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255" windowWidth="20370" windowHeight="9660" tabRatio="843" firstSheet="11" activeTab="14"/>
  </bookViews>
  <sheets>
    <sheet name="&lt;1&gt; Tax Credits Summary" sheetId="1" r:id="rId1"/>
    <sheet name="&lt;2&gt; 2015 Provision" sheetId="2" r:id="rId2"/>
    <sheet name="&lt;3&gt; 2016 - 2018 Forecast" sheetId="5" r:id="rId3"/>
    <sheet name="&lt;4&gt; ITC Amort Schedule" sheetId="6" r:id="rId4"/>
    <sheet name="&lt;5&gt; ITC Entries Impact" sheetId="7" r:id="rId5"/>
    <sheet name="&lt;6&gt; TAX  Federal Tax Rates" sheetId="11" r:id="rId6"/>
    <sheet name="&lt;7&gt; TAX  Effective Tax Rate" sheetId="8" r:id="rId7"/>
    <sheet name="&lt;8&gt; Florida PTC" sheetId="13" r:id="rId8"/>
    <sheet name="Summary Section 199 Calculation" sheetId="14" r:id="rId9"/>
    <sheet name="TAX  Sec 199 Manufacturers Dedu" sheetId="15" r:id="rId10"/>
    <sheet name="TAX  Schedule M - Sec. 199" sheetId="17" r:id="rId11"/>
    <sheet name="TAX  Schedule M - % for Sec. 19" sheetId="18" r:id="rId12"/>
    <sheet name="TAX  Sec 199 PTBI Allocation" sheetId="19" r:id="rId13"/>
    <sheet name="TAX  Schedule M" sheetId="20" r:id="rId14"/>
    <sheet name="TAX  Gas Reserves" sheetId="2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a" localSheetId="4">[1]ENTRY!#REF!</definedName>
    <definedName name="\a">[1]ENTRY!#REF!</definedName>
    <definedName name="\b">'[2]Excel 1120'!#REF!</definedName>
    <definedName name="\c">'[2]Excel 1120'!#REF!</definedName>
    <definedName name="\d">#REF!</definedName>
    <definedName name="\e" localSheetId="4">[1]ENTRY!#REF!</definedName>
    <definedName name="\e">[1]ENTRY!#REF!</definedName>
    <definedName name="\f">#REF!</definedName>
    <definedName name="\g">#REF!</definedName>
    <definedName name="\h">#REF!</definedName>
    <definedName name="\n">'[2]Excel 1120'!#REF!</definedName>
    <definedName name="\o">#REF!</definedName>
    <definedName name="\p" localSheetId="4">[1]ENTRY!#REF!</definedName>
    <definedName name="\p">[1]ENTRY!#REF!</definedName>
    <definedName name="\q" localSheetId="4">[1]ENTRY!#REF!</definedName>
    <definedName name="\q">[1]ENTRY!#REF!</definedName>
    <definedName name="\s">'[2]05TAX'!#REF!</definedName>
    <definedName name="\t" localSheetId="4">[1]ENTRY!#REF!</definedName>
    <definedName name="\t">[1]ENTRY!#REF!</definedName>
    <definedName name="\v">'[2]05TAX'!#REF!</definedName>
    <definedName name="________________n4">{"EXCELHLP.HLP!1802";5;10;5;10;13;13;13;8;5;5;10;14;13;13;13;13;5;10;14;13;5;10;1;2;24}</definedName>
    <definedName name="_______________n4">{"EXCELHLP.HLP!1802";5;10;5;10;13;13;13;8;5;5;10;14;13;13;13;13;5;10;14;13;5;10;1;2;24}</definedName>
    <definedName name="______________n4">{"EXCELHLP.HLP!1802";5;10;5;10;13;13;13;8;5;5;10;14;13;13;13;13;5;10;14;13;5;10;1;2;24}</definedName>
    <definedName name="_____________n4">{"EXCELHLP.HLP!1802";5;10;5;10;13;13;13;8;5;5;10;14;13;13;13;13;5;10;14;13;5;10;1;2;24}</definedName>
    <definedName name="____________n4">{"EXCELHLP.HLP!1802";5;10;5;10;13;13;13;8;5;5;10;14;13;13;13;13;5;10;14;13;5;10;1;2;24}</definedName>
    <definedName name="___________n4">{"EXCELHLP.HLP!1802";5;10;5;10;13;13;13;8;5;5;10;14;13;13;13;13;5;10;14;13;5;10;1;2;24}</definedName>
    <definedName name="__________agf1">[3]!is1b,[3]!is1c,[3]!STATS2,[3]!STATS3</definedName>
    <definedName name="__________bok2">[3]!is1b,[3]!is1c,[3]!STATS2,[3]!STATS3</definedName>
    <definedName name="__________HBO2">[3]!is1b,[3]!is1c,[3]!STATS2,[3]!STATS3</definedName>
    <definedName name="__________MDZ2">[3]!is1b,[3]!is1c,[3]!STATS2,[3]!STATS3</definedName>
    <definedName name="__________n4">{"EXCELHLP.HLP!1802";5;10;5;10;13;13;13;8;5;5;10;14;13;13;13;13;5;10;14;13;5;10;1;2;24}</definedName>
    <definedName name="__________P1">[3]!__________P1</definedName>
    <definedName name="_________lma96">'[4]LMA #36'!$A$1:$V$75</definedName>
    <definedName name="_________n4">{"EXCELHLP.HLP!1802";5;10;5;10;13;13;13;8;5;5;10;14;13;13;13;13;5;10;14;13;5;10;1;2;24}</definedName>
    <definedName name="________agf1">[3]!is1b,[3]!is1c,[3]!STATS2,[3]!STATS3</definedName>
    <definedName name="________bok2">[3]!is1b,[3]!is1c,[3]!STATS2,[3]!STATS3</definedName>
    <definedName name="________HBO2">[3]!is1b,[3]!is1c,[3]!STATS2,[3]!STATS3</definedName>
    <definedName name="________lma96">'[4]LMA #36'!$A$1:$V$75</definedName>
    <definedName name="________MDZ2">[3]!is1b,[3]!is1c,[3]!STATS2,[3]!STATS3</definedName>
    <definedName name="________n4">{"EXCELHLP.HLP!1802";5;10;5;10;13;13;13;8;5;5;10;14;13;13;13;13;5;10;14;13;5;10;1;2;24}</definedName>
    <definedName name="_______agf1">[3]!is1b,[3]!is1c,[3]!STATS2,[3]!STATS3</definedName>
    <definedName name="_______bok2">[3]!is1b,[3]!is1c,[3]!STATS2,[3]!STATS3</definedName>
    <definedName name="_______HBO2">[3]!is1b,[3]!is1c,[3]!STATS2,[3]!STATS3</definedName>
    <definedName name="_______lma96">'[4]LMA #36'!$A$1:$V$75</definedName>
    <definedName name="_______MDZ2">[3]!is1b,[3]!is1c,[3]!STATS2,[3]!STATS3</definedName>
    <definedName name="_______n4">{"EXCELHLP.HLP!1802";5;10;5;10;13;13;13;8;5;5;10;14;13;13;13;13;5;10;14;13;5;10;1;2;24}</definedName>
    <definedName name="______agf1">[3]!is1b,[3]!is1c,[3]!STATS2,[3]!STATS3</definedName>
    <definedName name="______bok2">[3]!is1b,[3]!is1c,[3]!STATS2,[3]!STATS3</definedName>
    <definedName name="______HBO2">[3]!is1b,[3]!is1c,[3]!STATS2,[3]!STATS3</definedName>
    <definedName name="______lma96">'[4]LMA #36'!$A$1:$V$75</definedName>
    <definedName name="______MDZ2">[3]!is1b,[3]!is1c,[3]!STATS2,[3]!STATS3</definedName>
    <definedName name="______n4">{"EXCELHLP.HLP!1802";5;10;5;10;13;13;13;8;5;5;10;14;13;13;13;13;5;10;14;13;5;10;1;2;24}</definedName>
    <definedName name="_____agf1">[3]!is1b,[3]!is1c,[3]!STATS2,[3]!STATS3</definedName>
    <definedName name="_____bok2">[3]!is1b,[3]!is1c,[3]!STATS2,[3]!STATS3</definedName>
    <definedName name="_____HBO2">[3]!is1b,[3]!is1c,[3]!STATS2,[3]!STATS3</definedName>
    <definedName name="_____lma96">'[4]LMA #36'!$A$1:$V$75</definedName>
    <definedName name="_____MDZ2">[3]!is1b,[3]!is1c,[3]!STATS2,[3]!STATS3</definedName>
    <definedName name="_____n4">{"EXCELHLP.HLP!1802";5;10;5;10;13;13;13;8;5;5;10;14;13;13;13;13;5;10;14;13;5;10;1;2;24}</definedName>
    <definedName name="____agf1">[3]!is1b,[3]!is1c,[3]!STATS2,[3]!STATS3</definedName>
    <definedName name="____bok2">[3]!is1b,[3]!is1c,[3]!STATS2,[3]!STATS3</definedName>
    <definedName name="____DAT1">'[5]Profit Center ver 1'!#REF!</definedName>
    <definedName name="____DAT10">#REF!</definedName>
    <definedName name="____DAT11">#REF!</definedName>
    <definedName name="____DAT12">'[5]Profit Center ver 1'!#REF!</definedName>
    <definedName name="____DAT13">'[5]Profit Center ver 1'!#REF!</definedName>
    <definedName name="____DAT14">#REF!</definedName>
    <definedName name="____DAT15">#REF!</definedName>
    <definedName name="____DAT16">#REF!</definedName>
    <definedName name="____DAT17">#REF!</definedName>
    <definedName name="____DAT18">#REF!</definedName>
    <definedName name="____DAT19">'[6]D1 - Books'!#REF!</definedName>
    <definedName name="____DAT2">#REF!</definedName>
    <definedName name="____DAT20">'[6]D1 - Books'!#REF!</definedName>
    <definedName name="____DAT21">'[6]D1 - Books'!#REF!</definedName>
    <definedName name="____DAT22">'[6]D1 - Books'!#REF!</definedName>
    <definedName name="____DAT23">'[6]D1 - Books'!#REF!</definedName>
    <definedName name="____DAT24">'[6]D1 - Books'!#REF!</definedName>
    <definedName name="____DAT25">'[6]D1 - Books'!#REF!</definedName>
    <definedName name="____DAT26">'[6]D1 - Books'!#REF!</definedName>
    <definedName name="____DAT27">'[6]D1 - Books'!#REF!</definedName>
    <definedName name="____DAT28">'[6]D1 - Books'!#REF!</definedName>
    <definedName name="____DAT29">'[6]D1 - Books'!#REF!</definedName>
    <definedName name="____DAT3">'[5]Profit Center ver 1'!#REF!</definedName>
    <definedName name="____DAT30">'[6]D1 - Books'!#REF!</definedName>
    <definedName name="____DAT31">'[6]D1 - Books'!#REF!</definedName>
    <definedName name="____DAT32">'[6]D1 - Books'!#REF!</definedName>
    <definedName name="____DAT33">'[6]D1 - Books'!#REF!</definedName>
    <definedName name="____DAT34">'[6]D1 - Books'!#REF!</definedName>
    <definedName name="____DAT35">'[6]D1 - Books'!#REF!</definedName>
    <definedName name="____DAT36">'[6]D1 - Books'!#REF!</definedName>
    <definedName name="____DAT4">'[5]Profit Center ver 1'!#REF!</definedName>
    <definedName name="____DAT5">'[5]Profit Center ver 1'!#REF!</definedName>
    <definedName name="____DAT6">'[5]Profit Center ver 1'!#REF!</definedName>
    <definedName name="____DAT7">'[5]Profit Center ver 1'!#REF!</definedName>
    <definedName name="____DAT8">#REF!</definedName>
    <definedName name="____DAT9">#REF!</definedName>
    <definedName name="____HBO2">[3]!is1b,[3]!is1c,[3]!STATS2,[3]!STATS3</definedName>
    <definedName name="____inf2000">#REF!</definedName>
    <definedName name="____inf2001">#REF!</definedName>
    <definedName name="____inf2002">#REF!</definedName>
    <definedName name="____inf2003">#REF!</definedName>
    <definedName name="____inf2004">#REF!</definedName>
    <definedName name="____inf2005">#REF!</definedName>
    <definedName name="____inf2006">#REF!</definedName>
    <definedName name="____inf2007">#REF!</definedName>
    <definedName name="____inf2008">#REF!</definedName>
    <definedName name="____inf2009">#REF!</definedName>
    <definedName name="____lma96">'[4]LMA #36'!$A$1:$V$75</definedName>
    <definedName name="____MDZ2">[3]!is1b,[3]!is1c,[3]!STATS2,[3]!STATS3</definedName>
    <definedName name="____mm2001">#REF!</definedName>
    <definedName name="____mm2002">#REF!</definedName>
    <definedName name="____mm2003">#REF!</definedName>
    <definedName name="____mm2004">#REF!</definedName>
    <definedName name="____mm2005">#REF!</definedName>
    <definedName name="____n4">{"EXCELHLP.HLP!1802";5;10;5;10;13;13;13;8;5;5;10;14;13;13;13;13;5;10;14;13;5;10;1;2;24}</definedName>
    <definedName name="____pt1">#REF!</definedName>
    <definedName name="____PTP96">'[7]99 Rev'!#REF!</definedName>
    <definedName name="___agf1">[3]!is1b,[3]!is1c,[3]!STATS2,[3]!STATS3</definedName>
    <definedName name="___bok2">[3]!is1b,[3]!is1c,[3]!STATS2,[3]!STATS3</definedName>
    <definedName name="___DAT1">'[5]Profit Center ver 1'!#REF!</definedName>
    <definedName name="___DAT10">#REF!</definedName>
    <definedName name="___DAT11">#REF!</definedName>
    <definedName name="___DAT12">'[5]Profit Center ver 1'!#REF!</definedName>
    <definedName name="___DAT13">'[5]Profit Center ver 1'!#REF!</definedName>
    <definedName name="___DAT14">#REF!</definedName>
    <definedName name="___DAT15">#REF!</definedName>
    <definedName name="___DAT16">#REF!</definedName>
    <definedName name="___DAT17">#REF!</definedName>
    <definedName name="___DAT18">#REF!</definedName>
    <definedName name="___DAT19">'[6]D1 - Books'!#REF!</definedName>
    <definedName name="___DAT2">#REF!</definedName>
    <definedName name="___DAT20">'[6]D1 - Books'!#REF!</definedName>
    <definedName name="___DAT21">'[6]D1 - Books'!#REF!</definedName>
    <definedName name="___DAT22">'[6]D1 - Books'!#REF!</definedName>
    <definedName name="___DAT23">'[6]D1 - Books'!#REF!</definedName>
    <definedName name="___DAT24">'[6]D1 - Books'!#REF!</definedName>
    <definedName name="___DAT25">'[6]D1 - Books'!#REF!</definedName>
    <definedName name="___DAT26">'[6]D1 - Books'!#REF!</definedName>
    <definedName name="___DAT27">'[6]D1 - Books'!#REF!</definedName>
    <definedName name="___DAT28">'[6]D1 - Books'!#REF!</definedName>
    <definedName name="___DAT29">'[6]D1 - Books'!#REF!</definedName>
    <definedName name="___DAT3">'[5]Profit Center ver 1'!#REF!</definedName>
    <definedName name="___DAT30">'[6]D1 - Books'!#REF!</definedName>
    <definedName name="___DAT31">'[6]D1 - Books'!#REF!</definedName>
    <definedName name="___DAT32">'[6]D1 - Books'!#REF!</definedName>
    <definedName name="___DAT33">'[6]D1 - Books'!#REF!</definedName>
    <definedName name="___DAT34">'[6]D1 - Books'!#REF!</definedName>
    <definedName name="___DAT35">'[6]D1 - Books'!#REF!</definedName>
    <definedName name="___DAT36">'[6]D1 - Books'!#REF!</definedName>
    <definedName name="___DAT4">'[5]Profit Center ver 1'!#REF!</definedName>
    <definedName name="___DAT5">'[5]Profit Center ver 1'!#REF!</definedName>
    <definedName name="___DAT6">'[5]Profit Center ver 1'!#REF!</definedName>
    <definedName name="___DAT7">'[5]Profit Center ver 1'!#REF!</definedName>
    <definedName name="___DAT8">#REF!</definedName>
    <definedName name="___DAT9">#REF!</definedName>
    <definedName name="___HBO2">[3]!is1b,[3]!is1c,[3]!STATS2,[3]!STATS3</definedName>
    <definedName name="___inf2000">#REF!</definedName>
    <definedName name="___inf2001">#REF!</definedName>
    <definedName name="___inf2002">#REF!</definedName>
    <definedName name="___inf2003">#REF!</definedName>
    <definedName name="___inf2004">#REF!</definedName>
    <definedName name="___inf2005">#REF!</definedName>
    <definedName name="___inf2006">#REF!</definedName>
    <definedName name="___inf2007">#REF!</definedName>
    <definedName name="___inf2008">#REF!</definedName>
    <definedName name="___inf2009">#REF!</definedName>
    <definedName name="___lma96">'[4]LMA #36'!$A$1:$V$75</definedName>
    <definedName name="___MDZ2">[3]!is1b,[3]!is1c,[3]!STATS2,[3]!STATS3</definedName>
    <definedName name="___mm2001">#REF!</definedName>
    <definedName name="___mm2002">#REF!</definedName>
    <definedName name="___mm2003">#REF!</definedName>
    <definedName name="___mm2004">#REF!</definedName>
    <definedName name="___mm2005">#REF!</definedName>
    <definedName name="___n4">{"EXCELHLP.HLP!1802";5;10;5;10;13;13;13;8;5;5;10;14;13;13;13;13;5;10;14;13;5;10;1;2;24}</definedName>
    <definedName name="___pt1">#REF!</definedName>
    <definedName name="___PTP96">'[7]99 Rev'!#REF!</definedName>
    <definedName name="__agf1">[3]!is1b,[3]!is1c,[3]!STATS2,[3]!STATS3</definedName>
    <definedName name="__bok2">[3]!is1b,[3]!is1c,[3]!STATS2,[3]!STATS3</definedName>
    <definedName name="__DAT1">'[5]Profit Center ver 1'!#REF!</definedName>
    <definedName name="__DAT10">#REF!</definedName>
    <definedName name="__DAT11">#REF!</definedName>
    <definedName name="__DAT12">'[5]Profit Center ver 1'!#REF!</definedName>
    <definedName name="__DAT13">'[5]Profit Center ver 1'!#REF!</definedName>
    <definedName name="__DAT14">#REF!</definedName>
    <definedName name="__DAT15">#REF!</definedName>
    <definedName name="__DAT16">#REF!</definedName>
    <definedName name="__DAT17">#REF!</definedName>
    <definedName name="__DAT18">#REF!</definedName>
    <definedName name="__DAT19">'[6]D1 - Books'!#REF!</definedName>
    <definedName name="__DAT2">#REF!</definedName>
    <definedName name="__DAT20">'[6]D1 - Books'!#REF!</definedName>
    <definedName name="__DAT21">'[6]D1 - Books'!#REF!</definedName>
    <definedName name="__DAT22">'[6]D1 - Books'!#REF!</definedName>
    <definedName name="__DAT23">'[6]D1 - Books'!#REF!</definedName>
    <definedName name="__DAT24">'[6]D1 - Books'!#REF!</definedName>
    <definedName name="__DAT25">'[6]D1 - Books'!#REF!</definedName>
    <definedName name="__DAT26">'[6]D1 - Books'!#REF!</definedName>
    <definedName name="__DAT27">'[6]D1 - Books'!#REF!</definedName>
    <definedName name="__DAT28">'[6]D1 - Books'!#REF!</definedName>
    <definedName name="__DAT29">'[6]D1 - Books'!#REF!</definedName>
    <definedName name="__DAT3">'[5]Profit Center ver 1'!#REF!</definedName>
    <definedName name="__DAT30">'[6]D1 - Books'!#REF!</definedName>
    <definedName name="__DAT31">'[6]D1 - Books'!#REF!</definedName>
    <definedName name="__DAT32">'[6]D1 - Books'!#REF!</definedName>
    <definedName name="__DAT33">'[6]D1 - Books'!#REF!</definedName>
    <definedName name="__DAT34">'[6]D1 - Books'!#REF!</definedName>
    <definedName name="__DAT35">'[6]D1 - Books'!#REF!</definedName>
    <definedName name="__DAT36">'[6]D1 - Books'!#REF!</definedName>
    <definedName name="__DAT4">'[5]Profit Center ver 1'!#REF!</definedName>
    <definedName name="__DAT5">'[5]Profit Center ver 1'!#REF!</definedName>
    <definedName name="__DAT6">'[5]Profit Center ver 1'!#REF!</definedName>
    <definedName name="__DAT7">'[5]Profit Center ver 1'!#REF!</definedName>
    <definedName name="__DAT8">#REF!</definedName>
    <definedName name="__DAT9">#REF!</definedName>
    <definedName name="__FDS_HYPERLINK_TOGGLE_STATE__" hidden="1">"ON"</definedName>
    <definedName name="__HBO2">[3]!is1b,[3]!is1c,[3]!STATS2,[3]!STATS3</definedName>
    <definedName name="__inf2000">#REF!</definedName>
    <definedName name="__inf2001">#REF!</definedName>
    <definedName name="__inf2002">#REF!</definedName>
    <definedName name="__inf2003">#REF!</definedName>
    <definedName name="__inf2004">#REF!</definedName>
    <definedName name="__inf2005">#REF!</definedName>
    <definedName name="__inf2006">#REF!</definedName>
    <definedName name="__inf2007">#REF!</definedName>
    <definedName name="__inf2008">#REF!</definedName>
    <definedName name="__inf2009">#REF!</definedName>
    <definedName name="__IntlFixup" hidden="1">TRUE</definedName>
    <definedName name="__lma96">'[4]LMA #36'!$A$1:$V$75</definedName>
    <definedName name="__MDZ2">[3]!is1b,[3]!is1c,[3]!STATS2,[3]!STATS3</definedName>
    <definedName name="__mm2001">#REF!</definedName>
    <definedName name="__mm2002">#REF!</definedName>
    <definedName name="__mm2003">#REF!</definedName>
    <definedName name="__mm2004">#REF!</definedName>
    <definedName name="__mm2005">#REF!</definedName>
    <definedName name="__n4" hidden="1">{"EXCELHLP.HLP!1802";5;10;5;10;13;13;13;8;5;5;10;14;13;13;13;13;5;10;14;13;5;10;1;2;24}</definedName>
    <definedName name="__pt1">#REF!</definedName>
    <definedName name="__PTP96">'[7]99 Rev'!#REF!</definedName>
    <definedName name="__VAR5">"A"</definedName>
    <definedName name="_1_">'[8]Journal Entry'!#REF!</definedName>
    <definedName name="_11Module___Secret_.GoToEnd">[3]!_11Module___Secret_.GoToEnd</definedName>
    <definedName name="_13Module___Secret_.GoToEnd">[3]!_13Module___Secret_.GoToEnd</definedName>
    <definedName name="_16Module___Secret_.GoToEnd">[3]!_16Module___Secret_.GoToEnd</definedName>
    <definedName name="_2_0c">'[8]Journal Entry'!#REF!</definedName>
    <definedName name="_23Module___Secret_.GoToEnd">[3]!_23Module___Secret_.GoToEnd</definedName>
    <definedName name="_3_0calculat">'[8]Journal Entry'!#REF!</definedName>
    <definedName name="_4_0jen">'[8]Journal Entry'!#REF!</definedName>
    <definedName name="_40Module___Secret_.GoToEnd">'[9](H) Bonus Fed v State'!'[Module - Secret].GoToEnd'</definedName>
    <definedName name="_7Module___Secret_.GoToEnd">[3]!_7Module___Secret_.GoToEnd</definedName>
    <definedName name="_9Module___Secret_.GoToEnd">[3]!_9Module___Secret_.GoToEnd</definedName>
    <definedName name="_agf1">[3]!is1b,[3]!is1c,[3]!STATS2,[3]!STATS3</definedName>
    <definedName name="_ATPRegress_Dlg_Results" hidden="1">{2;#N/A;"R13C16:R17C16";#N/A;"R13C14:R17C15";FALSE;FALSE;FALSE;95;#N/A;#N/A;"R13C19";#N/A;FALSE;FALSE;FALSE;FALSE;#N/A;"";#N/A;FALSE;"";"";#N/A;#N/A;#N/A}</definedName>
    <definedName name="_ATPRegress_Dlg_Types" hidden="1">{"EXCELHLP.HLP!1802";5;10;5;10;13;13;13;8;5;5;10;14;13;13;13;13;5;10;14;13;5;10;1;2;24}</definedName>
    <definedName name="_ATPRegress_Range1" hidden="1">'[10]ST Corrections'!#REF!</definedName>
    <definedName name="_ATPRegress_Range2" hidden="1">'[10]ST Corrections'!#REF!</definedName>
    <definedName name="_ATPRegress_Range3" hidden="1">'[10]ST Corrections'!#REF!</definedName>
    <definedName name="_ATPRegress_Range4" hidden="1">"="</definedName>
    <definedName name="_ATPRegress_Range5" hidden="1">"="</definedName>
    <definedName name="_bok2">[3]!is1b,[3]!is1c,[3]!STATS2,[3]!STATS3</definedName>
    <definedName name="_DAT1">'[6]D1 - Books'!#REF!</definedName>
    <definedName name="_DAT10">'[6]D1 - Books'!#REF!</definedName>
    <definedName name="_DAT11">'[6]D1 - Books'!#REF!</definedName>
    <definedName name="_DAT12">'[6]D1 - Books'!#REF!</definedName>
    <definedName name="_DAT13">'[6]D1 - Books'!#REF!</definedName>
    <definedName name="_DAT14">'[6]D1 - Books'!#REF!</definedName>
    <definedName name="_DAT15">'[6]D1 - Books'!#REF!</definedName>
    <definedName name="_DAT16">'[6]D1 - Books'!#REF!</definedName>
    <definedName name="_DAT17">'[6]D1 - Books'!#REF!</definedName>
    <definedName name="_DAT18">'[6]D1 - Books'!#REF!</definedName>
    <definedName name="_DAT19">'[6]D1 - Books'!#REF!</definedName>
    <definedName name="_DAT2">'[6]D1 - Books'!#REF!</definedName>
    <definedName name="_DAT20">'[6]D1 - Books'!#REF!</definedName>
    <definedName name="_DAT21">'[6]D1 - Books'!#REF!</definedName>
    <definedName name="_DAT22">'[6]D1 - Books'!#REF!</definedName>
    <definedName name="_DAT23">'[6]D1 - Books'!#REF!</definedName>
    <definedName name="_DAT24">'[6]D1 - Books'!#REF!</definedName>
    <definedName name="_DAT25">'[6]D1 - Books'!#REF!</definedName>
    <definedName name="_DAT26">'[6]D1 - Books'!#REF!</definedName>
    <definedName name="_DAT27">'[6]D1 - Books'!#REF!</definedName>
    <definedName name="_DAT28">'[6]D1 - Books'!#REF!</definedName>
    <definedName name="_DAT29">'[6]D1 - Books'!#REF!</definedName>
    <definedName name="_DAT3">'[6]D1 - Books'!#REF!</definedName>
    <definedName name="_DAT30">'[6]D1 - Books'!#REF!</definedName>
    <definedName name="_DAT31">'[6]D1 - Books'!#REF!</definedName>
    <definedName name="_DAT32">'[6]D1 - Books'!#REF!</definedName>
    <definedName name="_DAT33">'[6]D1 - Books'!#REF!</definedName>
    <definedName name="_DAT34">'[6]D1 - Books'!#REF!</definedName>
    <definedName name="_DAT35">'[6]D1 - Books'!#REF!</definedName>
    <definedName name="_DAT36">'[6]D1 - Books'!#REF!</definedName>
    <definedName name="_DAT4">'[6]D1 - Books'!#REF!</definedName>
    <definedName name="_DAT5">'[6]D1 - Books'!#REF!</definedName>
    <definedName name="_DAT6">'[6]D1 - Books'!#REF!</definedName>
    <definedName name="_DAT7">'[6]D1 - Books'!#REF!</definedName>
    <definedName name="_DAT8">'[6]D1 - Books'!#REF!</definedName>
    <definedName name="_DAT9">'[6]D1 - Books'!#REF!</definedName>
    <definedName name="_Dist_Values" hidden="1">#REF!</definedName>
    <definedName name="_Fill" hidden="1">#REF!</definedName>
    <definedName name="_xlnm._FilterDatabase" localSheetId="2" hidden="1">'&lt;3&gt; 2016 - 2018 Forecast'!$A$11:$AP$1670</definedName>
    <definedName name="_HBO2">[3]!is1b,[3]!is1c,[3]!STATS2,[3]!STATS3</definedName>
    <definedName name="_hpe1">#REF!</definedName>
    <definedName name="_hpe2">#REF!</definedName>
    <definedName name="_hwp1">#REF!</definedName>
    <definedName name="_hwp2">#REF!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Key1" hidden="1">#REF!</definedName>
    <definedName name="_lma96">'[4]LMA #36'!$A$1:$V$75</definedName>
    <definedName name="_MDZ2">[3]!is1b,[3]!is1c,[3]!STATS2,[3]!STATS3</definedName>
    <definedName name="_mm2001">#REF!</definedName>
    <definedName name="_mm2002">#REF!</definedName>
    <definedName name="_mm2003">#REF!</definedName>
    <definedName name="_mm2004">#REF!</definedName>
    <definedName name="_mm2005">#REF!</definedName>
    <definedName name="_n4">{"EXCELHLP.HLP!1802";5;10;5;10;13;13;13;8;5;5;10;14;13;13;13;13;5;10;14;13;5;10;1;2;24}</definedName>
    <definedName name="_Order1" hidden="1">255</definedName>
    <definedName name="_Order2" hidden="1">0</definedName>
    <definedName name="_Own10">#REF!</definedName>
    <definedName name="_Own11">#REF!</definedName>
    <definedName name="_Own4">#REF!</definedName>
    <definedName name="_Own5">#REF!</definedName>
    <definedName name="_Own6">#REF!</definedName>
    <definedName name="_Own8">#REF!</definedName>
    <definedName name="_P1">[3]!_P1</definedName>
    <definedName name="_pt1">#REF!</definedName>
    <definedName name="_PTP96">'[7]99 Rev'!#REF!</definedName>
    <definedName name="_Report">"Print All"</definedName>
    <definedName name="_S_Base">{0.1;0;0.382758620689655;0;0;0;0.258620689655172;0;0.258620689655172}</definedName>
    <definedName name="_S_new_case">{0.1;0;0.45;0;0;0;0;0;0.45}</definedName>
    <definedName name="_Sort" hidden="1">#REF!</definedName>
    <definedName name="_SS35231">#REF!</definedName>
    <definedName name="_SS35236">#REF!</definedName>
    <definedName name="_SS35258">#REF!</definedName>
    <definedName name="_SS35371">#REF!</definedName>
    <definedName name="_SS35373">#REF!</definedName>
    <definedName name="_SS35375">#REF!</definedName>
    <definedName name="_SS35377">#REF!</definedName>
    <definedName name="_SS35381">#REF!</definedName>
    <definedName name="_SS35383">#REF!</definedName>
    <definedName name="_SS35384">#REF!</definedName>
    <definedName name="_SS35420">#REF!</definedName>
    <definedName name="_SS35422">#REF!</definedName>
    <definedName name="_SS35442">#REF!</definedName>
    <definedName name="_SS35447">#REF!</definedName>
    <definedName name="_SS35574">#REF!</definedName>
    <definedName name="_SS35576">#REF!</definedName>
    <definedName name="_SS35577">#REF!</definedName>
    <definedName name="_SS36355">#REF!</definedName>
    <definedName name="_SS36360">#REF!</definedName>
    <definedName name="_SS36504">#REF!</definedName>
    <definedName name="_SS36509">#REF!</definedName>
    <definedName name="_SS36561">#REF!</definedName>
    <definedName name="_SS36566">#REF!</definedName>
    <definedName name="_SS43422">#REF!</definedName>
    <definedName name="_SS43427">#REF!</definedName>
    <definedName name="_SS46888">#REF!</definedName>
    <definedName name="_SS46990">#REF!</definedName>
    <definedName name="_SS47048">#REF!</definedName>
    <definedName name="_SS47281">#REF!</definedName>
    <definedName name="_SS47431">#REF!</definedName>
    <definedName name="_SS47436">#REF!</definedName>
    <definedName name="_SS47469">#REF!</definedName>
    <definedName name="_SS47508">#REF!</definedName>
    <definedName name="_SS47571">#REF!</definedName>
    <definedName name="_SS49141">#REF!</definedName>
    <definedName name="_SS49145">#REF!</definedName>
    <definedName name="_SS49146">#REF!</definedName>
    <definedName name="_SS51573">#REF!</definedName>
    <definedName name="_SS51578">#REF!</definedName>
    <definedName name="_SS51627">#REF!</definedName>
    <definedName name="_SS51632">#REF!</definedName>
    <definedName name="_SS51741">#REF!</definedName>
    <definedName name="_SS51746">#REF!</definedName>
    <definedName name="_SS51747">#REF!</definedName>
    <definedName name="_SS51752">#REF!</definedName>
    <definedName name="_SS51761">#REF!</definedName>
    <definedName name="_SS51766">#REF!</definedName>
    <definedName name="_SS51800">#REF!</definedName>
    <definedName name="_SS51805">#REF!</definedName>
    <definedName name="_SS53882">#REF!</definedName>
    <definedName name="_SS53988">#REF!</definedName>
    <definedName name="_SS54056">#REF!</definedName>
    <definedName name="_SS57156">#REF!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VAR5">"A"</definedName>
    <definedName name="a" localSheetId="4">#REF!</definedName>
    <definedName name="a">#REF!</definedName>
    <definedName name="A_" localSheetId="4">#REF!</definedName>
    <definedName name="A_">#REF!</definedName>
    <definedName name="A_1" localSheetId="4">#REF!</definedName>
    <definedName name="A_1">#REF!</definedName>
    <definedName name="AA">[3]!AA</definedName>
    <definedName name="aaaa">[3]!is1b,[3]!is1c,[3]!STATS2,[3]!STATS3</definedName>
    <definedName name="AAAAA">[3]!AAAAA</definedName>
    <definedName name="AAAAAAAA">[3]!AAAAAAAA</definedName>
    <definedName name="abc">[3]!abc</definedName>
    <definedName name="ABD">[3]!is1b,[3]!is1c,[3]!STATS2,[3]!STATS3</definedName>
    <definedName name="abit">0.000000001</definedName>
    <definedName name="AboutCompGraph">[3]!AboutCompGraph</definedName>
    <definedName name="ACCNT">#REF!</definedName>
    <definedName name="ACCOUNTS">#REF!</definedName>
    <definedName name="ACCUR">'[2]05TAX'!#REF!</definedName>
    <definedName name="ACE">#REF!</definedName>
    <definedName name="ACGDIST">#REF!</definedName>
    <definedName name="acoeff">#REF!</definedName>
    <definedName name="ACQ">[11]MERGER.XLS!$O$66</definedName>
    <definedName name="acq_name">[12]Checks!$D$26</definedName>
    <definedName name="acq_number">[12]Checks!$D$4</definedName>
    <definedName name="Acquiror_Price">'[13]Control Sheet'!$E$17</definedName>
    <definedName name="AddComp">[3]!AddComp</definedName>
    <definedName name="AddComp1">[3]!AddComp1</definedName>
    <definedName name="Address">ROW([14]MaxMin_Change!$A1:$IV1)&amp;"-"&amp;COLUMN([14]MaxMin_Change!A$1:A$65536)</definedName>
    <definedName name="ADJCODE">'[15]Adjustment Codes'!$C$1:$C$29</definedName>
    <definedName name="ADJTYPE">'[15]Adjustment Types'!$B$1:$B$7</definedName>
    <definedName name="adtime">[16]adtime!$A$1:$H$29</definedName>
    <definedName name="AdvPie">'[4]AdvPie#5'!$A$14:$W$50</definedName>
    <definedName name="advpie8">'[17]AdvPie#8'!$A$14:$W$50</definedName>
    <definedName name="aersrter">[3]!is1b,[3]!is1c,[3]!STATS2,[3]!STATS3</definedName>
    <definedName name="aertser">[3]!aertser</definedName>
    <definedName name="aeruhy">[3]!aeruhy</definedName>
    <definedName name="affilgroup">'[17]affilgroups#25'!$A$1:$L$10</definedName>
    <definedName name="affilgroup25">'[17]affilgroups#25'!$A$1:$L$10</definedName>
    <definedName name="affilmix">'[17]affilgroups#25'!$A$2:$L$10</definedName>
    <definedName name="ag">[3]!is1b,[3]!is1c,[3]!STATS2,[3]!STATS3</definedName>
    <definedName name="aga">[3]!is1b,[3]!is1c,[3]!STATS2,[3]!STATS3</definedName>
    <definedName name="aGF">[3]!is1b,[3]!is1c,[3]!STATS2,[3]!STATS3</definedName>
    <definedName name="agrt">[3]!is1b,[3]!is1c,[3]!STATS2,[3]!STATS3</definedName>
    <definedName name="ALANDCO" localSheetId="4">[1]ENTRY!#REF!</definedName>
    <definedName name="ALANDCO">[1]ENTRY!#REF!</definedName>
    <definedName name="ALDENOM">#REF!</definedName>
    <definedName name="ALFACTOR">'[18](G) Apportionment'!$P$33</definedName>
    <definedName name="alloc1">#REF!</definedName>
    <definedName name="alloc2">#REF!</definedName>
    <definedName name="AllocRates">'[19]TaxStream Alloc Rates'!$A$3:$H$155</definedName>
    <definedName name="AllTables">{4}</definedName>
    <definedName name="ALNUMER">'[18](G3) Sales'!$D$66</definedName>
    <definedName name="ALTADJ">#REF!</definedName>
    <definedName name="AM">[20]VENDLIST!$B$4:$K$4</definedName>
    <definedName name="AMT">#REF!</definedName>
    <definedName name="AMTDATA">#REF!</definedName>
    <definedName name="AMTHEADER">#REF!</definedName>
    <definedName name="an">[3]!is1b,[3]!is1c,[3]!STATS2,[3]!STATS3</definedName>
    <definedName name="Anal">[3]!Anal</definedName>
    <definedName name="another">[3]!is1b,[3]!is1c,[3]!STATS2,[3]!STATS3</definedName>
    <definedName name="anscount" hidden="1">1</definedName>
    <definedName name="apr">#REF!</definedName>
    <definedName name="april">#REF!</definedName>
    <definedName name="ARDENOM">#REF!</definedName>
    <definedName name="aretr">[3]!aretr</definedName>
    <definedName name="ARFACTOR">'[18](G) Apportionment'!$P$34</definedName>
    <definedName name="ARNUMER">'[18](G3) Sales'!$E$66</definedName>
    <definedName name="AS2DocOpenMode" hidden="1">"AS2DocumentEdit"</definedName>
    <definedName name="AS2ReportLS">1</definedName>
    <definedName name="AS2SyncStepLS">3</definedName>
    <definedName name="AS2VersionLS">300</definedName>
    <definedName name="asas">[3]!is1b,[3]!is1c,[3]!STATS2,[3]!STATS3</definedName>
    <definedName name="asd">[3]!is1b,[3]!is1c,[3]!STATS2,[3]!STATS3</definedName>
    <definedName name="asdf">[3]!is1b,[3]!is1c,[3]!STATS2,[3]!STATS3</definedName>
    <definedName name="aserf" hidden="1">{"Summary Schedule",#N/A,FALSE,"Sheet1";"Divisional Support",#N/A,FALSE,"Sheet2";"Corporate Support",#N/A,FALSE,"Sheet3"}</definedName>
    <definedName name="Asset_Acquisition">[21]Assump!$G$30</definedName>
    <definedName name="assssss" hidden="1">{"Summary Schedule",#N/A,FALSE,"Sheet1";"Divisional Support",#N/A,FALSE,"Sheet2";"Corporate Support",#N/A,FALSE,"Sheet3"}</definedName>
    <definedName name="assumptions">#REF!</definedName>
    <definedName name="assumptions97">#REF!</definedName>
    <definedName name="assumptions98">#REF!</definedName>
    <definedName name="assumptions99">#REF!</definedName>
    <definedName name="astrhhjgf">[3]!astrhhjgf</definedName>
    <definedName name="ATAX">#REF!</definedName>
    <definedName name="Audit_Fee">[22]Input!$D$120</definedName>
    <definedName name="aug">#REF!</definedName>
    <definedName name="AutoDestruct.AutoDestruct">[3]!AutoDestruct.AutoDestruct</definedName>
    <definedName name="avail">#REF!</definedName>
    <definedName name="AxesFormat">[3]!AxesFormat</definedName>
    <definedName name="AZDENOM">#REF!</definedName>
    <definedName name="AZFACTOR">'[18](G) Apportionment'!$P$10</definedName>
    <definedName name="AZNUMER">'[18](G3) Sales'!$F$66</definedName>
    <definedName name="B" localSheetId="4">#REF!</definedName>
    <definedName name="B">#REF!</definedName>
    <definedName name="B_" localSheetId="4">#REF!</definedName>
    <definedName name="B_">#REF!</definedName>
    <definedName name="B_1" localSheetId="4">#REF!</definedName>
    <definedName name="B_1">#REF!</definedName>
    <definedName name="B_2" localSheetId="4">#REF!</definedName>
    <definedName name="B_2">#REF!</definedName>
    <definedName name="B_3" localSheetId="4">#REF!</definedName>
    <definedName name="B_3">#REF!</definedName>
    <definedName name="BackFromCompanySelector">[3]!BackFromCompanySelector</definedName>
    <definedName name="BackFromItemSelect">[3]!BackFromItemSelect</definedName>
    <definedName name="balance_sheet">'[23]Comb Balance Sheet &amp; Cash Flow'!$A$2:$N$57</definedName>
    <definedName name="balances">'[24]CAPITAL ACCRUAL CALC JAN01'!$A$1:$F$41</definedName>
    <definedName name="balancesheet">#REF!</definedName>
    <definedName name="Bank">#REF!</definedName>
    <definedName name="banking123">[3]!banking123</definedName>
    <definedName name="Base_Rate">#REF!</definedName>
    <definedName name="basis_2x16">#REF!</definedName>
    <definedName name="basis_7x8">#REF!</definedName>
    <definedName name="bayatxinc" localSheetId="4">[25]Provision!#REF!</definedName>
    <definedName name="bayatxinc">[25]Provision!#REF!</definedName>
    <definedName name="BBI">[26]BB!$A$3:$H$23</definedName>
    <definedName name="bcoeff">#REF!</definedName>
    <definedName name="bDown">[3]!bDown</definedName>
    <definedName name="beachheads">[16]beachheads!$A$1:$H$53</definedName>
    <definedName name="BG_Del">15</definedName>
    <definedName name="BG_Ins">4</definedName>
    <definedName name="BG_Mod">6</definedName>
    <definedName name="BIADJ">#REF!</definedName>
    <definedName name="bid_price">[27]ASSUME1!$Q$7</definedName>
    <definedName name="BigStats">#REF!</definedName>
    <definedName name="Bins">'[28]Lookup Data'!$B$2:$B$5</definedName>
    <definedName name="bLeft">[3]!bLeft</definedName>
    <definedName name="Blended_Hurdle">[29]Returns!$C$64</definedName>
    <definedName name="blowme322">[3]!blowme322</definedName>
    <definedName name="bma_2x16">#REF!</definedName>
    <definedName name="bma_7x8">#REF!</definedName>
    <definedName name="bnaking32">[3]!bnaking32</definedName>
    <definedName name="bnv">[3]!bnv</definedName>
    <definedName name="bobcat_opmgn">[12]Inputs!$L$3</definedName>
    <definedName name="bonus">'[30]Restoration - Detail'!$D$33</definedName>
    <definedName name="BORDER">'[2]05TAX'!#REF!</definedName>
    <definedName name="Borrowing">[31]Assump!$F$54</definedName>
    <definedName name="bra">[32]ConBeg!#REF!</definedName>
    <definedName name="bradtxinc">#REF!</definedName>
    <definedName name="Breakeven_EPS">'[33]Accretion-Dilution'!$T$85:$X$85</definedName>
    <definedName name="bRight">[3]!bRight</definedName>
    <definedName name="btwcols" localSheetId="4">[25]Provision!#REF!,[25]Provision!#REF!,[25]Provision!#REF!,[25]Provision!#REF!,[25]Provision!#REF!,[25]Provision!#REF!,[25]Provision!#REF!,[25]Provision!#REF!,[25]Provision!#REF!,[25]Provision!#REF!,[25]Provision!#REF!,[25]Provision!#REF!,[25]Provision!#REF!,[25]Provision!#REF!,[25]Provision!#REF!</definedName>
    <definedName name="btwcols">[25]Provision!#REF!,[25]Provision!#REF!,[25]Provision!#REF!,[25]Provision!#REF!,[25]Provision!#REF!,[25]Provision!#REF!,[25]Provision!#REF!,[25]Provision!#REF!,[25]Provision!#REF!,[25]Provision!#REF!,[25]Provision!#REF!,[25]Provision!#REF!,[25]Provision!#REF!,[25]Provision!#REF!,[25]Provision!#REF!</definedName>
    <definedName name="Budget_Year">[34]Assump!$D$4:$H$4</definedName>
    <definedName name="bufrs_alloc">[35]bufrs_percentage!$A$1:$B$46</definedName>
    <definedName name="bUp">[3]!bUp</definedName>
    <definedName name="c_" localSheetId="4">#REF!</definedName>
    <definedName name="c_">#REF!</definedName>
    <definedName name="c_1" localSheetId="4">#REF!</definedName>
    <definedName name="c_1">#REF!</definedName>
    <definedName name="C_5" localSheetId="4">#REF!</definedName>
    <definedName name="C_5">#REF!</definedName>
    <definedName name="c_dateswitch">'[21]Print Controls'!$D$6</definedName>
    <definedName name="c_pageswitch">'[21]Print Controls'!$D$7</definedName>
    <definedName name="c_pathswitch">'[21]Print Controls'!$B$6</definedName>
    <definedName name="c_proj_switch">'[21]Print Controls'!$B$8</definedName>
    <definedName name="c_SSBswitch">'[21]Print Controls'!$B$7</definedName>
    <definedName name="C00_tax_rptBak">#REF!</definedName>
    <definedName name="cablenet14">'[17]cblnetowners#14'!$A$1:$J$27</definedName>
    <definedName name="cablenetowners">'[4]cblnetowners#11'!$A$1:$J$28</definedName>
    <definedName name="CableNetworkShare">'[4]CableNetworkShare#16'!$D$2:$I$24</definedName>
    <definedName name="cablepen16">'[17]CablePenetration#16'!$A$1:$G$16</definedName>
    <definedName name="CablePenetration">'[4]CablePenetration#13'!$A$1:$G$17</definedName>
    <definedName name="cablerat15">'[17]CableRatingsGraph#15'!$A$19:$F$40</definedName>
    <definedName name="CableRatingsGraph">'[4]CableRatingsGraph#12'!$A$19:$F$40</definedName>
    <definedName name="CADENOM">#REF!</definedName>
    <definedName name="CAFACTOR">'[18](G) Apportionment'!$P$11</definedName>
    <definedName name="CALC">#REF!</definedName>
    <definedName name="calculation">'[8]Journal Entry'!#REF!</definedName>
    <definedName name="CALENDARIZEDESTIMATES">[36]TSIX!$A$164:$F$168</definedName>
    <definedName name="CALESTIMATECFPS94">[36]TSIX!$C$167</definedName>
    <definedName name="CALESTIMATECFPS95">[36]TSIX!$D$167</definedName>
    <definedName name="CALESTIMATECFPS96">[36]TSIX!$E$167</definedName>
    <definedName name="CALESTIMATECFPS97">[36]TSIX!$F$167</definedName>
    <definedName name="CALESTIMATECFPS98">[36]TSIX!$G$167</definedName>
    <definedName name="CALESTIMATEEPS94">[36]TSIX!$C$165</definedName>
    <definedName name="CALESTIMATEEPS95">[36]TSIX!$D$165</definedName>
    <definedName name="CALESTIMATEEPS96">[36]TSIX!$E$165</definedName>
    <definedName name="CALESTIMATEEPS97">[36]TSIX!$F$165</definedName>
    <definedName name="CALESTIMATEEPS98">[36]TSIX!$G$165</definedName>
    <definedName name="CALESTIMATEFCFPS94">[36]TSIX!$C$168</definedName>
    <definedName name="CALESTIMATEFCFPS95">[36]TSIX!$D$168</definedName>
    <definedName name="CALESTIMATEFCFPS96">[36]TSIX!$E$168</definedName>
    <definedName name="CALESTIMATEFCFPS97">[36]TSIX!$F$168</definedName>
    <definedName name="CALESTIMATEFCFPS98">[36]TSIX!$G$168</definedName>
    <definedName name="CALESTIMATEREV94">[36]TSIX!$C$166</definedName>
    <definedName name="CALESTIMATEREV95">[36]TSIX!$D$166</definedName>
    <definedName name="CALESTIMATEREV96">[36]TSIX!$E$166</definedName>
    <definedName name="CALESTIMATEREV97">[36]TSIX!$F$166</definedName>
    <definedName name="CALESTIMATEREV98">[36]TSIX!$G$166</definedName>
    <definedName name="calitxinc" localSheetId="4">[25]Provision!#REF!</definedName>
    <definedName name="calitxinc">[25]Provision!#REF!</definedName>
    <definedName name="CANUMER">'[18](G3) Sales'!$G$66</definedName>
    <definedName name="Capacity">[37]Input!$E$32</definedName>
    <definedName name="Capacity_Price">'[38]PPA Value Revised'!$D$17</definedName>
    <definedName name="CapacityRate">HLOOKUP(ProjectYear,tblCapRate,swCaptbl+1)</definedName>
    <definedName name="CAPCALC">#REF!</definedName>
    <definedName name="CapGL">#REF!</definedName>
    <definedName name="Capital">'[39]Entity Table'!$D$9:$D$636</definedName>
    <definedName name="CAPTI">#REF!</definedName>
    <definedName name="CAPTIVE">"PALMS     "</definedName>
    <definedName name="Case">[40]StandAlone!$AE$7</definedName>
    <definedName name="CASH">#REF!</definedName>
    <definedName name="cashflowstatement">#REF!</definedName>
    <definedName name="CbleNets_Sum">[26]CABLENETS!$A$3:$G$38</definedName>
    <definedName name="cblnetcon17">'[17]cblnetecon #17'!$B$31:$G$47</definedName>
    <definedName name="cblnetecon">'[4]cblnetecon #14'!$B$31:$H$47</definedName>
    <definedName name="cblnetshar19">'[17]CableNetworkShare#19'!$D$2:$H$23</definedName>
    <definedName name="CBScomp">'[16]CBScomp (14)'!$A$1:$K$35</definedName>
    <definedName name="ccoeff">#REF!</definedName>
    <definedName name="CDE">"ASSE"</definedName>
    <definedName name="cell_data">'[41]R-Sched Sample'!$F$8,'[41]R-Sched Sample'!$B$7:$C$11,'[41]R-Sched Sample'!$B$8:$C$12,'[41]R-Sched Sample'!$B$15:$C$19,'[41]R-Sched Sample'!$B$22:$C$26,'[41]R-Sched Sample'!$B$29:$C$30,'[41]R-Sched Sample'!$B$33:$C$37,'[41]R-Sched Sample'!$B$40:$C$43,'[41]R-Sched Sample'!$F$7:$F$11,'[41]R-Sched Sample'!$F$8:$F$12,'[41]R-Sched Sample'!$F$15:$F$19,'[41]R-Sched Sample'!$F$22:$F$26,'[41]R-Sched Sample'!$F$29:$F$30,'[41]R-Sched Sample'!$F$33:$F$37,'[41]R-Sched Sample'!$F$40:$F$43,'[41]R-Sched Sample'!$I$7:$I$11,'[41]R-Sched Sample'!$I$8:$I$12,'[41]R-Sched Sample'!$I$15:$I$19,'[41]R-Sched Sample'!$I$22:$I$26,'[41]R-Sched Sample'!$I$29:$I$30,'[41]R-Sched Sample'!$I$33:$I$37,'[41]R-Sched Sample'!$I$40:$I$43</definedName>
    <definedName name="CER">#REF!</definedName>
    <definedName name="CFPS94">[36]TSIX!$C$157</definedName>
    <definedName name="ch">[3]!ch</definedName>
    <definedName name="CHANGE">[42]Input!$C$6</definedName>
    <definedName name="ChangeSize">[3]!ChangeSize</definedName>
    <definedName name="chart">"Chart 1"</definedName>
    <definedName name="ChartAccounts">#REF!</definedName>
    <definedName name="chartenre28">'[17]chartenrev97#28'!$A$1:$H$20</definedName>
    <definedName name="chartenrev">'[4]chartenrev97#24'!$A$1:$F$20</definedName>
    <definedName name="chartENTD">'[4]chartENTD#23'!$A$1:$H$21</definedName>
    <definedName name="ChartOptions">[3]!ChartOptions</definedName>
    <definedName name="ChartTypeChange">[3]!ChartTypeChange</definedName>
    <definedName name="chrtentd27">'[17]chartENTD#27'!$A$1:$H$21</definedName>
    <definedName name="ChrtProfitNetw">'[4]ChrtProfitNetw#28'!$A$1:$F$21</definedName>
    <definedName name="circli10">'[17]CIRCLISTENVIEW#10'!$A$89:$I$108</definedName>
    <definedName name="ClearCompList">[3]!ClearCompList</definedName>
    <definedName name="CNTR">[20]CNTRLIST!$A$1:$B$6</definedName>
    <definedName name="co3_analystused">'[12]Income Statement Summary'!$F$4</definedName>
    <definedName name="co3_fye">[12]Inputs!$E$12</definedName>
    <definedName name="co3_name">[12]Inputs!$E$10</definedName>
    <definedName name="co3_reportdate">'[12]Income Statement Summary'!$F$5</definedName>
    <definedName name="CoCode">#REF!</definedName>
    <definedName name="COD_Date">[37]Input!$E$10</definedName>
    <definedName name="CODENOM">#REF!</definedName>
    <definedName name="COFACTOR">'[18](G) Apportionment'!$P$12</definedName>
    <definedName name="column_mid">[43]valuation!$AA$1:$AA$65536,[43]valuation!$R$1:$R$65536,[43]valuation!$I$1:$I$65536</definedName>
    <definedName name="column_mid2">[43]growth!$M$1:$M$65536,[43]growth!$V$1:$V$65536</definedName>
    <definedName name="commtel20">'[17]Station Graph#21'!$B$3:$G$16</definedName>
    <definedName name="commtele20">'[17]Station Graph#21'!$B$3:$G$16</definedName>
    <definedName name="Comp">[3]!Comp</definedName>
    <definedName name="Company">'[44]Subs List'!$A$2:$A$793</definedName>
    <definedName name="Company_Name">"Cavalier Homes, Inc."</definedName>
    <definedName name="CompanyChangeSize">[3]!CompanyChangeSize</definedName>
    <definedName name="CompanyLookup">[3]!CompanyLookup</definedName>
    <definedName name="CompanySorted">[44]Sheet4!$A$1:$A$799</definedName>
    <definedName name="CompgraphHelp">[3]!CompgraphHelp</definedName>
    <definedName name="complookup">[3]!complookup</definedName>
    <definedName name="CompositeBuilder">[3]!CompositeBuilder</definedName>
    <definedName name="COMSOFT08">[45]TAX_EXTRACT_2008!$P$145</definedName>
    <definedName name="Concentric_Network__Corp.">"FY99_FY00"</definedName>
    <definedName name="Connect_fee">[22]Input!$D$120</definedName>
    <definedName name="CONSOL">'[46]SUMMARY-OLD'!$C$3:$T$30</definedName>
    <definedName name="CONTACT">[20]VENDLIST!$I$2:$I$46</definedName>
    <definedName name="Contacts">#REF!</definedName>
    <definedName name="CONUMER">'[18](G3) Sales'!$H$66</definedName>
    <definedName name="conv">'[47]pu conversion'!$A$2:$H$34</definedName>
    <definedName name="Convert_Options">[21]Assump!$M$42</definedName>
    <definedName name="CORPTAX_DATAMAPDEFINITIONS_DataMap_1" hidden="1">#REF!</definedName>
    <definedName name="CORPTAX_DATAMAPDEFINITIONS_DataMap_2" hidden="1">#REF!</definedName>
    <definedName name="CORPTAX_DATAMAPDEFINITIONS_DataMap_3" hidden="1">#REF!</definedName>
    <definedName name="CorpTaxCode">[48]Inputs!$B$7</definedName>
    <definedName name="CoSelectorOutputs">[3]!CoSelectorOutputs</definedName>
    <definedName name="cosotxinc">#REF!</definedName>
    <definedName name="COST">'[2]Excel 1120'!#REF!</definedName>
    <definedName name="COUNTYNAME">'[49]COUNTY NAME'!$A$2:$B$42</definedName>
    <definedName name="cover">#REF!</definedName>
    <definedName name="coveragecalcs">#REF!</definedName>
    <definedName name="coverages97">#REF!</definedName>
    <definedName name="coverages98">#REF!</definedName>
    <definedName name="coverages99">#REF!</definedName>
    <definedName name="CPAGE">"37"</definedName>
    <definedName name="CPGALTADJ">#REF!</definedName>
    <definedName name="CPGATAX">#REF!</definedName>
    <definedName name="CPGBIADJ">#REF!</definedName>
    <definedName name="CPGRTAX">#REF!</definedName>
    <definedName name="CPGSUM">#REF!</definedName>
    <definedName name="CPGTI">#REF!</definedName>
    <definedName name="CPI_Rate">[50]CPI_Exclusions!$B$78</definedName>
    <definedName name="cpmindex">'[4]cpmindex#6'!$A$1:$K$29</definedName>
    <definedName name="CPNMB">"1"</definedName>
    <definedName name="crate">[51]sum!$Y$13</definedName>
    <definedName name="Credits">#REF!</definedName>
    <definedName name="CSW_Lease_Rate">#REF!</definedName>
    <definedName name="CSW_Turb">#REF!</definedName>
    <definedName name="CSW_Turbines">#REF!</definedName>
    <definedName name="CTDENOM">#REF!</definedName>
    <definedName name="CTFACTOR">'[18](G) Apportionment'!$P$35</definedName>
    <definedName name="CTNUMER">'[18](G3) Sales'!$I$66</definedName>
    <definedName name="cume11">'[17]cume#11'!$A$1:$C$21</definedName>
    <definedName name="Current_Year_Data">[34]Assump!$A$10:$DT$94</definedName>
    <definedName name="Current1">'[52]Link Control'!$D$8</definedName>
    <definedName name="Current2">'[52]Link Control'!$G$8</definedName>
    <definedName name="Current3">'[52]Link Control'!$D$18</definedName>
    <definedName name="Current4">'[52]Link Control'!$G$18</definedName>
    <definedName name="CurrentCIP1">'[52]Link Control'!$D$7</definedName>
    <definedName name="CurrentCIP2">'[52]Link Control'!$G$7</definedName>
    <definedName name="CurrentCIP3">'[52]Link Control'!$D$17</definedName>
    <definedName name="CurrentCIP4">'[52]Link Control'!$G$17</definedName>
    <definedName name="CurrentYear">[53]Stations!$M$1</definedName>
    <definedName name="CurrentYear1">[53]Summary!$BY$1</definedName>
    <definedName name="CustomChart">[3]!CustomChart</definedName>
    <definedName name="Customers">#REF!</definedName>
    <definedName name="cv">[3]!is1b,[3]!is1c,[3]!STATS2,[3]!STATS3</definedName>
    <definedName name="CWIP">'[54]By WO by ER'!$A$2:$R$151</definedName>
    <definedName name="Cwvu.GREY_ALL." hidden="1">#REF!</definedName>
    <definedName name="cy_0">[12]Inputs!$C$64</definedName>
    <definedName name="cy_1">[12]Inputs!$C$65</definedName>
    <definedName name="cy_2">[12]Inputs!$C$66</definedName>
    <definedName name="cy_l">[12]Inputs!$C$63</definedName>
    <definedName name="cy_l2">[12]Inputs!$C$62</definedName>
    <definedName name="CYield">'[55]Comparable Yield JM Test 365'!$C$9</definedName>
    <definedName name="D" localSheetId="4">#REF!</definedName>
    <definedName name="D">#REF!</definedName>
    <definedName name="d_" localSheetId="4">#REF!</definedName>
    <definedName name="d_">#REF!</definedName>
    <definedName name="D_1" localSheetId="4">#REF!</definedName>
    <definedName name="D_1">#REF!</definedName>
    <definedName name="da">[3]!is1b,[3]!is1c,[3]!STATS2,[3]!STATS3</definedName>
    <definedName name="daily_pk_vols">#REF!</definedName>
    <definedName name="DATA">#REF!</definedName>
    <definedName name="DATA1">#REF!</definedName>
    <definedName name="DATA10">#REF!</definedName>
    <definedName name="DATA11">'[56](H1)Distributions'!$K$8:$K$31</definedName>
    <definedName name="DATA12">#REF!</definedName>
    <definedName name="DATA13">#REF!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'[57](B-7) Fuel Amortization'!$I$23:$I$106</definedName>
    <definedName name="DataRange">[58]Data!$B$2:$E$96</definedName>
    <definedName name="Date_Comm_Ops">'[59]Proj Assump'!$K$19</definedName>
    <definedName name="Date_Partial_Yr">'[59]Proj Assump'!$K$14</definedName>
    <definedName name="Date_Proj_Start">'[59]Proj Assump'!$K$16</definedName>
    <definedName name="DateHeader">[60]Controls!$D$17</definedName>
    <definedName name="david">[61]MERGER1!$A$44:$T$91,[61]MERGER1!$AB$124:$BC$190,[61]MERGER1!$AB$200:$BC$262,[61]MERGER1!$AB$63:$BC$121,[61]MERGER1!$BI$1:$BY$57,[61]MERGER1!$CA$1:$CV$44,[61]MERGER1!$CY$1:$DT$44</definedName>
    <definedName name="days">'[62]Trend Analysis-Fwd'!$E$3</definedName>
    <definedName name="DCDENOM">#REF!</definedName>
    <definedName name="DCF_AREA">'[63]Synergy DCF'!$A$38:$N$97</definedName>
    <definedName name="DCFACTOR">'[18](G) Apportionment'!$P$13</definedName>
    <definedName name="DCNUMER">'[18](G3) Sales'!$J$66</definedName>
    <definedName name="Ddd">#REF!,#REF!,#REF!</definedName>
    <definedName name="DDDD">'[64]88.2 % '!$A$4</definedName>
    <definedName name="ddddd" hidden="1">{"Summary Schedule",#N/A,FALSE,"Sheet1";"Divisional Support",#N/A,FALSE,"Sheet2";"Corporate Support",#N/A,FALSE,"Sheet3"}</definedName>
    <definedName name="dddddda" hidden="1">{"Summary Schedule",#N/A,FALSE,"Sheet1";"Divisional Support",#N/A,FALSE,"Sheet2";"Corporate Support",#N/A,FALSE,"Sheet3"}</definedName>
    <definedName name="debt">#REF!</definedName>
    <definedName name="debt_amt">[65]Input!$D$304</definedName>
    <definedName name="debt_calculated">[22]Input!$D$291</definedName>
    <definedName name="Debt_Switch">[22]Input!$D$287</definedName>
    <definedName name="debt97">#REF!</definedName>
    <definedName name="debt98">#REF!</definedName>
    <definedName name="debt99">#REF!</definedName>
    <definedName name="debtsenior">#REF!</definedName>
    <definedName name="dec">#REF!</definedName>
    <definedName name="deccwip">#REF!</definedName>
    <definedName name="Decom_Case">'[66]Scenario Cases'!$C$123:$C$147</definedName>
    <definedName name="DEDENOM">#REF!</definedName>
    <definedName name="DEFACTOR">'[18](G) Apportionment'!$P$36</definedName>
    <definedName name="DENUMER">'[18](G3) Sales'!$K$66</definedName>
    <definedName name="DepnCase">[18]Inputs!$B$12</definedName>
    <definedName name="Deposit">HLOOKUP(ProjectYear,tblEnergyRate,swEnergytbl+1)</definedName>
    <definedName name="DEPR">'[2]Excel 1120'!#REF!</definedName>
    <definedName name="depreciation">#REF!</definedName>
    <definedName name="depreciation97">#REF!</definedName>
    <definedName name="depreciation98">#REF!</definedName>
    <definedName name="depreciation99">#REF!</definedName>
    <definedName name="Design">[67]Design!$A$1:$IV$65536</definedName>
    <definedName name="Desired1">'[52]Link Control'!$D$12</definedName>
    <definedName name="Desired2">'[52]Link Control'!$G$12</definedName>
    <definedName name="Desired3">'[52]Link Control'!$D$22</definedName>
    <definedName name="Desired4">'[52]Link Control'!$G$22</definedName>
    <definedName name="DesiredCIP1">'[52]Link Control'!$D$11</definedName>
    <definedName name="DesiredCIP2">'[52]Link Control'!$G$11</definedName>
    <definedName name="DesiredCIP3">'[52]Link Control'!$D$21</definedName>
    <definedName name="DesiredCIP4">'[52]Link Control'!$G$21</definedName>
    <definedName name="detail">#REF!</definedName>
    <definedName name="Dette_financière_nette">[68]Valorisation!$B$156:$K$156</definedName>
    <definedName name="deyut">[3]!deyut</definedName>
    <definedName name="dfas">[3]!dfas</definedName>
    <definedName name="dfd">[3]!is1b,[3]!is1c,[3]!STATS2,[3]!STATS3</definedName>
    <definedName name="dghjhb">[3]!dghjhb</definedName>
    <definedName name="diffexpl" localSheetId="4">[25]Provision!#REF!</definedName>
    <definedName name="diffexpl">[25]Provision!#REF!</definedName>
    <definedName name="digital">'[17]DigitalTV#46'!$A$1:$K$40</definedName>
    <definedName name="diluted_sh">[69]Inputs!$F$41</definedName>
    <definedName name="DiscountRates_Cur">'[62]Discount Rates'!$E$8:$E$37</definedName>
    <definedName name="DiscStart">'[62]Discount Rates'!$G$8</definedName>
    <definedName name="DismissItemDlog">[3]!DismissItemDlog</definedName>
    <definedName name="DISTR">#REF!</definedName>
    <definedName name="DIV">'[2]Excel 1120'!#REF!</definedName>
    <definedName name="DivRecDed">[70]General!$C$18</definedName>
    <definedName name="djdhgv">[3]!djdhgv</definedName>
    <definedName name="djgjhfk">[3]!djgjhfk</definedName>
    <definedName name="djyty">[3]!djyty</definedName>
    <definedName name="dkdii.showgraph">[3]!dkdii.showgraph</definedName>
    <definedName name="dkhhf">[3]!dkhhf</definedName>
    <definedName name="doge">[3]!is1b,[3]!is1c,[3]!STATS2,[3]!STATS3</definedName>
    <definedName name="DollarHeader">[60]Controls!$D$12</definedName>
    <definedName name="Dom_For">'[18]Cell Links'!$A$8:$A$9</definedName>
    <definedName name="DONE">#REF!</definedName>
    <definedName name="doswtxinc">#REF!</definedName>
    <definedName name="doubtxinc" localSheetId="4">[25]Provision!#REF!</definedName>
    <definedName name="doubtxinc">[25]Provision!#REF!</definedName>
    <definedName name="dryws4">[3]!dryws4</definedName>
    <definedName name="ds">[3]!is1b,[3]!is1c,[3]!STATS2,[3]!STATS3</definedName>
    <definedName name="dsfhgrte">[3]!dsfhgrte</definedName>
    <definedName name="dtdg">[3]!dtdg</definedName>
    <definedName name="dtyea">[3]!dtyea</definedName>
    <definedName name="dukfg">[3]!is1b,[3]!is1c,[3]!STATS2,[3]!STATS3</definedName>
    <definedName name="Duration_Delta">[29]Returns!$D$58</definedName>
    <definedName name="dvgsfdvfds">[3]!dvgsfdvfds</definedName>
    <definedName name="DVNAM">"STAN"</definedName>
    <definedName name="DVTYP">"PRINTER"</definedName>
    <definedName name="dyjtyj">[3]!dyjtyj</definedName>
    <definedName name="dyjytdiyu">[3]!dyjytdiyu</definedName>
    <definedName name="dytdjd">[3]!dytdjd</definedName>
    <definedName name="e" localSheetId="4">#REF!</definedName>
    <definedName name="e">#REF!</definedName>
    <definedName name="E_1" localSheetId="4">#REF!</definedName>
    <definedName name="E_1">#REF!</definedName>
    <definedName name="ebentxinc" localSheetId="4">[25]Provision!#REF!</definedName>
    <definedName name="ebentxinc">[25]Provision!#REF!</definedName>
    <definedName name="editgraph">[3]!editgraph</definedName>
    <definedName name="efr">[3]!is1b,[3]!is1c,[3]!STATS2,[3]!STATS3</definedName>
    <definedName name="enable">[3]!enable</definedName>
    <definedName name="Energy">HLOOKUP(ProjectYear,tblEnergyRate,swEnergytbl+1)</definedName>
    <definedName name="EnergyRate">HLOOKUP(ProjectYear,tblEnergyRate,swEnergytbl+1)</definedName>
    <definedName name="Energyrate1">HLOOKUP(ProjectYear,tblEnergyRate,swEnergytbl+1)</definedName>
    <definedName name="ENT_Films">'[26]ENT-Film'!$A$42:$H$120</definedName>
    <definedName name="ENT_Parks">'[26]ENT-Film'!$A$164:$H$177</definedName>
    <definedName name="ENT_Sum">'[26]ENT-Film'!$A$4:$H$34</definedName>
    <definedName name="Ent_TrendFwd">'[71]Trend Analysis-Fwd'!$G$9</definedName>
    <definedName name="Ent_TrendFwd_Multiples">'[71]Trend Analysis-Fwd'!$E$9:$E$16</definedName>
    <definedName name="EnterpriseValueMarket">[72]ZEN!$B$132</definedName>
    <definedName name="EntityName" localSheetId="4">[73]Input!$C$6</definedName>
    <definedName name="EntityName">[48]Inputs!$B$4</definedName>
    <definedName name="ENTRIES">'[2]05TAX'!#REF!</definedName>
    <definedName name="environ4">'[17]environment#4'!$A$1:$H$30</definedName>
    <definedName name="environment">'[4]environment#1'!$A$1:$H$30</definedName>
    <definedName name="environment4">'[17]environment#4'!$A$1:$H$30</definedName>
    <definedName name="Environmental">'[74]Data Tables'!$B$58:$B$61</definedName>
    <definedName name="Equity_1">[65]Detail!$B$28</definedName>
    <definedName name="Equity_2">[65]Detail!$B$29</definedName>
    <definedName name="ER_Table">[75]Tables!$A$3:$C$13</definedName>
    <definedName name="ERROR_MARGIN">[76]Assumptions!$F$18</definedName>
    <definedName name="ert">[3]!is1b,[3]!is1c,[3]!STATS2,[3]!STATS3</definedName>
    <definedName name="erthgh">[3]!erthgh</definedName>
    <definedName name="ESI" localSheetId="4">[1]ENTRY!#REF!</definedName>
    <definedName name="ESI">[1]ENTRY!#REF!</definedName>
    <definedName name="ESI_Lower_Tier">[77]Assumptions!$B$16</definedName>
    <definedName name="ESI_Upper_Tier">[77]Assumptions!$B$19</definedName>
    <definedName name="esireport">[25]Provision!$B$1:$F$63,[25]Provision!$G$1:$J$63,[25]Provision!$K$1:$N$63,[25]Provision!$O$1:$R$63,[25]Provision!$S$1:$X$63,[25]Provision!$Y$1:$AD$63,[25]Provision!$AE$1:$AH$63,[25]Provision!$AI$1:$AL$63</definedName>
    <definedName name="EssAliasTable">"Default"</definedName>
    <definedName name="EssLatest">"JAN"</definedName>
    <definedName name="EssOptions">"A1100000000130000000001100010_01000"</definedName>
    <definedName name="Est_Avoided_Cost">#REF!</definedName>
    <definedName name="Estimators_qty_yr1">[78]Staffing!$C$83</definedName>
    <definedName name="Estimators_qty_yr2">[78]Staffing!$D$83</definedName>
    <definedName name="Estimators_qty_yr3">[78]Staffing!$E$83</definedName>
    <definedName name="Estimators_qty_yr4">[78]Staffing!$F$83</definedName>
    <definedName name="Estimators_qty_yr5">[78]Staffing!$G$83</definedName>
    <definedName name="ethy">[3]!ethy</definedName>
    <definedName name="eu3q">[3]!is1b,[3]!is1c,[3]!STATS2,[3]!STATS3</definedName>
    <definedName name="EV__LASTREFTIME__">38727.5439351852</definedName>
    <definedName name="EXAMP">#REF!</definedName>
    <definedName name="exc">#REF!</definedName>
    <definedName name="ExemptAssets">[70]General!$C$34</definedName>
    <definedName name="ExitCompanySelector">[3]!ExitCompanySelector</definedName>
    <definedName name="ExitFormat">[3]!ExitFormat</definedName>
    <definedName name="ExitItemBuilder">[3]!ExitItemBuilder</definedName>
    <definedName name="exitMainMenu">[3]!exitMainMenu</definedName>
    <definedName name="exitmsg">[3]!exitmsg</definedName>
    <definedName name="exp">#REF!</definedName>
    <definedName name="EXP_OFFSET">#REF!</definedName>
    <definedName name="exrate">'[79]Acqu Calc'!$O$14</definedName>
    <definedName name="extrapolated_pk_vols">#REF!</definedName>
    <definedName name="eyar">[3]!eyar</definedName>
    <definedName name="F" localSheetId="4">#REF!</definedName>
    <definedName name="F">#REF!</definedName>
    <definedName name="fadsljf">[3]!fadsljf</definedName>
    <definedName name="falewj">[3]!falewj</definedName>
    <definedName name="FAX">[20]VENDLIST!$K$2:$K$46</definedName>
    <definedName name="FCCClearChrt">'[4]FCCClearChrt#20'!$A$1:$F$36</definedName>
    <definedName name="fccsynrat24">'[17]FCCSYNratio#24'!$A$1:$G$31</definedName>
    <definedName name="FCCSYNratio">'[4]FCCSYNratio#21'!$A$1:$G$31</definedName>
    <definedName name="FCF">[26]FCF!$A$3:$H$22</definedName>
    <definedName name="FCFPS94">[36]TSIX!$C$158</definedName>
    <definedName name="FCVS">[80]TVHouseholdsbyMarket:Christian!$A$14:$U$1586</definedName>
    <definedName name="FDC">'[81]VZ FDC PPM'!$H$1</definedName>
    <definedName name="fdlwje">[3]!fdlwje</definedName>
    <definedName name="feb">#REF!</definedName>
    <definedName name="FED">[15]FedJur!$B$1:$B$4</definedName>
    <definedName name="fed_other">[82]BalancesNew!#REF!</definedName>
    <definedName name="FedActivity">'[83]4 - Tax Return FEDERAL Activity'!$A$8:$D$116</definedName>
    <definedName name="fedinc">[84]vlook!$A$2:$D$111</definedName>
    <definedName name="ferf">[3]!is1b,[3]!is1c,[3]!STATS2,[3]!STATS3</definedName>
    <definedName name="fff">HLOOKUP(ProjectYear,tblEnergyRate,swEnergytbl+1)</definedName>
    <definedName name="file">[85]A!$A$1</definedName>
    <definedName name="File__TAXREC">#REF!</definedName>
    <definedName name="FinalSignOff">[39]Welcome!$M$13:$M$15</definedName>
    <definedName name="financials">#REF!</definedName>
    <definedName name="financials97">#REF!</definedName>
    <definedName name="financials98">#REF!</definedName>
    <definedName name="financials99">#REF!</definedName>
    <definedName name="FINExtractRange">[43]main!$AH$14:$AH$23,[43]main!$AJ$14:$AP$23</definedName>
    <definedName name="FINOptions">"0,0,1,1,1,0,0,-1,0,0,2,0,"</definedName>
    <definedName name="fiscal2">'[86]CBM-proj'!$I$6</definedName>
    <definedName name="Fixed_Cost">#REF!</definedName>
    <definedName name="FJ">[87]FedJur!$A$1:$A$65536</definedName>
    <definedName name="FLDENOM">#REF!</definedName>
    <definedName name="FLFACTOR">'[18](G) Apportionment'!$P$14</definedName>
    <definedName name="flkjew">[3]!flkjew</definedName>
    <definedName name="FLNUMER">'[18](G3) Sales'!$L$66</definedName>
    <definedName name="FMTYP">"*STD"</definedName>
    <definedName name="forecast_print_range">'[88]pg 2    1997 Mthly Forecast'!$A$12:$L$122</definedName>
    <definedName name="forecast_print_title">'[88]pg 2    1997 Mthly Forecast'!$A$1:$L$11</definedName>
    <definedName name="FormatMaster">[3]!FormatMaster</definedName>
    <definedName name="FormatMod.FormatMaster">[3]!FormatMod.FormatMaster</definedName>
    <definedName name="FormatRange">#REF!</definedName>
    <definedName name="forward">(1.1^0.25)</definedName>
    <definedName name="FPL">'[89]OTP to CorpTax Mapping _FPL'!$A:$B</definedName>
    <definedName name="fplds">#REF!</definedName>
    <definedName name="fplitxinc">#REF!</definedName>
    <definedName name="FPLMAP">#REF!</definedName>
    <definedName name="fplreport">[25]Provision!$B$1:$F$46,[25]Provision!$G$1:$J$46,[25]Provision!$K$1:$N$46,[25]Provision!$O$1:$R$46,[25]Provision!$S$1:$X$46,[25]Provision!$Y$1:$AD$46,[25]Provision!$AE$1:$AH$46,[25]Provision!$AI$1:$AL$46</definedName>
    <definedName name="Fuel_Forecast">[90]Forecast!$C$224:$C$225</definedName>
    <definedName name="FUND">#REF!</definedName>
    <definedName name="fvdsvdsfv">[3]!fvdsvdsfv</definedName>
    <definedName name="G" localSheetId="4">#REF!</definedName>
    <definedName name="G">#REF!</definedName>
    <definedName name="G_L">'[2]Excel 1120'!#REF!</definedName>
    <definedName name="GAAP_Other">[82]BalancesNew!#REF!</definedName>
    <definedName name="GADENOM">#REF!</definedName>
    <definedName name="GAFACTOR">'[18](G) Apportionment'!$P$37</definedName>
    <definedName name="GANUMER">'[18](G3) Sales'!$M$66</definedName>
    <definedName name="garad">[3]!garad</definedName>
    <definedName name="gas_curve_for_extrapolation">#REF!</definedName>
    <definedName name="GasNumberPrint">#REF!</definedName>
    <definedName name="geobalance">'[4]geobalance#33'!$A$1:$I$81</definedName>
    <definedName name="gh" hidden="1">{"view1",#N/A,FALSE,"ON AIR"}</definedName>
    <definedName name="GoAssetChart">[3]!GoAssetChart</definedName>
    <definedName name="GoBack">[3]!GoBack</definedName>
    <definedName name="GoBalanceSheet">[3]!GoBalanceSheet</definedName>
    <definedName name="GoCashFlow">[3]!GoCashFlow</definedName>
    <definedName name="GoData">[3]!GoData</definedName>
    <definedName name="GoIncomeChart">[3]!GoIncomeChart</definedName>
    <definedName name="GoToEnd">[3]!GoToEnd</definedName>
    <definedName name="GR">'[2]Excel 1120'!#REF!</definedName>
    <definedName name="Graph">[3]!is1b,[3]!is1c,[3]!STATS2,[3]!STATS3</definedName>
    <definedName name="GraphbuildingMod.ChangeTicker">[3]!GraphbuildingMod.ChangeTicker</definedName>
    <definedName name="GraphbuildingMod.editgraph">[3]!GraphbuildingMod.editgraph</definedName>
    <definedName name="GraphbuildingMod.ExportData">[3]!GraphbuildingMod.ExportData</definedName>
    <definedName name="GraphbuildingMod.LayoutSet">[3]!GraphbuildingMod.LayoutSet</definedName>
    <definedName name="GraphbuildingMod.PasteGraph">[3]!GraphbuildingMod.PasteGraph</definedName>
    <definedName name="GraphbuildingMod.PrintPreview">[3]!GraphbuildingMod.PrintPreview</definedName>
    <definedName name="GraphbuildingMod.ShowData">[3]!GraphbuildingMod.ShowData</definedName>
    <definedName name="GraphbuildingMod.ShowGraph">[3]!GraphbuildingMod.ShowGraph</definedName>
    <definedName name="GraphCompBuild">[3]!GraphCompBuild</definedName>
    <definedName name="Graphexitmsg">[3]!Graphexitmsg</definedName>
    <definedName name="GraphIntroMod.exitmsg">[3]!GraphIntroMod.exitmsg</definedName>
    <definedName name="GraphIntroMod.Graphexitmsg">[3]!GraphIntroMod.Graphexitmsg</definedName>
    <definedName name="GRAPHS">[36]TSIX!$AF$44:$AN$88</definedName>
    <definedName name="GRPCALC">#REF!</definedName>
    <definedName name="GRPTI">#REF!</definedName>
    <definedName name="Grwthcbl18">'[17]GrwthofCableAdvertising#18'!$B$3:$G$19</definedName>
    <definedName name="GrwthofCableAdvertisin">'[4]GrwthofCableAdvertising#15'!$B$3:$G$18</definedName>
    <definedName name="GrwthofCableAdvertising">'[4]GrwthofCableAdvertising#15'!$B$3:$G$19</definedName>
    <definedName name="gsCapacity_rate">[91]Summary!$E$21</definedName>
    <definedName name="GUPTC">'[65]Stochastic Input'!$B$23</definedName>
    <definedName name="H" localSheetId="4">#REF!</definedName>
    <definedName name="H">#REF!</definedName>
    <definedName name="HCP">'[65]Stochastic Input'!$B$26</definedName>
    <definedName name="HDLGSTI">#REF!</definedName>
    <definedName name="head2">[51]sum!$B$3</definedName>
    <definedName name="HEADER">#REF!</definedName>
    <definedName name="HeaderFormat">[3]!HeaderFormat</definedName>
    <definedName name="HELD">#REF!</definedName>
    <definedName name="HelpTest">[3]!HelpTest</definedName>
    <definedName name="henryhub">'[92]Fuels and EA Prices Work'!#REF!</definedName>
    <definedName name="hg" hidden="1">{#N/A,#N/A,FALSE,"MARKET"}</definedName>
    <definedName name="HIDENOM">#REF!</definedName>
    <definedName name="HIFACTOR">'[18](G) Apportionment'!$P$15</definedName>
    <definedName name="HINUMER">'[18](G3) Sales'!$N$66</definedName>
    <definedName name="HLDGSCALC">#REF!</definedName>
    <definedName name="HORIZON">[93]SENSITIVITIES!$B$25</definedName>
    <definedName name="Hourly_Rate">#REF!</definedName>
    <definedName name="htrsth">[3]!htrsth</definedName>
    <definedName name="htyuj">[3]!htyuj</definedName>
    <definedName name="Hurdle_CF">[22]FPLEReturns!$G$60</definedName>
    <definedName name="Hurdle_CF_Target">[22]FPLEReturns!$G$62</definedName>
    <definedName name="Hurdle_Delta">[38]Hurdle!$D$40</definedName>
    <definedName name="Hurdle_Rate">[38]Hurdle!$C$39</definedName>
    <definedName name="Hurdle_Rate_Var">[22]FPLEReturns!$F$62</definedName>
    <definedName name="hwpcoc">#REF!</definedName>
    <definedName name="hwpcoc2">#REF!</definedName>
    <definedName name="hyp8txinc">#REF!</definedName>
    <definedName name="hyp9txinc">#REF!</definedName>
    <definedName name="IADENOM">#REF!</definedName>
    <definedName name="IAFACTOR">'[18](G) Apportionment'!$P$38</definedName>
    <definedName name="IANUMER">'[18](G3) Sales'!$O$66</definedName>
    <definedName name="icap">#REF!</definedName>
    <definedName name="iclr2">[3]!iclr2</definedName>
    <definedName name="IDDENOM">#REF!</definedName>
    <definedName name="ILDENOM">#REF!</definedName>
    <definedName name="ILFACTOR">'[18](G) Apportionment'!$P$16</definedName>
    <definedName name="ILNUMER">'[18](G3) Sales'!$Q$66</definedName>
    <definedName name="impetxinc" localSheetId="4">[25]Provision!#REF!</definedName>
    <definedName name="impetxinc">[25]Provision!#REF!</definedName>
    <definedName name="incomestatement">#REF!</definedName>
    <definedName name="incr">[82]MMaint!A2=0</definedName>
    <definedName name="INDENOM">#REF!</definedName>
    <definedName name="INDEX">[94]STATSUM!$AK$6:$AY$54</definedName>
    <definedName name="INF">[26]INF!$A$4:$G$38</definedName>
    <definedName name="infra1">'[17]infrastructure#1'!$A$1:$H$51</definedName>
    <definedName name="InitializeCommand">"$d$1"</definedName>
    <definedName name="ink">[3]!is1b,[3]!is1c,[3]!STATS2,[3]!STATS3</definedName>
    <definedName name="INPUT">'[2]Excel 1120'!#REF!</definedName>
    <definedName name="insvc">'[95]in svc pt'!$A$3:$B$201</definedName>
    <definedName name="INT">'[2]Excel 1120'!#REF!</definedName>
    <definedName name="INTDIV">'[2]Excel 1120'!#REF!</definedName>
    <definedName name="Interest">[22]Input!$D$297</definedName>
    <definedName name="INTEXP">'[2]Excel 1120'!#REF!</definedName>
    <definedName name="Inv_Duration">'[29]Inputs - DiscRate'!$C$43</definedName>
    <definedName name="IOTypes">[96]Sheet2!$I$2:$I$40</definedName>
    <definedName name="IPATH">"I:\Compleo template\Import Templates"</definedName>
    <definedName name="IQ_ACCOUNT_CHANGE">"c413"</definedName>
    <definedName name="IQ_ACCOUNTS_PAY">"c32"</definedName>
    <definedName name="IQ_ACCR_INT_PAY">"c1"</definedName>
    <definedName name="IQ_ACCR_INT_PAY_CF">"c2"</definedName>
    <definedName name="IQ_ACCR_INT_RECEIV">"c3"</definedName>
    <definedName name="IQ_ACCR_INT_RECEIV_CF">"c4"</definedName>
    <definedName name="IQ_ACCRUED_EXP">"c8"</definedName>
    <definedName name="IQ_ACCUM_DEP">"c7"</definedName>
    <definedName name="IQ_ACQ_COSTS_CAPITALIZED">"c5"</definedName>
    <definedName name="IQ_ACQUIRE_REAL_ESTATE_CF">"c6"</definedName>
    <definedName name="IQ_ACQUISITION_RE_ASSETS">"c1628"</definedName>
    <definedName name="IQ_AD">"c7"</definedName>
    <definedName name="IQ_ADD_PAID_IN">"c39"</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LLOW_BORROW_CONST">"c15"</definedName>
    <definedName name="IQ_ALLOW_CONST">"c16"</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"c1471"</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UDITOR_NAME">"c1539"</definedName>
    <definedName name="IQ_AUDITOR_OPINION">"c1540"</definedName>
    <definedName name="IQ_AUTO_WRITTEN">"c62"</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PRICE_TARGET">"c82"</definedName>
    <definedName name="IQ_AVG_SHAREOUTSTANDING">"c83"</definedName>
    <definedName name="IQ_AVG_TEV">"c84"</definedName>
    <definedName name="IQ_AVG_VOLUME">"c65"</definedName>
    <definedName name="IQ_BASIC_EPS_EXCL">"c85"</definedName>
    <definedName name="IQ_BASIC_EPS_INCL">"c86"</definedName>
    <definedName name="IQ_BASIC_NORMAL_EPS">"c1592"</definedName>
    <definedName name="IQ_BASIC_WEIGHT">"c87"</definedName>
    <definedName name="IQ_BETA">"c88"</definedName>
    <definedName name="IQ_BIG_INT_BEAR_CD">"c89"</definedName>
    <definedName name="IQ_BOARD_MEMBER">"c96"</definedName>
    <definedName name="IQ_BOARD_MEMBER_TITLE">"c97"</definedName>
    <definedName name="IQ_BROK_COMISSION">"c98"</definedName>
    <definedName name="IQ_BUILDINGS">"c99"</definedName>
    <definedName name="IQ_BUSINESS_DESCRIPTION">"c322"</definedName>
    <definedName name="IQ_BV_OVER_SHARES">"c100"</definedName>
    <definedName name="IQ_BV_SHARE">"c100"</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"c115"</definedName>
    <definedName name="IQ_CAPITAL_LEASES">"c115"</definedName>
    <definedName name="IQ_CASH">"c118"</definedName>
    <definedName name="IQ_CASH_ACQUIRE_CF">"c1630"</definedName>
    <definedName name="IQ_CASH_CONVERSION">"c117"</definedName>
    <definedName name="IQ_CASH_DUE_BANKS">"c118"</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T">"c124"</definedName>
    <definedName name="IQ_CASH_ST_INVEST">"c124"</definedName>
    <definedName name="IQ_CASH_TAXES">"c125"</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"c161"</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OSEPRICE">"c174"</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"c182"</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REET1">"c217"</definedName>
    <definedName name="IQ_COMPANY_STREET2">"c218"</definedName>
    <definedName name="IQ_COMPANY_TICKER">"c219"</definedName>
    <definedName name="IQ_COMPANY_WEBSITE">"c220"</definedName>
    <definedName name="IQ_COMPANY_ZIP">"c221"</definedName>
    <definedName name="IQ_CONSTRUCTION_LOANS">"c222"</definedName>
    <definedName name="IQ_CONSUMER_LOANS">"c223"</definedName>
    <definedName name="IQ_COST_BORROWINGS">"c225"</definedName>
    <definedName name="IQ_COST_REV">"c226"</definedName>
    <definedName name="IQ_COST_REVENUE">"c226"</definedName>
    <definedName name="IQ_COST_SAVINGS">"c227"</definedName>
    <definedName name="IQ_COST_SERVICE">"c228"</definedName>
    <definedName name="IQ_COST_TOTAL_BORROWINGS">"c229"</definedName>
    <definedName name="IQ_COUNTRY_NAME">"c230"</definedName>
    <definedName name="IQ_CQ">5000</definedName>
    <definedName name="IQ_CREDIT_CARD_FEE_BNK">"c231"</definedName>
    <definedName name="IQ_CREDIT_CARD_FEE_FIN">"c1583"</definedName>
    <definedName name="IQ_CREDIT_LOSS_CF">"c232"</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"c274"</definedName>
    <definedName name="IQ_DAYS_PAYABLE_OUT">"c274"</definedName>
    <definedName name="IQ_DAYS_SALES_OUT">"c275"</definedName>
    <definedName name="IQ_DAYS_SALES_OUTST">"c275"</definedName>
    <definedName name="IQ_DEF_ACQ_CST">"c301"</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OTHER_COST">"c284"</definedName>
    <definedName name="IQ_DEF_BENEFIT_ROA">"c285"</definedName>
    <definedName name="IQ_DEF_BENEFIT_SERVICE_COST">"c286"</definedName>
    <definedName name="IQ_DEF_BENEFIT_TOTAL_COST">"c287"</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"c313"</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INC_TAX">"c315"</definedName>
    <definedName name="IQ_DEFERRED_TAXES">"c147"</definedName>
    <definedName name="IQ_DEMAND_DEP">"c320"</definedName>
    <definedName name="IQ_DEPOSITS_FIN">"c321"</definedName>
    <definedName name="IQ_DEPRE_AMORT">"c247"</definedName>
    <definedName name="IQ_DEPRE_AMORT_SUPPL">"c1593"</definedName>
    <definedName name="IQ_DEPRE_DEPLE">"c261"</definedName>
    <definedName name="IQ_DEPRE_SUPP">"c1443"</definedName>
    <definedName name="IQ_DESCRIPTION_LONG">"c322"</definedName>
    <definedName name="IQ_DEVELOP_LAND">"c323"</definedName>
    <definedName name="IQ_DILUT_ADJUST">"c1621"</definedName>
    <definedName name="IQ_DILUT_EPS_EXCL">"c324"</definedName>
    <definedName name="IQ_DILUT_EPS_INCL">"c325"</definedName>
    <definedName name="IQ_DILUT_NORMAL_EPS">"c1594"</definedName>
    <definedName name="IQ_DILUT_WEIGHT">"c326"</definedName>
    <definedName name="IQ_DISCONT_OPER">"c333"</definedName>
    <definedName name="IQ_DISCOUNT_RATE_PENSION_DOMESTIC">"c327"</definedName>
    <definedName name="IQ_DISCOUNT_RATE_PENSION_FOREIGN">"c328"</definedName>
    <definedName name="IQ_DISTR_EXCESS_EARN">"c329"</definedName>
    <definedName name="IQ_DIV_SHARE">"c330"</definedName>
    <definedName name="IQ_DIVEST_CF">"c331"</definedName>
    <definedName name="IQ_DIVID_SHARE">"c330"</definedName>
    <definedName name="IQ_DIVIDEND_YIELD">"c332"</definedName>
    <definedName name="IQ_DO">"c333"</definedName>
    <definedName name="IQ_DO_ASSETS_CURRENT">"c334"</definedName>
    <definedName name="IQ_DO_ASSETS_LT">"c335"</definedName>
    <definedName name="IQ_DO_CF">"c336"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INT">"c360"</definedName>
    <definedName name="IQ_EBIT_MARGIN">"c359"</definedName>
    <definedName name="IQ_EBIT_OVER_IE">"c360"</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CAPEX_INT">"c368"</definedName>
    <definedName name="IQ_EBITDA_CAPEX_OVER_TOTAL_IE">"c368"</definedName>
    <definedName name="IQ_EBITDA_INT">"c373"</definedName>
    <definedName name="IQ_EBITDA_MARGIN">"c372"</definedName>
    <definedName name="IQ_EBITDA_OVER_TOTAL_IE">"c373"</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S">"c388"</definedName>
    <definedName name="IQ_EBT_REIT">"c389"</definedName>
    <definedName name="IQ_EBT_UTI">"c390"</definedName>
    <definedName name="IQ_EFFECT_SPECIAL_CHARGE">"c1595"</definedName>
    <definedName name="IQ_EFFICIENCY_RATIO">"c391"</definedName>
    <definedName name="IQ_EMPLOYEES">"c392"</definedName>
    <definedName name="IQ_ENTERPRISE_VALUE">"c84"</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EST">"c399"</definedName>
    <definedName name="IQ_EQUITY_AFFIL">"c552"</definedName>
    <definedName name="IQ_EQUITY_METHOD">"c404"</definedName>
    <definedName name="IQ_EQV_OVER_BV">"c1596"</definedName>
    <definedName name="IQ_EQV_OVER_LTM_PRETAX_INC">"c739"</definedName>
    <definedName name="IQ_ESOP_DEBT">"c1597"</definedName>
    <definedName name="IQ_EST_ACT_EPS">"c1648"</definedName>
    <definedName name="IQ_EST_DATE">"c1634"</definedName>
    <definedName name="IQ_EST_EPS_GROWTH_1YR">"c1636"</definedName>
    <definedName name="IQ_EST_EPS_GROWTH_Q_1YR">"c1641"</definedName>
    <definedName name="IQ_EV_OVER_EMPLOYEE">"c1225"</definedName>
    <definedName name="IQ_EV_OVER_LTM_EBIT">"c1221"</definedName>
    <definedName name="IQ_EV_OVER_LTM_EBITDA">"c1223"</definedName>
    <definedName name="IQ_EV_OVER_LTM_REVENUE">"c1227"</definedName>
    <definedName name="IQ_EXCHANGE">"c405"</definedName>
    <definedName name="IQ_EXERCISE_PRICE">"c406"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"c413"</definedName>
    <definedName name="IQ_FDIC">"c417"</definedName>
    <definedName name="IQ_FFO">"c1574"</definedName>
    <definedName name="IQ_FHLB_DEBT">"c423"</definedName>
    <definedName name="IQ_FILINGDATE_BS">"c424"</definedName>
    <definedName name="IQ_FILINGDATE_CF">"c425"</definedName>
    <definedName name="IQ_FILINGDATE_IS">"c426"</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"c893"</definedName>
    <definedName name="IQ_FINANCING_CASH_SUPPL">"c899"</definedName>
    <definedName name="IQ_FINISHED_INV">"c438"</definedName>
    <definedName name="IQ_FIRST_YEAR_LIFE">"c439"</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"c451"</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"c452"</definedName>
    <definedName name="IQ_GOODWILL_NET">"c530"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DIVID">"c192"</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ROFIT">"c511"</definedName>
    <definedName name="IQ_GW">"c530"</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PRICE">"c545"</definedName>
    <definedName name="IQ_HOMEOWNERS_WRITTEN">"c546"</definedName>
    <definedName name="IQ_IMPAIR_OIL">"c547"</definedName>
    <definedName name="IQ_IMPAIRMENT_GW">"c548"</definedName>
    <definedName name="IQ_INC_AFTER_TAX">"c1598"</definedName>
    <definedName name="IQ_INC_AVAIL_EXCL">"c789"</definedName>
    <definedName name="IQ_INC_AVAIL_INCL">"c791"</definedName>
    <definedName name="IQ_INC_BEFORE_TAX">"c386"</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S">"c589"</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"c907"</definedName>
    <definedName name="IQ_INTEREST_EXP">"c618"</definedName>
    <definedName name="IQ_INTEREST_EXP_NET">"c1450"</definedName>
    <definedName name="IQ_INTEREST_EXP_NON">"c618"</definedName>
    <definedName name="IQ_INTEREST_EXP_SUPPL">"c1460"</definedName>
    <definedName name="IQ_INTEREST_INC">"c769"</definedName>
    <definedName name="IQ_INTEREST_INC_NON">"c619"</definedName>
    <definedName name="IQ_INTEREST_INVEST_INC">"c619"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"c751"</definedName>
    <definedName name="IQ_ISS_STOCK_NET">"c1601"</definedName>
    <definedName name="IQ_LAND">"c645"</definedName>
    <definedName name="IQ_LASTSALEPRICE">"c646"</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IFOR">"c655"</definedName>
    <definedName name="IQ_LL">"c656"</definedName>
    <definedName name="IQ_LOAN_LEASE_RECEIV">"c657"</definedName>
    <definedName name="IQ_LOAN_LOSS">"c656"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"c674"</definedName>
    <definedName name="IQ_LONG_TERM_DEBT_OVER_TOTAL_CAP">"c677"</definedName>
    <definedName name="IQ_LONG_TERM_GROWTH">"c671"</definedName>
    <definedName name="IQ_LONG_TERM_INV">"c697"</definedName>
    <definedName name="IQ_LOSS_LOSS_EXP">"c672"</definedName>
    <definedName name="IQ_LOWPRICE">"c673"</definedName>
    <definedName name="IQ_LT_DEBT">"c674"</definedName>
    <definedName name="IQ_LT_DEBT_BNK">"c675"</definedName>
    <definedName name="IQ_LT_DEBT_BR">"c676"</definedName>
    <definedName name="IQ_LT_DEBT_CAPITAL">"c677"</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"c1304"</definedName>
    <definedName name="IQ_MACHINERY">"c711"</definedName>
    <definedName name="IQ_MARKETCAP">"c712"</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NET_CHANGE">"c749"</definedName>
    <definedName name="IQ_NET_DEBT">"c1584"</definedName>
    <definedName name="IQ_NET_DEBT_EBITDA">"c750"</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INC">"c781"</definedName>
    <definedName name="IQ_NET_INC_BEFORE">"c344"</definedName>
    <definedName name="IQ_NET_INC_CF">"c793"</definedName>
    <definedName name="IQ_NET_INC_MARGIN">"c794"</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"c764"</definedName>
    <definedName name="IQ_NET_INTEREST_INC_AFTER_LL">"c1604"</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MARGIN">"c794"</definedName>
    <definedName name="IQ_NI_SFAS">"c795"</definedName>
    <definedName name="IQ_NON_ACCRUAL_LOANS">"c796"</definedName>
    <definedName name="IQ_NON_CASH">"c797"</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"c801"</definedName>
    <definedName name="IQ_NON_INTEREST_INC">"c802"</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RMAL_INC_AFTER">"c1605"</definedName>
    <definedName name="IQ_NORMAL_INC_AVAIL">"c1606"</definedName>
    <definedName name="IQ_NORMAL_INC_BEFORE">"c1607"</definedName>
    <definedName name="IQ_NOTES_PAY">"c1176"</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OCCUPY_EXP">"c839"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BR">"c850"</definedName>
    <definedName name="IQ_OPER_INC_FIN">"c851"</definedName>
    <definedName name="IQ_OPER_INC_INS">"c852"</definedName>
    <definedName name="IQ_OPER_INC_MARGIN">"c362"</definedName>
    <definedName name="IQ_OPER_INC_REIT">"c853"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ISSUED">"c857"</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"c868"</definedName>
    <definedName name="IQ_OTHER_CURRENT_LIAB">"c877"</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"c916"</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"c946"</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"c959"</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"c1010"</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UTSTANDING_BS_DATE">"c1022"</definedName>
    <definedName name="IQ_OUTSTANDING_FILING_DATE">"c1023"</definedName>
    <definedName name="IQ_PART_TIME">"c1024"</definedName>
    <definedName name="IQ_PAY_ACCRUED">"c8"</definedName>
    <definedName name="IQ_PBV">"c1025"</definedName>
    <definedName name="IQ_PBV_AVG">"c1026"</definedName>
    <definedName name="IQ_PC_WRITTEN">"c1027"</definedName>
    <definedName name="IQ_PE_EXCL">"c1028"</definedName>
    <definedName name="IQ_PE_EXCL_AVG">"c1029"</definedName>
    <definedName name="IQ_PE_EXCL_FWD">"c1030"</definedName>
    <definedName name="IQ_PE_RATIO">"c1610"</definedName>
    <definedName name="IQ_PENSION">"c1031"</definedName>
    <definedName name="IQ_PERIODDATE">"c1034"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OLICY_BENEFITS">"c1036"</definedName>
    <definedName name="IQ_POLICY_COST">"c1037"</definedName>
    <definedName name="IQ_POLICY_LIAB">"c1612"</definedName>
    <definedName name="IQ_POLICY_LOANS">"c1038"</definedName>
    <definedName name="IQ_POST_RETIRE_EXP">"c1039"</definedName>
    <definedName name="IQ_PRE_OPEN_COST">"c1040"</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"c1052"</definedName>
    <definedName name="IQ_PREF_TOT">"c1044"</definedName>
    <definedName name="IQ_PREMIUMS_ANNUITY_REV">"c1067"</definedName>
    <definedName name="IQ_PREPAID_EXP">"c1068"</definedName>
    <definedName name="IQ_PREPAID_EXPEN">"c1068"</definedName>
    <definedName name="IQ_PRICE_OVER_BVPS">"c1026"</definedName>
    <definedName name="IQ_PRICE_OVER_LTM_EPS">"c1029"</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"c795"</definedName>
    <definedName name="IQ_PROFESSIONAL">"c1071"</definedName>
    <definedName name="IQ_PROFESSIONAL_TITLE">"c1072"</definedName>
    <definedName name="IQ_PROPERTY_EXP">"c1073"</definedName>
    <definedName name="IQ_PROPERTY_GROSS">"c518"</definedName>
    <definedName name="IQ_PROPERTY_MGMT_FEE">"c1074"</definedName>
    <definedName name="IQ_PROPERTY_NET">"c829"</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D_EXP">"c1090"</definedName>
    <definedName name="IQ_RD_EXP_FN">"c1091"</definedName>
    <definedName name="IQ_RE">"c1092"</definedName>
    <definedName name="IQ_REAL_ESTATE">"c1093"</definedName>
    <definedName name="IQ_REAL_ESTATE_ASSETS">"c1094"</definedName>
    <definedName name="IQ_REDEEM_PREF_STOCK">"c1059"</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"c1090"</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NED_EARN">"c1092"</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"c1117"</definedName>
    <definedName name="IQ_REV">"c1122"</definedName>
    <definedName name="IQ_REV_BEFORE_LL">"c1123"</definedName>
    <definedName name="IQ_REV_UTI">"c1125"</definedName>
    <definedName name="IQ_REVENUE">"c1122"</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ME_STORE">"c1149"</definedName>
    <definedName name="IQ_SAVING_DEP">"c1150"</definedName>
    <definedName name="IQ_SECUR_RECEIV">"c1151"</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REIT">"c1161"</definedName>
    <definedName name="IQ_SGA_SUPPL">"c1162"</definedName>
    <definedName name="IQ_SGA_UTI">"c1163"</definedName>
    <definedName name="IQ_SHAREOUTSTANDING">"c83"</definedName>
    <definedName name="IQ_SHARESOUTSTANDING">"c1164"</definedName>
    <definedName name="IQ_SHORT_INTEREST">"c1165"</definedName>
    <definedName name="IQ_SHORT_INTEREST_OVER_FLOAT">"c1577"</definedName>
    <definedName name="IQ_SHORT_INTEREST_PERCENT">"c1576"</definedName>
    <definedName name="IQ_SHORT_TERM_INVEST">"c1197"</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CF">"c1203"</definedName>
    <definedName name="IQ_STRIKE_PRICE_ISSUED">"c1645"</definedName>
    <definedName name="IQ_STRIKE_PRICE_OS">"c1646"</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X_BENEFIT_OPTIONS">"c1215"</definedName>
    <definedName name="IQ_TAX_EQUIV_NET_INT_INC">"c1216"</definedName>
    <definedName name="IQ_TBV_SHARE">"c1217"</definedName>
    <definedName name="IQ_TEMPLATE">"c1521"</definedName>
    <definedName name="IQ_TENANT">"c1218"</definedName>
    <definedName name="IQ_TEV">"c1219"</definedName>
    <definedName name="IQ_TEV_EBIT">"c1220"</definedName>
    <definedName name="IQ_TEV_EBIT_AVG">"c1221"</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IER_ONE_RATIO">"c1229"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CA">"c1243"</definedName>
    <definedName name="IQ_TOTAL_CAP">"c1507"</definedName>
    <definedName name="IQ_TOTAL_CAPITAL_RATIO">"c1244"</definedName>
    <definedName name="IQ_TOTAL_CASH_DIVID">"c1266"</definedName>
    <definedName name="IQ_TOTAL_CASH_FINAN">"c119"</definedName>
    <definedName name="IQ_TOTAL_CASH_INVEST">"c121"</definedName>
    <definedName name="IQ_TOTAL_CASH_OPER">"c122"</definedName>
    <definedName name="IQ_TOTAL_CL">"c1245"</definedName>
    <definedName name="IQ_TOTAL_COMMON">"c1022"</definedName>
    <definedName name="IQ_TOTAL_COMMON_EQUITY">"c1246"</definedName>
    <definedName name="IQ_TOTAL_CURRENT_ASSETS">"c1243"</definedName>
    <definedName name="IQ_TOTAL_CURRENT_LIAB">"c1245"</definedName>
    <definedName name="IQ_TOTAL_DEBT">"c1247"</definedName>
    <definedName name="IQ_TOTAL_DEBT_CAPITAL">"c1248"</definedName>
    <definedName name="IQ_TOTAL_DEBT_EBITDA">"c1249"</definedName>
    <definedName name="IQ_TOTAL_DEBT_EQUITY">"c1250"</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"c1249"</definedName>
    <definedName name="IQ_TOTAL_DEBT_OVER_TOTAL_BV">"c1250"</definedName>
    <definedName name="IQ_TOTAL_DEBT_OVER_TOTAL_CAP">"c1248"</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"c591"</definedName>
    <definedName name="IQ_TOTAL_INVENTORY">"c622"</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"c1279"</definedName>
    <definedName name="IQ_TOTAL_LIAB_TOTAL_ASSETS">"c1283"</definedName>
    <definedName name="IQ_TOTAL_LONG_DEBT">"c1617"</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THER_OPER">"c1289"</definedName>
    <definedName name="IQ_TOTAL_PENSION_ASSETS">"c1290"</definedName>
    <definedName name="IQ_TOTAL_PENSION_EXP">"c1291"</definedName>
    <definedName name="IQ_TOTAL_PENSION_OBLIGATION">"c1292"</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UTI">"c1308"</definedName>
    <definedName name="IQ_TOTAL_REVENUE">"c1294"</definedName>
    <definedName name="IQ_TOTAL_SPECIAL">"c1618"</definedName>
    <definedName name="IQ_TOTAL_ST_BORROW">"c1177"</definedName>
    <definedName name="IQ_TOTAL_UNUSUAL">"c1508"</definedName>
    <definedName name="IQ_TRADE_AR">"c40"</definedName>
    <definedName name="IQ_TRADE_PRINCIPAL">"c1309"</definedName>
    <definedName name="IQ_TRADING_ASSETS">"c1310"</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"c1311"</definedName>
    <definedName name="IQ_TRUST_INC">"c1319"</definedName>
    <definedName name="IQ_TRUST_PREF">"c1320"</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PAID_CLAIMS">"c1330"</definedName>
    <definedName name="IQ_UNREALIZED_GAIN">"c1619"</definedName>
    <definedName name="IQ_US_GAAP">"c1331"</definedName>
    <definedName name="IQ_UTIL_PPE_NET">"c1620"</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EIGHTED_AVG_PRICE">"c1334"</definedName>
    <definedName name="IQ_WIP_INV">"c1335"</definedName>
    <definedName name="IQ_WORKMEN_WRITTEN">"c1336"</definedName>
    <definedName name="IQ_YEARHIGH">"c1337"</definedName>
    <definedName name="IQ_YEARLOW">"c1338"</definedName>
    <definedName name="IQ_YTD">3000</definedName>
    <definedName name="IQ_Z_SCORE">"c1339"</definedName>
    <definedName name="IRR_Delta">'[38]PPA Value Revised'!$D$92</definedName>
    <definedName name="jan">#REF!</definedName>
    <definedName name="JBNAM">"QPRTJOB"</definedName>
    <definedName name="JBNMB">"200343"</definedName>
    <definedName name="je">'[8]Journal Entry'!#REF!</definedName>
    <definedName name="jean">[3]!is1b,[3]!is1c,[3]!STATS2,[3]!STATS3</definedName>
    <definedName name="jentry">'[8]Journal Entry'!#REF!</definedName>
    <definedName name="JEs">[97]JEs!$H$4,[97]JEs!$H$55,[97]JEs!$H$107,[97]JEs!$H$156,[97]JEs!$H$205,[97]JEs!$H$254,[97]JEs!$H$304,[97]JEs!$H$351,[97]JEs!$H$399,[97]JEs!$H$448,[97]JEs!$H$495,[97]JEs!$H$541,[97]JEs!$H$587,[97]JEs!$H$636,[97]JEs!$H$685,[97]JEs!$H$729,[97]JEs!$H$772,[97]JEs!$H$817,[97]JEs!$H$862,[97]JEs!$H$907</definedName>
    <definedName name="jjjjjjjjjjjjj">[3]!jjjjjjjjjjjjj</definedName>
    <definedName name="jkfruy">[3]!jkfruy</definedName>
    <definedName name="jkl">HLOOKUP(ProjectYear,tblEnergyRate,swEnergytbl+1)</definedName>
    <definedName name="Jobs_per_estimator_per_week">[78]Staffing!$C$79</definedName>
    <definedName name="jonetxinc">#REF!</definedName>
    <definedName name="JOUR">'[2]05TAX'!#REF!</definedName>
    <definedName name="july">#REF!</definedName>
    <definedName name="JULYCARMS">'[98]6-29 to 7-28'!$A$1:$AB$212</definedName>
    <definedName name="Jun2K4K7200">#REF!</definedName>
    <definedName name="june">#REF!</definedName>
    <definedName name="juoiuy">[3]!juoiuy</definedName>
    <definedName name="kerntxinc">#REF!</definedName>
    <definedName name="kkk">[3]!is1b,[3]!is1c,[3]!STATS2,[3]!STATS3</definedName>
    <definedName name="KSDENOM">#REF!</definedName>
    <definedName name="KSFACTOR">'[18](G) Apportionment'!$P$17</definedName>
    <definedName name="KSNUMER">'[18](G3) Sales'!$S$66</definedName>
    <definedName name="kuitly">[3]!kuitly</definedName>
    <definedName name="KYDENOM">#REF!</definedName>
    <definedName name="L_CY_Beg">[99]Links!$F$1:$F$65536</definedName>
    <definedName name="labor2001">#REF!</definedName>
    <definedName name="labor2002">#REF!</definedName>
    <definedName name="labor2003">#REF!</definedName>
    <definedName name="labor2004">#REF!</definedName>
    <definedName name="labor2005">#REF!</definedName>
    <definedName name="LADENOM">#REF!</definedName>
    <definedName name="LAFACTOR">'[18](G) Apportionment'!$P$39</definedName>
    <definedName name="LAFRANFACTOR">'[18](G) Apportionment'!$P$40</definedName>
    <definedName name="lakmf">[3]!lakmf</definedName>
    <definedName name="LANUMER">'[18](G3) Sales'!$U$66</definedName>
    <definedName name="largestradio">'[4]CIRCLISTENVIEW#7'!$W$4:$Z$60</definedName>
    <definedName name="lastupdate">'[62]Trend Analysis-Fwd'!$E$2</definedName>
    <definedName name="LastUpdated">[39]Welcome!$O$2:$O$260</definedName>
    <definedName name="LaunchFormulaLookup">[3]!LaunchFormulaLookup</definedName>
    <definedName name="lbomcb">'[86]lbo-sum'!$Y$12</definedName>
    <definedName name="lborefin">LEFT('[86]lbo-sum'!$Y$13)="Y"</definedName>
    <definedName name="LegalEntity">'[39]Entity Table'!$A$8:$H$641</definedName>
    <definedName name="level">[3]!is1b,[3]!is1c,[3]!STATS2,[3]!STATS3</definedName>
    <definedName name="LIST">#REF!</definedName>
    <definedName name="listentop50">[4]top50radiomkts!$A$2:$K$377</definedName>
    <definedName name="listenviewread">'[4]CIRCLISTENVIEW#7'!$A$1:$T$61</definedName>
    <definedName name="listenviewreadsum">'[4]CIRCLISTENVIEW#7'!$A$89:$O$108</definedName>
    <definedName name="lmastat96">'[4]LMA #36'!$A$93:$H$141</definedName>
    <definedName name="lmasum96">'[4]LMA #36'!$A$77:$I$92</definedName>
    <definedName name="LNEN">'[4]LN-EN#30'!$A$1:$H$61</definedName>
    <definedName name="LNEN34">'[17]LN-EN#34'!$A$1:$H$61</definedName>
    <definedName name="Location">[39]Welcome!$L$2:$L$4</definedName>
    <definedName name="LookUpRange">'[21]Print Controls'!$F$7:$O$34</definedName>
    <definedName name="lvlt">[3]!is1b,[3]!is1c,[3]!STATS2,[3]!STATS3</definedName>
    <definedName name="MADENOM">#REF!</definedName>
    <definedName name="MAFACTOR">'[18](G) Apportionment'!$P$18</definedName>
    <definedName name="MANUMER">'[18](G3) Sales'!$V$66</definedName>
    <definedName name="mar">#REF!</definedName>
    <definedName name="march_01_capital_accrual">'[100]CAPITAL ACCRUAL CALC JAN01'!$A$1:$F$41</definedName>
    <definedName name="margin_growth">[43]growth!$A$1:$A$65536,[43]growth!$Z$1:$Z$65536</definedName>
    <definedName name="margin_main">[43]main!$A$1:$A$65536,[43]main!$Z$1:$Z$65536</definedName>
    <definedName name="margin_matrix">[43]matrix!$A$1:$A$65536,[43]matrix!$AG$1:$AG$65536</definedName>
    <definedName name="margin_notes">[43]main!$AF$1:$AF$65536,[43]main!$AZ$1:$AZ$65536</definedName>
    <definedName name="margin_valuation">[43]valuation!$A$1:$A$65536,[43]valuation!$AI$1:$AI$65536</definedName>
    <definedName name="Master">[101]Switches!$J$5</definedName>
    <definedName name="may">#REF!</definedName>
    <definedName name="MB">[102]VENDLIST!$B$28:$K$28</definedName>
    <definedName name="mcb">[51]sum!$Y$18</definedName>
    <definedName name="MDDENOM">#REF!</definedName>
    <definedName name="MDFACTOR">'[18](G) Apportionment'!$P$41</definedName>
    <definedName name="MDNUMER">'[18](G3) Sales'!$W$66</definedName>
    <definedName name="MEDENOM">#REF!</definedName>
    <definedName name="MEFACTOR">'[18](G) Apportionment'!$P$19</definedName>
    <definedName name="MENUMER">'[18](G3) Sales'!$X$66</definedName>
    <definedName name="MGMT_FEE">#REF!</definedName>
    <definedName name="michael">[3]!is1b,[3]!is1c,[3]!STATS2,[3]!STATS3</definedName>
    <definedName name="midcols" localSheetId="4">[25]Provision!$F:$F,[25]Provision!$H:$H,[25]Provision!#REF!,[25]Provision!$J:$J,[25]Provision!#REF!,[25]Provision!#REF!,[25]Provision!$V:$V,[25]Provision!$AJ:$AJ,[25]Provision!$T:$T,[25]Provision!#REF!,[25]Provision!$R:$R,[25]Provision!#REF!,[25]Provision!$L:$L,[25]Provision!#REF!,[25]Provision!#REF!,[25]Provision!$Z:$Z</definedName>
    <definedName name="midcols">[25]Provision!$F$1:$F$65536,[25]Provision!$H$1:$H$65536,[25]Provision!#REF!,[25]Provision!$J$1:$J$65536,[25]Provision!#REF!,[25]Provision!#REF!,[25]Provision!$V$1:$V$65536,[25]Provision!$AJ$1:$AJ$65536,[25]Provision!$T$1:$T$65536,[25]Provision!#REF!,[25]Provision!$R$1:$R$65536,[25]Provision!#REF!,[25]Provision!$L$1:$L$65536,[25]Provision!#REF!,[25]Provision!#REF!,[25]Provision!$Z$1:$Z$65536</definedName>
    <definedName name="MIDENOM">#REF!</definedName>
    <definedName name="MIFACTOR">'[18](G) Apportionment'!$P$20</definedName>
    <definedName name="Mike">"4L3FS87B47OOC5ZB5QNNABIG6"</definedName>
    <definedName name="milko">[3]!is1b,[3]!is1c,[3]!STATS2,[3]!STATS3</definedName>
    <definedName name="MINUMER">'[18](G3) Sales'!$Y$66</definedName>
    <definedName name="MNDENOM">#REF!</definedName>
    <definedName name="MNFACTOR">'[18](G) Apportionment'!$P$21</definedName>
    <definedName name="MNNUMER">'[18](G3) Sales'!$Z$66</definedName>
    <definedName name="MODENOM">#REF!</definedName>
    <definedName name="MON">"09"</definedName>
    <definedName name="MonitorCol">1</definedName>
    <definedName name="MonitorRow">1</definedName>
    <definedName name="Month">[103]Mo_Targets_And_Input!$T$1</definedName>
    <definedName name="monttxinc" localSheetId="4">[25]Provision!#REF!</definedName>
    <definedName name="monttxinc">[25]Provision!#REF!</definedName>
    <definedName name="MSDENOM">#REF!</definedName>
    <definedName name="MTDENOM">#REF!</definedName>
    <definedName name="MTFACTOR">'[18](G) Apportionment'!$P$22</definedName>
    <definedName name="mthincst2003">#REF!</definedName>
    <definedName name="mthincstmt2002">#REF!</definedName>
    <definedName name="MTNUMER">'[18](G3) Sales'!$AC$66</definedName>
    <definedName name="Multiplier">#REF!</definedName>
    <definedName name="Mw">#REF!</definedName>
    <definedName name="MyColumn">COLUMN([14]MaxMin_Change!A$1:A$65536)</definedName>
    <definedName name="MyRow">ROW([14]MaxMin_Change!$A1:$IV1)</definedName>
    <definedName name="nada" hidden="1">{2;#N/A;"R13C16:R17C16";#N/A;"R13C14:R17C15";FALSE;FALSE;FALSE;95;#N/A;#N/A;"R13C19";#N/A;FALSE;FALSE;FALSE;FALSE;#N/A;"";#N/A;FALSE;"";"";#N/A;#N/A;#N/A}</definedName>
    <definedName name="naec1">#REF!</definedName>
    <definedName name="naec2">#REF!</definedName>
    <definedName name="naeccoc">#REF!</definedName>
    <definedName name="NAECCOC2">#REF!</definedName>
    <definedName name="name">#REF!</definedName>
    <definedName name="NCDENOM">#REF!</definedName>
    <definedName name="NDDENOM">#REF!</definedName>
    <definedName name="NDFACTOR">'[18](G) Apportionment'!$P$23</definedName>
    <definedName name="NDNUMER">'[18](G3) Sales'!$AE$66</definedName>
    <definedName name="NEA">"Bellingham"</definedName>
    <definedName name="NEDENOM">#REF!</definedName>
    <definedName name="NEFACTOR">'[18](G) Apportionment'!$P$24</definedName>
    <definedName name="Nelvana">[3]!Nelvana</definedName>
    <definedName name="NENUMER">'[18](G3) Sales'!$AF$66</definedName>
    <definedName name="NEW">#REF!</definedName>
    <definedName name="new_name">[104]tbl_festub_details!$A$1:$AZ$1067</definedName>
    <definedName name="newacct">[96]Sheet2!$K$2:$K$4</definedName>
    <definedName name="newCapacityRate">HLOOKUP(ProjectYear,tblCapRate,swCaptbl+1)</definedName>
    <definedName name="newdata">[105]ytd!$A$2:$B$115</definedName>
    <definedName name="newEnergy">HLOOKUP(ProjectYear,tblEnergyRate,swEnergytbl+1)</definedName>
    <definedName name="NewFuels">#REF!</definedName>
    <definedName name="NewName" hidden="1">{"Assumptions",#N/A,FALSE,"Sheet1";"Main Report",#N/A,FALSE,"Sheet1";"Results",#N/A,FALSE,"Sheet1";"Advances",#N/A,FALSE,"Sheet1"}</definedName>
    <definedName name="newtable">[106]table!$A$1:$B$287</definedName>
    <definedName name="nflcities">'[4]nflcities#31'!$A$1:$E$29</definedName>
    <definedName name="NHDENOM">#REF!</definedName>
    <definedName name="NHFACTOR">'[18](G) Apportionment'!$P$25</definedName>
    <definedName name="NHNUMER">'[18](G3) Sales'!$AG$66</definedName>
    <definedName name="NJDENOM">#REF!</definedName>
    <definedName name="NJEA">"Sayreville"</definedName>
    <definedName name="NJFACTOR">'[18](G) Apportionment'!$P$42</definedName>
    <definedName name="NJNUMER">'[18](G3) Sales'!$AH$66</definedName>
    <definedName name="NMDENOM">#REF!</definedName>
    <definedName name="NMFACTOR">'[18](G) Apportionment'!$P$43</definedName>
    <definedName name="NMNUMER">'[18](G3) Sales'!$AI$66</definedName>
    <definedName name="NONFOL">'[89]OTP To CorpTax Mapping_NonFPL'!$A:$B</definedName>
    <definedName name="Note_Deftax_beg">[34]Assump!$G$54</definedName>
    <definedName name="Note_Deftax_End">[34]Assump!$E$54</definedName>
    <definedName name="nov">#REF!</definedName>
    <definedName name="NUCLEAR">'[107]Non-Qual'!$A$67:$H$107</definedName>
    <definedName name="NUM_TURBINES">[22]Input!$D$51</definedName>
    <definedName name="numqtrs">#REF!</definedName>
    <definedName name="NvsElapsedTime">0</definedName>
    <definedName name="NvsEndTime">36397.3992255787</definedName>
    <definedName name="NvsLayoutType">"M3"</definedName>
    <definedName name="NwtrkAffilBal">'[4]NwtrkAffilBal#32'!$A$1:$I$59</definedName>
    <definedName name="NYCDENOM">#REF!</definedName>
    <definedName name="NYCFACTOR">'[18](G) Apportionment'!$P$27</definedName>
    <definedName name="NYCNUMER">'[18](G3) Sales'!$AK$66</definedName>
    <definedName name="NYDENOM">#REF!</definedName>
    <definedName name="NYFACTOR">'[18](G) Apportionment'!$P$26</definedName>
    <definedName name="NYNUMER">'[18](G3) Sales'!$AJ$66</definedName>
    <definedName name="O_D">'[2]Excel 1120'!#REF!</definedName>
    <definedName name="O_I">'[2]Excel 1120'!#REF!</definedName>
    <definedName name="October">[108]Mo_Targets_And_Input!$T$1</definedName>
    <definedName name="OFFICE">[20]VENDLIST!$F$2:$F$46</definedName>
    <definedName name="Offpeak">8</definedName>
    <definedName name="offpk_basis">#REF!</definedName>
    <definedName name="offpk_bma">#REF!</definedName>
    <definedName name="offpk_correlations">#REF!</definedName>
    <definedName name="offpkgrowth">'[109]Energy Prices pre-screening'!#REF!</definedName>
    <definedName name="OHDENOM">#REF!</definedName>
    <definedName name="ok">[3]!is1b,[3]!is1c,[3]!STATS2,[3]!STATS3</definedName>
    <definedName name="OKDENOM">#REF!</definedName>
    <definedName name="OKFACTOR">'[18](G) Apportionment'!$P$44</definedName>
    <definedName name="OKNUMER">'[18](G3) Sales'!$AM$66</definedName>
    <definedName name="onpkgrowth">'[109]Energy Prices pre-screening'!#REF!</definedName>
    <definedName name="OnShow">[3]!OnShow</definedName>
    <definedName name="operatingrevenue">#REF!</definedName>
    <definedName name="operexp">#REF!</definedName>
    <definedName name="operexp97">#REF!</definedName>
    <definedName name="operexp98">#REF!</definedName>
    <definedName name="operexp99">#REF!</definedName>
    <definedName name="operrev97">#REF!</definedName>
    <definedName name="operrev98">#REF!</definedName>
    <definedName name="operrev99">#REF!</definedName>
    <definedName name="Option_Account">#REF!</definedName>
    <definedName name="Option_cnst_fin">'[59]Debt Assump'!$E$150</definedName>
    <definedName name="Option_Other">#REF!</definedName>
    <definedName name="Option_Price_Energy">[110]Assump!$Q$14</definedName>
    <definedName name="Option_Term_Fin">'[59]Debt Assump'!$E$167</definedName>
    <definedName name="opy">[3]!is1b,[3]!is1c,[3]!STATS2,[3]!STATS3</definedName>
    <definedName name="OQLIB">"QUSRSYS"</definedName>
    <definedName name="OQNAM">"STAN"</definedName>
    <definedName name="ORDENOM">#REF!</definedName>
    <definedName name="ORFACTOR">'[18](G) Apportionment'!$P$28</definedName>
    <definedName name="ORIGACCR">'[111]1999 ACCRUAL'!$A$2:$B$13</definedName>
    <definedName name="ormetxinc" localSheetId="4">[25]Provision!#REF!</definedName>
    <definedName name="ormetxinc">[25]Provision!#REF!</definedName>
    <definedName name="ORNUMER">'[18](G3) Sales'!$AN$66</definedName>
    <definedName name="ORSALESNUM">'[18](G) Apportionment'!$L$28</definedName>
    <definedName name="OTHER">#REF!</definedName>
    <definedName name="Other_Lower_Tier">[77]Assumptions!$B$17</definedName>
    <definedName name="Other_Upper_Tier">[77]Assumptions!$B$20</definedName>
    <definedName name="OTP">'[89]OTP Mapping'!$A:$B</definedName>
    <definedName name="Outage">'[28]Lookup Data'!$B$17:$B$33</definedName>
    <definedName name="outbasis_esi">[82]BalancesNew!#REF!</definedName>
    <definedName name="outbasis_other">[82]BalancesNew!#REF!</definedName>
    <definedName name="Overtime_Rate">#REF!</definedName>
    <definedName name="Own">#REF!</definedName>
    <definedName name="owners">[3]!owners</definedName>
    <definedName name="Ownership">[3]!is1b,[3]!is1c,[3]!STATS2,[3]!STATS3</definedName>
    <definedName name="p_acq_BS">[21]Acquiror!$A$47:$S$79</definedName>
    <definedName name="p_acq_CFS">[21]Acquiror!$A$80:$S$130</definedName>
    <definedName name="p_acq_PL">[21]Acquiror!$A$2:$S$46</definedName>
    <definedName name="p_Assump">[21]Assump!$B$1:$N$48</definedName>
    <definedName name="p_BSadj">'[21]BS Adj.'!$A$1:$O$46</definedName>
    <definedName name="p_Contrib">[21]Contrib.!$A$1:$M$38</definedName>
    <definedName name="p_DAadj">'[21]D&amp;A Adj.'!$A$1:$R$52</definedName>
    <definedName name="p_DAadj2">'[21]D&amp;A Adj.'!$A$57:$R$102</definedName>
    <definedName name="p_PF_BS">'[21]PF BS'!$A$1:$R$53</definedName>
    <definedName name="p_PF_PL1">'[21]PF P&amp;L'!$A$4:$Q$53</definedName>
    <definedName name="p_PF_PL2">'[21]PF P&amp;L'!$A$54:$Q$101</definedName>
    <definedName name="p_PFcfs">'[21]PF CFS'!$A$1:$R$52</definedName>
    <definedName name="p_PLadj">'[21]P&amp;L Adj.'!$A$1:$O$52</definedName>
    <definedName name="p_PurchAcc">'[21]Purch. Acc.'!$A$1:$L$46</definedName>
    <definedName name="p_recon1">[21]Reconc.!$A$4:$P$47</definedName>
    <definedName name="p_recon2">[21]Reconc.!$A$48:$P$89</definedName>
    <definedName name="p_recon3">[21]Reconc.!$A$93:$P$124</definedName>
    <definedName name="p_redemption1">[21]Redemption!$A$6:$O$46</definedName>
    <definedName name="p_redemption2">[21]Redemption!$A$47:$O$77</definedName>
    <definedName name="p_Revolver">[21]Revolver!$A$1:$Q$47</definedName>
    <definedName name="p_S_U">'[21]S &amp; U'!$A$1:$M$46</definedName>
    <definedName name="p_summary">[21]Sum!$A$1:$P$53</definedName>
    <definedName name="p_Synergies">[21]Synergies!$A$1:$M$48</definedName>
    <definedName name="p_tar_BS">[21]Target!$A$49:$R$84</definedName>
    <definedName name="p_tar_CFS">[21]Target!$A$90:$R$140</definedName>
    <definedName name="p_tar_PL">[21]Target!$A$2:$R$48</definedName>
    <definedName name="PADENOM">#REF!</definedName>
    <definedName name="PAFACTOR">'[18](G) Apportionment'!$P$45</definedName>
    <definedName name="PAGE">[94]STATSUM!$A$5:$AI$61</definedName>
    <definedName name="PAGE1">'[2]05TAX'!#REF!</definedName>
    <definedName name="PAGE2">'[2]05TAX'!#REF!</definedName>
    <definedName name="PAGE3">'[2]05TAX'!#REF!</definedName>
    <definedName name="PAGE4">'[2]05TAX'!#REF!</definedName>
    <definedName name="PAGE5">'[2]05TAX'!#REF!</definedName>
    <definedName name="PAGE6">'[2]05TAX'!#REF!</definedName>
    <definedName name="panamsat">[112]Switch!$B$18</definedName>
    <definedName name="panel">#REF!</definedName>
    <definedName name="PANUMER">'[18](G3) Sales'!$AO$66</definedName>
    <definedName name="parea" localSheetId="4">[25]Provision!$B$5:$H$30,[25]Provision!$I$5:$J$30,[25]Provision!$K$5:$N$30,[25]Provision!$Q$5:$T$30,[25]Provision!$U$5:$X$30,[25]Provision!$Y$5:$AD$30,[25]Provision!$AE$5:$AH$30,[25]Provision!$B$31:$H$63,[25]Provision!$I$31:$J$63,[25]Provision!$K$31:$N$63,[25]Provision!$Q$31:$T$63,[25]Provision!$U$31:$X$63,[25]Provision!$Y$31:$AD$63,[25]Provision!$AE$31:$AH$63,[25]Provision!#REF!</definedName>
    <definedName name="parea">[25]Provision!$B$5:$H$30,[25]Provision!$I$5:$J$30,[25]Provision!$K$5:$N$30,[25]Provision!$Q$5:$T$30,[25]Provision!$U$5:$X$30,[25]Provision!$Y$5:$AD$30,[25]Provision!$AE$5:$AH$30,[25]Provision!$B$31:$H$63,[25]Provision!$I$31:$J$63,[25]Provision!$K$31:$N$63,[25]Provision!$Q$31:$T$63,[25]Provision!$U$31:$X$63,[25]Provision!$Y$31:$AD$63,[25]Provision!$AE$31:$AH$63,[25]Provision!#REF!</definedName>
    <definedName name="pareaold" localSheetId="4">[25]Provision!$B$5:$H$30,[25]Provision!$I$5:$J$30,[25]Provision!$K$5:$N$30,[25]Provision!$Q$5:$T$30,[25]Provision!$U$5:$X$30,[25]Provision!$Y$5:$AD$30,[25]Provision!$AE$5:$AH$30,[25]Provision!$B$31:$H$63,[25]Provision!$I$31:$J$63,[25]Provision!$K$31:$N$63,[25]Provision!$Q$31:$T$63,[25]Provision!$U$31:$X$63,[25]Provision!$Y$31:$AD$63,[25]Provision!$AE$31:$AH$63,[25]Provision!#REF!</definedName>
    <definedName name="pareaold">[25]Provision!$B$5:$H$30,[25]Provision!$I$5:$J$30,[25]Provision!$K$5:$N$30,[25]Provision!$Q$5:$T$30,[25]Provision!$U$5:$X$30,[25]Provision!$Y$5:$AD$30,[25]Provision!$AE$5:$AH$30,[25]Provision!$B$31:$H$63,[25]Provision!$I$31:$J$63,[25]Provision!$K$31:$N$63,[25]Provision!$Q$31:$T$63,[25]Provision!$U$31:$X$63,[25]Provision!$Y$31:$AD$63,[25]Provision!$AE$31:$AH$63,[25]Provision!#REF!</definedName>
    <definedName name="Partialyr">[82]Assume1!$K$29</definedName>
    <definedName name="paste.old">[3]!paste.old</definedName>
    <definedName name="PasteGraph">[3]!PasteGraph</definedName>
    <definedName name="Pay_Per_Year">[22]Input!$D$296</definedName>
    <definedName name="Payment">[22]Input!$D$298</definedName>
    <definedName name="PAYROLL">'[18](G2) Payroll'!$D$10:$L$19</definedName>
    <definedName name="PC">[96]Sheet2!$G$2:$G$8</definedName>
    <definedName name="PCDAT">"10/5/2004"</definedName>
    <definedName name="PCDT2">"20041005"</definedName>
    <definedName name="PCTIM">"3:57:36 PM"</definedName>
    <definedName name="PEAK">#REF!</definedName>
    <definedName name="PeakHrWest">#REF!</definedName>
    <definedName name="peaks">#REF!</definedName>
    <definedName name="Period" localSheetId="4">[73]Input!$C$8</definedName>
    <definedName name="Period">[48]Inputs!$B$6</definedName>
    <definedName name="Période_d_actualisation">[68]Valorisation!$B$77:$L$77</definedName>
    <definedName name="Perrigo">[3]!is1b,[3]!is1c,[3]!STATS2,[3]!STATS3</definedName>
    <definedName name="Phase">'[28]Lookup Data'!$B$8:$B$15</definedName>
    <definedName name="phish1">[3]!phish1</definedName>
    <definedName name="PHONE">[20]VENDLIST!$J$2:$J$46</definedName>
    <definedName name="pig_dog\">{"EXCELHLP.HLP!1802";5;10;5;10;13;13;13;8;5;5;10;14;13;13;13;13;5;10;14;13;5;10;1;2;24}</definedName>
    <definedName name="Pivot5Yr">[34]Assump!$D$5:$H$619</definedName>
    <definedName name="pk_basis">#REF!</definedName>
    <definedName name="pk_bma">#REF!</definedName>
    <definedName name="pk_correlations">#REF!</definedName>
    <definedName name="pk_vols">#REF!</definedName>
    <definedName name="plan">[112]Switch!$Q$9</definedName>
    <definedName name="Plant_Capacity">#REF!</definedName>
    <definedName name="pm">#REF!</definedName>
    <definedName name="POI">[113]POILIST!$A$1:$D$75</definedName>
    <definedName name="POITAB">[20]POILIST!$A$1:$D$74</definedName>
    <definedName name="PONO">[20]VENDLIST!$C$2:$C$46</definedName>
    <definedName name="Pooling">[21]Assump!$G$27</definedName>
    <definedName name="posdtxinc">#REF!</definedName>
    <definedName name="Post_PPA_a">[114]Control!$M$57</definedName>
    <definedName name="POWER">'[107]Non-Qual'!$A$1:$H$66</definedName>
    <definedName name="PPA_Case">'[115]Unit 1 - Rev'!$D$288:$D$289</definedName>
    <definedName name="ppa_gas2">#REF!</definedName>
    <definedName name="ppa_gasvols2">#REF!</definedName>
    <definedName name="PPA1_TERM">[22]Input!$D$31</definedName>
    <definedName name="PPA1_YR1_PCT">[22]Input!$D$30</definedName>
    <definedName name="PPA2_TERM">[22]Input!$D$41</definedName>
    <definedName name="PPA2_YR1_PCT">[22]Input!$D$40</definedName>
    <definedName name="PPage">#REF!</definedName>
    <definedName name="PPage1">#REF!</definedName>
    <definedName name="PPage2">#REF!</definedName>
    <definedName name="PRADJ">'[116]Adjustment Codes'!$C$1:$C$65536</definedName>
    <definedName name="PRAT">'[116]Adjustment Types'!$A$1:$A$65536</definedName>
    <definedName name="PRAXIS">#REF!</definedName>
    <definedName name="PreparedBy">[39]Welcome!$M$2:$M$7</definedName>
    <definedName name="PRhandicap">#REF!</definedName>
    <definedName name="prime12">'[17]94v98 Primetime#13'!$A$1:$G$41</definedName>
    <definedName name="primehrsproduce">'[17]94v98 Primetime#13'!$A$1:$H$41</definedName>
    <definedName name="Principle">[22]Input!$D$294</definedName>
    <definedName name="PRINT" localSheetId="4">#REF!</definedName>
    <definedName name="PRINT">#REF!</definedName>
    <definedName name="_xlnm.Print_Area" localSheetId="0">'&lt;1&gt; Tax Credits Summary'!$A$8:$H$57</definedName>
    <definedName name="_xlnm.Print_Area" localSheetId="3">'&lt;4&gt; ITC Amort Schedule'!$F$13:$BM$74</definedName>
    <definedName name="_xlnm.Print_Area" localSheetId="4">'&lt;5&gt; ITC Entries Impact'!$A$8:$J$44</definedName>
    <definedName name="_xlnm.Print_Area" localSheetId="5">'&lt;6&gt; TAX  Federal Tax Rates'!$A$8:$D$54</definedName>
    <definedName name="_xlnm.Print_Area" localSheetId="6">'&lt;7&gt; TAX  Effective Tax Rate'!$A$8:$D$130</definedName>
    <definedName name="_xlnm.Print_Area" localSheetId="8">'Summary Section 199 Calculation'!$A$8:$H$26</definedName>
    <definedName name="_xlnm.Print_Area" localSheetId="14">'TAX  Gas Reserves'!$A$8:$C$404</definedName>
    <definedName name="_xlnm.Print_Area" localSheetId="13">'TAX  Schedule M'!$A$8:$C$327</definedName>
    <definedName name="_xlnm.Print_Area" localSheetId="11">'TAX  Schedule M - % for Sec. 19'!$A$8:$C$291</definedName>
    <definedName name="_xlnm.Print_Area" localSheetId="10">'TAX  Schedule M - Sec. 199'!$A$8:$C$291</definedName>
    <definedName name="_xlnm.Print_Area" localSheetId="9">'TAX  Sec 199 Manufacturers Dedu'!$A$11:$C$93</definedName>
    <definedName name="_xlnm.Print_Area" localSheetId="12">'TAX  Sec 199 PTBI Allocation'!$A$8:$C$192</definedName>
    <definedName name="_xlnm.Print_Area">#REF!</definedName>
    <definedName name="Print_Area_MI" localSheetId="4">#REF!</definedName>
    <definedName name="Print_Area_MI">#REF!</definedName>
    <definedName name="Print_functionality">[117]!Print_functionality</definedName>
    <definedName name="_xlnm.Print_Titles" localSheetId="2">'&lt;3&gt; 2016 - 2018 Forecast'!$A:$F,'&lt;3&gt; 2016 - 2018 Forecast'!$8:$11</definedName>
    <definedName name="_xlnm.Print_Titles" localSheetId="3">'&lt;4&gt; ITC Amort Schedule'!$A:$D</definedName>
    <definedName name="_xlnm.Print_Titles" localSheetId="9">'TAX  Sec 199 Manufacturers Dedu'!$9:$10</definedName>
    <definedName name="_xlnm.Print_Titles">[118]INPUT!$A:$E,[118]INPUT!$1:$2</definedName>
    <definedName name="Print_Titles_MI" localSheetId="4">#REF!</definedName>
    <definedName name="Print_Titles_MI">#REF!</definedName>
    <definedName name="PrintArea">#REF!</definedName>
    <definedName name="printfpli" localSheetId="4">[25]Provision!$U$5:$AJ$30,[25]Provision!$U$31:$AJ$63,[25]Provision!#REF!</definedName>
    <definedName name="printfpli">[25]Provision!$U$5:$AJ$30,[25]Provision!$U$31:$AJ$63,[25]Provision!#REF!</definedName>
    <definedName name="PrintPreview">[3]!PrintPreview</definedName>
    <definedName name="PriorActFor">[53]Summary!$BY$2</definedName>
    <definedName name="ProbabilityAssignment">#REF!</definedName>
    <definedName name="Profile">[119]PROFILES!$A$10:$B$15</definedName>
    <definedName name="Proforma">[16]Proforma!$A$1:$F$82</definedName>
    <definedName name="proj_daily_pk_vols">#REF!</definedName>
    <definedName name="proj_fuel_price">#REF!</definedName>
    <definedName name="proj_fuel_vol">#REF!</definedName>
    <definedName name="project" localSheetId="4">[73]Input!$C$7</definedName>
    <definedName name="Project">[48]Inputs!$B$5</definedName>
    <definedName name="Project_Capacity">[22]Input!$D$52</definedName>
    <definedName name="Project_Capactiy">[22]Input!$D$52</definedName>
    <definedName name="Project_Name">[22]Input!$B$1</definedName>
    <definedName name="Project_Scenario">[22]Input!$B$2</definedName>
    <definedName name="Project_Scenario1">[22]Input!$B$2</definedName>
    <definedName name="Project_Scenario2">[22]Input!$B$3</definedName>
    <definedName name="Project_Type_Desc_2">[34]Assump!$B$5:$B$31</definedName>
    <definedName name="project1">[120]Input!$C$7</definedName>
    <definedName name="ProjectEndYr">[22]Input!$D$22</definedName>
    <definedName name="ProjectName">[121]COMBINED!$AF$31</definedName>
    <definedName name="ProjectScenario">[82]Assume1!$B$13</definedName>
    <definedName name="ProjectTitle">[82]Assume1!$E$12</definedName>
    <definedName name="ProjTerm">[22]Input!$D$21</definedName>
    <definedName name="PropBroadratin">'[16]PropBrdcastRatings (19)'!$A$12:$I$30</definedName>
    <definedName name="PROPNUM">'[18](G1) Property'!$C$76:$I$86</definedName>
    <definedName name="ProvisionCase">[48]Inputs!$B$11</definedName>
    <definedName name="prtrecon" localSheetId="4">[25]Provision!#REF!,[25]Provision!#REF!,[25]Provision!#REF!,[25]Provision!#REF!</definedName>
    <definedName name="prtrecon">[25]Provision!#REF!,[25]Provision!#REF!,[25]Provision!#REF!,[25]Provision!#REF!</definedName>
    <definedName name="ps">#REF!</definedName>
    <definedName name="psnh1">#REF!</definedName>
    <definedName name="psnh2">#REF!</definedName>
    <definedName name="psnhcoc">#REF!</definedName>
    <definedName name="PSNHCOC2">#REF!</definedName>
    <definedName name="PTAX94">[36]TSIX!$C$28</definedName>
    <definedName name="PTC_Switch">[22]Input!$D$201</definedName>
    <definedName name="PtnrType">'[18]Cell Links'!$A$13:$A$16</definedName>
    <definedName name="PTP95_Cost_Mw_Month">#REF!</definedName>
    <definedName name="PTP95_Cost_Mwh">#REF!</definedName>
    <definedName name="PTP96_Cost_Mw_Month">#REF!</definedName>
    <definedName name="PTP96_Cost_Mwh_Month">'[7]99 Rev'!#REF!</definedName>
    <definedName name="pttest">#REF!</definedName>
    <definedName name="PUB">[26]PUB!$A$20:$G$38</definedName>
    <definedName name="Purpose">#REF!</definedName>
    <definedName name="PV_Delta">[29]Returns!$D$65</definedName>
    <definedName name="q">[122]STATSUM!$AK$6:$AY$54</definedName>
    <definedName name="qerg">[122]STATSUM!$A$5:$AI$61</definedName>
    <definedName name="QEstimate">[70]General!$B$4</definedName>
    <definedName name="QProvision">[70]General!$B$5</definedName>
    <definedName name="qry9_prelim_export">#REF!</definedName>
    <definedName name="qrySDP">#REF!</definedName>
    <definedName name="Qtr">'[123](C.b)PA Franchise'!$P$20:$P$23</definedName>
    <definedName name="Qtr_PnL">[26]QTRLY!$A$80:$P$112</definedName>
    <definedName name="Qtr_Segment">[26]QTRLY!$A$3:$P$78</definedName>
    <definedName name="qtrn2">[3]!qtrn2</definedName>
    <definedName name="QUALTEC" localSheetId="4">[1]ENTRY!#REF!</definedName>
    <definedName name="QUALTEC">[1]ENTRY!#REF!</definedName>
    <definedName name="QUALTEC_QUALITY_SERVICES__INC." localSheetId="4">#REF!</definedName>
    <definedName name="QUALTEC_QUALITY_SERVICES__INC.">#REF!</definedName>
    <definedName name="Quarter_Segment">[124]FoxQtrs!$A$2:$Z$56</definedName>
    <definedName name="Query_Module_Project_List_Export">#REF!</definedName>
    <definedName name="Query2">#REF!</definedName>
    <definedName name="r_printfunction">'[21]Print Controls'!$Q$7:$Z$34</definedName>
    <definedName name="Rankings">[3]!Rankings</definedName>
    <definedName name="Rate">#REF!</definedName>
    <definedName name="rate_schedule" localSheetId="4">[25]Provision!#REF!</definedName>
    <definedName name="rate_schedule">[25]Provision!#REF!</definedName>
    <definedName name="RatingsChart">'[4]Ratings Chart#27'!$A$1:$H$21</definedName>
    <definedName name="RatingsChrt">'[4]Ratings Chart#27'!$A$1:$H$21</definedName>
    <definedName name="Reclass_Codes">'[125](F) Reclasses'!$A$154:$A$168</definedName>
    <definedName name="RECON">'[2]05TAX'!#REF!</definedName>
    <definedName name="reconciliation">#REF!</definedName>
    <definedName name="Record1">[126]Macro1!$A$1</definedName>
    <definedName name="Redeem_MI">[21]Assump!$M$43</definedName>
    <definedName name="ref">[127]ref!$A$20:$C$144</definedName>
    <definedName name="Ref_Plants">#REF!</definedName>
    <definedName name="refin">LEFT([51]sum!$Y$19)="Y"</definedName>
    <definedName name="Rem">'[30]Restoration - Detail'!$D$34</definedName>
    <definedName name="RepAll">#REF!</definedName>
    <definedName name="RepAllFormat">#REF!</definedName>
    <definedName name="RepAllHead">#REF!</definedName>
    <definedName name="Repay_Debt">[21]Assump!$M$28</definedName>
    <definedName name="RepData">#REF!</definedName>
    <definedName name="RepDataFormat">#REF!</definedName>
    <definedName name="RepDataMoney1">'[128]Standard Reports with reconc'!#REF!</definedName>
    <definedName name="RepDataMoney2">'[128]Standard Reports with reconc'!#REF!</definedName>
    <definedName name="RepDataMoney3">'[128]Standard Reports with reconc'!#REF!</definedName>
    <definedName name="RepDataMoney4">'[128]Standard Reports with reconc'!#REF!</definedName>
    <definedName name="RepDataPercent1">'[128]Standard Reports with reconc'!#REF!</definedName>
    <definedName name="RepDataPercent2">'[128]Standard Reports with reconc'!#REF!</definedName>
    <definedName name="RepDataPercent3">'[128]Standard Reports with reconc'!#REF!</definedName>
    <definedName name="RepDelete">'[128]Standard Reports with reconc'!#REF!</definedName>
    <definedName name="RepDollars">#REF!</definedName>
    <definedName name="Report">#REF!</definedName>
    <definedName name="ReportCol1">[129]THERMSYSTEMSJAN!#REF!</definedName>
    <definedName name="ReportRange">#REF!</definedName>
    <definedName name="RepPercent">#REF!</definedName>
    <definedName name="reqaretr">[122]STATSUM!$A$5:$AI$61</definedName>
    <definedName name="reserves">#REF!</definedName>
    <definedName name="ResetItemView">[3]!ResetItemView</definedName>
    <definedName name="ResInv_Method">[34]Assump!$B$73:$B$74</definedName>
    <definedName name="Resource">[44]Codes!$A$1:$A$14</definedName>
    <definedName name="Resource_Desc">[34]Assump!$C$5:$C$12</definedName>
    <definedName name="REV">'[2]Excel 1120'!#REF!</definedName>
    <definedName name="revcon38">'[17]RevenueCon#38'!$B$4:$H$22</definedName>
    <definedName name="revday26">'[17]RevbyDaypart#26'!$A$33:$L$42</definedName>
    <definedName name="reverank97">'[4]reverank97chart#25'!$A$1:$G$20</definedName>
    <definedName name="reverse_toll_gas">#REF!</definedName>
    <definedName name="reverse_toll_vols">#REF!</definedName>
    <definedName name="ReviewedBy">[39]Welcome!$M$9:$M$11</definedName>
    <definedName name="revperviable">[16]Revperviable!$A$1:$K$74</definedName>
    <definedName name="rgytj">[3]!is1b,[3]!is1c,[3]!STATS2,[3]!STATS3</definedName>
    <definedName name="RIDENOM">#REF!</definedName>
    <definedName name="RIFACTOR">'[18](G) Apportionment'!$P$47</definedName>
    <definedName name="RINUMER">'[18](G3) Sales'!$AP$66</definedName>
    <definedName name="rlw">[3]!is1b,[3]!is1c,[3]!STATS2,[3]!STATS3</definedName>
    <definedName name="RollupGroup">[34]Assump!$A$5:$A$619</definedName>
    <definedName name="row_data">'[41]R-Sched Sample'!$A$7:$IV$11,'[41]R-Sched Sample'!$A$8:$IV$12,'[41]R-Sched Sample'!$A$15:$IV$19,'[41]R-Sched Sample'!$A$22:$IV$26,'[41]R-Sched Sample'!$A$29:$IV$30,'[41]R-Sched Sample'!$A$33:$IV$37,'[41]R-Sched Sample'!$A$40:$IV$43</definedName>
    <definedName name="RR">[3]!is1b,[3]!is1c,[3]!STATS2,[3]!STATS3</definedName>
    <definedName name="RTAX">#REF!</definedName>
    <definedName name="rtg">[3]!rtg</definedName>
    <definedName name="rtwegvs">[3]!rtwegvs</definedName>
    <definedName name="rtyf">[3]!is1b,[3]!is1c,[3]!STATS2,[3]!STATS3</definedName>
    <definedName name="S_CY_Beg_Data">'[99]o&amp;m'!$C$1:$C$343</definedName>
    <definedName name="SalesRegions">{"S. California";"Pacific NW";"SouthWest";"Central";"SouthEast";"NorthEast"}</definedName>
    <definedName name="saoj.ss">[3]!saoj.ss</definedName>
    <definedName name="SAPBEXdnldView" hidden="1">"48QIIJTEK57AV4EABE1AY2N03"</definedName>
    <definedName name="SAPBEXhrIndnt" hidden="1">1</definedName>
    <definedName name="SAPBEXrevision" hidden="1">0</definedName>
    <definedName name="SAPBEXsysID" hidden="1">"GP1"</definedName>
    <definedName name="SAPBEXwbID" hidden="1">"CUGCRT5O6HYSD1B0CGLNCOBUT"</definedName>
    <definedName name="SAPsysID">"708C5W7SBKP804JT78WJ0JNKI"</definedName>
    <definedName name="SAPwbID">"ARS"</definedName>
    <definedName name="Sara">HLOOKUP(ProjectYear,tblEnergyRate,swEnergytbl+1)</definedName>
    <definedName name="SCADA">'[74]Data Tables'!$B$107:$B$108</definedName>
    <definedName name="SCALC">#REF!</definedName>
    <definedName name="SCDENOM">#REF!</definedName>
    <definedName name="SCFACTOR">'[18](G) Apportionment'!$P$48</definedName>
    <definedName name="SCNUMER">'[18](G3) Sales'!$AQ$66</definedName>
    <definedName name="sdkg">[3]!sdkg</definedName>
    <definedName name="SEED_DATE">#REF!</definedName>
    <definedName name="sell_short">'[130]Seller Data'!$B$3</definedName>
    <definedName name="sematxinc" localSheetId="4">[25]Provision!#REF!</definedName>
    <definedName name="sematxinc">[25]Provision!#REF!</definedName>
    <definedName name="sencount" hidden="1">1</definedName>
    <definedName name="senint">[51]sum!$Y$11</definedName>
    <definedName name="SENS1C">[93]SENSITIVITIES!$K$5</definedName>
    <definedName name="SENS2C">[93]SENSITIVITIES!$K$6</definedName>
    <definedName name="SENS3C">[93]SENSITIVITIES!$K$7</definedName>
    <definedName name="SENS4C">[93]SENSITIVITIES!$K$8</definedName>
    <definedName name="SENS5C">[93]SENSITIVITIES!$K$9</definedName>
    <definedName name="sep">#REF!</definedName>
    <definedName name="SeriesFormat">[3]!SeriesFormat</definedName>
    <definedName name="sert">[3]!sert</definedName>
    <definedName name="sfgg">[3]!sfgg</definedName>
    <definedName name="SharesOutNow">[131]EE!$AC$33</definedName>
    <definedName name="SHORT">[20]VENDLIST!$B$2:$B$46</definedName>
    <definedName name="ShowData">[3]!ShowData</definedName>
    <definedName name="ShowDottedLine">[3]!ShowDottedLine</definedName>
    <definedName name="ShowGraph">[3]!ShowGraph</definedName>
    <definedName name="SIDE">'[46]SUMMARY-OLD'!$A$2:$A$30</definedName>
    <definedName name="siertxinc" localSheetId="4">[25]Provision!#REF!</definedName>
    <definedName name="siertxinc">[25]Provision!#REF!</definedName>
    <definedName name="sign_date">'[132]October additions to ppd comm'!#REF!</definedName>
    <definedName name="SJ">[116]StateJur!$A$1:$A$65536</definedName>
    <definedName name="sjhgfgj">[3]!sjhgfgj</definedName>
    <definedName name="skyrtxinc">#REF!</definedName>
    <definedName name="SmallStats">#REF!</definedName>
    <definedName name="socoBasis">#REF!</definedName>
    <definedName name="sol">'[133]CWIP &amp; PP&amp;E BAL BY GROUP'!$B$3:$H$255</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17</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rt">#REF!</definedName>
    <definedName name="Source">#REF!</definedName>
    <definedName name="SPDAT">"10/5/2004"</definedName>
    <definedName name="SPDT2">"20041005"</definedName>
    <definedName name="spec">[134]Detail!#REF!</definedName>
    <definedName name="Splitters">#REF!</definedName>
    <definedName name="SPNAM">"TRBALANCE"</definedName>
    <definedName name="SPNMB">"2"</definedName>
    <definedName name="sportsprograms">[16]sports!$A$1:$F$135</definedName>
    <definedName name="spotrad12">'[17]SpotTVRadioGraph#12'!$A$10:$I$34</definedName>
    <definedName name="spottvradiograph">'[4]SpotTVRadioGraph#9'!$A$10:$I$34</definedName>
    <definedName name="SPTIM">"154033"</definedName>
    <definedName name="SPWS_WBID">"B1C80735-5882-4AF2-B0B4-34EDD8A645E0"</definedName>
    <definedName name="srhtrhtrhrth">[3]!srhtrhtrhrth</definedName>
    <definedName name="srtu">[3]!srtu</definedName>
    <definedName name="srtyr">[3]!srtyr</definedName>
    <definedName name="srtythgf">[3]!srtythgf</definedName>
    <definedName name="sss">[3]!is1b,[3]!is1c,[3]!STATS2,[3]!STATS3</definedName>
    <definedName name="START_DATE">[22]Input!$D$16</definedName>
    <definedName name="Start_Year">[22]Input!$D$20</definedName>
    <definedName name="STARTDATE">[76]Assumptions!$F$6</definedName>
    <definedName name="State">'[18]Cell Links'!$A$26:$A$77</definedName>
    <definedName name="state_other">[82]BalancesNew!#REF!</definedName>
    <definedName name="StateActivity">'[83]4 - Tax Return STATE Activity'!$A$8:$D$123</definedName>
    <definedName name="STATERATES">'[18]ST Rates (Case 21)'!$A$9:$B$62</definedName>
    <definedName name="STATETAXES">'[18](A-1) State Taxable Income'!$B$13:$V$50</definedName>
    <definedName name="StationGraph">'[4]Station Graph#18'!$B$3:$G$16</definedName>
    <definedName name="Stats1">#REF!</definedName>
    <definedName name="Stats2">#REF!</definedName>
    <definedName name="Stats3">#REF!</definedName>
    <definedName name="Status">[39]Welcome!$L$7:$L$11</definedName>
    <definedName name="sthbtf">[3]!sthbtf</definedName>
    <definedName name="sthsrt">[3]!is1b,[3]!is1c,[3]!STATS2,[3]!STATS3</definedName>
    <definedName name="STI">#REF!</definedName>
    <definedName name="stock.price">'[135]Share Price'!$I$7</definedName>
    <definedName name="STREET">[20]VENDLIST!$G$2:$G$46</definedName>
    <definedName name="stryhrth">[3]!stryhrth</definedName>
    <definedName name="stu">[3]!is1b,[3]!is1c,[3]!STATS2,[3]!STATS3</definedName>
    <definedName name="Studio_20TV">'[124]Fox Studio'!$A$405:$J$429</definedName>
    <definedName name="Studio_OffNet1">'[124]Fox Studio'!$A$201:$J$257</definedName>
    <definedName name="Studio_OffNet2">'[124]Fox Studio'!$A$259:$J$352</definedName>
    <definedName name="Studio_Summ">'[124]Fox Studio'!$A$2:$J$30</definedName>
    <definedName name="Studio_Theatrical">'[124]Fox Studio'!$A$36:$J$114</definedName>
    <definedName name="Studio_TV">'[124]Fox Studio'!$A$123:$J$162</definedName>
    <definedName name="styhrt">[3]!styhrt</definedName>
    <definedName name="styytjuyt">[3]!is1b,[3]!is1c,[3]!STATS2,[3]!STATS3</definedName>
    <definedName name="sum">#REF!</definedName>
    <definedName name="SUMM">#REF!</definedName>
    <definedName name="sumtran2">#REF!</definedName>
    <definedName name="sumtrans">#REF!</definedName>
    <definedName name="Support">'[136]X Acquiror DCF'!$AH$86:$AS$142,'[136]X Acquiror DCF'!$B$145:$AC$179</definedName>
    <definedName name="surprise">[3]!surprise</definedName>
    <definedName name="SynClearChrt">'[4]SynClearChrt#19'!$A$1:$F$35</definedName>
    <definedName name="TABLE">'[137]MODIFIED (INCLUDES ALL)'!$A:$G</definedName>
    <definedName name="targ_name">[12]Checks!$C$26</definedName>
    <definedName name="targ_number">[12]Checks!$C$4</definedName>
    <definedName name="Targ1">[138]MM!$AA$8</definedName>
    <definedName name="target">'[86]lbo-sum'!$AG$2</definedName>
    <definedName name="Target_Price">'[139]Pro Forma'!$B$13</definedName>
    <definedName name="Target1">'[140]Control Sheet'!$E$9</definedName>
    <definedName name="tax">'[2]Excel 1120'!#REF!</definedName>
    <definedName name="tax_desc">#REF!</definedName>
    <definedName name="Tax_Preparer">'[141] TM1'!$C$4</definedName>
    <definedName name="Tax_Rate_Adj">[21]Assump!$G$42</definedName>
    <definedName name="Tax_Reviewer">'[142] TM1'!$B$3</definedName>
    <definedName name="Taxable_Income">'[38]US Tax'!$D$6:$AI$150</definedName>
    <definedName name="TAXINC">'[2]05TAX'!#REF!</definedName>
    <definedName name="TaxStateSA">[22]Input!$D$185</definedName>
    <definedName name="TaxTfer">[143]CorpInputs!#REF!</definedName>
    <definedName name="TaxYear">[48]Inputs!$B$9</definedName>
    <definedName name="tbl_CPIRates">[22]Indices!$K$10:$M$58</definedName>
    <definedName name="tbl_Damaris">#REF!</definedName>
    <definedName name="tbl_festub_ack">#REF!</definedName>
    <definedName name="tbl_festub_details">#REF!</definedName>
    <definedName name="tbl_GDPPTCrates">[22]Indices!$S$10:$U$58</definedName>
    <definedName name="tbl_GDPrates">[22]Indices!$O$10:$Q$58</definedName>
    <definedName name="tbl_InsRates">[22]Indices!$H$10:$I$58</definedName>
    <definedName name="tbl_LABORrates">[22]Indices!$AA$10:$AC$58</definedName>
    <definedName name="tbl_PTaxRates">[22]Indices!$W$10:$Y$58</definedName>
    <definedName name="tblAvoidedCost">[22]Detail!$F$70:$AE$74</definedName>
    <definedName name="tblEnergy">[22]Detail!$F$60:$AE$68</definedName>
    <definedName name="tdryfg">[3]!tdryfg</definedName>
    <definedName name="tdytjyjtyj">[3]!tdytjyjtyj</definedName>
    <definedName name="Technology">'[74]Data Tables'!$E$2:$Z$2</definedName>
    <definedName name="telecom5">'[17]telecomsum#5'!$A$1:$E$14</definedName>
    <definedName name="Telecomsum">'[4]telecomsum#2'!$A$1:$E$14</definedName>
    <definedName name="temppt">[25]Provision!$B$5:$H$30,[25]Provision!$I$5:$J$30,[25]Provision!$K$5:$R$30,[25]Provision!$S$5:$AJ$30,[25]Provision!$U$5:$Z$30,[25]Provision!$AA$5:$AD$30,[25]Provision!$AE$5:$AH$30,[25]Provision!$B$31:$H$63,[25]Provision!$I$31:$J$63,[25]Provision!$K$31:$R$63,[25]Provision!$S$31:$T$63,[25]Provision!$U$31:$Z$63,[25]Provision!$AA$31:$AD$63,[25]Provision!$AE$31:$AH$63</definedName>
    <definedName name="Term">[22]Input!$D$295</definedName>
    <definedName name="test">#REF!</definedName>
    <definedName name="TEST0">'[6]D1 - Books'!#REF!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4">#REF!</definedName>
    <definedName name="TEST5">#REF!</definedName>
    <definedName name="TEST6">#REF!</definedName>
    <definedName name="TEST7">#REF!</definedName>
    <definedName name="TEST8">#REF!</definedName>
    <definedName name="TEST9">#REF!</definedName>
    <definedName name="TESTHKEY">'[6]D1 - Books'!#REF!</definedName>
    <definedName name="TESTKEYS">'[6]D1 - Books'!#REF!</definedName>
    <definedName name="TESTVKEY">'[6]D1 - Books'!#REF!</definedName>
    <definedName name="text">[144]Sheet1!$A$1:$C$1076</definedName>
    <definedName name="TextFormat">[3]!TextFormat</definedName>
    <definedName name="TextRefCopyRangeCount">16</definedName>
    <definedName name="th">#REF!</definedName>
    <definedName name="the">[3]!is1b,[3]!is1c,[3]!STATS2,[3]!STATS3</definedName>
    <definedName name="TI">#REF!</definedName>
    <definedName name="Ticker">""</definedName>
    <definedName name="ticker2">[145]setup!$D$7</definedName>
    <definedName name="TickerToNameOnEnter">[3]!TickerToNameOnEnter</definedName>
    <definedName name="title">[12]Inputs!$C$3</definedName>
    <definedName name="titles" localSheetId="4">[25]Provision!$1:$4,[25]Provision!$A:$A</definedName>
    <definedName name="titles">[25]Provision!$A$1:$IV$4,[25]Provision!$A$1:$A$65536</definedName>
    <definedName name="tkuy">[3]!is1b,[3]!is1c,[3]!STATS2,[3]!STATS3</definedName>
    <definedName name="TNDENOM">#REF!</definedName>
    <definedName name="TOP">#REF!</definedName>
    <definedName name="top50radiomkts">[4]top50radiomkts!$A$1:$K$84</definedName>
    <definedName name="TopTenTVRev">[16]TopTenTVRev!$A$1:$M$27</definedName>
    <definedName name="Total_Develop_Cost">[22]Input!$D$95</definedName>
    <definedName name="total_Turbines">#REF!</definedName>
    <definedName name="totaltrans">#REF!</definedName>
    <definedName name="TOTPG">"3"</definedName>
    <definedName name="TPATH">"C:\Program Files\Symtrax\Compleo Explorer 3\Temp\4162f7b5"</definedName>
    <definedName name="Transact">[80]Deals!$A$418:$G$516,[80]Deals!$A$518:$G$564,[80]Deals!$A$566:$G$600,[80]Deals!$A$602:$G$629,[80]Deals!$A$630:$G$650,[80]Deals!$A$653:$G$690,[80]Deals!$A$693:$G$735,[80]Deals!$A$737:$G$771,[80]Deals!$A$773:$G$809,[80]Deals!$A$812:$G$840,[80]Deals!$A$843:$G$875,[80]Deals!$A$877:$G$915,[80]Deals!$A$919:$G$955,[80]Deals!$A$957:$G$990,[80]Deals!$A$995:$G$1040,[80]Deals!$A$1043:$G$1082,[80]Deals!$A$1087:$G$1114,[80]Deals!$A$1116:$G$1144</definedName>
    <definedName name="transactions">'[146]All Station Deals'!$A$493:$Q$2034</definedName>
    <definedName name="TRCase">[48]Inputs!$B$10</definedName>
    <definedName name="TrendCur">'[62]Trend Analysis-Current'!$G$8</definedName>
    <definedName name="TrendCur_Lookup">'[147]Trend Analysis-Current'!$G$1:$IV$46</definedName>
    <definedName name="TrendCur_Multiples">'[62]Trend Analysis-Current'!$E$8:$E$40</definedName>
    <definedName name="TrendFwd">'[62]Trend Analysis-Fwd'!$G$8</definedName>
    <definedName name="TrendFwd_Lookup">'[147]Trend Analysis-Fwd'!$G$1:$IV$46</definedName>
    <definedName name="TrendFwd_Multiples">'[62]Trend Analysis-Fwd'!$E$8:$E$40</definedName>
    <definedName name="TRIALBALANCE">'[18](B) Trial Balance'!$A$9:$F$1170</definedName>
    <definedName name="True_Up___Posted_Jobs">#REF!</definedName>
    <definedName name="truhrnth">[3]!truhrnth</definedName>
    <definedName name="tryrt">[3]!tryrt</definedName>
    <definedName name="Ttt">#REF!,#REF!,#REF!</definedName>
    <definedName name="Tur_NetCap">[22]Input!$D$5:$H$5</definedName>
    <definedName name="TurbChoice">IF([65]Input!$G$1&lt;&gt;1,[65]Input!$D$6,12)</definedName>
    <definedName name="Turbine_Capacity">[22]Input!$D$50</definedName>
    <definedName name="Turbine_Model_1">[22]Input!$D$48</definedName>
    <definedName name="TurbineRating">[148]Unadjusted!$D$66</definedName>
    <definedName name="TURNER" localSheetId="4">[1]ENTRY!#REF!</definedName>
    <definedName name="TURNER">[1]ENTRY!#REF!</definedName>
    <definedName name="Turner2">[1]ENTRY!#REF!</definedName>
    <definedName name="TV_CBS">'[26]TV-Nets'!$A$44:$H$56</definedName>
    <definedName name="TV_FTN">'[124]Fox TV'!$A$40:$J$82</definedName>
    <definedName name="TV_FTN_ENT">'[124]Fox TV'!$A$85:$J$125</definedName>
    <definedName name="TV_FTN_SPORTS">'[124]Fox TV'!$A$128:$J$167</definedName>
    <definedName name="TV_Prod">'[26]TV-Syndi'!$A$3:$G$20</definedName>
    <definedName name="TV_Stations">'[124]Fox TV'!$A$175:$J$218</definedName>
    <definedName name="TV_Sum">'[26]TV-Nets'!$A$4:$H$41</definedName>
    <definedName name="TV_Summ">'[124]Fox TV'!$A$2:$J$32</definedName>
    <definedName name="TV_UPN">'[26]TV-Nets'!$A$262:$H$274</definedName>
    <definedName name="TVGrowth">'[4]TV Growth'!$A$24:$E$66</definedName>
    <definedName name="TVRatings1">[16]TVRatings1!$A$1:$W$57</definedName>
    <definedName name="two">#REF!</definedName>
    <definedName name="TWP_Lease_Rate">#REF!</definedName>
    <definedName name="TWP_Turbines">#REF!</definedName>
    <definedName name="TXDENOM">#REF!</definedName>
    <definedName name="TXFACTOR">'[18](G) Apportionment'!$P$29</definedName>
    <definedName name="TXNUMER">'[18](G3) Sales'!$AS$66</definedName>
    <definedName name="TYPE">#REF!</definedName>
    <definedName name="tyrerwer">[3]!tyrerwer</definedName>
    <definedName name="tyu">[3]!is1b,[3]!is1c,[3]!STATS2,[3]!STATS3</definedName>
    <definedName name="ukryt">[3]!is1b,[3]!is1c,[3]!STATS2,[3]!STATS3</definedName>
    <definedName name="Unitary">'[149]Entity Table'!$E$9:$E$636</definedName>
    <definedName name="Unitary_Switch">[22]Input!$D$184</definedName>
    <definedName name="UnitCapLookup">[150]Sheet1!$A$2:$B$15</definedName>
    <definedName name="units">[151]Scenarios!$C$9</definedName>
    <definedName name="upload_range">[88]Consolidated!$F$12:$R$473</definedName>
    <definedName name="US_Interest">[70]General!$C$30</definedName>
    <definedName name="USDAT">"RA030"</definedName>
    <definedName name="usemcb">LEFT([51]sum!$AE$6)="Y"</definedName>
    <definedName name="user_gas">#REF!</definedName>
    <definedName name="USNAM">"EBENNETT"</definedName>
    <definedName name="UTDENOM">#REF!</definedName>
    <definedName name="UTFACTOR">'[18](G) Apportionment'!$P$30</definedName>
    <definedName name="UTNUMER">'[18](G3) Sales'!$AT$66</definedName>
    <definedName name="VADENOM">#REF!</definedName>
    <definedName name="VAFACTOR">'[18](G) Apportionment'!$P$49</definedName>
    <definedName name="val">[3]!is1b,[3]!is1c,[3]!STATS2,[3]!STATS3</definedName>
    <definedName name="valuel">[3]!is1b,[3]!is1c,[3]!STATS2,[3]!STATS3</definedName>
    <definedName name="VANUMER">'[18](G3) Sales'!$AU$66</definedName>
    <definedName name="VAROUTPUT">#REF!</definedName>
    <definedName name="VBA_ActiveScen">[22]Scenario!$F$6</definedName>
    <definedName name="VBA_Basis">'[152]PPE valuation'!$E$33</definedName>
    <definedName name="VBA_BS_1">#REF!</definedName>
    <definedName name="VBA_Case_Num">[143]Control!$B$10:$B$24,[143]Control!$G$10:$G$24,[143]Control!$L$10:$L$24</definedName>
    <definedName name="vba_GIOptVOM">[153]General_Inputs!$E$81:$Q$81,[153]General_Inputs!$E$89:$Q$89,[153]General_Inputs!$E$96:$Q$96</definedName>
    <definedName name="VBA_Goodwill">#REF!</definedName>
    <definedName name="VBA_PrevVals">[143]Financials!$AS$12:$AS$94,[143]Financials!$AV$12:$AV$94,[143]Financials!$AS$115:$AS$136,[143]Financials!$AS$141:$AS$172,[143]Financials!$AS$186:$AS$203</definedName>
    <definedName name="vba_PrinAdj">[22]FPLGroup!$I$73:$AH$73</definedName>
    <definedName name="VBA_Results">[22]Scenario!$F$19:$F$65</definedName>
    <definedName name="VBA_ScenRange">[22]Scenario!$K$6:$R$6</definedName>
    <definedName name="VBA_Sheets">[22]TOC!$E$14</definedName>
    <definedName name="VBA_TOC_Clear">[65]TOC!$E$15:$E$49,[65]TOC!$N$15:$N$49</definedName>
    <definedName name="VBA_WACC">[154]FS!$C$3</definedName>
    <definedName name="vcxzxcvfdz">[3]!vcxzxcvfdz</definedName>
    <definedName name="vczx">[3]!vczx</definedName>
    <definedName name="vfdasv">[3]!vfdasv</definedName>
    <definedName name="victtxinc">#REF!</definedName>
    <definedName name="Videolaunch">'[4]videolaunch#3'!$A$1:$F$68</definedName>
    <definedName name="VNDRNO">[20]VENDLIST!$D$2:$D$46</definedName>
    <definedName name="votingshare">#REF!</definedName>
    <definedName name="VRIO">[3]!is1b,[3]!is1c,[3]!STATS2,[3]!STATS3</definedName>
    <definedName name="VRIO_1">[3]!is1b,[3]!is1c,[3]!STATS2,[3]!STATS3</definedName>
    <definedName name="VTDENOM">#REF!</definedName>
    <definedName name="w">[3]!is1b,[3]!is1c,[3]!STATS2,[3]!STATS3</definedName>
    <definedName name="w45y">[3]!w45y</definedName>
    <definedName name="w4y">[3]!w4y</definedName>
    <definedName name="waterfall">#REF!</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d">13.04*5</definedName>
    <definedName name="WDD">'[65]Stochastic Input'!#REF!</definedName>
    <definedName name="we">13.04*2</definedName>
    <definedName name="WED">'[65]Stochastic Input'!#REF!</definedName>
    <definedName name="Week">{0;1;2;3;4;5}</definedName>
    <definedName name="Weekday">{1,2,3,4,5,6,7}</definedName>
    <definedName name="westtxinc">[25]Provision!#REF!</definedName>
    <definedName name="wetr">[3]!is1b,[3]!is1c,[3]!STATS2,[3]!STATS3</definedName>
    <definedName name="WIDENOM">#REF!</definedName>
    <definedName name="WIFACTOR">'[18](G) Apportionment'!$P$31</definedName>
    <definedName name="WindDistroMnthly">[22]Indices!$D$10:$D$21</definedName>
    <definedName name="WINUMER">'[18](G3) Sales'!$AW$66</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ks">13.04</definedName>
    <definedName name="wmeco1">#REF!</definedName>
    <definedName name="wmeco2">#REF!</definedName>
    <definedName name="wmecococ">#REF!</definedName>
    <definedName name="WMECOCOC2">#REF!</definedName>
    <definedName name="wo">#REF!</definedName>
    <definedName name="woorder">'[155]DESCRIPTION TABLE'!#REF!</definedName>
    <definedName name="workingcapitalloan">#REF!</definedName>
    <definedName name="WorkOrders">#REF!</definedName>
    <definedName name="wpdesc" localSheetId="4">#REF!</definedName>
    <definedName name="wpdesc">#REF!</definedName>
    <definedName name="wrn.3cases." hidden="1">{#N/A,"Base",FALSE,"Dividend";#N/A,"Conservative",FALSE,"Dividend";#N/A,"Downside",FALSE,"Dividend"}</definedName>
    <definedName name="wrn.Accretion." hidden="1">{"Accretion",#N/A,FALSE,"Assum"}</definedName>
    <definedName name="wrn.ACTUAL._.ALL._.PAGES." hidden="1">{"ACTUAL",#N/A,FALSE,"OVER_UND"}</definedName>
    <definedName name="wrn.Ad._.Sales._.Op._.Exp." hidden="1">{#N/A,#N/A,FALSE,"ADSALES"}</definedName>
    <definedName name="wrn.Aff._.Sales._.Oper._.Exp." hidden="1">{#N/A,#N/A,FALSE,"AFFSALES"}</definedName>
    <definedName name="wrn.AFUDC." hidden="1">{#N/A,#N/A,FALSE,"AFDC"}</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PAGE1." hidden="1">{"APAGE1",#N/A,FALSE,"JAN95_OU"}</definedName>
    <definedName name="wrn.APAGE2." hidden="1">{"APAGE2",#N/A,FALSE,"JAN95_OU"}</definedName>
    <definedName name="wrn.APAGE3." hidden="1">{"APAGE3",#N/A,FALSE,"JAN95_OU"}</definedName>
    <definedName name="wrn.Apr94_Sep95." hidden="1">{"Apr95_Sep95",#N/A,FALSE,"Actual Estimt (Apr 95 - Sep 95)"}</definedName>
    <definedName name="wrn.Apr95_Sep95." hidden="1">{"Apr95_Sep95",#N/A,FALSE,"Actual~Estimt (Apr 95 - Sep 95)";"Apr95_Sep95",#N/A,FALSE,#N/A;"Apr95_Sep95",#N/A,FALSE,#N/A;"Apr95_Sep95",#N/A,FALSE,#N/A;"Apr95_Sep95",#N/A,FALSE,#N/A}</definedName>
    <definedName name="wrn.Assumptions." hidden="1">{"Assumptions",#N/A,FALSE,"Assum"}</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ST." hidden="1">{#N/A,#N/A,FALSE,"T COST";#N/A,#N/A,FALSE,"COST_FH"}</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FRT." hidden="1">{"EFRT Pg 1",#N/A,FALSE,"EFRT (2)";"EFRT Pg 2",#N/A,FALSE,"EFRT (2)"}</definedName>
    <definedName name="wrn.Engr._.Summary." hidden="1">{#N/A,#N/A,FALSE,"INPUTDATA";#N/A,#N/A,FALSE,"SUMMARY";#N/A,#N/A,FALSE,"CTAREP";#N/A,#N/A,FALSE,"CTBREP";#N/A,#N/A,FALSE,"TURBEFF";#N/A,#N/A,FALSE,"Condenser Performance"}</definedName>
    <definedName name="wrn.Exec._.Summary." hidden="1">{#N/A,#N/A,FALSE,"INPUTDATA";#N/A,#N/A,FALSE,"SUMMARY"}</definedName>
    <definedName name="wrn.FCB." hidden="1">{"FCB_ALL",#N/A,FALSE,"FCB"}</definedName>
    <definedName name="wrn.fcb2" hidden="1">{"FCB_ALL",#N/A,FALSE,"FCB"}</definedName>
    <definedName name="wrn.FPL._.Cnsl._.Inc._.State._.Pg._.3A." hidden="1">{"FPL Consol Inc State Pg 3A",#N/A,FALSE,"ISFPLSUB"}</definedName>
    <definedName name="wrn.FPL._.Cnsl._.Inc._.State._.Pg._.3M." hidden="1">{"FPL Consol Inc State Pg 3M",#N/A,FALSE,"ISFPLSUB"}</definedName>
    <definedName name="wrn.FPL._.Cnsl._.Inc._.State._.Pg._.3Y." hidden="1">{"FPL Consol Inc State Pg 3Y",#N/A,FALSE,"ISFPLSUB"}</definedName>
    <definedName name="wrn.FPL._.Consolidated." hidden="1">{"Fpl Consol Pg 1",#N/A,FALSE,"FPL Consolidated";"FPL Consol Pg 2",#N/A,FALSE,"FPL Consolidated"}</definedName>
    <definedName name="wrn.Full._.Report." hidden="1">{"Assumptions",#N/A,FALSE,"Sheet1";"Main Report",#N/A,FALSE,"Sheet1";"Results",#N/A,FALSE,"Sheet1";"Advances",#N/A,FALSE,"Sheet1"}</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Laud._.Apr94._.Sep94." hidden="1">{"Apr94_Sep94",#N/A,FALSE,"Apr 94 - Sep 94"}</definedName>
    <definedName name="wrn.Laud._.Apr95._.Sep95." hidden="1">{"Apr95_Sep95",#N/A,FALSE,"Apr 95 - Sep 95"}</definedName>
    <definedName name="wrn.Laud._.Oct93._.Mar94." hidden="1">{"Oct93_Mar94",#N/A,FALSE,"Oct 93 - Mar 94"}</definedName>
    <definedName name="wrn.Laud._.Oct94._.Mar95." hidden="1">{"Oct94_Mar95",#N/A,FALSE,"Oct 94 - Mar 95"}</definedName>
    <definedName name="wrn.Laud._.Oct95._.Mar96." hidden="1">{"Oct95_Mar96",#N/A,FALSE,"Oct 95 - Mar 96"}</definedName>
    <definedName name="wrn.LITIGATION." hidden="1">{"LI AFUDC DEBT 10282",#N/A,FALSE,"TXFORCST.XLS";"LIT AFUDC 10280",#N/A,FALSE,"TXFORCST.XLS";"LIT DEPR EXP 10281",#N/A,FALSE,"TXFORCST.XLS"}</definedName>
    <definedName name="wrn.Market._.Op._.Exp." hidden="1">{#N/A,#N/A,FALSE,"MARKET"}</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tin._.Apr94_Sep94." hidden="1">{"Martin Apr94_Sep94",#N/A,FALSE,"Martin Apr94 - Sep94"}</definedName>
    <definedName name="wrn.Martin._.Apr95_Sep95." hidden="1">{"Martin Apr95_Sep95",#N/A,FALSE,"Martin Apr95 - Sep95"}</definedName>
    <definedName name="wrn.Martin._.Oct93_Mar94." hidden="1">{"Martin Oct93_Mar94",#N/A,FALSE,"Martin Oct93 - Mar94"}</definedName>
    <definedName name="wrn.Martin._.Oct94_Mar95." hidden="1">{"Martin Oct94_Mar95",#N/A,FALSE,"Martin Oct94 - Mar95"}</definedName>
    <definedName name="wrn.Martin._.Oct95_Mar96." hidden="1">{"Martin Oct95_Mar96",#N/A,FALSE,"Martin Oct95 - Mar96"}</definedName>
    <definedName name="wrn.OBO._.12._.MO._.ENDED." hidden="1">{"OBO 12 Month Ended",#N/A,FALSE,"OBO 12 Months"}</definedName>
    <definedName name="wrn.OBO._.MONTHLY." hidden="1">{"obo monthly",#N/A,FALSE,"OBO Monthly"}</definedName>
    <definedName name="wrn.OBO._.Summary." hidden="1">{"OBO Deferred Tax Sum",#N/A,FALSE,"OBO DEF TAX"}</definedName>
    <definedName name="wrn.Oct93_Mar94." hidden="1">{"Oct93_Mar94",#N/A,FALSE,"Actuals (Oct 93 - Mar 94)"}</definedName>
    <definedName name="wrn.Oct94_Mar95." hidden="1">{"Oct94_Mar95",#N/A,FALSE,"Actuals (Oct 94 - Mar 95)"}</definedName>
    <definedName name="wrn.Oct95_Mar96." hidden="1">{"Oct95_Mar96",#N/A,FALSE,"Estimates (Oct 95 - Mar 96)"}</definedName>
    <definedName name="wrn.On._.Air._.Op._.Exp." hidden="1">{"view1",#N/A,FALSE,"ON AIR"}</definedName>
    <definedName name="wrn.Out._.of._.Period." hidden="1">{"Out of Period",#N/A,FALSE,"Out of Period"}</definedName>
    <definedName name="wrn.PPAGE2." hidden="1">{"PPAGE2",#N/A,FALSE,"JAN95_OU"}</definedName>
    <definedName name="wrn.PPAGE3." hidden="1">{"PPAGE3",#N/A,FALSE,"JAN95_OU"}</definedName>
    <definedName name="wrn.PRELIMINARY._.ALL._.PAGES." hidden="1">{"PRELIMINARY",#N/A,FALSE,"MAR95_OU"}</definedName>
    <definedName name="wrn.print._.graphs." hidden="1">{"cap_structure",#N/A,FALSE,"Graph-Mkt Cap";"price",#N/A,FALSE,"Graph-Price";"ebit",#N/A,FALSE,"Graph-EBITDA";"ebitda",#N/A,FALSE,"Graph-EBITDA"}</definedName>
    <definedName name="wrn.print._.raw._.data._.entry." hidden="1">{"inputs raw data",#N/A,TRUE,"INPUT"}</definedName>
    <definedName name="wrn.print._.summary._.sheets." hidden="1">{"summary1",#N/A,TRUE,"Comps";"summary2",#N/A,TRUE,"Comps";"summary3",#N/A,TRUE,"Comps"}</definedName>
    <definedName name="wrn.print._.summary._.sheets.2" hidden="1">{"summary1",#N/A,TRUE,"Comps";"summary2",#N/A,TRUE,"Comps";"summary3",#N/A,TRUE,"Comps"}</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concil._.Bk._.Depr._.to._.47G." hidden="1">{"By Account",#N/A,FALSE,"Reconcil Deprec Book to Tax   ";"Correction of JV 47G",#N/A,FALSE,"Reconcil Deprec Book to Tax   ";"Recalculation of JV 47G",#N/A,FALSE,"Reconcil Deprec Book to Tax   "}</definedName>
    <definedName name="wrn.Research._.Op._.Exp." hidden="1">{#N/A,#N/A,FALSE,"RESEARCH"}</definedName>
    <definedName name="wrn.Return._.on._.Capital." hidden="1">{"Summary Schedule",#N/A,FALSE,"Sheet1";"Divisional Support",#N/A,FALSE,"Sheet2";"Corporate Support",#N/A,FALSE,"Sheet3"}</definedName>
    <definedName name="wrn.Scherer._.Apr95_Sep95." hidden="1">{"Schr Apr95_Oct95",#N/A,FALSE,"Scherer Apr95-Sep95"}</definedName>
    <definedName name="wrn.Scherer._.Oct94_Mar95." hidden="1">{"Schr Oct94_Mar95",#N/A,FALSE,"Scherer Oct94-Mar95"}</definedName>
    <definedName name="wrn.Scherer._.Oct95_Mar96." hidden="1">{"Schr Oct95_Mar96",#N/A,FALSE,"Scherer Oct95-Mar96"}</definedName>
    <definedName name="wrn.STAND_ALONE_BOTH." hidden="1">{"FCB_ALL",#N/A,FALSE,"FCB";"GREY_ALL",#N/A,FALSE,"GREY"}</definedName>
    <definedName name="wrn.Statement._.of._.Income._.Taxes." hidden="1">{"Consolidated",#N/A,FALSE,"SITRP";"FPL Pure",#N/A,FALSE,"SITRP";"FPL Subsidiaries Consol",#N/A,FALSE,"SITRP"}</definedName>
    <definedName name="wrn.SUM._.OF._.UNIT._.3." hidden="1">{#N/A,#N/A,FALSE,"INPUTDATA";#N/A,#N/A,FALSE,"SUMMARY";#N/A,#N/A,FALSE,"CTAREP";#N/A,#N/A,FALSE,"CTBREP";#N/A,#N/A,FALSE,"PMG4ST86";#N/A,#N/A,FALSE,"TURBEFF";#N/A,#N/A,FALSE,"Condenser Performance"}</definedName>
    <definedName name="wrn.Trans._.Op._.Exp." hidden="1">{#N/A,#N/A,FALSE,"TRANS"}</definedName>
    <definedName name="wrn.UTIL." hidden="1">{"Twelve Mo Ended Pg 2",#N/A,TRUE,"Utility";"YTD Adj _ Pg 1",#N/A,TRUE,"Utility"}</definedName>
    <definedName name="wstsreggh">[3]!wstsreggh</definedName>
    <definedName name="WVDENOM">#REF!</definedName>
    <definedName name="WVFACTOR">'[18](G) Apportionment'!$P$32</definedName>
    <definedName name="WVNUMER">'[18](G3) Sales'!$AX$66</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[3]!is1b,[3]!is1c,[3]!STATS2,[3]!STATS3</definedName>
    <definedName name="www">[3]!is1b,[3]!is1c,[3]!STATS2,[3]!STATS3</definedName>
    <definedName name="Wyoming">'[156](C-3) Middle Tier'!$A$11:$A$52</definedName>
    <definedName name="x">HLOOKUP(ProjectYear,tblEnergyRate,swEnergytbl+1)</definedName>
    <definedName name="xcbv">[3]!xcbv</definedName>
    <definedName name="xfgh">[3]!xfgh</definedName>
    <definedName name="xgfad">[3]!xgfad</definedName>
    <definedName name="xxx.detail" hidden="1">{"detail305",#N/A,FALSE,"BI-305"}</definedName>
    <definedName name="xxx.directory" hidden="1">{"summary",#N/A,FALSE,"PCR DIRECTORY"}</definedName>
    <definedName name="xzcvz">[3]!xzcvz</definedName>
    <definedName name="ydryjhg">[3]!ydryjhg</definedName>
    <definedName name="ydtyyer">[3]!ydtyyer</definedName>
    <definedName name="Year">[157]Mo_Targets_And_Input!$W$1</definedName>
    <definedName name="Yearly">[16]Yearly!$A$1:$E$55</definedName>
    <definedName name="yes">1</definedName>
    <definedName name="yete">[3]!yete</definedName>
    <definedName name="yjfg">[3]!yjfg</definedName>
    <definedName name="yjtuyi">[122]STATSUM!$AK$6:$AY$54</definedName>
    <definedName name="yjut">[3]!is1b,[3]!is1c,[3]!STATS2,[3]!STATS3</definedName>
    <definedName name="yjyt">[3]!yjyt</definedName>
    <definedName name="Yr_1_Percent">[22]Input!$D$18</definedName>
    <definedName name="yrlyniel32">'[17]YrlyNielsenRating#33'!$A$1:$N$34</definedName>
    <definedName name="YrlyNielsenRating">'[4]YrlyNielsenRating#29'!$A$1:$K$34</definedName>
    <definedName name="Yrs">'[123](C.b)PA Franchise'!$P$6:$P$10</definedName>
    <definedName name="ysry">[3]!ysry</definedName>
    <definedName name="ystrhfd">[3]!ystrhfd</definedName>
    <definedName name="ytd">#REF!</definedName>
    <definedName name="ytdul">[3]!ytdul</definedName>
    <definedName name="yueerw">[3]!yueerw</definedName>
    <definedName name="yyy">[3]!is1b,[3]!is1c,[3]!STATS2,[3]!STATS3</definedName>
    <definedName name="Yyyy">#REF!,#REF!,#REF!,#REF!</definedName>
  </definedNames>
  <calcPr calcId="145621"/>
</workbook>
</file>

<file path=xl/calcChain.xml><?xml version="1.0" encoding="utf-8"?>
<calcChain xmlns="http://schemas.openxmlformats.org/spreadsheetml/2006/main">
  <c r="B91" i="15" l="1"/>
  <c r="B93" i="15" s="1"/>
  <c r="C91" i="15"/>
  <c r="C93" i="15"/>
  <c r="B13" i="14"/>
  <c r="B15" i="14" s="1"/>
  <c r="B23" i="14" s="1"/>
  <c r="B25" i="14" s="1"/>
  <c r="C13" i="14"/>
  <c r="C15" i="14" s="1"/>
  <c r="F13" i="14"/>
  <c r="F15" i="14" s="1"/>
  <c r="G13" i="14"/>
  <c r="G15" i="14" s="1"/>
  <c r="B14" i="14"/>
  <c r="F14" i="14"/>
  <c r="B18" i="14"/>
  <c r="F18" i="14"/>
  <c r="B19" i="14"/>
  <c r="C19" i="14"/>
  <c r="F19" i="14"/>
  <c r="G19" i="14"/>
  <c r="G21" i="14" s="1"/>
  <c r="B20" i="14"/>
  <c r="C20" i="14"/>
  <c r="F20" i="14"/>
  <c r="G20" i="14"/>
  <c r="B21" i="14"/>
  <c r="C21" i="14"/>
  <c r="G23" i="14" l="1"/>
  <c r="G25" i="14" s="1"/>
  <c r="C23" i="14"/>
  <c r="C25" i="14" s="1"/>
  <c r="D25" i="14" s="1"/>
  <c r="F21" i="14"/>
  <c r="F23" i="14" s="1"/>
  <c r="F25" i="14" s="1"/>
  <c r="H25" i="14" s="1"/>
  <c r="C16" i="13" l="1"/>
  <c r="E22" i="1" s="1"/>
  <c r="B16" i="13"/>
  <c r="D22" i="1" s="1"/>
  <c r="C15" i="13"/>
  <c r="B15" i="13"/>
  <c r="B17" i="13" l="1"/>
  <c r="C17" i="13"/>
  <c r="E48" i="1"/>
  <c r="D48" i="1"/>
  <c r="B21" i="13" l="1"/>
  <c r="B23" i="13" s="1"/>
  <c r="B27" i="13" s="1"/>
  <c r="B26" i="13"/>
  <c r="C21" i="13"/>
  <c r="C23" i="13" s="1"/>
  <c r="C27" i="13" s="1"/>
  <c r="C26" i="13"/>
  <c r="D18" i="1"/>
  <c r="D20" i="1" s="1"/>
  <c r="D24" i="1" s="1"/>
  <c r="I36" i="7"/>
  <c r="I38" i="7" s="1"/>
  <c r="I42" i="7" s="1"/>
  <c r="H36" i="7"/>
  <c r="H38" i="7" s="1"/>
  <c r="H42" i="7" s="1"/>
  <c r="G36" i="7"/>
  <c r="G38" i="7" s="1"/>
  <c r="G42" i="7" s="1"/>
  <c r="E38" i="7"/>
  <c r="E42" i="7" s="1"/>
  <c r="F35" i="7"/>
  <c r="F38" i="7" s="1"/>
  <c r="F42" i="7" s="1"/>
  <c r="D52" i="11"/>
  <c r="C52" i="11"/>
  <c r="D51" i="11"/>
  <c r="C51" i="11"/>
  <c r="A52" i="11"/>
  <c r="A51" i="11"/>
  <c r="B52" i="11"/>
  <c r="B51" i="11"/>
  <c r="BM87" i="6"/>
  <c r="BM95" i="6"/>
  <c r="BM94" i="6"/>
  <c r="BA87" i="6"/>
  <c r="AO87" i="6"/>
  <c r="BA95" i="6"/>
  <c r="BA94" i="6"/>
  <c r="AO95" i="6"/>
  <c r="AO94" i="6"/>
  <c r="C44" i="11"/>
  <c r="D45" i="11"/>
  <c r="C45" i="11"/>
  <c r="B45" i="11"/>
  <c r="D43" i="11"/>
  <c r="C43" i="11"/>
  <c r="B43" i="11"/>
  <c r="B53" i="11" l="1"/>
  <c r="B46" i="11"/>
  <c r="C46" i="11"/>
  <c r="B28" i="13"/>
  <c r="D46" i="11"/>
  <c r="C53" i="11"/>
  <c r="D53" i="11"/>
  <c r="C28" i="13"/>
  <c r="I27" i="7" l="1"/>
  <c r="H27" i="7"/>
  <c r="G27" i="7"/>
  <c r="F27" i="7"/>
  <c r="E27" i="7"/>
  <c r="F12" i="7"/>
  <c r="E12" i="7"/>
  <c r="F11" i="7"/>
  <c r="G11" i="7" s="1"/>
  <c r="H11" i="7" s="1"/>
  <c r="I11" i="7" s="1"/>
  <c r="E13" i="7" l="1"/>
  <c r="F18" i="7"/>
  <c r="F20" i="7" s="1"/>
  <c r="F13" i="7"/>
  <c r="E18" i="7"/>
  <c r="F22" i="7" l="1"/>
  <c r="E35" i="1" s="1"/>
  <c r="E33" i="1"/>
  <c r="E14" i="7"/>
  <c r="F14" i="7"/>
  <c r="F21" i="7"/>
  <c r="E34" i="1" s="1"/>
  <c r="F26" i="7"/>
  <c r="E26" i="7"/>
  <c r="E20" i="7"/>
  <c r="D33" i="1" s="1"/>
  <c r="F23" i="7" l="1"/>
  <c r="E36" i="1" s="1"/>
  <c r="L19" i="7"/>
  <c r="E21" i="7"/>
  <c r="E22" i="7"/>
  <c r="D35" i="1" l="1"/>
  <c r="R19" i="7"/>
  <c r="D34" i="1"/>
  <c r="E23" i="7"/>
  <c r="M28" i="7"/>
  <c r="Q28" i="7" l="1"/>
  <c r="D36" i="1"/>
  <c r="H18" i="1" l="1"/>
  <c r="H28" i="1" s="1"/>
  <c r="G18" i="1"/>
  <c r="G28" i="1" s="1"/>
  <c r="F18" i="1"/>
  <c r="F28" i="1" s="1"/>
  <c r="E18" i="1"/>
  <c r="D28" i="1"/>
  <c r="E28" i="1" l="1"/>
  <c r="E20" i="1"/>
  <c r="E24" i="1" s="1"/>
  <c r="F29" i="1"/>
  <c r="G29" i="1"/>
  <c r="H29" i="1"/>
  <c r="E41" i="7"/>
  <c r="D43" i="1" s="1"/>
  <c r="D51" i="1" s="1"/>
  <c r="D44" i="1"/>
  <c r="D29" i="1"/>
  <c r="Q20" i="7"/>
  <c r="R23" i="7" s="1"/>
  <c r="F14" i="6"/>
  <c r="G14" i="6" s="1"/>
  <c r="H14" i="6" s="1"/>
  <c r="I14" i="6" s="1"/>
  <c r="J14" i="6" s="1"/>
  <c r="K14" i="6" s="1"/>
  <c r="L14" i="6" s="1"/>
  <c r="M14" i="6" s="1"/>
  <c r="N14" i="6" s="1"/>
  <c r="O14" i="6" s="1"/>
  <c r="P14" i="6" s="1"/>
  <c r="Q14" i="6" s="1"/>
  <c r="R14" i="6" s="1"/>
  <c r="S14" i="6" s="1"/>
  <c r="T14" i="6" s="1"/>
  <c r="U14" i="6" s="1"/>
  <c r="V14" i="6" s="1"/>
  <c r="W14" i="6" s="1"/>
  <c r="X14" i="6" s="1"/>
  <c r="Y14" i="6" s="1"/>
  <c r="Z14" i="6" s="1"/>
  <c r="AA14" i="6" s="1"/>
  <c r="AB14" i="6" s="1"/>
  <c r="AC14" i="6" s="1"/>
  <c r="AD14" i="6" s="1"/>
  <c r="AE14" i="6" s="1"/>
  <c r="AF14" i="6" s="1"/>
  <c r="AG14" i="6" s="1"/>
  <c r="AH14" i="6" s="1"/>
  <c r="AI14" i="6" s="1"/>
  <c r="AJ14" i="6" s="1"/>
  <c r="AK14" i="6" s="1"/>
  <c r="AL14" i="6" s="1"/>
  <c r="AM14" i="6" s="1"/>
  <c r="AN14" i="6" s="1"/>
  <c r="AO14" i="6" s="1"/>
  <c r="AP14" i="6" s="1"/>
  <c r="AQ14" i="6" s="1"/>
  <c r="AR14" i="6" s="1"/>
  <c r="AS14" i="6" s="1"/>
  <c r="AT14" i="6" s="1"/>
  <c r="AU14" i="6" s="1"/>
  <c r="AV14" i="6" s="1"/>
  <c r="AW14" i="6" s="1"/>
  <c r="AX14" i="6" s="1"/>
  <c r="AY14" i="6" s="1"/>
  <c r="AZ14" i="6" s="1"/>
  <c r="BA14" i="6" s="1"/>
  <c r="BB14" i="6" s="1"/>
  <c r="BC14" i="6" s="1"/>
  <c r="BD14" i="6" s="1"/>
  <c r="BE14" i="6" s="1"/>
  <c r="BF14" i="6" s="1"/>
  <c r="BG14" i="6" s="1"/>
  <c r="BH14" i="6" s="1"/>
  <c r="BI14" i="6" s="1"/>
  <c r="BJ14" i="6" s="1"/>
  <c r="BK14" i="6" s="1"/>
  <c r="BL14" i="6" s="1"/>
  <c r="BM14" i="6" s="1"/>
  <c r="A17" i="6"/>
  <c r="A18" i="6" s="1"/>
  <c r="A19" i="6" s="1"/>
  <c r="A20" i="6" s="1"/>
  <c r="A21" i="6" s="1"/>
  <c r="A22" i="6" s="1"/>
  <c r="A23" i="6" s="1"/>
  <c r="A24" i="6" s="1"/>
  <c r="A25" i="6" s="1"/>
  <c r="A26" i="6" s="1"/>
  <c r="A27" i="6" s="1"/>
  <c r="D30" i="6"/>
  <c r="B28" i="6"/>
  <c r="D27" i="6"/>
  <c r="D26" i="6"/>
  <c r="W26" i="6" s="1"/>
  <c r="D25" i="6"/>
  <c r="BM25" i="6" s="1"/>
  <c r="D24" i="6"/>
  <c r="D23" i="6"/>
  <c r="BK23" i="6" s="1"/>
  <c r="D22" i="6"/>
  <c r="D21" i="6"/>
  <c r="AQ21" i="6" s="1"/>
  <c r="D20" i="6"/>
  <c r="D19" i="6"/>
  <c r="BG19" i="6" s="1"/>
  <c r="D18" i="6"/>
  <c r="BL18" i="6" s="1"/>
  <c r="D17" i="6"/>
  <c r="BI17" i="6" s="1"/>
  <c r="D16" i="6"/>
  <c r="BI16" i="6" s="1"/>
  <c r="D52" i="1" l="1"/>
  <c r="E29" i="1"/>
  <c r="M20" i="7"/>
  <c r="L23" i="7" s="1"/>
  <c r="F41" i="7"/>
  <c r="E43" i="1" s="1"/>
  <c r="E51" i="1" s="1"/>
  <c r="E44" i="1"/>
  <c r="BG30" i="6"/>
  <c r="A30" i="6"/>
  <c r="AI30" i="6"/>
  <c r="AW30" i="6"/>
  <c r="AX30" i="6"/>
  <c r="BJ30" i="6"/>
  <c r="BI30" i="6"/>
  <c r="AH30" i="6"/>
  <c r="AL30" i="6"/>
  <c r="AU30" i="6"/>
  <c r="AN30" i="6"/>
  <c r="AY30" i="6"/>
  <c r="BK30" i="6"/>
  <c r="AE30" i="6"/>
  <c r="AP30" i="6"/>
  <c r="BB30" i="6"/>
  <c r="AF30" i="6"/>
  <c r="AQ30" i="6"/>
  <c r="BD30" i="6"/>
  <c r="AG30" i="6"/>
  <c r="AS30" i="6"/>
  <c r="BF30" i="6"/>
  <c r="AC30" i="6"/>
  <c r="AO30" i="6"/>
  <c r="BA30" i="6"/>
  <c r="BM30" i="6"/>
  <c r="AK30" i="6"/>
  <c r="AT30" i="6"/>
  <c r="BC30" i="6"/>
  <c r="BL30" i="6"/>
  <c r="AD30" i="6"/>
  <c r="AM30" i="6"/>
  <c r="AV30" i="6"/>
  <c r="BE30" i="6"/>
  <c r="AC23" i="6"/>
  <c r="M20" i="6"/>
  <c r="N20" i="6"/>
  <c r="W20" i="6"/>
  <c r="BH25" i="6"/>
  <c r="AJ20" i="6"/>
  <c r="BF26" i="6"/>
  <c r="BF20" i="6"/>
  <c r="AN16" i="6"/>
  <c r="L20" i="6"/>
  <c r="BH20" i="6"/>
  <c r="BM17" i="6"/>
  <c r="AF26" i="6"/>
  <c r="X20" i="6"/>
  <c r="U23" i="6"/>
  <c r="AY26" i="6"/>
  <c r="BB17" i="6"/>
  <c r="AB19" i="6"/>
  <c r="AV20" i="6"/>
  <c r="AR16" i="6"/>
  <c r="Z16" i="6"/>
  <c r="AB16" i="6"/>
  <c r="AH17" i="6"/>
  <c r="AU20" i="6"/>
  <c r="AA23" i="6"/>
  <c r="J16" i="6"/>
  <c r="H16" i="6"/>
  <c r="AW27" i="6"/>
  <c r="AU16" i="6"/>
  <c r="BF16" i="6"/>
  <c r="K16" i="6"/>
  <c r="BK16" i="6"/>
  <c r="U19" i="6"/>
  <c r="AC25" i="6"/>
  <c r="V16" i="6"/>
  <c r="BM16" i="6"/>
  <c r="V19" i="6"/>
  <c r="Z20" i="6"/>
  <c r="AE25" i="6"/>
  <c r="BI27" i="6"/>
  <c r="S16" i="6"/>
  <c r="AL16" i="6"/>
  <c r="BD16" i="6"/>
  <c r="BB19" i="6"/>
  <c r="BF23" i="6"/>
  <c r="AQ27" i="6"/>
  <c r="F16" i="6"/>
  <c r="F74" i="6" s="1"/>
  <c r="T16" i="6"/>
  <c r="AM16" i="6"/>
  <c r="BE16" i="6"/>
  <c r="AR17" i="6"/>
  <c r="L19" i="6"/>
  <c r="AK20" i="6"/>
  <c r="T23" i="6"/>
  <c r="BL23" i="6"/>
  <c r="W25" i="6"/>
  <c r="AP26" i="6"/>
  <c r="AR27" i="6"/>
  <c r="AD16" i="6"/>
  <c r="AV16" i="6"/>
  <c r="AQ18" i="6"/>
  <c r="AO19" i="6"/>
  <c r="AM23" i="6"/>
  <c r="AK24" i="6"/>
  <c r="X27" i="6"/>
  <c r="U24" i="6"/>
  <c r="BA18" i="6"/>
  <c r="AN24" i="6"/>
  <c r="AE27" i="6"/>
  <c r="L16" i="6"/>
  <c r="O16" i="6"/>
  <c r="AE16" i="6"/>
  <c r="AW16" i="6"/>
  <c r="M17" i="6"/>
  <c r="AV19" i="6"/>
  <c r="AS23" i="6"/>
  <c r="Q16" i="6"/>
  <c r="AI16" i="6"/>
  <c r="BB16" i="6"/>
  <c r="W17" i="6"/>
  <c r="BI18" i="6"/>
  <c r="BA19" i="6"/>
  <c r="BE23" i="6"/>
  <c r="AW24" i="6"/>
  <c r="AG27" i="6"/>
  <c r="K17" i="6"/>
  <c r="T17" i="6"/>
  <c r="AD17" i="6"/>
  <c r="AP17" i="6"/>
  <c r="AZ17" i="6"/>
  <c r="BJ17" i="6"/>
  <c r="AE18" i="6"/>
  <c r="U20" i="6"/>
  <c r="AF20" i="6"/>
  <c r="AS20" i="6"/>
  <c r="BD20" i="6"/>
  <c r="AY21" i="6"/>
  <c r="AH22" i="6"/>
  <c r="AX25" i="6"/>
  <c r="I16" i="6"/>
  <c r="R16" i="6"/>
  <c r="AA16" i="6"/>
  <c r="AJ16" i="6"/>
  <c r="AT16" i="6"/>
  <c r="BC16" i="6"/>
  <c r="BL16" i="6"/>
  <c r="L17" i="6"/>
  <c r="U17" i="6"/>
  <c r="AG17" i="6"/>
  <c r="AQ17" i="6"/>
  <c r="BA17" i="6"/>
  <c r="BK17" i="6"/>
  <c r="AM18" i="6"/>
  <c r="S19" i="6"/>
  <c r="AR19" i="6"/>
  <c r="J20" i="6"/>
  <c r="V20" i="6"/>
  <c r="AG20" i="6"/>
  <c r="AT20" i="6"/>
  <c r="BE20" i="6"/>
  <c r="BF21" i="6"/>
  <c r="AL22" i="6"/>
  <c r="AV23" i="6"/>
  <c r="AD24" i="6"/>
  <c r="V25" i="6"/>
  <c r="BG25" i="6"/>
  <c r="AM26" i="6"/>
  <c r="Y27" i="6"/>
  <c r="BJ27" i="6"/>
  <c r="P21" i="6"/>
  <c r="G17" i="6"/>
  <c r="Z17" i="6"/>
  <c r="AW20" i="6"/>
  <c r="U21" i="6"/>
  <c r="AV22" i="6"/>
  <c r="N16" i="6"/>
  <c r="W16" i="6"/>
  <c r="AF16" i="6"/>
  <c r="AO16" i="6"/>
  <c r="AX16" i="6"/>
  <c r="BG16" i="6"/>
  <c r="H17" i="6"/>
  <c r="Q17" i="6"/>
  <c r="AA17" i="6"/>
  <c r="AK17" i="6"/>
  <c r="AU17" i="6"/>
  <c r="BF17" i="6"/>
  <c r="K18" i="6"/>
  <c r="BK18" i="6"/>
  <c r="AE19" i="6"/>
  <c r="BH19" i="6"/>
  <c r="O20" i="6"/>
  <c r="AB20" i="6"/>
  <c r="AM20" i="6"/>
  <c r="AZ20" i="6"/>
  <c r="BL20" i="6"/>
  <c r="AA21" i="6"/>
  <c r="W22" i="6"/>
  <c r="BB22" i="6"/>
  <c r="BD24" i="6"/>
  <c r="AO25" i="6"/>
  <c r="BH26" i="6"/>
  <c r="Y17" i="6"/>
  <c r="AI17" i="6"/>
  <c r="BC17" i="6"/>
  <c r="AU22" i="6"/>
  <c r="P17" i="6"/>
  <c r="AJ17" i="6"/>
  <c r="AT17" i="6"/>
  <c r="BE17" i="6"/>
  <c r="AL20" i="6"/>
  <c r="BK20" i="6"/>
  <c r="S22" i="6"/>
  <c r="X16" i="6"/>
  <c r="AG16" i="6"/>
  <c r="AP16" i="6"/>
  <c r="AY16" i="6"/>
  <c r="BH16" i="6"/>
  <c r="I17" i="6"/>
  <c r="R17" i="6"/>
  <c r="AB17" i="6"/>
  <c r="AL17" i="6"/>
  <c r="AW17" i="6"/>
  <c r="BH17" i="6"/>
  <c r="S18" i="6"/>
  <c r="AF19" i="6"/>
  <c r="BK19" i="6"/>
  <c r="Q20" i="6"/>
  <c r="AC20" i="6"/>
  <c r="AO20" i="6"/>
  <c r="BB20" i="6"/>
  <c r="BM20" i="6"/>
  <c r="AF21" i="6"/>
  <c r="Y22" i="6"/>
  <c r="BD22" i="6"/>
  <c r="BF24" i="6"/>
  <c r="AP25" i="6"/>
  <c r="U26" i="6"/>
  <c r="AM22" i="6"/>
  <c r="O17" i="6"/>
  <c r="AS17" i="6"/>
  <c r="Q22" i="6"/>
  <c r="G16" i="6"/>
  <c r="P16" i="6"/>
  <c r="Y16" i="6"/>
  <c r="AH16" i="6"/>
  <c r="AQ16" i="6"/>
  <c r="AZ16" i="6"/>
  <c r="BJ16" i="6"/>
  <c r="J17" i="6"/>
  <c r="S17" i="6"/>
  <c r="AC17" i="6"/>
  <c r="AM17" i="6"/>
  <c r="AY17" i="6"/>
  <c r="U18" i="6"/>
  <c r="K19" i="6"/>
  <c r="AM19" i="6"/>
  <c r="BL19" i="6"/>
  <c r="R20" i="6"/>
  <c r="AE20" i="6"/>
  <c r="AP20" i="6"/>
  <c r="BC20" i="6"/>
  <c r="AF22" i="6"/>
  <c r="BM22" i="6"/>
  <c r="AN23" i="6"/>
  <c r="S24" i="6"/>
  <c r="AU25" i="6"/>
  <c r="AZ27" i="6"/>
  <c r="L18" i="6"/>
  <c r="AH18" i="6"/>
  <c r="BB18" i="6"/>
  <c r="BH21" i="6"/>
  <c r="AZ21" i="6"/>
  <c r="AR21" i="6"/>
  <c r="AJ21" i="6"/>
  <c r="AB21" i="6"/>
  <c r="T21" i="6"/>
  <c r="L21" i="6"/>
  <c r="BG21" i="6"/>
  <c r="AX21" i="6"/>
  <c r="BE21" i="6"/>
  <c r="AV21" i="6"/>
  <c r="AM21" i="6"/>
  <c r="BK21" i="6"/>
  <c r="BB21" i="6"/>
  <c r="AS21" i="6"/>
  <c r="AI21" i="6"/>
  <c r="Z21" i="6"/>
  <c r="Q21" i="6"/>
  <c r="BL21" i="6"/>
  <c r="AW21" i="6"/>
  <c r="AK21" i="6"/>
  <c r="Y21" i="6"/>
  <c r="O21" i="6"/>
  <c r="BJ21" i="6"/>
  <c r="AU21" i="6"/>
  <c r="AH21" i="6"/>
  <c r="X21" i="6"/>
  <c r="N21" i="6"/>
  <c r="BI21" i="6"/>
  <c r="AT21" i="6"/>
  <c r="AG21" i="6"/>
  <c r="W21" i="6"/>
  <c r="M21" i="6"/>
  <c r="BC21" i="6"/>
  <c r="AO21" i="6"/>
  <c r="AD21" i="6"/>
  <c r="S21" i="6"/>
  <c r="BA21" i="6"/>
  <c r="AN21" i="6"/>
  <c r="AC21" i="6"/>
  <c r="R21" i="6"/>
  <c r="AL21" i="6"/>
  <c r="R18" i="6"/>
  <c r="AL18" i="6"/>
  <c r="BG18" i="6"/>
  <c r="Q19" i="6"/>
  <c r="AL19" i="6"/>
  <c r="K21" i="6"/>
  <c r="AP21" i="6"/>
  <c r="V18" i="6"/>
  <c r="AR18" i="6"/>
  <c r="V21" i="6"/>
  <c r="BD21" i="6"/>
  <c r="BM18" i="6"/>
  <c r="BE18" i="6"/>
  <c r="AW18" i="6"/>
  <c r="AO18" i="6"/>
  <c r="AG18" i="6"/>
  <c r="Y18" i="6"/>
  <c r="Q18" i="6"/>
  <c r="I18" i="6"/>
  <c r="BH18" i="6"/>
  <c r="AY18" i="6"/>
  <c r="AP18" i="6"/>
  <c r="AF18" i="6"/>
  <c r="W18" i="6"/>
  <c r="N18" i="6"/>
  <c r="BF18" i="6"/>
  <c r="AU18" i="6"/>
  <c r="AK18" i="6"/>
  <c r="AA18" i="6"/>
  <c r="P18" i="6"/>
  <c r="BD18" i="6"/>
  <c r="AT18" i="6"/>
  <c r="AJ18" i="6"/>
  <c r="Z18" i="6"/>
  <c r="O18" i="6"/>
  <c r="BC18" i="6"/>
  <c r="AS18" i="6"/>
  <c r="AI18" i="6"/>
  <c r="X18" i="6"/>
  <c r="M18" i="6"/>
  <c r="BJ18" i="6"/>
  <c r="AZ18" i="6"/>
  <c r="AN18" i="6"/>
  <c r="AD18" i="6"/>
  <c r="T18" i="6"/>
  <c r="J18" i="6"/>
  <c r="D28" i="6"/>
  <c r="AB18" i="6"/>
  <c r="AV18" i="6"/>
  <c r="H18" i="6"/>
  <c r="AC18" i="6"/>
  <c r="AX18" i="6"/>
  <c r="BF19" i="6"/>
  <c r="AX19" i="6"/>
  <c r="AP19" i="6"/>
  <c r="AH19" i="6"/>
  <c r="Z19" i="6"/>
  <c r="R19" i="6"/>
  <c r="J19" i="6"/>
  <c r="BI19" i="6"/>
  <c r="AZ19" i="6"/>
  <c r="AQ19" i="6"/>
  <c r="AG19" i="6"/>
  <c r="X19" i="6"/>
  <c r="O19" i="6"/>
  <c r="BE19" i="6"/>
  <c r="AU19" i="6"/>
  <c r="AK19" i="6"/>
  <c r="AA19" i="6"/>
  <c r="P19" i="6"/>
  <c r="BD19" i="6"/>
  <c r="AT19" i="6"/>
  <c r="AJ19" i="6"/>
  <c r="Y19" i="6"/>
  <c r="N19" i="6"/>
  <c r="BM19" i="6"/>
  <c r="BC19" i="6"/>
  <c r="AS19" i="6"/>
  <c r="AI19" i="6"/>
  <c r="W19" i="6"/>
  <c r="M19" i="6"/>
  <c r="BJ19" i="6"/>
  <c r="AY19" i="6"/>
  <c r="AN19" i="6"/>
  <c r="AD19" i="6"/>
  <c r="T19" i="6"/>
  <c r="I19" i="6"/>
  <c r="AC19" i="6"/>
  <c r="AW19" i="6"/>
  <c r="AE21" i="6"/>
  <c r="BM21" i="6"/>
  <c r="BK24" i="6"/>
  <c r="BC24" i="6"/>
  <c r="AU24" i="6"/>
  <c r="AM24" i="6"/>
  <c r="AE24" i="6"/>
  <c r="W24" i="6"/>
  <c r="O24" i="6"/>
  <c r="BJ24" i="6"/>
  <c r="BA24" i="6"/>
  <c r="AR24" i="6"/>
  <c r="AI24" i="6"/>
  <c r="Z24" i="6"/>
  <c r="Q24" i="6"/>
  <c r="BI24" i="6"/>
  <c r="AZ24" i="6"/>
  <c r="AQ24" i="6"/>
  <c r="AH24" i="6"/>
  <c r="Y24" i="6"/>
  <c r="P24" i="6"/>
  <c r="BH24" i="6"/>
  <c r="AY24" i="6"/>
  <c r="AP24" i="6"/>
  <c r="AG24" i="6"/>
  <c r="X24" i="6"/>
  <c r="N24" i="6"/>
  <c r="BE24" i="6"/>
  <c r="AV24" i="6"/>
  <c r="AL24" i="6"/>
  <c r="AC24" i="6"/>
  <c r="T24" i="6"/>
  <c r="AF24" i="6"/>
  <c r="AX24" i="6"/>
  <c r="BM26" i="6"/>
  <c r="BE26" i="6"/>
  <c r="AW26" i="6"/>
  <c r="AO26" i="6"/>
  <c r="AG26" i="6"/>
  <c r="Y26" i="6"/>
  <c r="Q26" i="6"/>
  <c r="BL26" i="6"/>
  <c r="BC26" i="6"/>
  <c r="AT26" i="6"/>
  <c r="AK26" i="6"/>
  <c r="AB26" i="6"/>
  <c r="S26" i="6"/>
  <c r="BK26" i="6"/>
  <c r="BB26" i="6"/>
  <c r="AS26" i="6"/>
  <c r="AJ26" i="6"/>
  <c r="AA26" i="6"/>
  <c r="R26" i="6"/>
  <c r="BJ26" i="6"/>
  <c r="BA26" i="6"/>
  <c r="AR26" i="6"/>
  <c r="AI26" i="6"/>
  <c r="Z26" i="6"/>
  <c r="P26" i="6"/>
  <c r="BG26" i="6"/>
  <c r="AX26" i="6"/>
  <c r="AN26" i="6"/>
  <c r="AE26" i="6"/>
  <c r="V26" i="6"/>
  <c r="AH26" i="6"/>
  <c r="AZ26" i="6"/>
  <c r="BG20" i="6"/>
  <c r="AY20" i="6"/>
  <c r="AQ20" i="6"/>
  <c r="AI20" i="6"/>
  <c r="AA20" i="6"/>
  <c r="S20" i="6"/>
  <c r="K20" i="6"/>
  <c r="BJ20" i="6"/>
  <c r="BA20" i="6"/>
  <c r="AR20" i="6"/>
  <c r="AH20" i="6"/>
  <c r="Y20" i="6"/>
  <c r="P20" i="6"/>
  <c r="T20" i="6"/>
  <c r="AD20" i="6"/>
  <c r="AN20" i="6"/>
  <c r="AX20" i="6"/>
  <c r="BI20" i="6"/>
  <c r="T22" i="6"/>
  <c r="AI22" i="6"/>
  <c r="AZ22" i="6"/>
  <c r="Z23" i="6"/>
  <c r="AR23" i="6"/>
  <c r="R24" i="6"/>
  <c r="AJ24" i="6"/>
  <c r="BB24" i="6"/>
  <c r="AB25" i="6"/>
  <c r="AT25" i="6"/>
  <c r="T26" i="6"/>
  <c r="AL26" i="6"/>
  <c r="BD26" i="6"/>
  <c r="AD27" i="6"/>
  <c r="AV27" i="6"/>
  <c r="BI22" i="6"/>
  <c r="BA22" i="6"/>
  <c r="AS22" i="6"/>
  <c r="AK22" i="6"/>
  <c r="AC22" i="6"/>
  <c r="U22" i="6"/>
  <c r="M22" i="6"/>
  <c r="BH22" i="6"/>
  <c r="AY22" i="6"/>
  <c r="AP22" i="6"/>
  <c r="AG22" i="6"/>
  <c r="X22" i="6"/>
  <c r="O22" i="6"/>
  <c r="BG22" i="6"/>
  <c r="AX22" i="6"/>
  <c r="BF22" i="6"/>
  <c r="AW22" i="6"/>
  <c r="AN22" i="6"/>
  <c r="AE22" i="6"/>
  <c r="V22" i="6"/>
  <c r="L22" i="6"/>
  <c r="BL22" i="6"/>
  <c r="BC22" i="6"/>
  <c r="AT22" i="6"/>
  <c r="AJ22" i="6"/>
  <c r="AA22" i="6"/>
  <c r="R22" i="6"/>
  <c r="Z22" i="6"/>
  <c r="AO22" i="6"/>
  <c r="BE22" i="6"/>
  <c r="BJ23" i="6"/>
  <c r="BB23" i="6"/>
  <c r="AT23" i="6"/>
  <c r="AL23" i="6"/>
  <c r="AD23" i="6"/>
  <c r="V23" i="6"/>
  <c r="N23" i="6"/>
  <c r="BI23" i="6"/>
  <c r="AZ23" i="6"/>
  <c r="AQ23" i="6"/>
  <c r="AH23" i="6"/>
  <c r="Y23" i="6"/>
  <c r="P23" i="6"/>
  <c r="BH23" i="6"/>
  <c r="AY23" i="6"/>
  <c r="AP23" i="6"/>
  <c r="AG23" i="6"/>
  <c r="X23" i="6"/>
  <c r="O23" i="6"/>
  <c r="BG23" i="6"/>
  <c r="AX23" i="6"/>
  <c r="AO23" i="6"/>
  <c r="AF23" i="6"/>
  <c r="W23" i="6"/>
  <c r="M23" i="6"/>
  <c r="BM23" i="6"/>
  <c r="BD23" i="6"/>
  <c r="AU23" i="6"/>
  <c r="AK23" i="6"/>
  <c r="AB23" i="6"/>
  <c r="S23" i="6"/>
  <c r="AE23" i="6"/>
  <c r="AW23" i="6"/>
  <c r="V24" i="6"/>
  <c r="AO24" i="6"/>
  <c r="BG24" i="6"/>
  <c r="BL25" i="6"/>
  <c r="BD25" i="6"/>
  <c r="AV25" i="6"/>
  <c r="AN25" i="6"/>
  <c r="AF25" i="6"/>
  <c r="X25" i="6"/>
  <c r="P25" i="6"/>
  <c r="BK25" i="6"/>
  <c r="BB25" i="6"/>
  <c r="AS25" i="6"/>
  <c r="AJ25" i="6"/>
  <c r="AA25" i="6"/>
  <c r="R25" i="6"/>
  <c r="BJ25" i="6"/>
  <c r="BA25" i="6"/>
  <c r="AR25" i="6"/>
  <c r="AI25" i="6"/>
  <c r="Z25" i="6"/>
  <c r="Q25" i="6"/>
  <c r="BI25" i="6"/>
  <c r="AZ25" i="6"/>
  <c r="AQ25" i="6"/>
  <c r="AH25" i="6"/>
  <c r="Y25" i="6"/>
  <c r="O25" i="6"/>
  <c r="BF25" i="6"/>
  <c r="AW25" i="6"/>
  <c r="AM25" i="6"/>
  <c r="AD25" i="6"/>
  <c r="U25" i="6"/>
  <c r="AG25" i="6"/>
  <c r="AY25" i="6"/>
  <c r="X26" i="6"/>
  <c r="AQ26" i="6"/>
  <c r="BI26" i="6"/>
  <c r="BF27" i="6"/>
  <c r="AX27" i="6"/>
  <c r="AP27" i="6"/>
  <c r="AH27" i="6"/>
  <c r="Z27" i="6"/>
  <c r="R27" i="6"/>
  <c r="BM27" i="6"/>
  <c r="BD27" i="6"/>
  <c r="AU27" i="6"/>
  <c r="AL27" i="6"/>
  <c r="AC27" i="6"/>
  <c r="T27" i="6"/>
  <c r="BL27" i="6"/>
  <c r="BC27" i="6"/>
  <c r="AT27" i="6"/>
  <c r="AK27" i="6"/>
  <c r="AB27" i="6"/>
  <c r="S27" i="6"/>
  <c r="BK27" i="6"/>
  <c r="BB27" i="6"/>
  <c r="AS27" i="6"/>
  <c r="AJ27" i="6"/>
  <c r="AA27" i="6"/>
  <c r="Q27" i="6"/>
  <c r="BH27" i="6"/>
  <c r="AY27" i="6"/>
  <c r="AO27" i="6"/>
  <c r="AF27" i="6"/>
  <c r="W27" i="6"/>
  <c r="AI27" i="6"/>
  <c r="BA27" i="6"/>
  <c r="N22" i="6"/>
  <c r="AB22" i="6"/>
  <c r="AQ22" i="6"/>
  <c r="BJ22" i="6"/>
  <c r="Q23" i="6"/>
  <c r="AI23" i="6"/>
  <c r="BA23" i="6"/>
  <c r="AA24" i="6"/>
  <c r="AS24" i="6"/>
  <c r="BL24" i="6"/>
  <c r="S25" i="6"/>
  <c r="AK25" i="6"/>
  <c r="BC25" i="6"/>
  <c r="AC26" i="6"/>
  <c r="AU26" i="6"/>
  <c r="U27" i="6"/>
  <c r="AM27" i="6"/>
  <c r="BE27" i="6"/>
  <c r="P22" i="6"/>
  <c r="AD22" i="6"/>
  <c r="AR22" i="6"/>
  <c r="BK22" i="6"/>
  <c r="R23" i="6"/>
  <c r="AJ23" i="6"/>
  <c r="BC23" i="6"/>
  <c r="AB24" i="6"/>
  <c r="AT24" i="6"/>
  <c r="BM24" i="6"/>
  <c r="T25" i="6"/>
  <c r="AL25" i="6"/>
  <c r="BE25" i="6"/>
  <c r="AD26" i="6"/>
  <c r="AV26" i="6"/>
  <c r="V27" i="6"/>
  <c r="AN27" i="6"/>
  <c r="BG27" i="6"/>
  <c r="M16" i="6"/>
  <c r="U16" i="6"/>
  <c r="AC16" i="6"/>
  <c r="AK16" i="6"/>
  <c r="AS16" i="6"/>
  <c r="BA16" i="6"/>
  <c r="BL17" i="6"/>
  <c r="BD17" i="6"/>
  <c r="AV17" i="6"/>
  <c r="AN17" i="6"/>
  <c r="AF17" i="6"/>
  <c r="X17" i="6"/>
  <c r="N17" i="6"/>
  <c r="V17" i="6"/>
  <c r="AE17" i="6"/>
  <c r="AO17" i="6"/>
  <c r="AX17" i="6"/>
  <c r="BG17" i="6"/>
  <c r="AJ30" i="6"/>
  <c r="AR30" i="6"/>
  <c r="AZ30" i="6"/>
  <c r="BH30" i="6"/>
  <c r="AO80" i="6" l="1"/>
  <c r="BM81" i="6"/>
  <c r="BA80" i="6"/>
  <c r="BM80" i="6"/>
  <c r="AO81" i="6"/>
  <c r="BA81" i="6"/>
  <c r="E52" i="1"/>
  <c r="G74" i="6"/>
  <c r="K74" i="6"/>
  <c r="T74" i="6"/>
  <c r="AB74" i="6"/>
  <c r="AC74" i="6"/>
  <c r="AA74" i="6"/>
  <c r="Z74" i="6"/>
  <c r="U74" i="6"/>
  <c r="R74" i="6"/>
  <c r="I74" i="6"/>
  <c r="O74" i="6"/>
  <c r="H74" i="6"/>
  <c r="Y74" i="6"/>
  <c r="W74" i="6"/>
  <c r="L74" i="6"/>
  <c r="J74" i="6"/>
  <c r="M74" i="6"/>
  <c r="V74" i="6"/>
  <c r="P74" i="6"/>
  <c r="X74" i="6"/>
  <c r="N74" i="6"/>
  <c r="Q74" i="6"/>
  <c r="S74" i="6"/>
  <c r="A32" i="6"/>
  <c r="A33" i="6" s="1"/>
  <c r="A34" i="6" s="1"/>
  <c r="A35" i="6" s="1"/>
  <c r="A36" i="6" s="1"/>
  <c r="A37" i="6" s="1"/>
  <c r="A38" i="6" s="1"/>
  <c r="A39" i="6" s="1"/>
  <c r="A40" i="6" s="1"/>
  <c r="A41" i="6" s="1"/>
  <c r="A42" i="6" s="1"/>
  <c r="A43" i="6" s="1"/>
  <c r="A46" i="6" s="1"/>
  <c r="A47" i="6" s="1"/>
  <c r="A48" i="6" s="1"/>
  <c r="A49" i="6" s="1"/>
  <c r="A50" i="6" s="1"/>
  <c r="A51" i="6" s="1"/>
  <c r="A52" i="6" s="1"/>
  <c r="A53" i="6" s="1"/>
  <c r="A54" i="6" s="1"/>
  <c r="A55" i="6" s="1"/>
  <c r="A56" i="6" s="1"/>
  <c r="A57" i="6" s="1"/>
  <c r="A60" i="6" s="1"/>
  <c r="A61" i="6" s="1"/>
  <c r="A62" i="6" s="1"/>
  <c r="A63" i="6" s="1"/>
  <c r="A64" i="6" s="1"/>
  <c r="A65" i="6" s="1"/>
  <c r="A66" i="6" s="1"/>
  <c r="A67" i="6" s="1"/>
  <c r="A68" i="6" s="1"/>
  <c r="A69" i="6" s="1"/>
  <c r="A70" i="6" s="1"/>
  <c r="A71" i="6" s="1"/>
  <c r="Q76" i="6" l="1"/>
  <c r="E30" i="7" s="1"/>
  <c r="E29" i="7" s="1"/>
  <c r="AC76" i="6"/>
  <c r="F30" i="7" s="1"/>
  <c r="AP1672" i="5"/>
  <c r="B71" i="6" s="1"/>
  <c r="D71" i="6" s="1"/>
  <c r="AO1672" i="5"/>
  <c r="B70" i="6" s="1"/>
  <c r="D70" i="6" s="1"/>
  <c r="AN1672" i="5"/>
  <c r="B69" i="6" s="1"/>
  <c r="D69" i="6" s="1"/>
  <c r="AM1672" i="5"/>
  <c r="AL1672" i="5"/>
  <c r="AK1672" i="5"/>
  <c r="AJ1672" i="5"/>
  <c r="AI1672" i="5"/>
  <c r="AH1672" i="5"/>
  <c r="B63" i="6" s="1"/>
  <c r="D63" i="6" s="1"/>
  <c r="AG1672" i="5"/>
  <c r="B62" i="6" s="1"/>
  <c r="D62" i="6" s="1"/>
  <c r="AF1672" i="5"/>
  <c r="B61" i="6" s="1"/>
  <c r="D61" i="6" s="1"/>
  <c r="AE1672" i="5"/>
  <c r="AD1672" i="5"/>
  <c r="AC1672" i="5"/>
  <c r="AB1672" i="5"/>
  <c r="AA1672" i="5"/>
  <c r="Z1672" i="5"/>
  <c r="B53" i="6" s="1"/>
  <c r="D53" i="6" s="1"/>
  <c r="Y1672" i="5"/>
  <c r="B52" i="6" s="1"/>
  <c r="D52" i="6" s="1"/>
  <c r="X1672" i="5"/>
  <c r="B51" i="6" s="1"/>
  <c r="D51" i="6" s="1"/>
  <c r="W1672" i="5"/>
  <c r="V1672" i="5"/>
  <c r="U1672" i="5"/>
  <c r="T1672" i="5"/>
  <c r="S1672" i="5"/>
  <c r="R1672" i="5"/>
  <c r="B43" i="6" s="1"/>
  <c r="D43" i="6" s="1"/>
  <c r="Q1672" i="5"/>
  <c r="B42" i="6" s="1"/>
  <c r="D42" i="6" s="1"/>
  <c r="P1672" i="5"/>
  <c r="B41" i="6" s="1"/>
  <c r="D41" i="6" s="1"/>
  <c r="O1672" i="5"/>
  <c r="N1672" i="5"/>
  <c r="M1672" i="5"/>
  <c r="L1672" i="5"/>
  <c r="K1672" i="5"/>
  <c r="J1672" i="5"/>
  <c r="B35" i="6" s="1"/>
  <c r="D35" i="6" s="1"/>
  <c r="I1672" i="5"/>
  <c r="B34" i="6" s="1"/>
  <c r="D34" i="6" s="1"/>
  <c r="H1672" i="5"/>
  <c r="B33" i="6" s="1"/>
  <c r="D33" i="6" s="1"/>
  <c r="G1672" i="5"/>
  <c r="R30" i="7" l="1"/>
  <c r="Q32" i="7" s="1"/>
  <c r="D40" i="1"/>
  <c r="D54" i="1" s="1"/>
  <c r="F29" i="7"/>
  <c r="E39" i="1" s="1"/>
  <c r="E53" i="1" s="1"/>
  <c r="E40" i="1"/>
  <c r="E54" i="1" s="1"/>
  <c r="D39" i="1"/>
  <c r="D53" i="1" s="1"/>
  <c r="L30" i="7"/>
  <c r="M32" i="7" s="1"/>
  <c r="I1674" i="5"/>
  <c r="I1677" i="5" s="1"/>
  <c r="I1679" i="5" s="1"/>
  <c r="J1674" i="5"/>
  <c r="J1675" i="5" s="1"/>
  <c r="G1674" i="5"/>
  <c r="B32" i="6"/>
  <c r="AM1674" i="5"/>
  <c r="AM1675" i="5" s="1"/>
  <c r="B68" i="6"/>
  <c r="D68" i="6" s="1"/>
  <c r="AM33" i="6"/>
  <c r="AE33" i="6"/>
  <c r="AY33" i="6"/>
  <c r="BK33" i="6"/>
  <c r="AF33" i="6"/>
  <c r="BC33" i="6"/>
  <c r="BI33" i="6"/>
  <c r="BA33" i="6"/>
  <c r="BE33" i="6"/>
  <c r="AT33" i="6"/>
  <c r="AI33" i="6"/>
  <c r="AN33" i="6"/>
  <c r="AO33" i="6"/>
  <c r="AQ33" i="6"/>
  <c r="BG33" i="6"/>
  <c r="AV33" i="6"/>
  <c r="AJ33" i="6"/>
  <c r="AL33" i="6"/>
  <c r="AK33" i="6"/>
  <c r="AG33" i="6"/>
  <c r="AZ33" i="6"/>
  <c r="BB33" i="6"/>
  <c r="AW33" i="6"/>
  <c r="BL33" i="6"/>
  <c r="BJ33" i="6"/>
  <c r="BM33" i="6"/>
  <c r="AP33" i="6"/>
  <c r="BD33" i="6"/>
  <c r="AR33" i="6"/>
  <c r="BH33" i="6"/>
  <c r="AU33" i="6"/>
  <c r="BF33" i="6"/>
  <c r="AS33" i="6"/>
  <c r="AH33" i="6"/>
  <c r="AX33" i="6"/>
  <c r="BD61" i="6"/>
  <c r="BG61" i="6"/>
  <c r="BJ61" i="6"/>
  <c r="BE61" i="6"/>
  <c r="BF61" i="6"/>
  <c r="BL61" i="6"/>
  <c r="BK61" i="6"/>
  <c r="BC61" i="6"/>
  <c r="BI61" i="6"/>
  <c r="BH61" i="6"/>
  <c r="BM61" i="6"/>
  <c r="BF34" i="6"/>
  <c r="AL34" i="6"/>
  <c r="AS34" i="6"/>
  <c r="AO34" i="6"/>
  <c r="AK34" i="6"/>
  <c r="AH34" i="6"/>
  <c r="BJ34" i="6"/>
  <c r="AQ34" i="6"/>
  <c r="AP34" i="6"/>
  <c r="AM34" i="6"/>
  <c r="BB34" i="6"/>
  <c r="BI34" i="6"/>
  <c r="AG34" i="6"/>
  <c r="BE34" i="6"/>
  <c r="AN34" i="6"/>
  <c r="BD34" i="6"/>
  <c r="AU34" i="6"/>
  <c r="BL34" i="6"/>
  <c r="AF34" i="6"/>
  <c r="BA34" i="6"/>
  <c r="BG34" i="6"/>
  <c r="AW34" i="6"/>
  <c r="AZ34" i="6"/>
  <c r="AI34" i="6"/>
  <c r="BM34" i="6"/>
  <c r="AV34" i="6"/>
  <c r="AY34" i="6"/>
  <c r="AR34" i="6"/>
  <c r="AJ34" i="6"/>
  <c r="BC34" i="6"/>
  <c r="BK34" i="6"/>
  <c r="AT34" i="6"/>
  <c r="AX34" i="6"/>
  <c r="BH34" i="6"/>
  <c r="BJ62" i="6"/>
  <c r="BF62" i="6"/>
  <c r="BK62" i="6"/>
  <c r="BM62" i="6"/>
  <c r="BD62" i="6"/>
  <c r="BG62" i="6"/>
  <c r="BL62" i="6"/>
  <c r="BI62" i="6"/>
  <c r="BH62" i="6"/>
  <c r="BE62" i="6"/>
  <c r="L1674" i="5"/>
  <c r="L1675" i="5" s="1"/>
  <c r="B37" i="6"/>
  <c r="D37" i="6" s="1"/>
  <c r="T1674" i="5"/>
  <c r="T1677" i="5" s="1"/>
  <c r="T1679" i="5" s="1"/>
  <c r="B47" i="6"/>
  <c r="D47" i="6" s="1"/>
  <c r="AB1674" i="5"/>
  <c r="AB1677" i="5" s="1"/>
  <c r="AB1679" i="5" s="1"/>
  <c r="B55" i="6"/>
  <c r="D55" i="6" s="1"/>
  <c r="AJ1674" i="5"/>
  <c r="AJ1675" i="5" s="1"/>
  <c r="B65" i="6"/>
  <c r="D65" i="6" s="1"/>
  <c r="R1674" i="5"/>
  <c r="AO1674" i="5"/>
  <c r="AO1677" i="5" s="1"/>
  <c r="AO1679" i="5" s="1"/>
  <c r="X1674" i="5"/>
  <c r="X1677" i="5" s="1"/>
  <c r="X1679" i="5" s="1"/>
  <c r="AP1674" i="5"/>
  <c r="AE1674" i="5"/>
  <c r="AE1677" i="5" s="1"/>
  <c r="AE1679" i="5" s="1"/>
  <c r="B60" i="6"/>
  <c r="M1674" i="5"/>
  <c r="M1675" i="5" s="1"/>
  <c r="B38" i="6"/>
  <c r="D38" i="6" s="1"/>
  <c r="U1674" i="5"/>
  <c r="U1677" i="5" s="1"/>
  <c r="U1679" i="5" s="1"/>
  <c r="B48" i="6"/>
  <c r="D48" i="6" s="1"/>
  <c r="AC1674" i="5"/>
  <c r="AC1677" i="5" s="1"/>
  <c r="AC1679" i="5" s="1"/>
  <c r="B56" i="6"/>
  <c r="D56" i="6" s="1"/>
  <c r="AK1674" i="5"/>
  <c r="AK1677" i="5" s="1"/>
  <c r="AK1679" i="5" s="1"/>
  <c r="B66" i="6"/>
  <c r="D66" i="6" s="1"/>
  <c r="N1674" i="5"/>
  <c r="N1677" i="5" s="1"/>
  <c r="N1679" i="5" s="1"/>
  <c r="B39" i="6"/>
  <c r="D39" i="6" s="1"/>
  <c r="V1674" i="5"/>
  <c r="V1675" i="5" s="1"/>
  <c r="B49" i="6"/>
  <c r="D49" i="6" s="1"/>
  <c r="AD1674" i="5"/>
  <c r="AD1677" i="5" s="1"/>
  <c r="AD1679" i="5" s="1"/>
  <c r="B57" i="6"/>
  <c r="D57" i="6" s="1"/>
  <c r="AL1674" i="5"/>
  <c r="AL1677" i="5" s="1"/>
  <c r="AL1679" i="5" s="1"/>
  <c r="B67" i="6"/>
  <c r="D67" i="6" s="1"/>
  <c r="Y1674" i="5"/>
  <c r="Y1677" i="5" s="1"/>
  <c r="Y1679" i="5" s="1"/>
  <c r="H1674" i="5"/>
  <c r="H1677" i="5" s="1"/>
  <c r="H1679" i="5" s="1"/>
  <c r="Z1674" i="5"/>
  <c r="W1674" i="5"/>
  <c r="W1675" i="5" s="1"/>
  <c r="B50" i="6"/>
  <c r="D50" i="6" s="1"/>
  <c r="AX51" i="6"/>
  <c r="BH51" i="6"/>
  <c r="BA51" i="6"/>
  <c r="AW51" i="6"/>
  <c r="AZ51" i="6"/>
  <c r="BF51" i="6"/>
  <c r="BJ51" i="6"/>
  <c r="BC51" i="6"/>
  <c r="BI51" i="6"/>
  <c r="BG51" i="6"/>
  <c r="AV51" i="6"/>
  <c r="AU51" i="6"/>
  <c r="BE51" i="6"/>
  <c r="BL51" i="6"/>
  <c r="BB51" i="6"/>
  <c r="BD51" i="6"/>
  <c r="AY51" i="6"/>
  <c r="BK51" i="6"/>
  <c r="BM51" i="6"/>
  <c r="AF1674" i="5"/>
  <c r="AF1677" i="5" s="1"/>
  <c r="AF1679" i="5" s="1"/>
  <c r="BA42" i="6"/>
  <c r="BH42" i="6"/>
  <c r="AX42" i="6"/>
  <c r="BC42" i="6"/>
  <c r="AO42" i="6"/>
  <c r="AN42" i="6"/>
  <c r="BK42" i="6"/>
  <c r="AR42" i="6"/>
  <c r="AY42" i="6"/>
  <c r="BJ42" i="6"/>
  <c r="BI42" i="6"/>
  <c r="AZ42" i="6"/>
  <c r="BF42" i="6"/>
  <c r="BB42" i="6"/>
  <c r="AW42" i="6"/>
  <c r="AS42" i="6"/>
  <c r="AP42" i="6"/>
  <c r="BG42" i="6"/>
  <c r="AV42" i="6"/>
  <c r="BL42" i="6"/>
  <c r="AT42" i="6"/>
  <c r="BE42" i="6"/>
  <c r="BD42" i="6"/>
  <c r="BM42" i="6"/>
  <c r="AU42" i="6"/>
  <c r="AQ42" i="6"/>
  <c r="BM70" i="6"/>
  <c r="BL70" i="6"/>
  <c r="AG1674" i="5"/>
  <c r="AG1677" i="5" s="1"/>
  <c r="AG1679" i="5" s="1"/>
  <c r="BH43" i="6"/>
  <c r="BL43" i="6"/>
  <c r="AR43" i="6"/>
  <c r="BA43" i="6"/>
  <c r="AX43" i="6"/>
  <c r="BI43" i="6"/>
  <c r="BD43" i="6"/>
  <c r="BM43" i="6"/>
  <c r="AO43" i="6"/>
  <c r="BJ43" i="6"/>
  <c r="AS43" i="6"/>
  <c r="AY43" i="6"/>
  <c r="BE43" i="6"/>
  <c r="AZ43" i="6"/>
  <c r="AV43" i="6"/>
  <c r="BG43" i="6"/>
  <c r="AW43" i="6"/>
  <c r="AP43" i="6"/>
  <c r="AU43" i="6"/>
  <c r="BB43" i="6"/>
  <c r="AQ43" i="6"/>
  <c r="BK43" i="6"/>
  <c r="AT43" i="6"/>
  <c r="BF43" i="6"/>
  <c r="BC43" i="6"/>
  <c r="BF53" i="6"/>
  <c r="AX53" i="6"/>
  <c r="BG53" i="6"/>
  <c r="BM53" i="6"/>
  <c r="AZ53" i="6"/>
  <c r="BB53" i="6"/>
  <c r="BL53" i="6"/>
  <c r="BJ53" i="6"/>
  <c r="BA53" i="6"/>
  <c r="AY53" i="6"/>
  <c r="BI53" i="6"/>
  <c r="BD53" i="6"/>
  <c r="BE53" i="6"/>
  <c r="BH53" i="6"/>
  <c r="BC53" i="6"/>
  <c r="AW53" i="6"/>
  <c r="BK53" i="6"/>
  <c r="BH63" i="6"/>
  <c r="BL63" i="6"/>
  <c r="BF63" i="6"/>
  <c r="BJ63" i="6"/>
  <c r="BK63" i="6"/>
  <c r="BE63" i="6"/>
  <c r="BI63" i="6"/>
  <c r="BM63" i="6"/>
  <c r="BG63" i="6"/>
  <c r="BM71" i="6"/>
  <c r="P1674" i="5"/>
  <c r="P1677" i="5" s="1"/>
  <c r="P1679" i="5" s="1"/>
  <c r="AH1674" i="5"/>
  <c r="O1674" i="5"/>
  <c r="O1675" i="5" s="1"/>
  <c r="B40" i="6"/>
  <c r="D40" i="6" s="1"/>
  <c r="BL41" i="6"/>
  <c r="AP41" i="6"/>
  <c r="AQ41" i="6"/>
  <c r="AZ41" i="6"/>
  <c r="BB41" i="6"/>
  <c r="AN41" i="6"/>
  <c r="AT41" i="6"/>
  <c r="AM41" i="6"/>
  <c r="AW41" i="6"/>
  <c r="BH41" i="6"/>
  <c r="BG41" i="6"/>
  <c r="AU41" i="6"/>
  <c r="AO41" i="6"/>
  <c r="BD41" i="6"/>
  <c r="BF41" i="6"/>
  <c r="AY41" i="6"/>
  <c r="BM41" i="6"/>
  <c r="AX41" i="6"/>
  <c r="BJ41" i="6"/>
  <c r="BK41" i="6"/>
  <c r="BI41" i="6"/>
  <c r="AR41" i="6"/>
  <c r="BC41" i="6"/>
  <c r="BA41" i="6"/>
  <c r="AS41" i="6"/>
  <c r="BE41" i="6"/>
  <c r="AV41" i="6"/>
  <c r="BK69" i="6"/>
  <c r="BL69" i="6"/>
  <c r="BM69" i="6"/>
  <c r="BI52" i="6"/>
  <c r="BH52" i="6"/>
  <c r="BK52" i="6"/>
  <c r="BC52" i="6"/>
  <c r="AX52" i="6"/>
  <c r="AV52" i="6"/>
  <c r="BG52" i="6"/>
  <c r="BF52" i="6"/>
  <c r="AY52" i="6"/>
  <c r="BA52" i="6"/>
  <c r="BD52" i="6"/>
  <c r="BL52" i="6"/>
  <c r="AW52" i="6"/>
  <c r="BJ52" i="6"/>
  <c r="AZ52" i="6"/>
  <c r="BE52" i="6"/>
  <c r="BM52" i="6"/>
  <c r="BB52" i="6"/>
  <c r="BL35" i="6"/>
  <c r="AM35" i="6"/>
  <c r="AY35" i="6"/>
  <c r="AZ35" i="6"/>
  <c r="BC35" i="6"/>
  <c r="BG35" i="6"/>
  <c r="AO35" i="6"/>
  <c r="AG35" i="6"/>
  <c r="AS35" i="6"/>
  <c r="AN35" i="6"/>
  <c r="AR35" i="6"/>
  <c r="AK35" i="6"/>
  <c r="BE35" i="6"/>
  <c r="AH35" i="6"/>
  <c r="AP35" i="6"/>
  <c r="AV35" i="6"/>
  <c r="AU35" i="6"/>
  <c r="AQ35" i="6"/>
  <c r="BJ35" i="6"/>
  <c r="BI35" i="6"/>
  <c r="AL35" i="6"/>
  <c r="BH35" i="6"/>
  <c r="AX35" i="6"/>
  <c r="AT35" i="6"/>
  <c r="AJ35" i="6"/>
  <c r="BM35" i="6"/>
  <c r="AI35" i="6"/>
  <c r="BD35" i="6"/>
  <c r="BB35" i="6"/>
  <c r="AW35" i="6"/>
  <c r="BF35" i="6"/>
  <c r="BA35" i="6"/>
  <c r="BK35" i="6"/>
  <c r="K1674" i="5"/>
  <c r="K1677" i="5" s="1"/>
  <c r="K1679" i="5" s="1"/>
  <c r="B36" i="6"/>
  <c r="D36" i="6" s="1"/>
  <c r="S1674" i="5"/>
  <c r="B46" i="6"/>
  <c r="AA1674" i="5"/>
  <c r="AA1677" i="5" s="1"/>
  <c r="AA1679" i="5" s="1"/>
  <c r="B54" i="6"/>
  <c r="D54" i="6" s="1"/>
  <c r="AI1674" i="5"/>
  <c r="AI1677" i="5" s="1"/>
  <c r="AI1679" i="5" s="1"/>
  <c r="B64" i="6"/>
  <c r="D64" i="6" s="1"/>
  <c r="Q1674" i="5"/>
  <c r="Q1677" i="5" s="1"/>
  <c r="Q1679" i="5" s="1"/>
  <c r="AN1674" i="5"/>
  <c r="AN1677" i="5" s="1"/>
  <c r="AN1679" i="5" s="1"/>
  <c r="T1675" i="5"/>
  <c r="AJ1677" i="5"/>
  <c r="AJ1679" i="5" s="1"/>
  <c r="AN1675" i="5" l="1"/>
  <c r="X1675" i="5"/>
  <c r="AD1675" i="5"/>
  <c r="Y1675" i="5"/>
  <c r="AC1675" i="5"/>
  <c r="AK1675" i="5"/>
  <c r="AM1677" i="5"/>
  <c r="AM1679" i="5" s="1"/>
  <c r="AE1675" i="5"/>
  <c r="V1677" i="5"/>
  <c r="V1679" i="5" s="1"/>
  <c r="AF1675" i="5"/>
  <c r="O1677" i="5"/>
  <c r="O1679" i="5" s="1"/>
  <c r="AG1675" i="5"/>
  <c r="AA1675" i="5"/>
  <c r="D55" i="1"/>
  <c r="E55" i="1"/>
  <c r="I1675" i="5"/>
  <c r="U1675" i="5"/>
  <c r="W1677" i="5"/>
  <c r="W1679" i="5" s="1"/>
  <c r="AL1675" i="5"/>
  <c r="L1677" i="5"/>
  <c r="L1679" i="5" s="1"/>
  <c r="AB1675" i="5"/>
  <c r="J1677" i="5"/>
  <c r="J1679" i="5" s="1"/>
  <c r="AI1675" i="5"/>
  <c r="N1675" i="5"/>
  <c r="H1675" i="5"/>
  <c r="AO1675" i="5"/>
  <c r="M1677" i="5"/>
  <c r="M1679" i="5" s="1"/>
  <c r="K1675" i="5"/>
  <c r="B58" i="6"/>
  <c r="D46" i="6"/>
  <c r="AH1675" i="5"/>
  <c r="AH1677" i="5"/>
  <c r="AH1679" i="5" s="1"/>
  <c r="BD39" i="6"/>
  <c r="BF39" i="6"/>
  <c r="BK39" i="6"/>
  <c r="BJ39" i="6"/>
  <c r="BH39" i="6"/>
  <c r="AT39" i="6"/>
  <c r="AX39" i="6"/>
  <c r="BB39" i="6"/>
  <c r="AY39" i="6"/>
  <c r="AU39" i="6"/>
  <c r="BM39" i="6"/>
  <c r="BG39" i="6"/>
  <c r="BA39" i="6"/>
  <c r="AP39" i="6"/>
  <c r="AM39" i="6"/>
  <c r="AR39" i="6"/>
  <c r="AV39" i="6"/>
  <c r="AN39" i="6"/>
  <c r="BI39" i="6"/>
  <c r="AO39" i="6"/>
  <c r="AW39" i="6"/>
  <c r="BE39" i="6"/>
  <c r="AZ39" i="6"/>
  <c r="AK39" i="6"/>
  <c r="AQ39" i="6"/>
  <c r="BC39" i="6"/>
  <c r="AL39" i="6"/>
  <c r="AS39" i="6"/>
  <c r="BL39" i="6"/>
  <c r="AX38" i="6"/>
  <c r="AV38" i="6"/>
  <c r="BK38" i="6"/>
  <c r="BA38" i="6"/>
  <c r="BJ38" i="6"/>
  <c r="AZ38" i="6"/>
  <c r="AO38" i="6"/>
  <c r="AL38" i="6"/>
  <c r="BL38" i="6"/>
  <c r="AN38" i="6"/>
  <c r="AP38" i="6"/>
  <c r="BB38" i="6"/>
  <c r="BF38" i="6"/>
  <c r="AW38" i="6"/>
  <c r="BC38" i="6"/>
  <c r="AM38" i="6"/>
  <c r="AJ38" i="6"/>
  <c r="BI38" i="6"/>
  <c r="BM38" i="6"/>
  <c r="BD38" i="6"/>
  <c r="AY38" i="6"/>
  <c r="BH38" i="6"/>
  <c r="BG38" i="6"/>
  <c r="AK38" i="6"/>
  <c r="AR38" i="6"/>
  <c r="AU38" i="6"/>
  <c r="AQ38" i="6"/>
  <c r="AT38" i="6"/>
  <c r="BE38" i="6"/>
  <c r="AS38" i="6"/>
  <c r="BM65" i="6"/>
  <c r="BG65" i="6"/>
  <c r="BJ65" i="6"/>
  <c r="BK65" i="6"/>
  <c r="BH65" i="6"/>
  <c r="BI65" i="6"/>
  <c r="BL65" i="6"/>
  <c r="BJ68" i="6"/>
  <c r="BL68" i="6"/>
  <c r="BK68" i="6"/>
  <c r="BM68" i="6"/>
  <c r="Q1675" i="5"/>
  <c r="G1683" i="5"/>
  <c r="G19" i="1" s="1"/>
  <c r="P1675" i="5"/>
  <c r="AY36" i="6"/>
  <c r="AX36" i="6"/>
  <c r="AH36" i="6"/>
  <c r="AW36" i="6"/>
  <c r="BD36" i="6"/>
  <c r="BG36" i="6"/>
  <c r="AT36" i="6"/>
  <c r="AR36" i="6"/>
  <c r="AP36" i="6"/>
  <c r="AL36" i="6"/>
  <c r="AI36" i="6"/>
  <c r="AK36" i="6"/>
  <c r="BC36" i="6"/>
  <c r="BJ36" i="6"/>
  <c r="BK36" i="6"/>
  <c r="AQ36" i="6"/>
  <c r="BL36" i="6"/>
  <c r="AS36" i="6"/>
  <c r="AJ36" i="6"/>
  <c r="BM36" i="6"/>
  <c r="BI36" i="6"/>
  <c r="AM36" i="6"/>
  <c r="BB36" i="6"/>
  <c r="AZ36" i="6"/>
  <c r="AO36" i="6"/>
  <c r="BA36" i="6"/>
  <c r="BE36" i="6"/>
  <c r="AU36" i="6"/>
  <c r="AN36" i="6"/>
  <c r="AV36" i="6"/>
  <c r="BF36" i="6"/>
  <c r="BH36" i="6"/>
  <c r="BK67" i="6"/>
  <c r="BM67" i="6"/>
  <c r="BI67" i="6"/>
  <c r="BJ67" i="6"/>
  <c r="BL67" i="6"/>
  <c r="BK66" i="6"/>
  <c r="BM66" i="6"/>
  <c r="BI66" i="6"/>
  <c r="BL66" i="6"/>
  <c r="BJ66" i="6"/>
  <c r="BH66" i="6"/>
  <c r="D60" i="6"/>
  <c r="B72" i="6"/>
  <c r="BJ55" i="6"/>
  <c r="BA55" i="6"/>
  <c r="AY55" i="6"/>
  <c r="BG55" i="6"/>
  <c r="BB55" i="6"/>
  <c r="BE55" i="6"/>
  <c r="BD55" i="6"/>
  <c r="BM55" i="6"/>
  <c r="BC55" i="6"/>
  <c r="BF55" i="6"/>
  <c r="BI55" i="6"/>
  <c r="BK55" i="6"/>
  <c r="BH55" i="6"/>
  <c r="AZ55" i="6"/>
  <c r="BL55" i="6"/>
  <c r="D32" i="6"/>
  <c r="B44" i="6"/>
  <c r="BH64" i="6"/>
  <c r="BL64" i="6"/>
  <c r="BG64" i="6"/>
  <c r="BI64" i="6"/>
  <c r="BF64" i="6"/>
  <c r="BJ64" i="6"/>
  <c r="BM64" i="6"/>
  <c r="BK64" i="6"/>
  <c r="AX50" i="6"/>
  <c r="AY50" i="6"/>
  <c r="AZ50" i="6"/>
  <c r="AU50" i="6"/>
  <c r="BF50" i="6"/>
  <c r="AV50" i="6"/>
  <c r="BK50" i="6"/>
  <c r="AT50" i="6"/>
  <c r="BC50" i="6"/>
  <c r="BM50" i="6"/>
  <c r="BG50" i="6"/>
  <c r="BD50" i="6"/>
  <c r="BE50" i="6"/>
  <c r="BI50" i="6"/>
  <c r="BH50" i="6"/>
  <c r="BJ50" i="6"/>
  <c r="AW50" i="6"/>
  <c r="BB50" i="6"/>
  <c r="BL50" i="6"/>
  <c r="BA50" i="6"/>
  <c r="BK47" i="6"/>
  <c r="BD47" i="6"/>
  <c r="BF47" i="6"/>
  <c r="AY47" i="6"/>
  <c r="BG47" i="6"/>
  <c r="AX47" i="6"/>
  <c r="BL47" i="6"/>
  <c r="AT47" i="6"/>
  <c r="BM47" i="6"/>
  <c r="BH47" i="6"/>
  <c r="AU47" i="6"/>
  <c r="AW47" i="6"/>
  <c r="AZ47" i="6"/>
  <c r="AQ47" i="6"/>
  <c r="BI47" i="6"/>
  <c r="AS47" i="6"/>
  <c r="BB47" i="6"/>
  <c r="BC47" i="6"/>
  <c r="BA47" i="6"/>
  <c r="BE47" i="6"/>
  <c r="AR47" i="6"/>
  <c r="BJ47" i="6"/>
  <c r="AV47" i="6"/>
  <c r="G1684" i="5"/>
  <c r="H19" i="1" s="1"/>
  <c r="AT40" i="6"/>
  <c r="AM40" i="6"/>
  <c r="AL40" i="6"/>
  <c r="BK40" i="6"/>
  <c r="AX40" i="6"/>
  <c r="AR40" i="6"/>
  <c r="AN40" i="6"/>
  <c r="BI40" i="6"/>
  <c r="BL40" i="6"/>
  <c r="AV40" i="6"/>
  <c r="BG40" i="6"/>
  <c r="BF40" i="6"/>
  <c r="AO40" i="6"/>
  <c r="BJ40" i="6"/>
  <c r="BC40" i="6"/>
  <c r="AY40" i="6"/>
  <c r="BB40" i="6"/>
  <c r="AQ40" i="6"/>
  <c r="AW40" i="6"/>
  <c r="BA40" i="6"/>
  <c r="AU40" i="6"/>
  <c r="AS40" i="6"/>
  <c r="BE40" i="6"/>
  <c r="AZ40" i="6"/>
  <c r="BH40" i="6"/>
  <c r="BD40" i="6"/>
  <c r="BM40" i="6"/>
  <c r="AP40" i="6"/>
  <c r="BD56" i="6"/>
  <c r="BA56" i="6"/>
  <c r="BG56" i="6"/>
  <c r="BF56" i="6"/>
  <c r="BB56" i="6"/>
  <c r="BK56" i="6"/>
  <c r="BM56" i="6"/>
  <c r="BC56" i="6"/>
  <c r="BJ56" i="6"/>
  <c r="BL56" i="6"/>
  <c r="BI56" i="6"/>
  <c r="BH56" i="6"/>
  <c r="BE56" i="6"/>
  <c r="AZ56" i="6"/>
  <c r="S1677" i="5"/>
  <c r="S1679" i="5" s="1"/>
  <c r="BM54" i="6"/>
  <c r="BI54" i="6"/>
  <c r="BH54" i="6"/>
  <c r="BB54" i="6"/>
  <c r="BD54" i="6"/>
  <c r="BK54" i="6"/>
  <c r="BC54" i="6"/>
  <c r="BA54" i="6"/>
  <c r="BJ54" i="6"/>
  <c r="AY54" i="6"/>
  <c r="BG54" i="6"/>
  <c r="AX54" i="6"/>
  <c r="BF54" i="6"/>
  <c r="AZ54" i="6"/>
  <c r="BL54" i="6"/>
  <c r="BE54" i="6"/>
  <c r="AV49" i="6"/>
  <c r="BK49" i="6"/>
  <c r="AS49" i="6"/>
  <c r="AX49" i="6"/>
  <c r="BL49" i="6"/>
  <c r="BC49" i="6"/>
  <c r="BI49" i="6"/>
  <c r="BE49" i="6"/>
  <c r="BA49" i="6"/>
  <c r="AZ49" i="6"/>
  <c r="AY49" i="6"/>
  <c r="BJ49" i="6"/>
  <c r="BD49" i="6"/>
  <c r="BB49" i="6"/>
  <c r="BM49" i="6"/>
  <c r="AW49" i="6"/>
  <c r="AU49" i="6"/>
  <c r="AT49" i="6"/>
  <c r="BH49" i="6"/>
  <c r="BF49" i="6"/>
  <c r="BG49" i="6"/>
  <c r="BM48" i="6"/>
  <c r="AV48" i="6"/>
  <c r="BA48" i="6"/>
  <c r="BH48" i="6"/>
  <c r="BF48" i="6"/>
  <c r="BK48" i="6"/>
  <c r="AU48" i="6"/>
  <c r="AW48" i="6"/>
  <c r="BI48" i="6"/>
  <c r="AX48" i="6"/>
  <c r="AT48" i="6"/>
  <c r="AS48" i="6"/>
  <c r="BC48" i="6"/>
  <c r="BG48" i="6"/>
  <c r="BJ48" i="6"/>
  <c r="AR48" i="6"/>
  <c r="BE48" i="6"/>
  <c r="AZ48" i="6"/>
  <c r="BD48" i="6"/>
  <c r="AY48" i="6"/>
  <c r="BB48" i="6"/>
  <c r="BL48" i="6"/>
  <c r="AU37" i="6"/>
  <c r="AW37" i="6"/>
  <c r="BD37" i="6"/>
  <c r="AX37" i="6"/>
  <c r="AQ37" i="6"/>
  <c r="AV37" i="6"/>
  <c r="AO37" i="6"/>
  <c r="BA37" i="6"/>
  <c r="AT37" i="6"/>
  <c r="BE37" i="6"/>
  <c r="AS37" i="6"/>
  <c r="AM37" i="6"/>
  <c r="BG37" i="6"/>
  <c r="BL37" i="6"/>
  <c r="BC37" i="6"/>
  <c r="AN37" i="6"/>
  <c r="AL37" i="6"/>
  <c r="AR37" i="6"/>
  <c r="AP37" i="6"/>
  <c r="BI37" i="6"/>
  <c r="BH37" i="6"/>
  <c r="BJ37" i="6"/>
  <c r="BF37" i="6"/>
  <c r="BK37" i="6"/>
  <c r="AI37" i="6"/>
  <c r="AZ37" i="6"/>
  <c r="AY37" i="6"/>
  <c r="AJ37" i="6"/>
  <c r="BB37" i="6"/>
  <c r="AK37" i="6"/>
  <c r="BM37" i="6"/>
  <c r="G1682" i="5"/>
  <c r="G1686" i="5"/>
  <c r="BF57" i="6"/>
  <c r="BB57" i="6"/>
  <c r="BC57" i="6"/>
  <c r="BM57" i="6"/>
  <c r="BE57" i="6"/>
  <c r="BJ57" i="6"/>
  <c r="BD57" i="6"/>
  <c r="BK57" i="6"/>
  <c r="BG57" i="6"/>
  <c r="BL57" i="6"/>
  <c r="BA57" i="6"/>
  <c r="BI57" i="6"/>
  <c r="BH57" i="6"/>
  <c r="AP1675" i="5"/>
  <c r="AP1677" i="5"/>
  <c r="AP1679" i="5" s="1"/>
  <c r="G1675" i="5"/>
  <c r="G1677" i="5"/>
  <c r="G1679" i="5" s="1"/>
  <c r="S1675" i="5"/>
  <c r="Z1675" i="5"/>
  <c r="Z1677" i="5"/>
  <c r="Z1679" i="5" s="1"/>
  <c r="R1675" i="5"/>
  <c r="R1677" i="5"/>
  <c r="R1679" i="5" s="1"/>
  <c r="E13" i="1"/>
  <c r="F13" i="1" s="1"/>
  <c r="G13" i="1" s="1"/>
  <c r="H13" i="1" s="1"/>
  <c r="F19" i="1" l="1"/>
  <c r="G1685" i="5"/>
  <c r="B74" i="6"/>
  <c r="BK32" i="6"/>
  <c r="AY32" i="6"/>
  <c r="AI32" i="6"/>
  <c r="AI74" i="6" s="1"/>
  <c r="AG32" i="6"/>
  <c r="AG74" i="6" s="1"/>
  <c r="AQ32" i="6"/>
  <c r="AN32" i="6"/>
  <c r="AN74" i="6" s="1"/>
  <c r="BG32" i="6"/>
  <c r="AT32" i="6"/>
  <c r="AX32" i="6"/>
  <c r="AZ32" i="6"/>
  <c r="AW32" i="6"/>
  <c r="BH32" i="6"/>
  <c r="BB32" i="6"/>
  <c r="BC32" i="6"/>
  <c r="BM32" i="6"/>
  <c r="AV32" i="6"/>
  <c r="BI32" i="6"/>
  <c r="BE32" i="6"/>
  <c r="AF32" i="6"/>
  <c r="AF74" i="6" s="1"/>
  <c r="AR32" i="6"/>
  <c r="AU32" i="6"/>
  <c r="D44" i="6"/>
  <c r="BD32" i="6"/>
  <c r="AD32" i="6"/>
  <c r="AE32" i="6"/>
  <c r="AE74" i="6" s="1"/>
  <c r="AP32" i="6"/>
  <c r="AJ32" i="6"/>
  <c r="AJ74" i="6" s="1"/>
  <c r="AM32" i="6"/>
  <c r="AM74" i="6" s="1"/>
  <c r="BA32" i="6"/>
  <c r="AK32" i="6"/>
  <c r="AK74" i="6" s="1"/>
  <c r="AH32" i="6"/>
  <c r="AH74" i="6" s="1"/>
  <c r="AL32" i="6"/>
  <c r="AL74" i="6" s="1"/>
  <c r="BJ32" i="6"/>
  <c r="BF32" i="6"/>
  <c r="AS32" i="6"/>
  <c r="BL32" i="6"/>
  <c r="AO32" i="6"/>
  <c r="AO74" i="6" s="1"/>
  <c r="G20" i="1"/>
  <c r="G24" i="1" s="1"/>
  <c r="H12" i="7"/>
  <c r="H20" i="1"/>
  <c r="H24" i="1" s="1"/>
  <c r="I12" i="7"/>
  <c r="BD60" i="6"/>
  <c r="BM60" i="6"/>
  <c r="BL60" i="6"/>
  <c r="BH60" i="6"/>
  <c r="BC60" i="6"/>
  <c r="BG60" i="6"/>
  <c r="BK60" i="6"/>
  <c r="BI60" i="6"/>
  <c r="BE60" i="6"/>
  <c r="BF60" i="6"/>
  <c r="BJ60" i="6"/>
  <c r="BB60" i="6"/>
  <c r="D72" i="6"/>
  <c r="D73" i="6" s="1"/>
  <c r="BC46" i="6"/>
  <c r="BB46" i="6"/>
  <c r="BI46" i="6"/>
  <c r="AV46" i="6"/>
  <c r="D58" i="6"/>
  <c r="D59" i="6" s="1"/>
  <c r="BE46" i="6"/>
  <c r="AU46" i="6"/>
  <c r="AU74" i="6" s="1"/>
  <c r="AR46" i="6"/>
  <c r="AX46" i="6"/>
  <c r="BH46" i="6"/>
  <c r="AW46" i="6"/>
  <c r="AQ46" i="6"/>
  <c r="BF46" i="6"/>
  <c r="BD46" i="6"/>
  <c r="BA46" i="6"/>
  <c r="AZ46" i="6"/>
  <c r="AZ74" i="6" s="1"/>
  <c r="BJ46" i="6"/>
  <c r="BM46" i="6"/>
  <c r="BL46" i="6"/>
  <c r="AS46" i="6"/>
  <c r="BK46" i="6"/>
  <c r="AY46" i="6"/>
  <c r="BG46" i="6"/>
  <c r="AT46" i="6"/>
  <c r="AP46" i="6"/>
  <c r="AQ74" i="6" l="1"/>
  <c r="AY74" i="6"/>
  <c r="AS74" i="6"/>
  <c r="AT74" i="6"/>
  <c r="AR74" i="6"/>
  <c r="AV74" i="6"/>
  <c r="D74" i="6"/>
  <c r="D75" i="6" s="1"/>
  <c r="AX74" i="6"/>
  <c r="BM83" i="6"/>
  <c r="BA74" i="6"/>
  <c r="BC74" i="6"/>
  <c r="BH74" i="6"/>
  <c r="BK74" i="6"/>
  <c r="AO82" i="6"/>
  <c r="AO86" i="6" s="1"/>
  <c r="AO88" i="6" s="1"/>
  <c r="AO92" i="6" s="1"/>
  <c r="AD74" i="6"/>
  <c r="AO76" i="6" s="1"/>
  <c r="AO91" i="6" s="1"/>
  <c r="BE74" i="6"/>
  <c r="AW74" i="6"/>
  <c r="BJ74" i="6"/>
  <c r="BA82" i="6"/>
  <c r="AP74" i="6"/>
  <c r="I13" i="7"/>
  <c r="I14" i="7" s="1"/>
  <c r="I18" i="7"/>
  <c r="H18" i="7"/>
  <c r="H13" i="7"/>
  <c r="H14" i="7" s="1"/>
  <c r="BM84" i="6"/>
  <c r="BL74" i="6"/>
  <c r="BF74" i="6"/>
  <c r="BM74" i="6"/>
  <c r="BM82" i="6"/>
  <c r="BB74" i="6"/>
  <c r="BG74" i="6"/>
  <c r="F20" i="1"/>
  <c r="F24" i="1" s="1"/>
  <c r="G12" i="7"/>
  <c r="BD74" i="6"/>
  <c r="BA83" i="6"/>
  <c r="BI74" i="6"/>
  <c r="G41" i="7"/>
  <c r="F43" i="1" s="1"/>
  <c r="F44" i="1"/>
  <c r="BA76" i="6" l="1"/>
  <c r="BA91" i="6" s="1"/>
  <c r="BA86" i="6"/>
  <c r="BA88" i="6" s="1"/>
  <c r="BA92" i="6" s="1"/>
  <c r="BM86" i="6"/>
  <c r="BM88" i="6" s="1"/>
  <c r="BM92" i="6" s="1"/>
  <c r="G13" i="7"/>
  <c r="G14" i="7" s="1"/>
  <c r="G18" i="7"/>
  <c r="BM76" i="6"/>
  <c r="BM91" i="6" s="1"/>
  <c r="H26" i="7"/>
  <c r="H20" i="7"/>
  <c r="I20" i="7"/>
  <c r="I26" i="7"/>
  <c r="AO93" i="6"/>
  <c r="H41" i="7"/>
  <c r="G43" i="1" s="1"/>
  <c r="G44" i="1"/>
  <c r="I41" i="7"/>
  <c r="H43" i="1" s="1"/>
  <c r="H44" i="1"/>
  <c r="BA93" i="6" l="1"/>
  <c r="BA96" i="6" s="1"/>
  <c r="BA97" i="6" s="1"/>
  <c r="BM93" i="6"/>
  <c r="BM96" i="6" s="1"/>
  <c r="BM97" i="6" s="1"/>
  <c r="G30" i="7"/>
  <c r="AO96" i="6"/>
  <c r="AO97" i="6" s="1"/>
  <c r="I22" i="7"/>
  <c r="H33" i="1"/>
  <c r="H51" i="1" s="1"/>
  <c r="I21" i="7"/>
  <c r="H34" i="1" s="1"/>
  <c r="H52" i="1" s="1"/>
  <c r="G26" i="7"/>
  <c r="G20" i="7"/>
  <c r="H22" i="7"/>
  <c r="H21" i="7"/>
  <c r="G34" i="1" s="1"/>
  <c r="G52" i="1" s="1"/>
  <c r="G33" i="1"/>
  <c r="G51" i="1" s="1"/>
  <c r="I30" i="7" l="1"/>
  <c r="I29" i="7" s="1"/>
  <c r="H30" i="7"/>
  <c r="G40" i="1" s="1"/>
  <c r="H35" i="1"/>
  <c r="I23" i="7"/>
  <c r="H36" i="1" s="1"/>
  <c r="G35" i="1"/>
  <c r="H23" i="7"/>
  <c r="G36" i="1" s="1"/>
  <c r="G22" i="7"/>
  <c r="G21" i="7"/>
  <c r="F34" i="1" s="1"/>
  <c r="F52" i="1" s="1"/>
  <c r="F33" i="1"/>
  <c r="F51" i="1" s="1"/>
  <c r="F40" i="1"/>
  <c r="G29" i="7"/>
  <c r="H29" i="7" l="1"/>
  <c r="G39" i="1" s="1"/>
  <c r="G53" i="1" s="1"/>
  <c r="H40" i="1"/>
  <c r="H54" i="1" s="1"/>
  <c r="G54" i="1"/>
  <c r="F35" i="1"/>
  <c r="G23" i="7"/>
  <c r="F36" i="1" s="1"/>
  <c r="F54" i="1" s="1"/>
  <c r="D47" i="11"/>
  <c r="D48" i="11" s="1"/>
  <c r="H39" i="1"/>
  <c r="H53" i="1" s="1"/>
  <c r="F39" i="1"/>
  <c r="B47" i="11"/>
  <c r="B48" i="11" s="1"/>
  <c r="C47" i="11" l="1"/>
  <c r="C48" i="11" s="1"/>
  <c r="H55" i="1"/>
  <c r="G55" i="1"/>
  <c r="F53" i="1"/>
  <c r="F55" i="1" s="1"/>
</calcChain>
</file>

<file path=xl/sharedStrings.xml><?xml version="1.0" encoding="utf-8"?>
<sst xmlns="http://schemas.openxmlformats.org/spreadsheetml/2006/main" count="12292" uniqueCount="2347">
  <si>
    <t>Acct</t>
  </si>
  <si>
    <t>Permanent Differences</t>
  </si>
  <si>
    <t>State Tax Deduction</t>
  </si>
  <si>
    <t>Temporary Differences</t>
  </si>
  <si>
    <t xml:space="preserve">Total </t>
  </si>
  <si>
    <t>Federal Tax Rate</t>
  </si>
  <si>
    <t>Variance</t>
  </si>
  <si>
    <t>Total</t>
  </si>
  <si>
    <t>Research Activities Credit</t>
  </si>
  <si>
    <t xml:space="preserve">Alternative Motor Vehicle Credit </t>
  </si>
  <si>
    <t xml:space="preserve">Fuel Tax Credit </t>
  </si>
  <si>
    <t>Florida Power &amp; Light</t>
  </si>
  <si>
    <t>3/28/2016 10:50:48 AM</t>
  </si>
  <si>
    <t>NextEra Energy</t>
  </si>
  <si>
    <t>SubConsolidated Provision Report (USD)</t>
  </si>
  <si>
    <t>2015.12 M12 Provision, CSC1000_U_FPL UTILITY (LE)</t>
  </si>
  <si>
    <t/>
  </si>
  <si>
    <t>UPTBI: Unit-level Pre-Tax Book Income</t>
  </si>
  <si>
    <t>Pre-Tax Book Income</t>
  </si>
  <si>
    <t>GA: Georgia</t>
  </si>
  <si>
    <t>U_FL: Florida I/C</t>
  </si>
  <si>
    <t>Deductible State Tax</t>
  </si>
  <si>
    <t>AFD102: AFUDC Depreciation</t>
  </si>
  <si>
    <t>AFD103: AFUDC Equity</t>
  </si>
  <si>
    <t>DED198: Section 199 Deduction - State Deductible</t>
  </si>
  <si>
    <t>EMPA01: Section 162(M) Disallowance</t>
  </si>
  <si>
    <t>ITC107: School Solar ITC Book Depr</t>
  </si>
  <si>
    <t>MEL101: Business Meals</t>
  </si>
  <si>
    <t>POL101: Nondeductible Penalties</t>
  </si>
  <si>
    <t>POL201: Nondeductible Club Dues And Political Contributions</t>
  </si>
  <si>
    <t>SIT201: State Tax Deduction</t>
  </si>
  <si>
    <t>SUB101: Equity Earnings Subs</t>
  </si>
  <si>
    <t>Financial Taxable Income</t>
  </si>
  <si>
    <t>AFD101: AFUDC Debt</t>
  </si>
  <si>
    <t>AMO102: Amortization of Intangibles</t>
  </si>
  <si>
    <t>AMO108: Nuclear Amortization - Reg Credit</t>
  </si>
  <si>
    <t>AMO111: Deferred Gain-Aviation</t>
  </si>
  <si>
    <t>AMO112: Deferred Gain - Coal Cars</t>
  </si>
  <si>
    <t>AMO201: Tx Refund Int Below</t>
  </si>
  <si>
    <t>AMO202: Int Tx Deficiency Above</t>
  </si>
  <si>
    <t>AMO301: Gain Disp Prop Abv</t>
  </si>
  <si>
    <t>AMO304: Reg Asset - Surplus Flowback</t>
  </si>
  <si>
    <t>AMO308: Regulatory Asset - Coal Cars</t>
  </si>
  <si>
    <t>AMO310: Reg Asset - FAS90 L/T</t>
  </si>
  <si>
    <t>AMO312: Reg Liab SWAPC - ECCR</t>
  </si>
  <si>
    <t>AMO314: Reg Asset - CB PPA Loss - L/T</t>
  </si>
  <si>
    <t>AMO315: Reg Asset - CB Tax GU - L/T</t>
  </si>
  <si>
    <t>BAD101: Bad Debt Expense</t>
  </si>
  <si>
    <t>CAC101: Method Life CIAC</t>
  </si>
  <si>
    <t>CAC102: Primeco CIAC Below</t>
  </si>
  <si>
    <t>CAP301: Rate Case Expenses</t>
  </si>
  <si>
    <t>DBT101: Loss on Reacq Debt</t>
  </si>
  <si>
    <t>DBT102: Gain on Reacq Debt</t>
  </si>
  <si>
    <t>DCM201: Decommissioning Below</t>
  </si>
  <si>
    <t>DEP101: Tax Depreciation</t>
  </si>
  <si>
    <t>DEP102: Fossil Dismantlement</t>
  </si>
  <si>
    <t>DEP103: Reversal of Book Depreciation</t>
  </si>
  <si>
    <t>DEP106: Reclass Book Depr to AFUDC Depr</t>
  </si>
  <si>
    <t>DEP130: Bonus Depreciation</t>
  </si>
  <si>
    <t>DEP131: FAS90 Depr Reclass</t>
  </si>
  <si>
    <t>DEP132: CITC Book Depr Reclass</t>
  </si>
  <si>
    <t>DEP137: School Solar ITC Book Depr Reclass</t>
  </si>
  <si>
    <t>EMP102: Pension SFAS 87</t>
  </si>
  <si>
    <t>EMP103: Non Ded Medic Contr</t>
  </si>
  <si>
    <t>EMP201: Employee Bonus Accrual</t>
  </si>
  <si>
    <t>EMP202: Accrued FICA Taxes</t>
  </si>
  <si>
    <t>EMP802: Post Retirement SFAS 112 - NC</t>
  </si>
  <si>
    <t>EMP803: Welfare Capitalized</t>
  </si>
  <si>
    <t>EMP806: Post Retirement Benefits - FAS106 Current</t>
  </si>
  <si>
    <t>EMP807: Post Retirement Benefits - FAS106 NC</t>
  </si>
  <si>
    <t>EMP810: Medicare Part D Subsidy</t>
  </si>
  <si>
    <t>EMP901: Def Compensation</t>
  </si>
  <si>
    <t>EMP903: SERP Current Portion</t>
  </si>
  <si>
    <t>EMP917: Deferred Severance - Current</t>
  </si>
  <si>
    <t>FUL102: Def Fuel Cost FERC</t>
  </si>
  <si>
    <t>FUL103: Def Fuel Cost FPSC - Current</t>
  </si>
  <si>
    <t>FUL106: Def Fuel Cost FPSC L/T</t>
  </si>
  <si>
    <t>FUL107: Def CCR Revenue</t>
  </si>
  <si>
    <t>FUL108: Def ECCR Costs</t>
  </si>
  <si>
    <t>FUL109: EPU Asset Retirements</t>
  </si>
  <si>
    <t>FUL301: Def Franchise Fee Rev</t>
  </si>
  <si>
    <t>FUL302: Franchise Fee Costs</t>
  </si>
  <si>
    <t>INC602: Premium Lighting Prog Rev</t>
  </si>
  <si>
    <t>INC605: Deferred Income - NC</t>
  </si>
  <si>
    <t>INC608: Accrued Revenues - GPIF</t>
  </si>
  <si>
    <t>INC609: Accrued Revenues - Asset Optimization</t>
  </si>
  <si>
    <t>INJ101: Injuries and Damages</t>
  </si>
  <si>
    <t>INT101: Method Life CPI</t>
  </si>
  <si>
    <t>ITC101: Conv ITC Amort &amp; GU</t>
  </si>
  <si>
    <t>ITC102: Conv ITC Depr Loss</t>
  </si>
  <si>
    <t>ITC103: Space Coast ITC GU</t>
  </si>
  <si>
    <t>ITC104: Space Coast ITC Depr Loss</t>
  </si>
  <si>
    <t>ITC105: Martin Solar ITC G/U</t>
  </si>
  <si>
    <t>ITC106: Martin ITC Depr Loss</t>
  </si>
  <si>
    <t>MIX101: Mixed Service Costs</t>
  </si>
  <si>
    <t>NUC103: Nuclear Cola Payroll</t>
  </si>
  <si>
    <t>NUC106: Nuclear Rule Book/Tax Basis</t>
  </si>
  <si>
    <t>PPD101: Prepaid Insurance</t>
  </si>
  <si>
    <t>PPD202: Prepaid Franchise Fees</t>
  </si>
  <si>
    <t>PPD203: Prepaid State Motor Vehicle Taxes</t>
  </si>
  <si>
    <t>PRP102: Prepaid Property Taxes</t>
  </si>
  <si>
    <t>REM101: Cost of Removal</t>
  </si>
  <si>
    <t>REP201: Repair Projects</t>
  </si>
  <si>
    <t>REP501: Nuc Maint Reserve</t>
  </si>
  <si>
    <t>REP503: Nuc Maint Res-Particip</t>
  </si>
  <si>
    <t>RES106: Legal Reserve</t>
  </si>
  <si>
    <t>RES113: Nuc Last Core Expense</t>
  </si>
  <si>
    <t>RES114: Nuc M and S Inventory</t>
  </si>
  <si>
    <t>RES126: Nuclear Rad Waste</t>
  </si>
  <si>
    <t>RES135: Rothenberg Obligation</t>
  </si>
  <si>
    <t>RES137: Savings/Warrant Reserve</t>
  </si>
  <si>
    <t>RES139: Scherer Supplemental Perf Fee</t>
  </si>
  <si>
    <t>RES301: Environmental Liability</t>
  </si>
  <si>
    <t>RES401: Vacation Pay Accrual</t>
  </si>
  <si>
    <t>RES601: Dormant Materials</t>
  </si>
  <si>
    <t>REV103: Measurement And Verification Incom</t>
  </si>
  <si>
    <t>RSH101: Computer Software</t>
  </si>
  <si>
    <t>SAL101: Tax Gain/Loss</t>
  </si>
  <si>
    <t>SAL301: Cap Gain Emiss Allow</t>
  </si>
  <si>
    <t>SAL602: Gain on Sale of MIT Credits</t>
  </si>
  <si>
    <t>SJR101: SJRPP Decommissioning</t>
  </si>
  <si>
    <t>SJR102: SJRPP Def Interest</t>
  </si>
  <si>
    <t>STM201: Storm Fund Below</t>
  </si>
  <si>
    <t>STM401: Storm Recovery Property</t>
  </si>
  <si>
    <t>STM402: Over/Under Recovery - FREC</t>
  </si>
  <si>
    <t>STM406: Storm - Reg Asset - Non-Regulated</t>
  </si>
  <si>
    <t>STM407: Storm Recovery - Current</t>
  </si>
  <si>
    <t>STM409: Storm-Reg Asset - Regulated</t>
  </si>
  <si>
    <t>STM410: Storm Recovery Property Offset</t>
  </si>
  <si>
    <t>STM411: Storm - Reg Asset - Regulated Offset</t>
  </si>
  <si>
    <t>UBR102: Unbilled Revenue FPSC</t>
  </si>
  <si>
    <t>Federal Taxable Income (Pre-NOL)</t>
  </si>
  <si>
    <t>NOL Reclass</t>
  </si>
  <si>
    <t>Federal Taxable Income (Post-NOL)</t>
  </si>
  <si>
    <t>Federal Tax-Current</t>
  </si>
  <si>
    <t>TAXCR_ITCAMORT_30%_SOLAR: Amort ITC 30% Solar</t>
  </si>
  <si>
    <t>After Tax Temp Differences</t>
  </si>
  <si>
    <t>TA_MISC: Miscellaneous Tax Adjustment</t>
  </si>
  <si>
    <t>Cash Tax Adjustments</t>
  </si>
  <si>
    <t>Return Basis Provision</t>
  </si>
  <si>
    <t>Non-Cash Tax Adjustments</t>
  </si>
  <si>
    <t>Total Current Federal Provision</t>
  </si>
  <si>
    <t>Begin Deferred Tax Per B/S</t>
  </si>
  <si>
    <t>+ Bal Sheet Only Adjustment</t>
  </si>
  <si>
    <t>- Ending Deferred Tax Per B/S</t>
  </si>
  <si>
    <t>+ CTA</t>
  </si>
  <si>
    <t>+ Deferred Provision Only</t>
  </si>
  <si>
    <t>Deferred Tax Provision</t>
  </si>
  <si>
    <t>Equity Adjustment</t>
  </si>
  <si>
    <t>Total Federal Tax Provision</t>
  </si>
  <si>
    <t>SCTP: State Current Tax Provision</t>
  </si>
  <si>
    <t>SDTP: State Deferred Tax Provision</t>
  </si>
  <si>
    <t>Total State Tax Provision</t>
  </si>
  <si>
    <t>Total Tax Provision</t>
  </si>
  <si>
    <t>Effective Tax Rate</t>
  </si>
  <si>
    <t>CDR: 2016 Rate Case v2</t>
  </si>
  <si>
    <t>Depr Group: SAP FERC Function</t>
  </si>
  <si>
    <t>Depr Group: PP Func Class</t>
  </si>
  <si>
    <t>Cap - Component</t>
  </si>
  <si>
    <t>Depr Group: Plant Site</t>
  </si>
  <si>
    <t>Depr Group: PP Depr Summary2</t>
  </si>
  <si>
    <t>Cap - Depr Groups</t>
  </si>
  <si>
    <t>Jan - 2016</t>
  </si>
  <si>
    <t>Feb - 2016</t>
  </si>
  <si>
    <t>Mar - 2016</t>
  </si>
  <si>
    <t>Apr - 2016</t>
  </si>
  <si>
    <t>May - 2016</t>
  </si>
  <si>
    <t>Jun - 2016</t>
  </si>
  <si>
    <t>Jul - 2016</t>
  </si>
  <si>
    <t>Aug - 2016</t>
  </si>
  <si>
    <t>Sep - 2016</t>
  </si>
  <si>
    <t>Oct - 2016</t>
  </si>
  <si>
    <t>Nov - 2016</t>
  </si>
  <si>
    <t>Dec - 2016</t>
  </si>
  <si>
    <t>Jan - 2017</t>
  </si>
  <si>
    <t>Feb - 2017</t>
  </si>
  <si>
    <t>Mar - 2017</t>
  </si>
  <si>
    <t>Apr - 2017</t>
  </si>
  <si>
    <t>May - 2017</t>
  </si>
  <si>
    <t>Jun - 2017</t>
  </si>
  <si>
    <t>Jul - 2017</t>
  </si>
  <si>
    <t>Aug - 2017</t>
  </si>
  <si>
    <t>Sep - 2017</t>
  </si>
  <si>
    <t>Oct - 2017</t>
  </si>
  <si>
    <t>Nov - 2017</t>
  </si>
  <si>
    <t>Dec - 2017</t>
  </si>
  <si>
    <t>Jan - 2018</t>
  </si>
  <si>
    <t>Feb - 2018</t>
  </si>
  <si>
    <t>Mar - 2018</t>
  </si>
  <si>
    <t>Apr - 2018</t>
  </si>
  <si>
    <t>May - 2018</t>
  </si>
  <si>
    <t>Jun - 2018</t>
  </si>
  <si>
    <t>Jul - 2018</t>
  </si>
  <si>
    <t>Aug - 2018</t>
  </si>
  <si>
    <t>Sep - 2018</t>
  </si>
  <si>
    <t>Oct - 2018</t>
  </si>
  <si>
    <t>Nov - 2018</t>
  </si>
  <si>
    <t>Dec - 2018</t>
  </si>
  <si>
    <t>000: Intangible</t>
  </si>
  <si>
    <t>01 - Intangible Plant</t>
  </si>
  <si>
    <t>Closings - AFUDC Debt</t>
  </si>
  <si>
    <t>CAPE CANAVERAL REPOWERING</t>
  </si>
  <si>
    <t>30300</t>
  </si>
  <si>
    <t>DG_642130693: 30300A000-PG0913</t>
  </si>
  <si>
    <t>ST LUCIE COMMON</t>
  </si>
  <si>
    <t>DG_57324248: 30300A000-NU0915</t>
  </si>
  <si>
    <t>DG_57324304: 30300A000-NU0910</t>
  </si>
  <si>
    <t>DG_620: 30300A000-NU0914</t>
  </si>
  <si>
    <t>DG_634702722: 30300W000-NU0915-Amort</t>
  </si>
  <si>
    <t>DG_635546079: 30300W000-NU0914-Amort</t>
  </si>
  <si>
    <t>DG_638098309: 30300W000-NU0910-Amort</t>
  </si>
  <si>
    <t>Closings - AFUDC Equity</t>
  </si>
  <si>
    <t>Closings - Non-AFUDC</t>
  </si>
  <si>
    <t>CAPE CANAVERAL</t>
  </si>
  <si>
    <t>30399</t>
  </si>
  <si>
    <t>DG_58894696: 30399Z000-PG0913-CapeCanaveral Comm</t>
  </si>
  <si>
    <t>DG_626647577: 30399Z000-PG0989-CapeCanaveral Comm</t>
  </si>
  <si>
    <t>DG_653467858: 30399Z000-PG0970-CapeCana Comm CC</t>
  </si>
  <si>
    <t>CUTLER</t>
  </si>
  <si>
    <t>DG_58894898: 30399Z000-PG0901-Cutler Comm</t>
  </si>
  <si>
    <t>FT LAUDERDALE COMBINED CYCLE</t>
  </si>
  <si>
    <t>DG_638907733: 30399Z000-PG0908-FtLauderdale Comm</t>
  </si>
  <si>
    <t>MANATEE</t>
  </si>
  <si>
    <t>DG_58914319: 30399Z000-PG0917-Manatee Comm</t>
  </si>
  <si>
    <t>NON-PRODUCTION PLANT</t>
  </si>
  <si>
    <t>30350</t>
  </si>
  <si>
    <t>DG_23220542: 30350A000-CC0081</t>
  </si>
  <si>
    <t>DG_31324766: 30350A000-CC0037</t>
  </si>
  <si>
    <t>DG_5600373: 30350A000-EM0613</t>
  </si>
  <si>
    <t>30380</t>
  </si>
  <si>
    <t>DG_890: 30380A000-RE0022</t>
  </si>
  <si>
    <t>DG_24934103: 30399Z000-PG0927</t>
  </si>
  <si>
    <t>~</t>
  </si>
  <si>
    <t>040FCST: Intangible Plant - ECCR</t>
  </si>
  <si>
    <t>076FCST: Intangible Plant</t>
  </si>
  <si>
    <t>290FCST: Below Line A06</t>
  </si>
  <si>
    <t>PORT EVERGLADES</t>
  </si>
  <si>
    <t>DG_58943681: 30399Z000-PG0912-PtEverglades Comm</t>
  </si>
  <si>
    <t>DG_70695146: 30399Z000-PG0920-PtEverglades U1/U2</t>
  </si>
  <si>
    <t>DG_70695198: 30399Z000-PG0924-PtEverglades U3/U4</t>
  </si>
  <si>
    <t>RIVIERA REPOWERING</t>
  </si>
  <si>
    <t>DG_674297238: 30399Z000-PG0904-Riviera U1 Comm CC</t>
  </si>
  <si>
    <t>RIVIERA UNIT #3 &amp; #4</t>
  </si>
  <si>
    <t>DG_58943805: 30399Z000-PG0904-Riviera Comm</t>
  </si>
  <si>
    <t>SANFORD</t>
  </si>
  <si>
    <t>DG_58943750: 30399Z000-PG0903-Sanford Comm</t>
  </si>
  <si>
    <t>DG_70694957: 30399Z000-PG0907-Sanford U3</t>
  </si>
  <si>
    <t>DG_102864102: 30300A000-PG0943</t>
  </si>
  <si>
    <t>DG_103796083: 30300A000-SM0013</t>
  </si>
  <si>
    <t>DG_330: 30300A000-RE0022</t>
  </si>
  <si>
    <t>DG_590: 30300A000-RE0864</t>
  </si>
  <si>
    <t>DG_630: 30300Z000-NU0914</t>
  </si>
  <si>
    <t>DG_647871923: 30300A000-CC0910</t>
  </si>
  <si>
    <t>DG_660: 30300A000-NU0929</t>
  </si>
  <si>
    <t>DG_669082442: 30300A000-NU0995</t>
  </si>
  <si>
    <t>DG_670: 30300Z000-NU0929</t>
  </si>
  <si>
    <t>DG_647871877: 30350A000-RE0022</t>
  </si>
  <si>
    <t>DG_647871878: 30350A000-CC0022</t>
  </si>
  <si>
    <t>DG_647871879: 30350A000-DI0031</t>
  </si>
  <si>
    <t>DG_647871913: 30350A000-CC0607</t>
  </si>
  <si>
    <t>DG_685405892: 30350A000-NU0929-PSLC</t>
  </si>
  <si>
    <t>DG_690: 30350A000-CC0009</t>
  </si>
  <si>
    <t>DG_700: 30350A000-SM0013</t>
  </si>
  <si>
    <t>DG_710: 30350A000-SM0022</t>
  </si>
  <si>
    <t>DG_730: 30350A000-PD0031</t>
  </si>
  <si>
    <t>DG_740: 30350Z000-PD0031</t>
  </si>
  <si>
    <t>DG_790: 30350A000-DI0097</t>
  </si>
  <si>
    <t>DG_800: 30350Z000-DI0097</t>
  </si>
  <si>
    <t>DG_810: 30350A000-NU0607</t>
  </si>
  <si>
    <t>DG_830: 30350A000-NU0645</t>
  </si>
  <si>
    <t>DG_840: 30350A000-PG0693</t>
  </si>
  <si>
    <t>DG_850: 30350A000-NU0929</t>
  </si>
  <si>
    <t>DG_647871881: 30380A000-RE0013</t>
  </si>
  <si>
    <t>DG_652472549: 30380A000-CC0022</t>
  </si>
  <si>
    <t>DG_880: 30380A000-SM0013</t>
  </si>
  <si>
    <t>TURKEY POINT</t>
  </si>
  <si>
    <t>078FCST: License Extension for Nuclear TPE</t>
  </si>
  <si>
    <t>WEST COUNTY ENERGY CENTER #1 &amp; #2</t>
  </si>
  <si>
    <t>DG_647871872: 30300A000-CC0943</t>
  </si>
  <si>
    <t>001: Steam Generation</t>
  </si>
  <si>
    <t>02 - Steam Generation Plant</t>
  </si>
  <si>
    <t>31200</t>
  </si>
  <si>
    <t>DG_5210: 31200Z000-PG0917-Manatee U2</t>
  </si>
  <si>
    <t>DG_627757151: 31200Z045-PG0917-Manatee U2</t>
  </si>
  <si>
    <t>31500</t>
  </si>
  <si>
    <t>DG_659954714: 31500Z045-PG0917-Manatee U2</t>
  </si>
  <si>
    <t>31600</t>
  </si>
  <si>
    <t>DG_659972112: 31600Z045-PG0917-Manatee U2</t>
  </si>
  <si>
    <t>MARTIN</t>
  </si>
  <si>
    <t>DG_627766080: 31200Z045-PG0918-Martin U2</t>
  </si>
  <si>
    <t>DG_688088485: 31500Z045-PG0918-Martin U2</t>
  </si>
  <si>
    <t>DG_688090023: 31600Z045-PG0918-Martin U2</t>
  </si>
  <si>
    <t>31400</t>
  </si>
  <si>
    <t>DG_100906092: 31400Z041-PG0913-CapeCanaveral Comm</t>
  </si>
  <si>
    <t>DG_7170: 31400Z000-PG0913-CapeCanaveral U1</t>
  </si>
  <si>
    <t>31650</t>
  </si>
  <si>
    <t>DG_647871275: 31650Z000-PG-CapeCanaveral Comm</t>
  </si>
  <si>
    <t>091FCST: Cape Canaveral Plant - Steam</t>
  </si>
  <si>
    <t>31000</t>
  </si>
  <si>
    <t>DG_1050: 31000Z000-PG0901-Cutler Comm</t>
  </si>
  <si>
    <t>DG_6870: 31400Z000-PG0908-FtLauderdale Comm</t>
  </si>
  <si>
    <t>31670</t>
  </si>
  <si>
    <t>DG_12760: 31670A000-PG0908-FtLauderdale Comm</t>
  </si>
  <si>
    <t>DG_647871277: 31670Z000-PG-FtLauderdale Comm</t>
  </si>
  <si>
    <t>FT MYERS COMBINED CYCLE</t>
  </si>
  <si>
    <t>DG_12380: 31650A000-PG0911-FtMyers Comm</t>
  </si>
  <si>
    <t>31100</t>
  </si>
  <si>
    <t>DG_2920: 31100Z000-PG0917-Manatee Comm</t>
  </si>
  <si>
    <t>DG_2930: 31100Z000-PG0917-Manatee U1</t>
  </si>
  <si>
    <t>DG_2940: 31100Z000-PG0917-Manatee U2</t>
  </si>
  <si>
    <t>DG_3920: 31100Z000-PG0996-Manatee Comm</t>
  </si>
  <si>
    <t>DG_50080131: 31100Z023-PG0917-Manatee Comm</t>
  </si>
  <si>
    <t>DG_621882531: 31100Z008-PG0936-Manatee Comm</t>
  </si>
  <si>
    <t>DG_646248983: 31100Z022-PG0996-Manatee Comm</t>
  </si>
  <si>
    <t>DG_30493749: 31200Z003-PG0917-Manatee Comm</t>
  </si>
  <si>
    <t>DG_30493751: 31200Z003-PG0917-Manatee U1</t>
  </si>
  <si>
    <t>DG_30493753: 31200Z003-PG0917-Manatee U2</t>
  </si>
  <si>
    <t>DG_5190: 31200Z000-PG0917-Manatee Comm</t>
  </si>
  <si>
    <t>DG_5200: 31200Z000-PG0917-Manatee U1</t>
  </si>
  <si>
    <t>DG_627749017: 31200Z045-PG0917-Manatee U1</t>
  </si>
  <si>
    <t>DG_669074735: 31200Z202-PG0917-Manatee Comm</t>
  </si>
  <si>
    <t>DG_70647155: 31200Z024-PG0917-Manatee U2</t>
  </si>
  <si>
    <t>DG_92350578: 31200Z031-PG0917-Manatee U2</t>
  </si>
  <si>
    <t>DG_7320: 31400Z000-PG0917-Manatee Comm</t>
  </si>
  <si>
    <t>DG_7330: 31400Z000-PG0917-Manatee U1</t>
  </si>
  <si>
    <t>DG_7350: 31400Z000-PG0917-Manatee U2</t>
  </si>
  <si>
    <t>DG_88918367: 31400Z031-PG0917-Manatee U1</t>
  </si>
  <si>
    <t>DG_92351083: 31400Z031-PG0917-Manatee U2</t>
  </si>
  <si>
    <t>DG_659904789: 31500Z045-PG0917-Manatee U1</t>
  </si>
  <si>
    <t>DG_9170: 31500Z000-PG0917-Manatee Comm</t>
  </si>
  <si>
    <t>DG_9180: 31500Z000-PG0917-Manatee U1</t>
  </si>
  <si>
    <t>DG_9190: 31500Z000-PG0917-Manatee U2</t>
  </si>
  <si>
    <t>DG_9900: 31500Z000-PG0996-Manatee Comm</t>
  </si>
  <si>
    <t>DG_11180: 31600Z000-PG0917-Manatee Comm</t>
  </si>
  <si>
    <t>DG_11200: 31600Z000-PG0917-Manatee U1</t>
  </si>
  <si>
    <t>DG_11210: 31600Z000-PG0917-Manatee U2</t>
  </si>
  <si>
    <t>DG_659904841: 31600Z045-PG0917-Manatee U1</t>
  </si>
  <si>
    <t>31630</t>
  </si>
  <si>
    <t>DG_12190: 31630A000-PG0917-Manatee Comm</t>
  </si>
  <si>
    <t>DG_12260: 31630A000-PG0996-Manatee Comm</t>
  </si>
  <si>
    <t>DG_647871230: 31630Z000-PG-Manatee Comm</t>
  </si>
  <si>
    <t>DG_12440: 31650A000-PG0917-Manatee Comm</t>
  </si>
  <si>
    <t>DG_643700092: 31650A000-PG0996-Manatee Comm</t>
  </si>
  <si>
    <t>DG_647871258: 31650Z000-PG-Manatee Comm</t>
  </si>
  <si>
    <t>DG_12910: 31670A000-PG0917-Manatee Comm</t>
  </si>
  <si>
    <t>DG_50080166: 31670A008-PG0996-Manatee Comm</t>
  </si>
  <si>
    <t>DG_647871301: 31670Z000-PG-Manatee Comm</t>
  </si>
  <si>
    <t>093FCST: Manatee Plant - Steam</t>
  </si>
  <si>
    <t>094FCST: PMT GAS REBURN ECRC</t>
  </si>
  <si>
    <t>212FCST: Manatee Steam-Capacity A05</t>
  </si>
  <si>
    <t>MANATEE UNIT #3</t>
  </si>
  <si>
    <t>DG_643363865: 31200Z003-PG0917-Manatee U3</t>
  </si>
  <si>
    <t>DG_86898739: 31630A000-PG0981-Manatee U3</t>
  </si>
  <si>
    <t>DG_14766170: 31100Z000-PG0928-Martin Comm</t>
  </si>
  <si>
    <t>DG_3000: 31100Z000-PG0918-Martin U1</t>
  </si>
  <si>
    <t>DG_3010: 31100Z000-PG0918-Martin Comm</t>
  </si>
  <si>
    <t>DG_3020: 31100Z000-PG0918-Martin U2</t>
  </si>
  <si>
    <t>DG_3460: 31100Z000-PG0933-Martin Comm</t>
  </si>
  <si>
    <t>DG_3560: 31100Z000-PG0938-Martin Comm</t>
  </si>
  <si>
    <t>DG_3820: 31100Z000-PG0976-Martin Comm</t>
  </si>
  <si>
    <t>DG_624767945: 31100Z044-PG0938-Martin Comm</t>
  </si>
  <si>
    <t>DG_631813155: 31100Z022-PG0976-Martin Comm</t>
  </si>
  <si>
    <t>DG_30493757: 31200Z003-PG0918-Martin U1</t>
  </si>
  <si>
    <t>DG_30493762: 31200Z003-PG0918-Martin U2</t>
  </si>
  <si>
    <t>DG_5270: 31200Z000-PG0918-Martin U1</t>
  </si>
  <si>
    <t>DG_5280: 31200Z000-PG0918-Martin Comm</t>
  </si>
  <si>
    <t>DG_5290: 31200Z000-PG0918-Martin U2</t>
  </si>
  <si>
    <t>DG_5710: 31200Z000-PG0933-Martin Comm</t>
  </si>
  <si>
    <t>DG_630106001: 31200Z045-PG0918-Martin U1</t>
  </si>
  <si>
    <t>DG_7400: 31400Z000-PG0918-Martin U1</t>
  </si>
  <si>
    <t>DG_7410: 31400Z000-PG0918-Martin Comm</t>
  </si>
  <si>
    <t>DG_7420: 31400Z000-PG0918-Martin U2</t>
  </si>
  <si>
    <t>DG_7800: 31400Z000-PG0933-Martin Comm</t>
  </si>
  <si>
    <t>DG_97758049: 31400Z031-PG0918-Martin U2</t>
  </si>
  <si>
    <t>DG_661505054: 31500Z045-PG0918-Martin U1</t>
  </si>
  <si>
    <t>DG_9240: 31500Z000-PG0918-Martin U1</t>
  </si>
  <si>
    <t>DG_9250: 31500Z000-PG0918-Martin Comm</t>
  </si>
  <si>
    <t>DG_9260: 31500Z000-PG0918-Martin U2</t>
  </si>
  <si>
    <t>DG_9670: 31500Z000-PG0933-Martin Comm</t>
  </si>
  <si>
    <t>DG_9880: 31500Z000-PG0976-Martin Comm</t>
  </si>
  <si>
    <t>DG_11270: 31600Z000-PG0918-Martin U1</t>
  </si>
  <si>
    <t>DG_11290: 31600Z000-PG0918-Martin U2</t>
  </si>
  <si>
    <t>DG_11670: 31600Z000-PG0933-Martin Comm</t>
  </si>
  <si>
    <t>DG_12000: 31600Z000-PG0976-Martin Comm</t>
  </si>
  <si>
    <t>DG_661505017: 31600Z045-PG0918-Martin U1</t>
  </si>
  <si>
    <t>DG_12210: 31630A000-PG0933-Martin Comm</t>
  </si>
  <si>
    <t>DG_647871223: 31630Z000-PG-Martin Comm</t>
  </si>
  <si>
    <t>DG_12530: 31650A000-PG0933-Martin Comm</t>
  </si>
  <si>
    <t>DG_647871241: 31650Z000-PG-Martin Comm</t>
  </si>
  <si>
    <t>DG_655751562: 31650Z003-PG-Martin Comm</t>
  </si>
  <si>
    <t>DG_13080: 31670A000-PG0933-Martin Comm</t>
  </si>
  <si>
    <t>DG_13180: 31670A000-PG0976-Martin Comm</t>
  </si>
  <si>
    <t>DG_30453946: 31670A008-PG0976-Martin Comm</t>
  </si>
  <si>
    <t>DG_647871279: 31670Z008-PG-Martin Comm</t>
  </si>
  <si>
    <t>DG_647871281: 31670Z000-PG-Martin Comm</t>
  </si>
  <si>
    <t>095FCST: Martin Plant - Steam</t>
  </si>
  <si>
    <t>200FCST: Martin Steam ECRC</t>
  </si>
  <si>
    <t>DG_1790: 31100Z000-PG0903-Prod-Plts Misc-Stm</t>
  </si>
  <si>
    <t>036FCST: Steam Plant ECRC</t>
  </si>
  <si>
    <t>224FCST: Minor Steam - Non Depr</t>
  </si>
  <si>
    <t>233FCST: Steam Gen-Capacity</t>
  </si>
  <si>
    <t>248FCST: Fossil Dismantlement</t>
  </si>
  <si>
    <t>DG_2660: 31100Z000-PG0912-PtEverglades Comm</t>
  </si>
  <si>
    <t>DG_49870501: 31100Z023-PG0912-PtEverglades Comm</t>
  </si>
  <si>
    <t>DG_622677569: 31100Z008-PG0912-PtEverglades Comm</t>
  </si>
  <si>
    <t>DG_4980: 31200Z000-PG0912-PtEverglades Comm</t>
  </si>
  <si>
    <t>DG_5460: 31200Z000-PG0924-PtEverglades U3</t>
  </si>
  <si>
    <t>DG_5470: 31200Z000-PG0924-PtEverglades U4</t>
  </si>
  <si>
    <t>DG_638876416: 31400Z041-PG0912-PtEverglades Comm</t>
  </si>
  <si>
    <t>DG_7100: 31400Z000-PG0912-PtEverglades Comm</t>
  </si>
  <si>
    <t>DG_7570: 31400Z000-PG0924-PtEverglades U3</t>
  </si>
  <si>
    <t>DG_7580: 31400Z000-PG0924-PtEverglades U4</t>
  </si>
  <si>
    <t>DG_10980: 31600Z000-PG0912-PtEverglades Comm</t>
  </si>
  <si>
    <t>DG_11470: 31600Z000-PG0924-PtEverglades U4</t>
  </si>
  <si>
    <t>DG_12160: 31630A000-PG0912-PtEverglades Comm</t>
  </si>
  <si>
    <t>DG_12840: 31670A000-PG0912-PtEverglades Comm</t>
  </si>
  <si>
    <t>DG_13000: 31670A000-PG0923-PtEverglades GTs</t>
  </si>
  <si>
    <t>DG_647871333: 31670Z000-PG-PtEverglades GTs</t>
  </si>
  <si>
    <t>089FCST: Pt Ever Plant - Steam</t>
  </si>
  <si>
    <t>DG_1960: 31100Z000-PG0904-Riviera U3</t>
  </si>
  <si>
    <t>DG_12130: 31630A000-PG0904-Riviera Comm</t>
  </si>
  <si>
    <t>DG_2260: 31100Z000-PG0907-Sanford Comm</t>
  </si>
  <si>
    <t>DG_8590: 31500Z000-PG0907-Sanford U4</t>
  </si>
  <si>
    <t>SANFORD COMBINED CYCLE</t>
  </si>
  <si>
    <t>DG_12900: 31670A000-PG0916-Sanford Comm CC</t>
  </si>
  <si>
    <t>DG_647871319: 31670Z000-PG-Sanford Comm CC</t>
  </si>
  <si>
    <t>SCHERER</t>
  </si>
  <si>
    <t>DG_1380: 31000Z000-PG0927-Scherer U4</t>
  </si>
  <si>
    <t>DG_3420: 31100Z000-PG0927-Scherer U4</t>
  </si>
  <si>
    <t>DG_622676369: 31100Z033-PG0927-Scherer U4</t>
  </si>
  <si>
    <t>DG_641225576: 31100Z031-PG0927-Scherer U4</t>
  </si>
  <si>
    <t>DG_5650: 31200Z000-PG0927-Scherer U4</t>
  </si>
  <si>
    <t>DG_5660: 31200Z000-PG0927-Scherer Comm U3&amp;4</t>
  </si>
  <si>
    <t>DG_5670: 31200Z000-PG0927-Scherer Coal Cars</t>
  </si>
  <si>
    <t>DG_631638024: 31200Z031-PG0927-Scherer U4</t>
  </si>
  <si>
    <t>DG_98331206: 31200Z033-PG0927-Scherer U4</t>
  </si>
  <si>
    <t>DG_641225685: 31400Z031-PG0927-Scherer U4</t>
  </si>
  <si>
    <t>DG_7760: 31400Z000-PG0927-Scherer U4</t>
  </si>
  <si>
    <t>DG_7770: 31400Z000-PG0927-Scherer Comm U3&amp;4</t>
  </si>
  <si>
    <t>DG_622676739: 31500Z033-PG0927-Scherer U4</t>
  </si>
  <si>
    <t>DG_641225675: 31500Z031-PG0927-Scherer U4</t>
  </si>
  <si>
    <t>DG_9620: 31500Z000-PG0927-Scherer U4</t>
  </si>
  <si>
    <t>DG_9630: 31500Z000-PG0927-Scherer Comm U3&amp;4</t>
  </si>
  <si>
    <t>DG_11630: 31600Z000-PG0927-Scherer U4</t>
  </si>
  <si>
    <t>DG_641225697: 31600Z031-PG0927-Scherer U4</t>
  </si>
  <si>
    <t>DG_647871272: 31650Z000-PG-Scherer U4</t>
  </si>
  <si>
    <t>DG_13060: 31670A000-PG0927-Scherer U4</t>
  </si>
  <si>
    <t>DG_647871324: 31670Z000-PG-Scherer U4</t>
  </si>
  <si>
    <t>DG_668741805: 31670Z031-PG-Scherer U4</t>
  </si>
  <si>
    <t>104FCST: Scherer Unit 4</t>
  </si>
  <si>
    <t>105FCST: PSG U4 BAGHOUSE ECRC</t>
  </si>
  <si>
    <t>SJRPP COAL TERMINAL</t>
  </si>
  <si>
    <t>DG_3710: 31100Z000-PG0950-SJRPP - Gypsum</t>
  </si>
  <si>
    <t>DG_3730: 31100Z000-PG0950-SJRPP-Coal&amp;Limestn</t>
  </si>
  <si>
    <t>DG_5880: 31200Z000-PG0950-SJRPP - Gypsum</t>
  </si>
  <si>
    <t>DG_5900: 31200Z000-PG0950-SJRPP-Coal&amp;Limestn</t>
  </si>
  <si>
    <t>DG_11910: 31600Z000-PG0950-SJRPP - Gypsum</t>
  </si>
  <si>
    <t>SJRPP UNIT #1</t>
  </si>
  <si>
    <t>DG_3680: 31100Z000-PG0950-SJRPP - Comm</t>
  </si>
  <si>
    <t>DG_3690: 31100Z000-PG0950-SJRPP U1</t>
  </si>
  <si>
    <t>DG_5850: 31200Z000-PG0950-SJRPP - Comm</t>
  </si>
  <si>
    <t>DG_5860: 31200Z000-PG0950-SJRPP U1</t>
  </si>
  <si>
    <t>DG_685674008: 31200Z033-PG0950-SJRPP U1</t>
  </si>
  <si>
    <t>DG_83460825: 31200Z031-PG0950-SJRPP U1</t>
  </si>
  <si>
    <t>DG_7880: 31400Z000-PG0950-SJRPP U1</t>
  </si>
  <si>
    <t>DG_104626342: 31500Z031-PG0950-SJRPP U1</t>
  </si>
  <si>
    <t>DG_9810: 31500Z000-PG0950-SJRPP - Comm</t>
  </si>
  <si>
    <t>DG_9820: 31500Z000-PG0950-SJRPP U1</t>
  </si>
  <si>
    <t>DG_11880: 31600Z000-PG0950-SJRPP - Comm</t>
  </si>
  <si>
    <t>DG_647871227: 31630Z000-PG-SJRPP - Comm</t>
  </si>
  <si>
    <t>DG_12580: 31650A000-PG0950-SJRPP - Comm</t>
  </si>
  <si>
    <t>DG_647871249: 31650Z000-PG-SJRPP - Comm</t>
  </si>
  <si>
    <t>DG_13130: 31670A000-PG0950-SJRPP - Comm</t>
  </si>
  <si>
    <t>DG_647871289: 31670Z000-PG-SJRPP - Comm</t>
  </si>
  <si>
    <t>098FCST: SJRPP Unit 1</t>
  </si>
  <si>
    <t>099FCST: SJRPP U1 SCR ECRC</t>
  </si>
  <si>
    <t>SJRPP UNIT #2</t>
  </si>
  <si>
    <t>DG_3700: 31100Z000-PG0950-SJRPP U2</t>
  </si>
  <si>
    <t>DG_5870: 31200Z000-PG0950-SJRPP U2</t>
  </si>
  <si>
    <t>DG_83461083: 31200Z031-PG0950-SJRPP U2</t>
  </si>
  <si>
    <t>DG_7890: 31400Z000-PG0950-SJRPP U2</t>
  </si>
  <si>
    <t>DG_9830: 31500Z000-PG0950-SJRPP U2</t>
  </si>
  <si>
    <t>DG_11900: 31600Z000-PG0950-SJRPP U2</t>
  </si>
  <si>
    <t>DG_3320: 31100Z000-PG0926-Turkey Pt U1</t>
  </si>
  <si>
    <t>DG_3340: 31100Z000-PG0926-Turkey Pt CommFsil</t>
  </si>
  <si>
    <t>DG_653983253: 31100Z008-PG0926-Turkey Pt CommFsil</t>
  </si>
  <si>
    <t>DG_30493798: 31200Z003-PG0926-Turkey Pt CommFsil</t>
  </si>
  <si>
    <t>DG_30493800: 31200Z003-PG0926-Turkey Pt U1</t>
  </si>
  <si>
    <t>DG_5570: 31200Z000-PG0926-Turkey Pt U1</t>
  </si>
  <si>
    <t>DG_5580: 31200Z000-PG0926-Turkey Pt U2</t>
  </si>
  <si>
    <t>DG_5590: 31200Z000-PG0926-Turkey Pt CommFsil</t>
  </si>
  <si>
    <t>DG_7680: 31400Z000-PG0926-Turkey Pt U1</t>
  </si>
  <si>
    <t>DG_7690: 31400Z000-PG0926-Turkey Pt U2</t>
  </si>
  <si>
    <t>DG_7700: 31400Z000-PG0926-Turkey Pt CommFsil</t>
  </si>
  <si>
    <t>DG_9550: 31500Z000-PG0926-Turkey Pt U1</t>
  </si>
  <si>
    <t>DG_9560: 31500Z000-PG0926-Turkey Pt U2</t>
  </si>
  <si>
    <t>DG_9570: 31500Z000-PG0926-Turkey Pt CommFsil</t>
  </si>
  <si>
    <t>DG_11570: 31600Z000-PG0926-Turkey Pt U1</t>
  </si>
  <si>
    <t>DG_11580: 31600Z000-PG0926-Turkey Pt U2</t>
  </si>
  <si>
    <t>DG_11590: 31600Z000-PG0926-Turkey Pt CommFsil</t>
  </si>
  <si>
    <t>DG_12200: 31630A000-PG0926-Turkey Pt CommFsi</t>
  </si>
  <si>
    <t>DG_647871225: 31630Z000-PG-Turkey Pt Comm Fsil</t>
  </si>
  <si>
    <t>DG_12480: 31650A000-PG0926-Turkey Pt U1</t>
  </si>
  <si>
    <t>DG_12490: 31650A000-PG0926-Turkey Pt CommFsi</t>
  </si>
  <si>
    <t>DG_13040: 31670A000-PG0926-Turkey Pt CommFsi</t>
  </si>
  <si>
    <t>DG_647871285: 31670Z000-PG-Turkey Pt Comm Fsil</t>
  </si>
  <si>
    <t>092FCST: Turkey Point Plant - Steam</t>
  </si>
  <si>
    <t>002: Nuclear Generation</t>
  </si>
  <si>
    <t>03 - Nuclear Generation Plant</t>
  </si>
  <si>
    <t>32100</t>
  </si>
  <si>
    <t>DG_13770: 32100Z000-NU0929-StLucie Comm</t>
  </si>
  <si>
    <t>32200</t>
  </si>
  <si>
    <t>DG_14210: 32200Z000-NU0929-StLucie Comm</t>
  </si>
  <si>
    <t>DG_14230: 32200Z000-NU0968-StLucie Comm</t>
  </si>
  <si>
    <t>DG_14240: 32200Z000-NU0972-StLucie Comm</t>
  </si>
  <si>
    <t>DG_644201533: 32200W000-NU0929-StLucie Comm</t>
  </si>
  <si>
    <t>32500</t>
  </si>
  <si>
    <t>DG_101930102: 32500W000-NU0929-StLucie Comm</t>
  </si>
  <si>
    <t>DG_15100: 32500Z000-NU0929-StLucie Comm</t>
  </si>
  <si>
    <t>125FCST: St Lucie Plant Common</t>
  </si>
  <si>
    <t>ST LUCIE COMMON EPU</t>
  </si>
  <si>
    <t>DG_105184492: 32100Z000-NU0929-StLucie Comm EPU</t>
  </si>
  <si>
    <t>DG_643699969: 32100W000-NU0929-StLucie Comm EPU</t>
  </si>
  <si>
    <t>DG_105184708: 32500W000-NU0929-StLucie Comm EPU</t>
  </si>
  <si>
    <t>DG_105184710: 32500Z000-NU0929-StLucie Comm EPU</t>
  </si>
  <si>
    <t>ST LUCIE UNIT #1</t>
  </si>
  <si>
    <t>DG_13690: 32100Z000-NU0915-StLucie U1</t>
  </si>
  <si>
    <t>DG_14150: 32200Z000-NU0915-StLucie U1</t>
  </si>
  <si>
    <t>32300</t>
  </si>
  <si>
    <t>DG_14420: 32300Z000-NU0915-StLucie U1</t>
  </si>
  <si>
    <t>32400</t>
  </si>
  <si>
    <t>DG_14690: 32400Z000-NU0915-StLucie U1</t>
  </si>
  <si>
    <t>DG_15040: 32500Z000-NU0915-StLucie U1</t>
  </si>
  <si>
    <t>126FCST: St Lucie Unit 1</t>
  </si>
  <si>
    <t>ST LUCIE UNIT #1 EPU</t>
  </si>
  <si>
    <t>DG_630179314: 32100Z000-NU0915-StLucie U1 EPU</t>
  </si>
  <si>
    <t>DG_630179337: 32100W000-NU0915-StLucie U1 EPU</t>
  </si>
  <si>
    <t>DG_105184501: 32200Z000-NU0915-StLucie U1 EPU</t>
  </si>
  <si>
    <t>DG_630179378: 32200W000-NU0915-StLucie U1 EPU</t>
  </si>
  <si>
    <t>DG_105184512: 32300Z000-NU0915-StLucie U1 EPU</t>
  </si>
  <si>
    <t>DG_105238803: 32300W000-NU0915-StLucie U1 EPU</t>
  </si>
  <si>
    <t>DG_630179401: 32400W000-NU0915-StLucie U1 EPU</t>
  </si>
  <si>
    <t>DG_630179403: 32400Z000-NU0915-StLucie U1 EPU</t>
  </si>
  <si>
    <t>DG_630441354: 32500Z000-NU0915-StLucie U1 EPU</t>
  </si>
  <si>
    <t>DG_630444289: 32500W000-NU0915-StLucie U1 EPU</t>
  </si>
  <si>
    <t>ST LUCIE UNIT #2</t>
  </si>
  <si>
    <t>DG_13490: 32100Z000-NU0910-StLucie U2</t>
  </si>
  <si>
    <t>DG_13960: 32200Z000-NU0910-StLucie U2</t>
  </si>
  <si>
    <t>DG_638055433: 32200W000-NU0910-StLucie U2</t>
  </si>
  <si>
    <t>DG_647871707: 32200Z000-CC0910-StLucie U2</t>
  </si>
  <si>
    <t>DG_14310: 32300Z000-NU0910-StLucie U2</t>
  </si>
  <si>
    <t>DG_647871700: 32300Z000-CC0910-StLucie U2</t>
  </si>
  <si>
    <t>DG_96069566: 32300W000-NU0910-StLucie U2</t>
  </si>
  <si>
    <t>DG_14560: 32400Z000-NU0910-StLucie U2</t>
  </si>
  <si>
    <t>DG_638059632: 32400W000-NU0910-StLucie U2</t>
  </si>
  <si>
    <t>DG_647871702: 32400Z000-CC0910-StLucie U2</t>
  </si>
  <si>
    <t>DG_647871704: 32500Z000-CC0910-StLucie U2</t>
  </si>
  <si>
    <t>135FCST: St Lucie Unit 2</t>
  </si>
  <si>
    <t>ST LUCIE UNIT #2 EPU</t>
  </si>
  <si>
    <t>DG_639524469: 32100Z000-NU0910-StLucie U2 EPU</t>
  </si>
  <si>
    <t>DG_651960104: 32100W000-NU0910-StLucie U2 EPU</t>
  </si>
  <si>
    <t>DG_105184494: 32200Z000-NU0910-StLucie U2 EPU</t>
  </si>
  <si>
    <t>DG_638279283: 32200W000-NU0910-StLucie U2 EPU</t>
  </si>
  <si>
    <t>DG_647871890: 32200Z000-CC0910-StLucie U2 EPU</t>
  </si>
  <si>
    <t>DG_647872032: 32200W000-CC0910-StLucie U2 EPU</t>
  </si>
  <si>
    <t>DG_105184506: 32300Z000-NU0910-StLucie U2 EPU</t>
  </si>
  <si>
    <t>DG_105184515: 32300W000-NU0910-StLucie U2 EPU</t>
  </si>
  <si>
    <t>DG_647871891: 32300Z000-CC0910-StLucie U2 EPU</t>
  </si>
  <si>
    <t>DG_647871892: 32300W000-CC0910-StLucie U2 EPU</t>
  </si>
  <si>
    <t>DG_638020748: 32400Z000-NU0910-StLucie U2 EPU</t>
  </si>
  <si>
    <t>DG_638279783: 32400W000-NU0910-StLucie U2 EPU</t>
  </si>
  <si>
    <t>DG_647872033: 32400W000-CC0910-StLucie U2 EPU</t>
  </si>
  <si>
    <t>DG_647872036: 32400Z000-CC0910-StLucie U2 EPU</t>
  </si>
  <si>
    <t>DG_647872027: 32500Z000-CC0910-StLucie U2 EPU</t>
  </si>
  <si>
    <t>DG_647872028: 32500W000-CC0910-StLucie U2 EPU</t>
  </si>
  <si>
    <t>DG_13610: 32100Z000-NU0914-Turkey Pt Comm</t>
  </si>
  <si>
    <t>DG_14080: 32200Z000-NU0914-Turkey Pt Comm</t>
  </si>
  <si>
    <t>DG_104790368: 32300W000-NU0914-Turkey Pt Comm</t>
  </si>
  <si>
    <t>DG_14370: 32300Z000-NU0914-Turkey Pt Comm</t>
  </si>
  <si>
    <t>DG_14640: 32400Z000-NU0914-Turkey Pt Comm</t>
  </si>
  <si>
    <t>DG_14990: 32500Z000-NU0914-Turkey Pt Comm</t>
  </si>
  <si>
    <t>DG_635575791: 32500W000-NU0914-Turkey Pt Comm</t>
  </si>
  <si>
    <t>32570</t>
  </si>
  <si>
    <t>DG_15400: 32570A000-NU0914-Turkey Pt Comm</t>
  </si>
  <si>
    <t>109FCST: Turkey Point Nuclear Common</t>
  </si>
  <si>
    <t>TURKEY POINT COMMON EPU</t>
  </si>
  <si>
    <t>DG_642115621: 32100W000-NU0914-Turkey Pt U4 EPU</t>
  </si>
  <si>
    <t>DG_105184498: 32200Z000-NU0914-Turkey Pt U4 EPU</t>
  </si>
  <si>
    <t>DG_640315344: 32200W000-NU0914-Turkey Pt U4 EPU</t>
  </si>
  <si>
    <t>DG_621881666: 32300Z000-NU0914-Turkey Pt U4 EPU</t>
  </si>
  <si>
    <t>DG_642443082: 32300W000-NU0914-Turkey Pt U4 EPU</t>
  </si>
  <si>
    <t>DG_105184691: 32400Z000-NU0914-Turkey Pt U4 EPU</t>
  </si>
  <si>
    <t>DG_105184704: 32400W000-NU0914-Turkey Pt U4 EPU</t>
  </si>
  <si>
    <t>TURKEY POINT UNIT #3</t>
  </si>
  <si>
    <t>DG_13620: 32100Z000-NU0914-Turkey Pt U3</t>
  </si>
  <si>
    <t>DG_14090: 32200Z000-NU0914-Turkey Pt U3</t>
  </si>
  <si>
    <t>DG_101759679: 32300W000-NU0914-Turkey Pt U3</t>
  </si>
  <si>
    <t>DG_14380: 32300Z000-NU0914-Turkey Pt U3</t>
  </si>
  <si>
    <t>DG_14650: 32400Z000-NU0914-Turkey Pt U3</t>
  </si>
  <si>
    <t>DG_15000: 32500Z000-NU0914-Turkey Pt U3</t>
  </si>
  <si>
    <t>114FCST: EPU PTN3 A Nuclear</t>
  </si>
  <si>
    <t>TURKEY POINT UNIT #3 EPU</t>
  </si>
  <si>
    <t>DG_105184490: 32100Z000-NU0914-Turkey Pt U3 EPU</t>
  </si>
  <si>
    <t>DG_635548445: 32100W000-NU0914-Turkey Pt U3 EPU</t>
  </si>
  <si>
    <t>DG_105184496: 32200Z000-NU0914-Turkey Pt U3 EPU</t>
  </si>
  <si>
    <t>DG_105184504: 32200W000-NU0914-Turkey Pt U3 EPU</t>
  </si>
  <si>
    <t>DG_627144957: 32200W000-NU0914-Turkey Pt Comm EPU</t>
  </si>
  <si>
    <t>DG_627452661: 32200Z000-NU0914-Turkey Pt Comm EPU</t>
  </si>
  <si>
    <t>DG_105184508: 32300Z000-NU0914-Turkey Pt Comm EPU</t>
  </si>
  <si>
    <t>DG_105184510: 32300Z000-NU0914-Turkey Pt U3 EPU</t>
  </si>
  <si>
    <t>DG_105184519: 32300W000-NU0914-Turkey Pt Comm EPU</t>
  </si>
  <si>
    <t>DG_635553628: 32300W000-NU0914-Turkey Pt U3 EPU</t>
  </si>
  <si>
    <t>DG_634651974: 32400Z000-NU0914-Turkey Pt U3 EPU</t>
  </si>
  <si>
    <t>DG_635554265: 32400W000-NU0914-Turkey Pt U3 EPU</t>
  </si>
  <si>
    <t>DG_105184706: 32500Z000-NU0914-Turkey Pt Comm EPU</t>
  </si>
  <si>
    <t>DG_635555457: 32500W000-NU0914-Turkey Pt U3 EPU</t>
  </si>
  <si>
    <t>DG_656068721: 32500W000-NU0914-Turkey Pt Comm EPU</t>
  </si>
  <si>
    <t>TURKEY POINT UNIT #4</t>
  </si>
  <si>
    <t>DG_13630: 32100Z000-NU0914-Turkey Pt U4</t>
  </si>
  <si>
    <t>DG_14100: 32200Z000-NU0914-Turkey Pt U4</t>
  </si>
  <si>
    <t>DG_14390: 32300Z000-NU0914-Turkey Pt U4</t>
  </si>
  <si>
    <t>DG_104790422: 32400W000-NU0914-Turkey Pt U4</t>
  </si>
  <si>
    <t>DG_14660: 32400Z000-NU0914-Turkey Pt U4</t>
  </si>
  <si>
    <t>DG_15010: 32500Z000-NU0914-Turkey Pt U4</t>
  </si>
  <si>
    <t>118FCST: Turkey Point Unit #4</t>
  </si>
  <si>
    <t>TURKEY POINT UNIT #4 EPU</t>
  </si>
  <si>
    <t>DG_622677671: 32100Z000-NU0914-Turkey Pt U4 EPU</t>
  </si>
  <si>
    <t>TURKEY POINT UNIT #4 Uprates</t>
  </si>
  <si>
    <t>DG_97274242: 32200Z000-NU0914-Turkey Pt U4Uprate</t>
  </si>
  <si>
    <t>DG_97274244: 32300Z000-NU0914-Turkey Pt U4Uprate</t>
  </si>
  <si>
    <t>DG_97274246: 32400Z000-NU0914-Turkey Pt U4Uprate</t>
  </si>
  <si>
    <t>037FCST: Nuclear Plant ECRC</t>
  </si>
  <si>
    <t>107FCST: Minor Nuclear Generation Blanket</t>
  </si>
  <si>
    <t>DG_104799889: 32100Z036-NU0929-StLucie Comm</t>
  </si>
  <si>
    <t>DG_13830: 32100Z000-NU0968-StLucie Comm</t>
  </si>
  <si>
    <t>DG_13850: 32100Z000-NU0972-StLucie Comm</t>
  </si>
  <si>
    <t>DG_30454592: 32100Z016-NU0929-StLucie Comm</t>
  </si>
  <si>
    <t>DG_647871706: 32100Z000-CC0929-StLucie Comm</t>
  </si>
  <si>
    <t>DG_671041342: 32100Z202-NU0929-StLucie Comm</t>
  </si>
  <si>
    <t>DG_676719501: 32100Z201-NU0929-StLucie Comm</t>
  </si>
  <si>
    <t>DG_647871699: 32200Z000-CC0929-StLucie Comm</t>
  </si>
  <si>
    <t>DG_686194147: 32200Z201-NU0929-StLucie Comm</t>
  </si>
  <si>
    <t>DG_14460: 32300Z000-NU0929-StLucie Comm</t>
  </si>
  <si>
    <t>DG_14480: 32300Z000-NU0968-StLucie Comm</t>
  </si>
  <si>
    <t>DG_14490: 32300Z000-NU0972-StLucie Comm</t>
  </si>
  <si>
    <t>DG_647871701: 32300Z000-CC0929-StLucie Comm</t>
  </si>
  <si>
    <t>DG_14730: 32400Z000-NU0929-StLucie Comm</t>
  </si>
  <si>
    <t>DG_647871703: 32400Z000-CC0929-StLucie Comm</t>
  </si>
  <si>
    <t>DG_647871705: 32500Z000-CC0929-StLucie Comm</t>
  </si>
  <si>
    <t>32530</t>
  </si>
  <si>
    <t>DG_15230: 32530A000-NU0929-StLucie Comm</t>
  </si>
  <si>
    <t>DG_647871336: 32530Z000-NU-StLucie Comm</t>
  </si>
  <si>
    <t>32550</t>
  </si>
  <si>
    <t>DG_15310: 32550A000-NU0929-StLucie Comm</t>
  </si>
  <si>
    <t>DG_647871339: 32550Z000-NU-StLucie Comm</t>
  </si>
  <si>
    <t>DG_15460: 32570A000-NU0929-StLucie Comm</t>
  </si>
  <si>
    <t>DG_647871345: 32570Z000-NU-StLucie Comm</t>
  </si>
  <si>
    <t>DG_674629950: 32570Z202-NU-StLucie Comm</t>
  </si>
  <si>
    <t>DG_674630037: 32570Z201-NU-StLucie Comm</t>
  </si>
  <si>
    <t>211FCST: St Lucie-Capacity A05</t>
  </si>
  <si>
    <t>226FCST: Deferred St Lucie Common</t>
  </si>
  <si>
    <t>DG_682135529: 32100Z201-NU0915-StLucie U1</t>
  </si>
  <si>
    <t>DG_674629830: 32200Z201-NU0915-StLucie U1</t>
  </si>
  <si>
    <t>DG_79925684: 32300Z023-NU0915-StLucie U1</t>
  </si>
  <si>
    <t>DG_682136346: 32400Z201-NU0915-StLucie U1</t>
  </si>
  <si>
    <t>DG_72419142: 32400Z023-NU0915-StLucie U1</t>
  </si>
  <si>
    <t>DG_647871347: 32570Z000-NU-StLucie U1</t>
  </si>
  <si>
    <t>217FCST: St Lucie 151-Capacity A05</t>
  </si>
  <si>
    <t>DG_647871847: 32100Z000-CC0910-StLucie U2</t>
  </si>
  <si>
    <t>DG_685688105: 32200Z201-NU0910-StLucie U2</t>
  </si>
  <si>
    <t>DG_14890: 32500Z000-NU0910-StLucie U2</t>
  </si>
  <si>
    <t>DG_647871348: 32570Z000-NU-StLucie U2</t>
  </si>
  <si>
    <t>218FCST: St Lucie 152-Capacity A05</t>
  </si>
  <si>
    <t>DG_638303073: 32500Z000-NU0910-StLucie U2 EPU</t>
  </si>
  <si>
    <t>DG_102432743: 32100Z042-NU0914-Turkey Pt Comm</t>
  </si>
  <si>
    <t>DG_102433857: 32100Z042-NU0934-Turkey Pt Comm</t>
  </si>
  <si>
    <t>DG_676488467: 32100Z036-NU0914-Turkey Pt Comm</t>
  </si>
  <si>
    <t>DG_688852081: 32100Z201-NU0914-Turkey Pt Comm</t>
  </si>
  <si>
    <t>DG_688852246: 32100Z202-NU0914-Turkey Pt Comm</t>
  </si>
  <si>
    <t>DG_684189450: 32200Z201-NU0914-Turkey Comm</t>
  </si>
  <si>
    <t>DG_678314089: 32500Z201-NU0914-Turkey Pt Comm</t>
  </si>
  <si>
    <t>DG_15220: 32530A000-NU0914-Turkey Pt Comm</t>
  </si>
  <si>
    <t>DG_647871335: 32530Z000-NU-Turkey Pt Comm</t>
  </si>
  <si>
    <t>DG_15260: 32550A000-NU0914-Turkey Pt Comm</t>
  </si>
  <si>
    <t>DG_647871338: 32550Z000-NU-Turkey Pt Comm</t>
  </si>
  <si>
    <t>DG_647871344: 32570Z000-NU-Turkey Pt Comm</t>
  </si>
  <si>
    <t>DG_676804534: 32570Z201-NU-Turkey Pt Comm</t>
  </si>
  <si>
    <t>210FCST: Turkey Pt-Capacity A05</t>
  </si>
  <si>
    <t>225FCST: Deferred Turkey Pt Nuclear</t>
  </si>
  <si>
    <t>DG_669035396: 32200Z201-NU0914-Turkey Pt U3</t>
  </si>
  <si>
    <t>DG_685696164: 32500Z201-NU0914-Turkey Pt U3</t>
  </si>
  <si>
    <t>219FCST: Turkey Pt 143-Capacity A05</t>
  </si>
  <si>
    <t>DG_105184488: 32100Z000-NU0914-Turkey Pt Comm EPU</t>
  </si>
  <si>
    <t>DG_669035781: 32200Z201-NU0914-Turkey Pt U4</t>
  </si>
  <si>
    <t>DG_685696221: 32500Z201-NU0914-Turkey Pt U4</t>
  </si>
  <si>
    <t>220FCST: Turkey Pt 144-Capacity A05</t>
  </si>
  <si>
    <t>DG_97274239: 32100Z000-NU0914-Turkey Pt U4Uprate</t>
  </si>
  <si>
    <t>003: Other Generation</t>
  </si>
  <si>
    <t>05 - Other Generation Plant</t>
  </si>
  <si>
    <t>BABCOCK RANCH SOLAR</t>
  </si>
  <si>
    <t>249FCST: Babcock Ranch Solar-Base</t>
  </si>
  <si>
    <t>34100</t>
  </si>
  <si>
    <t>DG_642018541: 34100Z000-PG0913-CapeCanaveral U1CC</t>
  </si>
  <si>
    <t>34200</t>
  </si>
  <si>
    <t>DG_642021110: 34200Z000-PG0913-CapeCanaveral U1CC</t>
  </si>
  <si>
    <t>34300</t>
  </si>
  <si>
    <t>DG_642080187: 34300Z000-PG0913-CapeCanaveral U1CC</t>
  </si>
  <si>
    <t>34400</t>
  </si>
  <si>
    <t>DG_642086743: 34400Z000-PG0913-CapeCanaveral U1CC</t>
  </si>
  <si>
    <t>34500</t>
  </si>
  <si>
    <t>DG_642115183: 34500Z000-PG0913-CapeCanaveral U1CC</t>
  </si>
  <si>
    <t>34600</t>
  </si>
  <si>
    <t>DG_642115828: 34600Z000-PG0913-CapeCanaveral U1CC</t>
  </si>
  <si>
    <t>CITRUS PV SOLAR</t>
  </si>
  <si>
    <t>250FCST: Citrus Solar-Base</t>
  </si>
  <si>
    <t>FT LAUDERDALE GT'S</t>
  </si>
  <si>
    <t>005FCST: Ft Lauderdale GT's</t>
  </si>
  <si>
    <t>FT MYERS</t>
  </si>
  <si>
    <t>006FCST: Ft Myers GT's</t>
  </si>
  <si>
    <t>DG_16800: 34300Z000-PG0909-FtMyers U2 CC</t>
  </si>
  <si>
    <t>007FCST: Ft Myers Plant - Comb Cycle (in serv 2001)</t>
  </si>
  <si>
    <t>FT MYERS SIMPLE CYCLE UNIT #3</t>
  </si>
  <si>
    <t>009FCST: Ft Myers Simple Cycle Unit 3 Peaker</t>
  </si>
  <si>
    <t>LAUDERDALE UNIT 6</t>
  </si>
  <si>
    <t>171FCST: FT LAUDERDALE NEW</t>
  </si>
  <si>
    <t>MANATEE PV SOLAR</t>
  </si>
  <si>
    <t>251FCST: Manatee Solar-Base</t>
  </si>
  <si>
    <t>013FCST: Manatee 3 Combined Cycle</t>
  </si>
  <si>
    <t>MARTIN SIMPLE CYCLE</t>
  </si>
  <si>
    <t>017FCST: Martin Simple Cycle Units 8A &amp; 8B</t>
  </si>
  <si>
    <t>MARTIN SOLAR ENERGY CENTER</t>
  </si>
  <si>
    <t>DG_102421163: 34100Z039-PG0848-Martin Solar</t>
  </si>
  <si>
    <t>DG_102421165: 34300Z039-PG0848-Martin Solar</t>
  </si>
  <si>
    <t>DG_623910039: 34500Z039-PG0848-Martin Solar</t>
  </si>
  <si>
    <t>OKEECHOBEE SITE</t>
  </si>
  <si>
    <t>274FCST: Okeechobee Site-Other Gen</t>
  </si>
  <si>
    <t>PORT EVERGLADES COMBINED CYCLE</t>
  </si>
  <si>
    <t>011FCST: PORT EVERGLADES MODERNIZATION</t>
  </si>
  <si>
    <t>34000</t>
  </si>
  <si>
    <t>DG_659754219: 34000Z000-PG0904-Riviera U1 Comm CC</t>
  </si>
  <si>
    <t>DG_659709457: 34100Z000-PG0904-Riviera U1CC</t>
  </si>
  <si>
    <t>DG_659709572: 34100Z000-PG0904-Riviera U1 Comm CC</t>
  </si>
  <si>
    <t>DG_659709619: 34200Z000-PG0904-Riviera U1CC</t>
  </si>
  <si>
    <t>DG_659709649: 34200Z000-PG0904-Riviera U1 Comm CC</t>
  </si>
  <si>
    <t>DG_659709801: 34300Z000-PG0904-Riviera U1CC</t>
  </si>
  <si>
    <t>DG_659709835: 34400Z000-PG0904-Riviera U1CC</t>
  </si>
  <si>
    <t>DG_659709946: 34500Z000-PG0904-Riviera U1 Comm CC</t>
  </si>
  <si>
    <t>DG_659709987: 34500Z000-PG0904-Riviera U1CC</t>
  </si>
  <si>
    <t>DG_659710147: 34600Z000-PG0904-Riviera U1CC</t>
  </si>
  <si>
    <t>DG_659710156: 34600Z000-PG0904-Riviera U1 Comm CC</t>
  </si>
  <si>
    <t>34670</t>
  </si>
  <si>
    <t>DG_661313854: 34670Z000-PG-Riviera U1 Comm CC</t>
  </si>
  <si>
    <t>008FCST: Riviera Plant Modernization</t>
  </si>
  <si>
    <t>DG_659848519: 34200Z000-PG0904-Riviera Comm</t>
  </si>
  <si>
    <t>34650</t>
  </si>
  <si>
    <t>DG_647871386: 34650Z000-PG-Riviera Comm</t>
  </si>
  <si>
    <t>003FCST: Sanford Plant - Comb Cycle (in serv 2002)</t>
  </si>
  <si>
    <t>TURKEY POINT UNIT #5</t>
  </si>
  <si>
    <t>012FCST: Turkey Point U5 2007 RFP</t>
  </si>
  <si>
    <t>WEST COUNTY ENERGY CENTER #3</t>
  </si>
  <si>
    <t>DG_622678432: 34100Z000-PG0943-WestCountyEC U3</t>
  </si>
  <si>
    <t>DG_626153156: 34200Z000-PG0943-WestCountyEC U3</t>
  </si>
  <si>
    <t>DG_102862242: 34300Z000-PG0943-WestCountyEC U3</t>
  </si>
  <si>
    <t>DG_625168492: 34400Z000-PG0943-WestCountyEC U3</t>
  </si>
  <si>
    <t>DG_625158435: 34500Z000-PG0943-WestCountyEC U3</t>
  </si>
  <si>
    <t>DG_104789702: 34600Z000-PG0943-WestCountyEC U3</t>
  </si>
  <si>
    <t>34630</t>
  </si>
  <si>
    <t>DG_647871363: 34630Z000-PG-CapeCanaveral Comm</t>
  </si>
  <si>
    <t>DG_653981408: 34100Z000-PG0913-CapeCanaveral CMCC</t>
  </si>
  <si>
    <t>DG_644697877: 34300Z000-PG0970-CapeCana Comm CC</t>
  </si>
  <si>
    <t>DG_670600442: 34300Z000-PG0913-CDF-Cape Cana CC</t>
  </si>
  <si>
    <t>DG_680022045: 34500Z000-PG0970-CapeCana Comm CC</t>
  </si>
  <si>
    <t>DG_651810082: 34670Z000-PG-CapeCanaveral Comm CC</t>
  </si>
  <si>
    <t>DG_675528145: 34670Z000-PG-CapeCanaveral Strm CC</t>
  </si>
  <si>
    <t>016FCST: Cape Canaveral Plant Modernization</t>
  </si>
  <si>
    <t>DESOTO SOLAR ENERGY CENTER</t>
  </si>
  <si>
    <t>DG_95419321: 34100Z037-PG0829-Desoto Solar</t>
  </si>
  <si>
    <t>DG_95419412: 34300Z037-PG0829-Desoto Solar</t>
  </si>
  <si>
    <t>DG_105239362: 34500Z037-PG0829-Desoto Solar</t>
  </si>
  <si>
    <t>DG_647871371: 34630Z037-PG-Desoto - Solar</t>
  </si>
  <si>
    <t>DG_95713785: 34630A037-PG0829-Desoto Solar</t>
  </si>
  <si>
    <t>DG_647871401: 34650Z037-PG-Desoto - Solar</t>
  </si>
  <si>
    <t>DG_647871430: 34670Z037-PG-Desoto - Solar</t>
  </si>
  <si>
    <t>DG_96179800: 34670A037-PG0829-Desoto Solar</t>
  </si>
  <si>
    <t>071FCST: Renewable-Desoto Solar</t>
  </si>
  <si>
    <t>DG_15690: 34000Z000-PG0908-FtLauderdale Comm</t>
  </si>
  <si>
    <t>DG_15940: 34100Z000-PG0908-FtLauderdale Comm</t>
  </si>
  <si>
    <t>DG_15950: 34100Z000-PG0908-FtLauderdale U4</t>
  </si>
  <si>
    <t>DG_15960: 34100Z000-PG0908-FtLauderdale U5</t>
  </si>
  <si>
    <t>DG_626122337: 34100Z008-PG0908-FtLauderdale Comm</t>
  </si>
  <si>
    <t>DG_16370: 34200Z000-PG0908-FtLauderdale Comm</t>
  </si>
  <si>
    <t>DG_16390: 34200Z000-PG0908-FtLauderdale U5</t>
  </si>
  <si>
    <t>DG_16760: 34300Z000-PG0908-FtLauderdale Comm</t>
  </si>
  <si>
    <t>DG_16770: 34300Z000-PG0908-FtLauderdale U4</t>
  </si>
  <si>
    <t>DG_16780: 34300Z000-PG0908-FtLauderdale U5</t>
  </si>
  <si>
    <t>DG_16790: 34300Z000-PG0908-CDF-FtLauderdaleCC</t>
  </si>
  <si>
    <t>DG_30494375: 34300Z003-PG0908-FtLauderdale U4</t>
  </si>
  <si>
    <t>DG_30494377: 34300Z003-PG0908-FtLauderdale U5</t>
  </si>
  <si>
    <t>DG_41935702: 34300Z000-PG0908-CDF-FtLauderdale45</t>
  </si>
  <si>
    <t>DG_655379366: 34300Z003-PG0921-FtLauderdale GTs</t>
  </si>
  <si>
    <t>DG_17200: 34400Z000-PG0908-FtLauderdale U4</t>
  </si>
  <si>
    <t>DG_17210: 34400Z000-PG0908-FtLauderdale U5</t>
  </si>
  <si>
    <t>DG_17520: 34500Z000-PG0908-FtLauderdale Comm</t>
  </si>
  <si>
    <t>DG_17530: 34500Z000-PG0908-FtLauderdale U4</t>
  </si>
  <si>
    <t>DG_17540: 34500Z000-PG0908-FtLauderdale U5</t>
  </si>
  <si>
    <t>DG_17960: 34600Z000-PG0908-FtLauderdale Comm</t>
  </si>
  <si>
    <t>DG_17970: 34600Z000-PG0908-FtLauderdale U4</t>
  </si>
  <si>
    <t>DG_17980: 34600Z000-PG0908-FtLauderdale U5</t>
  </si>
  <si>
    <t>DG_18190: 34630A000-PG0908-FtLauderdale Comm</t>
  </si>
  <si>
    <t>DG_647871352: 34630Z000-PG-FtLauderdale Comm</t>
  </si>
  <si>
    <t>DG_647871375: 34650Z000-PG-FtLauderdale Comm</t>
  </si>
  <si>
    <t>DG_18460: 34670A000-PG0908-FtLauderdale Comm</t>
  </si>
  <si>
    <t>DG_647871407: 34670Z000-PG-FtLauderdale Comm</t>
  </si>
  <si>
    <t>004FCST: Ft Lauderdale CC's</t>
  </si>
  <si>
    <t>DG_16090: 34100Z000-PG0921-FtLauderdale GTs</t>
  </si>
  <si>
    <t>DG_16480: 34200Z000-PG0921-FtLauderdale GTs</t>
  </si>
  <si>
    <t>DG_16920: 34300Z000-PG0921-FtLauderdale GTs</t>
  </si>
  <si>
    <t>DG_17690: 34500Z000-PG0921-FtLauderdale GTs</t>
  </si>
  <si>
    <t>DG_16110: 34100Z000-PG0922-FtMyers GTs</t>
  </si>
  <si>
    <t>DG_16500: 34200Z000-PG0922-FtMyers GTs</t>
  </si>
  <si>
    <t>DG_16940: 34300Z000-PG0922-FtMyers GTs</t>
  </si>
  <si>
    <t>DG_17290: 34400Z000-PG0922-FtMyers GTs</t>
  </si>
  <si>
    <t>DG_17710: 34500Z000-PG0922-FtMyers GTs</t>
  </si>
  <si>
    <t>DG_5634100: 34000Z000-PG0911-FtMyers Comm</t>
  </si>
  <si>
    <t>DG_15980: 34100Z000-PG0909-FtMyers U2 CC</t>
  </si>
  <si>
    <t>DG_16000: 34100Z000-PG0911-FtMyers Comm</t>
  </si>
  <si>
    <t>DG_16410: 34200Z000-PG0909-FtMyers U2 CC</t>
  </si>
  <si>
    <t>DG_16830: 34300Z000-PG0911-FtMyers Comm</t>
  </si>
  <si>
    <t>DG_41935750: 34300Z000-PG0911-CDF-FtMyers U2&amp;3</t>
  </si>
  <si>
    <t>DG_43905648: 34300Z003-PG0909-FtMyers U2 CC</t>
  </si>
  <si>
    <t>DG_17220: 34400Z000-PG0909-FtMyers U2 CC</t>
  </si>
  <si>
    <t>DG_17240: 34400Z000-PG0911-FtMyers Comm</t>
  </si>
  <si>
    <t>DG_17570: 34500Z000-PG0909-FtMyers U2 CC</t>
  </si>
  <si>
    <t>DG_17610: 34500Z000-PG0911-FtMyers Comm</t>
  </si>
  <si>
    <t>DG_17990: 34600Z000-PG0909-FtMyers U2 CC</t>
  </si>
  <si>
    <t>DG_18010: 34600Z000-PG0911-FtMyers Comm</t>
  </si>
  <si>
    <t>DG_18200: 34630A000-PG0911-FtMyers Comm</t>
  </si>
  <si>
    <t>DG_647871355: 34630Z000-PG-FtMyers Comm</t>
  </si>
  <si>
    <t>DG_18280: 34650A000-PG0911-FtMyers Comm</t>
  </si>
  <si>
    <t>DG_647871380: 34650Z000-PG-FtMyers Comm</t>
  </si>
  <si>
    <t>DG_647871392: 34650Z000-PG-FtMyers U2 CC</t>
  </si>
  <si>
    <t>DG_18480: 34670A000-PG0911-FtMyers Comm</t>
  </si>
  <si>
    <t>DG_647871412: 34670Z000-PG-FtMyers Comm</t>
  </si>
  <si>
    <t>DG_16070: 34100Z000-PG0919-FtMyers U3 CC</t>
  </si>
  <si>
    <t>DG_668627400: 34200Z005-PG0919-FtMyers-U3CC</t>
  </si>
  <si>
    <t>DG_16900: 34300Z000-PG0919-FtMyers U3 CC</t>
  </si>
  <si>
    <t>DG_18030: 34600Z000-PG0919-FtMyers U3 CC</t>
  </si>
  <si>
    <t>Future Gas Reserves</t>
  </si>
  <si>
    <t>268FCST: Gas Reserves A21</t>
  </si>
  <si>
    <t>HENDRY COUNTY ENERGY CENTER</t>
  </si>
  <si>
    <t>34000-105000</t>
  </si>
  <si>
    <t>DG_105419306: 34000Z000-PG0642-McDaniels    (1050</t>
  </si>
  <si>
    <t>DG_647871698: 34100Z000-PG0974-Manatee Comm</t>
  </si>
  <si>
    <t>DG_647871413: 34670Z000-PG-Manatee Comm</t>
  </si>
  <si>
    <t>DG_54603797: 34100Z000-PG0981-Manatee U3</t>
  </si>
  <si>
    <t>DG_54605003: 34200Z000-PG0981-Manatee U3</t>
  </si>
  <si>
    <t>DG_54605006: 34300Z000-PG0981-Manatee U3</t>
  </si>
  <si>
    <t>DG_630876294: 34300Z000-PG0981-CDF-Manatee U3</t>
  </si>
  <si>
    <t>DG_641315048: 34300Z003-PG0981-Manatee U3</t>
  </si>
  <si>
    <t>DG_69732686: 34300Z000-PG0917-CDF-Manatee U3</t>
  </si>
  <si>
    <t>DG_54605008: 34400Z000-PG0981-Manatee U3</t>
  </si>
  <si>
    <t>DG_54605010: 34500Z000-PG0981-Manatee U3</t>
  </si>
  <si>
    <t>DG_54605012: 34600Z000-PG0981-Manatee U3</t>
  </si>
  <si>
    <t>DG_647871367: 34630Z000-PG-Manatee CC U3</t>
  </si>
  <si>
    <t>DG_55511894: 34650A000-PG0981-Manatee U3</t>
  </si>
  <si>
    <t>DG_55511889: 34670A000-PG0981-Manatee U3</t>
  </si>
  <si>
    <t>DG_647871427: 34670Z000-PG-Manatee CC U3</t>
  </si>
  <si>
    <t>DG_16160: 34100Z000-PG0928-Martin Comm</t>
  </si>
  <si>
    <t>DG_16180: 34100Z000-PG0928-Martin U4</t>
  </si>
  <si>
    <t>DG_16190: 34100Z000-PG0928-Martin Comm U3&amp;4</t>
  </si>
  <si>
    <t>DG_16220: 34100Z000-PG0933-Martin Comm U3&amp;4</t>
  </si>
  <si>
    <t>DG_53570340: 34100Z023-PG0933-Martin Comm</t>
  </si>
  <si>
    <t>DG_16570: 34200Z000-PG0933-Martin Comm U3&amp;4</t>
  </si>
  <si>
    <t>DG_674924756: 34200Z005-PG0933-Martin Comm U3&amp;4</t>
  </si>
  <si>
    <t>DG_16890: 34300Z000-PG0918-Martin Comm</t>
  </si>
  <si>
    <t>DG_16970: 34300Z000-PG0928-Martin Comm</t>
  </si>
  <si>
    <t>DG_16980: 34300Z000-PG0928-Martin U3</t>
  </si>
  <si>
    <t>DG_16990: 34300Z000-PG0928-Martin U4</t>
  </si>
  <si>
    <t>DG_17000: 34300Z000-PG0928-CDF-Martin Comm CC</t>
  </si>
  <si>
    <t>DG_17010: 34300Z000-PG0928-Martin Comm U3&amp;4</t>
  </si>
  <si>
    <t>DG_17020: 34300Z000-PG0933-Martin Comm</t>
  </si>
  <si>
    <t>DG_17030: 34300Z000-PG0933-Martin Comm U3&amp;4</t>
  </si>
  <si>
    <t>DG_30494379: 34300Z003-PG0928-Martin U3</t>
  </si>
  <si>
    <t>DG_30494381: 34300Z003-PG0928-Martin U4</t>
  </si>
  <si>
    <t>DG_41935737: 34300Z000-PG0928-CDF-Martin U3&amp;4</t>
  </si>
  <si>
    <t>DG_17330: 34400Z000-PG0928-Martin U3</t>
  </si>
  <si>
    <t>DG_17340: 34400Z000-PG0928-Martin U4</t>
  </si>
  <si>
    <t>DG_17740: 34500Z000-PG0928-Martin U3</t>
  </si>
  <si>
    <t>DG_17750: 34500Z000-PG0928-Martin U4</t>
  </si>
  <si>
    <t>DG_18090: 34600Z000-PG0928-Martin U4</t>
  </si>
  <si>
    <t>DG_18100: 34600Z000-PG0928-Martin Comm U3&amp;4</t>
  </si>
  <si>
    <t>DG_18110: 34600Z000-PG0933-Martin Comm U3&amp;4</t>
  </si>
  <si>
    <t>DG_18380: 34650A000-PG0933-Martin Comm U3&amp;4</t>
  </si>
  <si>
    <t>DG_647871377: 34650Z000-PG-Martin Comm U3&amp;4</t>
  </si>
  <si>
    <t>DG_18550: 34670A000-PG0933-Martin Comm U3&amp;4</t>
  </si>
  <si>
    <t>DG_647871409: 34670Z000-PG-Martin Comm U3&amp;4</t>
  </si>
  <si>
    <t>015FCST: Martin Plant - Other</t>
  </si>
  <si>
    <t>DG_16240: 34100Z000-PG0952-Martin U8</t>
  </si>
  <si>
    <t>DG_16580: 34200Z000-PG0952-Martin U8</t>
  </si>
  <si>
    <t>DG_17040: 34300Z000-PG0952-Martin U8</t>
  </si>
  <si>
    <t>DG_95713886: 34300Z039-PG0952-Martin U8</t>
  </si>
  <si>
    <t>DG_14804056: 34400Z000-PG0952-Martin U8</t>
  </si>
  <si>
    <t>DG_17810: 34500Z000-PG0952-Martin U8</t>
  </si>
  <si>
    <t>DG_18120: 34600Z000-PG0952-Martin U8</t>
  </si>
  <si>
    <t>DG_99857982: 34650A039-PG0848-Martin Solar</t>
  </si>
  <si>
    <t>DG_627199187: 34670A039-PG0848-Martin Solar</t>
  </si>
  <si>
    <t>DG_647871432: 34670Z039-PG-Martin - Solar</t>
  </si>
  <si>
    <t>070FCST: Renewable-Martin Solar</t>
  </si>
  <si>
    <t>DG_626609996: 34000Z000-CC0010-Desoto Plt   (1050</t>
  </si>
  <si>
    <t>DG_690149841: 34000Z000-PG0010-Desoto Plt   (1050</t>
  </si>
  <si>
    <t>001FCST: Minor Other Generation Blanket</t>
  </si>
  <si>
    <t>147FCST: Minor Other Generation Blanket  Non-Depreciable</t>
  </si>
  <si>
    <t>222FCST: Future Developement Deferred-A10</t>
  </si>
  <si>
    <t>247FCST: ECRC Dismantlement</t>
  </si>
  <si>
    <t>DG_647871907: 34000Z000-CC0642-Fort Drum    (1050</t>
  </si>
  <si>
    <t>PetroQuest</t>
  </si>
  <si>
    <t>269FCST: Gas Reserves- Future Use-A21</t>
  </si>
  <si>
    <t>270FCST: Gas Reserves-Leaseholds</t>
  </si>
  <si>
    <t>271FCST: Gas Reserves-Prod Wells Construction</t>
  </si>
  <si>
    <t>272FCST: Gas Reserves-Prod Wells Equipment</t>
  </si>
  <si>
    <t>DG_16040: 34100Z000-PG0912-PtEverglades Comm</t>
  </si>
  <si>
    <t>DG_16130: 34100Z000-PG0923-PtEverglades GTs</t>
  </si>
  <si>
    <t>DG_30494361: 34200Z005-PG0923-PtEverglades GTs</t>
  </si>
  <si>
    <t>DG_16880: 34300Z000-PG0912-PtEverglades Comm</t>
  </si>
  <si>
    <t>DG_16960: 34300Z000-PG0923-PtEverglades GTs</t>
  </si>
  <si>
    <t>DG_17730: 34500Z000-PG0923-PtEverglades GTs</t>
  </si>
  <si>
    <t>DG_18210: 34630A000-PG0923-PtEverglades GTs</t>
  </si>
  <si>
    <t>DG_647871365: 34630Z000-PG-PtEverglades GTs</t>
  </si>
  <si>
    <t>DG_647871425: 34670Z000-PG-PtEverglades GTs</t>
  </si>
  <si>
    <t>010FCST: Pt Ever Plant GT's</t>
  </si>
  <si>
    <t>PUTNAM</t>
  </si>
  <si>
    <t>DG_15870: 34100Z000-PG0905-Putnam Comm</t>
  </si>
  <si>
    <t>DG_16680: 34300D000-PG0905-Putnam U1</t>
  </si>
  <si>
    <t>DG_16700: 34300Z000-PG0905-Putnam Comm</t>
  </si>
  <si>
    <t>DG_16710: 34300Z000-PG0905-Putnam U1</t>
  </si>
  <si>
    <t>DG_16720: 34300Z000-PG0905-Putnam U2</t>
  </si>
  <si>
    <t>DG_30494369: 34300Z003-PG0905-Putnam U1</t>
  </si>
  <si>
    <t>DG_30494371: 34300Z003-PG0905-Putnam U2</t>
  </si>
  <si>
    <t>DG_17130: 34400Z000-PG0905-Putnam Comm</t>
  </si>
  <si>
    <t>DG_17140: 34400Z000-PG0905-Putnam U1</t>
  </si>
  <si>
    <t>DG_17150: 34400Z000-PG0905-Putnam U2</t>
  </si>
  <si>
    <t>DG_17430: 34500Z000-PG0905-Putnam Comm</t>
  </si>
  <si>
    <t>DG_17440: 34500Z000-PG0905-Putnam U1</t>
  </si>
  <si>
    <t>DG_17450: 34500Z000-PG0905-Putnam U2</t>
  </si>
  <si>
    <t>DG_17900: 34600Z000-PG0905-Putnam Comm</t>
  </si>
  <si>
    <t>DG_18170: 34630A000-PG0905-Putnam Comm</t>
  </si>
  <si>
    <t>DG_647871357: 34630Z000-PG-Putnam Comm</t>
  </si>
  <si>
    <t>DG_18260: 34650A000-PG0905-Putnam Comm</t>
  </si>
  <si>
    <t>DG_18430: 34670A000-PG0905-Putnam Comm</t>
  </si>
  <si>
    <t>DG_647871416: 34670Z000-PG-Putnam Comm</t>
  </si>
  <si>
    <t>002FCST: Putnam Plant CC's</t>
  </si>
  <si>
    <t>Renewable-Default</t>
  </si>
  <si>
    <t>266FCST: Renewables-Deferred</t>
  </si>
  <si>
    <t>267FCST: Renewables-Base</t>
  </si>
  <si>
    <t>DG_659709725: 34300Z000-PG0904-Riviera U1 Comm CC</t>
  </si>
  <si>
    <t>DG_666660120: 34300Z000-PG0904-CDF-RBEC U1Comm CC</t>
  </si>
  <si>
    <t>DG_682292977: 34630Z000-PG-Riviera Comm</t>
  </si>
  <si>
    <t>DG_22062641: 34100Z000-PG0916-Sanford U4</t>
  </si>
  <si>
    <t>DG_22097725: 34100Z000-PG0903-Sanford Comm</t>
  </si>
  <si>
    <t>DG_637088180: 34100Z023-PG0916-Sanford Comm CC</t>
  </si>
  <si>
    <t>DG_16467400: 34300Z000-PG0916-Sanford U4</t>
  </si>
  <si>
    <t>DG_33166309: 34300Z003-PG0916-Sanford U4</t>
  </si>
  <si>
    <t>DG_41936061: 34300Z000-PG0916-CDF-Sanford U4&amp;5</t>
  </si>
  <si>
    <t>DG_22097732: 34400Z000-PG0916-Sanford U4</t>
  </si>
  <si>
    <t>DG_17660: 34500Z000-PG0916-Sanford U4</t>
  </si>
  <si>
    <t>DG_22097739: 34600Z000-PG0916-Sanford U4</t>
  </si>
  <si>
    <t>DG_14816484: 34630A000-PG0916-Sanford Comm</t>
  </si>
  <si>
    <t>DG_46787396: 34650A000-PG0916-Sanford Comm</t>
  </si>
  <si>
    <t>DG_641195716: 34650A000-PG0916-Sanford U4</t>
  </si>
  <si>
    <t>DG_22983158: 34670A000-PG0903-Sanford Comm</t>
  </si>
  <si>
    <t>DG_26635477: 34670A000-PG0916-Sanford Comm</t>
  </si>
  <si>
    <t>DG_647871420: 34670Z000-PG-Sanford Comm</t>
  </si>
  <si>
    <t>DG_14731441: 34100Z000-PG0916-Sanford Comm CC</t>
  </si>
  <si>
    <t>DG_14746788: 34100Z000-PG0916-Sanford U5</t>
  </si>
  <si>
    <t>DG_675526493: 34100Z008-PG0916-Sanford Comm CC</t>
  </si>
  <si>
    <t>DG_81877647: 34100Z000-PG0949-Sanford Comm CC</t>
  </si>
  <si>
    <t>DG_14731446: 34300Z000-PG0916-Sanford Comm CC</t>
  </si>
  <si>
    <t>DG_14746792: 34300Z000-PG0916-Sanford U5</t>
  </si>
  <si>
    <t>DG_25293012: 34300Z000-PG0949-Sanford Comm CC</t>
  </si>
  <si>
    <t>DG_43905650: 34300Z003-PG0916-Sanford U5</t>
  </si>
  <si>
    <t>DG_14746794: 34400Z000-PG0916-Sanford U5</t>
  </si>
  <si>
    <t>DG_14731448: 34500Z000-PG0916-Sanford Comm CC</t>
  </si>
  <si>
    <t>DG_14746796: 34500Z000-PG0916-Sanford U5</t>
  </si>
  <si>
    <t>DG_14731450: 34600Z000-PG0916-Sanford Comm CC</t>
  </si>
  <si>
    <t>DG_14746798: 34600Z000-PG0916-Sanford U5</t>
  </si>
  <si>
    <t>DG_25558264: 34600Z000-PG0949-Sanford Comm CC</t>
  </si>
  <si>
    <t>DG_647871361: 34630Z000-PG-Sanford Comm CC</t>
  </si>
  <si>
    <t>DG_641195574: 34650A000-PG0916-Sanford U5</t>
  </si>
  <si>
    <t>DG_647871388: 34650Z000-PG-Sanford Comm CC</t>
  </si>
  <si>
    <t>DG_647871421: 34670Z000-PG-Sanford Comm CC</t>
  </si>
  <si>
    <t>SPACECOAST SOLAR ENERGY CENTER</t>
  </si>
  <si>
    <t>DG_98330429: 34630A038-PG0834-Space Coast Solar</t>
  </si>
  <si>
    <t>DG_647871402: 34650Z038-PG-Space Coast - Solar</t>
  </si>
  <si>
    <t>DG_74780646: 34100Z000-PG0935-Turkey Pt U5</t>
  </si>
  <si>
    <t>DG_74780726: 34200Z000-PG0935-Turkey Pt U5</t>
  </si>
  <si>
    <t>DG_74780785: 34300Z000-PG0935-Turkey Pt U5</t>
  </si>
  <si>
    <t>DG_99659452: 34300Z000-PG0935-CDF-Turkey Pt U5</t>
  </si>
  <si>
    <t>DG_74780844: 34400Z000-PG0935-Turkey Pt U5</t>
  </si>
  <si>
    <t>DG_74780899: 34500Z000-PG0935-Turkey Pt U5</t>
  </si>
  <si>
    <t>DG_88327479: 34650A000-PG0935-Turkey Pt U5</t>
  </si>
  <si>
    <t>DG_647871428: 34670Z000-PG-Turkey Pt U5</t>
  </si>
  <si>
    <t>DG_86606998: 34670A000-PG0935-Turkey Pt U5</t>
  </si>
  <si>
    <t>DG_623912263: 34100Z000-PG0943-WestCountyEC U2</t>
  </si>
  <si>
    <t>DG_94122091: 34100Z000-PG0943-WestCountyEC U1</t>
  </si>
  <si>
    <t>DG_94122587: 34100Z000-PG0943-WestCountyEC Comm</t>
  </si>
  <si>
    <t>DG_623909986: 34200Z000-PG0943-WestCountyEC U1</t>
  </si>
  <si>
    <t>DG_623912757: 34200Z000-PG0943-WestCountyEC U2</t>
  </si>
  <si>
    <t>DG_627199051: 34200Z000-PG0943-WestCountyEC Comm</t>
  </si>
  <si>
    <t>DG_629602597: 34300Z000-PG0956-CDF-WestCounty Com</t>
  </si>
  <si>
    <t>DG_94122144: 34300Z000-PG0943-WestCountyEC U1</t>
  </si>
  <si>
    <t>DG_95713644: 34300Z000-PG0943-WestCountyEC U2</t>
  </si>
  <si>
    <t>DG_96177104: 34300Z000-PG0943-WestCountyEC Comm</t>
  </si>
  <si>
    <t>DG_623107150: 34400Z000-PG0943-WestCountyEC U1</t>
  </si>
  <si>
    <t>DG_623912980: 34400Z000-PG0943-WestCountyEC U2</t>
  </si>
  <si>
    <t>DG_655278474: 34500Z000-PG0943-WestCountyEC Comm</t>
  </si>
  <si>
    <t>DG_94122162: 34500Z000-PG0943-WestCountyEC U1</t>
  </si>
  <si>
    <t>DG_623560619: 34600Z000-PG0943-WestCountyEC U1</t>
  </si>
  <si>
    <t>DG_623913112: 34600Z000-PG0943-WestCountyEC U2</t>
  </si>
  <si>
    <t>DG_94122596: 34600Z000-PG0943-WestCountyEC Comm</t>
  </si>
  <si>
    <t>DG_647871369: 34630Z000-PG-WestCountyEC Comm</t>
  </si>
  <si>
    <t>DG_647871399: 34650Z000-PG-WestCountyEC Comm</t>
  </si>
  <si>
    <t>DG_96177542: 34650A000-PG0943-WestCountyEC Comm</t>
  </si>
  <si>
    <t>DG_647871429: 34670Z000-PG-WestCountyEC Comm</t>
  </si>
  <si>
    <t>DG_94122277: 34670A000-PG0943-WestCountyEC Comm</t>
  </si>
  <si>
    <t>018FCST: WCEC Combined Cycle Unit 1 &amp; 2</t>
  </si>
  <si>
    <t>253FCST: West County 1&amp;2-Capacity</t>
  </si>
  <si>
    <t>019FCST: WCEC Unit 3</t>
  </si>
  <si>
    <t>214FCST: West County-Other Prod Capacity A05</t>
  </si>
  <si>
    <t>004: Transmission</t>
  </si>
  <si>
    <t>06 - Transmission Plant - Electric</t>
  </si>
  <si>
    <t>35200</t>
  </si>
  <si>
    <t>DG_101613282: 35200Z000-PD0818-TransGeneratorLead</t>
  </si>
  <si>
    <t>DG_19930: 35200Z000-PD0031</t>
  </si>
  <si>
    <t>DG_630168437: 35200Z000-PD0031-Trans StLucie EPU</t>
  </si>
  <si>
    <t>DG_630168502: 35200W000-PD0031-Trans StLucie EPU</t>
  </si>
  <si>
    <t>DG_631780527: 35200Z000-PD0379-Trans Turkey PtEPU</t>
  </si>
  <si>
    <t>DG_631780968: 35200W000-PD0379-Trans Turkey PtEPU</t>
  </si>
  <si>
    <t>DG_635576235: 35200W000-PD0379</t>
  </si>
  <si>
    <t>35300</t>
  </si>
  <si>
    <t>DG_100592244: 35300Z000-PD0307-Radial</t>
  </si>
  <si>
    <t>DG_100612167: 35300Z000-PD0319-Radial</t>
  </si>
  <si>
    <t>DG_101239084: 35300W000-PD0379</t>
  </si>
  <si>
    <t>DG_101613391: 35300Z000-PD0149-TransGeneratorLead</t>
  </si>
  <si>
    <t>DG_101613422: 35300Z000-PD0549-TransGeneratorLead</t>
  </si>
  <si>
    <t>DG_101613424: 35300Z000-PD0818-TransGeneratorLead</t>
  </si>
  <si>
    <t>DG_101692187: 35300Z000-PD0831-TransGeneratorLead</t>
  </si>
  <si>
    <t>DG_105184244: 35300Z000-PD0379-Trans Turkey PtEPU</t>
  </si>
  <si>
    <t>DG_105184343: 35300Z000-PD0386-Trans StLucie EPU</t>
  </si>
  <si>
    <t>DG_105184345: 35300W000-PD0379-Trans Turkey PtEPU</t>
  </si>
  <si>
    <t>DG_105184363: 35300W000-PD0386-Trans StLucie EPU</t>
  </si>
  <si>
    <t>DG_631782040: 35300W000-PD0831-TransGeneratorLead</t>
  </si>
  <si>
    <t>DG_647871759: 35300Z000-PD0009</t>
  </si>
  <si>
    <t>DG_99305002: 35300W000-PD0386</t>
  </si>
  <si>
    <t>35310</t>
  </si>
  <si>
    <t>DG_100907566: 35310Z000-PG0630</t>
  </si>
  <si>
    <t>DG_101759767: 35310W000-NU0914</t>
  </si>
  <si>
    <t>DG_105184367: 35310Z000-NU0910-Trans StLucie EPU</t>
  </si>
  <si>
    <t>DG_105184371: 35310W000-NU0910-Trans StLucie EPU</t>
  </si>
  <si>
    <t>DG_21160: 35310Z000-PG0904</t>
  </si>
  <si>
    <t>DG_21210: 35310Z000-NU0910</t>
  </si>
  <si>
    <t>DG_21230: 35310Z000-PG0913</t>
  </si>
  <si>
    <t>DG_21240: 35310Z000-NU0914</t>
  </si>
  <si>
    <t>DG_21350: 35310Z000-NU0929</t>
  </si>
  <si>
    <t>DG_630167529: 35310Z000-NU0915-Trans StLucie EPU</t>
  </si>
  <si>
    <t>DG_630167758: 35310W000-NU0915-Trans StLucie EPU</t>
  </si>
  <si>
    <t>DG_638106450: 35310W000-NU0929</t>
  </si>
  <si>
    <t>35500</t>
  </si>
  <si>
    <t>DG_21500: 35500Z000-PD0031</t>
  </si>
  <si>
    <t>DG_99263906: 35500Z000-PD0476-Radial</t>
  </si>
  <si>
    <t>35600</t>
  </si>
  <si>
    <t>DG_105184375: 35600Z000-PD0436-Trans StLucie EPU</t>
  </si>
  <si>
    <t>DG_105184377: 35600W000-PD0436-Trans StLucie EPU</t>
  </si>
  <si>
    <t>DG_647871796: 35600Z000-PD0010</t>
  </si>
  <si>
    <t>DG_98617822: 35600W000-PD0436</t>
  </si>
  <si>
    <t>DG_99263930: 35600Z000-PD0476-Radial</t>
  </si>
  <si>
    <t>35700</t>
  </si>
  <si>
    <t>DG_22170: 35700Z000-PD0191</t>
  </si>
  <si>
    <t>35800</t>
  </si>
  <si>
    <t>DG_105223262: 35800W000-PD0436-Trans StLucie EPU</t>
  </si>
  <si>
    <t>DG_105239423: 35800Z000-PD0436-Trans StLucie EPU</t>
  </si>
  <si>
    <t>DG_22250: 35800Z000-PD0191</t>
  </si>
  <si>
    <t>DG_99263950: 35800Z000-PD0436-Radial</t>
  </si>
  <si>
    <t>021FCST: Transmission</t>
  </si>
  <si>
    <t>026FCST: Transmission-GSU</t>
  </si>
  <si>
    <t>160FCST: Future Use Plant - Transmission  Non-Depreciable</t>
  </si>
  <si>
    <t>284FCST: Okeechobee Transmission-Base</t>
  </si>
  <si>
    <t>285FCST: Port Everglades Transmission - Base</t>
  </si>
  <si>
    <t>201FCST: Riviera Beach - Transmission</t>
  </si>
  <si>
    <t>DG_105243222: 35310Z000-PG0943</t>
  </si>
  <si>
    <t>35010</t>
  </si>
  <si>
    <t>DG_18670: 35010Z000-PD0031</t>
  </si>
  <si>
    <t>DG_18710: 35010O000-PD0191</t>
  </si>
  <si>
    <t>DG_681605917: 35010Z000-PD0339-Lee County</t>
  </si>
  <si>
    <t>35010-105000</t>
  </si>
  <si>
    <t>DG_18730: 35010Z000-PD0191              (1050</t>
  </si>
  <si>
    <t>35010-121100</t>
  </si>
  <si>
    <t>DG_18740: 35010Z000-PD0191              (1211</t>
  </si>
  <si>
    <t>DG_18830: 35010Z000-PD0309              (1211</t>
  </si>
  <si>
    <t>DG_19130: 35010Z000-PD0598              (1211</t>
  </si>
  <si>
    <t>35020</t>
  </si>
  <si>
    <t>DG_647871713: 35020Z000-PD0009</t>
  </si>
  <si>
    <t>DG_681605945: 35020Z000-PD0339-Lee County</t>
  </si>
  <si>
    <t>35020-105000</t>
  </si>
  <si>
    <t>DG_19340: 35020Z000-PD0191              (1050</t>
  </si>
  <si>
    <t>DG_19640: 35020Z000-PD0598              (1050</t>
  </si>
  <si>
    <t>DG_19740: 35020Z000-PD0838              (1050</t>
  </si>
  <si>
    <t>35020-121100</t>
  </si>
  <si>
    <t>DG_19350: 35020Z000-PD0191              (1211</t>
  </si>
  <si>
    <t>DG_19650: 35020Z000-PD0598              (1211</t>
  </si>
  <si>
    <t>DG_101613242: 35200Z000-PD0549-TransGeneratorLead</t>
  </si>
  <si>
    <t>DG_30567790: 35200Z023-PD0367</t>
  </si>
  <si>
    <t>DG_33629878: 35200Z023-PD0319</t>
  </si>
  <si>
    <t>DG_39069678: 35200Z023-PD0307</t>
  </si>
  <si>
    <t>DG_45048445: 35200Z023-PD0311</t>
  </si>
  <si>
    <t>DG_50080189: 35200Z023-PD0339</t>
  </si>
  <si>
    <t>DG_621666331: 35200Z000-PD0386-Radial</t>
  </si>
  <si>
    <t>DG_626425986: 35200Z000-PD0339-Radial</t>
  </si>
  <si>
    <t>DG_647871755: 35200Z000-DI0031</t>
  </si>
  <si>
    <t>DG_647871894: 35200Z023-PD0449</t>
  </si>
  <si>
    <t>DG_670887513: 35200Z000-PD0339-Lee County</t>
  </si>
  <si>
    <t>DG_92991259: 35200Z037-PD0369</t>
  </si>
  <si>
    <t>35200-105000</t>
  </si>
  <si>
    <t>DG_101763562: 35200Z000-PD0309              (1050</t>
  </si>
  <si>
    <t>DG_100592284: 35300Z000-PD0339-Radial</t>
  </si>
  <si>
    <t>DG_100592304: 35300Z000-PD0367-Radial</t>
  </si>
  <si>
    <t>DG_100592331: 35300Z000-PD0379-Radial</t>
  </si>
  <si>
    <t>DG_100612096: 35300Z000-PD0309-Radial</t>
  </si>
  <si>
    <t>DG_100612142: 35300Z000-PD0311-Radial</t>
  </si>
  <si>
    <t>DG_100612202: 35300Z000-PD0369-Radial</t>
  </si>
  <si>
    <t>DG_100901263: 35300Z000-PD0386-Radial</t>
  </si>
  <si>
    <t>DG_101692185: 35300Z037-PD0339-TransGeneratorLead</t>
  </si>
  <si>
    <t>DG_104183082: 35300Z000-PD0367-SYNCHRO PTP 2</t>
  </si>
  <si>
    <t>DG_629096176: 35300Z000-PD0749-TransGeneratorLead</t>
  </si>
  <si>
    <t>DG_647871693: 35300Z000-PD0908</t>
  </si>
  <si>
    <t>DG_647871761: 35300Z000-DI0009</t>
  </si>
  <si>
    <t>DG_647871859: 35300Z000-DI0307-Radial</t>
  </si>
  <si>
    <t>DG_647871867: 35300Z000-PD0089-Radial</t>
  </si>
  <si>
    <t>DG_647871885: 35300Z000-PG0367-SYNCHRO PTP 2</t>
  </si>
  <si>
    <t>DG_653309975: 35300Z038-PD0311-TransGeneratorLead</t>
  </si>
  <si>
    <t>DG_668886531: 35300Z000-PD0339-Lee County</t>
  </si>
  <si>
    <t>DG_691878343: 35300Z000-PG0367-SYNCHRO PTP Comm</t>
  </si>
  <si>
    <t>DG_92991263: 35300Z037-PD0339</t>
  </si>
  <si>
    <t>DG_92991265: 35300Z037-PD0369</t>
  </si>
  <si>
    <t>DG_101693063: 35310Z037-PG0829</t>
  </si>
  <si>
    <t>DG_17435542: 35310Z000-PD0309</t>
  </si>
  <si>
    <t>DG_21110: 35310Z000-PD0339</t>
  </si>
  <si>
    <t>DG_21140: 35310Z000-PD0849</t>
  </si>
  <si>
    <t>DG_21170: 35310Z000-PG0905</t>
  </si>
  <si>
    <t>DG_21180: 35310Z000-PG0907</t>
  </si>
  <si>
    <t>DG_21190: 35310Z000-PG0908</t>
  </si>
  <si>
    <t>DG_21200: 35310Z000-PG0909</t>
  </si>
  <si>
    <t>DG_21220: 35310Z000-PG0911</t>
  </si>
  <si>
    <t>DG_21250: 35310Z000-NU0915</t>
  </si>
  <si>
    <t>DG_21260: 35310Z000-PG0917</t>
  </si>
  <si>
    <t>DG_21270: 35310Z000-PG0918</t>
  </si>
  <si>
    <t>DG_21290: 35310Z000-PG0921</t>
  </si>
  <si>
    <t>DG_21300: 35310Z000-PG0922</t>
  </si>
  <si>
    <t>DG_21310: 35310Z000-PG0923</t>
  </si>
  <si>
    <t>DG_21330: 35310Z000-PG0926</t>
  </si>
  <si>
    <t>DG_21340: 35310Z000-PG0928</t>
  </si>
  <si>
    <t>DG_21360: 35310Z000-PG0950</t>
  </si>
  <si>
    <t>DG_26635474: 35310Z000-PD0386</t>
  </si>
  <si>
    <t>DG_48764730: 35310Z000-PG0952</t>
  </si>
  <si>
    <t>DG_57931595: 35310Z000-PG0981</t>
  </si>
  <si>
    <t>DG_625526161: 35310Z000-PD0211</t>
  </si>
  <si>
    <t>DG_629833386: 35310Z038-PG0834</t>
  </si>
  <si>
    <t>DG_647871808: 35310Z000-PD0449</t>
  </si>
  <si>
    <t>DG_647871811: 35310Z000-PD0905</t>
  </si>
  <si>
    <t>DG_647871812: 35310Z000-PD0907</t>
  </si>
  <si>
    <t>DG_647871813: 35310Z000-PD0908</t>
  </si>
  <si>
    <t>DG_647871814: 35310Z000-PD0909</t>
  </si>
  <si>
    <t>DG_647871816: 35310Z000-PD0911</t>
  </si>
  <si>
    <t>DG_647871818: 35310Z000-PD0914</t>
  </si>
  <si>
    <t>DG_647871819: 35310Z000-PG0915</t>
  </si>
  <si>
    <t>DG_647871821: 35310Z000-PD0917</t>
  </si>
  <si>
    <t>DG_647871822: 35310Z000-PD0918</t>
  </si>
  <si>
    <t>DG_647871826: 35310Z000-PD0923</t>
  </si>
  <si>
    <t>DG_647871827: 35310Z000-DI0923</t>
  </si>
  <si>
    <t>DG_647871829: 35310Z000-PD0926</t>
  </si>
  <si>
    <t>DG_647871917: 35310Z000-PD0952</t>
  </si>
  <si>
    <t>DG_647871926: 35310Z000-PD0981</t>
  </si>
  <si>
    <t>DG_96154019: 35310Z000-PD0307</t>
  </si>
  <si>
    <t>35400</t>
  </si>
  <si>
    <t>DG_21390: 35400Z000-PD0191</t>
  </si>
  <si>
    <t>DG_670887989: 35500Z000-PD0339-Lee County</t>
  </si>
  <si>
    <t>DG_99263908: 35500Z000-PD0509-Radial</t>
  </si>
  <si>
    <t>DG_99263911: 35500Z000-PD0889-Radial</t>
  </si>
  <si>
    <t>DG_99565267: 35500Z000-PD0191-Radial</t>
  </si>
  <si>
    <t>DG_99625169: 35500Z000-PD0709-Radial</t>
  </si>
  <si>
    <t>DG_99643375: 35500Z000-PD0465-Radial</t>
  </si>
  <si>
    <t>DG_99660703: 35500Z000-PD0594-Radial</t>
  </si>
  <si>
    <t>DG_622425195: 35600Z000-PD0311</t>
  </si>
  <si>
    <t>DG_670888412: 35600Z000-PD0339-Lee County</t>
  </si>
  <si>
    <t>DG_99263944: 35600Z000-PD0509-Radial</t>
  </si>
  <si>
    <t>DG_99263947: 35600Z000-PD0889-Radial</t>
  </si>
  <si>
    <t>DG_99565269: 35600Z000-PD0191-Radial</t>
  </si>
  <si>
    <t>DG_99624381: 35600Z000-PD0709-Radial</t>
  </si>
  <si>
    <t>DG_99643438: 35600Z000-PD0465-Radial</t>
  </si>
  <si>
    <t>DG_99660723: 35600Z000-PD0594-Radial</t>
  </si>
  <si>
    <t>DG_99625185: 35800Z000-PD0889-Radial</t>
  </si>
  <si>
    <t>35900</t>
  </si>
  <si>
    <t>DG_22350: 35900Z000-PD0191</t>
  </si>
  <si>
    <t>DG_666679559: 35900Z000-PD0436-Trans StLucie EPU</t>
  </si>
  <si>
    <t>DG_681499427: 35900Z000-PD0339-Lee County</t>
  </si>
  <si>
    <t>DG_99565271: 35900Z000-PD0191-Radial</t>
  </si>
  <si>
    <t>030FCST: Transmission ECRC</t>
  </si>
  <si>
    <t>156FCST: Transmission Plant Specific  Non-Depreciable</t>
  </si>
  <si>
    <t>260FCST: Transmission-MinorDepr Deferred</t>
  </si>
  <si>
    <t>252FCST: Okeechobee Site-Transmission Deferred</t>
  </si>
  <si>
    <t>DG_647871758: 35300Z000-PG0009</t>
  </si>
  <si>
    <t>005: Distribution Line Facilities</t>
  </si>
  <si>
    <t>07 - Distribution Plant - Electric</t>
  </si>
  <si>
    <t>Distribution Line Transformers</t>
  </si>
  <si>
    <t>36800</t>
  </si>
  <si>
    <t>DG_25270: 36800Z000-DI0119</t>
  </si>
  <si>
    <t>Distribution Overhead Cond &amp; Devices</t>
  </si>
  <si>
    <t>36500</t>
  </si>
  <si>
    <t>DG_24540: 36500Z000-DI0119</t>
  </si>
  <si>
    <t>DG_627788931: 36500W000-DI0119</t>
  </si>
  <si>
    <t>Distribution Poles, Towers &amp; Fixtures</t>
  </si>
  <si>
    <t>36400</t>
  </si>
  <si>
    <t>DG_24390: 36400Z000-DI0119</t>
  </si>
  <si>
    <t>DG_627788475: 36400W000-DI0119</t>
  </si>
  <si>
    <t>Distribution Services</t>
  </si>
  <si>
    <t>36910</t>
  </si>
  <si>
    <t>DG_25450: 36910Z000-DI0119</t>
  </si>
  <si>
    <t>DG_627789400: 36910W000-DI0119</t>
  </si>
  <si>
    <t>36960</t>
  </si>
  <si>
    <t>DG_25610: 36960Z000-DI0119</t>
  </si>
  <si>
    <t>Distribution Underground Conductors &amp; Devices</t>
  </si>
  <si>
    <t>36760</t>
  </si>
  <si>
    <t>DG_24940: 36760Z000-DI0119</t>
  </si>
  <si>
    <t>DG_627139200: 36760W000-DI0416</t>
  </si>
  <si>
    <t>DG_627789178: 36760W000-DI0119</t>
  </si>
  <si>
    <t>36770</t>
  </si>
  <si>
    <t>DG_25030: 36770Z000-DI0119</t>
  </si>
  <si>
    <t>DG_627139263: 36770W000-DI0416</t>
  </si>
  <si>
    <t>Distribution Underground Conduit</t>
  </si>
  <si>
    <t>36660</t>
  </si>
  <si>
    <t>DG_24700: 36660Z000-DI0119</t>
  </si>
  <si>
    <t>36670</t>
  </si>
  <si>
    <t>DG_24790: 36670Z000-DI0119</t>
  </si>
  <si>
    <t>AMI Meters</t>
  </si>
  <si>
    <t>37010</t>
  </si>
  <si>
    <t>DG_64169019: 37010Z000-DI0880</t>
  </si>
  <si>
    <t>DG_647871927: 37010Z000-RE0880</t>
  </si>
  <si>
    <t>180FCST: AMI METERS 370.1</t>
  </si>
  <si>
    <t>DG_647871778: 36800Z000-PD0119</t>
  </si>
  <si>
    <t>177FCST: Distribution 368</t>
  </si>
  <si>
    <t>Distribution Meters</t>
  </si>
  <si>
    <t>37000</t>
  </si>
  <si>
    <t>DG_647871775: 37000Z000-SM0031</t>
  </si>
  <si>
    <t>DG_647871776: 37000Z000-RE0031</t>
  </si>
  <si>
    <t>DG_647871777: 37000Z000-DI0031</t>
  </si>
  <si>
    <t>DG_100905318: 36500Z041-DI0227</t>
  </si>
  <si>
    <t>174FCST: Distribution 365</t>
  </si>
  <si>
    <t>DG_100905216: 36400Z041-DI0227</t>
  </si>
  <si>
    <t>DG_647871781: 36400Z000-CC0119</t>
  </si>
  <si>
    <t>173FCST: Distribution 364</t>
  </si>
  <si>
    <t>36900</t>
  </si>
  <si>
    <t>DG_25380: 36900Z000-DI0119</t>
  </si>
  <si>
    <t>36920</t>
  </si>
  <si>
    <t>DG_25540: 36920Z000-DI0119</t>
  </si>
  <si>
    <t>36970</t>
  </si>
  <si>
    <t>DG_25680: 36970Z000-DI0119</t>
  </si>
  <si>
    <t>178FCST: Distribution 369</t>
  </si>
  <si>
    <t>36700</t>
  </si>
  <si>
    <t>DG_24870: 36700Z000-DI0119</t>
  </si>
  <si>
    <t>36750</t>
  </si>
  <si>
    <t>DG_647871203: 36750Z000-DI</t>
  </si>
  <si>
    <t>DG_78175519: 36750A000-DI0880</t>
  </si>
  <si>
    <t>176FCST: Distribution 367</t>
  </si>
  <si>
    <t>36600</t>
  </si>
  <si>
    <t>DG_24680: 36600Z000-DI0321</t>
  </si>
  <si>
    <t>175FCST: Distribution 366</t>
  </si>
  <si>
    <t>Installations On Customer Premises</t>
  </si>
  <si>
    <t>37100</t>
  </si>
  <si>
    <t>DG_25970: 37100Z000-DI0119</t>
  </si>
  <si>
    <t>37120</t>
  </si>
  <si>
    <t>DG_26150: 37120A000-DI0227</t>
  </si>
  <si>
    <t>DG_26260: 37120A000-DI0880</t>
  </si>
  <si>
    <t>DG_647871082: 37120Z000-RE</t>
  </si>
  <si>
    <t>37130</t>
  </si>
  <si>
    <t>DG_662119212: 37130Z000-RE</t>
  </si>
  <si>
    <t>37150</t>
  </si>
  <si>
    <t>DG_645817458: 37150A000-RE0022</t>
  </si>
  <si>
    <t>DG_647871202: 37150Z000-RE</t>
  </si>
  <si>
    <t>182FCST: Distribution 371</t>
  </si>
  <si>
    <t>207FCST: Dist Lines-ECRC</t>
  </si>
  <si>
    <t>Street Lights &amp; Signal Systems</t>
  </si>
  <si>
    <t>37300</t>
  </si>
  <si>
    <t>DG_26390: 37300Z000-DI0119</t>
  </si>
  <si>
    <t>183FCST: Distribution 373</t>
  </si>
  <si>
    <t>006: Distribution Substation</t>
  </si>
  <si>
    <t>Distribution Station Equipment</t>
  </si>
  <si>
    <t>36200</t>
  </si>
  <si>
    <t>DG_647871792: 36200Z000-PD0009</t>
  </si>
  <si>
    <t>DG_647871794: 36200Z000-DI0009</t>
  </si>
  <si>
    <t>Distribution Structures &amp; Improvements</t>
  </si>
  <si>
    <t>36100</t>
  </si>
  <si>
    <t>DG_23100: 36100Z000-PD0031</t>
  </si>
  <si>
    <t>DG_647871786: 36100Z000-DI0031</t>
  </si>
  <si>
    <t>Distribution Land &amp; Land Rights</t>
  </si>
  <si>
    <t>36000</t>
  </si>
  <si>
    <t>DG_647871803: 36000Z000-DI0031</t>
  </si>
  <si>
    <t>36000-105000</t>
  </si>
  <si>
    <t>DG_15686643: 36000Z000-DI0089              (1050</t>
  </si>
  <si>
    <t>DG_22820: 36000Z000-DI0449              (1050</t>
  </si>
  <si>
    <t>DG_647871805: 36000Z000-DI0031              (1050</t>
  </si>
  <si>
    <t>36000-121100</t>
  </si>
  <si>
    <t>DG_22830: 36000Z000-DI0449              (1211</t>
  </si>
  <si>
    <t>DG_23910: 36200A000-DI0449</t>
  </si>
  <si>
    <t>DG_644209888: 36200Z000-PD0818-TransGeneratorLead</t>
  </si>
  <si>
    <t>DG_92991271: 36200Z037-DI0089</t>
  </si>
  <si>
    <t>DG_97277842: 36200Z038-DI0449</t>
  </si>
  <si>
    <t>DG_98331884: 36200Z041-DI0449</t>
  </si>
  <si>
    <t>36200-105000</t>
  </si>
  <si>
    <t>DG_23960: 36200Z000-DI0449              (1050</t>
  </si>
  <si>
    <t>36290</t>
  </si>
  <si>
    <t>DG_24280: 36290A000-DI0449</t>
  </si>
  <si>
    <t>DG_24300: 36290A000-PD0486</t>
  </si>
  <si>
    <t>DG_24340: 36290A000-PD0791</t>
  </si>
  <si>
    <t>DG_37300019: 36290A000-DI0089</t>
  </si>
  <si>
    <t>DG_647871079: 36290Z000-DI</t>
  </si>
  <si>
    <t>DG_647871080: 36290Z000-PD</t>
  </si>
  <si>
    <t>042FCST: Distribution ECCR 362</t>
  </si>
  <si>
    <t>186FCST: Distribution 362</t>
  </si>
  <si>
    <t>DG_101911662: 36100Z041-DI0449</t>
  </si>
  <si>
    <t>DG_30430434: 36100Z023-DI0449</t>
  </si>
  <si>
    <t>DG_647871848: 36100Z038-PD0449</t>
  </si>
  <si>
    <t>DG_647871856: 36100Z023-PD0449</t>
  </si>
  <si>
    <t>DG_647871915: 36100Z023-DI0879</t>
  </si>
  <si>
    <t>DG_94659298: 36100Z037-DI0089</t>
  </si>
  <si>
    <t>DG_97216200: 36100Z038-DI0449</t>
  </si>
  <si>
    <t>36100-105000</t>
  </si>
  <si>
    <t>DG_23400: 36100Z000-DI0449              (1050</t>
  </si>
  <si>
    <t>36100-121100</t>
  </si>
  <si>
    <t>DG_23410: 36100Z000-DI0449              (1211</t>
  </si>
  <si>
    <t>185FCST: Distribution 361</t>
  </si>
  <si>
    <t>007: Building, General Plant</t>
  </si>
  <si>
    <t>08 - General Plant</t>
  </si>
  <si>
    <t>38900</t>
  </si>
  <si>
    <t>DG_27900: 38900Z000-CC0642</t>
  </si>
  <si>
    <t>DG_647871773: 38900Z000-PD0009</t>
  </si>
  <si>
    <t>38900-121100</t>
  </si>
  <si>
    <t>DG_27860: 38900Z000-CC0623              (1211</t>
  </si>
  <si>
    <t>39000</t>
  </si>
  <si>
    <t>DG_102433725: 39000Z000-CC0642-GO Bldg</t>
  </si>
  <si>
    <t>DG_28320: 39000Z000-CC0001</t>
  </si>
  <si>
    <t>DG_30740: 39000Z000-CC0642</t>
  </si>
  <si>
    <t>DG_647871739: 39000Z000-RE0642</t>
  </si>
  <si>
    <t>DG_647871740: 39000Z000-PG0642</t>
  </si>
  <si>
    <t>DG_647871741: 39000Z000-PD0642</t>
  </si>
  <si>
    <t>DG_647871742: 39000Z000-NU0642</t>
  </si>
  <si>
    <t>DG_647871743: 39000Z000-DI0642</t>
  </si>
  <si>
    <t>DG_647871766: 39000Z000-RE0001</t>
  </si>
  <si>
    <t>DG_647871770: 39000Z000-DI0001</t>
  </si>
  <si>
    <t>DG_682230143: 39000Z005-DI0642</t>
  </si>
  <si>
    <t>39010</t>
  </si>
  <si>
    <t>DG_31950: 39010A000-CC0010</t>
  </si>
  <si>
    <t>DG_32190: 39010A000-CC0642</t>
  </si>
  <si>
    <t>DG_625115731: 39010A000-CC0642-GO Bldg</t>
  </si>
  <si>
    <t>057FCST: General Plant Structures Default</t>
  </si>
  <si>
    <t>158FCST: General Plant Structures  Non-Depreciable</t>
  </si>
  <si>
    <t>162FCST: Future Use Plant - General Structures  Non-Depreciable</t>
  </si>
  <si>
    <t>008: General Plant Equipment</t>
  </si>
  <si>
    <t>39720</t>
  </si>
  <si>
    <t>DG_633843732: 39720A000-DI0029-Radial</t>
  </si>
  <si>
    <t>DG_634707887: 39720W000-PD0379-Amort</t>
  </si>
  <si>
    <t>DG_647871165: 39720Z000-DI</t>
  </si>
  <si>
    <t>DG_647871167: 39720Z000-PD</t>
  </si>
  <si>
    <t>DG_647871437: 39720Z000-PD-Radial</t>
  </si>
  <si>
    <t>DG_73370: 39720A000-DI0027</t>
  </si>
  <si>
    <t>DG_73390: 39720A000-DI0029</t>
  </si>
  <si>
    <t>39780</t>
  </si>
  <si>
    <t>DG_105184379: 39780Z000-PD0386-Trans StLucie EPU</t>
  </si>
  <si>
    <t>DG_105184472: 39780Z000-PD0436-Trans StLucie EPU</t>
  </si>
  <si>
    <t>DG_105184484: 39780W000-PD0386-Trans StLucie EPU</t>
  </si>
  <si>
    <t>DG_105184486: 39780W000-PD0436-Trans StLucie EPU</t>
  </si>
  <si>
    <t>DG_651960616: 39780Z000-PD0818-TransGeneratorLead</t>
  </si>
  <si>
    <t>DG_77790: 39780Z000-PD0031</t>
  </si>
  <si>
    <t>DG_98617828: 39780W000-PD0436</t>
  </si>
  <si>
    <t>39110</t>
  </si>
  <si>
    <t>DG_32730: 39110A000-CC0001</t>
  </si>
  <si>
    <t>DG_32790: 39110A000-CC0005</t>
  </si>
  <si>
    <t>DG_32910: 39110A000-CC0014</t>
  </si>
  <si>
    <t>DG_33010: 39110A000-RE0022</t>
  </si>
  <si>
    <t>DG_33020: 39110Z000-RE0022</t>
  </si>
  <si>
    <t>DG_33030: 39110A000-CC0023</t>
  </si>
  <si>
    <t>DG_33150: 39110A000-PD0031</t>
  </si>
  <si>
    <t>DG_33190: 39110A000-DI0035</t>
  </si>
  <si>
    <t>DG_33400: 39110A000-CC0053</t>
  </si>
  <si>
    <t>DG_33410: 39110Z000-CC0053</t>
  </si>
  <si>
    <t>DG_35800: 39110A000-PG0633</t>
  </si>
  <si>
    <t>DG_35820: 39110A000-PG0635</t>
  </si>
  <si>
    <t>DG_35880: 39110A000-CC0642</t>
  </si>
  <si>
    <t>DG_35900: 39110A000-NU0643</t>
  </si>
  <si>
    <t>DG_37430: 39110A000-NU0914</t>
  </si>
  <si>
    <t>DG_647871085: 39110Z000-CC</t>
  </si>
  <si>
    <t>DG_647871086: 39110Z000-DI</t>
  </si>
  <si>
    <t>DG_647871087: 39110Z000-NU</t>
  </si>
  <si>
    <t>DG_647871088: 39110Z000-PD</t>
  </si>
  <si>
    <t>DG_647871089: 39110Z000-PG</t>
  </si>
  <si>
    <t>DG_647871723: 39110Z000-RE0071</t>
  </si>
  <si>
    <t>39120</t>
  </si>
  <si>
    <t>DG_37870: 39120A000-CC0014</t>
  </si>
  <si>
    <t>DG_37880: 39120Z000-CC0014</t>
  </si>
  <si>
    <t>DG_37960: 39120A000-RE0022</t>
  </si>
  <si>
    <t>DG_38300: 39120A000-CC0071</t>
  </si>
  <si>
    <t>DG_38510: 39120A000-PD0129</t>
  </si>
  <si>
    <t>DG_39460: 39120A000-CC0642</t>
  </si>
  <si>
    <t>DG_647871092: 39120Z000-CC</t>
  </si>
  <si>
    <t>DG_647871093: 39120Z000-DI</t>
  </si>
  <si>
    <t>DG_647871095: 39120Z000-PD</t>
  </si>
  <si>
    <t>39130</t>
  </si>
  <si>
    <t>DG_40330: 39130A000-CC0003</t>
  </si>
  <si>
    <t>DG_40650: 39130A000-CC0025</t>
  </si>
  <si>
    <t>DG_40980: 39130A000-CC0053</t>
  </si>
  <si>
    <t>DG_41080: 39130A000-PD0061</t>
  </si>
  <si>
    <t>DG_41160: 39130A000-CC0071</t>
  </si>
  <si>
    <t>DG_42610: 39130A000-PG0635</t>
  </si>
  <si>
    <t>DG_42670: 39130A000-CC0642</t>
  </si>
  <si>
    <t>DG_622726727: 39130A000-DI0435</t>
  </si>
  <si>
    <t>DG_647871099: 39130Z000-CC</t>
  </si>
  <si>
    <t>DG_647871100: 39130Z000-DI</t>
  </si>
  <si>
    <t>DG_647871101: 39130Z000-NU</t>
  </si>
  <si>
    <t>DG_647871208: 39130Z000-PD</t>
  </si>
  <si>
    <t>39140</t>
  </si>
  <si>
    <t>DG_44620: 39140Z000-CC0041</t>
  </si>
  <si>
    <t>DG_44640: 39140Z000-CC0044</t>
  </si>
  <si>
    <t>DG_45750: 39140Z000-CC0623</t>
  </si>
  <si>
    <t>DG_46290: 39140Z000-RE0830</t>
  </si>
  <si>
    <t>DG_647871104: 39140Z000-CC</t>
  </si>
  <si>
    <t>DG_647871105: 39140Z000-DI</t>
  </si>
  <si>
    <t>DG_647871108: 39140Z000-RE</t>
  </si>
  <si>
    <t>DG_647871221: 39140Z000-PD</t>
  </si>
  <si>
    <t>39150</t>
  </si>
  <si>
    <t>DG_46870: 39150A000-CC0005</t>
  </si>
  <si>
    <t>DG_46990: 39150A000-CC0014</t>
  </si>
  <si>
    <t>DG_47090: 39150A000-RE0022</t>
  </si>
  <si>
    <t>DG_47170: 39150A000-DI0027</t>
  </si>
  <si>
    <t>DG_47200: 39150A000-PD0031</t>
  </si>
  <si>
    <t>DG_47420: 39150A000-CC0053</t>
  </si>
  <si>
    <t>DG_47430: 39150Z000-CC0053</t>
  </si>
  <si>
    <t>DG_49410: 39150A000-NU0607</t>
  </si>
  <si>
    <t>DG_49490: 39150A000-PG0615</t>
  </si>
  <si>
    <t>DG_49700: 39150A000-PG0635</t>
  </si>
  <si>
    <t>DG_49750: 39150Z000-CC0642</t>
  </si>
  <si>
    <t>DG_50050: 39150A000-PG0693</t>
  </si>
  <si>
    <t>DG_51340: 39150Z000-NU0914</t>
  </si>
  <si>
    <t>DG_623064584: 39150A000-CC0642-GO Bldg</t>
  </si>
  <si>
    <t>DG_647871109: 39150Z000-CC</t>
  </si>
  <si>
    <t>DG_647871110: 39150Z000-DI</t>
  </si>
  <si>
    <t>DG_647871111: 39150Z000-NU</t>
  </si>
  <si>
    <t>DG_647871112: 39150Z000-PD</t>
  </si>
  <si>
    <t>DG_647871113: 39150Z000-PG</t>
  </si>
  <si>
    <t>DG_647871114: 39150Z000-RE</t>
  </si>
  <si>
    <t>DG_647871199: 39150Z000-EM</t>
  </si>
  <si>
    <t>39180</t>
  </si>
  <si>
    <t>DG_675527974: 39180Z000-CC</t>
  </si>
  <si>
    <t>39190</t>
  </si>
  <si>
    <t>DG_51660: 39190A000-CC0001</t>
  </si>
  <si>
    <t>DG_51690: 39190A000-CC0005</t>
  </si>
  <si>
    <t>DG_51760: 39190A000-RE0022</t>
  </si>
  <si>
    <t>DG_51770: 39190A000-CC0025</t>
  </si>
  <si>
    <t>DG_51780: 39190A000-DI0027</t>
  </si>
  <si>
    <t>DG_51790: 39190A000-PD0031</t>
  </si>
  <si>
    <t>DG_52320: 39190A000-CC0404</t>
  </si>
  <si>
    <t>DG_52620: 39190A000-NU0607</t>
  </si>
  <si>
    <t>DG_52660: 39190A000-PG0615</t>
  </si>
  <si>
    <t>DG_52710: 39190A000-PG0633</t>
  </si>
  <si>
    <t>DG_52720: 39190A000-PG0635</t>
  </si>
  <si>
    <t>DG_52740: 39190A000-CC0642</t>
  </si>
  <si>
    <t>DG_53220: 39190A000-NU0951</t>
  </si>
  <si>
    <t>DG_622727855: 39190A000-CC0986</t>
  </si>
  <si>
    <t>DG_647871120: 39190Z000-CC</t>
  </si>
  <si>
    <t>DG_647871121: 39190Z000-DI</t>
  </si>
  <si>
    <t>DG_647871122: 39190Z000-NU</t>
  </si>
  <si>
    <t>DG_647871123: 39190Z000-PD</t>
  </si>
  <si>
    <t>DG_647871124: 39190Z000-PG</t>
  </si>
  <si>
    <t>DG_647871125: 39190Z000-RE</t>
  </si>
  <si>
    <t>DG_655156391: 39190Z008-PD</t>
  </si>
  <si>
    <t>39310</t>
  </si>
  <si>
    <t>DG_54800: 39310Z000-CC0009</t>
  </si>
  <si>
    <t>DG_647871933: 39310Z000-DI0071</t>
  </si>
  <si>
    <t>39320</t>
  </si>
  <si>
    <t>DG_55730: 39320A000-CC0009</t>
  </si>
  <si>
    <t>DG_55810: 39320A000-DI0060</t>
  </si>
  <si>
    <t>DG_647871132: 39320Z000-CC</t>
  </si>
  <si>
    <t>DG_647871136: 39320Z000-RE</t>
  </si>
  <si>
    <t>DG_647871176: 39320Z000-PD</t>
  </si>
  <si>
    <t>DG_647871201: 39320Z000-DI</t>
  </si>
  <si>
    <t>DG_647872010: 39320Z000-DI0071</t>
  </si>
  <si>
    <t>39420</t>
  </si>
  <si>
    <t>DG_61730: 39420A000-CC0009</t>
  </si>
  <si>
    <t>DG_61770: 39420A000-CC0014</t>
  </si>
  <si>
    <t>DG_61860: 39420A000-PD0031</t>
  </si>
  <si>
    <t>DG_61960: 39420A000-DI0050</t>
  </si>
  <si>
    <t>DG_62110: 39420A000-DI0077</t>
  </si>
  <si>
    <t>DG_622726736: 39420A000-CC0642</t>
  </si>
  <si>
    <t>DG_622727856: 39420A000-CC0986</t>
  </si>
  <si>
    <t>DG_63740: 39420A000-PG0621</t>
  </si>
  <si>
    <t>DG_63810: 39420A000-PG0635</t>
  </si>
  <si>
    <t>DG_647871145: 39420Z000-CC</t>
  </si>
  <si>
    <t>DG_647871146: 39420Z000-DI</t>
  </si>
  <si>
    <t>DG_647871148: 39420Z000-PD</t>
  </si>
  <si>
    <t>DG_647871149: 39420Z000-PG</t>
  </si>
  <si>
    <t>DG_647871150: 39420Z000-RE</t>
  </si>
  <si>
    <t>DG_64810: 39420A000-NU0914</t>
  </si>
  <si>
    <t>39500</t>
  </si>
  <si>
    <t>DG_65160: 39500Z000-PD0031</t>
  </si>
  <si>
    <t>DG_66330: 39500Z000-NU0951</t>
  </si>
  <si>
    <t>39510</t>
  </si>
  <si>
    <t>DG_66430: 39510Z000-PD0031</t>
  </si>
  <si>
    <t>DG_67580: 39510Z000-NU0951</t>
  </si>
  <si>
    <t>39520</t>
  </si>
  <si>
    <t>DG_622727859: 39520A000-CC0986</t>
  </si>
  <si>
    <t>DG_647871152: 39520Z000-CC</t>
  </si>
  <si>
    <t>DG_647871153: 39520Z000-DI</t>
  </si>
  <si>
    <t>DG_647871154: 39520Z000-NU</t>
  </si>
  <si>
    <t>DG_647871155: 39520Z000-PG</t>
  </si>
  <si>
    <t>DG_647871156: 39520Z000-RE</t>
  </si>
  <si>
    <t>DG_647871197: 39520Z000-PD</t>
  </si>
  <si>
    <t>DG_67680: 39520A000-RE0022</t>
  </si>
  <si>
    <t>DG_67720: 39520A000-PD0031</t>
  </si>
  <si>
    <t>DG_67790: 39520A000-DI0050</t>
  </si>
  <si>
    <t>DG_68240: 39520A000-DI0196</t>
  </si>
  <si>
    <t>DG_69210: 39520A000-PG0635</t>
  </si>
  <si>
    <t>DG_70060: 39520A000-NU0914</t>
  </si>
  <si>
    <t>39700</t>
  </si>
  <si>
    <t>DG_70800: 39700Z000-CC0009</t>
  </si>
  <si>
    <t>DG_70870: 39700Z000-PD0031</t>
  </si>
  <si>
    <t>DG_71110: 39700Z000-DI0495</t>
  </si>
  <si>
    <t>DG_71500: 39700Z000-NU0915</t>
  </si>
  <si>
    <t>39710</t>
  </si>
  <si>
    <t>DG_71660: 39710Z000-CC0009</t>
  </si>
  <si>
    <t>DG_71750: 39710Z000-PD0031</t>
  </si>
  <si>
    <t>DG_71830: 39710Z000-DI0059</t>
  </si>
  <si>
    <t>DG_73080: 39710Z000-NU0915</t>
  </si>
  <si>
    <t>DG_101911704: 39720A041-DI0449</t>
  </si>
  <si>
    <t>DG_629602972: 39720A000-PD0818-TransGeneratorLea</t>
  </si>
  <si>
    <t>DG_647871164: 39720Z000-CC</t>
  </si>
  <si>
    <t>DG_647871168: 39720Z000-PG</t>
  </si>
  <si>
    <t>DG_647871169: 39720Z000-RE</t>
  </si>
  <si>
    <t>DG_647871170: 39720Z000-SM</t>
  </si>
  <si>
    <t>DG_647871204: 39720Z038-DI</t>
  </si>
  <si>
    <t>DG_647871438: 39720Z000-PD-Substations - Trans_Ge</t>
  </si>
  <si>
    <t>DG_681743222: 39720Z000-PD-Lee County</t>
  </si>
  <si>
    <t>DG_73280: 39720A000-CC0006</t>
  </si>
  <si>
    <t>DG_73350: 39720A000-RE0022</t>
  </si>
  <si>
    <t>DG_73360: 39720A000-CC0025</t>
  </si>
  <si>
    <t>DG_74680: 39720A000-CC0642</t>
  </si>
  <si>
    <t>DG_75350: 39720A000-NU0914</t>
  </si>
  <si>
    <t>DG_75360: 39720A000-NU0915</t>
  </si>
  <si>
    <t>DG_94659350: 39720A037-DI0089</t>
  </si>
  <si>
    <t>DG_97277831: 39720A038-DI0449</t>
  </si>
  <si>
    <t>39730</t>
  </si>
  <si>
    <t>DG_647871175: 39730Z000-CC</t>
  </si>
  <si>
    <t>DG_75580: 39730Z000-CC0009</t>
  </si>
  <si>
    <t>DG_75670: 39730Z000-PD0031</t>
  </si>
  <si>
    <t>DG_75780: 39730Z000-DI0059</t>
  </si>
  <si>
    <t>DG_100179422: 39780Z000-PD0191-Radial</t>
  </si>
  <si>
    <t>DG_647872004: 39780Z000-PD0050</t>
  </si>
  <si>
    <t>DG_77820: 39780Z000-DI0050</t>
  </si>
  <si>
    <t>DG_78880: 39780Z000-PG0907</t>
  </si>
  <si>
    <t>39800</t>
  </si>
  <si>
    <t>DG_622727860: 39800A000-CC0986</t>
  </si>
  <si>
    <t>DG_625526168: 39800A000-PD0687</t>
  </si>
  <si>
    <t>DG_647871072: 39800Z000-CC</t>
  </si>
  <si>
    <t>DG_647871073: 39800Z000-DI</t>
  </si>
  <si>
    <t>DG_647871074: 39800Z000-NU</t>
  </si>
  <si>
    <t>DG_647871075: 39800Z000-PD</t>
  </si>
  <si>
    <t>DG_647871076: 39800Z000-PG</t>
  </si>
  <si>
    <t>DG_647871077: 39800Z000-RE</t>
  </si>
  <si>
    <t>DG_79030: 39800A000-CC0001</t>
  </si>
  <si>
    <t>DG_79090: 39800A000-CC0005</t>
  </si>
  <si>
    <t>DG_79160: 39800Z000-CC0009</t>
  </si>
  <si>
    <t>DG_79210: 39800A000-CC0014</t>
  </si>
  <si>
    <t>DG_79290: 39800A000-RE0022</t>
  </si>
  <si>
    <t>DG_79310: 39800A000-CC0023</t>
  </si>
  <si>
    <t>DG_79390: 39800A000-DI0027</t>
  </si>
  <si>
    <t>DG_79430: 39800A000-PD0031</t>
  </si>
  <si>
    <t>DG_79630: 39800Z000-DI0050</t>
  </si>
  <si>
    <t>DG_79860: 39800A000-DI0077</t>
  </si>
  <si>
    <t>DG_81590: 39800A000-PG0633</t>
  </si>
  <si>
    <t>DG_81610: 39800A000-PG0635</t>
  </si>
  <si>
    <t>DG_81670: 39800A000-CC0642</t>
  </si>
  <si>
    <t>DG_83070: 39800A000-NU0914</t>
  </si>
  <si>
    <t>39920</t>
  </si>
  <si>
    <t>DG_83440: 39920Z000-DI0227</t>
  </si>
  <si>
    <t>DG_83460: 39920Z000-PD0436</t>
  </si>
  <si>
    <t>034FCST: General Plant Other</t>
  </si>
  <si>
    <t>039FCST: General Plant Other ECRC</t>
  </si>
  <si>
    <t>044FCST: General Plant Other ECCR</t>
  </si>
  <si>
    <t>009: Transportation Equipment</t>
  </si>
  <si>
    <t>39240</t>
  </si>
  <si>
    <t>DG_103795363: 39240Z039-PG0848</t>
  </si>
  <si>
    <t>39290</t>
  </si>
  <si>
    <t>DG_103795422: 39290Z039-PG0848</t>
  </si>
  <si>
    <t>39210</t>
  </si>
  <si>
    <t>DG_647871935: 39210Z000-DI0009</t>
  </si>
  <si>
    <t>39220</t>
  </si>
  <si>
    <t>DG_647871939: 39220Z000-DI0009</t>
  </si>
  <si>
    <t>39230</t>
  </si>
  <si>
    <t>DG_647871940: 39230Z000-DI0009</t>
  </si>
  <si>
    <t>39270</t>
  </si>
  <si>
    <t>DG_647871129: 39270Z000-DI</t>
  </si>
  <si>
    <t>39280</t>
  </si>
  <si>
    <t>DG_53900: 39280Z000-DI0804</t>
  </si>
  <si>
    <t>DG_647871130: 39280Z000-CC</t>
  </si>
  <si>
    <t>DG_647871131: 39280Z000-DI</t>
  </si>
  <si>
    <t>DG_647871214: 39280Z000-PD</t>
  </si>
  <si>
    <t>DG_53910: 39290Z000-CC0009</t>
  </si>
  <si>
    <t>DG_647871943: 39290Z000-DI0009</t>
  </si>
  <si>
    <t>DG_675526756: 39290Z000-PG0848</t>
  </si>
  <si>
    <t>39610</t>
  </si>
  <si>
    <t>DG_647871900: 39610Z000-CC0912</t>
  </si>
  <si>
    <t>DG_70580: 39610Z000-CC0009</t>
  </si>
  <si>
    <t>DG_70640: 39610Z000-DI0804</t>
  </si>
  <si>
    <t>058FCST: General Plant Transportation Default</t>
  </si>
  <si>
    <t>Total New Solar Investment</t>
  </si>
  <si>
    <t>ITC Rate 30% (2015 - 2019)</t>
  </si>
  <si>
    <t>ITC Generated</t>
  </si>
  <si>
    <t>Basis Adjustment @ 15%</t>
  </si>
  <si>
    <t>ITC Generated UI Input</t>
  </si>
  <si>
    <t>2016 Rate Case v2 ITC Generated as of 12/22/2015</t>
  </si>
  <si>
    <t>Increase / (Decrease)</t>
  </si>
  <si>
    <t>ITC Credit by Year</t>
  </si>
  <si>
    <t>Amortization Amount</t>
  </si>
  <si>
    <t>Month</t>
  </si>
  <si>
    <t>Charge Amount</t>
  </si>
  <si>
    <t>ITC Rate</t>
  </si>
  <si>
    <t>ITC Amount</t>
  </si>
  <si>
    <t>Years</t>
  </si>
  <si>
    <t>2014 - 2018</t>
  </si>
  <si>
    <t xml:space="preserve">Summary of ITC Amortization </t>
  </si>
  <si>
    <t>Current Tax Payable</t>
  </si>
  <si>
    <t>Current Tax Expense</t>
  </si>
  <si>
    <t>Unamortized ITC</t>
  </si>
  <si>
    <t>Deferred Tax Expense</t>
  </si>
  <si>
    <t>Amortization of ITC (over Book Life)</t>
  </si>
  <si>
    <t>Subtotal</t>
  </si>
  <si>
    <t>Basis Difference</t>
  </si>
  <si>
    <t>Net Tax Benefit</t>
  </si>
  <si>
    <t>236.xxx Tax Payable</t>
  </si>
  <si>
    <t>409.xxx Current Tax Exp</t>
  </si>
  <si>
    <t>1a</t>
  </si>
  <si>
    <t>1b</t>
  </si>
  <si>
    <t>a</t>
  </si>
  <si>
    <t>b</t>
  </si>
  <si>
    <t>c</t>
  </si>
  <si>
    <t>d</t>
  </si>
  <si>
    <t>255.xxx Unamortized ITC</t>
  </si>
  <si>
    <t>411.xxx Deferred Tax Exp</t>
  </si>
  <si>
    <t>1c</t>
  </si>
  <si>
    <t>1d</t>
  </si>
  <si>
    <t>2a</t>
  </si>
  <si>
    <t>2b</t>
  </si>
  <si>
    <t>Tax Rate</t>
  </si>
  <si>
    <t>ITC Generation</t>
  </si>
  <si>
    <t>Book Life (years)</t>
  </si>
  <si>
    <t>Account</t>
  </si>
  <si>
    <t>ITC Generated:</t>
  </si>
  <si>
    <t>Impact of ITC Entries:</t>
  </si>
  <si>
    <t>OPC 1st Set of Int - Item 27</t>
  </si>
  <si>
    <t>Summary of ITC Entries</t>
  </si>
  <si>
    <t>FPLM: 2016 Rate Case v3</t>
  </si>
  <si>
    <t>Year 2016</t>
  </si>
  <si>
    <t>Year 2017</t>
  </si>
  <si>
    <t>Year 2018</t>
  </si>
  <si>
    <t>Florida Power &amp; Light </t>
  </si>
  <si>
    <t>Pre-Tax Book Income - ATL</t>
  </si>
  <si>
    <t>Pre-Tax Book Income - BTL</t>
  </si>
  <si>
    <t>Pre-Tax Book Income - Gas Reserves</t>
  </si>
  <si>
    <t>Inc Taxes Computed at Fed Statutory (ATL)</t>
  </si>
  <si>
    <t>Inc Taxes Computed at Fed Statutory (BTL)</t>
  </si>
  <si>
    <t>Income Taxes Computed at Federal Statutory Rate</t>
  </si>
  <si>
    <t>Perm Adj from Schedule M Report (Pre-Tax)</t>
  </si>
  <si>
    <t>Above the Line:</t>
  </si>
  <si>
    <t>AFUDC FERC Reclass</t>
  </si>
  <si>
    <t>AMO313: Reg Asset - PPA Cedar Bay</t>
  </si>
  <si>
    <t>DED198: Sec 199 Manufacturer's Deduction</t>
  </si>
  <si>
    <t>DED198Adj: Section 199 Deduction - State Deductible Adj</t>
  </si>
  <si>
    <t xml:space="preserve">     EMT - Gas Reserves - Future Projects</t>
  </si>
  <si>
    <t xml:space="preserve">     EMT - Gas Reserves - PetroQuest</t>
  </si>
  <si>
    <t>GRSEC199: Gas Reserves Section 199</t>
  </si>
  <si>
    <t>FUL202 Fuel Tax Credit M</t>
  </si>
  <si>
    <t xml:space="preserve">     Florida</t>
  </si>
  <si>
    <t>State Current Inc Taxes - per Provision - ATL</t>
  </si>
  <si>
    <t>State Deferred Inc Taxes - per Provision - ATL</t>
  </si>
  <si>
    <t>State Current Inc Taxes - per Provision - GR</t>
  </si>
  <si>
    <t>State Deferred Inc Taxes - per Provision - GR</t>
  </si>
  <si>
    <t xml:space="preserve">     Sub-Total - ATL - Permanent Differences</t>
  </si>
  <si>
    <t>Below the Line:</t>
  </si>
  <si>
    <t>INC501: Storm Fund Non-Taxable</t>
  </si>
  <si>
    <t>INC504: Nuclear Fund Below Perm</t>
  </si>
  <si>
    <t>INC507: NonQual Decom fund NonTaxable</t>
  </si>
  <si>
    <t>State Current Inc Taxes - per Provision - BTL</t>
  </si>
  <si>
    <t>State Deferred Inc Taxes - per Provision - BTL</t>
  </si>
  <si>
    <t xml:space="preserve">     Sub-Total - BTL - Permanent Differences</t>
  </si>
  <si>
    <t>Total Permanent Items</t>
  </si>
  <si>
    <t>Tax Impacts on Perm Adjs</t>
  </si>
  <si>
    <t>State Deferred Income Taxes - per Provision - GR</t>
  </si>
  <si>
    <t>Amort of Deferred Regulatory Credit (Excess Def Taxes)</t>
  </si>
  <si>
    <t>Amortization of ITC</t>
  </si>
  <si>
    <t>Fuel Tax Credit</t>
  </si>
  <si>
    <t>Federal Tax Credits - Other</t>
  </si>
  <si>
    <t>Other Deferred Only</t>
  </si>
  <si>
    <t>Sec 172(f) - IRS</t>
  </si>
  <si>
    <t>Sec 172(f) - FIN48</t>
  </si>
  <si>
    <t>OOPA Adjustments - ATL</t>
  </si>
  <si>
    <t>RTP Adjustments - ATL</t>
  </si>
  <si>
    <t>IRS  Adjustments - ATL</t>
  </si>
  <si>
    <t>FIN48  Adjustments - ATL</t>
  </si>
  <si>
    <t xml:space="preserve">     Sub-Total ATL Tax Impacts</t>
  </si>
  <si>
    <t>OOPA Adjustments - BTL</t>
  </si>
  <si>
    <t>RTP Adjustments - BTL</t>
  </si>
  <si>
    <t>IRS  Adjustments - BTL</t>
  </si>
  <si>
    <t>FIN48  Adjustments - BTL</t>
  </si>
  <si>
    <t xml:space="preserve">     Sub-Total BTL Tax Impacts</t>
  </si>
  <si>
    <t>Total Tax Impacts</t>
  </si>
  <si>
    <t>ATL Taxes per Income  Statement</t>
  </si>
  <si>
    <t>Pre-tax Tax plus Total Tax Impacts - ATL</t>
  </si>
  <si>
    <t>Difference - ATL</t>
  </si>
  <si>
    <t>Effective Tax Rate (Monthly) - ATL</t>
  </si>
  <si>
    <t>BTL Taxes per Income  Statement</t>
  </si>
  <si>
    <t>Pre-tax Tax plus Total Tax Impacts - BTL</t>
  </si>
  <si>
    <t>Difference - BTL</t>
  </si>
  <si>
    <t>Total Difference</t>
  </si>
  <si>
    <t>Effective Tax Rate (Monthly) - BTL</t>
  </si>
  <si>
    <t>Total Taxes per Income Statement</t>
  </si>
  <si>
    <t>Effective Tax Rate (Monthly) - Total</t>
  </si>
  <si>
    <t>ITC107 - School Solar ITC Book Depreciation Reclass - Total</t>
  </si>
  <si>
    <t>Total ITC Book Depreciation Basis Adj Reclass</t>
  </si>
  <si>
    <t>ITC Amortization - Total</t>
  </si>
  <si>
    <t>Unamortized ITC - Total</t>
  </si>
  <si>
    <t>ITC Generated - Total - Posted on Fed Current Inc Tax Rpt</t>
  </si>
  <si>
    <t>Total ITC Amortization</t>
  </si>
  <si>
    <t>ITC107 - School Solar ITC Book Depreciation - 30 yr</t>
  </si>
  <si>
    <t>ITC107: ITC Generated Basis Adjustment Balance - 30 yr</t>
  </si>
  <si>
    <t>30 yr ITC Book Depreciation Basis Adj Reclass</t>
  </si>
  <si>
    <t>ITC Amortization - 30 yr</t>
  </si>
  <si>
    <t>ITC Generated Balance - 30 yr</t>
  </si>
  <si>
    <t>Fully Amortized ITC - 30 yr</t>
  </si>
  <si>
    <t>ITC Generated - 30 yr</t>
  </si>
  <si>
    <t>Beginning Balance ITC Generated - 30 yr</t>
  </si>
  <si>
    <t>30 yr ITC Amortization</t>
  </si>
  <si>
    <t>ITC107: School Solar ITC Book Depreciation - 5 yr</t>
  </si>
  <si>
    <t>ITC107: ITC Generated Basis Adjustment Balance - 5 yr</t>
  </si>
  <si>
    <t>5 yr ITC Book Depreciation Basis Adj Reclass</t>
  </si>
  <si>
    <t>ITC Amortization - 5 yr</t>
  </si>
  <si>
    <t>ITC Generated Balance - 5 yr</t>
  </si>
  <si>
    <t>Fully Amortized ITC - 5 yr</t>
  </si>
  <si>
    <t>ITC Generated - 5 yr</t>
  </si>
  <si>
    <t>Beginning Balance ITC Generated - 5 yr</t>
  </si>
  <si>
    <t>5 yr ITC Amortization</t>
  </si>
  <si>
    <t>Historical ITC Amortization</t>
  </si>
  <si>
    <t>ITC Inputs</t>
  </si>
  <si>
    <t>2014 Only</t>
  </si>
  <si>
    <t>Less: Historical</t>
  </si>
  <si>
    <t>Amount per tab 6</t>
  </si>
  <si>
    <t>ITC Amortization per File</t>
  </si>
  <si>
    <t>Less: ITC Amortization 2013</t>
  </si>
  <si>
    <t>Historical</t>
  </si>
  <si>
    <t>Total per Effective Rate Report</t>
  </si>
  <si>
    <t>2015 variance (actual vs. ytd sep 2015 in rate case scenario)</t>
  </si>
  <si>
    <t>Annual Amount Allocated Provision</t>
  </si>
  <si>
    <t>Annual Amount Allocated Forecast</t>
  </si>
  <si>
    <t>3a</t>
  </si>
  <si>
    <t>3b</t>
  </si>
  <si>
    <t>Total Federal Tax Credits</t>
  </si>
  <si>
    <t xml:space="preserve">Renewable Energy Production Credit </t>
  </si>
  <si>
    <t>Grand Total Tax Credits</t>
  </si>
  <si>
    <t>Ref</t>
  </si>
  <si>
    <t>&lt;1&gt;</t>
  </si>
  <si>
    <t>&lt;2&gt;</t>
  </si>
  <si>
    <t>&lt;3&gt;</t>
  </si>
  <si>
    <t>Amortization of ITC (Over Book Life)</t>
  </si>
  <si>
    <t>Investment Tax Credits (ITC)</t>
  </si>
  <si>
    <t>Impact of Federal Tax Credits (excluding ITC):</t>
  </si>
  <si>
    <t>Impact of Florida Tax Credits :</t>
  </si>
  <si>
    <t>Federal Tax Credits:</t>
  </si>
  <si>
    <t>Florida Tax Credits:</t>
  </si>
  <si>
    <t>236</t>
  </si>
  <si>
    <t>409</t>
  </si>
  <si>
    <t>255</t>
  </si>
  <si>
    <t>411</t>
  </si>
  <si>
    <t xml:space="preserve">Allocation of Book Depreciation </t>
  </si>
  <si>
    <t>Florida Production Tax Credit</t>
  </si>
  <si>
    <t>2014</t>
  </si>
  <si>
    <t>2015</t>
  </si>
  <si>
    <t>Florida State Rate</t>
  </si>
  <si>
    <t>Production Tax Credit</t>
  </si>
  <si>
    <t>Florida Calculation</t>
  </si>
  <si>
    <t>Federal Calculation</t>
  </si>
  <si>
    <t>Florida Current Tax Expense</t>
  </si>
  <si>
    <t>Federal Current Tax Expense</t>
  </si>
  <si>
    <t>Total Florida Current Tax Expense</t>
  </si>
  <si>
    <t>Total Federal Current Tax Expense</t>
  </si>
  <si>
    <t>Total Income Tax Expense Impact</t>
  </si>
  <si>
    <r>
      <t xml:space="preserve">Permanent Difference </t>
    </r>
    <r>
      <rPr>
        <vertAlign val="superscript"/>
        <sz val="11"/>
        <color rgb="FFFF0000"/>
        <rFont val="Calibri"/>
        <family val="2"/>
        <scheme val="minor"/>
      </rPr>
      <t>1</t>
    </r>
  </si>
  <si>
    <r>
      <rPr>
        <vertAlign val="superscript"/>
        <sz val="11"/>
        <color rgb="FFFF0000"/>
        <rFont val="Calibri"/>
        <family val="2"/>
        <scheme val="minor"/>
      </rPr>
      <t xml:space="preserve">1 </t>
    </r>
    <r>
      <rPr>
        <sz val="11"/>
        <color theme="1"/>
        <rFont val="Calibri"/>
        <family val="2"/>
        <scheme val="minor"/>
      </rPr>
      <t>Permanent difference represents Florida requirement that production tax credit be recognized as taxable income</t>
    </r>
  </si>
  <si>
    <t>Allocation of Book Depreciation</t>
  </si>
  <si>
    <t>Summary of Impact of Tax Credits</t>
  </si>
  <si>
    <t>Note: Impact on tax depreciation associated with any related basis adjustment is not isolated in any calculation and therefore not included in above summary.</t>
  </si>
  <si>
    <t xml:space="preserve">Total activity included in rate base in FPL's current filing </t>
  </si>
  <si>
    <t xml:space="preserve">FERC </t>
  </si>
  <si>
    <t>Florida Power &amp; Light Company</t>
  </si>
  <si>
    <t>Docket No. 160021-EI</t>
  </si>
  <si>
    <t>OPC's First Set of Interrogatories</t>
  </si>
  <si>
    <t>Interrogatory No. 27</t>
  </si>
  <si>
    <t>Attachment No. 1</t>
  </si>
  <si>
    <t>Tab 1 of 8</t>
  </si>
  <si>
    <t>Tab 2 of 8</t>
  </si>
  <si>
    <t>Tab 3 of 8</t>
  </si>
  <si>
    <t>Tab 4 of 8</t>
  </si>
  <si>
    <t>Tab 5 of 8</t>
  </si>
  <si>
    <t>Tab 6 of 8</t>
  </si>
  <si>
    <t>Tab 7 of 8</t>
  </si>
  <si>
    <t>Tab 8 of 8</t>
  </si>
  <si>
    <t>Total Section 199 Deduction</t>
  </si>
  <si>
    <t>Section 199 Percentage</t>
  </si>
  <si>
    <t>Qualified Production Income Activity (QPAI)</t>
  </si>
  <si>
    <t>Total Adjustments</t>
  </si>
  <si>
    <t>Production Book/Tax Adjustments:</t>
  </si>
  <si>
    <t>Production PTBI</t>
  </si>
  <si>
    <t>Production % of PTBI</t>
  </si>
  <si>
    <t>Pre-Tax Book Income (PTBI)</t>
  </si>
  <si>
    <t>Gas</t>
  </si>
  <si>
    <t>Electric</t>
  </si>
  <si>
    <t>Section 199 Deduction Calculation</t>
  </si>
  <si>
    <t>Tab 1 of 7</t>
  </si>
  <si>
    <t>Interrogatory No. 28</t>
  </si>
  <si>
    <t>Total Federal Section 199 Deduction</t>
  </si>
  <si>
    <t>Gas Reserves</t>
  </si>
  <si>
    <t>YTD Schedule M Sec 199 Deduction</t>
  </si>
  <si>
    <t>Schedule M - Sec 199 Deduction</t>
  </si>
  <si>
    <t>YTD Sec 199 Deduction</t>
  </si>
  <si>
    <t>Sec 199 Deduction - Lessor of Sec 199 Deduct and Wage Limit</t>
  </si>
  <si>
    <t>Annual Total - 50% Wage Limitation</t>
  </si>
  <si>
    <t>Annual Total - Sec 199 Deduction</t>
  </si>
  <si>
    <t>Wage Limitation Test:</t>
  </si>
  <si>
    <t>50% Wage Limitation - Annual</t>
  </si>
  <si>
    <t>end if</t>
  </si>
  <si>
    <t>Sec 199 Deduction - Annual</t>
  </si>
  <si>
    <t>Sec 199 Percent of Income to Deduct</t>
  </si>
  <si>
    <t>if</t>
  </si>
  <si>
    <t>Income Base - Lessor of QPAI or Taxable Income</t>
  </si>
  <si>
    <t>Annual Total - Federal Taxable Income</t>
  </si>
  <si>
    <t>Annual Total - Qualified Production Activities Income</t>
  </si>
  <si>
    <t>Income Base Test:</t>
  </si>
  <si>
    <t>Annual Total Federal Taxable Income</t>
  </si>
  <si>
    <t>State Tax Deduction on Sec 199 Addback</t>
  </si>
  <si>
    <t>Addback Section 199Adj  Deduction</t>
  </si>
  <si>
    <t>Addback Section 199 Deduction</t>
  </si>
  <si>
    <t>Federal Taxable Income (BTL)</t>
  </si>
  <si>
    <t>Federal Taxable Income (ATL)</t>
  </si>
  <si>
    <t>Annual Federal Taxable Income</t>
  </si>
  <si>
    <t>Federal Taxable Income - Production</t>
  </si>
  <si>
    <t>Total Schedule M Adjustments - Federal</t>
  </si>
  <si>
    <t>Timing - Federal Only - BTL</t>
  </si>
  <si>
    <t>Timing - Federal &amp; State - BTL</t>
  </si>
  <si>
    <t>Timing - Federal Only - ATL</t>
  </si>
  <si>
    <t>Timing - Federal &amp; State - ATL</t>
  </si>
  <si>
    <t>Perms - Federal Only - BTL</t>
  </si>
  <si>
    <t>Perms - Federal &amp; State - BTL</t>
  </si>
  <si>
    <t>Perms - Federal Only - ATL</t>
  </si>
  <si>
    <t>Perms - Federal &amp; State - ATL</t>
  </si>
  <si>
    <t>Schedule M Adjustments - Federal</t>
  </si>
  <si>
    <t>State Income Taxes</t>
  </si>
  <si>
    <t>State Income Tax Rate</t>
  </si>
  <si>
    <t>State Taxable Income - Production</t>
  </si>
  <si>
    <t>Total Schedule M Adjustments - State</t>
  </si>
  <si>
    <t>Timing - State Only - BTL</t>
  </si>
  <si>
    <t>Timing - State Only - ATL</t>
  </si>
  <si>
    <t>Perms - State Only - BTL</t>
  </si>
  <si>
    <t>Perms - State Only - ATL</t>
  </si>
  <si>
    <t>Schedule M Adjustments - State</t>
  </si>
  <si>
    <t>YTD Pretax Income %</t>
  </si>
  <si>
    <t>YTD Pretax Income - Production</t>
  </si>
  <si>
    <t>Annual Total - Pretax Income - Production</t>
  </si>
  <si>
    <t>Pretax Income - Production - Consol</t>
  </si>
  <si>
    <t>Pretax Income - Production - FPL Only</t>
  </si>
  <si>
    <t>Production percent of Pretax Income</t>
  </si>
  <si>
    <t xml:space="preserve">     Pretax Income</t>
  </si>
  <si>
    <t>Pretax Income - BTL</t>
  </si>
  <si>
    <t>Pretax Income - ATL</t>
  </si>
  <si>
    <t xml:space="preserve">  </t>
  </si>
  <si>
    <t>Current Date</t>
  </si>
  <si>
    <t>FPLM: 2016 Rate Case</t>
  </si>
  <si>
    <t>Tab 2 of 7</t>
  </si>
  <si>
    <t xml:space="preserve">          Total STATE BTL Adjustments</t>
  </si>
  <si>
    <t xml:space="preserve">          BTL - Temporary Differences - State Only - Total</t>
  </si>
  <si>
    <t xml:space="preserve">     BTL - Temporary Differences - State Only - Acct 283</t>
  </si>
  <si>
    <t xml:space="preserve">     BTL - Temporary Differences - State Only - Acct 282</t>
  </si>
  <si>
    <t xml:space="preserve">     BTL - Temporary Differences - State Only - Acct 190</t>
  </si>
  <si>
    <t xml:space="preserve">          BTL - Temporary Differences - Federal and State - Total</t>
  </si>
  <si>
    <t xml:space="preserve">     BTL - Temporary Differences - Federal and State - Acct 283</t>
  </si>
  <si>
    <t xml:space="preserve">     BTL - Temporary Differences - Federal and State - Acct 282</t>
  </si>
  <si>
    <t xml:space="preserve">     BTL - Temporary Differences - Federal and State - Acct 190</t>
  </si>
  <si>
    <t xml:space="preserve">          BTL - Permanent Differences - Total State</t>
  </si>
  <si>
    <t xml:space="preserve">     BTL - Permanent Differences - State Only</t>
  </si>
  <si>
    <t xml:space="preserve">     BTL - Permanent Differences - Federal and State</t>
  </si>
  <si>
    <t>STATE BTL Adjustments</t>
  </si>
  <si>
    <t xml:space="preserve">          Total FEDERAL BTL Adjustments</t>
  </si>
  <si>
    <t xml:space="preserve">          BTL - Temporary Differences - Federal Only - Total</t>
  </si>
  <si>
    <t xml:space="preserve">     BTL - Temporary Differences - Federal Only - Acct 283</t>
  </si>
  <si>
    <t xml:space="preserve">     BTL - Temporary Differences - Federal Only - Acct 282</t>
  </si>
  <si>
    <t xml:space="preserve">     BTL - Temporary Differences - Federal Only - Acct 190</t>
  </si>
  <si>
    <t xml:space="preserve">     BTL - State Tax Deduction - Federal Only</t>
  </si>
  <si>
    <t xml:space="preserve">          BTL - Permanent Differences - Total Federal</t>
  </si>
  <si>
    <t xml:space="preserve">     BTL - Permanent Differences - Federal Only</t>
  </si>
  <si>
    <t>FEDERAL BTL Adjustments</t>
  </si>
  <si>
    <t xml:space="preserve">          Total STATE ATL Adjustments</t>
  </si>
  <si>
    <t xml:space="preserve">          ATL - Temporary Differences - State Only - Total</t>
  </si>
  <si>
    <t xml:space="preserve">     ATL - Temporary Differences - State Only - Acct 283</t>
  </si>
  <si>
    <t xml:space="preserve">     ATL - Temporary Differences - State Only - Acct 282</t>
  </si>
  <si>
    <t xml:space="preserve">     ATL - Temporary Differences - State Only - Acct 190</t>
  </si>
  <si>
    <t xml:space="preserve">          ATL - Temporary Differences - Federal and State - Total</t>
  </si>
  <si>
    <t xml:space="preserve">     ATL - Temporary Differences - Federal and State - Acct 283</t>
  </si>
  <si>
    <t xml:space="preserve">     ATL - Temporary Differences - Federal and State - Acct 282</t>
  </si>
  <si>
    <t xml:space="preserve">     ATL - Temporary Differences - Federal and State - Acct 190</t>
  </si>
  <si>
    <t xml:space="preserve">          ATL - Permanent Differences - Total State</t>
  </si>
  <si>
    <t xml:space="preserve">     ATL - Permanent Differences - State Only</t>
  </si>
  <si>
    <t xml:space="preserve">     ATL - Permanent Differences - Federal and State</t>
  </si>
  <si>
    <t>STATE ATL Adjustments</t>
  </si>
  <si>
    <t xml:space="preserve">          Total FEDERAL ATL Adjustments</t>
  </si>
  <si>
    <t xml:space="preserve">     ATL - Temporary Differences - Federal Only - NOL Acct 190</t>
  </si>
  <si>
    <t xml:space="preserve">          ATL - Temporary Differences - Federal Only - Total</t>
  </si>
  <si>
    <t xml:space="preserve">     ATL - Temporary Differences - Federal Only - Acct 283</t>
  </si>
  <si>
    <t xml:space="preserve">     ATL - Temporary Differences - Federal Only - Acct 282</t>
  </si>
  <si>
    <t xml:space="preserve">     ATL - Temporary Differences - Federal Only - Acct 190</t>
  </si>
  <si>
    <t xml:space="preserve">     ATL - State Tax Deduction - Federal Only</t>
  </si>
  <si>
    <t xml:space="preserve">          ATL - Permanent Differences - Total Federal</t>
  </si>
  <si>
    <t xml:space="preserve">     ATL - Permanent Differences - Federal Only</t>
  </si>
  <si>
    <t>FEDERAL ATL Adjustments</t>
  </si>
  <si>
    <t>EndMethodCalls</t>
  </si>
  <si>
    <t>Total  - BTL - Temporary Differences - Federal &amp; State</t>
  </si>
  <si>
    <t xml:space="preserve">     SubTotal - BTL - Temporary Differences - Federal and State - Acct 282</t>
  </si>
  <si>
    <t>BTL - Temporary Differences - Federal and State - Acct 282</t>
  </si>
  <si>
    <t xml:space="preserve">     SubTotal - BTL - Temporary Differences - Federal and State - Acct 190</t>
  </si>
  <si>
    <t>BTL - Temporary Differences - Federal and State - Acct 190</t>
  </si>
  <si>
    <t xml:space="preserve">     SubTotal - ATL - Temporary Differences - State Only - Acct 282</t>
  </si>
  <si>
    <t>SAL101ST: Tax Gain/Loss</t>
  </si>
  <si>
    <t>DEP136: Florida Bonus Depreciation - Amort Forecast</t>
  </si>
  <si>
    <t>DEP135: Florida Bonus Depreciation - 2016</t>
  </si>
  <si>
    <t>DEP134: Florida Bonus Depreciation - 2015</t>
  </si>
  <si>
    <t>DEP133Adj: Florida Bonus Depreciation - Bonus Assump</t>
  </si>
  <si>
    <t>DEP133: Florida Bonus Depreciation - 2014</t>
  </si>
  <si>
    <t>DEP129: Florida Bonus Depreciation - 2013</t>
  </si>
  <si>
    <t>DEP128: Florida Bonus Depreciation - 2012</t>
  </si>
  <si>
    <t>DEP127: Florida Bonus Depreciation - 2011</t>
  </si>
  <si>
    <t>DEP126: Florida Bonus Depreciation - 2010</t>
  </si>
  <si>
    <t>DEP119: Florida Bonus Depreciation - 2009</t>
  </si>
  <si>
    <t>DEP118: Florida Bonus Depreciation - 2008</t>
  </si>
  <si>
    <t>DEP101ST: Tax Depreciation</t>
  </si>
  <si>
    <t>ATL - Temporary Differences - State Only - Acct 282</t>
  </si>
  <si>
    <t xml:space="preserve">     SubTotal - ATL - Temporary Differences - Federal Only - NOL Acct 190</t>
  </si>
  <si>
    <t>NOL C/F Utilization</t>
  </si>
  <si>
    <t>NOL102: NOL 2012 - Current</t>
  </si>
  <si>
    <t>NOL101: Net Operating Loss</t>
  </si>
  <si>
    <t>2012 NOL C/B</t>
  </si>
  <si>
    <t>ATL - Temporary Differences - Federal Only - NOL Acct 190</t>
  </si>
  <si>
    <t>Total - ATL - Temporary Differences - Federal &amp; State</t>
  </si>
  <si>
    <t xml:space="preserve">     SubTotal - ATL - Temporary Differences - Federal and State - Acct 283</t>
  </si>
  <si>
    <t>RSH105: Nuclear R and E Costs</t>
  </si>
  <si>
    <t>RSH102: Research and Experimental Costs</t>
  </si>
  <si>
    <t>REP206: Sec 481 Adj - Repair Projects-Current</t>
  </si>
  <si>
    <t>FUL107: Def CCR Revenues</t>
  </si>
  <si>
    <t>FUL105: Def CCR Costs</t>
  </si>
  <si>
    <t>FIN406: Int Receivable Current - FIN48</t>
  </si>
  <si>
    <t>FIN404: FIN48 Interest Receivable-State</t>
  </si>
  <si>
    <t>FIN402: FIN 48 Interest Receivable</t>
  </si>
  <si>
    <t>CAP301: Rate Case 2009 Expense</t>
  </si>
  <si>
    <t>AMO318: Reg Asset - CB Tax G/U - Current</t>
  </si>
  <si>
    <t>AMO317: Reg Asset - CB PPA Loss - Current</t>
  </si>
  <si>
    <t>AMO315: Reg Asset - CB Tax G/U - LT</t>
  </si>
  <si>
    <t>AMO314: Reg Asset - CB PPA Loss - LT</t>
  </si>
  <si>
    <t>AMO311: Reg Asset - Dism Rsv-Surplus Flowback</t>
  </si>
  <si>
    <t>AMO309: Reg Asset - FAS90 Current</t>
  </si>
  <si>
    <t>AMO308: Reg Asset - Coal Cars</t>
  </si>
  <si>
    <t>AMO303: Loss Disp Prop Abv</t>
  </si>
  <si>
    <t>ABN101: Abandonment of Glades County Coal Plant</t>
  </si>
  <si>
    <t>ATL - Temporary Differences - Federal and State - Acct 283</t>
  </si>
  <si>
    <t xml:space="preserve">     SubTotal - ATL - Temporary Differences - Federal and State - Acct 282</t>
  </si>
  <si>
    <t>REP301: Cable Injection</t>
  </si>
  <si>
    <t>MEL103: Capitalized Business Meals</t>
  </si>
  <si>
    <t>DEP202CB: ARO Asset</t>
  </si>
  <si>
    <t>DEP201CB: ARO Accretion</t>
  </si>
  <si>
    <t>DEP130GS: Bonus Depreciation Goal Seek</t>
  </si>
  <si>
    <t>DEP130Adj: Bonus Depreciation Bonus Assumption</t>
  </si>
  <si>
    <t>DEP101CB: Tax Depreciation Cedar Bay</t>
  </si>
  <si>
    <t>DEP101GS: Tax Depreciation Goal Seek</t>
  </si>
  <si>
    <t>DEP101Adj: Tax Depreciation Bonus Assumption</t>
  </si>
  <si>
    <t>AFD101GS: AFUDC Debt Goal Seek</t>
  </si>
  <si>
    <t>ATL - Temporary Differences - Federal and State - Acct 282</t>
  </si>
  <si>
    <t xml:space="preserve">     SubTotal - ATL - Temporary Differences - Federal and State - Acct 190</t>
  </si>
  <si>
    <t>RES801: FMPA Settlement Agreement</t>
  </si>
  <si>
    <t>RES140: Contractor Bonus</t>
  </si>
  <si>
    <t>RES139: Scherer Supp Perf Fee</t>
  </si>
  <si>
    <t>RES138: Extended Warranty</t>
  </si>
  <si>
    <t>RES117: Elmore Litigation Reserve</t>
  </si>
  <si>
    <t>RES109: Fuel Storage Reserve</t>
  </si>
  <si>
    <t>FUL104: FPSC Revenue Refund</t>
  </si>
  <si>
    <t>FIN405: Int Accrued St Current - FIN48</t>
  </si>
  <si>
    <t>FIN403: FIN48 Interest Payable-State</t>
  </si>
  <si>
    <t>FIN401: FIN 48 Interest Payable</t>
  </si>
  <si>
    <t>EMP902: Deferred Severance - Current</t>
  </si>
  <si>
    <t>DCM101: Decommissioning Accrual</t>
  </si>
  <si>
    <t>AMO319: Reg Liab - CB Bk/Tx Diff - Current</t>
  </si>
  <si>
    <t>AMO316: Reg Liab - CB Bk/Tx Diff - LT</t>
  </si>
  <si>
    <t>AMO312: Reg Liab SWAPC-ECCR</t>
  </si>
  <si>
    <t>ATL - Temporary Differences - Federal and State - Acct 190</t>
  </si>
  <si>
    <t xml:space="preserve">     Subtotal - BTL Permanent Differences - State Only</t>
  </si>
  <si>
    <t>Nuclear Fund Below Perm (State Adj)</t>
  </si>
  <si>
    <t>Storm Fund Non-Taxable (State Adj)</t>
  </si>
  <si>
    <t>BTL - Permanent Differences - State Only</t>
  </si>
  <si>
    <t>BTL State Tax Deduction from Income Tax Report</t>
  </si>
  <si>
    <t xml:space="preserve">     Subtotal - BTL Permanent Differences - Federal Only</t>
  </si>
  <si>
    <t>BTL - Permanent Differences - Federal Only</t>
  </si>
  <si>
    <t xml:space="preserve">     SubTotal - BTL - Permanent Differences - Federal and State</t>
  </si>
  <si>
    <t>INC507: NonQ Decom Fund NonTaxable Inc</t>
  </si>
  <si>
    <t>AFD103GS: AFUDC Equity Goal Seek</t>
  </si>
  <si>
    <t>BTL - Permanent Differences - Federal and State</t>
  </si>
  <si>
    <t xml:space="preserve">     SubTotal - ATL - Permanent Differences - State Only</t>
  </si>
  <si>
    <t>FLA101: Florida State Exemption</t>
  </si>
  <si>
    <t>DED198ST: Sec 199 - State Only</t>
  </si>
  <si>
    <t>ATL - Permanent Differences - State Only</t>
  </si>
  <si>
    <t>ATL State Tax Deduction from Income Tax Report</t>
  </si>
  <si>
    <t xml:space="preserve">     SubTotal - ATL - Permanent Differences - Federal Only</t>
  </si>
  <si>
    <t>ATL - Permanent Differences - Federal Only</t>
  </si>
  <si>
    <t xml:space="preserve">     SubTotal - ATL - Permanent Differences - Federal and State</t>
  </si>
  <si>
    <t>ATL - Permanent Differences - Federal and State</t>
  </si>
  <si>
    <t>Tab 3 of 7</t>
  </si>
  <si>
    <t xml:space="preserve">FPLM: 2016 Rate Case </t>
  </si>
  <si>
    <t>Tab 4 of 7</t>
  </si>
  <si>
    <t>PTBI Section 199 % Non Production - Annual Rate</t>
  </si>
  <si>
    <t>PTBI Section 199 % Production - Annual Rate</t>
  </si>
  <si>
    <t>December Balance Total</t>
  </si>
  <si>
    <t>December Balance Non Production</t>
  </si>
  <si>
    <t>December Balance Production</t>
  </si>
  <si>
    <t>December</t>
  </si>
  <si>
    <t>PTBI Section 199 % - Annual Rate Calculation</t>
  </si>
  <si>
    <t>PTBI Section 199 % Non-Production - Monthly Rate</t>
  </si>
  <si>
    <t>PTBI Section 199 % Production - Monthly Rate</t>
  </si>
  <si>
    <t>Ending Balance Total</t>
  </si>
  <si>
    <t>Ending Balance Non-Production</t>
  </si>
  <si>
    <t>Non-Production Activity</t>
  </si>
  <si>
    <t>Beginning Balance Non-Production</t>
  </si>
  <si>
    <t>Input Net Non-Production Balance</t>
  </si>
  <si>
    <t>Ending Balance Production</t>
  </si>
  <si>
    <t>Production Activity</t>
  </si>
  <si>
    <t>Beginning Balance Production</t>
  </si>
  <si>
    <t>Input Net Production Balance</t>
  </si>
  <si>
    <t>Total ICC</t>
  </si>
  <si>
    <t>proof (s/b $0)</t>
  </si>
  <si>
    <t xml:space="preserve">     Total Non-Production</t>
  </si>
  <si>
    <t>Land/Future Use/Non-Utility</t>
  </si>
  <si>
    <t>General Plant</t>
  </si>
  <si>
    <t>Distribution</t>
  </si>
  <si>
    <t>Transmission</t>
  </si>
  <si>
    <t>Intangible</t>
  </si>
  <si>
    <t>Net Non-Production</t>
  </si>
  <si>
    <t xml:space="preserve">     Total Production</t>
  </si>
  <si>
    <t>Other Production</t>
  </si>
  <si>
    <t>Nuclear</t>
  </si>
  <si>
    <t>Steam</t>
  </si>
  <si>
    <t>Net Production</t>
  </si>
  <si>
    <t>Section 199%</t>
  </si>
  <si>
    <t>Non-Production General Plant - Book Depr</t>
  </si>
  <si>
    <t>Production General Plant- Book Depr</t>
  </si>
  <si>
    <t xml:space="preserve">     Total General Plant Book Depr</t>
  </si>
  <si>
    <t>Transportation Equipment - Fleet Depreciation</t>
  </si>
  <si>
    <t>Transportation Equipment - Environmental</t>
  </si>
  <si>
    <t>Transportation Equipment - Avoided AFUDC</t>
  </si>
  <si>
    <t>Transportation Equipment - Base Amort</t>
  </si>
  <si>
    <t>Transportation Equipment - Base Depr</t>
  </si>
  <si>
    <t>General Plant Equipment - Environmental</t>
  </si>
  <si>
    <t>General Plant Equipment - Conservation</t>
  </si>
  <si>
    <t>General Plant Equipment - Avoded AFUDC</t>
  </si>
  <si>
    <t>General Plant Equipment - Environmental Amort</t>
  </si>
  <si>
    <t>General Plant Equipment - Base Amort</t>
  </si>
  <si>
    <t>General Plant Equipment - Base Depr</t>
  </si>
  <si>
    <t>Buildings, General Plant - Environmental</t>
  </si>
  <si>
    <t>Buildings, General Plant - Avoided AFUDC</t>
  </si>
  <si>
    <t>Buildings, General Plant - Base Amort</t>
  </si>
  <si>
    <t>Buildings, General Plant - Base Depr</t>
  </si>
  <si>
    <t>% Production Book Depr - Annual Rate</t>
  </si>
  <si>
    <t xml:space="preserve">     Total Book Depr - Annual</t>
  </si>
  <si>
    <t xml:space="preserve">     Production Book Depr - Annual</t>
  </si>
  <si>
    <t>% Production Book Depr - Annual Rate Calculation</t>
  </si>
  <si>
    <t>% Production Book Depr - Monthly Rate</t>
  </si>
  <si>
    <t xml:space="preserve">     Total Book Depreciation</t>
  </si>
  <si>
    <t xml:space="preserve">     Total Book Depreciation - Non Production</t>
  </si>
  <si>
    <t>General Plant - Non Production Book Depreciation</t>
  </si>
  <si>
    <t xml:space="preserve">     Subtotal Book Depreciation - Non-Production</t>
  </si>
  <si>
    <t xml:space="preserve">     Subtotal Distribution Book Depr</t>
  </si>
  <si>
    <t>Distribution Substation - Environmental</t>
  </si>
  <si>
    <t>Distribution Substation - Conservation</t>
  </si>
  <si>
    <t>Distribution Substation - Avoided AFUDC</t>
  </si>
  <si>
    <t>Distribution Substation - Base</t>
  </si>
  <si>
    <t>Distribution Line Facilities - Environmental</t>
  </si>
  <si>
    <t>Distribution Line Facilities - Conservation</t>
  </si>
  <si>
    <t>Distribution Line Facilities - Avoided AFUDC</t>
  </si>
  <si>
    <t>Distribution Line Facilities - Base</t>
  </si>
  <si>
    <t xml:space="preserve">     Subtotal Transmission Book Depr</t>
  </si>
  <si>
    <t>Transmission - Avoided AFUDC</t>
  </si>
  <si>
    <t>Transmission - Environmental</t>
  </si>
  <si>
    <t>Transmission - Base Amort</t>
  </si>
  <si>
    <t>Transmission - Base Depr</t>
  </si>
  <si>
    <t xml:space="preserve">     Subtotal Intangible Book Depr</t>
  </si>
  <si>
    <t>Intangible - Capacity Amort</t>
  </si>
  <si>
    <t>Intangible - Capacity Depr</t>
  </si>
  <si>
    <t>Intangible - Conservation Amort</t>
  </si>
  <si>
    <t>Intangible - Conservation Depr</t>
  </si>
  <si>
    <t>Intangible - Environmental Depr</t>
  </si>
  <si>
    <t>Intangible - Environmental Amort</t>
  </si>
  <si>
    <t>Intangible - Avoided AFUDC</t>
  </si>
  <si>
    <t>Intangible - Base Amort</t>
  </si>
  <si>
    <t>Intangible - Base Depr</t>
  </si>
  <si>
    <t>Non-Production</t>
  </si>
  <si>
    <t xml:space="preserve">     Total Book Depreciation - Production</t>
  </si>
  <si>
    <t>General Plant - Production Book Depreciation</t>
  </si>
  <si>
    <t xml:space="preserve">     Subtotal Book Depreciation - Production</t>
  </si>
  <si>
    <t xml:space="preserve">     Subtotal Other Production Book Depr</t>
  </si>
  <si>
    <t>Other Generation - Budgeted Deferred Projects</t>
  </si>
  <si>
    <t>Other Production - Environmental Amort</t>
  </si>
  <si>
    <t>Other Production - Environmental Depr</t>
  </si>
  <si>
    <t>Other Production - Capacity</t>
  </si>
  <si>
    <t>Other Production - Fuel</t>
  </si>
  <si>
    <t>Other Production - Base Amort</t>
  </si>
  <si>
    <t>Other Production - Base Depr</t>
  </si>
  <si>
    <t xml:space="preserve">     Subtotal Nuclear Book Depr</t>
  </si>
  <si>
    <t>Nuclear Fuel Amortization</t>
  </si>
  <si>
    <t>Nuclear - Avoided AFUDC</t>
  </si>
  <si>
    <t>Nuclear - Environmental</t>
  </si>
  <si>
    <t>Nuclear - Capacity</t>
  </si>
  <si>
    <t>Nuclear - Base Amort</t>
  </si>
  <si>
    <t>Nuclear - Base Depr</t>
  </si>
  <si>
    <t xml:space="preserve">     Subtotal Steam Book Depr</t>
  </si>
  <si>
    <t>Steam - Acq Adj Amortization</t>
  </si>
  <si>
    <t>Steam - Conservation</t>
  </si>
  <si>
    <t>Steam - Environmental Amort</t>
  </si>
  <si>
    <t>Steam - Environmental Depr</t>
  </si>
  <si>
    <t>Steam - Fuel</t>
  </si>
  <si>
    <t>Steam - Capacity</t>
  </si>
  <si>
    <t>Steam - Base Amort</t>
  </si>
  <si>
    <t>Steam - Base Depr</t>
  </si>
  <si>
    <t>Production</t>
  </si>
  <si>
    <t>Book Depreciation</t>
  </si>
  <si>
    <t>Non-Production General Plant Book Adds</t>
  </si>
  <si>
    <t>Production General Plant Book Adds</t>
  </si>
  <si>
    <t xml:space="preserve">     Total General Plant Book Adds</t>
  </si>
  <si>
    <t>15 General Plant - 7 Years</t>
  </si>
  <si>
    <t>14 General Plant - 5 Years</t>
  </si>
  <si>
    <t>13 General Plant - Buildings</t>
  </si>
  <si>
    <t>% Production Book Adds</t>
  </si>
  <si>
    <t>Total Book Basis Additions</t>
  </si>
  <si>
    <t xml:space="preserve">     Total Book Basis Additions - Non-Production</t>
  </si>
  <si>
    <t>General Plant Non Production</t>
  </si>
  <si>
    <t xml:space="preserve">     Subtotal Book Additions - Non Production</t>
  </si>
  <si>
    <t>18 Unassigned Tax Class</t>
  </si>
  <si>
    <t>12 Distribution - AMI Meters</t>
  </si>
  <si>
    <t>11 Distribution Transponders</t>
  </si>
  <si>
    <t>10 Distribution Plant</t>
  </si>
  <si>
    <t>09 Transmission Plant</t>
  </si>
  <si>
    <t>03 Intangible - Capital Software</t>
  </si>
  <si>
    <t>02 Intangible - License Renewal</t>
  </si>
  <si>
    <t>01 Intangible Plant</t>
  </si>
  <si>
    <t xml:space="preserve">     Total Book Basis Additions - Production</t>
  </si>
  <si>
    <t>General Plant Production</t>
  </si>
  <si>
    <t xml:space="preserve">     Subtotal Book Additions - Production</t>
  </si>
  <si>
    <t>19 Other Production Tax Exempt Bonds</t>
  </si>
  <si>
    <t>16 Nuclear Fuel</t>
  </si>
  <si>
    <t>08 Solar Plant</t>
  </si>
  <si>
    <t>07 Simple Cycle Plant</t>
  </si>
  <si>
    <t>17 Gas Reserves</t>
  </si>
  <si>
    <t>06 Other Production Plant</t>
  </si>
  <si>
    <t>05 Nuclear Plant</t>
  </si>
  <si>
    <t>04 Steam Plant</t>
  </si>
  <si>
    <t>Book Basis Additions</t>
  </si>
  <si>
    <t>Current Month</t>
  </si>
  <si>
    <t>Date YYYYMM for Prior Year December</t>
  </si>
  <si>
    <t>Last Actual Year</t>
  </si>
  <si>
    <t>Last Actual Date (YYYYMM)</t>
  </si>
  <si>
    <t>Last Actual Period</t>
  </si>
  <si>
    <t>Current Date [YYYYMM]</t>
  </si>
  <si>
    <t>Tab 5 of 7</t>
  </si>
  <si>
    <t xml:space="preserve">     Renewable-Default</t>
  </si>
  <si>
    <t xml:space="preserve">     505: SCHERER #4</t>
  </si>
  <si>
    <t xml:space="preserve">     500: SJRPP #1 &amp; #2</t>
  </si>
  <si>
    <t xml:space="preserve">     CITRUS PV SOLAR</t>
  </si>
  <si>
    <t xml:space="preserve">     BABCOCK RANCH SOLAR</t>
  </si>
  <si>
    <t xml:space="preserve">     194: OKEECHOBEE SITE</t>
  </si>
  <si>
    <t xml:space="preserve">     191: WEST COUNTY ENERGY C</t>
  </si>
  <si>
    <t xml:space="preserve">     190: WEST CNTY ENERGY CNT</t>
  </si>
  <si>
    <t xml:space="preserve">     188: MARTIN SOLAR ENERGY</t>
  </si>
  <si>
    <t xml:space="preserve">     182: MARTIN PEAKING UNITS</t>
  </si>
  <si>
    <t xml:space="preserve">     180: MARTIN #1, #2, #3, #</t>
  </si>
  <si>
    <t xml:space="preserve">     MANATEE PV SOLAR</t>
  </si>
  <si>
    <t xml:space="preserve">     171: MANATEE #3</t>
  </si>
  <si>
    <t xml:space="preserve">     170: MANATEE #1 &amp; #2</t>
  </si>
  <si>
    <t xml:space="preserve">     152: ST LUCIE #2</t>
  </si>
  <si>
    <t xml:space="preserve">     151: ST LUCIE #1</t>
  </si>
  <si>
    <t xml:space="preserve">     150: ST. LUCIE COMMON</t>
  </si>
  <si>
    <t xml:space="preserve">     148: TURKEY POINT COMMON</t>
  </si>
  <si>
    <t xml:space="preserve">     144: TURKEY POINT #4</t>
  </si>
  <si>
    <t xml:space="preserve">     143: TURKEY POINT #3</t>
  </si>
  <si>
    <t xml:space="preserve">     141: TURKEY POINT #5</t>
  </si>
  <si>
    <t xml:space="preserve">     140: TURKEY POINT</t>
  </si>
  <si>
    <t xml:space="preserve">     131: CAPE CANAVERAL MODER</t>
  </si>
  <si>
    <t xml:space="preserve">     121: PORT EVERGLADES COMB</t>
  </si>
  <si>
    <t xml:space="preserve">     113: FT. MYERS PEAKING UN</t>
  </si>
  <si>
    <t xml:space="preserve">     112: FT. MYERS - REPOWERE</t>
  </si>
  <si>
    <t xml:space="preserve">     110: FT. MYERS - OLD #1 &amp;</t>
  </si>
  <si>
    <t xml:space="preserve">     082: FT LAUDERDALE NEW</t>
  </si>
  <si>
    <t xml:space="preserve">     081: FT LAUDERDALE GT'S</t>
  </si>
  <si>
    <t xml:space="preserve">     080: FT. LAUDERDALE</t>
  </si>
  <si>
    <t xml:space="preserve">     072: SANFORD  REPOWERED #</t>
  </si>
  <si>
    <t xml:space="preserve">     050: PUTNAM</t>
  </si>
  <si>
    <t xml:space="preserve">     041: RIVIERA MODERNIZATIO</t>
  </si>
  <si>
    <t xml:space="preserve">     000: NONE</t>
  </si>
  <si>
    <t>Tab 6 of 7</t>
  </si>
  <si>
    <t xml:space="preserve">     Sec 199 - YTD - State</t>
  </si>
  <si>
    <t xml:space="preserve">     Sec 199 - Monthly - State</t>
  </si>
  <si>
    <t>State:</t>
  </si>
  <si>
    <t xml:space="preserve">     Sec 199 - YTD - Federal</t>
  </si>
  <si>
    <t xml:space="preserve">     Sec 199 - Monthly - Federal</t>
  </si>
  <si>
    <t>Federal:</t>
  </si>
  <si>
    <t>SECTION 199 PROVISION</t>
  </si>
  <si>
    <t>Sec 199 - YTD - State</t>
  </si>
  <si>
    <t>Section 199 Deduction for State</t>
  </si>
  <si>
    <t>For State</t>
  </si>
  <si>
    <t>Sec 199 - YTD - Federal</t>
  </si>
  <si>
    <t>Section 199 Deduction for Federal</t>
  </si>
  <si>
    <t>GR Schedule M - Sec 199 Deduction - Annual Total</t>
  </si>
  <si>
    <t>GR Schedule M - Sec 199 Deduction</t>
  </si>
  <si>
    <t>Current Qtr Sec 199 Deduction</t>
  </si>
  <si>
    <t>Current Quarter</t>
  </si>
  <si>
    <t xml:space="preserve">     4th Quarter</t>
  </si>
  <si>
    <t>else</t>
  </si>
  <si>
    <t xml:space="preserve">     3rd Quarter</t>
  </si>
  <si>
    <t>elseif</t>
  </si>
  <si>
    <t xml:space="preserve">     2nd Quarter</t>
  </si>
  <si>
    <t xml:space="preserve">     1st Quarter</t>
  </si>
  <si>
    <t>Previous YTD Schedule M Sec 199 Deduction - to use</t>
  </si>
  <si>
    <t>Previous Month  - to use</t>
  </si>
  <si>
    <t xml:space="preserve">     Previous YTD Schedule M Sec 199 Deduction - all Others</t>
  </si>
  <si>
    <t xml:space="preserve">     Previous Month - all others</t>
  </si>
  <si>
    <t xml:space="preserve">     Previous YTD Schedule M Sec 199 Deduction - Jan</t>
  </si>
  <si>
    <t xml:space="preserve">     Previous Month - January</t>
  </si>
  <si>
    <t>YTD Section 199 Deduction</t>
  </si>
  <si>
    <t>GR Schedule M - Sec 199 Deduction - Annual Total (to use)</t>
  </si>
  <si>
    <t xml:space="preserve">     GR Sch M - Sec 199 Deduction - GR Taxable Inc - Use GR Calculated Sec 199</t>
  </si>
  <si>
    <t xml:space="preserve">     end if</t>
  </si>
  <si>
    <t xml:space="preserve">          GR Sch M - Sec 199 Addback - GR Taxable Loss -  False Result - Always Zero</t>
  </si>
  <si>
    <t xml:space="preserve">          GR Sch M - Sec 199 Addback - GR Taxable Loss - Use GR Calculated Sec 199</t>
  </si>
  <si>
    <t xml:space="preserve">     else</t>
  </si>
  <si>
    <t xml:space="preserve">          GR Sch M - Sec 199 Addback - GR Taxable Loss - Maxed to FPL Sec 199</t>
  </si>
  <si>
    <t xml:space="preserve">          if</t>
  </si>
  <si>
    <t xml:space="preserve">     if</t>
  </si>
  <si>
    <t>FPL Cons Excl GR Sec 199 Deduction - Annual Total</t>
  </si>
  <si>
    <t xml:space="preserve">     Total FPL Sec 199 Deduction</t>
  </si>
  <si>
    <t>FPL Section 199:</t>
  </si>
  <si>
    <t>Annual GR Federal Taxable Income Excl Sec 199</t>
  </si>
  <si>
    <t>Annual Total Temporary Differences</t>
  </si>
  <si>
    <t>Annual Pre-Tax Book Income</t>
  </si>
  <si>
    <t>Limitation of GR Sec 199  vs FPL Sec199</t>
  </si>
  <si>
    <t xml:space="preserve">     Annual Total - Section 199 (Deduction)/Addback</t>
  </si>
  <si>
    <t>Section 199 (Deduction)/Addback</t>
  </si>
  <si>
    <t>Section 199 %</t>
  </si>
  <si>
    <t>Federal Production Taxable Income</t>
  </si>
  <si>
    <t>State Tax Deduction for 199</t>
  </si>
  <si>
    <t>Current Tax Expense - State for Section 199</t>
  </si>
  <si>
    <t>State Tax Rate</t>
  </si>
  <si>
    <t>State Production Taxable Income</t>
  </si>
  <si>
    <t>Gas Reserves - Section 199 Calculation</t>
  </si>
  <si>
    <t xml:space="preserve">          Total Income Tax Expense</t>
  </si>
  <si>
    <t xml:space="preserve">     Total Income Tax Expense - Federal</t>
  </si>
  <si>
    <t>Deferred Tax Expense - Federal</t>
  </si>
  <si>
    <t>Current Tax Expense - Federal</t>
  </si>
  <si>
    <t xml:space="preserve">               Deferred Tax Expense - Federal</t>
  </si>
  <si>
    <t>State NOL - FDIT</t>
  </si>
  <si>
    <t>GRADJ: Manual Adjustment - FDIT</t>
  </si>
  <si>
    <t>GRDEP202: ARO Asset - FDIT</t>
  </si>
  <si>
    <t>GRDEP201: ARO Accretion - FDIT</t>
  </si>
  <si>
    <t>GRDEP117: Intangible Drilling Costs - FDIT</t>
  </si>
  <si>
    <t>GRDEP103: Reversal of Book Depreciation - FDIT</t>
  </si>
  <si>
    <t>GRDEP130Adj: Bonus Depreciation Adjustment - FDIT</t>
  </si>
  <si>
    <t>GRDEP130: Bonus Depreciation - FDIT</t>
  </si>
  <si>
    <t>GRDEP101Adj: Tax Depreciation - FDIT</t>
  </si>
  <si>
    <t>GRDEP101: Tax Depreciation - FDIT</t>
  </si>
  <si>
    <t>Deferred Tax Expense:</t>
  </si>
  <si>
    <t xml:space="preserve">          Current Tax Expense - Federal</t>
  </si>
  <si>
    <t>Total Federal Taxable Income</t>
  </si>
  <si>
    <t xml:space="preserve">     Total Temporary Differences</t>
  </si>
  <si>
    <t>GRADJ: Manual Adjustment - Federal</t>
  </si>
  <si>
    <t>GRDEP202: ARO Asset</t>
  </si>
  <si>
    <t>GRDEP201: ARO Accretion</t>
  </si>
  <si>
    <t>GRDEP117: Intangible Drilling Costs</t>
  </si>
  <si>
    <t>GRDEP103: Reversal of Book Depreciation</t>
  </si>
  <si>
    <t>GRDEP130Adj: Bonus Depreciation Adjustment</t>
  </si>
  <si>
    <t>GRDEP130: Bonus Depreciation</t>
  </si>
  <si>
    <t>GRDEP101Adj: Tax Depreciation Adjustment</t>
  </si>
  <si>
    <t>GRDEP101: Tax Depreciation</t>
  </si>
  <si>
    <t>Temporary Differences:</t>
  </si>
  <si>
    <t xml:space="preserve">     Total Permanent Differences</t>
  </si>
  <si>
    <t>GRPermAdj - Manual Adjustment to Federal Perm</t>
  </si>
  <si>
    <t>GRSEC199 - Section 199</t>
  </si>
  <si>
    <t>Permanent Differences:</t>
  </si>
  <si>
    <t>Federal Tax Provision:</t>
  </si>
  <si>
    <t xml:space="preserve">     Total Income Tax Expense - State</t>
  </si>
  <si>
    <t>Deferred Tax Expense - State</t>
  </si>
  <si>
    <t>Current Tax Expense - State</t>
  </si>
  <si>
    <t xml:space="preserve">          Deferred Tax Expense - State</t>
  </si>
  <si>
    <t>State NOL - SDIT - 190</t>
  </si>
  <si>
    <t xml:space="preserve">     Deferred Tax Expense - State - 282</t>
  </si>
  <si>
    <t>GRADJ: Manual Adjustment - SDIT</t>
  </si>
  <si>
    <t>GRDEP202: ARO Asset - SDIT</t>
  </si>
  <si>
    <t>GRDEP201: ARO Accretion - SDIT</t>
  </si>
  <si>
    <t>GRDEP117: Intangible Drilling Costs - SDIT</t>
  </si>
  <si>
    <t>GRDEP103: Reversal of Book Depreciation - SDIT</t>
  </si>
  <si>
    <t>GRDEP130Adj: Bonus Depreciation Adjustment - SDIT</t>
  </si>
  <si>
    <t>GRDEP130: Bonus Depreciation - SDIT</t>
  </si>
  <si>
    <t>GRDEP101Adj: Tax Depreciation Adjustment - SDIT</t>
  </si>
  <si>
    <t>GRDEP101: Tax Depreciation - SDIT</t>
  </si>
  <si>
    <t xml:space="preserve">     Current Tax Expense - State</t>
  </si>
  <si>
    <t>Total State Taxable Income after NOL</t>
  </si>
  <si>
    <t>State NOL Ending Balance</t>
  </si>
  <si>
    <t xml:space="preserve">     State NOL - Utilized</t>
  </si>
  <si>
    <t xml:space="preserve">          State NOL - Utilized - Partial</t>
  </si>
  <si>
    <t xml:space="preserve">          State NOL - Utilized - All</t>
  </si>
  <si>
    <t xml:space="preserve">     State NOL - Generated</t>
  </si>
  <si>
    <t>State NOL Beginning Balance</t>
  </si>
  <si>
    <t>Total State Taxable Income B4 NOL</t>
  </si>
  <si>
    <t>GRADJ: Manual Adjustment State</t>
  </si>
  <si>
    <t>GRPermAdj - Manual Adjustment to State Perm</t>
  </si>
  <si>
    <t>State Tax Provision:</t>
  </si>
  <si>
    <t>Entity ID(CDR - Department,EMT - Gas Reserves - PetroQuest)</t>
  </si>
  <si>
    <t>Current Entity()</t>
  </si>
  <si>
    <t>CDR - Department -&gt; TAX - State for Income Tax</t>
  </si>
  <si>
    <t>Cascade - Corporate</t>
  </si>
  <si>
    <t>Planning Entity</t>
  </si>
  <si>
    <t>CDR - Department Total </t>
  </si>
  <si>
    <t>EMT - Gas Reserves - PetroQuest </t>
  </si>
  <si>
    <t>EMT - Gas Reserves - Future Projects </t>
  </si>
  <si>
    <t>Tab 7 of 7</t>
  </si>
</sst>
</file>

<file path=xl/styles.xml><?xml version="1.0" encoding="utf-8"?>
<styleSheet xmlns="http://schemas.openxmlformats.org/spreadsheetml/2006/main" xmlns:mc="http://schemas.openxmlformats.org/markup-compatibility/2006" xmlns:x14ac="http://schemas.microsoft.com/office/spreadsheetml/2009/9/ac" mc:Ignorable="x14ac">
  <numFmts count="8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_);\(#,##0.0\)"/>
    <numFmt numFmtId="165" formatCode="0.0%"/>
    <numFmt numFmtId="166" formatCode="#,##0.000_);\(#,##0.000\)"/>
    <numFmt numFmtId="167" formatCode="&quot;$&quot;#,##0.0_);\(&quot;$&quot;#,##0.0\)"/>
    <numFmt numFmtId="168" formatCode="0.000000"/>
    <numFmt numFmtId="169" formatCode="#\ ??"/>
    <numFmt numFmtId="170" formatCode="m/dd/yy"/>
    <numFmt numFmtId="171" formatCode="_(* #,##0.000_);_(* \(#,##0.000\);_(* &quot;-&quot;??_);_(@_)"/>
    <numFmt numFmtId="172" formatCode="0;[Red]0"/>
    <numFmt numFmtId="173" formatCode="m\-d\-yy"/>
    <numFmt numFmtId="174" formatCode="0.000000000000000%"/>
    <numFmt numFmtId="175" formatCode="&quot;$&quot;0.00\ \ \ _);\(&quot;$&quot;0.00\)\ \ \ "/>
    <numFmt numFmtId="176" formatCode="0.0;\(0.0\)"/>
    <numFmt numFmtId="177" formatCode="[Blue]#,##0.000_);[Blue]\(#,##0.000\)"/>
    <numFmt numFmtId="178" formatCode="[Blue]&quot;$&quot;#,##0.000_);[Blue]\(&quot;$&quot;#,##0.000\)"/>
    <numFmt numFmtId="179" formatCode="&quot;$&quot;#,##0.00000_);\(&quot;$&quot;#,##0.00000\)"/>
    <numFmt numFmtId="180" formatCode="#,##0.000000_);\(#,##0.000000\)"/>
    <numFmt numFmtId="181" formatCode="&quot;$&quot;#,##0.0000_);\(&quot;$&quot;#,##0.0000\)"/>
    <numFmt numFmtId="182" formatCode="0.0\x"/>
    <numFmt numFmtId="183" formatCode="0.0\x;\(0.0\x\)"/>
    <numFmt numFmtId="184" formatCode="0.00_)"/>
    <numFmt numFmtId="185" formatCode="0.000_)"/>
    <numFmt numFmtId="186" formatCode="#,##0.0;\(#,##0.0\)"/>
    <numFmt numFmtId="187" formatCode="#,##0\ ;[Red]\(#,##0\);\-\ \ \ \ \ ;"/>
    <numFmt numFmtId="188" formatCode="#,##0.0_);\(#,##0.0\);&quot;—&quot;_)"/>
    <numFmt numFmtId="189" formatCode="0.0%;\(0.0%\)"/>
    <numFmt numFmtId="190" formatCode="#,##0.0000\X\ "/>
    <numFmt numFmtId="191" formatCode="&quot;$&quot;#,##0.0_);\(&quot;$&quot;#,##0.0\);&quot;—&quot;_)"/>
    <numFmt numFmtId="192" formatCode="&quot;$&quot;#,##0\ ;\(&quot;$&quot;#,##0\)"/>
    <numFmt numFmtId="193" formatCode="_(* #,##0.00000000_);_(* \(#,##0.00000000\);_(* &quot;-&quot;_);_(@_)"/>
    <numFmt numFmtId="194" formatCode="_(* #,##0.000_);_(* \(#,##0.000\);_(* &quot;-&quot;?_);_(@_)"/>
    <numFmt numFmtId="195" formatCode="#,##0_ ;[Red]\(#,##0\)"/>
    <numFmt numFmtId="196" formatCode="m/d/yy_%_)"/>
    <numFmt numFmtId="197" formatCode="&quot;$&quot;#,##0.000_);\(&quot;$&quot;#,##0.000\)"/>
    <numFmt numFmtId="198" formatCode="_([$€-2]* #,##0.00_);_([$€-2]* \(#,##0.00\);_([$€-2]* &quot;-&quot;??_)"/>
    <numFmt numFmtId="199" formatCode="\ \ \ \ \ \ \ \ \ \ @"/>
    <numFmt numFmtId="200" formatCode="_(&quot;$&quot;* #,##0.0_);_(&quot;$&quot;* \(#,##0.0\);_(&quot;$&quot;* &quot;-&quot;_);_(@_)"/>
    <numFmt numFmtId="201" formatCode="_(* #,##0_);_(* \(#,##0\);_(* &quot;-&quot;??_);_(@_)"/>
    <numFmt numFmtId="202" formatCode="_(* #,##0_);_(* \(#,##0\);_(* &quot;-&quot;?_);_(@_)"/>
    <numFmt numFmtId="203" formatCode="0_);\(0\)"/>
    <numFmt numFmtId="204" formatCode="#,##0\x_);\(#,##0\x\)"/>
    <numFmt numFmtId="205" formatCode="#,##0%_);\(#,##0%\)"/>
    <numFmt numFmtId="206" formatCode="#,##0.0\x_)_);\(#,##0.0\x\)_);#,##0.0\x_)_);@_%_)"/>
    <numFmt numFmtId="207" formatCode="#,##0.000000000000_);\(#,##0.000000000000\)"/>
    <numFmt numFmtId="208" formatCode="0.0000%;\ \(0.0000%\)"/>
    <numFmt numFmtId="209" formatCode="General_)"/>
    <numFmt numFmtId="210" formatCode="_(* #,##0.0_);_(* \(#,##0.0\);_(* &quot;-&quot;??_);_(@_)"/>
    <numFmt numFmtId="211" formatCode="mm/dd/yy"/>
    <numFmt numFmtId="212" formatCode="&quot;$&quot;#,##0.0000"/>
    <numFmt numFmtId="213" formatCode="#,##0;\-#,##0"/>
    <numFmt numFmtId="214" formatCode="#,##0.0000000000;\-#,##0.0000000000"/>
    <numFmt numFmtId="215" formatCode="#,##0.0;\-#,##0.0"/>
    <numFmt numFmtId="216" formatCode="#,##0.00;\-#,##0.00"/>
    <numFmt numFmtId="217" formatCode="#,##0.000;\-#,##0.000"/>
    <numFmt numFmtId="218" formatCode="#,##0.0000;\-#,##0.0000"/>
    <numFmt numFmtId="219" formatCode="#,##0.00000;\-#,##0.00000"/>
    <numFmt numFmtId="220" formatCode="#,##0.000000;\-#,##0.000000"/>
    <numFmt numFmtId="221" formatCode="#,##0.0000000;\-#,##0.0000000"/>
    <numFmt numFmtId="222" formatCode="#,##0.00000000;\-#,##0.00000000"/>
    <numFmt numFmtId="223" formatCode="#,##0.000000000;\-#,##0.000000000"/>
    <numFmt numFmtId="224" formatCode="#,##0.0\ ;\(#,##0.0\)"/>
    <numFmt numFmtId="225" formatCode="[Blue]0.000"/>
    <numFmt numFmtId="226" formatCode="#,##0.0\%_);\(#,##0.0\%\);#,##0.0\%_);@_%_)"/>
    <numFmt numFmtId="227" formatCode="#,##0,,\ ;[Red]\(#,##0,,\);\ \-\ ;"/>
    <numFmt numFmtId="228" formatCode="#,##0.0,,\ \M\ ;;\ \-\ ;"/>
    <numFmt numFmtId="229" formatCode="#,##0,\ ;[Red]\(#,##0,\);\ \-\ ;"/>
    <numFmt numFmtId="230" formatCode="#,##0,\ \K"/>
    <numFmt numFmtId="231" formatCode="###,000"/>
    <numFmt numFmtId="232" formatCode="[Blue]0.00"/>
    <numFmt numFmtId="233" formatCode="#,##0.0;[Red]\(#,##0.0\)"/>
    <numFmt numFmtId="234" formatCode="[Blue]#,##0.0;[Red]\(#,##0.0\)"/>
    <numFmt numFmtId="235" formatCode="&quot;$&quot;#,##0.0;\(&quot;$&quot;#,##0.00\)"/>
    <numFmt numFmtId="236" formatCode="#,##0_);[Red]\(#,##0\);&quot; &quot;"/>
    <numFmt numFmtId="237" formatCode="000.000"/>
    <numFmt numFmtId="238" formatCode="#,##0.00%_);[Red]\(#,##0.00%\);&quot; &quot;"/>
    <numFmt numFmtId="239" formatCode="_-* #,##0.00\ _D_M_-;\-* #,##0.00\ _D_M_-;_-* &quot;-&quot;??\ _D_M_-;_-@_-"/>
    <numFmt numFmtId="240" formatCode="_-* #,##0\ &quot;DM&quot;_-;\-* #,##0\ &quot;DM&quot;_-;_-* &quot;-&quot;\ &quot;DM&quot;_-;_-@_-"/>
    <numFmt numFmtId="241" formatCode="_-* #,##0.00\ &quot;DM&quot;_-;\-* #,##0.00\ &quot;DM&quot;_-;_-* &quot;-&quot;??\ &quot;DM&quot;_-;_-@_-"/>
    <numFmt numFmtId="242" formatCode="#,##0_);[Red]\(#,##0\);&quot;0&quot;"/>
  </numFmts>
  <fonts count="27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64"/>
      <name val="Arial"/>
      <family val="2"/>
    </font>
    <font>
      <sz val="10"/>
      <color theme="1"/>
      <name val="Arial"/>
      <family val="2"/>
    </font>
    <font>
      <b/>
      <sz val="10"/>
      <name val="Arial"/>
      <family val="2"/>
    </font>
    <font>
      <sz val="10"/>
      <name val="Arial"/>
      <family val="2"/>
    </font>
    <font>
      <b/>
      <sz val="10"/>
      <color indexed="64"/>
      <name val="Arial"/>
      <family val="2"/>
    </font>
    <font>
      <b/>
      <u/>
      <sz val="10"/>
      <name val="Arial"/>
      <family val="2"/>
    </font>
    <font>
      <sz val="10"/>
      <name val="Arial Rounded MT Bold"/>
      <family val="2"/>
    </font>
    <font>
      <sz val="10"/>
      <color indexed="8"/>
      <name val="Arial"/>
      <family val="2"/>
    </font>
    <font>
      <sz val="11"/>
      <color indexed="8"/>
      <name val="Calibri"/>
      <family val="2"/>
    </font>
    <font>
      <b/>
      <sz val="10"/>
      <color indexed="8"/>
      <name val="Arial"/>
      <family val="2"/>
    </font>
    <font>
      <sz val="12"/>
      <name val="Times New Roman"/>
      <family val="1"/>
    </font>
    <font>
      <sz val="8"/>
      <name val="Times New Roman"/>
      <family val="1"/>
    </font>
    <font>
      <sz val="10"/>
      <name val="Times New Roman"/>
      <family val="1"/>
    </font>
    <font>
      <i/>
      <sz val="12"/>
      <name val="Times New Roman"/>
      <family val="1"/>
    </font>
    <font>
      <u/>
      <sz val="8.4"/>
      <color indexed="12"/>
      <name val="Arial"/>
      <family val="2"/>
    </font>
    <font>
      <sz val="10"/>
      <name val="MS Sans Serif"/>
      <family val="2"/>
    </font>
    <font>
      <sz val="10"/>
      <name val="Tms Rmn"/>
    </font>
    <font>
      <sz val="10"/>
      <name val="Tms Rmn"/>
      <family val="1"/>
    </font>
    <font>
      <sz val="14"/>
      <name val="Times New Roman"/>
      <family val="1"/>
    </font>
    <font>
      <sz val="18"/>
      <name val="Times New Roman"/>
      <family val="1"/>
    </font>
    <font>
      <sz val="11"/>
      <color indexed="9"/>
      <name val="Calibri"/>
      <family val="2"/>
    </font>
    <font>
      <sz val="10"/>
      <color theme="0"/>
      <name val="Arial"/>
      <family val="2"/>
    </font>
    <font>
      <sz val="10"/>
      <color indexed="9"/>
      <name val="Arial"/>
      <family val="2"/>
    </font>
    <font>
      <sz val="9"/>
      <name val="Times New Roman"/>
      <family val="1"/>
    </font>
    <font>
      <sz val="10"/>
      <color indexed="8"/>
      <name val="Times New Roman"/>
      <family val="1"/>
    </font>
    <font>
      <sz val="10"/>
      <name val="Book Antiqua"/>
      <family val="1"/>
    </font>
    <font>
      <sz val="8"/>
      <name val="Arial"/>
      <family val="2"/>
    </font>
    <font>
      <sz val="8"/>
      <color indexed="10"/>
      <name val="Arial"/>
      <family val="2"/>
    </font>
    <font>
      <sz val="8"/>
      <name val="Times"/>
    </font>
    <font>
      <sz val="8"/>
      <color indexed="17"/>
      <name val="Arial"/>
      <family val="2"/>
    </font>
    <font>
      <sz val="12"/>
      <color indexed="12"/>
      <name val="Times New Roman"/>
      <family val="1"/>
    </font>
    <font>
      <sz val="12"/>
      <color indexed="8"/>
      <name val="Times New Roman"/>
      <family val="1"/>
    </font>
    <font>
      <sz val="11"/>
      <color indexed="20"/>
      <name val="Calibri"/>
      <family val="2"/>
    </font>
    <font>
      <sz val="10"/>
      <color rgb="FF9C0006"/>
      <name val="Arial"/>
      <family val="2"/>
    </font>
    <font>
      <sz val="11"/>
      <color indexed="37"/>
      <name val="Calibri"/>
      <family val="2"/>
    </font>
    <font>
      <sz val="10"/>
      <color indexed="20"/>
      <name val="Arial"/>
      <family val="2"/>
    </font>
    <font>
      <b/>
      <sz val="14"/>
      <name val="Arial"/>
      <family val="2"/>
    </font>
    <font>
      <sz val="8"/>
      <color indexed="12"/>
      <name val="Times New Roman"/>
      <family val="1"/>
    </font>
    <font>
      <b/>
      <sz val="18"/>
      <name val="Times New Roman"/>
      <family val="1"/>
    </font>
    <font>
      <sz val="8"/>
      <name val="Tms Rmn"/>
    </font>
    <font>
      <sz val="8"/>
      <color indexed="12"/>
      <name val="Tms Rmn"/>
    </font>
    <font>
      <sz val="8"/>
      <color indexed="12"/>
      <name val="Tms Rmn"/>
      <family val="1"/>
    </font>
    <font>
      <sz val="8"/>
      <name val="Helv"/>
    </font>
    <font>
      <b/>
      <sz val="12"/>
      <name val="Times New Roman"/>
      <family val="1"/>
    </font>
    <font>
      <b/>
      <sz val="10"/>
      <color indexed="8"/>
      <name val="Times New Roman"/>
      <family val="1"/>
    </font>
    <font>
      <sz val="24"/>
      <name val="Times New Roman"/>
      <family val="1"/>
    </font>
    <font>
      <b/>
      <sz val="9"/>
      <name val="MS Sans Serif"/>
      <family val="2"/>
    </font>
    <font>
      <b/>
      <sz val="11"/>
      <color indexed="10"/>
      <name val="Calibri"/>
      <family val="2"/>
    </font>
    <font>
      <b/>
      <sz val="10"/>
      <color rgb="FFFA7D00"/>
      <name val="Arial"/>
      <family val="2"/>
    </font>
    <font>
      <b/>
      <sz val="11"/>
      <color indexed="52"/>
      <name val="Calibri"/>
      <family val="2"/>
    </font>
    <font>
      <b/>
      <sz val="11"/>
      <color indexed="17"/>
      <name val="Calibri"/>
      <family val="2"/>
    </font>
    <font>
      <b/>
      <sz val="10"/>
      <color indexed="52"/>
      <name val="Arial"/>
      <family val="2"/>
    </font>
    <font>
      <b/>
      <sz val="11"/>
      <color indexed="9"/>
      <name val="Calibri"/>
      <family val="2"/>
    </font>
    <font>
      <b/>
      <sz val="10"/>
      <color theme="0"/>
      <name val="Arial"/>
      <family val="2"/>
    </font>
    <font>
      <b/>
      <sz val="10"/>
      <color indexed="9"/>
      <name val="Arial"/>
      <family val="2"/>
    </font>
    <font>
      <b/>
      <i/>
      <sz val="8"/>
      <name val="Arial"/>
      <family val="2"/>
    </font>
    <font>
      <sz val="10"/>
      <name val="Courier New"/>
      <family val="3"/>
    </font>
    <font>
      <b/>
      <sz val="8"/>
      <name val="Arial"/>
      <family val="2"/>
    </font>
    <font>
      <sz val="8"/>
      <name val="Comic Sans MS"/>
      <family val="4"/>
    </font>
    <font>
      <sz val="11"/>
      <name val="Tms Rmn"/>
      <family val="1"/>
    </font>
    <font>
      <sz val="11"/>
      <name val="Tms Rmn"/>
    </font>
    <font>
      <sz val="8"/>
      <color indexed="8"/>
      <name val="Times New Roman"/>
      <family val="1"/>
    </font>
    <font>
      <sz val="9"/>
      <name val="Arial"/>
      <family val="2"/>
    </font>
    <font>
      <sz val="14"/>
      <name val="Arial"/>
      <family val="2"/>
    </font>
    <font>
      <sz val="8"/>
      <name val="Palatino"/>
      <family val="1"/>
    </font>
    <font>
      <sz val="8"/>
      <color theme="1"/>
      <name val="Arial"/>
      <family val="2"/>
    </font>
    <font>
      <sz val="12"/>
      <name val="Bodoni MT"/>
      <family val="1"/>
    </font>
    <font>
      <sz val="11"/>
      <name val="Times New Roman"/>
      <family val="1"/>
    </font>
    <font>
      <sz val="10"/>
      <name val="Goudy"/>
    </font>
    <font>
      <sz val="10"/>
      <color indexed="22"/>
      <name val="Arial"/>
      <family val="2"/>
    </font>
    <font>
      <sz val="10"/>
      <color indexed="24"/>
      <name val="Arial"/>
      <family val="2"/>
    </font>
    <font>
      <sz val="10"/>
      <color indexed="10"/>
      <name val="Arial"/>
      <family val="2"/>
    </font>
    <font>
      <b/>
      <sz val="10"/>
      <name val="Tms Rmn"/>
    </font>
    <font>
      <b/>
      <u val="doubleAccounting"/>
      <sz val="10"/>
      <name val="Arial"/>
      <family val="2"/>
    </font>
    <font>
      <sz val="10"/>
      <color indexed="17"/>
      <name val="Palatino"/>
    </font>
    <font>
      <sz val="10"/>
      <color indexed="17"/>
      <name val="Palatino"/>
      <family val="1"/>
    </font>
    <font>
      <sz val="10"/>
      <color indexed="12"/>
      <name val="Arial"/>
      <family val="2"/>
    </font>
    <font>
      <sz val="12"/>
      <color indexed="24"/>
      <name val="Arial"/>
      <family val="2"/>
    </font>
    <font>
      <b/>
      <i/>
      <sz val="8"/>
      <color indexed="12"/>
      <name val="Helvetica-Narrow"/>
      <family val="2"/>
    </font>
    <font>
      <b/>
      <sz val="11"/>
      <color indexed="8"/>
      <name val="Calibri"/>
      <family val="2"/>
    </font>
    <font>
      <i/>
      <sz val="11"/>
      <color indexed="23"/>
      <name val="Calibri"/>
      <family val="2"/>
    </font>
    <font>
      <i/>
      <sz val="10"/>
      <color rgb="FF7F7F7F"/>
      <name val="Arial"/>
      <family val="2"/>
    </font>
    <font>
      <i/>
      <sz val="10"/>
      <color indexed="23"/>
      <name val="Arial"/>
      <family val="2"/>
    </font>
    <font>
      <b/>
      <sz val="12"/>
      <name val="Arial"/>
      <family val="2"/>
    </font>
    <font>
      <b/>
      <i/>
      <u/>
      <sz val="10"/>
      <name val="Arial"/>
      <family val="2"/>
    </font>
    <font>
      <i/>
      <sz val="6"/>
      <name val="Arial"/>
      <family val="2"/>
    </font>
    <font>
      <sz val="10"/>
      <name val="Geneva"/>
      <family val="2"/>
    </font>
    <font>
      <sz val="7"/>
      <name val="Palatino"/>
      <family val="1"/>
    </font>
    <font>
      <sz val="7"/>
      <name val="Arial"/>
      <family val="2"/>
    </font>
    <font>
      <sz val="10"/>
      <name val="Geneva"/>
    </font>
    <font>
      <sz val="11"/>
      <color indexed="17"/>
      <name val="Calibri"/>
      <family val="2"/>
    </font>
    <font>
      <sz val="10"/>
      <color rgb="FF006100"/>
      <name val="Arial"/>
      <family val="2"/>
    </font>
    <font>
      <sz val="10"/>
      <color indexed="17"/>
      <name val="Arial"/>
      <family val="2"/>
    </font>
    <font>
      <b/>
      <sz val="8"/>
      <name val="MS Sans Serif"/>
      <family val="2"/>
    </font>
    <font>
      <b/>
      <sz val="11"/>
      <name val="Arial"/>
      <family val="2"/>
    </font>
    <font>
      <b/>
      <sz val="8"/>
      <name val="Palatino"/>
      <family val="1"/>
    </font>
    <font>
      <b/>
      <sz val="18"/>
      <color indexed="22"/>
      <name val="Arial"/>
      <family val="2"/>
    </font>
    <font>
      <b/>
      <sz val="15"/>
      <color indexed="56"/>
      <name val="Calibri"/>
      <family val="2"/>
    </font>
    <font>
      <b/>
      <sz val="15"/>
      <color theme="3"/>
      <name val="Arial"/>
      <family val="2"/>
    </font>
    <font>
      <b/>
      <sz val="15"/>
      <color indexed="62"/>
      <name val="Calibri"/>
      <family val="2"/>
    </font>
    <font>
      <b/>
      <sz val="18"/>
      <color indexed="24"/>
      <name val="Arial"/>
      <family val="2"/>
    </font>
    <font>
      <b/>
      <sz val="13"/>
      <color indexed="56"/>
      <name val="Calibri"/>
      <family val="2"/>
    </font>
    <font>
      <b/>
      <sz val="13"/>
      <color theme="3"/>
      <name val="Arial"/>
      <family val="2"/>
    </font>
    <font>
      <b/>
      <sz val="12"/>
      <color indexed="22"/>
      <name val="Arial"/>
      <family val="2"/>
    </font>
    <font>
      <b/>
      <sz val="13"/>
      <color indexed="62"/>
      <name val="Calibri"/>
      <family val="2"/>
    </font>
    <font>
      <b/>
      <sz val="12"/>
      <color indexed="24"/>
      <name val="Arial"/>
      <family val="2"/>
    </font>
    <font>
      <b/>
      <sz val="11"/>
      <color indexed="62"/>
      <name val="Calibri"/>
      <family val="2"/>
    </font>
    <font>
      <b/>
      <sz val="11"/>
      <color theme="3"/>
      <name val="Arial"/>
      <family val="2"/>
    </font>
    <font>
      <b/>
      <sz val="11"/>
      <color indexed="56"/>
      <name val="Calibri"/>
      <family val="2"/>
    </font>
    <font>
      <b/>
      <sz val="11"/>
      <color indexed="56"/>
      <name val="Arial"/>
      <family val="2"/>
    </font>
    <font>
      <b/>
      <i/>
      <sz val="8"/>
      <name val="Helv"/>
    </font>
    <font>
      <b/>
      <sz val="18"/>
      <name val="Arial"/>
      <family val="2"/>
    </font>
    <font>
      <b/>
      <u/>
      <sz val="14"/>
      <name val="Arial Narrow"/>
      <family val="2"/>
    </font>
    <font>
      <u/>
      <sz val="10"/>
      <color theme="10"/>
      <name val="Arial"/>
      <family val="2"/>
    </font>
    <font>
      <u/>
      <sz val="10"/>
      <color indexed="12"/>
      <name val="Arial"/>
      <family val="2"/>
    </font>
    <font>
      <u/>
      <sz val="11"/>
      <color indexed="12"/>
      <name val="Calibri"/>
      <family val="2"/>
    </font>
    <font>
      <u/>
      <sz val="11"/>
      <color theme="10"/>
      <name val="Calibri"/>
      <family val="2"/>
    </font>
    <font>
      <u/>
      <sz val="10"/>
      <color indexed="12"/>
      <name val="Courier"/>
      <family val="3"/>
    </font>
    <font>
      <u/>
      <sz val="9"/>
      <color indexed="12"/>
      <name val="Times New Roman"/>
      <family val="1"/>
    </font>
    <font>
      <u/>
      <sz val="8"/>
      <color theme="10"/>
      <name val="Arial"/>
      <family val="2"/>
    </font>
    <font>
      <u/>
      <sz val="11"/>
      <color theme="10"/>
      <name val="Calibri"/>
      <family val="2"/>
      <scheme val="minor"/>
    </font>
    <font>
      <i/>
      <sz val="7"/>
      <name val="Arial"/>
      <family val="2"/>
    </font>
    <font>
      <b/>
      <i/>
      <sz val="7"/>
      <name val="Times New Roman"/>
      <family val="1"/>
    </font>
    <font>
      <sz val="11"/>
      <color indexed="62"/>
      <name val="Calibri"/>
      <family val="2"/>
    </font>
    <font>
      <sz val="10"/>
      <color rgb="FF3F3F76"/>
      <name val="Arial"/>
      <family val="2"/>
    </font>
    <font>
      <sz val="10"/>
      <color indexed="62"/>
      <name val="Arial"/>
      <family val="2"/>
    </font>
    <font>
      <sz val="11"/>
      <color indexed="48"/>
      <name val="Calibri"/>
      <family val="2"/>
    </font>
    <font>
      <sz val="8"/>
      <color indexed="12"/>
      <name val="Helv"/>
    </font>
    <font>
      <sz val="12"/>
      <color indexed="37"/>
      <name val="swiss"/>
    </font>
    <font>
      <b/>
      <sz val="10"/>
      <color indexed="37"/>
      <name val="Arial MT"/>
    </font>
    <font>
      <i/>
      <sz val="9"/>
      <name val="Arial"/>
      <family val="2"/>
    </font>
    <font>
      <b/>
      <sz val="10"/>
      <name val="Palatino"/>
      <family val="1"/>
    </font>
    <font>
      <b/>
      <sz val="10"/>
      <name val="palatino"/>
    </font>
    <font>
      <sz val="11"/>
      <color indexed="10"/>
      <name val="Calibri"/>
      <family val="2"/>
    </font>
    <font>
      <sz val="10"/>
      <color rgb="FFFA7D00"/>
      <name val="Arial"/>
      <family val="2"/>
    </font>
    <font>
      <sz val="11"/>
      <color indexed="52"/>
      <name val="Calibri"/>
      <family val="2"/>
    </font>
    <font>
      <sz val="10"/>
      <color indexed="52"/>
      <name val="Arial"/>
      <family val="2"/>
    </font>
    <font>
      <b/>
      <sz val="14"/>
      <name val="Times New Roman"/>
      <family val="1"/>
    </font>
    <font>
      <sz val="8"/>
      <name val="Tms Rmn"/>
      <family val="1"/>
    </font>
    <font>
      <b/>
      <i/>
      <sz val="10"/>
      <color indexed="12"/>
      <name val="Arial"/>
      <family val="2"/>
    </font>
    <font>
      <sz val="11"/>
      <color indexed="19"/>
      <name val="Calibri"/>
      <family val="2"/>
    </font>
    <font>
      <sz val="10"/>
      <color rgb="FF9C6500"/>
      <name val="Arial"/>
      <family val="2"/>
    </font>
    <font>
      <sz val="11"/>
      <color indexed="60"/>
      <name val="Calibri"/>
      <family val="2"/>
    </font>
    <font>
      <sz val="10"/>
      <color indexed="60"/>
      <name val="Arial"/>
      <family val="2"/>
    </font>
    <font>
      <sz val="7"/>
      <name val="Small Fonts"/>
      <family val="2"/>
    </font>
    <font>
      <b/>
      <i/>
      <sz val="16"/>
      <name val="Helv"/>
    </font>
    <font>
      <b/>
      <i/>
      <sz val="16"/>
      <name val="Helv"/>
      <family val="2"/>
    </font>
    <font>
      <sz val="10"/>
      <name val="Courier"/>
      <family val="3"/>
    </font>
    <font>
      <sz val="11"/>
      <color rgb="FF000000"/>
      <name val="Calibri"/>
      <family val="2"/>
    </font>
    <font>
      <sz val="10"/>
      <name val="Helv"/>
    </font>
    <font>
      <sz val="10"/>
      <color rgb="FF000000"/>
      <name val="Times New Roman"/>
      <family val="1"/>
    </font>
    <font>
      <sz val="10"/>
      <name val="Palatino"/>
      <family val="1"/>
    </font>
    <font>
      <b/>
      <sz val="12"/>
      <color indexed="9"/>
      <name val="Arial"/>
      <family val="2"/>
    </font>
    <font>
      <b/>
      <sz val="8"/>
      <name val="Helv"/>
    </font>
    <font>
      <sz val="8"/>
      <name val="Book Antiqua"/>
      <family val="1"/>
    </font>
    <font>
      <sz val="8"/>
      <name val="Helv"/>
      <family val="2"/>
    </font>
    <font>
      <sz val="12"/>
      <name val="Helv"/>
    </font>
    <font>
      <sz val="12"/>
      <name val="Helv"/>
      <family val="2"/>
    </font>
    <font>
      <b/>
      <sz val="11"/>
      <color indexed="63"/>
      <name val="Calibri"/>
      <family val="2"/>
    </font>
    <font>
      <b/>
      <sz val="10"/>
      <color rgb="FF3F3F3F"/>
      <name val="Arial"/>
      <family val="2"/>
    </font>
    <font>
      <b/>
      <sz val="10"/>
      <color indexed="63"/>
      <name val="Arial"/>
      <family val="2"/>
    </font>
    <font>
      <i/>
      <sz val="12"/>
      <color indexed="8"/>
      <name val="Times New Roman"/>
      <family val="1"/>
    </font>
    <font>
      <b/>
      <sz val="26"/>
      <name val="Times New Roman"/>
      <family val="1"/>
    </font>
    <font>
      <sz val="14"/>
      <name val="B Times Bold"/>
    </font>
    <font>
      <b/>
      <u/>
      <sz val="10"/>
      <name val="Helv"/>
    </font>
    <font>
      <sz val="10"/>
      <name val="Arial Narrow"/>
      <family val="2"/>
    </font>
    <font>
      <sz val="10"/>
      <color indexed="55"/>
      <name val="Arial"/>
      <family val="2"/>
    </font>
    <font>
      <sz val="10"/>
      <name val="Helv"/>
      <family val="2"/>
    </font>
    <font>
      <sz val="8"/>
      <color indexed="12"/>
      <name val="Arial"/>
      <family val="2"/>
    </font>
    <font>
      <b/>
      <sz val="10"/>
      <name val="MS Sans Serif"/>
      <family val="2"/>
    </font>
    <font>
      <b/>
      <sz val="9"/>
      <name val="Arial"/>
      <family val="2"/>
    </font>
    <font>
      <b/>
      <sz val="10"/>
      <color indexed="39"/>
      <name val="Arial"/>
      <family val="2"/>
    </font>
    <font>
      <sz val="8"/>
      <color indexed="62"/>
      <name val="Arial"/>
      <family val="2"/>
    </font>
    <font>
      <sz val="10"/>
      <color indexed="39"/>
      <name val="Arial"/>
      <family val="2"/>
    </font>
    <font>
      <b/>
      <u val="singleAccounting"/>
      <sz val="10"/>
      <color indexed="8"/>
      <name val="Arial"/>
      <family val="2"/>
    </font>
    <font>
      <b/>
      <sz val="8"/>
      <color indexed="8"/>
      <name val="Arial"/>
      <family val="2"/>
    </font>
    <font>
      <b/>
      <sz val="10"/>
      <color indexed="12"/>
      <name val="Arial"/>
      <family val="2"/>
    </font>
    <font>
      <b/>
      <sz val="12"/>
      <color indexed="8"/>
      <name val="Arial"/>
      <family val="2"/>
    </font>
    <font>
      <b/>
      <sz val="14"/>
      <color indexed="8"/>
      <name val="Arial"/>
      <family val="2"/>
    </font>
    <font>
      <b/>
      <i/>
      <sz val="10"/>
      <color indexed="8"/>
      <name val="Arial"/>
      <family val="2"/>
    </font>
    <font>
      <b/>
      <u val="doubleAccounting"/>
      <sz val="13"/>
      <name val="Arial"/>
      <family val="2"/>
    </font>
    <font>
      <b/>
      <u val="doubleAccounting"/>
      <sz val="11"/>
      <name val="Arial"/>
      <family val="2"/>
    </font>
    <font>
      <b/>
      <u val="singleAccounting"/>
      <sz val="11"/>
      <name val="Arial"/>
      <family val="2"/>
    </font>
    <font>
      <sz val="8"/>
      <color indexed="8"/>
      <name val="Arial"/>
      <family val="2"/>
    </font>
    <font>
      <b/>
      <u val="singleAccounting"/>
      <sz val="12"/>
      <color indexed="8"/>
      <name val="Arial"/>
      <family val="2"/>
    </font>
    <font>
      <b/>
      <sz val="19"/>
      <name val="Arial"/>
      <family val="2"/>
    </font>
    <font>
      <sz val="19"/>
      <color indexed="48"/>
      <name val="Arial"/>
      <family val="2"/>
    </font>
    <font>
      <b/>
      <u val="singleAccounting"/>
      <sz val="14"/>
      <color indexed="8"/>
      <name val="Arial"/>
      <family val="2"/>
    </font>
    <font>
      <sz val="19"/>
      <name val="Arial"/>
      <family val="2"/>
    </font>
    <font>
      <sz val="8"/>
      <color indexed="14"/>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u/>
      <sz val="12"/>
      <name val="B Times Bold"/>
    </font>
    <font>
      <u/>
      <sz val="10"/>
      <name val="B Times Bold"/>
    </font>
    <font>
      <sz val="9"/>
      <color indexed="20"/>
      <name val="Arial"/>
      <family val="2"/>
    </font>
    <font>
      <sz val="9"/>
      <color indexed="48"/>
      <name val="Arial"/>
      <family val="2"/>
    </font>
    <font>
      <b/>
      <sz val="12"/>
      <color indexed="20"/>
      <name val="Arial"/>
      <family val="2"/>
    </font>
    <font>
      <b/>
      <sz val="9"/>
      <color indexed="20"/>
      <name val="Arial"/>
      <family val="2"/>
    </font>
    <font>
      <b/>
      <sz val="9"/>
      <color indexed="9"/>
      <name val="Arial"/>
      <family val="2"/>
    </font>
    <font>
      <sz val="8"/>
      <name val="Arial Narrow"/>
      <family val="2"/>
    </font>
    <font>
      <b/>
      <sz val="18"/>
      <color indexed="62"/>
      <name val="Cambria"/>
      <family val="2"/>
    </font>
    <font>
      <b/>
      <u/>
      <sz val="12"/>
      <name val="Arial Narrow"/>
      <family val="2"/>
    </font>
    <font>
      <u/>
      <sz val="8"/>
      <color indexed="17"/>
      <name val="Arial"/>
      <family val="2"/>
    </font>
    <font>
      <u/>
      <sz val="8"/>
      <color indexed="12"/>
      <name val="Arial"/>
      <family val="2"/>
    </font>
    <font>
      <b/>
      <i/>
      <sz val="12"/>
      <color indexed="8"/>
      <name val="Arial"/>
      <family val="2"/>
    </font>
    <font>
      <b/>
      <u/>
      <sz val="10"/>
      <name val="Arial Narrow"/>
      <family val="2"/>
    </font>
    <font>
      <sz val="12"/>
      <name val="Arial"/>
      <family val="2"/>
    </font>
    <font>
      <b/>
      <sz val="10"/>
      <name val="Times New Roman"/>
      <family val="1"/>
    </font>
    <font>
      <b/>
      <sz val="9"/>
      <name val="Palatino"/>
      <family val="1"/>
    </font>
    <font>
      <sz val="7"/>
      <name val="Times New Roman"/>
      <family val="1"/>
    </font>
    <font>
      <b/>
      <sz val="11"/>
      <name val="Times New Roman"/>
      <family val="1"/>
    </font>
    <font>
      <b/>
      <u/>
      <sz val="9"/>
      <name val="Arial"/>
      <family val="2"/>
    </font>
    <font>
      <b/>
      <sz val="18"/>
      <color indexed="56"/>
      <name val="Cambria"/>
      <family val="2"/>
    </font>
    <font>
      <b/>
      <sz val="14"/>
      <name val="Palatino"/>
      <family val="1"/>
    </font>
    <font>
      <b/>
      <sz val="14"/>
      <name val="Palatino"/>
    </font>
    <font>
      <b/>
      <sz val="8"/>
      <name val="Comic Sans MS"/>
      <family val="4"/>
    </font>
    <font>
      <b/>
      <sz val="7"/>
      <name val="Arial"/>
      <family val="2"/>
    </font>
    <font>
      <b/>
      <sz val="10"/>
      <color theme="1"/>
      <name val="Arial"/>
      <family val="2"/>
    </font>
    <font>
      <b/>
      <sz val="7"/>
      <color indexed="12"/>
      <name val="Arial"/>
      <family val="2"/>
    </font>
    <font>
      <i/>
      <sz val="12"/>
      <color indexed="8"/>
      <name val="Arial MT"/>
    </font>
    <font>
      <sz val="10"/>
      <name val="Palatino"/>
    </font>
    <font>
      <sz val="10"/>
      <color rgb="FFFF0000"/>
      <name val="Arial"/>
      <family val="2"/>
    </font>
    <font>
      <sz val="11"/>
      <color indexed="14"/>
      <name val="Calibri"/>
      <family val="2"/>
    </font>
    <font>
      <sz val="11"/>
      <color indexed="8"/>
      <name val="Calibri"/>
      <family val="2"/>
      <scheme val="minor"/>
    </font>
    <font>
      <u/>
      <sz val="10"/>
      <name val="Arial"/>
      <family val="2"/>
    </font>
    <font>
      <b/>
      <sz val="9"/>
      <color theme="1"/>
      <name val="Arial"/>
      <family val="2"/>
    </font>
    <font>
      <sz val="9"/>
      <color theme="1"/>
      <name val="Arial"/>
      <family val="2"/>
    </font>
    <font>
      <b/>
      <sz val="9"/>
      <color indexed="64"/>
      <name val="Arial"/>
      <family val="2"/>
    </font>
    <font>
      <sz val="9"/>
      <color indexed="64"/>
      <name val="Arial"/>
      <family val="2"/>
    </font>
    <font>
      <i/>
      <sz val="9"/>
      <color indexed="64"/>
      <name val="Arial"/>
      <family val="2"/>
    </font>
    <font>
      <b/>
      <u/>
      <sz val="9"/>
      <color theme="1"/>
      <name val="Arial"/>
      <family val="2"/>
    </font>
    <font>
      <b/>
      <i/>
      <sz val="9"/>
      <name val="Arial"/>
      <family val="2"/>
    </font>
    <font>
      <sz val="8"/>
      <color theme="1"/>
      <name val="Calibri"/>
      <family val="2"/>
      <scheme val="minor"/>
    </font>
    <font>
      <b/>
      <i/>
      <sz val="8"/>
      <color theme="1"/>
      <name val="Calibri"/>
      <family val="2"/>
      <scheme val="minor"/>
    </font>
    <font>
      <b/>
      <sz val="8"/>
      <color theme="1"/>
      <name val="Calibri"/>
      <family val="2"/>
      <scheme val="minor"/>
    </font>
    <font>
      <i/>
      <sz val="8"/>
      <color theme="1"/>
      <name val="Calibri"/>
      <family val="2"/>
      <scheme val="minor"/>
    </font>
    <font>
      <b/>
      <u val="doubleAccounting"/>
      <sz val="8"/>
      <color theme="1"/>
      <name val="Calibri"/>
      <family val="2"/>
      <scheme val="minor"/>
    </font>
    <font>
      <sz val="9"/>
      <color rgb="FF0000CC"/>
      <name val="Arial"/>
      <family val="2"/>
    </font>
    <font>
      <b/>
      <sz val="16"/>
      <color indexed="23"/>
      <name val="Arial"/>
      <family val="2"/>
    </font>
    <font>
      <sz val="9"/>
      <color rgb="FF1D1DFF"/>
      <name val="Arial"/>
      <family val="2"/>
    </font>
    <font>
      <u/>
      <sz val="11"/>
      <color theme="1"/>
      <name val="Calibri"/>
      <family val="2"/>
      <scheme val="minor"/>
    </font>
    <font>
      <vertAlign val="superscript"/>
      <sz val="11"/>
      <color rgb="FFFF0000"/>
      <name val="Calibri"/>
      <family val="2"/>
      <scheme val="minor"/>
    </font>
    <font>
      <i/>
      <sz val="11"/>
      <color theme="1"/>
      <name val="Calibri"/>
      <family val="2"/>
      <scheme val="minor"/>
    </font>
    <font>
      <b/>
      <sz val="11"/>
      <color indexed="8"/>
      <name val="Calibri"/>
      <family val="2"/>
      <scheme val="minor"/>
    </font>
    <font>
      <sz val="12"/>
      <color theme="1"/>
      <name val="Calibri"/>
      <family val="2"/>
    </font>
    <font>
      <b/>
      <sz val="12"/>
      <color theme="1"/>
      <name val="Calibri"/>
      <family val="2"/>
    </font>
    <font>
      <b/>
      <sz val="12"/>
      <color indexed="8"/>
      <name val="Calibri"/>
      <family val="2"/>
    </font>
    <font>
      <sz val="8"/>
      <color theme="1"/>
      <name val="Calibri"/>
      <family val="2"/>
    </font>
    <font>
      <b/>
      <sz val="8"/>
      <color theme="1"/>
      <name val="Calibri"/>
      <family val="2"/>
    </font>
    <font>
      <b/>
      <i/>
      <sz val="8"/>
      <color theme="1"/>
      <name val="Calibri"/>
      <family val="2"/>
    </font>
    <font>
      <b/>
      <sz val="8"/>
      <color indexed="8"/>
      <name val="Calibri"/>
      <family val="2"/>
    </font>
    <font>
      <i/>
      <sz val="8"/>
      <color theme="1"/>
      <name val="Calibri"/>
      <family val="2"/>
    </font>
  </fonts>
  <fills count="1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62"/>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7"/>
        <bgColor indexed="57"/>
      </patternFill>
    </fill>
    <fill>
      <patternFill patternType="solid">
        <fgColor indexed="54"/>
      </patternFill>
    </fill>
    <fill>
      <patternFill patternType="solid">
        <fgColor indexed="18"/>
        <bgColor indexed="18"/>
      </patternFill>
    </fill>
    <fill>
      <patternFill patternType="solid">
        <fgColor indexed="58"/>
        <bgColor indexed="58"/>
      </patternFill>
    </fill>
    <fill>
      <patternFill patternType="solid">
        <fgColor indexed="26"/>
        <bgColor indexed="26"/>
      </patternFill>
    </fill>
    <fill>
      <patternFill patternType="solid">
        <fgColor indexed="47"/>
        <bgColor indexed="47"/>
      </patternFill>
    </fill>
    <fill>
      <patternFill patternType="solid">
        <fgColor indexed="53"/>
        <bgColor indexed="53"/>
      </patternFill>
    </fill>
    <fill>
      <patternFill patternType="solid">
        <fgColor indexed="44"/>
        <bgColor indexed="64"/>
      </patternFill>
    </fill>
    <fill>
      <patternFill patternType="solid">
        <fgColor indexed="31"/>
        <bgColor indexed="64"/>
      </patternFill>
    </fill>
    <fill>
      <patternFill patternType="solid">
        <fgColor indexed="41"/>
        <bgColor indexed="64"/>
      </patternFill>
    </fill>
    <fill>
      <patternFill patternType="solid">
        <fgColor indexed="22"/>
      </patternFill>
    </fill>
    <fill>
      <patternFill patternType="solid">
        <fgColor indexed="9"/>
      </patternFill>
    </fill>
    <fill>
      <patternFill patternType="solid">
        <fgColor indexed="35"/>
        <bgColor indexed="35"/>
      </patternFill>
    </fill>
    <fill>
      <patternFill patternType="lightGray">
        <fgColor indexed="15"/>
      </patternFill>
    </fill>
    <fill>
      <patternFill patternType="solid">
        <fgColor indexed="55"/>
      </patternFill>
    </fill>
    <fill>
      <patternFill patternType="solid">
        <fgColor indexed="26"/>
        <bgColor indexed="64"/>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1"/>
        <bgColor indexed="11"/>
      </patternFill>
    </fill>
    <fill>
      <patternFill patternType="solid">
        <fgColor indexed="9"/>
        <bgColor indexed="64"/>
      </patternFill>
    </fill>
    <fill>
      <patternFill patternType="solid">
        <fgColor indexed="13"/>
      </patternFill>
    </fill>
    <fill>
      <patternFill patternType="solid">
        <fgColor indexed="43"/>
        <bgColor indexed="8"/>
      </patternFill>
    </fill>
    <fill>
      <patternFill patternType="gray0625">
        <fgColor indexed="26"/>
        <bgColor indexed="43"/>
      </patternFill>
    </fill>
    <fill>
      <patternFill patternType="solid">
        <fgColor indexed="14"/>
      </patternFill>
    </fill>
    <fill>
      <patternFill patternType="solid">
        <fgColor indexed="8"/>
        <bgColor indexed="64"/>
      </patternFill>
    </fill>
    <fill>
      <patternFill patternType="solid">
        <fgColor indexed="22"/>
        <bgColor indexed="8"/>
      </patternFill>
    </fill>
    <fill>
      <patternFill patternType="lightGray">
        <fgColor indexed="38"/>
        <bgColor indexed="23"/>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35"/>
        <bgColor indexed="64"/>
      </patternFill>
    </fill>
    <fill>
      <patternFill patternType="solid">
        <fgColor indexed="15"/>
      </patternFill>
    </fill>
    <fill>
      <patternFill patternType="solid">
        <fgColor indexed="2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14"/>
        <bgColor indexed="64"/>
      </patternFill>
    </fill>
    <fill>
      <patternFill patternType="solid">
        <fgColor indexed="13"/>
        <bgColor indexed="64"/>
      </patternFill>
    </fill>
    <fill>
      <patternFill patternType="solid">
        <fgColor indexed="63"/>
        <bgColor indexed="64"/>
      </patternFill>
    </fill>
    <fill>
      <patternFill patternType="solid">
        <fgColor indexed="42"/>
        <bgColor indexed="64"/>
      </patternFill>
    </fill>
    <fill>
      <patternFill patternType="solid">
        <fgColor indexed="58"/>
        <bgColor indexed="64"/>
      </patternFill>
    </fill>
    <fill>
      <patternFill patternType="solid">
        <fgColor indexed="16"/>
        <bgColor indexed="64"/>
      </patternFill>
    </fill>
    <fill>
      <patternFill patternType="solid">
        <fgColor rgb="FF92D050"/>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49"/>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s>
  <borders count="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bottom style="thin">
        <color indexed="44"/>
      </bottom>
      <diagonal/>
    </border>
    <border>
      <left/>
      <right/>
      <top/>
      <bottom style="thin">
        <color auto="1"/>
      </bottom>
      <diagonal/>
    </border>
    <border>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double">
        <color indexed="64"/>
      </bottom>
      <diagonal/>
    </border>
    <border>
      <left style="dotted">
        <color indexed="12"/>
      </left>
      <right style="dotted">
        <color indexed="12"/>
      </right>
      <top style="dotted">
        <color indexed="12"/>
      </top>
      <bottom style="dotted">
        <color indexed="12"/>
      </bottom>
      <diagonal/>
    </border>
    <border>
      <left style="thin">
        <color indexed="64"/>
      </left>
      <right style="thin">
        <color indexed="64"/>
      </right>
      <top/>
      <bottom/>
      <diagonal/>
    </border>
    <border>
      <left/>
      <right/>
      <top style="thin">
        <color auto="1"/>
      </top>
      <bottom style="medium">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27"/>
      </bottom>
      <diagonal/>
    </border>
    <border>
      <left/>
      <right/>
      <top/>
      <bottom style="medium">
        <color indexed="30"/>
      </bottom>
      <diagonal/>
    </border>
    <border>
      <left/>
      <right/>
      <top/>
      <bottom style="medium">
        <color indexed="58"/>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right/>
      <top/>
      <bottom style="double">
        <color indexed="10"/>
      </bottom>
      <diagonal/>
    </border>
    <border>
      <left/>
      <right/>
      <top/>
      <bottom style="double">
        <color indexed="52"/>
      </bottom>
      <diagonal/>
    </border>
    <border>
      <left/>
      <right/>
      <top/>
      <bottom style="double">
        <color indexed="17"/>
      </bottom>
      <diagonal/>
    </border>
    <border>
      <left/>
      <right/>
      <top/>
      <bottom style="hair">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51"/>
      </left>
      <right style="thin">
        <color indexed="51"/>
      </right>
      <top/>
      <bottom/>
      <diagonal/>
    </border>
    <border>
      <left/>
      <right style="thin">
        <color indexed="8"/>
      </right>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style="double">
        <color auto="1"/>
      </bottom>
      <diagonal/>
    </border>
    <border>
      <left/>
      <right/>
      <top style="thin">
        <color indexed="48"/>
      </top>
      <bottom style="double">
        <color indexed="48"/>
      </bottom>
      <diagonal/>
    </border>
    <border>
      <left/>
      <right/>
      <top/>
      <bottom style="dotted">
        <color indexed="55"/>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indexed="64"/>
      </bottom>
      <diagonal/>
    </border>
    <border>
      <left style="thick">
        <color indexed="64"/>
      </left>
      <right/>
      <top style="thick">
        <color indexed="64"/>
      </top>
      <bottom/>
      <diagonal/>
    </border>
    <border>
      <left style="thick">
        <color indexed="64"/>
      </left>
      <right/>
      <top/>
      <bottom/>
      <diagonal/>
    </border>
    <border>
      <left/>
      <right/>
      <top style="thick">
        <color indexed="64"/>
      </top>
      <bottom style="double">
        <color indexed="64"/>
      </bottom>
      <diagonal/>
    </border>
    <border>
      <left/>
      <right/>
      <top/>
      <bottom style="medium">
        <color auto="1"/>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auto="1"/>
      </top>
      <bottom style="thin">
        <color auto="1"/>
      </bottom>
      <diagonal/>
    </border>
    <border>
      <left/>
      <right/>
      <top style="thin">
        <color indexed="64"/>
      </top>
      <bottom/>
      <diagonal/>
    </border>
  </borders>
  <cellStyleXfs count="51157">
    <xf numFmtId="0" fontId="0" fillId="0" borderId="0"/>
    <xf numFmtId="41" fontId="1" fillId="0" borderId="0" applyFont="0" applyFill="0" applyBorder="0" applyAlignment="0" applyProtection="0"/>
    <xf numFmtId="0" fontId="18" fillId="0" borderId="0"/>
    <xf numFmtId="0" fontId="24" fillId="0" borderId="0"/>
    <xf numFmtId="42" fontId="22" fillId="0" borderId="0" applyFont="0" applyFill="0" applyBorder="0" applyAlignment="0" applyProtection="0"/>
    <xf numFmtId="41" fontId="22" fillId="0" borderId="0" applyFont="0" applyFill="0" applyBorder="0" applyAlignment="0" applyProtection="0"/>
    <xf numFmtId="0" fontId="21" fillId="0" borderId="0"/>
    <xf numFmtId="0" fontId="21" fillId="0" borderId="0"/>
    <xf numFmtId="3" fontId="21" fillId="0" borderId="0" applyFont="0" applyFill="0" applyBorder="0" applyAlignment="0" applyProtection="0"/>
    <xf numFmtId="43" fontId="22" fillId="0" borderId="0" applyFont="0" applyFill="0" applyBorder="0" applyAlignment="0" applyProtection="0"/>
    <xf numFmtId="0" fontId="21" fillId="0" borderId="0"/>
    <xf numFmtId="164" fontId="28" fillId="0" borderId="0"/>
    <xf numFmtId="0" fontId="21" fillId="0" borderId="0"/>
    <xf numFmtId="0" fontId="21" fillId="0" borderId="0"/>
    <xf numFmtId="0" fontId="21" fillId="0" borderId="0"/>
    <xf numFmtId="5" fontId="28" fillId="0" borderId="0" applyFont="0" applyFill="0" applyBorder="0" applyAlignment="0" applyProtection="0"/>
    <xf numFmtId="0" fontId="29" fillId="0" borderId="0">
      <alignment horizontal="right"/>
    </xf>
    <xf numFmtId="0" fontId="29" fillId="0" borderId="0">
      <alignment horizontal="right"/>
    </xf>
    <xf numFmtId="7"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9" fontId="28" fillId="0" borderId="0"/>
    <xf numFmtId="0" fontId="28" fillId="0" borderId="0"/>
    <xf numFmtId="37" fontId="28" fillId="0" borderId="1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4" fontId="30" fillId="0" borderId="0"/>
    <xf numFmtId="166" fontId="28" fillId="0" borderId="15"/>
    <xf numFmtId="166" fontId="28" fillId="0" borderId="15"/>
    <xf numFmtId="166" fontId="28" fillId="0" borderId="15"/>
    <xf numFmtId="166" fontId="28" fillId="0" borderId="15"/>
    <xf numFmtId="164" fontId="30" fillId="0" borderId="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166" fontId="2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28" fillId="0" borderId="0"/>
    <xf numFmtId="165" fontId="31" fillId="0" borderId="0">
      <alignment horizontal="right"/>
    </xf>
    <xf numFmtId="39"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39" fontId="28" fillId="0" borderId="0"/>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4" fontId="28" fillId="0" borderId="16"/>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167" fontId="28" fillId="0" borderId="0"/>
    <xf numFmtId="0" fontId="21" fillId="0" borderId="0" applyFont="0" applyFill="0" applyBorder="0" applyAlignment="0" applyProtection="0"/>
    <xf numFmtId="0" fontId="32" fillId="0" borderId="0" applyNumberFormat="0" applyFill="0" applyBorder="0" applyAlignment="0" applyProtection="0">
      <alignment vertical="top"/>
      <protection locked="0"/>
    </xf>
    <xf numFmtId="0" fontId="21" fillId="0" borderId="0" applyFont="0" applyFill="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38" fontId="33" fillId="0" borderId="0" applyFont="0" applyFill="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0" fontId="25" fillId="0" borderId="0">
      <alignment vertical="top"/>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168" fontId="21" fillId="0" borderId="0">
      <alignment horizontal="left" wrapText="1"/>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1" fillId="0" borderId="0">
      <alignment horizontal="left" wrapText="1"/>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xf numFmtId="0" fontId="21" fillId="0" borderId="0"/>
    <xf numFmtId="168" fontId="21" fillId="0" borderId="0">
      <alignment horizontal="left" wrapText="1"/>
    </xf>
    <xf numFmtId="0" fontId="20" fillId="0" borderId="0" applyNumberFormat="0" applyFill="0" applyBorder="0" applyAlignment="0" applyProtection="0"/>
    <xf numFmtId="168" fontId="21" fillId="0" borderId="0">
      <alignment horizontal="left" wrapText="1"/>
    </xf>
    <xf numFmtId="168"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7" fontId="21" fillId="0" borderId="0">
      <alignment horizontal="left" wrapText="1"/>
    </xf>
    <xf numFmtId="37"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37" fontId="21" fillId="0" borderId="0">
      <alignment horizontal="left" wrapText="1"/>
    </xf>
    <xf numFmtId="37" fontId="21" fillId="0" borderId="0">
      <alignment horizontal="left" wrapText="1"/>
    </xf>
    <xf numFmtId="168" fontId="21" fillId="0" borderId="0">
      <alignment horizontal="left" wrapText="1"/>
    </xf>
    <xf numFmtId="0"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0"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168"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168" fontId="21" fillId="0" borderId="0">
      <alignment horizontal="left" wrapText="1"/>
    </xf>
    <xf numFmtId="37" fontId="21" fillId="0" borderId="0">
      <alignment horizontal="left" wrapText="1"/>
    </xf>
    <xf numFmtId="37" fontId="21" fillId="0" borderId="0">
      <alignment horizontal="left" wrapText="1"/>
    </xf>
    <xf numFmtId="0" fontId="21" fillId="0" borderId="0">
      <alignment horizontal="left" wrapText="1"/>
    </xf>
    <xf numFmtId="0" fontId="21" fillId="0" borderId="0">
      <alignment horizontal="left" wrapText="1"/>
    </xf>
    <xf numFmtId="37" fontId="21" fillId="0" borderId="0">
      <alignment horizontal="left" wrapText="1"/>
    </xf>
    <xf numFmtId="0" fontId="21" fillId="0" borderId="0">
      <alignment horizontal="left" wrapText="1"/>
    </xf>
    <xf numFmtId="0"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7" fontId="21" fillId="0" borderId="0">
      <alignment horizontal="left" wrapText="1"/>
    </xf>
    <xf numFmtId="37"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0" fontId="25" fillId="0" borderId="0">
      <alignment vertical="top"/>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4" fontId="21" fillId="0" borderId="0" applyFont="0" applyFill="0" applyBorder="0" applyAlignment="0" applyProtection="0"/>
    <xf numFmtId="164"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4" fontId="21" fillId="0" borderId="0" applyFont="0" applyFill="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168" fontId="21" fillId="0" borderId="0">
      <alignment horizontal="left" wrapText="1"/>
    </xf>
    <xf numFmtId="0" fontId="25" fillId="0" borderId="0">
      <alignment vertical="top"/>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0" fontId="21" fillId="0" borderId="0">
      <alignment horizontal="left" wrapText="1"/>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lignment horizontal="left" wrapText="1"/>
    </xf>
    <xf numFmtId="0" fontId="21" fillId="0" borderId="0">
      <alignment horizontal="left" wrapText="1"/>
    </xf>
    <xf numFmtId="168"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0" fontId="21" fillId="0" borderId="0"/>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0" fontId="25" fillId="0" borderId="0">
      <alignment vertical="top"/>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8" fillId="0" borderId="0"/>
    <xf numFmtId="168" fontId="21" fillId="0" borderId="0">
      <alignment horizontal="left" wrapText="1"/>
    </xf>
    <xf numFmtId="168" fontId="21" fillId="0" borderId="0">
      <alignment horizontal="left" wrapText="1"/>
    </xf>
    <xf numFmtId="0" fontId="25" fillId="0" borderId="0">
      <alignment vertical="top"/>
    </xf>
    <xf numFmtId="0" fontId="21"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168" fontId="21" fillId="0" borderId="0">
      <alignment horizontal="left" wrapText="1"/>
    </xf>
    <xf numFmtId="168" fontId="21" fillId="0" borderId="0">
      <alignment horizontal="left" wrapText="1"/>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0"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0" fontId="25" fillId="0" borderId="0">
      <alignment vertical="top"/>
    </xf>
    <xf numFmtId="168" fontId="21" fillId="0" borderId="0">
      <alignment horizontal="left" wrapText="1"/>
    </xf>
    <xf numFmtId="0" fontId="25" fillId="0" borderId="0">
      <alignment vertical="top"/>
    </xf>
    <xf numFmtId="0" fontId="21" fillId="0" borderId="0"/>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5" fillId="0" borderId="0">
      <alignment vertical="top"/>
    </xf>
    <xf numFmtId="168" fontId="21" fillId="0" borderId="0">
      <alignment horizontal="left" wrapText="1"/>
    </xf>
    <xf numFmtId="0" fontId="25" fillId="0" borderId="0">
      <alignment vertical="top"/>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xf numFmtId="0" fontId="21"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168" fontId="21" fillId="0" borderId="0">
      <alignment horizontal="left" wrapText="1"/>
    </xf>
    <xf numFmtId="0" fontId="25" fillId="0" borderId="0">
      <alignment vertical="top"/>
    </xf>
    <xf numFmtId="0" fontId="25" fillId="0" borderId="0">
      <alignment vertical="top"/>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5" fillId="0" borderId="0">
      <alignment vertical="top"/>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38" fontId="33" fillId="0" borderId="0" applyFont="0" applyFill="0" applyBorder="0" applyAlignment="0" applyProtection="0"/>
    <xf numFmtId="168" fontId="21" fillId="0" borderId="0">
      <alignment horizontal="left" wrapText="1"/>
    </xf>
    <xf numFmtId="168"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37" fontId="21" fillId="0" borderId="0">
      <alignment horizontal="left" wrapText="1"/>
    </xf>
    <xf numFmtId="0" fontId="21"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38" fontId="33" fillId="0" borderId="0" applyFont="0" applyFill="0" applyBorder="0" applyAlignment="0" applyProtection="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0" fontId="21" fillId="0" borderId="0" applyNumberForma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28" fillId="0" borderId="0"/>
    <xf numFmtId="1" fontId="30" fillId="0" borderId="0" applyAlignment="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 fontId="30" fillId="0" borderId="0" applyAlignment="0"/>
    <xf numFmtId="0" fontId="30" fillId="0" borderId="0" applyNumberFormat="0" applyFill="0" applyBorder="0" applyAlignment="0" applyProtection="0">
      <alignment horizontal="left"/>
    </xf>
    <xf numFmtId="164" fontId="2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horizontal="centerContinuous"/>
    </xf>
    <xf numFmtId="0" fontId="2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35" borderId="0" applyNumberFormat="0" applyBorder="0" applyAlignment="0" applyProtection="0"/>
    <xf numFmtId="0" fontId="2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39" borderId="0" applyNumberFormat="0" applyBorder="0" applyAlignment="0" applyProtection="0"/>
    <xf numFmtId="0" fontId="2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71" fontId="30" fillId="0" borderId="0" applyFont="0" applyFill="0" applyBorder="0" applyAlignment="0">
      <alignment horizontal="right"/>
    </xf>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8" fillId="0" borderId="0" applyBorder="0"/>
    <xf numFmtId="39" fontId="30" fillId="0" borderId="2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8" fillId="42" borderId="0" applyNumberFormat="0" applyBorder="0" applyAlignment="0" applyProtection="0"/>
    <xf numFmtId="0" fontId="17" fillId="12" borderId="0" applyNumberFormat="0" applyBorder="0" applyAlignment="0" applyProtection="0"/>
    <xf numFmtId="0" fontId="39" fillId="12"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0" fillId="46" borderId="0" applyNumberFormat="0" applyBorder="0" applyAlignment="0" applyProtection="0"/>
    <xf numFmtId="0" fontId="17" fillId="12" borderId="0" applyNumberFormat="0" applyBorder="0" applyAlignment="0" applyProtection="0"/>
    <xf numFmtId="0" fontId="40" fillId="46" borderId="0" applyNumberFormat="0" applyBorder="0" applyAlignment="0" applyProtection="0"/>
    <xf numFmtId="0" fontId="38" fillId="46" borderId="0" applyNumberFormat="0" applyBorder="0" applyAlignment="0" applyProtection="0"/>
    <xf numFmtId="0" fontId="39" fillId="12" borderId="0" applyNumberFormat="0" applyBorder="0" applyAlignment="0" applyProtection="0"/>
    <xf numFmtId="0" fontId="17" fillId="12" borderId="0" applyNumberFormat="0" applyBorder="0" applyAlignment="0" applyProtection="0"/>
    <xf numFmtId="0" fontId="38"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8"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17" fillId="12" borderId="0" applyNumberFormat="0" applyBorder="0" applyAlignment="0" applyProtection="0"/>
    <xf numFmtId="0" fontId="39"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8" fillId="47" borderId="0" applyNumberFormat="0" applyBorder="0" applyAlignment="0" applyProtection="0"/>
    <xf numFmtId="0" fontId="17" fillId="16" borderId="0" applyNumberFormat="0" applyBorder="0" applyAlignment="0" applyProtection="0"/>
    <xf numFmtId="0" fontId="39" fillId="1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4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0" fillId="36" borderId="0" applyNumberFormat="0" applyBorder="0" applyAlignment="0" applyProtection="0"/>
    <xf numFmtId="0" fontId="17" fillId="16" borderId="0" applyNumberFormat="0" applyBorder="0" applyAlignment="0" applyProtection="0"/>
    <xf numFmtId="0" fontId="40" fillId="36" borderId="0" applyNumberFormat="0" applyBorder="0" applyAlignment="0" applyProtection="0"/>
    <xf numFmtId="0" fontId="38" fillId="36" borderId="0" applyNumberFormat="0" applyBorder="0" applyAlignment="0" applyProtection="0"/>
    <xf numFmtId="0" fontId="39" fillId="16" borderId="0" applyNumberFormat="0" applyBorder="0" applyAlignment="0" applyProtection="0"/>
    <xf numFmtId="0" fontId="17" fillId="16" borderId="0" applyNumberFormat="0" applyBorder="0" applyAlignment="0" applyProtection="0"/>
    <xf numFmtId="0" fontId="38"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8"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17" fillId="16" borderId="0" applyNumberFormat="0" applyBorder="0" applyAlignment="0" applyProtection="0"/>
    <xf numFmtId="0" fontId="39"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8" fillId="45" borderId="0" applyNumberFormat="0" applyBorder="0" applyAlignment="0" applyProtection="0"/>
    <xf numFmtId="0" fontId="17" fillId="20" borderId="0" applyNumberFormat="0" applyBorder="0" applyAlignment="0" applyProtection="0"/>
    <xf numFmtId="0" fontId="39" fillId="2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0" fillId="44" borderId="0" applyNumberFormat="0" applyBorder="0" applyAlignment="0" applyProtection="0"/>
    <xf numFmtId="0" fontId="17" fillId="20" borderId="0" applyNumberFormat="0" applyBorder="0" applyAlignment="0" applyProtection="0"/>
    <xf numFmtId="0" fontId="40" fillId="44" borderId="0" applyNumberFormat="0" applyBorder="0" applyAlignment="0" applyProtection="0"/>
    <xf numFmtId="0" fontId="38" fillId="44" borderId="0" applyNumberFormat="0" applyBorder="0" applyAlignment="0" applyProtection="0"/>
    <xf numFmtId="0" fontId="39" fillId="20" borderId="0" applyNumberFormat="0" applyBorder="0" applyAlignment="0" applyProtection="0"/>
    <xf numFmtId="0" fontId="17" fillId="20" borderId="0" applyNumberFormat="0" applyBorder="0" applyAlignment="0" applyProtection="0"/>
    <xf numFmtId="0" fontId="38"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8"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7" fillId="20" borderId="0" applyNumberFormat="0" applyBorder="0" applyAlignment="0" applyProtection="0"/>
    <xf numFmtId="0" fontId="39"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8" fillId="37" borderId="0" applyNumberFormat="0" applyBorder="0" applyAlignment="0" applyProtection="0"/>
    <xf numFmtId="0" fontId="17" fillId="24" borderId="0" applyNumberFormat="0" applyBorder="0" applyAlignment="0" applyProtection="0"/>
    <xf numFmtId="0" fontId="39" fillId="24"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3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0" fillId="48" borderId="0" applyNumberFormat="0" applyBorder="0" applyAlignment="0" applyProtection="0"/>
    <xf numFmtId="0" fontId="17" fillId="24" borderId="0" applyNumberFormat="0" applyBorder="0" applyAlignment="0" applyProtection="0"/>
    <xf numFmtId="0" fontId="40" fillId="48" borderId="0" applyNumberFormat="0" applyBorder="0" applyAlignment="0" applyProtection="0"/>
    <xf numFmtId="0" fontId="38" fillId="48" borderId="0" applyNumberFormat="0" applyBorder="0" applyAlignment="0" applyProtection="0"/>
    <xf numFmtId="0" fontId="39" fillId="24" borderId="0" applyNumberFormat="0" applyBorder="0" applyAlignment="0" applyProtection="0"/>
    <xf numFmtId="0" fontId="17" fillId="24" borderId="0" applyNumberFormat="0" applyBorder="0" applyAlignment="0" applyProtection="0"/>
    <xf numFmtId="0" fontId="38"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8"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7" fillId="24" borderId="0" applyNumberFormat="0" applyBorder="0" applyAlignment="0" applyProtection="0"/>
    <xf numFmtId="0" fontId="39"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8" fillId="42" borderId="0" applyNumberFormat="0" applyBorder="0" applyAlignment="0" applyProtection="0"/>
    <xf numFmtId="0" fontId="17" fillId="28" borderId="0" applyNumberFormat="0" applyBorder="0" applyAlignment="0" applyProtection="0"/>
    <xf numFmtId="0" fontId="39"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0" fillId="49" borderId="0" applyNumberFormat="0" applyBorder="0" applyAlignment="0" applyProtection="0"/>
    <xf numFmtId="0" fontId="17" fillId="28" borderId="0" applyNumberFormat="0" applyBorder="0" applyAlignment="0" applyProtection="0"/>
    <xf numFmtId="0" fontId="40" fillId="49" borderId="0" applyNumberFormat="0" applyBorder="0" applyAlignment="0" applyProtection="0"/>
    <xf numFmtId="0" fontId="38" fillId="49" borderId="0" applyNumberFormat="0" applyBorder="0" applyAlignment="0" applyProtection="0"/>
    <xf numFmtId="0" fontId="39" fillId="28" borderId="0" applyNumberFormat="0" applyBorder="0" applyAlignment="0" applyProtection="0"/>
    <xf numFmtId="0" fontId="17" fillId="28" borderId="0" applyNumberFormat="0" applyBorder="0" applyAlignment="0" applyProtection="0"/>
    <xf numFmtId="0" fontId="38" fillId="49"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8" fillId="49"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17" fillId="28" borderId="0" applyNumberFormat="0" applyBorder="0" applyAlignment="0" applyProtection="0"/>
    <xf numFmtId="0" fontId="39"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8" fillId="36" borderId="0" applyNumberFormat="0" applyBorder="0" applyAlignment="0" applyProtection="0"/>
    <xf numFmtId="0" fontId="17" fillId="32" borderId="0" applyNumberFormat="0" applyBorder="0" applyAlignment="0" applyProtection="0"/>
    <xf numFmtId="0" fontId="39" fillId="32"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3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0" fillId="50" borderId="0" applyNumberFormat="0" applyBorder="0" applyAlignment="0" applyProtection="0"/>
    <xf numFmtId="0" fontId="17" fillId="32" borderId="0" applyNumberFormat="0" applyBorder="0" applyAlignment="0" applyProtection="0"/>
    <xf numFmtId="0" fontId="40" fillId="50" borderId="0" applyNumberFormat="0" applyBorder="0" applyAlignment="0" applyProtection="0"/>
    <xf numFmtId="0" fontId="38" fillId="50" borderId="0" applyNumberFormat="0" applyBorder="0" applyAlignment="0" applyProtection="0"/>
    <xf numFmtId="0" fontId="39" fillId="32" borderId="0" applyNumberFormat="0" applyBorder="0" applyAlignment="0" applyProtection="0"/>
    <xf numFmtId="0" fontId="17" fillId="32" borderId="0" applyNumberFormat="0" applyBorder="0" applyAlignment="0" applyProtection="0"/>
    <xf numFmtId="0" fontId="38"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8"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7" fillId="32" borderId="0" applyNumberFormat="0" applyBorder="0" applyAlignment="0" applyProtection="0"/>
    <xf numFmtId="0" fontId="39"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39" fontId="30" fillId="0" borderId="20"/>
    <xf numFmtId="0" fontId="41" fillId="0" borderId="0" applyNumberFormat="0" applyFill="0" applyBorder="0" applyAlignment="0" applyProtection="0">
      <alignment horizontal="left"/>
    </xf>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42" fillId="0" borderId="10" applyFont="0" applyFill="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8" fillId="54" borderId="0" applyNumberFormat="0" applyBorder="0" applyAlignment="0" applyProtection="0"/>
    <xf numFmtId="0" fontId="17" fillId="9" borderId="0" applyNumberFormat="0" applyBorder="0" applyAlignment="0" applyProtection="0"/>
    <xf numFmtId="0" fontId="39" fillId="9"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8" fillId="54" borderId="0" applyNumberFormat="0" applyBorder="0" applyAlignment="0" applyProtection="0"/>
    <xf numFmtId="0" fontId="17" fillId="9" borderId="0" applyNumberFormat="0" applyBorder="0" applyAlignment="0" applyProtection="0"/>
    <xf numFmtId="0" fontId="40" fillId="55" borderId="0" applyNumberFormat="0" applyBorder="0" applyAlignment="0" applyProtection="0"/>
    <xf numFmtId="0" fontId="38" fillId="55" borderId="0" applyNumberFormat="0" applyBorder="0" applyAlignment="0" applyProtection="0"/>
    <xf numFmtId="0" fontId="39" fillId="9" borderId="0" applyNumberFormat="0" applyBorder="0" applyAlignment="0" applyProtection="0"/>
    <xf numFmtId="0" fontId="17" fillId="9"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7" fillId="9" borderId="0" applyNumberFormat="0" applyBorder="0" applyAlignment="0" applyProtection="0"/>
    <xf numFmtId="0" fontId="38"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17" fillId="9" borderId="0" applyNumberFormat="0" applyBorder="0" applyAlignment="0" applyProtection="0"/>
    <xf numFmtId="0" fontId="39"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8" fillId="47" borderId="0" applyNumberFormat="0" applyBorder="0" applyAlignment="0" applyProtection="0"/>
    <xf numFmtId="0" fontId="17" fillId="13" borderId="0" applyNumberFormat="0" applyBorder="0" applyAlignment="0" applyProtection="0"/>
    <xf numFmtId="0" fontId="39" fillId="13"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4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8" fillId="47" borderId="0" applyNumberFormat="0" applyBorder="0" applyAlignment="0" applyProtection="0"/>
    <xf numFmtId="0" fontId="17" fillId="13" borderId="0" applyNumberFormat="0" applyBorder="0" applyAlignment="0" applyProtection="0"/>
    <xf numFmtId="0" fontId="40" fillId="60" borderId="0" applyNumberFormat="0" applyBorder="0" applyAlignment="0" applyProtection="0"/>
    <xf numFmtId="0" fontId="38" fillId="60" borderId="0" applyNumberFormat="0" applyBorder="0" applyAlignment="0" applyProtection="0"/>
    <xf numFmtId="0" fontId="39" fillId="13" borderId="0" applyNumberFormat="0" applyBorder="0" applyAlignment="0" applyProtection="0"/>
    <xf numFmtId="0" fontId="17" fillId="13"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17" fillId="13" borderId="0" applyNumberFormat="0" applyBorder="0" applyAlignment="0" applyProtection="0"/>
    <xf numFmtId="0" fontId="38"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17" fillId="13" borderId="0" applyNumberFormat="0" applyBorder="0" applyAlignment="0" applyProtection="0"/>
    <xf numFmtId="0" fontId="39"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6" fillId="62" borderId="0" applyNumberFormat="0" applyBorder="0" applyAlignment="0" applyProtection="0"/>
    <xf numFmtId="0" fontId="26" fillId="62"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8" fillId="45" borderId="0" applyNumberFormat="0" applyBorder="0" applyAlignment="0" applyProtection="0"/>
    <xf numFmtId="0" fontId="17" fillId="17" borderId="0" applyNumberFormat="0" applyBorder="0" applyAlignment="0" applyProtection="0"/>
    <xf numFmtId="0" fontId="39" fillId="17"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8" fillId="45"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8" fillId="45" borderId="0" applyNumberFormat="0" applyBorder="0" applyAlignment="0" applyProtection="0"/>
    <xf numFmtId="0" fontId="17" fillId="17" borderId="0" applyNumberFormat="0" applyBorder="0" applyAlignment="0" applyProtection="0"/>
    <xf numFmtId="0" fontId="40" fillId="65" borderId="0" applyNumberFormat="0" applyBorder="0" applyAlignment="0" applyProtection="0"/>
    <xf numFmtId="0" fontId="38" fillId="65" borderId="0" applyNumberFormat="0" applyBorder="0" applyAlignment="0" applyProtection="0"/>
    <xf numFmtId="0" fontId="39" fillId="17" borderId="0" applyNumberFormat="0" applyBorder="0" applyAlignment="0" applyProtection="0"/>
    <xf numFmtId="0" fontId="17" fillId="17" borderId="0" applyNumberFormat="0" applyBorder="0" applyAlignment="0" applyProtection="0"/>
    <xf numFmtId="0" fontId="38" fillId="65" borderId="0" applyNumberFormat="0" applyBorder="0" applyAlignment="0" applyProtection="0"/>
    <xf numFmtId="0" fontId="38" fillId="66" borderId="0" applyNumberFormat="0" applyBorder="0" applyAlignment="0" applyProtection="0"/>
    <xf numFmtId="0" fontId="17" fillId="17" borderId="0" applyNumberFormat="0" applyBorder="0" applyAlignment="0" applyProtection="0"/>
    <xf numFmtId="0" fontId="38" fillId="65"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17" fillId="17" borderId="0" applyNumberFormat="0" applyBorder="0" applyAlignment="0" applyProtection="0"/>
    <xf numFmtId="0" fontId="39"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8" fillId="67" borderId="0" applyNumberFormat="0" applyBorder="0" applyAlignment="0" applyProtection="0"/>
    <xf numFmtId="0" fontId="17" fillId="21" borderId="0" applyNumberFormat="0" applyBorder="0" applyAlignment="0" applyProtection="0"/>
    <xf numFmtId="0" fontId="39" fillId="21"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6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8" fillId="67" borderId="0" applyNumberFormat="0" applyBorder="0" applyAlignment="0" applyProtection="0"/>
    <xf numFmtId="0" fontId="17" fillId="21" borderId="0" applyNumberFormat="0" applyBorder="0" applyAlignment="0" applyProtection="0"/>
    <xf numFmtId="0" fontId="40" fillId="48" borderId="0" applyNumberFormat="0" applyBorder="0" applyAlignment="0" applyProtection="0"/>
    <xf numFmtId="0" fontId="38" fillId="48" borderId="0" applyNumberFormat="0" applyBorder="0" applyAlignment="0" applyProtection="0"/>
    <xf numFmtId="0" fontId="39" fillId="21" borderId="0" applyNumberFormat="0" applyBorder="0" applyAlignment="0" applyProtection="0"/>
    <xf numFmtId="0" fontId="17" fillId="21" borderId="0" applyNumberFormat="0" applyBorder="0" applyAlignment="0" applyProtection="0"/>
    <xf numFmtId="0" fontId="38" fillId="48" borderId="0" applyNumberFormat="0" applyBorder="0" applyAlignment="0" applyProtection="0"/>
    <xf numFmtId="0" fontId="38" fillId="68" borderId="0" applyNumberFormat="0" applyBorder="0" applyAlignment="0" applyProtection="0"/>
    <xf numFmtId="0" fontId="17" fillId="21" borderId="0" applyNumberFormat="0" applyBorder="0" applyAlignment="0" applyProtection="0"/>
    <xf numFmtId="0" fontId="38" fillId="48"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7" fillId="21" borderId="0" applyNumberFormat="0" applyBorder="0" applyAlignment="0" applyProtection="0"/>
    <xf numFmtId="0" fontId="39"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8" fillId="49" borderId="0" applyNumberFormat="0" applyBorder="0" applyAlignment="0" applyProtection="0"/>
    <xf numFmtId="0" fontId="17" fillId="25" borderId="0" applyNumberFormat="0" applyBorder="0" applyAlignment="0" applyProtection="0"/>
    <xf numFmtId="0" fontId="39" fillId="25"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8" fillId="49" borderId="0" applyNumberFormat="0" applyBorder="0" applyAlignment="0" applyProtection="0"/>
    <xf numFmtId="0" fontId="17" fillId="25" borderId="0" applyNumberFormat="0" applyBorder="0" applyAlignment="0" applyProtection="0"/>
    <xf numFmtId="0" fontId="40" fillId="49" borderId="0" applyNumberFormat="0" applyBorder="0" applyAlignment="0" applyProtection="0"/>
    <xf numFmtId="0" fontId="38" fillId="49" borderId="0" applyNumberFormat="0" applyBorder="0" applyAlignment="0" applyProtection="0"/>
    <xf numFmtId="0" fontId="39" fillId="25" borderId="0" applyNumberFormat="0" applyBorder="0" applyAlignment="0" applyProtection="0"/>
    <xf numFmtId="0" fontId="17" fillId="25" borderId="0" applyNumberFormat="0" applyBorder="0" applyAlignment="0" applyProtection="0"/>
    <xf numFmtId="0" fontId="38" fillId="49" borderId="0" applyNumberFormat="0" applyBorder="0" applyAlignment="0" applyProtection="0"/>
    <xf numFmtId="0" fontId="38" fillId="69" borderId="0" applyNumberFormat="0" applyBorder="0" applyAlignment="0" applyProtection="0"/>
    <xf numFmtId="0" fontId="17" fillId="25" borderId="0" applyNumberFormat="0" applyBorder="0" applyAlignment="0" applyProtection="0"/>
    <xf numFmtId="0" fontId="38" fillId="4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7" fillId="25" borderId="0" applyNumberFormat="0" applyBorder="0" applyAlignment="0" applyProtection="0"/>
    <xf numFmtId="0" fontId="39"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6" fillId="70"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8" fillId="60" borderId="0" applyNumberFormat="0" applyBorder="0" applyAlignment="0" applyProtection="0"/>
    <xf numFmtId="0" fontId="17" fillId="29" borderId="0" applyNumberFormat="0" applyBorder="0" applyAlignment="0" applyProtection="0"/>
    <xf numFmtId="0" fontId="39" fillId="29"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6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8" fillId="60" borderId="0" applyNumberFormat="0" applyBorder="0" applyAlignment="0" applyProtection="0"/>
    <xf numFmtId="0" fontId="17" fillId="29" borderId="0" applyNumberFormat="0" applyBorder="0" applyAlignment="0" applyProtection="0"/>
    <xf numFmtId="0" fontId="40" fillId="47" borderId="0" applyNumberFormat="0" applyBorder="0" applyAlignment="0" applyProtection="0"/>
    <xf numFmtId="0" fontId="38" fillId="47" borderId="0" applyNumberFormat="0" applyBorder="0" applyAlignment="0" applyProtection="0"/>
    <xf numFmtId="0" fontId="39" fillId="29" borderId="0" applyNumberFormat="0" applyBorder="0" applyAlignment="0" applyProtection="0"/>
    <xf numFmtId="0" fontId="17" fillId="29" borderId="0" applyNumberFormat="0" applyBorder="0" applyAlignment="0" applyProtection="0"/>
    <xf numFmtId="0" fontId="38" fillId="47" borderId="0" applyNumberFormat="0" applyBorder="0" applyAlignment="0" applyProtection="0"/>
    <xf numFmtId="0" fontId="38" fillId="72" borderId="0" applyNumberFormat="0" applyBorder="0" applyAlignment="0" applyProtection="0"/>
    <xf numFmtId="0" fontId="17" fillId="29" borderId="0" applyNumberFormat="0" applyBorder="0" applyAlignment="0" applyProtection="0"/>
    <xf numFmtId="0" fontId="38" fillId="4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17" fillId="29" borderId="0" applyNumberFormat="0" applyBorder="0" applyAlignment="0" applyProtection="0"/>
    <xf numFmtId="0" fontId="39"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43" fillId="0" borderId="0" applyNumberFormat="0" applyFont="0" applyFill="0" applyBorder="0" applyProtection="0">
      <alignment horizontal="centerContinuous"/>
    </xf>
    <xf numFmtId="0" fontId="44" fillId="0" borderId="0" applyNumberFormat="0" applyAlignment="0"/>
    <xf numFmtId="0" fontId="44" fillId="0" borderId="0" applyNumberFormat="0" applyAlignment="0"/>
    <xf numFmtId="173" fontId="20" fillId="73" borderId="21">
      <alignment horizontal="center" vertical="center"/>
    </xf>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38" fontId="45" fillId="0" borderId="0" applyNumberFormat="0" applyFill="0" applyBorder="0" applyAlignment="0" applyProtection="0"/>
    <xf numFmtId="0" fontId="21" fillId="0" borderId="0"/>
    <xf numFmtId="0" fontId="21" fillId="0" borderId="0"/>
    <xf numFmtId="0" fontId="46" fillId="0" borderId="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38" fontId="47" fillId="0" borderId="0" applyNumberFormat="0" applyFill="0" applyBorder="0" applyAlignment="0" applyProtection="0"/>
    <xf numFmtId="44" fontId="4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28" fillId="0" borderId="0"/>
    <xf numFmtId="0" fontId="49" fillId="0" borderId="0"/>
    <xf numFmtId="44" fontId="48" fillId="0" borderId="0" applyNumberFormat="0" applyFill="0" applyBorder="0" applyAlignment="0" applyProtection="0"/>
    <xf numFmtId="0" fontId="48" fillId="0" borderId="0" applyNumberFormat="0" applyFill="0" applyBorder="0" applyAlignment="0" applyProtection="0"/>
    <xf numFmtId="0" fontId="28"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0" fillId="41" borderId="0" applyNumberFormat="0" applyBorder="0" applyAlignment="0" applyProtection="0"/>
    <xf numFmtId="0" fontId="7" fillId="3" borderId="0" applyNumberFormat="0" applyBorder="0" applyAlignment="0" applyProtection="0"/>
    <xf numFmtId="0" fontId="51" fillId="3"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4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2" fillId="70" borderId="0" applyNumberFormat="0" applyBorder="0" applyAlignment="0" applyProtection="0"/>
    <xf numFmtId="0" fontId="7" fillId="3" borderId="0" applyNumberFormat="0" applyBorder="0" applyAlignment="0" applyProtection="0"/>
    <xf numFmtId="0" fontId="53" fillId="37" borderId="0" applyNumberFormat="0" applyBorder="0" applyAlignment="0" applyProtection="0"/>
    <xf numFmtId="0" fontId="50" fillId="37" borderId="0" applyNumberFormat="0" applyBorder="0" applyAlignment="0" applyProtection="0"/>
    <xf numFmtId="0" fontId="51" fillId="3" borderId="0" applyNumberFormat="0" applyBorder="0" applyAlignment="0" applyProtection="0"/>
    <xf numFmtId="0" fontId="7" fillId="3" borderId="0" applyNumberFormat="0" applyBorder="0" applyAlignment="0" applyProtection="0"/>
    <xf numFmtId="0" fontId="50" fillId="3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0" fillId="3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7" fillId="3" borderId="0" applyNumberFormat="0" applyBorder="0" applyAlignment="0" applyProtection="0"/>
    <xf numFmtId="0" fontId="51"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4" fillId="74" borderId="0"/>
    <xf numFmtId="0" fontId="55" fillId="0" borderId="0" applyNumberFormat="0" applyBorder="0"/>
    <xf numFmtId="38" fontId="56" fillId="0" borderId="0" applyNumberFormat="0" applyFill="0" applyBorder="0" applyAlignment="0" applyProtection="0"/>
    <xf numFmtId="0" fontId="49" fillId="0" borderId="0" applyNumberFormat="0" applyBorder="0" applyAlignment="0"/>
    <xf numFmtId="0" fontId="48" fillId="0" borderId="0"/>
    <xf numFmtId="0" fontId="49" fillId="0" borderId="0" applyNumberFormat="0" applyFill="0" applyBorder="0" applyAlignment="0" applyProtection="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74" fontId="21" fillId="0" borderId="0"/>
    <xf numFmtId="164" fontId="29" fillId="0" borderId="0"/>
    <xf numFmtId="167" fontId="29" fillId="0" borderId="15"/>
    <xf numFmtId="167" fontId="29" fillId="0" borderId="15"/>
    <xf numFmtId="167" fontId="29" fillId="0" borderId="15"/>
    <xf numFmtId="167" fontId="29" fillId="0" borderId="15"/>
    <xf numFmtId="175" fontId="57"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17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57"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lignment horizontal="right"/>
    </xf>
    <xf numFmtId="0" fontId="21" fillId="0" borderId="0" applyFont="0" applyFill="0" applyBorder="0" applyAlignment="0" applyProtection="0">
      <alignment horizontal="right"/>
    </xf>
    <xf numFmtId="0" fontId="21" fillId="0" borderId="0" applyFont="0" applyFill="0" applyBorder="0" applyAlignment="0" applyProtection="0">
      <alignment horizontal="right"/>
    </xf>
    <xf numFmtId="0" fontId="58" fillId="0" borderId="0" applyNumberFormat="0" applyFill="0" applyBorder="0" applyAlignment="0" applyProtection="0"/>
    <xf numFmtId="0" fontId="59" fillId="0" borderId="0" applyNumberFormat="0" applyFill="0" applyBorder="0" applyAlignment="0" applyProtection="0"/>
    <xf numFmtId="177" fontId="57" fillId="0" borderId="0"/>
    <xf numFmtId="178" fontId="57"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79"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181" fontId="21" fillId="0" borderId="0"/>
    <xf numFmtId="0" fontId="59" fillId="0" borderId="0" applyNumberFormat="0" applyFill="0" applyBorder="0" applyAlignment="0" applyProtection="0"/>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21" fillId="75" borderId="23"/>
    <xf numFmtId="0" fontId="60" fillId="0" borderId="0" applyBorder="0" applyProtection="0"/>
    <xf numFmtId="0" fontId="60" fillId="0" borderId="0"/>
    <xf numFmtId="0" fontId="30" fillId="0" borderId="0"/>
    <xf numFmtId="0" fontId="61" fillId="0" borderId="10" applyNumberFormat="0" applyFill="0" applyAlignment="0" applyProtection="0"/>
    <xf numFmtId="3" fontId="21" fillId="0" borderId="24" applyFont="0" applyFill="0" applyAlignment="0" applyProtection="0"/>
    <xf numFmtId="3" fontId="21" fillId="0" borderId="24" applyFont="0" applyFill="0" applyAlignment="0" applyProtection="0"/>
    <xf numFmtId="3" fontId="21" fillId="0" borderId="24" applyFont="0" applyFill="0" applyAlignment="0" applyProtection="0"/>
    <xf numFmtId="3" fontId="21" fillId="0" borderId="24" applyFont="0" applyFill="0" applyAlignment="0" applyProtection="0"/>
    <xf numFmtId="3" fontId="21" fillId="0" borderId="24" applyFont="0" applyFill="0" applyAlignment="0" applyProtection="0"/>
    <xf numFmtId="3" fontId="21" fillId="0" borderId="24" applyFont="0" applyFill="0" applyAlignment="0" applyProtection="0"/>
    <xf numFmtId="10" fontId="21" fillId="0" borderId="24" applyFont="0" applyFill="0" applyAlignment="0" applyProtection="0"/>
    <xf numFmtId="10" fontId="21" fillId="0" borderId="24" applyFont="0" applyFill="0" applyAlignment="0" applyProtection="0"/>
    <xf numFmtId="10" fontId="21" fillId="0" borderId="24" applyFont="0" applyFill="0" applyAlignment="0" applyProtection="0"/>
    <xf numFmtId="10" fontId="21" fillId="0" borderId="24"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4"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29" fillId="0" borderId="25" applyNumberFormat="0" applyFont="0" applyFill="0" applyAlignment="0" applyProtection="0"/>
    <xf numFmtId="0" fontId="43" fillId="0" borderId="26" applyNumberFormat="0" applyFont="0" applyFill="0" applyAlignment="0" applyProtection="0"/>
    <xf numFmtId="0" fontId="30" fillId="0" borderId="0"/>
    <xf numFmtId="0" fontId="30" fillId="0" borderId="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applyNumberFormat="0" applyFont="0" applyFill="0" applyBorder="0" applyProtection="0">
      <alignment horizontal="centerContinuous"/>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applyNumberFormat="0" applyFont="0" applyFill="0" applyBorder="0" applyProtection="0">
      <alignment horizontal="centerContinuous"/>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83" fontId="30" fillId="0" borderId="0"/>
    <xf numFmtId="0" fontId="64" fillId="76" borderId="27" applyNumberFormat="0" applyFont="0" applyBorder="0" applyAlignment="0">
      <alignment horizontal="right"/>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65" fillId="77" borderId="28" applyNumberFormat="0" applyAlignment="0" applyProtection="0"/>
    <xf numFmtId="0" fontId="65" fillId="77" borderId="28" applyNumberFormat="0" applyAlignment="0" applyProtection="0"/>
    <xf numFmtId="0" fontId="66" fillId="6" borderId="4" applyNumberFormat="0" applyAlignment="0" applyProtection="0"/>
    <xf numFmtId="0" fontId="11" fillId="6" borderId="4" applyNumberFormat="0" applyAlignment="0" applyProtection="0"/>
    <xf numFmtId="0" fontId="65" fillId="77" borderId="28" applyNumberFormat="0" applyAlignment="0" applyProtection="0"/>
    <xf numFmtId="0" fontId="67" fillId="76" borderId="28" applyNumberFormat="0" applyAlignment="0" applyProtection="0"/>
    <xf numFmtId="0" fontId="67" fillId="76" borderId="28" applyNumberFormat="0" applyAlignment="0" applyProtection="0"/>
    <xf numFmtId="0" fontId="65" fillId="77" borderId="28" applyNumberFormat="0" applyAlignment="0" applyProtection="0"/>
    <xf numFmtId="0" fontId="65" fillId="77" borderId="28" applyNumberFormat="0" applyAlignment="0" applyProtection="0"/>
    <xf numFmtId="0" fontId="65" fillId="77" borderId="28" applyNumberFormat="0" applyAlignment="0" applyProtection="0"/>
    <xf numFmtId="0" fontId="65" fillId="77" borderId="28"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68" fillId="78" borderId="29" applyNumberFormat="0" applyAlignment="0" applyProtection="0"/>
    <xf numFmtId="0" fontId="11" fillId="6" borderId="4" applyNumberFormat="0" applyAlignment="0" applyProtection="0"/>
    <xf numFmtId="0" fontId="69" fillId="76" borderId="28" applyNumberFormat="0" applyAlignment="0" applyProtection="0"/>
    <xf numFmtId="0" fontId="67" fillId="76" borderId="28" applyNumberFormat="0" applyAlignment="0" applyProtection="0"/>
    <xf numFmtId="0" fontId="66" fillId="6" borderId="4" applyNumberFormat="0" applyAlignment="0" applyProtection="0"/>
    <xf numFmtId="0" fontId="68" fillId="78" borderId="29" applyNumberFormat="0" applyAlignment="0" applyProtection="0"/>
    <xf numFmtId="0" fontId="11" fillId="6" borderId="4" applyNumberFormat="0" applyAlignment="0" applyProtection="0"/>
    <xf numFmtId="0" fontId="67" fillId="76" borderId="28" applyNumberFormat="0" applyAlignment="0" applyProtection="0"/>
    <xf numFmtId="0" fontId="67" fillId="76" borderId="28" applyNumberFormat="0" applyAlignment="0" applyProtection="0"/>
    <xf numFmtId="0" fontId="68" fillId="78" borderId="29" applyNumberFormat="0" applyAlignment="0" applyProtection="0"/>
    <xf numFmtId="0" fontId="11" fillId="6" borderId="4" applyNumberFormat="0" applyAlignment="0" applyProtection="0"/>
    <xf numFmtId="0" fontId="67" fillId="76" borderId="28" applyNumberFormat="0" applyAlignment="0" applyProtection="0"/>
    <xf numFmtId="0" fontId="11" fillId="6" borderId="4" applyNumberFormat="0" applyAlignment="0" applyProtection="0"/>
    <xf numFmtId="0" fontId="68" fillId="78" borderId="29" applyNumberFormat="0" applyAlignment="0" applyProtection="0"/>
    <xf numFmtId="0" fontId="11" fillId="6" borderId="4" applyNumberFormat="0" applyAlignment="0" applyProtection="0"/>
    <xf numFmtId="0" fontId="11" fillId="6" borderId="4" applyNumberFormat="0" applyAlignment="0" applyProtection="0"/>
    <xf numFmtId="0" fontId="66" fillId="6" borderId="4" applyNumberFormat="0" applyAlignment="0" applyProtection="0"/>
    <xf numFmtId="0" fontId="66" fillId="6" borderId="4" applyNumberFormat="0" applyAlignment="0" applyProtection="0"/>
    <xf numFmtId="0" fontId="11" fillId="6" borderId="4" applyNumberFormat="0" applyAlignment="0" applyProtection="0"/>
    <xf numFmtId="0" fontId="66"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84" fontId="44" fillId="79" borderId="0" applyNumberFormat="0" applyFont="0" applyBorder="0" applyAlignment="0">
      <protection locked="0"/>
    </xf>
    <xf numFmtId="184" fontId="44" fillId="79" borderId="0" applyNumberFormat="0" applyFont="0" applyBorder="0" applyAlignment="0">
      <protection locked="0"/>
    </xf>
    <xf numFmtId="0" fontId="43" fillId="0" borderId="0" applyNumberFormat="0" applyFont="0" applyFill="0" applyBorder="0" applyProtection="0">
      <alignment horizontal="center"/>
    </xf>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70" fillId="80" borderId="30" applyNumberFormat="0" applyAlignment="0" applyProtection="0"/>
    <xf numFmtId="0" fontId="13" fillId="7" borderId="7" applyNumberFormat="0" applyAlignment="0" applyProtection="0"/>
    <xf numFmtId="0" fontId="71" fillId="7" borderId="7" applyNumberFormat="0" applyAlignment="0" applyProtection="0"/>
    <xf numFmtId="0" fontId="70" fillId="80" borderId="30" applyNumberFormat="0" applyAlignment="0" applyProtection="0"/>
    <xf numFmtId="0" fontId="70" fillId="80" borderId="30"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70" fillId="68" borderId="30" applyNumberFormat="0" applyAlignment="0" applyProtection="0"/>
    <xf numFmtId="0" fontId="13" fillId="7" borderId="7" applyNumberFormat="0" applyAlignment="0" applyProtection="0"/>
    <xf numFmtId="0" fontId="72" fillId="80" borderId="30" applyNumberFormat="0" applyAlignment="0" applyProtection="0"/>
    <xf numFmtId="0" fontId="70" fillId="80" borderId="30" applyNumberFormat="0" applyAlignment="0" applyProtection="0"/>
    <xf numFmtId="0" fontId="71"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70" fillId="80" borderId="30" applyNumberFormat="0" applyAlignment="0" applyProtection="0"/>
    <xf numFmtId="0" fontId="13" fillId="7" borderId="7" applyNumberFormat="0" applyAlignment="0" applyProtection="0"/>
    <xf numFmtId="0" fontId="13" fillId="7" borderId="7" applyNumberFormat="0" applyAlignment="0" applyProtection="0"/>
    <xf numFmtId="0" fontId="71" fillId="7" borderId="7" applyNumberFormat="0" applyAlignment="0" applyProtection="0"/>
    <xf numFmtId="0" fontId="71" fillId="7" borderId="7" applyNumberFormat="0" applyAlignment="0" applyProtection="0"/>
    <xf numFmtId="0" fontId="13" fillId="7" borderId="7" applyNumberFormat="0" applyAlignment="0" applyProtection="0"/>
    <xf numFmtId="0" fontId="71"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44" fillId="0" borderId="0" applyNumberFormat="0" applyFill="0" applyBorder="0" applyAlignment="0" applyProtection="0"/>
    <xf numFmtId="0" fontId="7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4" fillId="0" borderId="0" applyNumberFormat="0" applyFill="0" applyBorder="0" applyAlignment="0" applyProtection="0"/>
    <xf numFmtId="0" fontId="75" fillId="38" borderId="0">
      <alignment horizontal="center" wrapText="1"/>
    </xf>
    <xf numFmtId="0" fontId="20" fillId="0" borderId="10" applyNumberFormat="0" applyFill="0" applyProtection="0">
      <alignment horizontal="center" wrapText="1"/>
    </xf>
    <xf numFmtId="0" fontId="20" fillId="0" borderId="10" applyNumberFormat="0" applyFill="0" applyProtection="0">
      <alignment horizontal="center" wrapText="1"/>
    </xf>
    <xf numFmtId="0" fontId="20" fillId="0" borderId="10" applyNumberFormat="0" applyFill="0" applyProtection="0">
      <alignment horizontal="center" wrapText="1"/>
    </xf>
    <xf numFmtId="17" fontId="76" fillId="0" borderId="0" applyNumberFormat="0" applyFill="0" applyBorder="0" applyAlignment="0" applyProtection="0"/>
    <xf numFmtId="185" fontId="77" fillId="0" borderId="0"/>
    <xf numFmtId="185" fontId="78" fillId="0" borderId="0"/>
    <xf numFmtId="185" fontId="78" fillId="0" borderId="0"/>
    <xf numFmtId="185" fontId="78" fillId="0" borderId="0"/>
    <xf numFmtId="185" fontId="77" fillId="0" borderId="0"/>
    <xf numFmtId="185" fontId="78" fillId="0" borderId="0"/>
    <xf numFmtId="185" fontId="78" fillId="0" borderId="0"/>
    <xf numFmtId="185" fontId="78" fillId="0" borderId="0"/>
    <xf numFmtId="185" fontId="77" fillId="0" borderId="0"/>
    <xf numFmtId="185" fontId="78" fillId="0" borderId="0"/>
    <xf numFmtId="185" fontId="78" fillId="0" borderId="0"/>
    <xf numFmtId="185" fontId="78" fillId="0" borderId="0"/>
    <xf numFmtId="185" fontId="77" fillId="0" borderId="0"/>
    <xf numFmtId="185" fontId="78" fillId="0" borderId="0"/>
    <xf numFmtId="185" fontId="78" fillId="0" borderId="0"/>
    <xf numFmtId="185" fontId="78" fillId="0" borderId="0"/>
    <xf numFmtId="185" fontId="77" fillId="0" borderId="0"/>
    <xf numFmtId="185" fontId="78" fillId="0" borderId="0"/>
    <xf numFmtId="185" fontId="78" fillId="0" borderId="0"/>
    <xf numFmtId="185" fontId="78" fillId="0" borderId="0"/>
    <xf numFmtId="185" fontId="77" fillId="0" borderId="0"/>
    <xf numFmtId="185" fontId="78" fillId="0" borderId="0"/>
    <xf numFmtId="185" fontId="78" fillId="0" borderId="0"/>
    <xf numFmtId="185" fontId="78" fillId="0" borderId="0"/>
    <xf numFmtId="185" fontId="77" fillId="0" borderId="0"/>
    <xf numFmtId="185" fontId="78" fillId="0" borderId="0"/>
    <xf numFmtId="185" fontId="78" fillId="0" borderId="0"/>
    <xf numFmtId="185" fontId="78" fillId="0" borderId="0"/>
    <xf numFmtId="185" fontId="77" fillId="0" borderId="0"/>
    <xf numFmtId="185" fontId="78" fillId="0" borderId="0"/>
    <xf numFmtId="185" fontId="78" fillId="0" borderId="0"/>
    <xf numFmtId="185" fontId="78" fillId="0" borderId="0"/>
    <xf numFmtId="186" fontId="79" fillId="0" borderId="0" applyFont="0"/>
    <xf numFmtId="0" fontId="44" fillId="0" borderId="0" applyFont="0" applyFill="0" applyBorder="0" applyAlignment="0" applyProtection="0"/>
    <xf numFmtId="0" fontId="44"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1" fillId="0" borderId="0" applyFont="0" applyFill="0" applyBorder="0" applyAlignment="0" applyProtection="0"/>
    <xf numFmtId="41" fontId="80"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1"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21" fillId="0" borderId="0" applyFont="0" applyFill="0" applyBorder="0" applyAlignment="0" applyProtection="0"/>
    <xf numFmtId="188" fontId="81" fillId="0" borderId="0"/>
    <xf numFmtId="37" fontId="34" fillId="0" borderId="0"/>
    <xf numFmtId="37" fontId="34" fillId="0" borderId="0"/>
    <xf numFmtId="37" fontId="34" fillId="0" borderId="0"/>
    <xf numFmtId="0" fontId="30" fillId="0" borderId="0" applyFont="0" applyFill="0" applyBorder="0" applyAlignment="0" applyProtection="0"/>
    <xf numFmtId="0" fontId="34" fillId="0" borderId="0"/>
    <xf numFmtId="37" fontId="35" fillId="0" borderId="0"/>
    <xf numFmtId="0" fontId="30" fillId="0" borderId="0" applyFont="0" applyFill="0" applyBorder="0" applyAlignment="0" applyProtection="0"/>
    <xf numFmtId="0" fontId="30" fillId="0" borderId="0" applyFont="0" applyFill="0" applyBorder="0" applyAlignment="0" applyProtection="0"/>
    <xf numFmtId="0" fontId="34" fillId="0" borderId="0"/>
    <xf numFmtId="37" fontId="34" fillId="0" borderId="0"/>
    <xf numFmtId="39" fontId="34" fillId="0" borderId="0"/>
    <xf numFmtId="39" fontId="35"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0" fontId="82" fillId="0" borderId="0" applyFont="0" applyFill="0" applyBorder="0" applyAlignment="0" applyProtection="0">
      <alignment horizontal="right"/>
    </xf>
    <xf numFmtId="37" fontId="25" fillId="0" borderId="0"/>
    <xf numFmtId="37" fontId="25" fillId="0" borderId="0"/>
    <xf numFmtId="0" fontId="82" fillId="0" borderId="0" applyFont="0" applyFill="0" applyBorder="0" applyAlignment="0" applyProtection="0"/>
    <xf numFmtId="0" fontId="82" fillId="0" borderId="0" applyFont="0" applyFill="0" applyBorder="0" applyAlignment="0" applyProtection="0">
      <alignment horizontal="right"/>
    </xf>
    <xf numFmtId="0" fontId="3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83"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3"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3"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0" fontId="8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Font="0" applyFill="0" applyBorder="0" applyAlignment="0" applyProtection="0">
      <alignment horizontal="right"/>
    </xf>
    <xf numFmtId="0" fontId="82" fillId="0" borderId="0" applyFont="0" applyFill="0" applyBorder="0" applyAlignment="0" applyProtection="0">
      <alignment horizontal="right"/>
    </xf>
    <xf numFmtId="0" fontId="82" fillId="0" borderId="0" applyFont="0" applyFill="0" applyBorder="0" applyAlignment="0" applyProtection="0">
      <alignment horizontal="right"/>
    </xf>
    <xf numFmtId="0" fontId="82" fillId="0" borderId="0" applyFont="0" applyFill="0" applyBorder="0" applyAlignment="0" applyProtection="0">
      <alignment horizontal="right"/>
    </xf>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0" fontId="33"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0" fontId="33"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0" fontId="82" fillId="0" borderId="0" applyFont="0" applyFill="0" applyBorder="0" applyAlignment="0" applyProtection="0">
      <alignment horizontal="right"/>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82" fillId="0" borderId="0" applyFont="0" applyFill="0" applyBorder="0" applyAlignment="0" applyProtection="0">
      <alignment horizontal="right"/>
    </xf>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Font="0" applyFill="0" applyBorder="0" applyAlignment="0" applyProtection="0">
      <alignment horizontal="right"/>
    </xf>
    <xf numFmtId="40" fontId="33"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Font="0" applyFill="0" applyBorder="0" applyAlignment="0" applyProtection="0">
      <alignment horizontal="right"/>
    </xf>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0" fontId="33"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83" fillId="0" borderId="0" applyFont="0" applyFill="0" applyBorder="0" applyAlignment="0" applyProtection="0"/>
    <xf numFmtId="40" fontId="33"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0" fontId="33"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0" fontId="33"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33"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33" fillId="0" borderId="0" applyFont="0" applyFill="0" applyBorder="0" applyAlignment="0" applyProtection="0"/>
    <xf numFmtId="40" fontId="33" fillId="0" borderId="0" applyFont="0" applyFill="0" applyBorder="0" applyAlignment="0" applyProtection="0"/>
    <xf numFmtId="40" fontId="33" fillId="0" borderId="0" applyFont="0" applyFill="0" applyBorder="0" applyAlignment="0" applyProtection="0"/>
    <xf numFmtId="40" fontId="33"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8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7" fontId="21" fillId="0" borderId="0" applyFont="0" applyFill="0" applyBorder="0" applyProtection="0">
      <alignment horizontal="center"/>
    </xf>
    <xf numFmtId="3" fontId="21" fillId="0" borderId="0" applyFont="0" applyFill="0" applyBorder="0" applyAlignment="0" applyProtection="0"/>
    <xf numFmtId="189" fontId="30" fillId="0" borderId="0" applyFont="0" applyFill="0" applyBorder="0" applyAlignment="0" applyProtection="0"/>
    <xf numFmtId="44" fontId="86" fillId="0" borderId="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8"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0" fontId="89" fillId="0" borderId="0" applyFont="0" applyFill="0" applyBorder="0" applyAlignment="0" applyProtection="0"/>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190" fontId="21" fillId="0" borderId="0" applyFill="0" applyBorder="0">
      <alignment horizontal="left"/>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8" fillId="0" borderId="24" applyNumberFormat="0" applyFont="0" applyFill="0" applyBorder="0" applyProtection="0">
      <alignment horizontal="centerContinuous"/>
    </xf>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0" fontId="21" fillId="81" borderId="23"/>
    <xf numFmtId="2" fontId="28" fillId="0" borderId="10" applyNumberFormat="0" applyFont="0" applyFill="0" applyProtection="0">
      <alignment horizontal="centerContinuous"/>
    </xf>
    <xf numFmtId="0" fontId="90" fillId="0" borderId="0"/>
    <xf numFmtId="0" fontId="90" fillId="0" borderId="0"/>
    <xf numFmtId="42" fontId="21" fillId="0" borderId="0">
      <alignment horizontal="right"/>
    </xf>
    <xf numFmtId="42" fontId="21" fillId="0" borderId="0">
      <alignment horizontal="right"/>
    </xf>
    <xf numFmtId="42" fontId="21" fillId="0" borderId="0">
      <alignment horizontal="right"/>
    </xf>
    <xf numFmtId="42" fontId="21" fillId="0" borderId="0" applyFont="0" applyFill="0" applyBorder="0" applyAlignment="0" applyProtection="0"/>
    <xf numFmtId="42" fontId="1" fillId="0" borderId="0" applyFont="0" applyFill="0" applyBorder="0" applyAlignment="0" applyProtection="0"/>
    <xf numFmtId="42" fontId="80"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191" fontId="81" fillId="0" borderId="0"/>
    <xf numFmtId="7" fontId="34" fillId="0" borderId="0" applyFont="0" applyFill="0" applyBorder="0" applyAlignment="0" applyProtection="0"/>
    <xf numFmtId="7" fontId="35" fillId="0" borderId="0" applyFont="0" applyFill="0" applyBorder="0" applyAlignment="0" applyProtection="0"/>
    <xf numFmtId="37" fontId="34" fillId="0" borderId="0" applyFont="0" applyFill="0" applyBorder="0" applyAlignment="0" applyProtection="0"/>
    <xf numFmtId="37" fontId="34" fillId="0" borderId="0" applyFont="0" applyFill="0" applyBorder="0" applyAlignment="0" applyProtection="0"/>
    <xf numFmtId="37" fontId="34" fillId="0" borderId="0" applyFont="0" applyFill="0" applyBorder="0" applyAlignment="0" applyProtection="0"/>
    <xf numFmtId="0" fontId="34" fillId="0" borderId="0" applyFont="0" applyFill="0" applyBorder="0" applyAlignment="0" applyProtection="0"/>
    <xf numFmtId="37" fontId="35" fillId="0" borderId="0" applyFont="0" applyFill="0" applyBorder="0" applyAlignment="0" applyProtection="0"/>
    <xf numFmtId="0" fontId="34" fillId="0" borderId="0" applyFont="0" applyFill="0" applyBorder="0" applyAlignment="0" applyProtection="0"/>
    <xf numFmtId="37" fontId="34" fillId="0" borderId="0" applyFont="0" applyFill="0" applyBorder="0" applyAlignment="0" applyProtection="0"/>
    <xf numFmtId="0" fontId="82" fillId="0" borderId="0" applyFont="0" applyFill="0" applyBorder="0" applyAlignment="0" applyProtection="0">
      <alignment horizontal="right"/>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83" fillId="0" borderId="0" applyFont="0" applyFill="0" applyBorder="0" applyAlignment="0" applyProtection="0"/>
    <xf numFmtId="8" fontId="33" fillId="0" borderId="0" applyFont="0" applyFill="0" applyBorder="0" applyAlignment="0" applyProtection="0"/>
    <xf numFmtId="44" fontId="21" fillId="0" borderId="0" applyFont="0" applyFill="0" applyBorder="0" applyAlignment="0" applyProtection="0"/>
    <xf numFmtId="8" fontId="33" fillId="0" borderId="0" applyFont="0" applyFill="0" applyBorder="0" applyAlignment="0" applyProtection="0"/>
    <xf numFmtId="8" fontId="33" fillId="0" borderId="0" applyFont="0" applyFill="0" applyBorder="0" applyAlignment="0" applyProtection="0"/>
    <xf numFmtId="8" fontId="33" fillId="0" borderId="0" applyFont="0" applyFill="0" applyBorder="0" applyAlignment="0" applyProtection="0"/>
    <xf numFmtId="44" fontId="21" fillId="0" borderId="0" applyFont="0" applyFill="0" applyBorder="0" applyAlignment="0" applyProtection="0"/>
    <xf numFmtId="44" fontId="91" fillId="0" borderId="0" applyFont="0" applyFill="0" applyBorder="0" applyAlignment="0" applyProtection="0"/>
    <xf numFmtId="44" fontId="83"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6" fillId="0" borderId="0" applyFont="0" applyFill="0" applyBorder="0" applyAlignment="0" applyProtection="0"/>
    <xf numFmtId="0" fontId="82" fillId="0" borderId="0" applyFont="0" applyFill="0" applyBorder="0" applyAlignment="0" applyProtection="0">
      <alignment horizontal="right"/>
    </xf>
    <xf numFmtId="44" fontId="21" fillId="0" borderId="0" applyFont="0" applyFill="0" applyBorder="0" applyAlignment="0" applyProtection="0"/>
    <xf numFmtId="44" fontId="21" fillId="0" borderId="0" applyFont="0" applyFill="0" applyBorder="0" applyAlignment="0" applyProtection="0"/>
    <xf numFmtId="0" fontId="82" fillId="0" borderId="0" applyFont="0" applyFill="0" applyBorder="0" applyAlignment="0" applyProtection="0">
      <alignment horizontal="right"/>
    </xf>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8" fontId="76" fillId="0" borderId="0" applyFont="0" applyFill="0" applyBorder="0" applyAlignment="0" applyProtection="0"/>
    <xf numFmtId="8" fontId="33"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3" fontId="21"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8"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2" fontId="87" fillId="0" borderId="0" applyFont="0" applyFill="0" applyBorder="0" applyAlignment="0" applyProtection="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0" fontId="92" fillId="0" borderId="0"/>
    <xf numFmtId="0" fontId="93" fillId="0" borderId="0"/>
    <xf numFmtId="0" fontId="93" fillId="0" borderId="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95" fontId="44" fillId="0" borderId="0" applyFont="0" applyFill="0" applyBorder="0">
      <alignment horizontal="right" vertical="center"/>
    </xf>
    <xf numFmtId="0" fontId="94" fillId="0" borderId="0" applyNumberFormat="0" applyFill="0" applyBorder="0" applyAlignment="0">
      <protection locked="0"/>
    </xf>
    <xf numFmtId="0" fontId="87" fillId="0" borderId="0" applyFont="0" applyFill="0" applyBorder="0" applyAlignment="0" applyProtection="0"/>
    <xf numFmtId="15" fontId="76" fillId="0" borderId="0" applyFont="0" applyFill="0" applyBorder="0" applyAlignment="0" applyProtection="0"/>
    <xf numFmtId="17" fontId="76" fillId="0" borderId="0" applyFont="0" applyFill="0" applyBorder="0" applyAlignment="0" applyProtection="0"/>
    <xf numFmtId="0" fontId="30" fillId="0" borderId="0" applyFont="0" applyFill="0" applyBorder="0" applyAlignment="0" applyProtection="0"/>
    <xf numFmtId="0" fontId="87" fillId="0" borderId="0" applyFont="0" applyFill="0" applyBorder="0" applyAlignment="0" applyProtection="0"/>
    <xf numFmtId="196" fontId="29" fillId="0" borderId="0" applyFont="0" applyFill="0" applyBorder="0" applyProtection="0">
      <alignment horizontal="right"/>
    </xf>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196" fontId="29" fillId="0" borderId="0" applyFont="0" applyFill="0" applyBorder="0" applyProtection="0">
      <alignment horizontal="right"/>
    </xf>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196" fontId="29" fillId="0" borderId="0" applyFont="0" applyFill="0" applyBorder="0" applyProtection="0">
      <alignment horizontal="right"/>
    </xf>
    <xf numFmtId="0" fontId="95" fillId="0" borderId="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82" fillId="0" borderId="0" applyFont="0" applyFill="0" applyBorder="0" applyAlignment="0" applyProtection="0"/>
    <xf numFmtId="0" fontId="87" fillId="0" borderId="0" applyFont="0" applyFill="0" applyBorder="0" applyAlignment="0" applyProtection="0"/>
    <xf numFmtId="0" fontId="21" fillId="0" borderId="0" applyNumberFormat="0" applyFont="0" applyFill="0" applyBorder="0" applyProtection="0">
      <alignment horizontal="left" indent="1"/>
    </xf>
    <xf numFmtId="0" fontId="21" fillId="0" borderId="0" applyNumberFormat="0" applyFont="0" applyFill="0" applyBorder="0" applyProtection="0">
      <alignment horizontal="left" indent="1"/>
    </xf>
    <xf numFmtId="0" fontId="21" fillId="0" borderId="0" applyNumberFormat="0" applyFont="0" applyFill="0" applyBorder="0" applyProtection="0">
      <alignment horizontal="left" indent="1"/>
    </xf>
    <xf numFmtId="0" fontId="21" fillId="0" borderId="0" applyNumberFormat="0" applyFont="0" applyFill="0" applyBorder="0" applyProtection="0">
      <alignment horizontal="left" indent="1"/>
    </xf>
    <xf numFmtId="0" fontId="21" fillId="0" borderId="0" applyNumberFormat="0" applyFont="0" applyFill="0" applyBorder="0" applyProtection="0">
      <alignment horizontal="left" indent="1"/>
    </xf>
    <xf numFmtId="0" fontId="21" fillId="0" borderId="0" applyNumberFormat="0" applyFont="0" applyFill="0" applyBorder="0" applyProtection="0">
      <alignment horizontal="left" indent="1"/>
    </xf>
    <xf numFmtId="3" fontId="21" fillId="0" borderId="10" applyFont="0" applyFill="0" applyAlignment="0" applyProtection="0"/>
    <xf numFmtId="3" fontId="21" fillId="0" borderId="10" applyFont="0" applyFill="0" applyAlignment="0" applyProtection="0"/>
    <xf numFmtId="3" fontId="21" fillId="0" borderId="10" applyFont="0" applyFill="0" applyAlignment="0" applyProtection="0"/>
    <xf numFmtId="3" fontId="21" fillId="0" borderId="10" applyFont="0" applyFill="0" applyAlignment="0" applyProtection="0"/>
    <xf numFmtId="3" fontId="21" fillId="0" borderId="10" applyFont="0" applyFill="0" applyAlignment="0" applyProtection="0"/>
    <xf numFmtId="3" fontId="21" fillId="0" borderId="10" applyFont="0" applyFill="0" applyAlignment="0" applyProtection="0"/>
    <xf numFmtId="3" fontId="21" fillId="0" borderId="10" applyFont="0" applyFill="0" applyAlignment="0" applyProtection="0"/>
    <xf numFmtId="10" fontId="21" fillId="0" borderId="10" applyFont="0" applyFill="0" applyAlignment="0" applyProtection="0"/>
    <xf numFmtId="10" fontId="21" fillId="0" borderId="10" applyFont="0" applyFill="0" applyAlignment="0" applyProtection="0"/>
    <xf numFmtId="10" fontId="21" fillId="0" borderId="10" applyFont="0" applyFill="0" applyAlignment="0" applyProtection="0"/>
    <xf numFmtId="10" fontId="21" fillId="0" borderId="10" applyFont="0" applyFill="0" applyAlignment="0" applyProtection="0"/>
    <xf numFmtId="0" fontId="21" fillId="0" borderId="0" applyFont="0" applyFill="0" applyBorder="0" applyAlignment="0" applyProtection="0"/>
    <xf numFmtId="0" fontId="21" fillId="0" borderId="0" applyFont="0" applyFill="0" applyBorder="0" applyAlignment="0" applyProtection="0"/>
    <xf numFmtId="0" fontId="33" fillId="76" borderId="17">
      <protection locked="0"/>
    </xf>
    <xf numFmtId="167" fontId="94" fillId="0" borderId="0" applyFill="0" applyProtection="0">
      <alignment horizontal="right"/>
    </xf>
    <xf numFmtId="167" fontId="94" fillId="0" borderId="0" applyFill="0" applyBorder="0"/>
    <xf numFmtId="7" fontId="94" fillId="0" borderId="0" applyFill="0"/>
    <xf numFmtId="197" fontId="94" fillId="0" borderId="0"/>
    <xf numFmtId="197" fontId="25" fillId="0" borderId="0">
      <alignment horizontal="right"/>
    </xf>
    <xf numFmtId="167" fontId="21" fillId="0" borderId="15" applyFill="0" applyBorder="0">
      <alignment horizontal="right"/>
    </xf>
    <xf numFmtId="167" fontId="21" fillId="0" borderId="15" applyFill="0" applyBorder="0">
      <alignment horizontal="right"/>
    </xf>
    <xf numFmtId="167" fontId="21" fillId="0" borderId="15" applyFill="0" applyBorder="0">
      <alignment horizontal="right"/>
    </xf>
    <xf numFmtId="167" fontId="21" fillId="0" borderId="15" applyFill="0" applyBorder="0">
      <alignment horizontal="right"/>
    </xf>
    <xf numFmtId="167" fontId="21" fillId="0" borderId="15" applyFill="0" applyBorder="0">
      <alignment horizontal="right"/>
    </xf>
    <xf numFmtId="167" fontId="21" fillId="0" borderId="15" applyFill="0" applyBorder="0">
      <alignment horizontal="right"/>
    </xf>
    <xf numFmtId="167" fontId="21" fillId="0" borderId="15" applyFill="0" applyBorder="0">
      <alignment horizontal="right"/>
    </xf>
    <xf numFmtId="167" fontId="21" fillId="0" borderId="15" applyFill="0" applyBorder="0">
      <alignment horizontal="right"/>
    </xf>
    <xf numFmtId="0" fontId="82" fillId="0" borderId="31" applyNumberFormat="0" applyFont="0" applyFill="0" applyAlignment="0" applyProtection="0"/>
    <xf numFmtId="0" fontId="43" fillId="0" borderId="32" applyNumberFormat="0" applyFont="0" applyFill="0" applyAlignment="0" applyProtection="0"/>
    <xf numFmtId="165" fontId="96" fillId="82" borderId="33" applyNumberFormat="0" applyAlignment="0" applyProtection="0">
      <alignment vertical="top"/>
    </xf>
    <xf numFmtId="0" fontId="97" fillId="83" borderId="0" applyNumberFormat="0" applyBorder="0" applyAlignment="0" applyProtection="0"/>
    <xf numFmtId="0" fontId="97" fillId="83" borderId="0" applyNumberFormat="0" applyBorder="0" applyAlignment="0" applyProtection="0"/>
    <xf numFmtId="0" fontId="97" fillId="84" borderId="0" applyNumberFormat="0" applyBorder="0" applyAlignment="0" applyProtection="0"/>
    <xf numFmtId="0" fontId="97" fillId="84" borderId="0" applyNumberFormat="0" applyBorder="0" applyAlignment="0" applyProtection="0"/>
    <xf numFmtId="0" fontId="97" fillId="85" borderId="0" applyNumberFormat="0" applyBorder="0" applyAlignment="0" applyProtection="0"/>
    <xf numFmtId="0" fontId="30"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198" fontId="2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8" fillId="0" borderId="0" applyNumberFormat="0" applyFill="0" applyBorder="0" applyAlignment="0" applyProtection="0"/>
    <xf numFmtId="0" fontId="15"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0" fillId="0" borderId="0" applyNumberFormat="0" applyFill="0" applyBorder="0" applyAlignment="0" applyProtection="0"/>
    <xf numFmtId="0" fontId="15" fillId="0" borderId="0" applyNumberFormat="0" applyFill="0" applyBorder="0" applyAlignment="0" applyProtection="0"/>
    <xf numFmtId="0" fontId="100"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5" fillId="0" borderId="0" applyNumberFormat="0" applyFill="0" applyBorder="0" applyAlignment="0" applyProtection="0"/>
    <xf numFmtId="0" fontId="9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101"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20"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102"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81"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29"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4" fontId="103" fillId="0" borderId="0" applyProtection="0"/>
    <xf numFmtId="2" fontId="87" fillId="0" borderId="0" applyFont="0" applyFill="0" applyBorder="0" applyAlignment="0" applyProtection="0"/>
    <xf numFmtId="2" fontId="87" fillId="0" borderId="0" applyFont="0" applyFill="0" applyBorder="0" applyAlignment="0" applyProtection="0"/>
    <xf numFmtId="0" fontId="104" fillId="0" borderId="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0" fontId="104" fillId="0" borderId="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0" fontId="104" fillId="0" borderId="0"/>
    <xf numFmtId="2" fontId="95" fillId="0" borderId="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2" fontId="87" fillId="0" borderId="0" applyFont="0" applyFill="0" applyBorder="0" applyAlignment="0" applyProtection="0"/>
    <xf numFmtId="0" fontId="105" fillId="0" borderId="0" applyFill="0" applyBorder="0" applyProtection="0">
      <alignment horizontal="left"/>
    </xf>
    <xf numFmtId="0" fontId="106" fillId="0" borderId="0" applyNumberFormat="0" applyFill="0" applyBorder="0" applyAlignment="0" applyProtection="0"/>
    <xf numFmtId="0" fontId="30" fillId="0" borderId="0"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82" fontId="21" fillId="0" borderId="34" applyFont="0" applyFill="0" applyBorder="0" applyAlignment="0" applyProtection="0"/>
    <xf numFmtId="165" fontId="107" fillId="0" borderId="0"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182" fontId="21" fillId="0" borderId="14"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8" fillId="42" borderId="0" applyNumberFormat="0" applyBorder="0" applyAlignment="0" applyProtection="0"/>
    <xf numFmtId="0" fontId="6" fillId="2" borderId="0" applyNumberFormat="0" applyBorder="0" applyAlignment="0" applyProtection="0"/>
    <xf numFmtId="0" fontId="109" fillId="2"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6" fillId="86" borderId="0" applyNumberFormat="0" applyBorder="0" applyAlignment="0" applyProtection="0"/>
    <xf numFmtId="0" fontId="6" fillId="2" borderId="0" applyNumberFormat="0" applyBorder="0" applyAlignment="0" applyProtection="0"/>
    <xf numFmtId="0" fontId="110" fillId="39" borderId="0" applyNumberFormat="0" applyBorder="0" applyAlignment="0" applyProtection="0"/>
    <xf numFmtId="0" fontId="108" fillId="39" borderId="0" applyNumberFormat="0" applyBorder="0" applyAlignment="0" applyProtection="0"/>
    <xf numFmtId="0" fontId="109" fillId="2" borderId="0" applyNumberFormat="0" applyBorder="0" applyAlignment="0" applyProtection="0"/>
    <xf numFmtId="0" fontId="6" fillId="2" borderId="0" applyNumberFormat="0" applyBorder="0" applyAlignment="0" applyProtection="0"/>
    <xf numFmtId="0" fontId="108" fillId="3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8" fillId="3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6" fillId="2" borderId="0" applyNumberFormat="0" applyBorder="0" applyAlignment="0" applyProtection="0"/>
    <xf numFmtId="0" fontId="10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 fontId="21" fillId="0" borderId="35" applyFont="0" applyFill="0" applyAlignment="0" applyProtection="0"/>
    <xf numFmtId="3" fontId="21" fillId="0" borderId="35" applyFont="0" applyFill="0" applyAlignment="0" applyProtection="0"/>
    <xf numFmtId="3" fontId="21" fillId="0" borderId="35" applyFont="0" applyFill="0" applyAlignment="0" applyProtection="0"/>
    <xf numFmtId="3" fontId="21" fillId="0" borderId="35" applyFont="0" applyFill="0" applyAlignment="0" applyProtection="0"/>
    <xf numFmtId="3" fontId="21" fillId="0" borderId="35" applyFont="0" applyFill="0" applyAlignment="0" applyProtection="0"/>
    <xf numFmtId="3" fontId="21" fillId="0" borderId="35" applyFont="0" applyFill="0" applyAlignment="0" applyProtection="0"/>
    <xf numFmtId="3" fontId="21" fillId="0" borderId="35" applyFont="0" applyFill="0" applyAlignment="0" applyProtection="0"/>
    <xf numFmtId="3" fontId="21" fillId="0" borderId="35" applyFont="0" applyFill="0" applyAlignment="0" applyProtection="0"/>
    <xf numFmtId="10" fontId="21" fillId="0" borderId="35" applyFont="0" applyFill="0" applyAlignment="0" applyProtection="0"/>
    <xf numFmtId="10" fontId="21" fillId="0" borderId="35" applyFont="0" applyFill="0" applyAlignment="0" applyProtection="0"/>
    <xf numFmtId="10" fontId="21" fillId="0" borderId="35" applyFont="0" applyFill="0" applyAlignment="0" applyProtection="0"/>
    <xf numFmtId="10" fontId="21" fillId="0" borderId="35" applyFont="0" applyFill="0" applyAlignment="0" applyProtection="0"/>
    <xf numFmtId="38" fontId="44" fillId="82" borderId="0" applyNumberFormat="0" applyBorder="0" applyAlignment="0" applyProtection="0"/>
    <xf numFmtId="38" fontId="44" fillId="82" borderId="0" applyNumberFormat="0" applyBorder="0" applyAlignment="0" applyProtection="0"/>
    <xf numFmtId="38" fontId="111" fillId="0" borderId="0"/>
    <xf numFmtId="0" fontId="54" fillId="0" borderId="10" applyFill="0" applyProtection="0">
      <alignment horizontal="centerContinuous"/>
    </xf>
    <xf numFmtId="0" fontId="82" fillId="0" borderId="0" applyFont="0" applyFill="0" applyBorder="0" applyAlignment="0" applyProtection="0">
      <alignment horizontal="right"/>
    </xf>
    <xf numFmtId="0" fontId="112" fillId="0" borderId="0" applyNumberFormat="0" applyFill="0" applyBorder="0" applyProtection="0">
      <alignment horizontal="right"/>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36" applyNumberFormat="0" applyAlignment="0" applyProtection="0">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01" fillId="0" borderId="12">
      <alignment horizontal="left" vertical="center"/>
    </xf>
    <xf numFmtId="0" fontId="113" fillId="0" borderId="0">
      <alignment horizontal="center"/>
    </xf>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5" fillId="0" borderId="37" applyNumberFormat="0" applyFill="0" applyAlignment="0" applyProtection="0"/>
    <xf numFmtId="0" fontId="3" fillId="0" borderId="1" applyNumberFormat="0" applyFill="0" applyAlignment="0" applyProtection="0"/>
    <xf numFmtId="0" fontId="116"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37" applyNumberFormat="0" applyFill="0" applyAlignment="0" applyProtection="0"/>
    <xf numFmtId="0" fontId="115" fillId="0" borderId="37"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7" fillId="0" borderId="38" applyNumberFormat="0" applyFill="0" applyAlignment="0" applyProtection="0"/>
    <xf numFmtId="0" fontId="3" fillId="0" borderId="1" applyNumberFormat="0" applyFill="0" applyAlignment="0" applyProtection="0"/>
    <xf numFmtId="0" fontId="118" fillId="0" borderId="0" applyNumberFormat="0" applyFill="0" applyBorder="0" applyAlignment="0" applyProtection="0"/>
    <xf numFmtId="0" fontId="115" fillId="0" borderId="37" applyNumberFormat="0" applyFill="0" applyAlignment="0" applyProtection="0"/>
    <xf numFmtId="0" fontId="117" fillId="0" borderId="38"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 fillId="0" borderId="1" applyNumberFormat="0" applyFill="0" applyAlignment="0" applyProtection="0"/>
    <xf numFmtId="0" fontId="115" fillId="0" borderId="37"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6"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6"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3" fillId="0" borderId="1" applyNumberFormat="0" applyFill="0" applyAlignment="0" applyProtection="0"/>
    <xf numFmtId="0" fontId="21" fillId="0" borderId="0" applyProtection="0">
      <alignment horizontal="left"/>
    </xf>
    <xf numFmtId="0" fontId="4" fillId="0" borderId="2" applyNumberFormat="0" applyFill="0" applyAlignment="0" applyProtection="0"/>
    <xf numFmtId="0" fontId="21" fillId="0" borderId="0" applyProtection="0">
      <alignment horizontal="left"/>
    </xf>
    <xf numFmtId="0" fontId="4" fillId="0" borderId="2" applyNumberFormat="0" applyFill="0" applyAlignment="0" applyProtection="0"/>
    <xf numFmtId="0" fontId="119" fillId="0" borderId="39" applyNumberFormat="0" applyFill="0" applyAlignment="0" applyProtection="0"/>
    <xf numFmtId="0" fontId="4" fillId="0" borderId="2" applyNumberFormat="0" applyFill="0" applyAlignment="0" applyProtection="0"/>
    <xf numFmtId="0" fontId="119" fillId="0" borderId="39" applyNumberFormat="0" applyFill="0" applyAlignment="0" applyProtection="0"/>
    <xf numFmtId="0" fontId="4" fillId="0" borderId="2" applyNumberFormat="0" applyFill="0" applyAlignment="0" applyProtection="0"/>
    <xf numFmtId="0" fontId="119" fillId="0" borderId="39" applyNumberFormat="0" applyFill="0" applyAlignment="0" applyProtection="0"/>
    <xf numFmtId="0" fontId="4" fillId="0" borderId="2" applyNumberFormat="0" applyFill="0" applyAlignment="0" applyProtection="0"/>
    <xf numFmtId="0" fontId="21" fillId="0" borderId="0" applyProtection="0">
      <alignment horizontal="left"/>
    </xf>
    <xf numFmtId="0" fontId="4" fillId="0" borderId="2" applyNumberFormat="0" applyFill="0" applyAlignment="0" applyProtection="0"/>
    <xf numFmtId="0" fontId="120" fillId="0" borderId="2" applyNumberFormat="0" applyFill="0" applyAlignment="0" applyProtection="0"/>
    <xf numFmtId="0" fontId="4" fillId="0" borderId="2" applyNumberFormat="0" applyFill="0" applyAlignment="0" applyProtection="0"/>
    <xf numFmtId="0" fontId="121" fillId="0" borderId="0" applyNumberFormat="0" applyFill="0" applyBorder="0" applyAlignment="0" applyProtection="0"/>
    <xf numFmtId="0" fontId="4" fillId="0" borderId="2" applyNumberFormat="0" applyFill="0" applyAlignment="0" applyProtection="0"/>
    <xf numFmtId="0" fontId="121" fillId="0" borderId="0" applyNumberFormat="0" applyFill="0" applyBorder="0" applyAlignment="0" applyProtection="0"/>
    <xf numFmtId="0" fontId="4" fillId="0" borderId="2" applyNumberFormat="0" applyFill="0" applyAlignment="0" applyProtection="0"/>
    <xf numFmtId="0" fontId="121" fillId="0" borderId="0" applyNumberFormat="0" applyFill="0" applyBorder="0" applyAlignment="0" applyProtection="0"/>
    <xf numFmtId="0" fontId="4" fillId="0" borderId="2" applyNumberFormat="0" applyFill="0" applyAlignment="0" applyProtection="0"/>
    <xf numFmtId="0" fontId="119" fillId="0" borderId="39" applyNumberFormat="0" applyFill="0" applyAlignment="0" applyProtection="0"/>
    <xf numFmtId="0" fontId="4" fillId="0" borderId="2" applyNumberFormat="0" applyFill="0" applyAlignment="0" applyProtection="0"/>
    <xf numFmtId="0" fontId="120" fillId="0" borderId="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9" fillId="0" borderId="39" applyNumberFormat="0" applyFill="0" applyAlignment="0" applyProtection="0"/>
    <xf numFmtId="0" fontId="119" fillId="0" borderId="39" applyNumberFormat="0" applyFill="0" applyAlignment="0" applyProtection="0"/>
    <xf numFmtId="0" fontId="21" fillId="0" borderId="0" applyProtection="0">
      <alignment horizontal="left"/>
    </xf>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4" fillId="0" borderId="2" applyNumberFormat="0" applyFill="0" applyAlignment="0" applyProtection="0"/>
    <xf numFmtId="0" fontId="121" fillId="0" borderId="0" applyNumberFormat="0" applyFill="0" applyBorder="0" applyAlignment="0" applyProtection="0"/>
    <xf numFmtId="0" fontId="4" fillId="0" borderId="2" applyNumberFormat="0" applyFill="0" applyAlignment="0" applyProtection="0"/>
    <xf numFmtId="0" fontId="121" fillId="0" borderId="0" applyNumberFormat="0" applyFill="0" applyBorder="0" applyAlignment="0" applyProtection="0"/>
    <xf numFmtId="0" fontId="4" fillId="0" borderId="2" applyNumberFormat="0" applyFill="0" applyAlignment="0" applyProtection="0"/>
    <xf numFmtId="0" fontId="121" fillId="0" borderId="0" applyNumberFormat="0" applyFill="0" applyBorder="0" applyAlignment="0" applyProtection="0"/>
    <xf numFmtId="0" fontId="4" fillId="0" borderId="2" applyNumberFormat="0" applyFill="0" applyAlignment="0" applyProtection="0"/>
    <xf numFmtId="0" fontId="121" fillId="0" borderId="0" applyNumberFormat="0" applyFill="0" applyBorder="0" applyAlignment="0" applyProtection="0"/>
    <xf numFmtId="0" fontId="4" fillId="0" borderId="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40" applyNumberFormat="0" applyFill="0" applyAlignment="0" applyProtection="0"/>
    <xf numFmtId="0" fontId="4" fillId="0" borderId="2" applyNumberFormat="0" applyFill="0" applyAlignment="0" applyProtection="0"/>
    <xf numFmtId="0" fontId="123" fillId="0" borderId="0" applyNumberFormat="0" applyFill="0" applyBorder="0" applyAlignment="0" applyProtection="0"/>
    <xf numFmtId="0" fontId="21" fillId="0" borderId="0" applyProtection="0">
      <alignment horizontal="left"/>
    </xf>
    <xf numFmtId="0" fontId="122" fillId="0" borderId="40" applyNumberFormat="0" applyFill="0" applyAlignment="0" applyProtection="0"/>
    <xf numFmtId="0" fontId="119" fillId="0" borderId="39"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4" fillId="0" borderId="2" applyNumberFormat="0" applyFill="0" applyAlignment="0" applyProtection="0"/>
    <xf numFmtId="0" fontId="21" fillId="0" borderId="0" applyProtection="0">
      <alignment horizontal="left"/>
    </xf>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0" fillId="0" borderId="2" applyNumberFormat="0" applyFill="0" applyAlignment="0" applyProtection="0"/>
    <xf numFmtId="0" fontId="121" fillId="0" borderId="0" applyNumberFormat="0" applyFill="0" applyBorder="0" applyAlignment="0" applyProtection="0"/>
    <xf numFmtId="0" fontId="4" fillId="0" borderId="2" applyNumberFormat="0" applyFill="0" applyAlignment="0" applyProtection="0"/>
    <xf numFmtId="0" fontId="21" fillId="0" borderId="0" applyProtection="0">
      <alignment horizontal="left"/>
    </xf>
    <xf numFmtId="0" fontId="121" fillId="0" borderId="0" applyNumberFormat="0" applyFill="0" applyBorder="0" applyAlignment="0" applyProtection="0"/>
    <xf numFmtId="0" fontId="21" fillId="0" borderId="0" applyProtection="0">
      <alignment horizontal="left"/>
    </xf>
    <xf numFmtId="0" fontId="121" fillId="0" borderId="0" applyNumberFormat="0" applyFill="0" applyBorder="0" applyAlignment="0" applyProtection="0"/>
    <xf numFmtId="0" fontId="21" fillId="0" borderId="0" applyProtection="0">
      <alignment horizontal="left"/>
    </xf>
    <xf numFmtId="0" fontId="121" fillId="0" borderId="0" applyNumberFormat="0" applyFill="0" applyBorder="0" applyAlignment="0" applyProtection="0"/>
    <xf numFmtId="0" fontId="21" fillId="0" borderId="0" applyProtection="0">
      <alignment horizontal="left"/>
    </xf>
    <xf numFmtId="0" fontId="121" fillId="0" borderId="0" applyNumberFormat="0" applyFill="0" applyBorder="0" applyAlignment="0" applyProtection="0"/>
    <xf numFmtId="0" fontId="21" fillId="0" borderId="0" applyProtection="0">
      <alignment horizontal="left"/>
    </xf>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124" fillId="0" borderId="41" applyNumberFormat="0" applyFill="0" applyAlignment="0" applyProtection="0"/>
    <xf numFmtId="0" fontId="5" fillId="0" borderId="3" applyNumberFormat="0" applyFill="0" applyAlignment="0" applyProtection="0"/>
    <xf numFmtId="0" fontId="125" fillId="0" borderId="3" applyNumberFormat="0" applyFill="0" applyAlignment="0" applyProtection="0"/>
    <xf numFmtId="0" fontId="126" fillId="0" borderId="42" applyNumberFormat="0" applyFill="0" applyAlignment="0" applyProtection="0"/>
    <xf numFmtId="0" fontId="126" fillId="0" borderId="42" applyNumberFormat="0" applyFill="0" applyAlignment="0" applyProtection="0"/>
    <xf numFmtId="0" fontId="21" fillId="0" borderId="0" applyProtection="0">
      <alignment horizontal="left"/>
    </xf>
    <xf numFmtId="0" fontId="124" fillId="0" borderId="41" applyNumberFormat="0" applyFill="0" applyAlignment="0" applyProtection="0"/>
    <xf numFmtId="0" fontId="21" fillId="0" borderId="0" applyProtection="0">
      <alignment horizontal="left"/>
    </xf>
    <xf numFmtId="0" fontId="5" fillId="0" borderId="3" applyNumberFormat="0" applyFill="0" applyAlignment="0" applyProtection="0"/>
    <xf numFmtId="0" fontId="12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24" fillId="0" borderId="43" applyNumberFormat="0" applyFill="0" applyAlignment="0" applyProtection="0"/>
    <xf numFmtId="0" fontId="5" fillId="0" borderId="3" applyNumberFormat="0" applyFill="0" applyAlignment="0" applyProtection="0"/>
    <xf numFmtId="0" fontId="127" fillId="0" borderId="42" applyNumberFormat="0" applyFill="0" applyAlignment="0" applyProtection="0"/>
    <xf numFmtId="0" fontId="21" fillId="0" borderId="0" applyProtection="0">
      <alignment horizontal="left"/>
    </xf>
    <xf numFmtId="0" fontId="126" fillId="0" borderId="42" applyNumberFormat="0" applyFill="0" applyAlignment="0" applyProtection="0"/>
    <xf numFmtId="0" fontId="125" fillId="0" borderId="3" applyNumberFormat="0" applyFill="0" applyAlignment="0" applyProtection="0"/>
    <xf numFmtId="0" fontId="5" fillId="0" borderId="3" applyNumberFormat="0" applyFill="0" applyAlignment="0" applyProtection="0"/>
    <xf numFmtId="0" fontId="126" fillId="0" borderId="4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5" fillId="0" borderId="3" applyNumberFormat="0" applyFill="0" applyAlignment="0" applyProtection="0"/>
    <xf numFmtId="0" fontId="21" fillId="0" borderId="0" applyProtection="0">
      <alignment horizontal="left"/>
    </xf>
    <xf numFmtId="0" fontId="125" fillId="0" borderId="3" applyNumberFormat="0" applyFill="0" applyAlignment="0" applyProtection="0"/>
    <xf numFmtId="0" fontId="21" fillId="0" borderId="0" applyProtection="0">
      <alignment horizontal="left"/>
    </xf>
    <xf numFmtId="0" fontId="125" fillId="0" borderId="3" applyNumberFormat="0" applyFill="0" applyAlignment="0" applyProtection="0"/>
    <xf numFmtId="0" fontId="21" fillId="0" borderId="0" applyProtection="0">
      <alignment horizontal="left"/>
    </xf>
    <xf numFmtId="0" fontId="21" fillId="0" borderId="0" applyProtection="0">
      <alignment horizontal="left"/>
    </xf>
    <xf numFmtId="0" fontId="5" fillId="0" borderId="3" applyNumberFormat="0" applyFill="0" applyAlignment="0" applyProtection="0"/>
    <xf numFmtId="0" fontId="21" fillId="0" borderId="0" applyProtection="0">
      <alignment horizontal="left"/>
    </xf>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4" fillId="0" borderId="0" applyNumberFormat="0" applyFill="0" applyBorder="0" applyAlignment="0" applyProtection="0"/>
    <xf numFmtId="0" fontId="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4" fillId="0" borderId="0" applyNumberFormat="0" applyFill="0" applyBorder="0" applyAlignment="0" applyProtection="0"/>
    <xf numFmtId="0" fontId="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5" fillId="0" borderId="0" applyNumberFormat="0" applyFill="0" applyBorder="0" applyAlignment="0" applyProtection="0"/>
    <xf numFmtId="0" fontId="12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5" fillId="0" borderId="0" applyNumberFormat="0" applyFill="0" applyBorder="0" applyAlignment="0" applyProtection="0"/>
    <xf numFmtId="0" fontId="12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13" fillId="0" borderId="0">
      <alignment horizontal="center"/>
    </xf>
    <xf numFmtId="0" fontId="64" fillId="0" borderId="0">
      <alignment horizontal="left"/>
    </xf>
    <xf numFmtId="0" fontId="113" fillId="0" borderId="0">
      <alignment horizontal="center"/>
    </xf>
    <xf numFmtId="0" fontId="113" fillId="0" borderId="0">
      <alignment horizontal="center"/>
    </xf>
    <xf numFmtId="0" fontId="128" fillId="0" borderId="10">
      <alignment horizontal="center"/>
    </xf>
    <xf numFmtId="0" fontId="113" fillId="0" borderId="0">
      <alignment horizontal="center"/>
    </xf>
    <xf numFmtId="0" fontId="129"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118" fillId="0" borderId="0" applyNumberFormat="0" applyFill="0" applyBorder="0" applyAlignment="0" applyProtection="0"/>
    <xf numFmtId="0" fontId="129"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129" fillId="0" borderId="0" applyProtection="0"/>
    <xf numFmtId="0" fontId="101" fillId="0" borderId="0" applyProtection="0"/>
    <xf numFmtId="0" fontId="101" fillId="0" borderId="0" applyProtection="0"/>
    <xf numFmtId="0" fontId="101" fillId="0" borderId="0" applyProtection="0"/>
    <xf numFmtId="0" fontId="101" fillId="0" borderId="0" applyProtection="0"/>
    <xf numFmtId="0" fontId="101" fillId="0" borderId="0" applyProtection="0"/>
    <xf numFmtId="0" fontId="101" fillId="0" borderId="0" applyProtection="0"/>
    <xf numFmtId="0" fontId="101" fillId="0" borderId="0" applyProtection="0"/>
    <xf numFmtId="0" fontId="101" fillId="0" borderId="0" applyProtection="0"/>
    <xf numFmtId="0" fontId="101" fillId="0" borderId="0" applyProtection="0"/>
    <xf numFmtId="0" fontId="123" fillId="0" borderId="0" applyNumberFormat="0" applyFill="0" applyBorder="0" applyAlignment="0" applyProtection="0"/>
    <xf numFmtId="0" fontId="101" fillId="0" borderId="0" applyProtection="0"/>
    <xf numFmtId="0" fontId="101" fillId="0" borderId="0" applyProtection="0"/>
    <xf numFmtId="0" fontId="101" fillId="0" borderId="0" applyProtection="0"/>
    <xf numFmtId="0" fontId="101" fillId="0" borderId="0" applyProtection="0"/>
    <xf numFmtId="0" fontId="101" fillId="0" borderId="0" applyProtection="0"/>
    <xf numFmtId="0" fontId="101" fillId="0" borderId="0" applyProtection="0"/>
    <xf numFmtId="0" fontId="101" fillId="0" borderId="0" applyProtection="0"/>
    <xf numFmtId="0" fontId="130" fillId="0" borderId="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0" fontId="130" fillId="0" borderId="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0" fontId="94" fillId="0" borderId="44" applyNumberFormat="0" applyFill="0" applyAlignment="0" applyProtection="0"/>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1" fillId="0" borderId="0" applyNumberFormat="0" applyFill="0" applyBorder="0" applyAlignment="0" applyProtection="0"/>
    <xf numFmtId="0" fontId="138"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99" fontId="139" fillId="0" borderId="0"/>
    <xf numFmtId="10" fontId="44" fillId="81" borderId="13" applyNumberFormat="0" applyBorder="0" applyAlignment="0" applyProtection="0"/>
    <xf numFmtId="10" fontId="44" fillId="81" borderId="13" applyNumberFormat="0" applyBorder="0" applyAlignment="0" applyProtection="0"/>
    <xf numFmtId="10" fontId="44" fillId="81" borderId="13" applyNumberFormat="0" applyBorder="0" applyAlignment="0" applyProtection="0"/>
    <xf numFmtId="10" fontId="44" fillId="87" borderId="13" applyNumberFormat="0" applyBorder="0" applyAlignment="0" applyProtection="0"/>
    <xf numFmtId="165" fontId="140" fillId="88" borderId="13" applyNumberFormat="0" applyFont="0" applyBorder="0" applyAlignment="0">
      <protection locked="0"/>
    </xf>
    <xf numFmtId="0" fontId="9" fillId="5" borderId="4" applyNumberFormat="0" applyAlignment="0" applyProtection="0"/>
    <xf numFmtId="165" fontId="140" fillId="88" borderId="13" applyNumberFormat="0" applyFont="0" applyBorder="0" applyAlignment="0">
      <protection locked="0"/>
    </xf>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165" fontId="140" fillId="88" borderId="13" applyNumberFormat="0" applyFont="0" applyBorder="0" applyAlignment="0">
      <protection locked="0"/>
    </xf>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3" borderId="28" applyNumberFormat="0" applyAlignment="0" applyProtection="0"/>
    <xf numFmtId="0" fontId="141" fillId="43" borderId="28" applyNumberFormat="0" applyAlignment="0" applyProtection="0"/>
    <xf numFmtId="0" fontId="141" fillId="43" borderId="28" applyNumberFormat="0" applyAlignment="0" applyProtection="0"/>
    <xf numFmtId="0" fontId="141" fillId="43" borderId="28" applyNumberFormat="0" applyAlignment="0" applyProtection="0"/>
    <xf numFmtId="0" fontId="141" fillId="43" borderId="28" applyNumberFormat="0" applyAlignment="0" applyProtection="0"/>
    <xf numFmtId="0" fontId="141" fillId="43" borderId="28" applyNumberFormat="0" applyAlignment="0" applyProtection="0"/>
    <xf numFmtId="0" fontId="142" fillId="5" borderId="4" applyNumberFormat="0" applyAlignment="0" applyProtection="0"/>
    <xf numFmtId="0" fontId="9" fillId="5" borderId="4" applyNumberFormat="0" applyAlignment="0" applyProtection="0"/>
    <xf numFmtId="0" fontId="141" fillId="43" borderId="28" applyNumberFormat="0" applyAlignment="0" applyProtection="0"/>
    <xf numFmtId="0" fontId="141" fillId="40" borderId="28" applyNumberFormat="0" applyAlignment="0" applyProtection="0"/>
    <xf numFmtId="0" fontId="141" fillId="40" borderId="28" applyNumberFormat="0" applyAlignment="0" applyProtection="0"/>
    <xf numFmtId="165" fontId="140" fillId="88" borderId="13" applyNumberFormat="0" applyFont="0" applyBorder="0" applyAlignment="0">
      <protection locked="0"/>
    </xf>
    <xf numFmtId="0" fontId="141" fillId="43" borderId="28" applyNumberFormat="0" applyAlignment="0" applyProtection="0"/>
    <xf numFmtId="0" fontId="141" fillId="43" borderId="28" applyNumberFormat="0" applyAlignment="0" applyProtection="0"/>
    <xf numFmtId="0" fontId="141" fillId="43" borderId="28" applyNumberFormat="0" applyAlignment="0" applyProtection="0"/>
    <xf numFmtId="0" fontId="141" fillId="43" borderId="28"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9" fillId="5" borderId="4"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9" fillId="5" borderId="4" applyNumberFormat="0" applyAlignment="0" applyProtection="0"/>
    <xf numFmtId="0" fontId="9" fillId="5" borderId="4" applyNumberFormat="0" applyAlignment="0" applyProtection="0"/>
    <xf numFmtId="0" fontId="143" fillId="40" borderId="28" applyNumberFormat="0" applyAlignment="0" applyProtection="0"/>
    <xf numFmtId="165" fontId="140" fillId="88" borderId="13" applyNumberFormat="0" applyFont="0" applyBorder="0" applyAlignment="0">
      <protection locked="0"/>
    </xf>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2" fillId="5" borderId="4"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4" fillId="71" borderId="29" applyNumberFormat="0" applyAlignment="0" applyProtection="0"/>
    <xf numFmtId="0" fontId="9" fillId="5" borderId="4" applyNumberFormat="0" applyAlignment="0" applyProtection="0"/>
    <xf numFmtId="165" fontId="140" fillId="88" borderId="13" applyNumberFormat="0" applyFont="0" applyBorder="0" applyAlignment="0">
      <protection locked="0"/>
    </xf>
    <xf numFmtId="0" fontId="9" fillId="5" borderId="4" applyNumberFormat="0" applyAlignment="0" applyProtection="0"/>
    <xf numFmtId="0" fontId="144" fillId="71" borderId="29"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4" fillId="71" borderId="29" applyNumberFormat="0" applyAlignment="0" applyProtection="0"/>
    <xf numFmtId="0" fontId="9" fillId="5" borderId="4" applyNumberFormat="0" applyAlignment="0" applyProtection="0"/>
    <xf numFmtId="165" fontId="140" fillId="88" borderId="13" applyNumberFormat="0" applyFont="0" applyBorder="0" applyAlignment="0">
      <protection locked="0"/>
    </xf>
    <xf numFmtId="0" fontId="9" fillId="5" borderId="4" applyNumberFormat="0" applyAlignment="0" applyProtection="0"/>
    <xf numFmtId="0" fontId="144" fillId="71" borderId="29"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0" fontId="141" fillId="40" borderId="28" applyNumberFormat="0" applyAlignment="0" applyProtection="0"/>
    <xf numFmtId="165" fontId="140" fillId="88" borderId="13" applyNumberFormat="0" applyFont="0" applyBorder="0" applyAlignment="0">
      <protection locked="0"/>
    </xf>
    <xf numFmtId="165" fontId="140" fillId="88" borderId="13" applyNumberFormat="0" applyFont="0" applyBorder="0" applyAlignment="0">
      <protection locked="0"/>
    </xf>
    <xf numFmtId="0" fontId="142" fillId="5" borderId="4" applyNumberFormat="0" applyAlignment="0" applyProtection="0"/>
    <xf numFmtId="165" fontId="140" fillId="88" borderId="13" applyNumberFormat="0" applyFont="0" applyBorder="0" applyAlignment="0">
      <protection locked="0"/>
    </xf>
    <xf numFmtId="165" fontId="140" fillId="88" borderId="13" applyNumberFormat="0" applyFont="0" applyBorder="0" applyAlignment="0">
      <protection locked="0"/>
    </xf>
    <xf numFmtId="165" fontId="140" fillId="88" borderId="13" applyNumberFormat="0" applyFont="0" applyBorder="0" applyAlignment="0">
      <protection locked="0"/>
    </xf>
    <xf numFmtId="165" fontId="140" fillId="88" borderId="13" applyNumberFormat="0" applyFont="0" applyBorder="0" applyAlignment="0">
      <protection locked="0"/>
    </xf>
    <xf numFmtId="165" fontId="140" fillId="88" borderId="13" applyNumberFormat="0" applyFont="0" applyBorder="0" applyAlignment="0">
      <protection locked="0"/>
    </xf>
    <xf numFmtId="165" fontId="140" fillId="88" borderId="13" applyNumberFormat="0" applyFont="0" applyBorder="0" applyAlignment="0">
      <protection locked="0"/>
    </xf>
    <xf numFmtId="165" fontId="140" fillId="88" borderId="13" applyNumberFormat="0" applyFont="0" applyBorder="0" applyAlignment="0">
      <protection locked="0"/>
    </xf>
    <xf numFmtId="165" fontId="140" fillId="88" borderId="13" applyNumberFormat="0" applyFont="0" applyBorder="0" applyAlignment="0">
      <protection locked="0"/>
    </xf>
    <xf numFmtId="165" fontId="140" fillId="88" borderId="13" applyNumberFormat="0" applyFont="0" applyBorder="0" applyAlignment="0">
      <protection locked="0"/>
    </xf>
    <xf numFmtId="0" fontId="142" fillId="5" borderId="4" applyNumberFormat="0" applyAlignment="0" applyProtection="0"/>
    <xf numFmtId="0" fontId="142" fillId="5" borderId="4" applyNumberFormat="0" applyAlignment="0" applyProtection="0"/>
    <xf numFmtId="0" fontId="142" fillId="5" borderId="4" applyNumberFormat="0" applyAlignment="0" applyProtection="0"/>
    <xf numFmtId="165" fontId="140" fillId="88" borderId="13" applyNumberFormat="0" applyFont="0" applyBorder="0" applyAlignment="0">
      <protection locked="0"/>
    </xf>
    <xf numFmtId="0" fontId="142" fillId="5" borderId="4" applyNumberFormat="0" applyAlignment="0" applyProtection="0"/>
    <xf numFmtId="0" fontId="142" fillId="5" borderId="4" applyNumberFormat="0" applyAlignment="0" applyProtection="0"/>
    <xf numFmtId="0" fontId="142" fillId="5" borderId="4" applyNumberFormat="0" applyAlignment="0" applyProtection="0"/>
    <xf numFmtId="0" fontId="142" fillId="5" borderId="4" applyNumberFormat="0" applyAlignment="0" applyProtection="0"/>
    <xf numFmtId="0" fontId="141" fillId="40" borderId="28" applyNumberFormat="0" applyAlignment="0" applyProtection="0"/>
    <xf numFmtId="0" fontId="141" fillId="40" borderId="28" applyNumberFormat="0" applyAlignment="0" applyProtection="0"/>
    <xf numFmtId="165" fontId="140" fillId="88" borderId="13" applyNumberFormat="0" applyFont="0" applyBorder="0" applyAlignment="0">
      <protection locked="0"/>
    </xf>
    <xf numFmtId="0" fontId="9" fillId="5" borderId="4" applyNumberFormat="0" applyAlignment="0" applyProtection="0"/>
    <xf numFmtId="165" fontId="140" fillId="88" borderId="13" applyNumberFormat="0" applyFont="0" applyBorder="0" applyAlignment="0">
      <protection locked="0"/>
    </xf>
    <xf numFmtId="0" fontId="9" fillId="5" borderId="4" applyNumberFormat="0" applyAlignment="0" applyProtection="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1" fontId="21" fillId="75" borderId="23">
      <alignment vertical="top" wrapText="1"/>
    </xf>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194"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165" fontId="145" fillId="0" borderId="0"/>
    <xf numFmtId="0" fontId="146" fillId="89" borderId="45" applyNumberFormat="0" applyBorder="0" applyAlignment="0" applyProtection="0"/>
    <xf numFmtId="0" fontId="147" fillId="90" borderId="0" applyNumberFormat="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203" fontId="21" fillId="0" borderId="0"/>
    <xf numFmtId="38" fontId="44" fillId="91" borderId="0" applyNumberFormat="0" applyFont="0" applyBorder="0" applyAlignment="0" applyProtection="0"/>
    <xf numFmtId="38" fontId="44" fillId="91" borderId="0" applyNumberFormat="0" applyFont="0" applyBorder="0" applyAlignment="0" applyProtection="0"/>
    <xf numFmtId="37" fontId="148" fillId="0" borderId="0"/>
    <xf numFmtId="0" fontId="33" fillId="0" borderId="0" applyFont="0" applyFill="0" applyBorder="0" applyAlignment="0" applyProtection="0"/>
    <xf numFmtId="0" fontId="33" fillId="0" borderId="0" applyFont="0" applyFill="0" applyBorder="0" applyAlignment="0" applyProtection="0"/>
    <xf numFmtId="184" fontId="29" fillId="0" borderId="0">
      <alignment horizontal="left"/>
    </xf>
    <xf numFmtId="0" fontId="149" fillId="0" borderId="0"/>
    <xf numFmtId="0" fontId="149" fillId="0" borderId="0"/>
    <xf numFmtId="0" fontId="149" fillId="0" borderId="0"/>
    <xf numFmtId="0" fontId="149" fillId="0" borderId="0"/>
    <xf numFmtId="0" fontId="150" fillId="0" borderId="0"/>
    <xf numFmtId="0" fontId="150"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1" fillId="0" borderId="46" applyNumberFormat="0" applyFill="0" applyAlignment="0" applyProtection="0"/>
    <xf numFmtId="0" fontId="12" fillId="0" borderId="6" applyNumberFormat="0" applyFill="0" applyAlignment="0" applyProtection="0"/>
    <xf numFmtId="0" fontId="152" fillId="0" borderId="6" applyNumberFormat="0" applyFill="0" applyAlignment="0" applyProtection="0"/>
    <xf numFmtId="0" fontId="153" fillId="0" borderId="47" applyNumberFormat="0" applyFill="0" applyAlignment="0" applyProtection="0"/>
    <xf numFmtId="0" fontId="153" fillId="0" borderId="47" applyNumberFormat="0" applyFill="0" applyAlignment="0" applyProtection="0"/>
    <xf numFmtId="0" fontId="151" fillId="0" borderId="4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08" fillId="0" borderId="48" applyNumberFormat="0" applyFill="0" applyAlignment="0" applyProtection="0"/>
    <xf numFmtId="0" fontId="12" fillId="0" borderId="6" applyNumberFormat="0" applyFill="0" applyAlignment="0" applyProtection="0"/>
    <xf numFmtId="0" fontId="154" fillId="0" borderId="47" applyNumberFormat="0" applyFill="0" applyAlignment="0" applyProtection="0"/>
    <xf numFmtId="0" fontId="153" fillId="0" borderId="47" applyNumberFormat="0" applyFill="0" applyAlignment="0" applyProtection="0"/>
    <xf numFmtId="0" fontId="152" fillId="0" borderId="6" applyNumberFormat="0" applyFill="0" applyAlignment="0" applyProtection="0"/>
    <xf numFmtId="0" fontId="12" fillId="0" borderId="6" applyNumberFormat="0" applyFill="0" applyAlignment="0" applyProtection="0"/>
    <xf numFmtId="0" fontId="153" fillId="0" borderId="47"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3" fillId="0" borderId="47"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2" fillId="0" borderId="6" applyNumberFormat="0" applyFill="0" applyAlignment="0" applyProtection="0"/>
    <xf numFmtId="0" fontId="152" fillId="0" borderId="6" applyNumberFormat="0" applyFill="0" applyAlignment="0" applyProtection="0"/>
    <xf numFmtId="0" fontId="12" fillId="0" borderId="6" applyNumberFormat="0" applyFill="0" applyAlignment="0" applyProtection="0"/>
    <xf numFmtId="0" fontId="15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30" fillId="0" borderId="0" applyFont="0" applyFill="0" applyBorder="0" applyAlignment="0" applyProtection="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14" fontId="34" fillId="0" borderId="0">
      <alignment horizontal="center"/>
    </xf>
    <xf numFmtId="14" fontId="35" fillId="0" borderId="0">
      <alignment horizontal="center"/>
    </xf>
    <xf numFmtId="37" fontId="75" fillId="76" borderId="0"/>
    <xf numFmtId="38" fontId="155" fillId="0" borderId="0" applyNumberFormat="0" applyFill="0" applyBorder="0" applyAlignment="0" applyProtection="0"/>
    <xf numFmtId="10" fontId="106" fillId="0" borderId="0"/>
    <xf numFmtId="0" fontId="43" fillId="0" borderId="0" applyFont="0" applyFill="0" applyBorder="0" applyAlignment="0" applyProtection="0"/>
    <xf numFmtId="0" fontId="43" fillId="0" borderId="0" applyFont="0" applyFill="0" applyBorder="0" applyAlignment="0" applyProtection="0"/>
    <xf numFmtId="38" fontId="33" fillId="0" borderId="0" applyFont="0" applyFill="0" applyBorder="0" applyAlignment="0" applyProtection="0"/>
    <xf numFmtId="4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37" fontId="43" fillId="0" borderId="0" applyFont="0" applyFill="0" applyBorder="0" applyAlignment="0" applyProtection="0"/>
    <xf numFmtId="167" fontId="57" fillId="0" borderId="0" applyFont="0" applyFill="0" applyBorder="0" applyAlignment="0" applyProtection="0"/>
    <xf numFmtId="167" fontId="156" fillId="0" borderId="0" applyFont="0" applyFill="0" applyBorder="0" applyAlignment="0" applyProtection="0"/>
    <xf numFmtId="204" fontId="21" fillId="0" borderId="0" applyFont="0" applyFill="0" applyBorder="0" applyAlignment="0" applyProtection="0"/>
    <xf numFmtId="204" fontId="21" fillId="0" borderId="0" applyFont="0" applyFill="0" applyBorder="0" applyAlignment="0" applyProtection="0"/>
    <xf numFmtId="205" fontId="43"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37" fontId="34" fillId="0" borderId="13">
      <alignment horizontal="right"/>
    </xf>
    <xf numFmtId="37" fontId="34" fillId="0" borderId="13">
      <alignment horizontal="right"/>
    </xf>
    <xf numFmtId="37" fontId="34" fillId="0" borderId="13">
      <alignment horizontal="right"/>
    </xf>
    <xf numFmtId="0" fontId="34" fillId="0" borderId="13">
      <alignment horizontal="right"/>
    </xf>
    <xf numFmtId="0" fontId="34" fillId="0" borderId="13">
      <alignment horizontal="right"/>
    </xf>
    <xf numFmtId="37" fontId="34" fillId="0" borderId="13">
      <alignment horizontal="right"/>
    </xf>
    <xf numFmtId="37" fontId="34" fillId="0" borderId="13">
      <alignment horizontal="right"/>
    </xf>
    <xf numFmtId="0" fontId="34" fillId="0" borderId="13">
      <alignment horizontal="right"/>
    </xf>
    <xf numFmtId="37" fontId="35" fillId="0" borderId="13">
      <alignment horizontal="right"/>
    </xf>
    <xf numFmtId="37" fontId="34" fillId="0" borderId="13">
      <alignment horizontal="right"/>
    </xf>
    <xf numFmtId="0" fontId="34" fillId="0" borderId="13">
      <alignment horizontal="right"/>
    </xf>
    <xf numFmtId="37" fontId="34" fillId="0" borderId="13">
      <alignment horizontal="right"/>
    </xf>
    <xf numFmtId="37" fontId="34" fillId="0" borderId="13">
      <alignment horizontal="right"/>
    </xf>
    <xf numFmtId="37" fontId="34" fillId="0" borderId="0">
      <alignment horizontal="center"/>
    </xf>
    <xf numFmtId="37" fontId="34" fillId="0" borderId="0">
      <alignment horizontal="center"/>
    </xf>
    <xf numFmtId="37" fontId="34" fillId="0" borderId="0">
      <alignment horizontal="center"/>
    </xf>
    <xf numFmtId="0" fontId="34" fillId="0" borderId="0">
      <alignment horizontal="center"/>
    </xf>
    <xf numFmtId="37" fontId="35" fillId="0" borderId="0">
      <alignment horizontal="center"/>
    </xf>
    <xf numFmtId="0" fontId="34" fillId="0" borderId="0">
      <alignment horizontal="center"/>
    </xf>
    <xf numFmtId="37" fontId="34" fillId="0" borderId="0">
      <alignment horizontal="center"/>
    </xf>
    <xf numFmtId="37" fontId="34" fillId="0" borderId="0">
      <alignment horizontal="center"/>
    </xf>
    <xf numFmtId="37" fontId="34" fillId="0" borderId="0">
      <alignment horizontal="center"/>
    </xf>
    <xf numFmtId="37" fontId="34" fillId="0" borderId="0">
      <alignment horizontal="center"/>
    </xf>
    <xf numFmtId="0" fontId="34" fillId="0" borderId="0">
      <alignment horizontal="center"/>
    </xf>
    <xf numFmtId="37" fontId="35" fillId="0" borderId="0">
      <alignment horizontal="center"/>
    </xf>
    <xf numFmtId="0" fontId="34" fillId="0" borderId="0">
      <alignment horizontal="center"/>
    </xf>
    <xf numFmtId="37" fontId="34" fillId="0" borderId="0">
      <alignment horizontal="center"/>
    </xf>
    <xf numFmtId="17" fontId="34" fillId="0" borderId="0">
      <alignment horizontal="center"/>
    </xf>
    <xf numFmtId="17" fontId="35" fillId="0" borderId="0">
      <alignment horizontal="center"/>
    </xf>
    <xf numFmtId="206" fontId="82" fillId="0" borderId="0" applyFont="0" applyFill="0" applyBorder="0" applyProtection="0">
      <alignment horizontal="right"/>
    </xf>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208" fontId="86" fillId="0" borderId="49">
      <alignment horizontal="right"/>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xf numFmtId="0" fontId="21" fillId="0" borderId="0"/>
    <xf numFmtId="0" fontId="21" fillId="0" borderId="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201"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0" fontId="20" fillId="0" borderId="0">
      <alignment horizontal="center"/>
    </xf>
    <xf numFmtId="201" fontId="20" fillId="0" borderId="0">
      <alignment horizontal="center"/>
    </xf>
    <xf numFmtId="201" fontId="20" fillId="0" borderId="0">
      <alignment horizontal="center"/>
    </xf>
    <xf numFmtId="0" fontId="20" fillId="0" borderId="0">
      <alignment horizontal="center"/>
    </xf>
    <xf numFmtId="201" fontId="20" fillId="0" borderId="0">
      <alignment horizontal="center"/>
    </xf>
    <xf numFmtId="0" fontId="20" fillId="0" borderId="0">
      <alignment horizontal="center"/>
    </xf>
    <xf numFmtId="0" fontId="157"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8" fillId="43" borderId="0" applyNumberFormat="0" applyBorder="0" applyAlignment="0" applyProtection="0"/>
    <xf numFmtId="0" fontId="8" fillId="4" borderId="0" applyNumberFormat="0" applyBorder="0" applyAlignment="0" applyProtection="0"/>
    <xf numFmtId="0" fontId="159" fillId="4"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58" fillId="4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08" fillId="71" borderId="0" applyNumberFormat="0" applyBorder="0" applyAlignment="0" applyProtection="0"/>
    <xf numFmtId="0" fontId="8" fillId="4" borderId="0" applyNumberFormat="0" applyBorder="0" applyAlignment="0" applyProtection="0"/>
    <xf numFmtId="0" fontId="161" fillId="43" borderId="0" applyNumberFormat="0" applyBorder="0" applyAlignment="0" applyProtection="0"/>
    <xf numFmtId="0" fontId="160" fillId="43" borderId="0" applyNumberFormat="0" applyBorder="0" applyAlignment="0" applyProtection="0"/>
    <xf numFmtId="0" fontId="159" fillId="4" borderId="0" applyNumberFormat="0" applyBorder="0" applyAlignment="0" applyProtection="0"/>
    <xf numFmtId="0" fontId="8" fillId="4" borderId="0" applyNumberFormat="0" applyBorder="0" applyAlignment="0" applyProtection="0"/>
    <xf numFmtId="0" fontId="160" fillId="4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60" fillId="4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9" fillId="4" borderId="0" applyNumberFormat="0" applyBorder="0" applyAlignment="0" applyProtection="0"/>
    <xf numFmtId="0" fontId="159" fillId="4" borderId="0" applyNumberFormat="0" applyBorder="0" applyAlignment="0" applyProtection="0"/>
    <xf numFmtId="0" fontId="8" fillId="4" borderId="0" applyNumberFormat="0" applyBorder="0" applyAlignment="0" applyProtection="0"/>
    <xf numFmtId="0" fontId="159"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162" fillId="0" borderId="0"/>
    <xf numFmtId="164" fontId="34" fillId="0" borderId="0"/>
    <xf numFmtId="0" fontId="86" fillId="0" borderId="0"/>
    <xf numFmtId="184" fontId="163" fillId="0" borderId="0"/>
    <xf numFmtId="0" fontId="21" fillId="0" borderId="0"/>
    <xf numFmtId="0" fontId="21" fillId="0" borderId="0"/>
    <xf numFmtId="184" fontId="163" fillId="0" borderId="0"/>
    <xf numFmtId="0" fontId="21" fillId="0" borderId="0"/>
    <xf numFmtId="0" fontId="21" fillId="0" borderId="0"/>
    <xf numFmtId="0" fontId="21" fillId="0" borderId="0"/>
    <xf numFmtId="0" fontId="21" fillId="0" borderId="0"/>
    <xf numFmtId="0" fontId="21" fillId="0" borderId="0"/>
    <xf numFmtId="0" fontId="21" fillId="0" borderId="0"/>
    <xf numFmtId="184" fontId="164" fillId="0" borderId="0"/>
    <xf numFmtId="0" fontId="21" fillId="0" borderId="0"/>
    <xf numFmtId="0" fontId="9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9" fillId="0" borderId="0"/>
    <xf numFmtId="0" fontId="21" fillId="0" borderId="0"/>
    <xf numFmtId="0" fontId="21" fillId="0" borderId="0"/>
    <xf numFmtId="0" fontId="19" fillId="0" borderId="0"/>
    <xf numFmtId="0" fontId="21" fillId="0" borderId="0"/>
    <xf numFmtId="0" fontId="80"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9" fillId="0" borderId="0"/>
    <xf numFmtId="0" fontId="21" fillId="0" borderId="0"/>
    <xf numFmtId="0" fontId="21" fillId="0" borderId="0"/>
    <xf numFmtId="0" fontId="21" fillId="0" borderId="0"/>
    <xf numFmtId="0" fontId="21" fillId="0" borderId="0"/>
    <xf numFmtId="0" fontId="21"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0"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209" fontId="165"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83" fillId="0" borderId="0"/>
    <xf numFmtId="0" fontId="2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83"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xf numFmtId="0" fontId="83" fillId="0" borderId="0"/>
    <xf numFmtId="0" fontId="8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9" fontId="30" fillId="0" borderId="0"/>
    <xf numFmtId="0" fontId="1" fillId="0" borderId="0"/>
    <xf numFmtId="0" fontId="1" fillId="0" borderId="0"/>
    <xf numFmtId="0" fontId="1" fillId="0" borderId="0"/>
    <xf numFmtId="0" fontId="1" fillId="0" borderId="0"/>
    <xf numFmtId="0" fontId="1" fillId="0" borderId="0"/>
    <xf numFmtId="37"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9"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209" fontId="30" fillId="0" borderId="0"/>
    <xf numFmtId="209" fontId="30" fillId="0" borderId="0"/>
    <xf numFmtId="0" fontId="1" fillId="0" borderId="0"/>
    <xf numFmtId="0" fontId="19" fillId="0" borderId="0"/>
    <xf numFmtId="0" fontId="1" fillId="0" borderId="0"/>
    <xf numFmtId="0" fontId="19" fillId="0" borderId="0"/>
    <xf numFmtId="0" fontId="1" fillId="0" borderId="0"/>
    <xf numFmtId="0" fontId="1" fillId="0" borderId="0"/>
    <xf numFmtId="209"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1" fillId="0" borderId="0" applyNumberFormat="0" applyFill="0" applyBorder="0" applyAlignment="0" applyProtection="0"/>
    <xf numFmtId="21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21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9" fontId="30"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Fill="0" applyBorder="0" applyAlignment="0" applyProtection="0"/>
    <xf numFmtId="0" fontId="21" fillId="0" borderId="0"/>
    <xf numFmtId="0" fontId="21" fillId="0" borderId="0"/>
    <xf numFmtId="0" fontId="1" fillId="0" borderId="0"/>
    <xf numFmtId="0" fontId="19" fillId="0" borderId="0"/>
    <xf numFmtId="0" fontId="84"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21" fillId="0" borderId="0"/>
    <xf numFmtId="0" fontId="168" fillId="0" borderId="0"/>
    <xf numFmtId="0" fontId="21"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lignment vertical="top"/>
    </xf>
    <xf numFmtId="0" fontId="84"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209" fontId="30" fillId="0" borderId="0"/>
    <xf numFmtId="0" fontId="1" fillId="0" borderId="0"/>
    <xf numFmtId="0" fontId="21" fillId="0" borderId="0"/>
    <xf numFmtId="0" fontId="21" fillId="0" borderId="0"/>
    <xf numFmtId="0" fontId="166"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21" fillId="0" borderId="0">
      <alignment vertical="top"/>
    </xf>
    <xf numFmtId="0" fontId="84"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lignment vertical="top"/>
    </xf>
    <xf numFmtId="0" fontId="25" fillId="0" borderId="0"/>
    <xf numFmtId="0" fontId="21" fillId="0" borderId="0"/>
    <xf numFmtId="0" fontId="19" fillId="0" borderId="0"/>
    <xf numFmtId="0" fontId="1" fillId="0" borderId="0"/>
    <xf numFmtId="0" fontId="84" fillId="0" borderId="0"/>
    <xf numFmtId="0" fontId="21" fillId="0" borderId="0"/>
    <xf numFmtId="0" fontId="21" fillId="0" borderId="0"/>
    <xf numFmtId="0" fontId="21" fillId="0" borderId="0"/>
    <xf numFmtId="0" fontId="21" fillId="0" borderId="0"/>
    <xf numFmtId="0" fontId="21" fillId="0" borderId="0"/>
    <xf numFmtId="0" fontId="19" fillId="0" borderId="0"/>
    <xf numFmtId="0" fontId="25" fillId="0" borderId="0"/>
    <xf numFmtId="0" fontId="19" fillId="0" borderId="0"/>
    <xf numFmtId="0" fontId="1" fillId="0" borderId="0"/>
    <xf numFmtId="0" fontId="8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19" fillId="0" borderId="0"/>
    <xf numFmtId="0" fontId="1" fillId="0" borderId="0"/>
    <xf numFmtId="0" fontId="8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 fillId="0" borderId="0"/>
    <xf numFmtId="0" fontId="8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 fillId="0" borderId="0"/>
    <xf numFmtId="0" fontId="19" fillId="0" borderId="0"/>
    <xf numFmtId="0" fontId="8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6" fillId="0" borderId="0"/>
    <xf numFmtId="0" fontId="1" fillId="0" borderId="0"/>
    <xf numFmtId="0" fontId="8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209"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209" fontId="30" fillId="0" borderId="0"/>
    <xf numFmtId="0" fontId="1" fillId="0" borderId="0"/>
    <xf numFmtId="0" fontId="1" fillId="0" borderId="0"/>
    <xf numFmtId="0" fontId="21" fillId="0" borderId="0"/>
    <xf numFmtId="0" fontId="1" fillId="0" borderId="0"/>
    <xf numFmtId="0" fontId="1" fillId="0" borderId="0"/>
    <xf numFmtId="0" fontId="19" fillId="0" borderId="0"/>
    <xf numFmtId="0" fontId="26"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9" fontId="30"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209" fontId="30" fillId="0" borderId="0"/>
    <xf numFmtId="0" fontId="19" fillId="0" borderId="0"/>
    <xf numFmtId="0" fontId="21" fillId="0" borderId="0"/>
    <xf numFmtId="209" fontId="30" fillId="0" borderId="0"/>
    <xf numFmtId="0" fontId="21" fillId="0" borderId="0"/>
    <xf numFmtId="0" fontId="21" fillId="0" borderId="0"/>
    <xf numFmtId="37" fontId="30"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84"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37" fontId="30"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66" fillId="0" borderId="0"/>
    <xf numFmtId="0" fontId="1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65"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alignment vertical="top"/>
    </xf>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alignment vertical="top"/>
    </xf>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alignment vertical="top"/>
    </xf>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lignment vertical="top"/>
    </xf>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30"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30" fillId="0" borderId="0"/>
    <xf numFmtId="0" fontId="30"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7" fontId="30"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alignment vertical="top"/>
    </xf>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9" fontId="30"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alignment vertical="top"/>
    </xf>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9"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37" fontId="30"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37" fontId="30"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9" fillId="0" borderId="0"/>
    <xf numFmtId="0" fontId="21" fillId="0" borderId="0">
      <alignment vertical="top"/>
    </xf>
    <xf numFmtId="0" fontId="21" fillId="0" borderId="0">
      <alignment vertical="top"/>
    </xf>
    <xf numFmtId="0" fontId="19" fillId="0" borderId="0"/>
    <xf numFmtId="0" fontId="21" fillId="0" borderId="0">
      <alignment vertical="top"/>
    </xf>
    <xf numFmtId="0" fontId="21" fillId="0" borderId="0">
      <alignment vertical="top"/>
    </xf>
    <xf numFmtId="0" fontId="19" fillId="0" borderId="0"/>
    <xf numFmtId="0" fontId="21" fillId="0" borderId="0">
      <alignment vertical="top"/>
    </xf>
    <xf numFmtId="0" fontId="21" fillId="0" borderId="0">
      <alignment vertical="top"/>
    </xf>
    <xf numFmtId="0" fontId="19" fillId="0" borderId="0"/>
    <xf numFmtId="0" fontId="21" fillId="0" borderId="0">
      <alignment vertical="top"/>
    </xf>
    <xf numFmtId="0" fontId="21" fillId="0" borderId="0">
      <alignment vertical="top"/>
    </xf>
    <xf numFmtId="0" fontId="19" fillId="0" borderId="0"/>
    <xf numFmtId="0" fontId="21" fillId="0" borderId="0">
      <alignment vertical="top"/>
    </xf>
    <xf numFmtId="0" fontId="21" fillId="0" borderId="0">
      <alignment vertical="top"/>
    </xf>
    <xf numFmtId="0" fontId="19" fillId="0" borderId="0"/>
    <xf numFmtId="0" fontId="21" fillId="0" borderId="0">
      <alignment vertical="top"/>
    </xf>
    <xf numFmtId="0" fontId="21" fillId="0" borderId="0">
      <alignment vertical="top"/>
    </xf>
    <xf numFmtId="0" fontId="19" fillId="0" borderId="0"/>
    <xf numFmtId="0" fontId="21"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alignment vertical="top"/>
    </xf>
    <xf numFmtId="0" fontId="19" fillId="0" borderId="0"/>
    <xf numFmtId="0" fontId="21" fillId="0" borderId="0">
      <alignment vertical="top"/>
    </xf>
    <xf numFmtId="0" fontId="21" fillId="0" borderId="0">
      <alignment vertical="top"/>
    </xf>
    <xf numFmtId="0" fontId="19" fillId="0" borderId="0"/>
    <xf numFmtId="0" fontId="21" fillId="0" borderId="0">
      <alignment vertical="top"/>
    </xf>
    <xf numFmtId="0" fontId="21" fillId="0" borderId="0"/>
    <xf numFmtId="0" fontId="21" fillId="0" borderId="0"/>
    <xf numFmtId="0" fontId="21" fillId="0" borderId="0">
      <alignment vertical="top"/>
    </xf>
    <xf numFmtId="0" fontId="21" fillId="0" borderId="0"/>
    <xf numFmtId="0" fontId="21" fillId="0" borderId="0"/>
    <xf numFmtId="0" fontId="21" fillId="0" borderId="0"/>
    <xf numFmtId="0" fontId="2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9"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9" fillId="0" borderId="0"/>
    <xf numFmtId="0" fontId="1" fillId="0" borderId="0"/>
    <xf numFmtId="0" fontId="1" fillId="0" borderId="0"/>
    <xf numFmtId="0" fontId="1" fillId="0" borderId="0"/>
    <xf numFmtId="0" fontId="1" fillId="0" borderId="0"/>
    <xf numFmtId="0" fontId="21" fillId="0" borderId="0">
      <alignment vertical="top"/>
    </xf>
    <xf numFmtId="209" fontId="30"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alignment vertical="top"/>
    </xf>
    <xf numFmtId="209" fontId="30" fillId="0" borderId="0"/>
    <xf numFmtId="0" fontId="21" fillId="0" borderId="0">
      <alignment vertical="top"/>
    </xf>
    <xf numFmtId="209" fontId="30"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9"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5" fillId="0" borderId="0"/>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19" fillId="0" borderId="0"/>
    <xf numFmtId="0" fontId="1" fillId="0" borderId="0"/>
    <xf numFmtId="0" fontId="1" fillId="0" borderId="0"/>
    <xf numFmtId="0" fontId="1" fillId="0" borderId="0"/>
    <xf numFmtId="0" fontId="1" fillId="0" borderId="0"/>
    <xf numFmtId="0" fontId="21" fillId="0" borderId="0">
      <alignment vertical="top"/>
    </xf>
    <xf numFmtId="0" fontId="21" fillId="0" borderId="0">
      <alignment vertical="top"/>
    </xf>
    <xf numFmtId="0" fontId="21" fillId="0" borderId="0">
      <alignment vertical="top"/>
    </xf>
    <xf numFmtId="0" fontId="21" fillId="0" borderId="0"/>
    <xf numFmtId="0" fontId="21" fillId="0" borderId="0"/>
    <xf numFmtId="0" fontId="25" fillId="0" borderId="0"/>
    <xf numFmtId="0" fontId="25" fillId="0" borderId="0"/>
    <xf numFmtId="0" fontId="19" fillId="0" borderId="0"/>
    <xf numFmtId="0" fontId="25" fillId="0" borderId="0"/>
    <xf numFmtId="0" fontId="19" fillId="0" borderId="0"/>
    <xf numFmtId="0" fontId="19"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166" fillId="0" borderId="0"/>
    <xf numFmtId="1" fontId="21" fillId="0" borderId="0" applyFont="0" applyFill="0" applyBorder="0" applyProtection="0">
      <alignment horizontal="center"/>
    </xf>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1"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202" fontId="21" fillId="0" borderId="0"/>
    <xf numFmtId="0" fontId="169" fillId="0" borderId="0"/>
    <xf numFmtId="0" fontId="170" fillId="92" borderId="0" applyNumberFormat="0" applyBorder="0" applyProtection="0">
      <alignment horizont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38" borderId="23" applyNumberFormat="0" applyFont="0" applyAlignment="0" applyProtection="0"/>
    <xf numFmtId="0" fontId="21" fillId="38" borderId="23" applyNumberFormat="0" applyFont="0" applyAlignment="0" applyProtection="0"/>
    <xf numFmtId="0" fontId="21" fillId="38" borderId="23" applyNumberFormat="0" applyFont="0" applyAlignment="0" applyProtection="0"/>
    <xf numFmtId="0" fontId="21"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38" borderId="23" applyNumberFormat="0" applyFont="0" applyAlignment="0" applyProtection="0"/>
    <xf numFmtId="0" fontId="1" fillId="8" borderId="8" applyNumberFormat="0" applyFont="0" applyAlignment="0" applyProtection="0"/>
    <xf numFmtId="0" fontId="25"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6"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38" borderId="23" applyNumberFormat="0" applyFont="0" applyAlignment="0" applyProtection="0"/>
    <xf numFmtId="0" fontId="21" fillId="38" borderId="23" applyNumberFormat="0" applyFont="0" applyAlignment="0" applyProtection="0"/>
    <xf numFmtId="0" fontId="26"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38" borderId="23" applyNumberFormat="0" applyFont="0" applyAlignment="0" applyProtection="0"/>
    <xf numFmtId="0" fontId="30"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8" borderId="8" applyNumberFormat="0" applyFont="0" applyAlignment="0" applyProtection="0"/>
    <xf numFmtId="0" fontId="30" fillId="38" borderId="23" applyNumberFormat="0" applyFont="0" applyAlignment="0" applyProtection="0"/>
    <xf numFmtId="0" fontId="30" fillId="38" borderId="23" applyNumberFormat="0" applyFont="0" applyAlignment="0" applyProtection="0"/>
    <xf numFmtId="0" fontId="30"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8" borderId="8" applyNumberFormat="0" applyFont="0" applyAlignment="0" applyProtection="0"/>
    <xf numFmtId="0" fontId="30" fillId="38"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38" borderId="23" applyNumberFormat="0" applyFont="0" applyAlignment="0" applyProtection="0"/>
    <xf numFmtId="0" fontId="44" fillId="70" borderId="2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8" borderId="8" applyNumberFormat="0" applyFont="0" applyAlignment="0" applyProtection="0"/>
    <xf numFmtId="0" fontId="44" fillId="70" borderId="29" applyNumberFormat="0" applyFont="0" applyAlignment="0" applyProtection="0"/>
    <xf numFmtId="0" fontId="44" fillId="70" borderId="2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8" borderId="8" applyNumberFormat="0" applyFont="0" applyAlignment="0" applyProtection="0"/>
    <xf numFmtId="0" fontId="44" fillId="70" borderId="2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4" fontId="94" fillId="0" borderId="0" applyFill="0" applyBorder="0">
      <alignment horizontal="right"/>
    </xf>
    <xf numFmtId="213" fontId="21" fillId="0" borderId="0"/>
    <xf numFmtId="213" fontId="21" fillId="0" borderId="0"/>
    <xf numFmtId="213" fontId="21" fillId="0" borderId="0"/>
    <xf numFmtId="214" fontId="21" fillId="0" borderId="0"/>
    <xf numFmtId="214" fontId="21" fillId="0" borderId="0"/>
    <xf numFmtId="214" fontId="21" fillId="0" borderId="0"/>
    <xf numFmtId="215" fontId="21" fillId="0" borderId="0"/>
    <xf numFmtId="215" fontId="21" fillId="0" borderId="0"/>
    <xf numFmtId="215" fontId="21" fillId="0" borderId="0"/>
    <xf numFmtId="216" fontId="21" fillId="0" borderId="0"/>
    <xf numFmtId="216" fontId="21" fillId="0" borderId="0"/>
    <xf numFmtId="216" fontId="21" fillId="0" borderId="0"/>
    <xf numFmtId="217" fontId="21" fillId="0" borderId="0"/>
    <xf numFmtId="217" fontId="21" fillId="0" borderId="0"/>
    <xf numFmtId="217" fontId="21" fillId="0" borderId="0"/>
    <xf numFmtId="218" fontId="21" fillId="0" borderId="0"/>
    <xf numFmtId="218" fontId="21" fillId="0" borderId="0"/>
    <xf numFmtId="218" fontId="21" fillId="0" borderId="0"/>
    <xf numFmtId="219" fontId="21" fillId="0" borderId="0"/>
    <xf numFmtId="219" fontId="21" fillId="0" borderId="0"/>
    <xf numFmtId="219" fontId="21" fillId="0" borderId="0"/>
    <xf numFmtId="220" fontId="21" fillId="0" borderId="0"/>
    <xf numFmtId="220" fontId="21" fillId="0" borderId="0"/>
    <xf numFmtId="220" fontId="21" fillId="0" borderId="0"/>
    <xf numFmtId="221" fontId="21" fillId="0" borderId="0"/>
    <xf numFmtId="221" fontId="21" fillId="0" borderId="0"/>
    <xf numFmtId="221" fontId="21" fillId="0" borderId="0"/>
    <xf numFmtId="222" fontId="21" fillId="0" borderId="0"/>
    <xf numFmtId="222" fontId="21" fillId="0" borderId="0"/>
    <xf numFmtId="222" fontId="21" fillId="0" borderId="0"/>
    <xf numFmtId="223" fontId="21" fillId="0" borderId="0"/>
    <xf numFmtId="223" fontId="21" fillId="0" borderId="0"/>
    <xf numFmtId="223" fontId="21" fillId="0" borderId="0"/>
    <xf numFmtId="0" fontId="60" fillId="0" borderId="0" applyNumberFormat="0" applyFill="0" applyBorder="0" applyAlignment="0" applyProtection="0"/>
    <xf numFmtId="0" fontId="75" fillId="0" borderId="0" applyNumberFormat="0" applyFill="0" applyBorder="0" applyAlignment="0" applyProtection="0"/>
    <xf numFmtId="224" fontId="73"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44" fillId="0" borderId="0" applyNumberFormat="0" applyFill="0" applyBorder="0" applyAlignment="0" applyProtection="0"/>
    <xf numFmtId="0" fontId="86"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5" fontId="28" fillId="0" borderId="0"/>
    <xf numFmtId="40" fontId="21" fillId="0" borderId="0" applyFont="0" applyFill="0" applyBorder="0" applyAlignment="0" applyProtection="0"/>
    <xf numFmtId="38" fontId="21" fillId="0" borderId="0" applyFont="0" applyFill="0" applyBorder="0" applyAlignment="0" applyProtection="0"/>
    <xf numFmtId="0" fontId="60" fillId="0" borderId="0" applyBorder="0" applyProtection="0"/>
    <xf numFmtId="225" fontId="30" fillId="0" borderId="0"/>
    <xf numFmtId="0" fontId="43" fillId="0" borderId="13" applyNumberFormat="0" applyFont="0" applyFill="0" applyAlignment="0" applyProtection="0"/>
    <xf numFmtId="37" fontId="174" fillId="93" borderId="13" applyNumberFormat="0" applyFont="0" applyFill="0" applyAlignment="0" applyProtection="0"/>
    <xf numFmtId="37" fontId="174" fillId="93" borderId="13" applyNumberFormat="0" applyFont="0" applyFill="0" applyAlignment="0" applyProtection="0"/>
    <xf numFmtId="37" fontId="174" fillId="93" borderId="13" applyNumberFormat="0" applyFont="0" applyFill="0" applyAlignment="0" applyProtection="0"/>
    <xf numFmtId="0" fontId="174" fillId="93" borderId="13" applyNumberFormat="0" applyFont="0" applyFill="0" applyAlignment="0" applyProtection="0"/>
    <xf numFmtId="0" fontId="174" fillId="93" borderId="13" applyNumberFormat="0" applyFont="0" applyFill="0" applyAlignment="0" applyProtection="0"/>
    <xf numFmtId="37" fontId="174" fillId="93" borderId="13" applyNumberFormat="0" applyFont="0" applyFill="0" applyAlignment="0" applyProtection="0"/>
    <xf numFmtId="37" fontId="174" fillId="93" borderId="13" applyNumberFormat="0" applyFont="0" applyFill="0" applyAlignment="0" applyProtection="0"/>
    <xf numFmtId="0" fontId="174" fillId="93" borderId="13" applyNumberFormat="0" applyFont="0" applyFill="0" applyAlignment="0" applyProtection="0"/>
    <xf numFmtId="37" fontId="175" fillId="93" borderId="13" applyNumberFormat="0" applyFont="0" applyFill="0" applyAlignment="0" applyProtection="0"/>
    <xf numFmtId="37" fontId="174" fillId="93" borderId="13" applyNumberFormat="0" applyFont="0" applyFill="0" applyAlignment="0" applyProtection="0"/>
    <xf numFmtId="0" fontId="174" fillId="93" borderId="13" applyNumberFormat="0" applyFont="0" applyFill="0" applyAlignment="0" applyProtection="0"/>
    <xf numFmtId="37" fontId="174" fillId="93" borderId="13" applyNumberFormat="0" applyFont="0" applyFill="0" applyAlignment="0" applyProtection="0"/>
    <xf numFmtId="37" fontId="174" fillId="93" borderId="13" applyNumberFormat="0" applyFont="0" applyFill="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6" fillId="77" borderId="50" applyNumberFormat="0" applyAlignment="0" applyProtection="0"/>
    <xf numFmtId="0" fontId="176" fillId="77" borderId="50" applyNumberFormat="0" applyAlignment="0" applyProtection="0"/>
    <xf numFmtId="0" fontId="177" fillId="6" borderId="5" applyNumberFormat="0" applyAlignment="0" applyProtection="0"/>
    <xf numFmtId="0" fontId="10" fillId="6" borderId="5" applyNumberFormat="0" applyAlignment="0" applyProtection="0"/>
    <xf numFmtId="0" fontId="176" fillId="77" borderId="50" applyNumberFormat="0" applyAlignment="0" applyProtection="0"/>
    <xf numFmtId="0" fontId="176" fillId="77" borderId="50" applyNumberFormat="0" applyAlignment="0" applyProtection="0"/>
    <xf numFmtId="0" fontId="176" fillId="76" borderId="50" applyNumberFormat="0" applyAlignment="0" applyProtection="0"/>
    <xf numFmtId="0" fontId="176" fillId="77" borderId="50" applyNumberFormat="0" applyAlignment="0" applyProtection="0"/>
    <xf numFmtId="0" fontId="176" fillId="76" borderId="50" applyNumberFormat="0" applyAlignment="0" applyProtection="0"/>
    <xf numFmtId="0" fontId="176" fillId="77" borderId="50" applyNumberFormat="0" applyAlignment="0" applyProtection="0"/>
    <xf numFmtId="0" fontId="176" fillId="77" borderId="50" applyNumberFormat="0" applyAlignment="0" applyProtection="0"/>
    <xf numFmtId="0" fontId="176" fillId="77" borderId="50" applyNumberFormat="0" applyAlignment="0" applyProtection="0"/>
    <xf numFmtId="0" fontId="176" fillId="77" borderId="50"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6" fillId="78" borderId="50" applyNumberFormat="0" applyAlignment="0" applyProtection="0"/>
    <xf numFmtId="0" fontId="10" fillId="6" borderId="5" applyNumberFormat="0" applyAlignment="0" applyProtection="0"/>
    <xf numFmtId="0" fontId="178" fillId="76" borderId="50" applyNumberFormat="0" applyAlignment="0" applyProtection="0"/>
    <xf numFmtId="0" fontId="176" fillId="76" borderId="50" applyNumberFormat="0" applyAlignment="0" applyProtection="0"/>
    <xf numFmtId="0" fontId="177" fillId="6" borderId="5" applyNumberFormat="0" applyAlignment="0" applyProtection="0"/>
    <xf numFmtId="0" fontId="176" fillId="78" borderId="50" applyNumberFormat="0" applyAlignment="0" applyProtection="0"/>
    <xf numFmtId="0" fontId="10" fillId="6" borderId="5" applyNumberFormat="0" applyAlignment="0" applyProtection="0"/>
    <xf numFmtId="0" fontId="176" fillId="76" borderId="50" applyNumberFormat="0" applyAlignment="0" applyProtection="0"/>
    <xf numFmtId="0" fontId="176" fillId="76" borderId="50" applyNumberFormat="0" applyAlignment="0" applyProtection="0"/>
    <xf numFmtId="0" fontId="176" fillId="78" borderId="50" applyNumberFormat="0" applyAlignment="0" applyProtection="0"/>
    <xf numFmtId="0" fontId="10" fillId="6" borderId="5" applyNumberFormat="0" applyAlignment="0" applyProtection="0"/>
    <xf numFmtId="0" fontId="176" fillId="76" borderId="50" applyNumberFormat="0" applyAlignment="0" applyProtection="0"/>
    <xf numFmtId="0" fontId="10" fillId="6" borderId="5" applyNumberFormat="0" applyAlignment="0" applyProtection="0"/>
    <xf numFmtId="0" fontId="176" fillId="78" borderId="50" applyNumberFormat="0" applyAlignment="0" applyProtection="0"/>
    <xf numFmtId="0" fontId="176" fillId="78" borderId="50" applyNumberFormat="0" applyAlignment="0" applyProtection="0"/>
    <xf numFmtId="0" fontId="10" fillId="6" borderId="5" applyNumberFormat="0" applyAlignment="0" applyProtection="0"/>
    <xf numFmtId="0" fontId="177" fillId="6" borderId="5" applyNumberFormat="0" applyAlignment="0" applyProtection="0"/>
    <xf numFmtId="0" fontId="10" fillId="6" borderId="5" applyNumberFormat="0" applyAlignment="0" applyProtection="0"/>
    <xf numFmtId="0" fontId="176" fillId="78" borderId="50" applyNumberFormat="0" applyAlignment="0" applyProtection="0"/>
    <xf numFmtId="0" fontId="177" fillId="6" borderId="5" applyNumberFormat="0" applyAlignment="0" applyProtection="0"/>
    <xf numFmtId="0" fontId="10" fillId="6" borderId="5" applyNumberFormat="0" applyAlignment="0" applyProtection="0"/>
    <xf numFmtId="0" fontId="177"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28" fillId="94" borderId="0" applyNumberFormat="0" applyFont="0" applyBorder="0" applyAlignment="0"/>
    <xf numFmtId="9" fontId="28" fillId="0" borderId="0" applyFont="0" applyFill="0" applyBorder="0" applyAlignment="0" applyProtection="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applyNumberFormat="0"/>
    <xf numFmtId="0" fontId="28" fillId="0" borderId="0"/>
    <xf numFmtId="0" fontId="179" fillId="0" borderId="10" applyNumberFormat="0" applyFont="0" applyBorder="0"/>
    <xf numFmtId="0" fontId="179" fillId="0" borderId="10" applyFont="0" applyFill="0" applyBorder="0" applyAlignment="0" applyProtection="0"/>
    <xf numFmtId="0" fontId="48" fillId="0" borderId="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0" fontId="42" fillId="0" borderId="0" applyFont="0" applyFill="0" applyBorder="0" applyAlignment="0" applyProtection="0"/>
    <xf numFmtId="0" fontId="180" fillId="0" borderId="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21"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0" fontId="56" fillId="0" borderId="0" applyFill="0" applyBorder="0" applyProtection="0">
      <alignment horizontal="left"/>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1" fontId="21" fillId="0" borderId="0" applyProtection="0">
      <alignment horizontal="right" vertical="center"/>
    </xf>
    <xf numFmtId="0" fontId="181" fillId="0" borderId="0">
      <alignment horizontal="centerContinuous"/>
    </xf>
    <xf numFmtId="0" fontId="60" fillId="0" borderId="0">
      <alignment horizontal="center"/>
    </xf>
    <xf numFmtId="0" fontId="182" fillId="0" borderId="0">
      <alignment horizontal="center"/>
    </xf>
    <xf numFmtId="10" fontId="183" fillId="0" borderId="17">
      <alignment horizontal="right"/>
    </xf>
    <xf numFmtId="0" fontId="21" fillId="0" borderId="0" applyFont="0" applyFill="0" applyBorder="0" applyAlignment="0" applyProtection="0"/>
    <xf numFmtId="0" fontId="21" fillId="0" borderId="0" applyFont="0" applyFill="0" applyBorder="0" applyAlignment="0" applyProtection="0"/>
    <xf numFmtId="165" fontId="29"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37" fontId="34" fillId="0" borderId="0" applyFont="0" applyFill="0" applyBorder="0" applyAlignment="0" applyProtection="0"/>
    <xf numFmtId="37" fontId="34" fillId="0" borderId="0" applyFont="0" applyFill="0" applyBorder="0" applyAlignment="0" applyProtection="0"/>
    <xf numFmtId="37" fontId="34" fillId="0" borderId="0" applyFont="0" applyFill="0" applyBorder="0" applyAlignment="0" applyProtection="0"/>
    <xf numFmtId="0" fontId="34" fillId="0" borderId="0" applyFont="0" applyFill="0" applyBorder="0" applyAlignment="0" applyProtection="0"/>
    <xf numFmtId="37" fontId="35" fillId="0" borderId="0" applyFont="0" applyFill="0" applyBorder="0" applyAlignment="0" applyProtection="0"/>
    <xf numFmtId="0" fontId="34" fillId="0" borderId="0" applyFont="0" applyFill="0" applyBorder="0" applyAlignment="0" applyProtection="0"/>
    <xf numFmtId="37" fontId="34" fillId="0" borderId="0" applyFont="0" applyFill="0" applyBorder="0" applyAlignment="0" applyProtection="0"/>
    <xf numFmtId="37" fontId="34" fillId="0" borderId="0"/>
    <xf numFmtId="37" fontId="34" fillId="0" borderId="0"/>
    <xf numFmtId="37" fontId="34" fillId="0" borderId="0"/>
    <xf numFmtId="10" fontId="21" fillId="0" borderId="0" applyFont="0" applyFill="0" applyBorder="0" applyAlignment="0" applyProtection="0"/>
    <xf numFmtId="0" fontId="34" fillId="0" borderId="0"/>
    <xf numFmtId="37" fontId="3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37" fontId="34" fillId="0" borderId="0"/>
    <xf numFmtId="0" fontId="18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9" fillId="0" borderId="0">
      <alignment horizontal="right"/>
    </xf>
    <xf numFmtId="0" fontId="82" fillId="0" borderId="0" applyFont="0" applyFill="0" applyBorder="0" applyAlignment="0" applyProtection="0">
      <alignment horizontal="right"/>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167" fillId="0" borderId="0" applyFont="0" applyFill="0" applyBorder="0" applyAlignment="0" applyProtection="0"/>
    <xf numFmtId="226" fontId="29" fillId="0" borderId="0" applyFont="0" applyFill="0" applyBorder="0" applyProtection="0">
      <alignment horizontal="right"/>
    </xf>
    <xf numFmtId="0" fontId="30" fillId="0" borderId="0" applyFont="0" applyFill="0" applyBorder="0" applyAlignment="0" applyProtection="0"/>
    <xf numFmtId="9" fontId="21" fillId="0" borderId="0" applyFont="0" applyFill="0" applyBorder="0" applyProtection="0">
      <alignment horizontal="center"/>
    </xf>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60" fillId="0" borderId="0"/>
    <xf numFmtId="0" fontId="43" fillId="0" borderId="0"/>
    <xf numFmtId="0" fontId="43" fillId="0" borderId="0"/>
    <xf numFmtId="9" fontId="33" fillId="0" borderId="51" applyNumberFormat="0" applyBorder="0"/>
    <xf numFmtId="9" fontId="43"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37" fontId="34" fillId="0" borderId="0"/>
    <xf numFmtId="37" fontId="34" fillId="0" borderId="0"/>
    <xf numFmtId="37" fontId="34" fillId="0" borderId="0"/>
    <xf numFmtId="0" fontId="34" fillId="0" borderId="0"/>
    <xf numFmtId="37" fontId="35" fillId="0" borderId="0"/>
    <xf numFmtId="0" fontId="34" fillId="0" borderId="0"/>
    <xf numFmtId="37" fontId="34" fillId="0" borderId="0"/>
    <xf numFmtId="38" fontId="186" fillId="0" borderId="0" applyNumberFormat="0" applyFill="0" applyBorder="0" applyAlignment="0" applyProtection="0"/>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0" fontId="187" fillId="0" borderId="24">
      <alignment horizontal="center"/>
    </xf>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0" fontId="33" fillId="95" borderId="0" applyNumberFormat="0" applyFont="0" applyBorder="0" applyAlignment="0" applyProtection="0"/>
    <xf numFmtId="164" fontId="30" fillId="0" borderId="0">
      <alignment vertical="top"/>
    </xf>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164" fontId="30" fillId="0" borderId="0">
      <alignment vertical="top"/>
    </xf>
    <xf numFmtId="7" fontId="28" fillId="0" borderId="0" applyNumberFormat="0"/>
    <xf numFmtId="7" fontId="28" fillId="0" borderId="0" applyNumberFormat="0"/>
    <xf numFmtId="164" fontId="30" fillId="0" borderId="0">
      <alignment vertical="top"/>
    </xf>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7" fontId="28" fillId="0" borderId="0" applyNumberFormat="0"/>
    <xf numFmtId="0" fontId="30" fillId="0" borderId="0">
      <alignment vertical="top"/>
    </xf>
    <xf numFmtId="0" fontId="30" fillId="0" borderId="0">
      <alignment vertical="top"/>
    </xf>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7" fontId="28" fillId="0" borderId="0" applyNumberFormat="0"/>
    <xf numFmtId="7" fontId="28" fillId="0" borderId="0" applyNumberFormat="0"/>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164" fontId="30" fillId="0" borderId="0">
      <alignment vertical="top"/>
    </xf>
    <xf numFmtId="7" fontId="28" fillId="0" borderId="0" applyNumberFormat="0"/>
    <xf numFmtId="0" fontId="25" fillId="0" borderId="0" applyNumberFormat="0" applyFill="0" applyBorder="0" applyAlignment="0" applyProtection="0"/>
    <xf numFmtId="0" fontId="25" fillId="0" borderId="0" applyNumberFormat="0" applyFill="0" applyBorder="0" applyAlignment="0" applyProtection="0"/>
    <xf numFmtId="0" fontId="188" fillId="0" borderId="0" applyNumberFormat="0" applyFill="0" applyBorder="0" applyProtection="0">
      <alignment horizontal="left"/>
    </xf>
    <xf numFmtId="227" fontId="21" fillId="0" borderId="0"/>
    <xf numFmtId="228" fontId="21" fillId="0" borderId="0"/>
    <xf numFmtId="229" fontId="21" fillId="0" borderId="0"/>
    <xf numFmtId="230" fontId="21" fillId="0" borderId="0"/>
    <xf numFmtId="0" fontId="42" fillId="0" borderId="52">
      <protection locked="0"/>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164"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protection locked="0"/>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164"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164"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164" fontId="42" fillId="0" borderId="0"/>
    <xf numFmtId="164" fontId="42" fillId="0" borderId="0"/>
    <xf numFmtId="164" fontId="42" fillId="0" borderId="0"/>
    <xf numFmtId="164" fontId="42" fillId="0" borderId="0"/>
    <xf numFmtId="164" fontId="42" fillId="0" borderId="0"/>
    <xf numFmtId="164" fontId="42" fillId="0" borderId="0"/>
    <xf numFmtId="16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0"/>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protection locked="0"/>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52">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0" fontId="21" fillId="0" borderId="53">
      <alignment vertical="center"/>
    </xf>
    <xf numFmtId="4" fontId="25" fillId="96" borderId="50" applyNumberFormat="0" applyProtection="0">
      <alignment vertical="center"/>
    </xf>
    <xf numFmtId="4" fontId="25" fillId="96" borderId="50" applyNumberFormat="0" applyProtection="0">
      <alignment vertical="center"/>
    </xf>
    <xf numFmtId="4" fontId="27" fillId="43" borderId="54" applyNumberFormat="0" applyProtection="0">
      <alignment vertical="center"/>
    </xf>
    <xf numFmtId="4" fontId="27" fillId="43" borderId="54" applyNumberFormat="0" applyProtection="0">
      <alignment vertical="center"/>
    </xf>
    <xf numFmtId="4" fontId="27" fillId="43" borderId="54" applyNumberFormat="0" applyProtection="0">
      <alignment vertical="center"/>
    </xf>
    <xf numFmtId="39" fontId="27" fillId="0" borderId="54" applyProtection="0">
      <alignment vertical="center"/>
    </xf>
    <xf numFmtId="4" fontId="27" fillId="43" borderId="54" applyNumberFormat="0" applyProtection="0">
      <alignment vertical="center"/>
    </xf>
    <xf numFmtId="4" fontId="27" fillId="43" borderId="54" applyNumberFormat="0" applyProtection="0">
      <alignment vertical="center"/>
    </xf>
    <xf numFmtId="4" fontId="27" fillId="43" borderId="54" applyNumberFormat="0" applyProtection="0">
      <alignment vertical="center"/>
    </xf>
    <xf numFmtId="4" fontId="27" fillId="43" borderId="54" applyNumberFormat="0" applyProtection="0">
      <alignment vertical="center"/>
    </xf>
    <xf numFmtId="4" fontId="27" fillId="43" borderId="54" applyNumberFormat="0" applyProtection="0">
      <alignment vertical="center"/>
    </xf>
    <xf numFmtId="4" fontId="27" fillId="43" borderId="54" applyNumberFormat="0" applyProtection="0">
      <alignment vertical="center"/>
    </xf>
    <xf numFmtId="4" fontId="27" fillId="43" borderId="54" applyNumberFormat="0" applyProtection="0">
      <alignment vertical="center"/>
    </xf>
    <xf numFmtId="4" fontId="25" fillId="0" borderId="0" applyNumberFormat="0" applyProtection="0">
      <alignment horizontal="right" vertical="justify"/>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25" fillId="96" borderId="50" applyNumberFormat="0" applyProtection="0">
      <alignment vertical="center"/>
    </xf>
    <xf numFmtId="4" fontId="44" fillId="43" borderId="29" applyNumberFormat="0" applyProtection="0">
      <alignment vertical="center"/>
    </xf>
    <xf numFmtId="4" fontId="44" fillId="43" borderId="29" applyNumberFormat="0" applyProtection="0">
      <alignment vertical="center"/>
    </xf>
    <xf numFmtId="4" fontId="44" fillId="43" borderId="29" applyNumberFormat="0" applyProtection="0">
      <alignment vertical="center"/>
    </xf>
    <xf numFmtId="4" fontId="44" fillId="43" borderId="29" applyNumberFormat="0" applyProtection="0">
      <alignment vertical="center"/>
    </xf>
    <xf numFmtId="4" fontId="27" fillId="43" borderId="54" applyNumberFormat="0" applyProtection="0">
      <alignment vertical="center"/>
    </xf>
    <xf numFmtId="4" fontId="25" fillId="0" borderId="0" applyNumberFormat="0" applyProtection="0">
      <alignment horizontal="right" vertical="justify"/>
    </xf>
    <xf numFmtId="4" fontId="189" fillId="96" borderId="54" applyNumberFormat="0" applyProtection="0">
      <alignment vertical="center"/>
    </xf>
    <xf numFmtId="4" fontId="189" fillId="96" borderId="54" applyNumberFormat="0" applyProtection="0">
      <alignment vertical="center"/>
    </xf>
    <xf numFmtId="4" fontId="189" fillId="96" borderId="54" applyNumberFormat="0" applyProtection="0">
      <alignment vertical="center"/>
    </xf>
    <xf numFmtId="4" fontId="189" fillId="96" borderId="54" applyNumberFormat="0" applyProtection="0">
      <alignment vertical="center"/>
    </xf>
    <xf numFmtId="4" fontId="189" fillId="96" borderId="54" applyNumberFormat="0" applyProtection="0">
      <alignment vertical="center"/>
    </xf>
    <xf numFmtId="4" fontId="189" fillId="96" borderId="54" applyNumberFormat="0" applyProtection="0">
      <alignment vertical="center"/>
    </xf>
    <xf numFmtId="4" fontId="189" fillId="96" borderId="54" applyNumberFormat="0" applyProtection="0">
      <alignment vertical="center"/>
    </xf>
    <xf numFmtId="4" fontId="189" fillId="96" borderId="54" applyNumberFormat="0" applyProtection="0">
      <alignment vertical="center"/>
    </xf>
    <xf numFmtId="4" fontId="189" fillId="96" borderId="54" applyNumberFormat="0" applyProtection="0">
      <alignment vertical="center"/>
    </xf>
    <xf numFmtId="4" fontId="190" fillId="96" borderId="29" applyNumberFormat="0" applyProtection="0">
      <alignment vertical="center"/>
    </xf>
    <xf numFmtId="4" fontId="191" fillId="96" borderId="50" applyNumberFormat="0" applyProtection="0">
      <alignment vertical="center"/>
    </xf>
    <xf numFmtId="4" fontId="190" fillId="96" borderId="29" applyNumberFormat="0" applyProtection="0">
      <alignment vertical="center"/>
    </xf>
    <xf numFmtId="4" fontId="190" fillId="96" borderId="29" applyNumberFormat="0" applyProtection="0">
      <alignment vertical="center"/>
    </xf>
    <xf numFmtId="4" fontId="189" fillId="96" borderId="54" applyNumberFormat="0" applyProtection="0">
      <alignment vertical="center"/>
    </xf>
    <xf numFmtId="4" fontId="190" fillId="96" borderId="29" applyNumberFormat="0" applyProtection="0">
      <alignment vertical="center"/>
    </xf>
    <xf numFmtId="4" fontId="189" fillId="96" borderId="54" applyNumberFormat="0" applyProtection="0">
      <alignment vertical="center"/>
    </xf>
    <xf numFmtId="4" fontId="191" fillId="96" borderId="50" applyNumberFormat="0" applyProtection="0">
      <alignment vertical="center"/>
    </xf>
    <xf numFmtId="4" fontId="189" fillId="96" borderId="54" applyNumberFormat="0" applyProtection="0">
      <alignment vertical="center"/>
    </xf>
    <xf numFmtId="4" fontId="25" fillId="96" borderId="50" applyNumberFormat="0" applyProtection="0">
      <alignment horizontal="left" vertical="center" indent="1"/>
    </xf>
    <xf numFmtId="4" fontId="27" fillId="96" borderId="54" applyNumberFormat="0" applyProtection="0">
      <alignment horizontal="left" vertical="center" indent="1"/>
    </xf>
    <xf numFmtId="4" fontId="27" fillId="96" borderId="54" applyNumberFormat="0" applyProtection="0">
      <alignment horizontal="left" vertical="center" indent="1"/>
    </xf>
    <xf numFmtId="4" fontId="27" fillId="96" borderId="54" applyNumberFormat="0" applyProtection="0">
      <alignment horizontal="left" vertical="center" indent="1"/>
    </xf>
    <xf numFmtId="4" fontId="27" fillId="0" borderId="54" applyNumberFormat="0" applyProtection="0">
      <alignment horizontal="left" vertical="center" indent="1"/>
    </xf>
    <xf numFmtId="4" fontId="27" fillId="96" borderId="54" applyNumberFormat="0" applyProtection="0">
      <alignment horizontal="left" vertical="center" indent="1"/>
    </xf>
    <xf numFmtId="4" fontId="27" fillId="96" borderId="54" applyNumberFormat="0" applyProtection="0">
      <alignment horizontal="left" vertical="center" indent="1"/>
    </xf>
    <xf numFmtId="4" fontId="27" fillId="96" borderId="54" applyNumberFormat="0" applyProtection="0">
      <alignment horizontal="left" vertical="center" indent="1"/>
    </xf>
    <xf numFmtId="4" fontId="27" fillId="96" borderId="54" applyNumberFormat="0" applyProtection="0">
      <alignment horizontal="left" vertical="center" indent="1"/>
    </xf>
    <xf numFmtId="4" fontId="27" fillId="96" borderId="54" applyNumberFormat="0" applyProtection="0">
      <alignment horizontal="left" vertical="center" indent="1"/>
    </xf>
    <xf numFmtId="4" fontId="27" fillId="96" borderId="54" applyNumberFormat="0" applyProtection="0">
      <alignment horizontal="left" vertical="center" indent="1"/>
    </xf>
    <xf numFmtId="4" fontId="27" fillId="96" borderId="54"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44" fillId="96" borderId="29" applyNumberFormat="0" applyProtection="0">
      <alignment horizontal="left" vertical="center" indent="1"/>
    </xf>
    <xf numFmtId="4" fontId="27" fillId="96" borderId="54" applyNumberFormat="0" applyProtection="0">
      <alignment horizontal="left" vertical="center" indent="1"/>
    </xf>
    <xf numFmtId="4" fontId="44" fillId="96" borderId="29" applyNumberFormat="0" applyProtection="0">
      <alignment horizontal="left" vertical="center" indent="1"/>
    </xf>
    <xf numFmtId="4" fontId="44" fillId="96" borderId="29" applyNumberFormat="0" applyProtection="0">
      <alignment horizontal="left" vertical="center" indent="1"/>
    </xf>
    <xf numFmtId="4" fontId="44" fillId="96" borderId="29" applyNumberFormat="0" applyProtection="0">
      <alignment horizontal="left" vertical="center" indent="1"/>
    </xf>
    <xf numFmtId="4" fontId="27" fillId="96" borderId="54"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0" fontId="27" fillId="96" borderId="54" applyNumberFormat="0" applyProtection="0">
      <alignment horizontal="left" vertical="top" indent="1"/>
    </xf>
    <xf numFmtId="0" fontId="27" fillId="96" borderId="54" applyNumberFormat="0" applyProtection="0">
      <alignment horizontal="left" vertical="top" indent="1"/>
    </xf>
    <xf numFmtId="0" fontId="27" fillId="96" borderId="54" applyNumberFormat="0" applyProtection="0">
      <alignment horizontal="left" vertical="top" indent="1"/>
    </xf>
    <xf numFmtId="0" fontId="27" fillId="0" borderId="54" applyNumberFormat="0" applyProtection="0">
      <alignment horizontal="left" vertical="top" indent="1"/>
    </xf>
    <xf numFmtId="0" fontId="27" fillId="96" borderId="54" applyNumberFormat="0" applyProtection="0">
      <alignment horizontal="left" vertical="top" indent="1"/>
    </xf>
    <xf numFmtId="0" fontId="27" fillId="96" borderId="54" applyNumberFormat="0" applyProtection="0">
      <alignment horizontal="left" vertical="top" indent="1"/>
    </xf>
    <xf numFmtId="0" fontId="27" fillId="96" borderId="54" applyNumberFormat="0" applyProtection="0">
      <alignment horizontal="left" vertical="top" indent="1"/>
    </xf>
    <xf numFmtId="0" fontId="27" fillId="96" borderId="54" applyNumberFormat="0" applyProtection="0">
      <alignment horizontal="left" vertical="top" indent="1"/>
    </xf>
    <xf numFmtId="0" fontId="27" fillId="96" borderId="54" applyNumberFormat="0" applyProtection="0">
      <alignment horizontal="left" vertical="top" indent="1"/>
    </xf>
    <xf numFmtId="0" fontId="27" fillId="96" borderId="54" applyNumberFormat="0" applyProtection="0">
      <alignment horizontal="left" vertical="top" indent="1"/>
    </xf>
    <xf numFmtId="0" fontId="27" fillId="96" borderId="54" applyNumberFormat="0" applyProtection="0">
      <alignment horizontal="left" vertical="top" indent="1"/>
    </xf>
    <xf numFmtId="0" fontId="192" fillId="0" borderId="0" applyNumberFormat="0" applyProtection="0">
      <alignment horizontal="center"/>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4" fontId="25" fillId="96" borderId="50" applyNumberFormat="0" applyProtection="0">
      <alignment horizontal="left" vertical="center" indent="1"/>
    </xf>
    <xf numFmtId="0" fontId="193" fillId="43" borderId="54" applyNumberFormat="0" applyProtection="0">
      <alignment horizontal="left" vertical="top" indent="1"/>
    </xf>
    <xf numFmtId="0" fontId="193" fillId="43" borderId="54" applyNumberFormat="0" applyProtection="0">
      <alignment horizontal="left" vertical="top" indent="1"/>
    </xf>
    <xf numFmtId="0" fontId="193" fillId="43" borderId="54" applyNumberFormat="0" applyProtection="0">
      <alignment horizontal="left" vertical="top" indent="1"/>
    </xf>
    <xf numFmtId="0" fontId="193" fillId="43" borderId="54" applyNumberFormat="0" applyProtection="0">
      <alignment horizontal="left" vertical="top" indent="1"/>
    </xf>
    <xf numFmtId="0" fontId="27" fillId="96" borderId="54" applyNumberFormat="0" applyProtection="0">
      <alignment horizontal="left" vertical="top" indent="1"/>
    </xf>
    <xf numFmtId="0" fontId="192" fillId="0" borderId="0" applyNumberFormat="0" applyProtection="0">
      <alignment horizontal="center"/>
    </xf>
    <xf numFmtId="0" fontId="194" fillId="0" borderId="50" applyNumberFormat="0" applyProtection="0">
      <alignment horizontal="left" vertical="center" indent="1"/>
    </xf>
    <xf numFmtId="0" fontId="194" fillId="0" borderId="50" applyNumberFormat="0" applyProtection="0">
      <alignment horizontal="left" vertical="center" indent="1"/>
    </xf>
    <xf numFmtId="4" fontId="27" fillId="97" borderId="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4" fontId="195" fillId="0" borderId="0" applyNumberFormat="0" applyProtection="0">
      <alignment horizontal="left" vertical="top" wrapText="1"/>
    </xf>
    <xf numFmtId="0" fontId="194" fillId="0" borderId="50" applyNumberFormat="0" applyProtection="0">
      <alignment horizontal="left" vertical="center" indent="1"/>
    </xf>
    <xf numFmtId="4" fontId="27" fillId="0" borderId="0" applyNumberFormat="0" applyProtection="0">
      <alignment horizontal="left"/>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0" fontId="194" fillId="0" borderId="50" applyNumberFormat="0" applyProtection="0">
      <alignment horizontal="left" vertical="center" indent="1"/>
    </xf>
    <xf numFmtId="4" fontId="195" fillId="0" borderId="0" applyNumberFormat="0" applyProtection="0">
      <alignment horizontal="left" vertical="top" wrapText="1"/>
    </xf>
    <xf numFmtId="0" fontId="194" fillId="0" borderId="50" applyNumberFormat="0" applyProtection="0">
      <alignment horizontal="left" vertical="center" indent="1"/>
    </xf>
    <xf numFmtId="4" fontId="196" fillId="0" borderId="0" applyNumberFormat="0" applyProtection="0">
      <alignment horizontal="left" vertical="top" wrapText="1"/>
    </xf>
    <xf numFmtId="4" fontId="44" fillId="49" borderId="29" applyNumberFormat="0" applyProtection="0">
      <alignment horizontal="left" vertical="center" indent="1"/>
    </xf>
    <xf numFmtId="4" fontId="44" fillId="49" borderId="29" applyNumberFormat="0" applyProtection="0">
      <alignment horizontal="left" vertical="center" indent="1"/>
    </xf>
    <xf numFmtId="4" fontId="44" fillId="49" borderId="29" applyNumberFormat="0" applyProtection="0">
      <alignment horizontal="left" vertical="center" indent="1"/>
    </xf>
    <xf numFmtId="4" fontId="44" fillId="49" borderId="29" applyNumberFormat="0" applyProtection="0">
      <alignment horizontal="left" vertical="center" indent="1"/>
    </xf>
    <xf numFmtId="4" fontId="44" fillId="49" borderId="29" applyNumberFormat="0" applyProtection="0">
      <alignment horizontal="left" vertical="center" indent="1"/>
    </xf>
    <xf numFmtId="0" fontId="194" fillId="0" borderId="50" applyNumberFormat="0" applyProtection="0">
      <alignment horizontal="left" vertical="center" indent="1"/>
    </xf>
    <xf numFmtId="4" fontId="25" fillId="37" borderId="54" applyNumberFormat="0" applyProtection="0">
      <alignment horizontal="right" vertical="center"/>
    </xf>
    <xf numFmtId="4" fontId="25" fillId="37" borderId="54" applyNumberFormat="0" applyProtection="0">
      <alignment horizontal="right" vertical="center"/>
    </xf>
    <xf numFmtId="4" fontId="25" fillId="37" borderId="54" applyNumberFormat="0" applyProtection="0">
      <alignment horizontal="right" vertical="center"/>
    </xf>
    <xf numFmtId="4" fontId="25" fillId="37" borderId="54" applyNumberFormat="0" applyProtection="0">
      <alignment horizontal="right" vertical="center"/>
    </xf>
    <xf numFmtId="4" fontId="25" fillId="37" borderId="54" applyNumberFormat="0" applyProtection="0">
      <alignment horizontal="right" vertical="center"/>
    </xf>
    <xf numFmtId="4" fontId="25" fillId="37" borderId="54" applyNumberFormat="0" applyProtection="0">
      <alignment horizontal="right" vertical="center"/>
    </xf>
    <xf numFmtId="4" fontId="25" fillId="37" borderId="54" applyNumberFormat="0" applyProtection="0">
      <alignment horizontal="right" vertical="center"/>
    </xf>
    <xf numFmtId="4" fontId="25" fillId="37" borderId="54" applyNumberFormat="0" applyProtection="0">
      <alignment horizontal="right" vertical="center"/>
    </xf>
    <xf numFmtId="4" fontId="25" fillId="37" borderId="54" applyNumberFormat="0" applyProtection="0">
      <alignment horizontal="right" vertical="center"/>
    </xf>
    <xf numFmtId="4" fontId="44" fillId="37" borderId="29" applyNumberFormat="0" applyProtection="0">
      <alignment horizontal="right" vertical="center"/>
    </xf>
    <xf numFmtId="4" fontId="25" fillId="98" borderId="50" applyNumberFormat="0" applyProtection="0">
      <alignment horizontal="right" vertical="center"/>
    </xf>
    <xf numFmtId="4" fontId="44" fillId="37" borderId="29" applyNumberFormat="0" applyProtection="0">
      <alignment horizontal="right" vertical="center"/>
    </xf>
    <xf numFmtId="4" fontId="44" fillId="37" borderId="29" applyNumberFormat="0" applyProtection="0">
      <alignment horizontal="right" vertical="center"/>
    </xf>
    <xf numFmtId="4" fontId="25" fillId="37" borderId="54" applyNumberFormat="0" applyProtection="0">
      <alignment horizontal="right" vertical="center"/>
    </xf>
    <xf numFmtId="4" fontId="44" fillId="37" borderId="29" applyNumberFormat="0" applyProtection="0">
      <alignment horizontal="right" vertical="center"/>
    </xf>
    <xf numFmtId="4" fontId="25" fillId="37" borderId="54" applyNumberFormat="0" applyProtection="0">
      <alignment horizontal="right" vertical="center"/>
    </xf>
    <xf numFmtId="4" fontId="25" fillId="98" borderId="50" applyNumberFormat="0" applyProtection="0">
      <alignment horizontal="right" vertical="center"/>
    </xf>
    <xf numFmtId="4" fontId="25" fillId="37" borderId="54" applyNumberFormat="0" applyProtection="0">
      <alignment horizontal="right" vertical="center"/>
    </xf>
    <xf numFmtId="4" fontId="25" fillId="36" borderId="54" applyNumberFormat="0" applyProtection="0">
      <alignment horizontal="right" vertical="center"/>
    </xf>
    <xf numFmtId="4" fontId="25" fillId="36" borderId="54" applyNumberFormat="0" applyProtection="0">
      <alignment horizontal="right" vertical="center"/>
    </xf>
    <xf numFmtId="4" fontId="25" fillId="36" borderId="54" applyNumberFormat="0" applyProtection="0">
      <alignment horizontal="right" vertical="center"/>
    </xf>
    <xf numFmtId="4" fontId="25" fillId="36" borderId="54" applyNumberFormat="0" applyProtection="0">
      <alignment horizontal="right" vertical="center"/>
    </xf>
    <xf numFmtId="4" fontId="25" fillId="36" borderId="54" applyNumberFormat="0" applyProtection="0">
      <alignment horizontal="right" vertical="center"/>
    </xf>
    <xf numFmtId="4" fontId="25" fillId="36" borderId="54" applyNumberFormat="0" applyProtection="0">
      <alignment horizontal="right" vertical="center"/>
    </xf>
    <xf numFmtId="4" fontId="25" fillId="36" borderId="54" applyNumberFormat="0" applyProtection="0">
      <alignment horizontal="right" vertical="center"/>
    </xf>
    <xf numFmtId="4" fontId="25" fillId="36" borderId="54" applyNumberFormat="0" applyProtection="0">
      <alignment horizontal="right" vertical="center"/>
    </xf>
    <xf numFmtId="4" fontId="25" fillId="36" borderId="54" applyNumberFormat="0" applyProtection="0">
      <alignment horizontal="right" vertical="center"/>
    </xf>
    <xf numFmtId="4" fontId="44" fillId="99" borderId="29" applyNumberFormat="0" applyProtection="0">
      <alignment horizontal="right" vertical="center"/>
    </xf>
    <xf numFmtId="4" fontId="25" fillId="100" borderId="50" applyNumberFormat="0" applyProtection="0">
      <alignment horizontal="right" vertical="center"/>
    </xf>
    <xf numFmtId="4" fontId="44" fillId="99" borderId="29" applyNumberFormat="0" applyProtection="0">
      <alignment horizontal="right" vertical="center"/>
    </xf>
    <xf numFmtId="4" fontId="44" fillId="99" borderId="29" applyNumberFormat="0" applyProtection="0">
      <alignment horizontal="right" vertical="center"/>
    </xf>
    <xf numFmtId="4" fontId="25" fillId="36" borderId="54" applyNumberFormat="0" applyProtection="0">
      <alignment horizontal="right" vertical="center"/>
    </xf>
    <xf numFmtId="4" fontId="44" fillId="99" borderId="29" applyNumberFormat="0" applyProtection="0">
      <alignment horizontal="right" vertical="center"/>
    </xf>
    <xf numFmtId="4" fontId="25" fillId="36" borderId="54" applyNumberFormat="0" applyProtection="0">
      <alignment horizontal="right" vertical="center"/>
    </xf>
    <xf numFmtId="4" fontId="25" fillId="100" borderId="50" applyNumberFormat="0" applyProtection="0">
      <alignment horizontal="right" vertical="center"/>
    </xf>
    <xf numFmtId="4" fontId="25" fillId="36" borderId="54" applyNumberFormat="0" applyProtection="0">
      <alignment horizontal="right" vertical="center"/>
    </xf>
    <xf numFmtId="4" fontId="25" fillId="60" borderId="54" applyNumberFormat="0" applyProtection="0">
      <alignment horizontal="right" vertical="center"/>
    </xf>
    <xf numFmtId="4" fontId="25" fillId="60" borderId="54" applyNumberFormat="0" applyProtection="0">
      <alignment horizontal="right" vertical="center"/>
    </xf>
    <xf numFmtId="4" fontId="25" fillId="60" borderId="54" applyNumberFormat="0" applyProtection="0">
      <alignment horizontal="right" vertical="center"/>
    </xf>
    <xf numFmtId="4" fontId="25" fillId="60" borderId="54" applyNumberFormat="0" applyProtection="0">
      <alignment horizontal="right" vertical="center"/>
    </xf>
    <xf numFmtId="4" fontId="25" fillId="60" borderId="54" applyNumberFormat="0" applyProtection="0">
      <alignment horizontal="right" vertical="center"/>
    </xf>
    <xf numFmtId="4" fontId="25" fillId="60" borderId="54" applyNumberFormat="0" applyProtection="0">
      <alignment horizontal="right" vertical="center"/>
    </xf>
    <xf numFmtId="4" fontId="25" fillId="60" borderId="54" applyNumberFormat="0" applyProtection="0">
      <alignment horizontal="right" vertical="center"/>
    </xf>
    <xf numFmtId="4" fontId="25" fillId="60" borderId="54" applyNumberFormat="0" applyProtection="0">
      <alignment horizontal="right" vertical="center"/>
    </xf>
    <xf numFmtId="4" fontId="25" fillId="60" borderId="54" applyNumberFormat="0" applyProtection="0">
      <alignment horizontal="right" vertical="center"/>
    </xf>
    <xf numFmtId="4" fontId="44" fillId="60" borderId="55" applyNumberFormat="0" applyProtection="0">
      <alignment horizontal="right" vertical="center"/>
    </xf>
    <xf numFmtId="4" fontId="25" fillId="101" borderId="50" applyNumberFormat="0" applyProtection="0">
      <alignment horizontal="right" vertical="center"/>
    </xf>
    <xf numFmtId="4" fontId="44" fillId="60" borderId="55" applyNumberFormat="0" applyProtection="0">
      <alignment horizontal="right" vertical="center"/>
    </xf>
    <xf numFmtId="4" fontId="44" fillId="60" borderId="55" applyNumberFormat="0" applyProtection="0">
      <alignment horizontal="right" vertical="center"/>
    </xf>
    <xf numFmtId="4" fontId="25" fillId="60" borderId="54" applyNumberFormat="0" applyProtection="0">
      <alignment horizontal="right" vertical="center"/>
    </xf>
    <xf numFmtId="4" fontId="44" fillId="60" borderId="55" applyNumberFormat="0" applyProtection="0">
      <alignment horizontal="right" vertical="center"/>
    </xf>
    <xf numFmtId="4" fontId="25" fillId="60" borderId="54" applyNumberFormat="0" applyProtection="0">
      <alignment horizontal="right" vertical="center"/>
    </xf>
    <xf numFmtId="4" fontId="25" fillId="101" borderId="50" applyNumberFormat="0" applyProtection="0">
      <alignment horizontal="right" vertical="center"/>
    </xf>
    <xf numFmtId="4" fontId="25" fillId="60" borderId="54" applyNumberFormat="0" applyProtection="0">
      <alignment horizontal="right" vertical="center"/>
    </xf>
    <xf numFmtId="4" fontId="25" fillId="45" borderId="54" applyNumberFormat="0" applyProtection="0">
      <alignment horizontal="right" vertical="center"/>
    </xf>
    <xf numFmtId="4" fontId="25" fillId="45" borderId="54" applyNumberFormat="0" applyProtection="0">
      <alignment horizontal="right" vertical="center"/>
    </xf>
    <xf numFmtId="4" fontId="25" fillId="45" borderId="54" applyNumberFormat="0" applyProtection="0">
      <alignment horizontal="right" vertical="center"/>
    </xf>
    <xf numFmtId="4" fontId="25" fillId="45" borderId="54" applyNumberFormat="0" applyProtection="0">
      <alignment horizontal="right" vertical="center"/>
    </xf>
    <xf numFmtId="4" fontId="25" fillId="45" borderId="54" applyNumberFormat="0" applyProtection="0">
      <alignment horizontal="right" vertical="center"/>
    </xf>
    <xf numFmtId="4" fontId="25" fillId="45" borderId="54" applyNumberFormat="0" applyProtection="0">
      <alignment horizontal="right" vertical="center"/>
    </xf>
    <xf numFmtId="4" fontId="25" fillId="45" borderId="54" applyNumberFormat="0" applyProtection="0">
      <alignment horizontal="right" vertical="center"/>
    </xf>
    <xf numFmtId="4" fontId="25" fillId="45" borderId="54" applyNumberFormat="0" applyProtection="0">
      <alignment horizontal="right" vertical="center"/>
    </xf>
    <xf numFmtId="4" fontId="25" fillId="45" borderId="54" applyNumberFormat="0" applyProtection="0">
      <alignment horizontal="right" vertical="center"/>
    </xf>
    <xf numFmtId="4" fontId="44" fillId="45" borderId="29" applyNumberFormat="0" applyProtection="0">
      <alignment horizontal="right" vertical="center"/>
    </xf>
    <xf numFmtId="4" fontId="25" fillId="102" borderId="50" applyNumberFormat="0" applyProtection="0">
      <alignment horizontal="right" vertical="center"/>
    </xf>
    <xf numFmtId="4" fontId="44" fillId="45" borderId="29" applyNumberFormat="0" applyProtection="0">
      <alignment horizontal="right" vertical="center"/>
    </xf>
    <xf numFmtId="4" fontId="44" fillId="45" borderId="29" applyNumberFormat="0" applyProtection="0">
      <alignment horizontal="right" vertical="center"/>
    </xf>
    <xf numFmtId="4" fontId="25" fillId="45" borderId="54" applyNumberFormat="0" applyProtection="0">
      <alignment horizontal="right" vertical="center"/>
    </xf>
    <xf numFmtId="4" fontId="44" fillId="45" borderId="29" applyNumberFormat="0" applyProtection="0">
      <alignment horizontal="right" vertical="center"/>
    </xf>
    <xf numFmtId="4" fontId="25" fillId="45" borderId="54" applyNumberFormat="0" applyProtection="0">
      <alignment horizontal="right" vertical="center"/>
    </xf>
    <xf numFmtId="4" fontId="25" fillId="102" borderId="50" applyNumberFormat="0" applyProtection="0">
      <alignment horizontal="right" vertical="center"/>
    </xf>
    <xf numFmtId="4" fontId="25" fillId="45" borderId="54" applyNumberFormat="0" applyProtection="0">
      <alignment horizontal="right" vertical="center"/>
    </xf>
    <xf numFmtId="4" fontId="25" fillId="50" borderId="54" applyNumberFormat="0" applyProtection="0">
      <alignment horizontal="right" vertical="center"/>
    </xf>
    <xf numFmtId="4" fontId="25" fillId="50" borderId="54" applyNumberFormat="0" applyProtection="0">
      <alignment horizontal="right" vertical="center"/>
    </xf>
    <xf numFmtId="4" fontId="25" fillId="50" borderId="54" applyNumberFormat="0" applyProtection="0">
      <alignment horizontal="right" vertical="center"/>
    </xf>
    <xf numFmtId="4" fontId="25" fillId="50" borderId="54" applyNumberFormat="0" applyProtection="0">
      <alignment horizontal="right" vertical="center"/>
    </xf>
    <xf numFmtId="4" fontId="25" fillId="50" borderId="54" applyNumberFormat="0" applyProtection="0">
      <alignment horizontal="right" vertical="center"/>
    </xf>
    <xf numFmtId="4" fontId="25" fillId="50" borderId="54" applyNumberFormat="0" applyProtection="0">
      <alignment horizontal="right" vertical="center"/>
    </xf>
    <xf numFmtId="4" fontId="25" fillId="50" borderId="54" applyNumberFormat="0" applyProtection="0">
      <alignment horizontal="right" vertical="center"/>
    </xf>
    <xf numFmtId="4" fontId="25" fillId="50" borderId="54" applyNumberFormat="0" applyProtection="0">
      <alignment horizontal="right" vertical="center"/>
    </xf>
    <xf numFmtId="4" fontId="25" fillId="50" borderId="54" applyNumberFormat="0" applyProtection="0">
      <alignment horizontal="right" vertical="center"/>
    </xf>
    <xf numFmtId="4" fontId="44" fillId="50" borderId="29" applyNumberFormat="0" applyProtection="0">
      <alignment horizontal="right" vertical="center"/>
    </xf>
    <xf numFmtId="4" fontId="25" fillId="103" borderId="50" applyNumberFormat="0" applyProtection="0">
      <alignment horizontal="right" vertical="center"/>
    </xf>
    <xf numFmtId="4" fontId="44" fillId="50" borderId="29" applyNumberFormat="0" applyProtection="0">
      <alignment horizontal="right" vertical="center"/>
    </xf>
    <xf numFmtId="4" fontId="44" fillId="50" borderId="29" applyNumberFormat="0" applyProtection="0">
      <alignment horizontal="right" vertical="center"/>
    </xf>
    <xf numFmtId="4" fontId="25" fillId="50" borderId="54" applyNumberFormat="0" applyProtection="0">
      <alignment horizontal="right" vertical="center"/>
    </xf>
    <xf numFmtId="4" fontId="44" fillId="50" borderId="29" applyNumberFormat="0" applyProtection="0">
      <alignment horizontal="right" vertical="center"/>
    </xf>
    <xf numFmtId="4" fontId="25" fillId="50" borderId="54" applyNumberFormat="0" applyProtection="0">
      <alignment horizontal="right" vertical="center"/>
    </xf>
    <xf numFmtId="4" fontId="25" fillId="103" borderId="50" applyNumberFormat="0" applyProtection="0">
      <alignment horizontal="right" vertical="center"/>
    </xf>
    <xf numFmtId="4" fontId="25" fillId="50" borderId="54" applyNumberFormat="0" applyProtection="0">
      <alignment horizontal="right" vertical="center"/>
    </xf>
    <xf numFmtId="4" fontId="25" fillId="47" borderId="54" applyNumberFormat="0" applyProtection="0">
      <alignment horizontal="right" vertical="center"/>
    </xf>
    <xf numFmtId="4" fontId="25" fillId="47" borderId="54" applyNumberFormat="0" applyProtection="0">
      <alignment horizontal="right" vertical="center"/>
    </xf>
    <xf numFmtId="4" fontId="25" fillId="47" borderId="54" applyNumberFormat="0" applyProtection="0">
      <alignment horizontal="right" vertical="center"/>
    </xf>
    <xf numFmtId="4" fontId="25" fillId="47" borderId="54" applyNumberFormat="0" applyProtection="0">
      <alignment horizontal="right" vertical="center"/>
    </xf>
    <xf numFmtId="4" fontId="25" fillId="47" borderId="54" applyNumberFormat="0" applyProtection="0">
      <alignment horizontal="right" vertical="center"/>
    </xf>
    <xf numFmtId="4" fontId="25" fillId="47" borderId="54" applyNumberFormat="0" applyProtection="0">
      <alignment horizontal="right" vertical="center"/>
    </xf>
    <xf numFmtId="4" fontId="25" fillId="47" borderId="54" applyNumberFormat="0" applyProtection="0">
      <alignment horizontal="right" vertical="center"/>
    </xf>
    <xf numFmtId="4" fontId="25" fillId="47" borderId="54" applyNumberFormat="0" applyProtection="0">
      <alignment horizontal="right" vertical="center"/>
    </xf>
    <xf numFmtId="4" fontId="25" fillId="47" borderId="54" applyNumberFormat="0" applyProtection="0">
      <alignment horizontal="right" vertical="center"/>
    </xf>
    <xf numFmtId="4" fontId="44" fillId="47" borderId="29" applyNumberFormat="0" applyProtection="0">
      <alignment horizontal="right" vertical="center"/>
    </xf>
    <xf numFmtId="4" fontId="25" fillId="104" borderId="50" applyNumberFormat="0" applyProtection="0">
      <alignment horizontal="right" vertical="center"/>
    </xf>
    <xf numFmtId="4" fontId="44" fillId="47" borderId="29" applyNumberFormat="0" applyProtection="0">
      <alignment horizontal="right" vertical="center"/>
    </xf>
    <xf numFmtId="4" fontId="44" fillId="47" borderId="29" applyNumberFormat="0" applyProtection="0">
      <alignment horizontal="right" vertical="center"/>
    </xf>
    <xf numFmtId="4" fontId="25" fillId="47" borderId="54" applyNumberFormat="0" applyProtection="0">
      <alignment horizontal="right" vertical="center"/>
    </xf>
    <xf numFmtId="4" fontId="44" fillId="47" borderId="29" applyNumberFormat="0" applyProtection="0">
      <alignment horizontal="right" vertical="center"/>
    </xf>
    <xf numFmtId="4" fontId="25" fillId="47" borderId="54" applyNumberFormat="0" applyProtection="0">
      <alignment horizontal="right" vertical="center"/>
    </xf>
    <xf numFmtId="4" fontId="25" fillId="104" borderId="50" applyNumberFormat="0" applyProtection="0">
      <alignment horizontal="right" vertical="center"/>
    </xf>
    <xf numFmtId="4" fontId="25" fillId="47" borderId="54" applyNumberFormat="0" applyProtection="0">
      <alignment horizontal="right" vertical="center"/>
    </xf>
    <xf numFmtId="4" fontId="25" fillId="65" borderId="54" applyNumberFormat="0" applyProtection="0">
      <alignment horizontal="right" vertical="center"/>
    </xf>
    <xf numFmtId="4" fontId="25" fillId="65" borderId="54" applyNumberFormat="0" applyProtection="0">
      <alignment horizontal="right" vertical="center"/>
    </xf>
    <xf numFmtId="4" fontId="25" fillId="65" borderId="54" applyNumberFormat="0" applyProtection="0">
      <alignment horizontal="right" vertical="center"/>
    </xf>
    <xf numFmtId="4" fontId="25" fillId="65" borderId="54" applyNumberFormat="0" applyProtection="0">
      <alignment horizontal="right" vertical="center"/>
    </xf>
    <xf numFmtId="4" fontId="25" fillId="65" borderId="54" applyNumberFormat="0" applyProtection="0">
      <alignment horizontal="right" vertical="center"/>
    </xf>
    <xf numFmtId="4" fontId="25" fillId="65" borderId="54" applyNumberFormat="0" applyProtection="0">
      <alignment horizontal="right" vertical="center"/>
    </xf>
    <xf numFmtId="4" fontId="25" fillId="65" borderId="54" applyNumberFormat="0" applyProtection="0">
      <alignment horizontal="right" vertical="center"/>
    </xf>
    <xf numFmtId="4" fontId="25" fillId="65" borderId="54" applyNumberFormat="0" applyProtection="0">
      <alignment horizontal="right" vertical="center"/>
    </xf>
    <xf numFmtId="4" fontId="25" fillId="65" borderId="54" applyNumberFormat="0" applyProtection="0">
      <alignment horizontal="right" vertical="center"/>
    </xf>
    <xf numFmtId="4" fontId="44" fillId="65" borderId="29" applyNumberFormat="0" applyProtection="0">
      <alignment horizontal="right" vertical="center"/>
    </xf>
    <xf numFmtId="4" fontId="25" fillId="105" borderId="50" applyNumberFormat="0" applyProtection="0">
      <alignment horizontal="right" vertical="center"/>
    </xf>
    <xf numFmtId="4" fontId="44" fillId="65" borderId="29" applyNumberFormat="0" applyProtection="0">
      <alignment horizontal="right" vertical="center"/>
    </xf>
    <xf numFmtId="4" fontId="44" fillId="65" borderId="29" applyNumberFormat="0" applyProtection="0">
      <alignment horizontal="right" vertical="center"/>
    </xf>
    <xf numFmtId="4" fontId="25" fillId="65" borderId="54" applyNumberFormat="0" applyProtection="0">
      <alignment horizontal="right" vertical="center"/>
    </xf>
    <xf numFmtId="4" fontId="44" fillId="65" borderId="29" applyNumberFormat="0" applyProtection="0">
      <alignment horizontal="right" vertical="center"/>
    </xf>
    <xf numFmtId="4" fontId="25" fillId="65" borderId="54" applyNumberFormat="0" applyProtection="0">
      <alignment horizontal="right" vertical="center"/>
    </xf>
    <xf numFmtId="4" fontId="25" fillId="105" borderId="50" applyNumberFormat="0" applyProtection="0">
      <alignment horizontal="right" vertical="center"/>
    </xf>
    <xf numFmtId="4" fontId="25" fillId="65" borderId="54" applyNumberFormat="0" applyProtection="0">
      <alignment horizontal="right" vertical="center"/>
    </xf>
    <xf numFmtId="4" fontId="25" fillId="106" borderId="54" applyNumberFormat="0" applyProtection="0">
      <alignment horizontal="right" vertical="center"/>
    </xf>
    <xf numFmtId="4" fontId="25" fillId="106" borderId="54" applyNumberFormat="0" applyProtection="0">
      <alignment horizontal="right" vertical="center"/>
    </xf>
    <xf numFmtId="4" fontId="25" fillId="106" borderId="54" applyNumberFormat="0" applyProtection="0">
      <alignment horizontal="right" vertical="center"/>
    </xf>
    <xf numFmtId="4" fontId="25" fillId="106" borderId="54" applyNumberFormat="0" applyProtection="0">
      <alignment horizontal="right" vertical="center"/>
    </xf>
    <xf numFmtId="4" fontId="25" fillId="106" borderId="54" applyNumberFormat="0" applyProtection="0">
      <alignment horizontal="right" vertical="center"/>
    </xf>
    <xf numFmtId="4" fontId="25" fillId="106" borderId="54" applyNumberFormat="0" applyProtection="0">
      <alignment horizontal="right" vertical="center"/>
    </xf>
    <xf numFmtId="4" fontId="25" fillId="106" borderId="54" applyNumberFormat="0" applyProtection="0">
      <alignment horizontal="right" vertical="center"/>
    </xf>
    <xf numFmtId="4" fontId="25" fillId="106" borderId="54" applyNumberFormat="0" applyProtection="0">
      <alignment horizontal="right" vertical="center"/>
    </xf>
    <xf numFmtId="4" fontId="25" fillId="106" borderId="54" applyNumberFormat="0" applyProtection="0">
      <alignment horizontal="right" vertical="center"/>
    </xf>
    <xf numFmtId="4" fontId="44" fillId="106" borderId="29" applyNumberFormat="0" applyProtection="0">
      <alignment horizontal="right" vertical="center"/>
    </xf>
    <xf numFmtId="4" fontId="25" fillId="107" borderId="50" applyNumberFormat="0" applyProtection="0">
      <alignment horizontal="right" vertical="center"/>
    </xf>
    <xf numFmtId="4" fontId="44" fillId="106" borderId="29" applyNumberFormat="0" applyProtection="0">
      <alignment horizontal="right" vertical="center"/>
    </xf>
    <xf numFmtId="4" fontId="44" fillId="106" borderId="29" applyNumberFormat="0" applyProtection="0">
      <alignment horizontal="right" vertical="center"/>
    </xf>
    <xf numFmtId="4" fontId="25" fillId="106" borderId="54" applyNumberFormat="0" applyProtection="0">
      <alignment horizontal="right" vertical="center"/>
    </xf>
    <xf numFmtId="4" fontId="44" fillId="106" borderId="29" applyNumberFormat="0" applyProtection="0">
      <alignment horizontal="right" vertical="center"/>
    </xf>
    <xf numFmtId="4" fontId="25" fillId="106" borderId="54" applyNumberFormat="0" applyProtection="0">
      <alignment horizontal="right" vertical="center"/>
    </xf>
    <xf numFmtId="4" fontId="25" fillId="107" borderId="50" applyNumberFormat="0" applyProtection="0">
      <alignment horizontal="right" vertical="center"/>
    </xf>
    <xf numFmtId="4" fontId="25" fillId="106" borderId="54" applyNumberFormat="0" applyProtection="0">
      <alignment horizontal="right" vertical="center"/>
    </xf>
    <xf numFmtId="4" fontId="25" fillId="44" borderId="54" applyNumberFormat="0" applyProtection="0">
      <alignment horizontal="right" vertical="center"/>
    </xf>
    <xf numFmtId="4" fontId="25" fillId="44" borderId="54" applyNumberFormat="0" applyProtection="0">
      <alignment horizontal="right" vertical="center"/>
    </xf>
    <xf numFmtId="4" fontId="25" fillId="44" borderId="54" applyNumberFormat="0" applyProtection="0">
      <alignment horizontal="right" vertical="center"/>
    </xf>
    <xf numFmtId="4" fontId="25" fillId="44" borderId="54" applyNumberFormat="0" applyProtection="0">
      <alignment horizontal="right" vertical="center"/>
    </xf>
    <xf numFmtId="4" fontId="25" fillId="44" borderId="54" applyNumberFormat="0" applyProtection="0">
      <alignment horizontal="right" vertical="center"/>
    </xf>
    <xf numFmtId="4" fontId="25" fillId="44" borderId="54" applyNumberFormat="0" applyProtection="0">
      <alignment horizontal="right" vertical="center"/>
    </xf>
    <xf numFmtId="4" fontId="25" fillId="44" borderId="54" applyNumberFormat="0" applyProtection="0">
      <alignment horizontal="right" vertical="center"/>
    </xf>
    <xf numFmtId="4" fontId="25" fillId="44" borderId="54" applyNumberFormat="0" applyProtection="0">
      <alignment horizontal="right" vertical="center"/>
    </xf>
    <xf numFmtId="4" fontId="25" fillId="44" borderId="54" applyNumberFormat="0" applyProtection="0">
      <alignment horizontal="right" vertical="center"/>
    </xf>
    <xf numFmtId="4" fontId="44" fillId="44" borderId="29" applyNumberFormat="0" applyProtection="0">
      <alignment horizontal="right" vertical="center"/>
    </xf>
    <xf numFmtId="4" fontId="25" fillId="108" borderId="50" applyNumberFormat="0" applyProtection="0">
      <alignment horizontal="right" vertical="center"/>
    </xf>
    <xf numFmtId="4" fontId="44" fillId="44" borderId="29" applyNumberFormat="0" applyProtection="0">
      <alignment horizontal="right" vertical="center"/>
    </xf>
    <xf numFmtId="4" fontId="44" fillId="44" borderId="29" applyNumberFormat="0" applyProtection="0">
      <alignment horizontal="right" vertical="center"/>
    </xf>
    <xf numFmtId="4" fontId="25" fillId="44" borderId="54" applyNumberFormat="0" applyProtection="0">
      <alignment horizontal="right" vertical="center"/>
    </xf>
    <xf numFmtId="4" fontId="44" fillId="44" borderId="29" applyNumberFormat="0" applyProtection="0">
      <alignment horizontal="right" vertical="center"/>
    </xf>
    <xf numFmtId="4" fontId="25" fillId="44" borderId="54" applyNumberFormat="0" applyProtection="0">
      <alignment horizontal="right" vertical="center"/>
    </xf>
    <xf numFmtId="4" fontId="25" fillId="108" borderId="50" applyNumberFormat="0" applyProtection="0">
      <alignment horizontal="right" vertical="center"/>
    </xf>
    <xf numFmtId="4" fontId="25" fillId="44" borderId="54" applyNumberFormat="0" applyProtection="0">
      <alignment horizontal="right" vertical="center"/>
    </xf>
    <xf numFmtId="4" fontId="27" fillId="109" borderId="50" applyNumberFormat="0" applyProtection="0">
      <alignment horizontal="left" vertical="center" indent="1"/>
    </xf>
    <xf numFmtId="4" fontId="27" fillId="110" borderId="56" applyNumberFormat="0" applyProtection="0">
      <alignment horizontal="left" vertical="center" indent="1"/>
    </xf>
    <xf numFmtId="4" fontId="27" fillId="0" borderId="0" applyNumberFormat="0" applyProtection="0">
      <alignment horizontal="left" vertical="center" indent="1"/>
    </xf>
    <xf numFmtId="4" fontId="27" fillId="0" borderId="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27" fillId="109" borderId="50" applyNumberFormat="0" applyProtection="0">
      <alignment horizontal="left" vertical="center" indent="1"/>
    </xf>
    <xf numFmtId="4" fontId="44" fillId="110" borderId="55" applyNumberFormat="0" applyProtection="0">
      <alignment horizontal="left" vertical="center" indent="1"/>
    </xf>
    <xf numFmtId="4" fontId="44" fillId="110" borderId="55" applyNumberFormat="0" applyProtection="0">
      <alignment horizontal="left" vertical="center" indent="1"/>
    </xf>
    <xf numFmtId="4" fontId="44" fillId="110" borderId="55" applyNumberFormat="0" applyProtection="0">
      <alignment horizontal="left" vertical="center" indent="1"/>
    </xf>
    <xf numFmtId="4" fontId="44" fillId="110" borderId="55" applyNumberFormat="0" applyProtection="0">
      <alignment horizontal="left" vertical="center" indent="1"/>
    </xf>
    <xf numFmtId="4" fontId="27" fillId="0" borderId="0" applyNumberFormat="0" applyProtection="0">
      <alignment horizontal="left" vertical="center" indent="1"/>
    </xf>
    <xf numFmtId="4" fontId="27" fillId="0" borderId="57" applyNumberFormat="0" applyProtection="0">
      <alignment horizontal="left" vertical="center" indent="1"/>
    </xf>
    <xf numFmtId="4" fontId="25" fillId="111"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7" fillId="0" borderId="57" applyNumberFormat="0" applyProtection="0">
      <alignment horizontal="left" vertical="center" indent="1"/>
    </xf>
    <xf numFmtId="4" fontId="27" fillId="0" borderId="57" applyNumberFormat="0" applyProtection="0">
      <alignment horizontal="left" vertical="center" indent="1"/>
    </xf>
    <xf numFmtId="4" fontId="27" fillId="0" borderId="57" applyNumberFormat="0" applyProtection="0">
      <alignment horizontal="left" vertical="center" indent="1"/>
    </xf>
    <xf numFmtId="4" fontId="27" fillId="0" borderId="57" applyNumberFormat="0" applyProtection="0">
      <alignment horizontal="left" vertical="center" indent="1"/>
    </xf>
    <xf numFmtId="4" fontId="27" fillId="0" borderId="57" applyNumberFormat="0" applyProtection="0">
      <alignment horizontal="left" vertical="center" indent="1"/>
    </xf>
    <xf numFmtId="4" fontId="27" fillId="0" borderId="57" applyNumberFormat="0" applyProtection="0">
      <alignment horizontal="left" vertical="center" indent="1"/>
    </xf>
    <xf numFmtId="4" fontId="21" fillId="67" borderId="55" applyNumberFormat="0" applyProtection="0">
      <alignment horizontal="left" vertical="center" indent="1"/>
    </xf>
    <xf numFmtId="4" fontId="21" fillId="67" borderId="55" applyNumberFormat="0" applyProtection="0">
      <alignment horizontal="left" vertical="center" indent="1"/>
    </xf>
    <xf numFmtId="4" fontId="21" fillId="67" borderId="55" applyNumberFormat="0" applyProtection="0">
      <alignment horizontal="left" vertical="center" indent="1"/>
    </xf>
    <xf numFmtId="4" fontId="21" fillId="67" borderId="55" applyNumberFormat="0" applyProtection="0">
      <alignment horizontal="left" vertical="center" indent="1"/>
    </xf>
    <xf numFmtId="4" fontId="25" fillId="0"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21" fillId="67" borderId="55" applyNumberFormat="0" applyProtection="0">
      <alignment horizontal="left" vertical="center" indent="1"/>
    </xf>
    <xf numFmtId="4" fontId="21" fillId="67" borderId="55"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21" fillId="67" borderId="55" applyNumberFormat="0" applyProtection="0">
      <alignment horizontal="left" vertical="center" indent="1"/>
    </xf>
    <xf numFmtId="4" fontId="195" fillId="112" borderId="0" applyNumberFormat="0" applyProtection="0">
      <alignment horizontal="left" vertical="center" indent="1"/>
    </xf>
    <xf numFmtId="4" fontId="21" fillId="67" borderId="55"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195" fillId="112" borderId="0" applyNumberFormat="0" applyProtection="0">
      <alignment horizontal="left" vertical="center" indent="1"/>
    </xf>
    <xf numFmtId="4" fontId="25" fillId="113" borderId="54" applyNumberFormat="0" applyProtection="0">
      <alignment horizontal="right" vertical="center"/>
    </xf>
    <xf numFmtId="4" fontId="25" fillId="113" borderId="54" applyNumberFormat="0" applyProtection="0">
      <alignment horizontal="right" vertical="center"/>
    </xf>
    <xf numFmtId="0" fontId="21" fillId="74" borderId="50" applyNumberFormat="0" applyProtection="0">
      <alignment horizontal="left" vertical="center" indent="1"/>
    </xf>
    <xf numFmtId="0" fontId="21" fillId="74" borderId="50" applyNumberFormat="0" applyProtection="0">
      <alignment horizontal="left" vertical="center" indent="1"/>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0" fontId="21" fillId="74" borderId="50" applyNumberFormat="0" applyProtection="0">
      <alignment horizontal="left" vertical="center" indent="1"/>
    </xf>
    <xf numFmtId="0" fontId="21" fillId="74" borderId="50" applyNumberFormat="0" applyProtection="0">
      <alignment horizontal="left" vertical="center" indent="1"/>
    </xf>
    <xf numFmtId="0" fontId="21" fillId="74" borderId="50" applyNumberFormat="0" applyProtection="0">
      <alignment horizontal="left" vertical="center" indent="1"/>
    </xf>
    <xf numFmtId="0" fontId="21" fillId="74" borderId="50" applyNumberFormat="0" applyProtection="0">
      <alignment horizontal="left" vertical="center" indent="1"/>
    </xf>
    <xf numFmtId="0" fontId="21" fillId="74" borderId="50" applyNumberFormat="0" applyProtection="0">
      <alignment horizontal="left" vertical="center" indent="1"/>
    </xf>
    <xf numFmtId="0" fontId="21" fillId="74" borderId="50" applyNumberFormat="0" applyProtection="0">
      <alignment horizontal="left" vertical="center" indent="1"/>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4" fontId="25" fillId="113" borderId="54" applyNumberFormat="0" applyProtection="0">
      <alignment horizontal="right" vertical="center"/>
    </xf>
    <xf numFmtId="4" fontId="44" fillId="113" borderId="29" applyNumberFormat="0" applyProtection="0">
      <alignment horizontal="right" vertical="center"/>
    </xf>
    <xf numFmtId="0" fontId="21" fillId="74" borderId="50" applyNumberFormat="0" applyProtection="0">
      <alignment horizontal="left" vertical="center" indent="1"/>
    </xf>
    <xf numFmtId="4" fontId="44" fillId="113" borderId="29" applyNumberFormat="0" applyProtection="0">
      <alignment horizontal="right" vertical="center"/>
    </xf>
    <xf numFmtId="4" fontId="44" fillId="113" borderId="29" applyNumberFormat="0" applyProtection="0">
      <alignment horizontal="right" vertical="center"/>
    </xf>
    <xf numFmtId="4" fontId="25" fillId="113" borderId="54" applyNumberFormat="0" applyProtection="0">
      <alignment horizontal="right" vertical="center"/>
    </xf>
    <xf numFmtId="4" fontId="44" fillId="113" borderId="29" applyNumberFormat="0" applyProtection="0">
      <alignment horizontal="right" vertical="center"/>
    </xf>
    <xf numFmtId="4" fontId="25" fillId="113" borderId="54" applyNumberFormat="0" applyProtection="0">
      <alignment horizontal="right" vertical="center"/>
    </xf>
    <xf numFmtId="0" fontId="21" fillId="74" borderId="50" applyNumberFormat="0" applyProtection="0">
      <alignment horizontal="left" vertical="center" indent="1"/>
    </xf>
    <xf numFmtId="4" fontId="25" fillId="113" borderId="54" applyNumberFormat="0" applyProtection="0">
      <alignment horizontal="right" vertical="center"/>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0" borderId="0" applyNumberFormat="0" applyProtection="0">
      <alignment horizontal="left" vertical="center" indent="1"/>
    </xf>
    <xf numFmtId="4" fontId="25" fillId="111" borderId="0" applyNumberFormat="0" applyProtection="0">
      <alignment horizontal="left" vertical="center" indent="1"/>
    </xf>
    <xf numFmtId="4" fontId="25" fillId="0"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7" fillId="0"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7" fillId="0" borderId="5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0"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25" fillId="111" borderId="0" applyNumberFormat="0" applyProtection="0">
      <alignment horizontal="left" vertical="center" indent="1"/>
    </xf>
    <xf numFmtId="4" fontId="44" fillId="111" borderId="55" applyNumberFormat="0" applyProtection="0">
      <alignment horizontal="left" vertical="center" indent="1"/>
    </xf>
    <xf numFmtId="4" fontId="25" fillId="111" borderId="0" applyNumberFormat="0" applyProtection="0">
      <alignment horizontal="left" vertical="center" indent="1"/>
    </xf>
    <xf numFmtId="4" fontId="44" fillId="111" borderId="55" applyNumberFormat="0" applyProtection="0">
      <alignment horizontal="left" vertical="center" indent="1"/>
    </xf>
    <xf numFmtId="4" fontId="44" fillId="111" borderId="55" applyNumberFormat="0" applyProtection="0">
      <alignment horizontal="left" vertical="center" indent="1"/>
    </xf>
    <xf numFmtId="4" fontId="25" fillId="111" borderId="0" applyNumberFormat="0" applyProtection="0">
      <alignment horizontal="left" vertical="center" indent="1"/>
    </xf>
    <xf numFmtId="4" fontId="44" fillId="111" borderId="55" applyNumberFormat="0" applyProtection="0">
      <alignment horizontal="left" vertical="center" indent="1"/>
    </xf>
    <xf numFmtId="4" fontId="25" fillId="111"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195" fillId="0" borderId="0" applyNumberFormat="0" applyProtection="0">
      <alignment horizontal="left" vertical="center"/>
    </xf>
    <xf numFmtId="4" fontId="25" fillId="97" borderId="0" applyNumberFormat="0" applyProtection="0">
      <alignment horizontal="left" vertical="center" indent="1"/>
    </xf>
    <xf numFmtId="4" fontId="25" fillId="0"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197" fillId="0" borderId="0" applyNumberFormat="0" applyProtection="0">
      <alignment horizontal="right" vertical="center"/>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7" fillId="0" borderId="5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0"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25" fillId="97" borderId="0" applyNumberFormat="0" applyProtection="0">
      <alignment horizontal="left" vertical="center" indent="1"/>
    </xf>
    <xf numFmtId="4" fontId="195" fillId="0" borderId="0" applyNumberFormat="0" applyProtection="0">
      <alignment horizontal="left" vertical="center"/>
    </xf>
    <xf numFmtId="4" fontId="44" fillId="113" borderId="55" applyNumberFormat="0" applyProtection="0">
      <alignment horizontal="left" vertical="center" indent="1"/>
    </xf>
    <xf numFmtId="4" fontId="25" fillId="97" borderId="0" applyNumberFormat="0" applyProtection="0">
      <alignment horizontal="left" vertical="center" indent="1"/>
    </xf>
    <xf numFmtId="4" fontId="44" fillId="113" borderId="55" applyNumberFormat="0" applyProtection="0">
      <alignment horizontal="left" vertical="center" indent="1"/>
    </xf>
    <xf numFmtId="4" fontId="44" fillId="113" borderId="55" applyNumberFormat="0" applyProtection="0">
      <alignment horizontal="left" vertical="center" indent="1"/>
    </xf>
    <xf numFmtId="4" fontId="25" fillId="97" borderId="0" applyNumberFormat="0" applyProtection="0">
      <alignment horizontal="left" vertical="center" indent="1"/>
    </xf>
    <xf numFmtId="4" fontId="44" fillId="113" borderId="55" applyNumberFormat="0" applyProtection="0">
      <alignment horizontal="left" vertical="center" indent="1"/>
    </xf>
    <xf numFmtId="4" fontId="25" fillId="97" borderId="0" applyNumberFormat="0" applyProtection="0">
      <alignment horizontal="left" vertical="center" indent="1"/>
    </xf>
    <xf numFmtId="4" fontId="27" fillId="0" borderId="50" applyNumberFormat="0" applyProtection="0">
      <alignment horizontal="left" vertical="center" indent="1"/>
    </xf>
    <xf numFmtId="0" fontId="198" fillId="0" borderId="0" applyNumberFormat="0" applyProtection="0">
      <alignment horizontal="left"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4" borderId="50"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4" borderId="50"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199" fillId="0" borderId="0"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198" fillId="0" borderId="0" applyNumberFormat="0" applyProtection="0">
      <alignment horizontal="left" indent="1"/>
    </xf>
    <xf numFmtId="0" fontId="198" fillId="0" borderId="0" applyNumberFormat="0" applyProtection="0">
      <alignment horizontal="left"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198" fillId="0" borderId="0" applyNumberFormat="0" applyProtection="0">
      <alignment horizontal="left"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198" fillId="0" borderId="0" applyNumberFormat="0" applyProtection="0">
      <alignment horizontal="left"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44" fillId="76" borderId="29"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44" fillId="76" borderId="29"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21" fillId="112" borderId="54" applyNumberFormat="0" applyProtection="0">
      <alignment horizontal="left" vertical="center" indent="1"/>
    </xf>
    <xf numFmtId="0" fontId="44" fillId="76" borderId="29" applyNumberFormat="0" applyProtection="0">
      <alignment horizontal="left" vertical="center" indent="1"/>
    </xf>
    <xf numFmtId="0" fontId="21" fillId="112" borderId="54" applyNumberFormat="0" applyProtection="0">
      <alignment horizontal="left" vertical="center" indent="1"/>
    </xf>
    <xf numFmtId="0" fontId="44" fillId="76" borderId="29" applyNumberFormat="0" applyProtection="0">
      <alignment horizontal="left" vertical="center" indent="1"/>
    </xf>
    <xf numFmtId="0" fontId="21" fillId="112" borderId="54" applyNumberFormat="0" applyProtection="0">
      <alignment horizontal="left" vertical="center" indent="1"/>
    </xf>
    <xf numFmtId="0" fontId="199" fillId="0" borderId="0" applyNumberFormat="0" applyProtection="0">
      <alignment horizontal="left" vertical="center"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4" borderId="50" applyNumberFormat="0" applyProtection="0">
      <alignment horizontal="left" vertical="center" indent="1"/>
    </xf>
    <xf numFmtId="0" fontId="21" fillId="112" borderId="54" applyNumberFormat="0" applyProtection="0">
      <alignment horizontal="left" vertical="top" indent="1"/>
    </xf>
    <xf numFmtId="0" fontId="21" fillId="114" borderId="50" applyNumberFormat="0" applyProtection="0">
      <alignment horizontal="left" vertical="center"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44" fillId="67" borderId="54" applyNumberFormat="0" applyProtection="0">
      <alignment horizontal="left" vertical="top" indent="1"/>
    </xf>
    <xf numFmtId="0" fontId="44" fillId="67" borderId="54" applyNumberFormat="0" applyProtection="0">
      <alignment horizontal="left" vertical="top" indent="1"/>
    </xf>
    <xf numFmtId="0" fontId="44" fillId="67"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44" fillId="67"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44" fillId="67"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44" fillId="67"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44" fillId="67"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44" fillId="67"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1" fillId="112" borderId="54" applyNumberFormat="0" applyProtection="0">
      <alignment horizontal="left" vertical="top" indent="1"/>
    </xf>
    <xf numFmtId="0" fontId="200" fillId="0" borderId="0" applyNumberFormat="0" applyProtection="0">
      <alignment horizontal="left"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115" borderId="50"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115" borderId="50"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00" fillId="0" borderId="0"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00" fillId="0" borderId="0" applyNumberFormat="0" applyProtection="0">
      <alignment horizontal="left" indent="1"/>
    </xf>
    <xf numFmtId="0" fontId="200" fillId="0" borderId="0" applyNumberFormat="0" applyProtection="0">
      <alignment horizontal="left"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00" fillId="0" borderId="0" applyNumberFormat="0" applyProtection="0">
      <alignment horizontal="left"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00" fillId="0" borderId="0" applyNumberFormat="0" applyProtection="0">
      <alignment horizontal="left"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44" fillId="116" borderId="29"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44" fillId="116" borderId="29"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21" fillId="97" borderId="54" applyNumberFormat="0" applyProtection="0">
      <alignment horizontal="left" vertical="center" indent="1"/>
    </xf>
    <xf numFmtId="0" fontId="44" fillId="116" borderId="29" applyNumberFormat="0" applyProtection="0">
      <alignment horizontal="left" vertical="center" indent="1"/>
    </xf>
    <xf numFmtId="0" fontId="21" fillId="97" borderId="54" applyNumberFormat="0" applyProtection="0">
      <alignment horizontal="left" vertical="center" indent="1"/>
    </xf>
    <xf numFmtId="0" fontId="44" fillId="116" borderId="29" applyNumberFormat="0" applyProtection="0">
      <alignment horizontal="left" vertical="center" indent="1"/>
    </xf>
    <xf numFmtId="0" fontId="21" fillId="97" borderId="54" applyNumberFormat="0" applyProtection="0">
      <alignment horizontal="left" vertical="center" indent="1"/>
    </xf>
    <xf numFmtId="0" fontId="200" fillId="0" borderId="0" applyNumberFormat="0" applyProtection="0">
      <alignment horizontal="left" vertical="center"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115" borderId="50" applyNumberFormat="0" applyProtection="0">
      <alignment horizontal="left" vertical="center" indent="1"/>
    </xf>
    <xf numFmtId="0" fontId="21" fillId="97" borderId="54" applyNumberFormat="0" applyProtection="0">
      <alignment horizontal="left" vertical="top" indent="1"/>
    </xf>
    <xf numFmtId="0" fontId="21" fillId="115" borderId="50" applyNumberFormat="0" applyProtection="0">
      <alignment horizontal="left" vertical="center"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44" fillId="113" borderId="54" applyNumberFormat="0" applyProtection="0">
      <alignment horizontal="left" vertical="top" indent="1"/>
    </xf>
    <xf numFmtId="0" fontId="44" fillId="113"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44" fillId="113"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44" fillId="113"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1" fillId="97" borderId="54" applyNumberFormat="0" applyProtection="0">
      <alignment horizontal="left" vertical="top" indent="1"/>
    </xf>
    <xf numFmtId="0" fontId="20" fillId="0" borderId="0" applyNumberFormat="0" applyProtection="0">
      <alignment horizontal="left"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82" borderId="50"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82" borderId="50"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0" borderId="0"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0" fillId="0" borderId="0" applyNumberFormat="0" applyProtection="0">
      <alignment horizontal="left" indent="1"/>
    </xf>
    <xf numFmtId="0" fontId="20" fillId="0" borderId="0" applyNumberFormat="0" applyProtection="0">
      <alignment horizontal="left"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0" fillId="0" borderId="0" applyNumberFormat="0" applyProtection="0">
      <alignment horizontal="left"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0" fillId="0" borderId="0" applyNumberFormat="0" applyProtection="0">
      <alignment horizontal="left"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44" fillId="34" borderId="29"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44" fillId="34" borderId="29"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21" fillId="73" borderId="54" applyNumberFormat="0" applyProtection="0">
      <alignment horizontal="left" vertical="center" indent="1"/>
    </xf>
    <xf numFmtId="0" fontId="44" fillId="34" borderId="29" applyNumberFormat="0" applyProtection="0">
      <alignment horizontal="left" vertical="center" indent="1"/>
    </xf>
    <xf numFmtId="0" fontId="21" fillId="73" borderId="54" applyNumberFormat="0" applyProtection="0">
      <alignment horizontal="left" vertical="center" indent="1"/>
    </xf>
    <xf numFmtId="0" fontId="44" fillId="34" borderId="29" applyNumberFormat="0" applyProtection="0">
      <alignment horizontal="left" vertical="center" indent="1"/>
    </xf>
    <xf numFmtId="0" fontId="21" fillId="73" borderId="54" applyNumberFormat="0" applyProtection="0">
      <alignment horizontal="left" vertical="center" indent="1"/>
    </xf>
    <xf numFmtId="0" fontId="21" fillId="0" borderId="0" applyNumberFormat="0" applyProtection="0">
      <alignment horizontal="left" vertical="center"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82" borderId="50" applyNumberFormat="0" applyProtection="0">
      <alignment horizontal="left" vertical="center" indent="1"/>
    </xf>
    <xf numFmtId="0" fontId="21" fillId="73" borderId="54" applyNumberFormat="0" applyProtection="0">
      <alignment horizontal="left" vertical="top" indent="1"/>
    </xf>
    <xf numFmtId="0" fontId="21" fillId="82" borderId="50" applyNumberFormat="0" applyProtection="0">
      <alignment horizontal="left" vertical="center"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44" fillId="34" borderId="54" applyNumberFormat="0" applyProtection="0">
      <alignment horizontal="left" vertical="top" indent="1"/>
    </xf>
    <xf numFmtId="0" fontId="44" fillId="34"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44" fillId="34"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44" fillId="34"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73" borderId="54" applyNumberFormat="0" applyProtection="0">
      <alignment horizontal="left" vertical="top" indent="1"/>
    </xf>
    <xf numFmtId="0" fontId="21" fillId="0" borderId="0" applyNumberFormat="0" applyProtection="0">
      <alignment horizontal="left"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4" borderId="50" applyNumberFormat="0" applyProtection="0">
      <alignment horizontal="left" vertical="center" indent="1"/>
    </xf>
    <xf numFmtId="0" fontId="21" fillId="75" borderId="54" applyNumberFormat="0" applyProtection="0">
      <alignment horizontal="left" vertical="center" indent="1"/>
    </xf>
    <xf numFmtId="0" fontId="21" fillId="0" borderId="0" applyNumberFormat="0" applyProtection="0">
      <alignment horizontal="left"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4" borderId="50"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0" borderId="0"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0" borderId="0" applyNumberFormat="0" applyProtection="0">
      <alignment horizontal="left" indent="1"/>
    </xf>
    <xf numFmtId="0" fontId="21" fillId="0" borderId="0" applyNumberFormat="0" applyProtection="0">
      <alignment horizontal="left" indent="1"/>
    </xf>
    <xf numFmtId="0" fontId="21" fillId="0" borderId="0" applyNumberFormat="0" applyProtection="0">
      <alignment horizontal="left"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0" borderId="0" applyNumberFormat="0" applyProtection="0">
      <alignment horizontal="left"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0" borderId="0" applyNumberFormat="0" applyProtection="0">
      <alignment horizontal="left"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44" fillId="111" borderId="29"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44" fillId="111" borderId="29"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21" fillId="75" borderId="54" applyNumberFormat="0" applyProtection="0">
      <alignment horizontal="left" vertical="center" indent="1"/>
    </xf>
    <xf numFmtId="0" fontId="44" fillId="111" borderId="29" applyNumberFormat="0" applyProtection="0">
      <alignment horizontal="left" vertical="center" indent="1"/>
    </xf>
    <xf numFmtId="0" fontId="21" fillId="75" borderId="54" applyNumberFormat="0" applyProtection="0">
      <alignment horizontal="left" vertical="center" indent="1"/>
    </xf>
    <xf numFmtId="0" fontId="44" fillId="111" borderId="29" applyNumberFormat="0" applyProtection="0">
      <alignment horizontal="left" vertical="center" indent="1"/>
    </xf>
    <xf numFmtId="0" fontId="21" fillId="75" borderId="54" applyNumberFormat="0" applyProtection="0">
      <alignment horizontal="left" vertical="center" indent="1"/>
    </xf>
    <xf numFmtId="0" fontId="21" fillId="0" borderId="0" applyNumberFormat="0" applyProtection="0">
      <alignment horizontal="left" vertical="center"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4" borderId="50" applyNumberFormat="0" applyProtection="0">
      <alignment horizontal="left" vertical="center" indent="1"/>
    </xf>
    <xf numFmtId="0" fontId="21" fillId="75" borderId="54" applyNumberFormat="0" applyProtection="0">
      <alignment horizontal="left" vertical="top" indent="1"/>
    </xf>
    <xf numFmtId="0" fontId="21" fillId="74" borderId="50" applyNumberFormat="0" applyProtection="0">
      <alignment horizontal="left" vertical="center"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44" fillId="111" borderId="54" applyNumberFormat="0" applyProtection="0">
      <alignment horizontal="left" vertical="top" indent="1"/>
    </xf>
    <xf numFmtId="0" fontId="44" fillId="111"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44" fillId="111"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44" fillId="111"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21" fillId="75" borderId="54" applyNumberFormat="0" applyProtection="0">
      <alignment horizontal="left" vertical="top" indent="1"/>
    </xf>
    <xf numFmtId="0" fontId="18" fillId="0" borderId="0"/>
    <xf numFmtId="0" fontId="44" fillId="77" borderId="58" applyNumberFormat="0">
      <protection locked="0"/>
    </xf>
    <xf numFmtId="0" fontId="41" fillId="0" borderId="0"/>
    <xf numFmtId="0" fontId="44" fillId="77" borderId="58" applyNumberFormat="0">
      <protection locked="0"/>
    </xf>
    <xf numFmtId="0" fontId="75" fillId="67" borderId="59" applyBorder="0"/>
    <xf numFmtId="0" fontId="75" fillId="67" borderId="59" applyBorder="0"/>
    <xf numFmtId="0" fontId="75" fillId="67" borderId="59" applyBorder="0"/>
    <xf numFmtId="0" fontId="75" fillId="67" borderId="59" applyBorder="0"/>
    <xf numFmtId="0" fontId="75" fillId="67" borderId="59" applyBorder="0"/>
    <xf numFmtId="0" fontId="75" fillId="67" borderId="59" applyBorder="0"/>
    <xf numFmtId="0" fontId="75" fillId="67" borderId="59" applyBorder="0"/>
    <xf numFmtId="4" fontId="25" fillId="81" borderId="54" applyNumberFormat="0" applyProtection="0">
      <alignment vertical="center"/>
    </xf>
    <xf numFmtId="4" fontId="25" fillId="81" borderId="54" applyNumberFormat="0" applyProtection="0">
      <alignment vertical="center"/>
    </xf>
    <xf numFmtId="4" fontId="25" fillId="81" borderId="54" applyNumberFormat="0" applyProtection="0">
      <alignment vertical="center"/>
    </xf>
    <xf numFmtId="4" fontId="25" fillId="81" borderId="54" applyNumberFormat="0" applyProtection="0">
      <alignment vertical="center"/>
    </xf>
    <xf numFmtId="4" fontId="25" fillId="81" borderId="54" applyNumberFormat="0" applyProtection="0">
      <alignment vertical="center"/>
    </xf>
    <xf numFmtId="4" fontId="25" fillId="81" borderId="54" applyNumberFormat="0" applyProtection="0">
      <alignment vertical="center"/>
    </xf>
    <xf numFmtId="4" fontId="25" fillId="81" borderId="54" applyNumberFormat="0" applyProtection="0">
      <alignment vertical="center"/>
    </xf>
    <xf numFmtId="4" fontId="25" fillId="81" borderId="54" applyNumberFormat="0" applyProtection="0">
      <alignment vertical="center"/>
    </xf>
    <xf numFmtId="4" fontId="25" fillId="81" borderId="54" applyNumberFormat="0" applyProtection="0">
      <alignment vertical="center"/>
    </xf>
    <xf numFmtId="4" fontId="201" fillId="38" borderId="54" applyNumberFormat="0" applyProtection="0">
      <alignment vertical="center"/>
    </xf>
    <xf numFmtId="4" fontId="25" fillId="81" borderId="50" applyNumberFormat="0" applyProtection="0">
      <alignment vertical="center"/>
    </xf>
    <xf numFmtId="4" fontId="201" fillId="38" borderId="54" applyNumberFormat="0" applyProtection="0">
      <alignment vertical="center"/>
    </xf>
    <xf numFmtId="4" fontId="201" fillId="38" borderId="54" applyNumberFormat="0" applyProtection="0">
      <alignment vertical="center"/>
    </xf>
    <xf numFmtId="4" fontId="25" fillId="81" borderId="54" applyNumberFormat="0" applyProtection="0">
      <alignment vertical="center"/>
    </xf>
    <xf numFmtId="4" fontId="201" fillId="38" borderId="54" applyNumberFormat="0" applyProtection="0">
      <alignment vertical="center"/>
    </xf>
    <xf numFmtId="4" fontId="25" fillId="81" borderId="54" applyNumberFormat="0" applyProtection="0">
      <alignment vertical="center"/>
    </xf>
    <xf numFmtId="4" fontId="25" fillId="81" borderId="50" applyNumberFormat="0" applyProtection="0">
      <alignment vertical="center"/>
    </xf>
    <xf numFmtId="4" fontId="25" fillId="81" borderId="54" applyNumberFormat="0" applyProtection="0">
      <alignment vertical="center"/>
    </xf>
    <xf numFmtId="4" fontId="191" fillId="81" borderId="54" applyNumberFormat="0" applyProtection="0">
      <alignment vertical="center"/>
    </xf>
    <xf numFmtId="4" fontId="191" fillId="81" borderId="54" applyNumberFormat="0" applyProtection="0">
      <alignment vertical="center"/>
    </xf>
    <xf numFmtId="4" fontId="191" fillId="81" borderId="54" applyNumberFormat="0" applyProtection="0">
      <alignment vertical="center"/>
    </xf>
    <xf numFmtId="4" fontId="191" fillId="81" borderId="54" applyNumberFormat="0" applyProtection="0">
      <alignment vertical="center"/>
    </xf>
    <xf numFmtId="4" fontId="191" fillId="81" borderId="54" applyNumberFormat="0" applyProtection="0">
      <alignment vertical="center"/>
    </xf>
    <xf numFmtId="4" fontId="191" fillId="81" borderId="54" applyNumberFormat="0" applyProtection="0">
      <alignment vertical="center"/>
    </xf>
    <xf numFmtId="4" fontId="191" fillId="81" borderId="54" applyNumberFormat="0" applyProtection="0">
      <alignment vertical="center"/>
    </xf>
    <xf numFmtId="4" fontId="191" fillId="81" borderId="54" applyNumberFormat="0" applyProtection="0">
      <alignment vertical="center"/>
    </xf>
    <xf numFmtId="4" fontId="191" fillId="81" borderId="54" applyNumberFormat="0" applyProtection="0">
      <alignment vertical="center"/>
    </xf>
    <xf numFmtId="4" fontId="190" fillId="81" borderId="13" applyNumberFormat="0" applyProtection="0">
      <alignment vertical="center"/>
    </xf>
    <xf numFmtId="4" fontId="191" fillId="81" borderId="50" applyNumberFormat="0" applyProtection="0">
      <alignment vertical="center"/>
    </xf>
    <xf numFmtId="4" fontId="190" fillId="81" borderId="13" applyNumberFormat="0" applyProtection="0">
      <alignment vertical="center"/>
    </xf>
    <xf numFmtId="4" fontId="191" fillId="81" borderId="54" applyNumberFormat="0" applyProtection="0">
      <alignment vertical="center"/>
    </xf>
    <xf numFmtId="4" fontId="191" fillId="81" borderId="54" applyNumberFormat="0" applyProtection="0">
      <alignment vertical="center"/>
    </xf>
    <xf numFmtId="4" fontId="191" fillId="81" borderId="50" applyNumberFormat="0" applyProtection="0">
      <alignment vertical="center"/>
    </xf>
    <xf numFmtId="4" fontId="191" fillId="81" borderId="54" applyNumberFormat="0" applyProtection="0">
      <alignment vertical="center"/>
    </xf>
    <xf numFmtId="4" fontId="25" fillId="81" borderId="54" applyNumberFormat="0" applyProtection="0">
      <alignment horizontal="left" vertical="center" indent="1"/>
    </xf>
    <xf numFmtId="4" fontId="25" fillId="81" borderId="54" applyNumberFormat="0" applyProtection="0">
      <alignment horizontal="left" vertical="center" indent="1"/>
    </xf>
    <xf numFmtId="4" fontId="25" fillId="81" borderId="54" applyNumberFormat="0" applyProtection="0">
      <alignment horizontal="left" vertical="center" indent="1"/>
    </xf>
    <xf numFmtId="4" fontId="25" fillId="81" borderId="54" applyNumberFormat="0" applyProtection="0">
      <alignment horizontal="left" vertical="center" indent="1"/>
    </xf>
    <xf numFmtId="4" fontId="25" fillId="81" borderId="54" applyNumberFormat="0" applyProtection="0">
      <alignment horizontal="left" vertical="center" indent="1"/>
    </xf>
    <xf numFmtId="4" fontId="25" fillId="81" borderId="54" applyNumberFormat="0" applyProtection="0">
      <alignment horizontal="left" vertical="center" indent="1"/>
    </xf>
    <xf numFmtId="4" fontId="25" fillId="81" borderId="54" applyNumberFormat="0" applyProtection="0">
      <alignment horizontal="left" vertical="center" indent="1"/>
    </xf>
    <xf numFmtId="4" fontId="25" fillId="81" borderId="54" applyNumberFormat="0" applyProtection="0">
      <alignment horizontal="left" vertical="center" indent="1"/>
    </xf>
    <xf numFmtId="4" fontId="25" fillId="81" borderId="54" applyNumberFormat="0" applyProtection="0">
      <alignment horizontal="left" vertical="center" indent="1"/>
    </xf>
    <xf numFmtId="4" fontId="201" fillId="76" borderId="54" applyNumberFormat="0" applyProtection="0">
      <alignment horizontal="left" vertical="center" indent="1"/>
    </xf>
    <xf numFmtId="4" fontId="25" fillId="81" borderId="50" applyNumberFormat="0" applyProtection="0">
      <alignment horizontal="left" vertical="center" indent="1"/>
    </xf>
    <xf numFmtId="4" fontId="201" fillId="76" borderId="54" applyNumberFormat="0" applyProtection="0">
      <alignment horizontal="left" vertical="center" indent="1"/>
    </xf>
    <xf numFmtId="4" fontId="201" fillId="76" borderId="54" applyNumberFormat="0" applyProtection="0">
      <alignment horizontal="left" vertical="center" indent="1"/>
    </xf>
    <xf numFmtId="4" fontId="25" fillId="81" borderId="54" applyNumberFormat="0" applyProtection="0">
      <alignment horizontal="left" vertical="center" indent="1"/>
    </xf>
    <xf numFmtId="4" fontId="201" fillId="76" borderId="54" applyNumberFormat="0" applyProtection="0">
      <alignment horizontal="left" vertical="center" indent="1"/>
    </xf>
    <xf numFmtId="4" fontId="25" fillId="81" borderId="54" applyNumberFormat="0" applyProtection="0">
      <alignment horizontal="left" vertical="center" indent="1"/>
    </xf>
    <xf numFmtId="4" fontId="25" fillId="81" borderId="50" applyNumberFormat="0" applyProtection="0">
      <alignment horizontal="left" vertical="center" indent="1"/>
    </xf>
    <xf numFmtId="4" fontId="25" fillId="81" borderId="54" applyNumberFormat="0" applyProtection="0">
      <alignment horizontal="left" vertical="center" indent="1"/>
    </xf>
    <xf numFmtId="0" fontId="25" fillId="81" borderId="54" applyNumberFormat="0" applyProtection="0">
      <alignment horizontal="left" vertical="top" indent="1"/>
    </xf>
    <xf numFmtId="0" fontId="25" fillId="81" borderId="54" applyNumberFormat="0" applyProtection="0">
      <alignment horizontal="left" vertical="top" indent="1"/>
    </xf>
    <xf numFmtId="0" fontId="25" fillId="81" borderId="54" applyNumberFormat="0" applyProtection="0">
      <alignment horizontal="left" vertical="top" indent="1"/>
    </xf>
    <xf numFmtId="0" fontId="25" fillId="81" borderId="54" applyNumberFormat="0" applyProtection="0">
      <alignment horizontal="left" vertical="top" indent="1"/>
    </xf>
    <xf numFmtId="0" fontId="25" fillId="81" borderId="54" applyNumberFormat="0" applyProtection="0">
      <alignment horizontal="left" vertical="top" indent="1"/>
    </xf>
    <xf numFmtId="0" fontId="25" fillId="81" borderId="54" applyNumberFormat="0" applyProtection="0">
      <alignment horizontal="left" vertical="top" indent="1"/>
    </xf>
    <xf numFmtId="0" fontId="25" fillId="81" borderId="54" applyNumberFormat="0" applyProtection="0">
      <alignment horizontal="left" vertical="top" indent="1"/>
    </xf>
    <xf numFmtId="0" fontId="25" fillId="81" borderId="54" applyNumberFormat="0" applyProtection="0">
      <alignment horizontal="left" vertical="top" indent="1"/>
    </xf>
    <xf numFmtId="0" fontId="25" fillId="81" borderId="54" applyNumberFormat="0" applyProtection="0">
      <alignment horizontal="left" vertical="top" indent="1"/>
    </xf>
    <xf numFmtId="0" fontId="201" fillId="38" borderId="54" applyNumberFormat="0" applyProtection="0">
      <alignment horizontal="left" vertical="top" indent="1"/>
    </xf>
    <xf numFmtId="4" fontId="25" fillId="81" borderId="50" applyNumberFormat="0" applyProtection="0">
      <alignment horizontal="left" vertical="center" indent="1"/>
    </xf>
    <xf numFmtId="0" fontId="201" fillId="38" borderId="54" applyNumberFormat="0" applyProtection="0">
      <alignment horizontal="left" vertical="top" indent="1"/>
    </xf>
    <xf numFmtId="0" fontId="201" fillId="38" borderId="54" applyNumberFormat="0" applyProtection="0">
      <alignment horizontal="left" vertical="top" indent="1"/>
    </xf>
    <xf numFmtId="0" fontId="25" fillId="81" borderId="54" applyNumberFormat="0" applyProtection="0">
      <alignment horizontal="left" vertical="top" indent="1"/>
    </xf>
    <xf numFmtId="0" fontId="201" fillId="38" borderId="54" applyNumberFormat="0" applyProtection="0">
      <alignment horizontal="left" vertical="top" indent="1"/>
    </xf>
    <xf numFmtId="0" fontId="25" fillId="81" borderId="54" applyNumberFormat="0" applyProtection="0">
      <alignment horizontal="left" vertical="top" indent="1"/>
    </xf>
    <xf numFmtId="4" fontId="25" fillId="81" borderId="50" applyNumberFormat="0" applyProtection="0">
      <alignment horizontal="left" vertical="center" indent="1"/>
    </xf>
    <xf numFmtId="0" fontId="25" fillId="81" borderId="54" applyNumberFormat="0" applyProtection="0">
      <alignment horizontal="left" vertical="top" indent="1"/>
    </xf>
    <xf numFmtId="4" fontId="25" fillId="0" borderId="50" applyNumberFormat="0" applyProtection="0">
      <alignment horizontal="right" vertical="center"/>
    </xf>
    <xf numFmtId="4" fontId="44" fillId="0" borderId="29" applyNumberFormat="0" applyProtection="0">
      <alignment horizontal="right" vertical="center"/>
    </xf>
    <xf numFmtId="4" fontId="25" fillId="111" borderId="54" applyNumberFormat="0" applyProtection="0">
      <alignment horizontal="right" vertical="center"/>
    </xf>
    <xf numFmtId="4" fontId="25" fillId="111" borderId="54" applyNumberFormat="0" applyProtection="0">
      <alignment horizontal="right" vertical="center"/>
    </xf>
    <xf numFmtId="4" fontId="25" fillId="111" borderId="54" applyNumberFormat="0" applyProtection="0">
      <alignment horizontal="right" vertical="center"/>
    </xf>
    <xf numFmtId="4" fontId="25" fillId="111" borderId="54" applyNumberFormat="0" applyProtection="0">
      <alignment horizontal="right" vertical="center"/>
    </xf>
    <xf numFmtId="4" fontId="25" fillId="111" borderId="54" applyNumberFormat="0" applyProtection="0">
      <alignment horizontal="right" vertical="center"/>
    </xf>
    <xf numFmtId="4" fontId="25" fillId="111" borderId="54" applyNumberFormat="0" applyProtection="0">
      <alignment horizontal="right" vertical="center"/>
    </xf>
    <xf numFmtId="39" fontId="25" fillId="0" borderId="0" applyNumberFormat="0" applyProtection="0">
      <alignment horizontal="right" vertical="justify"/>
    </xf>
    <xf numFmtId="4" fontId="25" fillId="111" borderId="54" applyNumberFormat="0" applyProtection="0">
      <alignment horizontal="right" vertical="center"/>
    </xf>
    <xf numFmtId="4" fontId="25" fillId="0" borderId="0" applyNumberFormat="0" applyProtection="0">
      <alignment horizontal="right" vertical="justify"/>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39" fontId="25" fillId="0" borderId="54" applyProtection="0">
      <alignment horizontal="right" vertical="center"/>
    </xf>
    <xf numFmtId="39" fontId="25" fillId="0" borderId="54" applyProtection="0">
      <alignment horizontal="right" vertical="center"/>
    </xf>
    <xf numFmtId="39" fontId="25" fillId="0" borderId="54" applyProtection="0">
      <alignment horizontal="right" vertical="center"/>
    </xf>
    <xf numFmtId="4" fontId="25" fillId="111" borderId="54" applyNumberFormat="0" applyProtection="0">
      <alignment horizontal="right" vertical="center"/>
    </xf>
    <xf numFmtId="39" fontId="25" fillId="0" borderId="54"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39" fontId="25" fillId="0" borderId="0" applyNumberFormat="0" applyProtection="0">
      <alignment horizontal="right" vertical="justify"/>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25" fillId="0" borderId="50" applyNumberFormat="0" applyProtection="0">
      <alignment horizontal="right" vertical="center"/>
    </xf>
    <xf numFmtId="4" fontId="44" fillId="0" borderId="29" applyNumberFormat="0" applyProtection="0">
      <alignment horizontal="right" vertical="center"/>
    </xf>
    <xf numFmtId="4" fontId="44" fillId="0" borderId="29" applyNumberFormat="0" applyProtection="0">
      <alignment horizontal="right" vertical="center"/>
    </xf>
    <xf numFmtId="4" fontId="44" fillId="0" borderId="29" applyNumberFormat="0" applyProtection="0">
      <alignment horizontal="right" vertical="center"/>
    </xf>
    <xf numFmtId="4" fontId="44" fillId="0" borderId="29" applyNumberFormat="0" applyProtection="0">
      <alignment horizontal="right" vertical="center"/>
    </xf>
    <xf numFmtId="39" fontId="25" fillId="0" borderId="54" applyProtection="0">
      <alignment horizontal="right" vertical="center"/>
    </xf>
    <xf numFmtId="4" fontId="191" fillId="111" borderId="54" applyNumberFormat="0" applyProtection="0">
      <alignment horizontal="right" vertical="center"/>
    </xf>
    <xf numFmtId="4" fontId="191" fillId="111" borderId="54" applyNumberFormat="0" applyProtection="0">
      <alignment horizontal="right" vertical="center"/>
    </xf>
    <xf numFmtId="4" fontId="191" fillId="111" borderId="54" applyNumberFormat="0" applyProtection="0">
      <alignment horizontal="right" vertical="center"/>
    </xf>
    <xf numFmtId="4" fontId="191" fillId="111" borderId="54" applyNumberFormat="0" applyProtection="0">
      <alignment horizontal="right" vertical="center"/>
    </xf>
    <xf numFmtId="4" fontId="191" fillId="111" borderId="54" applyNumberFormat="0" applyProtection="0">
      <alignment horizontal="right" vertical="center"/>
    </xf>
    <xf numFmtId="4" fontId="191" fillId="111" borderId="54" applyNumberFormat="0" applyProtection="0">
      <alignment horizontal="right" vertical="center"/>
    </xf>
    <xf numFmtId="4" fontId="191" fillId="111" borderId="54" applyNumberFormat="0" applyProtection="0">
      <alignment horizontal="right" vertical="center"/>
    </xf>
    <xf numFmtId="4" fontId="191" fillId="111" borderId="54" applyNumberFormat="0" applyProtection="0">
      <alignment horizontal="right" vertical="center"/>
    </xf>
    <xf numFmtId="4" fontId="191" fillId="111" borderId="54" applyNumberFormat="0" applyProtection="0">
      <alignment horizontal="right" vertical="center"/>
    </xf>
    <xf numFmtId="4" fontId="190" fillId="87" borderId="29" applyNumberFormat="0" applyProtection="0">
      <alignment horizontal="right" vertical="center"/>
    </xf>
    <xf numFmtId="4" fontId="191" fillId="117" borderId="50" applyNumberFormat="0" applyProtection="0">
      <alignment horizontal="right" vertical="center"/>
    </xf>
    <xf numFmtId="4" fontId="190" fillId="87" borderId="29" applyNumberFormat="0" applyProtection="0">
      <alignment horizontal="right" vertical="center"/>
    </xf>
    <xf numFmtId="4" fontId="190" fillId="87" borderId="29" applyNumberFormat="0" applyProtection="0">
      <alignment horizontal="right" vertical="center"/>
    </xf>
    <xf numFmtId="4" fontId="191" fillId="111" borderId="54" applyNumberFormat="0" applyProtection="0">
      <alignment horizontal="right" vertical="center"/>
    </xf>
    <xf numFmtId="4" fontId="190" fillId="87" borderId="29" applyNumberFormat="0" applyProtection="0">
      <alignment horizontal="right" vertical="center"/>
    </xf>
    <xf numFmtId="4" fontId="191" fillId="111" borderId="54" applyNumberFormat="0" applyProtection="0">
      <alignment horizontal="right" vertical="center"/>
    </xf>
    <xf numFmtId="4" fontId="191" fillId="117" borderId="50" applyNumberFormat="0" applyProtection="0">
      <alignment horizontal="right" vertical="center"/>
    </xf>
    <xf numFmtId="4" fontId="191" fillId="111" borderId="54" applyNumberFormat="0" applyProtection="0">
      <alignment horizontal="right" vertical="center"/>
    </xf>
    <xf numFmtId="0" fontId="21" fillId="0" borderId="50" applyNumberFormat="0" applyProtection="0">
      <alignment horizontal="left" vertical="center" indent="1"/>
    </xf>
    <xf numFmtId="0" fontId="21" fillId="0" borderId="50" applyNumberFormat="0" applyProtection="0">
      <alignment horizontal="left" vertical="center" indent="1"/>
    </xf>
    <xf numFmtId="4" fontId="25" fillId="0" borderId="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4" fontId="27" fillId="0" borderId="0" applyNumberFormat="0" applyProtection="0">
      <alignment horizontal="left" vertical="center" wrapText="1" indent="1"/>
    </xf>
    <xf numFmtId="4" fontId="25" fillId="113" borderId="54" applyNumberFormat="0" applyProtection="0">
      <alignment horizontal="left" vertical="center" indent="1"/>
    </xf>
    <xf numFmtId="4" fontId="25" fillId="113" borderId="54" applyNumberFormat="0" applyProtection="0">
      <alignment horizontal="left" vertical="center" indent="1"/>
    </xf>
    <xf numFmtId="4" fontId="25" fillId="113" borderId="54" applyNumberFormat="0" applyProtection="0">
      <alignment horizontal="left" vertical="center" indent="1"/>
    </xf>
    <xf numFmtId="4" fontId="25" fillId="113" borderId="54" applyNumberFormat="0" applyProtection="0">
      <alignment horizontal="left" vertical="center" indent="1"/>
    </xf>
    <xf numFmtId="4" fontId="25" fillId="113" borderId="54" applyNumberFormat="0" applyProtection="0">
      <alignment horizontal="left" vertical="center" indent="1"/>
    </xf>
    <xf numFmtId="4" fontId="25" fillId="113" borderId="54" applyNumberFormat="0" applyProtection="0">
      <alignment horizontal="left" vertical="center" indent="1"/>
    </xf>
    <xf numFmtId="4" fontId="25" fillId="113" borderId="54"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4" fontId="25" fillId="113" borderId="54"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0" fontId="21" fillId="0" borderId="50" applyNumberFormat="0" applyProtection="0">
      <alignment horizontal="left" vertical="center" indent="1"/>
    </xf>
    <xf numFmtId="4" fontId="44" fillId="49" borderId="29" applyNumberFormat="0" applyProtection="0">
      <alignment horizontal="left" vertical="center" indent="1"/>
    </xf>
    <xf numFmtId="4" fontId="44" fillId="49" borderId="29" applyNumberFormat="0" applyProtection="0">
      <alignment horizontal="left" vertical="center" indent="1"/>
    </xf>
    <xf numFmtId="4" fontId="44" fillId="49" borderId="29" applyNumberFormat="0" applyProtection="0">
      <alignment horizontal="left" vertical="center" indent="1"/>
    </xf>
    <xf numFmtId="4" fontId="44" fillId="49" borderId="29" applyNumberFormat="0" applyProtection="0">
      <alignment horizontal="left" vertical="center" indent="1"/>
    </xf>
    <xf numFmtId="4" fontId="44" fillId="49" borderId="29" applyNumberFormat="0" applyProtection="0">
      <alignment horizontal="left" vertical="center" indent="1"/>
    </xf>
    <xf numFmtId="0" fontId="21" fillId="0" borderId="50" applyNumberFormat="0" applyProtection="0">
      <alignment horizontal="left" vertical="center" indent="1"/>
    </xf>
    <xf numFmtId="0" fontId="20" fillId="0" borderId="60" applyNumberFormat="0" applyProtection="0">
      <alignment horizontal="left" vertical="center" indent="1"/>
    </xf>
    <xf numFmtId="0" fontId="20" fillId="0" borderId="60" applyNumberFormat="0" applyProtection="0">
      <alignment horizontal="left" vertical="center" indent="1"/>
    </xf>
    <xf numFmtId="0" fontId="25" fillId="97" borderId="54" applyNumberFormat="0" applyProtection="0">
      <alignment horizontal="left" vertical="top" indent="1"/>
    </xf>
    <xf numFmtId="0" fontId="25" fillId="97" borderId="54" applyNumberFormat="0" applyProtection="0">
      <alignment horizontal="left" vertical="top" indent="1"/>
    </xf>
    <xf numFmtId="0" fontId="25" fillId="97" borderId="54" applyNumberFormat="0" applyProtection="0">
      <alignment horizontal="left" vertical="top" indent="1"/>
    </xf>
    <xf numFmtId="0" fontId="25" fillId="97" borderId="54" applyNumberFormat="0" applyProtection="0">
      <alignment horizontal="left" vertical="top" indent="1"/>
    </xf>
    <xf numFmtId="0" fontId="25" fillId="97" borderId="54" applyNumberFormat="0" applyProtection="0">
      <alignment horizontal="left" vertical="top" indent="1"/>
    </xf>
    <xf numFmtId="0" fontId="25" fillId="97" borderId="54" applyNumberFormat="0" applyProtection="0">
      <alignment horizontal="left" vertical="top" indent="1"/>
    </xf>
    <xf numFmtId="0" fontId="20" fillId="0" borderId="60" applyNumberFormat="0" applyProtection="0">
      <alignment horizontal="left" vertical="center" indent="1"/>
    </xf>
    <xf numFmtId="0" fontId="25" fillId="97" borderId="54" applyNumberFormat="0" applyProtection="0">
      <alignment horizontal="left" vertical="top" indent="1"/>
    </xf>
    <xf numFmtId="0" fontId="25" fillId="97" borderId="54" applyNumberFormat="0" applyProtection="0">
      <alignment horizontal="left" vertical="top" indent="1"/>
    </xf>
    <xf numFmtId="0" fontId="192" fillId="0" borderId="0" applyNumberFormat="0" applyProtection="0">
      <alignment horizontal="center" wrapText="1"/>
    </xf>
    <xf numFmtId="0" fontId="192" fillId="0" borderId="0" applyNumberFormat="0" applyProtection="0">
      <alignment horizontal="center" wrapText="1"/>
    </xf>
    <xf numFmtId="0" fontId="20" fillId="0" borderId="60" applyNumberFormat="0" applyProtection="0">
      <alignment horizontal="left" vertical="center" indent="1"/>
    </xf>
    <xf numFmtId="0" fontId="20" fillId="0" borderId="60" applyNumberFormat="0" applyProtection="0">
      <alignment horizontal="left" vertical="center" indent="1"/>
    </xf>
    <xf numFmtId="0" fontId="25" fillId="97" borderId="54" applyNumberFormat="0" applyProtection="0">
      <alignment horizontal="left" vertical="top" indent="1"/>
    </xf>
    <xf numFmtId="0" fontId="202" fillId="0" borderId="0" applyNumberFormat="0" applyProtection="0">
      <alignment horizontal="center" wrapText="1"/>
    </xf>
    <xf numFmtId="0" fontId="201" fillId="113" borderId="54" applyNumberFormat="0" applyProtection="0">
      <alignment horizontal="left" vertical="top" indent="1"/>
    </xf>
    <xf numFmtId="0" fontId="201" fillId="113" borderId="54" applyNumberFormat="0" applyProtection="0">
      <alignment horizontal="left" vertical="top" indent="1"/>
    </xf>
    <xf numFmtId="0" fontId="201" fillId="113" borderId="54" applyNumberFormat="0" applyProtection="0">
      <alignment horizontal="left" vertical="top" indent="1"/>
    </xf>
    <xf numFmtId="0" fontId="201" fillId="113" borderId="54" applyNumberFormat="0" applyProtection="0">
      <alignment horizontal="left" vertical="top" indent="1"/>
    </xf>
    <xf numFmtId="0" fontId="202" fillId="0" borderId="0" applyNumberFormat="0" applyProtection="0">
      <alignment horizontal="center" wrapText="1"/>
    </xf>
    <xf numFmtId="0" fontId="20" fillId="0" borderId="60" applyNumberFormat="0" applyProtection="0">
      <alignment horizontal="left" vertical="center" indent="1"/>
    </xf>
    <xf numFmtId="0" fontId="203" fillId="0" borderId="0"/>
    <xf numFmtId="0" fontId="203" fillId="0" borderId="0"/>
    <xf numFmtId="4" fontId="204" fillId="118" borderId="0" applyNumberFormat="0" applyProtection="0">
      <alignment horizontal="left" vertical="center" indent="1"/>
    </xf>
    <xf numFmtId="0" fontId="203" fillId="0" borderId="0"/>
    <xf numFmtId="4" fontId="204" fillId="118" borderId="0" applyNumberFormat="0" applyProtection="0">
      <alignment horizontal="left" vertical="center" indent="1"/>
    </xf>
    <xf numFmtId="4" fontId="204" fillId="118" borderId="0" applyNumberFormat="0" applyProtection="0">
      <alignment horizontal="left" vertical="center" indent="1"/>
    </xf>
    <xf numFmtId="4" fontId="204" fillId="118" borderId="0" applyNumberFormat="0" applyProtection="0">
      <alignment horizontal="left" vertical="center" indent="1"/>
    </xf>
    <xf numFmtId="4" fontId="204" fillId="118" borderId="0" applyNumberFormat="0" applyProtection="0">
      <alignment horizontal="left" vertical="center" indent="1"/>
    </xf>
    <xf numFmtId="4" fontId="204" fillId="118" borderId="0" applyNumberFormat="0" applyProtection="0">
      <alignment horizontal="left" vertical="center" indent="1"/>
    </xf>
    <xf numFmtId="4" fontId="196" fillId="0" borderId="0" applyNumberFormat="0" applyProtection="0">
      <alignment horizontal="left"/>
    </xf>
    <xf numFmtId="4" fontId="205" fillId="0" borderId="0" applyNumberFormat="0" applyProtection="0">
      <alignment horizontal="left"/>
    </xf>
    <xf numFmtId="4" fontId="204" fillId="118" borderId="0" applyNumberFormat="0" applyProtection="0">
      <alignment horizontal="left" vertical="center" indent="1"/>
    </xf>
    <xf numFmtId="4" fontId="204" fillId="118" borderId="0" applyNumberFormat="0" applyProtection="0">
      <alignment horizontal="left" vertical="center" indent="1"/>
    </xf>
    <xf numFmtId="4" fontId="204" fillId="118" borderId="0" applyNumberFormat="0" applyProtection="0">
      <alignment horizontal="left" vertical="center" indent="1"/>
    </xf>
    <xf numFmtId="4" fontId="204" fillId="118" borderId="0" applyNumberFormat="0" applyProtection="0">
      <alignment horizontal="left" vertical="center" indent="1"/>
    </xf>
    <xf numFmtId="4" fontId="204" fillId="118" borderId="0" applyNumberFormat="0" applyProtection="0">
      <alignment horizontal="left" vertical="center" indent="1"/>
    </xf>
    <xf numFmtId="4" fontId="204" fillId="118" borderId="0" applyNumberFormat="0" applyProtection="0">
      <alignment horizontal="left" vertical="center" indent="1"/>
    </xf>
    <xf numFmtId="4" fontId="204" fillId="118" borderId="0" applyNumberFormat="0" applyProtection="0">
      <alignment horizontal="left" vertical="center" indent="1"/>
    </xf>
    <xf numFmtId="0" fontId="203" fillId="0" borderId="0"/>
    <xf numFmtId="0" fontId="203" fillId="0" borderId="0"/>
    <xf numFmtId="0" fontId="203" fillId="0" borderId="0"/>
    <xf numFmtId="4" fontId="196" fillId="0" borderId="0" applyNumberFormat="0" applyProtection="0">
      <alignment horizontal="left"/>
    </xf>
    <xf numFmtId="4" fontId="196" fillId="0" borderId="0" applyNumberFormat="0" applyProtection="0">
      <alignment horizontal="left" vertical="top"/>
    </xf>
    <xf numFmtId="4" fontId="206" fillId="118" borderId="55" applyNumberFormat="0" applyProtection="0">
      <alignment horizontal="left" vertical="center" indent="1"/>
    </xf>
    <xf numFmtId="4" fontId="206" fillId="118" borderId="55" applyNumberFormat="0" applyProtection="0">
      <alignment horizontal="left" vertical="center" indent="1"/>
    </xf>
    <xf numFmtId="4" fontId="206" fillId="118" borderId="55" applyNumberFormat="0" applyProtection="0">
      <alignment horizontal="left" vertical="center" indent="1"/>
    </xf>
    <xf numFmtId="4" fontId="206" fillId="118" borderId="55" applyNumberFormat="0" applyProtection="0">
      <alignment horizontal="left" vertical="center" indent="1"/>
    </xf>
    <xf numFmtId="4" fontId="196" fillId="0" borderId="0" applyNumberFormat="0" applyProtection="0">
      <alignment horizontal="left" vertical="top"/>
    </xf>
    <xf numFmtId="0" fontId="203" fillId="0" borderId="0"/>
    <xf numFmtId="0" fontId="44" fillId="119" borderId="13"/>
    <xf numFmtId="0" fontId="44" fillId="119" borderId="13"/>
    <xf numFmtId="0" fontId="44" fillId="119" borderId="13"/>
    <xf numFmtId="4" fontId="27" fillId="0" borderId="0" applyNumberFormat="0" applyProtection="0">
      <alignment horizontal="right"/>
    </xf>
    <xf numFmtId="4" fontId="89" fillId="117" borderId="50" applyNumberFormat="0" applyProtection="0">
      <alignment horizontal="right" vertical="center"/>
    </xf>
    <xf numFmtId="4" fontId="89" fillId="111" borderId="54" applyNumberFormat="0" applyProtection="0">
      <alignment horizontal="right" vertical="center"/>
    </xf>
    <xf numFmtId="4" fontId="89" fillId="111" borderId="54" applyNumberFormat="0" applyProtection="0">
      <alignment horizontal="right" vertical="center"/>
    </xf>
    <xf numFmtId="4" fontId="89" fillId="111" borderId="54" applyNumberFormat="0" applyProtection="0">
      <alignment horizontal="right" vertical="center"/>
    </xf>
    <xf numFmtId="4" fontId="89" fillId="111" borderId="54" applyNumberFormat="0" applyProtection="0">
      <alignment horizontal="right" vertical="center"/>
    </xf>
    <xf numFmtId="4" fontId="89" fillId="111" borderId="54" applyNumberFormat="0" applyProtection="0">
      <alignment horizontal="right" vertical="center"/>
    </xf>
    <xf numFmtId="4" fontId="89" fillId="111" borderId="54" applyNumberFormat="0" applyProtection="0">
      <alignment horizontal="right" vertical="center"/>
    </xf>
    <xf numFmtId="4" fontId="27" fillId="0" borderId="0" applyNumberFormat="0" applyProtection="0">
      <alignment horizontal="right"/>
    </xf>
    <xf numFmtId="4" fontId="89" fillId="111" borderId="54" applyNumberFormat="0" applyProtection="0">
      <alignment horizontal="right" vertical="center"/>
    </xf>
    <xf numFmtId="4" fontId="89" fillId="0" borderId="0" applyNumberFormat="0" applyProtection="0">
      <alignment horizontal="right"/>
    </xf>
    <xf numFmtId="4" fontId="89" fillId="111" borderId="54" applyNumberFormat="0" applyProtection="0">
      <alignment horizontal="right" vertical="center"/>
    </xf>
    <xf numFmtId="4" fontId="27" fillId="0" borderId="0" applyNumberFormat="0" applyProtection="0">
      <alignment horizontal="right"/>
    </xf>
    <xf numFmtId="4" fontId="27" fillId="0" borderId="0" applyNumberFormat="0" applyProtection="0">
      <alignment horizontal="right"/>
    </xf>
    <xf numFmtId="4" fontId="89" fillId="111" borderId="54" applyNumberFormat="0" applyProtection="0">
      <alignment horizontal="right" vertical="center"/>
    </xf>
    <xf numFmtId="4" fontId="27" fillId="0" borderId="0" applyNumberFormat="0" applyProtection="0">
      <alignment horizontal="right"/>
    </xf>
    <xf numFmtId="4" fontId="27" fillId="0" borderId="0" applyNumberFormat="0" applyProtection="0">
      <alignment horizontal="right" vertical="top"/>
    </xf>
    <xf numFmtId="4" fontId="207" fillId="77" borderId="29" applyNumberFormat="0" applyProtection="0">
      <alignment horizontal="right" vertical="center"/>
    </xf>
    <xf numFmtId="4" fontId="207" fillId="77" borderId="29" applyNumberFormat="0" applyProtection="0">
      <alignment horizontal="right" vertical="center"/>
    </xf>
    <xf numFmtId="4" fontId="207" fillId="77" borderId="29" applyNumberFormat="0" applyProtection="0">
      <alignment horizontal="right" vertical="center"/>
    </xf>
    <xf numFmtId="4" fontId="207" fillId="77" borderId="29" applyNumberFormat="0" applyProtection="0">
      <alignment horizontal="right" vertical="center"/>
    </xf>
    <xf numFmtId="4" fontId="89" fillId="0" borderId="0" applyNumberFormat="0" applyProtection="0">
      <alignment horizontal="right"/>
    </xf>
    <xf numFmtId="0" fontId="208" fillId="0" borderId="61" applyNumberFormat="0" applyFont="0" applyFill="0" applyAlignment="0" applyProtection="0"/>
    <xf numFmtId="231" fontId="209" fillId="0" borderId="62" applyNumberFormat="0" applyProtection="0">
      <alignment horizontal="right" vertical="center"/>
    </xf>
    <xf numFmtId="231" fontId="210" fillId="0" borderId="63" applyNumberFormat="0" applyProtection="0">
      <alignment horizontal="right" vertical="center"/>
    </xf>
    <xf numFmtId="0" fontId="210" fillId="120" borderId="61" applyNumberFormat="0" applyAlignment="0" applyProtection="0">
      <alignment horizontal="left" vertical="center" indent="1"/>
    </xf>
    <xf numFmtId="0" fontId="211" fillId="121" borderId="63" applyNumberFormat="0" applyAlignment="0" applyProtection="0">
      <alignment horizontal="left" vertical="center" indent="1"/>
    </xf>
    <xf numFmtId="0" fontId="211" fillId="121" borderId="63" applyNumberFormat="0" applyAlignment="0" applyProtection="0">
      <alignment horizontal="left" vertical="center" indent="1"/>
    </xf>
    <xf numFmtId="0" fontId="212" fillId="0" borderId="64" applyNumberFormat="0" applyFill="0" applyBorder="0" applyAlignment="0" applyProtection="0"/>
    <xf numFmtId="0" fontId="213" fillId="0" borderId="64" applyBorder="0" applyAlignment="0" applyProtection="0"/>
    <xf numFmtId="231" fontId="214" fillId="122" borderId="65" applyNumberFormat="0" applyBorder="0" applyAlignment="0" applyProtection="0">
      <alignment horizontal="right" vertical="center" indent="1"/>
    </xf>
    <xf numFmtId="231" fontId="215" fillId="123" borderId="65" applyNumberFormat="0" applyBorder="0" applyAlignment="0" applyProtection="0">
      <alignment horizontal="right" vertical="center" indent="1"/>
    </xf>
    <xf numFmtId="231" fontId="215" fillId="124" borderId="65" applyNumberFormat="0" applyBorder="0" applyAlignment="0" applyProtection="0">
      <alignment horizontal="right" vertical="center" indent="1"/>
    </xf>
    <xf numFmtId="231" fontId="216" fillId="125" borderId="65" applyNumberFormat="0" applyBorder="0" applyAlignment="0" applyProtection="0">
      <alignment horizontal="right" vertical="center" indent="1"/>
    </xf>
    <xf numFmtId="231" fontId="216" fillId="126" borderId="65" applyNumberFormat="0" applyBorder="0" applyAlignment="0" applyProtection="0">
      <alignment horizontal="right" vertical="center" indent="1"/>
    </xf>
    <xf numFmtId="231" fontId="216" fillId="127" borderId="65" applyNumberFormat="0" applyBorder="0" applyAlignment="0" applyProtection="0">
      <alignment horizontal="right" vertical="center" indent="1"/>
    </xf>
    <xf numFmtId="231" fontId="217" fillId="128" borderId="65" applyNumberFormat="0" applyBorder="0" applyAlignment="0" applyProtection="0">
      <alignment horizontal="right" vertical="center" indent="1"/>
    </xf>
    <xf numFmtId="231" fontId="217" fillId="129" borderId="65" applyNumberFormat="0" applyBorder="0" applyAlignment="0" applyProtection="0">
      <alignment horizontal="right" vertical="center" indent="1"/>
    </xf>
    <xf numFmtId="231" fontId="217" fillId="130" borderId="65" applyNumberFormat="0" applyBorder="0" applyAlignment="0" applyProtection="0">
      <alignment horizontal="right" vertical="center" indent="1"/>
    </xf>
    <xf numFmtId="0" fontId="211" fillId="131" borderId="61" applyNumberFormat="0" applyAlignment="0" applyProtection="0">
      <alignment horizontal="left" vertical="center" indent="1"/>
    </xf>
    <xf numFmtId="0" fontId="211" fillId="132" borderId="61" applyNumberFormat="0" applyAlignment="0" applyProtection="0">
      <alignment horizontal="left" vertical="center" indent="1"/>
    </xf>
    <xf numFmtId="0" fontId="211" fillId="133" borderId="61" applyNumberFormat="0" applyAlignment="0" applyProtection="0">
      <alignment horizontal="left" vertical="center" indent="1"/>
    </xf>
    <xf numFmtId="0" fontId="211" fillId="134" borderId="61" applyNumberFormat="0" applyAlignment="0" applyProtection="0">
      <alignment horizontal="left" vertical="center" indent="1"/>
    </xf>
    <xf numFmtId="0" fontId="211" fillId="135" borderId="63" applyNumberFormat="0" applyAlignment="0" applyProtection="0">
      <alignment horizontal="left" vertical="center" indent="1"/>
    </xf>
    <xf numFmtId="231" fontId="209" fillId="134" borderId="62" applyNumberFormat="0" applyBorder="0" applyProtection="0">
      <alignment horizontal="right" vertical="center"/>
    </xf>
    <xf numFmtId="231" fontId="210" fillId="134" borderId="63" applyNumberFormat="0" applyBorder="0" applyProtection="0">
      <alignment horizontal="right" vertical="center"/>
    </xf>
    <xf numFmtId="231" fontId="209" fillId="136" borderId="61" applyNumberFormat="0" applyAlignment="0" applyProtection="0">
      <alignment horizontal="left" vertical="center" indent="1"/>
    </xf>
    <xf numFmtId="0" fontId="210" fillId="120" borderId="63" applyNumberFormat="0" applyAlignment="0" applyProtection="0">
      <alignment horizontal="left" vertical="center" indent="1"/>
    </xf>
    <xf numFmtId="0" fontId="211" fillId="135" borderId="63" applyNumberFormat="0" applyAlignment="0" applyProtection="0">
      <alignment horizontal="left" vertical="center" indent="1"/>
    </xf>
    <xf numFmtId="231" fontId="210" fillId="135" borderId="63" applyNumberFormat="0" applyProtection="0">
      <alignment horizontal="right" vertical="center"/>
    </xf>
    <xf numFmtId="0" fontId="218" fillId="0" borderId="0"/>
    <xf numFmtId="0" fontId="219" fillId="0" borderId="0"/>
    <xf numFmtId="0" fontId="220" fillId="87" borderId="0"/>
    <xf numFmtId="0" fontId="221" fillId="137" borderId="0"/>
    <xf numFmtId="0" fontId="222" fillId="137" borderId="66"/>
    <xf numFmtId="0" fontId="222" fillId="137" borderId="66"/>
    <xf numFmtId="0" fontId="222" fillId="137" borderId="0"/>
    <xf numFmtId="0" fontId="220" fillId="87" borderId="66">
      <protection locked="0"/>
    </xf>
    <xf numFmtId="0" fontId="220" fillId="87" borderId="66">
      <protection locked="0"/>
    </xf>
    <xf numFmtId="0" fontId="220" fillId="137" borderId="0"/>
    <xf numFmtId="0" fontId="223" fillId="138" borderId="0"/>
    <xf numFmtId="0" fontId="223" fillId="108" borderId="0"/>
    <xf numFmtId="0" fontId="223" fillId="102" borderId="0"/>
    <xf numFmtId="0" fontId="224" fillId="92" borderId="0" applyNumberFormat="0" applyBorder="0" applyAlignment="0" applyProtection="0">
      <alignment vertical="center"/>
    </xf>
    <xf numFmtId="0" fontId="30" fillId="139" borderId="0" applyNumberFormat="0" applyFont="0" applyBorder="0" applyAlignment="0" applyProtection="0"/>
    <xf numFmtId="0" fontId="225" fillId="140" borderId="0" applyNumberFormat="0" applyFont="0" applyBorder="0" applyAlignment="0" applyProtection="0">
      <alignment horizontal="center"/>
    </xf>
    <xf numFmtId="232" fontId="30" fillId="0" borderId="0"/>
    <xf numFmtId="0" fontId="226" fillId="0" borderId="0" applyNumberFormat="0" applyFill="0" applyBorder="0" applyAlignment="0" applyProtection="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1" fontId="21" fillId="0" borderId="0"/>
    <xf numFmtId="0" fontId="227" fillId="0" borderId="0"/>
    <xf numFmtId="37" fontId="228" fillId="77" borderId="0">
      <alignment horizontal="right"/>
    </xf>
    <xf numFmtId="37" fontId="229" fillId="77" borderId="0">
      <alignment horizontal="right"/>
    </xf>
    <xf numFmtId="1" fontId="30" fillId="0" borderId="0" applyBorder="0">
      <alignment horizontal="left" vertical="top" wrapText="1"/>
    </xf>
    <xf numFmtId="0" fontId="33" fillId="0" borderId="0"/>
    <xf numFmtId="0" fontId="21" fillId="141"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1" fillId="0" borderId="0"/>
    <xf numFmtId="0" fontId="20" fillId="0" borderId="0" applyNumberFormat="0" applyFill="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0" fillId="0" borderId="0" applyNumberFormat="0" applyFill="0" applyBorder="0" applyAlignment="0" applyProtection="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44" fillId="0" borderId="0" applyNumberFormat="0" applyFill="0" applyBorder="0" applyProtection="0">
      <alignment horizontal="left" vertical="top" wrapText="1"/>
    </xf>
    <xf numFmtId="0" fontId="44" fillId="0" borderId="0" applyNumberFormat="0" applyFill="0" applyBorder="0" applyProtection="0">
      <alignment horizontal="left" vertical="top" wrapText="1"/>
    </xf>
    <xf numFmtId="0" fontId="44" fillId="0" borderId="0" applyNumberFormat="0" applyFill="0" applyBorder="0" applyProtection="0">
      <alignment horizontal="right" vertical="top" wrapText="1"/>
    </xf>
    <xf numFmtId="0" fontId="44" fillId="0" borderId="0" applyNumberFormat="0" applyFill="0" applyBorder="0" applyProtection="0">
      <alignment horizontal="right" vertical="top" wrapText="1"/>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21"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1"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1"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0"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0"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1"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4" fontId="44" fillId="0" borderId="0" applyFill="0" applyBorder="0" applyProtection="0">
      <alignment horizontal="right" vertical="top" wrapText="1"/>
    </xf>
    <xf numFmtId="14" fontId="44" fillId="0" borderId="0" applyFill="0" applyBorder="0" applyProtection="0">
      <alignment horizontal="right" vertical="top" wrapText="1"/>
    </xf>
    <xf numFmtId="0" fontId="80"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1"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0"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applyNumberFormat="0" applyBorder="0" applyAlignment="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67"/>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0" fillId="0" borderId="0" applyNumberFormat="0" applyBorder="0" applyAlignment="0"/>
    <xf numFmtId="0" fontId="197" fillId="76" borderId="0" applyNumberFormat="0" applyBorder="0" applyAlignment="0"/>
    <xf numFmtId="0" fontId="231" fillId="0" borderId="0"/>
    <xf numFmtId="3" fontId="75" fillId="0" borderId="0" applyNumberFormat="0" applyFill="0" applyBorder="0" applyAlignment="0" applyProtection="0">
      <alignment vertical="center"/>
    </xf>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39" fontId="76" fillId="0" borderId="15" applyFont="0" applyFill="0" applyAlignment="0" applyProtection="0"/>
    <xf numFmtId="39" fontId="76" fillId="0" borderId="15" applyFont="0" applyFill="0" applyAlignment="0" applyProtection="0"/>
    <xf numFmtId="39" fontId="76" fillId="0" borderId="15" applyFont="0" applyFill="0" applyAlignment="0" applyProtection="0"/>
    <xf numFmtId="39" fontId="76" fillId="0" borderId="15" applyFont="0" applyFill="0" applyAlignment="0" applyProtection="0"/>
    <xf numFmtId="3" fontId="21" fillId="0" borderId="12" applyFont="0" applyFill="0" applyAlignment="0" applyProtection="0"/>
    <xf numFmtId="3" fontId="21" fillId="0" borderId="12" applyFont="0" applyFill="0" applyAlignment="0" applyProtection="0"/>
    <xf numFmtId="3" fontId="21" fillId="0" borderId="12" applyFont="0" applyFill="0" applyAlignment="0" applyProtection="0"/>
    <xf numFmtId="3" fontId="21" fillId="0" borderId="12" applyFont="0" applyFill="0" applyAlignment="0" applyProtection="0"/>
    <xf numFmtId="3" fontId="21" fillId="0" borderId="12" applyFont="0" applyFill="0" applyAlignment="0" applyProtection="0"/>
    <xf numFmtId="3" fontId="21" fillId="0" borderId="12" applyFont="0" applyFill="0" applyAlignment="0" applyProtection="0"/>
    <xf numFmtId="3" fontId="21" fillId="0" borderId="12" applyFont="0" applyFill="0" applyAlignment="0" applyProtection="0"/>
    <xf numFmtId="3" fontId="21" fillId="0" borderId="12" applyFont="0" applyFill="0" applyAlignment="0" applyProtection="0"/>
    <xf numFmtId="3" fontId="21" fillId="0" borderId="12" applyFont="0" applyFill="0" applyAlignment="0" applyProtection="0"/>
    <xf numFmtId="10" fontId="21" fillId="0" borderId="12" applyFont="0" applyFill="0" applyAlignment="0" applyProtection="0"/>
    <xf numFmtId="10" fontId="21" fillId="0" borderId="12" applyFont="0" applyFill="0" applyAlignment="0" applyProtection="0"/>
    <xf numFmtId="10" fontId="21" fillId="0" borderId="12" applyFont="0" applyFill="0" applyAlignment="0" applyProtection="0"/>
    <xf numFmtId="10" fontId="21" fillId="0" borderId="12" applyFont="0" applyFill="0" applyAlignment="0" applyProtection="0"/>
    <xf numFmtId="165"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3" fillId="0" borderId="0">
      <alignment horizontal="center"/>
    </xf>
    <xf numFmtId="0" fontId="233" fillId="0" borderId="0">
      <alignment horizontal="center"/>
    </xf>
    <xf numFmtId="0" fontId="233" fillId="0" borderId="0">
      <alignment horizontal="center"/>
    </xf>
    <xf numFmtId="0" fontId="233" fillId="0" borderId="0">
      <alignment horizontal="center"/>
    </xf>
    <xf numFmtId="0" fontId="233" fillId="0" borderId="0">
      <alignment horizontal="center"/>
    </xf>
    <xf numFmtId="0" fontId="233" fillId="0" borderId="0">
      <alignment horizontal="center"/>
    </xf>
    <xf numFmtId="0" fontId="233" fillId="0" borderId="0">
      <alignment horizontal="center"/>
    </xf>
    <xf numFmtId="165" fontId="41" fillId="0" borderId="0"/>
    <xf numFmtId="165" fontId="41" fillId="0" borderId="0"/>
    <xf numFmtId="165" fontId="41" fillId="0" borderId="0"/>
    <xf numFmtId="165" fontId="41" fillId="0" borderId="0"/>
    <xf numFmtId="165" fontId="41" fillId="0" borderId="0"/>
    <xf numFmtId="0" fontId="233" fillId="0" borderId="0">
      <alignment horizontal="center"/>
    </xf>
    <xf numFmtId="0" fontId="233" fillId="0" borderId="0">
      <alignment horizontal="center"/>
    </xf>
    <xf numFmtId="0" fontId="233" fillId="0" borderId="0">
      <alignment horizontal="center"/>
    </xf>
    <xf numFmtId="0" fontId="233" fillId="0" borderId="0">
      <alignment horizontal="center"/>
    </xf>
    <xf numFmtId="0" fontId="233" fillId="0" borderId="0">
      <alignment horizontal="center"/>
    </xf>
    <xf numFmtId="0" fontId="233" fillId="0" borderId="0">
      <alignment horizontal="center"/>
    </xf>
    <xf numFmtId="0" fontId="233" fillId="0" borderId="0">
      <alignment horizontal="center"/>
    </xf>
    <xf numFmtId="165" fontId="4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41" fillId="0" borderId="0"/>
    <xf numFmtId="165"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41" fillId="0" borderId="0"/>
    <xf numFmtId="165" fontId="41" fillId="0" borderId="0"/>
    <xf numFmtId="165" fontId="41" fillId="0" borderId="0"/>
    <xf numFmtId="165" fontId="41" fillId="0" borderId="0"/>
    <xf numFmtId="165" fontId="41" fillId="0" borderId="0"/>
    <xf numFmtId="165" fontId="41" fillId="0" borderId="0"/>
    <xf numFmtId="165" fontId="41" fillId="0" borderId="0"/>
    <xf numFmtId="0" fontId="188" fillId="0" borderId="0" applyFill="0" applyBorder="0" applyProtection="0">
      <alignment horizontal="center" vertical="center"/>
    </xf>
    <xf numFmtId="0" fontId="21" fillId="0" borderId="0" applyBorder="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26" applyBorder="0" applyProtection="0">
      <alignment horizontal="righ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42" borderId="0" applyBorder="0" applyProtection="0">
      <alignment horizontal="centerContinuous"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92" borderId="26" applyBorder="0" applyProtection="0">
      <alignment horizontal="centerContinuous"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4" fillId="0" borderId="0" applyBorder="0" applyProtection="0">
      <alignment vertical="center"/>
    </xf>
    <xf numFmtId="0" fontId="188" fillId="0" borderId="0" applyFill="0" applyBorder="0" applyProtection="0"/>
    <xf numFmtId="0" fontId="169" fillId="0" borderId="0"/>
    <xf numFmtId="0" fontId="20" fillId="0" borderId="0" applyFill="0" applyBorder="0" applyProtection="0">
      <alignment horizontal="left"/>
    </xf>
    <xf numFmtId="0" fontId="235" fillId="0" borderId="0" applyFill="0" applyBorder="0" applyProtection="0">
      <alignment horizontal="left" vertical="top"/>
    </xf>
    <xf numFmtId="0" fontId="233" fillId="0" borderId="0">
      <alignment horizontal="centerContinuous"/>
    </xf>
    <xf numFmtId="49" fontId="7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77"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49" fontId="21" fillId="0" borderId="0"/>
    <xf numFmtId="49" fontId="21" fillId="0" borderId="0"/>
    <xf numFmtId="49" fontId="21" fillId="0" borderId="0"/>
    <xf numFmtId="0" fontId="44" fillId="0" borderId="0" applyFont="0" applyFill="0" applyBorder="0" applyAlignment="0" applyProtection="0"/>
    <xf numFmtId="0" fontId="44" fillId="0" borderId="0" applyFont="0" applyFill="0" applyBorder="0" applyAlignment="0" applyProtection="0"/>
    <xf numFmtId="40" fontId="236" fillId="0" borderId="0"/>
    <xf numFmtId="233" fontId="21" fillId="0" borderId="0">
      <alignment horizont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34" fontId="30" fillId="0" borderId="0">
      <alignment horizontal="center"/>
    </xf>
    <xf numFmtId="0" fontId="101"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26" fillId="0" borderId="0" applyNumberFormat="0" applyFill="0" applyBorder="0" applyAlignment="0" applyProtection="0"/>
    <xf numFmtId="0" fontId="2" fillId="0" borderId="0" applyNumberFormat="0" applyFill="0" applyBorder="0" applyAlignment="0" applyProtection="0"/>
    <xf numFmtId="0" fontId="187" fillId="0" borderId="0"/>
    <xf numFmtId="0" fontId="238" fillId="0" borderId="0" applyNumberFormat="0" applyFill="0" applyBorder="0" applyAlignment="0" applyProtection="0"/>
    <xf numFmtId="0" fontId="226" fillId="0" borderId="0" applyNumberFormat="0" applyFill="0" applyBorder="0" applyAlignment="0" applyProtection="0"/>
    <xf numFmtId="0" fontId="238" fillId="0" borderId="0" applyNumberFormat="0" applyFill="0" applyBorder="0" applyAlignment="0" applyProtection="0"/>
    <xf numFmtId="0" fontId="2" fillId="0" borderId="0" applyNumberFormat="0" applyFill="0" applyBorder="0" applyAlignment="0" applyProtection="0"/>
    <xf numFmtId="0" fontId="2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5" fontId="57" fillId="0" borderId="0">
      <alignment horizontal="center"/>
    </xf>
    <xf numFmtId="235" fontId="156" fillId="0" borderId="0">
      <alignment horizontal="center"/>
    </xf>
    <xf numFmtId="235" fontId="57" fillId="0" borderId="0">
      <alignment horizontal="center"/>
    </xf>
    <xf numFmtId="0" fontId="21" fillId="0" borderId="0"/>
    <xf numFmtId="0" fontId="239" fillId="0" borderId="0">
      <alignment horizontal="center"/>
    </xf>
    <xf numFmtId="0" fontId="239" fillId="0" borderId="0">
      <alignment horizontal="center"/>
    </xf>
    <xf numFmtId="0" fontId="240" fillId="0" borderId="0">
      <alignment horizontal="center"/>
    </xf>
    <xf numFmtId="0" fontId="239" fillId="0" borderId="0">
      <alignment horizontal="center"/>
    </xf>
    <xf numFmtId="0" fontId="239" fillId="0" borderId="0">
      <alignment horizontal="center"/>
    </xf>
    <xf numFmtId="0" fontId="21" fillId="0" borderId="0"/>
    <xf numFmtId="0" fontId="240" fillId="0" borderId="0">
      <alignment horizontal="center"/>
    </xf>
    <xf numFmtId="49" fontId="241" fillId="82" borderId="0" applyNumberFormat="0" applyFill="0" applyBorder="0" applyAlignment="0" applyProtection="0"/>
    <xf numFmtId="0" fontId="242"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39" fontId="76" fillId="0" borderId="68" applyFont="0" applyFill="0" applyAlignment="0" applyProtection="0"/>
    <xf numFmtId="0" fontId="16" fillId="0" borderId="9" applyNumberFormat="0" applyFill="0" applyAlignment="0" applyProtection="0"/>
    <xf numFmtId="39" fontId="76" fillId="0" borderId="68" applyFont="0" applyFill="0" applyAlignment="0" applyProtection="0"/>
    <xf numFmtId="0" fontId="16" fillId="0" borderId="9" applyNumberFormat="0" applyFill="0" applyAlignment="0" applyProtection="0"/>
    <xf numFmtId="0" fontId="97" fillId="0" borderId="69" applyNumberFormat="0" applyFill="0" applyAlignment="0" applyProtection="0"/>
    <xf numFmtId="0" fontId="16" fillId="0" borderId="9" applyNumberFormat="0" applyFill="0" applyAlignment="0" applyProtection="0"/>
    <xf numFmtId="0" fontId="97" fillId="0" borderId="69" applyNumberFormat="0" applyFill="0" applyAlignment="0" applyProtection="0"/>
    <xf numFmtId="0" fontId="16" fillId="0" borderId="9" applyNumberFormat="0" applyFill="0" applyAlignment="0" applyProtection="0"/>
    <xf numFmtId="0" fontId="97" fillId="0" borderId="69" applyNumberFormat="0" applyFill="0" applyAlignment="0" applyProtection="0"/>
    <xf numFmtId="0" fontId="16" fillId="0" borderId="9" applyNumberFormat="0" applyFill="0" applyAlignment="0" applyProtection="0"/>
    <xf numFmtId="39" fontId="76" fillId="0" borderId="68" applyFont="0" applyFill="0" applyAlignment="0" applyProtection="0"/>
    <xf numFmtId="0" fontId="16" fillId="0" borderId="9" applyNumberFormat="0" applyFill="0" applyAlignment="0" applyProtection="0"/>
    <xf numFmtId="0" fontId="243" fillId="0" borderId="9" applyNumberFormat="0" applyFill="0" applyAlignment="0" applyProtection="0"/>
    <xf numFmtId="0" fontId="16" fillId="0" borderId="9" applyNumberFormat="0" applyFill="0" applyAlignment="0" applyProtection="0"/>
    <xf numFmtId="0" fontId="87" fillId="0" borderId="68" applyNumberFormat="0" applyFont="0" applyFill="0" applyAlignment="0" applyProtection="0"/>
    <xf numFmtId="0" fontId="16" fillId="0" borderId="9" applyNumberFormat="0" applyFill="0" applyAlignment="0" applyProtection="0"/>
    <xf numFmtId="0" fontId="87" fillId="0" borderId="68" applyNumberFormat="0" applyFont="0" applyFill="0" applyAlignment="0" applyProtection="0"/>
    <xf numFmtId="0" fontId="16" fillId="0" borderId="9" applyNumberFormat="0" applyFill="0" applyAlignment="0" applyProtection="0"/>
    <xf numFmtId="0" fontId="87" fillId="0" borderId="68" applyNumberFormat="0" applyFont="0" applyFill="0" applyAlignment="0" applyProtection="0"/>
    <xf numFmtId="0" fontId="16" fillId="0" borderId="9" applyNumberFormat="0" applyFill="0" applyAlignment="0" applyProtection="0"/>
    <xf numFmtId="0" fontId="97" fillId="0" borderId="69" applyNumberFormat="0" applyFill="0" applyAlignment="0" applyProtection="0"/>
    <xf numFmtId="0" fontId="97" fillId="0" borderId="69" applyNumberFormat="0" applyFill="0" applyAlignment="0" applyProtection="0"/>
    <xf numFmtId="0" fontId="97" fillId="0" borderId="69" applyNumberFormat="0" applyFill="0" applyAlignment="0" applyProtection="0"/>
    <xf numFmtId="0" fontId="97" fillId="0" borderId="69" applyNumberFormat="0" applyFill="0" applyAlignment="0" applyProtection="0"/>
    <xf numFmtId="0" fontId="97" fillId="0" borderId="69" applyNumberFormat="0" applyFill="0" applyAlignment="0" applyProtection="0"/>
    <xf numFmtId="0" fontId="97" fillId="0" borderId="69" applyNumberFormat="0" applyFill="0" applyAlignment="0" applyProtection="0"/>
    <xf numFmtId="0" fontId="243" fillId="0" borderId="9" applyNumberForma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16" fillId="0" borderId="9" applyNumberFormat="0" applyFill="0" applyAlignment="0" applyProtection="0"/>
    <xf numFmtId="0" fontId="97" fillId="0" borderId="69" applyNumberFormat="0" applyFill="0" applyAlignment="0" applyProtection="0"/>
    <xf numFmtId="0" fontId="97" fillId="0" borderId="69" applyNumberFormat="0" applyFill="0" applyAlignment="0" applyProtection="0"/>
    <xf numFmtId="0" fontId="21" fillId="0" borderId="0" applyNumberFormat="0" applyFont="0" applyFill="0" applyBorder="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16" fillId="0" borderId="9" applyNumberFormat="0" applyFill="0" applyAlignment="0" applyProtection="0"/>
    <xf numFmtId="0" fontId="87" fillId="0" borderId="68" applyNumberFormat="0" applyFont="0" applyFill="0" applyAlignment="0" applyProtection="0"/>
    <xf numFmtId="0" fontId="16" fillId="0" borderId="9" applyNumberFormat="0" applyFill="0" applyAlignment="0" applyProtection="0"/>
    <xf numFmtId="0" fontId="87" fillId="0" borderId="68" applyNumberFormat="0" applyFont="0" applyFill="0" applyAlignment="0" applyProtection="0"/>
    <xf numFmtId="0" fontId="16" fillId="0" borderId="9" applyNumberFormat="0" applyFill="0" applyAlignment="0" applyProtection="0"/>
    <xf numFmtId="0" fontId="87" fillId="0" borderId="68" applyNumberFormat="0" applyFont="0" applyFill="0" applyAlignment="0" applyProtection="0"/>
    <xf numFmtId="0" fontId="16" fillId="0" borderId="9" applyNumberFormat="0" applyFill="0" applyAlignment="0" applyProtection="0"/>
    <xf numFmtId="0" fontId="87" fillId="0" borderId="68" applyNumberFormat="0" applyFont="0" applyFill="0" applyAlignment="0" applyProtection="0"/>
    <xf numFmtId="0" fontId="16" fillId="0" borderId="9" applyNumberForma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97" fillId="0" borderId="70" applyNumberFormat="0" applyFill="0" applyAlignment="0" applyProtection="0"/>
    <xf numFmtId="0" fontId="97" fillId="0" borderId="70" applyNumberFormat="0" applyFill="0" applyAlignment="0" applyProtection="0"/>
    <xf numFmtId="0" fontId="95" fillId="0" borderId="71" applyNumberFormat="0" applyFill="0" applyAlignment="0" applyProtection="0"/>
    <xf numFmtId="0" fontId="16" fillId="0" borderId="9" applyNumberFormat="0" applyFill="0" applyAlignment="0" applyProtection="0"/>
    <xf numFmtId="0" fontId="97" fillId="0" borderId="70" applyNumberFormat="0" applyFill="0" applyAlignment="0" applyProtection="0"/>
    <xf numFmtId="0" fontId="21" fillId="0" borderId="0" applyNumberFormat="0" applyFont="0" applyFill="0" applyBorder="0" applyAlignment="0" applyProtection="0"/>
    <xf numFmtId="0" fontId="97" fillId="0" borderId="70" applyNumberFormat="0" applyFill="0" applyAlignment="0" applyProtection="0"/>
    <xf numFmtId="0" fontId="97" fillId="0" borderId="69" applyNumberFormat="0" applyFill="0" applyAlignment="0" applyProtection="0"/>
    <xf numFmtId="0" fontId="97" fillId="0" borderId="70" applyNumberFormat="0" applyFill="0" applyAlignment="0" applyProtection="0"/>
    <xf numFmtId="0" fontId="97" fillId="0" borderId="70" applyNumberFormat="0" applyFill="0" applyAlignment="0" applyProtection="0"/>
    <xf numFmtId="0" fontId="97" fillId="0" borderId="70" applyNumberForma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97" fillId="0" borderId="69" applyNumberFormat="0" applyFill="0" applyAlignment="0" applyProtection="0"/>
    <xf numFmtId="0" fontId="87" fillId="0" borderId="68" applyNumberFormat="0" applyFont="0" applyFill="0" applyAlignment="0" applyProtection="0"/>
    <xf numFmtId="0" fontId="97" fillId="0" borderId="72" applyNumberFormat="0" applyFill="0" applyAlignment="0" applyProtection="0"/>
    <xf numFmtId="0" fontId="16" fillId="0" borderId="9" applyNumberFormat="0" applyFill="0" applyAlignment="0" applyProtection="0"/>
    <xf numFmtId="0" fontId="21" fillId="0" borderId="0" applyNumberFormat="0" applyFont="0" applyFill="0" applyBorder="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87" fillId="0" borderId="68" applyNumberFormat="0" applyFont="0" applyFill="0" applyAlignment="0" applyProtection="0"/>
    <xf numFmtId="0" fontId="243" fillId="0" borderId="9" applyNumberFormat="0" applyFill="0" applyAlignment="0" applyProtection="0"/>
    <xf numFmtId="0" fontId="97" fillId="0" borderId="69" applyNumberFormat="0" applyFill="0" applyAlignment="0" applyProtection="0"/>
    <xf numFmtId="0" fontId="87" fillId="0" borderId="68" applyNumberFormat="0" applyFont="0" applyFill="0" applyAlignment="0" applyProtection="0"/>
    <xf numFmtId="0" fontId="16" fillId="0" borderId="9" applyNumberFormat="0" applyFill="0" applyAlignment="0" applyProtection="0"/>
    <xf numFmtId="39" fontId="76" fillId="0" borderId="68" applyFont="0" applyFill="0" applyAlignment="0" applyProtection="0"/>
    <xf numFmtId="0" fontId="87" fillId="0" borderId="68" applyNumberFormat="0" applyFont="0" applyFill="0" applyAlignment="0" applyProtection="0"/>
    <xf numFmtId="0" fontId="97" fillId="0" borderId="72" applyNumberFormat="0" applyFill="0" applyAlignment="0" applyProtection="0"/>
    <xf numFmtId="0" fontId="87" fillId="0" borderId="68" applyNumberFormat="0" applyFont="0" applyFill="0" applyAlignment="0" applyProtection="0"/>
    <xf numFmtId="39" fontId="76" fillId="0" borderId="68" applyFont="0" applyFill="0" applyAlignment="0" applyProtection="0"/>
    <xf numFmtId="0" fontId="87" fillId="0" borderId="68" applyNumberFormat="0" applyFont="0" applyFill="0" applyAlignment="0" applyProtection="0"/>
    <xf numFmtId="39" fontId="76" fillId="0" borderId="68" applyFont="0" applyFill="0" applyAlignment="0" applyProtection="0"/>
    <xf numFmtId="0" fontId="87" fillId="0" borderId="68" applyNumberFormat="0" applyFont="0" applyFill="0" applyAlignment="0" applyProtection="0"/>
    <xf numFmtId="39" fontId="76" fillId="0" borderId="68" applyFont="0" applyFill="0" applyAlignment="0" applyProtection="0"/>
    <xf numFmtId="0" fontId="87" fillId="0" borderId="68" applyNumberFormat="0" applyFont="0" applyFill="0" applyAlignment="0" applyProtection="0"/>
    <xf numFmtId="39" fontId="76" fillId="0" borderId="68" applyFont="0" applyFill="0" applyAlignment="0" applyProtection="0"/>
    <xf numFmtId="37" fontId="44" fillId="76" borderId="0"/>
    <xf numFmtId="3" fontId="21" fillId="0" borderId="11" applyFont="0" applyFill="0" applyAlignment="0" applyProtection="0"/>
    <xf numFmtId="3" fontId="21" fillId="0" borderId="11" applyFont="0" applyFill="0" applyAlignment="0" applyProtection="0"/>
    <xf numFmtId="3" fontId="21" fillId="0" borderId="11" applyFont="0" applyFill="0" applyAlignment="0" applyProtection="0"/>
    <xf numFmtId="3" fontId="21" fillId="0" borderId="11" applyFont="0" applyFill="0" applyAlignment="0" applyProtection="0"/>
    <xf numFmtId="3" fontId="21" fillId="0" borderId="11" applyFont="0" applyFill="0" applyAlignment="0" applyProtection="0"/>
    <xf numFmtId="3" fontId="21" fillId="0" borderId="11" applyFont="0" applyFill="0" applyAlignment="0" applyProtection="0"/>
    <xf numFmtId="3" fontId="21" fillId="0" borderId="11" applyFont="0" applyFill="0" applyAlignment="0" applyProtection="0"/>
    <xf numFmtId="3" fontId="21" fillId="0" borderId="11" applyFont="0" applyFill="0" applyAlignment="0" applyProtection="0"/>
    <xf numFmtId="3" fontId="21" fillId="0" borderId="11" applyFont="0" applyFill="0" applyAlignment="0" applyProtection="0"/>
    <xf numFmtId="10" fontId="21" fillId="0" borderId="11" applyFont="0" applyFill="0" applyAlignment="0" applyProtection="0"/>
    <xf numFmtId="10" fontId="21" fillId="0" borderId="11" applyFont="0" applyFill="0" applyAlignment="0" applyProtection="0"/>
    <xf numFmtId="10" fontId="21" fillId="0" borderId="11" applyFont="0" applyFill="0" applyAlignment="0" applyProtection="0"/>
    <xf numFmtId="10" fontId="21" fillId="0" borderId="11" applyFont="0" applyFill="0" applyAlignment="0" applyProtection="0"/>
    <xf numFmtId="10" fontId="21" fillId="0" borderId="11" applyFon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 fontId="21" fillId="0" borderId="0"/>
    <xf numFmtId="0" fontId="42" fillId="0" borderId="26" applyNumberFormat="0" applyFont="0" applyFill="0" applyAlignment="0" applyProtection="0"/>
    <xf numFmtId="0" fontId="28" fillId="0" borderId="26" applyNumberFormat="0" applyFont="0" applyFill="0" applyProtection="0">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26" applyNumberFormat="0" applyFont="0" applyFill="0" applyProtection="0">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5" fontId="28" fillId="0" borderId="32" applyNumberFormat="0" applyFont="0" applyFill="0" applyAlignment="0" applyProtection="0"/>
    <xf numFmtId="0" fontId="244" fillId="0" borderId="0">
      <alignment horizontal="left"/>
      <protection locked="0"/>
    </xf>
    <xf numFmtId="0" fontId="28" fillId="0" borderId="0">
      <alignment horizontal="right"/>
    </xf>
    <xf numFmtId="0" fontId="30" fillId="0" borderId="73" applyNumberFormat="0" applyFont="0" applyAlignment="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lignment horizontal="fill"/>
    </xf>
    <xf numFmtId="0" fontId="20" fillId="0" borderId="0" applyNumberFormat="0" applyFill="0" applyBorder="0" applyProtection="0">
      <alignment horizontal="center" wrapText="1"/>
    </xf>
    <xf numFmtId="0" fontId="20" fillId="0" borderId="0" applyNumberFormat="0" applyFill="0" applyBorder="0" applyProtection="0">
      <alignment horizontal="center" wrapText="1"/>
    </xf>
    <xf numFmtId="0" fontId="20" fillId="0" borderId="0" applyNumberFormat="0" applyFill="0" applyBorder="0" applyProtection="0">
      <alignment horizontal="center" wrapText="1"/>
    </xf>
    <xf numFmtId="0" fontId="20" fillId="0" borderId="0" applyNumberFormat="0" applyFill="0" applyBorder="0" applyProtection="0">
      <alignment horizontal="center" wrapText="1"/>
    </xf>
    <xf numFmtId="0" fontId="20" fillId="0" borderId="0" applyNumberFormat="0" applyFill="0" applyBorder="0" applyProtection="0">
      <alignment horizontal="center" wrapText="1"/>
    </xf>
    <xf numFmtId="0" fontId="20" fillId="0" borderId="0" applyNumberFormat="0" applyFill="0" applyBorder="0" applyProtection="0">
      <alignment horizontal="center" wrapText="1"/>
    </xf>
    <xf numFmtId="0" fontId="245" fillId="0" borderId="0" applyNumberFormat="0" applyFont="0" applyFill="0"/>
    <xf numFmtId="37" fontId="44" fillId="96" borderId="0" applyNumberFormat="0" applyBorder="0" applyAlignment="0" applyProtection="0"/>
    <xf numFmtId="37" fontId="44" fillId="0" borderId="0"/>
    <xf numFmtId="37" fontId="44" fillId="82" borderId="0" applyNumberFormat="0" applyBorder="0" applyAlignment="0" applyProtection="0"/>
    <xf numFmtId="38" fontId="186" fillId="0" borderId="0" applyNumberFormat="0" applyFill="0" applyBorder="0" applyAlignment="0" applyProtection="0"/>
    <xf numFmtId="3" fontId="186" fillId="0" borderId="44" applyProtection="0"/>
    <xf numFmtId="14" fontId="225" fillId="0" borderId="0" applyNumberFormat="0" applyFont="0" applyBorder="0" applyAlignment="0" applyProtection="0">
      <alignment horizontal="center"/>
    </xf>
    <xf numFmtId="37" fontId="44" fillId="38" borderId="0">
      <protection locked="0"/>
    </xf>
    <xf numFmtId="164" fontId="48" fillId="0" borderId="0"/>
    <xf numFmtId="0" fontId="33" fillId="0" borderId="0" applyFont="0" applyFill="0" applyBorder="0" applyAlignment="0" applyProtection="0"/>
    <xf numFmtId="0" fontId="33" fillId="0" borderId="0" applyFont="0" applyFill="0" applyBorder="0" applyAlignment="0" applyProtection="0"/>
    <xf numFmtId="0" fontId="246" fillId="0" borderId="0" applyNumberFormat="0"/>
    <xf numFmtId="0" fontId="169" fillId="0" borderId="0" applyNumberFormat="0"/>
    <xf numFmtId="0" fontId="169" fillId="0" borderId="0" applyNumberFormat="0"/>
    <xf numFmtId="0" fontId="21" fillId="0" borderId="0" applyFont="0" applyFill="0" applyBorder="0" applyAlignment="0" applyProtection="0"/>
    <xf numFmtId="0" fontId="2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1" fillId="0" borderId="0" applyNumberFormat="0" applyFill="0" applyBorder="0" applyAlignment="0" applyProtection="0"/>
    <xf numFmtId="0" fontId="14" fillId="0" borderId="0" applyNumberFormat="0" applyFill="0" applyBorder="0" applyAlignment="0" applyProtection="0"/>
    <xf numFmtId="0" fontId="247"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48"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51" fillId="0" borderId="0" applyNumberFormat="0" applyFill="0" applyBorder="0" applyAlignment="0" applyProtection="0"/>
    <xf numFmtId="0" fontId="247"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14" fillId="0" borderId="0" applyNumberFormat="0" applyFill="0" applyBorder="0" applyAlignment="0" applyProtection="0"/>
    <xf numFmtId="0" fontId="247"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7" fontId="34" fillId="0" borderId="0">
      <alignment horizontal="center"/>
    </xf>
    <xf numFmtId="37" fontId="34" fillId="0" borderId="0">
      <alignment horizontal="center"/>
    </xf>
    <xf numFmtId="37" fontId="34" fillId="0" borderId="0">
      <alignment horizontal="center"/>
    </xf>
    <xf numFmtId="0" fontId="21" fillId="0" borderId="0"/>
    <xf numFmtId="0" fontId="34" fillId="0" borderId="0">
      <alignment horizontal="center"/>
    </xf>
    <xf numFmtId="37" fontId="35" fillId="0" borderId="0">
      <alignment horizontal="center"/>
    </xf>
    <xf numFmtId="0" fontId="21" fillId="0" borderId="0"/>
    <xf numFmtId="0" fontId="21" fillId="0" borderId="0"/>
    <xf numFmtId="0" fontId="34" fillId="0" borderId="0">
      <alignment horizontal="center"/>
    </xf>
    <xf numFmtId="0" fontId="21" fillId="0" borderId="0"/>
    <xf numFmtId="0" fontId="21" fillId="0" borderId="0"/>
    <xf numFmtId="0" fontId="21" fillId="0" borderId="0">
      <alignment vertical="center"/>
    </xf>
    <xf numFmtId="0" fontId="54" fillId="0" borderId="0" applyNumberFormat="0" applyFill="0" applyBorder="0" applyAlignment="0" applyProtection="0">
      <alignment vertical="center"/>
    </xf>
    <xf numFmtId="0" fontId="232" fillId="0" borderId="0" applyNumberFormat="0" applyFill="0" applyBorder="0" applyAlignment="0" applyProtection="0">
      <alignment vertical="center"/>
    </xf>
    <xf numFmtId="0" fontId="20" fillId="0" borderId="26" applyNumberFormat="0" applyFill="0" applyProtection="0">
      <alignment horizontal="center" vertical="center" wrapText="1"/>
    </xf>
    <xf numFmtId="0" fontId="21" fillId="0" borderId="0" applyNumberFormat="0" applyFont="0" applyFill="0" applyBorder="0" applyProtection="0">
      <alignment horizontal="left" vertical="center" indent="1"/>
    </xf>
    <xf numFmtId="0" fontId="20" fillId="0" borderId="0" applyNumberFormat="0" applyFill="0" applyBorder="0" applyProtection="0">
      <alignment horizontal="center" vertical="center" wrapText="1"/>
    </xf>
    <xf numFmtId="0" fontId="20" fillId="0" borderId="0" applyNumberFormat="0" applyFill="0" applyBorder="0" applyAlignment="0" applyProtection="0">
      <alignment vertical="center"/>
    </xf>
    <xf numFmtId="3" fontId="21" fillId="0" borderId="75" applyFont="0" applyFill="0" applyAlignment="0" applyProtection="0">
      <alignment vertical="center"/>
    </xf>
    <xf numFmtId="3" fontId="21" fillId="0" borderId="76" applyFont="0" applyFill="0" applyAlignment="0" applyProtection="0">
      <alignment vertical="center"/>
    </xf>
    <xf numFmtId="3" fontId="21" fillId="0" borderId="24" applyFont="0" applyFill="0" applyAlignment="0" applyProtection="0">
      <alignment vertical="center"/>
    </xf>
    <xf numFmtId="3" fontId="21" fillId="0" borderId="26" applyFont="0" applyFill="0" applyAlignment="0" applyProtection="0">
      <alignment vertical="center"/>
    </xf>
    <xf numFmtId="3" fontId="21" fillId="0" borderId="71" applyFont="0" applyFill="0" applyAlignment="0" applyProtection="0">
      <alignment vertical="center"/>
    </xf>
    <xf numFmtId="10" fontId="21" fillId="0" borderId="75" applyFont="0" applyFill="0" applyAlignment="0" applyProtection="0">
      <alignment vertical="center"/>
    </xf>
    <xf numFmtId="10" fontId="21" fillId="0" borderId="76" applyFont="0" applyFill="0" applyAlignment="0" applyProtection="0">
      <alignment vertical="center"/>
    </xf>
    <xf numFmtId="10" fontId="21" fillId="0" borderId="24" applyFont="0" applyFill="0" applyAlignment="0" applyProtection="0">
      <alignment vertical="center"/>
    </xf>
    <xf numFmtId="10" fontId="21" fillId="0" borderId="26" applyFont="0" applyFill="0" applyAlignment="0" applyProtection="0">
      <alignment vertical="center"/>
    </xf>
    <xf numFmtId="10" fontId="21" fillId="0" borderId="71" applyFont="0" applyFill="0" applyAlignment="0" applyProtection="0">
      <alignment vertical="center"/>
    </xf>
    <xf numFmtId="3" fontId="21" fillId="0" borderId="0" applyFont="0" applyFill="0" applyBorder="0" applyAlignment="0" applyProtection="0">
      <alignment vertical="center"/>
    </xf>
    <xf numFmtId="10" fontId="21" fillId="0" borderId="0" applyFont="0" applyFill="0" applyBorder="0" applyAlignment="0" applyProtection="0">
      <alignment vertical="center"/>
    </xf>
    <xf numFmtId="0" fontId="249" fillId="0" borderId="0"/>
    <xf numFmtId="9" fontId="249" fillId="0" borderId="0" applyFont="0" applyFill="0" applyBorder="0" applyAlignment="0" applyProtection="0"/>
    <xf numFmtId="41" fontId="249" fillId="0" borderId="0" applyFont="0" applyFill="0" applyBorder="0" applyAlignment="0" applyProtection="0"/>
    <xf numFmtId="9" fontId="80" fillId="0" borderId="0" applyFont="0" applyFill="0" applyBorder="0" applyAlignment="0" applyProtection="0"/>
    <xf numFmtId="0" fontId="252" fillId="0" borderId="0"/>
    <xf numFmtId="43" fontId="252" fillId="0" borderId="0" applyFont="0" applyFill="0" applyBorder="0" applyAlignment="0" applyProtection="0"/>
    <xf numFmtId="9" fontId="252" fillId="0" borderId="0" applyFont="0" applyFill="0" applyBorder="0" applyAlignment="0" applyProtection="0"/>
    <xf numFmtId="42" fontId="1"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0" fontId="33" fillId="0" borderId="0"/>
    <xf numFmtId="9" fontId="80" fillId="0" borderId="0" applyFont="0" applyFill="0" applyBorder="0" applyAlignment="0" applyProtection="0"/>
    <xf numFmtId="0" fontId="252" fillId="0" borderId="0"/>
    <xf numFmtId="3" fontId="21" fillId="0" borderId="87" applyFont="0" applyFill="0" applyAlignment="0" applyProtection="0"/>
    <xf numFmtId="3" fontId="21" fillId="0" borderId="87" applyFont="0" applyFill="0" applyAlignment="0" applyProtection="0"/>
    <xf numFmtId="3" fontId="21" fillId="0" borderId="87" applyFont="0" applyFill="0" applyAlignment="0" applyProtection="0"/>
    <xf numFmtId="10" fontId="21" fillId="0" borderId="87" applyFont="0" applyFill="0" applyAlignment="0" applyProtection="0"/>
    <xf numFmtId="10" fontId="21" fillId="0" borderId="87" applyFont="0" applyFill="0" applyAlignment="0" applyProtection="0"/>
    <xf numFmtId="10" fontId="21" fillId="0" borderId="87" applyFont="0" applyFill="0" applyAlignment="0" applyProtection="0"/>
    <xf numFmtId="41" fontId="80" fillId="0" borderId="0" applyFont="0" applyFill="0" applyBorder="0" applyAlignment="0" applyProtection="0"/>
    <xf numFmtId="241" fontId="21" fillId="0" borderId="0" applyFont="0" applyFill="0" applyBorder="0" applyAlignment="0" applyProtection="0"/>
    <xf numFmtId="43" fontId="21" fillId="0" borderId="0" applyFont="0" applyFill="0" applyBorder="0" applyAlignment="0" applyProtection="0"/>
    <xf numFmtId="239" fontId="21" fillId="0" borderId="0" applyFont="0" applyFill="0" applyBorder="0" applyAlignment="0" applyProtection="0"/>
    <xf numFmtId="43" fontId="21" fillId="0" borderId="0" applyFont="0" applyFill="0" applyBorder="0" applyAlignment="0" applyProtection="0"/>
    <xf numFmtId="240" fontId="21" fillId="0" borderId="0" applyFont="0" applyFill="0" applyBorder="0" applyAlignment="0" applyProtection="0"/>
    <xf numFmtId="42" fontId="21" fillId="0" borderId="0" applyFont="0" applyFill="0" applyBorder="0" applyAlignment="0" applyProtection="0"/>
    <xf numFmtId="44" fontId="21" fillId="0" borderId="0" applyFont="0" applyFill="0" applyBorder="0" applyAlignment="0" applyProtection="0"/>
    <xf numFmtId="241"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3" fontId="21" fillId="0" borderId="76" applyFont="0" applyFill="0" applyAlignment="0" applyProtection="0"/>
    <xf numFmtId="3" fontId="21" fillId="0" borderId="76" applyFont="0" applyFill="0" applyAlignment="0" applyProtection="0"/>
    <xf numFmtId="3" fontId="21" fillId="0" borderId="76" applyFont="0" applyFill="0" applyAlignment="0" applyProtection="0"/>
    <xf numFmtId="3" fontId="21" fillId="0" borderId="76" applyFont="0" applyFill="0" applyAlignment="0" applyProtection="0"/>
    <xf numFmtId="10" fontId="21" fillId="0" borderId="76" applyFont="0" applyFill="0" applyAlignment="0" applyProtection="0"/>
    <xf numFmtId="10" fontId="21" fillId="0" borderId="76" applyFont="0" applyFill="0" applyAlignment="0" applyProtection="0"/>
    <xf numFmtId="10" fontId="21" fillId="0" borderId="76" applyFont="0" applyFill="0" applyAlignment="0" applyProtection="0"/>
    <xf numFmtId="10" fontId="21" fillId="0" borderId="76" applyFont="0" applyFill="0" applyAlignment="0" applyProtection="0"/>
    <xf numFmtId="0" fontId="80" fillId="0" borderId="0"/>
    <xf numFmtId="0" fontId="252" fillId="0" borderId="0"/>
    <xf numFmtId="9" fontId="252" fillId="0" borderId="0" applyFont="0" applyFill="0" applyBorder="0" applyAlignment="0" applyProtection="0"/>
    <xf numFmtId="4" fontId="27" fillId="43" borderId="88" applyNumberFormat="0" applyProtection="0">
      <alignment vertical="center"/>
    </xf>
    <xf numFmtId="4" fontId="189" fillId="43" borderId="88" applyNumberFormat="0" applyProtection="0">
      <alignment vertical="center"/>
    </xf>
    <xf numFmtId="4" fontId="27" fillId="43" borderId="88" applyNumberFormat="0" applyProtection="0">
      <alignment horizontal="left" vertical="center" indent="1"/>
    </xf>
    <xf numFmtId="4" fontId="25" fillId="96" borderId="89" applyNumberFormat="0" applyProtection="0">
      <alignment horizontal="left" vertical="center" indent="1"/>
    </xf>
    <xf numFmtId="4" fontId="25" fillId="96" borderId="89" applyNumberFormat="0" applyProtection="0">
      <alignment horizontal="left" vertical="center" indent="1"/>
    </xf>
    <xf numFmtId="0" fontId="21" fillId="74" borderId="89" applyNumberFormat="0" applyProtection="0">
      <alignment horizontal="left" vertical="center" indent="1"/>
    </xf>
    <xf numFmtId="0" fontId="21" fillId="74" borderId="89" applyNumberFormat="0" applyProtection="0">
      <alignment horizontal="left" vertical="center" indent="1"/>
    </xf>
    <xf numFmtId="4" fontId="25" fillId="37" borderId="88" applyNumberFormat="0" applyProtection="0">
      <alignment horizontal="right" vertical="center"/>
    </xf>
    <xf numFmtId="4" fontId="25" fillId="36" borderId="88" applyNumberFormat="0" applyProtection="0">
      <alignment horizontal="right" vertical="center"/>
    </xf>
    <xf numFmtId="4" fontId="25" fillId="60" borderId="88" applyNumberFormat="0" applyProtection="0">
      <alignment horizontal="right" vertical="center"/>
    </xf>
    <xf numFmtId="4" fontId="25" fillId="45" borderId="88" applyNumberFormat="0" applyProtection="0">
      <alignment horizontal="right" vertical="center"/>
    </xf>
    <xf numFmtId="4" fontId="25" fillId="50" borderId="88" applyNumberFormat="0" applyProtection="0">
      <alignment horizontal="right" vertical="center"/>
    </xf>
    <xf numFmtId="4" fontId="25" fillId="47" borderId="88" applyNumberFormat="0" applyProtection="0">
      <alignment horizontal="right" vertical="center"/>
    </xf>
    <xf numFmtId="4" fontId="25" fillId="65" borderId="88" applyNumberFormat="0" applyProtection="0">
      <alignment horizontal="right" vertical="center"/>
    </xf>
    <xf numFmtId="4" fontId="25" fillId="106" borderId="88" applyNumberFormat="0" applyProtection="0">
      <alignment horizontal="right" vertical="center"/>
    </xf>
    <xf numFmtId="4" fontId="25" fillId="44" borderId="88" applyNumberFormat="0" applyProtection="0">
      <alignment horizontal="right" vertical="center"/>
    </xf>
    <xf numFmtId="4" fontId="27" fillId="109" borderId="89" applyNumberFormat="0" applyProtection="0">
      <alignment horizontal="left" vertical="center" indent="1"/>
    </xf>
    <xf numFmtId="4" fontId="27" fillId="109" borderId="89" applyNumberFormat="0" applyProtection="0">
      <alignment horizontal="left" vertical="center" indent="1"/>
    </xf>
    <xf numFmtId="4" fontId="25" fillId="117" borderId="90" applyNumberFormat="0" applyProtection="0">
      <alignment horizontal="left" vertical="center" indent="1"/>
    </xf>
    <xf numFmtId="4" fontId="25" fillId="117" borderId="90" applyNumberFormat="0" applyProtection="0">
      <alignment horizontal="left" vertical="center" indent="1"/>
    </xf>
    <xf numFmtId="4" fontId="195" fillId="67" borderId="0" applyNumberFormat="0" applyProtection="0">
      <alignment horizontal="left" vertical="center" indent="1"/>
    </xf>
    <xf numFmtId="4" fontId="25" fillId="113" borderId="88" applyNumberFormat="0" applyProtection="0">
      <alignment horizontal="right" vertical="center"/>
    </xf>
    <xf numFmtId="4" fontId="25" fillId="117" borderId="89" applyNumberFormat="0" applyProtection="0">
      <alignment horizontal="left" vertical="center" indent="1"/>
    </xf>
    <xf numFmtId="4" fontId="25" fillId="117" borderId="89" applyNumberFormat="0" applyProtection="0">
      <alignment horizontal="left" vertical="center" indent="1"/>
    </xf>
    <xf numFmtId="4" fontId="25" fillId="114" borderId="89" applyNumberFormat="0" applyProtection="0">
      <alignment horizontal="left" vertical="center" indent="1"/>
    </xf>
    <xf numFmtId="4" fontId="25" fillId="114" borderId="89" applyNumberFormat="0" applyProtection="0">
      <alignment horizontal="left" vertical="center" indent="1"/>
    </xf>
    <xf numFmtId="0" fontId="21" fillId="114" borderId="89" applyNumberFormat="0" applyProtection="0">
      <alignment horizontal="left" vertical="center" indent="1"/>
    </xf>
    <xf numFmtId="0" fontId="21" fillId="114" borderId="89" applyNumberFormat="0" applyProtection="0">
      <alignment horizontal="left" vertical="center" indent="1"/>
    </xf>
    <xf numFmtId="0" fontId="21" fillId="67" borderId="88" applyNumberFormat="0" applyProtection="0">
      <alignment horizontal="left" vertical="top" indent="1"/>
    </xf>
    <xf numFmtId="0" fontId="21" fillId="115" borderId="89" applyNumberFormat="0" applyProtection="0">
      <alignment horizontal="left" vertical="center" indent="1"/>
    </xf>
    <xf numFmtId="0" fontId="21" fillId="115" borderId="89" applyNumberFormat="0" applyProtection="0">
      <alignment horizontal="left" vertical="center" indent="1"/>
    </xf>
    <xf numFmtId="0" fontId="21" fillId="113" borderId="88" applyNumberFormat="0" applyProtection="0">
      <alignment horizontal="left" vertical="top" indent="1"/>
    </xf>
    <xf numFmtId="0" fontId="21" fillId="82" borderId="89" applyNumberFormat="0" applyProtection="0">
      <alignment horizontal="left" vertical="center" indent="1"/>
    </xf>
    <xf numFmtId="0" fontId="21" fillId="82" borderId="89" applyNumberFormat="0" applyProtection="0">
      <alignment horizontal="left" vertical="center" indent="1"/>
    </xf>
    <xf numFmtId="0" fontId="21" fillId="34" borderId="88" applyNumberFormat="0" applyProtection="0">
      <alignment horizontal="left" vertical="top" indent="1"/>
    </xf>
    <xf numFmtId="0" fontId="21" fillId="111" borderId="88" applyNumberFormat="0" applyProtection="0">
      <alignment horizontal="left" vertical="top" indent="1"/>
    </xf>
    <xf numFmtId="0" fontId="21" fillId="77" borderId="74" applyNumberFormat="0">
      <protection locked="0"/>
    </xf>
    <xf numFmtId="4" fontId="25" fillId="38" borderId="88" applyNumberFormat="0" applyProtection="0">
      <alignment vertical="center"/>
    </xf>
    <xf numFmtId="4" fontId="191" fillId="38" borderId="88" applyNumberFormat="0" applyProtection="0">
      <alignment vertical="center"/>
    </xf>
    <xf numFmtId="4" fontId="25" fillId="38" borderId="88" applyNumberFormat="0" applyProtection="0">
      <alignment horizontal="left" vertical="center" indent="1"/>
    </xf>
    <xf numFmtId="0" fontId="25" fillId="38" borderId="88" applyNumberFormat="0" applyProtection="0">
      <alignment horizontal="left" vertical="top" indent="1"/>
    </xf>
    <xf numFmtId="4" fontId="25" fillId="111" borderId="88" applyNumberFormat="0" applyProtection="0">
      <alignment horizontal="right" vertical="center"/>
    </xf>
    <xf numFmtId="4" fontId="191" fillId="111" borderId="88" applyNumberFormat="0" applyProtection="0">
      <alignment horizontal="right" vertical="center"/>
    </xf>
    <xf numFmtId="4" fontId="25" fillId="113" borderId="88" applyNumberFormat="0" applyProtection="0">
      <alignment horizontal="left" vertical="center" indent="1"/>
    </xf>
    <xf numFmtId="0" fontId="21" fillId="74" borderId="89" applyNumberFormat="0" applyProtection="0">
      <alignment horizontal="left" vertical="center" indent="1"/>
    </xf>
    <xf numFmtId="0" fontId="21" fillId="74" borderId="89" applyNumberFormat="0" applyProtection="0">
      <alignment horizontal="left" vertical="center" indent="1"/>
    </xf>
    <xf numFmtId="0" fontId="264" fillId="0" borderId="0"/>
    <xf numFmtId="4" fontId="89" fillId="111" borderId="88" applyNumberFormat="0" applyProtection="0">
      <alignment horizontal="right" vertical="center"/>
    </xf>
    <xf numFmtId="3" fontId="21" fillId="0" borderId="75" applyFont="0" applyFill="0" applyAlignment="0" applyProtection="0"/>
    <xf numFmtId="3" fontId="21" fillId="0" borderId="75" applyFont="0" applyFill="0" applyAlignment="0" applyProtection="0"/>
    <xf numFmtId="3" fontId="21" fillId="0" borderId="75" applyFont="0" applyFill="0" applyAlignment="0" applyProtection="0"/>
    <xf numFmtId="3" fontId="21" fillId="0" borderId="75" applyFont="0" applyFill="0" applyAlignment="0" applyProtection="0"/>
    <xf numFmtId="10" fontId="21" fillId="0" borderId="75" applyFont="0" applyFill="0" applyAlignment="0" applyProtection="0"/>
    <xf numFmtId="10" fontId="21" fillId="0" borderId="75" applyFont="0" applyFill="0" applyAlignment="0" applyProtection="0"/>
    <xf numFmtId="10" fontId="21" fillId="0" borderId="75" applyFont="0" applyFill="0" applyAlignment="0" applyProtection="0"/>
    <xf numFmtId="10" fontId="21" fillId="0" borderId="75" applyFont="0" applyFill="0" applyAlignment="0" applyProtection="0"/>
    <xf numFmtId="3" fontId="21" fillId="0" borderId="71" applyFont="0" applyFill="0" applyAlignment="0" applyProtection="0"/>
    <xf numFmtId="3" fontId="21" fillId="0" borderId="71" applyFont="0" applyFill="0" applyAlignment="0" applyProtection="0"/>
    <xf numFmtId="3" fontId="21" fillId="0" borderId="71" applyFont="0" applyFill="0" applyAlignment="0" applyProtection="0"/>
    <xf numFmtId="3" fontId="21" fillId="0" borderId="71" applyFont="0" applyFill="0" applyAlignment="0" applyProtection="0"/>
    <xf numFmtId="10" fontId="21" fillId="0" borderId="71" applyFont="0" applyFill="0" applyAlignment="0" applyProtection="0"/>
    <xf numFmtId="10" fontId="21" fillId="0" borderId="71" applyFont="0" applyFill="0" applyAlignment="0" applyProtection="0"/>
    <xf numFmtId="10" fontId="21" fillId="0" borderId="71" applyFont="0" applyFill="0" applyAlignment="0" applyProtection="0"/>
    <xf numFmtId="10" fontId="21" fillId="0" borderId="71" applyFont="0" applyFill="0" applyAlignment="0" applyProtection="0"/>
    <xf numFmtId="0" fontId="80" fillId="0" borderId="0"/>
    <xf numFmtId="3" fontId="21" fillId="0" borderId="91" applyFont="0" applyFill="0" applyAlignment="0" applyProtection="0"/>
    <xf numFmtId="3" fontId="21" fillId="0" borderId="91" applyFont="0" applyFill="0" applyAlignment="0" applyProtection="0"/>
    <xf numFmtId="3" fontId="21" fillId="0" borderId="91" applyFont="0" applyFill="0" applyAlignment="0" applyProtection="0"/>
    <xf numFmtId="3" fontId="21" fillId="0" borderId="91" applyFont="0" applyFill="0" applyAlignment="0" applyProtection="0"/>
    <xf numFmtId="10" fontId="21" fillId="0" borderId="91" applyFont="0" applyFill="0" applyAlignment="0" applyProtection="0"/>
    <xf numFmtId="10" fontId="21" fillId="0" borderId="91" applyFont="0" applyFill="0" applyAlignment="0" applyProtection="0"/>
    <xf numFmtId="10" fontId="21" fillId="0" borderId="91" applyFont="0" applyFill="0" applyAlignment="0" applyProtection="0"/>
    <xf numFmtId="10" fontId="21" fillId="0" borderId="91" applyFont="0" applyFill="0" applyAlignment="0" applyProtection="0"/>
    <xf numFmtId="9" fontId="22" fillId="0" borderId="0" applyFont="0" applyFill="0" applyBorder="0" applyAlignment="0" applyProtection="0"/>
    <xf numFmtId="9" fontId="1" fillId="0" borderId="0" applyFont="0" applyFill="0" applyBorder="0" applyAlignment="0" applyProtection="0"/>
    <xf numFmtId="0" fontId="270" fillId="0" borderId="0"/>
    <xf numFmtId="9" fontId="270" fillId="0" borderId="0" applyFont="0" applyFill="0" applyBorder="0" applyAlignment="0" applyProtection="0"/>
  </cellStyleXfs>
  <cellXfs count="299">
    <xf numFmtId="0" fontId="0" fillId="0" borderId="0" xfId="0"/>
    <xf numFmtId="0" fontId="21" fillId="0" borderId="0" xfId="51018">
      <alignment vertical="center"/>
    </xf>
    <xf numFmtId="0" fontId="21" fillId="0" borderId="0" xfId="51022">
      <alignment horizontal="left" vertical="center" indent="1"/>
    </xf>
    <xf numFmtId="0" fontId="20" fillId="0" borderId="0" xfId="51024">
      <alignment vertical="center"/>
    </xf>
    <xf numFmtId="3" fontId="21" fillId="0" borderId="26" xfId="51028">
      <alignment vertical="center"/>
    </xf>
    <xf numFmtId="3" fontId="21" fillId="0" borderId="0" xfId="51035">
      <alignment vertical="center"/>
    </xf>
    <xf numFmtId="3" fontId="21" fillId="0" borderId="75" xfId="51025">
      <alignment vertical="center"/>
    </xf>
    <xf numFmtId="3" fontId="21" fillId="0" borderId="71" xfId="51029">
      <alignment vertical="center"/>
    </xf>
    <xf numFmtId="3" fontId="21" fillId="0" borderId="76" xfId="51026">
      <alignment vertical="center"/>
    </xf>
    <xf numFmtId="3" fontId="21" fillId="0" borderId="24" xfId="51027">
      <alignment vertical="center"/>
    </xf>
    <xf numFmtId="10" fontId="21" fillId="0" borderId="0" xfId="51036">
      <alignment vertical="center"/>
    </xf>
    <xf numFmtId="0" fontId="249" fillId="0" borderId="77" xfId="51037" applyBorder="1"/>
    <xf numFmtId="0" fontId="249" fillId="0" borderId="0" xfId="51037"/>
    <xf numFmtId="0" fontId="21" fillId="0" borderId="0" xfId="51037" applyFont="1"/>
    <xf numFmtId="0" fontId="21" fillId="0" borderId="78" xfId="51037" applyFont="1" applyBorder="1" applyAlignment="1">
      <alignment horizontal="center" vertical="center" wrapText="1"/>
    </xf>
    <xf numFmtId="0" fontId="23" fillId="0" borderId="0" xfId="51037" applyFont="1" applyAlignment="1">
      <alignment horizontal="left"/>
    </xf>
    <xf numFmtId="0" fontId="250" fillId="0" borderId="0" xfId="51037" applyFont="1" applyAlignment="1">
      <alignment horizontal="left"/>
    </xf>
    <xf numFmtId="0" fontId="21" fillId="0" borderId="0" xfId="51037" applyFont="1" applyAlignment="1">
      <alignment horizontal="left"/>
    </xf>
    <xf numFmtId="0" fontId="21" fillId="0" borderId="0" xfId="51037" applyFont="1" applyAlignment="1">
      <alignment horizontal="left" indent="5"/>
    </xf>
    <xf numFmtId="236" fontId="21" fillId="0" borderId="0" xfId="51037" applyNumberFormat="1" applyFont="1" applyAlignment="1">
      <alignment horizontal="right"/>
    </xf>
    <xf numFmtId="236" fontId="249" fillId="0" borderId="0" xfId="51037" applyNumberFormat="1"/>
    <xf numFmtId="9" fontId="0" fillId="0" borderId="0" xfId="51038" applyFont="1"/>
    <xf numFmtId="41" fontId="0" fillId="143" borderId="0" xfId="51039" applyFont="1" applyFill="1"/>
    <xf numFmtId="0" fontId="249" fillId="0" borderId="0" xfId="51037" applyAlignment="1">
      <alignment horizontal="left"/>
    </xf>
    <xf numFmtId="41" fontId="249" fillId="0" borderId="0" xfId="51037" applyNumberFormat="1"/>
    <xf numFmtId="0" fontId="21" fillId="0" borderId="0" xfId="51037" applyFont="1" applyFill="1" applyAlignment="1">
      <alignment horizontal="left" indent="5"/>
    </xf>
    <xf numFmtId="41" fontId="0" fillId="0" borderId="0" xfId="51039" applyFont="1"/>
    <xf numFmtId="41" fontId="249" fillId="0" borderId="74" xfId="51037" applyNumberFormat="1" applyBorder="1"/>
    <xf numFmtId="41" fontId="249" fillId="0" borderId="79" xfId="51037" applyNumberFormat="1" applyBorder="1"/>
    <xf numFmtId="0" fontId="251" fillId="0" borderId="0" xfId="20042" applyFont="1"/>
    <xf numFmtId="0" fontId="80" fillId="0" borderId="0" xfId="20042" applyFont="1"/>
    <xf numFmtId="0" fontId="80" fillId="0" borderId="0" xfId="20042"/>
    <xf numFmtId="0" fontId="251" fillId="0" borderId="74" xfId="20042" applyFont="1" applyBorder="1" applyAlignment="1">
      <alignment horizontal="center" vertical="center" wrapText="1"/>
    </xf>
    <xf numFmtId="17" fontId="251" fillId="0" borderId="74" xfId="20042" applyNumberFormat="1" applyFont="1" applyBorder="1" applyAlignment="1">
      <alignment horizontal="center" vertical="center" wrapText="1"/>
    </xf>
    <xf numFmtId="0" fontId="80" fillId="0" borderId="0" xfId="20042" applyFont="1" applyFill="1"/>
    <xf numFmtId="17" fontId="80" fillId="0" borderId="0" xfId="20042" applyNumberFormat="1" applyFont="1" applyAlignment="1">
      <alignment horizontal="center"/>
    </xf>
    <xf numFmtId="41" fontId="80" fillId="0" borderId="0" xfId="16312" applyFont="1"/>
    <xf numFmtId="9" fontId="80" fillId="0" borderId="0" xfId="51040" applyFont="1" applyAlignment="1">
      <alignment horizontal="center"/>
    </xf>
    <xf numFmtId="41" fontId="80" fillId="0" borderId="0" xfId="16312" applyFont="1" applyFill="1"/>
    <xf numFmtId="41" fontId="80" fillId="0" borderId="79" xfId="16312" applyFont="1" applyBorder="1"/>
    <xf numFmtId="9" fontId="80" fillId="0" borderId="79" xfId="51040" applyFont="1" applyBorder="1" applyAlignment="1">
      <alignment horizontal="center"/>
    </xf>
    <xf numFmtId="41" fontId="80" fillId="0" borderId="0" xfId="16312" applyFont="1" applyBorder="1"/>
    <xf numFmtId="9" fontId="80" fillId="0" borderId="0" xfId="51040" applyFont="1" applyBorder="1" applyAlignment="1">
      <alignment horizontal="center"/>
    </xf>
    <xf numFmtId="37" fontId="80" fillId="0" borderId="0" xfId="16312" applyNumberFormat="1" applyFont="1"/>
    <xf numFmtId="41" fontId="80" fillId="0" borderId="26" xfId="16312" applyFont="1" applyBorder="1"/>
    <xf numFmtId="41" fontId="188" fillId="0" borderId="71" xfId="16312" applyFont="1" applyBorder="1"/>
    <xf numFmtId="42" fontId="188" fillId="0" borderId="71" xfId="17023" applyFont="1" applyBorder="1"/>
    <xf numFmtId="0" fontId="188" fillId="0" borderId="0" xfId="20042" applyFont="1"/>
    <xf numFmtId="41" fontId="80" fillId="0" borderId="0" xfId="1" applyFont="1" applyBorder="1"/>
    <xf numFmtId="37" fontId="80" fillId="0" borderId="0" xfId="20042" applyNumberFormat="1"/>
    <xf numFmtId="41" fontId="80" fillId="0" borderId="0" xfId="20042" applyNumberFormat="1"/>
    <xf numFmtId="41" fontId="80" fillId="0" borderId="0" xfId="1" applyFont="1"/>
    <xf numFmtId="237" fontId="252" fillId="0" borderId="0" xfId="51042" applyNumberFormat="1" applyFont="1" applyFill="1" applyBorder="1" applyAlignment="1">
      <alignment horizontal="center"/>
    </xf>
    <xf numFmtId="0" fontId="188" fillId="0" borderId="0" xfId="51041" applyFont="1" applyFill="1" applyBorder="1" applyAlignment="1">
      <alignment horizontal="left"/>
    </xf>
    <xf numFmtId="0" fontId="252" fillId="0" borderId="0" xfId="51041" applyFont="1" applyFill="1"/>
    <xf numFmtId="0" fontId="252" fillId="0" borderId="0" xfId="51041" applyFont="1" applyFill="1" applyBorder="1"/>
    <xf numFmtId="0" fontId="188" fillId="0" borderId="81" xfId="51041" applyFont="1" applyFill="1" applyBorder="1" applyAlignment="1">
      <alignment horizontal="center"/>
    </xf>
    <xf numFmtId="0" fontId="188" fillId="0" borderId="79" xfId="51041" applyFont="1" applyFill="1" applyBorder="1" applyAlignment="1">
      <alignment horizontal="left"/>
    </xf>
    <xf numFmtId="237" fontId="252" fillId="0" borderId="79" xfId="51042" applyNumberFormat="1" applyFont="1" applyFill="1" applyBorder="1" applyAlignment="1">
      <alignment horizontal="center"/>
    </xf>
    <xf numFmtId="201" fontId="252" fillId="0" borderId="79" xfId="51042" applyNumberFormat="1" applyFont="1" applyFill="1" applyBorder="1"/>
    <xf numFmtId="0" fontId="252" fillId="0" borderId="82" xfId="51041" applyFont="1" applyFill="1" applyBorder="1"/>
    <xf numFmtId="0" fontId="188" fillId="0" borderId="16" xfId="51041" applyFont="1" applyFill="1" applyBorder="1" applyAlignment="1">
      <alignment horizontal="center"/>
    </xf>
    <xf numFmtId="201" fontId="252" fillId="0" borderId="0" xfId="51042" applyNumberFormat="1" applyFont="1" applyFill="1" applyBorder="1" applyAlignment="1">
      <alignment horizontal="center"/>
    </xf>
    <xf numFmtId="0" fontId="257" fillId="0" borderId="26" xfId="51041" applyFont="1" applyFill="1" applyBorder="1" applyAlignment="1">
      <alignment horizontal="left"/>
    </xf>
    <xf numFmtId="201" fontId="252" fillId="0" borderId="0" xfId="51042" applyNumberFormat="1" applyFont="1" applyFill="1" applyBorder="1"/>
    <xf numFmtId="0" fontId="252" fillId="0" borderId="17" xfId="51041" applyFont="1" applyFill="1" applyBorder="1"/>
    <xf numFmtId="0" fontId="188" fillId="0" borderId="0" xfId="51041" applyFont="1" applyFill="1" applyBorder="1" applyAlignment="1">
      <alignment horizontal="left" indent="2"/>
    </xf>
    <xf numFmtId="0" fontId="252" fillId="0" borderId="0" xfId="51041" applyFont="1" applyFill="1" applyBorder="1" applyAlignment="1">
      <alignment horizontal="left"/>
    </xf>
    <xf numFmtId="0" fontId="252" fillId="0" borderId="0" xfId="51041" applyFont="1" applyFill="1" applyBorder="1" applyAlignment="1">
      <alignment horizontal="center"/>
    </xf>
    <xf numFmtId="0" fontId="188" fillId="0" borderId="19" xfId="51041" applyFont="1" applyFill="1" applyBorder="1" applyAlignment="1">
      <alignment horizontal="center"/>
    </xf>
    <xf numFmtId="0" fontId="188" fillId="0" borderId="26" xfId="51041" applyFont="1" applyFill="1" applyBorder="1" applyAlignment="1">
      <alignment horizontal="left"/>
    </xf>
    <xf numFmtId="201" fontId="252" fillId="0" borderId="26" xfId="51042" applyNumberFormat="1" applyFont="1" applyFill="1" applyBorder="1" applyAlignment="1">
      <alignment horizontal="center"/>
    </xf>
    <xf numFmtId="201" fontId="252" fillId="0" borderId="26" xfId="51042" applyNumberFormat="1" applyFont="1" applyFill="1" applyBorder="1"/>
    <xf numFmtId="0" fontId="252" fillId="0" borderId="18" xfId="51041" applyFont="1" applyFill="1" applyBorder="1"/>
    <xf numFmtId="201" fontId="252" fillId="0" borderId="79" xfId="51042" applyNumberFormat="1" applyFont="1" applyFill="1" applyBorder="1" applyAlignment="1">
      <alignment horizontal="center"/>
    </xf>
    <xf numFmtId="201" fontId="80" fillId="0" borderId="0" xfId="51042" applyNumberFormat="1" applyFont="1" applyFill="1" applyBorder="1"/>
    <xf numFmtId="37" fontId="252" fillId="0" borderId="0" xfId="51041" applyNumberFormat="1" applyFont="1" applyFill="1" applyBorder="1"/>
    <xf numFmtId="0" fontId="188" fillId="0" borderId="0" xfId="51041" applyFont="1" applyFill="1" applyBorder="1" applyAlignment="1">
      <alignment horizontal="center"/>
    </xf>
    <xf numFmtId="0" fontId="257" fillId="0" borderId="0" xfId="51041" applyFont="1" applyFill="1" applyBorder="1" applyAlignment="1">
      <alignment horizontal="left"/>
    </xf>
    <xf numFmtId="0" fontId="252" fillId="0" borderId="0" xfId="51041" applyFont="1" applyFill="1" applyBorder="1" applyAlignment="1">
      <alignment horizontal="left" indent="1"/>
    </xf>
    <xf numFmtId="49" fontId="258" fillId="0" borderId="0" xfId="0" applyNumberFormat="1" applyFont="1" applyAlignment="1">
      <alignment horizontal="left" wrapText="1"/>
    </xf>
    <xf numFmtId="49" fontId="258" fillId="0" borderId="0" xfId="0" applyNumberFormat="1" applyFont="1" applyAlignment="1">
      <alignment horizontal="right" wrapText="1"/>
    </xf>
    <xf numFmtId="236" fontId="259" fillId="0" borderId="0" xfId="0" applyNumberFormat="1" applyFont="1" applyAlignment="1">
      <alignment horizontal="left"/>
    </xf>
    <xf numFmtId="236" fontId="258" fillId="0" borderId="0" xfId="0" applyNumberFormat="1" applyFont="1" applyAlignment="1">
      <alignment horizontal="right"/>
    </xf>
    <xf numFmtId="236" fontId="258" fillId="0" borderId="0" xfId="0" applyNumberFormat="1" applyFont="1" applyAlignment="1">
      <alignment horizontal="left"/>
    </xf>
    <xf numFmtId="236" fontId="258" fillId="0" borderId="79" xfId="0" applyNumberFormat="1" applyFont="1" applyBorder="1" applyAlignment="1">
      <alignment horizontal="right"/>
    </xf>
    <xf numFmtId="238" fontId="258" fillId="0" borderId="0" xfId="0" applyNumberFormat="1" applyFont="1" applyAlignment="1">
      <alignment horizontal="left"/>
    </xf>
    <xf numFmtId="238" fontId="258" fillId="0" borderId="0" xfId="0" applyNumberFormat="1" applyFont="1" applyAlignment="1">
      <alignment horizontal="right"/>
    </xf>
    <xf numFmtId="236" fontId="260" fillId="0" borderId="0" xfId="0" applyNumberFormat="1" applyFont="1" applyAlignment="1">
      <alignment horizontal="left"/>
    </xf>
    <xf numFmtId="236" fontId="261" fillId="0" borderId="0" xfId="0" applyNumberFormat="1" applyFont="1" applyAlignment="1">
      <alignment horizontal="left"/>
    </xf>
    <xf numFmtId="236" fontId="258" fillId="0" borderId="75" xfId="0" applyNumberFormat="1" applyFont="1" applyBorder="1" applyAlignment="1">
      <alignment horizontal="right"/>
    </xf>
    <xf numFmtId="236" fontId="258" fillId="0" borderId="0" xfId="0" applyNumberFormat="1" applyFont="1" applyFill="1" applyAlignment="1">
      <alignment horizontal="right"/>
    </xf>
    <xf numFmtId="236" fontId="258" fillId="0" borderId="0" xfId="0" applyNumberFormat="1" applyFont="1" applyFill="1" applyAlignment="1">
      <alignment horizontal="left"/>
    </xf>
    <xf numFmtId="236" fontId="258" fillId="0" borderId="10" xfId="0" applyNumberFormat="1" applyFont="1" applyBorder="1" applyAlignment="1">
      <alignment horizontal="right"/>
    </xf>
    <xf numFmtId="0" fontId="80" fillId="0" borderId="0" xfId="20042" applyAlignment="1">
      <alignment horizontal="center"/>
    </xf>
    <xf numFmtId="37" fontId="80" fillId="0" borderId="10" xfId="20042" applyNumberFormat="1" applyBorder="1"/>
    <xf numFmtId="0" fontId="251" fillId="0" borderId="0" xfId="0" applyFont="1" applyFill="1"/>
    <xf numFmtId="0" fontId="252" fillId="0" borderId="0" xfId="51041" applyFont="1" applyFill="1" applyAlignment="1">
      <alignment horizontal="left"/>
    </xf>
    <xf numFmtId="0" fontId="252" fillId="0" borderId="0" xfId="51041" applyFont="1" applyFill="1" applyAlignment="1">
      <alignment horizontal="center"/>
    </xf>
    <xf numFmtId="0" fontId="251" fillId="0" borderId="26" xfId="51041" applyFont="1" applyFill="1" applyBorder="1" applyAlignment="1">
      <alignment horizontal="center"/>
    </xf>
    <xf numFmtId="201" fontId="252" fillId="0" borderId="0" xfId="51041" applyNumberFormat="1" applyFont="1" applyFill="1"/>
    <xf numFmtId="37" fontId="252" fillId="0" borderId="0" xfId="51041" applyNumberFormat="1" applyFont="1" applyFill="1"/>
    <xf numFmtId="201" fontId="252" fillId="0" borderId="71" xfId="51041" applyNumberFormat="1" applyFont="1" applyFill="1" applyBorder="1"/>
    <xf numFmtId="0" fontId="188" fillId="0" borderId="0" xfId="51041" applyFont="1" applyFill="1" applyAlignment="1">
      <alignment horizontal="center"/>
    </xf>
    <xf numFmtId="0" fontId="188" fillId="0" borderId="0" xfId="51041" applyFont="1" applyFill="1" applyAlignment="1">
      <alignment horizontal="left"/>
    </xf>
    <xf numFmtId="201" fontId="252" fillId="0" borderId="0" xfId="51042" applyNumberFormat="1" applyFont="1" applyFill="1"/>
    <xf numFmtId="0" fontId="188" fillId="0" borderId="79" xfId="51041" applyFont="1" applyFill="1" applyBorder="1" applyAlignment="1">
      <alignment horizontal="center"/>
    </xf>
    <xf numFmtId="0" fontId="257" fillId="0" borderId="26" xfId="51041" applyFont="1" applyFill="1" applyBorder="1" applyAlignment="1">
      <alignment horizontal="center"/>
    </xf>
    <xf numFmtId="37" fontId="252" fillId="0" borderId="0" xfId="51042" applyNumberFormat="1" applyFont="1" applyFill="1"/>
    <xf numFmtId="37" fontId="252" fillId="0" borderId="84" xfId="51041" applyNumberFormat="1" applyFont="1" applyFill="1" applyBorder="1"/>
    <xf numFmtId="37" fontId="188" fillId="0" borderId="0" xfId="51041" applyNumberFormat="1" applyFont="1" applyFill="1" applyBorder="1" applyAlignment="1">
      <alignment horizontal="center"/>
    </xf>
    <xf numFmtId="37" fontId="188" fillId="0" borderId="0" xfId="51041" applyNumberFormat="1" applyFont="1" applyFill="1" applyAlignment="1">
      <alignment horizontal="center"/>
    </xf>
    <xf numFmtId="37" fontId="252" fillId="0" borderId="85" xfId="51041" applyNumberFormat="1" applyFont="1" applyFill="1" applyBorder="1"/>
    <xf numFmtId="37" fontId="252" fillId="0" borderId="86" xfId="51041" applyNumberFormat="1" applyFont="1" applyFill="1" applyBorder="1"/>
    <xf numFmtId="237" fontId="252" fillId="0" borderId="26" xfId="51042" applyNumberFormat="1" applyFont="1" applyFill="1" applyBorder="1" applyAlignment="1">
      <alignment horizontal="center"/>
    </xf>
    <xf numFmtId="0" fontId="252" fillId="0" borderId="79" xfId="51041" applyFont="1" applyFill="1" applyBorder="1" applyAlignment="1">
      <alignment horizontal="center"/>
    </xf>
    <xf numFmtId="0" fontId="252" fillId="0" borderId="79" xfId="51041" applyFont="1" applyFill="1" applyBorder="1"/>
    <xf numFmtId="37" fontId="252" fillId="0" borderId="0" xfId="51042" applyNumberFormat="1" applyFont="1" applyFill="1" applyBorder="1"/>
    <xf numFmtId="0" fontId="252" fillId="0" borderId="81" xfId="51041" applyFont="1" applyFill="1" applyBorder="1" applyAlignment="1">
      <alignment horizontal="center"/>
    </xf>
    <xf numFmtId="0" fontId="252" fillId="0" borderId="79" xfId="51041" applyFont="1" applyFill="1" applyBorder="1" applyAlignment="1">
      <alignment horizontal="left"/>
    </xf>
    <xf numFmtId="0" fontId="252" fillId="0" borderId="16" xfId="51041" applyFont="1" applyFill="1" applyBorder="1" applyAlignment="1">
      <alignment horizontal="center"/>
    </xf>
    <xf numFmtId="0" fontId="252" fillId="0" borderId="26" xfId="51041" applyFont="1" applyFill="1" applyBorder="1"/>
    <xf numFmtId="0" fontId="252" fillId="0" borderId="19" xfId="51041" applyFont="1" applyFill="1" applyBorder="1" applyAlignment="1">
      <alignment horizontal="center"/>
    </xf>
    <xf numFmtId="0" fontId="252" fillId="0" borderId="26" xfId="51041" applyFont="1" applyFill="1" applyBorder="1" applyAlignment="1">
      <alignment horizontal="left"/>
    </xf>
    <xf numFmtId="0" fontId="252" fillId="0" borderId="26" xfId="51041" applyFont="1" applyFill="1" applyBorder="1" applyAlignment="1">
      <alignment horizontal="center"/>
    </xf>
    <xf numFmtId="41" fontId="252" fillId="0" borderId="0" xfId="1" applyFont="1" applyFill="1" applyBorder="1"/>
    <xf numFmtId="41" fontId="252" fillId="0" borderId="0" xfId="51041" applyNumberFormat="1" applyFont="1" applyFill="1" applyBorder="1"/>
    <xf numFmtId="41" fontId="80" fillId="0" borderId="74" xfId="1" applyFont="1" applyBorder="1"/>
    <xf numFmtId="41" fontId="80" fillId="0" borderId="74" xfId="20042" applyNumberFormat="1" applyBorder="1"/>
    <xf numFmtId="41" fontId="80" fillId="0" borderId="10" xfId="1" applyFont="1" applyBorder="1"/>
    <xf numFmtId="37" fontId="80" fillId="0" borderId="0" xfId="20042" applyNumberFormat="1" applyBorder="1"/>
    <xf numFmtId="0" fontId="80" fillId="0" borderId="0" xfId="20042" applyBorder="1" applyAlignment="1">
      <alignment horizontal="center"/>
    </xf>
    <xf numFmtId="236" fontId="258" fillId="0" borderId="74" xfId="0" applyNumberFormat="1" applyFont="1" applyBorder="1" applyAlignment="1">
      <alignment horizontal="right"/>
    </xf>
    <xf numFmtId="0" fontId="247" fillId="33" borderId="0" xfId="51022" applyFont="1" applyFill="1">
      <alignment horizontal="left" vertical="center" indent="1"/>
    </xf>
    <xf numFmtId="3" fontId="247" fillId="33" borderId="0" xfId="51035" applyFont="1" applyFill="1">
      <alignment vertical="center"/>
    </xf>
    <xf numFmtId="37" fontId="263" fillId="0" borderId="0" xfId="51041" applyNumberFormat="1" applyFont="1" applyFill="1" applyBorder="1"/>
    <xf numFmtId="37" fontId="265" fillId="0" borderId="0" xfId="51041" applyNumberFormat="1" applyFont="1" applyFill="1" applyBorder="1"/>
    <xf numFmtId="41" fontId="252" fillId="144" borderId="0" xfId="0" applyNumberFormat="1" applyFont="1" applyFill="1"/>
    <xf numFmtId="0" fontId="188" fillId="144" borderId="0" xfId="51041" applyFont="1" applyFill="1" applyBorder="1" applyAlignment="1">
      <alignment horizontal="left"/>
    </xf>
    <xf numFmtId="41" fontId="252" fillId="144" borderId="0" xfId="1" applyFont="1" applyFill="1"/>
    <xf numFmtId="0" fontId="257" fillId="144" borderId="0" xfId="0" applyFont="1" applyFill="1" applyBorder="1" applyAlignment="1">
      <alignment horizontal="left"/>
    </xf>
    <xf numFmtId="0" fontId="256" fillId="144" borderId="0" xfId="0" applyFont="1" applyFill="1"/>
    <xf numFmtId="0" fontId="80" fillId="144" borderId="0" xfId="0" applyFont="1" applyFill="1" applyBorder="1" applyAlignment="1">
      <alignment horizontal="left" indent="1"/>
    </xf>
    <xf numFmtId="42" fontId="252" fillId="144" borderId="11" xfId="51044" applyFont="1" applyFill="1" applyBorder="1"/>
    <xf numFmtId="37" fontId="252" fillId="144" borderId="0" xfId="0" applyNumberFormat="1" applyFont="1" applyFill="1"/>
    <xf numFmtId="0" fontId="255" fillId="144" borderId="0" xfId="0" applyFont="1" applyFill="1" applyAlignment="1">
      <alignment horizontal="left"/>
    </xf>
    <xf numFmtId="37" fontId="254" fillId="144" borderId="26" xfId="0" applyNumberFormat="1" applyFont="1" applyFill="1" applyBorder="1"/>
    <xf numFmtId="37" fontId="254" fillId="144" borderId="0" xfId="0" applyNumberFormat="1" applyFont="1" applyFill="1"/>
    <xf numFmtId="42" fontId="254" fillId="144" borderId="0" xfId="51044" applyFont="1" applyFill="1"/>
    <xf numFmtId="0" fontId="254" fillId="144" borderId="0" xfId="0" applyFont="1" applyFill="1" applyAlignment="1">
      <alignment horizontal="left" indent="1"/>
    </xf>
    <xf numFmtId="0" fontId="253" fillId="144" borderId="10" xfId="0" applyNumberFormat="1" applyFont="1" applyFill="1" applyBorder="1" applyAlignment="1">
      <alignment horizontal="center"/>
    </xf>
    <xf numFmtId="0" fontId="251" fillId="144" borderId="10" xfId="0" applyFont="1" applyFill="1" applyBorder="1" applyAlignment="1">
      <alignment horizontal="center"/>
    </xf>
    <xf numFmtId="0" fontId="252" fillId="144" borderId="0" xfId="0" applyFont="1" applyFill="1"/>
    <xf numFmtId="0" fontId="251" fillId="144" borderId="0" xfId="0" applyFont="1" applyFill="1"/>
    <xf numFmtId="42" fontId="252" fillId="144" borderId="0" xfId="51044" applyFont="1" applyFill="1" applyBorder="1"/>
    <xf numFmtId="0" fontId="251" fillId="144" borderId="0" xfId="0" applyFont="1" applyFill="1" applyBorder="1" applyAlignment="1">
      <alignment horizontal="center"/>
    </xf>
    <xf numFmtId="0" fontId="253" fillId="144" borderId="0" xfId="0" applyNumberFormat="1" applyFont="1" applyFill="1" applyBorder="1" applyAlignment="1">
      <alignment horizontal="center"/>
    </xf>
    <xf numFmtId="0" fontId="254" fillId="144" borderId="0" xfId="0" applyFont="1" applyFill="1" applyAlignment="1">
      <alignment horizontal="left"/>
    </xf>
    <xf numFmtId="37" fontId="254" fillId="144" borderId="79" xfId="0" applyNumberFormat="1" applyFont="1" applyFill="1" applyBorder="1"/>
    <xf numFmtId="0" fontId="254" fillId="144" borderId="0" xfId="0" applyFont="1" applyFill="1" applyAlignment="1">
      <alignment horizontal="center"/>
    </xf>
    <xf numFmtId="0" fontId="188" fillId="144" borderId="0" xfId="0" applyFont="1" applyFill="1" applyBorder="1" applyAlignment="1">
      <alignment horizontal="left"/>
    </xf>
    <xf numFmtId="237" fontId="252" fillId="144" borderId="0" xfId="51042" quotePrefix="1" applyNumberFormat="1" applyFont="1" applyFill="1" applyBorder="1" applyAlignment="1">
      <alignment horizontal="center"/>
    </xf>
    <xf numFmtId="37" fontId="0" fillId="0" borderId="0" xfId="0" applyNumberFormat="1"/>
    <xf numFmtId="9" fontId="0" fillId="0" borderId="0" xfId="51154" applyFont="1"/>
    <xf numFmtId="165" fontId="0" fillId="0" borderId="0" xfId="51154" applyNumberFormat="1" applyFont="1"/>
    <xf numFmtId="37" fontId="0" fillId="0" borderId="92" xfId="0" applyNumberFormat="1" applyBorder="1"/>
    <xf numFmtId="0" fontId="266" fillId="0" borderId="0" xfId="0" applyFont="1"/>
    <xf numFmtId="37" fontId="0" fillId="0" borderId="71" xfId="0" applyNumberFormat="1" applyBorder="1"/>
    <xf numFmtId="0" fontId="0" fillId="0" borderId="0" xfId="0" applyAlignment="1">
      <alignment horizontal="center"/>
    </xf>
    <xf numFmtId="37" fontId="16" fillId="0" borderId="71" xfId="0" applyNumberFormat="1" applyFont="1" applyBorder="1"/>
    <xf numFmtId="0" fontId="0" fillId="0" borderId="0" xfId="0" applyAlignment="1">
      <alignment horizontal="left" indent="1"/>
    </xf>
    <xf numFmtId="0" fontId="16" fillId="0" borderId="0" xfId="0" quotePrefix="1" applyFont="1" applyAlignment="1">
      <alignment horizontal="center"/>
    </xf>
    <xf numFmtId="0" fontId="268" fillId="0" borderId="0" xfId="0" applyFont="1" applyAlignment="1">
      <alignment horizontal="center"/>
    </xf>
    <xf numFmtId="0" fontId="16" fillId="0" borderId="0" xfId="0" applyFont="1"/>
    <xf numFmtId="237" fontId="252" fillId="0" borderId="0" xfId="51042" quotePrefix="1" applyNumberFormat="1" applyFont="1" applyFill="1" applyBorder="1" applyAlignment="1">
      <alignment horizontal="center"/>
    </xf>
    <xf numFmtId="17" fontId="251" fillId="0" borderId="80" xfId="20042" applyNumberFormat="1" applyFont="1" applyBorder="1" applyAlignment="1">
      <alignment horizontal="center" vertical="center" wrapText="1"/>
    </xf>
    <xf numFmtId="41" fontId="188" fillId="0" borderId="11" xfId="16312" applyFont="1" applyBorder="1"/>
    <xf numFmtId="0" fontId="80" fillId="0" borderId="0" xfId="20042" applyBorder="1" applyAlignment="1"/>
    <xf numFmtId="0" fontId="251" fillId="0" borderId="0" xfId="20042" applyFont="1" applyBorder="1" applyAlignment="1"/>
    <xf numFmtId="0" fontId="80" fillId="0" borderId="0" xfId="20042" applyFont="1" applyBorder="1"/>
    <xf numFmtId="17" fontId="251" fillId="0" borderId="0" xfId="20042" applyNumberFormat="1" applyFont="1" applyBorder="1" applyAlignment="1">
      <alignment horizontal="center" vertical="center" wrapText="1"/>
    </xf>
    <xf numFmtId="0" fontId="251" fillId="0" borderId="0" xfId="20042" applyFont="1" applyBorder="1" applyAlignment="1">
      <alignment horizontal="center" vertical="center" wrapText="1"/>
    </xf>
    <xf numFmtId="0" fontId="80" fillId="0" borderId="0" xfId="20042" applyFont="1" applyBorder="1" applyAlignment="1">
      <alignment horizontal="center" vertical="center" wrapText="1"/>
    </xf>
    <xf numFmtId="0" fontId="80" fillId="0" borderId="0" xfId="20042" applyBorder="1"/>
    <xf numFmtId="41" fontId="80" fillId="0" borderId="0" xfId="16312" applyFont="1" applyFill="1" applyBorder="1"/>
    <xf numFmtId="37" fontId="80" fillId="0" borderId="0" xfId="16312" applyNumberFormat="1" applyFont="1" applyBorder="1"/>
    <xf numFmtId="41" fontId="188" fillId="0" borderId="0" xfId="16312" applyFont="1" applyBorder="1"/>
    <xf numFmtId="0" fontId="23" fillId="145" borderId="0" xfId="51037" applyFont="1" applyFill="1" applyAlignment="1">
      <alignment horizontal="left"/>
    </xf>
    <xf numFmtId="0" fontId="250" fillId="145" borderId="0" xfId="51037" applyFont="1" applyFill="1" applyAlignment="1">
      <alignment horizontal="left"/>
    </xf>
    <xf numFmtId="0" fontId="21" fillId="145" borderId="0" xfId="51037" applyFont="1" applyFill="1" applyAlignment="1">
      <alignment horizontal="left"/>
    </xf>
    <xf numFmtId="0" fontId="21" fillId="145" borderId="0" xfId="51037" applyFont="1" applyFill="1" applyAlignment="1">
      <alignment horizontal="left" indent="5"/>
    </xf>
    <xf numFmtId="236" fontId="21" fillId="145" borderId="0" xfId="51037" applyNumberFormat="1" applyFont="1" applyFill="1" applyAlignment="1">
      <alignment horizontal="right"/>
    </xf>
    <xf numFmtId="0" fontId="249" fillId="145" borderId="0" xfId="51037" applyFill="1"/>
    <xf numFmtId="41" fontId="0" fillId="145" borderId="0" xfId="51039" applyFont="1" applyFill="1"/>
    <xf numFmtId="0" fontId="247" fillId="145" borderId="0" xfId="51022" applyFont="1" applyFill="1">
      <alignment horizontal="left" vertical="center" indent="1"/>
    </xf>
    <xf numFmtId="3" fontId="247" fillId="145" borderId="26" xfId="51028" applyFont="1" applyFill="1">
      <alignment vertical="center"/>
    </xf>
    <xf numFmtId="0" fontId="21" fillId="145" borderId="0" xfId="51018" applyFill="1">
      <alignment vertical="center"/>
    </xf>
    <xf numFmtId="41" fontId="249" fillId="145" borderId="0" xfId="1" applyFont="1" applyFill="1"/>
    <xf numFmtId="41" fontId="249" fillId="145" borderId="0" xfId="51037" applyNumberFormat="1" applyFill="1"/>
    <xf numFmtId="236" fontId="258" fillId="145" borderId="0" xfId="0" applyNumberFormat="1" applyFont="1" applyFill="1" applyAlignment="1">
      <alignment horizontal="left"/>
    </xf>
    <xf numFmtId="236" fontId="258" fillId="145" borderId="0" xfId="0" applyNumberFormat="1" applyFont="1" applyFill="1" applyAlignment="1">
      <alignment horizontal="right"/>
    </xf>
    <xf numFmtId="236" fontId="258" fillId="0" borderId="79" xfId="0" applyNumberFormat="1" applyFont="1" applyFill="1" applyBorder="1" applyAlignment="1">
      <alignment horizontal="right"/>
    </xf>
    <xf numFmtId="238" fontId="260" fillId="0" borderId="75" xfId="0" applyNumberFormat="1" applyFont="1" applyFill="1" applyBorder="1" applyAlignment="1">
      <alignment horizontal="left"/>
    </xf>
    <xf numFmtId="238" fontId="260" fillId="0" borderId="75" xfId="0" applyNumberFormat="1" applyFont="1" applyFill="1" applyBorder="1" applyAlignment="1">
      <alignment horizontal="right"/>
    </xf>
    <xf numFmtId="238" fontId="258" fillId="0" borderId="0" xfId="0" applyNumberFormat="1" applyFont="1" applyFill="1" applyAlignment="1">
      <alignment horizontal="right"/>
    </xf>
    <xf numFmtId="236" fontId="261" fillId="0" borderId="0" xfId="0" applyNumberFormat="1" applyFont="1" applyFill="1" applyAlignment="1">
      <alignment horizontal="left"/>
    </xf>
    <xf numFmtId="238" fontId="260" fillId="0" borderId="0" xfId="0" applyNumberFormat="1" applyFont="1" applyFill="1" applyAlignment="1">
      <alignment horizontal="left"/>
    </xf>
    <xf numFmtId="238" fontId="262" fillId="0" borderId="0" xfId="0" applyNumberFormat="1" applyFont="1" applyFill="1" applyAlignment="1">
      <alignment horizontal="right"/>
    </xf>
    <xf numFmtId="0" fontId="251" fillId="146" borderId="0" xfId="0" applyFont="1" applyFill="1"/>
    <xf numFmtId="0" fontId="252" fillId="146" borderId="0" xfId="0" applyFont="1" applyFill="1"/>
    <xf numFmtId="0" fontId="80" fillId="146" borderId="0" xfId="0" applyFont="1" applyFill="1" applyBorder="1" applyAlignment="1">
      <alignment horizontal="left" indent="1"/>
    </xf>
    <xf numFmtId="237" fontId="252" fillId="146" borderId="0" xfId="51042" quotePrefix="1" applyNumberFormat="1" applyFont="1" applyFill="1" applyBorder="1" applyAlignment="1">
      <alignment horizontal="center"/>
    </xf>
    <xf numFmtId="41" fontId="252" fillId="146" borderId="0" xfId="1" applyFont="1" applyFill="1"/>
    <xf numFmtId="41" fontId="252" fillId="146" borderId="0" xfId="0" applyNumberFormat="1" applyFont="1" applyFill="1"/>
    <xf numFmtId="0" fontId="269" fillId="0" borderId="0" xfId="51037" applyFont="1"/>
    <xf numFmtId="0" fontId="251" fillId="0" borderId="0" xfId="51041" applyFont="1" applyFill="1" applyAlignment="1">
      <alignment horizontal="left"/>
    </xf>
    <xf numFmtId="0" fontId="21" fillId="0" borderId="0" xfId="51018" applyAlignment="1">
      <alignment vertical="center" wrapText="1"/>
    </xf>
    <xf numFmtId="0" fontId="21" fillId="0" borderId="0" xfId="51018">
      <alignment vertical="center"/>
    </xf>
    <xf numFmtId="0" fontId="54" fillId="0" borderId="0" xfId="51019" applyAlignment="1">
      <alignment vertical="center" wrapText="1"/>
    </xf>
    <xf numFmtId="0" fontId="232" fillId="0" borderId="0" xfId="51020" applyAlignment="1">
      <alignment vertical="center" wrapText="1"/>
    </xf>
    <xf numFmtId="0" fontId="251" fillId="0" borderId="0" xfId="20042" applyFont="1" applyBorder="1" applyAlignment="1">
      <alignment horizontal="center"/>
    </xf>
    <xf numFmtId="0" fontId="80" fillId="0" borderId="0" xfId="20042" applyBorder="1" applyAlignment="1">
      <alignment horizontal="center"/>
    </xf>
    <xf numFmtId="0" fontId="80" fillId="0" borderId="0" xfId="20042" applyBorder="1" applyAlignment="1"/>
    <xf numFmtId="0" fontId="251" fillId="0" borderId="80" xfId="20042" applyFont="1" applyBorder="1" applyAlignment="1">
      <alignment horizontal="center"/>
    </xf>
    <xf numFmtId="0" fontId="80" fillId="0" borderId="75" xfId="20042" applyBorder="1" applyAlignment="1">
      <alignment horizontal="center"/>
    </xf>
    <xf numFmtId="0" fontId="80" fillId="0" borderId="75" xfId="20042" applyBorder="1" applyAlignment="1"/>
    <xf numFmtId="0" fontId="188" fillId="0" borderId="83" xfId="51041" applyFont="1" applyFill="1" applyBorder="1" applyAlignment="1">
      <alignment horizontal="center" wrapText="1"/>
    </xf>
    <xf numFmtId="0" fontId="270" fillId="0" borderId="0" xfId="51155"/>
    <xf numFmtId="37" fontId="270" fillId="0" borderId="0" xfId="51155" applyNumberFormat="1"/>
    <xf numFmtId="0" fontId="270" fillId="0" borderId="0" xfId="51155" applyFill="1"/>
    <xf numFmtId="37" fontId="271" fillId="147" borderId="11" xfId="51155" applyNumberFormat="1" applyFont="1" applyFill="1" applyBorder="1"/>
    <xf numFmtId="37" fontId="271" fillId="0" borderId="11" xfId="51155" applyNumberFormat="1" applyFont="1" applyFill="1" applyBorder="1"/>
    <xf numFmtId="37" fontId="270" fillId="0" borderId="0" xfId="51155" applyNumberFormat="1" applyFill="1"/>
    <xf numFmtId="0" fontId="271" fillId="0" borderId="0" xfId="51155" applyFont="1" applyFill="1" applyAlignment="1">
      <alignment horizontal="left" indent="1"/>
    </xf>
    <xf numFmtId="9" fontId="0" fillId="0" borderId="0" xfId="51156" applyFont="1"/>
    <xf numFmtId="37" fontId="270" fillId="0" borderId="92" xfId="51155" applyNumberFormat="1" applyBorder="1"/>
    <xf numFmtId="0" fontId="270" fillId="0" borderId="0" xfId="51155" applyAlignment="1">
      <alignment horizontal="left"/>
    </xf>
    <xf numFmtId="0" fontId="270" fillId="0" borderId="0" xfId="51155" applyAlignment="1">
      <alignment horizontal="left" indent="1"/>
    </xf>
    <xf numFmtId="10" fontId="0" fillId="0" borderId="0" xfId="51156" applyNumberFormat="1" applyFont="1"/>
    <xf numFmtId="0" fontId="271" fillId="0" borderId="10" xfId="51155" applyFont="1" applyBorder="1" applyAlignment="1">
      <alignment horizontal="center"/>
    </xf>
    <xf numFmtId="0" fontId="270" fillId="0" borderId="0" xfId="51155" applyBorder="1"/>
    <xf numFmtId="0" fontId="271" fillId="0" borderId="0" xfId="51155" applyFont="1" applyAlignment="1">
      <alignment horizontal="center"/>
    </xf>
    <xf numFmtId="0" fontId="271" fillId="0" borderId="0" xfId="51155" applyFont="1"/>
    <xf numFmtId="0" fontId="272" fillId="0" borderId="0" xfId="51155" applyFont="1"/>
    <xf numFmtId="242" fontId="273" fillId="0" borderId="0" xfId="51155" applyNumberFormat="1" applyFont="1" applyAlignment="1">
      <alignment horizontal="right"/>
    </xf>
    <xf numFmtId="242" fontId="273" fillId="0" borderId="0" xfId="51155" applyNumberFormat="1" applyFont="1" applyAlignment="1">
      <alignment horizontal="left"/>
    </xf>
    <xf numFmtId="242" fontId="274" fillId="115" borderId="75" xfId="51155" applyNumberFormat="1" applyFont="1" applyFill="1" applyBorder="1" applyAlignment="1">
      <alignment horizontal="right"/>
    </xf>
    <xf numFmtId="242" fontId="274" fillId="115" borderId="75" xfId="51155" applyNumberFormat="1" applyFont="1" applyFill="1" applyBorder="1" applyAlignment="1">
      <alignment horizontal="left"/>
    </xf>
    <xf numFmtId="242" fontId="274" fillId="0" borderId="0" xfId="51155" applyNumberFormat="1" applyFont="1" applyAlignment="1">
      <alignment horizontal="left"/>
    </xf>
    <xf numFmtId="242" fontId="274" fillId="0" borderId="75" xfId="51155" applyNumberFormat="1" applyFont="1" applyBorder="1" applyAlignment="1">
      <alignment horizontal="right"/>
    </xf>
    <xf numFmtId="238" fontId="273" fillId="0" borderId="0" xfId="51155" applyNumberFormat="1" applyFont="1" applyAlignment="1">
      <alignment horizontal="right"/>
    </xf>
    <xf numFmtId="238" fontId="273" fillId="0" borderId="0" xfId="51155" applyNumberFormat="1" applyFont="1" applyAlignment="1">
      <alignment horizontal="left"/>
    </xf>
    <xf numFmtId="242" fontId="273" fillId="0" borderId="92" xfId="51155" applyNumberFormat="1" applyFont="1" applyBorder="1" applyAlignment="1">
      <alignment horizontal="right"/>
    </xf>
    <xf numFmtId="242" fontId="274" fillId="0" borderId="0" xfId="51155" applyNumberFormat="1" applyFont="1" applyAlignment="1">
      <alignment horizontal="right"/>
    </xf>
    <xf numFmtId="242" fontId="274" fillId="0" borderId="87" xfId="51155" applyNumberFormat="1" applyFont="1" applyBorder="1" applyAlignment="1">
      <alignment horizontal="left"/>
    </xf>
    <xf numFmtId="238" fontId="274" fillId="0" borderId="92" xfId="51155" applyNumberFormat="1" applyFont="1" applyBorder="1" applyAlignment="1">
      <alignment horizontal="right"/>
    </xf>
    <xf numFmtId="238" fontId="274" fillId="0" borderId="0" xfId="51155" applyNumberFormat="1" applyFont="1" applyAlignment="1">
      <alignment horizontal="left"/>
    </xf>
    <xf numFmtId="242" fontId="273" fillId="148" borderId="0" xfId="51155" applyNumberFormat="1" applyFont="1" applyFill="1" applyAlignment="1">
      <alignment horizontal="right"/>
    </xf>
    <xf numFmtId="242" fontId="273" fillId="148" borderId="0" xfId="51155" applyNumberFormat="1" applyFont="1" applyFill="1" applyAlignment="1">
      <alignment horizontal="left"/>
    </xf>
    <xf numFmtId="242" fontId="274" fillId="0" borderId="92" xfId="51155" applyNumberFormat="1" applyFont="1" applyBorder="1" applyAlignment="1">
      <alignment horizontal="right"/>
    </xf>
    <xf numFmtId="0" fontId="273" fillId="0" borderId="0" xfId="51155" applyNumberFormat="1" applyFont="1" applyAlignment="1">
      <alignment horizontal="right"/>
    </xf>
    <xf numFmtId="0" fontId="273" fillId="0" borderId="0" xfId="51155" applyNumberFormat="1" applyFont="1" applyAlignment="1">
      <alignment horizontal="left"/>
    </xf>
    <xf numFmtId="242" fontId="275" fillId="0" borderId="0" xfId="51155" applyNumberFormat="1" applyFont="1" applyAlignment="1">
      <alignment horizontal="left"/>
    </xf>
    <xf numFmtId="49" fontId="273" fillId="0" borderId="0" xfId="51155" applyNumberFormat="1" applyFont="1" applyAlignment="1">
      <alignment horizontal="right" wrapText="1"/>
    </xf>
    <xf numFmtId="49" fontId="273" fillId="0" borderId="0" xfId="51155" applyNumberFormat="1" applyFont="1" applyAlignment="1">
      <alignment horizontal="left" wrapText="1"/>
    </xf>
    <xf numFmtId="242" fontId="276" fillId="0" borderId="0" xfId="51155" applyNumberFormat="1" applyFont="1" applyAlignment="1">
      <alignment horizontal="right"/>
    </xf>
    <xf numFmtId="242" fontId="276" fillId="0" borderId="0" xfId="51155" applyNumberFormat="1" applyFont="1" applyAlignment="1">
      <alignment horizontal="left"/>
    </xf>
    <xf numFmtId="238" fontId="275" fillId="0" borderId="0" xfId="51155" applyNumberFormat="1" applyFont="1" applyAlignment="1">
      <alignment horizontal="left"/>
    </xf>
    <xf numFmtId="238" fontId="273" fillId="104" borderId="0" xfId="51155" applyNumberFormat="1" applyFont="1" applyFill="1" applyAlignment="1">
      <alignment horizontal="right"/>
    </xf>
    <xf numFmtId="238" fontId="274" fillId="104" borderId="0" xfId="51155" applyNumberFormat="1" applyFont="1" applyFill="1" applyAlignment="1">
      <alignment horizontal="left"/>
    </xf>
    <xf numFmtId="238" fontId="274" fillId="104" borderId="0" xfId="51155" applyNumberFormat="1" applyFont="1" applyFill="1" applyAlignment="1">
      <alignment horizontal="right"/>
    </xf>
    <xf numFmtId="242" fontId="273" fillId="104" borderId="0" xfId="51155" applyNumberFormat="1" applyFont="1" applyFill="1" applyAlignment="1">
      <alignment horizontal="right"/>
    </xf>
    <xf numFmtId="242" fontId="274" fillId="104" borderId="0" xfId="51155" applyNumberFormat="1" applyFont="1" applyFill="1" applyAlignment="1">
      <alignment horizontal="left"/>
    </xf>
    <xf numFmtId="242" fontId="274" fillId="0" borderId="11" xfId="51155" applyNumberFormat="1" applyFont="1" applyBorder="1" applyAlignment="1">
      <alignment horizontal="right"/>
    </xf>
    <xf numFmtId="242" fontId="274" fillId="104" borderId="92" xfId="51155" applyNumberFormat="1" applyFont="1" applyFill="1" applyBorder="1" applyAlignment="1">
      <alignment horizontal="right"/>
    </xf>
    <xf numFmtId="242" fontId="277" fillId="0" borderId="0" xfId="51155" applyNumberFormat="1" applyFont="1" applyAlignment="1">
      <alignment horizontal="left"/>
    </xf>
    <xf numFmtId="242" fontId="273" fillId="104" borderId="0" xfId="51155" applyNumberFormat="1" applyFont="1" applyFill="1" applyAlignment="1">
      <alignment horizontal="left"/>
    </xf>
    <xf numFmtId="242" fontId="274" fillId="104" borderId="0" xfId="51155" applyNumberFormat="1" applyFont="1" applyFill="1" applyAlignment="1">
      <alignment horizontal="right"/>
    </xf>
    <xf numFmtId="242" fontId="274" fillId="104" borderId="32" xfId="51155" applyNumberFormat="1" applyFont="1" applyFill="1" applyBorder="1" applyAlignment="1">
      <alignment horizontal="right"/>
    </xf>
    <xf numFmtId="238" fontId="274" fillId="0" borderId="0" xfId="51155" applyNumberFormat="1" applyFont="1" applyAlignment="1">
      <alignment horizontal="right"/>
    </xf>
    <xf numFmtId="242" fontId="274" fillId="0" borderId="32" xfId="51155" applyNumberFormat="1" applyFont="1" applyBorder="1" applyAlignment="1">
      <alignment horizontal="right"/>
    </xf>
    <xf numFmtId="242" fontId="273" fillId="115" borderId="32" xfId="51155" applyNumberFormat="1" applyFont="1" applyFill="1" applyBorder="1" applyAlignment="1">
      <alignment horizontal="right"/>
    </xf>
    <xf numFmtId="242" fontId="274" fillId="115" borderId="0" xfId="51155" applyNumberFormat="1" applyFont="1" applyFill="1" applyAlignment="1">
      <alignment horizontal="left"/>
    </xf>
    <xf numFmtId="242" fontId="273" fillId="115" borderId="92" xfId="51155" applyNumberFormat="1" applyFont="1" applyFill="1" applyBorder="1" applyAlignment="1">
      <alignment horizontal="right"/>
    </xf>
    <xf numFmtId="242" fontId="275" fillId="115" borderId="0" xfId="51155" applyNumberFormat="1" applyFont="1" applyFill="1" applyAlignment="1">
      <alignment horizontal="left"/>
    </xf>
    <xf numFmtId="242" fontId="273" fillId="0" borderId="75" xfId="51155" applyNumberFormat="1" applyFont="1" applyBorder="1" applyAlignment="1">
      <alignment horizontal="right"/>
    </xf>
    <xf numFmtId="242" fontId="274" fillId="0" borderId="75" xfId="51155" applyNumberFormat="1" applyFont="1" applyBorder="1" applyAlignment="1">
      <alignment horizontal="left"/>
    </xf>
    <xf numFmtId="242" fontId="274" fillId="149" borderId="0" xfId="51155" applyNumberFormat="1" applyFont="1" applyFill="1" applyAlignment="1">
      <alignment horizontal="left"/>
    </xf>
    <xf numFmtId="242" fontId="273" fillId="150" borderId="0" xfId="51155" applyNumberFormat="1" applyFont="1" applyFill="1" applyAlignment="1">
      <alignment horizontal="right"/>
    </xf>
    <xf numFmtId="242" fontId="274" fillId="150" borderId="0" xfId="51155" applyNumberFormat="1" applyFont="1" applyFill="1" applyAlignment="1">
      <alignment horizontal="left"/>
    </xf>
    <xf numFmtId="242" fontId="273" fillId="150" borderId="0" xfId="51155" applyNumberFormat="1" applyFont="1" applyFill="1" applyAlignment="1">
      <alignment horizontal="left"/>
    </xf>
    <xf numFmtId="242" fontId="273" fillId="150" borderId="75" xfId="51155" applyNumberFormat="1" applyFont="1" applyFill="1" applyBorder="1" applyAlignment="1">
      <alignment horizontal="right"/>
    </xf>
    <xf numFmtId="242" fontId="274" fillId="150" borderId="75" xfId="51155" applyNumberFormat="1" applyFont="1" applyFill="1" applyBorder="1" applyAlignment="1">
      <alignment horizontal="left"/>
    </xf>
    <xf numFmtId="242" fontId="273" fillId="151" borderId="0" xfId="51155" applyNumberFormat="1" applyFont="1" applyFill="1" applyAlignment="1">
      <alignment horizontal="right"/>
    </xf>
    <xf numFmtId="242" fontId="273" fillId="151" borderId="0" xfId="51155" applyNumberFormat="1" applyFont="1" applyFill="1" applyAlignment="1">
      <alignment horizontal="left"/>
    </xf>
    <xf numFmtId="242" fontId="274" fillId="152" borderId="75" xfId="51155" applyNumberFormat="1" applyFont="1" applyFill="1" applyBorder="1" applyAlignment="1">
      <alignment horizontal="right"/>
    </xf>
    <xf numFmtId="242" fontId="274" fillId="152" borderId="75" xfId="51155" applyNumberFormat="1" applyFont="1" applyFill="1" applyBorder="1" applyAlignment="1">
      <alignment horizontal="left"/>
    </xf>
    <xf numFmtId="242" fontId="275" fillId="139" borderId="75" xfId="51155" applyNumberFormat="1" applyFont="1" applyFill="1" applyBorder="1" applyAlignment="1">
      <alignment horizontal="right"/>
    </xf>
    <xf numFmtId="242" fontId="275" fillId="139" borderId="75" xfId="51155" applyNumberFormat="1" applyFont="1" applyFill="1" applyBorder="1" applyAlignment="1">
      <alignment horizontal="left"/>
    </xf>
  </cellXfs>
  <cellStyles count="51157">
    <cellStyle name="_x0013_" xfId="10"/>
    <cellStyle name="-" xfId="11"/>
    <cellStyle name="_x0013_ 2" xfId="12"/>
    <cellStyle name="_x0013_ 2 2" xfId="13"/>
    <cellStyle name="_x0013_ 3" xfId="14"/>
    <cellStyle name="$" xfId="15"/>
    <cellStyle name="$ 0 decimal" xfId="16"/>
    <cellStyle name="$ 2 decimals" xfId="17"/>
    <cellStyle name="$." xfId="18"/>
    <cellStyle name="%" xfId="19"/>
    <cellStyle name="%%" xfId="20"/>
    <cellStyle name="%% 10" xfId="21"/>
    <cellStyle name="%% 11" xfId="22"/>
    <cellStyle name="%% 12" xfId="23"/>
    <cellStyle name="%% 13" xfId="24"/>
    <cellStyle name="%% 14" xfId="25"/>
    <cellStyle name="%% 15" xfId="26"/>
    <cellStyle name="%% 16" xfId="27"/>
    <cellStyle name="%% 17" xfId="28"/>
    <cellStyle name="%% 18" xfId="29"/>
    <cellStyle name="%% 19" xfId="30"/>
    <cellStyle name="%% 2" xfId="31"/>
    <cellStyle name="%% 20" xfId="32"/>
    <cellStyle name="%% 3" xfId="33"/>
    <cellStyle name="%% 4" xfId="34"/>
    <cellStyle name="%% 5" xfId="35"/>
    <cellStyle name="%% 6" xfId="36"/>
    <cellStyle name="%% 7" xfId="37"/>
    <cellStyle name="%% 8" xfId="38"/>
    <cellStyle name="%% 9" xfId="39"/>
    <cellStyle name="%." xfId="40"/>
    <cellStyle name="%_eric" xfId="41"/>
    <cellStyle name="%2" xfId="42"/>
    <cellStyle name="%2 10" xfId="43"/>
    <cellStyle name="%2 11" xfId="44"/>
    <cellStyle name="%2 12" xfId="45"/>
    <cellStyle name="%2 13" xfId="46"/>
    <cellStyle name="%2 14" xfId="47"/>
    <cellStyle name="%2 15" xfId="48"/>
    <cellStyle name="%2 16" xfId="49"/>
    <cellStyle name="%2 17" xfId="50"/>
    <cellStyle name="%2 18" xfId="51"/>
    <cellStyle name="%2 19" xfId="52"/>
    <cellStyle name="%2 2" xfId="53"/>
    <cellStyle name="%2 20" xfId="54"/>
    <cellStyle name="%2 3" xfId="55"/>
    <cellStyle name="%2 4" xfId="56"/>
    <cellStyle name="%2 5" xfId="57"/>
    <cellStyle name="%2 6" xfId="58"/>
    <cellStyle name="%2 7" xfId="59"/>
    <cellStyle name="%2 8" xfId="60"/>
    <cellStyle name="%2 9" xfId="61"/>
    <cellStyle name="(" xfId="62"/>
    <cellStyle name="." xfId="63"/>
    <cellStyle name="..1" xfId="64"/>
    <cellStyle name="..1 10" xfId="65"/>
    <cellStyle name="..1 11" xfId="66"/>
    <cellStyle name="..1 12" xfId="67"/>
    <cellStyle name="..1 13" xfId="68"/>
    <cellStyle name="..1 14" xfId="69"/>
    <cellStyle name="..1 15" xfId="70"/>
    <cellStyle name="..1 16" xfId="71"/>
    <cellStyle name="..1 17" xfId="72"/>
    <cellStyle name="..1 18" xfId="73"/>
    <cellStyle name="..1 19" xfId="74"/>
    <cellStyle name="..1 2" xfId="75"/>
    <cellStyle name="..1 20" xfId="76"/>
    <cellStyle name="..1 3" xfId="77"/>
    <cellStyle name="..1 4" xfId="78"/>
    <cellStyle name="..1 5" xfId="79"/>
    <cellStyle name="..1 6" xfId="80"/>
    <cellStyle name="..1 7" xfId="81"/>
    <cellStyle name="..1 8" xfId="82"/>
    <cellStyle name="..1 9" xfId="83"/>
    <cellStyle name=".0" xfId="84"/>
    <cellStyle name=".0 10" xfId="85"/>
    <cellStyle name=".0 11" xfId="86"/>
    <cellStyle name=".0 12" xfId="87"/>
    <cellStyle name=".0 13" xfId="88"/>
    <cellStyle name=".0 14" xfId="89"/>
    <cellStyle name=".0 15" xfId="90"/>
    <cellStyle name=".0 16" xfId="91"/>
    <cellStyle name=".0 17" xfId="92"/>
    <cellStyle name=".0 18" xfId="93"/>
    <cellStyle name=".0 19" xfId="94"/>
    <cellStyle name=".0 2" xfId="95"/>
    <cellStyle name=".0 20" xfId="96"/>
    <cellStyle name=".0 3" xfId="97"/>
    <cellStyle name=".0 4" xfId="98"/>
    <cellStyle name=".0 5" xfId="99"/>
    <cellStyle name=".0 6" xfId="100"/>
    <cellStyle name=".0 7" xfId="101"/>
    <cellStyle name=".0 8" xfId="102"/>
    <cellStyle name=".0 9" xfId="103"/>
    <cellStyle name=".0\" xfId="104"/>
    <cellStyle name=".0\ 2" xfId="105"/>
    <cellStyle name=".0\ 2 2" xfId="106"/>
    <cellStyle name=".0\ 3" xfId="107"/>
    <cellStyle name=".0_CAPITALIZED LABOR - 0209" xfId="108"/>
    <cellStyle name=".00" xfId="109"/>
    <cellStyle name=".00 10" xfId="110"/>
    <cellStyle name=".00 11" xfId="111"/>
    <cellStyle name=".00 12" xfId="112"/>
    <cellStyle name=".00 13" xfId="113"/>
    <cellStyle name=".00 14" xfId="114"/>
    <cellStyle name=".00 15" xfId="115"/>
    <cellStyle name=".00 16" xfId="116"/>
    <cellStyle name=".00 17" xfId="117"/>
    <cellStyle name=".00 18" xfId="118"/>
    <cellStyle name=".00 19" xfId="119"/>
    <cellStyle name=".00 2" xfId="120"/>
    <cellStyle name=".00 20" xfId="121"/>
    <cellStyle name=".00 3" xfId="122"/>
    <cellStyle name=".00 4" xfId="123"/>
    <cellStyle name=".00 5" xfId="124"/>
    <cellStyle name=".00 6" xfId="125"/>
    <cellStyle name=".00 7" xfId="126"/>
    <cellStyle name=".00 8" xfId="127"/>
    <cellStyle name=".00 9" xfId="128"/>
    <cellStyle name=".000" xfId="129"/>
    <cellStyle name=".1" xfId="130"/>
    <cellStyle name=".1 10" xfId="131"/>
    <cellStyle name=".1 11" xfId="132"/>
    <cellStyle name=".1 12" xfId="133"/>
    <cellStyle name=".1 13" xfId="134"/>
    <cellStyle name=".1 14" xfId="135"/>
    <cellStyle name=".1 15" xfId="136"/>
    <cellStyle name=".1 16" xfId="137"/>
    <cellStyle name=".1 17" xfId="138"/>
    <cellStyle name=".1 18" xfId="139"/>
    <cellStyle name=".1 19" xfId="140"/>
    <cellStyle name=".1 2" xfId="141"/>
    <cellStyle name=".1 20" xfId="142"/>
    <cellStyle name=".1 3" xfId="143"/>
    <cellStyle name=".1 4" xfId="144"/>
    <cellStyle name=".1 5" xfId="145"/>
    <cellStyle name=".1 6" xfId="146"/>
    <cellStyle name=".1 7" xfId="147"/>
    <cellStyle name=".1 8" xfId="148"/>
    <cellStyle name=".1 9" xfId="149"/>
    <cellStyle name=".11" xfId="150"/>
    <cellStyle name=".12" xfId="151"/>
    <cellStyle name=".2" xfId="152"/>
    <cellStyle name=".3" xfId="153"/>
    <cellStyle name=".9" xfId="154"/>
    <cellStyle name=".d" xfId="155"/>
    <cellStyle name=".d." xfId="156"/>
    <cellStyle name=".d1" xfId="157"/>
    <cellStyle name=".d1 10" xfId="158"/>
    <cellStyle name=".d1 11" xfId="159"/>
    <cellStyle name=".d1 12" xfId="160"/>
    <cellStyle name=".d1 13" xfId="161"/>
    <cellStyle name=".d1 14" xfId="162"/>
    <cellStyle name=".d1 15" xfId="163"/>
    <cellStyle name=".d1 16" xfId="164"/>
    <cellStyle name=".d1 17" xfId="165"/>
    <cellStyle name=".d1 18" xfId="166"/>
    <cellStyle name=".d1 19" xfId="167"/>
    <cellStyle name=".d1 2" xfId="168"/>
    <cellStyle name=".d1 20" xfId="169"/>
    <cellStyle name=".d1 3" xfId="170"/>
    <cellStyle name=".d1 4" xfId="171"/>
    <cellStyle name=".d1 5" xfId="172"/>
    <cellStyle name=".d1 6" xfId="173"/>
    <cellStyle name=".d1 7" xfId="174"/>
    <cellStyle name=".d1 8" xfId="175"/>
    <cellStyle name=".d1 9" xfId="176"/>
    <cellStyle name=".q" xfId="177"/>
    <cellStyle name=".q 10" xfId="178"/>
    <cellStyle name=".q 11" xfId="179"/>
    <cellStyle name=".q 12" xfId="180"/>
    <cellStyle name=".q 13" xfId="181"/>
    <cellStyle name=".q 14" xfId="182"/>
    <cellStyle name=".q 15" xfId="183"/>
    <cellStyle name=".q 16" xfId="184"/>
    <cellStyle name=".q 17" xfId="185"/>
    <cellStyle name=".q 18" xfId="186"/>
    <cellStyle name=".q 19" xfId="187"/>
    <cellStyle name=".q 2" xfId="188"/>
    <cellStyle name=".q 20" xfId="189"/>
    <cellStyle name=".q 3" xfId="190"/>
    <cellStyle name=".q 4" xfId="191"/>
    <cellStyle name=".q 5" xfId="192"/>
    <cellStyle name=".q 6" xfId="193"/>
    <cellStyle name=".q 7" xfId="194"/>
    <cellStyle name=".q 8" xfId="195"/>
    <cellStyle name=".q 9" xfId="196"/>
    <cellStyle name="?? [0]_VERA" xfId="197"/>
    <cellStyle name="?????_VERA" xfId="198"/>
    <cellStyle name="??_VERA" xfId="199"/>
    <cellStyle name="_(D) Dep Summary" xfId="200"/>
    <cellStyle name="_(D) Dep Summary 2" xfId="201"/>
    <cellStyle name="__Setup_" xfId="202"/>
    <cellStyle name="__Setup_ 2" xfId="203"/>
    <cellStyle name="__Setup__Capital Prov 1Q10" xfId="204"/>
    <cellStyle name="__Setup__ColdSide Leases- Section 467 Adjustments for SEM Tax Provision" xfId="205"/>
    <cellStyle name="__Setup__ColdSide Leases- Tax info from CS REtube Incr_20090819...file" xfId="206"/>
    <cellStyle name="__Setup__CONSPROV_Q1.R1_041309 Intl" xfId="207"/>
    <cellStyle name="__Setup__CONSPROV_Q1.R1_041309 Intl 2" xfId="208"/>
    <cellStyle name="__Setup__CONSPROV_Q3.R1_101308" xfId="209"/>
    <cellStyle name="__Setup__CONSPROV_Q3.R1_101308 2" xfId="210"/>
    <cellStyle name="__Setup__CONSPROV_Q4.R1_011209" xfId="211"/>
    <cellStyle name="__Setup__CONSPROV_Q4.R1_011209 2" xfId="212"/>
    <cellStyle name="__Setup__ENTRY 2010 11 FUEL AMORT PROSPECTIVE METHOD" xfId="213"/>
    <cellStyle name="__Setup__FAS 106 subsidy 2010" xfId="214"/>
    <cellStyle name="__Setup__Q3 2008" xfId="215"/>
    <cellStyle name="__Setup__Q4 2008" xfId="216"/>
    <cellStyle name="__Setup__Scen" xfId="217"/>
    <cellStyle name="_~0664123" xfId="218"/>
    <cellStyle name="_~4335405" xfId="219"/>
    <cellStyle name="_~5054843" xfId="220"/>
    <cellStyle name="_~9658152" xfId="221"/>
    <cellStyle name="_~9658152 10" xfId="222"/>
    <cellStyle name="_~9658152 11" xfId="223"/>
    <cellStyle name="_~9658152 12" xfId="224"/>
    <cellStyle name="_~9658152 13" xfId="225"/>
    <cellStyle name="_~9658152 14" xfId="226"/>
    <cellStyle name="_~9658152 15" xfId="227"/>
    <cellStyle name="_~9658152 16" xfId="228"/>
    <cellStyle name="_~9658152 17" xfId="229"/>
    <cellStyle name="_~9658152 2" xfId="230"/>
    <cellStyle name="_~9658152 2 2" xfId="231"/>
    <cellStyle name="_~9658152 2 3" xfId="232"/>
    <cellStyle name="_~9658152 2 4" xfId="233"/>
    <cellStyle name="_~9658152 2 5" xfId="234"/>
    <cellStyle name="_~9658152 2 6" xfId="235"/>
    <cellStyle name="_~9658152 2 7" xfId="236"/>
    <cellStyle name="_~9658152 2 8" xfId="237"/>
    <cellStyle name="_~9658152 3" xfId="238"/>
    <cellStyle name="_~9658152 3 2" xfId="239"/>
    <cellStyle name="_~9658152 3 3" xfId="240"/>
    <cellStyle name="_~9658152 3 4" xfId="241"/>
    <cellStyle name="_~9658152 3 5" xfId="242"/>
    <cellStyle name="_~9658152 3 6" xfId="243"/>
    <cellStyle name="_~9658152 3 7" xfId="244"/>
    <cellStyle name="_~9658152 3 8" xfId="245"/>
    <cellStyle name="_~9658152 4" xfId="246"/>
    <cellStyle name="_~9658152 4 2" xfId="247"/>
    <cellStyle name="_~9658152 4 3" xfId="248"/>
    <cellStyle name="_~9658152 4 4" xfId="249"/>
    <cellStyle name="_~9658152 4 5" xfId="250"/>
    <cellStyle name="_~9658152 4 6" xfId="251"/>
    <cellStyle name="_~9658152 4 7" xfId="252"/>
    <cellStyle name="_~9658152 4 8" xfId="253"/>
    <cellStyle name="_~9658152 5" xfId="254"/>
    <cellStyle name="_~9658152 5 10" xfId="255"/>
    <cellStyle name="_~9658152 5 11" xfId="256"/>
    <cellStyle name="_~9658152 5 12" xfId="257"/>
    <cellStyle name="_~9658152 5 13" xfId="258"/>
    <cellStyle name="_~9658152 5 14" xfId="259"/>
    <cellStyle name="_~9658152 5 15" xfId="260"/>
    <cellStyle name="_~9658152 5 16" xfId="261"/>
    <cellStyle name="_~9658152 5 17" xfId="262"/>
    <cellStyle name="_~9658152 5 18" xfId="263"/>
    <cellStyle name="_~9658152 5 2" xfId="264"/>
    <cellStyle name="_~9658152 5 3" xfId="265"/>
    <cellStyle name="_~9658152 5 4" xfId="266"/>
    <cellStyle name="_~9658152 5 5" xfId="267"/>
    <cellStyle name="_~9658152 5 6" xfId="268"/>
    <cellStyle name="_~9658152 5 7" xfId="269"/>
    <cellStyle name="_~9658152 5 8" xfId="270"/>
    <cellStyle name="_~9658152 5 9" xfId="271"/>
    <cellStyle name="_~9658152 6" xfId="272"/>
    <cellStyle name="_~9658152 6 10" xfId="273"/>
    <cellStyle name="_~9658152 6 11" xfId="274"/>
    <cellStyle name="_~9658152 6 12" xfId="275"/>
    <cellStyle name="_~9658152 6 13" xfId="276"/>
    <cellStyle name="_~9658152 6 14" xfId="277"/>
    <cellStyle name="_~9658152 6 15" xfId="278"/>
    <cellStyle name="_~9658152 6 16" xfId="279"/>
    <cellStyle name="_~9658152 6 17" xfId="280"/>
    <cellStyle name="_~9658152 6 18" xfId="281"/>
    <cellStyle name="_~9658152 6 2" xfId="282"/>
    <cellStyle name="_~9658152 6 3" xfId="283"/>
    <cellStyle name="_~9658152 6 4" xfId="284"/>
    <cellStyle name="_~9658152 6 5" xfId="285"/>
    <cellStyle name="_~9658152 6 6" xfId="286"/>
    <cellStyle name="_~9658152 6 7" xfId="287"/>
    <cellStyle name="_~9658152 6 8" xfId="288"/>
    <cellStyle name="_~9658152 6 9" xfId="289"/>
    <cellStyle name="_~9658152 7" xfId="290"/>
    <cellStyle name="_~9658152 7 10" xfId="291"/>
    <cellStyle name="_~9658152 7 11" xfId="292"/>
    <cellStyle name="_~9658152 7 12" xfId="293"/>
    <cellStyle name="_~9658152 7 13" xfId="294"/>
    <cellStyle name="_~9658152 7 14" xfId="295"/>
    <cellStyle name="_~9658152 7 15" xfId="296"/>
    <cellStyle name="_~9658152 7 16" xfId="297"/>
    <cellStyle name="_~9658152 7 17" xfId="298"/>
    <cellStyle name="_~9658152 7 18" xfId="299"/>
    <cellStyle name="_~9658152 7 2" xfId="300"/>
    <cellStyle name="_~9658152 7 3" xfId="301"/>
    <cellStyle name="_~9658152 7 4" xfId="302"/>
    <cellStyle name="_~9658152 7 5" xfId="303"/>
    <cellStyle name="_~9658152 7 6" xfId="304"/>
    <cellStyle name="_~9658152 7 7" xfId="305"/>
    <cellStyle name="_~9658152 7 8" xfId="306"/>
    <cellStyle name="_~9658152 7 9" xfId="307"/>
    <cellStyle name="_~9658152 8" xfId="308"/>
    <cellStyle name="_~9658152 9" xfId="309"/>
    <cellStyle name="_~9658152_2007 Group Capital State Tax Workpapers1" xfId="310"/>
    <cellStyle name="_~9658152_2007 Group Capital State Tax Workpapers1 2" xfId="311"/>
    <cellStyle name="_~9658152_2008 FPL Group Tax Workpapers" xfId="312"/>
    <cellStyle name="_~9658152_BASIS ADJ" xfId="313"/>
    <cellStyle name="_~9658152_BM Adjustments" xfId="314"/>
    <cellStyle name="_~9658152_Callahan" xfId="315"/>
    <cellStyle name="_~9658152_Callahan " xfId="316"/>
    <cellStyle name="_~9658152_Callahan _1" xfId="317"/>
    <cellStyle name="_~9658152_Callahan 090813 GM 0 Report" xfId="318"/>
    <cellStyle name="_~9658152_Callahan 091106 GM 0 Report" xfId="319"/>
    <cellStyle name="_~9658152_Copy of Texas Wind Debt Amortization 11-08" xfId="320"/>
    <cellStyle name="_~9658152_Debt Service Coverage Ratio-TEXAS WIND Historical  Forecast" xfId="321"/>
    <cellStyle name="_~9658152_ENTRY 2010 11 FUEL AMORT PROSPECTIVE METHOD" xfId="322"/>
    <cellStyle name="_~9658152_Fees" xfId="323"/>
    <cellStyle name="_~9658152_Final 2009 tax workpapers" xfId="324"/>
    <cellStyle name="_~9658152_FPL Georgia Tax As of October 2010" xfId="325"/>
    <cellStyle name="_~9658152_FPL Georgia Tax As of October 2010_Summary of 2010 Errors Resolutions with Responses" xfId="326"/>
    <cellStyle name="_~9658152_Group Prov M11 09" xfId="327"/>
    <cellStyle name="_~9658152_Group Prov M11 09_Final 2009 tax workpapers" xfId="328"/>
    <cellStyle name="_~9658152_Horse Hollow 1 090813 GM 0 Report" xfId="329"/>
    <cellStyle name="_~9658152_Horse Hollow 1 090911 GM 0 Report" xfId="330"/>
    <cellStyle name="_~9658152_PSA analysis revised for forfeitures" xfId="331"/>
    <cellStyle name="_~9658152_Wind Adj_091106" xfId="332"/>
    <cellStyle name="_010713 FPLE FOSSIL FUEL 2002-2006 BUDGET FORECASTS" xfId="333"/>
    <cellStyle name="_010713 FPLE FOSSIL FUEL 2002-2006 BUDGET FORECASTS 2" xfId="334"/>
    <cellStyle name="_010713 FPLE FOSSIL FUEL 2002-2006 BUDGET FORECASTS_BASIS ADJ" xfId="335"/>
    <cellStyle name="_010713 FPLE FOSSIL FUEL 2002-2006 BUDGET FORECASTS_BM Adjustments" xfId="336"/>
    <cellStyle name="_010713 FPLE FOSSIL FUEL 2002-2006 BUDGET FORECASTS_Fees" xfId="337"/>
    <cellStyle name="_010713 FPLE FOSSIL FUEL 2002-2006 BUDGET FORECASTS_Locked in Gross Margin" xfId="338"/>
    <cellStyle name="_010713 FPLE FOSSIL FUEL 2002-2006 BUDGET FORECASTS_tx financing revs" xfId="339"/>
    <cellStyle name="_010831 FPLE FOSSIL FUEL 2002-2006 BUDGET FORWARDS &amp; FORECASTS" xfId="340"/>
    <cellStyle name="_010831 FPLE FOSSIL FUEL 2002-2006 BUDGET FORWARDS &amp; FORECASTS 2" xfId="341"/>
    <cellStyle name="_010831 FPLE FOSSIL FUEL 2002-2006 BUDGET FORWARDS &amp; FORECASTS_BASIS ADJ" xfId="342"/>
    <cellStyle name="_010831 FPLE FOSSIL FUEL 2002-2006 BUDGET FORWARDS &amp; FORECASTS_BM Adjustments" xfId="343"/>
    <cellStyle name="_010831 FPLE FOSSIL FUEL 2002-2006 BUDGET FORWARDS &amp; FORECASTS_Fees" xfId="344"/>
    <cellStyle name="_010831 FPLE FOSSIL FUEL 2002-2006 BUDGET FORWARDS &amp; FORECASTS_Locked in Gross Margin" xfId="345"/>
    <cellStyle name="_010831 FPLE FOSSIL FUEL 2002-2006 BUDGET FORWARDS &amp; FORECASTS_tx financing revs" xfId="346"/>
    <cellStyle name="_01-2010 depreciation estimate" xfId="347"/>
    <cellStyle name="_02-2008 depreciation estimate" xfId="348"/>
    <cellStyle name="_02-2009 depreciation estimate" xfId="349"/>
    <cellStyle name="_03 CA SRAC $" xfId="350"/>
    <cellStyle name="_03 CA SRAC $ 2" xfId="351"/>
    <cellStyle name="_03 CA SRAC $_BASIS ADJ" xfId="352"/>
    <cellStyle name="_03 CA SRAC $_BM Adjustments" xfId="353"/>
    <cellStyle name="_03 CA SRAC $_Fees" xfId="354"/>
    <cellStyle name="_03 CA SRAC $_Locked in Gross Margin" xfId="355"/>
    <cellStyle name="_03 CA SRAC $_tx financing revs" xfId="356"/>
    <cellStyle name="_030101 FPLE MOST LIKELY, &amp; LOW &amp; HIGH AVERAGE CONSULTANT OIL PRICE FORECASTS" xfId="357"/>
    <cellStyle name="_030101 FPLE MOST LIKELY, &amp; LOW &amp; HIGH AVERAGE CONSULTANT OIL PRICE FORECASTS 2" xfId="358"/>
    <cellStyle name="_030101 FPLE MOST LIKELY, &amp; LOW &amp; HIGH AVERAGE CONSULTANT OIL PRICE FORECASTS_BASIS ADJ" xfId="359"/>
    <cellStyle name="_030101 FPLE MOST LIKELY, &amp; LOW &amp; HIGH AVERAGE CONSULTANT OIL PRICE FORECASTS_BM Adjustments" xfId="360"/>
    <cellStyle name="_030101 FPLE MOST LIKELY, &amp; LOW &amp; HIGH AVERAGE CONSULTANT OIL PRICE FORECASTS_Capital Prov 1Q10" xfId="361"/>
    <cellStyle name="_030101 FPLE MOST LIKELY, &amp; LOW &amp; HIGH AVERAGE CONSULTANT OIL PRICE FORECASTS_CONSPROV_Q1.R1_041309 Intl" xfId="362"/>
    <cellStyle name="_030101 FPLE MOST LIKELY, &amp; LOW &amp; HIGH AVERAGE CONSULTANT OIL PRICE FORECASTS_CONSPROV_Q1.R1_041309 Intl 2" xfId="363"/>
    <cellStyle name="_030101 FPLE MOST LIKELY, &amp; LOW &amp; HIGH AVERAGE CONSULTANT OIL PRICE FORECASTS_CONSPROV_Q3.R1_101308" xfId="364"/>
    <cellStyle name="_030101 FPLE MOST LIKELY, &amp; LOW &amp; HIGH AVERAGE CONSULTANT OIL PRICE FORECASTS_CONSPROV_Q3.R1_101308 2" xfId="365"/>
    <cellStyle name="_030101 FPLE MOST LIKELY, &amp; LOW &amp; HIGH AVERAGE CONSULTANT OIL PRICE FORECASTS_CONSPROV_Q4.R1_011209" xfId="366"/>
    <cellStyle name="_030101 FPLE MOST LIKELY, &amp; LOW &amp; HIGH AVERAGE CONSULTANT OIL PRICE FORECASTS_CONSPROV_Q4.R1_011209 2" xfId="367"/>
    <cellStyle name="_030101 FPLE MOST LIKELY, &amp; LOW &amp; HIGH AVERAGE CONSULTANT OIL PRICE FORECASTS_Fees" xfId="368"/>
    <cellStyle name="_030101 FPLE MOST LIKELY, &amp; LOW &amp; HIGH AVERAGE CONSULTANT OIL PRICE FORECASTS_Locked in Gross Margin" xfId="369"/>
    <cellStyle name="_030101 FPLE MOST LIKELY, &amp; LOW &amp; HIGH AVERAGE CONSULTANT OIL PRICE FORECASTS_Q3 2008" xfId="370"/>
    <cellStyle name="_030101 FPLE MOST LIKELY, &amp; LOW &amp; HIGH AVERAGE CONSULTANT OIL PRICE FORECASTS_Q4 2008" xfId="371"/>
    <cellStyle name="_030101 FPLE MOST LIKELY, &amp; LOW &amp; HIGH AVERAGE CONSULTANT OIL PRICE FORECASTS_tx financing revs" xfId="372"/>
    <cellStyle name="_030401 FPLE MOST LIKELY AVERAGE CONSULTANT NATURAL GAS PRICE FORECAST" xfId="373"/>
    <cellStyle name="_030401 FPLE MOST LIKELY AVERAGE CONSULTANT NATURAL GAS PRICE FORECAST 2" xfId="374"/>
    <cellStyle name="_030401 FPLE MOST LIKELY AVERAGE CONSULTANT NATURAL GAS PRICE FORECAST_BASIS ADJ" xfId="375"/>
    <cellStyle name="_030401 FPLE MOST LIKELY AVERAGE CONSULTANT NATURAL GAS PRICE FORECAST_BM Adjustments" xfId="376"/>
    <cellStyle name="_030401 FPLE MOST LIKELY AVERAGE CONSULTANT NATURAL GAS PRICE FORECAST_Capital Prov 1Q10" xfId="377"/>
    <cellStyle name="_030401 FPLE MOST LIKELY AVERAGE CONSULTANT NATURAL GAS PRICE FORECAST_CONSPROV_Q1.R1_041309 Intl" xfId="378"/>
    <cellStyle name="_030401 FPLE MOST LIKELY AVERAGE CONSULTANT NATURAL GAS PRICE FORECAST_CONSPROV_Q1.R1_041309 Intl 2" xfId="379"/>
    <cellStyle name="_030401 FPLE MOST LIKELY AVERAGE CONSULTANT NATURAL GAS PRICE FORECAST_CONSPROV_Q3.R1_101308" xfId="380"/>
    <cellStyle name="_030401 FPLE MOST LIKELY AVERAGE CONSULTANT NATURAL GAS PRICE FORECAST_CONSPROV_Q3.R1_101308 2" xfId="381"/>
    <cellStyle name="_030401 FPLE MOST LIKELY AVERAGE CONSULTANT NATURAL GAS PRICE FORECAST_CONSPROV_Q4.R1_011209" xfId="382"/>
    <cellStyle name="_030401 FPLE MOST LIKELY AVERAGE CONSULTANT NATURAL GAS PRICE FORECAST_CONSPROV_Q4.R1_011209 2" xfId="383"/>
    <cellStyle name="_030401 FPLE MOST LIKELY AVERAGE CONSULTANT NATURAL GAS PRICE FORECAST_Fees" xfId="384"/>
    <cellStyle name="_030401 FPLE MOST LIKELY AVERAGE CONSULTANT NATURAL GAS PRICE FORECAST_Locked in Gross Margin" xfId="385"/>
    <cellStyle name="_030401 FPLE MOST LIKELY AVERAGE CONSULTANT NATURAL GAS PRICE FORECAST_Q3 2008" xfId="386"/>
    <cellStyle name="_030401 FPLE MOST LIKELY AVERAGE CONSULTANT NATURAL GAS PRICE FORECAST_Q4 2008" xfId="387"/>
    <cellStyle name="_030401 FPLE MOST LIKELY AVERAGE CONSULTANT NATURAL GAS PRICE FORECAST_tx financing revs" xfId="388"/>
    <cellStyle name="_03-2008 depreciation estimate" xfId="389"/>
    <cellStyle name="_03-2009 depreciation estimate" xfId="390"/>
    <cellStyle name="_03-2010 depreciation estimate" xfId="391"/>
    <cellStyle name="_03-2011 depreciation estimate" xfId="392"/>
    <cellStyle name="_04-2009 depreciation estimate" xfId="393"/>
    <cellStyle name="_04-2010 depreciation estimate" xfId="394"/>
    <cellStyle name="_04-2011 depreciation estimate" xfId="395"/>
    <cellStyle name="_05-2008 depreciation estimate" xfId="396"/>
    <cellStyle name="_05-2009 depreciation estimate" xfId="397"/>
    <cellStyle name="_05-2010 depreciation estimate (2)" xfId="398"/>
    <cellStyle name="_06-2008 depreciation estimate" xfId="399"/>
    <cellStyle name="_06-2009 depreciation estimate v2" xfId="400"/>
    <cellStyle name="_06-2009 depreciation estimate v3" xfId="401"/>
    <cellStyle name="_06-2009 depreciation estimate v4" xfId="402"/>
    <cellStyle name="_06-2010 depreciation estimate" xfId="403"/>
    <cellStyle name="_07-2008 depreciation estimate" xfId="404"/>
    <cellStyle name="_07-2009 depreciation estimate" xfId="405"/>
    <cellStyle name="_07-2010 depreciation estimate" xfId="406"/>
    <cellStyle name="_07TQ02" xfId="407"/>
    <cellStyle name="_07TQ02 2" xfId="408"/>
    <cellStyle name="_080914 PB 2008-2013 Budget (Sept - WIP)" xfId="409"/>
    <cellStyle name="_081208 Capital R07 and Placed in Service" xfId="410"/>
    <cellStyle name="_08-2008 depreciation estimate" xfId="411"/>
    <cellStyle name="_08-2009 depreciation estimate" xfId="412"/>
    <cellStyle name="_08-2010 depreciation estimate (2)" xfId="413"/>
    <cellStyle name="_09-2008 depreciation estimate" xfId="414"/>
    <cellStyle name="_09-2009 depreciation estimate" xfId="415"/>
    <cellStyle name="_09-2010 depreciation estimate" xfId="416"/>
    <cellStyle name="_10.14.09" xfId="417"/>
    <cellStyle name="_10-2010 depreciation estimate" xfId="418"/>
    <cellStyle name="_11-2008 depreciation estimate" xfId="419"/>
    <cellStyle name="_11-2008 depreciation estimate revised 11-7-08" xfId="420"/>
    <cellStyle name="_11-2009 depreciation estimate" xfId="421"/>
    <cellStyle name="_12-2008 depreciation estimate" xfId="422"/>
    <cellStyle name="_12-2009 depreciation estimate" xfId="423"/>
    <cellStyle name="_12-2009 depreciation estimate REVISED" xfId="424"/>
    <cellStyle name="_12-2010 depreciation estimate" xfId="425"/>
    <cellStyle name="_12-8 Revised Fundamental Update - 1-9-06a Curve w. Curtailment Update" xfId="426"/>
    <cellStyle name="_165000 General Prepayment-v1" xfId="427"/>
    <cellStyle name="_165000 General Prepayment-v1 10" xfId="428"/>
    <cellStyle name="_165000 General Prepayment-v1 11" xfId="429"/>
    <cellStyle name="_165000 General Prepayment-v1 2" xfId="430"/>
    <cellStyle name="_165000 General Prepayment-v1 3" xfId="431"/>
    <cellStyle name="_165000 General Prepayment-v1 4" xfId="432"/>
    <cellStyle name="_165000 General Prepayment-v1 5" xfId="433"/>
    <cellStyle name="_165000 General Prepayment-v1 6" xfId="434"/>
    <cellStyle name="_165000 General Prepayment-v1 7" xfId="435"/>
    <cellStyle name="_165000 General Prepayment-v1 8" xfId="436"/>
    <cellStyle name="_165000 General Prepayment-v1 9" xfId="437"/>
    <cellStyle name="_165000 General Prepayment-v1_(D) Dep Summary" xfId="438"/>
    <cellStyle name="_165000 General Prepayment-v1_(D) Dep Summary_TQ 04" xfId="439"/>
    <cellStyle name="_165000 General Prepayment-v1_(D) Dep Summary_TQ 26" xfId="440"/>
    <cellStyle name="_165000 General Prepayment-v1_2006 Fibernet Workpapers" xfId="441"/>
    <cellStyle name="_165000 General Prepayment-v1_2006 Fibernet Workpapers_TQ 04" xfId="442"/>
    <cellStyle name="_165000 General Prepayment-v1_2006 Fibernet Workpapers_TQ 26" xfId="443"/>
    <cellStyle name="_165000 General Prepayment-v1_FPL Georgia Tax As of October 2010" xfId="444"/>
    <cellStyle name="_165000 General Prepayment-v1_FPL Georgia Tax As of October 2010_Summary of 2010 Errors Resolutions with Responses" xfId="445"/>
    <cellStyle name="_165000 General Prepayment-v1_TQ 04" xfId="446"/>
    <cellStyle name="_165000 General Prepayment-v1_TQ 26" xfId="447"/>
    <cellStyle name="_165000- Prepayments -Dec 05" xfId="448"/>
    <cellStyle name="_165000- Prepayments -Dec 05 10" xfId="449"/>
    <cellStyle name="_165000- Prepayments -Dec 05 11" xfId="450"/>
    <cellStyle name="_165000- Prepayments -Dec 05 2" xfId="451"/>
    <cellStyle name="_165000- Prepayments -Dec 05 3" xfId="452"/>
    <cellStyle name="_165000- Prepayments -Dec 05 4" xfId="453"/>
    <cellStyle name="_165000- Prepayments -Dec 05 5" xfId="454"/>
    <cellStyle name="_165000- Prepayments -Dec 05 6" xfId="455"/>
    <cellStyle name="_165000- Prepayments -Dec 05 7" xfId="456"/>
    <cellStyle name="_165000- Prepayments -Dec 05 8" xfId="457"/>
    <cellStyle name="_165000- Prepayments -Dec 05 9" xfId="458"/>
    <cellStyle name="_165000- Prepayments -Dec 05 v3 updated" xfId="459"/>
    <cellStyle name="_165000- Prepayments -Dec 05 v3 updated 10" xfId="460"/>
    <cellStyle name="_165000- Prepayments -Dec 05 v3 updated 11" xfId="461"/>
    <cellStyle name="_165000- Prepayments -Dec 05 v3 updated 2" xfId="462"/>
    <cellStyle name="_165000- Prepayments -Dec 05 v3 updated 3" xfId="463"/>
    <cellStyle name="_165000- Prepayments -Dec 05 v3 updated 4" xfId="464"/>
    <cellStyle name="_165000- Prepayments -Dec 05 v3 updated 5" xfId="465"/>
    <cellStyle name="_165000- Prepayments -Dec 05 v3 updated 6" xfId="466"/>
    <cellStyle name="_165000- Prepayments -Dec 05 v3 updated 7" xfId="467"/>
    <cellStyle name="_165000- Prepayments -Dec 05 v3 updated 8" xfId="468"/>
    <cellStyle name="_165000- Prepayments -Dec 05 v3 updated 9" xfId="469"/>
    <cellStyle name="_165000- Prepayments -Dec 05 v3 updated_(D) Dep Summary" xfId="470"/>
    <cellStyle name="_165000- Prepayments -Dec 05 v3 updated_(D) Dep Summary_TQ 04" xfId="471"/>
    <cellStyle name="_165000- Prepayments -Dec 05 v3 updated_(D) Dep Summary_TQ 26" xfId="472"/>
    <cellStyle name="_165000- Prepayments -Dec 05 v3 updated_2006 Fibernet Workpapers" xfId="473"/>
    <cellStyle name="_165000- Prepayments -Dec 05 v3 updated_2006 Fibernet Workpapers_TQ 04" xfId="474"/>
    <cellStyle name="_165000- Prepayments -Dec 05 v3 updated_2006 Fibernet Workpapers_TQ 26" xfId="475"/>
    <cellStyle name="_165000- Prepayments -Dec 05 v3 updated_2007 NED Fixed Asset Recon - REVISED" xfId="476"/>
    <cellStyle name="_165000- Prepayments -Dec 05 v3 updated_2007 NED Fixed Asset Recon - REVISED_Summary of 2010 Errors Resolutions with Responses" xfId="477"/>
    <cellStyle name="_165000- Prepayments -Dec 05 v3 updated_2008 FPL New England Division Tax Workpapers" xfId="478"/>
    <cellStyle name="_165000- Prepayments -Dec 05 v3 updated_FPL Georgia Tax As of October 2010" xfId="479"/>
    <cellStyle name="_165000- Prepayments -Dec 05 v3 updated_FPL Georgia Tax As of October 2010_Summary of 2010 Errors Resolutions with Responses" xfId="480"/>
    <cellStyle name="_165000- Prepayments -Dec 05 v3 updated_TQ 04" xfId="481"/>
    <cellStyle name="_165000- Prepayments -Dec 05 v3 updated_TQ 26" xfId="482"/>
    <cellStyle name="_165000- Prepayments -Dec 05_(D) Dep Summary" xfId="483"/>
    <cellStyle name="_165000- Prepayments -Dec 05_(D) Dep Summary_TQ 04" xfId="484"/>
    <cellStyle name="_165000- Prepayments -Dec 05_(D) Dep Summary_TQ 26" xfId="485"/>
    <cellStyle name="_165000- Prepayments -Dec 05_2006 Fibernet Workpapers" xfId="486"/>
    <cellStyle name="_165000- Prepayments -Dec 05_2006 Fibernet Workpapers_TQ 04" xfId="487"/>
    <cellStyle name="_165000- Prepayments -Dec 05_2006 Fibernet Workpapers_TQ 26" xfId="488"/>
    <cellStyle name="_165000- Prepayments -Dec 05_2007 NED Fixed Asset Recon - REVISED" xfId="489"/>
    <cellStyle name="_165000- Prepayments -Dec 05_2007 NED Fixed Asset Recon - REVISED_Summary of 2010 Errors Resolutions with Responses" xfId="490"/>
    <cellStyle name="_165000- Prepayments -Dec 05_2008 FPL New England Division Tax Workpapers" xfId="491"/>
    <cellStyle name="_165000- Prepayments -Dec 05_FPL Georgia Tax As of October 2010" xfId="492"/>
    <cellStyle name="_165000- Prepayments -Dec 05_FPL Georgia Tax As of October 2010_Summary of 2010 Errors Resolutions with Responses" xfId="493"/>
    <cellStyle name="_165000- Prepayments -Dec 05_TQ 04" xfId="494"/>
    <cellStyle name="_165000- Prepayments -Dec 05_TQ 26" xfId="495"/>
    <cellStyle name="_2002 Doswell cash model" xfId="496"/>
    <cellStyle name="_2002 Doswell cash model 10" xfId="497"/>
    <cellStyle name="_2002 Doswell cash model 11" xfId="498"/>
    <cellStyle name="_2002 Doswell cash model 12" xfId="499"/>
    <cellStyle name="_2002 Doswell cash model 13" xfId="500"/>
    <cellStyle name="_2002 Doswell cash model 14" xfId="501"/>
    <cellStyle name="_2002 Doswell cash model 15" xfId="502"/>
    <cellStyle name="_2002 Doswell cash model 16" xfId="503"/>
    <cellStyle name="_2002 Doswell cash model 17" xfId="504"/>
    <cellStyle name="_2002 Doswell cash model 2" xfId="505"/>
    <cellStyle name="_2002 Doswell cash model 2 2" xfId="506"/>
    <cellStyle name="_2002 Doswell cash model 2 3" xfId="507"/>
    <cellStyle name="_2002 Doswell cash model 2 4" xfId="508"/>
    <cellStyle name="_2002 Doswell cash model 2 5" xfId="509"/>
    <cellStyle name="_2002 Doswell cash model 2 6" xfId="510"/>
    <cellStyle name="_2002 Doswell cash model 2 7" xfId="511"/>
    <cellStyle name="_2002 Doswell cash model 2 8" xfId="512"/>
    <cellStyle name="_2002 Doswell cash model 3" xfId="513"/>
    <cellStyle name="_2002 Doswell cash model 3 2" xfId="514"/>
    <cellStyle name="_2002 Doswell cash model 3 3" xfId="515"/>
    <cellStyle name="_2002 Doswell cash model 3 4" xfId="516"/>
    <cellStyle name="_2002 Doswell cash model 3 5" xfId="517"/>
    <cellStyle name="_2002 Doswell cash model 3 6" xfId="518"/>
    <cellStyle name="_2002 Doswell cash model 3 7" xfId="519"/>
    <cellStyle name="_2002 Doswell cash model 3 8" xfId="520"/>
    <cellStyle name="_2002 Doswell cash model 4" xfId="521"/>
    <cellStyle name="_2002 Doswell cash model 4 2" xfId="522"/>
    <cellStyle name="_2002 Doswell cash model 4 3" xfId="523"/>
    <cellStyle name="_2002 Doswell cash model 4 4" xfId="524"/>
    <cellStyle name="_2002 Doswell cash model 4 5" xfId="525"/>
    <cellStyle name="_2002 Doswell cash model 4 6" xfId="526"/>
    <cellStyle name="_2002 Doswell cash model 4 7" xfId="527"/>
    <cellStyle name="_2002 Doswell cash model 4 8" xfId="528"/>
    <cellStyle name="_2002 Doswell cash model 5" xfId="529"/>
    <cellStyle name="_2002 Doswell cash model 5 10" xfId="530"/>
    <cellStyle name="_2002 Doswell cash model 5 11" xfId="531"/>
    <cellStyle name="_2002 Doswell cash model 5 12" xfId="532"/>
    <cellStyle name="_2002 Doswell cash model 5 13" xfId="533"/>
    <cellStyle name="_2002 Doswell cash model 5 14" xfId="534"/>
    <cellStyle name="_2002 Doswell cash model 5 15" xfId="535"/>
    <cellStyle name="_2002 Doswell cash model 5 16" xfId="536"/>
    <cellStyle name="_2002 Doswell cash model 5 17" xfId="537"/>
    <cellStyle name="_2002 Doswell cash model 5 18" xfId="538"/>
    <cellStyle name="_2002 Doswell cash model 5 2" xfId="539"/>
    <cellStyle name="_2002 Doswell cash model 5 3" xfId="540"/>
    <cellStyle name="_2002 Doswell cash model 5 4" xfId="541"/>
    <cellStyle name="_2002 Doswell cash model 5 5" xfId="542"/>
    <cellStyle name="_2002 Doswell cash model 5 6" xfId="543"/>
    <cellStyle name="_2002 Doswell cash model 5 7" xfId="544"/>
    <cellStyle name="_2002 Doswell cash model 5 8" xfId="545"/>
    <cellStyle name="_2002 Doswell cash model 5 9" xfId="546"/>
    <cellStyle name="_2002 Doswell cash model 6" xfId="547"/>
    <cellStyle name="_2002 Doswell cash model 6 10" xfId="548"/>
    <cellStyle name="_2002 Doswell cash model 6 11" xfId="549"/>
    <cellStyle name="_2002 Doswell cash model 6 12" xfId="550"/>
    <cellStyle name="_2002 Doswell cash model 6 13" xfId="551"/>
    <cellStyle name="_2002 Doswell cash model 6 14" xfId="552"/>
    <cellStyle name="_2002 Doswell cash model 6 15" xfId="553"/>
    <cellStyle name="_2002 Doswell cash model 6 16" xfId="554"/>
    <cellStyle name="_2002 Doswell cash model 6 17" xfId="555"/>
    <cellStyle name="_2002 Doswell cash model 6 18" xfId="556"/>
    <cellStyle name="_2002 Doswell cash model 6 2" xfId="557"/>
    <cellStyle name="_2002 Doswell cash model 6 3" xfId="558"/>
    <cellStyle name="_2002 Doswell cash model 6 4" xfId="559"/>
    <cellStyle name="_2002 Doswell cash model 6 5" xfId="560"/>
    <cellStyle name="_2002 Doswell cash model 6 6" xfId="561"/>
    <cellStyle name="_2002 Doswell cash model 6 7" xfId="562"/>
    <cellStyle name="_2002 Doswell cash model 6 8" xfId="563"/>
    <cellStyle name="_2002 Doswell cash model 6 9" xfId="564"/>
    <cellStyle name="_2002 Doswell cash model 7" xfId="565"/>
    <cellStyle name="_2002 Doswell cash model 7 10" xfId="566"/>
    <cellStyle name="_2002 Doswell cash model 7 11" xfId="567"/>
    <cellStyle name="_2002 Doswell cash model 7 12" xfId="568"/>
    <cellStyle name="_2002 Doswell cash model 7 13" xfId="569"/>
    <cellStyle name="_2002 Doswell cash model 7 14" xfId="570"/>
    <cellStyle name="_2002 Doswell cash model 7 15" xfId="571"/>
    <cellStyle name="_2002 Doswell cash model 7 16" xfId="572"/>
    <cellStyle name="_2002 Doswell cash model 7 17" xfId="573"/>
    <cellStyle name="_2002 Doswell cash model 7 18" xfId="574"/>
    <cellStyle name="_2002 Doswell cash model 7 2" xfId="575"/>
    <cellStyle name="_2002 Doswell cash model 7 3" xfId="576"/>
    <cellStyle name="_2002 Doswell cash model 7 4" xfId="577"/>
    <cellStyle name="_2002 Doswell cash model 7 5" xfId="578"/>
    <cellStyle name="_2002 Doswell cash model 7 6" xfId="579"/>
    <cellStyle name="_2002 Doswell cash model 7 7" xfId="580"/>
    <cellStyle name="_2002 Doswell cash model 7 8" xfId="581"/>
    <cellStyle name="_2002 Doswell cash model 7 9" xfId="582"/>
    <cellStyle name="_2002 Doswell cash model 8" xfId="583"/>
    <cellStyle name="_2002 Doswell cash model 9" xfId="584"/>
    <cellStyle name="_2002 Doswell cash model_2007 Group Capital State Tax Workpapers1" xfId="585"/>
    <cellStyle name="_2002 Doswell cash model_2007 Group Capital State Tax Workpapers1 2" xfId="586"/>
    <cellStyle name="_2002 Doswell cash model_2008 FPL Group Tax Workpapers" xfId="587"/>
    <cellStyle name="_2002 Doswell cash model_BASIS ADJ" xfId="588"/>
    <cellStyle name="_2002 Doswell cash model_BM Adjustments" xfId="589"/>
    <cellStyle name="_2002 Doswell cash model_Callahan" xfId="590"/>
    <cellStyle name="_2002 Doswell cash model_Callahan " xfId="591"/>
    <cellStyle name="_2002 Doswell cash model_Callahan _1" xfId="592"/>
    <cellStyle name="_2002 Doswell cash model_Callahan 090813 GM 0 Report" xfId="593"/>
    <cellStyle name="_2002 Doswell cash model_Callahan 091106 GM 0 Report" xfId="594"/>
    <cellStyle name="_2002 Doswell cash model_Copy of Texas Wind Debt Amortization 11-08" xfId="595"/>
    <cellStyle name="_2002 Doswell cash model_Debt Service Coverage Ratio-TEXAS WIND Historical  Forecast" xfId="596"/>
    <cellStyle name="_2002 Doswell cash model_ENTRY 2010 11 FUEL AMORT PROSPECTIVE METHOD" xfId="597"/>
    <cellStyle name="_2002 Doswell cash model_Fees" xfId="598"/>
    <cellStyle name="_2002 Doswell cash model_Final 2009 tax workpapers" xfId="599"/>
    <cellStyle name="_2002 Doswell cash model_FPL Georgia Tax As of October 2010" xfId="600"/>
    <cellStyle name="_2002 Doswell cash model_FPL Georgia Tax As of October 2010_Summary of 2010 Errors Resolutions with Responses" xfId="601"/>
    <cellStyle name="_2002 Doswell cash model_Group Prov M11 09" xfId="602"/>
    <cellStyle name="_2002 Doswell cash model_Group Prov M11 09_Final 2009 tax workpapers" xfId="603"/>
    <cellStyle name="_2002 Doswell cash model_Horse Hollow 1 090813 GM 0 Report" xfId="604"/>
    <cellStyle name="_2002 Doswell cash model_Horse Hollow 1 090911 GM 0 Report" xfId="605"/>
    <cellStyle name="_2002 Doswell cash model_PSA analysis revised for forfeitures" xfId="606"/>
    <cellStyle name="_2002 Doswell cash model_Wind Adj_091106" xfId="607"/>
    <cellStyle name="_2004 Amended KS distribution" xfId="608"/>
    <cellStyle name="_2004 Amended KS distribution 2" xfId="609"/>
    <cellStyle name="_2004 Amended KS distribution_Final 2009 tax workpapers" xfId="610"/>
    <cellStyle name="_2004 NFOM Budget Summary" xfId="611"/>
    <cellStyle name="_2005" xfId="612"/>
    <cellStyle name="_2005 2" xfId="613"/>
    <cellStyle name="_2005 FPLE Power Marketing Tax Workpapers1" xfId="614"/>
    <cellStyle name="_2005 Gexa Energy LP Depreciation Workpapers" xfId="615"/>
    <cellStyle name="_2005 Gexa Energy LP Depreciation Workpapers 10" xfId="616"/>
    <cellStyle name="_2005 Gexa Energy LP Depreciation Workpapers 11" xfId="617"/>
    <cellStyle name="_2005 Gexa Energy LP Depreciation Workpapers 12" xfId="618"/>
    <cellStyle name="_2005 Gexa Energy LP Depreciation Workpapers 13" xfId="619"/>
    <cellStyle name="_2005 Gexa Energy LP Depreciation Workpapers 14" xfId="620"/>
    <cellStyle name="_2005 Gexa Energy LP Depreciation Workpapers 15" xfId="621"/>
    <cellStyle name="_2005 Gexa Energy LP Depreciation Workpapers 16" xfId="622"/>
    <cellStyle name="_2005 Gexa Energy LP Depreciation Workpapers 17" xfId="623"/>
    <cellStyle name="_2005 Gexa Energy LP Depreciation Workpapers 2" xfId="624"/>
    <cellStyle name="_2005 Gexa Energy LP Depreciation Workpapers 3" xfId="625"/>
    <cellStyle name="_2005 Gexa Energy LP Depreciation Workpapers 4" xfId="626"/>
    <cellStyle name="_2005 Gexa Energy LP Depreciation Workpapers 5" xfId="627"/>
    <cellStyle name="_2005 Gexa Energy LP Depreciation Workpapers 6" xfId="628"/>
    <cellStyle name="_2005 Gexa Energy LP Depreciation Workpapers 7" xfId="629"/>
    <cellStyle name="_2005 Gexa Energy LP Depreciation Workpapers 8" xfId="630"/>
    <cellStyle name="_2005 Gexa Energy LP Depreciation Workpapers 9" xfId="631"/>
    <cellStyle name="_2005 LBII BusMgt Budget Model - (REVISED NCF working draft AWE) - v2" xfId="632"/>
    <cellStyle name="_2005 Project Mgmt Tax Workpapers" xfId="633"/>
    <cellStyle name="_2006" xfId="634"/>
    <cellStyle name="_2006 2" xfId="635"/>
    <cellStyle name="_2006 Detail" xfId="636"/>
    <cellStyle name="_2006 Detail 2" xfId="637"/>
    <cellStyle name="_2006 Fibernet Workpapers" xfId="638"/>
    <cellStyle name="_2006 Fibernet Workpapers 2" xfId="639"/>
    <cellStyle name="_2006 FPL Group Capital Tax Workpapers1" xfId="640"/>
    <cellStyle name="_2006 FPL Group Capital Tax Workpapers1 2" xfId="641"/>
    <cellStyle name="_2006 FPL Group Capital Tax Workpapers1_Final 2009 tax workpapers" xfId="642"/>
    <cellStyle name="_2006 ME Consolidated Tax Workpapers" xfId="643"/>
    <cellStyle name="_2006 ME Consolidated Tax Workpapers 2" xfId="644"/>
    <cellStyle name="_2006 Tax Liability by Categoryv3_042307" xfId="645"/>
    <cellStyle name="_2006.10.03 TAX PROV FRCST COMPARISION" xfId="646"/>
    <cellStyle name="_2007" xfId="647"/>
    <cellStyle name="_2007 2" xfId="648"/>
    <cellStyle name="_2007 OOPAs" xfId="649"/>
    <cellStyle name="_2007 OOPAs 2" xfId="650"/>
    <cellStyle name="_2007 OOPAs_Capital Prov 1Q10" xfId="651"/>
    <cellStyle name="_2007 OOPAs_CONSPROV_Q1.R1_041309 Intl" xfId="652"/>
    <cellStyle name="_2007 OOPAs_CONSPROV_Q1.R1_041309 Intl 2" xfId="653"/>
    <cellStyle name="_2007 OOPAs_CONSPROV_Q3.R1_101308" xfId="654"/>
    <cellStyle name="_2007 OOPAs_CONSPROV_Q3.R1_101308 2" xfId="655"/>
    <cellStyle name="_2007 OOPAs_CONSPROV_Q4.R1_011209" xfId="656"/>
    <cellStyle name="_2007 OOPAs_CONSPROV_Q4.R1_011209 2" xfId="657"/>
    <cellStyle name="_2007 OOPAs_Q3 2008" xfId="658"/>
    <cellStyle name="_2007 OOPAs_Q4 2008" xfId="659"/>
    <cellStyle name="_2007-2010 Detail" xfId="660"/>
    <cellStyle name="_2007-2010 Detail 2" xfId="661"/>
    <cellStyle name="_2008" xfId="662"/>
    <cellStyle name="_2008 2" xfId="663"/>
    <cellStyle name="_2008 Mar Upload v1" xfId="664"/>
    <cellStyle name="_2008 Master File Revised 080618" xfId="665"/>
    <cellStyle name="_2009" xfId="666"/>
    <cellStyle name="_2009 2" xfId="667"/>
    <cellStyle name="_2009 Asset Opti Forecast-Final 11-12-08" xfId="668"/>
    <cellStyle name="_2009 Forecast - July Convertible ITCxls" xfId="669"/>
    <cellStyle name="_20090313 R03 DSUM Upload" xfId="670"/>
    <cellStyle name="_20090313_R03_DSUM_Upload_FINAL" xfId="671"/>
    <cellStyle name="_20090409_R04_DSUM_Upload" xfId="672"/>
    <cellStyle name="_20091109_Daily_Seabrook_Outage Profile and value" xfId="673"/>
    <cellStyle name="_2009-2010" xfId="674"/>
    <cellStyle name="_2010 Asset Opti Forecastrev 070909" xfId="675"/>
    <cellStyle name="_3. 2008 GT Plant Assumptions - used in 080911 Forecast" xfId="676"/>
    <cellStyle name="_3X1 MH750 MW Predictor Rev 1 with HR Curves" xfId="677"/>
    <cellStyle name="_4. UCAP 070817" xfId="678"/>
    <cellStyle name="_4. UCAP 080215" xfId="679"/>
    <cellStyle name="_4. UCAP 080515" xfId="680"/>
    <cellStyle name="_4. UCAP 080618" xfId="681"/>
    <cellStyle name="_4. UCAP 080716" xfId="682"/>
    <cellStyle name="_4. UCAP 080819" xfId="683"/>
    <cellStyle name="_5.Opti dollars - 2010 Budget" xfId="684"/>
    <cellStyle name="_5009" xfId="685"/>
    <cellStyle name="_5009 10" xfId="686"/>
    <cellStyle name="_5009 11" xfId="687"/>
    <cellStyle name="_5009 12" xfId="688"/>
    <cellStyle name="_5009 13" xfId="689"/>
    <cellStyle name="_5009 14" xfId="690"/>
    <cellStyle name="_5009 15" xfId="691"/>
    <cellStyle name="_5009 16" xfId="692"/>
    <cellStyle name="_5009 17" xfId="693"/>
    <cellStyle name="_5009 2" xfId="694"/>
    <cellStyle name="_5009 2 2" xfId="695"/>
    <cellStyle name="_5009 2 3" xfId="696"/>
    <cellStyle name="_5009 2 4" xfId="697"/>
    <cellStyle name="_5009 2 5" xfId="698"/>
    <cellStyle name="_5009 2 6" xfId="699"/>
    <cellStyle name="_5009 2 7" xfId="700"/>
    <cellStyle name="_5009 2 8" xfId="701"/>
    <cellStyle name="_5009 3" xfId="702"/>
    <cellStyle name="_5009 3 2" xfId="703"/>
    <cellStyle name="_5009 3 3" xfId="704"/>
    <cellStyle name="_5009 3 4" xfId="705"/>
    <cellStyle name="_5009 3 5" xfId="706"/>
    <cellStyle name="_5009 3 6" xfId="707"/>
    <cellStyle name="_5009 3 7" xfId="708"/>
    <cellStyle name="_5009 3 8" xfId="709"/>
    <cellStyle name="_5009 4" xfId="710"/>
    <cellStyle name="_5009 4 2" xfId="711"/>
    <cellStyle name="_5009 4 3" xfId="712"/>
    <cellStyle name="_5009 4 4" xfId="713"/>
    <cellStyle name="_5009 4 5" xfId="714"/>
    <cellStyle name="_5009 4 6" xfId="715"/>
    <cellStyle name="_5009 4 7" xfId="716"/>
    <cellStyle name="_5009 4 8" xfId="717"/>
    <cellStyle name="_5009 5" xfId="718"/>
    <cellStyle name="_5009 5 10" xfId="719"/>
    <cellStyle name="_5009 5 11" xfId="720"/>
    <cellStyle name="_5009 5 12" xfId="721"/>
    <cellStyle name="_5009 5 13" xfId="722"/>
    <cellStyle name="_5009 5 14" xfId="723"/>
    <cellStyle name="_5009 5 15" xfId="724"/>
    <cellStyle name="_5009 5 16" xfId="725"/>
    <cellStyle name="_5009 5 17" xfId="726"/>
    <cellStyle name="_5009 5 18" xfId="727"/>
    <cellStyle name="_5009 5 2" xfId="728"/>
    <cellStyle name="_5009 5 3" xfId="729"/>
    <cellStyle name="_5009 5 4" xfId="730"/>
    <cellStyle name="_5009 5 5" xfId="731"/>
    <cellStyle name="_5009 5 6" xfId="732"/>
    <cellStyle name="_5009 5 7" xfId="733"/>
    <cellStyle name="_5009 5 8" xfId="734"/>
    <cellStyle name="_5009 5 9" xfId="735"/>
    <cellStyle name="_5009 6" xfId="736"/>
    <cellStyle name="_5009 6 10" xfId="737"/>
    <cellStyle name="_5009 6 11" xfId="738"/>
    <cellStyle name="_5009 6 12" xfId="739"/>
    <cellStyle name="_5009 6 13" xfId="740"/>
    <cellStyle name="_5009 6 14" xfId="741"/>
    <cellStyle name="_5009 6 15" xfId="742"/>
    <cellStyle name="_5009 6 16" xfId="743"/>
    <cellStyle name="_5009 6 17" xfId="744"/>
    <cellStyle name="_5009 6 18" xfId="745"/>
    <cellStyle name="_5009 6 2" xfId="746"/>
    <cellStyle name="_5009 6 3" xfId="747"/>
    <cellStyle name="_5009 6 4" xfId="748"/>
    <cellStyle name="_5009 6 5" xfId="749"/>
    <cellStyle name="_5009 6 6" xfId="750"/>
    <cellStyle name="_5009 6 7" xfId="751"/>
    <cellStyle name="_5009 6 8" xfId="752"/>
    <cellStyle name="_5009 6 9" xfId="753"/>
    <cellStyle name="_5009 7" xfId="754"/>
    <cellStyle name="_5009 7 10" xfId="755"/>
    <cellStyle name="_5009 7 11" xfId="756"/>
    <cellStyle name="_5009 7 12" xfId="757"/>
    <cellStyle name="_5009 7 13" xfId="758"/>
    <cellStyle name="_5009 7 14" xfId="759"/>
    <cellStyle name="_5009 7 15" xfId="760"/>
    <cellStyle name="_5009 7 16" xfId="761"/>
    <cellStyle name="_5009 7 17" xfId="762"/>
    <cellStyle name="_5009 7 18" xfId="763"/>
    <cellStyle name="_5009 7 2" xfId="764"/>
    <cellStyle name="_5009 7 3" xfId="765"/>
    <cellStyle name="_5009 7 4" xfId="766"/>
    <cellStyle name="_5009 7 5" xfId="767"/>
    <cellStyle name="_5009 7 6" xfId="768"/>
    <cellStyle name="_5009 7 7" xfId="769"/>
    <cellStyle name="_5009 7 8" xfId="770"/>
    <cellStyle name="_5009 7 9" xfId="771"/>
    <cellStyle name="_5009 8" xfId="772"/>
    <cellStyle name="_5009 9" xfId="773"/>
    <cellStyle name="_5009_2007 Group Capital State Tax Workpapers1" xfId="774"/>
    <cellStyle name="_5009_2007 Group Capital State Tax Workpapers1 2" xfId="775"/>
    <cellStyle name="_5009_2008 FPL Group Tax Workpapers" xfId="776"/>
    <cellStyle name="_5009_BASIS ADJ" xfId="777"/>
    <cellStyle name="_5009_BM Adjustments" xfId="778"/>
    <cellStyle name="_5009_Callahan" xfId="779"/>
    <cellStyle name="_5009_Callahan " xfId="780"/>
    <cellStyle name="_5009_Callahan _1" xfId="781"/>
    <cellStyle name="_5009_Callahan 090813 GM 0 Report" xfId="782"/>
    <cellStyle name="_5009_Callahan 091106 GM 0 Report" xfId="783"/>
    <cellStyle name="_5009_Copy of Texas Wind Debt Amortization 11-08" xfId="784"/>
    <cellStyle name="_5009_Debt Service Coverage Ratio-TEXAS WIND Historical  Forecast" xfId="785"/>
    <cellStyle name="_5009_ENTRY 2010 11 FUEL AMORT PROSPECTIVE METHOD" xfId="786"/>
    <cellStyle name="_5009_Fees" xfId="787"/>
    <cellStyle name="_5009_Final 2009 tax workpapers" xfId="788"/>
    <cellStyle name="_5009_FPL Georgia Tax As of October 2010" xfId="789"/>
    <cellStyle name="_5009_FPL Georgia Tax As of October 2010_Summary of 2010 Errors Resolutions with Responses" xfId="790"/>
    <cellStyle name="_5009_Group Prov M11 09" xfId="791"/>
    <cellStyle name="_5009_Group Prov M11 09_Final 2009 tax workpapers" xfId="792"/>
    <cellStyle name="_5009_Horse Hollow 1 090813 GM 0 Report" xfId="793"/>
    <cellStyle name="_5009_Horse Hollow 1 090911 GM 0 Report" xfId="794"/>
    <cellStyle name="_5009_PSA analysis revised for forfeitures" xfId="795"/>
    <cellStyle name="_5009_Wind Adj_091106" xfId="796"/>
    <cellStyle name="_5010" xfId="797"/>
    <cellStyle name="_5010 10" xfId="798"/>
    <cellStyle name="_5010 11" xfId="799"/>
    <cellStyle name="_5010 12" xfId="800"/>
    <cellStyle name="_5010 13" xfId="801"/>
    <cellStyle name="_5010 14" xfId="802"/>
    <cellStyle name="_5010 15" xfId="803"/>
    <cellStyle name="_5010 16" xfId="804"/>
    <cellStyle name="_5010 17" xfId="805"/>
    <cellStyle name="_5010 2" xfId="806"/>
    <cellStyle name="_5010 2 2" xfId="807"/>
    <cellStyle name="_5010 2 3" xfId="808"/>
    <cellStyle name="_5010 2 4" xfId="809"/>
    <cellStyle name="_5010 2 5" xfId="810"/>
    <cellStyle name="_5010 2 6" xfId="811"/>
    <cellStyle name="_5010 2 7" xfId="812"/>
    <cellStyle name="_5010 2 8" xfId="813"/>
    <cellStyle name="_5010 3" xfId="814"/>
    <cellStyle name="_5010 3 2" xfId="815"/>
    <cellStyle name="_5010 3 3" xfId="816"/>
    <cellStyle name="_5010 3 4" xfId="817"/>
    <cellStyle name="_5010 3 5" xfId="818"/>
    <cellStyle name="_5010 3 6" xfId="819"/>
    <cellStyle name="_5010 3 7" xfId="820"/>
    <cellStyle name="_5010 3 8" xfId="821"/>
    <cellStyle name="_5010 4" xfId="822"/>
    <cellStyle name="_5010 4 2" xfId="823"/>
    <cellStyle name="_5010 4 3" xfId="824"/>
    <cellStyle name="_5010 4 4" xfId="825"/>
    <cellStyle name="_5010 4 5" xfId="826"/>
    <cellStyle name="_5010 4 6" xfId="827"/>
    <cellStyle name="_5010 4 7" xfId="828"/>
    <cellStyle name="_5010 4 8" xfId="829"/>
    <cellStyle name="_5010 5" xfId="830"/>
    <cellStyle name="_5010 5 10" xfId="831"/>
    <cellStyle name="_5010 5 11" xfId="832"/>
    <cellStyle name="_5010 5 12" xfId="833"/>
    <cellStyle name="_5010 5 13" xfId="834"/>
    <cellStyle name="_5010 5 14" xfId="835"/>
    <cellStyle name="_5010 5 15" xfId="836"/>
    <cellStyle name="_5010 5 16" xfId="837"/>
    <cellStyle name="_5010 5 17" xfId="838"/>
    <cellStyle name="_5010 5 18" xfId="839"/>
    <cellStyle name="_5010 5 2" xfId="840"/>
    <cellStyle name="_5010 5 3" xfId="841"/>
    <cellStyle name="_5010 5 4" xfId="842"/>
    <cellStyle name="_5010 5 5" xfId="843"/>
    <cellStyle name="_5010 5 6" xfId="844"/>
    <cellStyle name="_5010 5 7" xfId="845"/>
    <cellStyle name="_5010 5 8" xfId="846"/>
    <cellStyle name="_5010 5 9" xfId="847"/>
    <cellStyle name="_5010 6" xfId="848"/>
    <cellStyle name="_5010 6 10" xfId="849"/>
    <cellStyle name="_5010 6 11" xfId="850"/>
    <cellStyle name="_5010 6 12" xfId="851"/>
    <cellStyle name="_5010 6 13" xfId="852"/>
    <cellStyle name="_5010 6 14" xfId="853"/>
    <cellStyle name="_5010 6 15" xfId="854"/>
    <cellStyle name="_5010 6 16" xfId="855"/>
    <cellStyle name="_5010 6 17" xfId="856"/>
    <cellStyle name="_5010 6 18" xfId="857"/>
    <cellStyle name="_5010 6 2" xfId="858"/>
    <cellStyle name="_5010 6 3" xfId="859"/>
    <cellStyle name="_5010 6 4" xfId="860"/>
    <cellStyle name="_5010 6 5" xfId="861"/>
    <cellStyle name="_5010 6 6" xfId="862"/>
    <cellStyle name="_5010 6 7" xfId="863"/>
    <cellStyle name="_5010 6 8" xfId="864"/>
    <cellStyle name="_5010 6 9" xfId="865"/>
    <cellStyle name="_5010 7" xfId="866"/>
    <cellStyle name="_5010 7 10" xfId="867"/>
    <cellStyle name="_5010 7 11" xfId="868"/>
    <cellStyle name="_5010 7 12" xfId="869"/>
    <cellStyle name="_5010 7 13" xfId="870"/>
    <cellStyle name="_5010 7 14" xfId="871"/>
    <cellStyle name="_5010 7 15" xfId="872"/>
    <cellStyle name="_5010 7 16" xfId="873"/>
    <cellStyle name="_5010 7 17" xfId="874"/>
    <cellStyle name="_5010 7 18" xfId="875"/>
    <cellStyle name="_5010 7 2" xfId="876"/>
    <cellStyle name="_5010 7 3" xfId="877"/>
    <cellStyle name="_5010 7 4" xfId="878"/>
    <cellStyle name="_5010 7 5" xfId="879"/>
    <cellStyle name="_5010 7 6" xfId="880"/>
    <cellStyle name="_5010 7 7" xfId="881"/>
    <cellStyle name="_5010 7 8" xfId="882"/>
    <cellStyle name="_5010 7 9" xfId="883"/>
    <cellStyle name="_5010 8" xfId="884"/>
    <cellStyle name="_5010 9" xfId="885"/>
    <cellStyle name="_5010_2007 Group Capital State Tax Workpapers1" xfId="886"/>
    <cellStyle name="_5010_2007 Group Capital State Tax Workpapers1 2" xfId="887"/>
    <cellStyle name="_5010_2008 FPL Group Tax Workpapers" xfId="888"/>
    <cellStyle name="_5010_BASIS ADJ" xfId="889"/>
    <cellStyle name="_5010_BM Adjustments" xfId="890"/>
    <cellStyle name="_5010_Callahan" xfId="891"/>
    <cellStyle name="_5010_Callahan " xfId="892"/>
    <cellStyle name="_5010_Callahan _1" xfId="893"/>
    <cellStyle name="_5010_Callahan 090813 GM 0 Report" xfId="894"/>
    <cellStyle name="_5010_Callahan 091106 GM 0 Report" xfId="895"/>
    <cellStyle name="_5010_Copy of Texas Wind Debt Amortization 11-08" xfId="896"/>
    <cellStyle name="_5010_Debt Service Coverage Ratio-TEXAS WIND Historical  Forecast" xfId="897"/>
    <cellStyle name="_5010_ENTRY 2010 11 FUEL AMORT PROSPECTIVE METHOD" xfId="898"/>
    <cellStyle name="_5010_Fees" xfId="899"/>
    <cellStyle name="_5010_Final 2009 tax workpapers" xfId="900"/>
    <cellStyle name="_5010_FPL Georgia Tax As of October 2010" xfId="901"/>
    <cellStyle name="_5010_FPL Georgia Tax As of October 2010_Summary of 2010 Errors Resolutions with Responses" xfId="902"/>
    <cellStyle name="_5010_Group Prov M11 09" xfId="903"/>
    <cellStyle name="_5010_Group Prov M11 09_Final 2009 tax workpapers" xfId="904"/>
    <cellStyle name="_5010_Horse Hollow 1 090813 GM 0 Report" xfId="905"/>
    <cellStyle name="_5010_Horse Hollow 1 090911 GM 0 Report" xfId="906"/>
    <cellStyle name="_5010_PSA analysis revised for forfeitures" xfId="907"/>
    <cellStyle name="_5010_Wind Adj_091106" xfId="908"/>
    <cellStyle name="_6006" xfId="909"/>
    <cellStyle name="_6006 10" xfId="910"/>
    <cellStyle name="_6006 11" xfId="911"/>
    <cellStyle name="_6006 12" xfId="912"/>
    <cellStyle name="_6006 13" xfId="913"/>
    <cellStyle name="_6006 14" xfId="914"/>
    <cellStyle name="_6006 15" xfId="915"/>
    <cellStyle name="_6006 16" xfId="916"/>
    <cellStyle name="_6006 17" xfId="917"/>
    <cellStyle name="_6006 2" xfId="918"/>
    <cellStyle name="_6006 2 2" xfId="919"/>
    <cellStyle name="_6006 2 3" xfId="920"/>
    <cellStyle name="_6006 2 4" xfId="921"/>
    <cellStyle name="_6006 2 5" xfId="922"/>
    <cellStyle name="_6006 2 6" xfId="923"/>
    <cellStyle name="_6006 2 7" xfId="924"/>
    <cellStyle name="_6006 2 8" xfId="925"/>
    <cellStyle name="_6006 3" xfId="926"/>
    <cellStyle name="_6006 3 2" xfId="927"/>
    <cellStyle name="_6006 3 3" xfId="928"/>
    <cellStyle name="_6006 3 4" xfId="929"/>
    <cellStyle name="_6006 3 5" xfId="930"/>
    <cellStyle name="_6006 3 6" xfId="931"/>
    <cellStyle name="_6006 3 7" xfId="932"/>
    <cellStyle name="_6006 3 8" xfId="933"/>
    <cellStyle name="_6006 4" xfId="934"/>
    <cellStyle name="_6006 4 2" xfId="935"/>
    <cellStyle name="_6006 4 3" xfId="936"/>
    <cellStyle name="_6006 4 4" xfId="937"/>
    <cellStyle name="_6006 4 5" xfId="938"/>
    <cellStyle name="_6006 4 6" xfId="939"/>
    <cellStyle name="_6006 4 7" xfId="940"/>
    <cellStyle name="_6006 4 8" xfId="941"/>
    <cellStyle name="_6006 5" xfId="942"/>
    <cellStyle name="_6006 5 10" xfId="943"/>
    <cellStyle name="_6006 5 11" xfId="944"/>
    <cellStyle name="_6006 5 12" xfId="945"/>
    <cellStyle name="_6006 5 13" xfId="946"/>
    <cellStyle name="_6006 5 14" xfId="947"/>
    <cellStyle name="_6006 5 15" xfId="948"/>
    <cellStyle name="_6006 5 16" xfId="949"/>
    <cellStyle name="_6006 5 17" xfId="950"/>
    <cellStyle name="_6006 5 18" xfId="951"/>
    <cellStyle name="_6006 5 2" xfId="952"/>
    <cellStyle name="_6006 5 3" xfId="953"/>
    <cellStyle name="_6006 5 4" xfId="954"/>
    <cellStyle name="_6006 5 5" xfId="955"/>
    <cellStyle name="_6006 5 6" xfId="956"/>
    <cellStyle name="_6006 5 7" xfId="957"/>
    <cellStyle name="_6006 5 8" xfId="958"/>
    <cellStyle name="_6006 5 9" xfId="959"/>
    <cellStyle name="_6006 6" xfId="960"/>
    <cellStyle name="_6006 6 10" xfId="961"/>
    <cellStyle name="_6006 6 11" xfId="962"/>
    <cellStyle name="_6006 6 12" xfId="963"/>
    <cellStyle name="_6006 6 13" xfId="964"/>
    <cellStyle name="_6006 6 14" xfId="965"/>
    <cellStyle name="_6006 6 15" xfId="966"/>
    <cellStyle name="_6006 6 16" xfId="967"/>
    <cellStyle name="_6006 6 17" xfId="968"/>
    <cellStyle name="_6006 6 18" xfId="969"/>
    <cellStyle name="_6006 6 2" xfId="970"/>
    <cellStyle name="_6006 6 3" xfId="971"/>
    <cellStyle name="_6006 6 4" xfId="972"/>
    <cellStyle name="_6006 6 5" xfId="973"/>
    <cellStyle name="_6006 6 6" xfId="974"/>
    <cellStyle name="_6006 6 7" xfId="975"/>
    <cellStyle name="_6006 6 8" xfId="976"/>
    <cellStyle name="_6006 6 9" xfId="977"/>
    <cellStyle name="_6006 7" xfId="978"/>
    <cellStyle name="_6006 7 10" xfId="979"/>
    <cellStyle name="_6006 7 11" xfId="980"/>
    <cellStyle name="_6006 7 12" xfId="981"/>
    <cellStyle name="_6006 7 13" xfId="982"/>
    <cellStyle name="_6006 7 14" xfId="983"/>
    <cellStyle name="_6006 7 15" xfId="984"/>
    <cellStyle name="_6006 7 16" xfId="985"/>
    <cellStyle name="_6006 7 17" xfId="986"/>
    <cellStyle name="_6006 7 18" xfId="987"/>
    <cellStyle name="_6006 7 2" xfId="988"/>
    <cellStyle name="_6006 7 3" xfId="989"/>
    <cellStyle name="_6006 7 4" xfId="990"/>
    <cellStyle name="_6006 7 5" xfId="991"/>
    <cellStyle name="_6006 7 6" xfId="992"/>
    <cellStyle name="_6006 7 7" xfId="993"/>
    <cellStyle name="_6006 7 8" xfId="994"/>
    <cellStyle name="_6006 7 9" xfId="995"/>
    <cellStyle name="_6006 8" xfId="996"/>
    <cellStyle name="_6006 9" xfId="997"/>
    <cellStyle name="_6006_2007 Group Capital State Tax Workpapers1" xfId="998"/>
    <cellStyle name="_6006_2007 Group Capital State Tax Workpapers1 2" xfId="999"/>
    <cellStyle name="_6006_2008 FPL Group Tax Workpapers" xfId="1000"/>
    <cellStyle name="_6006_BASIS ADJ" xfId="1001"/>
    <cellStyle name="_6006_BM Adjustments" xfId="1002"/>
    <cellStyle name="_6006_Callahan" xfId="1003"/>
    <cellStyle name="_6006_Callahan " xfId="1004"/>
    <cellStyle name="_6006_Callahan _1" xfId="1005"/>
    <cellStyle name="_6006_Callahan 090813 GM 0 Report" xfId="1006"/>
    <cellStyle name="_6006_Callahan 091106 GM 0 Report" xfId="1007"/>
    <cellStyle name="_6006_Copy of Texas Wind Debt Amortization 11-08" xfId="1008"/>
    <cellStyle name="_6006_Debt Service Coverage Ratio-TEXAS WIND Historical  Forecast" xfId="1009"/>
    <cellStyle name="_6006_ENTRY 2010 11 FUEL AMORT PROSPECTIVE METHOD" xfId="1010"/>
    <cellStyle name="_6006_Fees" xfId="1011"/>
    <cellStyle name="_6006_Final 2009 tax workpapers" xfId="1012"/>
    <cellStyle name="_6006_FPL Georgia Tax As of October 2010" xfId="1013"/>
    <cellStyle name="_6006_FPL Georgia Tax As of October 2010_Summary of 2010 Errors Resolutions with Responses" xfId="1014"/>
    <cellStyle name="_6006_Group Prov M11 09" xfId="1015"/>
    <cellStyle name="_6006_Group Prov M11 09_Final 2009 tax workpapers" xfId="1016"/>
    <cellStyle name="_6006_Horse Hollow 1 090813 GM 0 Report" xfId="1017"/>
    <cellStyle name="_6006_Horse Hollow 1 090911 GM 0 Report" xfId="1018"/>
    <cellStyle name="_6006_PSA analysis revised for forfeitures" xfId="1019"/>
    <cellStyle name="_6006_Wind Adj_091106" xfId="1020"/>
    <cellStyle name="_6008" xfId="1021"/>
    <cellStyle name="_6008 10" xfId="1022"/>
    <cellStyle name="_6008 11" xfId="1023"/>
    <cellStyle name="_6008 12" xfId="1024"/>
    <cellStyle name="_6008 13" xfId="1025"/>
    <cellStyle name="_6008 14" xfId="1026"/>
    <cellStyle name="_6008 15" xfId="1027"/>
    <cellStyle name="_6008 16" xfId="1028"/>
    <cellStyle name="_6008 17" xfId="1029"/>
    <cellStyle name="_6008 2" xfId="1030"/>
    <cellStyle name="_6008 2 2" xfId="1031"/>
    <cellStyle name="_6008 2 3" xfId="1032"/>
    <cellStyle name="_6008 2 4" xfId="1033"/>
    <cellStyle name="_6008 2 5" xfId="1034"/>
    <cellStyle name="_6008 2 6" xfId="1035"/>
    <cellStyle name="_6008 2 7" xfId="1036"/>
    <cellStyle name="_6008 2 8" xfId="1037"/>
    <cellStyle name="_6008 3" xfId="1038"/>
    <cellStyle name="_6008 3 2" xfId="1039"/>
    <cellStyle name="_6008 3 3" xfId="1040"/>
    <cellStyle name="_6008 3 4" xfId="1041"/>
    <cellStyle name="_6008 3 5" xfId="1042"/>
    <cellStyle name="_6008 3 6" xfId="1043"/>
    <cellStyle name="_6008 3 7" xfId="1044"/>
    <cellStyle name="_6008 3 8" xfId="1045"/>
    <cellStyle name="_6008 4" xfId="1046"/>
    <cellStyle name="_6008 4 2" xfId="1047"/>
    <cellStyle name="_6008 4 3" xfId="1048"/>
    <cellStyle name="_6008 4 4" xfId="1049"/>
    <cellStyle name="_6008 4 5" xfId="1050"/>
    <cellStyle name="_6008 4 6" xfId="1051"/>
    <cellStyle name="_6008 4 7" xfId="1052"/>
    <cellStyle name="_6008 4 8" xfId="1053"/>
    <cellStyle name="_6008 5" xfId="1054"/>
    <cellStyle name="_6008 5 10" xfId="1055"/>
    <cellStyle name="_6008 5 11" xfId="1056"/>
    <cellStyle name="_6008 5 12" xfId="1057"/>
    <cellStyle name="_6008 5 13" xfId="1058"/>
    <cellStyle name="_6008 5 14" xfId="1059"/>
    <cellStyle name="_6008 5 15" xfId="1060"/>
    <cellStyle name="_6008 5 16" xfId="1061"/>
    <cellStyle name="_6008 5 17" xfId="1062"/>
    <cellStyle name="_6008 5 18" xfId="1063"/>
    <cellStyle name="_6008 5 2" xfId="1064"/>
    <cellStyle name="_6008 5 3" xfId="1065"/>
    <cellStyle name="_6008 5 4" xfId="1066"/>
    <cellStyle name="_6008 5 5" xfId="1067"/>
    <cellStyle name="_6008 5 6" xfId="1068"/>
    <cellStyle name="_6008 5 7" xfId="1069"/>
    <cellStyle name="_6008 5 8" xfId="1070"/>
    <cellStyle name="_6008 5 9" xfId="1071"/>
    <cellStyle name="_6008 6" xfId="1072"/>
    <cellStyle name="_6008 6 10" xfId="1073"/>
    <cellStyle name="_6008 6 11" xfId="1074"/>
    <cellStyle name="_6008 6 12" xfId="1075"/>
    <cellStyle name="_6008 6 13" xfId="1076"/>
    <cellStyle name="_6008 6 14" xfId="1077"/>
    <cellStyle name="_6008 6 15" xfId="1078"/>
    <cellStyle name="_6008 6 16" xfId="1079"/>
    <cellStyle name="_6008 6 17" xfId="1080"/>
    <cellStyle name="_6008 6 18" xfId="1081"/>
    <cellStyle name="_6008 6 2" xfId="1082"/>
    <cellStyle name="_6008 6 3" xfId="1083"/>
    <cellStyle name="_6008 6 4" xfId="1084"/>
    <cellStyle name="_6008 6 5" xfId="1085"/>
    <cellStyle name="_6008 6 6" xfId="1086"/>
    <cellStyle name="_6008 6 7" xfId="1087"/>
    <cellStyle name="_6008 6 8" xfId="1088"/>
    <cellStyle name="_6008 6 9" xfId="1089"/>
    <cellStyle name="_6008 7" xfId="1090"/>
    <cellStyle name="_6008 7 10" xfId="1091"/>
    <cellStyle name="_6008 7 11" xfId="1092"/>
    <cellStyle name="_6008 7 12" xfId="1093"/>
    <cellStyle name="_6008 7 13" xfId="1094"/>
    <cellStyle name="_6008 7 14" xfId="1095"/>
    <cellStyle name="_6008 7 15" xfId="1096"/>
    <cellStyle name="_6008 7 16" xfId="1097"/>
    <cellStyle name="_6008 7 17" xfId="1098"/>
    <cellStyle name="_6008 7 18" xfId="1099"/>
    <cellStyle name="_6008 7 2" xfId="1100"/>
    <cellStyle name="_6008 7 3" xfId="1101"/>
    <cellStyle name="_6008 7 4" xfId="1102"/>
    <cellStyle name="_6008 7 5" xfId="1103"/>
    <cellStyle name="_6008 7 6" xfId="1104"/>
    <cellStyle name="_6008 7 7" xfId="1105"/>
    <cellStyle name="_6008 7 8" xfId="1106"/>
    <cellStyle name="_6008 7 9" xfId="1107"/>
    <cellStyle name="_6008 8" xfId="1108"/>
    <cellStyle name="_6008 9" xfId="1109"/>
    <cellStyle name="_6008_2007 Group Capital State Tax Workpapers1" xfId="1110"/>
    <cellStyle name="_6008_2007 Group Capital State Tax Workpapers1 2" xfId="1111"/>
    <cellStyle name="_6008_2008 FPL Group Tax Workpapers" xfId="1112"/>
    <cellStyle name="_6008_BASIS ADJ" xfId="1113"/>
    <cellStyle name="_6008_BM Adjustments" xfId="1114"/>
    <cellStyle name="_6008_Callahan" xfId="1115"/>
    <cellStyle name="_6008_Callahan " xfId="1116"/>
    <cellStyle name="_6008_Callahan _1" xfId="1117"/>
    <cellStyle name="_6008_Callahan 090813 GM 0 Report" xfId="1118"/>
    <cellStyle name="_6008_Callahan 091106 GM 0 Report" xfId="1119"/>
    <cellStyle name="_6008_Copy of Texas Wind Debt Amortization 11-08" xfId="1120"/>
    <cellStyle name="_6008_Debt Service Coverage Ratio-TEXAS WIND Historical  Forecast" xfId="1121"/>
    <cellStyle name="_6008_ENTRY 2010 11 FUEL AMORT PROSPECTIVE METHOD" xfId="1122"/>
    <cellStyle name="_6008_Fees" xfId="1123"/>
    <cellStyle name="_6008_Final 2009 tax workpapers" xfId="1124"/>
    <cellStyle name="_6008_FPL Georgia Tax As of October 2010" xfId="1125"/>
    <cellStyle name="_6008_FPL Georgia Tax As of October 2010_Summary of 2010 Errors Resolutions with Responses" xfId="1126"/>
    <cellStyle name="_6008_Group Prov M11 09" xfId="1127"/>
    <cellStyle name="_6008_Group Prov M11 09_Final 2009 tax workpapers" xfId="1128"/>
    <cellStyle name="_6008_Horse Hollow 1 090813 GM 0 Report" xfId="1129"/>
    <cellStyle name="_6008_Horse Hollow 1 090911 GM 0 Report" xfId="1130"/>
    <cellStyle name="_6008_PSA analysis revised for forfeitures" xfId="1131"/>
    <cellStyle name="_6008_Wind Adj_091106" xfId="1132"/>
    <cellStyle name="_6009" xfId="1133"/>
    <cellStyle name="_6009 10" xfId="1134"/>
    <cellStyle name="_6009 11" xfId="1135"/>
    <cellStyle name="_6009 12" xfId="1136"/>
    <cellStyle name="_6009 13" xfId="1137"/>
    <cellStyle name="_6009 14" xfId="1138"/>
    <cellStyle name="_6009 15" xfId="1139"/>
    <cellStyle name="_6009 16" xfId="1140"/>
    <cellStyle name="_6009 17" xfId="1141"/>
    <cellStyle name="_6009 2" xfId="1142"/>
    <cellStyle name="_6009 2 2" xfId="1143"/>
    <cellStyle name="_6009 2 3" xfId="1144"/>
    <cellStyle name="_6009 2 4" xfId="1145"/>
    <cellStyle name="_6009 2 5" xfId="1146"/>
    <cellStyle name="_6009 2 6" xfId="1147"/>
    <cellStyle name="_6009 2 7" xfId="1148"/>
    <cellStyle name="_6009 2 8" xfId="1149"/>
    <cellStyle name="_6009 3" xfId="1150"/>
    <cellStyle name="_6009 3 2" xfId="1151"/>
    <cellStyle name="_6009 3 3" xfId="1152"/>
    <cellStyle name="_6009 3 4" xfId="1153"/>
    <cellStyle name="_6009 3 5" xfId="1154"/>
    <cellStyle name="_6009 3 6" xfId="1155"/>
    <cellStyle name="_6009 3 7" xfId="1156"/>
    <cellStyle name="_6009 3 8" xfId="1157"/>
    <cellStyle name="_6009 4" xfId="1158"/>
    <cellStyle name="_6009 4 2" xfId="1159"/>
    <cellStyle name="_6009 4 3" xfId="1160"/>
    <cellStyle name="_6009 4 4" xfId="1161"/>
    <cellStyle name="_6009 4 5" xfId="1162"/>
    <cellStyle name="_6009 4 6" xfId="1163"/>
    <cellStyle name="_6009 4 7" xfId="1164"/>
    <cellStyle name="_6009 4 8" xfId="1165"/>
    <cellStyle name="_6009 5" xfId="1166"/>
    <cellStyle name="_6009 5 10" xfId="1167"/>
    <cellStyle name="_6009 5 11" xfId="1168"/>
    <cellStyle name="_6009 5 12" xfId="1169"/>
    <cellStyle name="_6009 5 13" xfId="1170"/>
    <cellStyle name="_6009 5 14" xfId="1171"/>
    <cellStyle name="_6009 5 15" xfId="1172"/>
    <cellStyle name="_6009 5 16" xfId="1173"/>
    <cellStyle name="_6009 5 17" xfId="1174"/>
    <cellStyle name="_6009 5 18" xfId="1175"/>
    <cellStyle name="_6009 5 2" xfId="1176"/>
    <cellStyle name="_6009 5 3" xfId="1177"/>
    <cellStyle name="_6009 5 4" xfId="1178"/>
    <cellStyle name="_6009 5 5" xfId="1179"/>
    <cellStyle name="_6009 5 6" xfId="1180"/>
    <cellStyle name="_6009 5 7" xfId="1181"/>
    <cellStyle name="_6009 5 8" xfId="1182"/>
    <cellStyle name="_6009 5 9" xfId="1183"/>
    <cellStyle name="_6009 6" xfId="1184"/>
    <cellStyle name="_6009 6 10" xfId="1185"/>
    <cellStyle name="_6009 6 11" xfId="1186"/>
    <cellStyle name="_6009 6 12" xfId="1187"/>
    <cellStyle name="_6009 6 13" xfId="1188"/>
    <cellStyle name="_6009 6 14" xfId="1189"/>
    <cellStyle name="_6009 6 15" xfId="1190"/>
    <cellStyle name="_6009 6 16" xfId="1191"/>
    <cellStyle name="_6009 6 17" xfId="1192"/>
    <cellStyle name="_6009 6 18" xfId="1193"/>
    <cellStyle name="_6009 6 2" xfId="1194"/>
    <cellStyle name="_6009 6 3" xfId="1195"/>
    <cellStyle name="_6009 6 4" xfId="1196"/>
    <cellStyle name="_6009 6 5" xfId="1197"/>
    <cellStyle name="_6009 6 6" xfId="1198"/>
    <cellStyle name="_6009 6 7" xfId="1199"/>
    <cellStyle name="_6009 6 8" xfId="1200"/>
    <cellStyle name="_6009 6 9" xfId="1201"/>
    <cellStyle name="_6009 7" xfId="1202"/>
    <cellStyle name="_6009 7 10" xfId="1203"/>
    <cellStyle name="_6009 7 11" xfId="1204"/>
    <cellStyle name="_6009 7 12" xfId="1205"/>
    <cellStyle name="_6009 7 13" xfId="1206"/>
    <cellStyle name="_6009 7 14" xfId="1207"/>
    <cellStyle name="_6009 7 15" xfId="1208"/>
    <cellStyle name="_6009 7 16" xfId="1209"/>
    <cellStyle name="_6009 7 17" xfId="1210"/>
    <cellStyle name="_6009 7 18" xfId="1211"/>
    <cellStyle name="_6009 7 2" xfId="1212"/>
    <cellStyle name="_6009 7 3" xfId="1213"/>
    <cellStyle name="_6009 7 4" xfId="1214"/>
    <cellStyle name="_6009 7 5" xfId="1215"/>
    <cellStyle name="_6009 7 6" xfId="1216"/>
    <cellStyle name="_6009 7 7" xfId="1217"/>
    <cellStyle name="_6009 7 8" xfId="1218"/>
    <cellStyle name="_6009 7 9" xfId="1219"/>
    <cellStyle name="_6009 8" xfId="1220"/>
    <cellStyle name="_6009 9" xfId="1221"/>
    <cellStyle name="_6009_2007 Group Capital State Tax Workpapers1" xfId="1222"/>
    <cellStyle name="_6009_2007 Group Capital State Tax Workpapers1 2" xfId="1223"/>
    <cellStyle name="_6009_2008 FPL Group Tax Workpapers" xfId="1224"/>
    <cellStyle name="_6009_BASIS ADJ" xfId="1225"/>
    <cellStyle name="_6009_BM Adjustments" xfId="1226"/>
    <cellStyle name="_6009_Callahan" xfId="1227"/>
    <cellStyle name="_6009_Callahan " xfId="1228"/>
    <cellStyle name="_6009_Callahan _1" xfId="1229"/>
    <cellStyle name="_6009_Callahan 090813 GM 0 Report" xfId="1230"/>
    <cellStyle name="_6009_Callahan 091106 GM 0 Report" xfId="1231"/>
    <cellStyle name="_6009_Copy of Texas Wind Debt Amortization 11-08" xfId="1232"/>
    <cellStyle name="_6009_Debt Service Coverage Ratio-TEXAS WIND Historical  Forecast" xfId="1233"/>
    <cellStyle name="_6009_ENTRY 2010 11 FUEL AMORT PROSPECTIVE METHOD" xfId="1234"/>
    <cellStyle name="_6009_Fees" xfId="1235"/>
    <cellStyle name="_6009_Final 2009 tax workpapers" xfId="1236"/>
    <cellStyle name="_6009_FPL Georgia Tax As of October 2010" xfId="1237"/>
    <cellStyle name="_6009_FPL Georgia Tax As of October 2010_Summary of 2010 Errors Resolutions with Responses" xfId="1238"/>
    <cellStyle name="_6009_Group Prov M11 09" xfId="1239"/>
    <cellStyle name="_6009_Group Prov M11 09_Final 2009 tax workpapers" xfId="1240"/>
    <cellStyle name="_6009_Horse Hollow 1 090813 GM 0 Report" xfId="1241"/>
    <cellStyle name="_6009_Horse Hollow 1 090911 GM 0 Report" xfId="1242"/>
    <cellStyle name="_6009_PSA analysis revised for forfeitures" xfId="1243"/>
    <cellStyle name="_6009_Wind Adj_091106" xfId="1244"/>
    <cellStyle name="_6010" xfId="1245"/>
    <cellStyle name="_6010 10" xfId="1246"/>
    <cellStyle name="_6010 11" xfId="1247"/>
    <cellStyle name="_6010 12" xfId="1248"/>
    <cellStyle name="_6010 13" xfId="1249"/>
    <cellStyle name="_6010 14" xfId="1250"/>
    <cellStyle name="_6010 15" xfId="1251"/>
    <cellStyle name="_6010 16" xfId="1252"/>
    <cellStyle name="_6010 17" xfId="1253"/>
    <cellStyle name="_6010 2" xfId="1254"/>
    <cellStyle name="_6010 2 2" xfId="1255"/>
    <cellStyle name="_6010 2 3" xfId="1256"/>
    <cellStyle name="_6010 2 4" xfId="1257"/>
    <cellStyle name="_6010 2 5" xfId="1258"/>
    <cellStyle name="_6010 2 6" xfId="1259"/>
    <cellStyle name="_6010 2 7" xfId="1260"/>
    <cellStyle name="_6010 2 8" xfId="1261"/>
    <cellStyle name="_6010 3" xfId="1262"/>
    <cellStyle name="_6010 3 2" xfId="1263"/>
    <cellStyle name="_6010 3 3" xfId="1264"/>
    <cellStyle name="_6010 3 4" xfId="1265"/>
    <cellStyle name="_6010 3 5" xfId="1266"/>
    <cellStyle name="_6010 3 6" xfId="1267"/>
    <cellStyle name="_6010 3 7" xfId="1268"/>
    <cellStyle name="_6010 3 8" xfId="1269"/>
    <cellStyle name="_6010 4" xfId="1270"/>
    <cellStyle name="_6010 4 2" xfId="1271"/>
    <cellStyle name="_6010 4 3" xfId="1272"/>
    <cellStyle name="_6010 4 4" xfId="1273"/>
    <cellStyle name="_6010 4 5" xfId="1274"/>
    <cellStyle name="_6010 4 6" xfId="1275"/>
    <cellStyle name="_6010 4 7" xfId="1276"/>
    <cellStyle name="_6010 4 8" xfId="1277"/>
    <cellStyle name="_6010 5" xfId="1278"/>
    <cellStyle name="_6010 5 10" xfId="1279"/>
    <cellStyle name="_6010 5 11" xfId="1280"/>
    <cellStyle name="_6010 5 12" xfId="1281"/>
    <cellStyle name="_6010 5 13" xfId="1282"/>
    <cellStyle name="_6010 5 14" xfId="1283"/>
    <cellStyle name="_6010 5 15" xfId="1284"/>
    <cellStyle name="_6010 5 16" xfId="1285"/>
    <cellStyle name="_6010 5 17" xfId="1286"/>
    <cellStyle name="_6010 5 18" xfId="1287"/>
    <cellStyle name="_6010 5 2" xfId="1288"/>
    <cellStyle name="_6010 5 3" xfId="1289"/>
    <cellStyle name="_6010 5 4" xfId="1290"/>
    <cellStyle name="_6010 5 5" xfId="1291"/>
    <cellStyle name="_6010 5 6" xfId="1292"/>
    <cellStyle name="_6010 5 7" xfId="1293"/>
    <cellStyle name="_6010 5 8" xfId="1294"/>
    <cellStyle name="_6010 5 9" xfId="1295"/>
    <cellStyle name="_6010 6" xfId="1296"/>
    <cellStyle name="_6010 6 10" xfId="1297"/>
    <cellStyle name="_6010 6 11" xfId="1298"/>
    <cellStyle name="_6010 6 12" xfId="1299"/>
    <cellStyle name="_6010 6 13" xfId="1300"/>
    <cellStyle name="_6010 6 14" xfId="1301"/>
    <cellStyle name="_6010 6 15" xfId="1302"/>
    <cellStyle name="_6010 6 16" xfId="1303"/>
    <cellStyle name="_6010 6 17" xfId="1304"/>
    <cellStyle name="_6010 6 18" xfId="1305"/>
    <cellStyle name="_6010 6 2" xfId="1306"/>
    <cellStyle name="_6010 6 3" xfId="1307"/>
    <cellStyle name="_6010 6 4" xfId="1308"/>
    <cellStyle name="_6010 6 5" xfId="1309"/>
    <cellStyle name="_6010 6 6" xfId="1310"/>
    <cellStyle name="_6010 6 7" xfId="1311"/>
    <cellStyle name="_6010 6 8" xfId="1312"/>
    <cellStyle name="_6010 6 9" xfId="1313"/>
    <cellStyle name="_6010 7" xfId="1314"/>
    <cellStyle name="_6010 7 10" xfId="1315"/>
    <cellStyle name="_6010 7 11" xfId="1316"/>
    <cellStyle name="_6010 7 12" xfId="1317"/>
    <cellStyle name="_6010 7 13" xfId="1318"/>
    <cellStyle name="_6010 7 14" xfId="1319"/>
    <cellStyle name="_6010 7 15" xfId="1320"/>
    <cellStyle name="_6010 7 16" xfId="1321"/>
    <cellStyle name="_6010 7 17" xfId="1322"/>
    <cellStyle name="_6010 7 18" xfId="1323"/>
    <cellStyle name="_6010 7 2" xfId="1324"/>
    <cellStyle name="_6010 7 3" xfId="1325"/>
    <cellStyle name="_6010 7 4" xfId="1326"/>
    <cellStyle name="_6010 7 5" xfId="1327"/>
    <cellStyle name="_6010 7 6" xfId="1328"/>
    <cellStyle name="_6010 7 7" xfId="1329"/>
    <cellStyle name="_6010 7 8" xfId="1330"/>
    <cellStyle name="_6010 7 9" xfId="1331"/>
    <cellStyle name="_6010 8" xfId="1332"/>
    <cellStyle name="_6010 9" xfId="1333"/>
    <cellStyle name="_6010_2007 Group Capital State Tax Workpapers1" xfId="1334"/>
    <cellStyle name="_6010_2007 Group Capital State Tax Workpapers1 2" xfId="1335"/>
    <cellStyle name="_6010_2008 FPL Group Tax Workpapers" xfId="1336"/>
    <cellStyle name="_6010_BASIS ADJ" xfId="1337"/>
    <cellStyle name="_6010_BM Adjustments" xfId="1338"/>
    <cellStyle name="_6010_Callahan" xfId="1339"/>
    <cellStyle name="_6010_Callahan " xfId="1340"/>
    <cellStyle name="_6010_Callahan _1" xfId="1341"/>
    <cellStyle name="_6010_Callahan 090813 GM 0 Report" xfId="1342"/>
    <cellStyle name="_6010_Callahan 091106 GM 0 Report" xfId="1343"/>
    <cellStyle name="_6010_Copy of Texas Wind Debt Amortization 11-08" xfId="1344"/>
    <cellStyle name="_6010_Debt Service Coverage Ratio-TEXAS WIND Historical  Forecast" xfId="1345"/>
    <cellStyle name="_6010_ENTRY 2010 11 FUEL AMORT PROSPECTIVE METHOD" xfId="1346"/>
    <cellStyle name="_6010_Fees" xfId="1347"/>
    <cellStyle name="_6010_Final 2009 tax workpapers" xfId="1348"/>
    <cellStyle name="_6010_FPL Georgia Tax As of October 2010" xfId="1349"/>
    <cellStyle name="_6010_FPL Georgia Tax As of October 2010_Summary of 2010 Errors Resolutions with Responses" xfId="1350"/>
    <cellStyle name="_6010_Group Prov M11 09" xfId="1351"/>
    <cellStyle name="_6010_Group Prov M11 09_Final 2009 tax workpapers" xfId="1352"/>
    <cellStyle name="_6010_Horse Hollow 1 090813 GM 0 Report" xfId="1353"/>
    <cellStyle name="_6010_Horse Hollow 1 090911 GM 0 Report" xfId="1354"/>
    <cellStyle name="_6010_PSA analysis revised for forfeitures" xfId="1355"/>
    <cellStyle name="_6010_Wind Adj_091106" xfId="1356"/>
    <cellStyle name="_6011" xfId="1357"/>
    <cellStyle name="_6011 10" xfId="1358"/>
    <cellStyle name="_6011 11" xfId="1359"/>
    <cellStyle name="_6011 12" xfId="1360"/>
    <cellStyle name="_6011 13" xfId="1361"/>
    <cellStyle name="_6011 14" xfId="1362"/>
    <cellStyle name="_6011 15" xfId="1363"/>
    <cellStyle name="_6011 16" xfId="1364"/>
    <cellStyle name="_6011 17" xfId="1365"/>
    <cellStyle name="_6011 2" xfId="1366"/>
    <cellStyle name="_6011 2 2" xfId="1367"/>
    <cellStyle name="_6011 2 3" xfId="1368"/>
    <cellStyle name="_6011 2 4" xfId="1369"/>
    <cellStyle name="_6011 2 5" xfId="1370"/>
    <cellStyle name="_6011 2 6" xfId="1371"/>
    <cellStyle name="_6011 2 7" xfId="1372"/>
    <cellStyle name="_6011 2 8" xfId="1373"/>
    <cellStyle name="_6011 3" xfId="1374"/>
    <cellStyle name="_6011 3 2" xfId="1375"/>
    <cellStyle name="_6011 3 3" xfId="1376"/>
    <cellStyle name="_6011 3 4" xfId="1377"/>
    <cellStyle name="_6011 3 5" xfId="1378"/>
    <cellStyle name="_6011 3 6" xfId="1379"/>
    <cellStyle name="_6011 3 7" xfId="1380"/>
    <cellStyle name="_6011 3 8" xfId="1381"/>
    <cellStyle name="_6011 4" xfId="1382"/>
    <cellStyle name="_6011 4 2" xfId="1383"/>
    <cellStyle name="_6011 4 3" xfId="1384"/>
    <cellStyle name="_6011 4 4" xfId="1385"/>
    <cellStyle name="_6011 4 5" xfId="1386"/>
    <cellStyle name="_6011 4 6" xfId="1387"/>
    <cellStyle name="_6011 4 7" xfId="1388"/>
    <cellStyle name="_6011 4 8" xfId="1389"/>
    <cellStyle name="_6011 5" xfId="1390"/>
    <cellStyle name="_6011 5 10" xfId="1391"/>
    <cellStyle name="_6011 5 11" xfId="1392"/>
    <cellStyle name="_6011 5 12" xfId="1393"/>
    <cellStyle name="_6011 5 13" xfId="1394"/>
    <cellStyle name="_6011 5 14" xfId="1395"/>
    <cellStyle name="_6011 5 15" xfId="1396"/>
    <cellStyle name="_6011 5 16" xfId="1397"/>
    <cellStyle name="_6011 5 17" xfId="1398"/>
    <cellStyle name="_6011 5 18" xfId="1399"/>
    <cellStyle name="_6011 5 2" xfId="1400"/>
    <cellStyle name="_6011 5 3" xfId="1401"/>
    <cellStyle name="_6011 5 4" xfId="1402"/>
    <cellStyle name="_6011 5 5" xfId="1403"/>
    <cellStyle name="_6011 5 6" xfId="1404"/>
    <cellStyle name="_6011 5 7" xfId="1405"/>
    <cellStyle name="_6011 5 8" xfId="1406"/>
    <cellStyle name="_6011 5 9" xfId="1407"/>
    <cellStyle name="_6011 6" xfId="1408"/>
    <cellStyle name="_6011 6 10" xfId="1409"/>
    <cellStyle name="_6011 6 11" xfId="1410"/>
    <cellStyle name="_6011 6 12" xfId="1411"/>
    <cellStyle name="_6011 6 13" xfId="1412"/>
    <cellStyle name="_6011 6 14" xfId="1413"/>
    <cellStyle name="_6011 6 15" xfId="1414"/>
    <cellStyle name="_6011 6 16" xfId="1415"/>
    <cellStyle name="_6011 6 17" xfId="1416"/>
    <cellStyle name="_6011 6 18" xfId="1417"/>
    <cellStyle name="_6011 6 2" xfId="1418"/>
    <cellStyle name="_6011 6 3" xfId="1419"/>
    <cellStyle name="_6011 6 4" xfId="1420"/>
    <cellStyle name="_6011 6 5" xfId="1421"/>
    <cellStyle name="_6011 6 6" xfId="1422"/>
    <cellStyle name="_6011 6 7" xfId="1423"/>
    <cellStyle name="_6011 6 8" xfId="1424"/>
    <cellStyle name="_6011 6 9" xfId="1425"/>
    <cellStyle name="_6011 7" xfId="1426"/>
    <cellStyle name="_6011 7 10" xfId="1427"/>
    <cellStyle name="_6011 7 11" xfId="1428"/>
    <cellStyle name="_6011 7 12" xfId="1429"/>
    <cellStyle name="_6011 7 13" xfId="1430"/>
    <cellStyle name="_6011 7 14" xfId="1431"/>
    <cellStyle name="_6011 7 15" xfId="1432"/>
    <cellStyle name="_6011 7 16" xfId="1433"/>
    <cellStyle name="_6011 7 17" xfId="1434"/>
    <cellStyle name="_6011 7 18" xfId="1435"/>
    <cellStyle name="_6011 7 2" xfId="1436"/>
    <cellStyle name="_6011 7 3" xfId="1437"/>
    <cellStyle name="_6011 7 4" xfId="1438"/>
    <cellStyle name="_6011 7 5" xfId="1439"/>
    <cellStyle name="_6011 7 6" xfId="1440"/>
    <cellStyle name="_6011 7 7" xfId="1441"/>
    <cellStyle name="_6011 7 8" xfId="1442"/>
    <cellStyle name="_6011 7 9" xfId="1443"/>
    <cellStyle name="_6011 8" xfId="1444"/>
    <cellStyle name="_6011 9" xfId="1445"/>
    <cellStyle name="_6011_2007 Group Capital State Tax Workpapers1" xfId="1446"/>
    <cellStyle name="_6011_2007 Group Capital State Tax Workpapers1 2" xfId="1447"/>
    <cellStyle name="_6011_2008 FPL Group Tax Workpapers" xfId="1448"/>
    <cellStyle name="_6011_BASIS ADJ" xfId="1449"/>
    <cellStyle name="_6011_BM Adjustments" xfId="1450"/>
    <cellStyle name="_6011_Callahan" xfId="1451"/>
    <cellStyle name="_6011_Callahan " xfId="1452"/>
    <cellStyle name="_6011_Callahan _1" xfId="1453"/>
    <cellStyle name="_6011_Callahan 090813 GM 0 Report" xfId="1454"/>
    <cellStyle name="_6011_Callahan 091106 GM 0 Report" xfId="1455"/>
    <cellStyle name="_6011_Copy of Texas Wind Debt Amortization 11-08" xfId="1456"/>
    <cellStyle name="_6011_Debt Service Coverage Ratio-TEXAS WIND Historical  Forecast" xfId="1457"/>
    <cellStyle name="_6011_ENTRY 2010 11 FUEL AMORT PROSPECTIVE METHOD" xfId="1458"/>
    <cellStyle name="_6011_Fees" xfId="1459"/>
    <cellStyle name="_6011_Final 2009 tax workpapers" xfId="1460"/>
    <cellStyle name="_6011_FPL Georgia Tax As of October 2010" xfId="1461"/>
    <cellStyle name="_6011_FPL Georgia Tax As of October 2010_Summary of 2010 Errors Resolutions with Responses" xfId="1462"/>
    <cellStyle name="_6011_Group Prov M11 09" xfId="1463"/>
    <cellStyle name="_6011_Group Prov M11 09_Final 2009 tax workpapers" xfId="1464"/>
    <cellStyle name="_6011_Horse Hollow 1 090813 GM 0 Report" xfId="1465"/>
    <cellStyle name="_6011_Horse Hollow 1 090911 GM 0 Report" xfId="1466"/>
    <cellStyle name="_6011_PSA analysis revised for forfeitures" xfId="1467"/>
    <cellStyle name="_6011_Wind Adj_091106" xfId="1468"/>
    <cellStyle name="_6013" xfId="1469"/>
    <cellStyle name="_6013 10" xfId="1470"/>
    <cellStyle name="_6013 11" xfId="1471"/>
    <cellStyle name="_6013 12" xfId="1472"/>
    <cellStyle name="_6013 13" xfId="1473"/>
    <cellStyle name="_6013 14" xfId="1474"/>
    <cellStyle name="_6013 15" xfId="1475"/>
    <cellStyle name="_6013 16" xfId="1476"/>
    <cellStyle name="_6013 17" xfId="1477"/>
    <cellStyle name="_6013 2" xfId="1478"/>
    <cellStyle name="_6013 2 2" xfId="1479"/>
    <cellStyle name="_6013 2 3" xfId="1480"/>
    <cellStyle name="_6013 2 4" xfId="1481"/>
    <cellStyle name="_6013 2 5" xfId="1482"/>
    <cellStyle name="_6013 2 6" xfId="1483"/>
    <cellStyle name="_6013 2 7" xfId="1484"/>
    <cellStyle name="_6013 2 8" xfId="1485"/>
    <cellStyle name="_6013 3" xfId="1486"/>
    <cellStyle name="_6013 3 2" xfId="1487"/>
    <cellStyle name="_6013 3 3" xfId="1488"/>
    <cellStyle name="_6013 3 4" xfId="1489"/>
    <cellStyle name="_6013 3 5" xfId="1490"/>
    <cellStyle name="_6013 3 6" xfId="1491"/>
    <cellStyle name="_6013 3 7" xfId="1492"/>
    <cellStyle name="_6013 3 8" xfId="1493"/>
    <cellStyle name="_6013 4" xfId="1494"/>
    <cellStyle name="_6013 4 2" xfId="1495"/>
    <cellStyle name="_6013 4 3" xfId="1496"/>
    <cellStyle name="_6013 4 4" xfId="1497"/>
    <cellStyle name="_6013 4 5" xfId="1498"/>
    <cellStyle name="_6013 4 6" xfId="1499"/>
    <cellStyle name="_6013 4 7" xfId="1500"/>
    <cellStyle name="_6013 4 8" xfId="1501"/>
    <cellStyle name="_6013 5" xfId="1502"/>
    <cellStyle name="_6013 5 10" xfId="1503"/>
    <cellStyle name="_6013 5 11" xfId="1504"/>
    <cellStyle name="_6013 5 12" xfId="1505"/>
    <cellStyle name="_6013 5 13" xfId="1506"/>
    <cellStyle name="_6013 5 14" xfId="1507"/>
    <cellStyle name="_6013 5 15" xfId="1508"/>
    <cellStyle name="_6013 5 16" xfId="1509"/>
    <cellStyle name="_6013 5 17" xfId="1510"/>
    <cellStyle name="_6013 5 18" xfId="1511"/>
    <cellStyle name="_6013 5 2" xfId="1512"/>
    <cellStyle name="_6013 5 3" xfId="1513"/>
    <cellStyle name="_6013 5 4" xfId="1514"/>
    <cellStyle name="_6013 5 5" xfId="1515"/>
    <cellStyle name="_6013 5 6" xfId="1516"/>
    <cellStyle name="_6013 5 7" xfId="1517"/>
    <cellStyle name="_6013 5 8" xfId="1518"/>
    <cellStyle name="_6013 5 9" xfId="1519"/>
    <cellStyle name="_6013 6" xfId="1520"/>
    <cellStyle name="_6013 6 10" xfId="1521"/>
    <cellStyle name="_6013 6 11" xfId="1522"/>
    <cellStyle name="_6013 6 12" xfId="1523"/>
    <cellStyle name="_6013 6 13" xfId="1524"/>
    <cellStyle name="_6013 6 14" xfId="1525"/>
    <cellStyle name="_6013 6 15" xfId="1526"/>
    <cellStyle name="_6013 6 16" xfId="1527"/>
    <cellStyle name="_6013 6 17" xfId="1528"/>
    <cellStyle name="_6013 6 18" xfId="1529"/>
    <cellStyle name="_6013 6 2" xfId="1530"/>
    <cellStyle name="_6013 6 3" xfId="1531"/>
    <cellStyle name="_6013 6 4" xfId="1532"/>
    <cellStyle name="_6013 6 5" xfId="1533"/>
    <cellStyle name="_6013 6 6" xfId="1534"/>
    <cellStyle name="_6013 6 7" xfId="1535"/>
    <cellStyle name="_6013 6 8" xfId="1536"/>
    <cellStyle name="_6013 6 9" xfId="1537"/>
    <cellStyle name="_6013 7" xfId="1538"/>
    <cellStyle name="_6013 7 10" xfId="1539"/>
    <cellStyle name="_6013 7 11" xfId="1540"/>
    <cellStyle name="_6013 7 12" xfId="1541"/>
    <cellStyle name="_6013 7 13" xfId="1542"/>
    <cellStyle name="_6013 7 14" xfId="1543"/>
    <cellStyle name="_6013 7 15" xfId="1544"/>
    <cellStyle name="_6013 7 16" xfId="1545"/>
    <cellStyle name="_6013 7 17" xfId="1546"/>
    <cellStyle name="_6013 7 18" xfId="1547"/>
    <cellStyle name="_6013 7 2" xfId="1548"/>
    <cellStyle name="_6013 7 3" xfId="1549"/>
    <cellStyle name="_6013 7 4" xfId="1550"/>
    <cellStyle name="_6013 7 5" xfId="1551"/>
    <cellStyle name="_6013 7 6" xfId="1552"/>
    <cellStyle name="_6013 7 7" xfId="1553"/>
    <cellStyle name="_6013 7 8" xfId="1554"/>
    <cellStyle name="_6013 7 9" xfId="1555"/>
    <cellStyle name="_6013 8" xfId="1556"/>
    <cellStyle name="_6013 9" xfId="1557"/>
    <cellStyle name="_6013_2007 Group Capital State Tax Workpapers1" xfId="1558"/>
    <cellStyle name="_6013_2007 Group Capital State Tax Workpapers1 2" xfId="1559"/>
    <cellStyle name="_6013_2008 FPL Group Tax Workpapers" xfId="1560"/>
    <cellStyle name="_6013_BASIS ADJ" xfId="1561"/>
    <cellStyle name="_6013_BM Adjustments" xfId="1562"/>
    <cellStyle name="_6013_Callahan" xfId="1563"/>
    <cellStyle name="_6013_Callahan " xfId="1564"/>
    <cellStyle name="_6013_Callahan _1" xfId="1565"/>
    <cellStyle name="_6013_Callahan 090813 GM 0 Report" xfId="1566"/>
    <cellStyle name="_6013_Callahan 091106 GM 0 Report" xfId="1567"/>
    <cellStyle name="_6013_Copy of Texas Wind Debt Amortization 11-08" xfId="1568"/>
    <cellStyle name="_6013_Debt Service Coverage Ratio-TEXAS WIND Historical  Forecast" xfId="1569"/>
    <cellStyle name="_6013_ENTRY 2010 11 FUEL AMORT PROSPECTIVE METHOD" xfId="1570"/>
    <cellStyle name="_6013_Fees" xfId="1571"/>
    <cellStyle name="_6013_Final 2009 tax workpapers" xfId="1572"/>
    <cellStyle name="_6013_FPL Georgia Tax As of October 2010" xfId="1573"/>
    <cellStyle name="_6013_FPL Georgia Tax As of October 2010_Summary of 2010 Errors Resolutions with Responses" xfId="1574"/>
    <cellStyle name="_6013_Group Prov M11 09" xfId="1575"/>
    <cellStyle name="_6013_Group Prov M11 09_Final 2009 tax workpapers" xfId="1576"/>
    <cellStyle name="_6013_Horse Hollow 1 090813 GM 0 Report" xfId="1577"/>
    <cellStyle name="_6013_Horse Hollow 1 090911 GM 0 Report" xfId="1578"/>
    <cellStyle name="_6013_PSA analysis revised for forfeitures" xfId="1579"/>
    <cellStyle name="_6013_Wind Adj_091106" xfId="1580"/>
    <cellStyle name="_6014" xfId="1581"/>
    <cellStyle name="_6014 10" xfId="1582"/>
    <cellStyle name="_6014 11" xfId="1583"/>
    <cellStyle name="_6014 12" xfId="1584"/>
    <cellStyle name="_6014 13" xfId="1585"/>
    <cellStyle name="_6014 14" xfId="1586"/>
    <cellStyle name="_6014 15" xfId="1587"/>
    <cellStyle name="_6014 16" xfId="1588"/>
    <cellStyle name="_6014 17" xfId="1589"/>
    <cellStyle name="_6014 2" xfId="1590"/>
    <cellStyle name="_6014 2 2" xfId="1591"/>
    <cellStyle name="_6014 2 3" xfId="1592"/>
    <cellStyle name="_6014 2 4" xfId="1593"/>
    <cellStyle name="_6014 2 5" xfId="1594"/>
    <cellStyle name="_6014 2 6" xfId="1595"/>
    <cellStyle name="_6014 2 7" xfId="1596"/>
    <cellStyle name="_6014 2 8" xfId="1597"/>
    <cellStyle name="_6014 3" xfId="1598"/>
    <cellStyle name="_6014 3 2" xfId="1599"/>
    <cellStyle name="_6014 3 3" xfId="1600"/>
    <cellStyle name="_6014 3 4" xfId="1601"/>
    <cellStyle name="_6014 3 5" xfId="1602"/>
    <cellStyle name="_6014 3 6" xfId="1603"/>
    <cellStyle name="_6014 3 7" xfId="1604"/>
    <cellStyle name="_6014 3 8" xfId="1605"/>
    <cellStyle name="_6014 4" xfId="1606"/>
    <cellStyle name="_6014 4 2" xfId="1607"/>
    <cellStyle name="_6014 4 3" xfId="1608"/>
    <cellStyle name="_6014 4 4" xfId="1609"/>
    <cellStyle name="_6014 4 5" xfId="1610"/>
    <cellStyle name="_6014 4 6" xfId="1611"/>
    <cellStyle name="_6014 4 7" xfId="1612"/>
    <cellStyle name="_6014 4 8" xfId="1613"/>
    <cellStyle name="_6014 5" xfId="1614"/>
    <cellStyle name="_6014 5 10" xfId="1615"/>
    <cellStyle name="_6014 5 11" xfId="1616"/>
    <cellStyle name="_6014 5 12" xfId="1617"/>
    <cellStyle name="_6014 5 13" xfId="1618"/>
    <cellStyle name="_6014 5 14" xfId="1619"/>
    <cellStyle name="_6014 5 15" xfId="1620"/>
    <cellStyle name="_6014 5 16" xfId="1621"/>
    <cellStyle name="_6014 5 17" xfId="1622"/>
    <cellStyle name="_6014 5 18" xfId="1623"/>
    <cellStyle name="_6014 5 2" xfId="1624"/>
    <cellStyle name="_6014 5 3" xfId="1625"/>
    <cellStyle name="_6014 5 4" xfId="1626"/>
    <cellStyle name="_6014 5 5" xfId="1627"/>
    <cellStyle name="_6014 5 6" xfId="1628"/>
    <cellStyle name="_6014 5 7" xfId="1629"/>
    <cellStyle name="_6014 5 8" xfId="1630"/>
    <cellStyle name="_6014 5 9" xfId="1631"/>
    <cellStyle name="_6014 6" xfId="1632"/>
    <cellStyle name="_6014 6 10" xfId="1633"/>
    <cellStyle name="_6014 6 11" xfId="1634"/>
    <cellStyle name="_6014 6 12" xfId="1635"/>
    <cellStyle name="_6014 6 13" xfId="1636"/>
    <cellStyle name="_6014 6 14" xfId="1637"/>
    <cellStyle name="_6014 6 15" xfId="1638"/>
    <cellStyle name="_6014 6 16" xfId="1639"/>
    <cellStyle name="_6014 6 17" xfId="1640"/>
    <cellStyle name="_6014 6 18" xfId="1641"/>
    <cellStyle name="_6014 6 2" xfId="1642"/>
    <cellStyle name="_6014 6 3" xfId="1643"/>
    <cellStyle name="_6014 6 4" xfId="1644"/>
    <cellStyle name="_6014 6 5" xfId="1645"/>
    <cellStyle name="_6014 6 6" xfId="1646"/>
    <cellStyle name="_6014 6 7" xfId="1647"/>
    <cellStyle name="_6014 6 8" xfId="1648"/>
    <cellStyle name="_6014 6 9" xfId="1649"/>
    <cellStyle name="_6014 7" xfId="1650"/>
    <cellStyle name="_6014 7 10" xfId="1651"/>
    <cellStyle name="_6014 7 11" xfId="1652"/>
    <cellStyle name="_6014 7 12" xfId="1653"/>
    <cellStyle name="_6014 7 13" xfId="1654"/>
    <cellStyle name="_6014 7 14" xfId="1655"/>
    <cellStyle name="_6014 7 15" xfId="1656"/>
    <cellStyle name="_6014 7 16" xfId="1657"/>
    <cellStyle name="_6014 7 17" xfId="1658"/>
    <cellStyle name="_6014 7 18" xfId="1659"/>
    <cellStyle name="_6014 7 2" xfId="1660"/>
    <cellStyle name="_6014 7 3" xfId="1661"/>
    <cellStyle name="_6014 7 4" xfId="1662"/>
    <cellStyle name="_6014 7 5" xfId="1663"/>
    <cellStyle name="_6014 7 6" xfId="1664"/>
    <cellStyle name="_6014 7 7" xfId="1665"/>
    <cellStyle name="_6014 7 8" xfId="1666"/>
    <cellStyle name="_6014 7 9" xfId="1667"/>
    <cellStyle name="_6014 8" xfId="1668"/>
    <cellStyle name="_6014 9" xfId="1669"/>
    <cellStyle name="_6014_2007 Group Capital State Tax Workpapers1" xfId="1670"/>
    <cellStyle name="_6014_2007 Group Capital State Tax Workpapers1 2" xfId="1671"/>
    <cellStyle name="_6014_2008 FPL Group Tax Workpapers" xfId="1672"/>
    <cellStyle name="_6014_BASIS ADJ" xfId="1673"/>
    <cellStyle name="_6014_BM Adjustments" xfId="1674"/>
    <cellStyle name="_6014_Callahan" xfId="1675"/>
    <cellStyle name="_6014_Callahan " xfId="1676"/>
    <cellStyle name="_6014_Callahan _1" xfId="1677"/>
    <cellStyle name="_6014_Callahan 090813 GM 0 Report" xfId="1678"/>
    <cellStyle name="_6014_Callahan 091106 GM 0 Report" xfId="1679"/>
    <cellStyle name="_6014_Copy of Texas Wind Debt Amortization 11-08" xfId="1680"/>
    <cellStyle name="_6014_Debt Service Coverage Ratio-TEXAS WIND Historical  Forecast" xfId="1681"/>
    <cellStyle name="_6014_ENTRY 2010 11 FUEL AMORT PROSPECTIVE METHOD" xfId="1682"/>
    <cellStyle name="_6014_Fees" xfId="1683"/>
    <cellStyle name="_6014_Final 2009 tax workpapers" xfId="1684"/>
    <cellStyle name="_6014_FPL Georgia Tax As of October 2010" xfId="1685"/>
    <cellStyle name="_6014_FPL Georgia Tax As of October 2010_Summary of 2010 Errors Resolutions with Responses" xfId="1686"/>
    <cellStyle name="_6014_Group Prov M11 09" xfId="1687"/>
    <cellStyle name="_6014_Group Prov M11 09_Final 2009 tax workpapers" xfId="1688"/>
    <cellStyle name="_6014_Horse Hollow 1 090813 GM 0 Report" xfId="1689"/>
    <cellStyle name="_6014_Horse Hollow 1 090911 GM 0 Report" xfId="1690"/>
    <cellStyle name="_6014_PSA analysis revised for forfeitures" xfId="1691"/>
    <cellStyle name="_6014_Wind Adj_091106" xfId="1692"/>
    <cellStyle name="_6015" xfId="1693"/>
    <cellStyle name="_6015 10" xfId="1694"/>
    <cellStyle name="_6015 11" xfId="1695"/>
    <cellStyle name="_6015 12" xfId="1696"/>
    <cellStyle name="_6015 13" xfId="1697"/>
    <cellStyle name="_6015 14" xfId="1698"/>
    <cellStyle name="_6015 15" xfId="1699"/>
    <cellStyle name="_6015 16" xfId="1700"/>
    <cellStyle name="_6015 17" xfId="1701"/>
    <cellStyle name="_6015 2" xfId="1702"/>
    <cellStyle name="_6015 2 2" xfId="1703"/>
    <cellStyle name="_6015 2 3" xfId="1704"/>
    <cellStyle name="_6015 2 4" xfId="1705"/>
    <cellStyle name="_6015 2 5" xfId="1706"/>
    <cellStyle name="_6015 2 6" xfId="1707"/>
    <cellStyle name="_6015 2 7" xfId="1708"/>
    <cellStyle name="_6015 2 8" xfId="1709"/>
    <cellStyle name="_6015 3" xfId="1710"/>
    <cellStyle name="_6015 3 2" xfId="1711"/>
    <cellStyle name="_6015 3 3" xfId="1712"/>
    <cellStyle name="_6015 3 4" xfId="1713"/>
    <cellStyle name="_6015 3 5" xfId="1714"/>
    <cellStyle name="_6015 3 6" xfId="1715"/>
    <cellStyle name="_6015 3 7" xfId="1716"/>
    <cellStyle name="_6015 3 8" xfId="1717"/>
    <cellStyle name="_6015 4" xfId="1718"/>
    <cellStyle name="_6015 4 2" xfId="1719"/>
    <cellStyle name="_6015 4 3" xfId="1720"/>
    <cellStyle name="_6015 4 4" xfId="1721"/>
    <cellStyle name="_6015 4 5" xfId="1722"/>
    <cellStyle name="_6015 4 6" xfId="1723"/>
    <cellStyle name="_6015 4 7" xfId="1724"/>
    <cellStyle name="_6015 4 8" xfId="1725"/>
    <cellStyle name="_6015 5" xfId="1726"/>
    <cellStyle name="_6015 5 10" xfId="1727"/>
    <cellStyle name="_6015 5 11" xfId="1728"/>
    <cellStyle name="_6015 5 12" xfId="1729"/>
    <cellStyle name="_6015 5 13" xfId="1730"/>
    <cellStyle name="_6015 5 14" xfId="1731"/>
    <cellStyle name="_6015 5 15" xfId="1732"/>
    <cellStyle name="_6015 5 16" xfId="1733"/>
    <cellStyle name="_6015 5 17" xfId="1734"/>
    <cellStyle name="_6015 5 18" xfId="1735"/>
    <cellStyle name="_6015 5 2" xfId="1736"/>
    <cellStyle name="_6015 5 3" xfId="1737"/>
    <cellStyle name="_6015 5 4" xfId="1738"/>
    <cellStyle name="_6015 5 5" xfId="1739"/>
    <cellStyle name="_6015 5 6" xfId="1740"/>
    <cellStyle name="_6015 5 7" xfId="1741"/>
    <cellStyle name="_6015 5 8" xfId="1742"/>
    <cellStyle name="_6015 5 9" xfId="1743"/>
    <cellStyle name="_6015 6" xfId="1744"/>
    <cellStyle name="_6015 6 10" xfId="1745"/>
    <cellStyle name="_6015 6 11" xfId="1746"/>
    <cellStyle name="_6015 6 12" xfId="1747"/>
    <cellStyle name="_6015 6 13" xfId="1748"/>
    <cellStyle name="_6015 6 14" xfId="1749"/>
    <cellStyle name="_6015 6 15" xfId="1750"/>
    <cellStyle name="_6015 6 16" xfId="1751"/>
    <cellStyle name="_6015 6 17" xfId="1752"/>
    <cellStyle name="_6015 6 18" xfId="1753"/>
    <cellStyle name="_6015 6 2" xfId="1754"/>
    <cellStyle name="_6015 6 3" xfId="1755"/>
    <cellStyle name="_6015 6 4" xfId="1756"/>
    <cellStyle name="_6015 6 5" xfId="1757"/>
    <cellStyle name="_6015 6 6" xfId="1758"/>
    <cellStyle name="_6015 6 7" xfId="1759"/>
    <cellStyle name="_6015 6 8" xfId="1760"/>
    <cellStyle name="_6015 6 9" xfId="1761"/>
    <cellStyle name="_6015 7" xfId="1762"/>
    <cellStyle name="_6015 7 10" xfId="1763"/>
    <cellStyle name="_6015 7 11" xfId="1764"/>
    <cellStyle name="_6015 7 12" xfId="1765"/>
    <cellStyle name="_6015 7 13" xfId="1766"/>
    <cellStyle name="_6015 7 14" xfId="1767"/>
    <cellStyle name="_6015 7 15" xfId="1768"/>
    <cellStyle name="_6015 7 16" xfId="1769"/>
    <cellStyle name="_6015 7 17" xfId="1770"/>
    <cellStyle name="_6015 7 18" xfId="1771"/>
    <cellStyle name="_6015 7 2" xfId="1772"/>
    <cellStyle name="_6015 7 3" xfId="1773"/>
    <cellStyle name="_6015 7 4" xfId="1774"/>
    <cellStyle name="_6015 7 5" xfId="1775"/>
    <cellStyle name="_6015 7 6" xfId="1776"/>
    <cellStyle name="_6015 7 7" xfId="1777"/>
    <cellStyle name="_6015 7 8" xfId="1778"/>
    <cellStyle name="_6015 7 9" xfId="1779"/>
    <cellStyle name="_6015 8" xfId="1780"/>
    <cellStyle name="_6015 9" xfId="1781"/>
    <cellStyle name="_6015_2007 Group Capital State Tax Workpapers1" xfId="1782"/>
    <cellStyle name="_6015_2007 Group Capital State Tax Workpapers1 2" xfId="1783"/>
    <cellStyle name="_6015_2008 FPL Group Tax Workpapers" xfId="1784"/>
    <cellStyle name="_6015_BASIS ADJ" xfId="1785"/>
    <cellStyle name="_6015_BM Adjustments" xfId="1786"/>
    <cellStyle name="_6015_Callahan" xfId="1787"/>
    <cellStyle name="_6015_Callahan " xfId="1788"/>
    <cellStyle name="_6015_Callahan _1" xfId="1789"/>
    <cellStyle name="_6015_Callahan 090813 GM 0 Report" xfId="1790"/>
    <cellStyle name="_6015_Callahan 091106 GM 0 Report" xfId="1791"/>
    <cellStyle name="_6015_Copy of Texas Wind Debt Amortization 11-08" xfId="1792"/>
    <cellStyle name="_6015_Debt Service Coverage Ratio-TEXAS WIND Historical  Forecast" xfId="1793"/>
    <cellStyle name="_6015_ENTRY 2010 11 FUEL AMORT PROSPECTIVE METHOD" xfId="1794"/>
    <cellStyle name="_6015_Fees" xfId="1795"/>
    <cellStyle name="_6015_Final 2009 tax workpapers" xfId="1796"/>
    <cellStyle name="_6015_FPL Georgia Tax As of October 2010" xfId="1797"/>
    <cellStyle name="_6015_FPL Georgia Tax As of October 2010_Summary of 2010 Errors Resolutions with Responses" xfId="1798"/>
    <cellStyle name="_6015_Group Prov M11 09" xfId="1799"/>
    <cellStyle name="_6015_Group Prov M11 09_Final 2009 tax workpapers" xfId="1800"/>
    <cellStyle name="_6015_Horse Hollow 1 090813 GM 0 Report" xfId="1801"/>
    <cellStyle name="_6015_Horse Hollow 1 090911 GM 0 Report" xfId="1802"/>
    <cellStyle name="_6015_PSA analysis revised for forfeitures" xfId="1803"/>
    <cellStyle name="_6015_Wind Adj_091106" xfId="1804"/>
    <cellStyle name="_6016" xfId="1805"/>
    <cellStyle name="_6016 10" xfId="1806"/>
    <cellStyle name="_6016 11" xfId="1807"/>
    <cellStyle name="_6016 12" xfId="1808"/>
    <cellStyle name="_6016 13" xfId="1809"/>
    <cellStyle name="_6016 14" xfId="1810"/>
    <cellStyle name="_6016 15" xfId="1811"/>
    <cellStyle name="_6016 16" xfId="1812"/>
    <cellStyle name="_6016 17" xfId="1813"/>
    <cellStyle name="_6016 2" xfId="1814"/>
    <cellStyle name="_6016 2 2" xfId="1815"/>
    <cellStyle name="_6016 2 3" xfId="1816"/>
    <cellStyle name="_6016 2 4" xfId="1817"/>
    <cellStyle name="_6016 2 5" xfId="1818"/>
    <cellStyle name="_6016 2 6" xfId="1819"/>
    <cellStyle name="_6016 2 7" xfId="1820"/>
    <cellStyle name="_6016 2 8" xfId="1821"/>
    <cellStyle name="_6016 3" xfId="1822"/>
    <cellStyle name="_6016 3 2" xfId="1823"/>
    <cellStyle name="_6016 3 3" xfId="1824"/>
    <cellStyle name="_6016 3 4" xfId="1825"/>
    <cellStyle name="_6016 3 5" xfId="1826"/>
    <cellStyle name="_6016 3 6" xfId="1827"/>
    <cellStyle name="_6016 3 7" xfId="1828"/>
    <cellStyle name="_6016 3 8" xfId="1829"/>
    <cellStyle name="_6016 4" xfId="1830"/>
    <cellStyle name="_6016 4 2" xfId="1831"/>
    <cellStyle name="_6016 4 3" xfId="1832"/>
    <cellStyle name="_6016 4 4" xfId="1833"/>
    <cellStyle name="_6016 4 5" xfId="1834"/>
    <cellStyle name="_6016 4 6" xfId="1835"/>
    <cellStyle name="_6016 4 7" xfId="1836"/>
    <cellStyle name="_6016 4 8" xfId="1837"/>
    <cellStyle name="_6016 5" xfId="1838"/>
    <cellStyle name="_6016 5 10" xfId="1839"/>
    <cellStyle name="_6016 5 11" xfId="1840"/>
    <cellStyle name="_6016 5 12" xfId="1841"/>
    <cellStyle name="_6016 5 13" xfId="1842"/>
    <cellStyle name="_6016 5 14" xfId="1843"/>
    <cellStyle name="_6016 5 15" xfId="1844"/>
    <cellStyle name="_6016 5 16" xfId="1845"/>
    <cellStyle name="_6016 5 17" xfId="1846"/>
    <cellStyle name="_6016 5 18" xfId="1847"/>
    <cellStyle name="_6016 5 2" xfId="1848"/>
    <cellStyle name="_6016 5 3" xfId="1849"/>
    <cellStyle name="_6016 5 4" xfId="1850"/>
    <cellStyle name="_6016 5 5" xfId="1851"/>
    <cellStyle name="_6016 5 6" xfId="1852"/>
    <cellStyle name="_6016 5 7" xfId="1853"/>
    <cellStyle name="_6016 5 8" xfId="1854"/>
    <cellStyle name="_6016 5 9" xfId="1855"/>
    <cellStyle name="_6016 6" xfId="1856"/>
    <cellStyle name="_6016 6 10" xfId="1857"/>
    <cellStyle name="_6016 6 11" xfId="1858"/>
    <cellStyle name="_6016 6 12" xfId="1859"/>
    <cellStyle name="_6016 6 13" xfId="1860"/>
    <cellStyle name="_6016 6 14" xfId="1861"/>
    <cellStyle name="_6016 6 15" xfId="1862"/>
    <cellStyle name="_6016 6 16" xfId="1863"/>
    <cellStyle name="_6016 6 17" xfId="1864"/>
    <cellStyle name="_6016 6 18" xfId="1865"/>
    <cellStyle name="_6016 6 2" xfId="1866"/>
    <cellStyle name="_6016 6 3" xfId="1867"/>
    <cellStyle name="_6016 6 4" xfId="1868"/>
    <cellStyle name="_6016 6 5" xfId="1869"/>
    <cellStyle name="_6016 6 6" xfId="1870"/>
    <cellStyle name="_6016 6 7" xfId="1871"/>
    <cellStyle name="_6016 6 8" xfId="1872"/>
    <cellStyle name="_6016 6 9" xfId="1873"/>
    <cellStyle name="_6016 7" xfId="1874"/>
    <cellStyle name="_6016 7 10" xfId="1875"/>
    <cellStyle name="_6016 7 11" xfId="1876"/>
    <cellStyle name="_6016 7 12" xfId="1877"/>
    <cellStyle name="_6016 7 13" xfId="1878"/>
    <cellStyle name="_6016 7 14" xfId="1879"/>
    <cellStyle name="_6016 7 15" xfId="1880"/>
    <cellStyle name="_6016 7 16" xfId="1881"/>
    <cellStyle name="_6016 7 17" xfId="1882"/>
    <cellStyle name="_6016 7 18" xfId="1883"/>
    <cellStyle name="_6016 7 2" xfId="1884"/>
    <cellStyle name="_6016 7 3" xfId="1885"/>
    <cellStyle name="_6016 7 4" xfId="1886"/>
    <cellStyle name="_6016 7 5" xfId="1887"/>
    <cellStyle name="_6016 7 6" xfId="1888"/>
    <cellStyle name="_6016 7 7" xfId="1889"/>
    <cellStyle name="_6016 7 8" xfId="1890"/>
    <cellStyle name="_6016 7 9" xfId="1891"/>
    <cellStyle name="_6016 8" xfId="1892"/>
    <cellStyle name="_6016 9" xfId="1893"/>
    <cellStyle name="_6016_2007 Group Capital State Tax Workpapers1" xfId="1894"/>
    <cellStyle name="_6016_2007 Group Capital State Tax Workpapers1 2" xfId="1895"/>
    <cellStyle name="_6016_2008 FPL Group Tax Workpapers" xfId="1896"/>
    <cellStyle name="_6016_BASIS ADJ" xfId="1897"/>
    <cellStyle name="_6016_BM Adjustments" xfId="1898"/>
    <cellStyle name="_6016_Callahan" xfId="1899"/>
    <cellStyle name="_6016_Callahan " xfId="1900"/>
    <cellStyle name="_6016_Callahan _1" xfId="1901"/>
    <cellStyle name="_6016_Callahan 090813 GM 0 Report" xfId="1902"/>
    <cellStyle name="_6016_Callahan 091106 GM 0 Report" xfId="1903"/>
    <cellStyle name="_6016_Copy of Texas Wind Debt Amortization 11-08" xfId="1904"/>
    <cellStyle name="_6016_Debt Service Coverage Ratio-TEXAS WIND Historical  Forecast" xfId="1905"/>
    <cellStyle name="_6016_ENTRY 2010 11 FUEL AMORT PROSPECTIVE METHOD" xfId="1906"/>
    <cellStyle name="_6016_Fees" xfId="1907"/>
    <cellStyle name="_6016_Final 2009 tax workpapers" xfId="1908"/>
    <cellStyle name="_6016_FPL Georgia Tax As of October 2010" xfId="1909"/>
    <cellStyle name="_6016_FPL Georgia Tax As of October 2010_Summary of 2010 Errors Resolutions with Responses" xfId="1910"/>
    <cellStyle name="_6016_Group Prov M11 09" xfId="1911"/>
    <cellStyle name="_6016_Group Prov M11 09_Final 2009 tax workpapers" xfId="1912"/>
    <cellStyle name="_6016_Horse Hollow 1 090813 GM 0 Report" xfId="1913"/>
    <cellStyle name="_6016_Horse Hollow 1 090911 GM 0 Report" xfId="1914"/>
    <cellStyle name="_6016_PSA analysis revised for forfeitures" xfId="1915"/>
    <cellStyle name="_6016_Wind Adj_091106" xfId="1916"/>
    <cellStyle name="_6017" xfId="1917"/>
    <cellStyle name="_6017 10" xfId="1918"/>
    <cellStyle name="_6017 11" xfId="1919"/>
    <cellStyle name="_6017 12" xfId="1920"/>
    <cellStyle name="_6017 13" xfId="1921"/>
    <cellStyle name="_6017 14" xfId="1922"/>
    <cellStyle name="_6017 15" xfId="1923"/>
    <cellStyle name="_6017 16" xfId="1924"/>
    <cellStyle name="_6017 17" xfId="1925"/>
    <cellStyle name="_6017 2" xfId="1926"/>
    <cellStyle name="_6017 2 2" xfId="1927"/>
    <cellStyle name="_6017 2 3" xfId="1928"/>
    <cellStyle name="_6017 2 4" xfId="1929"/>
    <cellStyle name="_6017 2 5" xfId="1930"/>
    <cellStyle name="_6017 2 6" xfId="1931"/>
    <cellStyle name="_6017 2 7" xfId="1932"/>
    <cellStyle name="_6017 2 8" xfId="1933"/>
    <cellStyle name="_6017 3" xfId="1934"/>
    <cellStyle name="_6017 3 2" xfId="1935"/>
    <cellStyle name="_6017 3 3" xfId="1936"/>
    <cellStyle name="_6017 3 4" xfId="1937"/>
    <cellStyle name="_6017 3 5" xfId="1938"/>
    <cellStyle name="_6017 3 6" xfId="1939"/>
    <cellStyle name="_6017 3 7" xfId="1940"/>
    <cellStyle name="_6017 3 8" xfId="1941"/>
    <cellStyle name="_6017 4" xfId="1942"/>
    <cellStyle name="_6017 4 2" xfId="1943"/>
    <cellStyle name="_6017 4 3" xfId="1944"/>
    <cellStyle name="_6017 4 4" xfId="1945"/>
    <cellStyle name="_6017 4 5" xfId="1946"/>
    <cellStyle name="_6017 4 6" xfId="1947"/>
    <cellStyle name="_6017 4 7" xfId="1948"/>
    <cellStyle name="_6017 4 8" xfId="1949"/>
    <cellStyle name="_6017 5" xfId="1950"/>
    <cellStyle name="_6017 5 10" xfId="1951"/>
    <cellStyle name="_6017 5 11" xfId="1952"/>
    <cellStyle name="_6017 5 12" xfId="1953"/>
    <cellStyle name="_6017 5 13" xfId="1954"/>
    <cellStyle name="_6017 5 14" xfId="1955"/>
    <cellStyle name="_6017 5 15" xfId="1956"/>
    <cellStyle name="_6017 5 16" xfId="1957"/>
    <cellStyle name="_6017 5 17" xfId="1958"/>
    <cellStyle name="_6017 5 18" xfId="1959"/>
    <cellStyle name="_6017 5 2" xfId="1960"/>
    <cellStyle name="_6017 5 3" xfId="1961"/>
    <cellStyle name="_6017 5 4" xfId="1962"/>
    <cellStyle name="_6017 5 5" xfId="1963"/>
    <cellStyle name="_6017 5 6" xfId="1964"/>
    <cellStyle name="_6017 5 7" xfId="1965"/>
    <cellStyle name="_6017 5 8" xfId="1966"/>
    <cellStyle name="_6017 5 9" xfId="1967"/>
    <cellStyle name="_6017 6" xfId="1968"/>
    <cellStyle name="_6017 6 10" xfId="1969"/>
    <cellStyle name="_6017 6 11" xfId="1970"/>
    <cellStyle name="_6017 6 12" xfId="1971"/>
    <cellStyle name="_6017 6 13" xfId="1972"/>
    <cellStyle name="_6017 6 14" xfId="1973"/>
    <cellStyle name="_6017 6 15" xfId="1974"/>
    <cellStyle name="_6017 6 16" xfId="1975"/>
    <cellStyle name="_6017 6 17" xfId="1976"/>
    <cellStyle name="_6017 6 18" xfId="1977"/>
    <cellStyle name="_6017 6 2" xfId="1978"/>
    <cellStyle name="_6017 6 3" xfId="1979"/>
    <cellStyle name="_6017 6 4" xfId="1980"/>
    <cellStyle name="_6017 6 5" xfId="1981"/>
    <cellStyle name="_6017 6 6" xfId="1982"/>
    <cellStyle name="_6017 6 7" xfId="1983"/>
    <cellStyle name="_6017 6 8" xfId="1984"/>
    <cellStyle name="_6017 6 9" xfId="1985"/>
    <cellStyle name="_6017 7" xfId="1986"/>
    <cellStyle name="_6017 7 10" xfId="1987"/>
    <cellStyle name="_6017 7 11" xfId="1988"/>
    <cellStyle name="_6017 7 12" xfId="1989"/>
    <cellStyle name="_6017 7 13" xfId="1990"/>
    <cellStyle name="_6017 7 14" xfId="1991"/>
    <cellStyle name="_6017 7 15" xfId="1992"/>
    <cellStyle name="_6017 7 16" xfId="1993"/>
    <cellStyle name="_6017 7 17" xfId="1994"/>
    <cellStyle name="_6017 7 18" xfId="1995"/>
    <cellStyle name="_6017 7 2" xfId="1996"/>
    <cellStyle name="_6017 7 3" xfId="1997"/>
    <cellStyle name="_6017 7 4" xfId="1998"/>
    <cellStyle name="_6017 7 5" xfId="1999"/>
    <cellStyle name="_6017 7 6" xfId="2000"/>
    <cellStyle name="_6017 7 7" xfId="2001"/>
    <cellStyle name="_6017 7 8" xfId="2002"/>
    <cellStyle name="_6017 7 9" xfId="2003"/>
    <cellStyle name="_6017 8" xfId="2004"/>
    <cellStyle name="_6017 9" xfId="2005"/>
    <cellStyle name="_6017_2007 Group Capital State Tax Workpapers1" xfId="2006"/>
    <cellStyle name="_6017_2007 Group Capital State Tax Workpapers1 2" xfId="2007"/>
    <cellStyle name="_6017_2008 FPL Group Tax Workpapers" xfId="2008"/>
    <cellStyle name="_6017_BASIS ADJ" xfId="2009"/>
    <cellStyle name="_6017_BM Adjustments" xfId="2010"/>
    <cellStyle name="_6017_Callahan" xfId="2011"/>
    <cellStyle name="_6017_Callahan " xfId="2012"/>
    <cellStyle name="_6017_Callahan _1" xfId="2013"/>
    <cellStyle name="_6017_Callahan 090813 GM 0 Report" xfId="2014"/>
    <cellStyle name="_6017_Callahan 091106 GM 0 Report" xfId="2015"/>
    <cellStyle name="_6017_Copy of Texas Wind Debt Amortization 11-08" xfId="2016"/>
    <cellStyle name="_6017_Debt Service Coverage Ratio-TEXAS WIND Historical  Forecast" xfId="2017"/>
    <cellStyle name="_6017_ENTRY 2010 11 FUEL AMORT PROSPECTIVE METHOD" xfId="2018"/>
    <cellStyle name="_6017_Fees" xfId="2019"/>
    <cellStyle name="_6017_Final 2009 tax workpapers" xfId="2020"/>
    <cellStyle name="_6017_FPL Georgia Tax As of October 2010" xfId="2021"/>
    <cellStyle name="_6017_FPL Georgia Tax As of October 2010_Summary of 2010 Errors Resolutions with Responses" xfId="2022"/>
    <cellStyle name="_6017_Group Prov M11 09" xfId="2023"/>
    <cellStyle name="_6017_Group Prov M11 09_Final 2009 tax workpapers" xfId="2024"/>
    <cellStyle name="_6017_Horse Hollow 1 090813 GM 0 Report" xfId="2025"/>
    <cellStyle name="_6017_Horse Hollow 1 090911 GM 0 Report" xfId="2026"/>
    <cellStyle name="_6017_PSA analysis revised for forfeitures" xfId="2027"/>
    <cellStyle name="_6017_Wind Adj_091106" xfId="2028"/>
    <cellStyle name="_6018" xfId="2029"/>
    <cellStyle name="_6018 10" xfId="2030"/>
    <cellStyle name="_6018 11" xfId="2031"/>
    <cellStyle name="_6018 12" xfId="2032"/>
    <cellStyle name="_6018 13" xfId="2033"/>
    <cellStyle name="_6018 14" xfId="2034"/>
    <cellStyle name="_6018 15" xfId="2035"/>
    <cellStyle name="_6018 16" xfId="2036"/>
    <cellStyle name="_6018 17" xfId="2037"/>
    <cellStyle name="_6018 2" xfId="2038"/>
    <cellStyle name="_6018 2 2" xfId="2039"/>
    <cellStyle name="_6018 2 3" xfId="2040"/>
    <cellStyle name="_6018 2 4" xfId="2041"/>
    <cellStyle name="_6018 2 5" xfId="2042"/>
    <cellStyle name="_6018 2 6" xfId="2043"/>
    <cellStyle name="_6018 2 7" xfId="2044"/>
    <cellStyle name="_6018 2 8" xfId="2045"/>
    <cellStyle name="_6018 3" xfId="2046"/>
    <cellStyle name="_6018 3 2" xfId="2047"/>
    <cellStyle name="_6018 3 3" xfId="2048"/>
    <cellStyle name="_6018 3 4" xfId="2049"/>
    <cellStyle name="_6018 3 5" xfId="2050"/>
    <cellStyle name="_6018 3 6" xfId="2051"/>
    <cellStyle name="_6018 3 7" xfId="2052"/>
    <cellStyle name="_6018 3 8" xfId="2053"/>
    <cellStyle name="_6018 4" xfId="2054"/>
    <cellStyle name="_6018 4 2" xfId="2055"/>
    <cellStyle name="_6018 4 3" xfId="2056"/>
    <cellStyle name="_6018 4 4" xfId="2057"/>
    <cellStyle name="_6018 4 5" xfId="2058"/>
    <cellStyle name="_6018 4 6" xfId="2059"/>
    <cellStyle name="_6018 4 7" xfId="2060"/>
    <cellStyle name="_6018 4 8" xfId="2061"/>
    <cellStyle name="_6018 5" xfId="2062"/>
    <cellStyle name="_6018 5 10" xfId="2063"/>
    <cellStyle name="_6018 5 11" xfId="2064"/>
    <cellStyle name="_6018 5 12" xfId="2065"/>
    <cellStyle name="_6018 5 13" xfId="2066"/>
    <cellStyle name="_6018 5 14" xfId="2067"/>
    <cellStyle name="_6018 5 15" xfId="2068"/>
    <cellStyle name="_6018 5 16" xfId="2069"/>
    <cellStyle name="_6018 5 17" xfId="2070"/>
    <cellStyle name="_6018 5 18" xfId="2071"/>
    <cellStyle name="_6018 5 2" xfId="2072"/>
    <cellStyle name="_6018 5 3" xfId="2073"/>
    <cellStyle name="_6018 5 4" xfId="2074"/>
    <cellStyle name="_6018 5 5" xfId="2075"/>
    <cellStyle name="_6018 5 6" xfId="2076"/>
    <cellStyle name="_6018 5 7" xfId="2077"/>
    <cellStyle name="_6018 5 8" xfId="2078"/>
    <cellStyle name="_6018 5 9" xfId="2079"/>
    <cellStyle name="_6018 6" xfId="2080"/>
    <cellStyle name="_6018 6 10" xfId="2081"/>
    <cellStyle name="_6018 6 11" xfId="2082"/>
    <cellStyle name="_6018 6 12" xfId="2083"/>
    <cellStyle name="_6018 6 13" xfId="2084"/>
    <cellStyle name="_6018 6 14" xfId="2085"/>
    <cellStyle name="_6018 6 15" xfId="2086"/>
    <cellStyle name="_6018 6 16" xfId="2087"/>
    <cellStyle name="_6018 6 17" xfId="2088"/>
    <cellStyle name="_6018 6 18" xfId="2089"/>
    <cellStyle name="_6018 6 2" xfId="2090"/>
    <cellStyle name="_6018 6 3" xfId="2091"/>
    <cellStyle name="_6018 6 4" xfId="2092"/>
    <cellStyle name="_6018 6 5" xfId="2093"/>
    <cellStyle name="_6018 6 6" xfId="2094"/>
    <cellStyle name="_6018 6 7" xfId="2095"/>
    <cellStyle name="_6018 6 8" xfId="2096"/>
    <cellStyle name="_6018 6 9" xfId="2097"/>
    <cellStyle name="_6018 7" xfId="2098"/>
    <cellStyle name="_6018 7 10" xfId="2099"/>
    <cellStyle name="_6018 7 11" xfId="2100"/>
    <cellStyle name="_6018 7 12" xfId="2101"/>
    <cellStyle name="_6018 7 13" xfId="2102"/>
    <cellStyle name="_6018 7 14" xfId="2103"/>
    <cellStyle name="_6018 7 15" xfId="2104"/>
    <cellStyle name="_6018 7 16" xfId="2105"/>
    <cellStyle name="_6018 7 17" xfId="2106"/>
    <cellStyle name="_6018 7 18" xfId="2107"/>
    <cellStyle name="_6018 7 2" xfId="2108"/>
    <cellStyle name="_6018 7 3" xfId="2109"/>
    <cellStyle name="_6018 7 4" xfId="2110"/>
    <cellStyle name="_6018 7 5" xfId="2111"/>
    <cellStyle name="_6018 7 6" xfId="2112"/>
    <cellStyle name="_6018 7 7" xfId="2113"/>
    <cellStyle name="_6018 7 8" xfId="2114"/>
    <cellStyle name="_6018 7 9" xfId="2115"/>
    <cellStyle name="_6018 8" xfId="2116"/>
    <cellStyle name="_6018 9" xfId="2117"/>
    <cellStyle name="_6018_2007 Group Capital State Tax Workpapers1" xfId="2118"/>
    <cellStyle name="_6018_2007 Group Capital State Tax Workpapers1 2" xfId="2119"/>
    <cellStyle name="_6018_2008 FPL Group Tax Workpapers" xfId="2120"/>
    <cellStyle name="_6018_BASIS ADJ" xfId="2121"/>
    <cellStyle name="_6018_BM Adjustments" xfId="2122"/>
    <cellStyle name="_6018_Callahan" xfId="2123"/>
    <cellStyle name="_6018_Callahan " xfId="2124"/>
    <cellStyle name="_6018_Callahan _1" xfId="2125"/>
    <cellStyle name="_6018_Callahan 090813 GM 0 Report" xfId="2126"/>
    <cellStyle name="_6018_Callahan 091106 GM 0 Report" xfId="2127"/>
    <cellStyle name="_6018_Copy of Texas Wind Debt Amortization 11-08" xfId="2128"/>
    <cellStyle name="_6018_Debt Service Coverage Ratio-TEXAS WIND Historical  Forecast" xfId="2129"/>
    <cellStyle name="_6018_ENTRY 2010 11 FUEL AMORT PROSPECTIVE METHOD" xfId="2130"/>
    <cellStyle name="_6018_Fees" xfId="2131"/>
    <cellStyle name="_6018_Final 2009 tax workpapers" xfId="2132"/>
    <cellStyle name="_6018_FPL Georgia Tax As of October 2010" xfId="2133"/>
    <cellStyle name="_6018_FPL Georgia Tax As of October 2010_Summary of 2010 Errors Resolutions with Responses" xfId="2134"/>
    <cellStyle name="_6018_Group Prov M11 09" xfId="2135"/>
    <cellStyle name="_6018_Group Prov M11 09_Final 2009 tax workpapers" xfId="2136"/>
    <cellStyle name="_6018_Horse Hollow 1 090813 GM 0 Report" xfId="2137"/>
    <cellStyle name="_6018_Horse Hollow 1 090911 GM 0 Report" xfId="2138"/>
    <cellStyle name="_6018_PSA analysis revised for forfeitures" xfId="2139"/>
    <cellStyle name="_6018_Wind Adj_091106" xfId="2140"/>
    <cellStyle name="_6020" xfId="2141"/>
    <cellStyle name="_6020 10" xfId="2142"/>
    <cellStyle name="_6020 11" xfId="2143"/>
    <cellStyle name="_6020 12" xfId="2144"/>
    <cellStyle name="_6020 13" xfId="2145"/>
    <cellStyle name="_6020 14" xfId="2146"/>
    <cellStyle name="_6020 15" xfId="2147"/>
    <cellStyle name="_6020 16" xfId="2148"/>
    <cellStyle name="_6020 17" xfId="2149"/>
    <cellStyle name="_6020 2" xfId="2150"/>
    <cellStyle name="_6020 2 2" xfId="2151"/>
    <cellStyle name="_6020 2 3" xfId="2152"/>
    <cellStyle name="_6020 2 4" xfId="2153"/>
    <cellStyle name="_6020 2 5" xfId="2154"/>
    <cellStyle name="_6020 2 6" xfId="2155"/>
    <cellStyle name="_6020 2 7" xfId="2156"/>
    <cellStyle name="_6020 2 8" xfId="2157"/>
    <cellStyle name="_6020 3" xfId="2158"/>
    <cellStyle name="_6020 3 2" xfId="2159"/>
    <cellStyle name="_6020 3 3" xfId="2160"/>
    <cellStyle name="_6020 3 4" xfId="2161"/>
    <cellStyle name="_6020 3 5" xfId="2162"/>
    <cellStyle name="_6020 3 6" xfId="2163"/>
    <cellStyle name="_6020 3 7" xfId="2164"/>
    <cellStyle name="_6020 3 8" xfId="2165"/>
    <cellStyle name="_6020 4" xfId="2166"/>
    <cellStyle name="_6020 4 2" xfId="2167"/>
    <cellStyle name="_6020 4 3" xfId="2168"/>
    <cellStyle name="_6020 4 4" xfId="2169"/>
    <cellStyle name="_6020 4 5" xfId="2170"/>
    <cellStyle name="_6020 4 6" xfId="2171"/>
    <cellStyle name="_6020 4 7" xfId="2172"/>
    <cellStyle name="_6020 4 8" xfId="2173"/>
    <cellStyle name="_6020 5" xfId="2174"/>
    <cellStyle name="_6020 5 10" xfId="2175"/>
    <cellStyle name="_6020 5 11" xfId="2176"/>
    <cellStyle name="_6020 5 12" xfId="2177"/>
    <cellStyle name="_6020 5 13" xfId="2178"/>
    <cellStyle name="_6020 5 14" xfId="2179"/>
    <cellStyle name="_6020 5 15" xfId="2180"/>
    <cellStyle name="_6020 5 16" xfId="2181"/>
    <cellStyle name="_6020 5 17" xfId="2182"/>
    <cellStyle name="_6020 5 18" xfId="2183"/>
    <cellStyle name="_6020 5 2" xfId="2184"/>
    <cellStyle name="_6020 5 3" xfId="2185"/>
    <cellStyle name="_6020 5 4" xfId="2186"/>
    <cellStyle name="_6020 5 5" xfId="2187"/>
    <cellStyle name="_6020 5 6" xfId="2188"/>
    <cellStyle name="_6020 5 7" xfId="2189"/>
    <cellStyle name="_6020 5 8" xfId="2190"/>
    <cellStyle name="_6020 5 9" xfId="2191"/>
    <cellStyle name="_6020 6" xfId="2192"/>
    <cellStyle name="_6020 6 10" xfId="2193"/>
    <cellStyle name="_6020 6 11" xfId="2194"/>
    <cellStyle name="_6020 6 12" xfId="2195"/>
    <cellStyle name="_6020 6 13" xfId="2196"/>
    <cellStyle name="_6020 6 14" xfId="2197"/>
    <cellStyle name="_6020 6 15" xfId="2198"/>
    <cellStyle name="_6020 6 16" xfId="2199"/>
    <cellStyle name="_6020 6 17" xfId="2200"/>
    <cellStyle name="_6020 6 18" xfId="2201"/>
    <cellStyle name="_6020 6 2" xfId="2202"/>
    <cellStyle name="_6020 6 3" xfId="2203"/>
    <cellStyle name="_6020 6 4" xfId="2204"/>
    <cellStyle name="_6020 6 5" xfId="2205"/>
    <cellStyle name="_6020 6 6" xfId="2206"/>
    <cellStyle name="_6020 6 7" xfId="2207"/>
    <cellStyle name="_6020 6 8" xfId="2208"/>
    <cellStyle name="_6020 6 9" xfId="2209"/>
    <cellStyle name="_6020 7" xfId="2210"/>
    <cellStyle name="_6020 7 10" xfId="2211"/>
    <cellStyle name="_6020 7 11" xfId="2212"/>
    <cellStyle name="_6020 7 12" xfId="2213"/>
    <cellStyle name="_6020 7 13" xfId="2214"/>
    <cellStyle name="_6020 7 14" xfId="2215"/>
    <cellStyle name="_6020 7 15" xfId="2216"/>
    <cellStyle name="_6020 7 16" xfId="2217"/>
    <cellStyle name="_6020 7 17" xfId="2218"/>
    <cellStyle name="_6020 7 18" xfId="2219"/>
    <cellStyle name="_6020 7 2" xfId="2220"/>
    <cellStyle name="_6020 7 3" xfId="2221"/>
    <cellStyle name="_6020 7 4" xfId="2222"/>
    <cellStyle name="_6020 7 5" xfId="2223"/>
    <cellStyle name="_6020 7 6" xfId="2224"/>
    <cellStyle name="_6020 7 7" xfId="2225"/>
    <cellStyle name="_6020 7 8" xfId="2226"/>
    <cellStyle name="_6020 7 9" xfId="2227"/>
    <cellStyle name="_6020 8" xfId="2228"/>
    <cellStyle name="_6020 9" xfId="2229"/>
    <cellStyle name="_6020_2007 Group Capital State Tax Workpapers1" xfId="2230"/>
    <cellStyle name="_6020_2007 Group Capital State Tax Workpapers1 2" xfId="2231"/>
    <cellStyle name="_6020_2008 FPL Group Tax Workpapers" xfId="2232"/>
    <cellStyle name="_6020_BASIS ADJ" xfId="2233"/>
    <cellStyle name="_6020_BM Adjustments" xfId="2234"/>
    <cellStyle name="_6020_Callahan" xfId="2235"/>
    <cellStyle name="_6020_Callahan " xfId="2236"/>
    <cellStyle name="_6020_Callahan _1" xfId="2237"/>
    <cellStyle name="_6020_Callahan 090813 GM 0 Report" xfId="2238"/>
    <cellStyle name="_6020_Callahan 091106 GM 0 Report" xfId="2239"/>
    <cellStyle name="_6020_Copy of Texas Wind Debt Amortization 11-08" xfId="2240"/>
    <cellStyle name="_6020_Debt Service Coverage Ratio-TEXAS WIND Historical  Forecast" xfId="2241"/>
    <cellStyle name="_6020_ENTRY 2010 11 FUEL AMORT PROSPECTIVE METHOD" xfId="2242"/>
    <cellStyle name="_6020_Fees" xfId="2243"/>
    <cellStyle name="_6020_Final 2009 tax workpapers" xfId="2244"/>
    <cellStyle name="_6020_FPL Georgia Tax As of October 2010" xfId="2245"/>
    <cellStyle name="_6020_FPL Georgia Tax As of October 2010_Summary of 2010 Errors Resolutions with Responses" xfId="2246"/>
    <cellStyle name="_6020_Group Prov M11 09" xfId="2247"/>
    <cellStyle name="_6020_Group Prov M11 09_Final 2009 tax workpapers" xfId="2248"/>
    <cellStyle name="_6020_Horse Hollow 1 090813 GM 0 Report" xfId="2249"/>
    <cellStyle name="_6020_Horse Hollow 1 090911 GM 0 Report" xfId="2250"/>
    <cellStyle name="_6020_PSA analysis revised for forfeitures" xfId="2251"/>
    <cellStyle name="_6020_Wind Adj_091106" xfId="2252"/>
    <cellStyle name="_6021" xfId="2253"/>
    <cellStyle name="_6021 10" xfId="2254"/>
    <cellStyle name="_6021 11" xfId="2255"/>
    <cellStyle name="_6021 12" xfId="2256"/>
    <cellStyle name="_6021 13" xfId="2257"/>
    <cellStyle name="_6021 14" xfId="2258"/>
    <cellStyle name="_6021 15" xfId="2259"/>
    <cellStyle name="_6021 16" xfId="2260"/>
    <cellStyle name="_6021 17" xfId="2261"/>
    <cellStyle name="_6021 2" xfId="2262"/>
    <cellStyle name="_6021 2 2" xfId="2263"/>
    <cellStyle name="_6021 2 3" xfId="2264"/>
    <cellStyle name="_6021 2 4" xfId="2265"/>
    <cellStyle name="_6021 2 5" xfId="2266"/>
    <cellStyle name="_6021 2 6" xfId="2267"/>
    <cellStyle name="_6021 2 7" xfId="2268"/>
    <cellStyle name="_6021 2 8" xfId="2269"/>
    <cellStyle name="_6021 3" xfId="2270"/>
    <cellStyle name="_6021 3 2" xfId="2271"/>
    <cellStyle name="_6021 3 3" xfId="2272"/>
    <cellStyle name="_6021 3 4" xfId="2273"/>
    <cellStyle name="_6021 3 5" xfId="2274"/>
    <cellStyle name="_6021 3 6" xfId="2275"/>
    <cellStyle name="_6021 3 7" xfId="2276"/>
    <cellStyle name="_6021 3 8" xfId="2277"/>
    <cellStyle name="_6021 4" xfId="2278"/>
    <cellStyle name="_6021 4 2" xfId="2279"/>
    <cellStyle name="_6021 4 3" xfId="2280"/>
    <cellStyle name="_6021 4 4" xfId="2281"/>
    <cellStyle name="_6021 4 5" xfId="2282"/>
    <cellStyle name="_6021 4 6" xfId="2283"/>
    <cellStyle name="_6021 4 7" xfId="2284"/>
    <cellStyle name="_6021 4 8" xfId="2285"/>
    <cellStyle name="_6021 5" xfId="2286"/>
    <cellStyle name="_6021 5 10" xfId="2287"/>
    <cellStyle name="_6021 5 11" xfId="2288"/>
    <cellStyle name="_6021 5 12" xfId="2289"/>
    <cellStyle name="_6021 5 13" xfId="2290"/>
    <cellStyle name="_6021 5 14" xfId="2291"/>
    <cellStyle name="_6021 5 15" xfId="2292"/>
    <cellStyle name="_6021 5 16" xfId="2293"/>
    <cellStyle name="_6021 5 17" xfId="2294"/>
    <cellStyle name="_6021 5 18" xfId="2295"/>
    <cellStyle name="_6021 5 2" xfId="2296"/>
    <cellStyle name="_6021 5 3" xfId="2297"/>
    <cellStyle name="_6021 5 4" xfId="2298"/>
    <cellStyle name="_6021 5 5" xfId="2299"/>
    <cellStyle name="_6021 5 6" xfId="2300"/>
    <cellStyle name="_6021 5 7" xfId="2301"/>
    <cellStyle name="_6021 5 8" xfId="2302"/>
    <cellStyle name="_6021 5 9" xfId="2303"/>
    <cellStyle name="_6021 6" xfId="2304"/>
    <cellStyle name="_6021 6 10" xfId="2305"/>
    <cellStyle name="_6021 6 11" xfId="2306"/>
    <cellStyle name="_6021 6 12" xfId="2307"/>
    <cellStyle name="_6021 6 13" xfId="2308"/>
    <cellStyle name="_6021 6 14" xfId="2309"/>
    <cellStyle name="_6021 6 15" xfId="2310"/>
    <cellStyle name="_6021 6 16" xfId="2311"/>
    <cellStyle name="_6021 6 17" xfId="2312"/>
    <cellStyle name="_6021 6 18" xfId="2313"/>
    <cellStyle name="_6021 6 2" xfId="2314"/>
    <cellStyle name="_6021 6 3" xfId="2315"/>
    <cellStyle name="_6021 6 4" xfId="2316"/>
    <cellStyle name="_6021 6 5" xfId="2317"/>
    <cellStyle name="_6021 6 6" xfId="2318"/>
    <cellStyle name="_6021 6 7" xfId="2319"/>
    <cellStyle name="_6021 6 8" xfId="2320"/>
    <cellStyle name="_6021 6 9" xfId="2321"/>
    <cellStyle name="_6021 7" xfId="2322"/>
    <cellStyle name="_6021 7 10" xfId="2323"/>
    <cellStyle name="_6021 7 11" xfId="2324"/>
    <cellStyle name="_6021 7 12" xfId="2325"/>
    <cellStyle name="_6021 7 13" xfId="2326"/>
    <cellStyle name="_6021 7 14" xfId="2327"/>
    <cellStyle name="_6021 7 15" xfId="2328"/>
    <cellStyle name="_6021 7 16" xfId="2329"/>
    <cellStyle name="_6021 7 17" xfId="2330"/>
    <cellStyle name="_6021 7 18" xfId="2331"/>
    <cellStyle name="_6021 7 2" xfId="2332"/>
    <cellStyle name="_6021 7 3" xfId="2333"/>
    <cellStyle name="_6021 7 4" xfId="2334"/>
    <cellStyle name="_6021 7 5" xfId="2335"/>
    <cellStyle name="_6021 7 6" xfId="2336"/>
    <cellStyle name="_6021 7 7" xfId="2337"/>
    <cellStyle name="_6021 7 8" xfId="2338"/>
    <cellStyle name="_6021 7 9" xfId="2339"/>
    <cellStyle name="_6021 8" xfId="2340"/>
    <cellStyle name="_6021 9" xfId="2341"/>
    <cellStyle name="_6021_2007 Group Capital State Tax Workpapers1" xfId="2342"/>
    <cellStyle name="_6021_2007 Group Capital State Tax Workpapers1 2" xfId="2343"/>
    <cellStyle name="_6021_2008 FPL Group Tax Workpapers" xfId="2344"/>
    <cellStyle name="_6021_BASIS ADJ" xfId="2345"/>
    <cellStyle name="_6021_BM Adjustments" xfId="2346"/>
    <cellStyle name="_6021_Callahan" xfId="2347"/>
    <cellStyle name="_6021_Callahan " xfId="2348"/>
    <cellStyle name="_6021_Callahan _1" xfId="2349"/>
    <cellStyle name="_6021_Callahan 090813 GM 0 Report" xfId="2350"/>
    <cellStyle name="_6021_Callahan 091106 GM 0 Report" xfId="2351"/>
    <cellStyle name="_6021_Copy of Texas Wind Debt Amortization 11-08" xfId="2352"/>
    <cellStyle name="_6021_Debt Service Coverage Ratio-TEXAS WIND Historical  Forecast" xfId="2353"/>
    <cellStyle name="_6021_ENTRY 2010 11 FUEL AMORT PROSPECTIVE METHOD" xfId="2354"/>
    <cellStyle name="_6021_Fees" xfId="2355"/>
    <cellStyle name="_6021_Final 2009 tax workpapers" xfId="2356"/>
    <cellStyle name="_6021_FPL Georgia Tax As of October 2010" xfId="2357"/>
    <cellStyle name="_6021_FPL Georgia Tax As of October 2010_Summary of 2010 Errors Resolutions with Responses" xfId="2358"/>
    <cellStyle name="_6021_Group Prov M11 09" xfId="2359"/>
    <cellStyle name="_6021_Group Prov M11 09_Final 2009 tax workpapers" xfId="2360"/>
    <cellStyle name="_6021_Horse Hollow 1 090813 GM 0 Report" xfId="2361"/>
    <cellStyle name="_6021_Horse Hollow 1 090911 GM 0 Report" xfId="2362"/>
    <cellStyle name="_6021_PSA analysis revised for forfeitures" xfId="2363"/>
    <cellStyle name="_6021_Wind Adj_091106" xfId="2364"/>
    <cellStyle name="_6023" xfId="2365"/>
    <cellStyle name="_6023 10" xfId="2366"/>
    <cellStyle name="_6023 11" xfId="2367"/>
    <cellStyle name="_6023 12" xfId="2368"/>
    <cellStyle name="_6023 13" xfId="2369"/>
    <cellStyle name="_6023 14" xfId="2370"/>
    <cellStyle name="_6023 15" xfId="2371"/>
    <cellStyle name="_6023 16" xfId="2372"/>
    <cellStyle name="_6023 17" xfId="2373"/>
    <cellStyle name="_6023 2" xfId="2374"/>
    <cellStyle name="_6023 2 2" xfId="2375"/>
    <cellStyle name="_6023 2 3" xfId="2376"/>
    <cellStyle name="_6023 2 4" xfId="2377"/>
    <cellStyle name="_6023 2 5" xfId="2378"/>
    <cellStyle name="_6023 2 6" xfId="2379"/>
    <cellStyle name="_6023 2 7" xfId="2380"/>
    <cellStyle name="_6023 2 8" xfId="2381"/>
    <cellStyle name="_6023 3" xfId="2382"/>
    <cellStyle name="_6023 3 2" xfId="2383"/>
    <cellStyle name="_6023 3 3" xfId="2384"/>
    <cellStyle name="_6023 3 4" xfId="2385"/>
    <cellStyle name="_6023 3 5" xfId="2386"/>
    <cellStyle name="_6023 3 6" xfId="2387"/>
    <cellStyle name="_6023 3 7" xfId="2388"/>
    <cellStyle name="_6023 3 8" xfId="2389"/>
    <cellStyle name="_6023 4" xfId="2390"/>
    <cellStyle name="_6023 4 2" xfId="2391"/>
    <cellStyle name="_6023 4 3" xfId="2392"/>
    <cellStyle name="_6023 4 4" xfId="2393"/>
    <cellStyle name="_6023 4 5" xfId="2394"/>
    <cellStyle name="_6023 4 6" xfId="2395"/>
    <cellStyle name="_6023 4 7" xfId="2396"/>
    <cellStyle name="_6023 4 8" xfId="2397"/>
    <cellStyle name="_6023 5" xfId="2398"/>
    <cellStyle name="_6023 5 10" xfId="2399"/>
    <cellStyle name="_6023 5 11" xfId="2400"/>
    <cellStyle name="_6023 5 12" xfId="2401"/>
    <cellStyle name="_6023 5 13" xfId="2402"/>
    <cellStyle name="_6023 5 14" xfId="2403"/>
    <cellStyle name="_6023 5 15" xfId="2404"/>
    <cellStyle name="_6023 5 16" xfId="2405"/>
    <cellStyle name="_6023 5 17" xfId="2406"/>
    <cellStyle name="_6023 5 18" xfId="2407"/>
    <cellStyle name="_6023 5 2" xfId="2408"/>
    <cellStyle name="_6023 5 3" xfId="2409"/>
    <cellStyle name="_6023 5 4" xfId="2410"/>
    <cellStyle name="_6023 5 5" xfId="2411"/>
    <cellStyle name="_6023 5 6" xfId="2412"/>
    <cellStyle name="_6023 5 7" xfId="2413"/>
    <cellStyle name="_6023 5 8" xfId="2414"/>
    <cellStyle name="_6023 5 9" xfId="2415"/>
    <cellStyle name="_6023 6" xfId="2416"/>
    <cellStyle name="_6023 6 10" xfId="2417"/>
    <cellStyle name="_6023 6 11" xfId="2418"/>
    <cellStyle name="_6023 6 12" xfId="2419"/>
    <cellStyle name="_6023 6 13" xfId="2420"/>
    <cellStyle name="_6023 6 14" xfId="2421"/>
    <cellStyle name="_6023 6 15" xfId="2422"/>
    <cellStyle name="_6023 6 16" xfId="2423"/>
    <cellStyle name="_6023 6 17" xfId="2424"/>
    <cellStyle name="_6023 6 18" xfId="2425"/>
    <cellStyle name="_6023 6 2" xfId="2426"/>
    <cellStyle name="_6023 6 3" xfId="2427"/>
    <cellStyle name="_6023 6 4" xfId="2428"/>
    <cellStyle name="_6023 6 5" xfId="2429"/>
    <cellStyle name="_6023 6 6" xfId="2430"/>
    <cellStyle name="_6023 6 7" xfId="2431"/>
    <cellStyle name="_6023 6 8" xfId="2432"/>
    <cellStyle name="_6023 6 9" xfId="2433"/>
    <cellStyle name="_6023 7" xfId="2434"/>
    <cellStyle name="_6023 7 10" xfId="2435"/>
    <cellStyle name="_6023 7 11" xfId="2436"/>
    <cellStyle name="_6023 7 12" xfId="2437"/>
    <cellStyle name="_6023 7 13" xfId="2438"/>
    <cellStyle name="_6023 7 14" xfId="2439"/>
    <cellStyle name="_6023 7 15" xfId="2440"/>
    <cellStyle name="_6023 7 16" xfId="2441"/>
    <cellStyle name="_6023 7 17" xfId="2442"/>
    <cellStyle name="_6023 7 18" xfId="2443"/>
    <cellStyle name="_6023 7 2" xfId="2444"/>
    <cellStyle name="_6023 7 3" xfId="2445"/>
    <cellStyle name="_6023 7 4" xfId="2446"/>
    <cellStyle name="_6023 7 5" xfId="2447"/>
    <cellStyle name="_6023 7 6" xfId="2448"/>
    <cellStyle name="_6023 7 7" xfId="2449"/>
    <cellStyle name="_6023 7 8" xfId="2450"/>
    <cellStyle name="_6023 7 9" xfId="2451"/>
    <cellStyle name="_6023 8" xfId="2452"/>
    <cellStyle name="_6023 9" xfId="2453"/>
    <cellStyle name="_6023_2007 Group Capital State Tax Workpapers1" xfId="2454"/>
    <cellStyle name="_6023_2007 Group Capital State Tax Workpapers1 2" xfId="2455"/>
    <cellStyle name="_6023_2008 FPL Group Tax Workpapers" xfId="2456"/>
    <cellStyle name="_6023_BASIS ADJ" xfId="2457"/>
    <cellStyle name="_6023_BM Adjustments" xfId="2458"/>
    <cellStyle name="_6023_Callahan" xfId="2459"/>
    <cellStyle name="_6023_Callahan " xfId="2460"/>
    <cellStyle name="_6023_Callahan _1" xfId="2461"/>
    <cellStyle name="_6023_Callahan 090813 GM 0 Report" xfId="2462"/>
    <cellStyle name="_6023_Callahan 091106 GM 0 Report" xfId="2463"/>
    <cellStyle name="_6023_Copy of Texas Wind Debt Amortization 11-08" xfId="2464"/>
    <cellStyle name="_6023_Debt Service Coverage Ratio-TEXAS WIND Historical  Forecast" xfId="2465"/>
    <cellStyle name="_6023_ENTRY 2010 11 FUEL AMORT PROSPECTIVE METHOD" xfId="2466"/>
    <cellStyle name="_6023_Fees" xfId="2467"/>
    <cellStyle name="_6023_Final 2009 tax workpapers" xfId="2468"/>
    <cellStyle name="_6023_FPL Georgia Tax As of October 2010" xfId="2469"/>
    <cellStyle name="_6023_FPL Georgia Tax As of October 2010_Summary of 2010 Errors Resolutions with Responses" xfId="2470"/>
    <cellStyle name="_6023_Group Prov M11 09" xfId="2471"/>
    <cellStyle name="_6023_Group Prov M11 09_Final 2009 tax workpapers" xfId="2472"/>
    <cellStyle name="_6023_Horse Hollow 1 090813 GM 0 Report" xfId="2473"/>
    <cellStyle name="_6023_Horse Hollow 1 090911 GM 0 Report" xfId="2474"/>
    <cellStyle name="_6023_PSA analysis revised for forfeitures" xfId="2475"/>
    <cellStyle name="_6023_Wind Adj_091106" xfId="2476"/>
    <cellStyle name="_6025" xfId="2477"/>
    <cellStyle name="_6025 10" xfId="2478"/>
    <cellStyle name="_6025 11" xfId="2479"/>
    <cellStyle name="_6025 12" xfId="2480"/>
    <cellStyle name="_6025 13" xfId="2481"/>
    <cellStyle name="_6025 14" xfId="2482"/>
    <cellStyle name="_6025 15" xfId="2483"/>
    <cellStyle name="_6025 16" xfId="2484"/>
    <cellStyle name="_6025 17" xfId="2485"/>
    <cellStyle name="_6025 2" xfId="2486"/>
    <cellStyle name="_6025 2 2" xfId="2487"/>
    <cellStyle name="_6025 2 3" xfId="2488"/>
    <cellStyle name="_6025 2 4" xfId="2489"/>
    <cellStyle name="_6025 2 5" xfId="2490"/>
    <cellStyle name="_6025 2 6" xfId="2491"/>
    <cellStyle name="_6025 2 7" xfId="2492"/>
    <cellStyle name="_6025 2 8" xfId="2493"/>
    <cellStyle name="_6025 3" xfId="2494"/>
    <cellStyle name="_6025 3 2" xfId="2495"/>
    <cellStyle name="_6025 3 3" xfId="2496"/>
    <cellStyle name="_6025 3 4" xfId="2497"/>
    <cellStyle name="_6025 3 5" xfId="2498"/>
    <cellStyle name="_6025 3 6" xfId="2499"/>
    <cellStyle name="_6025 3 7" xfId="2500"/>
    <cellStyle name="_6025 3 8" xfId="2501"/>
    <cellStyle name="_6025 4" xfId="2502"/>
    <cellStyle name="_6025 4 2" xfId="2503"/>
    <cellStyle name="_6025 4 3" xfId="2504"/>
    <cellStyle name="_6025 4 4" xfId="2505"/>
    <cellStyle name="_6025 4 5" xfId="2506"/>
    <cellStyle name="_6025 4 6" xfId="2507"/>
    <cellStyle name="_6025 4 7" xfId="2508"/>
    <cellStyle name="_6025 4 8" xfId="2509"/>
    <cellStyle name="_6025 5" xfId="2510"/>
    <cellStyle name="_6025 5 10" xfId="2511"/>
    <cellStyle name="_6025 5 11" xfId="2512"/>
    <cellStyle name="_6025 5 12" xfId="2513"/>
    <cellStyle name="_6025 5 13" xfId="2514"/>
    <cellStyle name="_6025 5 14" xfId="2515"/>
    <cellStyle name="_6025 5 15" xfId="2516"/>
    <cellStyle name="_6025 5 16" xfId="2517"/>
    <cellStyle name="_6025 5 17" xfId="2518"/>
    <cellStyle name="_6025 5 18" xfId="2519"/>
    <cellStyle name="_6025 5 2" xfId="2520"/>
    <cellStyle name="_6025 5 3" xfId="2521"/>
    <cellStyle name="_6025 5 4" xfId="2522"/>
    <cellStyle name="_6025 5 5" xfId="2523"/>
    <cellStyle name="_6025 5 6" xfId="2524"/>
    <cellStyle name="_6025 5 7" xfId="2525"/>
    <cellStyle name="_6025 5 8" xfId="2526"/>
    <cellStyle name="_6025 5 9" xfId="2527"/>
    <cellStyle name="_6025 6" xfId="2528"/>
    <cellStyle name="_6025 6 10" xfId="2529"/>
    <cellStyle name="_6025 6 11" xfId="2530"/>
    <cellStyle name="_6025 6 12" xfId="2531"/>
    <cellStyle name="_6025 6 13" xfId="2532"/>
    <cellStyle name="_6025 6 14" xfId="2533"/>
    <cellStyle name="_6025 6 15" xfId="2534"/>
    <cellStyle name="_6025 6 16" xfId="2535"/>
    <cellStyle name="_6025 6 17" xfId="2536"/>
    <cellStyle name="_6025 6 18" xfId="2537"/>
    <cellStyle name="_6025 6 2" xfId="2538"/>
    <cellStyle name="_6025 6 3" xfId="2539"/>
    <cellStyle name="_6025 6 4" xfId="2540"/>
    <cellStyle name="_6025 6 5" xfId="2541"/>
    <cellStyle name="_6025 6 6" xfId="2542"/>
    <cellStyle name="_6025 6 7" xfId="2543"/>
    <cellStyle name="_6025 6 8" xfId="2544"/>
    <cellStyle name="_6025 6 9" xfId="2545"/>
    <cellStyle name="_6025 7" xfId="2546"/>
    <cellStyle name="_6025 7 10" xfId="2547"/>
    <cellStyle name="_6025 7 11" xfId="2548"/>
    <cellStyle name="_6025 7 12" xfId="2549"/>
    <cellStyle name="_6025 7 13" xfId="2550"/>
    <cellStyle name="_6025 7 14" xfId="2551"/>
    <cellStyle name="_6025 7 15" xfId="2552"/>
    <cellStyle name="_6025 7 16" xfId="2553"/>
    <cellStyle name="_6025 7 17" xfId="2554"/>
    <cellStyle name="_6025 7 18" xfId="2555"/>
    <cellStyle name="_6025 7 2" xfId="2556"/>
    <cellStyle name="_6025 7 3" xfId="2557"/>
    <cellStyle name="_6025 7 4" xfId="2558"/>
    <cellStyle name="_6025 7 5" xfId="2559"/>
    <cellStyle name="_6025 7 6" xfId="2560"/>
    <cellStyle name="_6025 7 7" xfId="2561"/>
    <cellStyle name="_6025 7 8" xfId="2562"/>
    <cellStyle name="_6025 7 9" xfId="2563"/>
    <cellStyle name="_6025 8" xfId="2564"/>
    <cellStyle name="_6025 9" xfId="2565"/>
    <cellStyle name="_6025_2007 Group Capital State Tax Workpapers1" xfId="2566"/>
    <cellStyle name="_6025_2007 Group Capital State Tax Workpapers1 2" xfId="2567"/>
    <cellStyle name="_6025_2008 FPL Group Tax Workpapers" xfId="2568"/>
    <cellStyle name="_6025_BASIS ADJ" xfId="2569"/>
    <cellStyle name="_6025_BM Adjustments" xfId="2570"/>
    <cellStyle name="_6025_Callahan" xfId="2571"/>
    <cellStyle name="_6025_Callahan " xfId="2572"/>
    <cellStyle name="_6025_Callahan _1" xfId="2573"/>
    <cellStyle name="_6025_Callahan 090813 GM 0 Report" xfId="2574"/>
    <cellStyle name="_6025_Callahan 091106 GM 0 Report" xfId="2575"/>
    <cellStyle name="_6025_Copy of Texas Wind Debt Amortization 11-08" xfId="2576"/>
    <cellStyle name="_6025_Debt Service Coverage Ratio-TEXAS WIND Historical  Forecast" xfId="2577"/>
    <cellStyle name="_6025_ENTRY 2010 11 FUEL AMORT PROSPECTIVE METHOD" xfId="2578"/>
    <cellStyle name="_6025_Fees" xfId="2579"/>
    <cellStyle name="_6025_Final 2009 tax workpapers" xfId="2580"/>
    <cellStyle name="_6025_FPL Georgia Tax As of October 2010" xfId="2581"/>
    <cellStyle name="_6025_FPL Georgia Tax As of October 2010_Summary of 2010 Errors Resolutions with Responses" xfId="2582"/>
    <cellStyle name="_6025_Group Prov M11 09" xfId="2583"/>
    <cellStyle name="_6025_Group Prov M11 09_Final 2009 tax workpapers" xfId="2584"/>
    <cellStyle name="_6025_Horse Hollow 1 090813 GM 0 Report" xfId="2585"/>
    <cellStyle name="_6025_Horse Hollow 1 090911 GM 0 Report" xfId="2586"/>
    <cellStyle name="_6025_PSA analysis revised for forfeitures" xfId="2587"/>
    <cellStyle name="_6025_Wind Adj_091106" xfId="2588"/>
    <cellStyle name="_6028" xfId="2589"/>
    <cellStyle name="_6028 10" xfId="2590"/>
    <cellStyle name="_6028 11" xfId="2591"/>
    <cellStyle name="_6028 12" xfId="2592"/>
    <cellStyle name="_6028 13" xfId="2593"/>
    <cellStyle name="_6028 14" xfId="2594"/>
    <cellStyle name="_6028 15" xfId="2595"/>
    <cellStyle name="_6028 16" xfId="2596"/>
    <cellStyle name="_6028 17" xfId="2597"/>
    <cellStyle name="_6028 2" xfId="2598"/>
    <cellStyle name="_6028 2 2" xfId="2599"/>
    <cellStyle name="_6028 2 3" xfId="2600"/>
    <cellStyle name="_6028 2 4" xfId="2601"/>
    <cellStyle name="_6028 2 5" xfId="2602"/>
    <cellStyle name="_6028 2 6" xfId="2603"/>
    <cellStyle name="_6028 2 7" xfId="2604"/>
    <cellStyle name="_6028 2 8" xfId="2605"/>
    <cellStyle name="_6028 3" xfId="2606"/>
    <cellStyle name="_6028 3 2" xfId="2607"/>
    <cellStyle name="_6028 3 3" xfId="2608"/>
    <cellStyle name="_6028 3 4" xfId="2609"/>
    <cellStyle name="_6028 3 5" xfId="2610"/>
    <cellStyle name="_6028 3 6" xfId="2611"/>
    <cellStyle name="_6028 3 7" xfId="2612"/>
    <cellStyle name="_6028 3 8" xfId="2613"/>
    <cellStyle name="_6028 4" xfId="2614"/>
    <cellStyle name="_6028 4 2" xfId="2615"/>
    <cellStyle name="_6028 4 3" xfId="2616"/>
    <cellStyle name="_6028 4 4" xfId="2617"/>
    <cellStyle name="_6028 4 5" xfId="2618"/>
    <cellStyle name="_6028 4 6" xfId="2619"/>
    <cellStyle name="_6028 4 7" xfId="2620"/>
    <cellStyle name="_6028 4 8" xfId="2621"/>
    <cellStyle name="_6028 5" xfId="2622"/>
    <cellStyle name="_6028 5 10" xfId="2623"/>
    <cellStyle name="_6028 5 11" xfId="2624"/>
    <cellStyle name="_6028 5 12" xfId="2625"/>
    <cellStyle name="_6028 5 13" xfId="2626"/>
    <cellStyle name="_6028 5 14" xfId="2627"/>
    <cellStyle name="_6028 5 15" xfId="2628"/>
    <cellStyle name="_6028 5 16" xfId="2629"/>
    <cellStyle name="_6028 5 17" xfId="2630"/>
    <cellStyle name="_6028 5 18" xfId="2631"/>
    <cellStyle name="_6028 5 2" xfId="2632"/>
    <cellStyle name="_6028 5 3" xfId="2633"/>
    <cellStyle name="_6028 5 4" xfId="2634"/>
    <cellStyle name="_6028 5 5" xfId="2635"/>
    <cellStyle name="_6028 5 6" xfId="2636"/>
    <cellStyle name="_6028 5 7" xfId="2637"/>
    <cellStyle name="_6028 5 8" xfId="2638"/>
    <cellStyle name="_6028 5 9" xfId="2639"/>
    <cellStyle name="_6028 6" xfId="2640"/>
    <cellStyle name="_6028 6 10" xfId="2641"/>
    <cellStyle name="_6028 6 11" xfId="2642"/>
    <cellStyle name="_6028 6 12" xfId="2643"/>
    <cellStyle name="_6028 6 13" xfId="2644"/>
    <cellStyle name="_6028 6 14" xfId="2645"/>
    <cellStyle name="_6028 6 15" xfId="2646"/>
    <cellStyle name="_6028 6 16" xfId="2647"/>
    <cellStyle name="_6028 6 17" xfId="2648"/>
    <cellStyle name="_6028 6 18" xfId="2649"/>
    <cellStyle name="_6028 6 2" xfId="2650"/>
    <cellStyle name="_6028 6 3" xfId="2651"/>
    <cellStyle name="_6028 6 4" xfId="2652"/>
    <cellStyle name="_6028 6 5" xfId="2653"/>
    <cellStyle name="_6028 6 6" xfId="2654"/>
    <cellStyle name="_6028 6 7" xfId="2655"/>
    <cellStyle name="_6028 6 8" xfId="2656"/>
    <cellStyle name="_6028 6 9" xfId="2657"/>
    <cellStyle name="_6028 7" xfId="2658"/>
    <cellStyle name="_6028 7 10" xfId="2659"/>
    <cellStyle name="_6028 7 11" xfId="2660"/>
    <cellStyle name="_6028 7 12" xfId="2661"/>
    <cellStyle name="_6028 7 13" xfId="2662"/>
    <cellStyle name="_6028 7 14" xfId="2663"/>
    <cellStyle name="_6028 7 15" xfId="2664"/>
    <cellStyle name="_6028 7 16" xfId="2665"/>
    <cellStyle name="_6028 7 17" xfId="2666"/>
    <cellStyle name="_6028 7 18" xfId="2667"/>
    <cellStyle name="_6028 7 2" xfId="2668"/>
    <cellStyle name="_6028 7 3" xfId="2669"/>
    <cellStyle name="_6028 7 4" xfId="2670"/>
    <cellStyle name="_6028 7 5" xfId="2671"/>
    <cellStyle name="_6028 7 6" xfId="2672"/>
    <cellStyle name="_6028 7 7" xfId="2673"/>
    <cellStyle name="_6028 7 8" xfId="2674"/>
    <cellStyle name="_6028 7 9" xfId="2675"/>
    <cellStyle name="_6028 8" xfId="2676"/>
    <cellStyle name="_6028 9" xfId="2677"/>
    <cellStyle name="_6028_2007 Group Capital State Tax Workpapers1" xfId="2678"/>
    <cellStyle name="_6028_2007 Group Capital State Tax Workpapers1 2" xfId="2679"/>
    <cellStyle name="_6028_2008 FPL Group Tax Workpapers" xfId="2680"/>
    <cellStyle name="_6028_BASIS ADJ" xfId="2681"/>
    <cellStyle name="_6028_BM Adjustments" xfId="2682"/>
    <cellStyle name="_6028_Callahan" xfId="2683"/>
    <cellStyle name="_6028_Callahan " xfId="2684"/>
    <cellStyle name="_6028_Callahan _1" xfId="2685"/>
    <cellStyle name="_6028_Callahan 090813 GM 0 Report" xfId="2686"/>
    <cellStyle name="_6028_Callahan 091106 GM 0 Report" xfId="2687"/>
    <cellStyle name="_6028_Copy of Texas Wind Debt Amortization 11-08" xfId="2688"/>
    <cellStyle name="_6028_Debt Service Coverage Ratio-TEXAS WIND Historical  Forecast" xfId="2689"/>
    <cellStyle name="_6028_ENTRY 2010 11 FUEL AMORT PROSPECTIVE METHOD" xfId="2690"/>
    <cellStyle name="_6028_Fees" xfId="2691"/>
    <cellStyle name="_6028_Final 2009 tax workpapers" xfId="2692"/>
    <cellStyle name="_6028_FPL Georgia Tax As of October 2010" xfId="2693"/>
    <cellStyle name="_6028_FPL Georgia Tax As of October 2010_Summary of 2010 Errors Resolutions with Responses" xfId="2694"/>
    <cellStyle name="_6028_Group Prov M11 09" xfId="2695"/>
    <cellStyle name="_6028_Group Prov M11 09_Final 2009 tax workpapers" xfId="2696"/>
    <cellStyle name="_6028_Horse Hollow 1 090813 GM 0 Report" xfId="2697"/>
    <cellStyle name="_6028_Horse Hollow 1 090911 GM 0 Report" xfId="2698"/>
    <cellStyle name="_6028_PSA analysis revised for forfeitures" xfId="2699"/>
    <cellStyle name="_6028_Wind Adj_091106" xfId="2700"/>
    <cellStyle name="_6029" xfId="2701"/>
    <cellStyle name="_6029 10" xfId="2702"/>
    <cellStyle name="_6029 11" xfId="2703"/>
    <cellStyle name="_6029 12" xfId="2704"/>
    <cellStyle name="_6029 13" xfId="2705"/>
    <cellStyle name="_6029 14" xfId="2706"/>
    <cellStyle name="_6029 15" xfId="2707"/>
    <cellStyle name="_6029 16" xfId="2708"/>
    <cellStyle name="_6029 17" xfId="2709"/>
    <cellStyle name="_6029 2" xfId="2710"/>
    <cellStyle name="_6029 2 2" xfId="2711"/>
    <cellStyle name="_6029 2 3" xfId="2712"/>
    <cellStyle name="_6029 2 4" xfId="2713"/>
    <cellStyle name="_6029 2 5" xfId="2714"/>
    <cellStyle name="_6029 2 6" xfId="2715"/>
    <cellStyle name="_6029 2 7" xfId="2716"/>
    <cellStyle name="_6029 2 8" xfId="2717"/>
    <cellStyle name="_6029 3" xfId="2718"/>
    <cellStyle name="_6029 3 2" xfId="2719"/>
    <cellStyle name="_6029 3 3" xfId="2720"/>
    <cellStyle name="_6029 3 4" xfId="2721"/>
    <cellStyle name="_6029 3 5" xfId="2722"/>
    <cellStyle name="_6029 3 6" xfId="2723"/>
    <cellStyle name="_6029 3 7" xfId="2724"/>
    <cellStyle name="_6029 3 8" xfId="2725"/>
    <cellStyle name="_6029 4" xfId="2726"/>
    <cellStyle name="_6029 4 2" xfId="2727"/>
    <cellStyle name="_6029 4 3" xfId="2728"/>
    <cellStyle name="_6029 4 4" xfId="2729"/>
    <cellStyle name="_6029 4 5" xfId="2730"/>
    <cellStyle name="_6029 4 6" xfId="2731"/>
    <cellStyle name="_6029 4 7" xfId="2732"/>
    <cellStyle name="_6029 4 8" xfId="2733"/>
    <cellStyle name="_6029 5" xfId="2734"/>
    <cellStyle name="_6029 5 10" xfId="2735"/>
    <cellStyle name="_6029 5 11" xfId="2736"/>
    <cellStyle name="_6029 5 12" xfId="2737"/>
    <cellStyle name="_6029 5 13" xfId="2738"/>
    <cellStyle name="_6029 5 14" xfId="2739"/>
    <cellStyle name="_6029 5 15" xfId="2740"/>
    <cellStyle name="_6029 5 16" xfId="2741"/>
    <cellStyle name="_6029 5 17" xfId="2742"/>
    <cellStyle name="_6029 5 18" xfId="2743"/>
    <cellStyle name="_6029 5 2" xfId="2744"/>
    <cellStyle name="_6029 5 3" xfId="2745"/>
    <cellStyle name="_6029 5 4" xfId="2746"/>
    <cellStyle name="_6029 5 5" xfId="2747"/>
    <cellStyle name="_6029 5 6" xfId="2748"/>
    <cellStyle name="_6029 5 7" xfId="2749"/>
    <cellStyle name="_6029 5 8" xfId="2750"/>
    <cellStyle name="_6029 5 9" xfId="2751"/>
    <cellStyle name="_6029 6" xfId="2752"/>
    <cellStyle name="_6029 6 10" xfId="2753"/>
    <cellStyle name="_6029 6 11" xfId="2754"/>
    <cellStyle name="_6029 6 12" xfId="2755"/>
    <cellStyle name="_6029 6 13" xfId="2756"/>
    <cellStyle name="_6029 6 14" xfId="2757"/>
    <cellStyle name="_6029 6 15" xfId="2758"/>
    <cellStyle name="_6029 6 16" xfId="2759"/>
    <cellStyle name="_6029 6 17" xfId="2760"/>
    <cellStyle name="_6029 6 18" xfId="2761"/>
    <cellStyle name="_6029 6 2" xfId="2762"/>
    <cellStyle name="_6029 6 3" xfId="2763"/>
    <cellStyle name="_6029 6 4" xfId="2764"/>
    <cellStyle name="_6029 6 5" xfId="2765"/>
    <cellStyle name="_6029 6 6" xfId="2766"/>
    <cellStyle name="_6029 6 7" xfId="2767"/>
    <cellStyle name="_6029 6 8" xfId="2768"/>
    <cellStyle name="_6029 6 9" xfId="2769"/>
    <cellStyle name="_6029 7" xfId="2770"/>
    <cellStyle name="_6029 7 10" xfId="2771"/>
    <cellStyle name="_6029 7 11" xfId="2772"/>
    <cellStyle name="_6029 7 12" xfId="2773"/>
    <cellStyle name="_6029 7 13" xfId="2774"/>
    <cellStyle name="_6029 7 14" xfId="2775"/>
    <cellStyle name="_6029 7 15" xfId="2776"/>
    <cellStyle name="_6029 7 16" xfId="2777"/>
    <cellStyle name="_6029 7 17" xfId="2778"/>
    <cellStyle name="_6029 7 18" xfId="2779"/>
    <cellStyle name="_6029 7 2" xfId="2780"/>
    <cellStyle name="_6029 7 3" xfId="2781"/>
    <cellStyle name="_6029 7 4" xfId="2782"/>
    <cellStyle name="_6029 7 5" xfId="2783"/>
    <cellStyle name="_6029 7 6" xfId="2784"/>
    <cellStyle name="_6029 7 7" xfId="2785"/>
    <cellStyle name="_6029 7 8" xfId="2786"/>
    <cellStyle name="_6029 7 9" xfId="2787"/>
    <cellStyle name="_6029 8" xfId="2788"/>
    <cellStyle name="_6029 9" xfId="2789"/>
    <cellStyle name="_6029_2007 Group Capital State Tax Workpapers1" xfId="2790"/>
    <cellStyle name="_6029_2007 Group Capital State Tax Workpapers1 2" xfId="2791"/>
    <cellStyle name="_6029_2008 FPL Group Tax Workpapers" xfId="2792"/>
    <cellStyle name="_6029_BASIS ADJ" xfId="2793"/>
    <cellStyle name="_6029_BM Adjustments" xfId="2794"/>
    <cellStyle name="_6029_Callahan" xfId="2795"/>
    <cellStyle name="_6029_Callahan " xfId="2796"/>
    <cellStyle name="_6029_Callahan _1" xfId="2797"/>
    <cellStyle name="_6029_Callahan 090813 GM 0 Report" xfId="2798"/>
    <cellStyle name="_6029_Callahan 091106 GM 0 Report" xfId="2799"/>
    <cellStyle name="_6029_Copy of Texas Wind Debt Amortization 11-08" xfId="2800"/>
    <cellStyle name="_6029_Debt Service Coverage Ratio-TEXAS WIND Historical  Forecast" xfId="2801"/>
    <cellStyle name="_6029_ENTRY 2010 11 FUEL AMORT PROSPECTIVE METHOD" xfId="2802"/>
    <cellStyle name="_6029_Fees" xfId="2803"/>
    <cellStyle name="_6029_Final 2009 tax workpapers" xfId="2804"/>
    <cellStyle name="_6029_FPL Georgia Tax As of October 2010" xfId="2805"/>
    <cellStyle name="_6029_FPL Georgia Tax As of October 2010_Summary of 2010 Errors Resolutions with Responses" xfId="2806"/>
    <cellStyle name="_6029_Group Prov M11 09" xfId="2807"/>
    <cellStyle name="_6029_Group Prov M11 09_Final 2009 tax workpapers" xfId="2808"/>
    <cellStyle name="_6029_Horse Hollow 1 090813 GM 0 Report" xfId="2809"/>
    <cellStyle name="_6029_Horse Hollow 1 090911 GM 0 Report" xfId="2810"/>
    <cellStyle name="_6029_PSA analysis revised for forfeitures" xfId="2811"/>
    <cellStyle name="_6029_Wind Adj_091106" xfId="2812"/>
    <cellStyle name="_6030" xfId="2813"/>
    <cellStyle name="_6030 10" xfId="2814"/>
    <cellStyle name="_6030 11" xfId="2815"/>
    <cellStyle name="_6030 12" xfId="2816"/>
    <cellStyle name="_6030 13" xfId="2817"/>
    <cellStyle name="_6030 14" xfId="2818"/>
    <cellStyle name="_6030 15" xfId="2819"/>
    <cellStyle name="_6030 16" xfId="2820"/>
    <cellStyle name="_6030 17" xfId="2821"/>
    <cellStyle name="_6030 2" xfId="2822"/>
    <cellStyle name="_6030 2 2" xfId="2823"/>
    <cellStyle name="_6030 2 3" xfId="2824"/>
    <cellStyle name="_6030 2 4" xfId="2825"/>
    <cellStyle name="_6030 2 5" xfId="2826"/>
    <cellStyle name="_6030 2 6" xfId="2827"/>
    <cellStyle name="_6030 2 7" xfId="2828"/>
    <cellStyle name="_6030 2 8" xfId="2829"/>
    <cellStyle name="_6030 3" xfId="2830"/>
    <cellStyle name="_6030 3 2" xfId="2831"/>
    <cellStyle name="_6030 3 3" xfId="2832"/>
    <cellStyle name="_6030 3 4" xfId="2833"/>
    <cellStyle name="_6030 3 5" xfId="2834"/>
    <cellStyle name="_6030 3 6" xfId="2835"/>
    <cellStyle name="_6030 3 7" xfId="2836"/>
    <cellStyle name="_6030 3 8" xfId="2837"/>
    <cellStyle name="_6030 4" xfId="2838"/>
    <cellStyle name="_6030 4 2" xfId="2839"/>
    <cellStyle name="_6030 4 3" xfId="2840"/>
    <cellStyle name="_6030 4 4" xfId="2841"/>
    <cellStyle name="_6030 4 5" xfId="2842"/>
    <cellStyle name="_6030 4 6" xfId="2843"/>
    <cellStyle name="_6030 4 7" xfId="2844"/>
    <cellStyle name="_6030 4 8" xfId="2845"/>
    <cellStyle name="_6030 5" xfId="2846"/>
    <cellStyle name="_6030 5 10" xfId="2847"/>
    <cellStyle name="_6030 5 11" xfId="2848"/>
    <cellStyle name="_6030 5 12" xfId="2849"/>
    <cellStyle name="_6030 5 13" xfId="2850"/>
    <cellStyle name="_6030 5 14" xfId="2851"/>
    <cellStyle name="_6030 5 15" xfId="2852"/>
    <cellStyle name="_6030 5 16" xfId="2853"/>
    <cellStyle name="_6030 5 17" xfId="2854"/>
    <cellStyle name="_6030 5 18" xfId="2855"/>
    <cellStyle name="_6030 5 2" xfId="2856"/>
    <cellStyle name="_6030 5 3" xfId="2857"/>
    <cellStyle name="_6030 5 4" xfId="2858"/>
    <cellStyle name="_6030 5 5" xfId="2859"/>
    <cellStyle name="_6030 5 6" xfId="2860"/>
    <cellStyle name="_6030 5 7" xfId="2861"/>
    <cellStyle name="_6030 5 8" xfId="2862"/>
    <cellStyle name="_6030 5 9" xfId="2863"/>
    <cellStyle name="_6030 6" xfId="2864"/>
    <cellStyle name="_6030 6 10" xfId="2865"/>
    <cellStyle name="_6030 6 11" xfId="2866"/>
    <cellStyle name="_6030 6 12" xfId="2867"/>
    <cellStyle name="_6030 6 13" xfId="2868"/>
    <cellStyle name="_6030 6 14" xfId="2869"/>
    <cellStyle name="_6030 6 15" xfId="2870"/>
    <cellStyle name="_6030 6 16" xfId="2871"/>
    <cellStyle name="_6030 6 17" xfId="2872"/>
    <cellStyle name="_6030 6 18" xfId="2873"/>
    <cellStyle name="_6030 6 2" xfId="2874"/>
    <cellStyle name="_6030 6 3" xfId="2875"/>
    <cellStyle name="_6030 6 4" xfId="2876"/>
    <cellStyle name="_6030 6 5" xfId="2877"/>
    <cellStyle name="_6030 6 6" xfId="2878"/>
    <cellStyle name="_6030 6 7" xfId="2879"/>
    <cellStyle name="_6030 6 8" xfId="2880"/>
    <cellStyle name="_6030 6 9" xfId="2881"/>
    <cellStyle name="_6030 7" xfId="2882"/>
    <cellStyle name="_6030 7 10" xfId="2883"/>
    <cellStyle name="_6030 7 11" xfId="2884"/>
    <cellStyle name="_6030 7 12" xfId="2885"/>
    <cellStyle name="_6030 7 13" xfId="2886"/>
    <cellStyle name="_6030 7 14" xfId="2887"/>
    <cellStyle name="_6030 7 15" xfId="2888"/>
    <cellStyle name="_6030 7 16" xfId="2889"/>
    <cellStyle name="_6030 7 17" xfId="2890"/>
    <cellStyle name="_6030 7 18" xfId="2891"/>
    <cellStyle name="_6030 7 2" xfId="2892"/>
    <cellStyle name="_6030 7 3" xfId="2893"/>
    <cellStyle name="_6030 7 4" xfId="2894"/>
    <cellStyle name="_6030 7 5" xfId="2895"/>
    <cellStyle name="_6030 7 6" xfId="2896"/>
    <cellStyle name="_6030 7 7" xfId="2897"/>
    <cellStyle name="_6030 7 8" xfId="2898"/>
    <cellStyle name="_6030 7 9" xfId="2899"/>
    <cellStyle name="_6030 8" xfId="2900"/>
    <cellStyle name="_6030 9" xfId="2901"/>
    <cellStyle name="_6030_2007 Group Capital State Tax Workpapers1" xfId="2902"/>
    <cellStyle name="_6030_2007 Group Capital State Tax Workpapers1 2" xfId="2903"/>
    <cellStyle name="_6030_2008 FPL Group Tax Workpapers" xfId="2904"/>
    <cellStyle name="_6030_BASIS ADJ" xfId="2905"/>
    <cellStyle name="_6030_BM Adjustments" xfId="2906"/>
    <cellStyle name="_6030_Callahan" xfId="2907"/>
    <cellStyle name="_6030_Callahan " xfId="2908"/>
    <cellStyle name="_6030_Callahan _1" xfId="2909"/>
    <cellStyle name="_6030_Callahan 090813 GM 0 Report" xfId="2910"/>
    <cellStyle name="_6030_Callahan 091106 GM 0 Report" xfId="2911"/>
    <cellStyle name="_6030_Copy of Texas Wind Debt Amortization 11-08" xfId="2912"/>
    <cellStyle name="_6030_Debt Service Coverage Ratio-TEXAS WIND Historical  Forecast" xfId="2913"/>
    <cellStyle name="_6030_ENTRY 2010 11 FUEL AMORT PROSPECTIVE METHOD" xfId="2914"/>
    <cellStyle name="_6030_Fees" xfId="2915"/>
    <cellStyle name="_6030_Final 2009 tax workpapers" xfId="2916"/>
    <cellStyle name="_6030_FPL Georgia Tax As of October 2010" xfId="2917"/>
    <cellStyle name="_6030_FPL Georgia Tax As of October 2010_Summary of 2010 Errors Resolutions with Responses" xfId="2918"/>
    <cellStyle name="_6030_Group Prov M11 09" xfId="2919"/>
    <cellStyle name="_6030_Group Prov M11 09_Final 2009 tax workpapers" xfId="2920"/>
    <cellStyle name="_6030_Horse Hollow 1 090813 GM 0 Report" xfId="2921"/>
    <cellStyle name="_6030_Horse Hollow 1 090911 GM 0 Report" xfId="2922"/>
    <cellStyle name="_6030_PSA analysis revised for forfeitures" xfId="2923"/>
    <cellStyle name="_6030_Wind Adj_091106" xfId="2924"/>
    <cellStyle name="_6031" xfId="2925"/>
    <cellStyle name="_6031 10" xfId="2926"/>
    <cellStyle name="_6031 11" xfId="2927"/>
    <cellStyle name="_6031 12" xfId="2928"/>
    <cellStyle name="_6031 13" xfId="2929"/>
    <cellStyle name="_6031 14" xfId="2930"/>
    <cellStyle name="_6031 15" xfId="2931"/>
    <cellStyle name="_6031 16" xfId="2932"/>
    <cellStyle name="_6031 17" xfId="2933"/>
    <cellStyle name="_6031 2" xfId="2934"/>
    <cellStyle name="_6031 2 2" xfId="2935"/>
    <cellStyle name="_6031 2 3" xfId="2936"/>
    <cellStyle name="_6031 2 4" xfId="2937"/>
    <cellStyle name="_6031 2 5" xfId="2938"/>
    <cellStyle name="_6031 2 6" xfId="2939"/>
    <cellStyle name="_6031 2 7" xfId="2940"/>
    <cellStyle name="_6031 2 8" xfId="2941"/>
    <cellStyle name="_6031 3" xfId="2942"/>
    <cellStyle name="_6031 3 2" xfId="2943"/>
    <cellStyle name="_6031 3 3" xfId="2944"/>
    <cellStyle name="_6031 3 4" xfId="2945"/>
    <cellStyle name="_6031 3 5" xfId="2946"/>
    <cellStyle name="_6031 3 6" xfId="2947"/>
    <cellStyle name="_6031 3 7" xfId="2948"/>
    <cellStyle name="_6031 3 8" xfId="2949"/>
    <cellStyle name="_6031 4" xfId="2950"/>
    <cellStyle name="_6031 4 2" xfId="2951"/>
    <cellStyle name="_6031 4 3" xfId="2952"/>
    <cellStyle name="_6031 4 4" xfId="2953"/>
    <cellStyle name="_6031 4 5" xfId="2954"/>
    <cellStyle name="_6031 4 6" xfId="2955"/>
    <cellStyle name="_6031 4 7" xfId="2956"/>
    <cellStyle name="_6031 4 8" xfId="2957"/>
    <cellStyle name="_6031 5" xfId="2958"/>
    <cellStyle name="_6031 5 10" xfId="2959"/>
    <cellStyle name="_6031 5 11" xfId="2960"/>
    <cellStyle name="_6031 5 12" xfId="2961"/>
    <cellStyle name="_6031 5 13" xfId="2962"/>
    <cellStyle name="_6031 5 14" xfId="2963"/>
    <cellStyle name="_6031 5 15" xfId="2964"/>
    <cellStyle name="_6031 5 16" xfId="2965"/>
    <cellStyle name="_6031 5 17" xfId="2966"/>
    <cellStyle name="_6031 5 18" xfId="2967"/>
    <cellStyle name="_6031 5 2" xfId="2968"/>
    <cellStyle name="_6031 5 3" xfId="2969"/>
    <cellStyle name="_6031 5 4" xfId="2970"/>
    <cellStyle name="_6031 5 5" xfId="2971"/>
    <cellStyle name="_6031 5 6" xfId="2972"/>
    <cellStyle name="_6031 5 7" xfId="2973"/>
    <cellStyle name="_6031 5 8" xfId="2974"/>
    <cellStyle name="_6031 5 9" xfId="2975"/>
    <cellStyle name="_6031 6" xfId="2976"/>
    <cellStyle name="_6031 6 10" xfId="2977"/>
    <cellStyle name="_6031 6 11" xfId="2978"/>
    <cellStyle name="_6031 6 12" xfId="2979"/>
    <cellStyle name="_6031 6 13" xfId="2980"/>
    <cellStyle name="_6031 6 14" xfId="2981"/>
    <cellStyle name="_6031 6 15" xfId="2982"/>
    <cellStyle name="_6031 6 16" xfId="2983"/>
    <cellStyle name="_6031 6 17" xfId="2984"/>
    <cellStyle name="_6031 6 18" xfId="2985"/>
    <cellStyle name="_6031 6 2" xfId="2986"/>
    <cellStyle name="_6031 6 3" xfId="2987"/>
    <cellStyle name="_6031 6 4" xfId="2988"/>
    <cellStyle name="_6031 6 5" xfId="2989"/>
    <cellStyle name="_6031 6 6" xfId="2990"/>
    <cellStyle name="_6031 6 7" xfId="2991"/>
    <cellStyle name="_6031 6 8" xfId="2992"/>
    <cellStyle name="_6031 6 9" xfId="2993"/>
    <cellStyle name="_6031 7" xfId="2994"/>
    <cellStyle name="_6031 7 10" xfId="2995"/>
    <cellStyle name="_6031 7 11" xfId="2996"/>
    <cellStyle name="_6031 7 12" xfId="2997"/>
    <cellStyle name="_6031 7 13" xfId="2998"/>
    <cellStyle name="_6031 7 14" xfId="2999"/>
    <cellStyle name="_6031 7 15" xfId="3000"/>
    <cellStyle name="_6031 7 16" xfId="3001"/>
    <cellStyle name="_6031 7 17" xfId="3002"/>
    <cellStyle name="_6031 7 18" xfId="3003"/>
    <cellStyle name="_6031 7 2" xfId="3004"/>
    <cellStyle name="_6031 7 3" xfId="3005"/>
    <cellStyle name="_6031 7 4" xfId="3006"/>
    <cellStyle name="_6031 7 5" xfId="3007"/>
    <cellStyle name="_6031 7 6" xfId="3008"/>
    <cellStyle name="_6031 7 7" xfId="3009"/>
    <cellStyle name="_6031 7 8" xfId="3010"/>
    <cellStyle name="_6031 7 9" xfId="3011"/>
    <cellStyle name="_6031 8" xfId="3012"/>
    <cellStyle name="_6031 9" xfId="3013"/>
    <cellStyle name="_6031_2007 Group Capital State Tax Workpapers1" xfId="3014"/>
    <cellStyle name="_6031_2007 Group Capital State Tax Workpapers1 2" xfId="3015"/>
    <cellStyle name="_6031_2008 FPL Group Tax Workpapers" xfId="3016"/>
    <cellStyle name="_6031_BASIS ADJ" xfId="3017"/>
    <cellStyle name="_6031_BM Adjustments" xfId="3018"/>
    <cellStyle name="_6031_Callahan" xfId="3019"/>
    <cellStyle name="_6031_Callahan " xfId="3020"/>
    <cellStyle name="_6031_Callahan _1" xfId="3021"/>
    <cellStyle name="_6031_Callahan 090813 GM 0 Report" xfId="3022"/>
    <cellStyle name="_6031_Callahan 091106 GM 0 Report" xfId="3023"/>
    <cellStyle name="_6031_Copy of Texas Wind Debt Amortization 11-08" xfId="3024"/>
    <cellStyle name="_6031_Debt Service Coverage Ratio-TEXAS WIND Historical  Forecast" xfId="3025"/>
    <cellStyle name="_6031_ENTRY 2010 11 FUEL AMORT PROSPECTIVE METHOD" xfId="3026"/>
    <cellStyle name="_6031_Fees" xfId="3027"/>
    <cellStyle name="_6031_Final 2009 tax workpapers" xfId="3028"/>
    <cellStyle name="_6031_FPL Georgia Tax As of October 2010" xfId="3029"/>
    <cellStyle name="_6031_FPL Georgia Tax As of October 2010_Summary of 2010 Errors Resolutions with Responses" xfId="3030"/>
    <cellStyle name="_6031_Group Prov M11 09" xfId="3031"/>
    <cellStyle name="_6031_Group Prov M11 09_Final 2009 tax workpapers" xfId="3032"/>
    <cellStyle name="_6031_Horse Hollow 1 090813 GM 0 Report" xfId="3033"/>
    <cellStyle name="_6031_Horse Hollow 1 090911 GM 0 Report" xfId="3034"/>
    <cellStyle name="_6031_PSA analysis revised for forfeitures" xfId="3035"/>
    <cellStyle name="_6031_Wind Adj_091106" xfId="3036"/>
    <cellStyle name="_6034" xfId="3037"/>
    <cellStyle name="_6034 10" xfId="3038"/>
    <cellStyle name="_6034 11" xfId="3039"/>
    <cellStyle name="_6034 12" xfId="3040"/>
    <cellStyle name="_6034 13" xfId="3041"/>
    <cellStyle name="_6034 14" xfId="3042"/>
    <cellStyle name="_6034 15" xfId="3043"/>
    <cellStyle name="_6034 16" xfId="3044"/>
    <cellStyle name="_6034 17" xfId="3045"/>
    <cellStyle name="_6034 2" xfId="3046"/>
    <cellStyle name="_6034 2 2" xfId="3047"/>
    <cellStyle name="_6034 2 3" xfId="3048"/>
    <cellStyle name="_6034 2 4" xfId="3049"/>
    <cellStyle name="_6034 2 5" xfId="3050"/>
    <cellStyle name="_6034 2 6" xfId="3051"/>
    <cellStyle name="_6034 2 7" xfId="3052"/>
    <cellStyle name="_6034 2 8" xfId="3053"/>
    <cellStyle name="_6034 3" xfId="3054"/>
    <cellStyle name="_6034 3 2" xfId="3055"/>
    <cellStyle name="_6034 3 3" xfId="3056"/>
    <cellStyle name="_6034 3 4" xfId="3057"/>
    <cellStyle name="_6034 3 5" xfId="3058"/>
    <cellStyle name="_6034 3 6" xfId="3059"/>
    <cellStyle name="_6034 3 7" xfId="3060"/>
    <cellStyle name="_6034 3 8" xfId="3061"/>
    <cellStyle name="_6034 4" xfId="3062"/>
    <cellStyle name="_6034 4 2" xfId="3063"/>
    <cellStyle name="_6034 4 3" xfId="3064"/>
    <cellStyle name="_6034 4 4" xfId="3065"/>
    <cellStyle name="_6034 4 5" xfId="3066"/>
    <cellStyle name="_6034 4 6" xfId="3067"/>
    <cellStyle name="_6034 4 7" xfId="3068"/>
    <cellStyle name="_6034 4 8" xfId="3069"/>
    <cellStyle name="_6034 5" xfId="3070"/>
    <cellStyle name="_6034 5 10" xfId="3071"/>
    <cellStyle name="_6034 5 11" xfId="3072"/>
    <cellStyle name="_6034 5 12" xfId="3073"/>
    <cellStyle name="_6034 5 13" xfId="3074"/>
    <cellStyle name="_6034 5 14" xfId="3075"/>
    <cellStyle name="_6034 5 15" xfId="3076"/>
    <cellStyle name="_6034 5 16" xfId="3077"/>
    <cellStyle name="_6034 5 17" xfId="3078"/>
    <cellStyle name="_6034 5 18" xfId="3079"/>
    <cellStyle name="_6034 5 2" xfId="3080"/>
    <cellStyle name="_6034 5 3" xfId="3081"/>
    <cellStyle name="_6034 5 4" xfId="3082"/>
    <cellStyle name="_6034 5 5" xfId="3083"/>
    <cellStyle name="_6034 5 6" xfId="3084"/>
    <cellStyle name="_6034 5 7" xfId="3085"/>
    <cellStyle name="_6034 5 8" xfId="3086"/>
    <cellStyle name="_6034 5 9" xfId="3087"/>
    <cellStyle name="_6034 6" xfId="3088"/>
    <cellStyle name="_6034 6 10" xfId="3089"/>
    <cellStyle name="_6034 6 11" xfId="3090"/>
    <cellStyle name="_6034 6 12" xfId="3091"/>
    <cellStyle name="_6034 6 13" xfId="3092"/>
    <cellStyle name="_6034 6 14" xfId="3093"/>
    <cellStyle name="_6034 6 15" xfId="3094"/>
    <cellStyle name="_6034 6 16" xfId="3095"/>
    <cellStyle name="_6034 6 17" xfId="3096"/>
    <cellStyle name="_6034 6 18" xfId="3097"/>
    <cellStyle name="_6034 6 2" xfId="3098"/>
    <cellStyle name="_6034 6 3" xfId="3099"/>
    <cellStyle name="_6034 6 4" xfId="3100"/>
    <cellStyle name="_6034 6 5" xfId="3101"/>
    <cellStyle name="_6034 6 6" xfId="3102"/>
    <cellStyle name="_6034 6 7" xfId="3103"/>
    <cellStyle name="_6034 6 8" xfId="3104"/>
    <cellStyle name="_6034 6 9" xfId="3105"/>
    <cellStyle name="_6034 7" xfId="3106"/>
    <cellStyle name="_6034 7 10" xfId="3107"/>
    <cellStyle name="_6034 7 11" xfId="3108"/>
    <cellStyle name="_6034 7 12" xfId="3109"/>
    <cellStyle name="_6034 7 13" xfId="3110"/>
    <cellStyle name="_6034 7 14" xfId="3111"/>
    <cellStyle name="_6034 7 15" xfId="3112"/>
    <cellStyle name="_6034 7 16" xfId="3113"/>
    <cellStyle name="_6034 7 17" xfId="3114"/>
    <cellStyle name="_6034 7 18" xfId="3115"/>
    <cellStyle name="_6034 7 2" xfId="3116"/>
    <cellStyle name="_6034 7 3" xfId="3117"/>
    <cellStyle name="_6034 7 4" xfId="3118"/>
    <cellStyle name="_6034 7 5" xfId="3119"/>
    <cellStyle name="_6034 7 6" xfId="3120"/>
    <cellStyle name="_6034 7 7" xfId="3121"/>
    <cellStyle name="_6034 7 8" xfId="3122"/>
    <cellStyle name="_6034 7 9" xfId="3123"/>
    <cellStyle name="_6034 8" xfId="3124"/>
    <cellStyle name="_6034 9" xfId="3125"/>
    <cellStyle name="_6034_2007 Group Capital State Tax Workpapers1" xfId="3126"/>
    <cellStyle name="_6034_2007 Group Capital State Tax Workpapers1 2" xfId="3127"/>
    <cellStyle name="_6034_2008 FPL Group Tax Workpapers" xfId="3128"/>
    <cellStyle name="_6034_BASIS ADJ" xfId="3129"/>
    <cellStyle name="_6034_BM Adjustments" xfId="3130"/>
    <cellStyle name="_6034_Callahan" xfId="3131"/>
    <cellStyle name="_6034_Callahan " xfId="3132"/>
    <cellStyle name="_6034_Callahan _1" xfId="3133"/>
    <cellStyle name="_6034_Callahan 090813 GM 0 Report" xfId="3134"/>
    <cellStyle name="_6034_Callahan 091106 GM 0 Report" xfId="3135"/>
    <cellStyle name="_6034_Copy of Texas Wind Debt Amortization 11-08" xfId="3136"/>
    <cellStyle name="_6034_Debt Service Coverage Ratio-TEXAS WIND Historical  Forecast" xfId="3137"/>
    <cellStyle name="_6034_ENTRY 2010 11 FUEL AMORT PROSPECTIVE METHOD" xfId="3138"/>
    <cellStyle name="_6034_Fees" xfId="3139"/>
    <cellStyle name="_6034_Final 2009 tax workpapers" xfId="3140"/>
    <cellStyle name="_6034_FPL Georgia Tax As of October 2010" xfId="3141"/>
    <cellStyle name="_6034_FPL Georgia Tax As of October 2010_Summary of 2010 Errors Resolutions with Responses" xfId="3142"/>
    <cellStyle name="_6034_Group Prov M11 09" xfId="3143"/>
    <cellStyle name="_6034_Group Prov M11 09_Final 2009 tax workpapers" xfId="3144"/>
    <cellStyle name="_6034_Horse Hollow 1 090813 GM 0 Report" xfId="3145"/>
    <cellStyle name="_6034_Horse Hollow 1 090911 GM 0 Report" xfId="3146"/>
    <cellStyle name="_6034_PSA analysis revised for forfeitures" xfId="3147"/>
    <cellStyle name="_6034_Wind Adj_091106" xfId="3148"/>
    <cellStyle name="_6037" xfId="3149"/>
    <cellStyle name="_6037 10" xfId="3150"/>
    <cellStyle name="_6037 11" xfId="3151"/>
    <cellStyle name="_6037 12" xfId="3152"/>
    <cellStyle name="_6037 13" xfId="3153"/>
    <cellStyle name="_6037 14" xfId="3154"/>
    <cellStyle name="_6037 15" xfId="3155"/>
    <cellStyle name="_6037 16" xfId="3156"/>
    <cellStyle name="_6037 17" xfId="3157"/>
    <cellStyle name="_6037 2" xfId="3158"/>
    <cellStyle name="_6037 2 2" xfId="3159"/>
    <cellStyle name="_6037 2 3" xfId="3160"/>
    <cellStyle name="_6037 2 4" xfId="3161"/>
    <cellStyle name="_6037 2 5" xfId="3162"/>
    <cellStyle name="_6037 2 6" xfId="3163"/>
    <cellStyle name="_6037 2 7" xfId="3164"/>
    <cellStyle name="_6037 2 8" xfId="3165"/>
    <cellStyle name="_6037 3" xfId="3166"/>
    <cellStyle name="_6037 3 2" xfId="3167"/>
    <cellStyle name="_6037 3 3" xfId="3168"/>
    <cellStyle name="_6037 3 4" xfId="3169"/>
    <cellStyle name="_6037 3 5" xfId="3170"/>
    <cellStyle name="_6037 3 6" xfId="3171"/>
    <cellStyle name="_6037 3 7" xfId="3172"/>
    <cellStyle name="_6037 3 8" xfId="3173"/>
    <cellStyle name="_6037 4" xfId="3174"/>
    <cellStyle name="_6037 4 2" xfId="3175"/>
    <cellStyle name="_6037 4 3" xfId="3176"/>
    <cellStyle name="_6037 4 4" xfId="3177"/>
    <cellStyle name="_6037 4 5" xfId="3178"/>
    <cellStyle name="_6037 4 6" xfId="3179"/>
    <cellStyle name="_6037 4 7" xfId="3180"/>
    <cellStyle name="_6037 4 8" xfId="3181"/>
    <cellStyle name="_6037 5" xfId="3182"/>
    <cellStyle name="_6037 5 10" xfId="3183"/>
    <cellStyle name="_6037 5 11" xfId="3184"/>
    <cellStyle name="_6037 5 12" xfId="3185"/>
    <cellStyle name="_6037 5 13" xfId="3186"/>
    <cellStyle name="_6037 5 14" xfId="3187"/>
    <cellStyle name="_6037 5 15" xfId="3188"/>
    <cellStyle name="_6037 5 16" xfId="3189"/>
    <cellStyle name="_6037 5 17" xfId="3190"/>
    <cellStyle name="_6037 5 18" xfId="3191"/>
    <cellStyle name="_6037 5 2" xfId="3192"/>
    <cellStyle name="_6037 5 3" xfId="3193"/>
    <cellStyle name="_6037 5 4" xfId="3194"/>
    <cellStyle name="_6037 5 5" xfId="3195"/>
    <cellStyle name="_6037 5 6" xfId="3196"/>
    <cellStyle name="_6037 5 7" xfId="3197"/>
    <cellStyle name="_6037 5 8" xfId="3198"/>
    <cellStyle name="_6037 5 9" xfId="3199"/>
    <cellStyle name="_6037 6" xfId="3200"/>
    <cellStyle name="_6037 6 10" xfId="3201"/>
    <cellStyle name="_6037 6 11" xfId="3202"/>
    <cellStyle name="_6037 6 12" xfId="3203"/>
    <cellStyle name="_6037 6 13" xfId="3204"/>
    <cellStyle name="_6037 6 14" xfId="3205"/>
    <cellStyle name="_6037 6 15" xfId="3206"/>
    <cellStyle name="_6037 6 16" xfId="3207"/>
    <cellStyle name="_6037 6 17" xfId="3208"/>
    <cellStyle name="_6037 6 18" xfId="3209"/>
    <cellStyle name="_6037 6 2" xfId="3210"/>
    <cellStyle name="_6037 6 3" xfId="3211"/>
    <cellStyle name="_6037 6 4" xfId="3212"/>
    <cellStyle name="_6037 6 5" xfId="3213"/>
    <cellStyle name="_6037 6 6" xfId="3214"/>
    <cellStyle name="_6037 6 7" xfId="3215"/>
    <cellStyle name="_6037 6 8" xfId="3216"/>
    <cellStyle name="_6037 6 9" xfId="3217"/>
    <cellStyle name="_6037 7" xfId="3218"/>
    <cellStyle name="_6037 7 10" xfId="3219"/>
    <cellStyle name="_6037 7 11" xfId="3220"/>
    <cellStyle name="_6037 7 12" xfId="3221"/>
    <cellStyle name="_6037 7 13" xfId="3222"/>
    <cellStyle name="_6037 7 14" xfId="3223"/>
    <cellStyle name="_6037 7 15" xfId="3224"/>
    <cellStyle name="_6037 7 16" xfId="3225"/>
    <cellStyle name="_6037 7 17" xfId="3226"/>
    <cellStyle name="_6037 7 18" xfId="3227"/>
    <cellStyle name="_6037 7 2" xfId="3228"/>
    <cellStyle name="_6037 7 3" xfId="3229"/>
    <cellStyle name="_6037 7 4" xfId="3230"/>
    <cellStyle name="_6037 7 5" xfId="3231"/>
    <cellStyle name="_6037 7 6" xfId="3232"/>
    <cellStyle name="_6037 7 7" xfId="3233"/>
    <cellStyle name="_6037 7 8" xfId="3234"/>
    <cellStyle name="_6037 7 9" xfId="3235"/>
    <cellStyle name="_6037 8" xfId="3236"/>
    <cellStyle name="_6037 9" xfId="3237"/>
    <cellStyle name="_6037_2007 Group Capital State Tax Workpapers1" xfId="3238"/>
    <cellStyle name="_6037_2007 Group Capital State Tax Workpapers1 2" xfId="3239"/>
    <cellStyle name="_6037_2008 FPL Group Tax Workpapers" xfId="3240"/>
    <cellStyle name="_6037_BASIS ADJ" xfId="3241"/>
    <cellStyle name="_6037_BM Adjustments" xfId="3242"/>
    <cellStyle name="_6037_Callahan" xfId="3243"/>
    <cellStyle name="_6037_Callahan " xfId="3244"/>
    <cellStyle name="_6037_Callahan _1" xfId="3245"/>
    <cellStyle name="_6037_Callahan 090813 GM 0 Report" xfId="3246"/>
    <cellStyle name="_6037_Callahan 091106 GM 0 Report" xfId="3247"/>
    <cellStyle name="_6037_Copy of Texas Wind Debt Amortization 11-08" xfId="3248"/>
    <cellStyle name="_6037_Debt Service Coverage Ratio-TEXAS WIND Historical  Forecast" xfId="3249"/>
    <cellStyle name="_6037_ENTRY 2010 11 FUEL AMORT PROSPECTIVE METHOD" xfId="3250"/>
    <cellStyle name="_6037_Fees" xfId="3251"/>
    <cellStyle name="_6037_Final 2009 tax workpapers" xfId="3252"/>
    <cellStyle name="_6037_FPL Georgia Tax As of October 2010" xfId="3253"/>
    <cellStyle name="_6037_FPL Georgia Tax As of October 2010_Summary of 2010 Errors Resolutions with Responses" xfId="3254"/>
    <cellStyle name="_6037_Group Prov M11 09" xfId="3255"/>
    <cellStyle name="_6037_Group Prov M11 09_Final 2009 tax workpapers" xfId="3256"/>
    <cellStyle name="_6037_Horse Hollow 1 090813 GM 0 Report" xfId="3257"/>
    <cellStyle name="_6037_Horse Hollow 1 090911 GM 0 Report" xfId="3258"/>
    <cellStyle name="_6037_PSA analysis revised for forfeitures" xfId="3259"/>
    <cellStyle name="_6037_Wind Adj_091106" xfId="3260"/>
    <cellStyle name="_6038" xfId="3261"/>
    <cellStyle name="_6038 10" xfId="3262"/>
    <cellStyle name="_6038 11" xfId="3263"/>
    <cellStyle name="_6038 12" xfId="3264"/>
    <cellStyle name="_6038 13" xfId="3265"/>
    <cellStyle name="_6038 14" xfId="3266"/>
    <cellStyle name="_6038 15" xfId="3267"/>
    <cellStyle name="_6038 16" xfId="3268"/>
    <cellStyle name="_6038 17" xfId="3269"/>
    <cellStyle name="_6038 2" xfId="3270"/>
    <cellStyle name="_6038 2 2" xfId="3271"/>
    <cellStyle name="_6038 2 3" xfId="3272"/>
    <cellStyle name="_6038 2 4" xfId="3273"/>
    <cellStyle name="_6038 2 5" xfId="3274"/>
    <cellStyle name="_6038 2 6" xfId="3275"/>
    <cellStyle name="_6038 2 7" xfId="3276"/>
    <cellStyle name="_6038 2 8" xfId="3277"/>
    <cellStyle name="_6038 3" xfId="3278"/>
    <cellStyle name="_6038 3 2" xfId="3279"/>
    <cellStyle name="_6038 3 3" xfId="3280"/>
    <cellStyle name="_6038 3 4" xfId="3281"/>
    <cellStyle name="_6038 3 5" xfId="3282"/>
    <cellStyle name="_6038 3 6" xfId="3283"/>
    <cellStyle name="_6038 3 7" xfId="3284"/>
    <cellStyle name="_6038 3 8" xfId="3285"/>
    <cellStyle name="_6038 4" xfId="3286"/>
    <cellStyle name="_6038 4 2" xfId="3287"/>
    <cellStyle name="_6038 4 3" xfId="3288"/>
    <cellStyle name="_6038 4 4" xfId="3289"/>
    <cellStyle name="_6038 4 5" xfId="3290"/>
    <cellStyle name="_6038 4 6" xfId="3291"/>
    <cellStyle name="_6038 4 7" xfId="3292"/>
    <cellStyle name="_6038 4 8" xfId="3293"/>
    <cellStyle name="_6038 5" xfId="3294"/>
    <cellStyle name="_6038 5 10" xfId="3295"/>
    <cellStyle name="_6038 5 11" xfId="3296"/>
    <cellStyle name="_6038 5 12" xfId="3297"/>
    <cellStyle name="_6038 5 13" xfId="3298"/>
    <cellStyle name="_6038 5 14" xfId="3299"/>
    <cellStyle name="_6038 5 15" xfId="3300"/>
    <cellStyle name="_6038 5 16" xfId="3301"/>
    <cellStyle name="_6038 5 17" xfId="3302"/>
    <cellStyle name="_6038 5 18" xfId="3303"/>
    <cellStyle name="_6038 5 2" xfId="3304"/>
    <cellStyle name="_6038 5 3" xfId="3305"/>
    <cellStyle name="_6038 5 4" xfId="3306"/>
    <cellStyle name="_6038 5 5" xfId="3307"/>
    <cellStyle name="_6038 5 6" xfId="3308"/>
    <cellStyle name="_6038 5 7" xfId="3309"/>
    <cellStyle name="_6038 5 8" xfId="3310"/>
    <cellStyle name="_6038 5 9" xfId="3311"/>
    <cellStyle name="_6038 6" xfId="3312"/>
    <cellStyle name="_6038 6 10" xfId="3313"/>
    <cellStyle name="_6038 6 11" xfId="3314"/>
    <cellStyle name="_6038 6 12" xfId="3315"/>
    <cellStyle name="_6038 6 13" xfId="3316"/>
    <cellStyle name="_6038 6 14" xfId="3317"/>
    <cellStyle name="_6038 6 15" xfId="3318"/>
    <cellStyle name="_6038 6 16" xfId="3319"/>
    <cellStyle name="_6038 6 17" xfId="3320"/>
    <cellStyle name="_6038 6 18" xfId="3321"/>
    <cellStyle name="_6038 6 2" xfId="3322"/>
    <cellStyle name="_6038 6 3" xfId="3323"/>
    <cellStyle name="_6038 6 4" xfId="3324"/>
    <cellStyle name="_6038 6 5" xfId="3325"/>
    <cellStyle name="_6038 6 6" xfId="3326"/>
    <cellStyle name="_6038 6 7" xfId="3327"/>
    <cellStyle name="_6038 6 8" xfId="3328"/>
    <cellStyle name="_6038 6 9" xfId="3329"/>
    <cellStyle name="_6038 7" xfId="3330"/>
    <cellStyle name="_6038 7 10" xfId="3331"/>
    <cellStyle name="_6038 7 11" xfId="3332"/>
    <cellStyle name="_6038 7 12" xfId="3333"/>
    <cellStyle name="_6038 7 13" xfId="3334"/>
    <cellStyle name="_6038 7 14" xfId="3335"/>
    <cellStyle name="_6038 7 15" xfId="3336"/>
    <cellStyle name="_6038 7 16" xfId="3337"/>
    <cellStyle name="_6038 7 17" xfId="3338"/>
    <cellStyle name="_6038 7 18" xfId="3339"/>
    <cellStyle name="_6038 7 2" xfId="3340"/>
    <cellStyle name="_6038 7 3" xfId="3341"/>
    <cellStyle name="_6038 7 4" xfId="3342"/>
    <cellStyle name="_6038 7 5" xfId="3343"/>
    <cellStyle name="_6038 7 6" xfId="3344"/>
    <cellStyle name="_6038 7 7" xfId="3345"/>
    <cellStyle name="_6038 7 8" xfId="3346"/>
    <cellStyle name="_6038 7 9" xfId="3347"/>
    <cellStyle name="_6038 8" xfId="3348"/>
    <cellStyle name="_6038 9" xfId="3349"/>
    <cellStyle name="_6038_2007 Group Capital State Tax Workpapers1" xfId="3350"/>
    <cellStyle name="_6038_2007 Group Capital State Tax Workpapers1 2" xfId="3351"/>
    <cellStyle name="_6038_2008 FPL Group Tax Workpapers" xfId="3352"/>
    <cellStyle name="_6038_BASIS ADJ" xfId="3353"/>
    <cellStyle name="_6038_BM Adjustments" xfId="3354"/>
    <cellStyle name="_6038_Callahan" xfId="3355"/>
    <cellStyle name="_6038_Callahan " xfId="3356"/>
    <cellStyle name="_6038_Callahan _1" xfId="3357"/>
    <cellStyle name="_6038_Callahan 090813 GM 0 Report" xfId="3358"/>
    <cellStyle name="_6038_Callahan 091106 GM 0 Report" xfId="3359"/>
    <cellStyle name="_6038_Copy of Texas Wind Debt Amortization 11-08" xfId="3360"/>
    <cellStyle name="_6038_Debt Service Coverage Ratio-TEXAS WIND Historical  Forecast" xfId="3361"/>
    <cellStyle name="_6038_ENTRY 2010 11 FUEL AMORT PROSPECTIVE METHOD" xfId="3362"/>
    <cellStyle name="_6038_Fees" xfId="3363"/>
    <cellStyle name="_6038_Final 2009 tax workpapers" xfId="3364"/>
    <cellStyle name="_6038_FPL Georgia Tax As of October 2010" xfId="3365"/>
    <cellStyle name="_6038_FPL Georgia Tax As of October 2010_Summary of 2010 Errors Resolutions with Responses" xfId="3366"/>
    <cellStyle name="_6038_Group Prov M11 09" xfId="3367"/>
    <cellStyle name="_6038_Group Prov M11 09_Final 2009 tax workpapers" xfId="3368"/>
    <cellStyle name="_6038_Horse Hollow 1 090813 GM 0 Report" xfId="3369"/>
    <cellStyle name="_6038_Horse Hollow 1 090911 GM 0 Report" xfId="3370"/>
    <cellStyle name="_6038_PSA analysis revised for forfeitures" xfId="3371"/>
    <cellStyle name="_6038_Wind Adj_091106" xfId="3372"/>
    <cellStyle name="_6040" xfId="3373"/>
    <cellStyle name="_6040 10" xfId="3374"/>
    <cellStyle name="_6040 11" xfId="3375"/>
    <cellStyle name="_6040 12" xfId="3376"/>
    <cellStyle name="_6040 13" xfId="3377"/>
    <cellStyle name="_6040 14" xfId="3378"/>
    <cellStyle name="_6040 15" xfId="3379"/>
    <cellStyle name="_6040 16" xfId="3380"/>
    <cellStyle name="_6040 17" xfId="3381"/>
    <cellStyle name="_6040 2" xfId="3382"/>
    <cellStyle name="_6040 2 2" xfId="3383"/>
    <cellStyle name="_6040 2 3" xfId="3384"/>
    <cellStyle name="_6040 2 4" xfId="3385"/>
    <cellStyle name="_6040 2 5" xfId="3386"/>
    <cellStyle name="_6040 2 6" xfId="3387"/>
    <cellStyle name="_6040 2 7" xfId="3388"/>
    <cellStyle name="_6040 2 8" xfId="3389"/>
    <cellStyle name="_6040 3" xfId="3390"/>
    <cellStyle name="_6040 3 2" xfId="3391"/>
    <cellStyle name="_6040 3 3" xfId="3392"/>
    <cellStyle name="_6040 3 4" xfId="3393"/>
    <cellStyle name="_6040 3 5" xfId="3394"/>
    <cellStyle name="_6040 3 6" xfId="3395"/>
    <cellStyle name="_6040 3 7" xfId="3396"/>
    <cellStyle name="_6040 3 8" xfId="3397"/>
    <cellStyle name="_6040 4" xfId="3398"/>
    <cellStyle name="_6040 4 2" xfId="3399"/>
    <cellStyle name="_6040 4 3" xfId="3400"/>
    <cellStyle name="_6040 4 4" xfId="3401"/>
    <cellStyle name="_6040 4 5" xfId="3402"/>
    <cellStyle name="_6040 4 6" xfId="3403"/>
    <cellStyle name="_6040 4 7" xfId="3404"/>
    <cellStyle name="_6040 4 8" xfId="3405"/>
    <cellStyle name="_6040 5" xfId="3406"/>
    <cellStyle name="_6040 5 10" xfId="3407"/>
    <cellStyle name="_6040 5 11" xfId="3408"/>
    <cellStyle name="_6040 5 12" xfId="3409"/>
    <cellStyle name="_6040 5 13" xfId="3410"/>
    <cellStyle name="_6040 5 14" xfId="3411"/>
    <cellStyle name="_6040 5 15" xfId="3412"/>
    <cellStyle name="_6040 5 16" xfId="3413"/>
    <cellStyle name="_6040 5 17" xfId="3414"/>
    <cellStyle name="_6040 5 18" xfId="3415"/>
    <cellStyle name="_6040 5 2" xfId="3416"/>
    <cellStyle name="_6040 5 3" xfId="3417"/>
    <cellStyle name="_6040 5 4" xfId="3418"/>
    <cellStyle name="_6040 5 5" xfId="3419"/>
    <cellStyle name="_6040 5 6" xfId="3420"/>
    <cellStyle name="_6040 5 7" xfId="3421"/>
    <cellStyle name="_6040 5 8" xfId="3422"/>
    <cellStyle name="_6040 5 9" xfId="3423"/>
    <cellStyle name="_6040 6" xfId="3424"/>
    <cellStyle name="_6040 6 10" xfId="3425"/>
    <cellStyle name="_6040 6 11" xfId="3426"/>
    <cellStyle name="_6040 6 12" xfId="3427"/>
    <cellStyle name="_6040 6 13" xfId="3428"/>
    <cellStyle name="_6040 6 14" xfId="3429"/>
    <cellStyle name="_6040 6 15" xfId="3430"/>
    <cellStyle name="_6040 6 16" xfId="3431"/>
    <cellStyle name="_6040 6 17" xfId="3432"/>
    <cellStyle name="_6040 6 18" xfId="3433"/>
    <cellStyle name="_6040 6 2" xfId="3434"/>
    <cellStyle name="_6040 6 3" xfId="3435"/>
    <cellStyle name="_6040 6 4" xfId="3436"/>
    <cellStyle name="_6040 6 5" xfId="3437"/>
    <cellStyle name="_6040 6 6" xfId="3438"/>
    <cellStyle name="_6040 6 7" xfId="3439"/>
    <cellStyle name="_6040 6 8" xfId="3440"/>
    <cellStyle name="_6040 6 9" xfId="3441"/>
    <cellStyle name="_6040 7" xfId="3442"/>
    <cellStyle name="_6040 7 10" xfId="3443"/>
    <cellStyle name="_6040 7 11" xfId="3444"/>
    <cellStyle name="_6040 7 12" xfId="3445"/>
    <cellStyle name="_6040 7 13" xfId="3446"/>
    <cellStyle name="_6040 7 14" xfId="3447"/>
    <cellStyle name="_6040 7 15" xfId="3448"/>
    <cellStyle name="_6040 7 16" xfId="3449"/>
    <cellStyle name="_6040 7 17" xfId="3450"/>
    <cellStyle name="_6040 7 18" xfId="3451"/>
    <cellStyle name="_6040 7 2" xfId="3452"/>
    <cellStyle name="_6040 7 3" xfId="3453"/>
    <cellStyle name="_6040 7 4" xfId="3454"/>
    <cellStyle name="_6040 7 5" xfId="3455"/>
    <cellStyle name="_6040 7 6" xfId="3456"/>
    <cellStyle name="_6040 7 7" xfId="3457"/>
    <cellStyle name="_6040 7 8" xfId="3458"/>
    <cellStyle name="_6040 7 9" xfId="3459"/>
    <cellStyle name="_6040 8" xfId="3460"/>
    <cellStyle name="_6040 9" xfId="3461"/>
    <cellStyle name="_6040_2007 Group Capital State Tax Workpapers1" xfId="3462"/>
    <cellStyle name="_6040_2007 Group Capital State Tax Workpapers1 2" xfId="3463"/>
    <cellStyle name="_6040_2008 FPL Group Tax Workpapers" xfId="3464"/>
    <cellStyle name="_6040_BASIS ADJ" xfId="3465"/>
    <cellStyle name="_6040_BM Adjustments" xfId="3466"/>
    <cellStyle name="_6040_Callahan" xfId="3467"/>
    <cellStyle name="_6040_Callahan " xfId="3468"/>
    <cellStyle name="_6040_Callahan _1" xfId="3469"/>
    <cellStyle name="_6040_Callahan 090813 GM 0 Report" xfId="3470"/>
    <cellStyle name="_6040_Callahan 091106 GM 0 Report" xfId="3471"/>
    <cellStyle name="_6040_Copy of Texas Wind Debt Amortization 11-08" xfId="3472"/>
    <cellStyle name="_6040_Debt Service Coverage Ratio-TEXAS WIND Historical  Forecast" xfId="3473"/>
    <cellStyle name="_6040_ENTRY 2010 11 FUEL AMORT PROSPECTIVE METHOD" xfId="3474"/>
    <cellStyle name="_6040_Fees" xfId="3475"/>
    <cellStyle name="_6040_Final 2009 tax workpapers" xfId="3476"/>
    <cellStyle name="_6040_FPL Georgia Tax As of October 2010" xfId="3477"/>
    <cellStyle name="_6040_FPL Georgia Tax As of October 2010_Summary of 2010 Errors Resolutions with Responses" xfId="3478"/>
    <cellStyle name="_6040_Group Prov M11 09" xfId="3479"/>
    <cellStyle name="_6040_Group Prov M11 09_Final 2009 tax workpapers" xfId="3480"/>
    <cellStyle name="_6040_Horse Hollow 1 090813 GM 0 Report" xfId="3481"/>
    <cellStyle name="_6040_Horse Hollow 1 090911 GM 0 Report" xfId="3482"/>
    <cellStyle name="_6040_PSA analysis revised for forfeitures" xfId="3483"/>
    <cellStyle name="_6040_Wind Adj_091106" xfId="3484"/>
    <cellStyle name="_6041" xfId="3485"/>
    <cellStyle name="_6041 10" xfId="3486"/>
    <cellStyle name="_6041 11" xfId="3487"/>
    <cellStyle name="_6041 12" xfId="3488"/>
    <cellStyle name="_6041 13" xfId="3489"/>
    <cellStyle name="_6041 14" xfId="3490"/>
    <cellStyle name="_6041 15" xfId="3491"/>
    <cellStyle name="_6041 16" xfId="3492"/>
    <cellStyle name="_6041 17" xfId="3493"/>
    <cellStyle name="_6041 2" xfId="3494"/>
    <cellStyle name="_6041 2 2" xfId="3495"/>
    <cellStyle name="_6041 2 3" xfId="3496"/>
    <cellStyle name="_6041 2 4" xfId="3497"/>
    <cellStyle name="_6041 2 5" xfId="3498"/>
    <cellStyle name="_6041 2 6" xfId="3499"/>
    <cellStyle name="_6041 2 7" xfId="3500"/>
    <cellStyle name="_6041 2 8" xfId="3501"/>
    <cellStyle name="_6041 3" xfId="3502"/>
    <cellStyle name="_6041 3 2" xfId="3503"/>
    <cellStyle name="_6041 3 3" xfId="3504"/>
    <cellStyle name="_6041 3 4" xfId="3505"/>
    <cellStyle name="_6041 3 5" xfId="3506"/>
    <cellStyle name="_6041 3 6" xfId="3507"/>
    <cellStyle name="_6041 3 7" xfId="3508"/>
    <cellStyle name="_6041 3 8" xfId="3509"/>
    <cellStyle name="_6041 4" xfId="3510"/>
    <cellStyle name="_6041 4 2" xfId="3511"/>
    <cellStyle name="_6041 4 3" xfId="3512"/>
    <cellStyle name="_6041 4 4" xfId="3513"/>
    <cellStyle name="_6041 4 5" xfId="3514"/>
    <cellStyle name="_6041 4 6" xfId="3515"/>
    <cellStyle name="_6041 4 7" xfId="3516"/>
    <cellStyle name="_6041 4 8" xfId="3517"/>
    <cellStyle name="_6041 5" xfId="3518"/>
    <cellStyle name="_6041 5 10" xfId="3519"/>
    <cellStyle name="_6041 5 11" xfId="3520"/>
    <cellStyle name="_6041 5 12" xfId="3521"/>
    <cellStyle name="_6041 5 13" xfId="3522"/>
    <cellStyle name="_6041 5 14" xfId="3523"/>
    <cellStyle name="_6041 5 15" xfId="3524"/>
    <cellStyle name="_6041 5 16" xfId="3525"/>
    <cellStyle name="_6041 5 17" xfId="3526"/>
    <cellStyle name="_6041 5 18" xfId="3527"/>
    <cellStyle name="_6041 5 2" xfId="3528"/>
    <cellStyle name="_6041 5 3" xfId="3529"/>
    <cellStyle name="_6041 5 4" xfId="3530"/>
    <cellStyle name="_6041 5 5" xfId="3531"/>
    <cellStyle name="_6041 5 6" xfId="3532"/>
    <cellStyle name="_6041 5 7" xfId="3533"/>
    <cellStyle name="_6041 5 8" xfId="3534"/>
    <cellStyle name="_6041 5 9" xfId="3535"/>
    <cellStyle name="_6041 6" xfId="3536"/>
    <cellStyle name="_6041 6 10" xfId="3537"/>
    <cellStyle name="_6041 6 11" xfId="3538"/>
    <cellStyle name="_6041 6 12" xfId="3539"/>
    <cellStyle name="_6041 6 13" xfId="3540"/>
    <cellStyle name="_6041 6 14" xfId="3541"/>
    <cellStyle name="_6041 6 15" xfId="3542"/>
    <cellStyle name="_6041 6 16" xfId="3543"/>
    <cellStyle name="_6041 6 17" xfId="3544"/>
    <cellStyle name="_6041 6 18" xfId="3545"/>
    <cellStyle name="_6041 6 2" xfId="3546"/>
    <cellStyle name="_6041 6 3" xfId="3547"/>
    <cellStyle name="_6041 6 4" xfId="3548"/>
    <cellStyle name="_6041 6 5" xfId="3549"/>
    <cellStyle name="_6041 6 6" xfId="3550"/>
    <cellStyle name="_6041 6 7" xfId="3551"/>
    <cellStyle name="_6041 6 8" xfId="3552"/>
    <cellStyle name="_6041 6 9" xfId="3553"/>
    <cellStyle name="_6041 7" xfId="3554"/>
    <cellStyle name="_6041 7 10" xfId="3555"/>
    <cellStyle name="_6041 7 11" xfId="3556"/>
    <cellStyle name="_6041 7 12" xfId="3557"/>
    <cellStyle name="_6041 7 13" xfId="3558"/>
    <cellStyle name="_6041 7 14" xfId="3559"/>
    <cellStyle name="_6041 7 15" xfId="3560"/>
    <cellStyle name="_6041 7 16" xfId="3561"/>
    <cellStyle name="_6041 7 17" xfId="3562"/>
    <cellStyle name="_6041 7 18" xfId="3563"/>
    <cellStyle name="_6041 7 2" xfId="3564"/>
    <cellStyle name="_6041 7 3" xfId="3565"/>
    <cellStyle name="_6041 7 4" xfId="3566"/>
    <cellStyle name="_6041 7 5" xfId="3567"/>
    <cellStyle name="_6041 7 6" xfId="3568"/>
    <cellStyle name="_6041 7 7" xfId="3569"/>
    <cellStyle name="_6041 7 8" xfId="3570"/>
    <cellStyle name="_6041 7 9" xfId="3571"/>
    <cellStyle name="_6041 8" xfId="3572"/>
    <cellStyle name="_6041 9" xfId="3573"/>
    <cellStyle name="_6041_2007 Group Capital State Tax Workpapers1" xfId="3574"/>
    <cellStyle name="_6041_2007 Group Capital State Tax Workpapers1 2" xfId="3575"/>
    <cellStyle name="_6041_2008 FPL Group Tax Workpapers" xfId="3576"/>
    <cellStyle name="_6041_BASIS ADJ" xfId="3577"/>
    <cellStyle name="_6041_BM Adjustments" xfId="3578"/>
    <cellStyle name="_6041_Callahan" xfId="3579"/>
    <cellStyle name="_6041_Callahan " xfId="3580"/>
    <cellStyle name="_6041_Callahan _1" xfId="3581"/>
    <cellStyle name="_6041_Callahan 090813 GM 0 Report" xfId="3582"/>
    <cellStyle name="_6041_Callahan 091106 GM 0 Report" xfId="3583"/>
    <cellStyle name="_6041_Copy of Texas Wind Debt Amortization 11-08" xfId="3584"/>
    <cellStyle name="_6041_Debt Service Coverage Ratio-TEXAS WIND Historical  Forecast" xfId="3585"/>
    <cellStyle name="_6041_ENTRY 2010 11 FUEL AMORT PROSPECTIVE METHOD" xfId="3586"/>
    <cellStyle name="_6041_Fees" xfId="3587"/>
    <cellStyle name="_6041_Final 2009 tax workpapers" xfId="3588"/>
    <cellStyle name="_6041_FPL Georgia Tax As of October 2010" xfId="3589"/>
    <cellStyle name="_6041_FPL Georgia Tax As of October 2010_Summary of 2010 Errors Resolutions with Responses" xfId="3590"/>
    <cellStyle name="_6041_Group Prov M11 09" xfId="3591"/>
    <cellStyle name="_6041_Group Prov M11 09_Final 2009 tax workpapers" xfId="3592"/>
    <cellStyle name="_6041_Horse Hollow 1 090813 GM 0 Report" xfId="3593"/>
    <cellStyle name="_6041_Horse Hollow 1 090911 GM 0 Report" xfId="3594"/>
    <cellStyle name="_6041_PSA analysis revised for forfeitures" xfId="3595"/>
    <cellStyle name="_6041_Wind Adj_091106" xfId="3596"/>
    <cellStyle name="_6042" xfId="3597"/>
    <cellStyle name="_6042 10" xfId="3598"/>
    <cellStyle name="_6042 11" xfId="3599"/>
    <cellStyle name="_6042 12" xfId="3600"/>
    <cellStyle name="_6042 13" xfId="3601"/>
    <cellStyle name="_6042 14" xfId="3602"/>
    <cellStyle name="_6042 15" xfId="3603"/>
    <cellStyle name="_6042 16" xfId="3604"/>
    <cellStyle name="_6042 17" xfId="3605"/>
    <cellStyle name="_6042 2" xfId="3606"/>
    <cellStyle name="_6042 2 2" xfId="3607"/>
    <cellStyle name="_6042 2 3" xfId="3608"/>
    <cellStyle name="_6042 2 4" xfId="3609"/>
    <cellStyle name="_6042 2 5" xfId="3610"/>
    <cellStyle name="_6042 2 6" xfId="3611"/>
    <cellStyle name="_6042 2 7" xfId="3612"/>
    <cellStyle name="_6042 2 8" xfId="3613"/>
    <cellStyle name="_6042 3" xfId="3614"/>
    <cellStyle name="_6042 3 2" xfId="3615"/>
    <cellStyle name="_6042 3 3" xfId="3616"/>
    <cellStyle name="_6042 3 4" xfId="3617"/>
    <cellStyle name="_6042 3 5" xfId="3618"/>
    <cellStyle name="_6042 3 6" xfId="3619"/>
    <cellStyle name="_6042 3 7" xfId="3620"/>
    <cellStyle name="_6042 3 8" xfId="3621"/>
    <cellStyle name="_6042 4" xfId="3622"/>
    <cellStyle name="_6042 4 2" xfId="3623"/>
    <cellStyle name="_6042 4 3" xfId="3624"/>
    <cellStyle name="_6042 4 4" xfId="3625"/>
    <cellStyle name="_6042 4 5" xfId="3626"/>
    <cellStyle name="_6042 4 6" xfId="3627"/>
    <cellStyle name="_6042 4 7" xfId="3628"/>
    <cellStyle name="_6042 4 8" xfId="3629"/>
    <cellStyle name="_6042 5" xfId="3630"/>
    <cellStyle name="_6042 5 10" xfId="3631"/>
    <cellStyle name="_6042 5 11" xfId="3632"/>
    <cellStyle name="_6042 5 12" xfId="3633"/>
    <cellStyle name="_6042 5 13" xfId="3634"/>
    <cellStyle name="_6042 5 14" xfId="3635"/>
    <cellStyle name="_6042 5 15" xfId="3636"/>
    <cellStyle name="_6042 5 16" xfId="3637"/>
    <cellStyle name="_6042 5 17" xfId="3638"/>
    <cellStyle name="_6042 5 18" xfId="3639"/>
    <cellStyle name="_6042 5 2" xfId="3640"/>
    <cellStyle name="_6042 5 3" xfId="3641"/>
    <cellStyle name="_6042 5 4" xfId="3642"/>
    <cellStyle name="_6042 5 5" xfId="3643"/>
    <cellStyle name="_6042 5 6" xfId="3644"/>
    <cellStyle name="_6042 5 7" xfId="3645"/>
    <cellStyle name="_6042 5 8" xfId="3646"/>
    <cellStyle name="_6042 5 9" xfId="3647"/>
    <cellStyle name="_6042 6" xfId="3648"/>
    <cellStyle name="_6042 6 10" xfId="3649"/>
    <cellStyle name="_6042 6 11" xfId="3650"/>
    <cellStyle name="_6042 6 12" xfId="3651"/>
    <cellStyle name="_6042 6 13" xfId="3652"/>
    <cellStyle name="_6042 6 14" xfId="3653"/>
    <cellStyle name="_6042 6 15" xfId="3654"/>
    <cellStyle name="_6042 6 16" xfId="3655"/>
    <cellStyle name="_6042 6 17" xfId="3656"/>
    <cellStyle name="_6042 6 18" xfId="3657"/>
    <cellStyle name="_6042 6 2" xfId="3658"/>
    <cellStyle name="_6042 6 3" xfId="3659"/>
    <cellStyle name="_6042 6 4" xfId="3660"/>
    <cellStyle name="_6042 6 5" xfId="3661"/>
    <cellStyle name="_6042 6 6" xfId="3662"/>
    <cellStyle name="_6042 6 7" xfId="3663"/>
    <cellStyle name="_6042 6 8" xfId="3664"/>
    <cellStyle name="_6042 6 9" xfId="3665"/>
    <cellStyle name="_6042 7" xfId="3666"/>
    <cellStyle name="_6042 7 10" xfId="3667"/>
    <cellStyle name="_6042 7 11" xfId="3668"/>
    <cellStyle name="_6042 7 12" xfId="3669"/>
    <cellStyle name="_6042 7 13" xfId="3670"/>
    <cellStyle name="_6042 7 14" xfId="3671"/>
    <cellStyle name="_6042 7 15" xfId="3672"/>
    <cellStyle name="_6042 7 16" xfId="3673"/>
    <cellStyle name="_6042 7 17" xfId="3674"/>
    <cellStyle name="_6042 7 18" xfId="3675"/>
    <cellStyle name="_6042 7 2" xfId="3676"/>
    <cellStyle name="_6042 7 3" xfId="3677"/>
    <cellStyle name="_6042 7 4" xfId="3678"/>
    <cellStyle name="_6042 7 5" xfId="3679"/>
    <cellStyle name="_6042 7 6" xfId="3680"/>
    <cellStyle name="_6042 7 7" xfId="3681"/>
    <cellStyle name="_6042 7 8" xfId="3682"/>
    <cellStyle name="_6042 7 9" xfId="3683"/>
    <cellStyle name="_6042 8" xfId="3684"/>
    <cellStyle name="_6042 9" xfId="3685"/>
    <cellStyle name="_6042_2007 Group Capital State Tax Workpapers1" xfId="3686"/>
    <cellStyle name="_6042_2007 Group Capital State Tax Workpapers1 2" xfId="3687"/>
    <cellStyle name="_6042_2008 FPL Group Tax Workpapers" xfId="3688"/>
    <cellStyle name="_6042_BASIS ADJ" xfId="3689"/>
    <cellStyle name="_6042_BM Adjustments" xfId="3690"/>
    <cellStyle name="_6042_Callahan" xfId="3691"/>
    <cellStyle name="_6042_Callahan " xfId="3692"/>
    <cellStyle name="_6042_Callahan _1" xfId="3693"/>
    <cellStyle name="_6042_Callahan 090813 GM 0 Report" xfId="3694"/>
    <cellStyle name="_6042_Callahan 091106 GM 0 Report" xfId="3695"/>
    <cellStyle name="_6042_Copy of Texas Wind Debt Amortization 11-08" xfId="3696"/>
    <cellStyle name="_6042_Debt Service Coverage Ratio-TEXAS WIND Historical  Forecast" xfId="3697"/>
    <cellStyle name="_6042_ENTRY 2010 11 FUEL AMORT PROSPECTIVE METHOD" xfId="3698"/>
    <cellStyle name="_6042_Fees" xfId="3699"/>
    <cellStyle name="_6042_Final 2009 tax workpapers" xfId="3700"/>
    <cellStyle name="_6042_FPL Georgia Tax As of October 2010" xfId="3701"/>
    <cellStyle name="_6042_FPL Georgia Tax As of October 2010_Summary of 2010 Errors Resolutions with Responses" xfId="3702"/>
    <cellStyle name="_6042_Group Prov M11 09" xfId="3703"/>
    <cellStyle name="_6042_Group Prov M11 09_Final 2009 tax workpapers" xfId="3704"/>
    <cellStyle name="_6042_Horse Hollow 1 090813 GM 0 Report" xfId="3705"/>
    <cellStyle name="_6042_Horse Hollow 1 090911 GM 0 Report" xfId="3706"/>
    <cellStyle name="_6042_PSA analysis revised for forfeitures" xfId="3707"/>
    <cellStyle name="_6042_Wind Adj_091106" xfId="3708"/>
    <cellStyle name="_6043" xfId="3709"/>
    <cellStyle name="_6043 10" xfId="3710"/>
    <cellStyle name="_6043 11" xfId="3711"/>
    <cellStyle name="_6043 12" xfId="3712"/>
    <cellStyle name="_6043 13" xfId="3713"/>
    <cellStyle name="_6043 14" xfId="3714"/>
    <cellStyle name="_6043 15" xfId="3715"/>
    <cellStyle name="_6043 16" xfId="3716"/>
    <cellStyle name="_6043 17" xfId="3717"/>
    <cellStyle name="_6043 2" xfId="3718"/>
    <cellStyle name="_6043 2 2" xfId="3719"/>
    <cellStyle name="_6043 2 3" xfId="3720"/>
    <cellStyle name="_6043 2 4" xfId="3721"/>
    <cellStyle name="_6043 2 5" xfId="3722"/>
    <cellStyle name="_6043 2 6" xfId="3723"/>
    <cellStyle name="_6043 2 7" xfId="3724"/>
    <cellStyle name="_6043 2 8" xfId="3725"/>
    <cellStyle name="_6043 3" xfId="3726"/>
    <cellStyle name="_6043 3 2" xfId="3727"/>
    <cellStyle name="_6043 3 3" xfId="3728"/>
    <cellStyle name="_6043 3 4" xfId="3729"/>
    <cellStyle name="_6043 3 5" xfId="3730"/>
    <cellStyle name="_6043 3 6" xfId="3731"/>
    <cellStyle name="_6043 3 7" xfId="3732"/>
    <cellStyle name="_6043 3 8" xfId="3733"/>
    <cellStyle name="_6043 4" xfId="3734"/>
    <cellStyle name="_6043 4 2" xfId="3735"/>
    <cellStyle name="_6043 4 3" xfId="3736"/>
    <cellStyle name="_6043 4 4" xfId="3737"/>
    <cellStyle name="_6043 4 5" xfId="3738"/>
    <cellStyle name="_6043 4 6" xfId="3739"/>
    <cellStyle name="_6043 4 7" xfId="3740"/>
    <cellStyle name="_6043 4 8" xfId="3741"/>
    <cellStyle name="_6043 5" xfId="3742"/>
    <cellStyle name="_6043 5 10" xfId="3743"/>
    <cellStyle name="_6043 5 11" xfId="3744"/>
    <cellStyle name="_6043 5 12" xfId="3745"/>
    <cellStyle name="_6043 5 13" xfId="3746"/>
    <cellStyle name="_6043 5 14" xfId="3747"/>
    <cellStyle name="_6043 5 15" xfId="3748"/>
    <cellStyle name="_6043 5 16" xfId="3749"/>
    <cellStyle name="_6043 5 17" xfId="3750"/>
    <cellStyle name="_6043 5 18" xfId="3751"/>
    <cellStyle name="_6043 5 2" xfId="3752"/>
    <cellStyle name="_6043 5 3" xfId="3753"/>
    <cellStyle name="_6043 5 4" xfId="3754"/>
    <cellStyle name="_6043 5 5" xfId="3755"/>
    <cellStyle name="_6043 5 6" xfId="3756"/>
    <cellStyle name="_6043 5 7" xfId="3757"/>
    <cellStyle name="_6043 5 8" xfId="3758"/>
    <cellStyle name="_6043 5 9" xfId="3759"/>
    <cellStyle name="_6043 6" xfId="3760"/>
    <cellStyle name="_6043 6 10" xfId="3761"/>
    <cellStyle name="_6043 6 11" xfId="3762"/>
    <cellStyle name="_6043 6 12" xfId="3763"/>
    <cellStyle name="_6043 6 13" xfId="3764"/>
    <cellStyle name="_6043 6 14" xfId="3765"/>
    <cellStyle name="_6043 6 15" xfId="3766"/>
    <cellStyle name="_6043 6 16" xfId="3767"/>
    <cellStyle name="_6043 6 17" xfId="3768"/>
    <cellStyle name="_6043 6 18" xfId="3769"/>
    <cellStyle name="_6043 6 2" xfId="3770"/>
    <cellStyle name="_6043 6 3" xfId="3771"/>
    <cellStyle name="_6043 6 4" xfId="3772"/>
    <cellStyle name="_6043 6 5" xfId="3773"/>
    <cellStyle name="_6043 6 6" xfId="3774"/>
    <cellStyle name="_6043 6 7" xfId="3775"/>
    <cellStyle name="_6043 6 8" xfId="3776"/>
    <cellStyle name="_6043 6 9" xfId="3777"/>
    <cellStyle name="_6043 7" xfId="3778"/>
    <cellStyle name="_6043 7 10" xfId="3779"/>
    <cellStyle name="_6043 7 11" xfId="3780"/>
    <cellStyle name="_6043 7 12" xfId="3781"/>
    <cellStyle name="_6043 7 13" xfId="3782"/>
    <cellStyle name="_6043 7 14" xfId="3783"/>
    <cellStyle name="_6043 7 15" xfId="3784"/>
    <cellStyle name="_6043 7 16" xfId="3785"/>
    <cellStyle name="_6043 7 17" xfId="3786"/>
    <cellStyle name="_6043 7 18" xfId="3787"/>
    <cellStyle name="_6043 7 2" xfId="3788"/>
    <cellStyle name="_6043 7 3" xfId="3789"/>
    <cellStyle name="_6043 7 4" xfId="3790"/>
    <cellStyle name="_6043 7 5" xfId="3791"/>
    <cellStyle name="_6043 7 6" xfId="3792"/>
    <cellStyle name="_6043 7 7" xfId="3793"/>
    <cellStyle name="_6043 7 8" xfId="3794"/>
    <cellStyle name="_6043 7 9" xfId="3795"/>
    <cellStyle name="_6043 8" xfId="3796"/>
    <cellStyle name="_6043 9" xfId="3797"/>
    <cellStyle name="_6043_2007 Group Capital State Tax Workpapers1" xfId="3798"/>
    <cellStyle name="_6043_2007 Group Capital State Tax Workpapers1 2" xfId="3799"/>
    <cellStyle name="_6043_2008 FPL Group Tax Workpapers" xfId="3800"/>
    <cellStyle name="_6043_BASIS ADJ" xfId="3801"/>
    <cellStyle name="_6043_BM Adjustments" xfId="3802"/>
    <cellStyle name="_6043_Callahan" xfId="3803"/>
    <cellStyle name="_6043_Callahan " xfId="3804"/>
    <cellStyle name="_6043_Callahan _1" xfId="3805"/>
    <cellStyle name="_6043_Callahan 090813 GM 0 Report" xfId="3806"/>
    <cellStyle name="_6043_Callahan 091106 GM 0 Report" xfId="3807"/>
    <cellStyle name="_6043_Copy of Texas Wind Debt Amortization 11-08" xfId="3808"/>
    <cellStyle name="_6043_Debt Service Coverage Ratio-TEXAS WIND Historical  Forecast" xfId="3809"/>
    <cellStyle name="_6043_ENTRY 2010 11 FUEL AMORT PROSPECTIVE METHOD" xfId="3810"/>
    <cellStyle name="_6043_Fees" xfId="3811"/>
    <cellStyle name="_6043_Final 2009 tax workpapers" xfId="3812"/>
    <cellStyle name="_6043_FPL Georgia Tax As of October 2010" xfId="3813"/>
    <cellStyle name="_6043_FPL Georgia Tax As of October 2010_Summary of 2010 Errors Resolutions with Responses" xfId="3814"/>
    <cellStyle name="_6043_Group Prov M11 09" xfId="3815"/>
    <cellStyle name="_6043_Group Prov M11 09_Final 2009 tax workpapers" xfId="3816"/>
    <cellStyle name="_6043_Horse Hollow 1 090813 GM 0 Report" xfId="3817"/>
    <cellStyle name="_6043_Horse Hollow 1 090911 GM 0 Report" xfId="3818"/>
    <cellStyle name="_6043_PSA analysis revised for forfeitures" xfId="3819"/>
    <cellStyle name="_6043_Wind Adj_091106" xfId="3820"/>
    <cellStyle name="_6044" xfId="3821"/>
    <cellStyle name="_6044 10" xfId="3822"/>
    <cellStyle name="_6044 11" xfId="3823"/>
    <cellStyle name="_6044 12" xfId="3824"/>
    <cellStyle name="_6044 13" xfId="3825"/>
    <cellStyle name="_6044 14" xfId="3826"/>
    <cellStyle name="_6044 15" xfId="3827"/>
    <cellStyle name="_6044 16" xfId="3828"/>
    <cellStyle name="_6044 17" xfId="3829"/>
    <cellStyle name="_6044 2" xfId="3830"/>
    <cellStyle name="_6044 2 2" xfId="3831"/>
    <cellStyle name="_6044 2 3" xfId="3832"/>
    <cellStyle name="_6044 2 4" xfId="3833"/>
    <cellStyle name="_6044 2 5" xfId="3834"/>
    <cellStyle name="_6044 2 6" xfId="3835"/>
    <cellStyle name="_6044 2 7" xfId="3836"/>
    <cellStyle name="_6044 2 8" xfId="3837"/>
    <cellStyle name="_6044 3" xfId="3838"/>
    <cellStyle name="_6044 3 2" xfId="3839"/>
    <cellStyle name="_6044 3 3" xfId="3840"/>
    <cellStyle name="_6044 3 4" xfId="3841"/>
    <cellStyle name="_6044 3 5" xfId="3842"/>
    <cellStyle name="_6044 3 6" xfId="3843"/>
    <cellStyle name="_6044 3 7" xfId="3844"/>
    <cellStyle name="_6044 3 8" xfId="3845"/>
    <cellStyle name="_6044 4" xfId="3846"/>
    <cellStyle name="_6044 4 2" xfId="3847"/>
    <cellStyle name="_6044 4 3" xfId="3848"/>
    <cellStyle name="_6044 4 4" xfId="3849"/>
    <cellStyle name="_6044 4 5" xfId="3850"/>
    <cellStyle name="_6044 4 6" xfId="3851"/>
    <cellStyle name="_6044 4 7" xfId="3852"/>
    <cellStyle name="_6044 4 8" xfId="3853"/>
    <cellStyle name="_6044 5" xfId="3854"/>
    <cellStyle name="_6044 5 10" xfId="3855"/>
    <cellStyle name="_6044 5 11" xfId="3856"/>
    <cellStyle name="_6044 5 12" xfId="3857"/>
    <cellStyle name="_6044 5 13" xfId="3858"/>
    <cellStyle name="_6044 5 14" xfId="3859"/>
    <cellStyle name="_6044 5 15" xfId="3860"/>
    <cellStyle name="_6044 5 16" xfId="3861"/>
    <cellStyle name="_6044 5 17" xfId="3862"/>
    <cellStyle name="_6044 5 18" xfId="3863"/>
    <cellStyle name="_6044 5 2" xfId="3864"/>
    <cellStyle name="_6044 5 3" xfId="3865"/>
    <cellStyle name="_6044 5 4" xfId="3866"/>
    <cellStyle name="_6044 5 5" xfId="3867"/>
    <cellStyle name="_6044 5 6" xfId="3868"/>
    <cellStyle name="_6044 5 7" xfId="3869"/>
    <cellStyle name="_6044 5 8" xfId="3870"/>
    <cellStyle name="_6044 5 9" xfId="3871"/>
    <cellStyle name="_6044 6" xfId="3872"/>
    <cellStyle name="_6044 6 10" xfId="3873"/>
    <cellStyle name="_6044 6 11" xfId="3874"/>
    <cellStyle name="_6044 6 12" xfId="3875"/>
    <cellStyle name="_6044 6 13" xfId="3876"/>
    <cellStyle name="_6044 6 14" xfId="3877"/>
    <cellStyle name="_6044 6 15" xfId="3878"/>
    <cellStyle name="_6044 6 16" xfId="3879"/>
    <cellStyle name="_6044 6 17" xfId="3880"/>
    <cellStyle name="_6044 6 18" xfId="3881"/>
    <cellStyle name="_6044 6 2" xfId="3882"/>
    <cellStyle name="_6044 6 3" xfId="3883"/>
    <cellStyle name="_6044 6 4" xfId="3884"/>
    <cellStyle name="_6044 6 5" xfId="3885"/>
    <cellStyle name="_6044 6 6" xfId="3886"/>
    <cellStyle name="_6044 6 7" xfId="3887"/>
    <cellStyle name="_6044 6 8" xfId="3888"/>
    <cellStyle name="_6044 6 9" xfId="3889"/>
    <cellStyle name="_6044 7" xfId="3890"/>
    <cellStyle name="_6044 7 10" xfId="3891"/>
    <cellStyle name="_6044 7 11" xfId="3892"/>
    <cellStyle name="_6044 7 12" xfId="3893"/>
    <cellStyle name="_6044 7 13" xfId="3894"/>
    <cellStyle name="_6044 7 14" xfId="3895"/>
    <cellStyle name="_6044 7 15" xfId="3896"/>
    <cellStyle name="_6044 7 16" xfId="3897"/>
    <cellStyle name="_6044 7 17" xfId="3898"/>
    <cellStyle name="_6044 7 18" xfId="3899"/>
    <cellStyle name="_6044 7 2" xfId="3900"/>
    <cellStyle name="_6044 7 3" xfId="3901"/>
    <cellStyle name="_6044 7 4" xfId="3902"/>
    <cellStyle name="_6044 7 5" xfId="3903"/>
    <cellStyle name="_6044 7 6" xfId="3904"/>
    <cellStyle name="_6044 7 7" xfId="3905"/>
    <cellStyle name="_6044 7 8" xfId="3906"/>
    <cellStyle name="_6044 7 9" xfId="3907"/>
    <cellStyle name="_6044 8" xfId="3908"/>
    <cellStyle name="_6044 9" xfId="3909"/>
    <cellStyle name="_6044_2007 Group Capital State Tax Workpapers1" xfId="3910"/>
    <cellStyle name="_6044_2007 Group Capital State Tax Workpapers1 2" xfId="3911"/>
    <cellStyle name="_6044_2008 FPL Group Tax Workpapers" xfId="3912"/>
    <cellStyle name="_6044_BASIS ADJ" xfId="3913"/>
    <cellStyle name="_6044_BM Adjustments" xfId="3914"/>
    <cellStyle name="_6044_Callahan" xfId="3915"/>
    <cellStyle name="_6044_Callahan " xfId="3916"/>
    <cellStyle name="_6044_Callahan _1" xfId="3917"/>
    <cellStyle name="_6044_Callahan 090813 GM 0 Report" xfId="3918"/>
    <cellStyle name="_6044_Callahan 091106 GM 0 Report" xfId="3919"/>
    <cellStyle name="_6044_Copy of Texas Wind Debt Amortization 11-08" xfId="3920"/>
    <cellStyle name="_6044_Debt Service Coverage Ratio-TEXAS WIND Historical  Forecast" xfId="3921"/>
    <cellStyle name="_6044_ENTRY 2010 11 FUEL AMORT PROSPECTIVE METHOD" xfId="3922"/>
    <cellStyle name="_6044_Fees" xfId="3923"/>
    <cellStyle name="_6044_Final 2009 tax workpapers" xfId="3924"/>
    <cellStyle name="_6044_FPL Georgia Tax As of October 2010" xfId="3925"/>
    <cellStyle name="_6044_FPL Georgia Tax As of October 2010_Summary of 2010 Errors Resolutions with Responses" xfId="3926"/>
    <cellStyle name="_6044_Group Prov M11 09" xfId="3927"/>
    <cellStyle name="_6044_Group Prov M11 09_Final 2009 tax workpapers" xfId="3928"/>
    <cellStyle name="_6044_Horse Hollow 1 090813 GM 0 Report" xfId="3929"/>
    <cellStyle name="_6044_Horse Hollow 1 090911 GM 0 Report" xfId="3930"/>
    <cellStyle name="_6044_PSA analysis revised for forfeitures" xfId="3931"/>
    <cellStyle name="_6044_Wind Adj_091106" xfId="3932"/>
    <cellStyle name="_6045" xfId="3933"/>
    <cellStyle name="_6045 10" xfId="3934"/>
    <cellStyle name="_6045 11" xfId="3935"/>
    <cellStyle name="_6045 12" xfId="3936"/>
    <cellStyle name="_6045 13" xfId="3937"/>
    <cellStyle name="_6045 14" xfId="3938"/>
    <cellStyle name="_6045 15" xfId="3939"/>
    <cellStyle name="_6045 16" xfId="3940"/>
    <cellStyle name="_6045 17" xfId="3941"/>
    <cellStyle name="_6045 2" xfId="3942"/>
    <cellStyle name="_6045 2 2" xfId="3943"/>
    <cellStyle name="_6045 2 3" xfId="3944"/>
    <cellStyle name="_6045 2 4" xfId="3945"/>
    <cellStyle name="_6045 2 5" xfId="3946"/>
    <cellStyle name="_6045 2 6" xfId="3947"/>
    <cellStyle name="_6045 2 7" xfId="3948"/>
    <cellStyle name="_6045 2 8" xfId="3949"/>
    <cellStyle name="_6045 3" xfId="3950"/>
    <cellStyle name="_6045 3 2" xfId="3951"/>
    <cellStyle name="_6045 3 3" xfId="3952"/>
    <cellStyle name="_6045 3 4" xfId="3953"/>
    <cellStyle name="_6045 3 5" xfId="3954"/>
    <cellStyle name="_6045 3 6" xfId="3955"/>
    <cellStyle name="_6045 3 7" xfId="3956"/>
    <cellStyle name="_6045 3 8" xfId="3957"/>
    <cellStyle name="_6045 4" xfId="3958"/>
    <cellStyle name="_6045 4 2" xfId="3959"/>
    <cellStyle name="_6045 4 3" xfId="3960"/>
    <cellStyle name="_6045 4 4" xfId="3961"/>
    <cellStyle name="_6045 4 5" xfId="3962"/>
    <cellStyle name="_6045 4 6" xfId="3963"/>
    <cellStyle name="_6045 4 7" xfId="3964"/>
    <cellStyle name="_6045 4 8" xfId="3965"/>
    <cellStyle name="_6045 5" xfId="3966"/>
    <cellStyle name="_6045 5 10" xfId="3967"/>
    <cellStyle name="_6045 5 11" xfId="3968"/>
    <cellStyle name="_6045 5 12" xfId="3969"/>
    <cellStyle name="_6045 5 13" xfId="3970"/>
    <cellStyle name="_6045 5 14" xfId="3971"/>
    <cellStyle name="_6045 5 15" xfId="3972"/>
    <cellStyle name="_6045 5 16" xfId="3973"/>
    <cellStyle name="_6045 5 17" xfId="3974"/>
    <cellStyle name="_6045 5 18" xfId="3975"/>
    <cellStyle name="_6045 5 2" xfId="3976"/>
    <cellStyle name="_6045 5 3" xfId="3977"/>
    <cellStyle name="_6045 5 4" xfId="3978"/>
    <cellStyle name="_6045 5 5" xfId="3979"/>
    <cellStyle name="_6045 5 6" xfId="3980"/>
    <cellStyle name="_6045 5 7" xfId="3981"/>
    <cellStyle name="_6045 5 8" xfId="3982"/>
    <cellStyle name="_6045 5 9" xfId="3983"/>
    <cellStyle name="_6045 6" xfId="3984"/>
    <cellStyle name="_6045 6 10" xfId="3985"/>
    <cellStyle name="_6045 6 11" xfId="3986"/>
    <cellStyle name="_6045 6 12" xfId="3987"/>
    <cellStyle name="_6045 6 13" xfId="3988"/>
    <cellStyle name="_6045 6 14" xfId="3989"/>
    <cellStyle name="_6045 6 15" xfId="3990"/>
    <cellStyle name="_6045 6 16" xfId="3991"/>
    <cellStyle name="_6045 6 17" xfId="3992"/>
    <cellStyle name="_6045 6 18" xfId="3993"/>
    <cellStyle name="_6045 6 2" xfId="3994"/>
    <cellStyle name="_6045 6 3" xfId="3995"/>
    <cellStyle name="_6045 6 4" xfId="3996"/>
    <cellStyle name="_6045 6 5" xfId="3997"/>
    <cellStyle name="_6045 6 6" xfId="3998"/>
    <cellStyle name="_6045 6 7" xfId="3999"/>
    <cellStyle name="_6045 6 8" xfId="4000"/>
    <cellStyle name="_6045 6 9" xfId="4001"/>
    <cellStyle name="_6045 7" xfId="4002"/>
    <cellStyle name="_6045 7 10" xfId="4003"/>
    <cellStyle name="_6045 7 11" xfId="4004"/>
    <cellStyle name="_6045 7 12" xfId="4005"/>
    <cellStyle name="_6045 7 13" xfId="4006"/>
    <cellStyle name="_6045 7 14" xfId="4007"/>
    <cellStyle name="_6045 7 15" xfId="4008"/>
    <cellStyle name="_6045 7 16" xfId="4009"/>
    <cellStyle name="_6045 7 17" xfId="4010"/>
    <cellStyle name="_6045 7 18" xfId="4011"/>
    <cellStyle name="_6045 7 2" xfId="4012"/>
    <cellStyle name="_6045 7 3" xfId="4013"/>
    <cellStyle name="_6045 7 4" xfId="4014"/>
    <cellStyle name="_6045 7 5" xfId="4015"/>
    <cellStyle name="_6045 7 6" xfId="4016"/>
    <cellStyle name="_6045 7 7" xfId="4017"/>
    <cellStyle name="_6045 7 8" xfId="4018"/>
    <cellStyle name="_6045 7 9" xfId="4019"/>
    <cellStyle name="_6045 8" xfId="4020"/>
    <cellStyle name="_6045 9" xfId="4021"/>
    <cellStyle name="_6045_2007 Group Capital State Tax Workpapers1" xfId="4022"/>
    <cellStyle name="_6045_2007 Group Capital State Tax Workpapers1 2" xfId="4023"/>
    <cellStyle name="_6045_2008 FPL Group Tax Workpapers" xfId="4024"/>
    <cellStyle name="_6045_BASIS ADJ" xfId="4025"/>
    <cellStyle name="_6045_BM Adjustments" xfId="4026"/>
    <cellStyle name="_6045_Callahan" xfId="4027"/>
    <cellStyle name="_6045_Callahan " xfId="4028"/>
    <cellStyle name="_6045_Callahan _1" xfId="4029"/>
    <cellStyle name="_6045_Callahan 090813 GM 0 Report" xfId="4030"/>
    <cellStyle name="_6045_Callahan 091106 GM 0 Report" xfId="4031"/>
    <cellStyle name="_6045_Copy of Texas Wind Debt Amortization 11-08" xfId="4032"/>
    <cellStyle name="_6045_Debt Service Coverage Ratio-TEXAS WIND Historical  Forecast" xfId="4033"/>
    <cellStyle name="_6045_ENTRY 2010 11 FUEL AMORT PROSPECTIVE METHOD" xfId="4034"/>
    <cellStyle name="_6045_Fees" xfId="4035"/>
    <cellStyle name="_6045_Final 2009 tax workpapers" xfId="4036"/>
    <cellStyle name="_6045_FPL Georgia Tax As of October 2010" xfId="4037"/>
    <cellStyle name="_6045_FPL Georgia Tax As of October 2010_Summary of 2010 Errors Resolutions with Responses" xfId="4038"/>
    <cellStyle name="_6045_Group Prov M11 09" xfId="4039"/>
    <cellStyle name="_6045_Group Prov M11 09_Final 2009 tax workpapers" xfId="4040"/>
    <cellStyle name="_6045_Horse Hollow 1 090813 GM 0 Report" xfId="4041"/>
    <cellStyle name="_6045_Horse Hollow 1 090911 GM 0 Report" xfId="4042"/>
    <cellStyle name="_6045_PSA analysis revised for forfeitures" xfId="4043"/>
    <cellStyle name="_6045_Wind Adj_091106" xfId="4044"/>
    <cellStyle name="_6047" xfId="4045"/>
    <cellStyle name="_6047 10" xfId="4046"/>
    <cellStyle name="_6047 11" xfId="4047"/>
    <cellStyle name="_6047 12" xfId="4048"/>
    <cellStyle name="_6047 13" xfId="4049"/>
    <cellStyle name="_6047 14" xfId="4050"/>
    <cellStyle name="_6047 15" xfId="4051"/>
    <cellStyle name="_6047 16" xfId="4052"/>
    <cellStyle name="_6047 17" xfId="4053"/>
    <cellStyle name="_6047 2" xfId="4054"/>
    <cellStyle name="_6047 2 2" xfId="4055"/>
    <cellStyle name="_6047 2 3" xfId="4056"/>
    <cellStyle name="_6047 2 4" xfId="4057"/>
    <cellStyle name="_6047 2 5" xfId="4058"/>
    <cellStyle name="_6047 2 6" xfId="4059"/>
    <cellStyle name="_6047 2 7" xfId="4060"/>
    <cellStyle name="_6047 2 8" xfId="4061"/>
    <cellStyle name="_6047 3" xfId="4062"/>
    <cellStyle name="_6047 3 2" xfId="4063"/>
    <cellStyle name="_6047 3 3" xfId="4064"/>
    <cellStyle name="_6047 3 4" xfId="4065"/>
    <cellStyle name="_6047 3 5" xfId="4066"/>
    <cellStyle name="_6047 3 6" xfId="4067"/>
    <cellStyle name="_6047 3 7" xfId="4068"/>
    <cellStyle name="_6047 3 8" xfId="4069"/>
    <cellStyle name="_6047 4" xfId="4070"/>
    <cellStyle name="_6047 4 2" xfId="4071"/>
    <cellStyle name="_6047 4 3" xfId="4072"/>
    <cellStyle name="_6047 4 4" xfId="4073"/>
    <cellStyle name="_6047 4 5" xfId="4074"/>
    <cellStyle name="_6047 4 6" xfId="4075"/>
    <cellStyle name="_6047 4 7" xfId="4076"/>
    <cellStyle name="_6047 4 8" xfId="4077"/>
    <cellStyle name="_6047 5" xfId="4078"/>
    <cellStyle name="_6047 5 10" xfId="4079"/>
    <cellStyle name="_6047 5 11" xfId="4080"/>
    <cellStyle name="_6047 5 12" xfId="4081"/>
    <cellStyle name="_6047 5 13" xfId="4082"/>
    <cellStyle name="_6047 5 14" xfId="4083"/>
    <cellStyle name="_6047 5 15" xfId="4084"/>
    <cellStyle name="_6047 5 16" xfId="4085"/>
    <cellStyle name="_6047 5 17" xfId="4086"/>
    <cellStyle name="_6047 5 18" xfId="4087"/>
    <cellStyle name="_6047 5 2" xfId="4088"/>
    <cellStyle name="_6047 5 3" xfId="4089"/>
    <cellStyle name="_6047 5 4" xfId="4090"/>
    <cellStyle name="_6047 5 5" xfId="4091"/>
    <cellStyle name="_6047 5 6" xfId="4092"/>
    <cellStyle name="_6047 5 7" xfId="4093"/>
    <cellStyle name="_6047 5 8" xfId="4094"/>
    <cellStyle name="_6047 5 9" xfId="4095"/>
    <cellStyle name="_6047 6" xfId="4096"/>
    <cellStyle name="_6047 6 10" xfId="4097"/>
    <cellStyle name="_6047 6 11" xfId="4098"/>
    <cellStyle name="_6047 6 12" xfId="4099"/>
    <cellStyle name="_6047 6 13" xfId="4100"/>
    <cellStyle name="_6047 6 14" xfId="4101"/>
    <cellStyle name="_6047 6 15" xfId="4102"/>
    <cellStyle name="_6047 6 16" xfId="4103"/>
    <cellStyle name="_6047 6 17" xfId="4104"/>
    <cellStyle name="_6047 6 18" xfId="4105"/>
    <cellStyle name="_6047 6 2" xfId="4106"/>
    <cellStyle name="_6047 6 3" xfId="4107"/>
    <cellStyle name="_6047 6 4" xfId="4108"/>
    <cellStyle name="_6047 6 5" xfId="4109"/>
    <cellStyle name="_6047 6 6" xfId="4110"/>
    <cellStyle name="_6047 6 7" xfId="4111"/>
    <cellStyle name="_6047 6 8" xfId="4112"/>
    <cellStyle name="_6047 6 9" xfId="4113"/>
    <cellStyle name="_6047 7" xfId="4114"/>
    <cellStyle name="_6047 7 10" xfId="4115"/>
    <cellStyle name="_6047 7 11" xfId="4116"/>
    <cellStyle name="_6047 7 12" xfId="4117"/>
    <cellStyle name="_6047 7 13" xfId="4118"/>
    <cellStyle name="_6047 7 14" xfId="4119"/>
    <cellStyle name="_6047 7 15" xfId="4120"/>
    <cellStyle name="_6047 7 16" xfId="4121"/>
    <cellStyle name="_6047 7 17" xfId="4122"/>
    <cellStyle name="_6047 7 18" xfId="4123"/>
    <cellStyle name="_6047 7 2" xfId="4124"/>
    <cellStyle name="_6047 7 3" xfId="4125"/>
    <cellStyle name="_6047 7 4" xfId="4126"/>
    <cellStyle name="_6047 7 5" xfId="4127"/>
    <cellStyle name="_6047 7 6" xfId="4128"/>
    <cellStyle name="_6047 7 7" xfId="4129"/>
    <cellStyle name="_6047 7 8" xfId="4130"/>
    <cellStyle name="_6047 7 9" xfId="4131"/>
    <cellStyle name="_6047 8" xfId="4132"/>
    <cellStyle name="_6047 9" xfId="4133"/>
    <cellStyle name="_6047_2007 Group Capital State Tax Workpapers1" xfId="4134"/>
    <cellStyle name="_6047_2007 Group Capital State Tax Workpapers1 2" xfId="4135"/>
    <cellStyle name="_6047_2008 FPL Group Tax Workpapers" xfId="4136"/>
    <cellStyle name="_6047_BASIS ADJ" xfId="4137"/>
    <cellStyle name="_6047_BM Adjustments" xfId="4138"/>
    <cellStyle name="_6047_Callahan" xfId="4139"/>
    <cellStyle name="_6047_Callahan " xfId="4140"/>
    <cellStyle name="_6047_Callahan _1" xfId="4141"/>
    <cellStyle name="_6047_Callahan 090813 GM 0 Report" xfId="4142"/>
    <cellStyle name="_6047_Callahan 091106 GM 0 Report" xfId="4143"/>
    <cellStyle name="_6047_Copy of Texas Wind Debt Amortization 11-08" xfId="4144"/>
    <cellStyle name="_6047_Debt Service Coverage Ratio-TEXAS WIND Historical  Forecast" xfId="4145"/>
    <cellStyle name="_6047_ENTRY 2010 11 FUEL AMORT PROSPECTIVE METHOD" xfId="4146"/>
    <cellStyle name="_6047_Fees" xfId="4147"/>
    <cellStyle name="_6047_Final 2009 tax workpapers" xfId="4148"/>
    <cellStyle name="_6047_FPL Georgia Tax As of October 2010" xfId="4149"/>
    <cellStyle name="_6047_FPL Georgia Tax As of October 2010_Summary of 2010 Errors Resolutions with Responses" xfId="4150"/>
    <cellStyle name="_6047_Group Prov M11 09" xfId="4151"/>
    <cellStyle name="_6047_Group Prov M11 09_Final 2009 tax workpapers" xfId="4152"/>
    <cellStyle name="_6047_Horse Hollow 1 090813 GM 0 Report" xfId="4153"/>
    <cellStyle name="_6047_Horse Hollow 1 090911 GM 0 Report" xfId="4154"/>
    <cellStyle name="_6047_PSA analysis revised for forfeitures" xfId="4155"/>
    <cellStyle name="_6047_Wind Adj_091106" xfId="4156"/>
    <cellStyle name="_6052" xfId="4157"/>
    <cellStyle name="_6052 10" xfId="4158"/>
    <cellStyle name="_6052 11" xfId="4159"/>
    <cellStyle name="_6052 12" xfId="4160"/>
    <cellStyle name="_6052 13" xfId="4161"/>
    <cellStyle name="_6052 14" xfId="4162"/>
    <cellStyle name="_6052 15" xfId="4163"/>
    <cellStyle name="_6052 16" xfId="4164"/>
    <cellStyle name="_6052 17" xfId="4165"/>
    <cellStyle name="_6052 2" xfId="4166"/>
    <cellStyle name="_6052 2 2" xfId="4167"/>
    <cellStyle name="_6052 2 3" xfId="4168"/>
    <cellStyle name="_6052 2 4" xfId="4169"/>
    <cellStyle name="_6052 2 5" xfId="4170"/>
    <cellStyle name="_6052 2 6" xfId="4171"/>
    <cellStyle name="_6052 2 7" xfId="4172"/>
    <cellStyle name="_6052 2 8" xfId="4173"/>
    <cellStyle name="_6052 3" xfId="4174"/>
    <cellStyle name="_6052 3 2" xfId="4175"/>
    <cellStyle name="_6052 3 3" xfId="4176"/>
    <cellStyle name="_6052 3 4" xfId="4177"/>
    <cellStyle name="_6052 3 5" xfId="4178"/>
    <cellStyle name="_6052 3 6" xfId="4179"/>
    <cellStyle name="_6052 3 7" xfId="4180"/>
    <cellStyle name="_6052 3 8" xfId="4181"/>
    <cellStyle name="_6052 4" xfId="4182"/>
    <cellStyle name="_6052 4 2" xfId="4183"/>
    <cellStyle name="_6052 4 3" xfId="4184"/>
    <cellStyle name="_6052 4 4" xfId="4185"/>
    <cellStyle name="_6052 4 5" xfId="4186"/>
    <cellStyle name="_6052 4 6" xfId="4187"/>
    <cellStyle name="_6052 4 7" xfId="4188"/>
    <cellStyle name="_6052 4 8" xfId="4189"/>
    <cellStyle name="_6052 5" xfId="4190"/>
    <cellStyle name="_6052 5 10" xfId="4191"/>
    <cellStyle name="_6052 5 11" xfId="4192"/>
    <cellStyle name="_6052 5 12" xfId="4193"/>
    <cellStyle name="_6052 5 13" xfId="4194"/>
    <cellStyle name="_6052 5 14" xfId="4195"/>
    <cellStyle name="_6052 5 15" xfId="4196"/>
    <cellStyle name="_6052 5 16" xfId="4197"/>
    <cellStyle name="_6052 5 17" xfId="4198"/>
    <cellStyle name="_6052 5 18" xfId="4199"/>
    <cellStyle name="_6052 5 2" xfId="4200"/>
    <cellStyle name="_6052 5 3" xfId="4201"/>
    <cellStyle name="_6052 5 4" xfId="4202"/>
    <cellStyle name="_6052 5 5" xfId="4203"/>
    <cellStyle name="_6052 5 6" xfId="4204"/>
    <cellStyle name="_6052 5 7" xfId="4205"/>
    <cellStyle name="_6052 5 8" xfId="4206"/>
    <cellStyle name="_6052 5 9" xfId="4207"/>
    <cellStyle name="_6052 6" xfId="4208"/>
    <cellStyle name="_6052 6 10" xfId="4209"/>
    <cellStyle name="_6052 6 11" xfId="4210"/>
    <cellStyle name="_6052 6 12" xfId="4211"/>
    <cellStyle name="_6052 6 13" xfId="4212"/>
    <cellStyle name="_6052 6 14" xfId="4213"/>
    <cellStyle name="_6052 6 15" xfId="4214"/>
    <cellStyle name="_6052 6 16" xfId="4215"/>
    <cellStyle name="_6052 6 17" xfId="4216"/>
    <cellStyle name="_6052 6 18" xfId="4217"/>
    <cellStyle name="_6052 6 2" xfId="4218"/>
    <cellStyle name="_6052 6 3" xfId="4219"/>
    <cellStyle name="_6052 6 4" xfId="4220"/>
    <cellStyle name="_6052 6 5" xfId="4221"/>
    <cellStyle name="_6052 6 6" xfId="4222"/>
    <cellStyle name="_6052 6 7" xfId="4223"/>
    <cellStyle name="_6052 6 8" xfId="4224"/>
    <cellStyle name="_6052 6 9" xfId="4225"/>
    <cellStyle name="_6052 7" xfId="4226"/>
    <cellStyle name="_6052 7 10" xfId="4227"/>
    <cellStyle name="_6052 7 11" xfId="4228"/>
    <cellStyle name="_6052 7 12" xfId="4229"/>
    <cellStyle name="_6052 7 13" xfId="4230"/>
    <cellStyle name="_6052 7 14" xfId="4231"/>
    <cellStyle name="_6052 7 15" xfId="4232"/>
    <cellStyle name="_6052 7 16" xfId="4233"/>
    <cellStyle name="_6052 7 17" xfId="4234"/>
    <cellStyle name="_6052 7 18" xfId="4235"/>
    <cellStyle name="_6052 7 2" xfId="4236"/>
    <cellStyle name="_6052 7 3" xfId="4237"/>
    <cellStyle name="_6052 7 4" xfId="4238"/>
    <cellStyle name="_6052 7 5" xfId="4239"/>
    <cellStyle name="_6052 7 6" xfId="4240"/>
    <cellStyle name="_6052 7 7" xfId="4241"/>
    <cellStyle name="_6052 7 8" xfId="4242"/>
    <cellStyle name="_6052 7 9" xfId="4243"/>
    <cellStyle name="_6052 8" xfId="4244"/>
    <cellStyle name="_6052 9" xfId="4245"/>
    <cellStyle name="_6052_2007 Group Capital State Tax Workpapers1" xfId="4246"/>
    <cellStyle name="_6052_2007 Group Capital State Tax Workpapers1 2" xfId="4247"/>
    <cellStyle name="_6052_2008 FPL Group Tax Workpapers" xfId="4248"/>
    <cellStyle name="_6052_BASIS ADJ" xfId="4249"/>
    <cellStyle name="_6052_BM Adjustments" xfId="4250"/>
    <cellStyle name="_6052_Callahan" xfId="4251"/>
    <cellStyle name="_6052_Callahan " xfId="4252"/>
    <cellStyle name="_6052_Callahan _1" xfId="4253"/>
    <cellStyle name="_6052_Callahan 090813 GM 0 Report" xfId="4254"/>
    <cellStyle name="_6052_Callahan 091106 GM 0 Report" xfId="4255"/>
    <cellStyle name="_6052_Copy of Texas Wind Debt Amortization 11-08" xfId="4256"/>
    <cellStyle name="_6052_Debt Service Coverage Ratio-TEXAS WIND Historical  Forecast" xfId="4257"/>
    <cellStyle name="_6052_ENTRY 2010 11 FUEL AMORT PROSPECTIVE METHOD" xfId="4258"/>
    <cellStyle name="_6052_Fees" xfId="4259"/>
    <cellStyle name="_6052_Final 2009 tax workpapers" xfId="4260"/>
    <cellStyle name="_6052_FPL Georgia Tax As of October 2010" xfId="4261"/>
    <cellStyle name="_6052_FPL Georgia Tax As of October 2010_Summary of 2010 Errors Resolutions with Responses" xfId="4262"/>
    <cellStyle name="_6052_Group Prov M11 09" xfId="4263"/>
    <cellStyle name="_6052_Group Prov M11 09_Final 2009 tax workpapers" xfId="4264"/>
    <cellStyle name="_6052_Horse Hollow 1 090813 GM 0 Report" xfId="4265"/>
    <cellStyle name="_6052_Horse Hollow 1 090911 GM 0 Report" xfId="4266"/>
    <cellStyle name="_6052_PSA analysis revised for forfeitures" xfId="4267"/>
    <cellStyle name="_6052_Wind Adj_091106" xfId="4268"/>
    <cellStyle name="_6053" xfId="4269"/>
    <cellStyle name="_6053 10" xfId="4270"/>
    <cellStyle name="_6053 11" xfId="4271"/>
    <cellStyle name="_6053 12" xfId="4272"/>
    <cellStyle name="_6053 13" xfId="4273"/>
    <cellStyle name="_6053 14" xfId="4274"/>
    <cellStyle name="_6053 15" xfId="4275"/>
    <cellStyle name="_6053 16" xfId="4276"/>
    <cellStyle name="_6053 17" xfId="4277"/>
    <cellStyle name="_6053 2" xfId="4278"/>
    <cellStyle name="_6053 2 2" xfId="4279"/>
    <cellStyle name="_6053 2 3" xfId="4280"/>
    <cellStyle name="_6053 2 4" xfId="4281"/>
    <cellStyle name="_6053 2 5" xfId="4282"/>
    <cellStyle name="_6053 2 6" xfId="4283"/>
    <cellStyle name="_6053 2 7" xfId="4284"/>
    <cellStyle name="_6053 2 8" xfId="4285"/>
    <cellStyle name="_6053 3" xfId="4286"/>
    <cellStyle name="_6053 3 2" xfId="4287"/>
    <cellStyle name="_6053 3 3" xfId="4288"/>
    <cellStyle name="_6053 3 4" xfId="4289"/>
    <cellStyle name="_6053 3 5" xfId="4290"/>
    <cellStyle name="_6053 3 6" xfId="4291"/>
    <cellStyle name="_6053 3 7" xfId="4292"/>
    <cellStyle name="_6053 3 8" xfId="4293"/>
    <cellStyle name="_6053 4" xfId="4294"/>
    <cellStyle name="_6053 4 2" xfId="4295"/>
    <cellStyle name="_6053 4 3" xfId="4296"/>
    <cellStyle name="_6053 4 4" xfId="4297"/>
    <cellStyle name="_6053 4 5" xfId="4298"/>
    <cellStyle name="_6053 4 6" xfId="4299"/>
    <cellStyle name="_6053 4 7" xfId="4300"/>
    <cellStyle name="_6053 4 8" xfId="4301"/>
    <cellStyle name="_6053 5" xfId="4302"/>
    <cellStyle name="_6053 5 10" xfId="4303"/>
    <cellStyle name="_6053 5 11" xfId="4304"/>
    <cellStyle name="_6053 5 12" xfId="4305"/>
    <cellStyle name="_6053 5 13" xfId="4306"/>
    <cellStyle name="_6053 5 14" xfId="4307"/>
    <cellStyle name="_6053 5 15" xfId="4308"/>
    <cellStyle name="_6053 5 16" xfId="4309"/>
    <cellStyle name="_6053 5 17" xfId="4310"/>
    <cellStyle name="_6053 5 18" xfId="4311"/>
    <cellStyle name="_6053 5 2" xfId="4312"/>
    <cellStyle name="_6053 5 3" xfId="4313"/>
    <cellStyle name="_6053 5 4" xfId="4314"/>
    <cellStyle name="_6053 5 5" xfId="4315"/>
    <cellStyle name="_6053 5 6" xfId="4316"/>
    <cellStyle name="_6053 5 7" xfId="4317"/>
    <cellStyle name="_6053 5 8" xfId="4318"/>
    <cellStyle name="_6053 5 9" xfId="4319"/>
    <cellStyle name="_6053 6" xfId="4320"/>
    <cellStyle name="_6053 6 10" xfId="4321"/>
    <cellStyle name="_6053 6 11" xfId="4322"/>
    <cellStyle name="_6053 6 12" xfId="4323"/>
    <cellStyle name="_6053 6 13" xfId="4324"/>
    <cellStyle name="_6053 6 14" xfId="4325"/>
    <cellStyle name="_6053 6 15" xfId="4326"/>
    <cellStyle name="_6053 6 16" xfId="4327"/>
    <cellStyle name="_6053 6 17" xfId="4328"/>
    <cellStyle name="_6053 6 18" xfId="4329"/>
    <cellStyle name="_6053 6 2" xfId="4330"/>
    <cellStyle name="_6053 6 3" xfId="4331"/>
    <cellStyle name="_6053 6 4" xfId="4332"/>
    <cellStyle name="_6053 6 5" xfId="4333"/>
    <cellStyle name="_6053 6 6" xfId="4334"/>
    <cellStyle name="_6053 6 7" xfId="4335"/>
    <cellStyle name="_6053 6 8" xfId="4336"/>
    <cellStyle name="_6053 6 9" xfId="4337"/>
    <cellStyle name="_6053 7" xfId="4338"/>
    <cellStyle name="_6053 7 10" xfId="4339"/>
    <cellStyle name="_6053 7 11" xfId="4340"/>
    <cellStyle name="_6053 7 12" xfId="4341"/>
    <cellStyle name="_6053 7 13" xfId="4342"/>
    <cellStyle name="_6053 7 14" xfId="4343"/>
    <cellStyle name="_6053 7 15" xfId="4344"/>
    <cellStyle name="_6053 7 16" xfId="4345"/>
    <cellStyle name="_6053 7 17" xfId="4346"/>
    <cellStyle name="_6053 7 18" xfId="4347"/>
    <cellStyle name="_6053 7 2" xfId="4348"/>
    <cellStyle name="_6053 7 3" xfId="4349"/>
    <cellStyle name="_6053 7 4" xfId="4350"/>
    <cellStyle name="_6053 7 5" xfId="4351"/>
    <cellStyle name="_6053 7 6" xfId="4352"/>
    <cellStyle name="_6053 7 7" xfId="4353"/>
    <cellStyle name="_6053 7 8" xfId="4354"/>
    <cellStyle name="_6053 7 9" xfId="4355"/>
    <cellStyle name="_6053 8" xfId="4356"/>
    <cellStyle name="_6053 9" xfId="4357"/>
    <cellStyle name="_6053_2007 Group Capital State Tax Workpapers1" xfId="4358"/>
    <cellStyle name="_6053_2007 Group Capital State Tax Workpapers1 2" xfId="4359"/>
    <cellStyle name="_6053_2008 FPL Group Tax Workpapers" xfId="4360"/>
    <cellStyle name="_6053_BASIS ADJ" xfId="4361"/>
    <cellStyle name="_6053_BM Adjustments" xfId="4362"/>
    <cellStyle name="_6053_Callahan" xfId="4363"/>
    <cellStyle name="_6053_Callahan " xfId="4364"/>
    <cellStyle name="_6053_Callahan _1" xfId="4365"/>
    <cellStyle name="_6053_Callahan 090813 GM 0 Report" xfId="4366"/>
    <cellStyle name="_6053_Callahan 091106 GM 0 Report" xfId="4367"/>
    <cellStyle name="_6053_Copy of Texas Wind Debt Amortization 11-08" xfId="4368"/>
    <cellStyle name="_6053_Debt Service Coverage Ratio-TEXAS WIND Historical  Forecast" xfId="4369"/>
    <cellStyle name="_6053_ENTRY 2010 11 FUEL AMORT PROSPECTIVE METHOD" xfId="4370"/>
    <cellStyle name="_6053_Fees" xfId="4371"/>
    <cellStyle name="_6053_Final 2009 tax workpapers" xfId="4372"/>
    <cellStyle name="_6053_FPL Georgia Tax As of October 2010" xfId="4373"/>
    <cellStyle name="_6053_FPL Georgia Tax As of October 2010_Summary of 2010 Errors Resolutions with Responses" xfId="4374"/>
    <cellStyle name="_6053_Group Prov M11 09" xfId="4375"/>
    <cellStyle name="_6053_Group Prov M11 09_Final 2009 tax workpapers" xfId="4376"/>
    <cellStyle name="_6053_Horse Hollow 1 090813 GM 0 Report" xfId="4377"/>
    <cellStyle name="_6053_Horse Hollow 1 090911 GM 0 Report" xfId="4378"/>
    <cellStyle name="_6053_PSA analysis revised for forfeitures" xfId="4379"/>
    <cellStyle name="_6053_Wind Adj_091106" xfId="4380"/>
    <cellStyle name="_6054" xfId="4381"/>
    <cellStyle name="_6054 10" xfId="4382"/>
    <cellStyle name="_6054 11" xfId="4383"/>
    <cellStyle name="_6054 12" xfId="4384"/>
    <cellStyle name="_6054 13" xfId="4385"/>
    <cellStyle name="_6054 14" xfId="4386"/>
    <cellStyle name="_6054 15" xfId="4387"/>
    <cellStyle name="_6054 16" xfId="4388"/>
    <cellStyle name="_6054 17" xfId="4389"/>
    <cellStyle name="_6054 2" xfId="4390"/>
    <cellStyle name="_6054 2 2" xfId="4391"/>
    <cellStyle name="_6054 2 3" xfId="4392"/>
    <cellStyle name="_6054 2 4" xfId="4393"/>
    <cellStyle name="_6054 2 5" xfId="4394"/>
    <cellStyle name="_6054 2 6" xfId="4395"/>
    <cellStyle name="_6054 2 7" xfId="4396"/>
    <cellStyle name="_6054 2 8" xfId="4397"/>
    <cellStyle name="_6054 3" xfId="4398"/>
    <cellStyle name="_6054 3 2" xfId="4399"/>
    <cellStyle name="_6054 3 3" xfId="4400"/>
    <cellStyle name="_6054 3 4" xfId="4401"/>
    <cellStyle name="_6054 3 5" xfId="4402"/>
    <cellStyle name="_6054 3 6" xfId="4403"/>
    <cellStyle name="_6054 3 7" xfId="4404"/>
    <cellStyle name="_6054 3 8" xfId="4405"/>
    <cellStyle name="_6054 4" xfId="4406"/>
    <cellStyle name="_6054 4 2" xfId="4407"/>
    <cellStyle name="_6054 4 3" xfId="4408"/>
    <cellStyle name="_6054 4 4" xfId="4409"/>
    <cellStyle name="_6054 4 5" xfId="4410"/>
    <cellStyle name="_6054 4 6" xfId="4411"/>
    <cellStyle name="_6054 4 7" xfId="4412"/>
    <cellStyle name="_6054 4 8" xfId="4413"/>
    <cellStyle name="_6054 5" xfId="4414"/>
    <cellStyle name="_6054 5 10" xfId="4415"/>
    <cellStyle name="_6054 5 11" xfId="4416"/>
    <cellStyle name="_6054 5 12" xfId="4417"/>
    <cellStyle name="_6054 5 13" xfId="4418"/>
    <cellStyle name="_6054 5 14" xfId="4419"/>
    <cellStyle name="_6054 5 15" xfId="4420"/>
    <cellStyle name="_6054 5 16" xfId="4421"/>
    <cellStyle name="_6054 5 17" xfId="4422"/>
    <cellStyle name="_6054 5 18" xfId="4423"/>
    <cellStyle name="_6054 5 2" xfId="4424"/>
    <cellStyle name="_6054 5 3" xfId="4425"/>
    <cellStyle name="_6054 5 4" xfId="4426"/>
    <cellStyle name="_6054 5 5" xfId="4427"/>
    <cellStyle name="_6054 5 6" xfId="4428"/>
    <cellStyle name="_6054 5 7" xfId="4429"/>
    <cellStyle name="_6054 5 8" xfId="4430"/>
    <cellStyle name="_6054 5 9" xfId="4431"/>
    <cellStyle name="_6054 6" xfId="4432"/>
    <cellStyle name="_6054 6 10" xfId="4433"/>
    <cellStyle name="_6054 6 11" xfId="4434"/>
    <cellStyle name="_6054 6 12" xfId="4435"/>
    <cellStyle name="_6054 6 13" xfId="4436"/>
    <cellStyle name="_6054 6 14" xfId="4437"/>
    <cellStyle name="_6054 6 15" xfId="4438"/>
    <cellStyle name="_6054 6 16" xfId="4439"/>
    <cellStyle name="_6054 6 17" xfId="4440"/>
    <cellStyle name="_6054 6 18" xfId="4441"/>
    <cellStyle name="_6054 6 2" xfId="4442"/>
    <cellStyle name="_6054 6 3" xfId="4443"/>
    <cellStyle name="_6054 6 4" xfId="4444"/>
    <cellStyle name="_6054 6 5" xfId="4445"/>
    <cellStyle name="_6054 6 6" xfId="4446"/>
    <cellStyle name="_6054 6 7" xfId="4447"/>
    <cellStyle name="_6054 6 8" xfId="4448"/>
    <cellStyle name="_6054 6 9" xfId="4449"/>
    <cellStyle name="_6054 7" xfId="4450"/>
    <cellStyle name="_6054 7 10" xfId="4451"/>
    <cellStyle name="_6054 7 11" xfId="4452"/>
    <cellStyle name="_6054 7 12" xfId="4453"/>
    <cellStyle name="_6054 7 13" xfId="4454"/>
    <cellStyle name="_6054 7 14" xfId="4455"/>
    <cellStyle name="_6054 7 15" xfId="4456"/>
    <cellStyle name="_6054 7 16" xfId="4457"/>
    <cellStyle name="_6054 7 17" xfId="4458"/>
    <cellStyle name="_6054 7 18" xfId="4459"/>
    <cellStyle name="_6054 7 2" xfId="4460"/>
    <cellStyle name="_6054 7 3" xfId="4461"/>
    <cellStyle name="_6054 7 4" xfId="4462"/>
    <cellStyle name="_6054 7 5" xfId="4463"/>
    <cellStyle name="_6054 7 6" xfId="4464"/>
    <cellStyle name="_6054 7 7" xfId="4465"/>
    <cellStyle name="_6054 7 8" xfId="4466"/>
    <cellStyle name="_6054 7 9" xfId="4467"/>
    <cellStyle name="_6054 8" xfId="4468"/>
    <cellStyle name="_6054 9" xfId="4469"/>
    <cellStyle name="_6054_2007 Group Capital State Tax Workpapers1" xfId="4470"/>
    <cellStyle name="_6054_2007 Group Capital State Tax Workpapers1 2" xfId="4471"/>
    <cellStyle name="_6054_2008 FPL Group Tax Workpapers" xfId="4472"/>
    <cellStyle name="_6054_BASIS ADJ" xfId="4473"/>
    <cellStyle name="_6054_BM Adjustments" xfId="4474"/>
    <cellStyle name="_6054_Callahan" xfId="4475"/>
    <cellStyle name="_6054_Callahan " xfId="4476"/>
    <cellStyle name="_6054_Callahan _1" xfId="4477"/>
    <cellStyle name="_6054_Callahan 090813 GM 0 Report" xfId="4478"/>
    <cellStyle name="_6054_Callahan 091106 GM 0 Report" xfId="4479"/>
    <cellStyle name="_6054_Copy of Texas Wind Debt Amortization 11-08" xfId="4480"/>
    <cellStyle name="_6054_Debt Service Coverage Ratio-TEXAS WIND Historical  Forecast" xfId="4481"/>
    <cellStyle name="_6054_ENTRY 2010 11 FUEL AMORT PROSPECTIVE METHOD" xfId="4482"/>
    <cellStyle name="_6054_Fees" xfId="4483"/>
    <cellStyle name="_6054_Final 2009 tax workpapers" xfId="4484"/>
    <cellStyle name="_6054_FPL Georgia Tax As of October 2010" xfId="4485"/>
    <cellStyle name="_6054_FPL Georgia Tax As of October 2010_Summary of 2010 Errors Resolutions with Responses" xfId="4486"/>
    <cellStyle name="_6054_Group Prov M11 09" xfId="4487"/>
    <cellStyle name="_6054_Group Prov M11 09_Final 2009 tax workpapers" xfId="4488"/>
    <cellStyle name="_6054_Horse Hollow 1 090813 GM 0 Report" xfId="4489"/>
    <cellStyle name="_6054_Horse Hollow 1 090911 GM 0 Report" xfId="4490"/>
    <cellStyle name="_6054_PSA analysis revised for forfeitures" xfId="4491"/>
    <cellStyle name="_6054_Wind Adj_091106" xfId="4492"/>
    <cellStyle name="_6056" xfId="4493"/>
    <cellStyle name="_6056 10" xfId="4494"/>
    <cellStyle name="_6056 11" xfId="4495"/>
    <cellStyle name="_6056 12" xfId="4496"/>
    <cellStyle name="_6056 13" xfId="4497"/>
    <cellStyle name="_6056 14" xfId="4498"/>
    <cellStyle name="_6056 15" xfId="4499"/>
    <cellStyle name="_6056 16" xfId="4500"/>
    <cellStyle name="_6056 17" xfId="4501"/>
    <cellStyle name="_6056 2" xfId="4502"/>
    <cellStyle name="_6056 2 2" xfId="4503"/>
    <cellStyle name="_6056 2 3" xfId="4504"/>
    <cellStyle name="_6056 2 4" xfId="4505"/>
    <cellStyle name="_6056 2 5" xfId="4506"/>
    <cellStyle name="_6056 2 6" xfId="4507"/>
    <cellStyle name="_6056 2 7" xfId="4508"/>
    <cellStyle name="_6056 2 8" xfId="4509"/>
    <cellStyle name="_6056 3" xfId="4510"/>
    <cellStyle name="_6056 3 2" xfId="4511"/>
    <cellStyle name="_6056 3 3" xfId="4512"/>
    <cellStyle name="_6056 3 4" xfId="4513"/>
    <cellStyle name="_6056 3 5" xfId="4514"/>
    <cellStyle name="_6056 3 6" xfId="4515"/>
    <cellStyle name="_6056 3 7" xfId="4516"/>
    <cellStyle name="_6056 3 8" xfId="4517"/>
    <cellStyle name="_6056 4" xfId="4518"/>
    <cellStyle name="_6056 4 2" xfId="4519"/>
    <cellStyle name="_6056 4 3" xfId="4520"/>
    <cellStyle name="_6056 4 4" xfId="4521"/>
    <cellStyle name="_6056 4 5" xfId="4522"/>
    <cellStyle name="_6056 4 6" xfId="4523"/>
    <cellStyle name="_6056 4 7" xfId="4524"/>
    <cellStyle name="_6056 4 8" xfId="4525"/>
    <cellStyle name="_6056 5" xfId="4526"/>
    <cellStyle name="_6056 5 10" xfId="4527"/>
    <cellStyle name="_6056 5 11" xfId="4528"/>
    <cellStyle name="_6056 5 12" xfId="4529"/>
    <cellStyle name="_6056 5 13" xfId="4530"/>
    <cellStyle name="_6056 5 14" xfId="4531"/>
    <cellStyle name="_6056 5 15" xfId="4532"/>
    <cellStyle name="_6056 5 16" xfId="4533"/>
    <cellStyle name="_6056 5 17" xfId="4534"/>
    <cellStyle name="_6056 5 18" xfId="4535"/>
    <cellStyle name="_6056 5 2" xfId="4536"/>
    <cellStyle name="_6056 5 3" xfId="4537"/>
    <cellStyle name="_6056 5 4" xfId="4538"/>
    <cellStyle name="_6056 5 5" xfId="4539"/>
    <cellStyle name="_6056 5 6" xfId="4540"/>
    <cellStyle name="_6056 5 7" xfId="4541"/>
    <cellStyle name="_6056 5 8" xfId="4542"/>
    <cellStyle name="_6056 5 9" xfId="4543"/>
    <cellStyle name="_6056 6" xfId="4544"/>
    <cellStyle name="_6056 6 10" xfId="4545"/>
    <cellStyle name="_6056 6 11" xfId="4546"/>
    <cellStyle name="_6056 6 12" xfId="4547"/>
    <cellStyle name="_6056 6 13" xfId="4548"/>
    <cellStyle name="_6056 6 14" xfId="4549"/>
    <cellStyle name="_6056 6 15" xfId="4550"/>
    <cellStyle name="_6056 6 16" xfId="4551"/>
    <cellStyle name="_6056 6 17" xfId="4552"/>
    <cellStyle name="_6056 6 18" xfId="4553"/>
    <cellStyle name="_6056 6 2" xfId="4554"/>
    <cellStyle name="_6056 6 3" xfId="4555"/>
    <cellStyle name="_6056 6 4" xfId="4556"/>
    <cellStyle name="_6056 6 5" xfId="4557"/>
    <cellStyle name="_6056 6 6" xfId="4558"/>
    <cellStyle name="_6056 6 7" xfId="4559"/>
    <cellStyle name="_6056 6 8" xfId="4560"/>
    <cellStyle name="_6056 6 9" xfId="4561"/>
    <cellStyle name="_6056 7" xfId="4562"/>
    <cellStyle name="_6056 7 10" xfId="4563"/>
    <cellStyle name="_6056 7 11" xfId="4564"/>
    <cellStyle name="_6056 7 12" xfId="4565"/>
    <cellStyle name="_6056 7 13" xfId="4566"/>
    <cellStyle name="_6056 7 14" xfId="4567"/>
    <cellStyle name="_6056 7 15" xfId="4568"/>
    <cellStyle name="_6056 7 16" xfId="4569"/>
    <cellStyle name="_6056 7 17" xfId="4570"/>
    <cellStyle name="_6056 7 18" xfId="4571"/>
    <cellStyle name="_6056 7 2" xfId="4572"/>
    <cellStyle name="_6056 7 3" xfId="4573"/>
    <cellStyle name="_6056 7 4" xfId="4574"/>
    <cellStyle name="_6056 7 5" xfId="4575"/>
    <cellStyle name="_6056 7 6" xfId="4576"/>
    <cellStyle name="_6056 7 7" xfId="4577"/>
    <cellStyle name="_6056 7 8" xfId="4578"/>
    <cellStyle name="_6056 7 9" xfId="4579"/>
    <cellStyle name="_6056 8" xfId="4580"/>
    <cellStyle name="_6056 9" xfId="4581"/>
    <cellStyle name="_6056_2007 Group Capital State Tax Workpapers1" xfId="4582"/>
    <cellStyle name="_6056_2007 Group Capital State Tax Workpapers1 2" xfId="4583"/>
    <cellStyle name="_6056_2008 FPL Group Tax Workpapers" xfId="4584"/>
    <cellStyle name="_6056_BASIS ADJ" xfId="4585"/>
    <cellStyle name="_6056_BM Adjustments" xfId="4586"/>
    <cellStyle name="_6056_Callahan" xfId="4587"/>
    <cellStyle name="_6056_Callahan " xfId="4588"/>
    <cellStyle name="_6056_Callahan _1" xfId="4589"/>
    <cellStyle name="_6056_Callahan 090813 GM 0 Report" xfId="4590"/>
    <cellStyle name="_6056_Callahan 091106 GM 0 Report" xfId="4591"/>
    <cellStyle name="_6056_Copy of Texas Wind Debt Amortization 11-08" xfId="4592"/>
    <cellStyle name="_6056_Debt Service Coverage Ratio-TEXAS WIND Historical  Forecast" xfId="4593"/>
    <cellStyle name="_6056_ENTRY 2010 11 FUEL AMORT PROSPECTIVE METHOD" xfId="4594"/>
    <cellStyle name="_6056_Fees" xfId="4595"/>
    <cellStyle name="_6056_Final 2009 tax workpapers" xfId="4596"/>
    <cellStyle name="_6056_FPL Georgia Tax As of October 2010" xfId="4597"/>
    <cellStyle name="_6056_FPL Georgia Tax As of October 2010_Summary of 2010 Errors Resolutions with Responses" xfId="4598"/>
    <cellStyle name="_6056_Group Prov M11 09" xfId="4599"/>
    <cellStyle name="_6056_Group Prov M11 09_Final 2009 tax workpapers" xfId="4600"/>
    <cellStyle name="_6056_Horse Hollow 1 090813 GM 0 Report" xfId="4601"/>
    <cellStyle name="_6056_Horse Hollow 1 090911 GM 0 Report" xfId="4602"/>
    <cellStyle name="_6056_PSA analysis revised for forfeitures" xfId="4603"/>
    <cellStyle name="_6056_Wind Adj_091106" xfId="4604"/>
    <cellStyle name="_6057" xfId="4605"/>
    <cellStyle name="_6057 10" xfId="4606"/>
    <cellStyle name="_6057 11" xfId="4607"/>
    <cellStyle name="_6057 12" xfId="4608"/>
    <cellStyle name="_6057 13" xfId="4609"/>
    <cellStyle name="_6057 14" xfId="4610"/>
    <cellStyle name="_6057 15" xfId="4611"/>
    <cellStyle name="_6057 16" xfId="4612"/>
    <cellStyle name="_6057 17" xfId="4613"/>
    <cellStyle name="_6057 2" xfId="4614"/>
    <cellStyle name="_6057 2 2" xfId="4615"/>
    <cellStyle name="_6057 2 3" xfId="4616"/>
    <cellStyle name="_6057 2 4" xfId="4617"/>
    <cellStyle name="_6057 2 5" xfId="4618"/>
    <cellStyle name="_6057 2 6" xfId="4619"/>
    <cellStyle name="_6057 2 7" xfId="4620"/>
    <cellStyle name="_6057 2 8" xfId="4621"/>
    <cellStyle name="_6057 3" xfId="4622"/>
    <cellStyle name="_6057 3 2" xfId="4623"/>
    <cellStyle name="_6057 3 3" xfId="4624"/>
    <cellStyle name="_6057 3 4" xfId="4625"/>
    <cellStyle name="_6057 3 5" xfId="4626"/>
    <cellStyle name="_6057 3 6" xfId="4627"/>
    <cellStyle name="_6057 3 7" xfId="4628"/>
    <cellStyle name="_6057 3 8" xfId="4629"/>
    <cellStyle name="_6057 4" xfId="4630"/>
    <cellStyle name="_6057 4 2" xfId="4631"/>
    <cellStyle name="_6057 4 3" xfId="4632"/>
    <cellStyle name="_6057 4 4" xfId="4633"/>
    <cellStyle name="_6057 4 5" xfId="4634"/>
    <cellStyle name="_6057 4 6" xfId="4635"/>
    <cellStyle name="_6057 4 7" xfId="4636"/>
    <cellStyle name="_6057 4 8" xfId="4637"/>
    <cellStyle name="_6057 5" xfId="4638"/>
    <cellStyle name="_6057 5 10" xfId="4639"/>
    <cellStyle name="_6057 5 11" xfId="4640"/>
    <cellStyle name="_6057 5 12" xfId="4641"/>
    <cellStyle name="_6057 5 13" xfId="4642"/>
    <cellStyle name="_6057 5 14" xfId="4643"/>
    <cellStyle name="_6057 5 15" xfId="4644"/>
    <cellStyle name="_6057 5 16" xfId="4645"/>
    <cellStyle name="_6057 5 17" xfId="4646"/>
    <cellStyle name="_6057 5 18" xfId="4647"/>
    <cellStyle name="_6057 5 2" xfId="4648"/>
    <cellStyle name="_6057 5 3" xfId="4649"/>
    <cellStyle name="_6057 5 4" xfId="4650"/>
    <cellStyle name="_6057 5 5" xfId="4651"/>
    <cellStyle name="_6057 5 6" xfId="4652"/>
    <cellStyle name="_6057 5 7" xfId="4653"/>
    <cellStyle name="_6057 5 8" xfId="4654"/>
    <cellStyle name="_6057 5 9" xfId="4655"/>
    <cellStyle name="_6057 6" xfId="4656"/>
    <cellStyle name="_6057 6 10" xfId="4657"/>
    <cellStyle name="_6057 6 11" xfId="4658"/>
    <cellStyle name="_6057 6 12" xfId="4659"/>
    <cellStyle name="_6057 6 13" xfId="4660"/>
    <cellStyle name="_6057 6 14" xfId="4661"/>
    <cellStyle name="_6057 6 15" xfId="4662"/>
    <cellStyle name="_6057 6 16" xfId="4663"/>
    <cellStyle name="_6057 6 17" xfId="4664"/>
    <cellStyle name="_6057 6 18" xfId="4665"/>
    <cellStyle name="_6057 6 2" xfId="4666"/>
    <cellStyle name="_6057 6 3" xfId="4667"/>
    <cellStyle name="_6057 6 4" xfId="4668"/>
    <cellStyle name="_6057 6 5" xfId="4669"/>
    <cellStyle name="_6057 6 6" xfId="4670"/>
    <cellStyle name="_6057 6 7" xfId="4671"/>
    <cellStyle name="_6057 6 8" xfId="4672"/>
    <cellStyle name="_6057 6 9" xfId="4673"/>
    <cellStyle name="_6057 7" xfId="4674"/>
    <cellStyle name="_6057 7 10" xfId="4675"/>
    <cellStyle name="_6057 7 11" xfId="4676"/>
    <cellStyle name="_6057 7 12" xfId="4677"/>
    <cellStyle name="_6057 7 13" xfId="4678"/>
    <cellStyle name="_6057 7 14" xfId="4679"/>
    <cellStyle name="_6057 7 15" xfId="4680"/>
    <cellStyle name="_6057 7 16" xfId="4681"/>
    <cellStyle name="_6057 7 17" xfId="4682"/>
    <cellStyle name="_6057 7 18" xfId="4683"/>
    <cellStyle name="_6057 7 2" xfId="4684"/>
    <cellStyle name="_6057 7 3" xfId="4685"/>
    <cellStyle name="_6057 7 4" xfId="4686"/>
    <cellStyle name="_6057 7 5" xfId="4687"/>
    <cellStyle name="_6057 7 6" xfId="4688"/>
    <cellStyle name="_6057 7 7" xfId="4689"/>
    <cellStyle name="_6057 7 8" xfId="4690"/>
    <cellStyle name="_6057 7 9" xfId="4691"/>
    <cellStyle name="_6057 8" xfId="4692"/>
    <cellStyle name="_6057 9" xfId="4693"/>
    <cellStyle name="_6057_2007 Group Capital State Tax Workpapers1" xfId="4694"/>
    <cellStyle name="_6057_2007 Group Capital State Tax Workpapers1 2" xfId="4695"/>
    <cellStyle name="_6057_2008 FPL Group Tax Workpapers" xfId="4696"/>
    <cellStyle name="_6057_BASIS ADJ" xfId="4697"/>
    <cellStyle name="_6057_BM Adjustments" xfId="4698"/>
    <cellStyle name="_6057_Callahan" xfId="4699"/>
    <cellStyle name="_6057_Callahan " xfId="4700"/>
    <cellStyle name="_6057_Callahan _1" xfId="4701"/>
    <cellStyle name="_6057_Callahan 090813 GM 0 Report" xfId="4702"/>
    <cellStyle name="_6057_Callahan 091106 GM 0 Report" xfId="4703"/>
    <cellStyle name="_6057_Copy of Texas Wind Debt Amortization 11-08" xfId="4704"/>
    <cellStyle name="_6057_Debt Service Coverage Ratio-TEXAS WIND Historical  Forecast" xfId="4705"/>
    <cellStyle name="_6057_ENTRY 2010 11 FUEL AMORT PROSPECTIVE METHOD" xfId="4706"/>
    <cellStyle name="_6057_Fees" xfId="4707"/>
    <cellStyle name="_6057_Final 2009 tax workpapers" xfId="4708"/>
    <cellStyle name="_6057_FPL Georgia Tax As of October 2010" xfId="4709"/>
    <cellStyle name="_6057_FPL Georgia Tax As of October 2010_Summary of 2010 Errors Resolutions with Responses" xfId="4710"/>
    <cellStyle name="_6057_Group Prov M11 09" xfId="4711"/>
    <cellStyle name="_6057_Group Prov M11 09_Final 2009 tax workpapers" xfId="4712"/>
    <cellStyle name="_6057_Horse Hollow 1 090813 GM 0 Report" xfId="4713"/>
    <cellStyle name="_6057_Horse Hollow 1 090911 GM 0 Report" xfId="4714"/>
    <cellStyle name="_6057_PSA analysis revised for forfeitures" xfId="4715"/>
    <cellStyle name="_6057_Wind Adj_091106" xfId="4716"/>
    <cellStyle name="_6058" xfId="4717"/>
    <cellStyle name="_6058 10" xfId="4718"/>
    <cellStyle name="_6058 11" xfId="4719"/>
    <cellStyle name="_6058 12" xfId="4720"/>
    <cellStyle name="_6058 13" xfId="4721"/>
    <cellStyle name="_6058 14" xfId="4722"/>
    <cellStyle name="_6058 15" xfId="4723"/>
    <cellStyle name="_6058 16" xfId="4724"/>
    <cellStyle name="_6058 17" xfId="4725"/>
    <cellStyle name="_6058 2" xfId="4726"/>
    <cellStyle name="_6058 2 2" xfId="4727"/>
    <cellStyle name="_6058 2 3" xfId="4728"/>
    <cellStyle name="_6058 2 4" xfId="4729"/>
    <cellStyle name="_6058 2 5" xfId="4730"/>
    <cellStyle name="_6058 2 6" xfId="4731"/>
    <cellStyle name="_6058 2 7" xfId="4732"/>
    <cellStyle name="_6058 2 8" xfId="4733"/>
    <cellStyle name="_6058 3" xfId="4734"/>
    <cellStyle name="_6058 3 2" xfId="4735"/>
    <cellStyle name="_6058 3 3" xfId="4736"/>
    <cellStyle name="_6058 3 4" xfId="4737"/>
    <cellStyle name="_6058 3 5" xfId="4738"/>
    <cellStyle name="_6058 3 6" xfId="4739"/>
    <cellStyle name="_6058 3 7" xfId="4740"/>
    <cellStyle name="_6058 3 8" xfId="4741"/>
    <cellStyle name="_6058 4" xfId="4742"/>
    <cellStyle name="_6058 4 2" xfId="4743"/>
    <cellStyle name="_6058 4 3" xfId="4744"/>
    <cellStyle name="_6058 4 4" xfId="4745"/>
    <cellStyle name="_6058 4 5" xfId="4746"/>
    <cellStyle name="_6058 4 6" xfId="4747"/>
    <cellStyle name="_6058 4 7" xfId="4748"/>
    <cellStyle name="_6058 4 8" xfId="4749"/>
    <cellStyle name="_6058 5" xfId="4750"/>
    <cellStyle name="_6058 5 10" xfId="4751"/>
    <cellStyle name="_6058 5 11" xfId="4752"/>
    <cellStyle name="_6058 5 12" xfId="4753"/>
    <cellStyle name="_6058 5 13" xfId="4754"/>
    <cellStyle name="_6058 5 14" xfId="4755"/>
    <cellStyle name="_6058 5 15" xfId="4756"/>
    <cellStyle name="_6058 5 16" xfId="4757"/>
    <cellStyle name="_6058 5 17" xfId="4758"/>
    <cellStyle name="_6058 5 18" xfId="4759"/>
    <cellStyle name="_6058 5 2" xfId="4760"/>
    <cellStyle name="_6058 5 3" xfId="4761"/>
    <cellStyle name="_6058 5 4" xfId="4762"/>
    <cellStyle name="_6058 5 5" xfId="4763"/>
    <cellStyle name="_6058 5 6" xfId="4764"/>
    <cellStyle name="_6058 5 7" xfId="4765"/>
    <cellStyle name="_6058 5 8" xfId="4766"/>
    <cellStyle name="_6058 5 9" xfId="4767"/>
    <cellStyle name="_6058 6" xfId="4768"/>
    <cellStyle name="_6058 6 10" xfId="4769"/>
    <cellStyle name="_6058 6 11" xfId="4770"/>
    <cellStyle name="_6058 6 12" xfId="4771"/>
    <cellStyle name="_6058 6 13" xfId="4772"/>
    <cellStyle name="_6058 6 14" xfId="4773"/>
    <cellStyle name="_6058 6 15" xfId="4774"/>
    <cellStyle name="_6058 6 16" xfId="4775"/>
    <cellStyle name="_6058 6 17" xfId="4776"/>
    <cellStyle name="_6058 6 18" xfId="4777"/>
    <cellStyle name="_6058 6 2" xfId="4778"/>
    <cellStyle name="_6058 6 3" xfId="4779"/>
    <cellStyle name="_6058 6 4" xfId="4780"/>
    <cellStyle name="_6058 6 5" xfId="4781"/>
    <cellStyle name="_6058 6 6" xfId="4782"/>
    <cellStyle name="_6058 6 7" xfId="4783"/>
    <cellStyle name="_6058 6 8" xfId="4784"/>
    <cellStyle name="_6058 6 9" xfId="4785"/>
    <cellStyle name="_6058 7" xfId="4786"/>
    <cellStyle name="_6058 7 10" xfId="4787"/>
    <cellStyle name="_6058 7 11" xfId="4788"/>
    <cellStyle name="_6058 7 12" xfId="4789"/>
    <cellStyle name="_6058 7 13" xfId="4790"/>
    <cellStyle name="_6058 7 14" xfId="4791"/>
    <cellStyle name="_6058 7 15" xfId="4792"/>
    <cellStyle name="_6058 7 16" xfId="4793"/>
    <cellStyle name="_6058 7 17" xfId="4794"/>
    <cellStyle name="_6058 7 18" xfId="4795"/>
    <cellStyle name="_6058 7 2" xfId="4796"/>
    <cellStyle name="_6058 7 3" xfId="4797"/>
    <cellStyle name="_6058 7 4" xfId="4798"/>
    <cellStyle name="_6058 7 5" xfId="4799"/>
    <cellStyle name="_6058 7 6" xfId="4800"/>
    <cellStyle name="_6058 7 7" xfId="4801"/>
    <cellStyle name="_6058 7 8" xfId="4802"/>
    <cellStyle name="_6058 7 9" xfId="4803"/>
    <cellStyle name="_6058 8" xfId="4804"/>
    <cellStyle name="_6058 9" xfId="4805"/>
    <cellStyle name="_6058_2007 Group Capital State Tax Workpapers1" xfId="4806"/>
    <cellStyle name="_6058_2007 Group Capital State Tax Workpapers1 2" xfId="4807"/>
    <cellStyle name="_6058_2008 FPL Group Tax Workpapers" xfId="4808"/>
    <cellStyle name="_6058_BASIS ADJ" xfId="4809"/>
    <cellStyle name="_6058_BM Adjustments" xfId="4810"/>
    <cellStyle name="_6058_Callahan" xfId="4811"/>
    <cellStyle name="_6058_Callahan " xfId="4812"/>
    <cellStyle name="_6058_Callahan _1" xfId="4813"/>
    <cellStyle name="_6058_Callahan 090813 GM 0 Report" xfId="4814"/>
    <cellStyle name="_6058_Callahan 091106 GM 0 Report" xfId="4815"/>
    <cellStyle name="_6058_Copy of Texas Wind Debt Amortization 11-08" xfId="4816"/>
    <cellStyle name="_6058_Debt Service Coverage Ratio-TEXAS WIND Historical  Forecast" xfId="4817"/>
    <cellStyle name="_6058_ENTRY 2010 11 FUEL AMORT PROSPECTIVE METHOD" xfId="4818"/>
    <cellStyle name="_6058_Fees" xfId="4819"/>
    <cellStyle name="_6058_Final 2009 tax workpapers" xfId="4820"/>
    <cellStyle name="_6058_FPL Georgia Tax As of October 2010" xfId="4821"/>
    <cellStyle name="_6058_FPL Georgia Tax As of October 2010_Summary of 2010 Errors Resolutions with Responses" xfId="4822"/>
    <cellStyle name="_6058_Group Prov M11 09" xfId="4823"/>
    <cellStyle name="_6058_Group Prov M11 09_Final 2009 tax workpapers" xfId="4824"/>
    <cellStyle name="_6058_Horse Hollow 1 090813 GM 0 Report" xfId="4825"/>
    <cellStyle name="_6058_Horse Hollow 1 090911 GM 0 Report" xfId="4826"/>
    <cellStyle name="_6058_PSA analysis revised for forfeitures" xfId="4827"/>
    <cellStyle name="_6058_Wind Adj_091106" xfId="4828"/>
    <cellStyle name="_6060" xfId="4829"/>
    <cellStyle name="_6060 10" xfId="4830"/>
    <cellStyle name="_6060 11" xfId="4831"/>
    <cellStyle name="_6060 12" xfId="4832"/>
    <cellStyle name="_6060 13" xfId="4833"/>
    <cellStyle name="_6060 14" xfId="4834"/>
    <cellStyle name="_6060 15" xfId="4835"/>
    <cellStyle name="_6060 16" xfId="4836"/>
    <cellStyle name="_6060 17" xfId="4837"/>
    <cellStyle name="_6060 2" xfId="4838"/>
    <cellStyle name="_6060 2 2" xfId="4839"/>
    <cellStyle name="_6060 2 3" xfId="4840"/>
    <cellStyle name="_6060 2 4" xfId="4841"/>
    <cellStyle name="_6060 2 5" xfId="4842"/>
    <cellStyle name="_6060 2 6" xfId="4843"/>
    <cellStyle name="_6060 2 7" xfId="4844"/>
    <cellStyle name="_6060 2 8" xfId="4845"/>
    <cellStyle name="_6060 3" xfId="4846"/>
    <cellStyle name="_6060 3 2" xfId="4847"/>
    <cellStyle name="_6060 3 3" xfId="4848"/>
    <cellStyle name="_6060 3 4" xfId="4849"/>
    <cellStyle name="_6060 3 5" xfId="4850"/>
    <cellStyle name="_6060 3 6" xfId="4851"/>
    <cellStyle name="_6060 3 7" xfId="4852"/>
    <cellStyle name="_6060 3 8" xfId="4853"/>
    <cellStyle name="_6060 4" xfId="4854"/>
    <cellStyle name="_6060 4 2" xfId="4855"/>
    <cellStyle name="_6060 4 3" xfId="4856"/>
    <cellStyle name="_6060 4 4" xfId="4857"/>
    <cellStyle name="_6060 4 5" xfId="4858"/>
    <cellStyle name="_6060 4 6" xfId="4859"/>
    <cellStyle name="_6060 4 7" xfId="4860"/>
    <cellStyle name="_6060 4 8" xfId="4861"/>
    <cellStyle name="_6060 5" xfId="4862"/>
    <cellStyle name="_6060 5 10" xfId="4863"/>
    <cellStyle name="_6060 5 11" xfId="4864"/>
    <cellStyle name="_6060 5 12" xfId="4865"/>
    <cellStyle name="_6060 5 13" xfId="4866"/>
    <cellStyle name="_6060 5 14" xfId="4867"/>
    <cellStyle name="_6060 5 15" xfId="4868"/>
    <cellStyle name="_6060 5 16" xfId="4869"/>
    <cellStyle name="_6060 5 17" xfId="4870"/>
    <cellStyle name="_6060 5 18" xfId="4871"/>
    <cellStyle name="_6060 5 2" xfId="4872"/>
    <cellStyle name="_6060 5 3" xfId="4873"/>
    <cellStyle name="_6060 5 4" xfId="4874"/>
    <cellStyle name="_6060 5 5" xfId="4875"/>
    <cellStyle name="_6060 5 6" xfId="4876"/>
    <cellStyle name="_6060 5 7" xfId="4877"/>
    <cellStyle name="_6060 5 8" xfId="4878"/>
    <cellStyle name="_6060 5 9" xfId="4879"/>
    <cellStyle name="_6060 6" xfId="4880"/>
    <cellStyle name="_6060 6 10" xfId="4881"/>
    <cellStyle name="_6060 6 11" xfId="4882"/>
    <cellStyle name="_6060 6 12" xfId="4883"/>
    <cellStyle name="_6060 6 13" xfId="4884"/>
    <cellStyle name="_6060 6 14" xfId="4885"/>
    <cellStyle name="_6060 6 15" xfId="4886"/>
    <cellStyle name="_6060 6 16" xfId="4887"/>
    <cellStyle name="_6060 6 17" xfId="4888"/>
    <cellStyle name="_6060 6 18" xfId="4889"/>
    <cellStyle name="_6060 6 2" xfId="4890"/>
    <cellStyle name="_6060 6 3" xfId="4891"/>
    <cellStyle name="_6060 6 4" xfId="4892"/>
    <cellStyle name="_6060 6 5" xfId="4893"/>
    <cellStyle name="_6060 6 6" xfId="4894"/>
    <cellStyle name="_6060 6 7" xfId="4895"/>
    <cellStyle name="_6060 6 8" xfId="4896"/>
    <cellStyle name="_6060 6 9" xfId="4897"/>
    <cellStyle name="_6060 7" xfId="4898"/>
    <cellStyle name="_6060 7 10" xfId="4899"/>
    <cellStyle name="_6060 7 11" xfId="4900"/>
    <cellStyle name="_6060 7 12" xfId="4901"/>
    <cellStyle name="_6060 7 13" xfId="4902"/>
    <cellStyle name="_6060 7 14" xfId="4903"/>
    <cellStyle name="_6060 7 15" xfId="4904"/>
    <cellStyle name="_6060 7 16" xfId="4905"/>
    <cellStyle name="_6060 7 17" xfId="4906"/>
    <cellStyle name="_6060 7 18" xfId="4907"/>
    <cellStyle name="_6060 7 2" xfId="4908"/>
    <cellStyle name="_6060 7 3" xfId="4909"/>
    <cellStyle name="_6060 7 4" xfId="4910"/>
    <cellStyle name="_6060 7 5" xfId="4911"/>
    <cellStyle name="_6060 7 6" xfId="4912"/>
    <cellStyle name="_6060 7 7" xfId="4913"/>
    <cellStyle name="_6060 7 8" xfId="4914"/>
    <cellStyle name="_6060 7 9" xfId="4915"/>
    <cellStyle name="_6060 8" xfId="4916"/>
    <cellStyle name="_6060 9" xfId="4917"/>
    <cellStyle name="_6060_2007 Group Capital State Tax Workpapers1" xfId="4918"/>
    <cellStyle name="_6060_2007 Group Capital State Tax Workpapers1 2" xfId="4919"/>
    <cellStyle name="_6060_2008 FPL Group Tax Workpapers" xfId="4920"/>
    <cellStyle name="_6060_BASIS ADJ" xfId="4921"/>
    <cellStyle name="_6060_BM Adjustments" xfId="4922"/>
    <cellStyle name="_6060_Callahan" xfId="4923"/>
    <cellStyle name="_6060_Callahan " xfId="4924"/>
    <cellStyle name="_6060_Callahan _1" xfId="4925"/>
    <cellStyle name="_6060_Callahan 090813 GM 0 Report" xfId="4926"/>
    <cellStyle name="_6060_Callahan 091106 GM 0 Report" xfId="4927"/>
    <cellStyle name="_6060_Copy of Texas Wind Debt Amortization 11-08" xfId="4928"/>
    <cellStyle name="_6060_Debt Service Coverage Ratio-TEXAS WIND Historical  Forecast" xfId="4929"/>
    <cellStyle name="_6060_ENTRY 2010 11 FUEL AMORT PROSPECTIVE METHOD" xfId="4930"/>
    <cellStyle name="_6060_Fees" xfId="4931"/>
    <cellStyle name="_6060_Final 2009 tax workpapers" xfId="4932"/>
    <cellStyle name="_6060_FPL Georgia Tax As of October 2010" xfId="4933"/>
    <cellStyle name="_6060_FPL Georgia Tax As of October 2010_Summary of 2010 Errors Resolutions with Responses" xfId="4934"/>
    <cellStyle name="_6060_Group Prov M11 09" xfId="4935"/>
    <cellStyle name="_6060_Group Prov M11 09_Final 2009 tax workpapers" xfId="4936"/>
    <cellStyle name="_6060_Horse Hollow 1 090813 GM 0 Report" xfId="4937"/>
    <cellStyle name="_6060_Horse Hollow 1 090911 GM 0 Report" xfId="4938"/>
    <cellStyle name="_6060_PSA analysis revised for forfeitures" xfId="4939"/>
    <cellStyle name="_6060_Wind Adj_091106" xfId="4940"/>
    <cellStyle name="_7001" xfId="4941"/>
    <cellStyle name="_7001 10" xfId="4942"/>
    <cellStyle name="_7001 11" xfId="4943"/>
    <cellStyle name="_7001 12" xfId="4944"/>
    <cellStyle name="_7001 13" xfId="4945"/>
    <cellStyle name="_7001 14" xfId="4946"/>
    <cellStyle name="_7001 15" xfId="4947"/>
    <cellStyle name="_7001 16" xfId="4948"/>
    <cellStyle name="_7001 17" xfId="4949"/>
    <cellStyle name="_7001 2" xfId="4950"/>
    <cellStyle name="_7001 2 2" xfId="4951"/>
    <cellStyle name="_7001 2 3" xfId="4952"/>
    <cellStyle name="_7001 2 4" xfId="4953"/>
    <cellStyle name="_7001 2 5" xfId="4954"/>
    <cellStyle name="_7001 2 6" xfId="4955"/>
    <cellStyle name="_7001 2 7" xfId="4956"/>
    <cellStyle name="_7001 2 8" xfId="4957"/>
    <cellStyle name="_7001 3" xfId="4958"/>
    <cellStyle name="_7001 3 2" xfId="4959"/>
    <cellStyle name="_7001 3 3" xfId="4960"/>
    <cellStyle name="_7001 3 4" xfId="4961"/>
    <cellStyle name="_7001 3 5" xfId="4962"/>
    <cellStyle name="_7001 3 6" xfId="4963"/>
    <cellStyle name="_7001 3 7" xfId="4964"/>
    <cellStyle name="_7001 3 8" xfId="4965"/>
    <cellStyle name="_7001 4" xfId="4966"/>
    <cellStyle name="_7001 4 2" xfId="4967"/>
    <cellStyle name="_7001 4 3" xfId="4968"/>
    <cellStyle name="_7001 4 4" xfId="4969"/>
    <cellStyle name="_7001 4 5" xfId="4970"/>
    <cellStyle name="_7001 4 6" xfId="4971"/>
    <cellStyle name="_7001 4 7" xfId="4972"/>
    <cellStyle name="_7001 4 8" xfId="4973"/>
    <cellStyle name="_7001 5" xfId="4974"/>
    <cellStyle name="_7001 5 10" xfId="4975"/>
    <cellStyle name="_7001 5 11" xfId="4976"/>
    <cellStyle name="_7001 5 12" xfId="4977"/>
    <cellStyle name="_7001 5 13" xfId="4978"/>
    <cellStyle name="_7001 5 14" xfId="4979"/>
    <cellStyle name="_7001 5 15" xfId="4980"/>
    <cellStyle name="_7001 5 16" xfId="4981"/>
    <cellStyle name="_7001 5 17" xfId="4982"/>
    <cellStyle name="_7001 5 18" xfId="4983"/>
    <cellStyle name="_7001 5 2" xfId="4984"/>
    <cellStyle name="_7001 5 3" xfId="4985"/>
    <cellStyle name="_7001 5 4" xfId="4986"/>
    <cellStyle name="_7001 5 5" xfId="4987"/>
    <cellStyle name="_7001 5 6" xfId="4988"/>
    <cellStyle name="_7001 5 7" xfId="4989"/>
    <cellStyle name="_7001 5 8" xfId="4990"/>
    <cellStyle name="_7001 5 9" xfId="4991"/>
    <cellStyle name="_7001 6" xfId="4992"/>
    <cellStyle name="_7001 6 10" xfId="4993"/>
    <cellStyle name="_7001 6 11" xfId="4994"/>
    <cellStyle name="_7001 6 12" xfId="4995"/>
    <cellStyle name="_7001 6 13" xfId="4996"/>
    <cellStyle name="_7001 6 14" xfId="4997"/>
    <cellStyle name="_7001 6 15" xfId="4998"/>
    <cellStyle name="_7001 6 16" xfId="4999"/>
    <cellStyle name="_7001 6 17" xfId="5000"/>
    <cellStyle name="_7001 6 18" xfId="5001"/>
    <cellStyle name="_7001 6 2" xfId="5002"/>
    <cellStyle name="_7001 6 3" xfId="5003"/>
    <cellStyle name="_7001 6 4" xfId="5004"/>
    <cellStyle name="_7001 6 5" xfId="5005"/>
    <cellStyle name="_7001 6 6" xfId="5006"/>
    <cellStyle name="_7001 6 7" xfId="5007"/>
    <cellStyle name="_7001 6 8" xfId="5008"/>
    <cellStyle name="_7001 6 9" xfId="5009"/>
    <cellStyle name="_7001 7" xfId="5010"/>
    <cellStyle name="_7001 7 10" xfId="5011"/>
    <cellStyle name="_7001 7 11" xfId="5012"/>
    <cellStyle name="_7001 7 12" xfId="5013"/>
    <cellStyle name="_7001 7 13" xfId="5014"/>
    <cellStyle name="_7001 7 14" xfId="5015"/>
    <cellStyle name="_7001 7 15" xfId="5016"/>
    <cellStyle name="_7001 7 16" xfId="5017"/>
    <cellStyle name="_7001 7 17" xfId="5018"/>
    <cellStyle name="_7001 7 18" xfId="5019"/>
    <cellStyle name="_7001 7 2" xfId="5020"/>
    <cellStyle name="_7001 7 3" xfId="5021"/>
    <cellStyle name="_7001 7 4" xfId="5022"/>
    <cellStyle name="_7001 7 5" xfId="5023"/>
    <cellStyle name="_7001 7 6" xfId="5024"/>
    <cellStyle name="_7001 7 7" xfId="5025"/>
    <cellStyle name="_7001 7 8" xfId="5026"/>
    <cellStyle name="_7001 7 9" xfId="5027"/>
    <cellStyle name="_7001 8" xfId="5028"/>
    <cellStyle name="_7001 9" xfId="5029"/>
    <cellStyle name="_7001_2007 Group Capital State Tax Workpapers1" xfId="5030"/>
    <cellStyle name="_7001_2007 Group Capital State Tax Workpapers1 2" xfId="5031"/>
    <cellStyle name="_7001_2008 FPL Group Tax Workpapers" xfId="5032"/>
    <cellStyle name="_7001_BASIS ADJ" xfId="5033"/>
    <cellStyle name="_7001_BM Adjustments" xfId="5034"/>
    <cellStyle name="_7001_Callahan" xfId="5035"/>
    <cellStyle name="_7001_Callahan " xfId="5036"/>
    <cellStyle name="_7001_Callahan _1" xfId="5037"/>
    <cellStyle name="_7001_Callahan 090813 GM 0 Report" xfId="5038"/>
    <cellStyle name="_7001_Callahan 091106 GM 0 Report" xfId="5039"/>
    <cellStyle name="_7001_Copy of Texas Wind Debt Amortization 11-08" xfId="5040"/>
    <cellStyle name="_7001_Debt Service Coverage Ratio-TEXAS WIND Historical  Forecast" xfId="5041"/>
    <cellStyle name="_7001_ENTRY 2010 11 FUEL AMORT PROSPECTIVE METHOD" xfId="5042"/>
    <cellStyle name="_7001_Fees" xfId="5043"/>
    <cellStyle name="_7001_Final 2009 tax workpapers" xfId="5044"/>
    <cellStyle name="_7001_FPL Georgia Tax As of October 2010" xfId="5045"/>
    <cellStyle name="_7001_FPL Georgia Tax As of October 2010_Summary of 2010 Errors Resolutions with Responses" xfId="5046"/>
    <cellStyle name="_7001_Group Prov M11 09" xfId="5047"/>
    <cellStyle name="_7001_Group Prov M11 09_Final 2009 tax workpapers" xfId="5048"/>
    <cellStyle name="_7001_Horse Hollow 1 090813 GM 0 Report" xfId="5049"/>
    <cellStyle name="_7001_Horse Hollow 1 090911 GM 0 Report" xfId="5050"/>
    <cellStyle name="_7001_PSA analysis revised for forfeitures" xfId="5051"/>
    <cellStyle name="_7001_Wind Adj_091106" xfId="5052"/>
    <cellStyle name="_7002" xfId="5053"/>
    <cellStyle name="_7002 10" xfId="5054"/>
    <cellStyle name="_7002 11" xfId="5055"/>
    <cellStyle name="_7002 12" xfId="5056"/>
    <cellStyle name="_7002 13" xfId="5057"/>
    <cellStyle name="_7002 14" xfId="5058"/>
    <cellStyle name="_7002 15" xfId="5059"/>
    <cellStyle name="_7002 16" xfId="5060"/>
    <cellStyle name="_7002 17" xfId="5061"/>
    <cellStyle name="_7002 2" xfId="5062"/>
    <cellStyle name="_7002 2 2" xfId="5063"/>
    <cellStyle name="_7002 2 3" xfId="5064"/>
    <cellStyle name="_7002 2 4" xfId="5065"/>
    <cellStyle name="_7002 2 5" xfId="5066"/>
    <cellStyle name="_7002 2 6" xfId="5067"/>
    <cellStyle name="_7002 2 7" xfId="5068"/>
    <cellStyle name="_7002 2 8" xfId="5069"/>
    <cellStyle name="_7002 3" xfId="5070"/>
    <cellStyle name="_7002 3 2" xfId="5071"/>
    <cellStyle name="_7002 3 3" xfId="5072"/>
    <cellStyle name="_7002 3 4" xfId="5073"/>
    <cellStyle name="_7002 3 5" xfId="5074"/>
    <cellStyle name="_7002 3 6" xfId="5075"/>
    <cellStyle name="_7002 3 7" xfId="5076"/>
    <cellStyle name="_7002 3 8" xfId="5077"/>
    <cellStyle name="_7002 4" xfId="5078"/>
    <cellStyle name="_7002 4 2" xfId="5079"/>
    <cellStyle name="_7002 4 3" xfId="5080"/>
    <cellStyle name="_7002 4 4" xfId="5081"/>
    <cellStyle name="_7002 4 5" xfId="5082"/>
    <cellStyle name="_7002 4 6" xfId="5083"/>
    <cellStyle name="_7002 4 7" xfId="5084"/>
    <cellStyle name="_7002 4 8" xfId="5085"/>
    <cellStyle name="_7002 5" xfId="5086"/>
    <cellStyle name="_7002 5 10" xfId="5087"/>
    <cellStyle name="_7002 5 11" xfId="5088"/>
    <cellStyle name="_7002 5 12" xfId="5089"/>
    <cellStyle name="_7002 5 13" xfId="5090"/>
    <cellStyle name="_7002 5 14" xfId="5091"/>
    <cellStyle name="_7002 5 15" xfId="5092"/>
    <cellStyle name="_7002 5 16" xfId="5093"/>
    <cellStyle name="_7002 5 17" xfId="5094"/>
    <cellStyle name="_7002 5 18" xfId="5095"/>
    <cellStyle name="_7002 5 2" xfId="5096"/>
    <cellStyle name="_7002 5 3" xfId="5097"/>
    <cellStyle name="_7002 5 4" xfId="5098"/>
    <cellStyle name="_7002 5 5" xfId="5099"/>
    <cellStyle name="_7002 5 6" xfId="5100"/>
    <cellStyle name="_7002 5 7" xfId="5101"/>
    <cellStyle name="_7002 5 8" xfId="5102"/>
    <cellStyle name="_7002 5 9" xfId="5103"/>
    <cellStyle name="_7002 6" xfId="5104"/>
    <cellStyle name="_7002 6 10" xfId="5105"/>
    <cellStyle name="_7002 6 11" xfId="5106"/>
    <cellStyle name="_7002 6 12" xfId="5107"/>
    <cellStyle name="_7002 6 13" xfId="5108"/>
    <cellStyle name="_7002 6 14" xfId="5109"/>
    <cellStyle name="_7002 6 15" xfId="5110"/>
    <cellStyle name="_7002 6 16" xfId="5111"/>
    <cellStyle name="_7002 6 17" xfId="5112"/>
    <cellStyle name="_7002 6 18" xfId="5113"/>
    <cellStyle name="_7002 6 2" xfId="5114"/>
    <cellStyle name="_7002 6 3" xfId="5115"/>
    <cellStyle name="_7002 6 4" xfId="5116"/>
    <cellStyle name="_7002 6 5" xfId="5117"/>
    <cellStyle name="_7002 6 6" xfId="5118"/>
    <cellStyle name="_7002 6 7" xfId="5119"/>
    <cellStyle name="_7002 6 8" xfId="5120"/>
    <cellStyle name="_7002 6 9" xfId="5121"/>
    <cellStyle name="_7002 7" xfId="5122"/>
    <cellStyle name="_7002 7 10" xfId="5123"/>
    <cellStyle name="_7002 7 11" xfId="5124"/>
    <cellStyle name="_7002 7 12" xfId="5125"/>
    <cellStyle name="_7002 7 13" xfId="5126"/>
    <cellStyle name="_7002 7 14" xfId="5127"/>
    <cellStyle name="_7002 7 15" xfId="5128"/>
    <cellStyle name="_7002 7 16" xfId="5129"/>
    <cellStyle name="_7002 7 17" xfId="5130"/>
    <cellStyle name="_7002 7 18" xfId="5131"/>
    <cellStyle name="_7002 7 2" xfId="5132"/>
    <cellStyle name="_7002 7 3" xfId="5133"/>
    <cellStyle name="_7002 7 4" xfId="5134"/>
    <cellStyle name="_7002 7 5" xfId="5135"/>
    <cellStyle name="_7002 7 6" xfId="5136"/>
    <cellStyle name="_7002 7 7" xfId="5137"/>
    <cellStyle name="_7002 7 8" xfId="5138"/>
    <cellStyle name="_7002 7 9" xfId="5139"/>
    <cellStyle name="_7002 8" xfId="5140"/>
    <cellStyle name="_7002 9" xfId="5141"/>
    <cellStyle name="_7002_2007 Group Capital State Tax Workpapers1" xfId="5142"/>
    <cellStyle name="_7002_2007 Group Capital State Tax Workpapers1 2" xfId="5143"/>
    <cellStyle name="_7002_2008 FPL Group Tax Workpapers" xfId="5144"/>
    <cellStyle name="_7002_BASIS ADJ" xfId="5145"/>
    <cellStyle name="_7002_BM Adjustments" xfId="5146"/>
    <cellStyle name="_7002_Callahan" xfId="5147"/>
    <cellStyle name="_7002_Callahan " xfId="5148"/>
    <cellStyle name="_7002_Callahan _1" xfId="5149"/>
    <cellStyle name="_7002_Callahan 090813 GM 0 Report" xfId="5150"/>
    <cellStyle name="_7002_Callahan 091106 GM 0 Report" xfId="5151"/>
    <cellStyle name="_7002_Copy of Texas Wind Debt Amortization 11-08" xfId="5152"/>
    <cellStyle name="_7002_Debt Service Coverage Ratio-TEXAS WIND Historical  Forecast" xfId="5153"/>
    <cellStyle name="_7002_ENTRY 2010 11 FUEL AMORT PROSPECTIVE METHOD" xfId="5154"/>
    <cellStyle name="_7002_Fees" xfId="5155"/>
    <cellStyle name="_7002_Final 2009 tax workpapers" xfId="5156"/>
    <cellStyle name="_7002_FPL Georgia Tax As of October 2010" xfId="5157"/>
    <cellStyle name="_7002_FPL Georgia Tax As of October 2010_Summary of 2010 Errors Resolutions with Responses" xfId="5158"/>
    <cellStyle name="_7002_Group Prov M11 09" xfId="5159"/>
    <cellStyle name="_7002_Group Prov M11 09_Final 2009 tax workpapers" xfId="5160"/>
    <cellStyle name="_7002_Horse Hollow 1 090813 GM 0 Report" xfId="5161"/>
    <cellStyle name="_7002_Horse Hollow 1 090911 GM 0 Report" xfId="5162"/>
    <cellStyle name="_7002_PSA analysis revised for forfeitures" xfId="5163"/>
    <cellStyle name="_7002_Wind Adj_091106" xfId="5164"/>
    <cellStyle name="_7003" xfId="5165"/>
    <cellStyle name="_7003 10" xfId="5166"/>
    <cellStyle name="_7003 11" xfId="5167"/>
    <cellStyle name="_7003 12" xfId="5168"/>
    <cellStyle name="_7003 13" xfId="5169"/>
    <cellStyle name="_7003 14" xfId="5170"/>
    <cellStyle name="_7003 15" xfId="5171"/>
    <cellStyle name="_7003 16" xfId="5172"/>
    <cellStyle name="_7003 17" xfId="5173"/>
    <cellStyle name="_7003 2" xfId="5174"/>
    <cellStyle name="_7003 2 2" xfId="5175"/>
    <cellStyle name="_7003 2 3" xfId="5176"/>
    <cellStyle name="_7003 2 4" xfId="5177"/>
    <cellStyle name="_7003 2 5" xfId="5178"/>
    <cellStyle name="_7003 2 6" xfId="5179"/>
    <cellStyle name="_7003 2 7" xfId="5180"/>
    <cellStyle name="_7003 2 8" xfId="5181"/>
    <cellStyle name="_7003 3" xfId="5182"/>
    <cellStyle name="_7003 3 2" xfId="5183"/>
    <cellStyle name="_7003 3 3" xfId="5184"/>
    <cellStyle name="_7003 3 4" xfId="5185"/>
    <cellStyle name="_7003 3 5" xfId="5186"/>
    <cellStyle name="_7003 3 6" xfId="5187"/>
    <cellStyle name="_7003 3 7" xfId="5188"/>
    <cellStyle name="_7003 3 8" xfId="5189"/>
    <cellStyle name="_7003 4" xfId="5190"/>
    <cellStyle name="_7003 4 2" xfId="5191"/>
    <cellStyle name="_7003 4 3" xfId="5192"/>
    <cellStyle name="_7003 4 4" xfId="5193"/>
    <cellStyle name="_7003 4 5" xfId="5194"/>
    <cellStyle name="_7003 4 6" xfId="5195"/>
    <cellStyle name="_7003 4 7" xfId="5196"/>
    <cellStyle name="_7003 4 8" xfId="5197"/>
    <cellStyle name="_7003 5" xfId="5198"/>
    <cellStyle name="_7003 5 10" xfId="5199"/>
    <cellStyle name="_7003 5 11" xfId="5200"/>
    <cellStyle name="_7003 5 12" xfId="5201"/>
    <cellStyle name="_7003 5 13" xfId="5202"/>
    <cellStyle name="_7003 5 14" xfId="5203"/>
    <cellStyle name="_7003 5 15" xfId="5204"/>
    <cellStyle name="_7003 5 16" xfId="5205"/>
    <cellStyle name="_7003 5 17" xfId="5206"/>
    <cellStyle name="_7003 5 18" xfId="5207"/>
    <cellStyle name="_7003 5 2" xfId="5208"/>
    <cellStyle name="_7003 5 3" xfId="5209"/>
    <cellStyle name="_7003 5 4" xfId="5210"/>
    <cellStyle name="_7003 5 5" xfId="5211"/>
    <cellStyle name="_7003 5 6" xfId="5212"/>
    <cellStyle name="_7003 5 7" xfId="5213"/>
    <cellStyle name="_7003 5 8" xfId="5214"/>
    <cellStyle name="_7003 5 9" xfId="5215"/>
    <cellStyle name="_7003 6" xfId="5216"/>
    <cellStyle name="_7003 6 10" xfId="5217"/>
    <cellStyle name="_7003 6 11" xfId="5218"/>
    <cellStyle name="_7003 6 12" xfId="5219"/>
    <cellStyle name="_7003 6 13" xfId="5220"/>
    <cellStyle name="_7003 6 14" xfId="5221"/>
    <cellStyle name="_7003 6 15" xfId="5222"/>
    <cellStyle name="_7003 6 16" xfId="5223"/>
    <cellStyle name="_7003 6 17" xfId="5224"/>
    <cellStyle name="_7003 6 18" xfId="5225"/>
    <cellStyle name="_7003 6 2" xfId="5226"/>
    <cellStyle name="_7003 6 3" xfId="5227"/>
    <cellStyle name="_7003 6 4" xfId="5228"/>
    <cellStyle name="_7003 6 5" xfId="5229"/>
    <cellStyle name="_7003 6 6" xfId="5230"/>
    <cellStyle name="_7003 6 7" xfId="5231"/>
    <cellStyle name="_7003 6 8" xfId="5232"/>
    <cellStyle name="_7003 6 9" xfId="5233"/>
    <cellStyle name="_7003 7" xfId="5234"/>
    <cellStyle name="_7003 7 10" xfId="5235"/>
    <cellStyle name="_7003 7 11" xfId="5236"/>
    <cellStyle name="_7003 7 12" xfId="5237"/>
    <cellStyle name="_7003 7 13" xfId="5238"/>
    <cellStyle name="_7003 7 14" xfId="5239"/>
    <cellStyle name="_7003 7 15" xfId="5240"/>
    <cellStyle name="_7003 7 16" xfId="5241"/>
    <cellStyle name="_7003 7 17" xfId="5242"/>
    <cellStyle name="_7003 7 18" xfId="5243"/>
    <cellStyle name="_7003 7 2" xfId="5244"/>
    <cellStyle name="_7003 7 3" xfId="5245"/>
    <cellStyle name="_7003 7 4" xfId="5246"/>
    <cellStyle name="_7003 7 5" xfId="5247"/>
    <cellStyle name="_7003 7 6" xfId="5248"/>
    <cellStyle name="_7003 7 7" xfId="5249"/>
    <cellStyle name="_7003 7 8" xfId="5250"/>
    <cellStyle name="_7003 7 9" xfId="5251"/>
    <cellStyle name="_7003 8" xfId="5252"/>
    <cellStyle name="_7003 9" xfId="5253"/>
    <cellStyle name="_7003_2007 Group Capital State Tax Workpapers1" xfId="5254"/>
    <cellStyle name="_7003_2007 Group Capital State Tax Workpapers1 2" xfId="5255"/>
    <cellStyle name="_7003_2008 FPL Group Tax Workpapers" xfId="5256"/>
    <cellStyle name="_7003_BASIS ADJ" xfId="5257"/>
    <cellStyle name="_7003_BM Adjustments" xfId="5258"/>
    <cellStyle name="_7003_Callahan" xfId="5259"/>
    <cellStyle name="_7003_Callahan " xfId="5260"/>
    <cellStyle name="_7003_Callahan _1" xfId="5261"/>
    <cellStyle name="_7003_Callahan 090813 GM 0 Report" xfId="5262"/>
    <cellStyle name="_7003_Callahan 091106 GM 0 Report" xfId="5263"/>
    <cellStyle name="_7003_Copy of Texas Wind Debt Amortization 11-08" xfId="5264"/>
    <cellStyle name="_7003_Debt Service Coverage Ratio-TEXAS WIND Historical  Forecast" xfId="5265"/>
    <cellStyle name="_7003_ENTRY 2010 11 FUEL AMORT PROSPECTIVE METHOD" xfId="5266"/>
    <cellStyle name="_7003_Fees" xfId="5267"/>
    <cellStyle name="_7003_Final 2009 tax workpapers" xfId="5268"/>
    <cellStyle name="_7003_FPL Georgia Tax As of October 2010" xfId="5269"/>
    <cellStyle name="_7003_FPL Georgia Tax As of October 2010_Summary of 2010 Errors Resolutions with Responses" xfId="5270"/>
    <cellStyle name="_7003_Group Prov M11 09" xfId="5271"/>
    <cellStyle name="_7003_Group Prov M11 09_Final 2009 tax workpapers" xfId="5272"/>
    <cellStyle name="_7003_Horse Hollow 1 090813 GM 0 Report" xfId="5273"/>
    <cellStyle name="_7003_Horse Hollow 1 090911 GM 0 Report" xfId="5274"/>
    <cellStyle name="_7003_PSA analysis revised for forfeitures" xfId="5275"/>
    <cellStyle name="_7003_Wind Adj_091106" xfId="5276"/>
    <cellStyle name="_7004" xfId="5277"/>
    <cellStyle name="_7004 10" xfId="5278"/>
    <cellStyle name="_7004 11" xfId="5279"/>
    <cellStyle name="_7004 12" xfId="5280"/>
    <cellStyle name="_7004 13" xfId="5281"/>
    <cellStyle name="_7004 14" xfId="5282"/>
    <cellStyle name="_7004 15" xfId="5283"/>
    <cellStyle name="_7004 16" xfId="5284"/>
    <cellStyle name="_7004 17" xfId="5285"/>
    <cellStyle name="_7004 2" xfId="5286"/>
    <cellStyle name="_7004 2 2" xfId="5287"/>
    <cellStyle name="_7004 2 3" xfId="5288"/>
    <cellStyle name="_7004 2 4" xfId="5289"/>
    <cellStyle name="_7004 2 5" xfId="5290"/>
    <cellStyle name="_7004 2 6" xfId="5291"/>
    <cellStyle name="_7004 2 7" xfId="5292"/>
    <cellStyle name="_7004 2 8" xfId="5293"/>
    <cellStyle name="_7004 3" xfId="5294"/>
    <cellStyle name="_7004 3 2" xfId="5295"/>
    <cellStyle name="_7004 3 3" xfId="5296"/>
    <cellStyle name="_7004 3 4" xfId="5297"/>
    <cellStyle name="_7004 3 5" xfId="5298"/>
    <cellStyle name="_7004 3 6" xfId="5299"/>
    <cellStyle name="_7004 3 7" xfId="5300"/>
    <cellStyle name="_7004 3 8" xfId="5301"/>
    <cellStyle name="_7004 4" xfId="5302"/>
    <cellStyle name="_7004 4 2" xfId="5303"/>
    <cellStyle name="_7004 4 3" xfId="5304"/>
    <cellStyle name="_7004 4 4" xfId="5305"/>
    <cellStyle name="_7004 4 5" xfId="5306"/>
    <cellStyle name="_7004 4 6" xfId="5307"/>
    <cellStyle name="_7004 4 7" xfId="5308"/>
    <cellStyle name="_7004 4 8" xfId="5309"/>
    <cellStyle name="_7004 5" xfId="5310"/>
    <cellStyle name="_7004 5 10" xfId="5311"/>
    <cellStyle name="_7004 5 11" xfId="5312"/>
    <cellStyle name="_7004 5 12" xfId="5313"/>
    <cellStyle name="_7004 5 13" xfId="5314"/>
    <cellStyle name="_7004 5 14" xfId="5315"/>
    <cellStyle name="_7004 5 15" xfId="5316"/>
    <cellStyle name="_7004 5 16" xfId="5317"/>
    <cellStyle name="_7004 5 17" xfId="5318"/>
    <cellStyle name="_7004 5 18" xfId="5319"/>
    <cellStyle name="_7004 5 2" xfId="5320"/>
    <cellStyle name="_7004 5 3" xfId="5321"/>
    <cellStyle name="_7004 5 4" xfId="5322"/>
    <cellStyle name="_7004 5 5" xfId="5323"/>
    <cellStyle name="_7004 5 6" xfId="5324"/>
    <cellStyle name="_7004 5 7" xfId="5325"/>
    <cellStyle name="_7004 5 8" xfId="5326"/>
    <cellStyle name="_7004 5 9" xfId="5327"/>
    <cellStyle name="_7004 6" xfId="5328"/>
    <cellStyle name="_7004 6 10" xfId="5329"/>
    <cellStyle name="_7004 6 11" xfId="5330"/>
    <cellStyle name="_7004 6 12" xfId="5331"/>
    <cellStyle name="_7004 6 13" xfId="5332"/>
    <cellStyle name="_7004 6 14" xfId="5333"/>
    <cellStyle name="_7004 6 15" xfId="5334"/>
    <cellStyle name="_7004 6 16" xfId="5335"/>
    <cellStyle name="_7004 6 17" xfId="5336"/>
    <cellStyle name="_7004 6 18" xfId="5337"/>
    <cellStyle name="_7004 6 2" xfId="5338"/>
    <cellStyle name="_7004 6 3" xfId="5339"/>
    <cellStyle name="_7004 6 4" xfId="5340"/>
    <cellStyle name="_7004 6 5" xfId="5341"/>
    <cellStyle name="_7004 6 6" xfId="5342"/>
    <cellStyle name="_7004 6 7" xfId="5343"/>
    <cellStyle name="_7004 6 8" xfId="5344"/>
    <cellStyle name="_7004 6 9" xfId="5345"/>
    <cellStyle name="_7004 7" xfId="5346"/>
    <cellStyle name="_7004 7 10" xfId="5347"/>
    <cellStyle name="_7004 7 11" xfId="5348"/>
    <cellStyle name="_7004 7 12" xfId="5349"/>
    <cellStyle name="_7004 7 13" xfId="5350"/>
    <cellStyle name="_7004 7 14" xfId="5351"/>
    <cellStyle name="_7004 7 15" xfId="5352"/>
    <cellStyle name="_7004 7 16" xfId="5353"/>
    <cellStyle name="_7004 7 17" xfId="5354"/>
    <cellStyle name="_7004 7 18" xfId="5355"/>
    <cellStyle name="_7004 7 2" xfId="5356"/>
    <cellStyle name="_7004 7 3" xfId="5357"/>
    <cellStyle name="_7004 7 4" xfId="5358"/>
    <cellStyle name="_7004 7 5" xfId="5359"/>
    <cellStyle name="_7004 7 6" xfId="5360"/>
    <cellStyle name="_7004 7 7" xfId="5361"/>
    <cellStyle name="_7004 7 8" xfId="5362"/>
    <cellStyle name="_7004 7 9" xfId="5363"/>
    <cellStyle name="_7004 8" xfId="5364"/>
    <cellStyle name="_7004 9" xfId="5365"/>
    <cellStyle name="_7004_2007 Group Capital State Tax Workpapers1" xfId="5366"/>
    <cellStyle name="_7004_2007 Group Capital State Tax Workpapers1 2" xfId="5367"/>
    <cellStyle name="_7004_2008 FPL Group Tax Workpapers" xfId="5368"/>
    <cellStyle name="_7004_BASIS ADJ" xfId="5369"/>
    <cellStyle name="_7004_BM Adjustments" xfId="5370"/>
    <cellStyle name="_7004_Callahan" xfId="5371"/>
    <cellStyle name="_7004_Callahan " xfId="5372"/>
    <cellStyle name="_7004_Callahan _1" xfId="5373"/>
    <cellStyle name="_7004_Callahan 090813 GM 0 Report" xfId="5374"/>
    <cellStyle name="_7004_Callahan 091106 GM 0 Report" xfId="5375"/>
    <cellStyle name="_7004_Copy of Texas Wind Debt Amortization 11-08" xfId="5376"/>
    <cellStyle name="_7004_Debt Service Coverage Ratio-TEXAS WIND Historical  Forecast" xfId="5377"/>
    <cellStyle name="_7004_ENTRY 2010 11 FUEL AMORT PROSPECTIVE METHOD" xfId="5378"/>
    <cellStyle name="_7004_Fees" xfId="5379"/>
    <cellStyle name="_7004_Final 2009 tax workpapers" xfId="5380"/>
    <cellStyle name="_7004_FPL Georgia Tax As of October 2010" xfId="5381"/>
    <cellStyle name="_7004_FPL Georgia Tax As of October 2010_Summary of 2010 Errors Resolutions with Responses" xfId="5382"/>
    <cellStyle name="_7004_Group Prov M11 09" xfId="5383"/>
    <cellStyle name="_7004_Group Prov M11 09_Final 2009 tax workpapers" xfId="5384"/>
    <cellStyle name="_7004_Horse Hollow 1 090813 GM 0 Report" xfId="5385"/>
    <cellStyle name="_7004_Horse Hollow 1 090911 GM 0 Report" xfId="5386"/>
    <cellStyle name="_7004_PSA analysis revised for forfeitures" xfId="5387"/>
    <cellStyle name="_7004_Wind Adj_091106" xfId="5388"/>
    <cellStyle name="_7005" xfId="5389"/>
    <cellStyle name="_7005 10" xfId="5390"/>
    <cellStyle name="_7005 11" xfId="5391"/>
    <cellStyle name="_7005 12" xfId="5392"/>
    <cellStyle name="_7005 13" xfId="5393"/>
    <cellStyle name="_7005 14" xfId="5394"/>
    <cellStyle name="_7005 15" xfId="5395"/>
    <cellStyle name="_7005 16" xfId="5396"/>
    <cellStyle name="_7005 17" xfId="5397"/>
    <cellStyle name="_7005 2" xfId="5398"/>
    <cellStyle name="_7005 2 2" xfId="5399"/>
    <cellStyle name="_7005 2 3" xfId="5400"/>
    <cellStyle name="_7005 2 4" xfId="5401"/>
    <cellStyle name="_7005 2 5" xfId="5402"/>
    <cellStyle name="_7005 2 6" xfId="5403"/>
    <cellStyle name="_7005 2 7" xfId="5404"/>
    <cellStyle name="_7005 2 8" xfId="5405"/>
    <cellStyle name="_7005 3" xfId="5406"/>
    <cellStyle name="_7005 3 2" xfId="5407"/>
    <cellStyle name="_7005 3 3" xfId="5408"/>
    <cellStyle name="_7005 3 4" xfId="5409"/>
    <cellStyle name="_7005 3 5" xfId="5410"/>
    <cellStyle name="_7005 3 6" xfId="5411"/>
    <cellStyle name="_7005 3 7" xfId="5412"/>
    <cellStyle name="_7005 3 8" xfId="5413"/>
    <cellStyle name="_7005 4" xfId="5414"/>
    <cellStyle name="_7005 4 2" xfId="5415"/>
    <cellStyle name="_7005 4 3" xfId="5416"/>
    <cellStyle name="_7005 4 4" xfId="5417"/>
    <cellStyle name="_7005 4 5" xfId="5418"/>
    <cellStyle name="_7005 4 6" xfId="5419"/>
    <cellStyle name="_7005 4 7" xfId="5420"/>
    <cellStyle name="_7005 4 8" xfId="5421"/>
    <cellStyle name="_7005 5" xfId="5422"/>
    <cellStyle name="_7005 5 10" xfId="5423"/>
    <cellStyle name="_7005 5 11" xfId="5424"/>
    <cellStyle name="_7005 5 12" xfId="5425"/>
    <cellStyle name="_7005 5 13" xfId="5426"/>
    <cellStyle name="_7005 5 14" xfId="5427"/>
    <cellStyle name="_7005 5 15" xfId="5428"/>
    <cellStyle name="_7005 5 16" xfId="5429"/>
    <cellStyle name="_7005 5 17" xfId="5430"/>
    <cellStyle name="_7005 5 18" xfId="5431"/>
    <cellStyle name="_7005 5 2" xfId="5432"/>
    <cellStyle name="_7005 5 3" xfId="5433"/>
    <cellStyle name="_7005 5 4" xfId="5434"/>
    <cellStyle name="_7005 5 5" xfId="5435"/>
    <cellStyle name="_7005 5 6" xfId="5436"/>
    <cellStyle name="_7005 5 7" xfId="5437"/>
    <cellStyle name="_7005 5 8" xfId="5438"/>
    <cellStyle name="_7005 5 9" xfId="5439"/>
    <cellStyle name="_7005 6" xfId="5440"/>
    <cellStyle name="_7005 6 10" xfId="5441"/>
    <cellStyle name="_7005 6 11" xfId="5442"/>
    <cellStyle name="_7005 6 12" xfId="5443"/>
    <cellStyle name="_7005 6 13" xfId="5444"/>
    <cellStyle name="_7005 6 14" xfId="5445"/>
    <cellStyle name="_7005 6 15" xfId="5446"/>
    <cellStyle name="_7005 6 16" xfId="5447"/>
    <cellStyle name="_7005 6 17" xfId="5448"/>
    <cellStyle name="_7005 6 18" xfId="5449"/>
    <cellStyle name="_7005 6 2" xfId="5450"/>
    <cellStyle name="_7005 6 3" xfId="5451"/>
    <cellStyle name="_7005 6 4" xfId="5452"/>
    <cellStyle name="_7005 6 5" xfId="5453"/>
    <cellStyle name="_7005 6 6" xfId="5454"/>
    <cellStyle name="_7005 6 7" xfId="5455"/>
    <cellStyle name="_7005 6 8" xfId="5456"/>
    <cellStyle name="_7005 6 9" xfId="5457"/>
    <cellStyle name="_7005 7" xfId="5458"/>
    <cellStyle name="_7005 7 10" xfId="5459"/>
    <cellStyle name="_7005 7 11" xfId="5460"/>
    <cellStyle name="_7005 7 12" xfId="5461"/>
    <cellStyle name="_7005 7 13" xfId="5462"/>
    <cellStyle name="_7005 7 14" xfId="5463"/>
    <cellStyle name="_7005 7 15" xfId="5464"/>
    <cellStyle name="_7005 7 16" xfId="5465"/>
    <cellStyle name="_7005 7 17" xfId="5466"/>
    <cellStyle name="_7005 7 18" xfId="5467"/>
    <cellStyle name="_7005 7 2" xfId="5468"/>
    <cellStyle name="_7005 7 3" xfId="5469"/>
    <cellStyle name="_7005 7 4" xfId="5470"/>
    <cellStyle name="_7005 7 5" xfId="5471"/>
    <cellStyle name="_7005 7 6" xfId="5472"/>
    <cellStyle name="_7005 7 7" xfId="5473"/>
    <cellStyle name="_7005 7 8" xfId="5474"/>
    <cellStyle name="_7005 7 9" xfId="5475"/>
    <cellStyle name="_7005 8" xfId="5476"/>
    <cellStyle name="_7005 9" xfId="5477"/>
    <cellStyle name="_7005_2007 Group Capital State Tax Workpapers1" xfId="5478"/>
    <cellStyle name="_7005_2007 Group Capital State Tax Workpapers1 2" xfId="5479"/>
    <cellStyle name="_7005_2008 FPL Group Tax Workpapers" xfId="5480"/>
    <cellStyle name="_7005_BASIS ADJ" xfId="5481"/>
    <cellStyle name="_7005_BM Adjustments" xfId="5482"/>
    <cellStyle name="_7005_Callahan" xfId="5483"/>
    <cellStyle name="_7005_Callahan " xfId="5484"/>
    <cellStyle name="_7005_Callahan _1" xfId="5485"/>
    <cellStyle name="_7005_Callahan 090813 GM 0 Report" xfId="5486"/>
    <cellStyle name="_7005_Callahan 091106 GM 0 Report" xfId="5487"/>
    <cellStyle name="_7005_Copy of Texas Wind Debt Amortization 11-08" xfId="5488"/>
    <cellStyle name="_7005_Debt Service Coverage Ratio-TEXAS WIND Historical  Forecast" xfId="5489"/>
    <cellStyle name="_7005_ENTRY 2010 11 FUEL AMORT PROSPECTIVE METHOD" xfId="5490"/>
    <cellStyle name="_7005_Fees" xfId="5491"/>
    <cellStyle name="_7005_Final 2009 tax workpapers" xfId="5492"/>
    <cellStyle name="_7005_FPL Georgia Tax As of October 2010" xfId="5493"/>
    <cellStyle name="_7005_FPL Georgia Tax As of October 2010_Summary of 2010 Errors Resolutions with Responses" xfId="5494"/>
    <cellStyle name="_7005_Group Prov M11 09" xfId="5495"/>
    <cellStyle name="_7005_Group Prov M11 09_Final 2009 tax workpapers" xfId="5496"/>
    <cellStyle name="_7005_Horse Hollow 1 090813 GM 0 Report" xfId="5497"/>
    <cellStyle name="_7005_Horse Hollow 1 090911 GM 0 Report" xfId="5498"/>
    <cellStyle name="_7005_PSA analysis revised for forfeitures" xfId="5499"/>
    <cellStyle name="_7005_Wind Adj_091106" xfId="5500"/>
    <cellStyle name="_7006" xfId="5501"/>
    <cellStyle name="_7006 10" xfId="5502"/>
    <cellStyle name="_7006 11" xfId="5503"/>
    <cellStyle name="_7006 12" xfId="5504"/>
    <cellStyle name="_7006 13" xfId="5505"/>
    <cellStyle name="_7006 14" xfId="5506"/>
    <cellStyle name="_7006 15" xfId="5507"/>
    <cellStyle name="_7006 16" xfId="5508"/>
    <cellStyle name="_7006 17" xfId="5509"/>
    <cellStyle name="_7006 2" xfId="5510"/>
    <cellStyle name="_7006 2 2" xfId="5511"/>
    <cellStyle name="_7006 2 3" xfId="5512"/>
    <cellStyle name="_7006 2 4" xfId="5513"/>
    <cellStyle name="_7006 2 5" xfId="5514"/>
    <cellStyle name="_7006 2 6" xfId="5515"/>
    <cellStyle name="_7006 2 7" xfId="5516"/>
    <cellStyle name="_7006 2 8" xfId="5517"/>
    <cellStyle name="_7006 3" xfId="5518"/>
    <cellStyle name="_7006 3 2" xfId="5519"/>
    <cellStyle name="_7006 3 3" xfId="5520"/>
    <cellStyle name="_7006 3 4" xfId="5521"/>
    <cellStyle name="_7006 3 5" xfId="5522"/>
    <cellStyle name="_7006 3 6" xfId="5523"/>
    <cellStyle name="_7006 3 7" xfId="5524"/>
    <cellStyle name="_7006 3 8" xfId="5525"/>
    <cellStyle name="_7006 4" xfId="5526"/>
    <cellStyle name="_7006 4 2" xfId="5527"/>
    <cellStyle name="_7006 4 3" xfId="5528"/>
    <cellStyle name="_7006 4 4" xfId="5529"/>
    <cellStyle name="_7006 4 5" xfId="5530"/>
    <cellStyle name="_7006 4 6" xfId="5531"/>
    <cellStyle name="_7006 4 7" xfId="5532"/>
    <cellStyle name="_7006 4 8" xfId="5533"/>
    <cellStyle name="_7006 5" xfId="5534"/>
    <cellStyle name="_7006 5 10" xfId="5535"/>
    <cellStyle name="_7006 5 11" xfId="5536"/>
    <cellStyle name="_7006 5 12" xfId="5537"/>
    <cellStyle name="_7006 5 13" xfId="5538"/>
    <cellStyle name="_7006 5 14" xfId="5539"/>
    <cellStyle name="_7006 5 15" xfId="5540"/>
    <cellStyle name="_7006 5 16" xfId="5541"/>
    <cellStyle name="_7006 5 17" xfId="5542"/>
    <cellStyle name="_7006 5 18" xfId="5543"/>
    <cellStyle name="_7006 5 2" xfId="5544"/>
    <cellStyle name="_7006 5 3" xfId="5545"/>
    <cellStyle name="_7006 5 4" xfId="5546"/>
    <cellStyle name="_7006 5 5" xfId="5547"/>
    <cellStyle name="_7006 5 6" xfId="5548"/>
    <cellStyle name="_7006 5 7" xfId="5549"/>
    <cellStyle name="_7006 5 8" xfId="5550"/>
    <cellStyle name="_7006 5 9" xfId="5551"/>
    <cellStyle name="_7006 6" xfId="5552"/>
    <cellStyle name="_7006 6 10" xfId="5553"/>
    <cellStyle name="_7006 6 11" xfId="5554"/>
    <cellStyle name="_7006 6 12" xfId="5555"/>
    <cellStyle name="_7006 6 13" xfId="5556"/>
    <cellStyle name="_7006 6 14" xfId="5557"/>
    <cellStyle name="_7006 6 15" xfId="5558"/>
    <cellStyle name="_7006 6 16" xfId="5559"/>
    <cellStyle name="_7006 6 17" xfId="5560"/>
    <cellStyle name="_7006 6 18" xfId="5561"/>
    <cellStyle name="_7006 6 2" xfId="5562"/>
    <cellStyle name="_7006 6 3" xfId="5563"/>
    <cellStyle name="_7006 6 4" xfId="5564"/>
    <cellStyle name="_7006 6 5" xfId="5565"/>
    <cellStyle name="_7006 6 6" xfId="5566"/>
    <cellStyle name="_7006 6 7" xfId="5567"/>
    <cellStyle name="_7006 6 8" xfId="5568"/>
    <cellStyle name="_7006 6 9" xfId="5569"/>
    <cellStyle name="_7006 7" xfId="5570"/>
    <cellStyle name="_7006 7 10" xfId="5571"/>
    <cellStyle name="_7006 7 11" xfId="5572"/>
    <cellStyle name="_7006 7 12" xfId="5573"/>
    <cellStyle name="_7006 7 13" xfId="5574"/>
    <cellStyle name="_7006 7 14" xfId="5575"/>
    <cellStyle name="_7006 7 15" xfId="5576"/>
    <cellStyle name="_7006 7 16" xfId="5577"/>
    <cellStyle name="_7006 7 17" xfId="5578"/>
    <cellStyle name="_7006 7 18" xfId="5579"/>
    <cellStyle name="_7006 7 2" xfId="5580"/>
    <cellStyle name="_7006 7 3" xfId="5581"/>
    <cellStyle name="_7006 7 4" xfId="5582"/>
    <cellStyle name="_7006 7 5" xfId="5583"/>
    <cellStyle name="_7006 7 6" xfId="5584"/>
    <cellStyle name="_7006 7 7" xfId="5585"/>
    <cellStyle name="_7006 7 8" xfId="5586"/>
    <cellStyle name="_7006 7 9" xfId="5587"/>
    <cellStyle name="_7006 8" xfId="5588"/>
    <cellStyle name="_7006 9" xfId="5589"/>
    <cellStyle name="_7006_2007 Group Capital State Tax Workpapers1" xfId="5590"/>
    <cellStyle name="_7006_2007 Group Capital State Tax Workpapers1 2" xfId="5591"/>
    <cellStyle name="_7006_2008 FPL Group Tax Workpapers" xfId="5592"/>
    <cellStyle name="_7006_BASIS ADJ" xfId="5593"/>
    <cellStyle name="_7006_BM Adjustments" xfId="5594"/>
    <cellStyle name="_7006_Callahan" xfId="5595"/>
    <cellStyle name="_7006_Callahan " xfId="5596"/>
    <cellStyle name="_7006_Callahan _1" xfId="5597"/>
    <cellStyle name="_7006_Callahan 090813 GM 0 Report" xfId="5598"/>
    <cellStyle name="_7006_Callahan 091106 GM 0 Report" xfId="5599"/>
    <cellStyle name="_7006_Copy of Texas Wind Debt Amortization 11-08" xfId="5600"/>
    <cellStyle name="_7006_Debt Service Coverage Ratio-TEXAS WIND Historical  Forecast" xfId="5601"/>
    <cellStyle name="_7006_ENTRY 2010 11 FUEL AMORT PROSPECTIVE METHOD" xfId="5602"/>
    <cellStyle name="_7006_Fees" xfId="5603"/>
    <cellStyle name="_7006_Final 2009 tax workpapers" xfId="5604"/>
    <cellStyle name="_7006_FPL Georgia Tax As of October 2010" xfId="5605"/>
    <cellStyle name="_7006_FPL Georgia Tax As of October 2010_Summary of 2010 Errors Resolutions with Responses" xfId="5606"/>
    <cellStyle name="_7006_Group Prov M11 09" xfId="5607"/>
    <cellStyle name="_7006_Group Prov M11 09_Final 2009 tax workpapers" xfId="5608"/>
    <cellStyle name="_7006_Horse Hollow 1 090813 GM 0 Report" xfId="5609"/>
    <cellStyle name="_7006_Horse Hollow 1 090911 GM 0 Report" xfId="5610"/>
    <cellStyle name="_7006_PSA analysis revised for forfeitures" xfId="5611"/>
    <cellStyle name="_7006_Wind Adj_091106" xfId="5612"/>
    <cellStyle name="_7007" xfId="5613"/>
    <cellStyle name="_7007 10" xfId="5614"/>
    <cellStyle name="_7007 11" xfId="5615"/>
    <cellStyle name="_7007 12" xfId="5616"/>
    <cellStyle name="_7007 13" xfId="5617"/>
    <cellStyle name="_7007 14" xfId="5618"/>
    <cellStyle name="_7007 15" xfId="5619"/>
    <cellStyle name="_7007 16" xfId="5620"/>
    <cellStyle name="_7007 17" xfId="5621"/>
    <cellStyle name="_7007 2" xfId="5622"/>
    <cellStyle name="_7007 2 2" xfId="5623"/>
    <cellStyle name="_7007 2 3" xfId="5624"/>
    <cellStyle name="_7007 2 4" xfId="5625"/>
    <cellStyle name="_7007 2 5" xfId="5626"/>
    <cellStyle name="_7007 2 6" xfId="5627"/>
    <cellStyle name="_7007 2 7" xfId="5628"/>
    <cellStyle name="_7007 2 8" xfId="5629"/>
    <cellStyle name="_7007 3" xfId="5630"/>
    <cellStyle name="_7007 3 2" xfId="5631"/>
    <cellStyle name="_7007 3 3" xfId="5632"/>
    <cellStyle name="_7007 3 4" xfId="5633"/>
    <cellStyle name="_7007 3 5" xfId="5634"/>
    <cellStyle name="_7007 3 6" xfId="5635"/>
    <cellStyle name="_7007 3 7" xfId="5636"/>
    <cellStyle name="_7007 3 8" xfId="5637"/>
    <cellStyle name="_7007 4" xfId="5638"/>
    <cellStyle name="_7007 4 2" xfId="5639"/>
    <cellStyle name="_7007 4 3" xfId="5640"/>
    <cellStyle name="_7007 4 4" xfId="5641"/>
    <cellStyle name="_7007 4 5" xfId="5642"/>
    <cellStyle name="_7007 4 6" xfId="5643"/>
    <cellStyle name="_7007 4 7" xfId="5644"/>
    <cellStyle name="_7007 4 8" xfId="5645"/>
    <cellStyle name="_7007 5" xfId="5646"/>
    <cellStyle name="_7007 5 10" xfId="5647"/>
    <cellStyle name="_7007 5 11" xfId="5648"/>
    <cellStyle name="_7007 5 12" xfId="5649"/>
    <cellStyle name="_7007 5 13" xfId="5650"/>
    <cellStyle name="_7007 5 14" xfId="5651"/>
    <cellStyle name="_7007 5 15" xfId="5652"/>
    <cellStyle name="_7007 5 16" xfId="5653"/>
    <cellStyle name="_7007 5 17" xfId="5654"/>
    <cellStyle name="_7007 5 18" xfId="5655"/>
    <cellStyle name="_7007 5 2" xfId="5656"/>
    <cellStyle name="_7007 5 3" xfId="5657"/>
    <cellStyle name="_7007 5 4" xfId="5658"/>
    <cellStyle name="_7007 5 5" xfId="5659"/>
    <cellStyle name="_7007 5 6" xfId="5660"/>
    <cellStyle name="_7007 5 7" xfId="5661"/>
    <cellStyle name="_7007 5 8" xfId="5662"/>
    <cellStyle name="_7007 5 9" xfId="5663"/>
    <cellStyle name="_7007 6" xfId="5664"/>
    <cellStyle name="_7007 6 10" xfId="5665"/>
    <cellStyle name="_7007 6 11" xfId="5666"/>
    <cellStyle name="_7007 6 12" xfId="5667"/>
    <cellStyle name="_7007 6 13" xfId="5668"/>
    <cellStyle name="_7007 6 14" xfId="5669"/>
    <cellStyle name="_7007 6 15" xfId="5670"/>
    <cellStyle name="_7007 6 16" xfId="5671"/>
    <cellStyle name="_7007 6 17" xfId="5672"/>
    <cellStyle name="_7007 6 18" xfId="5673"/>
    <cellStyle name="_7007 6 2" xfId="5674"/>
    <cellStyle name="_7007 6 3" xfId="5675"/>
    <cellStyle name="_7007 6 4" xfId="5676"/>
    <cellStyle name="_7007 6 5" xfId="5677"/>
    <cellStyle name="_7007 6 6" xfId="5678"/>
    <cellStyle name="_7007 6 7" xfId="5679"/>
    <cellStyle name="_7007 6 8" xfId="5680"/>
    <cellStyle name="_7007 6 9" xfId="5681"/>
    <cellStyle name="_7007 7" xfId="5682"/>
    <cellStyle name="_7007 7 10" xfId="5683"/>
    <cellStyle name="_7007 7 11" xfId="5684"/>
    <cellStyle name="_7007 7 12" xfId="5685"/>
    <cellStyle name="_7007 7 13" xfId="5686"/>
    <cellStyle name="_7007 7 14" xfId="5687"/>
    <cellStyle name="_7007 7 15" xfId="5688"/>
    <cellStyle name="_7007 7 16" xfId="5689"/>
    <cellStyle name="_7007 7 17" xfId="5690"/>
    <cellStyle name="_7007 7 18" xfId="5691"/>
    <cellStyle name="_7007 7 2" xfId="5692"/>
    <cellStyle name="_7007 7 3" xfId="5693"/>
    <cellStyle name="_7007 7 4" xfId="5694"/>
    <cellStyle name="_7007 7 5" xfId="5695"/>
    <cellStyle name="_7007 7 6" xfId="5696"/>
    <cellStyle name="_7007 7 7" xfId="5697"/>
    <cellStyle name="_7007 7 8" xfId="5698"/>
    <cellStyle name="_7007 7 9" xfId="5699"/>
    <cellStyle name="_7007 8" xfId="5700"/>
    <cellStyle name="_7007 9" xfId="5701"/>
    <cellStyle name="_7007_2007 Group Capital State Tax Workpapers1" xfId="5702"/>
    <cellStyle name="_7007_2007 Group Capital State Tax Workpapers1 2" xfId="5703"/>
    <cellStyle name="_7007_2008 FPL Group Tax Workpapers" xfId="5704"/>
    <cellStyle name="_7007_BASIS ADJ" xfId="5705"/>
    <cellStyle name="_7007_BM Adjustments" xfId="5706"/>
    <cellStyle name="_7007_Callahan" xfId="5707"/>
    <cellStyle name="_7007_Callahan " xfId="5708"/>
    <cellStyle name="_7007_Callahan _1" xfId="5709"/>
    <cellStyle name="_7007_Callahan 090813 GM 0 Report" xfId="5710"/>
    <cellStyle name="_7007_Callahan 091106 GM 0 Report" xfId="5711"/>
    <cellStyle name="_7007_Copy of Texas Wind Debt Amortization 11-08" xfId="5712"/>
    <cellStyle name="_7007_Debt Service Coverage Ratio-TEXAS WIND Historical  Forecast" xfId="5713"/>
    <cellStyle name="_7007_ENTRY 2010 11 FUEL AMORT PROSPECTIVE METHOD" xfId="5714"/>
    <cellStyle name="_7007_Fees" xfId="5715"/>
    <cellStyle name="_7007_Final 2009 tax workpapers" xfId="5716"/>
    <cellStyle name="_7007_FPL Georgia Tax As of October 2010" xfId="5717"/>
    <cellStyle name="_7007_FPL Georgia Tax As of October 2010_Summary of 2010 Errors Resolutions with Responses" xfId="5718"/>
    <cellStyle name="_7007_Group Prov M11 09" xfId="5719"/>
    <cellStyle name="_7007_Group Prov M11 09_Final 2009 tax workpapers" xfId="5720"/>
    <cellStyle name="_7007_Horse Hollow 1 090813 GM 0 Report" xfId="5721"/>
    <cellStyle name="_7007_Horse Hollow 1 090911 GM 0 Report" xfId="5722"/>
    <cellStyle name="_7007_PSA analysis revised for forfeitures" xfId="5723"/>
    <cellStyle name="_7007_Wind Adj_091106" xfId="5724"/>
    <cellStyle name="_7008" xfId="5725"/>
    <cellStyle name="_7008 10" xfId="5726"/>
    <cellStyle name="_7008 11" xfId="5727"/>
    <cellStyle name="_7008 12" xfId="5728"/>
    <cellStyle name="_7008 13" xfId="5729"/>
    <cellStyle name="_7008 14" xfId="5730"/>
    <cellStyle name="_7008 15" xfId="5731"/>
    <cellStyle name="_7008 16" xfId="5732"/>
    <cellStyle name="_7008 17" xfId="5733"/>
    <cellStyle name="_7008 2" xfId="5734"/>
    <cellStyle name="_7008 2 2" xfId="5735"/>
    <cellStyle name="_7008 2 3" xfId="5736"/>
    <cellStyle name="_7008 2 4" xfId="5737"/>
    <cellStyle name="_7008 2 5" xfId="5738"/>
    <cellStyle name="_7008 2 6" xfId="5739"/>
    <cellStyle name="_7008 2 7" xfId="5740"/>
    <cellStyle name="_7008 2 8" xfId="5741"/>
    <cellStyle name="_7008 3" xfId="5742"/>
    <cellStyle name="_7008 3 2" xfId="5743"/>
    <cellStyle name="_7008 3 3" xfId="5744"/>
    <cellStyle name="_7008 3 4" xfId="5745"/>
    <cellStyle name="_7008 3 5" xfId="5746"/>
    <cellStyle name="_7008 3 6" xfId="5747"/>
    <cellStyle name="_7008 3 7" xfId="5748"/>
    <cellStyle name="_7008 3 8" xfId="5749"/>
    <cellStyle name="_7008 4" xfId="5750"/>
    <cellStyle name="_7008 4 2" xfId="5751"/>
    <cellStyle name="_7008 4 3" xfId="5752"/>
    <cellStyle name="_7008 4 4" xfId="5753"/>
    <cellStyle name="_7008 4 5" xfId="5754"/>
    <cellStyle name="_7008 4 6" xfId="5755"/>
    <cellStyle name="_7008 4 7" xfId="5756"/>
    <cellStyle name="_7008 4 8" xfId="5757"/>
    <cellStyle name="_7008 5" xfId="5758"/>
    <cellStyle name="_7008 5 10" xfId="5759"/>
    <cellStyle name="_7008 5 11" xfId="5760"/>
    <cellStyle name="_7008 5 12" xfId="5761"/>
    <cellStyle name="_7008 5 13" xfId="5762"/>
    <cellStyle name="_7008 5 14" xfId="5763"/>
    <cellStyle name="_7008 5 15" xfId="5764"/>
    <cellStyle name="_7008 5 16" xfId="5765"/>
    <cellStyle name="_7008 5 17" xfId="5766"/>
    <cellStyle name="_7008 5 18" xfId="5767"/>
    <cellStyle name="_7008 5 2" xfId="5768"/>
    <cellStyle name="_7008 5 3" xfId="5769"/>
    <cellStyle name="_7008 5 4" xfId="5770"/>
    <cellStyle name="_7008 5 5" xfId="5771"/>
    <cellStyle name="_7008 5 6" xfId="5772"/>
    <cellStyle name="_7008 5 7" xfId="5773"/>
    <cellStyle name="_7008 5 8" xfId="5774"/>
    <cellStyle name="_7008 5 9" xfId="5775"/>
    <cellStyle name="_7008 6" xfId="5776"/>
    <cellStyle name="_7008 6 10" xfId="5777"/>
    <cellStyle name="_7008 6 11" xfId="5778"/>
    <cellStyle name="_7008 6 12" xfId="5779"/>
    <cellStyle name="_7008 6 13" xfId="5780"/>
    <cellStyle name="_7008 6 14" xfId="5781"/>
    <cellStyle name="_7008 6 15" xfId="5782"/>
    <cellStyle name="_7008 6 16" xfId="5783"/>
    <cellStyle name="_7008 6 17" xfId="5784"/>
    <cellStyle name="_7008 6 18" xfId="5785"/>
    <cellStyle name="_7008 6 2" xfId="5786"/>
    <cellStyle name="_7008 6 3" xfId="5787"/>
    <cellStyle name="_7008 6 4" xfId="5788"/>
    <cellStyle name="_7008 6 5" xfId="5789"/>
    <cellStyle name="_7008 6 6" xfId="5790"/>
    <cellStyle name="_7008 6 7" xfId="5791"/>
    <cellStyle name="_7008 6 8" xfId="5792"/>
    <cellStyle name="_7008 6 9" xfId="5793"/>
    <cellStyle name="_7008 7" xfId="5794"/>
    <cellStyle name="_7008 7 10" xfId="5795"/>
    <cellStyle name="_7008 7 11" xfId="5796"/>
    <cellStyle name="_7008 7 12" xfId="5797"/>
    <cellStyle name="_7008 7 13" xfId="5798"/>
    <cellStyle name="_7008 7 14" xfId="5799"/>
    <cellStyle name="_7008 7 15" xfId="5800"/>
    <cellStyle name="_7008 7 16" xfId="5801"/>
    <cellStyle name="_7008 7 17" xfId="5802"/>
    <cellStyle name="_7008 7 18" xfId="5803"/>
    <cellStyle name="_7008 7 2" xfId="5804"/>
    <cellStyle name="_7008 7 3" xfId="5805"/>
    <cellStyle name="_7008 7 4" xfId="5806"/>
    <cellStyle name="_7008 7 5" xfId="5807"/>
    <cellStyle name="_7008 7 6" xfId="5808"/>
    <cellStyle name="_7008 7 7" xfId="5809"/>
    <cellStyle name="_7008 7 8" xfId="5810"/>
    <cellStyle name="_7008 7 9" xfId="5811"/>
    <cellStyle name="_7008 8" xfId="5812"/>
    <cellStyle name="_7008 9" xfId="5813"/>
    <cellStyle name="_7008_2007 Group Capital State Tax Workpapers1" xfId="5814"/>
    <cellStyle name="_7008_2007 Group Capital State Tax Workpapers1 2" xfId="5815"/>
    <cellStyle name="_7008_2008 FPL Group Tax Workpapers" xfId="5816"/>
    <cellStyle name="_7008_BASIS ADJ" xfId="5817"/>
    <cellStyle name="_7008_BM Adjustments" xfId="5818"/>
    <cellStyle name="_7008_Callahan" xfId="5819"/>
    <cellStyle name="_7008_Callahan " xfId="5820"/>
    <cellStyle name="_7008_Callahan _1" xfId="5821"/>
    <cellStyle name="_7008_Callahan 090813 GM 0 Report" xfId="5822"/>
    <cellStyle name="_7008_Callahan 091106 GM 0 Report" xfId="5823"/>
    <cellStyle name="_7008_Copy of Texas Wind Debt Amortization 11-08" xfId="5824"/>
    <cellStyle name="_7008_Debt Service Coverage Ratio-TEXAS WIND Historical  Forecast" xfId="5825"/>
    <cellStyle name="_7008_ENTRY 2010 11 FUEL AMORT PROSPECTIVE METHOD" xfId="5826"/>
    <cellStyle name="_7008_Fees" xfId="5827"/>
    <cellStyle name="_7008_Final 2009 tax workpapers" xfId="5828"/>
    <cellStyle name="_7008_FPL Georgia Tax As of October 2010" xfId="5829"/>
    <cellStyle name="_7008_FPL Georgia Tax As of October 2010_Summary of 2010 Errors Resolutions with Responses" xfId="5830"/>
    <cellStyle name="_7008_Group Prov M11 09" xfId="5831"/>
    <cellStyle name="_7008_Group Prov M11 09_Final 2009 tax workpapers" xfId="5832"/>
    <cellStyle name="_7008_Horse Hollow 1 090813 GM 0 Report" xfId="5833"/>
    <cellStyle name="_7008_Horse Hollow 1 090911 GM 0 Report" xfId="5834"/>
    <cellStyle name="_7008_PSA analysis revised for forfeitures" xfId="5835"/>
    <cellStyle name="_7008_Wind Adj_091106" xfId="5836"/>
    <cellStyle name="_7009" xfId="5837"/>
    <cellStyle name="_7009 10" xfId="5838"/>
    <cellStyle name="_7009 11" xfId="5839"/>
    <cellStyle name="_7009 12" xfId="5840"/>
    <cellStyle name="_7009 13" xfId="5841"/>
    <cellStyle name="_7009 14" xfId="5842"/>
    <cellStyle name="_7009 15" xfId="5843"/>
    <cellStyle name="_7009 16" xfId="5844"/>
    <cellStyle name="_7009 17" xfId="5845"/>
    <cellStyle name="_7009 2" xfId="5846"/>
    <cellStyle name="_7009 2 2" xfId="5847"/>
    <cellStyle name="_7009 2 3" xfId="5848"/>
    <cellStyle name="_7009 2 4" xfId="5849"/>
    <cellStyle name="_7009 2 5" xfId="5850"/>
    <cellStyle name="_7009 2 6" xfId="5851"/>
    <cellStyle name="_7009 2 7" xfId="5852"/>
    <cellStyle name="_7009 2 8" xfId="5853"/>
    <cellStyle name="_7009 3" xfId="5854"/>
    <cellStyle name="_7009 3 2" xfId="5855"/>
    <cellStyle name="_7009 3 3" xfId="5856"/>
    <cellStyle name="_7009 3 4" xfId="5857"/>
    <cellStyle name="_7009 3 5" xfId="5858"/>
    <cellStyle name="_7009 3 6" xfId="5859"/>
    <cellStyle name="_7009 3 7" xfId="5860"/>
    <cellStyle name="_7009 3 8" xfId="5861"/>
    <cellStyle name="_7009 4" xfId="5862"/>
    <cellStyle name="_7009 4 2" xfId="5863"/>
    <cellStyle name="_7009 4 3" xfId="5864"/>
    <cellStyle name="_7009 4 4" xfId="5865"/>
    <cellStyle name="_7009 4 5" xfId="5866"/>
    <cellStyle name="_7009 4 6" xfId="5867"/>
    <cellStyle name="_7009 4 7" xfId="5868"/>
    <cellStyle name="_7009 4 8" xfId="5869"/>
    <cellStyle name="_7009 5" xfId="5870"/>
    <cellStyle name="_7009 5 10" xfId="5871"/>
    <cellStyle name="_7009 5 11" xfId="5872"/>
    <cellStyle name="_7009 5 12" xfId="5873"/>
    <cellStyle name="_7009 5 13" xfId="5874"/>
    <cellStyle name="_7009 5 14" xfId="5875"/>
    <cellStyle name="_7009 5 15" xfId="5876"/>
    <cellStyle name="_7009 5 16" xfId="5877"/>
    <cellStyle name="_7009 5 17" xfId="5878"/>
    <cellStyle name="_7009 5 18" xfId="5879"/>
    <cellStyle name="_7009 5 2" xfId="5880"/>
    <cellStyle name="_7009 5 3" xfId="5881"/>
    <cellStyle name="_7009 5 4" xfId="5882"/>
    <cellStyle name="_7009 5 5" xfId="5883"/>
    <cellStyle name="_7009 5 6" xfId="5884"/>
    <cellStyle name="_7009 5 7" xfId="5885"/>
    <cellStyle name="_7009 5 8" xfId="5886"/>
    <cellStyle name="_7009 5 9" xfId="5887"/>
    <cellStyle name="_7009 6" xfId="5888"/>
    <cellStyle name="_7009 6 10" xfId="5889"/>
    <cellStyle name="_7009 6 11" xfId="5890"/>
    <cellStyle name="_7009 6 12" xfId="5891"/>
    <cellStyle name="_7009 6 13" xfId="5892"/>
    <cellStyle name="_7009 6 14" xfId="5893"/>
    <cellStyle name="_7009 6 15" xfId="5894"/>
    <cellStyle name="_7009 6 16" xfId="5895"/>
    <cellStyle name="_7009 6 17" xfId="5896"/>
    <cellStyle name="_7009 6 18" xfId="5897"/>
    <cellStyle name="_7009 6 2" xfId="5898"/>
    <cellStyle name="_7009 6 3" xfId="5899"/>
    <cellStyle name="_7009 6 4" xfId="5900"/>
    <cellStyle name="_7009 6 5" xfId="5901"/>
    <cellStyle name="_7009 6 6" xfId="5902"/>
    <cellStyle name="_7009 6 7" xfId="5903"/>
    <cellStyle name="_7009 6 8" xfId="5904"/>
    <cellStyle name="_7009 6 9" xfId="5905"/>
    <cellStyle name="_7009 7" xfId="5906"/>
    <cellStyle name="_7009 7 10" xfId="5907"/>
    <cellStyle name="_7009 7 11" xfId="5908"/>
    <cellStyle name="_7009 7 12" xfId="5909"/>
    <cellStyle name="_7009 7 13" xfId="5910"/>
    <cellStyle name="_7009 7 14" xfId="5911"/>
    <cellStyle name="_7009 7 15" xfId="5912"/>
    <cellStyle name="_7009 7 16" xfId="5913"/>
    <cellStyle name="_7009 7 17" xfId="5914"/>
    <cellStyle name="_7009 7 18" xfId="5915"/>
    <cellStyle name="_7009 7 2" xfId="5916"/>
    <cellStyle name="_7009 7 3" xfId="5917"/>
    <cellStyle name="_7009 7 4" xfId="5918"/>
    <cellStyle name="_7009 7 5" xfId="5919"/>
    <cellStyle name="_7009 7 6" xfId="5920"/>
    <cellStyle name="_7009 7 7" xfId="5921"/>
    <cellStyle name="_7009 7 8" xfId="5922"/>
    <cellStyle name="_7009 7 9" xfId="5923"/>
    <cellStyle name="_7009 8" xfId="5924"/>
    <cellStyle name="_7009 9" xfId="5925"/>
    <cellStyle name="_7009_2007 Group Capital State Tax Workpapers1" xfId="5926"/>
    <cellStyle name="_7009_2007 Group Capital State Tax Workpapers1 2" xfId="5927"/>
    <cellStyle name="_7009_2008 FPL Group Tax Workpapers" xfId="5928"/>
    <cellStyle name="_7009_BASIS ADJ" xfId="5929"/>
    <cellStyle name="_7009_BM Adjustments" xfId="5930"/>
    <cellStyle name="_7009_Callahan" xfId="5931"/>
    <cellStyle name="_7009_Callahan " xfId="5932"/>
    <cellStyle name="_7009_Callahan _1" xfId="5933"/>
    <cellStyle name="_7009_Callahan 090813 GM 0 Report" xfId="5934"/>
    <cellStyle name="_7009_Callahan 091106 GM 0 Report" xfId="5935"/>
    <cellStyle name="_7009_Copy of Texas Wind Debt Amortization 11-08" xfId="5936"/>
    <cellStyle name="_7009_Debt Service Coverage Ratio-TEXAS WIND Historical  Forecast" xfId="5937"/>
    <cellStyle name="_7009_ENTRY 2010 11 FUEL AMORT PROSPECTIVE METHOD" xfId="5938"/>
    <cellStyle name="_7009_Fees" xfId="5939"/>
    <cellStyle name="_7009_Final 2009 tax workpapers" xfId="5940"/>
    <cellStyle name="_7009_FPL Georgia Tax As of October 2010" xfId="5941"/>
    <cellStyle name="_7009_FPL Georgia Tax As of October 2010_Summary of 2010 Errors Resolutions with Responses" xfId="5942"/>
    <cellStyle name="_7009_Group Prov M11 09" xfId="5943"/>
    <cellStyle name="_7009_Group Prov M11 09_Final 2009 tax workpapers" xfId="5944"/>
    <cellStyle name="_7009_Horse Hollow 1 090813 GM 0 Report" xfId="5945"/>
    <cellStyle name="_7009_Horse Hollow 1 090911 GM 0 Report" xfId="5946"/>
    <cellStyle name="_7009_PSA analysis revised for forfeitures" xfId="5947"/>
    <cellStyle name="_7009_Wind Adj_091106" xfId="5948"/>
    <cellStyle name="_7010" xfId="5949"/>
    <cellStyle name="_7010 10" xfId="5950"/>
    <cellStyle name="_7010 11" xfId="5951"/>
    <cellStyle name="_7010 12" xfId="5952"/>
    <cellStyle name="_7010 13" xfId="5953"/>
    <cellStyle name="_7010 14" xfId="5954"/>
    <cellStyle name="_7010 15" xfId="5955"/>
    <cellStyle name="_7010 16" xfId="5956"/>
    <cellStyle name="_7010 17" xfId="5957"/>
    <cellStyle name="_7010 2" xfId="5958"/>
    <cellStyle name="_7010 2 2" xfId="5959"/>
    <cellStyle name="_7010 2 3" xfId="5960"/>
    <cellStyle name="_7010 2 4" xfId="5961"/>
    <cellStyle name="_7010 2 5" xfId="5962"/>
    <cellStyle name="_7010 2 6" xfId="5963"/>
    <cellStyle name="_7010 2 7" xfId="5964"/>
    <cellStyle name="_7010 2 8" xfId="5965"/>
    <cellStyle name="_7010 3" xfId="5966"/>
    <cellStyle name="_7010 3 2" xfId="5967"/>
    <cellStyle name="_7010 3 3" xfId="5968"/>
    <cellStyle name="_7010 3 4" xfId="5969"/>
    <cellStyle name="_7010 3 5" xfId="5970"/>
    <cellStyle name="_7010 3 6" xfId="5971"/>
    <cellStyle name="_7010 3 7" xfId="5972"/>
    <cellStyle name="_7010 3 8" xfId="5973"/>
    <cellStyle name="_7010 4" xfId="5974"/>
    <cellStyle name="_7010 4 2" xfId="5975"/>
    <cellStyle name="_7010 4 3" xfId="5976"/>
    <cellStyle name="_7010 4 4" xfId="5977"/>
    <cellStyle name="_7010 4 5" xfId="5978"/>
    <cellStyle name="_7010 4 6" xfId="5979"/>
    <cellStyle name="_7010 4 7" xfId="5980"/>
    <cellStyle name="_7010 4 8" xfId="5981"/>
    <cellStyle name="_7010 5" xfId="5982"/>
    <cellStyle name="_7010 5 10" xfId="5983"/>
    <cellStyle name="_7010 5 11" xfId="5984"/>
    <cellStyle name="_7010 5 12" xfId="5985"/>
    <cellStyle name="_7010 5 13" xfId="5986"/>
    <cellStyle name="_7010 5 14" xfId="5987"/>
    <cellStyle name="_7010 5 15" xfId="5988"/>
    <cellStyle name="_7010 5 16" xfId="5989"/>
    <cellStyle name="_7010 5 17" xfId="5990"/>
    <cellStyle name="_7010 5 18" xfId="5991"/>
    <cellStyle name="_7010 5 2" xfId="5992"/>
    <cellStyle name="_7010 5 3" xfId="5993"/>
    <cellStyle name="_7010 5 4" xfId="5994"/>
    <cellStyle name="_7010 5 5" xfId="5995"/>
    <cellStyle name="_7010 5 6" xfId="5996"/>
    <cellStyle name="_7010 5 7" xfId="5997"/>
    <cellStyle name="_7010 5 8" xfId="5998"/>
    <cellStyle name="_7010 5 9" xfId="5999"/>
    <cellStyle name="_7010 6" xfId="6000"/>
    <cellStyle name="_7010 6 10" xfId="6001"/>
    <cellStyle name="_7010 6 11" xfId="6002"/>
    <cellStyle name="_7010 6 12" xfId="6003"/>
    <cellStyle name="_7010 6 13" xfId="6004"/>
    <cellStyle name="_7010 6 14" xfId="6005"/>
    <cellStyle name="_7010 6 15" xfId="6006"/>
    <cellStyle name="_7010 6 16" xfId="6007"/>
    <cellStyle name="_7010 6 17" xfId="6008"/>
    <cellStyle name="_7010 6 18" xfId="6009"/>
    <cellStyle name="_7010 6 2" xfId="6010"/>
    <cellStyle name="_7010 6 3" xfId="6011"/>
    <cellStyle name="_7010 6 4" xfId="6012"/>
    <cellStyle name="_7010 6 5" xfId="6013"/>
    <cellStyle name="_7010 6 6" xfId="6014"/>
    <cellStyle name="_7010 6 7" xfId="6015"/>
    <cellStyle name="_7010 6 8" xfId="6016"/>
    <cellStyle name="_7010 6 9" xfId="6017"/>
    <cellStyle name="_7010 7" xfId="6018"/>
    <cellStyle name="_7010 7 10" xfId="6019"/>
    <cellStyle name="_7010 7 11" xfId="6020"/>
    <cellStyle name="_7010 7 12" xfId="6021"/>
    <cellStyle name="_7010 7 13" xfId="6022"/>
    <cellStyle name="_7010 7 14" xfId="6023"/>
    <cellStyle name="_7010 7 15" xfId="6024"/>
    <cellStyle name="_7010 7 16" xfId="6025"/>
    <cellStyle name="_7010 7 17" xfId="6026"/>
    <cellStyle name="_7010 7 18" xfId="6027"/>
    <cellStyle name="_7010 7 2" xfId="6028"/>
    <cellStyle name="_7010 7 3" xfId="6029"/>
    <cellStyle name="_7010 7 4" xfId="6030"/>
    <cellStyle name="_7010 7 5" xfId="6031"/>
    <cellStyle name="_7010 7 6" xfId="6032"/>
    <cellStyle name="_7010 7 7" xfId="6033"/>
    <cellStyle name="_7010 7 8" xfId="6034"/>
    <cellStyle name="_7010 7 9" xfId="6035"/>
    <cellStyle name="_7010 8" xfId="6036"/>
    <cellStyle name="_7010 9" xfId="6037"/>
    <cellStyle name="_7010_2007 Group Capital State Tax Workpapers1" xfId="6038"/>
    <cellStyle name="_7010_2007 Group Capital State Tax Workpapers1 2" xfId="6039"/>
    <cellStyle name="_7010_2008 FPL Group Tax Workpapers" xfId="6040"/>
    <cellStyle name="_7010_BASIS ADJ" xfId="6041"/>
    <cellStyle name="_7010_BM Adjustments" xfId="6042"/>
    <cellStyle name="_7010_Callahan" xfId="6043"/>
    <cellStyle name="_7010_Callahan " xfId="6044"/>
    <cellStyle name="_7010_Callahan _1" xfId="6045"/>
    <cellStyle name="_7010_Callahan 090813 GM 0 Report" xfId="6046"/>
    <cellStyle name="_7010_Callahan 091106 GM 0 Report" xfId="6047"/>
    <cellStyle name="_7010_Copy of Texas Wind Debt Amortization 11-08" xfId="6048"/>
    <cellStyle name="_7010_Debt Service Coverage Ratio-TEXAS WIND Historical  Forecast" xfId="6049"/>
    <cellStyle name="_7010_ENTRY 2010 11 FUEL AMORT PROSPECTIVE METHOD" xfId="6050"/>
    <cellStyle name="_7010_Fees" xfId="6051"/>
    <cellStyle name="_7010_Final 2009 tax workpapers" xfId="6052"/>
    <cellStyle name="_7010_FPL Georgia Tax As of October 2010" xfId="6053"/>
    <cellStyle name="_7010_FPL Georgia Tax As of October 2010_Summary of 2010 Errors Resolutions with Responses" xfId="6054"/>
    <cellStyle name="_7010_Group Prov M11 09" xfId="6055"/>
    <cellStyle name="_7010_Group Prov M11 09_Final 2009 tax workpapers" xfId="6056"/>
    <cellStyle name="_7010_Horse Hollow 1 090813 GM 0 Report" xfId="6057"/>
    <cellStyle name="_7010_Horse Hollow 1 090911 GM 0 Report" xfId="6058"/>
    <cellStyle name="_7010_PSA analysis revised for forfeitures" xfId="6059"/>
    <cellStyle name="_7010_Wind Adj_091106" xfId="6060"/>
    <cellStyle name="_7011" xfId="6061"/>
    <cellStyle name="_7011 10" xfId="6062"/>
    <cellStyle name="_7011 11" xfId="6063"/>
    <cellStyle name="_7011 12" xfId="6064"/>
    <cellStyle name="_7011 13" xfId="6065"/>
    <cellStyle name="_7011 14" xfId="6066"/>
    <cellStyle name="_7011 15" xfId="6067"/>
    <cellStyle name="_7011 16" xfId="6068"/>
    <cellStyle name="_7011 17" xfId="6069"/>
    <cellStyle name="_7011 2" xfId="6070"/>
    <cellStyle name="_7011 2 2" xfId="6071"/>
    <cellStyle name="_7011 2 3" xfId="6072"/>
    <cellStyle name="_7011 2 4" xfId="6073"/>
    <cellStyle name="_7011 2 5" xfId="6074"/>
    <cellStyle name="_7011 2 6" xfId="6075"/>
    <cellStyle name="_7011 2 7" xfId="6076"/>
    <cellStyle name="_7011 2 8" xfId="6077"/>
    <cellStyle name="_7011 3" xfId="6078"/>
    <cellStyle name="_7011 3 2" xfId="6079"/>
    <cellStyle name="_7011 3 3" xfId="6080"/>
    <cellStyle name="_7011 3 4" xfId="6081"/>
    <cellStyle name="_7011 3 5" xfId="6082"/>
    <cellStyle name="_7011 3 6" xfId="6083"/>
    <cellStyle name="_7011 3 7" xfId="6084"/>
    <cellStyle name="_7011 3 8" xfId="6085"/>
    <cellStyle name="_7011 4" xfId="6086"/>
    <cellStyle name="_7011 4 2" xfId="6087"/>
    <cellStyle name="_7011 4 3" xfId="6088"/>
    <cellStyle name="_7011 4 4" xfId="6089"/>
    <cellStyle name="_7011 4 5" xfId="6090"/>
    <cellStyle name="_7011 4 6" xfId="6091"/>
    <cellStyle name="_7011 4 7" xfId="6092"/>
    <cellStyle name="_7011 4 8" xfId="6093"/>
    <cellStyle name="_7011 5" xfId="6094"/>
    <cellStyle name="_7011 5 10" xfId="6095"/>
    <cellStyle name="_7011 5 11" xfId="6096"/>
    <cellStyle name="_7011 5 12" xfId="6097"/>
    <cellStyle name="_7011 5 13" xfId="6098"/>
    <cellStyle name="_7011 5 14" xfId="6099"/>
    <cellStyle name="_7011 5 15" xfId="6100"/>
    <cellStyle name="_7011 5 16" xfId="6101"/>
    <cellStyle name="_7011 5 17" xfId="6102"/>
    <cellStyle name="_7011 5 18" xfId="6103"/>
    <cellStyle name="_7011 5 2" xfId="6104"/>
    <cellStyle name="_7011 5 3" xfId="6105"/>
    <cellStyle name="_7011 5 4" xfId="6106"/>
    <cellStyle name="_7011 5 5" xfId="6107"/>
    <cellStyle name="_7011 5 6" xfId="6108"/>
    <cellStyle name="_7011 5 7" xfId="6109"/>
    <cellStyle name="_7011 5 8" xfId="6110"/>
    <cellStyle name="_7011 5 9" xfId="6111"/>
    <cellStyle name="_7011 6" xfId="6112"/>
    <cellStyle name="_7011 6 10" xfId="6113"/>
    <cellStyle name="_7011 6 11" xfId="6114"/>
    <cellStyle name="_7011 6 12" xfId="6115"/>
    <cellStyle name="_7011 6 13" xfId="6116"/>
    <cellStyle name="_7011 6 14" xfId="6117"/>
    <cellStyle name="_7011 6 15" xfId="6118"/>
    <cellStyle name="_7011 6 16" xfId="6119"/>
    <cellStyle name="_7011 6 17" xfId="6120"/>
    <cellStyle name="_7011 6 18" xfId="6121"/>
    <cellStyle name="_7011 6 2" xfId="6122"/>
    <cellStyle name="_7011 6 3" xfId="6123"/>
    <cellStyle name="_7011 6 4" xfId="6124"/>
    <cellStyle name="_7011 6 5" xfId="6125"/>
    <cellStyle name="_7011 6 6" xfId="6126"/>
    <cellStyle name="_7011 6 7" xfId="6127"/>
    <cellStyle name="_7011 6 8" xfId="6128"/>
    <cellStyle name="_7011 6 9" xfId="6129"/>
    <cellStyle name="_7011 7" xfId="6130"/>
    <cellStyle name="_7011 7 10" xfId="6131"/>
    <cellStyle name="_7011 7 11" xfId="6132"/>
    <cellStyle name="_7011 7 12" xfId="6133"/>
    <cellStyle name="_7011 7 13" xfId="6134"/>
    <cellStyle name="_7011 7 14" xfId="6135"/>
    <cellStyle name="_7011 7 15" xfId="6136"/>
    <cellStyle name="_7011 7 16" xfId="6137"/>
    <cellStyle name="_7011 7 17" xfId="6138"/>
    <cellStyle name="_7011 7 18" xfId="6139"/>
    <cellStyle name="_7011 7 2" xfId="6140"/>
    <cellStyle name="_7011 7 3" xfId="6141"/>
    <cellStyle name="_7011 7 4" xfId="6142"/>
    <cellStyle name="_7011 7 5" xfId="6143"/>
    <cellStyle name="_7011 7 6" xfId="6144"/>
    <cellStyle name="_7011 7 7" xfId="6145"/>
    <cellStyle name="_7011 7 8" xfId="6146"/>
    <cellStyle name="_7011 7 9" xfId="6147"/>
    <cellStyle name="_7011 8" xfId="6148"/>
    <cellStyle name="_7011 9" xfId="6149"/>
    <cellStyle name="_7011_2007 Group Capital State Tax Workpapers1" xfId="6150"/>
    <cellStyle name="_7011_2007 Group Capital State Tax Workpapers1 2" xfId="6151"/>
    <cellStyle name="_7011_2008 FPL Group Tax Workpapers" xfId="6152"/>
    <cellStyle name="_7011_BASIS ADJ" xfId="6153"/>
    <cellStyle name="_7011_BM Adjustments" xfId="6154"/>
    <cellStyle name="_7011_Callahan" xfId="6155"/>
    <cellStyle name="_7011_Callahan " xfId="6156"/>
    <cellStyle name="_7011_Callahan _1" xfId="6157"/>
    <cellStyle name="_7011_Callahan 090813 GM 0 Report" xfId="6158"/>
    <cellStyle name="_7011_Callahan 091106 GM 0 Report" xfId="6159"/>
    <cellStyle name="_7011_Copy of Texas Wind Debt Amortization 11-08" xfId="6160"/>
    <cellStyle name="_7011_Debt Service Coverage Ratio-TEXAS WIND Historical  Forecast" xfId="6161"/>
    <cellStyle name="_7011_ENTRY 2010 11 FUEL AMORT PROSPECTIVE METHOD" xfId="6162"/>
    <cellStyle name="_7011_Fees" xfId="6163"/>
    <cellStyle name="_7011_Final 2009 tax workpapers" xfId="6164"/>
    <cellStyle name="_7011_FPL Georgia Tax As of October 2010" xfId="6165"/>
    <cellStyle name="_7011_FPL Georgia Tax As of October 2010_Summary of 2010 Errors Resolutions with Responses" xfId="6166"/>
    <cellStyle name="_7011_Group Prov M11 09" xfId="6167"/>
    <cellStyle name="_7011_Group Prov M11 09_Final 2009 tax workpapers" xfId="6168"/>
    <cellStyle name="_7011_Horse Hollow 1 090813 GM 0 Report" xfId="6169"/>
    <cellStyle name="_7011_Horse Hollow 1 090911 GM 0 Report" xfId="6170"/>
    <cellStyle name="_7011_PSA analysis revised for forfeitures" xfId="6171"/>
    <cellStyle name="_7011_Wind Adj_091106" xfId="6172"/>
    <cellStyle name="_7013" xfId="6173"/>
    <cellStyle name="_7013 10" xfId="6174"/>
    <cellStyle name="_7013 11" xfId="6175"/>
    <cellStyle name="_7013 12" xfId="6176"/>
    <cellStyle name="_7013 13" xfId="6177"/>
    <cellStyle name="_7013 14" xfId="6178"/>
    <cellStyle name="_7013 15" xfId="6179"/>
    <cellStyle name="_7013 16" xfId="6180"/>
    <cellStyle name="_7013 17" xfId="6181"/>
    <cellStyle name="_7013 2" xfId="6182"/>
    <cellStyle name="_7013 2 2" xfId="6183"/>
    <cellStyle name="_7013 2 3" xfId="6184"/>
    <cellStyle name="_7013 2 4" xfId="6185"/>
    <cellStyle name="_7013 2 5" xfId="6186"/>
    <cellStyle name="_7013 2 6" xfId="6187"/>
    <cellStyle name="_7013 2 7" xfId="6188"/>
    <cellStyle name="_7013 2 8" xfId="6189"/>
    <cellStyle name="_7013 3" xfId="6190"/>
    <cellStyle name="_7013 3 2" xfId="6191"/>
    <cellStyle name="_7013 3 3" xfId="6192"/>
    <cellStyle name="_7013 3 4" xfId="6193"/>
    <cellStyle name="_7013 3 5" xfId="6194"/>
    <cellStyle name="_7013 3 6" xfId="6195"/>
    <cellStyle name="_7013 3 7" xfId="6196"/>
    <cellStyle name="_7013 3 8" xfId="6197"/>
    <cellStyle name="_7013 4" xfId="6198"/>
    <cellStyle name="_7013 4 2" xfId="6199"/>
    <cellStyle name="_7013 4 3" xfId="6200"/>
    <cellStyle name="_7013 4 4" xfId="6201"/>
    <cellStyle name="_7013 4 5" xfId="6202"/>
    <cellStyle name="_7013 4 6" xfId="6203"/>
    <cellStyle name="_7013 4 7" xfId="6204"/>
    <cellStyle name="_7013 4 8" xfId="6205"/>
    <cellStyle name="_7013 5" xfId="6206"/>
    <cellStyle name="_7013 5 10" xfId="6207"/>
    <cellStyle name="_7013 5 11" xfId="6208"/>
    <cellStyle name="_7013 5 12" xfId="6209"/>
    <cellStyle name="_7013 5 13" xfId="6210"/>
    <cellStyle name="_7013 5 14" xfId="6211"/>
    <cellStyle name="_7013 5 15" xfId="6212"/>
    <cellStyle name="_7013 5 16" xfId="6213"/>
    <cellStyle name="_7013 5 17" xfId="6214"/>
    <cellStyle name="_7013 5 18" xfId="6215"/>
    <cellStyle name="_7013 5 2" xfId="6216"/>
    <cellStyle name="_7013 5 3" xfId="6217"/>
    <cellStyle name="_7013 5 4" xfId="6218"/>
    <cellStyle name="_7013 5 5" xfId="6219"/>
    <cellStyle name="_7013 5 6" xfId="6220"/>
    <cellStyle name="_7013 5 7" xfId="6221"/>
    <cellStyle name="_7013 5 8" xfId="6222"/>
    <cellStyle name="_7013 5 9" xfId="6223"/>
    <cellStyle name="_7013 6" xfId="6224"/>
    <cellStyle name="_7013 6 10" xfId="6225"/>
    <cellStyle name="_7013 6 11" xfId="6226"/>
    <cellStyle name="_7013 6 12" xfId="6227"/>
    <cellStyle name="_7013 6 13" xfId="6228"/>
    <cellStyle name="_7013 6 14" xfId="6229"/>
    <cellStyle name="_7013 6 15" xfId="6230"/>
    <cellStyle name="_7013 6 16" xfId="6231"/>
    <cellStyle name="_7013 6 17" xfId="6232"/>
    <cellStyle name="_7013 6 18" xfId="6233"/>
    <cellStyle name="_7013 6 2" xfId="6234"/>
    <cellStyle name="_7013 6 3" xfId="6235"/>
    <cellStyle name="_7013 6 4" xfId="6236"/>
    <cellStyle name="_7013 6 5" xfId="6237"/>
    <cellStyle name="_7013 6 6" xfId="6238"/>
    <cellStyle name="_7013 6 7" xfId="6239"/>
    <cellStyle name="_7013 6 8" xfId="6240"/>
    <cellStyle name="_7013 6 9" xfId="6241"/>
    <cellStyle name="_7013 7" xfId="6242"/>
    <cellStyle name="_7013 7 10" xfId="6243"/>
    <cellStyle name="_7013 7 11" xfId="6244"/>
    <cellStyle name="_7013 7 12" xfId="6245"/>
    <cellStyle name="_7013 7 13" xfId="6246"/>
    <cellStyle name="_7013 7 14" xfId="6247"/>
    <cellStyle name="_7013 7 15" xfId="6248"/>
    <cellStyle name="_7013 7 16" xfId="6249"/>
    <cellStyle name="_7013 7 17" xfId="6250"/>
    <cellStyle name="_7013 7 18" xfId="6251"/>
    <cellStyle name="_7013 7 2" xfId="6252"/>
    <cellStyle name="_7013 7 3" xfId="6253"/>
    <cellStyle name="_7013 7 4" xfId="6254"/>
    <cellStyle name="_7013 7 5" xfId="6255"/>
    <cellStyle name="_7013 7 6" xfId="6256"/>
    <cellStyle name="_7013 7 7" xfId="6257"/>
    <cellStyle name="_7013 7 8" xfId="6258"/>
    <cellStyle name="_7013 7 9" xfId="6259"/>
    <cellStyle name="_7013 8" xfId="6260"/>
    <cellStyle name="_7013 9" xfId="6261"/>
    <cellStyle name="_7013_2007 Group Capital State Tax Workpapers1" xfId="6262"/>
    <cellStyle name="_7013_2007 Group Capital State Tax Workpapers1 2" xfId="6263"/>
    <cellStyle name="_7013_2008 FPL Group Tax Workpapers" xfId="6264"/>
    <cellStyle name="_7013_BASIS ADJ" xfId="6265"/>
    <cellStyle name="_7013_BM Adjustments" xfId="6266"/>
    <cellStyle name="_7013_Callahan" xfId="6267"/>
    <cellStyle name="_7013_Callahan " xfId="6268"/>
    <cellStyle name="_7013_Callahan _1" xfId="6269"/>
    <cellStyle name="_7013_Callahan 090813 GM 0 Report" xfId="6270"/>
    <cellStyle name="_7013_Callahan 091106 GM 0 Report" xfId="6271"/>
    <cellStyle name="_7013_Copy of Texas Wind Debt Amortization 11-08" xfId="6272"/>
    <cellStyle name="_7013_Debt Service Coverage Ratio-TEXAS WIND Historical  Forecast" xfId="6273"/>
    <cellStyle name="_7013_ENTRY 2010 11 FUEL AMORT PROSPECTIVE METHOD" xfId="6274"/>
    <cellStyle name="_7013_Fees" xfId="6275"/>
    <cellStyle name="_7013_Final 2009 tax workpapers" xfId="6276"/>
    <cellStyle name="_7013_FPL Georgia Tax As of October 2010" xfId="6277"/>
    <cellStyle name="_7013_FPL Georgia Tax As of October 2010_Summary of 2010 Errors Resolutions with Responses" xfId="6278"/>
    <cellStyle name="_7013_Group Prov M11 09" xfId="6279"/>
    <cellStyle name="_7013_Group Prov M11 09_Final 2009 tax workpapers" xfId="6280"/>
    <cellStyle name="_7013_Horse Hollow 1 090813 GM 0 Report" xfId="6281"/>
    <cellStyle name="_7013_Horse Hollow 1 090911 GM 0 Report" xfId="6282"/>
    <cellStyle name="_7013_PSA analysis revised for forfeitures" xfId="6283"/>
    <cellStyle name="_7013_Wind Adj_091106" xfId="6284"/>
    <cellStyle name="_7014" xfId="6285"/>
    <cellStyle name="_7014 10" xfId="6286"/>
    <cellStyle name="_7014 11" xfId="6287"/>
    <cellStyle name="_7014 12" xfId="6288"/>
    <cellStyle name="_7014 13" xfId="6289"/>
    <cellStyle name="_7014 14" xfId="6290"/>
    <cellStyle name="_7014 15" xfId="6291"/>
    <cellStyle name="_7014 16" xfId="6292"/>
    <cellStyle name="_7014 17" xfId="6293"/>
    <cellStyle name="_7014 2" xfId="6294"/>
    <cellStyle name="_7014 2 2" xfId="6295"/>
    <cellStyle name="_7014 2 3" xfId="6296"/>
    <cellStyle name="_7014 2 4" xfId="6297"/>
    <cellStyle name="_7014 2 5" xfId="6298"/>
    <cellStyle name="_7014 2 6" xfId="6299"/>
    <cellStyle name="_7014 2 7" xfId="6300"/>
    <cellStyle name="_7014 2 8" xfId="6301"/>
    <cellStyle name="_7014 3" xfId="6302"/>
    <cellStyle name="_7014 3 2" xfId="6303"/>
    <cellStyle name="_7014 3 3" xfId="6304"/>
    <cellStyle name="_7014 3 4" xfId="6305"/>
    <cellStyle name="_7014 3 5" xfId="6306"/>
    <cellStyle name="_7014 3 6" xfId="6307"/>
    <cellStyle name="_7014 3 7" xfId="6308"/>
    <cellStyle name="_7014 3 8" xfId="6309"/>
    <cellStyle name="_7014 4" xfId="6310"/>
    <cellStyle name="_7014 4 2" xfId="6311"/>
    <cellStyle name="_7014 4 3" xfId="6312"/>
    <cellStyle name="_7014 4 4" xfId="6313"/>
    <cellStyle name="_7014 4 5" xfId="6314"/>
    <cellStyle name="_7014 4 6" xfId="6315"/>
    <cellStyle name="_7014 4 7" xfId="6316"/>
    <cellStyle name="_7014 4 8" xfId="6317"/>
    <cellStyle name="_7014 5" xfId="6318"/>
    <cellStyle name="_7014 5 10" xfId="6319"/>
    <cellStyle name="_7014 5 11" xfId="6320"/>
    <cellStyle name="_7014 5 12" xfId="6321"/>
    <cellStyle name="_7014 5 13" xfId="6322"/>
    <cellStyle name="_7014 5 14" xfId="6323"/>
    <cellStyle name="_7014 5 15" xfId="6324"/>
    <cellStyle name="_7014 5 16" xfId="6325"/>
    <cellStyle name="_7014 5 17" xfId="6326"/>
    <cellStyle name="_7014 5 18" xfId="6327"/>
    <cellStyle name="_7014 5 2" xfId="6328"/>
    <cellStyle name="_7014 5 3" xfId="6329"/>
    <cellStyle name="_7014 5 4" xfId="6330"/>
    <cellStyle name="_7014 5 5" xfId="6331"/>
    <cellStyle name="_7014 5 6" xfId="6332"/>
    <cellStyle name="_7014 5 7" xfId="6333"/>
    <cellStyle name="_7014 5 8" xfId="6334"/>
    <cellStyle name="_7014 5 9" xfId="6335"/>
    <cellStyle name="_7014 6" xfId="6336"/>
    <cellStyle name="_7014 6 10" xfId="6337"/>
    <cellStyle name="_7014 6 11" xfId="6338"/>
    <cellStyle name="_7014 6 12" xfId="6339"/>
    <cellStyle name="_7014 6 13" xfId="6340"/>
    <cellStyle name="_7014 6 14" xfId="6341"/>
    <cellStyle name="_7014 6 15" xfId="6342"/>
    <cellStyle name="_7014 6 16" xfId="6343"/>
    <cellStyle name="_7014 6 17" xfId="6344"/>
    <cellStyle name="_7014 6 18" xfId="6345"/>
    <cellStyle name="_7014 6 2" xfId="6346"/>
    <cellStyle name="_7014 6 3" xfId="6347"/>
    <cellStyle name="_7014 6 4" xfId="6348"/>
    <cellStyle name="_7014 6 5" xfId="6349"/>
    <cellStyle name="_7014 6 6" xfId="6350"/>
    <cellStyle name="_7014 6 7" xfId="6351"/>
    <cellStyle name="_7014 6 8" xfId="6352"/>
    <cellStyle name="_7014 6 9" xfId="6353"/>
    <cellStyle name="_7014 7" xfId="6354"/>
    <cellStyle name="_7014 7 10" xfId="6355"/>
    <cellStyle name="_7014 7 11" xfId="6356"/>
    <cellStyle name="_7014 7 12" xfId="6357"/>
    <cellStyle name="_7014 7 13" xfId="6358"/>
    <cellStyle name="_7014 7 14" xfId="6359"/>
    <cellStyle name="_7014 7 15" xfId="6360"/>
    <cellStyle name="_7014 7 16" xfId="6361"/>
    <cellStyle name="_7014 7 17" xfId="6362"/>
    <cellStyle name="_7014 7 18" xfId="6363"/>
    <cellStyle name="_7014 7 2" xfId="6364"/>
    <cellStyle name="_7014 7 3" xfId="6365"/>
    <cellStyle name="_7014 7 4" xfId="6366"/>
    <cellStyle name="_7014 7 5" xfId="6367"/>
    <cellStyle name="_7014 7 6" xfId="6368"/>
    <cellStyle name="_7014 7 7" xfId="6369"/>
    <cellStyle name="_7014 7 8" xfId="6370"/>
    <cellStyle name="_7014 7 9" xfId="6371"/>
    <cellStyle name="_7014 8" xfId="6372"/>
    <cellStyle name="_7014 9" xfId="6373"/>
    <cellStyle name="_7014_2007 Group Capital State Tax Workpapers1" xfId="6374"/>
    <cellStyle name="_7014_2007 Group Capital State Tax Workpapers1 2" xfId="6375"/>
    <cellStyle name="_7014_2008 FPL Group Tax Workpapers" xfId="6376"/>
    <cellStyle name="_7014_BASIS ADJ" xfId="6377"/>
    <cellStyle name="_7014_BM Adjustments" xfId="6378"/>
    <cellStyle name="_7014_Callahan" xfId="6379"/>
    <cellStyle name="_7014_Callahan " xfId="6380"/>
    <cellStyle name="_7014_Callahan _1" xfId="6381"/>
    <cellStyle name="_7014_Callahan 090813 GM 0 Report" xfId="6382"/>
    <cellStyle name="_7014_Callahan 091106 GM 0 Report" xfId="6383"/>
    <cellStyle name="_7014_Copy of Texas Wind Debt Amortization 11-08" xfId="6384"/>
    <cellStyle name="_7014_Debt Service Coverage Ratio-TEXAS WIND Historical  Forecast" xfId="6385"/>
    <cellStyle name="_7014_ENTRY 2010 11 FUEL AMORT PROSPECTIVE METHOD" xfId="6386"/>
    <cellStyle name="_7014_Fees" xfId="6387"/>
    <cellStyle name="_7014_Final 2009 tax workpapers" xfId="6388"/>
    <cellStyle name="_7014_FPL Georgia Tax As of October 2010" xfId="6389"/>
    <cellStyle name="_7014_FPL Georgia Tax As of October 2010_Summary of 2010 Errors Resolutions with Responses" xfId="6390"/>
    <cellStyle name="_7014_Group Prov M11 09" xfId="6391"/>
    <cellStyle name="_7014_Group Prov M11 09_Final 2009 tax workpapers" xfId="6392"/>
    <cellStyle name="_7014_Horse Hollow 1 090813 GM 0 Report" xfId="6393"/>
    <cellStyle name="_7014_Horse Hollow 1 090911 GM 0 Report" xfId="6394"/>
    <cellStyle name="_7014_PSA analysis revised for forfeitures" xfId="6395"/>
    <cellStyle name="_7014_Wind Adj_091106" xfId="6396"/>
    <cellStyle name="_750 Infro to Nate" xfId="6397"/>
    <cellStyle name="_750 Infro to Nate 2" xfId="6398"/>
    <cellStyle name="_750 Infro to Nate_Capital Prov 1Q10" xfId="6399"/>
    <cellStyle name="_750 Infro to Nate_ColdSide Leases- Section 467 Adjustments for SEM Tax Provision" xfId="6400"/>
    <cellStyle name="_750 Infro to Nate_ColdSide Leases- Tax info from CS REtube Incr_20090819...file" xfId="6401"/>
    <cellStyle name="_750 Infro to Nate_CONSPROV_Q1.R1_041309 Intl" xfId="6402"/>
    <cellStyle name="_750 Infro to Nate_CONSPROV_Q1.R1_041309 Intl 2" xfId="6403"/>
    <cellStyle name="_750 Infro to Nate_CONSPROV_Q3.R1_101308" xfId="6404"/>
    <cellStyle name="_750 Infro to Nate_CONSPROV_Q3.R1_101308 2" xfId="6405"/>
    <cellStyle name="_750 Infro to Nate_CONSPROV_Q4.R1_011209" xfId="6406"/>
    <cellStyle name="_750 Infro to Nate_CONSPROV_Q4.R1_011209 2" xfId="6407"/>
    <cellStyle name="_750 Infro to Nate_ENTRY 2010 11 FUEL AMORT PROSPECTIVE METHOD" xfId="6408"/>
    <cellStyle name="_750 Infro to Nate_FAS 106 subsidy 2010" xfId="6409"/>
    <cellStyle name="_750 Infro to Nate_Q3 2008" xfId="6410"/>
    <cellStyle name="_750 Infro to Nate_Q4 2008" xfId="6411"/>
    <cellStyle name="_750 Infro to Nate_Scen" xfId="6412"/>
    <cellStyle name="_Aarons_Escal_of_CAPEX" xfId="6413"/>
    <cellStyle name="_Adj PB capex 082908" xfId="6414"/>
    <cellStyle name="_AF for New Unitary States NY WV to Kay and Norma_090607" xfId="6415"/>
    <cellStyle name="_AF for New Unitary States NY WV to Kay and Norma_090607 2" xfId="6416"/>
    <cellStyle name="_All Summary" xfId="6417"/>
    <cellStyle name="_Allocations" xfId="6418"/>
    <cellStyle name="_Allocations - Combined" xfId="6419"/>
    <cellStyle name="_Analysis Summary - Pacific Wind - rev 02.18.05" xfId="6420"/>
    <cellStyle name="_Annual Alpha Vectors1" xfId="6421"/>
    <cellStyle name="_Annual Alpha Vectors1 2" xfId="6422"/>
    <cellStyle name="_Annual Alpha Vectors1_BASIS ADJ" xfId="6423"/>
    <cellStyle name="_Annual Alpha Vectors1_BM Adjustments" xfId="6424"/>
    <cellStyle name="_Annual Alpha Vectors1_Capital Prov 1Q10" xfId="6425"/>
    <cellStyle name="_Annual Alpha Vectors1_CONSPROV_Q1.R1_041309 Intl" xfId="6426"/>
    <cellStyle name="_Annual Alpha Vectors1_CONSPROV_Q1.R1_041309 Intl 2" xfId="6427"/>
    <cellStyle name="_Annual Alpha Vectors1_CONSPROV_Q3.R1_101308" xfId="6428"/>
    <cellStyle name="_Annual Alpha Vectors1_CONSPROV_Q3.R1_101308 2" xfId="6429"/>
    <cellStyle name="_Annual Alpha Vectors1_CONSPROV_Q4.R1_011209" xfId="6430"/>
    <cellStyle name="_Annual Alpha Vectors1_CONSPROV_Q4.R1_011209 2" xfId="6431"/>
    <cellStyle name="_Annual Alpha Vectors1_Fees" xfId="6432"/>
    <cellStyle name="_Annual Alpha Vectors1_Locked in Gross Margin" xfId="6433"/>
    <cellStyle name="_Annual Alpha Vectors1_Q3 2008" xfId="6434"/>
    <cellStyle name="_Annual Alpha Vectors1_Q4 2008" xfId="6435"/>
    <cellStyle name="_Annual Alpha Vectors1_tx financing revs" xfId="6436"/>
    <cellStyle name="_Annual Alpha Vectors2" xfId="6437"/>
    <cellStyle name="_Annual Alpha Vectors2 2" xfId="6438"/>
    <cellStyle name="_Annual Alpha Vectors2_BASIS ADJ" xfId="6439"/>
    <cellStyle name="_Annual Alpha Vectors2_BM Adjustments" xfId="6440"/>
    <cellStyle name="_Annual Alpha Vectors2_Capital Prov 1Q10" xfId="6441"/>
    <cellStyle name="_Annual Alpha Vectors2_CONSPROV_Q1.R1_041309 Intl" xfId="6442"/>
    <cellStyle name="_Annual Alpha Vectors2_CONSPROV_Q1.R1_041309 Intl 2" xfId="6443"/>
    <cellStyle name="_Annual Alpha Vectors2_CONSPROV_Q3.R1_101308" xfId="6444"/>
    <cellStyle name="_Annual Alpha Vectors2_CONSPROV_Q3.R1_101308 2" xfId="6445"/>
    <cellStyle name="_Annual Alpha Vectors2_CONSPROV_Q4.R1_011209" xfId="6446"/>
    <cellStyle name="_Annual Alpha Vectors2_CONSPROV_Q4.R1_011209 2" xfId="6447"/>
    <cellStyle name="_Annual Alpha Vectors2_Fees" xfId="6448"/>
    <cellStyle name="_Annual Alpha Vectors2_Locked in Gross Margin" xfId="6449"/>
    <cellStyle name="_Annual Alpha Vectors2_Q3 2008" xfId="6450"/>
    <cellStyle name="_Annual Alpha Vectors2_Q4 2008" xfId="6451"/>
    <cellStyle name="_Annual Alpha Vectors2_tx financing revs" xfId="6452"/>
    <cellStyle name="_Annual Alpha Vectors3" xfId="6453"/>
    <cellStyle name="_Annual Alpha Vectors3 2" xfId="6454"/>
    <cellStyle name="_Annual Alpha Vectors3_BASIS ADJ" xfId="6455"/>
    <cellStyle name="_Annual Alpha Vectors3_BM Adjustments" xfId="6456"/>
    <cellStyle name="_Annual Alpha Vectors3_Capital Prov 1Q10" xfId="6457"/>
    <cellStyle name="_Annual Alpha Vectors3_CONSPROV_Q1.R1_041309 Intl" xfId="6458"/>
    <cellStyle name="_Annual Alpha Vectors3_CONSPROV_Q1.R1_041309 Intl 2" xfId="6459"/>
    <cellStyle name="_Annual Alpha Vectors3_CONSPROV_Q3.R1_101308" xfId="6460"/>
    <cellStyle name="_Annual Alpha Vectors3_CONSPROV_Q3.R1_101308 2" xfId="6461"/>
    <cellStyle name="_Annual Alpha Vectors3_CONSPROV_Q4.R1_011209" xfId="6462"/>
    <cellStyle name="_Annual Alpha Vectors3_CONSPROV_Q4.R1_011209 2" xfId="6463"/>
    <cellStyle name="_Annual Alpha Vectors3_Fees" xfId="6464"/>
    <cellStyle name="_Annual Alpha Vectors3_Locked in Gross Margin" xfId="6465"/>
    <cellStyle name="_Annual Alpha Vectors3_Q3 2008" xfId="6466"/>
    <cellStyle name="_Annual Alpha Vectors3_Q4 2008" xfId="6467"/>
    <cellStyle name="_Annual Alpha Vectors3_tx financing revs" xfId="6468"/>
    <cellStyle name="_Annual Vectors1" xfId="6469"/>
    <cellStyle name="_Annual Vectors1 2" xfId="6470"/>
    <cellStyle name="_Annual Vectors1_BASIS ADJ" xfId="6471"/>
    <cellStyle name="_Annual Vectors1_BM Adjustments" xfId="6472"/>
    <cellStyle name="_Annual Vectors1_Capital Prov 1Q10" xfId="6473"/>
    <cellStyle name="_Annual Vectors1_CONSPROV_Q1.R1_041309 Intl" xfId="6474"/>
    <cellStyle name="_Annual Vectors1_CONSPROV_Q1.R1_041309 Intl 2" xfId="6475"/>
    <cellStyle name="_Annual Vectors1_CONSPROV_Q3.R1_101308" xfId="6476"/>
    <cellStyle name="_Annual Vectors1_CONSPROV_Q3.R1_101308 2" xfId="6477"/>
    <cellStyle name="_Annual Vectors1_CONSPROV_Q4.R1_011209" xfId="6478"/>
    <cellStyle name="_Annual Vectors1_CONSPROV_Q4.R1_011209 2" xfId="6479"/>
    <cellStyle name="_Annual Vectors1_Fees" xfId="6480"/>
    <cellStyle name="_Annual Vectors1_Locked in Gross Margin" xfId="6481"/>
    <cellStyle name="_Annual Vectors1_Q3 2008" xfId="6482"/>
    <cellStyle name="_Annual Vectors1_Q4 2008" xfId="6483"/>
    <cellStyle name="_Annual Vectors1_tx financing revs" xfId="6484"/>
    <cellStyle name="_Annual Vectors2" xfId="6485"/>
    <cellStyle name="_Annual Vectors2 2" xfId="6486"/>
    <cellStyle name="_Annual Vectors2_BASIS ADJ" xfId="6487"/>
    <cellStyle name="_Annual Vectors2_BM Adjustments" xfId="6488"/>
    <cellStyle name="_Annual Vectors2_Capital Prov 1Q10" xfId="6489"/>
    <cellStyle name="_Annual Vectors2_CONSPROV_Q1.R1_041309 Intl" xfId="6490"/>
    <cellStyle name="_Annual Vectors2_CONSPROV_Q1.R1_041309 Intl 2" xfId="6491"/>
    <cellStyle name="_Annual Vectors2_CONSPROV_Q3.R1_101308" xfId="6492"/>
    <cellStyle name="_Annual Vectors2_CONSPROV_Q3.R1_101308 2" xfId="6493"/>
    <cellStyle name="_Annual Vectors2_CONSPROV_Q4.R1_011209" xfId="6494"/>
    <cellStyle name="_Annual Vectors2_CONSPROV_Q4.R1_011209 2" xfId="6495"/>
    <cellStyle name="_Annual Vectors2_Fees" xfId="6496"/>
    <cellStyle name="_Annual Vectors2_Locked in Gross Margin" xfId="6497"/>
    <cellStyle name="_Annual Vectors2_Q3 2008" xfId="6498"/>
    <cellStyle name="_Annual Vectors2_Q4 2008" xfId="6499"/>
    <cellStyle name="_Annual Vectors2_tx financing revs" xfId="6500"/>
    <cellStyle name="_Annual Vectors3" xfId="6501"/>
    <cellStyle name="_Annual Vectors3 2" xfId="6502"/>
    <cellStyle name="_Annual Vectors3_BASIS ADJ" xfId="6503"/>
    <cellStyle name="_Annual Vectors3_BM Adjustments" xfId="6504"/>
    <cellStyle name="_Annual Vectors3_Capital Prov 1Q10" xfId="6505"/>
    <cellStyle name="_Annual Vectors3_CONSPROV_Q1.R1_041309 Intl" xfId="6506"/>
    <cellStyle name="_Annual Vectors3_CONSPROV_Q1.R1_041309 Intl 2" xfId="6507"/>
    <cellStyle name="_Annual Vectors3_CONSPROV_Q3.R1_101308" xfId="6508"/>
    <cellStyle name="_Annual Vectors3_CONSPROV_Q3.R1_101308 2" xfId="6509"/>
    <cellStyle name="_Annual Vectors3_CONSPROV_Q4.R1_011209" xfId="6510"/>
    <cellStyle name="_Annual Vectors3_CONSPROV_Q4.R1_011209 2" xfId="6511"/>
    <cellStyle name="_Annual Vectors3_Fees" xfId="6512"/>
    <cellStyle name="_Annual Vectors3_Locked in Gross Margin" xfId="6513"/>
    <cellStyle name="_Annual Vectors3_Q3 2008" xfId="6514"/>
    <cellStyle name="_Annual Vectors3_Q4 2008" xfId="6515"/>
    <cellStyle name="_Annual Vectors3_tx financing revs" xfId="6516"/>
    <cellStyle name="_Annual Vectors4" xfId="6517"/>
    <cellStyle name="_Annual Vectors4 2" xfId="6518"/>
    <cellStyle name="_Annual Vectors4_BASIS ADJ" xfId="6519"/>
    <cellStyle name="_Annual Vectors4_BM Adjustments" xfId="6520"/>
    <cellStyle name="_Annual Vectors4_Capital Prov 1Q10" xfId="6521"/>
    <cellStyle name="_Annual Vectors4_CONSPROV_Q1.R1_041309 Intl" xfId="6522"/>
    <cellStyle name="_Annual Vectors4_CONSPROV_Q1.R1_041309 Intl 2" xfId="6523"/>
    <cellStyle name="_Annual Vectors4_CONSPROV_Q3.R1_101308" xfId="6524"/>
    <cellStyle name="_Annual Vectors4_CONSPROV_Q3.R1_101308 2" xfId="6525"/>
    <cellStyle name="_Annual Vectors4_CONSPROV_Q4.R1_011209" xfId="6526"/>
    <cellStyle name="_Annual Vectors4_CONSPROV_Q4.R1_011209 2" xfId="6527"/>
    <cellStyle name="_Annual Vectors4_Fees" xfId="6528"/>
    <cellStyle name="_Annual Vectors4_Locked in Gross Margin" xfId="6529"/>
    <cellStyle name="_Annual Vectors4_Q3 2008" xfId="6530"/>
    <cellStyle name="_Annual Vectors4_Q4 2008" xfId="6531"/>
    <cellStyle name="_Annual Vectors4_tx financing revs" xfId="6532"/>
    <cellStyle name="_Assumptions" xfId="6533"/>
    <cellStyle name="_BackOffice" xfId="6534"/>
    <cellStyle name="_BackOffice 2" xfId="6535"/>
    <cellStyle name="_BackOffice_BASIS ADJ" xfId="6536"/>
    <cellStyle name="_BackOffice_BM Adjustments" xfId="6537"/>
    <cellStyle name="_BackOffice_Capital Prov 1Q10" xfId="6538"/>
    <cellStyle name="_BackOffice_CONSPROV_Q1.R1_041309 Intl" xfId="6539"/>
    <cellStyle name="_BackOffice_CONSPROV_Q1.R1_041309 Intl 2" xfId="6540"/>
    <cellStyle name="_BackOffice_CONSPROV_Q3.R1_101308" xfId="6541"/>
    <cellStyle name="_BackOffice_CONSPROV_Q3.R1_101308 2" xfId="6542"/>
    <cellStyle name="_BackOffice_CONSPROV_Q4.R1_011209" xfId="6543"/>
    <cellStyle name="_BackOffice_CONSPROV_Q4.R1_011209 2" xfId="6544"/>
    <cellStyle name="_BackOffice_Fees" xfId="6545"/>
    <cellStyle name="_BackOffice_Locked in Gross Margin" xfId="6546"/>
    <cellStyle name="_BackOffice_Q3 2008" xfId="6547"/>
    <cellStyle name="_BackOffice_Q4 2008" xfId="6548"/>
    <cellStyle name="_BackOffice_tx financing revs" xfId="6549"/>
    <cellStyle name="_Bank Pro Forma - MH750 LIPA RFP - Re 10.22.07" xfId="6550"/>
    <cellStyle name="_Bank Pro Forma - MH750 LIPA RFP - Re 11.15.07" xfId="6551"/>
    <cellStyle name="_Bank Run NCM" xfId="6552"/>
    <cellStyle name="_Basis" xfId="6553"/>
    <cellStyle name="_Basis 11-11 vs 2-15" xfId="6554"/>
    <cellStyle name="_Basis 12-15" xfId="6555"/>
    <cellStyle name="_Basis 12-15 vs 11-11" xfId="6556"/>
    <cellStyle name="_Basis 12-15 vs 2-15" xfId="6557"/>
    <cellStyle name="_Basis 1-31" xfId="6558"/>
    <cellStyle name="_Basis 2" xfId="6559"/>
    <cellStyle name="_Basis 3-17" xfId="6560"/>
    <cellStyle name="_Basis 5-18" xfId="6561"/>
    <cellStyle name="_Basis 5-18 vs 6-19" xfId="6562"/>
    <cellStyle name="_Basis 6-19" xfId="6563"/>
    <cellStyle name="_Basis 7-12 vs 8-14" xfId="6564"/>
    <cellStyle name="_Basis 8-14" xfId="6565"/>
    <cellStyle name="_Basis 9-29" xfId="6566"/>
    <cellStyle name="_Basis 9-30" xfId="6567"/>
    <cellStyle name="_Basis 9-7" xfId="6568"/>
    <cellStyle name="_Basis 9-7 vs 9-29" xfId="6569"/>
    <cellStyle name="_Bellingham" xfId="6570"/>
    <cellStyle name="_Bellingham MW vs Temp Calculator w HR Curves" xfId="6571"/>
    <cellStyle name="_Blue_Star_Decom_2006_05_09" xfId="6572"/>
    <cellStyle name="_BlueStar_R1.9a" xfId="6573"/>
    <cellStyle name="_BlueStar_R1.9a_ENTRY 2010 11 FUEL AMORT PROSPECTIVE METHOD" xfId="6574"/>
    <cellStyle name="_Blythe" xfId="6575"/>
    <cellStyle name="_Blythe [S] BSWPS" xfId="6576"/>
    <cellStyle name="_Blythe [S] BSWPS 2" xfId="6577"/>
    <cellStyle name="_Blythe Data 060814-fuel test" xfId="6578"/>
    <cellStyle name="_Blythe Fuel test comparison 060814" xfId="6579"/>
    <cellStyle name="_Blythe[S] BSWPS" xfId="6580"/>
    <cellStyle name="_Blythe[S] BSWPS 2" xfId="6581"/>
    <cellStyle name="_Blythe_20070110" xfId="6582"/>
    <cellStyle name="_Book1" xfId="6583"/>
    <cellStyle name="_Book1 2" xfId="6584"/>
    <cellStyle name="_Book1_BASIS ADJ" xfId="6585"/>
    <cellStyle name="_Book1_BM Adjustments" xfId="6586"/>
    <cellStyle name="_Book1_Capital Prov 1Q10" xfId="6587"/>
    <cellStyle name="_Book1_CONSPROV_Q1.R1_041309 Intl" xfId="6588"/>
    <cellStyle name="_Book1_CONSPROV_Q1.R1_041309 Intl 2" xfId="6589"/>
    <cellStyle name="_Book1_CONSPROV_Q3.R1_101308" xfId="6590"/>
    <cellStyle name="_Book1_CONSPROV_Q3.R1_101308 2" xfId="6591"/>
    <cellStyle name="_Book1_CONSPROV_Q4.R1_011209" xfId="6592"/>
    <cellStyle name="_Book1_CONSPROV_Q4.R1_011209 2" xfId="6593"/>
    <cellStyle name="_Book1_ENTRY 2010 11 FUEL AMORT PROSPECTIVE METHOD" xfId="6594"/>
    <cellStyle name="_Book1_FAS 106 subsidy 2010" xfId="6595"/>
    <cellStyle name="_Book1_Fees" xfId="6596"/>
    <cellStyle name="_Book1_Locked in Gross Margin" xfId="6597"/>
    <cellStyle name="_Book1_Q3 2008" xfId="6598"/>
    <cellStyle name="_Book1_Q4 2008" xfId="6599"/>
    <cellStyle name="_Book1_tx financing revs" xfId="6600"/>
    <cellStyle name="_Book2" xfId="6601"/>
    <cellStyle name="_Book2 2" xfId="6602"/>
    <cellStyle name="_Book2_1" xfId="6603"/>
    <cellStyle name="_Book2_2" xfId="6604"/>
    <cellStyle name="_Book2_2009 Asset Opti Forecast" xfId="6605"/>
    <cellStyle name="_Book2_BASIS ADJ" xfId="6606"/>
    <cellStyle name="_Book2_Blythe" xfId="6607"/>
    <cellStyle name="_Book2_BM Adjustments" xfId="6608"/>
    <cellStyle name="_Book2_Book3" xfId="6609"/>
    <cellStyle name="_Book2_Capital Prov 1Q10" xfId="6610"/>
    <cellStyle name="_Book2_CONSPROV_Q1.R1_041309 Intl" xfId="6611"/>
    <cellStyle name="_Book2_CONSPROV_Q1.R1_041309 Intl 2" xfId="6612"/>
    <cellStyle name="_Book2_CONSPROV_Q3.R1_101308" xfId="6613"/>
    <cellStyle name="_Book2_CONSPROV_Q3.R1_101308 2" xfId="6614"/>
    <cellStyle name="_Book2_CONSPROV_Q4.R1_011209" xfId="6615"/>
    <cellStyle name="_Book2_CONSPROV_Q4.R1_011209 2" xfId="6616"/>
    <cellStyle name="_Book2_Data" xfId="6617"/>
    <cellStyle name="_Book2_ENTRY 2010 11 FUEL AMORT PROSPECTIVE METHOD" xfId="6618"/>
    <cellStyle name="_Book2_FAS 106 subsidy 2010" xfId="6619"/>
    <cellStyle name="_Book2_Fees" xfId="6620"/>
    <cellStyle name="_Book2_Gas_WACC" xfId="6621"/>
    <cellStyle name="_Book2_GE-Siem 350MW_BOD" xfId="6622"/>
    <cellStyle name="_Book2_Locked in Gross Margin" xfId="6623"/>
    <cellStyle name="_Book2_MH 750" xfId="6624"/>
    <cellStyle name="_Book2_MH750 100210 GM 0 Report" xfId="6625"/>
    <cellStyle name="_Book2_NELP_20061108" xfId="6626"/>
    <cellStyle name="_Book2_Pro Forma - Forney - rev 12.02.05" xfId="6627"/>
    <cellStyle name="_Book2_Pro Forma - Forney - rev 12.02.05_ENTRY 2010 11 FUEL AMORT PROSPECTIVE METHOD" xfId="6628"/>
    <cellStyle name="_Book2_Q3 2008" xfId="6629"/>
    <cellStyle name="_Book2_Q4 2008" xfId="6630"/>
    <cellStyle name="_Book2_Rise 091106 GM 0 Report" xfId="6631"/>
    <cellStyle name="_Book2_SparkSprds and Output Validations 100203 - MAB" xfId="6632"/>
    <cellStyle name="_Book2_tx financing revs" xfId="6633"/>
    <cellStyle name="_Book2_WACC_2007_2008_Backup" xfId="6634"/>
    <cellStyle name="_Book3" xfId="6635"/>
    <cellStyle name="_Book3 10" xfId="6636"/>
    <cellStyle name="_Book3 11" xfId="6637"/>
    <cellStyle name="_Book3 12" xfId="6638"/>
    <cellStyle name="_Book3 13" xfId="6639"/>
    <cellStyle name="_Book3 14" xfId="6640"/>
    <cellStyle name="_Book3 15" xfId="6641"/>
    <cellStyle name="_Book3 16" xfId="6642"/>
    <cellStyle name="_Book3 17" xfId="6643"/>
    <cellStyle name="_Book3 2" xfId="6644"/>
    <cellStyle name="_Book3 2 2" xfId="6645"/>
    <cellStyle name="_Book3 2 3" xfId="6646"/>
    <cellStyle name="_Book3 2 4" xfId="6647"/>
    <cellStyle name="_Book3 2 5" xfId="6648"/>
    <cellStyle name="_Book3 2 6" xfId="6649"/>
    <cellStyle name="_Book3 2 7" xfId="6650"/>
    <cellStyle name="_Book3 2 8" xfId="6651"/>
    <cellStyle name="_Book3 3" xfId="6652"/>
    <cellStyle name="_Book3 3 2" xfId="6653"/>
    <cellStyle name="_Book3 3 3" xfId="6654"/>
    <cellStyle name="_Book3 3 4" xfId="6655"/>
    <cellStyle name="_Book3 3 5" xfId="6656"/>
    <cellStyle name="_Book3 3 6" xfId="6657"/>
    <cellStyle name="_Book3 3 7" xfId="6658"/>
    <cellStyle name="_Book3 3 8" xfId="6659"/>
    <cellStyle name="_Book3 4" xfId="6660"/>
    <cellStyle name="_Book3 4 2" xfId="6661"/>
    <cellStyle name="_Book3 4 3" xfId="6662"/>
    <cellStyle name="_Book3 4 4" xfId="6663"/>
    <cellStyle name="_Book3 4 5" xfId="6664"/>
    <cellStyle name="_Book3 4 6" xfId="6665"/>
    <cellStyle name="_Book3 4 7" xfId="6666"/>
    <cellStyle name="_Book3 4 8" xfId="6667"/>
    <cellStyle name="_Book3 5" xfId="6668"/>
    <cellStyle name="_Book3 5 10" xfId="6669"/>
    <cellStyle name="_Book3 5 11" xfId="6670"/>
    <cellStyle name="_Book3 5 12" xfId="6671"/>
    <cellStyle name="_Book3 5 13" xfId="6672"/>
    <cellStyle name="_Book3 5 14" xfId="6673"/>
    <cellStyle name="_Book3 5 15" xfId="6674"/>
    <cellStyle name="_Book3 5 16" xfId="6675"/>
    <cellStyle name="_Book3 5 17" xfId="6676"/>
    <cellStyle name="_Book3 5 18" xfId="6677"/>
    <cellStyle name="_Book3 5 2" xfId="6678"/>
    <cellStyle name="_Book3 5 3" xfId="6679"/>
    <cellStyle name="_Book3 5 4" xfId="6680"/>
    <cellStyle name="_Book3 5 5" xfId="6681"/>
    <cellStyle name="_Book3 5 6" xfId="6682"/>
    <cellStyle name="_Book3 5 7" xfId="6683"/>
    <cellStyle name="_Book3 5 8" xfId="6684"/>
    <cellStyle name="_Book3 5 9" xfId="6685"/>
    <cellStyle name="_Book3 6" xfId="6686"/>
    <cellStyle name="_Book3 6 10" xfId="6687"/>
    <cellStyle name="_Book3 6 11" xfId="6688"/>
    <cellStyle name="_Book3 6 12" xfId="6689"/>
    <cellStyle name="_Book3 6 13" xfId="6690"/>
    <cellStyle name="_Book3 6 14" xfId="6691"/>
    <cellStyle name="_Book3 6 15" xfId="6692"/>
    <cellStyle name="_Book3 6 16" xfId="6693"/>
    <cellStyle name="_Book3 6 17" xfId="6694"/>
    <cellStyle name="_Book3 6 18" xfId="6695"/>
    <cellStyle name="_Book3 6 2" xfId="6696"/>
    <cellStyle name="_Book3 6 3" xfId="6697"/>
    <cellStyle name="_Book3 6 4" xfId="6698"/>
    <cellStyle name="_Book3 6 5" xfId="6699"/>
    <cellStyle name="_Book3 6 6" xfId="6700"/>
    <cellStyle name="_Book3 6 7" xfId="6701"/>
    <cellStyle name="_Book3 6 8" xfId="6702"/>
    <cellStyle name="_Book3 6 9" xfId="6703"/>
    <cellStyle name="_Book3 7" xfId="6704"/>
    <cellStyle name="_Book3 7 10" xfId="6705"/>
    <cellStyle name="_Book3 7 11" xfId="6706"/>
    <cellStyle name="_Book3 7 12" xfId="6707"/>
    <cellStyle name="_Book3 7 13" xfId="6708"/>
    <cellStyle name="_Book3 7 14" xfId="6709"/>
    <cellStyle name="_Book3 7 15" xfId="6710"/>
    <cellStyle name="_Book3 7 16" xfId="6711"/>
    <cellStyle name="_Book3 7 17" xfId="6712"/>
    <cellStyle name="_Book3 7 18" xfId="6713"/>
    <cellStyle name="_Book3 7 2" xfId="6714"/>
    <cellStyle name="_Book3 7 3" xfId="6715"/>
    <cellStyle name="_Book3 7 4" xfId="6716"/>
    <cellStyle name="_Book3 7 5" xfId="6717"/>
    <cellStyle name="_Book3 7 6" xfId="6718"/>
    <cellStyle name="_Book3 7 7" xfId="6719"/>
    <cellStyle name="_Book3 7 8" xfId="6720"/>
    <cellStyle name="_Book3 7 9" xfId="6721"/>
    <cellStyle name="_Book3 8" xfId="6722"/>
    <cellStyle name="_Book3 9" xfId="6723"/>
    <cellStyle name="_Book3_2007 Group Capital State Tax Workpapers1" xfId="6724"/>
    <cellStyle name="_Book3_2007 Group Capital State Tax Workpapers1 2" xfId="6725"/>
    <cellStyle name="_Book3_2008 FPL Group Tax Workpapers" xfId="6726"/>
    <cellStyle name="_Book3_BASIS ADJ" xfId="6727"/>
    <cellStyle name="_Book3_BM Adjustments" xfId="6728"/>
    <cellStyle name="_Book3_Callahan" xfId="6729"/>
    <cellStyle name="_Book3_Callahan " xfId="6730"/>
    <cellStyle name="_Book3_Callahan _1" xfId="6731"/>
    <cellStyle name="_Book3_Callahan 090813 GM 0 Report" xfId="6732"/>
    <cellStyle name="_Book3_Callahan 091106 GM 0 Report" xfId="6733"/>
    <cellStyle name="_Book3_ColdSide Leases- Section 467 Adjustments for SEM Tax Provision" xfId="6734"/>
    <cellStyle name="_Book3_ColdSide Leases- Tax info from CS REtube Incr_20090819...file" xfId="6735"/>
    <cellStyle name="_Book3_Copy of Texas Wind Debt Amortization 11-08" xfId="6736"/>
    <cellStyle name="_Book3_Debt Service Coverage Ratio-TEXAS WIND Historical  Forecast" xfId="6737"/>
    <cellStyle name="_Book3_Depreciation Tables" xfId="6738"/>
    <cellStyle name="_Book3_ENTRY 2010 11 FUEL AMORT PROSPECTIVE METHOD" xfId="6739"/>
    <cellStyle name="_Book3_Fees" xfId="6740"/>
    <cellStyle name="_Book3_Final 2009 tax workpapers" xfId="6741"/>
    <cellStyle name="_Book3_FPL Georgia Tax As of October 2010" xfId="6742"/>
    <cellStyle name="_Book3_FPL Georgia Tax As of October 2010_Summary of 2010 Errors Resolutions with Responses" xfId="6743"/>
    <cellStyle name="_Book3_Group Prov M11 09" xfId="6744"/>
    <cellStyle name="_Book3_Group Prov M11 09_Final 2009 tax workpapers" xfId="6745"/>
    <cellStyle name="_Book3_Horse Hollow 1 090813 GM 0 Report" xfId="6746"/>
    <cellStyle name="_Book3_Horse Hollow 1 090911 GM 0 Report" xfId="6747"/>
    <cellStyle name="_Book3_PSA analysis revised for forfeitures" xfId="6748"/>
    <cellStyle name="_Book3_Wind Adj_091106" xfId="6749"/>
    <cellStyle name="_BSWPS[P]" xfId="6750"/>
    <cellStyle name="_BSWPS[P] 2" xfId="6751"/>
    <cellStyle name="_BSWPSPMI[P]TM3" xfId="6752"/>
    <cellStyle name="_Caithness - FinSlides - Rev 05.26.05" xfId="6753"/>
    <cellStyle name="_Caithness - FinSlides - Rev 05.26.05 2" xfId="6754"/>
    <cellStyle name="_Caithness - FinSlides - Rev 05.26.05_BASIS ADJ" xfId="6755"/>
    <cellStyle name="_Caithness - FinSlides - Rev 05.26.05_BM Adjustments" xfId="6756"/>
    <cellStyle name="_Caithness - FinSlides - Rev 05.26.05_Fees" xfId="6757"/>
    <cellStyle name="_Caithness - FinSlides - Rev 05.26.05_Locked in Gross Margin" xfId="6758"/>
    <cellStyle name="_Caithness - FinSlides - Rev 05.26.05_tx financing revs" xfId="6759"/>
    <cellStyle name="_capital" xfId="6760"/>
    <cellStyle name="_Capital Reforecast June 2008" xfId="6761"/>
    <cellStyle name="_Capital Reforecast May 2008" xfId="6762"/>
    <cellStyle name="_CAPP" xfId="6763"/>
    <cellStyle name="_CAPP 2" xfId="6764"/>
    <cellStyle name="_CAPP2005" xfId="6765"/>
    <cellStyle name="_CASH - Detail" xfId="6766"/>
    <cellStyle name="_CASH - Detail 10" xfId="6767"/>
    <cellStyle name="_CASH - Detail 11" xfId="6768"/>
    <cellStyle name="_CASH - Detail 12" xfId="6769"/>
    <cellStyle name="_CASH - Detail 13" xfId="6770"/>
    <cellStyle name="_CASH - Detail 14" xfId="6771"/>
    <cellStyle name="_CASH - Detail 15" xfId="6772"/>
    <cellStyle name="_CASH - Detail 16" xfId="6773"/>
    <cellStyle name="_CASH - Detail 17" xfId="6774"/>
    <cellStyle name="_CASH - Detail 2" xfId="6775"/>
    <cellStyle name="_CASH - Detail 2 2" xfId="6776"/>
    <cellStyle name="_CASH - Detail 2 3" xfId="6777"/>
    <cellStyle name="_CASH - Detail 2 4" xfId="6778"/>
    <cellStyle name="_CASH - Detail 2 5" xfId="6779"/>
    <cellStyle name="_CASH - Detail 2 6" xfId="6780"/>
    <cellStyle name="_CASH - Detail 2 7" xfId="6781"/>
    <cellStyle name="_CASH - Detail 2 8" xfId="6782"/>
    <cellStyle name="_CASH - Detail 3" xfId="6783"/>
    <cellStyle name="_CASH - Detail 3 2" xfId="6784"/>
    <cellStyle name="_CASH - Detail 3 3" xfId="6785"/>
    <cellStyle name="_CASH - Detail 3 4" xfId="6786"/>
    <cellStyle name="_CASH - Detail 3 5" xfId="6787"/>
    <cellStyle name="_CASH - Detail 3 6" xfId="6788"/>
    <cellStyle name="_CASH - Detail 3 7" xfId="6789"/>
    <cellStyle name="_CASH - Detail 3 8" xfId="6790"/>
    <cellStyle name="_CASH - Detail 4" xfId="6791"/>
    <cellStyle name="_CASH - Detail 4 2" xfId="6792"/>
    <cellStyle name="_CASH - Detail 4 3" xfId="6793"/>
    <cellStyle name="_CASH - Detail 4 4" xfId="6794"/>
    <cellStyle name="_CASH - Detail 4 5" xfId="6795"/>
    <cellStyle name="_CASH - Detail 4 6" xfId="6796"/>
    <cellStyle name="_CASH - Detail 4 7" xfId="6797"/>
    <cellStyle name="_CASH - Detail 4 8" xfId="6798"/>
    <cellStyle name="_CASH - Detail 5" xfId="6799"/>
    <cellStyle name="_CASH - Detail 5 10" xfId="6800"/>
    <cellStyle name="_CASH - Detail 5 11" xfId="6801"/>
    <cellStyle name="_CASH - Detail 5 12" xfId="6802"/>
    <cellStyle name="_CASH - Detail 5 13" xfId="6803"/>
    <cellStyle name="_CASH - Detail 5 14" xfId="6804"/>
    <cellStyle name="_CASH - Detail 5 15" xfId="6805"/>
    <cellStyle name="_CASH - Detail 5 16" xfId="6806"/>
    <cellStyle name="_CASH - Detail 5 17" xfId="6807"/>
    <cellStyle name="_CASH - Detail 5 18" xfId="6808"/>
    <cellStyle name="_CASH - Detail 5 2" xfId="6809"/>
    <cellStyle name="_CASH - Detail 5 3" xfId="6810"/>
    <cellStyle name="_CASH - Detail 5 4" xfId="6811"/>
    <cellStyle name="_CASH - Detail 5 5" xfId="6812"/>
    <cellStyle name="_CASH - Detail 5 6" xfId="6813"/>
    <cellStyle name="_CASH - Detail 5 7" xfId="6814"/>
    <cellStyle name="_CASH - Detail 5 8" xfId="6815"/>
    <cellStyle name="_CASH - Detail 5 9" xfId="6816"/>
    <cellStyle name="_CASH - Detail 6" xfId="6817"/>
    <cellStyle name="_CASH - Detail 6 10" xfId="6818"/>
    <cellStyle name="_CASH - Detail 6 11" xfId="6819"/>
    <cellStyle name="_CASH - Detail 6 12" xfId="6820"/>
    <cellStyle name="_CASH - Detail 6 13" xfId="6821"/>
    <cellStyle name="_CASH - Detail 6 14" xfId="6822"/>
    <cellStyle name="_CASH - Detail 6 15" xfId="6823"/>
    <cellStyle name="_CASH - Detail 6 16" xfId="6824"/>
    <cellStyle name="_CASH - Detail 6 17" xfId="6825"/>
    <cellStyle name="_CASH - Detail 6 18" xfId="6826"/>
    <cellStyle name="_CASH - Detail 6 2" xfId="6827"/>
    <cellStyle name="_CASH - Detail 6 3" xfId="6828"/>
    <cellStyle name="_CASH - Detail 6 4" xfId="6829"/>
    <cellStyle name="_CASH - Detail 6 5" xfId="6830"/>
    <cellStyle name="_CASH - Detail 6 6" xfId="6831"/>
    <cellStyle name="_CASH - Detail 6 7" xfId="6832"/>
    <cellStyle name="_CASH - Detail 6 8" xfId="6833"/>
    <cellStyle name="_CASH - Detail 6 9" xfId="6834"/>
    <cellStyle name="_CASH - Detail 7" xfId="6835"/>
    <cellStyle name="_CASH - Detail 7 10" xfId="6836"/>
    <cellStyle name="_CASH - Detail 7 11" xfId="6837"/>
    <cellStyle name="_CASH - Detail 7 12" xfId="6838"/>
    <cellStyle name="_CASH - Detail 7 13" xfId="6839"/>
    <cellStyle name="_CASH - Detail 7 14" xfId="6840"/>
    <cellStyle name="_CASH - Detail 7 15" xfId="6841"/>
    <cellStyle name="_CASH - Detail 7 16" xfId="6842"/>
    <cellStyle name="_CASH - Detail 7 17" xfId="6843"/>
    <cellStyle name="_CASH - Detail 7 18" xfId="6844"/>
    <cellStyle name="_CASH - Detail 7 2" xfId="6845"/>
    <cellStyle name="_CASH - Detail 7 3" xfId="6846"/>
    <cellStyle name="_CASH - Detail 7 4" xfId="6847"/>
    <cellStyle name="_CASH - Detail 7 5" xfId="6848"/>
    <cellStyle name="_CASH - Detail 7 6" xfId="6849"/>
    <cellStyle name="_CASH - Detail 7 7" xfId="6850"/>
    <cellStyle name="_CASH - Detail 7 8" xfId="6851"/>
    <cellStyle name="_CASH - Detail 7 9" xfId="6852"/>
    <cellStyle name="_CASH - Detail 8" xfId="6853"/>
    <cellStyle name="_CASH - Detail 9" xfId="6854"/>
    <cellStyle name="_CASH - Detail_2007 Group Capital State Tax Workpapers1" xfId="6855"/>
    <cellStyle name="_CASH - Detail_2007 Group Capital State Tax Workpapers1 2" xfId="6856"/>
    <cellStyle name="_CASH - Detail_2008 FPL Group Tax Workpapers" xfId="6857"/>
    <cellStyle name="_CASH - Detail_BASIS ADJ" xfId="6858"/>
    <cellStyle name="_CASH - Detail_BM Adjustments" xfId="6859"/>
    <cellStyle name="_CASH - Detail_Callahan" xfId="6860"/>
    <cellStyle name="_CASH - Detail_Callahan " xfId="6861"/>
    <cellStyle name="_CASH - Detail_Callahan _1" xfId="6862"/>
    <cellStyle name="_CASH - Detail_Callahan 090813 GM 0 Report" xfId="6863"/>
    <cellStyle name="_CASH - Detail_Callahan 091106 GM 0 Report" xfId="6864"/>
    <cellStyle name="_CASH - Detail_Copy of Texas Wind Debt Amortization 11-08" xfId="6865"/>
    <cellStyle name="_CASH - Detail_Debt Service Coverage Ratio-TEXAS WIND Historical  Forecast" xfId="6866"/>
    <cellStyle name="_CASH - Detail_ENTRY 2010 11 FUEL AMORT PROSPECTIVE METHOD" xfId="6867"/>
    <cellStyle name="_CASH - Detail_Fees" xfId="6868"/>
    <cellStyle name="_CASH - Detail_Final 2009 tax workpapers" xfId="6869"/>
    <cellStyle name="_CASH - Detail_FPL Georgia Tax As of October 2010" xfId="6870"/>
    <cellStyle name="_CASH - Detail_FPL Georgia Tax As of October 2010_Summary of 2010 Errors Resolutions with Responses" xfId="6871"/>
    <cellStyle name="_CASH - Detail_Group Prov M11 09" xfId="6872"/>
    <cellStyle name="_CASH - Detail_Group Prov M11 09_Final 2009 tax workpapers" xfId="6873"/>
    <cellStyle name="_CASH - Detail_Horse Hollow 1 090813 GM 0 Report" xfId="6874"/>
    <cellStyle name="_CASH - Detail_Horse Hollow 1 090911 GM 0 Report" xfId="6875"/>
    <cellStyle name="_CASH - Detail_PSA analysis revised for forfeitures" xfId="6876"/>
    <cellStyle name="_CASH - Detail_Wind Adj_091106" xfId="6877"/>
    <cellStyle name="_Cash forecast 2005-06 WPP94" xfId="6878"/>
    <cellStyle name="_Cash1002Modelres" xfId="6879"/>
    <cellStyle name="_CEG-Upstate" xfId="6880"/>
    <cellStyle name="_CEG-Upstate 2" xfId="6881"/>
    <cellStyle name="_CEG-Upstate_BASIS ADJ" xfId="6882"/>
    <cellStyle name="_CEG-Upstate_BM Adjustments" xfId="6883"/>
    <cellStyle name="_CEG-Upstate_Capital Prov 1Q10" xfId="6884"/>
    <cellStyle name="_CEG-Upstate_ColdSide Leases- Section 467 Adjustments for SEM Tax Provision" xfId="6885"/>
    <cellStyle name="_CEG-Upstate_ColdSide Leases- Tax info from CS REtube Incr_20090819...file" xfId="6886"/>
    <cellStyle name="_CEG-Upstate_CONSPROV_Q1.R1_041309 Intl" xfId="6887"/>
    <cellStyle name="_CEG-Upstate_CONSPROV_Q1.R1_041309 Intl 2" xfId="6888"/>
    <cellStyle name="_CEG-Upstate_CONSPROV_Q3.R1_101308" xfId="6889"/>
    <cellStyle name="_CEG-Upstate_CONSPROV_Q3.R1_101308 2" xfId="6890"/>
    <cellStyle name="_CEG-Upstate_CONSPROV_Q4.R1_011209" xfId="6891"/>
    <cellStyle name="_CEG-Upstate_CONSPROV_Q4.R1_011209 2" xfId="6892"/>
    <cellStyle name="_CEG-Upstate_ENTRY 2010 11 FUEL AMORT PROSPECTIVE METHOD" xfId="6893"/>
    <cellStyle name="_CEG-Upstate_FAS 106 subsidy 2010" xfId="6894"/>
    <cellStyle name="_CEG-Upstate_Fees" xfId="6895"/>
    <cellStyle name="_CEG-Upstate_Locked in Gross Margin" xfId="6896"/>
    <cellStyle name="_CEG-Upstate_Q3 2008" xfId="6897"/>
    <cellStyle name="_CEG-Upstate_Q4 2008" xfId="6898"/>
    <cellStyle name="_CEG-Upstate_Scen" xfId="6899"/>
    <cellStyle name="_CEG-Upstate_tx financing revs" xfId="6900"/>
    <cellStyle name="_CFO Package - Blue Star - rev 05.23.06" xfId="6901"/>
    <cellStyle name="_Changes since previous run" xfId="6902"/>
    <cellStyle name="_Changes since previous run 2" xfId="6903"/>
    <cellStyle name="_Changes since previous run_Capital Prov 1Q10" xfId="6904"/>
    <cellStyle name="_Changes since previous run_ColdSide Leases- Section 467 Adjustments for SEM Tax Provision" xfId="6905"/>
    <cellStyle name="_Changes since previous run_ColdSide Leases- Tax info from CS REtube Incr_20090819...file" xfId="6906"/>
    <cellStyle name="_Changes since previous run_CONSPROV_Q1.R1_041309 Intl" xfId="6907"/>
    <cellStyle name="_Changes since previous run_CONSPROV_Q1.R1_041309 Intl 2" xfId="6908"/>
    <cellStyle name="_Changes since previous run_CONSPROV_Q3.R1_101308" xfId="6909"/>
    <cellStyle name="_Changes since previous run_CONSPROV_Q3.R1_101308 2" xfId="6910"/>
    <cellStyle name="_Changes since previous run_CONSPROV_Q4.R1_011209" xfId="6911"/>
    <cellStyle name="_Changes since previous run_CONSPROV_Q4.R1_011209 2" xfId="6912"/>
    <cellStyle name="_Changes since previous run_ENTRY 2010 11 FUEL AMORT PROSPECTIVE METHOD" xfId="6913"/>
    <cellStyle name="_Changes since previous run_FAS 106 subsidy 2010" xfId="6914"/>
    <cellStyle name="_Changes since previous run_Q3 2008" xfId="6915"/>
    <cellStyle name="_Changes since previous run_Q4 2008" xfId="6916"/>
    <cellStyle name="_Changes since previous run_Scen" xfId="6917"/>
    <cellStyle name="_Changes to Annual Vectors" xfId="6918"/>
    <cellStyle name="_Changes to Annual Vectors 2" xfId="6919"/>
    <cellStyle name="_Changes to Annual Vectors_BASIS ADJ" xfId="6920"/>
    <cellStyle name="_Changes to Annual Vectors_BM Adjustments" xfId="6921"/>
    <cellStyle name="_Changes to Annual Vectors_Capital Prov 1Q10" xfId="6922"/>
    <cellStyle name="_Changes to Annual Vectors_CONSPROV_Q1.R1_041309 Intl" xfId="6923"/>
    <cellStyle name="_Changes to Annual Vectors_CONSPROV_Q1.R1_041309 Intl 2" xfId="6924"/>
    <cellStyle name="_Changes to Annual Vectors_CONSPROV_Q3.R1_101308" xfId="6925"/>
    <cellStyle name="_Changes to Annual Vectors_CONSPROV_Q3.R1_101308 2" xfId="6926"/>
    <cellStyle name="_Changes to Annual Vectors_CONSPROV_Q4.R1_011209" xfId="6927"/>
    <cellStyle name="_Changes to Annual Vectors_CONSPROV_Q4.R1_011209 2" xfId="6928"/>
    <cellStyle name="_Changes to Annual Vectors_Fees" xfId="6929"/>
    <cellStyle name="_Changes to Annual Vectors_Locked in Gross Margin" xfId="6930"/>
    <cellStyle name="_Changes to Annual Vectors_Q3 2008" xfId="6931"/>
    <cellStyle name="_Changes to Annual Vectors_Q4 2008" xfId="6932"/>
    <cellStyle name="_Changes to Annual Vectors_tx financing revs" xfId="6933"/>
    <cellStyle name="_Cherokee MW Predictor w HR Curves" xfId="6934"/>
    <cellStyle name="_CINERGY_081023" xfId="6935"/>
    <cellStyle name="_CMP Hydro Sale Summary - rev 01.24.05" xfId="6936"/>
    <cellStyle name="_ColdSide Leases- Section 467 Adjustments for SEM Tax Provision" xfId="6937"/>
    <cellStyle name="_ColdSide Leases- Tax info from CS REtube Incr_20090819...file" xfId="6938"/>
    <cellStyle name="_Comma" xfId="6939"/>
    <cellStyle name="_Comma 2" xfId="6940"/>
    <cellStyle name="_Comma_ColdSide Leases- Section 467 Adjustments for SEM Tax Provision" xfId="6941"/>
    <cellStyle name="_Comma_ColdSide Leases- Tax info from CS REtube Incr_20090819...file" xfId="6942"/>
    <cellStyle name="_Comma_Scen" xfId="6943"/>
    <cellStyle name="_Conditions2" xfId="6944"/>
    <cellStyle name="_Conditions2 2" xfId="6945"/>
    <cellStyle name="_Conditions2_BASIS ADJ" xfId="6946"/>
    <cellStyle name="_Conditions2_BM Adjustments" xfId="6947"/>
    <cellStyle name="_Conditions2_Capital Prov 1Q10" xfId="6948"/>
    <cellStyle name="_Conditions2_CONSPROV_Q1.R1_041309 Intl" xfId="6949"/>
    <cellStyle name="_Conditions2_CONSPROV_Q1.R1_041309 Intl 2" xfId="6950"/>
    <cellStyle name="_Conditions2_CONSPROV_Q3.R1_101308" xfId="6951"/>
    <cellStyle name="_Conditions2_CONSPROV_Q3.R1_101308 2" xfId="6952"/>
    <cellStyle name="_Conditions2_CONSPROV_Q4.R1_011209" xfId="6953"/>
    <cellStyle name="_Conditions2_CONSPROV_Q4.R1_011209 2" xfId="6954"/>
    <cellStyle name="_Conditions2_Fees" xfId="6955"/>
    <cellStyle name="_Conditions2_Locked in Gross Margin" xfId="6956"/>
    <cellStyle name="_Conditions2_Q3 2008" xfId="6957"/>
    <cellStyle name="_Conditions2_Q4 2008" xfId="6958"/>
    <cellStyle name="_Conditions2_tx financing revs" xfId="6959"/>
    <cellStyle name="_CONSPROV_Q1.R1_041309 Intl" xfId="6960"/>
    <cellStyle name="_CONSPROV_Q1.R1_041309 Intl 2" xfId="6961"/>
    <cellStyle name="_Const" xfId="6962"/>
    <cellStyle name="_contractDealDump" xfId="6963"/>
    <cellStyle name="_Copy of 2008 Master File as of March Reforecast" xfId="6964"/>
    <cellStyle name="_Copy of Contract Valuation Analysis - SEGS III - rev 02.17.05" xfId="6965"/>
    <cellStyle name="_Copy of Contract Valuation Analysis - SEGS III - rev 02.17.05 2" xfId="6966"/>
    <cellStyle name="_Copy of Contract Valuation Analysis - SEGS III - rev 02.17.05_BASIS ADJ" xfId="6967"/>
    <cellStyle name="_Copy of Contract Valuation Analysis - SEGS III - rev 02.17.05_BM Adjustments" xfId="6968"/>
    <cellStyle name="_Copy of Contract Valuation Analysis - SEGS III - rev 02.17.05_Fees" xfId="6969"/>
    <cellStyle name="_Copy of Contract Valuation Analysis - SEGS III - rev 02.17.05_Locked in Gross Margin" xfId="6970"/>
    <cellStyle name="_Copy of Contract Valuation Analysis - SEGS III - rev 02.17.05_tx financing revs" xfId="6971"/>
    <cellStyle name="_Copy of PCP Revenue Forecast" xfId="6972"/>
    <cellStyle name="_Copy of Point Beach - Fuel Fair Value (Final) - rev 09.28.07" xfId="6973"/>
    <cellStyle name="_Copy of Projects Reforecast December_08_Robo Adj 081209@1830" xfId="6974"/>
    <cellStyle name="_Copy of RTE Revenue Forecast" xfId="6975"/>
    <cellStyle name="_County_Zone" xfId="6976"/>
    <cellStyle name="_County_Zone 2" xfId="6977"/>
    <cellStyle name="_County_Zone_BASIS ADJ" xfId="6978"/>
    <cellStyle name="_County_Zone_BM Adjustments" xfId="6979"/>
    <cellStyle name="_County_Zone_Capital Prov 1Q10" xfId="6980"/>
    <cellStyle name="_County_Zone_CONSPROV_Q1.R1_041309 Intl" xfId="6981"/>
    <cellStyle name="_County_Zone_CONSPROV_Q1.R1_041309 Intl 2" xfId="6982"/>
    <cellStyle name="_County_Zone_CONSPROV_Q3.R1_101308" xfId="6983"/>
    <cellStyle name="_County_Zone_CONSPROV_Q3.R1_101308 2" xfId="6984"/>
    <cellStyle name="_County_Zone_CONSPROV_Q4.R1_011209" xfId="6985"/>
    <cellStyle name="_County_Zone_CONSPROV_Q4.R1_011209 2" xfId="6986"/>
    <cellStyle name="_County_Zone_Fees" xfId="6987"/>
    <cellStyle name="_County_Zone_Locked in Gross Margin" xfId="6988"/>
    <cellStyle name="_County_Zone_Q3 2008" xfId="6989"/>
    <cellStyle name="_County_Zone_Q4 2008" xfId="6990"/>
    <cellStyle name="_County_Zone_tx financing revs" xfId="6991"/>
    <cellStyle name="_CR Revenue Forecast" xfId="6992"/>
    <cellStyle name="_CT Production Budget" xfId="6993"/>
    <cellStyle name="_CT Production Budget 10" xfId="6994"/>
    <cellStyle name="_CT Production Budget 11" xfId="6995"/>
    <cellStyle name="_CT Production Budget 12" xfId="6996"/>
    <cellStyle name="_CT Production Budget 13" xfId="6997"/>
    <cellStyle name="_CT Production Budget 14" xfId="6998"/>
    <cellStyle name="_CT Production Budget 15" xfId="6999"/>
    <cellStyle name="_CT Production Budget 16" xfId="7000"/>
    <cellStyle name="_CT Production Budget 17" xfId="7001"/>
    <cellStyle name="_CT Production Budget 2" xfId="7002"/>
    <cellStyle name="_CT Production Budget 2 2" xfId="7003"/>
    <cellStyle name="_CT Production Budget 2 3" xfId="7004"/>
    <cellStyle name="_CT Production Budget 2 4" xfId="7005"/>
    <cellStyle name="_CT Production Budget 2 5" xfId="7006"/>
    <cellStyle name="_CT Production Budget 2 6" xfId="7007"/>
    <cellStyle name="_CT Production Budget 2 7" xfId="7008"/>
    <cellStyle name="_CT Production Budget 2 8" xfId="7009"/>
    <cellStyle name="_CT Production Budget 3" xfId="7010"/>
    <cellStyle name="_CT Production Budget 3 2" xfId="7011"/>
    <cellStyle name="_CT Production Budget 3 3" xfId="7012"/>
    <cellStyle name="_CT Production Budget 3 4" xfId="7013"/>
    <cellStyle name="_CT Production Budget 3 5" xfId="7014"/>
    <cellStyle name="_CT Production Budget 3 6" xfId="7015"/>
    <cellStyle name="_CT Production Budget 3 7" xfId="7016"/>
    <cellStyle name="_CT Production Budget 3 8" xfId="7017"/>
    <cellStyle name="_CT Production Budget 4" xfId="7018"/>
    <cellStyle name="_CT Production Budget 4 2" xfId="7019"/>
    <cellStyle name="_CT Production Budget 4 3" xfId="7020"/>
    <cellStyle name="_CT Production Budget 4 4" xfId="7021"/>
    <cellStyle name="_CT Production Budget 4 5" xfId="7022"/>
    <cellStyle name="_CT Production Budget 4 6" xfId="7023"/>
    <cellStyle name="_CT Production Budget 4 7" xfId="7024"/>
    <cellStyle name="_CT Production Budget 4 8" xfId="7025"/>
    <cellStyle name="_CT Production Budget 5" xfId="7026"/>
    <cellStyle name="_CT Production Budget 5 10" xfId="7027"/>
    <cellStyle name="_CT Production Budget 5 11" xfId="7028"/>
    <cellStyle name="_CT Production Budget 5 12" xfId="7029"/>
    <cellStyle name="_CT Production Budget 5 13" xfId="7030"/>
    <cellStyle name="_CT Production Budget 5 14" xfId="7031"/>
    <cellStyle name="_CT Production Budget 5 15" xfId="7032"/>
    <cellStyle name="_CT Production Budget 5 16" xfId="7033"/>
    <cellStyle name="_CT Production Budget 5 17" xfId="7034"/>
    <cellStyle name="_CT Production Budget 5 18" xfId="7035"/>
    <cellStyle name="_CT Production Budget 5 2" xfId="7036"/>
    <cellStyle name="_CT Production Budget 5 3" xfId="7037"/>
    <cellStyle name="_CT Production Budget 5 4" xfId="7038"/>
    <cellStyle name="_CT Production Budget 5 5" xfId="7039"/>
    <cellStyle name="_CT Production Budget 5 6" xfId="7040"/>
    <cellStyle name="_CT Production Budget 5 7" xfId="7041"/>
    <cellStyle name="_CT Production Budget 5 8" xfId="7042"/>
    <cellStyle name="_CT Production Budget 5 9" xfId="7043"/>
    <cellStyle name="_CT Production Budget 6" xfId="7044"/>
    <cellStyle name="_CT Production Budget 6 10" xfId="7045"/>
    <cellStyle name="_CT Production Budget 6 11" xfId="7046"/>
    <cellStyle name="_CT Production Budget 6 12" xfId="7047"/>
    <cellStyle name="_CT Production Budget 6 13" xfId="7048"/>
    <cellStyle name="_CT Production Budget 6 14" xfId="7049"/>
    <cellStyle name="_CT Production Budget 6 15" xfId="7050"/>
    <cellStyle name="_CT Production Budget 6 16" xfId="7051"/>
    <cellStyle name="_CT Production Budget 6 17" xfId="7052"/>
    <cellStyle name="_CT Production Budget 6 18" xfId="7053"/>
    <cellStyle name="_CT Production Budget 6 2" xfId="7054"/>
    <cellStyle name="_CT Production Budget 6 3" xfId="7055"/>
    <cellStyle name="_CT Production Budget 6 4" xfId="7056"/>
    <cellStyle name="_CT Production Budget 6 5" xfId="7057"/>
    <cellStyle name="_CT Production Budget 6 6" xfId="7058"/>
    <cellStyle name="_CT Production Budget 6 7" xfId="7059"/>
    <cellStyle name="_CT Production Budget 6 8" xfId="7060"/>
    <cellStyle name="_CT Production Budget 6 9" xfId="7061"/>
    <cellStyle name="_CT Production Budget 7" xfId="7062"/>
    <cellStyle name="_CT Production Budget 7 10" xfId="7063"/>
    <cellStyle name="_CT Production Budget 7 11" xfId="7064"/>
    <cellStyle name="_CT Production Budget 7 12" xfId="7065"/>
    <cellStyle name="_CT Production Budget 7 13" xfId="7066"/>
    <cellStyle name="_CT Production Budget 7 14" xfId="7067"/>
    <cellStyle name="_CT Production Budget 7 15" xfId="7068"/>
    <cellStyle name="_CT Production Budget 7 16" xfId="7069"/>
    <cellStyle name="_CT Production Budget 7 17" xfId="7070"/>
    <cellStyle name="_CT Production Budget 7 18" xfId="7071"/>
    <cellStyle name="_CT Production Budget 7 2" xfId="7072"/>
    <cellStyle name="_CT Production Budget 7 3" xfId="7073"/>
    <cellStyle name="_CT Production Budget 7 4" xfId="7074"/>
    <cellStyle name="_CT Production Budget 7 5" xfId="7075"/>
    <cellStyle name="_CT Production Budget 7 6" xfId="7076"/>
    <cellStyle name="_CT Production Budget 7 7" xfId="7077"/>
    <cellStyle name="_CT Production Budget 7 8" xfId="7078"/>
    <cellStyle name="_CT Production Budget 7 9" xfId="7079"/>
    <cellStyle name="_CT Production Budget 8" xfId="7080"/>
    <cellStyle name="_CT Production Budget 9" xfId="7081"/>
    <cellStyle name="_CT Production Budget_2007 Group Capital State Tax Workpapers1" xfId="7082"/>
    <cellStyle name="_CT Production Budget_2007 Group Capital State Tax Workpapers1 2" xfId="7083"/>
    <cellStyle name="_CT Production Budget_2008 FPL Group Tax Workpapers" xfId="7084"/>
    <cellStyle name="_CT Production Budget_BASIS ADJ" xfId="7085"/>
    <cellStyle name="_CT Production Budget_BM Adjustments" xfId="7086"/>
    <cellStyle name="_CT Production Budget_Callahan" xfId="7087"/>
    <cellStyle name="_CT Production Budget_Callahan " xfId="7088"/>
    <cellStyle name="_CT Production Budget_Callahan _1" xfId="7089"/>
    <cellStyle name="_CT Production Budget_Callahan 090813 GM 0 Report" xfId="7090"/>
    <cellStyle name="_CT Production Budget_Callahan 091106 GM 0 Report" xfId="7091"/>
    <cellStyle name="_CT Production Budget_Copy of Texas Wind Debt Amortization 11-08" xfId="7092"/>
    <cellStyle name="_CT Production Budget_Debt Service Coverage Ratio-TEXAS WIND Historical  Forecast" xfId="7093"/>
    <cellStyle name="_CT Production Budget_ENTRY 2010 11 FUEL AMORT PROSPECTIVE METHOD" xfId="7094"/>
    <cellStyle name="_CT Production Budget_Fees" xfId="7095"/>
    <cellStyle name="_CT Production Budget_Final 2009 tax workpapers" xfId="7096"/>
    <cellStyle name="_CT Production Budget_FPL Georgia Tax As of October 2010" xfId="7097"/>
    <cellStyle name="_CT Production Budget_FPL Georgia Tax As of October 2010_Summary of 2010 Errors Resolutions with Responses" xfId="7098"/>
    <cellStyle name="_CT Production Budget_Group Prov M11 09" xfId="7099"/>
    <cellStyle name="_CT Production Budget_Group Prov M11 09_Final 2009 tax workpapers" xfId="7100"/>
    <cellStyle name="_CT Production Budget_Horse Hollow 1 090813 GM 0 Report" xfId="7101"/>
    <cellStyle name="_CT Production Budget_Horse Hollow 1 090911 GM 0 Report" xfId="7102"/>
    <cellStyle name="_CT Production Budget_PSA analysis revised for forfeitures" xfId="7103"/>
    <cellStyle name="_CT Production Budget_Wind Adj_091106" xfId="7104"/>
    <cellStyle name="_Curve check" xfId="7105"/>
    <cellStyle name="_Curves" xfId="7106"/>
    <cellStyle name="_Curves_080716" xfId="7107"/>
    <cellStyle name="_D1 2006 FED" xfId="7108"/>
    <cellStyle name="_D1 2006 FED 10" xfId="7109"/>
    <cellStyle name="_D1 2006 FED 11" xfId="7110"/>
    <cellStyle name="_D1 2006 FED 12" xfId="7111"/>
    <cellStyle name="_D1 2006 FED 13" xfId="7112"/>
    <cellStyle name="_D1 2006 FED 14" xfId="7113"/>
    <cellStyle name="_D1 2006 FED 15" xfId="7114"/>
    <cellStyle name="_D1 2006 FED 16" xfId="7115"/>
    <cellStyle name="_D1 2006 FED 17" xfId="7116"/>
    <cellStyle name="_D1 2006 FED 2" xfId="7117"/>
    <cellStyle name="_D1 2006 FED 3" xfId="7118"/>
    <cellStyle name="_D1 2006 FED 4" xfId="7119"/>
    <cellStyle name="_D1 2006 FED 5" xfId="7120"/>
    <cellStyle name="_D1 2006 FED 6" xfId="7121"/>
    <cellStyle name="_D1 2006 FED 7" xfId="7122"/>
    <cellStyle name="_D1 2006 FED 8" xfId="7123"/>
    <cellStyle name="_D1 2006 FED 9" xfId="7124"/>
    <cellStyle name="_DAEC revised ARO accretion" xfId="7125"/>
    <cellStyle name="_DAEC revised ARO accretion_ENTRY 2010 11 FUEL AMORT PROSPECTIVE METHOD" xfId="7126"/>
    <cellStyle name="_Dale_QuickModel" xfId="7127"/>
    <cellStyle name="_DATA DUMP ALL TAX ACCOUNTS 01.12.09" xfId="7128"/>
    <cellStyle name="_DATA DUMP ALL TAX ACCOUNTS 01.12.09 2" xfId="7129"/>
    <cellStyle name="_DATA DUMP ALL TAX ACCOUNTS 4.07.08" xfId="7130"/>
    <cellStyle name="_DATA DUMP ALL TAX ACCOUNTS 4.07.08 2" xfId="7131"/>
    <cellStyle name="_DATA DUMP ALL TAX ACCOUNTS 4.07.08_CONSPROV_Q1.R1_041309 Intl" xfId="7132"/>
    <cellStyle name="_DATA DUMP ALL TAX ACCOUNTS 4.07.08_CONSPROV_Q1.R1_041309 Intl 2" xfId="7133"/>
    <cellStyle name="_DATA DUMP ALL TAX ACCOUNTS 4.07.08_CONSPROV_Q3.R1_101308" xfId="7134"/>
    <cellStyle name="_DATA DUMP ALL TAX ACCOUNTS 4.07.08_CONSPROV_Q3.R1_101308 2" xfId="7135"/>
    <cellStyle name="_DATA DUMP ALL TAX ACCOUNTS 4.07.08_CONSPROV_Q4.R1_011209" xfId="7136"/>
    <cellStyle name="_DATA DUMP ALL TAX ACCOUNTS 4.07.08_CONSPROV_Q4.R1_011209 2" xfId="7137"/>
    <cellStyle name="_DATA DUMP ALL TAX ACCOUNTS 4.07.08_Q3 2008" xfId="7138"/>
    <cellStyle name="_DATA DUMP ALL TAX ACCOUNTS 4.09.08" xfId="7139"/>
    <cellStyle name="_DATA DUMP ALL TAX ACCOUNTS 4.09.08 2" xfId="7140"/>
    <cellStyle name="_DATA DUMP ALL TAX ACCOUNTS 4.09.08_CONSPROV_Q1.R1_041309 Intl" xfId="7141"/>
    <cellStyle name="_DATA DUMP ALL TAX ACCOUNTS 4.09.08_CONSPROV_Q1.R1_041309 Intl 2" xfId="7142"/>
    <cellStyle name="_DATA DUMP ALL TAX ACCOUNTS 4.09.08_CONSPROV_Q3.R1_101308" xfId="7143"/>
    <cellStyle name="_DATA DUMP ALL TAX ACCOUNTS 4.09.08_CONSPROV_Q3.R1_101308 2" xfId="7144"/>
    <cellStyle name="_DATA DUMP ALL TAX ACCOUNTS 4.09.08_CONSPROV_Q4.R1_011209" xfId="7145"/>
    <cellStyle name="_DATA DUMP ALL TAX ACCOUNTS 4.09.08_CONSPROV_Q4.R1_011209 2" xfId="7146"/>
    <cellStyle name="_DATA DUMP ALL TAX ACCOUNTS 4.09.08_Q3 2008" xfId="7147"/>
    <cellStyle name="_DATA DUMP ALL TAX ACCOUNTS 7.09.08" xfId="7148"/>
    <cellStyle name="_DATA DUMP ALL TAX ACCOUNTS 7.09.08 2" xfId="7149"/>
    <cellStyle name="_DATA DUMP ALL TAX ACCOUNTS 7.09.08_CONSPROV_Q1.R1_041309 Intl" xfId="7150"/>
    <cellStyle name="_DATA DUMP ALL TAX ACCOUNTS 7.09.08_CONSPROV_Q1.R1_041309 Intl 2" xfId="7151"/>
    <cellStyle name="_DATA DUMP ALL TAX ACCOUNTS 7.09.08_CONSPROV_Q3.R1_101308" xfId="7152"/>
    <cellStyle name="_DATA DUMP ALL TAX ACCOUNTS 7.09.08_CONSPROV_Q3.R1_101308 2" xfId="7153"/>
    <cellStyle name="_DATA DUMP ALL TAX ACCOUNTS 7.09.08_CONSPROV_Q4.R1_011209" xfId="7154"/>
    <cellStyle name="_DATA DUMP ALL TAX ACCOUNTS 7.09.08_CONSPROV_Q4.R1_011209 2" xfId="7155"/>
    <cellStyle name="_Debt Service Coverage Ratio Forecast" xfId="7156"/>
    <cellStyle name="_Debt Service Coverage Ratio Forecast 10" xfId="7157"/>
    <cellStyle name="_Debt Service Coverage Ratio Forecast 11" xfId="7158"/>
    <cellStyle name="_Debt Service Coverage Ratio Forecast 12" xfId="7159"/>
    <cellStyle name="_Debt Service Coverage Ratio Forecast 13" xfId="7160"/>
    <cellStyle name="_Debt Service Coverage Ratio Forecast 14" xfId="7161"/>
    <cellStyle name="_Debt Service Coverage Ratio Forecast 15" xfId="7162"/>
    <cellStyle name="_Debt Service Coverage Ratio Forecast 16" xfId="7163"/>
    <cellStyle name="_Debt Service Coverage Ratio Forecast 17" xfId="7164"/>
    <cellStyle name="_Debt Service Coverage Ratio Forecast 2" xfId="7165"/>
    <cellStyle name="_Debt Service Coverage Ratio Forecast 2 2" xfId="7166"/>
    <cellStyle name="_Debt Service Coverage Ratio Forecast 2 3" xfId="7167"/>
    <cellStyle name="_Debt Service Coverage Ratio Forecast 2 4" xfId="7168"/>
    <cellStyle name="_Debt Service Coverage Ratio Forecast 2 5" xfId="7169"/>
    <cellStyle name="_Debt Service Coverage Ratio Forecast 2 6" xfId="7170"/>
    <cellStyle name="_Debt Service Coverage Ratio Forecast 2 7" xfId="7171"/>
    <cellStyle name="_Debt Service Coverage Ratio Forecast 2 8" xfId="7172"/>
    <cellStyle name="_Debt Service Coverage Ratio Forecast 3" xfId="7173"/>
    <cellStyle name="_Debt Service Coverage Ratio Forecast 3 2" xfId="7174"/>
    <cellStyle name="_Debt Service Coverage Ratio Forecast 3 3" xfId="7175"/>
    <cellStyle name="_Debt Service Coverage Ratio Forecast 3 4" xfId="7176"/>
    <cellStyle name="_Debt Service Coverage Ratio Forecast 3 5" xfId="7177"/>
    <cellStyle name="_Debt Service Coverage Ratio Forecast 3 6" xfId="7178"/>
    <cellStyle name="_Debt Service Coverage Ratio Forecast 3 7" xfId="7179"/>
    <cellStyle name="_Debt Service Coverage Ratio Forecast 3 8" xfId="7180"/>
    <cellStyle name="_Debt Service Coverage Ratio Forecast 4" xfId="7181"/>
    <cellStyle name="_Debt Service Coverage Ratio Forecast 4 2" xfId="7182"/>
    <cellStyle name="_Debt Service Coverage Ratio Forecast 4 3" xfId="7183"/>
    <cellStyle name="_Debt Service Coverage Ratio Forecast 4 4" xfId="7184"/>
    <cellStyle name="_Debt Service Coverage Ratio Forecast 4 5" xfId="7185"/>
    <cellStyle name="_Debt Service Coverage Ratio Forecast 4 6" xfId="7186"/>
    <cellStyle name="_Debt Service Coverage Ratio Forecast 4 7" xfId="7187"/>
    <cellStyle name="_Debt Service Coverage Ratio Forecast 4 8" xfId="7188"/>
    <cellStyle name="_Debt Service Coverage Ratio Forecast 5" xfId="7189"/>
    <cellStyle name="_Debt Service Coverage Ratio Forecast 5 10" xfId="7190"/>
    <cellStyle name="_Debt Service Coverage Ratio Forecast 5 11" xfId="7191"/>
    <cellStyle name="_Debt Service Coverage Ratio Forecast 5 12" xfId="7192"/>
    <cellStyle name="_Debt Service Coverage Ratio Forecast 5 13" xfId="7193"/>
    <cellStyle name="_Debt Service Coverage Ratio Forecast 5 14" xfId="7194"/>
    <cellStyle name="_Debt Service Coverage Ratio Forecast 5 15" xfId="7195"/>
    <cellStyle name="_Debt Service Coverage Ratio Forecast 5 16" xfId="7196"/>
    <cellStyle name="_Debt Service Coverage Ratio Forecast 5 17" xfId="7197"/>
    <cellStyle name="_Debt Service Coverage Ratio Forecast 5 18" xfId="7198"/>
    <cellStyle name="_Debt Service Coverage Ratio Forecast 5 2" xfId="7199"/>
    <cellStyle name="_Debt Service Coverage Ratio Forecast 5 3" xfId="7200"/>
    <cellStyle name="_Debt Service Coverage Ratio Forecast 5 4" xfId="7201"/>
    <cellStyle name="_Debt Service Coverage Ratio Forecast 5 5" xfId="7202"/>
    <cellStyle name="_Debt Service Coverage Ratio Forecast 5 6" xfId="7203"/>
    <cellStyle name="_Debt Service Coverage Ratio Forecast 5 7" xfId="7204"/>
    <cellStyle name="_Debt Service Coverage Ratio Forecast 5 8" xfId="7205"/>
    <cellStyle name="_Debt Service Coverage Ratio Forecast 5 9" xfId="7206"/>
    <cellStyle name="_Debt Service Coverage Ratio Forecast 6" xfId="7207"/>
    <cellStyle name="_Debt Service Coverage Ratio Forecast 6 10" xfId="7208"/>
    <cellStyle name="_Debt Service Coverage Ratio Forecast 6 11" xfId="7209"/>
    <cellStyle name="_Debt Service Coverage Ratio Forecast 6 12" xfId="7210"/>
    <cellStyle name="_Debt Service Coverage Ratio Forecast 6 13" xfId="7211"/>
    <cellStyle name="_Debt Service Coverage Ratio Forecast 6 14" xfId="7212"/>
    <cellStyle name="_Debt Service Coverage Ratio Forecast 6 15" xfId="7213"/>
    <cellStyle name="_Debt Service Coverage Ratio Forecast 6 16" xfId="7214"/>
    <cellStyle name="_Debt Service Coverage Ratio Forecast 6 17" xfId="7215"/>
    <cellStyle name="_Debt Service Coverage Ratio Forecast 6 18" xfId="7216"/>
    <cellStyle name="_Debt Service Coverage Ratio Forecast 6 2" xfId="7217"/>
    <cellStyle name="_Debt Service Coverage Ratio Forecast 6 3" xfId="7218"/>
    <cellStyle name="_Debt Service Coverage Ratio Forecast 6 4" xfId="7219"/>
    <cellStyle name="_Debt Service Coverage Ratio Forecast 6 5" xfId="7220"/>
    <cellStyle name="_Debt Service Coverage Ratio Forecast 6 6" xfId="7221"/>
    <cellStyle name="_Debt Service Coverage Ratio Forecast 6 7" xfId="7222"/>
    <cellStyle name="_Debt Service Coverage Ratio Forecast 6 8" xfId="7223"/>
    <cellStyle name="_Debt Service Coverage Ratio Forecast 6 9" xfId="7224"/>
    <cellStyle name="_Debt Service Coverage Ratio Forecast 7" xfId="7225"/>
    <cellStyle name="_Debt Service Coverage Ratio Forecast 7 10" xfId="7226"/>
    <cellStyle name="_Debt Service Coverage Ratio Forecast 7 11" xfId="7227"/>
    <cellStyle name="_Debt Service Coverage Ratio Forecast 7 12" xfId="7228"/>
    <cellStyle name="_Debt Service Coverage Ratio Forecast 7 13" xfId="7229"/>
    <cellStyle name="_Debt Service Coverage Ratio Forecast 7 14" xfId="7230"/>
    <cellStyle name="_Debt Service Coverage Ratio Forecast 7 15" xfId="7231"/>
    <cellStyle name="_Debt Service Coverage Ratio Forecast 7 16" xfId="7232"/>
    <cellStyle name="_Debt Service Coverage Ratio Forecast 7 17" xfId="7233"/>
    <cellStyle name="_Debt Service Coverage Ratio Forecast 7 18" xfId="7234"/>
    <cellStyle name="_Debt Service Coverage Ratio Forecast 7 2" xfId="7235"/>
    <cellStyle name="_Debt Service Coverage Ratio Forecast 7 3" xfId="7236"/>
    <cellStyle name="_Debt Service Coverage Ratio Forecast 7 4" xfId="7237"/>
    <cellStyle name="_Debt Service Coverage Ratio Forecast 7 5" xfId="7238"/>
    <cellStyle name="_Debt Service Coverage Ratio Forecast 7 6" xfId="7239"/>
    <cellStyle name="_Debt Service Coverage Ratio Forecast 7 7" xfId="7240"/>
    <cellStyle name="_Debt Service Coverage Ratio Forecast 7 8" xfId="7241"/>
    <cellStyle name="_Debt Service Coverage Ratio Forecast 7 9" xfId="7242"/>
    <cellStyle name="_Debt Service Coverage Ratio Forecast 8" xfId="7243"/>
    <cellStyle name="_Debt Service Coverage Ratio Forecast 9" xfId="7244"/>
    <cellStyle name="_Debt Service Coverage Ratio Forecast_2007 Group Capital State Tax Workpapers1" xfId="7245"/>
    <cellStyle name="_Debt Service Coverage Ratio Forecast_2007 Group Capital State Tax Workpapers1 2" xfId="7246"/>
    <cellStyle name="_Debt Service Coverage Ratio Forecast_2008 FPL Group Tax Workpapers" xfId="7247"/>
    <cellStyle name="_Debt Service Coverage Ratio Forecast_BASIS ADJ" xfId="7248"/>
    <cellStyle name="_Debt Service Coverage Ratio Forecast_BM Adjustments" xfId="7249"/>
    <cellStyle name="_Debt Service Coverage Ratio Forecast_Callahan" xfId="7250"/>
    <cellStyle name="_Debt Service Coverage Ratio Forecast_Callahan " xfId="7251"/>
    <cellStyle name="_Debt Service Coverage Ratio Forecast_Callahan _1" xfId="7252"/>
    <cellStyle name="_Debt Service Coverage Ratio Forecast_Callahan 090813 GM 0 Report" xfId="7253"/>
    <cellStyle name="_Debt Service Coverage Ratio Forecast_Callahan 091106 GM 0 Report" xfId="7254"/>
    <cellStyle name="_Debt Service Coverage Ratio Forecast_Copy of Texas Wind Debt Amortization 11-08" xfId="7255"/>
    <cellStyle name="_Debt Service Coverage Ratio Forecast_Debt Service Coverage Ratio-TEXAS WIND Historical  Forecast" xfId="7256"/>
    <cellStyle name="_Debt Service Coverage Ratio Forecast_ENTRY 2010 11 FUEL AMORT PROSPECTIVE METHOD" xfId="7257"/>
    <cellStyle name="_Debt Service Coverage Ratio Forecast_Fees" xfId="7258"/>
    <cellStyle name="_Debt Service Coverage Ratio Forecast_Final 2009 tax workpapers" xfId="7259"/>
    <cellStyle name="_Debt Service Coverage Ratio Forecast_FPL Georgia Tax As of October 2010" xfId="7260"/>
    <cellStyle name="_Debt Service Coverage Ratio Forecast_FPL Georgia Tax As of October 2010_Summary of 2010 Errors Resolutions with Responses" xfId="7261"/>
    <cellStyle name="_Debt Service Coverage Ratio Forecast_Group Prov M11 09" xfId="7262"/>
    <cellStyle name="_Debt Service Coverage Ratio Forecast_Group Prov M11 09_Final 2009 tax workpapers" xfId="7263"/>
    <cellStyle name="_Debt Service Coverage Ratio Forecast_Horse Hollow 1 090813 GM 0 Report" xfId="7264"/>
    <cellStyle name="_Debt Service Coverage Ratio Forecast_Horse Hollow 1 090911 GM 0 Report" xfId="7265"/>
    <cellStyle name="_Debt Service Coverage Ratio Forecast_PSA analysis revised for forfeitures" xfId="7266"/>
    <cellStyle name="_Debt Service Coverage Ratio Forecast_Wind Adj_091106" xfId="7267"/>
    <cellStyle name="_Dec. 2007 Beacon Cashflow " xfId="7268"/>
    <cellStyle name="_Decommissioning - Bluestar - rev 06.15.06a" xfId="7269"/>
    <cellStyle name="_Demand Hourly" xfId="7270"/>
    <cellStyle name="_Demand Hourly 2" xfId="7271"/>
    <cellStyle name="_Demand Hourly_BASIS ADJ" xfId="7272"/>
    <cellStyle name="_Demand Hourly_BM Adjustments" xfId="7273"/>
    <cellStyle name="_Demand Hourly_Capital Prov 1Q10" xfId="7274"/>
    <cellStyle name="_Demand Hourly_CONSPROV_Q1.R1_041309 Intl" xfId="7275"/>
    <cellStyle name="_Demand Hourly_CONSPROV_Q1.R1_041309 Intl 2" xfId="7276"/>
    <cellStyle name="_Demand Hourly_CONSPROV_Q3.R1_101308" xfId="7277"/>
    <cellStyle name="_Demand Hourly_CONSPROV_Q3.R1_101308 2" xfId="7278"/>
    <cellStyle name="_Demand Hourly_CONSPROV_Q4.R1_011209" xfId="7279"/>
    <cellStyle name="_Demand Hourly_CONSPROV_Q4.R1_011209 2" xfId="7280"/>
    <cellStyle name="_Demand Hourly_Fees" xfId="7281"/>
    <cellStyle name="_Demand Hourly_Locked in Gross Margin" xfId="7282"/>
    <cellStyle name="_Demand Hourly_Q3 2008" xfId="7283"/>
    <cellStyle name="_Demand Hourly_Q4 2008" xfId="7284"/>
    <cellStyle name="_Demand Hourly_tx financing revs" xfId="7285"/>
    <cellStyle name="_Demand Scenario" xfId="7286"/>
    <cellStyle name="_Demand Scenario 2" xfId="7287"/>
    <cellStyle name="_Demand Scenario_BASIS ADJ" xfId="7288"/>
    <cellStyle name="_Demand Scenario_BM Adjustments" xfId="7289"/>
    <cellStyle name="_Demand Scenario_Capital Prov 1Q10" xfId="7290"/>
    <cellStyle name="_Demand Scenario_CONSPROV_Q1.R1_041309 Intl" xfId="7291"/>
    <cellStyle name="_Demand Scenario_CONSPROV_Q1.R1_041309 Intl 2" xfId="7292"/>
    <cellStyle name="_Demand Scenario_CONSPROV_Q3.R1_101308" xfId="7293"/>
    <cellStyle name="_Demand Scenario_CONSPROV_Q3.R1_101308 2" xfId="7294"/>
    <cellStyle name="_Demand Scenario_CONSPROV_Q4.R1_011209" xfId="7295"/>
    <cellStyle name="_Demand Scenario_CONSPROV_Q4.R1_011209 2" xfId="7296"/>
    <cellStyle name="_Demand Scenario_Fees" xfId="7297"/>
    <cellStyle name="_Demand Scenario_Locked in Gross Margin" xfId="7298"/>
    <cellStyle name="_Demand Scenario_Plus" xfId="7299"/>
    <cellStyle name="_Demand Scenario_Plus 2" xfId="7300"/>
    <cellStyle name="_Demand Scenario_Plus_BASIS ADJ" xfId="7301"/>
    <cellStyle name="_Demand Scenario_Plus_BM Adjustments" xfId="7302"/>
    <cellStyle name="_Demand Scenario_Plus_Capital Prov 1Q10" xfId="7303"/>
    <cellStyle name="_Demand Scenario_Plus_CONSPROV_Q1.R1_041309 Intl" xfId="7304"/>
    <cellStyle name="_Demand Scenario_Plus_CONSPROV_Q1.R1_041309 Intl 2" xfId="7305"/>
    <cellStyle name="_Demand Scenario_Plus_CONSPROV_Q3.R1_101308" xfId="7306"/>
    <cellStyle name="_Demand Scenario_Plus_CONSPROV_Q3.R1_101308 2" xfId="7307"/>
    <cellStyle name="_Demand Scenario_Plus_CONSPROV_Q4.R1_011209" xfId="7308"/>
    <cellStyle name="_Demand Scenario_Plus_CONSPROV_Q4.R1_011209 2" xfId="7309"/>
    <cellStyle name="_Demand Scenario_Plus_Fees" xfId="7310"/>
    <cellStyle name="_Demand Scenario_Plus_Locked in Gross Margin" xfId="7311"/>
    <cellStyle name="_Demand Scenario_Plus_Q3 2008" xfId="7312"/>
    <cellStyle name="_Demand Scenario_Plus_Q4 2008" xfId="7313"/>
    <cellStyle name="_Demand Scenario_Plus_tx financing revs" xfId="7314"/>
    <cellStyle name="_Demand Scenario_Q3 2008" xfId="7315"/>
    <cellStyle name="_Demand Scenario_Q4 2008" xfId="7316"/>
    <cellStyle name="_Demand Scenario_tx financing revs" xfId="7317"/>
    <cellStyle name="_depreciation estimate" xfId="7318"/>
    <cellStyle name="_depreciation estimate revised 1-11-08" xfId="7319"/>
    <cellStyle name="_Depreciation Tables" xfId="7320"/>
    <cellStyle name="_detail" xfId="7321"/>
    <cellStyle name="_detail 2" xfId="7322"/>
    <cellStyle name="_DGM - 5.8.09" xfId="7323"/>
    <cellStyle name="_Diablo Winds_Ops 12-31-04" xfId="7324"/>
    <cellStyle name="_Div&amp;Inc" xfId="7325"/>
    <cellStyle name="_DOSWELL - 2001 Budget Inputs" xfId="7326"/>
    <cellStyle name="_DOSWELL - 2001 Budget Inputs - Ongoing Forecast" xfId="7327"/>
    <cellStyle name="_DOSWELL - 2001 Budget Inputs - Ongoing Forecast 10" xfId="7328"/>
    <cellStyle name="_DOSWELL - 2001 Budget Inputs - Ongoing Forecast 11" xfId="7329"/>
    <cellStyle name="_DOSWELL - 2001 Budget Inputs - Ongoing Forecast 12" xfId="7330"/>
    <cellStyle name="_DOSWELL - 2001 Budget Inputs - Ongoing Forecast 13" xfId="7331"/>
    <cellStyle name="_DOSWELL - 2001 Budget Inputs - Ongoing Forecast 14" xfId="7332"/>
    <cellStyle name="_DOSWELL - 2001 Budget Inputs - Ongoing Forecast 15" xfId="7333"/>
    <cellStyle name="_DOSWELL - 2001 Budget Inputs - Ongoing Forecast 16" xfId="7334"/>
    <cellStyle name="_DOSWELL - 2001 Budget Inputs - Ongoing Forecast 17" xfId="7335"/>
    <cellStyle name="_DOSWELL - 2001 Budget Inputs - Ongoing Forecast 2" xfId="7336"/>
    <cellStyle name="_DOSWELL - 2001 Budget Inputs - Ongoing Forecast 2 2" xfId="7337"/>
    <cellStyle name="_DOSWELL - 2001 Budget Inputs - Ongoing Forecast 2 3" xfId="7338"/>
    <cellStyle name="_DOSWELL - 2001 Budget Inputs - Ongoing Forecast 2 4" xfId="7339"/>
    <cellStyle name="_DOSWELL - 2001 Budget Inputs - Ongoing Forecast 2 5" xfId="7340"/>
    <cellStyle name="_DOSWELL - 2001 Budget Inputs - Ongoing Forecast 2 6" xfId="7341"/>
    <cellStyle name="_DOSWELL - 2001 Budget Inputs - Ongoing Forecast 2 7" xfId="7342"/>
    <cellStyle name="_DOSWELL - 2001 Budget Inputs - Ongoing Forecast 2 8" xfId="7343"/>
    <cellStyle name="_DOSWELL - 2001 Budget Inputs - Ongoing Forecast 3" xfId="7344"/>
    <cellStyle name="_DOSWELL - 2001 Budget Inputs - Ongoing Forecast 3 2" xfId="7345"/>
    <cellStyle name="_DOSWELL - 2001 Budget Inputs - Ongoing Forecast 3 3" xfId="7346"/>
    <cellStyle name="_DOSWELL - 2001 Budget Inputs - Ongoing Forecast 3 4" xfId="7347"/>
    <cellStyle name="_DOSWELL - 2001 Budget Inputs - Ongoing Forecast 3 5" xfId="7348"/>
    <cellStyle name="_DOSWELL - 2001 Budget Inputs - Ongoing Forecast 3 6" xfId="7349"/>
    <cellStyle name="_DOSWELL - 2001 Budget Inputs - Ongoing Forecast 3 7" xfId="7350"/>
    <cellStyle name="_DOSWELL - 2001 Budget Inputs - Ongoing Forecast 3 8" xfId="7351"/>
    <cellStyle name="_DOSWELL - 2001 Budget Inputs - Ongoing Forecast 4" xfId="7352"/>
    <cellStyle name="_DOSWELL - 2001 Budget Inputs - Ongoing Forecast 4 2" xfId="7353"/>
    <cellStyle name="_DOSWELL - 2001 Budget Inputs - Ongoing Forecast 4 3" xfId="7354"/>
    <cellStyle name="_DOSWELL - 2001 Budget Inputs - Ongoing Forecast 4 4" xfId="7355"/>
    <cellStyle name="_DOSWELL - 2001 Budget Inputs - Ongoing Forecast 4 5" xfId="7356"/>
    <cellStyle name="_DOSWELL - 2001 Budget Inputs - Ongoing Forecast 4 6" xfId="7357"/>
    <cellStyle name="_DOSWELL - 2001 Budget Inputs - Ongoing Forecast 4 7" xfId="7358"/>
    <cellStyle name="_DOSWELL - 2001 Budget Inputs - Ongoing Forecast 4 8" xfId="7359"/>
    <cellStyle name="_DOSWELL - 2001 Budget Inputs - Ongoing Forecast 5" xfId="7360"/>
    <cellStyle name="_DOSWELL - 2001 Budget Inputs - Ongoing Forecast 5 10" xfId="7361"/>
    <cellStyle name="_DOSWELL - 2001 Budget Inputs - Ongoing Forecast 5 11" xfId="7362"/>
    <cellStyle name="_DOSWELL - 2001 Budget Inputs - Ongoing Forecast 5 12" xfId="7363"/>
    <cellStyle name="_DOSWELL - 2001 Budget Inputs - Ongoing Forecast 5 13" xfId="7364"/>
    <cellStyle name="_DOSWELL - 2001 Budget Inputs - Ongoing Forecast 5 14" xfId="7365"/>
    <cellStyle name="_DOSWELL - 2001 Budget Inputs - Ongoing Forecast 5 15" xfId="7366"/>
    <cellStyle name="_DOSWELL - 2001 Budget Inputs - Ongoing Forecast 5 16" xfId="7367"/>
    <cellStyle name="_DOSWELL - 2001 Budget Inputs - Ongoing Forecast 5 17" xfId="7368"/>
    <cellStyle name="_DOSWELL - 2001 Budget Inputs - Ongoing Forecast 5 18" xfId="7369"/>
    <cellStyle name="_DOSWELL - 2001 Budget Inputs - Ongoing Forecast 5 2" xfId="7370"/>
    <cellStyle name="_DOSWELL - 2001 Budget Inputs - Ongoing Forecast 5 3" xfId="7371"/>
    <cellStyle name="_DOSWELL - 2001 Budget Inputs - Ongoing Forecast 5 4" xfId="7372"/>
    <cellStyle name="_DOSWELL - 2001 Budget Inputs - Ongoing Forecast 5 5" xfId="7373"/>
    <cellStyle name="_DOSWELL - 2001 Budget Inputs - Ongoing Forecast 5 6" xfId="7374"/>
    <cellStyle name="_DOSWELL - 2001 Budget Inputs - Ongoing Forecast 5 7" xfId="7375"/>
    <cellStyle name="_DOSWELL - 2001 Budget Inputs - Ongoing Forecast 5 8" xfId="7376"/>
    <cellStyle name="_DOSWELL - 2001 Budget Inputs - Ongoing Forecast 5 9" xfId="7377"/>
    <cellStyle name="_DOSWELL - 2001 Budget Inputs - Ongoing Forecast 6" xfId="7378"/>
    <cellStyle name="_DOSWELL - 2001 Budget Inputs - Ongoing Forecast 6 10" xfId="7379"/>
    <cellStyle name="_DOSWELL - 2001 Budget Inputs - Ongoing Forecast 6 11" xfId="7380"/>
    <cellStyle name="_DOSWELL - 2001 Budget Inputs - Ongoing Forecast 6 12" xfId="7381"/>
    <cellStyle name="_DOSWELL - 2001 Budget Inputs - Ongoing Forecast 6 13" xfId="7382"/>
    <cellStyle name="_DOSWELL - 2001 Budget Inputs - Ongoing Forecast 6 14" xfId="7383"/>
    <cellStyle name="_DOSWELL - 2001 Budget Inputs - Ongoing Forecast 6 15" xfId="7384"/>
    <cellStyle name="_DOSWELL - 2001 Budget Inputs - Ongoing Forecast 6 16" xfId="7385"/>
    <cellStyle name="_DOSWELL - 2001 Budget Inputs - Ongoing Forecast 6 17" xfId="7386"/>
    <cellStyle name="_DOSWELL - 2001 Budget Inputs - Ongoing Forecast 6 18" xfId="7387"/>
    <cellStyle name="_DOSWELL - 2001 Budget Inputs - Ongoing Forecast 6 2" xfId="7388"/>
    <cellStyle name="_DOSWELL - 2001 Budget Inputs - Ongoing Forecast 6 3" xfId="7389"/>
    <cellStyle name="_DOSWELL - 2001 Budget Inputs - Ongoing Forecast 6 4" xfId="7390"/>
    <cellStyle name="_DOSWELL - 2001 Budget Inputs - Ongoing Forecast 6 5" xfId="7391"/>
    <cellStyle name="_DOSWELL - 2001 Budget Inputs - Ongoing Forecast 6 6" xfId="7392"/>
    <cellStyle name="_DOSWELL - 2001 Budget Inputs - Ongoing Forecast 6 7" xfId="7393"/>
    <cellStyle name="_DOSWELL - 2001 Budget Inputs - Ongoing Forecast 6 8" xfId="7394"/>
    <cellStyle name="_DOSWELL - 2001 Budget Inputs - Ongoing Forecast 6 9" xfId="7395"/>
    <cellStyle name="_DOSWELL - 2001 Budget Inputs - Ongoing Forecast 7" xfId="7396"/>
    <cellStyle name="_DOSWELL - 2001 Budget Inputs - Ongoing Forecast 7 10" xfId="7397"/>
    <cellStyle name="_DOSWELL - 2001 Budget Inputs - Ongoing Forecast 7 11" xfId="7398"/>
    <cellStyle name="_DOSWELL - 2001 Budget Inputs - Ongoing Forecast 7 12" xfId="7399"/>
    <cellStyle name="_DOSWELL - 2001 Budget Inputs - Ongoing Forecast 7 13" xfId="7400"/>
    <cellStyle name="_DOSWELL - 2001 Budget Inputs - Ongoing Forecast 7 14" xfId="7401"/>
    <cellStyle name="_DOSWELL - 2001 Budget Inputs - Ongoing Forecast 7 15" xfId="7402"/>
    <cellStyle name="_DOSWELL - 2001 Budget Inputs - Ongoing Forecast 7 16" xfId="7403"/>
    <cellStyle name="_DOSWELL - 2001 Budget Inputs - Ongoing Forecast 7 17" xfId="7404"/>
    <cellStyle name="_DOSWELL - 2001 Budget Inputs - Ongoing Forecast 7 18" xfId="7405"/>
    <cellStyle name="_DOSWELL - 2001 Budget Inputs - Ongoing Forecast 7 2" xfId="7406"/>
    <cellStyle name="_DOSWELL - 2001 Budget Inputs - Ongoing Forecast 7 3" xfId="7407"/>
    <cellStyle name="_DOSWELL - 2001 Budget Inputs - Ongoing Forecast 7 4" xfId="7408"/>
    <cellStyle name="_DOSWELL - 2001 Budget Inputs - Ongoing Forecast 7 5" xfId="7409"/>
    <cellStyle name="_DOSWELL - 2001 Budget Inputs - Ongoing Forecast 7 6" xfId="7410"/>
    <cellStyle name="_DOSWELL - 2001 Budget Inputs - Ongoing Forecast 7 7" xfId="7411"/>
    <cellStyle name="_DOSWELL - 2001 Budget Inputs - Ongoing Forecast 7 8" xfId="7412"/>
    <cellStyle name="_DOSWELL - 2001 Budget Inputs - Ongoing Forecast 7 9" xfId="7413"/>
    <cellStyle name="_DOSWELL - 2001 Budget Inputs - Ongoing Forecast 8" xfId="7414"/>
    <cellStyle name="_DOSWELL - 2001 Budget Inputs - Ongoing Forecast 9" xfId="7415"/>
    <cellStyle name="_DOSWELL - 2001 Budget Inputs - Ongoing Forecast_2007 Group Capital State Tax Workpapers1" xfId="7416"/>
    <cellStyle name="_DOSWELL - 2001 Budget Inputs - Ongoing Forecast_2007 Group Capital State Tax Workpapers1 2" xfId="7417"/>
    <cellStyle name="_DOSWELL - 2001 Budget Inputs - Ongoing Forecast_2008 FPL Group Tax Workpapers" xfId="7418"/>
    <cellStyle name="_DOSWELL - 2001 Budget Inputs - Ongoing Forecast_BASIS ADJ" xfId="7419"/>
    <cellStyle name="_DOSWELL - 2001 Budget Inputs - Ongoing Forecast_BM Adjustments" xfId="7420"/>
    <cellStyle name="_DOSWELL - 2001 Budget Inputs - Ongoing Forecast_Callahan" xfId="7421"/>
    <cellStyle name="_DOSWELL - 2001 Budget Inputs - Ongoing Forecast_Callahan " xfId="7422"/>
    <cellStyle name="_DOSWELL - 2001 Budget Inputs - Ongoing Forecast_Callahan _1" xfId="7423"/>
    <cellStyle name="_DOSWELL - 2001 Budget Inputs - Ongoing Forecast_Callahan 090813 GM 0 Report" xfId="7424"/>
    <cellStyle name="_DOSWELL - 2001 Budget Inputs - Ongoing Forecast_Callahan 091106 GM 0 Report" xfId="7425"/>
    <cellStyle name="_DOSWELL - 2001 Budget Inputs - Ongoing Forecast_Copy of Texas Wind Debt Amortization 11-08" xfId="7426"/>
    <cellStyle name="_DOSWELL - 2001 Budget Inputs - Ongoing Forecast_Debt Service Coverage Ratio-TEXAS WIND Historical  Forecast" xfId="7427"/>
    <cellStyle name="_DOSWELL - 2001 Budget Inputs - Ongoing Forecast_ENTRY 2010 11 FUEL AMORT PROSPECTIVE METHOD" xfId="7428"/>
    <cellStyle name="_DOSWELL - 2001 Budget Inputs - Ongoing Forecast_Fees" xfId="7429"/>
    <cellStyle name="_DOSWELL - 2001 Budget Inputs - Ongoing Forecast_Final 2009 tax workpapers" xfId="7430"/>
    <cellStyle name="_DOSWELL - 2001 Budget Inputs - Ongoing Forecast_FPL Georgia Tax As of October 2010" xfId="7431"/>
    <cellStyle name="_DOSWELL - 2001 Budget Inputs - Ongoing Forecast_FPL Georgia Tax As of October 2010_Summary of 2010 Errors Resolutions with Responses" xfId="7432"/>
    <cellStyle name="_DOSWELL - 2001 Budget Inputs - Ongoing Forecast_Group Prov M11 09" xfId="7433"/>
    <cellStyle name="_DOSWELL - 2001 Budget Inputs - Ongoing Forecast_Group Prov M11 09_Final 2009 tax workpapers" xfId="7434"/>
    <cellStyle name="_DOSWELL - 2001 Budget Inputs - Ongoing Forecast_Horse Hollow 1 090813 GM 0 Report" xfId="7435"/>
    <cellStyle name="_DOSWELL - 2001 Budget Inputs - Ongoing Forecast_Horse Hollow 1 090911 GM 0 Report" xfId="7436"/>
    <cellStyle name="_DOSWELL - 2001 Budget Inputs - Ongoing Forecast_PSA analysis revised for forfeitures" xfId="7437"/>
    <cellStyle name="_DOSWELL - 2001 Budget Inputs - Ongoing Forecast_Wind Adj_091106" xfId="7438"/>
    <cellStyle name="_DOSWELL - 2001 Budget Inputs 10" xfId="7439"/>
    <cellStyle name="_DOSWELL - 2001 Budget Inputs 11" xfId="7440"/>
    <cellStyle name="_DOSWELL - 2001 Budget Inputs 12" xfId="7441"/>
    <cellStyle name="_DOSWELL - 2001 Budget Inputs 13" xfId="7442"/>
    <cellStyle name="_DOSWELL - 2001 Budget Inputs 14" xfId="7443"/>
    <cellStyle name="_DOSWELL - 2001 Budget Inputs 15" xfId="7444"/>
    <cellStyle name="_DOSWELL - 2001 Budget Inputs 16" xfId="7445"/>
    <cellStyle name="_DOSWELL - 2001 Budget Inputs 17" xfId="7446"/>
    <cellStyle name="_DOSWELL - 2001 Budget Inputs 18" xfId="7447"/>
    <cellStyle name="_DOSWELL - 2001 Budget Inputs 2" xfId="7448"/>
    <cellStyle name="_DOSWELL - 2001 Budget Inputs 2 2" xfId="7449"/>
    <cellStyle name="_DOSWELL - 2001 Budget Inputs 2 3" xfId="7450"/>
    <cellStyle name="_DOSWELL - 2001 Budget Inputs 2 4" xfId="7451"/>
    <cellStyle name="_DOSWELL - 2001 Budget Inputs 2 5" xfId="7452"/>
    <cellStyle name="_DOSWELL - 2001 Budget Inputs 2 6" xfId="7453"/>
    <cellStyle name="_DOSWELL - 2001 Budget Inputs 2 7" xfId="7454"/>
    <cellStyle name="_DOSWELL - 2001 Budget Inputs 2 8" xfId="7455"/>
    <cellStyle name="_DOSWELL - 2001 Budget Inputs 3" xfId="7456"/>
    <cellStyle name="_DOSWELL - 2001 Budget Inputs 3 2" xfId="7457"/>
    <cellStyle name="_DOSWELL - 2001 Budget Inputs 3 3" xfId="7458"/>
    <cellStyle name="_DOSWELL - 2001 Budget Inputs 3 4" xfId="7459"/>
    <cellStyle name="_DOSWELL - 2001 Budget Inputs 3 5" xfId="7460"/>
    <cellStyle name="_DOSWELL - 2001 Budget Inputs 3 6" xfId="7461"/>
    <cellStyle name="_DOSWELL - 2001 Budget Inputs 3 7" xfId="7462"/>
    <cellStyle name="_DOSWELL - 2001 Budget Inputs 3 8" xfId="7463"/>
    <cellStyle name="_DOSWELL - 2001 Budget Inputs 4" xfId="7464"/>
    <cellStyle name="_DOSWELL - 2001 Budget Inputs 4 2" xfId="7465"/>
    <cellStyle name="_DOSWELL - 2001 Budget Inputs 4 3" xfId="7466"/>
    <cellStyle name="_DOSWELL - 2001 Budget Inputs 4 4" xfId="7467"/>
    <cellStyle name="_DOSWELL - 2001 Budget Inputs 4 5" xfId="7468"/>
    <cellStyle name="_DOSWELL - 2001 Budget Inputs 4 6" xfId="7469"/>
    <cellStyle name="_DOSWELL - 2001 Budget Inputs 4 7" xfId="7470"/>
    <cellStyle name="_DOSWELL - 2001 Budget Inputs 4 8" xfId="7471"/>
    <cellStyle name="_DOSWELL - 2001 Budget Inputs 5" xfId="7472"/>
    <cellStyle name="_DOSWELL - 2001 Budget Inputs 5 10" xfId="7473"/>
    <cellStyle name="_DOSWELL - 2001 Budget Inputs 5 11" xfId="7474"/>
    <cellStyle name="_DOSWELL - 2001 Budget Inputs 5 12" xfId="7475"/>
    <cellStyle name="_DOSWELL - 2001 Budget Inputs 5 13" xfId="7476"/>
    <cellStyle name="_DOSWELL - 2001 Budget Inputs 5 14" xfId="7477"/>
    <cellStyle name="_DOSWELL - 2001 Budget Inputs 5 15" xfId="7478"/>
    <cellStyle name="_DOSWELL - 2001 Budget Inputs 5 16" xfId="7479"/>
    <cellStyle name="_DOSWELL - 2001 Budget Inputs 5 17" xfId="7480"/>
    <cellStyle name="_DOSWELL - 2001 Budget Inputs 5 18" xfId="7481"/>
    <cellStyle name="_DOSWELL - 2001 Budget Inputs 5 2" xfId="7482"/>
    <cellStyle name="_DOSWELL - 2001 Budget Inputs 5 3" xfId="7483"/>
    <cellStyle name="_DOSWELL - 2001 Budget Inputs 5 4" xfId="7484"/>
    <cellStyle name="_DOSWELL - 2001 Budget Inputs 5 5" xfId="7485"/>
    <cellStyle name="_DOSWELL - 2001 Budget Inputs 5 6" xfId="7486"/>
    <cellStyle name="_DOSWELL - 2001 Budget Inputs 5 7" xfId="7487"/>
    <cellStyle name="_DOSWELL - 2001 Budget Inputs 5 8" xfId="7488"/>
    <cellStyle name="_DOSWELL - 2001 Budget Inputs 5 9" xfId="7489"/>
    <cellStyle name="_DOSWELL - 2001 Budget Inputs 6" xfId="7490"/>
    <cellStyle name="_DOSWELL - 2001 Budget Inputs 6 10" xfId="7491"/>
    <cellStyle name="_DOSWELL - 2001 Budget Inputs 6 11" xfId="7492"/>
    <cellStyle name="_DOSWELL - 2001 Budget Inputs 6 12" xfId="7493"/>
    <cellStyle name="_DOSWELL - 2001 Budget Inputs 6 13" xfId="7494"/>
    <cellStyle name="_DOSWELL - 2001 Budget Inputs 6 14" xfId="7495"/>
    <cellStyle name="_DOSWELL - 2001 Budget Inputs 6 15" xfId="7496"/>
    <cellStyle name="_DOSWELL - 2001 Budget Inputs 6 16" xfId="7497"/>
    <cellStyle name="_DOSWELL - 2001 Budget Inputs 6 17" xfId="7498"/>
    <cellStyle name="_DOSWELL - 2001 Budget Inputs 6 18" xfId="7499"/>
    <cellStyle name="_DOSWELL - 2001 Budget Inputs 6 2" xfId="7500"/>
    <cellStyle name="_DOSWELL - 2001 Budget Inputs 6 3" xfId="7501"/>
    <cellStyle name="_DOSWELL - 2001 Budget Inputs 6 4" xfId="7502"/>
    <cellStyle name="_DOSWELL - 2001 Budget Inputs 6 5" xfId="7503"/>
    <cellStyle name="_DOSWELL - 2001 Budget Inputs 6 6" xfId="7504"/>
    <cellStyle name="_DOSWELL - 2001 Budget Inputs 6 7" xfId="7505"/>
    <cellStyle name="_DOSWELL - 2001 Budget Inputs 6 8" xfId="7506"/>
    <cellStyle name="_DOSWELL - 2001 Budget Inputs 6 9" xfId="7507"/>
    <cellStyle name="_DOSWELL - 2001 Budget Inputs 7" xfId="7508"/>
    <cellStyle name="_DOSWELL - 2001 Budget Inputs 7 10" xfId="7509"/>
    <cellStyle name="_DOSWELL - 2001 Budget Inputs 7 11" xfId="7510"/>
    <cellStyle name="_DOSWELL - 2001 Budget Inputs 7 12" xfId="7511"/>
    <cellStyle name="_DOSWELL - 2001 Budget Inputs 7 13" xfId="7512"/>
    <cellStyle name="_DOSWELL - 2001 Budget Inputs 7 14" xfId="7513"/>
    <cellStyle name="_DOSWELL - 2001 Budget Inputs 7 15" xfId="7514"/>
    <cellStyle name="_DOSWELL - 2001 Budget Inputs 7 16" xfId="7515"/>
    <cellStyle name="_DOSWELL - 2001 Budget Inputs 7 17" xfId="7516"/>
    <cellStyle name="_DOSWELL - 2001 Budget Inputs 7 18" xfId="7517"/>
    <cellStyle name="_DOSWELL - 2001 Budget Inputs 7 2" xfId="7518"/>
    <cellStyle name="_DOSWELL - 2001 Budget Inputs 7 3" xfId="7519"/>
    <cellStyle name="_DOSWELL - 2001 Budget Inputs 7 4" xfId="7520"/>
    <cellStyle name="_DOSWELL - 2001 Budget Inputs 7 5" xfId="7521"/>
    <cellStyle name="_DOSWELL - 2001 Budget Inputs 7 6" xfId="7522"/>
    <cellStyle name="_DOSWELL - 2001 Budget Inputs 7 7" xfId="7523"/>
    <cellStyle name="_DOSWELL - 2001 Budget Inputs 7 8" xfId="7524"/>
    <cellStyle name="_DOSWELL - 2001 Budget Inputs 7 9" xfId="7525"/>
    <cellStyle name="_DOSWELL - 2001 Budget Inputs 8" xfId="7526"/>
    <cellStyle name="_DOSWELL - 2001 Budget Inputs 9" xfId="7527"/>
    <cellStyle name="_DOSWELL - 2001 Budget Inputs_2007 Group Capital State Tax Workpapers1" xfId="7528"/>
    <cellStyle name="_DOSWELL - 2001 Budget Inputs_2007 Group Capital State Tax Workpapers1 2" xfId="7529"/>
    <cellStyle name="_DOSWELL - 2001 Budget Inputs_2008 FPL Group Tax Workpapers" xfId="7530"/>
    <cellStyle name="_DOSWELL - 2001 Budget Inputs_BASIS ADJ" xfId="7531"/>
    <cellStyle name="_DOSWELL - 2001 Budget Inputs_BM Adjustments" xfId="7532"/>
    <cellStyle name="_DOSWELL - 2001 Budget Inputs_Callahan" xfId="7533"/>
    <cellStyle name="_DOSWELL - 2001 Budget Inputs_Callahan " xfId="7534"/>
    <cellStyle name="_DOSWELL - 2001 Budget Inputs_Callahan _1" xfId="7535"/>
    <cellStyle name="_DOSWELL - 2001 Budget Inputs_Callahan 090813 GM 0 Report" xfId="7536"/>
    <cellStyle name="_DOSWELL - 2001 Budget Inputs_Callahan 091106 GM 0 Report" xfId="7537"/>
    <cellStyle name="_DOSWELL - 2001 Budget Inputs_Copy of Texas Wind Debt Amortization 11-08" xfId="7538"/>
    <cellStyle name="_DOSWELL - 2001 Budget Inputs_Debt Service Coverage Ratio-TEXAS WIND Historical  Forecast" xfId="7539"/>
    <cellStyle name="_DOSWELL - 2001 Budget Inputs_ENTRY 2010 11 FUEL AMORT PROSPECTIVE METHOD" xfId="7540"/>
    <cellStyle name="_DOSWELL - 2001 Budget Inputs_Fees" xfId="7541"/>
    <cellStyle name="_DOSWELL - 2001 Budget Inputs_Final 2009 tax workpapers" xfId="7542"/>
    <cellStyle name="_DOSWELL - 2001 Budget Inputs_FPL Georgia Tax As of October 2010" xfId="7543"/>
    <cellStyle name="_DOSWELL - 2001 Budget Inputs_FPL Georgia Tax As of October 2010_Summary of 2010 Errors Resolutions with Responses" xfId="7544"/>
    <cellStyle name="_DOSWELL - 2001 Budget Inputs_Group Prov M11 09" xfId="7545"/>
    <cellStyle name="_DOSWELL - 2001 Budget Inputs_Group Prov M11 09_Final 2009 tax workpapers" xfId="7546"/>
    <cellStyle name="_DOSWELL - 2001 Budget Inputs_Horse Hollow 1 090813 GM 0 Report" xfId="7547"/>
    <cellStyle name="_DOSWELL - 2001 Budget Inputs_Horse Hollow 1 090911 GM 0 Report" xfId="7548"/>
    <cellStyle name="_DOSWELL - 2001 Budget Inputs_PSA analysis revised for forfeitures" xfId="7549"/>
    <cellStyle name="_DOSWELL - 2001 Budget Inputs_Wind Adj_091106" xfId="7550"/>
    <cellStyle name="_DOSWELL - 2002 Budget Inputs" xfId="7551"/>
    <cellStyle name="_DOSWELL - 2002 Budget Inputs 10" xfId="7552"/>
    <cellStyle name="_DOSWELL - 2002 Budget Inputs 11" xfId="7553"/>
    <cellStyle name="_DOSWELL - 2002 Budget Inputs 12" xfId="7554"/>
    <cellStyle name="_DOSWELL - 2002 Budget Inputs 13" xfId="7555"/>
    <cellStyle name="_DOSWELL - 2002 Budget Inputs 14" xfId="7556"/>
    <cellStyle name="_DOSWELL - 2002 Budget Inputs 15" xfId="7557"/>
    <cellStyle name="_DOSWELL - 2002 Budget Inputs 16" xfId="7558"/>
    <cellStyle name="_DOSWELL - 2002 Budget Inputs 17" xfId="7559"/>
    <cellStyle name="_DOSWELL - 2002 Budget Inputs 2" xfId="7560"/>
    <cellStyle name="_DOSWELL - 2002 Budget Inputs 2 2" xfId="7561"/>
    <cellStyle name="_DOSWELL - 2002 Budget Inputs 2 3" xfId="7562"/>
    <cellStyle name="_DOSWELL - 2002 Budget Inputs 2 4" xfId="7563"/>
    <cellStyle name="_DOSWELL - 2002 Budget Inputs 2 5" xfId="7564"/>
    <cellStyle name="_DOSWELL - 2002 Budget Inputs 2 6" xfId="7565"/>
    <cellStyle name="_DOSWELL - 2002 Budget Inputs 2 7" xfId="7566"/>
    <cellStyle name="_DOSWELL - 2002 Budget Inputs 2 8" xfId="7567"/>
    <cellStyle name="_DOSWELL - 2002 Budget Inputs 3" xfId="7568"/>
    <cellStyle name="_DOSWELL - 2002 Budget Inputs 3 2" xfId="7569"/>
    <cellStyle name="_DOSWELL - 2002 Budget Inputs 3 3" xfId="7570"/>
    <cellStyle name="_DOSWELL - 2002 Budget Inputs 3 4" xfId="7571"/>
    <cellStyle name="_DOSWELL - 2002 Budget Inputs 3 5" xfId="7572"/>
    <cellStyle name="_DOSWELL - 2002 Budget Inputs 3 6" xfId="7573"/>
    <cellStyle name="_DOSWELL - 2002 Budget Inputs 3 7" xfId="7574"/>
    <cellStyle name="_DOSWELL - 2002 Budget Inputs 3 8" xfId="7575"/>
    <cellStyle name="_DOSWELL - 2002 Budget Inputs 4" xfId="7576"/>
    <cellStyle name="_DOSWELL - 2002 Budget Inputs 4 2" xfId="7577"/>
    <cellStyle name="_DOSWELL - 2002 Budget Inputs 4 3" xfId="7578"/>
    <cellStyle name="_DOSWELL - 2002 Budget Inputs 4 4" xfId="7579"/>
    <cellStyle name="_DOSWELL - 2002 Budget Inputs 4 5" xfId="7580"/>
    <cellStyle name="_DOSWELL - 2002 Budget Inputs 4 6" xfId="7581"/>
    <cellStyle name="_DOSWELL - 2002 Budget Inputs 4 7" xfId="7582"/>
    <cellStyle name="_DOSWELL - 2002 Budget Inputs 4 8" xfId="7583"/>
    <cellStyle name="_DOSWELL - 2002 Budget Inputs 5" xfId="7584"/>
    <cellStyle name="_DOSWELL - 2002 Budget Inputs 5 10" xfId="7585"/>
    <cellStyle name="_DOSWELL - 2002 Budget Inputs 5 11" xfId="7586"/>
    <cellStyle name="_DOSWELL - 2002 Budget Inputs 5 12" xfId="7587"/>
    <cellStyle name="_DOSWELL - 2002 Budget Inputs 5 13" xfId="7588"/>
    <cellStyle name="_DOSWELL - 2002 Budget Inputs 5 14" xfId="7589"/>
    <cellStyle name="_DOSWELL - 2002 Budget Inputs 5 15" xfId="7590"/>
    <cellStyle name="_DOSWELL - 2002 Budget Inputs 5 16" xfId="7591"/>
    <cellStyle name="_DOSWELL - 2002 Budget Inputs 5 17" xfId="7592"/>
    <cellStyle name="_DOSWELL - 2002 Budget Inputs 5 18" xfId="7593"/>
    <cellStyle name="_DOSWELL - 2002 Budget Inputs 5 2" xfId="7594"/>
    <cellStyle name="_DOSWELL - 2002 Budget Inputs 5 3" xfId="7595"/>
    <cellStyle name="_DOSWELL - 2002 Budget Inputs 5 4" xfId="7596"/>
    <cellStyle name="_DOSWELL - 2002 Budget Inputs 5 5" xfId="7597"/>
    <cellStyle name="_DOSWELL - 2002 Budget Inputs 5 6" xfId="7598"/>
    <cellStyle name="_DOSWELL - 2002 Budget Inputs 5 7" xfId="7599"/>
    <cellStyle name="_DOSWELL - 2002 Budget Inputs 5 8" xfId="7600"/>
    <cellStyle name="_DOSWELL - 2002 Budget Inputs 5 9" xfId="7601"/>
    <cellStyle name="_DOSWELL - 2002 Budget Inputs 6" xfId="7602"/>
    <cellStyle name="_DOSWELL - 2002 Budget Inputs 6 10" xfId="7603"/>
    <cellStyle name="_DOSWELL - 2002 Budget Inputs 6 11" xfId="7604"/>
    <cellStyle name="_DOSWELL - 2002 Budget Inputs 6 12" xfId="7605"/>
    <cellStyle name="_DOSWELL - 2002 Budget Inputs 6 13" xfId="7606"/>
    <cellStyle name="_DOSWELL - 2002 Budget Inputs 6 14" xfId="7607"/>
    <cellStyle name="_DOSWELL - 2002 Budget Inputs 6 15" xfId="7608"/>
    <cellStyle name="_DOSWELL - 2002 Budget Inputs 6 16" xfId="7609"/>
    <cellStyle name="_DOSWELL - 2002 Budget Inputs 6 17" xfId="7610"/>
    <cellStyle name="_DOSWELL - 2002 Budget Inputs 6 18" xfId="7611"/>
    <cellStyle name="_DOSWELL - 2002 Budget Inputs 6 2" xfId="7612"/>
    <cellStyle name="_DOSWELL - 2002 Budget Inputs 6 3" xfId="7613"/>
    <cellStyle name="_DOSWELL - 2002 Budget Inputs 6 4" xfId="7614"/>
    <cellStyle name="_DOSWELL - 2002 Budget Inputs 6 5" xfId="7615"/>
    <cellStyle name="_DOSWELL - 2002 Budget Inputs 6 6" xfId="7616"/>
    <cellStyle name="_DOSWELL - 2002 Budget Inputs 6 7" xfId="7617"/>
    <cellStyle name="_DOSWELL - 2002 Budget Inputs 6 8" xfId="7618"/>
    <cellStyle name="_DOSWELL - 2002 Budget Inputs 6 9" xfId="7619"/>
    <cellStyle name="_DOSWELL - 2002 Budget Inputs 7" xfId="7620"/>
    <cellStyle name="_DOSWELL - 2002 Budget Inputs 7 10" xfId="7621"/>
    <cellStyle name="_DOSWELL - 2002 Budget Inputs 7 11" xfId="7622"/>
    <cellStyle name="_DOSWELL - 2002 Budget Inputs 7 12" xfId="7623"/>
    <cellStyle name="_DOSWELL - 2002 Budget Inputs 7 13" xfId="7624"/>
    <cellStyle name="_DOSWELL - 2002 Budget Inputs 7 14" xfId="7625"/>
    <cellStyle name="_DOSWELL - 2002 Budget Inputs 7 15" xfId="7626"/>
    <cellStyle name="_DOSWELL - 2002 Budget Inputs 7 16" xfId="7627"/>
    <cellStyle name="_DOSWELL - 2002 Budget Inputs 7 17" xfId="7628"/>
    <cellStyle name="_DOSWELL - 2002 Budget Inputs 7 18" xfId="7629"/>
    <cellStyle name="_DOSWELL - 2002 Budget Inputs 7 2" xfId="7630"/>
    <cellStyle name="_DOSWELL - 2002 Budget Inputs 7 3" xfId="7631"/>
    <cellStyle name="_DOSWELL - 2002 Budget Inputs 7 4" xfId="7632"/>
    <cellStyle name="_DOSWELL - 2002 Budget Inputs 7 5" xfId="7633"/>
    <cellStyle name="_DOSWELL - 2002 Budget Inputs 7 6" xfId="7634"/>
    <cellStyle name="_DOSWELL - 2002 Budget Inputs 7 7" xfId="7635"/>
    <cellStyle name="_DOSWELL - 2002 Budget Inputs 7 8" xfId="7636"/>
    <cellStyle name="_DOSWELL - 2002 Budget Inputs 7 9" xfId="7637"/>
    <cellStyle name="_DOSWELL - 2002 Budget Inputs 8" xfId="7638"/>
    <cellStyle name="_DOSWELL - 2002 Budget Inputs 9" xfId="7639"/>
    <cellStyle name="_DOSWELL - 2002 Budget Inputs_2007 Group Capital State Tax Workpapers1" xfId="7640"/>
    <cellStyle name="_DOSWELL - 2002 Budget Inputs_2007 Group Capital State Tax Workpapers1 2" xfId="7641"/>
    <cellStyle name="_DOSWELL - 2002 Budget Inputs_2008 FPL Group Tax Workpapers" xfId="7642"/>
    <cellStyle name="_DOSWELL - 2002 Budget Inputs_BASIS ADJ" xfId="7643"/>
    <cellStyle name="_DOSWELL - 2002 Budget Inputs_BM Adjustments" xfId="7644"/>
    <cellStyle name="_DOSWELL - 2002 Budget Inputs_Callahan" xfId="7645"/>
    <cellStyle name="_DOSWELL - 2002 Budget Inputs_Callahan " xfId="7646"/>
    <cellStyle name="_DOSWELL - 2002 Budget Inputs_Callahan _1" xfId="7647"/>
    <cellStyle name="_DOSWELL - 2002 Budget Inputs_Callahan 090813 GM 0 Report" xfId="7648"/>
    <cellStyle name="_DOSWELL - 2002 Budget Inputs_Callahan 091106 GM 0 Report" xfId="7649"/>
    <cellStyle name="_DOSWELL - 2002 Budget Inputs_Copy of Texas Wind Debt Amortization 11-08" xfId="7650"/>
    <cellStyle name="_DOSWELL - 2002 Budget Inputs_Debt Service Coverage Ratio-TEXAS WIND Historical  Forecast" xfId="7651"/>
    <cellStyle name="_DOSWELL - 2002 Budget Inputs_ENTRY 2010 11 FUEL AMORT PROSPECTIVE METHOD" xfId="7652"/>
    <cellStyle name="_DOSWELL - 2002 Budget Inputs_Fees" xfId="7653"/>
    <cellStyle name="_DOSWELL - 2002 Budget Inputs_Final 2009 tax workpapers" xfId="7654"/>
    <cellStyle name="_DOSWELL - 2002 Budget Inputs_FPL Georgia Tax As of October 2010" xfId="7655"/>
    <cellStyle name="_DOSWELL - 2002 Budget Inputs_FPL Georgia Tax As of October 2010_Summary of 2010 Errors Resolutions with Responses" xfId="7656"/>
    <cellStyle name="_DOSWELL - 2002 Budget Inputs_Group Prov M11 09" xfId="7657"/>
    <cellStyle name="_DOSWELL - 2002 Budget Inputs_Group Prov M11 09_Final 2009 tax workpapers" xfId="7658"/>
    <cellStyle name="_DOSWELL - 2002 Budget Inputs_Horse Hollow 1 090813 GM 0 Report" xfId="7659"/>
    <cellStyle name="_DOSWELL - 2002 Budget Inputs_Horse Hollow 1 090911 GM 0 Report" xfId="7660"/>
    <cellStyle name="_DOSWELL - 2002 Budget Inputs_PSA analysis revised for forfeitures" xfId="7661"/>
    <cellStyle name="_DOSWELL - 2002 Budget Inputs_Wind Adj_091106" xfId="7662"/>
    <cellStyle name="_DOSWELL - 2002 Budget Inputs-Ongoing Reforecast-High April-May Dispatch Case" xfId="7663"/>
    <cellStyle name="_DOSWELL - 2002 Budget Inputs-Ongoing Reforecast-High April-May Dispatch Case 10" xfId="7664"/>
    <cellStyle name="_DOSWELL - 2002 Budget Inputs-Ongoing Reforecast-High April-May Dispatch Case 11" xfId="7665"/>
    <cellStyle name="_DOSWELL - 2002 Budget Inputs-Ongoing Reforecast-High April-May Dispatch Case 12" xfId="7666"/>
    <cellStyle name="_DOSWELL - 2002 Budget Inputs-Ongoing Reforecast-High April-May Dispatch Case 13" xfId="7667"/>
    <cellStyle name="_DOSWELL - 2002 Budget Inputs-Ongoing Reforecast-High April-May Dispatch Case 14" xfId="7668"/>
    <cellStyle name="_DOSWELL - 2002 Budget Inputs-Ongoing Reforecast-High April-May Dispatch Case 15" xfId="7669"/>
    <cellStyle name="_DOSWELL - 2002 Budget Inputs-Ongoing Reforecast-High April-May Dispatch Case 16" xfId="7670"/>
    <cellStyle name="_DOSWELL - 2002 Budget Inputs-Ongoing Reforecast-High April-May Dispatch Case 17" xfId="7671"/>
    <cellStyle name="_DOSWELL - 2002 Budget Inputs-Ongoing Reforecast-High April-May Dispatch Case 2" xfId="7672"/>
    <cellStyle name="_DOSWELL - 2002 Budget Inputs-Ongoing Reforecast-High April-May Dispatch Case 2 2" xfId="7673"/>
    <cellStyle name="_DOSWELL - 2002 Budget Inputs-Ongoing Reforecast-High April-May Dispatch Case 2 3" xfId="7674"/>
    <cellStyle name="_DOSWELL - 2002 Budget Inputs-Ongoing Reforecast-High April-May Dispatch Case 2 4" xfId="7675"/>
    <cellStyle name="_DOSWELL - 2002 Budget Inputs-Ongoing Reforecast-High April-May Dispatch Case 2 5" xfId="7676"/>
    <cellStyle name="_DOSWELL - 2002 Budget Inputs-Ongoing Reforecast-High April-May Dispatch Case 2 6" xfId="7677"/>
    <cellStyle name="_DOSWELL - 2002 Budget Inputs-Ongoing Reforecast-High April-May Dispatch Case 2 7" xfId="7678"/>
    <cellStyle name="_DOSWELL - 2002 Budget Inputs-Ongoing Reforecast-High April-May Dispatch Case 2 8" xfId="7679"/>
    <cellStyle name="_DOSWELL - 2002 Budget Inputs-Ongoing Reforecast-High April-May Dispatch Case 3" xfId="7680"/>
    <cellStyle name="_DOSWELL - 2002 Budget Inputs-Ongoing Reforecast-High April-May Dispatch Case 3 2" xfId="7681"/>
    <cellStyle name="_DOSWELL - 2002 Budget Inputs-Ongoing Reforecast-High April-May Dispatch Case 3 3" xfId="7682"/>
    <cellStyle name="_DOSWELL - 2002 Budget Inputs-Ongoing Reforecast-High April-May Dispatch Case 3 4" xfId="7683"/>
    <cellStyle name="_DOSWELL - 2002 Budget Inputs-Ongoing Reforecast-High April-May Dispatch Case 3 5" xfId="7684"/>
    <cellStyle name="_DOSWELL - 2002 Budget Inputs-Ongoing Reforecast-High April-May Dispatch Case 3 6" xfId="7685"/>
    <cellStyle name="_DOSWELL - 2002 Budget Inputs-Ongoing Reforecast-High April-May Dispatch Case 3 7" xfId="7686"/>
    <cellStyle name="_DOSWELL - 2002 Budget Inputs-Ongoing Reforecast-High April-May Dispatch Case 3 8" xfId="7687"/>
    <cellStyle name="_DOSWELL - 2002 Budget Inputs-Ongoing Reforecast-High April-May Dispatch Case 4" xfId="7688"/>
    <cellStyle name="_DOSWELL - 2002 Budget Inputs-Ongoing Reforecast-High April-May Dispatch Case 4 2" xfId="7689"/>
    <cellStyle name="_DOSWELL - 2002 Budget Inputs-Ongoing Reforecast-High April-May Dispatch Case 4 3" xfId="7690"/>
    <cellStyle name="_DOSWELL - 2002 Budget Inputs-Ongoing Reforecast-High April-May Dispatch Case 4 4" xfId="7691"/>
    <cellStyle name="_DOSWELL - 2002 Budget Inputs-Ongoing Reforecast-High April-May Dispatch Case 4 5" xfId="7692"/>
    <cellStyle name="_DOSWELL - 2002 Budget Inputs-Ongoing Reforecast-High April-May Dispatch Case 4 6" xfId="7693"/>
    <cellStyle name="_DOSWELL - 2002 Budget Inputs-Ongoing Reforecast-High April-May Dispatch Case 4 7" xfId="7694"/>
    <cellStyle name="_DOSWELL - 2002 Budget Inputs-Ongoing Reforecast-High April-May Dispatch Case 4 8" xfId="7695"/>
    <cellStyle name="_DOSWELL - 2002 Budget Inputs-Ongoing Reforecast-High April-May Dispatch Case 5" xfId="7696"/>
    <cellStyle name="_DOSWELL - 2002 Budget Inputs-Ongoing Reforecast-High April-May Dispatch Case 5 10" xfId="7697"/>
    <cellStyle name="_DOSWELL - 2002 Budget Inputs-Ongoing Reforecast-High April-May Dispatch Case 5 11" xfId="7698"/>
    <cellStyle name="_DOSWELL - 2002 Budget Inputs-Ongoing Reforecast-High April-May Dispatch Case 5 12" xfId="7699"/>
    <cellStyle name="_DOSWELL - 2002 Budget Inputs-Ongoing Reforecast-High April-May Dispatch Case 5 13" xfId="7700"/>
    <cellStyle name="_DOSWELL - 2002 Budget Inputs-Ongoing Reforecast-High April-May Dispatch Case 5 14" xfId="7701"/>
    <cellStyle name="_DOSWELL - 2002 Budget Inputs-Ongoing Reforecast-High April-May Dispatch Case 5 15" xfId="7702"/>
    <cellStyle name="_DOSWELL - 2002 Budget Inputs-Ongoing Reforecast-High April-May Dispatch Case 5 16" xfId="7703"/>
    <cellStyle name="_DOSWELL - 2002 Budget Inputs-Ongoing Reforecast-High April-May Dispatch Case 5 17" xfId="7704"/>
    <cellStyle name="_DOSWELL - 2002 Budget Inputs-Ongoing Reforecast-High April-May Dispatch Case 5 18" xfId="7705"/>
    <cellStyle name="_DOSWELL - 2002 Budget Inputs-Ongoing Reforecast-High April-May Dispatch Case 5 2" xfId="7706"/>
    <cellStyle name="_DOSWELL - 2002 Budget Inputs-Ongoing Reforecast-High April-May Dispatch Case 5 3" xfId="7707"/>
    <cellStyle name="_DOSWELL - 2002 Budget Inputs-Ongoing Reforecast-High April-May Dispatch Case 5 4" xfId="7708"/>
    <cellStyle name="_DOSWELL - 2002 Budget Inputs-Ongoing Reforecast-High April-May Dispatch Case 5 5" xfId="7709"/>
    <cellStyle name="_DOSWELL - 2002 Budget Inputs-Ongoing Reforecast-High April-May Dispatch Case 5 6" xfId="7710"/>
    <cellStyle name="_DOSWELL - 2002 Budget Inputs-Ongoing Reforecast-High April-May Dispatch Case 5 7" xfId="7711"/>
    <cellStyle name="_DOSWELL - 2002 Budget Inputs-Ongoing Reforecast-High April-May Dispatch Case 5 8" xfId="7712"/>
    <cellStyle name="_DOSWELL - 2002 Budget Inputs-Ongoing Reforecast-High April-May Dispatch Case 5 9" xfId="7713"/>
    <cellStyle name="_DOSWELL - 2002 Budget Inputs-Ongoing Reforecast-High April-May Dispatch Case 6" xfId="7714"/>
    <cellStyle name="_DOSWELL - 2002 Budget Inputs-Ongoing Reforecast-High April-May Dispatch Case 6 10" xfId="7715"/>
    <cellStyle name="_DOSWELL - 2002 Budget Inputs-Ongoing Reforecast-High April-May Dispatch Case 6 11" xfId="7716"/>
    <cellStyle name="_DOSWELL - 2002 Budget Inputs-Ongoing Reforecast-High April-May Dispatch Case 6 12" xfId="7717"/>
    <cellStyle name="_DOSWELL - 2002 Budget Inputs-Ongoing Reforecast-High April-May Dispatch Case 6 13" xfId="7718"/>
    <cellStyle name="_DOSWELL - 2002 Budget Inputs-Ongoing Reforecast-High April-May Dispatch Case 6 14" xfId="7719"/>
    <cellStyle name="_DOSWELL - 2002 Budget Inputs-Ongoing Reforecast-High April-May Dispatch Case 6 15" xfId="7720"/>
    <cellStyle name="_DOSWELL - 2002 Budget Inputs-Ongoing Reforecast-High April-May Dispatch Case 6 16" xfId="7721"/>
    <cellStyle name="_DOSWELL - 2002 Budget Inputs-Ongoing Reforecast-High April-May Dispatch Case 6 17" xfId="7722"/>
    <cellStyle name="_DOSWELL - 2002 Budget Inputs-Ongoing Reforecast-High April-May Dispatch Case 6 18" xfId="7723"/>
    <cellStyle name="_DOSWELL - 2002 Budget Inputs-Ongoing Reforecast-High April-May Dispatch Case 6 2" xfId="7724"/>
    <cellStyle name="_DOSWELL - 2002 Budget Inputs-Ongoing Reforecast-High April-May Dispatch Case 6 3" xfId="7725"/>
    <cellStyle name="_DOSWELL - 2002 Budget Inputs-Ongoing Reforecast-High April-May Dispatch Case 6 4" xfId="7726"/>
    <cellStyle name="_DOSWELL - 2002 Budget Inputs-Ongoing Reforecast-High April-May Dispatch Case 6 5" xfId="7727"/>
    <cellStyle name="_DOSWELL - 2002 Budget Inputs-Ongoing Reforecast-High April-May Dispatch Case 6 6" xfId="7728"/>
    <cellStyle name="_DOSWELL - 2002 Budget Inputs-Ongoing Reforecast-High April-May Dispatch Case 6 7" xfId="7729"/>
    <cellStyle name="_DOSWELL - 2002 Budget Inputs-Ongoing Reforecast-High April-May Dispatch Case 6 8" xfId="7730"/>
    <cellStyle name="_DOSWELL - 2002 Budget Inputs-Ongoing Reforecast-High April-May Dispatch Case 6 9" xfId="7731"/>
    <cellStyle name="_DOSWELL - 2002 Budget Inputs-Ongoing Reforecast-High April-May Dispatch Case 7" xfId="7732"/>
    <cellStyle name="_DOSWELL - 2002 Budget Inputs-Ongoing Reforecast-High April-May Dispatch Case 7 10" xfId="7733"/>
    <cellStyle name="_DOSWELL - 2002 Budget Inputs-Ongoing Reforecast-High April-May Dispatch Case 7 11" xfId="7734"/>
    <cellStyle name="_DOSWELL - 2002 Budget Inputs-Ongoing Reforecast-High April-May Dispatch Case 7 12" xfId="7735"/>
    <cellStyle name="_DOSWELL - 2002 Budget Inputs-Ongoing Reforecast-High April-May Dispatch Case 7 13" xfId="7736"/>
    <cellStyle name="_DOSWELL - 2002 Budget Inputs-Ongoing Reforecast-High April-May Dispatch Case 7 14" xfId="7737"/>
    <cellStyle name="_DOSWELL - 2002 Budget Inputs-Ongoing Reforecast-High April-May Dispatch Case 7 15" xfId="7738"/>
    <cellStyle name="_DOSWELL - 2002 Budget Inputs-Ongoing Reforecast-High April-May Dispatch Case 7 16" xfId="7739"/>
    <cellStyle name="_DOSWELL - 2002 Budget Inputs-Ongoing Reforecast-High April-May Dispatch Case 7 17" xfId="7740"/>
    <cellStyle name="_DOSWELL - 2002 Budget Inputs-Ongoing Reforecast-High April-May Dispatch Case 7 18" xfId="7741"/>
    <cellStyle name="_DOSWELL - 2002 Budget Inputs-Ongoing Reforecast-High April-May Dispatch Case 7 2" xfId="7742"/>
    <cellStyle name="_DOSWELL - 2002 Budget Inputs-Ongoing Reforecast-High April-May Dispatch Case 7 3" xfId="7743"/>
    <cellStyle name="_DOSWELL - 2002 Budget Inputs-Ongoing Reforecast-High April-May Dispatch Case 7 4" xfId="7744"/>
    <cellStyle name="_DOSWELL - 2002 Budget Inputs-Ongoing Reforecast-High April-May Dispatch Case 7 5" xfId="7745"/>
    <cellStyle name="_DOSWELL - 2002 Budget Inputs-Ongoing Reforecast-High April-May Dispatch Case 7 6" xfId="7746"/>
    <cellStyle name="_DOSWELL - 2002 Budget Inputs-Ongoing Reforecast-High April-May Dispatch Case 7 7" xfId="7747"/>
    <cellStyle name="_DOSWELL - 2002 Budget Inputs-Ongoing Reforecast-High April-May Dispatch Case 7 8" xfId="7748"/>
    <cellStyle name="_DOSWELL - 2002 Budget Inputs-Ongoing Reforecast-High April-May Dispatch Case 7 9" xfId="7749"/>
    <cellStyle name="_DOSWELL - 2002 Budget Inputs-Ongoing Reforecast-High April-May Dispatch Case 8" xfId="7750"/>
    <cellStyle name="_DOSWELL - 2002 Budget Inputs-Ongoing Reforecast-High April-May Dispatch Case 9" xfId="7751"/>
    <cellStyle name="_DOSWELL - 2002 Budget Inputs-Ongoing Reforecast-High April-May Dispatch Case_2007 Group Capital State Tax Workpapers1" xfId="7752"/>
    <cellStyle name="_DOSWELL - 2002 Budget Inputs-Ongoing Reforecast-High April-May Dispatch Case_2007 Group Capital State Tax Workpapers1 2" xfId="7753"/>
    <cellStyle name="_DOSWELL - 2002 Budget Inputs-Ongoing Reforecast-High April-May Dispatch Case_2008 FPL Group Tax Workpapers" xfId="7754"/>
    <cellStyle name="_DOSWELL - 2002 Budget Inputs-Ongoing Reforecast-High April-May Dispatch Case_BASIS ADJ" xfId="7755"/>
    <cellStyle name="_DOSWELL - 2002 Budget Inputs-Ongoing Reforecast-High April-May Dispatch Case_BM Adjustments" xfId="7756"/>
    <cellStyle name="_DOSWELL - 2002 Budget Inputs-Ongoing Reforecast-High April-May Dispatch Case_Callahan" xfId="7757"/>
    <cellStyle name="_DOSWELL - 2002 Budget Inputs-Ongoing Reforecast-High April-May Dispatch Case_Callahan " xfId="7758"/>
    <cellStyle name="_DOSWELL - 2002 Budget Inputs-Ongoing Reforecast-High April-May Dispatch Case_Callahan _1" xfId="7759"/>
    <cellStyle name="_DOSWELL - 2002 Budget Inputs-Ongoing Reforecast-High April-May Dispatch Case_Callahan 090813 GM 0 Report" xfId="7760"/>
    <cellStyle name="_DOSWELL - 2002 Budget Inputs-Ongoing Reforecast-High April-May Dispatch Case_Callahan 091106 GM 0 Report" xfId="7761"/>
    <cellStyle name="_DOSWELL - 2002 Budget Inputs-Ongoing Reforecast-High April-May Dispatch Case_Copy of Texas Wind Debt Amortization 11-08" xfId="7762"/>
    <cellStyle name="_DOSWELL - 2002 Budget Inputs-Ongoing Reforecast-High April-May Dispatch Case_Debt Service Coverage Ratio-TEXAS WIND Historical  Forecast" xfId="7763"/>
    <cellStyle name="_DOSWELL - 2002 Budget Inputs-Ongoing Reforecast-High April-May Dispatch Case_ENTRY 2010 11 FUEL AMORT PROSPECTIVE METHOD" xfId="7764"/>
    <cellStyle name="_DOSWELL - 2002 Budget Inputs-Ongoing Reforecast-High April-May Dispatch Case_Fees" xfId="7765"/>
    <cellStyle name="_DOSWELL - 2002 Budget Inputs-Ongoing Reforecast-High April-May Dispatch Case_Final 2009 tax workpapers" xfId="7766"/>
    <cellStyle name="_DOSWELL - 2002 Budget Inputs-Ongoing Reforecast-High April-May Dispatch Case_FPL Georgia Tax As of October 2010" xfId="7767"/>
    <cellStyle name="_DOSWELL - 2002 Budget Inputs-Ongoing Reforecast-High April-May Dispatch Case_FPL Georgia Tax As of October 2010_Summary of 2010 Errors Resolutions with Responses" xfId="7768"/>
    <cellStyle name="_DOSWELL - 2002 Budget Inputs-Ongoing Reforecast-High April-May Dispatch Case_Group Prov M11 09" xfId="7769"/>
    <cellStyle name="_DOSWELL - 2002 Budget Inputs-Ongoing Reforecast-High April-May Dispatch Case_Group Prov M11 09_Final 2009 tax workpapers" xfId="7770"/>
    <cellStyle name="_DOSWELL - 2002 Budget Inputs-Ongoing Reforecast-High April-May Dispatch Case_Horse Hollow 1 090813 GM 0 Report" xfId="7771"/>
    <cellStyle name="_DOSWELL - 2002 Budget Inputs-Ongoing Reforecast-High April-May Dispatch Case_Horse Hollow 1 090911 GM 0 Report" xfId="7772"/>
    <cellStyle name="_DOSWELL - 2002 Budget Inputs-Ongoing Reforecast-High April-May Dispatch Case_PSA analysis revised for forfeitures" xfId="7773"/>
    <cellStyle name="_DOSWELL - 2002 Budget Inputs-Ongoing Reforecast-High April-May Dispatch Case_Wind Adj_091106" xfId="7774"/>
    <cellStyle name="_DOSWELL - 2003 Budget Inputs" xfId="7775"/>
    <cellStyle name="_DOSWELL - 2003 Budget Inputs 10" xfId="7776"/>
    <cellStyle name="_DOSWELL - 2003 Budget Inputs 11" xfId="7777"/>
    <cellStyle name="_DOSWELL - 2003 Budget Inputs 12" xfId="7778"/>
    <cellStyle name="_DOSWELL - 2003 Budget Inputs 13" xfId="7779"/>
    <cellStyle name="_DOSWELL - 2003 Budget Inputs 14" xfId="7780"/>
    <cellStyle name="_DOSWELL - 2003 Budget Inputs 15" xfId="7781"/>
    <cellStyle name="_DOSWELL - 2003 Budget Inputs 16" xfId="7782"/>
    <cellStyle name="_DOSWELL - 2003 Budget Inputs 17" xfId="7783"/>
    <cellStyle name="_DOSWELL - 2003 Budget Inputs 2" xfId="7784"/>
    <cellStyle name="_DOSWELL - 2003 Budget Inputs 2 2" xfId="7785"/>
    <cellStyle name="_DOSWELL - 2003 Budget Inputs 2 3" xfId="7786"/>
    <cellStyle name="_DOSWELL - 2003 Budget Inputs 2 4" xfId="7787"/>
    <cellStyle name="_DOSWELL - 2003 Budget Inputs 2 5" xfId="7788"/>
    <cellStyle name="_DOSWELL - 2003 Budget Inputs 2 6" xfId="7789"/>
    <cellStyle name="_DOSWELL - 2003 Budget Inputs 2 7" xfId="7790"/>
    <cellStyle name="_DOSWELL - 2003 Budget Inputs 2 8" xfId="7791"/>
    <cellStyle name="_DOSWELL - 2003 Budget Inputs 3" xfId="7792"/>
    <cellStyle name="_DOSWELL - 2003 Budget Inputs 3 2" xfId="7793"/>
    <cellStyle name="_DOSWELL - 2003 Budget Inputs 3 3" xfId="7794"/>
    <cellStyle name="_DOSWELL - 2003 Budget Inputs 3 4" xfId="7795"/>
    <cellStyle name="_DOSWELL - 2003 Budget Inputs 3 5" xfId="7796"/>
    <cellStyle name="_DOSWELL - 2003 Budget Inputs 3 6" xfId="7797"/>
    <cellStyle name="_DOSWELL - 2003 Budget Inputs 3 7" xfId="7798"/>
    <cellStyle name="_DOSWELL - 2003 Budget Inputs 3 8" xfId="7799"/>
    <cellStyle name="_DOSWELL - 2003 Budget Inputs 4" xfId="7800"/>
    <cellStyle name="_DOSWELL - 2003 Budget Inputs 4 2" xfId="7801"/>
    <cellStyle name="_DOSWELL - 2003 Budget Inputs 4 3" xfId="7802"/>
    <cellStyle name="_DOSWELL - 2003 Budget Inputs 4 4" xfId="7803"/>
    <cellStyle name="_DOSWELL - 2003 Budget Inputs 4 5" xfId="7804"/>
    <cellStyle name="_DOSWELL - 2003 Budget Inputs 4 6" xfId="7805"/>
    <cellStyle name="_DOSWELL - 2003 Budget Inputs 4 7" xfId="7806"/>
    <cellStyle name="_DOSWELL - 2003 Budget Inputs 4 8" xfId="7807"/>
    <cellStyle name="_DOSWELL - 2003 Budget Inputs 5" xfId="7808"/>
    <cellStyle name="_DOSWELL - 2003 Budget Inputs 5 10" xfId="7809"/>
    <cellStyle name="_DOSWELL - 2003 Budget Inputs 5 11" xfId="7810"/>
    <cellStyle name="_DOSWELL - 2003 Budget Inputs 5 12" xfId="7811"/>
    <cellStyle name="_DOSWELL - 2003 Budget Inputs 5 13" xfId="7812"/>
    <cellStyle name="_DOSWELL - 2003 Budget Inputs 5 14" xfId="7813"/>
    <cellStyle name="_DOSWELL - 2003 Budget Inputs 5 15" xfId="7814"/>
    <cellStyle name="_DOSWELL - 2003 Budget Inputs 5 16" xfId="7815"/>
    <cellStyle name="_DOSWELL - 2003 Budget Inputs 5 17" xfId="7816"/>
    <cellStyle name="_DOSWELL - 2003 Budget Inputs 5 18" xfId="7817"/>
    <cellStyle name="_DOSWELL - 2003 Budget Inputs 5 2" xfId="7818"/>
    <cellStyle name="_DOSWELL - 2003 Budget Inputs 5 3" xfId="7819"/>
    <cellStyle name="_DOSWELL - 2003 Budget Inputs 5 4" xfId="7820"/>
    <cellStyle name="_DOSWELL - 2003 Budget Inputs 5 5" xfId="7821"/>
    <cellStyle name="_DOSWELL - 2003 Budget Inputs 5 6" xfId="7822"/>
    <cellStyle name="_DOSWELL - 2003 Budget Inputs 5 7" xfId="7823"/>
    <cellStyle name="_DOSWELL - 2003 Budget Inputs 5 8" xfId="7824"/>
    <cellStyle name="_DOSWELL - 2003 Budget Inputs 5 9" xfId="7825"/>
    <cellStyle name="_DOSWELL - 2003 Budget Inputs 6" xfId="7826"/>
    <cellStyle name="_DOSWELL - 2003 Budget Inputs 6 10" xfId="7827"/>
    <cellStyle name="_DOSWELL - 2003 Budget Inputs 6 11" xfId="7828"/>
    <cellStyle name="_DOSWELL - 2003 Budget Inputs 6 12" xfId="7829"/>
    <cellStyle name="_DOSWELL - 2003 Budget Inputs 6 13" xfId="7830"/>
    <cellStyle name="_DOSWELL - 2003 Budget Inputs 6 14" xfId="7831"/>
    <cellStyle name="_DOSWELL - 2003 Budget Inputs 6 15" xfId="7832"/>
    <cellStyle name="_DOSWELL - 2003 Budget Inputs 6 16" xfId="7833"/>
    <cellStyle name="_DOSWELL - 2003 Budget Inputs 6 17" xfId="7834"/>
    <cellStyle name="_DOSWELL - 2003 Budget Inputs 6 18" xfId="7835"/>
    <cellStyle name="_DOSWELL - 2003 Budget Inputs 6 2" xfId="7836"/>
    <cellStyle name="_DOSWELL - 2003 Budget Inputs 6 3" xfId="7837"/>
    <cellStyle name="_DOSWELL - 2003 Budget Inputs 6 4" xfId="7838"/>
    <cellStyle name="_DOSWELL - 2003 Budget Inputs 6 5" xfId="7839"/>
    <cellStyle name="_DOSWELL - 2003 Budget Inputs 6 6" xfId="7840"/>
    <cellStyle name="_DOSWELL - 2003 Budget Inputs 6 7" xfId="7841"/>
    <cellStyle name="_DOSWELL - 2003 Budget Inputs 6 8" xfId="7842"/>
    <cellStyle name="_DOSWELL - 2003 Budget Inputs 6 9" xfId="7843"/>
    <cellStyle name="_DOSWELL - 2003 Budget Inputs 7" xfId="7844"/>
    <cellStyle name="_DOSWELL - 2003 Budget Inputs 7 10" xfId="7845"/>
    <cellStyle name="_DOSWELL - 2003 Budget Inputs 7 11" xfId="7846"/>
    <cellStyle name="_DOSWELL - 2003 Budget Inputs 7 12" xfId="7847"/>
    <cellStyle name="_DOSWELL - 2003 Budget Inputs 7 13" xfId="7848"/>
    <cellStyle name="_DOSWELL - 2003 Budget Inputs 7 14" xfId="7849"/>
    <cellStyle name="_DOSWELL - 2003 Budget Inputs 7 15" xfId="7850"/>
    <cellStyle name="_DOSWELL - 2003 Budget Inputs 7 16" xfId="7851"/>
    <cellStyle name="_DOSWELL - 2003 Budget Inputs 7 17" xfId="7852"/>
    <cellStyle name="_DOSWELL - 2003 Budget Inputs 7 18" xfId="7853"/>
    <cellStyle name="_DOSWELL - 2003 Budget Inputs 7 2" xfId="7854"/>
    <cellStyle name="_DOSWELL - 2003 Budget Inputs 7 3" xfId="7855"/>
    <cellStyle name="_DOSWELL - 2003 Budget Inputs 7 4" xfId="7856"/>
    <cellStyle name="_DOSWELL - 2003 Budget Inputs 7 5" xfId="7857"/>
    <cellStyle name="_DOSWELL - 2003 Budget Inputs 7 6" xfId="7858"/>
    <cellStyle name="_DOSWELL - 2003 Budget Inputs 7 7" xfId="7859"/>
    <cellStyle name="_DOSWELL - 2003 Budget Inputs 7 8" xfId="7860"/>
    <cellStyle name="_DOSWELL - 2003 Budget Inputs 7 9" xfId="7861"/>
    <cellStyle name="_DOSWELL - 2003 Budget Inputs 8" xfId="7862"/>
    <cellStyle name="_DOSWELL - 2003 Budget Inputs 9" xfId="7863"/>
    <cellStyle name="_DOSWELL - 2003 Budget Inputs_2007 Group Capital State Tax Workpapers1" xfId="7864"/>
    <cellStyle name="_DOSWELL - 2003 Budget Inputs_2007 Group Capital State Tax Workpapers1 2" xfId="7865"/>
    <cellStyle name="_DOSWELL - 2003 Budget Inputs_2008 FPL Group Tax Workpapers" xfId="7866"/>
    <cellStyle name="_DOSWELL - 2003 Budget Inputs_BASIS ADJ" xfId="7867"/>
    <cellStyle name="_DOSWELL - 2003 Budget Inputs_BM Adjustments" xfId="7868"/>
    <cellStyle name="_DOSWELL - 2003 Budget Inputs_Callahan" xfId="7869"/>
    <cellStyle name="_DOSWELL - 2003 Budget Inputs_Callahan " xfId="7870"/>
    <cellStyle name="_DOSWELL - 2003 Budget Inputs_Callahan _1" xfId="7871"/>
    <cellStyle name="_DOSWELL - 2003 Budget Inputs_Callahan 090813 GM 0 Report" xfId="7872"/>
    <cellStyle name="_DOSWELL - 2003 Budget Inputs_Callahan 091106 GM 0 Report" xfId="7873"/>
    <cellStyle name="_DOSWELL - 2003 Budget Inputs_Copy of Texas Wind Debt Amortization 11-08" xfId="7874"/>
    <cellStyle name="_DOSWELL - 2003 Budget Inputs_Debt Service Coverage Ratio-TEXAS WIND Historical  Forecast" xfId="7875"/>
    <cellStyle name="_DOSWELL - 2003 Budget Inputs_ENTRY 2010 11 FUEL AMORT PROSPECTIVE METHOD" xfId="7876"/>
    <cellStyle name="_DOSWELL - 2003 Budget Inputs_Fees" xfId="7877"/>
    <cellStyle name="_DOSWELL - 2003 Budget Inputs_Final 2009 tax workpapers" xfId="7878"/>
    <cellStyle name="_DOSWELL - 2003 Budget Inputs_FPL Georgia Tax As of October 2010" xfId="7879"/>
    <cellStyle name="_DOSWELL - 2003 Budget Inputs_FPL Georgia Tax As of October 2010_Summary of 2010 Errors Resolutions with Responses" xfId="7880"/>
    <cellStyle name="_DOSWELL - 2003 Budget Inputs_Group Prov M11 09" xfId="7881"/>
    <cellStyle name="_DOSWELL - 2003 Budget Inputs_Group Prov M11 09_Final 2009 tax workpapers" xfId="7882"/>
    <cellStyle name="_DOSWELL - 2003 Budget Inputs_Horse Hollow 1 090813 GM 0 Report" xfId="7883"/>
    <cellStyle name="_DOSWELL - 2003 Budget Inputs_Horse Hollow 1 090911 GM 0 Report" xfId="7884"/>
    <cellStyle name="_DOSWELL - 2003 Budget Inputs_PSA analysis revised for forfeitures" xfId="7885"/>
    <cellStyle name="_DOSWELL - 2003 Budget Inputs_Wind Adj_091106" xfId="7886"/>
    <cellStyle name="_DOSWELL - 2003 Budget Inputs-Final" xfId="7887"/>
    <cellStyle name="_DOSWELL - 2003 Budget Inputs-Final 10" xfId="7888"/>
    <cellStyle name="_DOSWELL - 2003 Budget Inputs-Final 11" xfId="7889"/>
    <cellStyle name="_DOSWELL - 2003 Budget Inputs-Final 12" xfId="7890"/>
    <cellStyle name="_DOSWELL - 2003 Budget Inputs-Final 13" xfId="7891"/>
    <cellStyle name="_DOSWELL - 2003 Budget Inputs-Final 14" xfId="7892"/>
    <cellStyle name="_DOSWELL - 2003 Budget Inputs-Final 15" xfId="7893"/>
    <cellStyle name="_DOSWELL - 2003 Budget Inputs-Final 16" xfId="7894"/>
    <cellStyle name="_DOSWELL - 2003 Budget Inputs-Final 17" xfId="7895"/>
    <cellStyle name="_DOSWELL - 2003 Budget Inputs-Final 2" xfId="7896"/>
    <cellStyle name="_DOSWELL - 2003 Budget Inputs-Final 2 2" xfId="7897"/>
    <cellStyle name="_DOSWELL - 2003 Budget Inputs-Final 2 3" xfId="7898"/>
    <cellStyle name="_DOSWELL - 2003 Budget Inputs-Final 2 4" xfId="7899"/>
    <cellStyle name="_DOSWELL - 2003 Budget Inputs-Final 2 5" xfId="7900"/>
    <cellStyle name="_DOSWELL - 2003 Budget Inputs-Final 2 6" xfId="7901"/>
    <cellStyle name="_DOSWELL - 2003 Budget Inputs-Final 2 7" xfId="7902"/>
    <cellStyle name="_DOSWELL - 2003 Budget Inputs-Final 2 8" xfId="7903"/>
    <cellStyle name="_DOSWELL - 2003 Budget Inputs-Final 3" xfId="7904"/>
    <cellStyle name="_DOSWELL - 2003 Budget Inputs-Final 3 2" xfId="7905"/>
    <cellStyle name="_DOSWELL - 2003 Budget Inputs-Final 3 3" xfId="7906"/>
    <cellStyle name="_DOSWELL - 2003 Budget Inputs-Final 3 4" xfId="7907"/>
    <cellStyle name="_DOSWELL - 2003 Budget Inputs-Final 3 5" xfId="7908"/>
    <cellStyle name="_DOSWELL - 2003 Budget Inputs-Final 3 6" xfId="7909"/>
    <cellStyle name="_DOSWELL - 2003 Budget Inputs-Final 3 7" xfId="7910"/>
    <cellStyle name="_DOSWELL - 2003 Budget Inputs-Final 3 8" xfId="7911"/>
    <cellStyle name="_DOSWELL - 2003 Budget Inputs-Final 4" xfId="7912"/>
    <cellStyle name="_DOSWELL - 2003 Budget Inputs-Final 4 2" xfId="7913"/>
    <cellStyle name="_DOSWELL - 2003 Budget Inputs-Final 4 3" xfId="7914"/>
    <cellStyle name="_DOSWELL - 2003 Budget Inputs-Final 4 4" xfId="7915"/>
    <cellStyle name="_DOSWELL - 2003 Budget Inputs-Final 4 5" xfId="7916"/>
    <cellStyle name="_DOSWELL - 2003 Budget Inputs-Final 4 6" xfId="7917"/>
    <cellStyle name="_DOSWELL - 2003 Budget Inputs-Final 4 7" xfId="7918"/>
    <cellStyle name="_DOSWELL - 2003 Budget Inputs-Final 4 8" xfId="7919"/>
    <cellStyle name="_DOSWELL - 2003 Budget Inputs-Final 5" xfId="7920"/>
    <cellStyle name="_DOSWELL - 2003 Budget Inputs-Final 5 10" xfId="7921"/>
    <cellStyle name="_DOSWELL - 2003 Budget Inputs-Final 5 11" xfId="7922"/>
    <cellStyle name="_DOSWELL - 2003 Budget Inputs-Final 5 12" xfId="7923"/>
    <cellStyle name="_DOSWELL - 2003 Budget Inputs-Final 5 13" xfId="7924"/>
    <cellStyle name="_DOSWELL - 2003 Budget Inputs-Final 5 14" xfId="7925"/>
    <cellStyle name="_DOSWELL - 2003 Budget Inputs-Final 5 15" xfId="7926"/>
    <cellStyle name="_DOSWELL - 2003 Budget Inputs-Final 5 16" xfId="7927"/>
    <cellStyle name="_DOSWELL - 2003 Budget Inputs-Final 5 17" xfId="7928"/>
    <cellStyle name="_DOSWELL - 2003 Budget Inputs-Final 5 18" xfId="7929"/>
    <cellStyle name="_DOSWELL - 2003 Budget Inputs-Final 5 2" xfId="7930"/>
    <cellStyle name="_DOSWELL - 2003 Budget Inputs-Final 5 3" xfId="7931"/>
    <cellStyle name="_DOSWELL - 2003 Budget Inputs-Final 5 4" xfId="7932"/>
    <cellStyle name="_DOSWELL - 2003 Budget Inputs-Final 5 5" xfId="7933"/>
    <cellStyle name="_DOSWELL - 2003 Budget Inputs-Final 5 6" xfId="7934"/>
    <cellStyle name="_DOSWELL - 2003 Budget Inputs-Final 5 7" xfId="7935"/>
    <cellStyle name="_DOSWELL - 2003 Budget Inputs-Final 5 8" xfId="7936"/>
    <cellStyle name="_DOSWELL - 2003 Budget Inputs-Final 5 9" xfId="7937"/>
    <cellStyle name="_DOSWELL - 2003 Budget Inputs-Final 6" xfId="7938"/>
    <cellStyle name="_DOSWELL - 2003 Budget Inputs-Final 6 10" xfId="7939"/>
    <cellStyle name="_DOSWELL - 2003 Budget Inputs-Final 6 11" xfId="7940"/>
    <cellStyle name="_DOSWELL - 2003 Budget Inputs-Final 6 12" xfId="7941"/>
    <cellStyle name="_DOSWELL - 2003 Budget Inputs-Final 6 13" xfId="7942"/>
    <cellStyle name="_DOSWELL - 2003 Budget Inputs-Final 6 14" xfId="7943"/>
    <cellStyle name="_DOSWELL - 2003 Budget Inputs-Final 6 15" xfId="7944"/>
    <cellStyle name="_DOSWELL - 2003 Budget Inputs-Final 6 16" xfId="7945"/>
    <cellStyle name="_DOSWELL - 2003 Budget Inputs-Final 6 17" xfId="7946"/>
    <cellStyle name="_DOSWELL - 2003 Budget Inputs-Final 6 18" xfId="7947"/>
    <cellStyle name="_DOSWELL - 2003 Budget Inputs-Final 6 2" xfId="7948"/>
    <cellStyle name="_DOSWELL - 2003 Budget Inputs-Final 6 3" xfId="7949"/>
    <cellStyle name="_DOSWELL - 2003 Budget Inputs-Final 6 4" xfId="7950"/>
    <cellStyle name="_DOSWELL - 2003 Budget Inputs-Final 6 5" xfId="7951"/>
    <cellStyle name="_DOSWELL - 2003 Budget Inputs-Final 6 6" xfId="7952"/>
    <cellStyle name="_DOSWELL - 2003 Budget Inputs-Final 6 7" xfId="7953"/>
    <cellStyle name="_DOSWELL - 2003 Budget Inputs-Final 6 8" xfId="7954"/>
    <cellStyle name="_DOSWELL - 2003 Budget Inputs-Final 6 9" xfId="7955"/>
    <cellStyle name="_DOSWELL - 2003 Budget Inputs-Final 7" xfId="7956"/>
    <cellStyle name="_DOSWELL - 2003 Budget Inputs-Final 7 10" xfId="7957"/>
    <cellStyle name="_DOSWELL - 2003 Budget Inputs-Final 7 11" xfId="7958"/>
    <cellStyle name="_DOSWELL - 2003 Budget Inputs-Final 7 12" xfId="7959"/>
    <cellStyle name="_DOSWELL - 2003 Budget Inputs-Final 7 13" xfId="7960"/>
    <cellStyle name="_DOSWELL - 2003 Budget Inputs-Final 7 14" xfId="7961"/>
    <cellStyle name="_DOSWELL - 2003 Budget Inputs-Final 7 15" xfId="7962"/>
    <cellStyle name="_DOSWELL - 2003 Budget Inputs-Final 7 16" xfId="7963"/>
    <cellStyle name="_DOSWELL - 2003 Budget Inputs-Final 7 17" xfId="7964"/>
    <cellStyle name="_DOSWELL - 2003 Budget Inputs-Final 7 18" xfId="7965"/>
    <cellStyle name="_DOSWELL - 2003 Budget Inputs-Final 7 2" xfId="7966"/>
    <cellStyle name="_DOSWELL - 2003 Budget Inputs-Final 7 3" xfId="7967"/>
    <cellStyle name="_DOSWELL - 2003 Budget Inputs-Final 7 4" xfId="7968"/>
    <cellStyle name="_DOSWELL - 2003 Budget Inputs-Final 7 5" xfId="7969"/>
    <cellStyle name="_DOSWELL - 2003 Budget Inputs-Final 7 6" xfId="7970"/>
    <cellStyle name="_DOSWELL - 2003 Budget Inputs-Final 7 7" xfId="7971"/>
    <cellStyle name="_DOSWELL - 2003 Budget Inputs-Final 7 8" xfId="7972"/>
    <cellStyle name="_DOSWELL - 2003 Budget Inputs-Final 7 9" xfId="7973"/>
    <cellStyle name="_DOSWELL - 2003 Budget Inputs-Final 8" xfId="7974"/>
    <cellStyle name="_DOSWELL - 2003 Budget Inputs-Final 9" xfId="7975"/>
    <cellStyle name="_DOSWELL - 2003 Budget Inputs-Final_2007 Group Capital State Tax Workpapers1" xfId="7976"/>
    <cellStyle name="_DOSWELL - 2003 Budget Inputs-Final_2007 Group Capital State Tax Workpapers1 2" xfId="7977"/>
    <cellStyle name="_DOSWELL - 2003 Budget Inputs-Final_2008 FPL Group Tax Workpapers" xfId="7978"/>
    <cellStyle name="_DOSWELL - 2003 Budget Inputs-Final_BASIS ADJ" xfId="7979"/>
    <cellStyle name="_DOSWELL - 2003 Budget Inputs-Final_BM Adjustments" xfId="7980"/>
    <cellStyle name="_DOSWELL - 2003 Budget Inputs-Final_Callahan" xfId="7981"/>
    <cellStyle name="_DOSWELL - 2003 Budget Inputs-Final_Callahan " xfId="7982"/>
    <cellStyle name="_DOSWELL - 2003 Budget Inputs-Final_Callahan _1" xfId="7983"/>
    <cellStyle name="_DOSWELL - 2003 Budget Inputs-Final_Callahan 090813 GM 0 Report" xfId="7984"/>
    <cellStyle name="_DOSWELL - 2003 Budget Inputs-Final_Callahan 091106 GM 0 Report" xfId="7985"/>
    <cellStyle name="_DOSWELL - 2003 Budget Inputs-Final_Copy of Texas Wind Debt Amortization 11-08" xfId="7986"/>
    <cellStyle name="_DOSWELL - 2003 Budget Inputs-Final_Debt Service Coverage Ratio-TEXAS WIND Historical  Forecast" xfId="7987"/>
    <cellStyle name="_DOSWELL - 2003 Budget Inputs-Final_ENTRY 2010 11 FUEL AMORT PROSPECTIVE METHOD" xfId="7988"/>
    <cellStyle name="_DOSWELL - 2003 Budget Inputs-Final_Fees" xfId="7989"/>
    <cellStyle name="_DOSWELL - 2003 Budget Inputs-Final_Final 2009 tax workpapers" xfId="7990"/>
    <cellStyle name="_DOSWELL - 2003 Budget Inputs-Final_FPL Georgia Tax As of October 2010" xfId="7991"/>
    <cellStyle name="_DOSWELL - 2003 Budget Inputs-Final_FPL Georgia Tax As of October 2010_Summary of 2010 Errors Resolutions with Responses" xfId="7992"/>
    <cellStyle name="_DOSWELL - 2003 Budget Inputs-Final_Group Prov M11 09" xfId="7993"/>
    <cellStyle name="_DOSWELL - 2003 Budget Inputs-Final_Group Prov M11 09_Final 2009 tax workpapers" xfId="7994"/>
    <cellStyle name="_DOSWELL - 2003 Budget Inputs-Final_Horse Hollow 1 090813 GM 0 Report" xfId="7995"/>
    <cellStyle name="_DOSWELL - 2003 Budget Inputs-Final_Horse Hollow 1 090911 GM 0 Report" xfId="7996"/>
    <cellStyle name="_DOSWELL - 2003 Budget Inputs-Final_PSA analysis revised for forfeitures" xfId="7997"/>
    <cellStyle name="_DOSWELL - 2003 Budget Inputs-Final_Wind Adj_091106" xfId="7998"/>
    <cellStyle name="_Doswell 2003 Budget Detail - Sean" xfId="7999"/>
    <cellStyle name="_Doswell 2003 Budget Detail - Sean 10" xfId="8000"/>
    <cellStyle name="_Doswell 2003 Budget Detail - Sean 11" xfId="8001"/>
    <cellStyle name="_Doswell 2003 Budget Detail - Sean 12" xfId="8002"/>
    <cellStyle name="_Doswell 2003 Budget Detail - Sean 13" xfId="8003"/>
    <cellStyle name="_Doswell 2003 Budget Detail - Sean 14" xfId="8004"/>
    <cellStyle name="_Doswell 2003 Budget Detail - Sean 15" xfId="8005"/>
    <cellStyle name="_Doswell 2003 Budget Detail - Sean 16" xfId="8006"/>
    <cellStyle name="_Doswell 2003 Budget Detail - Sean 17" xfId="8007"/>
    <cellStyle name="_Doswell 2003 Budget Detail - Sean 2" xfId="8008"/>
    <cellStyle name="_Doswell 2003 Budget Detail - Sean 2 2" xfId="8009"/>
    <cellStyle name="_Doswell 2003 Budget Detail - Sean 2 3" xfId="8010"/>
    <cellStyle name="_Doswell 2003 Budget Detail - Sean 2 4" xfId="8011"/>
    <cellStyle name="_Doswell 2003 Budget Detail - Sean 2 5" xfId="8012"/>
    <cellStyle name="_Doswell 2003 Budget Detail - Sean 2 6" xfId="8013"/>
    <cellStyle name="_Doswell 2003 Budget Detail - Sean 2 7" xfId="8014"/>
    <cellStyle name="_Doswell 2003 Budget Detail - Sean 2 8" xfId="8015"/>
    <cellStyle name="_Doswell 2003 Budget Detail - Sean 3" xfId="8016"/>
    <cellStyle name="_Doswell 2003 Budget Detail - Sean 3 2" xfId="8017"/>
    <cellStyle name="_Doswell 2003 Budget Detail - Sean 3 3" xfId="8018"/>
    <cellStyle name="_Doswell 2003 Budget Detail - Sean 3 4" xfId="8019"/>
    <cellStyle name="_Doswell 2003 Budget Detail - Sean 3 5" xfId="8020"/>
    <cellStyle name="_Doswell 2003 Budget Detail - Sean 3 6" xfId="8021"/>
    <cellStyle name="_Doswell 2003 Budget Detail - Sean 3 7" xfId="8022"/>
    <cellStyle name="_Doswell 2003 Budget Detail - Sean 3 8" xfId="8023"/>
    <cellStyle name="_Doswell 2003 Budget Detail - Sean 4" xfId="8024"/>
    <cellStyle name="_Doswell 2003 Budget Detail - Sean 4 2" xfId="8025"/>
    <cellStyle name="_Doswell 2003 Budget Detail - Sean 4 3" xfId="8026"/>
    <cellStyle name="_Doswell 2003 Budget Detail - Sean 4 4" xfId="8027"/>
    <cellStyle name="_Doswell 2003 Budget Detail - Sean 4 5" xfId="8028"/>
    <cellStyle name="_Doswell 2003 Budget Detail - Sean 4 6" xfId="8029"/>
    <cellStyle name="_Doswell 2003 Budget Detail - Sean 4 7" xfId="8030"/>
    <cellStyle name="_Doswell 2003 Budget Detail - Sean 4 8" xfId="8031"/>
    <cellStyle name="_Doswell 2003 Budget Detail - Sean 5" xfId="8032"/>
    <cellStyle name="_Doswell 2003 Budget Detail - Sean 5 10" xfId="8033"/>
    <cellStyle name="_Doswell 2003 Budget Detail - Sean 5 11" xfId="8034"/>
    <cellStyle name="_Doswell 2003 Budget Detail - Sean 5 12" xfId="8035"/>
    <cellStyle name="_Doswell 2003 Budget Detail - Sean 5 13" xfId="8036"/>
    <cellStyle name="_Doswell 2003 Budget Detail - Sean 5 14" xfId="8037"/>
    <cellStyle name="_Doswell 2003 Budget Detail - Sean 5 15" xfId="8038"/>
    <cellStyle name="_Doswell 2003 Budget Detail - Sean 5 16" xfId="8039"/>
    <cellStyle name="_Doswell 2003 Budget Detail - Sean 5 17" xfId="8040"/>
    <cellStyle name="_Doswell 2003 Budget Detail - Sean 5 18" xfId="8041"/>
    <cellStyle name="_Doswell 2003 Budget Detail - Sean 5 2" xfId="8042"/>
    <cellStyle name="_Doswell 2003 Budget Detail - Sean 5 3" xfId="8043"/>
    <cellStyle name="_Doswell 2003 Budget Detail - Sean 5 4" xfId="8044"/>
    <cellStyle name="_Doswell 2003 Budget Detail - Sean 5 5" xfId="8045"/>
    <cellStyle name="_Doswell 2003 Budget Detail - Sean 5 6" xfId="8046"/>
    <cellStyle name="_Doswell 2003 Budget Detail - Sean 5 7" xfId="8047"/>
    <cellStyle name="_Doswell 2003 Budget Detail - Sean 5 8" xfId="8048"/>
    <cellStyle name="_Doswell 2003 Budget Detail - Sean 5 9" xfId="8049"/>
    <cellStyle name="_Doswell 2003 Budget Detail - Sean 6" xfId="8050"/>
    <cellStyle name="_Doswell 2003 Budget Detail - Sean 6 10" xfId="8051"/>
    <cellStyle name="_Doswell 2003 Budget Detail - Sean 6 11" xfId="8052"/>
    <cellStyle name="_Doswell 2003 Budget Detail - Sean 6 12" xfId="8053"/>
    <cellStyle name="_Doswell 2003 Budget Detail - Sean 6 13" xfId="8054"/>
    <cellStyle name="_Doswell 2003 Budget Detail - Sean 6 14" xfId="8055"/>
    <cellStyle name="_Doswell 2003 Budget Detail - Sean 6 15" xfId="8056"/>
    <cellStyle name="_Doswell 2003 Budget Detail - Sean 6 16" xfId="8057"/>
    <cellStyle name="_Doswell 2003 Budget Detail - Sean 6 17" xfId="8058"/>
    <cellStyle name="_Doswell 2003 Budget Detail - Sean 6 18" xfId="8059"/>
    <cellStyle name="_Doswell 2003 Budget Detail - Sean 6 2" xfId="8060"/>
    <cellStyle name="_Doswell 2003 Budget Detail - Sean 6 3" xfId="8061"/>
    <cellStyle name="_Doswell 2003 Budget Detail - Sean 6 4" xfId="8062"/>
    <cellStyle name="_Doswell 2003 Budget Detail - Sean 6 5" xfId="8063"/>
    <cellStyle name="_Doswell 2003 Budget Detail - Sean 6 6" xfId="8064"/>
    <cellStyle name="_Doswell 2003 Budget Detail - Sean 6 7" xfId="8065"/>
    <cellStyle name="_Doswell 2003 Budget Detail - Sean 6 8" xfId="8066"/>
    <cellStyle name="_Doswell 2003 Budget Detail - Sean 6 9" xfId="8067"/>
    <cellStyle name="_Doswell 2003 Budget Detail - Sean 7" xfId="8068"/>
    <cellStyle name="_Doswell 2003 Budget Detail - Sean 7 10" xfId="8069"/>
    <cellStyle name="_Doswell 2003 Budget Detail - Sean 7 11" xfId="8070"/>
    <cellStyle name="_Doswell 2003 Budget Detail - Sean 7 12" xfId="8071"/>
    <cellStyle name="_Doswell 2003 Budget Detail - Sean 7 13" xfId="8072"/>
    <cellStyle name="_Doswell 2003 Budget Detail - Sean 7 14" xfId="8073"/>
    <cellStyle name="_Doswell 2003 Budget Detail - Sean 7 15" xfId="8074"/>
    <cellStyle name="_Doswell 2003 Budget Detail - Sean 7 16" xfId="8075"/>
    <cellStyle name="_Doswell 2003 Budget Detail - Sean 7 17" xfId="8076"/>
    <cellStyle name="_Doswell 2003 Budget Detail - Sean 7 18" xfId="8077"/>
    <cellStyle name="_Doswell 2003 Budget Detail - Sean 7 2" xfId="8078"/>
    <cellStyle name="_Doswell 2003 Budget Detail - Sean 7 3" xfId="8079"/>
    <cellStyle name="_Doswell 2003 Budget Detail - Sean 7 4" xfId="8080"/>
    <cellStyle name="_Doswell 2003 Budget Detail - Sean 7 5" xfId="8081"/>
    <cellStyle name="_Doswell 2003 Budget Detail - Sean 7 6" xfId="8082"/>
    <cellStyle name="_Doswell 2003 Budget Detail - Sean 7 7" xfId="8083"/>
    <cellStyle name="_Doswell 2003 Budget Detail - Sean 7 8" xfId="8084"/>
    <cellStyle name="_Doswell 2003 Budget Detail - Sean 7 9" xfId="8085"/>
    <cellStyle name="_Doswell 2003 Budget Detail - Sean 8" xfId="8086"/>
    <cellStyle name="_Doswell 2003 Budget Detail - Sean 9" xfId="8087"/>
    <cellStyle name="_Doswell 2003 Budget Detail - Sean_2007 Group Capital State Tax Workpapers1" xfId="8088"/>
    <cellStyle name="_Doswell 2003 Budget Detail - Sean_2007 Group Capital State Tax Workpapers1 2" xfId="8089"/>
    <cellStyle name="_Doswell 2003 Budget Detail - Sean_2008 FPL Group Tax Workpapers" xfId="8090"/>
    <cellStyle name="_Doswell 2003 Budget Detail - Sean_BASIS ADJ" xfId="8091"/>
    <cellStyle name="_Doswell 2003 Budget Detail - Sean_BM Adjustments" xfId="8092"/>
    <cellStyle name="_Doswell 2003 Budget Detail - Sean_Callahan" xfId="8093"/>
    <cellStyle name="_Doswell 2003 Budget Detail - Sean_Callahan " xfId="8094"/>
    <cellStyle name="_Doswell 2003 Budget Detail - Sean_Callahan _1" xfId="8095"/>
    <cellStyle name="_Doswell 2003 Budget Detail - Sean_Callahan 090813 GM 0 Report" xfId="8096"/>
    <cellStyle name="_Doswell 2003 Budget Detail - Sean_Callahan 091106 GM 0 Report" xfId="8097"/>
    <cellStyle name="_Doswell 2003 Budget Detail - Sean_Copy of Texas Wind Debt Amortization 11-08" xfId="8098"/>
    <cellStyle name="_Doswell 2003 Budget Detail - Sean_Debt Service Coverage Ratio-TEXAS WIND Historical  Forecast" xfId="8099"/>
    <cellStyle name="_Doswell 2003 Budget Detail - Sean_ENTRY 2010 11 FUEL AMORT PROSPECTIVE METHOD" xfId="8100"/>
    <cellStyle name="_Doswell 2003 Budget Detail - Sean_Fees" xfId="8101"/>
    <cellStyle name="_Doswell 2003 Budget Detail - Sean_Final 2009 tax workpapers" xfId="8102"/>
    <cellStyle name="_Doswell 2003 Budget Detail - Sean_FPL Georgia Tax As of October 2010" xfId="8103"/>
    <cellStyle name="_Doswell 2003 Budget Detail - Sean_FPL Georgia Tax As of October 2010_Summary of 2010 Errors Resolutions with Responses" xfId="8104"/>
    <cellStyle name="_Doswell 2003 Budget Detail - Sean_Group Prov M11 09" xfId="8105"/>
    <cellStyle name="_Doswell 2003 Budget Detail - Sean_Group Prov M11 09_Final 2009 tax workpapers" xfId="8106"/>
    <cellStyle name="_Doswell 2003 Budget Detail - Sean_Horse Hollow 1 090813 GM 0 Report" xfId="8107"/>
    <cellStyle name="_Doswell 2003 Budget Detail - Sean_Horse Hollow 1 090911 GM 0 Report" xfId="8108"/>
    <cellStyle name="_Doswell 2003 Budget Detail - Sean_PSA analysis revised for forfeitures" xfId="8109"/>
    <cellStyle name="_Doswell 2003 Budget Detail - Sean_Wind Adj_091106" xfId="8110"/>
    <cellStyle name="_Doswell 5 MW vs Temp Calculator with HR Curves TBD" xfId="8111"/>
    <cellStyle name="_Doswell 6 MW vs Temp Calculator with HR Curves TBD" xfId="8112"/>
    <cellStyle name="_Doswell Budget Depreciation" xfId="8113"/>
    <cellStyle name="_Doswell Budget Depreciation 10" xfId="8114"/>
    <cellStyle name="_Doswell Budget Depreciation 11" xfId="8115"/>
    <cellStyle name="_Doswell Budget Depreciation 12" xfId="8116"/>
    <cellStyle name="_Doswell Budget Depreciation 13" xfId="8117"/>
    <cellStyle name="_Doswell Budget Depreciation 14" xfId="8118"/>
    <cellStyle name="_Doswell Budget Depreciation 15" xfId="8119"/>
    <cellStyle name="_Doswell Budget Depreciation 16" xfId="8120"/>
    <cellStyle name="_Doswell Budget Depreciation 17" xfId="8121"/>
    <cellStyle name="_Doswell Budget Depreciation 2" xfId="8122"/>
    <cellStyle name="_Doswell Budget Depreciation 2 2" xfId="8123"/>
    <cellStyle name="_Doswell Budget Depreciation 2 3" xfId="8124"/>
    <cellStyle name="_Doswell Budget Depreciation 2 4" xfId="8125"/>
    <cellStyle name="_Doswell Budget Depreciation 2 5" xfId="8126"/>
    <cellStyle name="_Doswell Budget Depreciation 2 6" xfId="8127"/>
    <cellStyle name="_Doswell Budget Depreciation 2 7" xfId="8128"/>
    <cellStyle name="_Doswell Budget Depreciation 2 8" xfId="8129"/>
    <cellStyle name="_Doswell Budget Depreciation 3" xfId="8130"/>
    <cellStyle name="_Doswell Budget Depreciation 3 2" xfId="8131"/>
    <cellStyle name="_Doswell Budget Depreciation 3 3" xfId="8132"/>
    <cellStyle name="_Doswell Budget Depreciation 3 4" xfId="8133"/>
    <cellStyle name="_Doswell Budget Depreciation 3 5" xfId="8134"/>
    <cellStyle name="_Doswell Budget Depreciation 3 6" xfId="8135"/>
    <cellStyle name="_Doswell Budget Depreciation 3 7" xfId="8136"/>
    <cellStyle name="_Doswell Budget Depreciation 3 8" xfId="8137"/>
    <cellStyle name="_Doswell Budget Depreciation 4" xfId="8138"/>
    <cellStyle name="_Doswell Budget Depreciation 4 2" xfId="8139"/>
    <cellStyle name="_Doswell Budget Depreciation 4 3" xfId="8140"/>
    <cellStyle name="_Doswell Budget Depreciation 4 4" xfId="8141"/>
    <cellStyle name="_Doswell Budget Depreciation 4 5" xfId="8142"/>
    <cellStyle name="_Doswell Budget Depreciation 4 6" xfId="8143"/>
    <cellStyle name="_Doswell Budget Depreciation 4 7" xfId="8144"/>
    <cellStyle name="_Doswell Budget Depreciation 4 8" xfId="8145"/>
    <cellStyle name="_Doswell Budget Depreciation 5" xfId="8146"/>
    <cellStyle name="_Doswell Budget Depreciation 5 10" xfId="8147"/>
    <cellStyle name="_Doswell Budget Depreciation 5 11" xfId="8148"/>
    <cellStyle name="_Doswell Budget Depreciation 5 12" xfId="8149"/>
    <cellStyle name="_Doswell Budget Depreciation 5 13" xfId="8150"/>
    <cellStyle name="_Doswell Budget Depreciation 5 14" xfId="8151"/>
    <cellStyle name="_Doswell Budget Depreciation 5 15" xfId="8152"/>
    <cellStyle name="_Doswell Budget Depreciation 5 16" xfId="8153"/>
    <cellStyle name="_Doswell Budget Depreciation 5 17" xfId="8154"/>
    <cellStyle name="_Doswell Budget Depreciation 5 18" xfId="8155"/>
    <cellStyle name="_Doswell Budget Depreciation 5 2" xfId="8156"/>
    <cellStyle name="_Doswell Budget Depreciation 5 3" xfId="8157"/>
    <cellStyle name="_Doswell Budget Depreciation 5 4" xfId="8158"/>
    <cellStyle name="_Doswell Budget Depreciation 5 5" xfId="8159"/>
    <cellStyle name="_Doswell Budget Depreciation 5 6" xfId="8160"/>
    <cellStyle name="_Doswell Budget Depreciation 5 7" xfId="8161"/>
    <cellStyle name="_Doswell Budget Depreciation 5 8" xfId="8162"/>
    <cellStyle name="_Doswell Budget Depreciation 5 9" xfId="8163"/>
    <cellStyle name="_Doswell Budget Depreciation 6" xfId="8164"/>
    <cellStyle name="_Doswell Budget Depreciation 6 10" xfId="8165"/>
    <cellStyle name="_Doswell Budget Depreciation 6 11" xfId="8166"/>
    <cellStyle name="_Doswell Budget Depreciation 6 12" xfId="8167"/>
    <cellStyle name="_Doswell Budget Depreciation 6 13" xfId="8168"/>
    <cellStyle name="_Doswell Budget Depreciation 6 14" xfId="8169"/>
    <cellStyle name="_Doswell Budget Depreciation 6 15" xfId="8170"/>
    <cellStyle name="_Doswell Budget Depreciation 6 16" xfId="8171"/>
    <cellStyle name="_Doswell Budget Depreciation 6 17" xfId="8172"/>
    <cellStyle name="_Doswell Budget Depreciation 6 18" xfId="8173"/>
    <cellStyle name="_Doswell Budget Depreciation 6 2" xfId="8174"/>
    <cellStyle name="_Doswell Budget Depreciation 6 3" xfId="8175"/>
    <cellStyle name="_Doswell Budget Depreciation 6 4" xfId="8176"/>
    <cellStyle name="_Doswell Budget Depreciation 6 5" xfId="8177"/>
    <cellStyle name="_Doswell Budget Depreciation 6 6" xfId="8178"/>
    <cellStyle name="_Doswell Budget Depreciation 6 7" xfId="8179"/>
    <cellStyle name="_Doswell Budget Depreciation 6 8" xfId="8180"/>
    <cellStyle name="_Doswell Budget Depreciation 6 9" xfId="8181"/>
    <cellStyle name="_Doswell Budget Depreciation 7" xfId="8182"/>
    <cellStyle name="_Doswell Budget Depreciation 7 10" xfId="8183"/>
    <cellStyle name="_Doswell Budget Depreciation 7 11" xfId="8184"/>
    <cellStyle name="_Doswell Budget Depreciation 7 12" xfId="8185"/>
    <cellStyle name="_Doswell Budget Depreciation 7 13" xfId="8186"/>
    <cellStyle name="_Doswell Budget Depreciation 7 14" xfId="8187"/>
    <cellStyle name="_Doswell Budget Depreciation 7 15" xfId="8188"/>
    <cellStyle name="_Doswell Budget Depreciation 7 16" xfId="8189"/>
    <cellStyle name="_Doswell Budget Depreciation 7 17" xfId="8190"/>
    <cellStyle name="_Doswell Budget Depreciation 7 18" xfId="8191"/>
    <cellStyle name="_Doswell Budget Depreciation 7 2" xfId="8192"/>
    <cellStyle name="_Doswell Budget Depreciation 7 3" xfId="8193"/>
    <cellStyle name="_Doswell Budget Depreciation 7 4" xfId="8194"/>
    <cellStyle name="_Doswell Budget Depreciation 7 5" xfId="8195"/>
    <cellStyle name="_Doswell Budget Depreciation 7 6" xfId="8196"/>
    <cellStyle name="_Doswell Budget Depreciation 7 7" xfId="8197"/>
    <cellStyle name="_Doswell Budget Depreciation 7 8" xfId="8198"/>
    <cellStyle name="_Doswell Budget Depreciation 7 9" xfId="8199"/>
    <cellStyle name="_Doswell Budget Depreciation 8" xfId="8200"/>
    <cellStyle name="_Doswell Budget Depreciation 9" xfId="8201"/>
    <cellStyle name="_Doswell Budget Depreciation_2007 Group Capital State Tax Workpapers1" xfId="8202"/>
    <cellStyle name="_Doswell Budget Depreciation_2007 Group Capital State Tax Workpapers1 2" xfId="8203"/>
    <cellStyle name="_Doswell Budget Depreciation_2008 FPL Group Tax Workpapers" xfId="8204"/>
    <cellStyle name="_Doswell Budget Depreciation_BASIS ADJ" xfId="8205"/>
    <cellStyle name="_Doswell Budget Depreciation_BM Adjustments" xfId="8206"/>
    <cellStyle name="_Doswell Budget Depreciation_Callahan" xfId="8207"/>
    <cellStyle name="_Doswell Budget Depreciation_Callahan " xfId="8208"/>
    <cellStyle name="_Doswell Budget Depreciation_Callahan _1" xfId="8209"/>
    <cellStyle name="_Doswell Budget Depreciation_Callahan 090813 GM 0 Report" xfId="8210"/>
    <cellStyle name="_Doswell Budget Depreciation_Callahan 091106 GM 0 Report" xfId="8211"/>
    <cellStyle name="_Doswell Budget Depreciation_Copy of Texas Wind Debt Amortization 11-08" xfId="8212"/>
    <cellStyle name="_Doswell Budget Depreciation_Debt Service Coverage Ratio-TEXAS WIND Historical  Forecast" xfId="8213"/>
    <cellStyle name="_Doswell Budget Depreciation_ENTRY 2010 11 FUEL AMORT PROSPECTIVE METHOD" xfId="8214"/>
    <cellStyle name="_Doswell Budget Depreciation_Fees" xfId="8215"/>
    <cellStyle name="_Doswell Budget Depreciation_Final 2009 tax workpapers" xfId="8216"/>
    <cellStyle name="_Doswell Budget Depreciation_FPL Georgia Tax As of October 2010" xfId="8217"/>
    <cellStyle name="_Doswell Budget Depreciation_FPL Georgia Tax As of October 2010_Summary of 2010 Errors Resolutions with Responses" xfId="8218"/>
    <cellStyle name="_Doswell Budget Depreciation_Group Prov M11 09" xfId="8219"/>
    <cellStyle name="_Doswell Budget Depreciation_Group Prov M11 09_Final 2009 tax workpapers" xfId="8220"/>
    <cellStyle name="_Doswell Budget Depreciation_Horse Hollow 1 090813 GM 0 Report" xfId="8221"/>
    <cellStyle name="_Doswell Budget Depreciation_Horse Hollow 1 090911 GM 0 Report" xfId="8222"/>
    <cellStyle name="_Doswell Budget Depreciation_PSA analysis revised for forfeitures" xfId="8223"/>
    <cellStyle name="_Doswell Budget Depreciation_Wind Adj_091106" xfId="8224"/>
    <cellStyle name="_Doswell CT1 MW vs Temp Calculator rev 3" xfId="8225"/>
    <cellStyle name="_Doswell CT1 MW vs Temp Calculator TBD" xfId="8226"/>
    <cellStyle name="_Doswell SC" xfId="8227"/>
    <cellStyle name="_Draft Closing Statement to FPL  9-27-2007 adjusted WEC w_flow of funds" xfId="8228"/>
    <cellStyle name="_Draft Closing Statement to FPL  9-27-2007 adjusted WEC w_flow of funds 2" xfId="8229"/>
    <cellStyle name="_DSCR" xfId="8230"/>
    <cellStyle name="_DSCR (2)" xfId="8231"/>
    <cellStyle name="_DSCR (2) 10" xfId="8232"/>
    <cellStyle name="_DSCR (2) 11" xfId="8233"/>
    <cellStyle name="_DSCR (2) 12" xfId="8234"/>
    <cellStyle name="_DSCR (2) 13" xfId="8235"/>
    <cellStyle name="_DSCR (2) 14" xfId="8236"/>
    <cellStyle name="_DSCR (2) 15" xfId="8237"/>
    <cellStyle name="_DSCR (2) 16" xfId="8238"/>
    <cellStyle name="_DSCR (2) 17" xfId="8239"/>
    <cellStyle name="_DSCR (2) 2" xfId="8240"/>
    <cellStyle name="_DSCR (2) 2 2" xfId="8241"/>
    <cellStyle name="_DSCR (2) 2 3" xfId="8242"/>
    <cellStyle name="_DSCR (2) 2 4" xfId="8243"/>
    <cellStyle name="_DSCR (2) 2 5" xfId="8244"/>
    <cellStyle name="_DSCR (2) 2 6" xfId="8245"/>
    <cellStyle name="_DSCR (2) 2 7" xfId="8246"/>
    <cellStyle name="_DSCR (2) 2 8" xfId="8247"/>
    <cellStyle name="_DSCR (2) 3" xfId="8248"/>
    <cellStyle name="_DSCR (2) 3 2" xfId="8249"/>
    <cellStyle name="_DSCR (2) 3 3" xfId="8250"/>
    <cellStyle name="_DSCR (2) 3 4" xfId="8251"/>
    <cellStyle name="_DSCR (2) 3 5" xfId="8252"/>
    <cellStyle name="_DSCR (2) 3 6" xfId="8253"/>
    <cellStyle name="_DSCR (2) 3 7" xfId="8254"/>
    <cellStyle name="_DSCR (2) 3 8" xfId="8255"/>
    <cellStyle name="_DSCR (2) 4" xfId="8256"/>
    <cellStyle name="_DSCR (2) 4 2" xfId="8257"/>
    <cellStyle name="_DSCR (2) 4 3" xfId="8258"/>
    <cellStyle name="_DSCR (2) 4 4" xfId="8259"/>
    <cellStyle name="_DSCR (2) 4 5" xfId="8260"/>
    <cellStyle name="_DSCR (2) 4 6" xfId="8261"/>
    <cellStyle name="_DSCR (2) 4 7" xfId="8262"/>
    <cellStyle name="_DSCR (2) 4 8" xfId="8263"/>
    <cellStyle name="_DSCR (2) 5" xfId="8264"/>
    <cellStyle name="_DSCR (2) 5 10" xfId="8265"/>
    <cellStyle name="_DSCR (2) 5 11" xfId="8266"/>
    <cellStyle name="_DSCR (2) 5 12" xfId="8267"/>
    <cellStyle name="_DSCR (2) 5 13" xfId="8268"/>
    <cellStyle name="_DSCR (2) 5 14" xfId="8269"/>
    <cellStyle name="_DSCR (2) 5 15" xfId="8270"/>
    <cellStyle name="_DSCR (2) 5 16" xfId="8271"/>
    <cellStyle name="_DSCR (2) 5 17" xfId="8272"/>
    <cellStyle name="_DSCR (2) 5 18" xfId="8273"/>
    <cellStyle name="_DSCR (2) 5 2" xfId="8274"/>
    <cellStyle name="_DSCR (2) 5 3" xfId="8275"/>
    <cellStyle name="_DSCR (2) 5 4" xfId="8276"/>
    <cellStyle name="_DSCR (2) 5 5" xfId="8277"/>
    <cellStyle name="_DSCR (2) 5 6" xfId="8278"/>
    <cellStyle name="_DSCR (2) 5 7" xfId="8279"/>
    <cellStyle name="_DSCR (2) 5 8" xfId="8280"/>
    <cellStyle name="_DSCR (2) 5 9" xfId="8281"/>
    <cellStyle name="_DSCR (2) 6" xfId="8282"/>
    <cellStyle name="_DSCR (2) 6 10" xfId="8283"/>
    <cellStyle name="_DSCR (2) 6 11" xfId="8284"/>
    <cellStyle name="_DSCR (2) 6 12" xfId="8285"/>
    <cellStyle name="_DSCR (2) 6 13" xfId="8286"/>
    <cellStyle name="_DSCR (2) 6 14" xfId="8287"/>
    <cellStyle name="_DSCR (2) 6 15" xfId="8288"/>
    <cellStyle name="_DSCR (2) 6 16" xfId="8289"/>
    <cellStyle name="_DSCR (2) 6 17" xfId="8290"/>
    <cellStyle name="_DSCR (2) 6 18" xfId="8291"/>
    <cellStyle name="_DSCR (2) 6 2" xfId="8292"/>
    <cellStyle name="_DSCR (2) 6 3" xfId="8293"/>
    <cellStyle name="_DSCR (2) 6 4" xfId="8294"/>
    <cellStyle name="_DSCR (2) 6 5" xfId="8295"/>
    <cellStyle name="_DSCR (2) 6 6" xfId="8296"/>
    <cellStyle name="_DSCR (2) 6 7" xfId="8297"/>
    <cellStyle name="_DSCR (2) 6 8" xfId="8298"/>
    <cellStyle name="_DSCR (2) 6 9" xfId="8299"/>
    <cellStyle name="_DSCR (2) 7" xfId="8300"/>
    <cellStyle name="_DSCR (2) 7 10" xfId="8301"/>
    <cellStyle name="_DSCR (2) 7 11" xfId="8302"/>
    <cellStyle name="_DSCR (2) 7 12" xfId="8303"/>
    <cellStyle name="_DSCR (2) 7 13" xfId="8304"/>
    <cellStyle name="_DSCR (2) 7 14" xfId="8305"/>
    <cellStyle name="_DSCR (2) 7 15" xfId="8306"/>
    <cellStyle name="_DSCR (2) 7 16" xfId="8307"/>
    <cellStyle name="_DSCR (2) 7 17" xfId="8308"/>
    <cellStyle name="_DSCR (2) 7 18" xfId="8309"/>
    <cellStyle name="_DSCR (2) 7 2" xfId="8310"/>
    <cellStyle name="_DSCR (2) 7 3" xfId="8311"/>
    <cellStyle name="_DSCR (2) 7 4" xfId="8312"/>
    <cellStyle name="_DSCR (2) 7 5" xfId="8313"/>
    <cellStyle name="_DSCR (2) 7 6" xfId="8314"/>
    <cellStyle name="_DSCR (2) 7 7" xfId="8315"/>
    <cellStyle name="_DSCR (2) 7 8" xfId="8316"/>
    <cellStyle name="_DSCR (2) 7 9" xfId="8317"/>
    <cellStyle name="_DSCR (2) 8" xfId="8318"/>
    <cellStyle name="_DSCR (2) 9" xfId="8319"/>
    <cellStyle name="_DSCR (2)_2007 Group Capital State Tax Workpapers1" xfId="8320"/>
    <cellStyle name="_DSCR (2)_2007 Group Capital State Tax Workpapers1 2" xfId="8321"/>
    <cellStyle name="_DSCR (2)_2008 FPL Group Tax Workpapers" xfId="8322"/>
    <cellStyle name="_DSCR (2)_BASIS ADJ" xfId="8323"/>
    <cellStyle name="_DSCR (2)_BM Adjustments" xfId="8324"/>
    <cellStyle name="_DSCR (2)_Callahan" xfId="8325"/>
    <cellStyle name="_DSCR (2)_Callahan " xfId="8326"/>
    <cellStyle name="_DSCR (2)_Callahan _1" xfId="8327"/>
    <cellStyle name="_DSCR (2)_Callahan 090813 GM 0 Report" xfId="8328"/>
    <cellStyle name="_DSCR (2)_Callahan 091106 GM 0 Report" xfId="8329"/>
    <cellStyle name="_DSCR (2)_Copy of Texas Wind Debt Amortization 11-08" xfId="8330"/>
    <cellStyle name="_DSCR (2)_Debt Service Coverage Ratio-TEXAS WIND Historical  Forecast" xfId="8331"/>
    <cellStyle name="_DSCR (2)_ENTRY 2010 11 FUEL AMORT PROSPECTIVE METHOD" xfId="8332"/>
    <cellStyle name="_DSCR (2)_Fees" xfId="8333"/>
    <cellStyle name="_DSCR (2)_Final 2009 tax workpapers" xfId="8334"/>
    <cellStyle name="_DSCR (2)_FPL Georgia Tax As of October 2010" xfId="8335"/>
    <cellStyle name="_DSCR (2)_FPL Georgia Tax As of October 2010_Summary of 2010 Errors Resolutions with Responses" xfId="8336"/>
    <cellStyle name="_DSCR (2)_Group Prov M11 09" xfId="8337"/>
    <cellStyle name="_DSCR (2)_Group Prov M11 09_Final 2009 tax workpapers" xfId="8338"/>
    <cellStyle name="_DSCR (2)_Horse Hollow 1 090813 GM 0 Report" xfId="8339"/>
    <cellStyle name="_DSCR (2)_Horse Hollow 1 090911 GM 0 Report" xfId="8340"/>
    <cellStyle name="_DSCR (2)_PSA analysis revised for forfeitures" xfId="8341"/>
    <cellStyle name="_DSCR (2)_Wind Adj_091106" xfId="8342"/>
    <cellStyle name="_DSCR 10" xfId="8343"/>
    <cellStyle name="_DSCR 11" xfId="8344"/>
    <cellStyle name="_DSCR 12" xfId="8345"/>
    <cellStyle name="_DSCR 13" xfId="8346"/>
    <cellStyle name="_DSCR 14" xfId="8347"/>
    <cellStyle name="_DSCR 15" xfId="8348"/>
    <cellStyle name="_DSCR 16" xfId="8349"/>
    <cellStyle name="_DSCR 17" xfId="8350"/>
    <cellStyle name="_DSCR 18" xfId="8351"/>
    <cellStyle name="_DSCR 2" xfId="8352"/>
    <cellStyle name="_DSCR 2 2" xfId="8353"/>
    <cellStyle name="_DSCR 2 3" xfId="8354"/>
    <cellStyle name="_DSCR 2 4" xfId="8355"/>
    <cellStyle name="_DSCR 2 5" xfId="8356"/>
    <cellStyle name="_DSCR 2 6" xfId="8357"/>
    <cellStyle name="_DSCR 2 7" xfId="8358"/>
    <cellStyle name="_DSCR 2 8" xfId="8359"/>
    <cellStyle name="_DSCR 3" xfId="8360"/>
    <cellStyle name="_DSCR 3 2" xfId="8361"/>
    <cellStyle name="_DSCR 3 3" xfId="8362"/>
    <cellStyle name="_DSCR 3 4" xfId="8363"/>
    <cellStyle name="_DSCR 3 5" xfId="8364"/>
    <cellStyle name="_DSCR 3 6" xfId="8365"/>
    <cellStyle name="_DSCR 3 7" xfId="8366"/>
    <cellStyle name="_DSCR 3 8" xfId="8367"/>
    <cellStyle name="_DSCR 4" xfId="8368"/>
    <cellStyle name="_DSCR 4 2" xfId="8369"/>
    <cellStyle name="_DSCR 4 3" xfId="8370"/>
    <cellStyle name="_DSCR 4 4" xfId="8371"/>
    <cellStyle name="_DSCR 4 5" xfId="8372"/>
    <cellStyle name="_DSCR 4 6" xfId="8373"/>
    <cellStyle name="_DSCR 4 7" xfId="8374"/>
    <cellStyle name="_DSCR 4 8" xfId="8375"/>
    <cellStyle name="_DSCR 5" xfId="8376"/>
    <cellStyle name="_DSCR 5 10" xfId="8377"/>
    <cellStyle name="_DSCR 5 11" xfId="8378"/>
    <cellStyle name="_DSCR 5 12" xfId="8379"/>
    <cellStyle name="_DSCR 5 13" xfId="8380"/>
    <cellStyle name="_DSCR 5 14" xfId="8381"/>
    <cellStyle name="_DSCR 5 15" xfId="8382"/>
    <cellStyle name="_DSCR 5 16" xfId="8383"/>
    <cellStyle name="_DSCR 5 17" xfId="8384"/>
    <cellStyle name="_DSCR 5 18" xfId="8385"/>
    <cellStyle name="_DSCR 5 2" xfId="8386"/>
    <cellStyle name="_DSCR 5 3" xfId="8387"/>
    <cellStyle name="_DSCR 5 4" xfId="8388"/>
    <cellStyle name="_DSCR 5 5" xfId="8389"/>
    <cellStyle name="_DSCR 5 6" xfId="8390"/>
    <cellStyle name="_DSCR 5 7" xfId="8391"/>
    <cellStyle name="_DSCR 5 8" xfId="8392"/>
    <cellStyle name="_DSCR 5 9" xfId="8393"/>
    <cellStyle name="_DSCR 6" xfId="8394"/>
    <cellStyle name="_DSCR 6 10" xfId="8395"/>
    <cellStyle name="_DSCR 6 11" xfId="8396"/>
    <cellStyle name="_DSCR 6 12" xfId="8397"/>
    <cellStyle name="_DSCR 6 13" xfId="8398"/>
    <cellStyle name="_DSCR 6 14" xfId="8399"/>
    <cellStyle name="_DSCR 6 15" xfId="8400"/>
    <cellStyle name="_DSCR 6 16" xfId="8401"/>
    <cellStyle name="_DSCR 6 17" xfId="8402"/>
    <cellStyle name="_DSCR 6 18" xfId="8403"/>
    <cellStyle name="_DSCR 6 2" xfId="8404"/>
    <cellStyle name="_DSCR 6 3" xfId="8405"/>
    <cellStyle name="_DSCR 6 4" xfId="8406"/>
    <cellStyle name="_DSCR 6 5" xfId="8407"/>
    <cellStyle name="_DSCR 6 6" xfId="8408"/>
    <cellStyle name="_DSCR 6 7" xfId="8409"/>
    <cellStyle name="_DSCR 6 8" xfId="8410"/>
    <cellStyle name="_DSCR 6 9" xfId="8411"/>
    <cellStyle name="_DSCR 7" xfId="8412"/>
    <cellStyle name="_DSCR 7 10" xfId="8413"/>
    <cellStyle name="_DSCR 7 11" xfId="8414"/>
    <cellStyle name="_DSCR 7 12" xfId="8415"/>
    <cellStyle name="_DSCR 7 13" xfId="8416"/>
    <cellStyle name="_DSCR 7 14" xfId="8417"/>
    <cellStyle name="_DSCR 7 15" xfId="8418"/>
    <cellStyle name="_DSCR 7 16" xfId="8419"/>
    <cellStyle name="_DSCR 7 17" xfId="8420"/>
    <cellStyle name="_DSCR 7 18" xfId="8421"/>
    <cellStyle name="_DSCR 7 2" xfId="8422"/>
    <cellStyle name="_DSCR 7 3" xfId="8423"/>
    <cellStyle name="_DSCR 7 4" xfId="8424"/>
    <cellStyle name="_DSCR 7 5" xfId="8425"/>
    <cellStyle name="_DSCR 7 6" xfId="8426"/>
    <cellStyle name="_DSCR 7 7" xfId="8427"/>
    <cellStyle name="_DSCR 7 8" xfId="8428"/>
    <cellStyle name="_DSCR 7 9" xfId="8429"/>
    <cellStyle name="_DSCR 8" xfId="8430"/>
    <cellStyle name="_DSCR 9" xfId="8431"/>
    <cellStyle name="_DSCR CALC - MARCH 02 DISTRIBUTION" xfId="8432"/>
    <cellStyle name="_DSCR CALC - MARCH 02 DISTRIBUTION - Forward" xfId="8433"/>
    <cellStyle name="_DSCR CALC - MARCH 02 DISTRIBUTION - Forward 10" xfId="8434"/>
    <cellStyle name="_DSCR CALC - MARCH 02 DISTRIBUTION - Forward 11" xfId="8435"/>
    <cellStyle name="_DSCR CALC - MARCH 02 DISTRIBUTION - Forward 12" xfId="8436"/>
    <cellStyle name="_DSCR CALC - MARCH 02 DISTRIBUTION - Forward 13" xfId="8437"/>
    <cellStyle name="_DSCR CALC - MARCH 02 DISTRIBUTION - Forward 14" xfId="8438"/>
    <cellStyle name="_DSCR CALC - MARCH 02 DISTRIBUTION - Forward 15" xfId="8439"/>
    <cellStyle name="_DSCR CALC - MARCH 02 DISTRIBUTION - Forward 16" xfId="8440"/>
    <cellStyle name="_DSCR CALC - MARCH 02 DISTRIBUTION - Forward 17" xfId="8441"/>
    <cellStyle name="_DSCR CALC - MARCH 02 DISTRIBUTION - Forward 2" xfId="8442"/>
    <cellStyle name="_DSCR CALC - MARCH 02 DISTRIBUTION - Forward 2 2" xfId="8443"/>
    <cellStyle name="_DSCR CALC - MARCH 02 DISTRIBUTION - Forward 2 3" xfId="8444"/>
    <cellStyle name="_DSCR CALC - MARCH 02 DISTRIBUTION - Forward 2 4" xfId="8445"/>
    <cellStyle name="_DSCR CALC - MARCH 02 DISTRIBUTION - Forward 2 5" xfId="8446"/>
    <cellStyle name="_DSCR CALC - MARCH 02 DISTRIBUTION - Forward 2 6" xfId="8447"/>
    <cellStyle name="_DSCR CALC - MARCH 02 DISTRIBUTION - Forward 2 7" xfId="8448"/>
    <cellStyle name="_DSCR CALC - MARCH 02 DISTRIBUTION - Forward 2 8" xfId="8449"/>
    <cellStyle name="_DSCR CALC - MARCH 02 DISTRIBUTION - Forward 3" xfId="8450"/>
    <cellStyle name="_DSCR CALC - MARCH 02 DISTRIBUTION - Forward 3 2" xfId="8451"/>
    <cellStyle name="_DSCR CALC - MARCH 02 DISTRIBUTION - Forward 3 3" xfId="8452"/>
    <cellStyle name="_DSCR CALC - MARCH 02 DISTRIBUTION - Forward 3 4" xfId="8453"/>
    <cellStyle name="_DSCR CALC - MARCH 02 DISTRIBUTION - Forward 3 5" xfId="8454"/>
    <cellStyle name="_DSCR CALC - MARCH 02 DISTRIBUTION - Forward 3 6" xfId="8455"/>
    <cellStyle name="_DSCR CALC - MARCH 02 DISTRIBUTION - Forward 3 7" xfId="8456"/>
    <cellStyle name="_DSCR CALC - MARCH 02 DISTRIBUTION - Forward 3 8" xfId="8457"/>
    <cellStyle name="_DSCR CALC - MARCH 02 DISTRIBUTION - Forward 4" xfId="8458"/>
    <cellStyle name="_DSCR CALC - MARCH 02 DISTRIBUTION - Forward 4 2" xfId="8459"/>
    <cellStyle name="_DSCR CALC - MARCH 02 DISTRIBUTION - Forward 4 3" xfId="8460"/>
    <cellStyle name="_DSCR CALC - MARCH 02 DISTRIBUTION - Forward 4 4" xfId="8461"/>
    <cellStyle name="_DSCR CALC - MARCH 02 DISTRIBUTION - Forward 4 5" xfId="8462"/>
    <cellStyle name="_DSCR CALC - MARCH 02 DISTRIBUTION - Forward 4 6" xfId="8463"/>
    <cellStyle name="_DSCR CALC - MARCH 02 DISTRIBUTION - Forward 4 7" xfId="8464"/>
    <cellStyle name="_DSCR CALC - MARCH 02 DISTRIBUTION - Forward 4 8" xfId="8465"/>
    <cellStyle name="_DSCR CALC - MARCH 02 DISTRIBUTION - Forward 5" xfId="8466"/>
    <cellStyle name="_DSCR CALC - MARCH 02 DISTRIBUTION - Forward 5 10" xfId="8467"/>
    <cellStyle name="_DSCR CALC - MARCH 02 DISTRIBUTION - Forward 5 11" xfId="8468"/>
    <cellStyle name="_DSCR CALC - MARCH 02 DISTRIBUTION - Forward 5 12" xfId="8469"/>
    <cellStyle name="_DSCR CALC - MARCH 02 DISTRIBUTION - Forward 5 13" xfId="8470"/>
    <cellStyle name="_DSCR CALC - MARCH 02 DISTRIBUTION - Forward 5 14" xfId="8471"/>
    <cellStyle name="_DSCR CALC - MARCH 02 DISTRIBUTION - Forward 5 15" xfId="8472"/>
    <cellStyle name="_DSCR CALC - MARCH 02 DISTRIBUTION - Forward 5 16" xfId="8473"/>
    <cellStyle name="_DSCR CALC - MARCH 02 DISTRIBUTION - Forward 5 17" xfId="8474"/>
    <cellStyle name="_DSCR CALC - MARCH 02 DISTRIBUTION - Forward 5 18" xfId="8475"/>
    <cellStyle name="_DSCR CALC - MARCH 02 DISTRIBUTION - Forward 5 2" xfId="8476"/>
    <cellStyle name="_DSCR CALC - MARCH 02 DISTRIBUTION - Forward 5 3" xfId="8477"/>
    <cellStyle name="_DSCR CALC - MARCH 02 DISTRIBUTION - Forward 5 4" xfId="8478"/>
    <cellStyle name="_DSCR CALC - MARCH 02 DISTRIBUTION - Forward 5 5" xfId="8479"/>
    <cellStyle name="_DSCR CALC - MARCH 02 DISTRIBUTION - Forward 5 6" xfId="8480"/>
    <cellStyle name="_DSCR CALC - MARCH 02 DISTRIBUTION - Forward 5 7" xfId="8481"/>
    <cellStyle name="_DSCR CALC - MARCH 02 DISTRIBUTION - Forward 5 8" xfId="8482"/>
    <cellStyle name="_DSCR CALC - MARCH 02 DISTRIBUTION - Forward 5 9" xfId="8483"/>
    <cellStyle name="_DSCR CALC - MARCH 02 DISTRIBUTION - Forward 6" xfId="8484"/>
    <cellStyle name="_DSCR CALC - MARCH 02 DISTRIBUTION - Forward 6 10" xfId="8485"/>
    <cellStyle name="_DSCR CALC - MARCH 02 DISTRIBUTION - Forward 6 11" xfId="8486"/>
    <cellStyle name="_DSCR CALC - MARCH 02 DISTRIBUTION - Forward 6 12" xfId="8487"/>
    <cellStyle name="_DSCR CALC - MARCH 02 DISTRIBUTION - Forward 6 13" xfId="8488"/>
    <cellStyle name="_DSCR CALC - MARCH 02 DISTRIBUTION - Forward 6 14" xfId="8489"/>
    <cellStyle name="_DSCR CALC - MARCH 02 DISTRIBUTION - Forward 6 15" xfId="8490"/>
    <cellStyle name="_DSCR CALC - MARCH 02 DISTRIBUTION - Forward 6 16" xfId="8491"/>
    <cellStyle name="_DSCR CALC - MARCH 02 DISTRIBUTION - Forward 6 17" xfId="8492"/>
    <cellStyle name="_DSCR CALC - MARCH 02 DISTRIBUTION - Forward 6 18" xfId="8493"/>
    <cellStyle name="_DSCR CALC - MARCH 02 DISTRIBUTION - Forward 6 2" xfId="8494"/>
    <cellStyle name="_DSCR CALC - MARCH 02 DISTRIBUTION - Forward 6 3" xfId="8495"/>
    <cellStyle name="_DSCR CALC - MARCH 02 DISTRIBUTION - Forward 6 4" xfId="8496"/>
    <cellStyle name="_DSCR CALC - MARCH 02 DISTRIBUTION - Forward 6 5" xfId="8497"/>
    <cellStyle name="_DSCR CALC - MARCH 02 DISTRIBUTION - Forward 6 6" xfId="8498"/>
    <cellStyle name="_DSCR CALC - MARCH 02 DISTRIBUTION - Forward 6 7" xfId="8499"/>
    <cellStyle name="_DSCR CALC - MARCH 02 DISTRIBUTION - Forward 6 8" xfId="8500"/>
    <cellStyle name="_DSCR CALC - MARCH 02 DISTRIBUTION - Forward 6 9" xfId="8501"/>
    <cellStyle name="_DSCR CALC - MARCH 02 DISTRIBUTION - Forward 7" xfId="8502"/>
    <cellStyle name="_DSCR CALC - MARCH 02 DISTRIBUTION - Forward 7 10" xfId="8503"/>
    <cellStyle name="_DSCR CALC - MARCH 02 DISTRIBUTION - Forward 7 11" xfId="8504"/>
    <cellStyle name="_DSCR CALC - MARCH 02 DISTRIBUTION - Forward 7 12" xfId="8505"/>
    <cellStyle name="_DSCR CALC - MARCH 02 DISTRIBUTION - Forward 7 13" xfId="8506"/>
    <cellStyle name="_DSCR CALC - MARCH 02 DISTRIBUTION - Forward 7 14" xfId="8507"/>
    <cellStyle name="_DSCR CALC - MARCH 02 DISTRIBUTION - Forward 7 15" xfId="8508"/>
    <cellStyle name="_DSCR CALC - MARCH 02 DISTRIBUTION - Forward 7 16" xfId="8509"/>
    <cellStyle name="_DSCR CALC - MARCH 02 DISTRIBUTION - Forward 7 17" xfId="8510"/>
    <cellStyle name="_DSCR CALC - MARCH 02 DISTRIBUTION - Forward 7 18" xfId="8511"/>
    <cellStyle name="_DSCR CALC - MARCH 02 DISTRIBUTION - Forward 7 2" xfId="8512"/>
    <cellStyle name="_DSCR CALC - MARCH 02 DISTRIBUTION - Forward 7 3" xfId="8513"/>
    <cellStyle name="_DSCR CALC - MARCH 02 DISTRIBUTION - Forward 7 4" xfId="8514"/>
    <cellStyle name="_DSCR CALC - MARCH 02 DISTRIBUTION - Forward 7 5" xfId="8515"/>
    <cellStyle name="_DSCR CALC - MARCH 02 DISTRIBUTION - Forward 7 6" xfId="8516"/>
    <cellStyle name="_DSCR CALC - MARCH 02 DISTRIBUTION - Forward 7 7" xfId="8517"/>
    <cellStyle name="_DSCR CALC - MARCH 02 DISTRIBUTION - Forward 7 8" xfId="8518"/>
    <cellStyle name="_DSCR CALC - MARCH 02 DISTRIBUTION - Forward 7 9" xfId="8519"/>
    <cellStyle name="_DSCR CALC - MARCH 02 DISTRIBUTION - Forward 8" xfId="8520"/>
    <cellStyle name="_DSCR CALC - MARCH 02 DISTRIBUTION - Forward 9" xfId="8521"/>
    <cellStyle name="_DSCR CALC - MARCH 02 DISTRIBUTION - Forward_2007 Group Capital State Tax Workpapers1" xfId="8522"/>
    <cellStyle name="_DSCR CALC - MARCH 02 DISTRIBUTION - Forward_2007 Group Capital State Tax Workpapers1 2" xfId="8523"/>
    <cellStyle name="_DSCR CALC - MARCH 02 DISTRIBUTION - Forward_2008 FPL Group Tax Workpapers" xfId="8524"/>
    <cellStyle name="_DSCR CALC - MARCH 02 DISTRIBUTION - Forward_BASIS ADJ" xfId="8525"/>
    <cellStyle name="_DSCR CALC - MARCH 02 DISTRIBUTION - Forward_BM Adjustments" xfId="8526"/>
    <cellStyle name="_DSCR CALC - MARCH 02 DISTRIBUTION - Forward_Callahan" xfId="8527"/>
    <cellStyle name="_DSCR CALC - MARCH 02 DISTRIBUTION - Forward_Callahan " xfId="8528"/>
    <cellStyle name="_DSCR CALC - MARCH 02 DISTRIBUTION - Forward_Callahan _1" xfId="8529"/>
    <cellStyle name="_DSCR CALC - MARCH 02 DISTRIBUTION - Forward_Callahan 090813 GM 0 Report" xfId="8530"/>
    <cellStyle name="_DSCR CALC - MARCH 02 DISTRIBUTION - Forward_Callahan 091106 GM 0 Report" xfId="8531"/>
    <cellStyle name="_DSCR CALC - MARCH 02 DISTRIBUTION - Forward_Copy of Texas Wind Debt Amortization 11-08" xfId="8532"/>
    <cellStyle name="_DSCR CALC - MARCH 02 DISTRIBUTION - Forward_Debt Service Coverage Ratio-TEXAS WIND Historical  Forecast" xfId="8533"/>
    <cellStyle name="_DSCR CALC - MARCH 02 DISTRIBUTION - Forward_ENTRY 2010 11 FUEL AMORT PROSPECTIVE METHOD" xfId="8534"/>
    <cellStyle name="_DSCR CALC - MARCH 02 DISTRIBUTION - Forward_Fees" xfId="8535"/>
    <cellStyle name="_DSCR CALC - MARCH 02 DISTRIBUTION - Forward_Final 2009 tax workpapers" xfId="8536"/>
    <cellStyle name="_DSCR CALC - MARCH 02 DISTRIBUTION - Forward_FPL Georgia Tax As of October 2010" xfId="8537"/>
    <cellStyle name="_DSCR CALC - MARCH 02 DISTRIBUTION - Forward_FPL Georgia Tax As of October 2010_Summary of 2010 Errors Resolutions with Responses" xfId="8538"/>
    <cellStyle name="_DSCR CALC - MARCH 02 DISTRIBUTION - Forward_Group Prov M11 09" xfId="8539"/>
    <cellStyle name="_DSCR CALC - MARCH 02 DISTRIBUTION - Forward_Group Prov M11 09_Final 2009 tax workpapers" xfId="8540"/>
    <cellStyle name="_DSCR CALC - MARCH 02 DISTRIBUTION - Forward_Horse Hollow 1 090813 GM 0 Report" xfId="8541"/>
    <cellStyle name="_DSCR CALC - MARCH 02 DISTRIBUTION - Forward_Horse Hollow 1 090911 GM 0 Report" xfId="8542"/>
    <cellStyle name="_DSCR CALC - MARCH 02 DISTRIBUTION - Forward_PSA analysis revised for forfeitures" xfId="8543"/>
    <cellStyle name="_DSCR CALC - MARCH 02 DISTRIBUTION - Forward_Wind Adj_091106" xfId="8544"/>
    <cellStyle name="_DSCR CALC - MARCH 02 DISTRIBUTION 10" xfId="8545"/>
    <cellStyle name="_DSCR CALC - MARCH 02 DISTRIBUTION 11" xfId="8546"/>
    <cellStyle name="_DSCR CALC - MARCH 02 DISTRIBUTION 12" xfId="8547"/>
    <cellStyle name="_DSCR CALC - MARCH 02 DISTRIBUTION 13" xfId="8548"/>
    <cellStyle name="_DSCR CALC - MARCH 02 DISTRIBUTION 14" xfId="8549"/>
    <cellStyle name="_DSCR CALC - MARCH 02 DISTRIBUTION 15" xfId="8550"/>
    <cellStyle name="_DSCR CALC - MARCH 02 DISTRIBUTION 16" xfId="8551"/>
    <cellStyle name="_DSCR CALC - MARCH 02 DISTRIBUTION 17" xfId="8552"/>
    <cellStyle name="_DSCR CALC - MARCH 02 DISTRIBUTION 18" xfId="8553"/>
    <cellStyle name="_DSCR CALC - MARCH 02 DISTRIBUTION 2" xfId="8554"/>
    <cellStyle name="_DSCR CALC - MARCH 02 DISTRIBUTION 2 2" xfId="8555"/>
    <cellStyle name="_DSCR CALC - MARCH 02 DISTRIBUTION 2 3" xfId="8556"/>
    <cellStyle name="_DSCR CALC - MARCH 02 DISTRIBUTION 2 4" xfId="8557"/>
    <cellStyle name="_DSCR CALC - MARCH 02 DISTRIBUTION 2 5" xfId="8558"/>
    <cellStyle name="_DSCR CALC - MARCH 02 DISTRIBUTION 2 6" xfId="8559"/>
    <cellStyle name="_DSCR CALC - MARCH 02 DISTRIBUTION 2 7" xfId="8560"/>
    <cellStyle name="_DSCR CALC - MARCH 02 DISTRIBUTION 2 8" xfId="8561"/>
    <cellStyle name="_DSCR CALC - MARCH 02 DISTRIBUTION 3" xfId="8562"/>
    <cellStyle name="_DSCR CALC - MARCH 02 DISTRIBUTION 3 2" xfId="8563"/>
    <cellStyle name="_DSCR CALC - MARCH 02 DISTRIBUTION 3 3" xfId="8564"/>
    <cellStyle name="_DSCR CALC - MARCH 02 DISTRIBUTION 3 4" xfId="8565"/>
    <cellStyle name="_DSCR CALC - MARCH 02 DISTRIBUTION 3 5" xfId="8566"/>
    <cellStyle name="_DSCR CALC - MARCH 02 DISTRIBUTION 3 6" xfId="8567"/>
    <cellStyle name="_DSCR CALC - MARCH 02 DISTRIBUTION 3 7" xfId="8568"/>
    <cellStyle name="_DSCR CALC - MARCH 02 DISTRIBUTION 3 8" xfId="8569"/>
    <cellStyle name="_DSCR CALC - MARCH 02 DISTRIBUTION 4" xfId="8570"/>
    <cellStyle name="_DSCR CALC - MARCH 02 DISTRIBUTION 4 2" xfId="8571"/>
    <cellStyle name="_DSCR CALC - MARCH 02 DISTRIBUTION 4 3" xfId="8572"/>
    <cellStyle name="_DSCR CALC - MARCH 02 DISTRIBUTION 4 4" xfId="8573"/>
    <cellStyle name="_DSCR CALC - MARCH 02 DISTRIBUTION 4 5" xfId="8574"/>
    <cellStyle name="_DSCR CALC - MARCH 02 DISTRIBUTION 4 6" xfId="8575"/>
    <cellStyle name="_DSCR CALC - MARCH 02 DISTRIBUTION 4 7" xfId="8576"/>
    <cellStyle name="_DSCR CALC - MARCH 02 DISTRIBUTION 4 8" xfId="8577"/>
    <cellStyle name="_DSCR CALC - MARCH 02 DISTRIBUTION 5" xfId="8578"/>
    <cellStyle name="_DSCR CALC - MARCH 02 DISTRIBUTION 5 10" xfId="8579"/>
    <cellStyle name="_DSCR CALC - MARCH 02 DISTRIBUTION 5 11" xfId="8580"/>
    <cellStyle name="_DSCR CALC - MARCH 02 DISTRIBUTION 5 12" xfId="8581"/>
    <cellStyle name="_DSCR CALC - MARCH 02 DISTRIBUTION 5 13" xfId="8582"/>
    <cellStyle name="_DSCR CALC - MARCH 02 DISTRIBUTION 5 14" xfId="8583"/>
    <cellStyle name="_DSCR CALC - MARCH 02 DISTRIBUTION 5 15" xfId="8584"/>
    <cellStyle name="_DSCR CALC - MARCH 02 DISTRIBUTION 5 16" xfId="8585"/>
    <cellStyle name="_DSCR CALC - MARCH 02 DISTRIBUTION 5 17" xfId="8586"/>
    <cellStyle name="_DSCR CALC - MARCH 02 DISTRIBUTION 5 18" xfId="8587"/>
    <cellStyle name="_DSCR CALC - MARCH 02 DISTRIBUTION 5 2" xfId="8588"/>
    <cellStyle name="_DSCR CALC - MARCH 02 DISTRIBUTION 5 3" xfId="8589"/>
    <cellStyle name="_DSCR CALC - MARCH 02 DISTRIBUTION 5 4" xfId="8590"/>
    <cellStyle name="_DSCR CALC - MARCH 02 DISTRIBUTION 5 5" xfId="8591"/>
    <cellStyle name="_DSCR CALC - MARCH 02 DISTRIBUTION 5 6" xfId="8592"/>
    <cellStyle name="_DSCR CALC - MARCH 02 DISTRIBUTION 5 7" xfId="8593"/>
    <cellStyle name="_DSCR CALC - MARCH 02 DISTRIBUTION 5 8" xfId="8594"/>
    <cellStyle name="_DSCR CALC - MARCH 02 DISTRIBUTION 5 9" xfId="8595"/>
    <cellStyle name="_DSCR CALC - MARCH 02 DISTRIBUTION 6" xfId="8596"/>
    <cellStyle name="_DSCR CALC - MARCH 02 DISTRIBUTION 6 10" xfId="8597"/>
    <cellStyle name="_DSCR CALC - MARCH 02 DISTRIBUTION 6 11" xfId="8598"/>
    <cellStyle name="_DSCR CALC - MARCH 02 DISTRIBUTION 6 12" xfId="8599"/>
    <cellStyle name="_DSCR CALC - MARCH 02 DISTRIBUTION 6 13" xfId="8600"/>
    <cellStyle name="_DSCR CALC - MARCH 02 DISTRIBUTION 6 14" xfId="8601"/>
    <cellStyle name="_DSCR CALC - MARCH 02 DISTRIBUTION 6 15" xfId="8602"/>
    <cellStyle name="_DSCR CALC - MARCH 02 DISTRIBUTION 6 16" xfId="8603"/>
    <cellStyle name="_DSCR CALC - MARCH 02 DISTRIBUTION 6 17" xfId="8604"/>
    <cellStyle name="_DSCR CALC - MARCH 02 DISTRIBUTION 6 18" xfId="8605"/>
    <cellStyle name="_DSCR CALC - MARCH 02 DISTRIBUTION 6 2" xfId="8606"/>
    <cellStyle name="_DSCR CALC - MARCH 02 DISTRIBUTION 6 3" xfId="8607"/>
    <cellStyle name="_DSCR CALC - MARCH 02 DISTRIBUTION 6 4" xfId="8608"/>
    <cellStyle name="_DSCR CALC - MARCH 02 DISTRIBUTION 6 5" xfId="8609"/>
    <cellStyle name="_DSCR CALC - MARCH 02 DISTRIBUTION 6 6" xfId="8610"/>
    <cellStyle name="_DSCR CALC - MARCH 02 DISTRIBUTION 6 7" xfId="8611"/>
    <cellStyle name="_DSCR CALC - MARCH 02 DISTRIBUTION 6 8" xfId="8612"/>
    <cellStyle name="_DSCR CALC - MARCH 02 DISTRIBUTION 6 9" xfId="8613"/>
    <cellStyle name="_DSCR CALC - MARCH 02 DISTRIBUTION 7" xfId="8614"/>
    <cellStyle name="_DSCR CALC - MARCH 02 DISTRIBUTION 7 10" xfId="8615"/>
    <cellStyle name="_DSCR CALC - MARCH 02 DISTRIBUTION 7 11" xfId="8616"/>
    <cellStyle name="_DSCR CALC - MARCH 02 DISTRIBUTION 7 12" xfId="8617"/>
    <cellStyle name="_DSCR CALC - MARCH 02 DISTRIBUTION 7 13" xfId="8618"/>
    <cellStyle name="_DSCR CALC - MARCH 02 DISTRIBUTION 7 14" xfId="8619"/>
    <cellStyle name="_DSCR CALC - MARCH 02 DISTRIBUTION 7 15" xfId="8620"/>
    <cellStyle name="_DSCR CALC - MARCH 02 DISTRIBUTION 7 16" xfId="8621"/>
    <cellStyle name="_DSCR CALC - MARCH 02 DISTRIBUTION 7 17" xfId="8622"/>
    <cellStyle name="_DSCR CALC - MARCH 02 DISTRIBUTION 7 18" xfId="8623"/>
    <cellStyle name="_DSCR CALC - MARCH 02 DISTRIBUTION 7 2" xfId="8624"/>
    <cellStyle name="_DSCR CALC - MARCH 02 DISTRIBUTION 7 3" xfId="8625"/>
    <cellStyle name="_DSCR CALC - MARCH 02 DISTRIBUTION 7 4" xfId="8626"/>
    <cellStyle name="_DSCR CALC - MARCH 02 DISTRIBUTION 7 5" xfId="8627"/>
    <cellStyle name="_DSCR CALC - MARCH 02 DISTRIBUTION 7 6" xfId="8628"/>
    <cellStyle name="_DSCR CALC - MARCH 02 DISTRIBUTION 7 7" xfId="8629"/>
    <cellStyle name="_DSCR CALC - MARCH 02 DISTRIBUTION 7 8" xfId="8630"/>
    <cellStyle name="_DSCR CALC - MARCH 02 DISTRIBUTION 7 9" xfId="8631"/>
    <cellStyle name="_DSCR CALC - MARCH 02 DISTRIBUTION 8" xfId="8632"/>
    <cellStyle name="_DSCR CALC - MARCH 02 DISTRIBUTION 9" xfId="8633"/>
    <cellStyle name="_DSCR CALC - MARCH 02 DISTRIBUTION_2007 Group Capital State Tax Workpapers1" xfId="8634"/>
    <cellStyle name="_DSCR CALC - MARCH 02 DISTRIBUTION_2007 Group Capital State Tax Workpapers1 2" xfId="8635"/>
    <cellStyle name="_DSCR CALC - MARCH 02 DISTRIBUTION_2008 FPL Group Tax Workpapers" xfId="8636"/>
    <cellStyle name="_DSCR CALC - MARCH 02 DISTRIBUTION_BASIS ADJ" xfId="8637"/>
    <cellStyle name="_DSCR CALC - MARCH 02 DISTRIBUTION_BM Adjustments" xfId="8638"/>
    <cellStyle name="_DSCR CALC - MARCH 02 DISTRIBUTION_Callahan" xfId="8639"/>
    <cellStyle name="_DSCR CALC - MARCH 02 DISTRIBUTION_Callahan " xfId="8640"/>
    <cellStyle name="_DSCR CALC - MARCH 02 DISTRIBUTION_Callahan _1" xfId="8641"/>
    <cellStyle name="_DSCR CALC - MARCH 02 DISTRIBUTION_Callahan 090813 GM 0 Report" xfId="8642"/>
    <cellStyle name="_DSCR CALC - MARCH 02 DISTRIBUTION_Callahan 091106 GM 0 Report" xfId="8643"/>
    <cellStyle name="_DSCR CALC - MARCH 02 DISTRIBUTION_Copy of Texas Wind Debt Amortization 11-08" xfId="8644"/>
    <cellStyle name="_DSCR CALC - MARCH 02 DISTRIBUTION_Debt Service Coverage Ratio-TEXAS WIND Historical  Forecast" xfId="8645"/>
    <cellStyle name="_DSCR CALC - MARCH 02 DISTRIBUTION_ENTRY 2010 11 FUEL AMORT PROSPECTIVE METHOD" xfId="8646"/>
    <cellStyle name="_DSCR CALC - MARCH 02 DISTRIBUTION_Fees" xfId="8647"/>
    <cellStyle name="_DSCR CALC - MARCH 02 DISTRIBUTION_Final 2009 tax workpapers" xfId="8648"/>
    <cellStyle name="_DSCR CALC - MARCH 02 DISTRIBUTION_FPL Georgia Tax As of October 2010" xfId="8649"/>
    <cellStyle name="_DSCR CALC - MARCH 02 DISTRIBUTION_FPL Georgia Tax As of October 2010_Summary of 2010 Errors Resolutions with Responses" xfId="8650"/>
    <cellStyle name="_DSCR CALC - MARCH 02 DISTRIBUTION_Group Prov M11 09" xfId="8651"/>
    <cellStyle name="_DSCR CALC - MARCH 02 DISTRIBUTION_Group Prov M11 09_Final 2009 tax workpapers" xfId="8652"/>
    <cellStyle name="_DSCR CALC - MARCH 02 DISTRIBUTION_Horse Hollow 1 090813 GM 0 Report" xfId="8653"/>
    <cellStyle name="_DSCR CALC - MARCH 02 DISTRIBUTION_Horse Hollow 1 090911 GM 0 Report" xfId="8654"/>
    <cellStyle name="_DSCR CALC - MARCH 02 DISTRIBUTION_PSA analysis revised for forfeitures" xfId="8655"/>
    <cellStyle name="_DSCR CALC - MARCH 02 DISTRIBUTION_Wind Adj_091106" xfId="8656"/>
    <cellStyle name="_DSCR_2007 Group Capital State Tax Workpapers1" xfId="8657"/>
    <cellStyle name="_DSCR_2007 Group Capital State Tax Workpapers1 2" xfId="8658"/>
    <cellStyle name="_DSCR_2008 FPL Group Tax Workpapers" xfId="8659"/>
    <cellStyle name="_DSCR_BASIS ADJ" xfId="8660"/>
    <cellStyle name="_DSCR_BM Adjustments" xfId="8661"/>
    <cellStyle name="_DSCR_Callahan" xfId="8662"/>
    <cellStyle name="_DSCR_Callahan " xfId="8663"/>
    <cellStyle name="_DSCR_Callahan _1" xfId="8664"/>
    <cellStyle name="_DSCR_Callahan 090813 GM 0 Report" xfId="8665"/>
    <cellStyle name="_DSCR_Callahan 091106 GM 0 Report" xfId="8666"/>
    <cellStyle name="_DSCR_Copy of Texas Wind Debt Amortization 11-08" xfId="8667"/>
    <cellStyle name="_DSCR_Debt Service Coverage Ratio-TEXAS WIND Historical  Forecast" xfId="8668"/>
    <cellStyle name="_DSCR_ENTRY 2010 11 FUEL AMORT PROSPECTIVE METHOD" xfId="8669"/>
    <cellStyle name="_DSCR_Fees" xfId="8670"/>
    <cellStyle name="_DSCR_Final 2009 tax workpapers" xfId="8671"/>
    <cellStyle name="_DSCR_FPL Georgia Tax As of October 2010" xfId="8672"/>
    <cellStyle name="_DSCR_FPL Georgia Tax As of October 2010_Summary of 2010 Errors Resolutions with Responses" xfId="8673"/>
    <cellStyle name="_DSCR_Group Prov M11 09" xfId="8674"/>
    <cellStyle name="_DSCR_Group Prov M11 09_Final 2009 tax workpapers" xfId="8675"/>
    <cellStyle name="_DSCR_Horse Hollow 1 090813 GM 0 Report" xfId="8676"/>
    <cellStyle name="_DSCR_Horse Hollow 1 090911 GM 0 Report" xfId="8677"/>
    <cellStyle name="_DSCR_PSA analysis revised for forfeitures" xfId="8678"/>
    <cellStyle name="_DSCR_Wind Adj_091106" xfId="8679"/>
    <cellStyle name="_DSW CT1 Correction Curve Study 8-2-07" xfId="8680"/>
    <cellStyle name="_EAST New Tables gas040103" xfId="8681"/>
    <cellStyle name="_EAST New Tables gas040103 2" xfId="8682"/>
    <cellStyle name="_EAST New Tables gas040103_BASIS ADJ" xfId="8683"/>
    <cellStyle name="_EAST New Tables gas040103_BM Adjustments" xfId="8684"/>
    <cellStyle name="_EAST New Tables gas040103_Capital Prov 1Q10" xfId="8685"/>
    <cellStyle name="_EAST New Tables gas040103_CONSPROV_Q1.R1_041309 Intl" xfId="8686"/>
    <cellStyle name="_EAST New Tables gas040103_CONSPROV_Q1.R1_041309 Intl 2" xfId="8687"/>
    <cellStyle name="_EAST New Tables gas040103_CONSPROV_Q3.R1_101308" xfId="8688"/>
    <cellStyle name="_EAST New Tables gas040103_CONSPROV_Q3.R1_101308 2" xfId="8689"/>
    <cellStyle name="_EAST New Tables gas040103_CONSPROV_Q4.R1_011209" xfId="8690"/>
    <cellStyle name="_EAST New Tables gas040103_CONSPROV_Q4.R1_011209 2" xfId="8691"/>
    <cellStyle name="_EAST New Tables gas040103_Fees" xfId="8692"/>
    <cellStyle name="_EAST New Tables gas040103_Locked in Gross Margin" xfId="8693"/>
    <cellStyle name="_EAST New Tables gas040103_Q3 2008" xfId="8694"/>
    <cellStyle name="_EAST New Tables gas040103_Q4 2008" xfId="8695"/>
    <cellStyle name="_EAST New Tables gas040103_tx financing revs" xfId="8696"/>
    <cellStyle name="_EAST New Tables NGas MASIR 328 Edits" xfId="8697"/>
    <cellStyle name="_EAST New Tables NGas MASIR 328 Edits 2" xfId="8698"/>
    <cellStyle name="_EAST New Tables NGas MASIR 328 Edits_BASIS ADJ" xfId="8699"/>
    <cellStyle name="_EAST New Tables NGas MASIR 328 Edits_BM Adjustments" xfId="8700"/>
    <cellStyle name="_EAST New Tables NGas MASIR 328 Edits_Capital Prov 1Q10" xfId="8701"/>
    <cellStyle name="_EAST New Tables NGas MASIR 328 Edits_CONSPROV_Q1.R1_041309 Intl" xfId="8702"/>
    <cellStyle name="_EAST New Tables NGas MASIR 328 Edits_CONSPROV_Q1.R1_041309 Intl 2" xfId="8703"/>
    <cellStyle name="_EAST New Tables NGas MASIR 328 Edits_CONSPROV_Q3.R1_101308" xfId="8704"/>
    <cellStyle name="_EAST New Tables NGas MASIR 328 Edits_CONSPROV_Q3.R1_101308 2" xfId="8705"/>
    <cellStyle name="_EAST New Tables NGas MASIR 328 Edits_CONSPROV_Q4.R1_011209" xfId="8706"/>
    <cellStyle name="_EAST New Tables NGas MASIR 328 Edits_CONSPROV_Q4.R1_011209 2" xfId="8707"/>
    <cellStyle name="_EAST New Tables NGas MASIR 328 Edits_Fees" xfId="8708"/>
    <cellStyle name="_EAST New Tables NGas MASIR 328 Edits_Locked in Gross Margin" xfId="8709"/>
    <cellStyle name="_EAST New Tables NGas MASIR 328 Edits_Q3 2008" xfId="8710"/>
    <cellStyle name="_EAST New Tables NGas MASIR 328 Edits_Q4 2008" xfId="8711"/>
    <cellStyle name="_EAST New Tables NGas MASIR 328 Edits_tx financing revs" xfId="8712"/>
    <cellStyle name="_EC_Wind_Est_Std_Template_Rev-C" xfId="8713"/>
    <cellStyle name="_EcoElectrica Rev36" xfId="8714"/>
    <cellStyle name="_EcoElectrica Rev36 2" xfId="8715"/>
    <cellStyle name="_EFOR" xfId="8716"/>
    <cellStyle name="_EFOR 2" xfId="8717"/>
    <cellStyle name="_energy price forecast" xfId="8718"/>
    <cellStyle name="_Entrants" xfId="8719"/>
    <cellStyle name="_Entrants 2" xfId="8720"/>
    <cellStyle name="_Entrants_BASIS ADJ" xfId="8721"/>
    <cellStyle name="_Entrants_BM Adjustments" xfId="8722"/>
    <cellStyle name="_Entrants_Capital Prov 1Q10" xfId="8723"/>
    <cellStyle name="_Entrants_CONSPROV_Q1.R1_041309 Intl" xfId="8724"/>
    <cellStyle name="_Entrants_CONSPROV_Q1.R1_041309 Intl 2" xfId="8725"/>
    <cellStyle name="_Entrants_CONSPROV_Q3.R1_101308" xfId="8726"/>
    <cellStyle name="_Entrants_CONSPROV_Q3.R1_101308 2" xfId="8727"/>
    <cellStyle name="_Entrants_CONSPROV_Q4.R1_011209" xfId="8728"/>
    <cellStyle name="_Entrants_CONSPROV_Q4.R1_011209 2" xfId="8729"/>
    <cellStyle name="_Entrants_Fees" xfId="8730"/>
    <cellStyle name="_Entrants_Locked in Gross Margin" xfId="8731"/>
    <cellStyle name="_Entrants_Q3 2008" xfId="8732"/>
    <cellStyle name="_Entrants_Q4 2008" xfId="8733"/>
    <cellStyle name="_Entrants_tx financing revs" xfId="8734"/>
    <cellStyle name="_EOH" xfId="8735"/>
    <cellStyle name="_EPS" xfId="8736"/>
    <cellStyle name="_EPU Analysis Model Iputs 18 Month delay (3)" xfId="8737"/>
    <cellStyle name="_EPU Analysis Model Iputs 6 Month delay (3)" xfId="8738"/>
    <cellStyle name="_EPU Analysis Model Iputs 6 Month delay and no LP FWH (2)" xfId="8739"/>
    <cellStyle name="_ERCOT" xfId="8740"/>
    <cellStyle name="_Ercot Curves" xfId="8741"/>
    <cellStyle name="_ERCOT N" xfId="8742"/>
    <cellStyle name="_ERCOT N 2" xfId="8743"/>
    <cellStyle name="_ERCOT NE" xfId="8744"/>
    <cellStyle name="_ERCOT NE 2" xfId="8745"/>
    <cellStyle name="_ERCOT Risk" xfId="8746"/>
    <cellStyle name="_ERCOT Risk 2" xfId="8747"/>
    <cellStyle name="_ERCOT Risk_BASIS ADJ" xfId="8748"/>
    <cellStyle name="_ERCOT Risk_BM Adjustments" xfId="8749"/>
    <cellStyle name="_ERCOT Risk_Capital Prov 1Q10" xfId="8750"/>
    <cellStyle name="_ERCOT Risk_CONSPROV_Q1.R1_041309 Intl" xfId="8751"/>
    <cellStyle name="_ERCOT Risk_CONSPROV_Q1.R1_041309 Intl 2" xfId="8752"/>
    <cellStyle name="_ERCOT Risk_CONSPROV_Q3.R1_101308" xfId="8753"/>
    <cellStyle name="_ERCOT Risk_CONSPROV_Q3.R1_101308 2" xfId="8754"/>
    <cellStyle name="_ERCOT Risk_CONSPROV_Q4.R1_011209" xfId="8755"/>
    <cellStyle name="_ERCOT Risk_CONSPROV_Q4.R1_011209 2" xfId="8756"/>
    <cellStyle name="_ERCOT Risk_Fees" xfId="8757"/>
    <cellStyle name="_ERCOT Risk_Locked in Gross Margin" xfId="8758"/>
    <cellStyle name="_ERCOT Risk_Q3 2008" xfId="8759"/>
    <cellStyle name="_ERCOT Risk_Q4 2008" xfId="8760"/>
    <cellStyle name="_ERCOT Risk_tx financing revs" xfId="8761"/>
    <cellStyle name="_ERCOT S LMP RTC calc" xfId="8762"/>
    <cellStyle name="_ERCOTS" xfId="8763"/>
    <cellStyle name="_ErcotS Curve" xfId="8764"/>
    <cellStyle name="-_eric" xfId="8765"/>
    <cellStyle name="_Excluded Fuel Deals" xfId="8766"/>
    <cellStyle name="_Excluded Fuel Deals 2" xfId="8767"/>
    <cellStyle name="_Feb09 Inservice" xfId="8768"/>
    <cellStyle name="_Final Hedge Volumes by Project" xfId="8769"/>
    <cellStyle name="_Fixed asset roll forward" xfId="8770"/>
    <cellStyle name="_Fixed asset roll forward 10" xfId="8771"/>
    <cellStyle name="_Fixed asset roll forward 11" xfId="8772"/>
    <cellStyle name="_Fixed asset roll forward 12" xfId="8773"/>
    <cellStyle name="_Fixed asset roll forward 13" xfId="8774"/>
    <cellStyle name="_Fixed asset roll forward 14" xfId="8775"/>
    <cellStyle name="_Fixed asset roll forward 15" xfId="8776"/>
    <cellStyle name="_Fixed asset roll forward 16" xfId="8777"/>
    <cellStyle name="_Fixed asset roll forward 17" xfId="8778"/>
    <cellStyle name="_Fixed asset roll forward 2" xfId="8779"/>
    <cellStyle name="_Fixed asset roll forward 3" xfId="8780"/>
    <cellStyle name="_Fixed asset roll forward 4" xfId="8781"/>
    <cellStyle name="_Fixed asset roll forward 5" xfId="8782"/>
    <cellStyle name="_Fixed asset roll forward 6" xfId="8783"/>
    <cellStyle name="_Fixed asset roll forward 7" xfId="8784"/>
    <cellStyle name="_Fixed asset roll forward 8" xfId="8785"/>
    <cellStyle name="_Fixed asset roll forward 9" xfId="8786"/>
    <cellStyle name="_Forney [P] BSWPS" xfId="8787"/>
    <cellStyle name="_Forney [P] BSWPS 2" xfId="8788"/>
    <cellStyle name="_Forney [P] BSWPS-MidC" xfId="8789"/>
    <cellStyle name="_Forney [P] BSWPS-MidC 2" xfId="8790"/>
    <cellStyle name="_Forney [P] BSWPS-MidC2" xfId="8791"/>
    <cellStyle name="_Forney [P] BSWPS-Texok" xfId="8792"/>
    <cellStyle name="_Forney [S] BSWPS-MidC" xfId="8793"/>
    <cellStyle name="_Forney 2008" xfId="8794"/>
    <cellStyle name="_Forney Data 060215-check" xfId="8795"/>
    <cellStyle name="_Forney MW vs Temp Calculator with HR Curves" xfId="8796"/>
    <cellStyle name="_Forney[P] BSWPS" xfId="8797"/>
    <cellStyle name="_Forney[P] BSWPS 2" xfId="8798"/>
    <cellStyle name="_Forney[P] BSWPS-MidC" xfId="8799"/>
    <cellStyle name="_Forney[P] BSWPS-MidC 2" xfId="8800"/>
    <cellStyle name="_Forney[P] BSWPS-Texok" xfId="8801"/>
    <cellStyle name="_Forney[P] BSWPS-Texok 2" xfId="8802"/>
    <cellStyle name="_Forney[P] SWPS" xfId="8803"/>
    <cellStyle name="_Forney[S] 2x16 N" xfId="8804"/>
    <cellStyle name="_Forney[S] 7x8 N" xfId="8805"/>
    <cellStyle name="_Forney[S] BSWPS-Texok" xfId="8806"/>
    <cellStyle name="_Forney[S] BSWPS-Texok 2" xfId="8807"/>
    <cellStyle name="_Forney-MidC[P] BSWPS" xfId="8808"/>
    <cellStyle name="_Forney-MidC[P] BSWPS 2" xfId="8809"/>
    <cellStyle name="_Forney-MidC[S] BSWPS" xfId="8810"/>
    <cellStyle name="_Forney-MidC[S] BSWPS 2" xfId="8811"/>
    <cellStyle name="_Forney-Tex[P] BSWPS" xfId="8812"/>
    <cellStyle name="_Forney-Tex[P] BSWPS 2" xfId="8813"/>
    <cellStyle name="_Forney-Tex[S] BSWPS" xfId="8814"/>
    <cellStyle name="_Forney-Tex[S] BSWPS 2" xfId="8815"/>
    <cellStyle name="_FPL Group Financials" xfId="8816"/>
    <cellStyle name="_FPL Group Financials 2" xfId="8817"/>
    <cellStyle name="_FPL Group Financials_BASIS ADJ" xfId="8818"/>
    <cellStyle name="_FPL Group Financials_BM Adjustments" xfId="8819"/>
    <cellStyle name="_FPL Group Financials_Capital Prov 1Q10" xfId="8820"/>
    <cellStyle name="_FPL Group Financials_ColdSide Leases- Section 467 Adjustments for SEM Tax Provision" xfId="8821"/>
    <cellStyle name="_FPL Group Financials_ColdSide Leases- Tax info from CS REtube Incr_20090819...file" xfId="8822"/>
    <cellStyle name="_FPL Group Financials_CONSPROV_Q1.R1_041309 Intl" xfId="8823"/>
    <cellStyle name="_FPL Group Financials_CONSPROV_Q1.R1_041309 Intl 2" xfId="8824"/>
    <cellStyle name="_FPL Group Financials_CONSPROV_Q3.R1_101308" xfId="8825"/>
    <cellStyle name="_FPL Group Financials_CONSPROV_Q3.R1_101308 2" xfId="8826"/>
    <cellStyle name="_FPL Group Financials_CONSPROV_Q4.R1_011209" xfId="8827"/>
    <cellStyle name="_FPL Group Financials_CONSPROV_Q4.R1_011209 2" xfId="8828"/>
    <cellStyle name="_FPL Group Financials_ENTRY 2010 11 FUEL AMORT PROSPECTIVE METHOD" xfId="8829"/>
    <cellStyle name="_FPL Group Financials_FAS 106 subsidy 2010" xfId="8830"/>
    <cellStyle name="_FPL Group Financials_Fees" xfId="8831"/>
    <cellStyle name="_FPL Group Financials_Locked in Gross Margin" xfId="8832"/>
    <cellStyle name="_FPL Group Financials_Q3 2008" xfId="8833"/>
    <cellStyle name="_FPL Group Financials_Q4 2008" xfId="8834"/>
    <cellStyle name="_FPL Group Financials_Scen" xfId="8835"/>
    <cellStyle name="_FPL Group Financials_tx financing revs" xfId="8836"/>
    <cellStyle name="_FPL Group TI &amp; PTC v12.04 r1 " xfId="8837"/>
    <cellStyle name="_FPL Group TI &amp; PTC v12.04 r1  2" xfId="8838"/>
    <cellStyle name="_FPL Group TI &amp; PTC v12.04 r1 _BASIS ADJ" xfId="8839"/>
    <cellStyle name="_FPL Group TI &amp; PTC v12.04 r1 _BM Adjustments" xfId="8840"/>
    <cellStyle name="_FPL Group TI &amp; PTC v12.04 r1 _Capital Prov 1Q10" xfId="8841"/>
    <cellStyle name="_FPL Group TI &amp; PTC v12.04 r1 _ColdSide Leases- Section 467 Adjustments for SEM Tax Provision" xfId="8842"/>
    <cellStyle name="_FPL Group TI &amp; PTC v12.04 r1 _ColdSide Leases- Tax info from CS REtube Incr_20090819...file" xfId="8843"/>
    <cellStyle name="_FPL Group TI &amp; PTC v12.04 r1 _CONSPROV_Q1.R1_041309 Intl" xfId="8844"/>
    <cellStyle name="_FPL Group TI &amp; PTC v12.04 r1 _CONSPROV_Q1.R1_041309 Intl 2" xfId="8845"/>
    <cellStyle name="_FPL Group TI &amp; PTC v12.04 r1 _CONSPROV_Q3.R1_101308" xfId="8846"/>
    <cellStyle name="_FPL Group TI &amp; PTC v12.04 r1 _CONSPROV_Q3.R1_101308 2" xfId="8847"/>
    <cellStyle name="_FPL Group TI &amp; PTC v12.04 r1 _CONSPROV_Q4.R1_011209" xfId="8848"/>
    <cellStyle name="_FPL Group TI &amp; PTC v12.04 r1 _CONSPROV_Q4.R1_011209 2" xfId="8849"/>
    <cellStyle name="_FPL Group TI &amp; PTC v12.04 r1 _ENTRY 2010 11 FUEL AMORT PROSPECTIVE METHOD" xfId="8850"/>
    <cellStyle name="_FPL Group TI &amp; PTC v12.04 r1 _FAS 106 subsidy 2010" xfId="8851"/>
    <cellStyle name="_FPL Group TI &amp; PTC v12.04 r1 _Fees" xfId="8852"/>
    <cellStyle name="_FPL Group TI &amp; PTC v12.04 r1 _Locked in Gross Margin" xfId="8853"/>
    <cellStyle name="_FPL Group TI &amp; PTC v12.04 r1 _Q3 2008" xfId="8854"/>
    <cellStyle name="_FPL Group TI &amp; PTC v12.04 r1 _Q4 2008" xfId="8855"/>
    <cellStyle name="_FPL Group TI &amp; PTC v12.04 r1 _Scen" xfId="8856"/>
    <cellStyle name="_FPL Group TI &amp; PTC v12.04 r1 _tx financing revs" xfId="8857"/>
    <cellStyle name="_FUEL OIL" xfId="8858"/>
    <cellStyle name="_Fuel Prices" xfId="8859"/>
    <cellStyle name="_Fuel Prices 10" xfId="8860"/>
    <cellStyle name="_Fuel Prices 11" xfId="8861"/>
    <cellStyle name="_Fuel Prices 12" xfId="8862"/>
    <cellStyle name="_Fuel Prices 13" xfId="8863"/>
    <cellStyle name="_Fuel Prices 14" xfId="8864"/>
    <cellStyle name="_Fuel Prices 15" xfId="8865"/>
    <cellStyle name="_Fuel Prices 16" xfId="8866"/>
    <cellStyle name="_Fuel Prices 17" xfId="8867"/>
    <cellStyle name="_Fuel Prices 2" xfId="8868"/>
    <cellStyle name="_Fuel Prices 2 2" xfId="8869"/>
    <cellStyle name="_Fuel Prices 2 3" xfId="8870"/>
    <cellStyle name="_Fuel Prices 2 4" xfId="8871"/>
    <cellStyle name="_Fuel Prices 2 5" xfId="8872"/>
    <cellStyle name="_Fuel Prices 2 6" xfId="8873"/>
    <cellStyle name="_Fuel Prices 2 7" xfId="8874"/>
    <cellStyle name="_Fuel Prices 2 8" xfId="8875"/>
    <cellStyle name="_Fuel Prices 3" xfId="8876"/>
    <cellStyle name="_Fuel Prices 3 2" xfId="8877"/>
    <cellStyle name="_Fuel Prices 3 3" xfId="8878"/>
    <cellStyle name="_Fuel Prices 3 4" xfId="8879"/>
    <cellStyle name="_Fuel Prices 3 5" xfId="8880"/>
    <cellStyle name="_Fuel Prices 3 6" xfId="8881"/>
    <cellStyle name="_Fuel Prices 3 7" xfId="8882"/>
    <cellStyle name="_Fuel Prices 3 8" xfId="8883"/>
    <cellStyle name="_Fuel Prices 4" xfId="8884"/>
    <cellStyle name="_Fuel Prices 4 2" xfId="8885"/>
    <cellStyle name="_Fuel Prices 4 3" xfId="8886"/>
    <cellStyle name="_Fuel Prices 4 4" xfId="8887"/>
    <cellStyle name="_Fuel Prices 4 5" xfId="8888"/>
    <cellStyle name="_Fuel Prices 4 6" xfId="8889"/>
    <cellStyle name="_Fuel Prices 4 7" xfId="8890"/>
    <cellStyle name="_Fuel Prices 4 8" xfId="8891"/>
    <cellStyle name="_Fuel Prices 5" xfId="8892"/>
    <cellStyle name="_Fuel Prices 5 10" xfId="8893"/>
    <cellStyle name="_Fuel Prices 5 11" xfId="8894"/>
    <cellStyle name="_Fuel Prices 5 12" xfId="8895"/>
    <cellStyle name="_Fuel Prices 5 13" xfId="8896"/>
    <cellStyle name="_Fuel Prices 5 14" xfId="8897"/>
    <cellStyle name="_Fuel Prices 5 15" xfId="8898"/>
    <cellStyle name="_Fuel Prices 5 16" xfId="8899"/>
    <cellStyle name="_Fuel Prices 5 17" xfId="8900"/>
    <cellStyle name="_Fuel Prices 5 18" xfId="8901"/>
    <cellStyle name="_Fuel Prices 5 2" xfId="8902"/>
    <cellStyle name="_Fuel Prices 5 3" xfId="8903"/>
    <cellStyle name="_Fuel Prices 5 4" xfId="8904"/>
    <cellStyle name="_Fuel Prices 5 5" xfId="8905"/>
    <cellStyle name="_Fuel Prices 5 6" xfId="8906"/>
    <cellStyle name="_Fuel Prices 5 7" xfId="8907"/>
    <cellStyle name="_Fuel Prices 5 8" xfId="8908"/>
    <cellStyle name="_Fuel Prices 5 9" xfId="8909"/>
    <cellStyle name="_Fuel Prices 6" xfId="8910"/>
    <cellStyle name="_Fuel Prices 6 10" xfId="8911"/>
    <cellStyle name="_Fuel Prices 6 11" xfId="8912"/>
    <cellStyle name="_Fuel Prices 6 12" xfId="8913"/>
    <cellStyle name="_Fuel Prices 6 13" xfId="8914"/>
    <cellStyle name="_Fuel Prices 6 14" xfId="8915"/>
    <cellStyle name="_Fuel Prices 6 15" xfId="8916"/>
    <cellStyle name="_Fuel Prices 6 16" xfId="8917"/>
    <cellStyle name="_Fuel Prices 6 17" xfId="8918"/>
    <cellStyle name="_Fuel Prices 6 18" xfId="8919"/>
    <cellStyle name="_Fuel Prices 6 2" xfId="8920"/>
    <cellStyle name="_Fuel Prices 6 3" xfId="8921"/>
    <cellStyle name="_Fuel Prices 6 4" xfId="8922"/>
    <cellStyle name="_Fuel Prices 6 5" xfId="8923"/>
    <cellStyle name="_Fuel Prices 6 6" xfId="8924"/>
    <cellStyle name="_Fuel Prices 6 7" xfId="8925"/>
    <cellStyle name="_Fuel Prices 6 8" xfId="8926"/>
    <cellStyle name="_Fuel Prices 6 9" xfId="8927"/>
    <cellStyle name="_Fuel Prices 7" xfId="8928"/>
    <cellStyle name="_Fuel Prices 7 10" xfId="8929"/>
    <cellStyle name="_Fuel Prices 7 11" xfId="8930"/>
    <cellStyle name="_Fuel Prices 7 12" xfId="8931"/>
    <cellStyle name="_Fuel Prices 7 13" xfId="8932"/>
    <cellStyle name="_Fuel Prices 7 14" xfId="8933"/>
    <cellStyle name="_Fuel Prices 7 15" xfId="8934"/>
    <cellStyle name="_Fuel Prices 7 16" xfId="8935"/>
    <cellStyle name="_Fuel Prices 7 17" xfId="8936"/>
    <cellStyle name="_Fuel Prices 7 18" xfId="8937"/>
    <cellStyle name="_Fuel Prices 7 2" xfId="8938"/>
    <cellStyle name="_Fuel Prices 7 3" xfId="8939"/>
    <cellStyle name="_Fuel Prices 7 4" xfId="8940"/>
    <cellStyle name="_Fuel Prices 7 5" xfId="8941"/>
    <cellStyle name="_Fuel Prices 7 6" xfId="8942"/>
    <cellStyle name="_Fuel Prices 7 7" xfId="8943"/>
    <cellStyle name="_Fuel Prices 7 8" xfId="8944"/>
    <cellStyle name="_Fuel Prices 7 9" xfId="8945"/>
    <cellStyle name="_Fuel Prices 8" xfId="8946"/>
    <cellStyle name="_Fuel Prices 9" xfId="8947"/>
    <cellStyle name="_Fuel Prices_2007 Group Capital State Tax Workpapers1" xfId="8948"/>
    <cellStyle name="_Fuel Prices_2007 Group Capital State Tax Workpapers1 2" xfId="8949"/>
    <cellStyle name="_Fuel Prices_2008 FPL Group Tax Workpapers" xfId="8950"/>
    <cellStyle name="_Fuel Prices_BASIS ADJ" xfId="8951"/>
    <cellStyle name="_Fuel Prices_BM Adjustments" xfId="8952"/>
    <cellStyle name="_Fuel Prices_Callahan" xfId="8953"/>
    <cellStyle name="_Fuel Prices_Callahan " xfId="8954"/>
    <cellStyle name="_Fuel Prices_Callahan _1" xfId="8955"/>
    <cellStyle name="_Fuel Prices_Callahan 090813 GM 0 Report" xfId="8956"/>
    <cellStyle name="_Fuel Prices_Callahan 091106 GM 0 Report" xfId="8957"/>
    <cellStyle name="_Fuel Prices_Copy of Texas Wind Debt Amortization 11-08" xfId="8958"/>
    <cellStyle name="_Fuel Prices_Debt Service Coverage Ratio-TEXAS WIND Historical  Forecast" xfId="8959"/>
    <cellStyle name="_Fuel Prices_ENTRY 2010 11 FUEL AMORT PROSPECTIVE METHOD" xfId="8960"/>
    <cellStyle name="_Fuel Prices_Fees" xfId="8961"/>
    <cellStyle name="_Fuel Prices_Final 2009 tax workpapers" xfId="8962"/>
    <cellStyle name="_Fuel Prices_FPL Georgia Tax As of October 2010" xfId="8963"/>
    <cellStyle name="_Fuel Prices_FPL Georgia Tax As of October 2010_Summary of 2010 Errors Resolutions with Responses" xfId="8964"/>
    <cellStyle name="_Fuel Prices_Group Prov M11 09" xfId="8965"/>
    <cellStyle name="_Fuel Prices_Group Prov M11 09_Final 2009 tax workpapers" xfId="8966"/>
    <cellStyle name="_Fuel Prices_Horse Hollow 1 090813 GM 0 Report" xfId="8967"/>
    <cellStyle name="_Fuel Prices_Horse Hollow 1 090911 GM 0 Report" xfId="8968"/>
    <cellStyle name="_Fuel Prices_PSA analysis revised for forfeitures" xfId="8969"/>
    <cellStyle name="_Fuel Prices_Wind Adj_091106" xfId="8970"/>
    <cellStyle name="_Fuel Scenario" xfId="8971"/>
    <cellStyle name="_Fuel Scenario 2" xfId="8972"/>
    <cellStyle name="_Fuel Scenario_BASIS ADJ" xfId="8973"/>
    <cellStyle name="_Fuel Scenario_BM Adjustments" xfId="8974"/>
    <cellStyle name="_Fuel Scenario_Capital Prov 1Q10" xfId="8975"/>
    <cellStyle name="_Fuel Scenario_CONSPROV_Q1.R1_041309 Intl" xfId="8976"/>
    <cellStyle name="_Fuel Scenario_CONSPROV_Q1.R1_041309 Intl 2" xfId="8977"/>
    <cellStyle name="_Fuel Scenario_CONSPROV_Q3.R1_101308" xfId="8978"/>
    <cellStyle name="_Fuel Scenario_CONSPROV_Q3.R1_101308 2" xfId="8979"/>
    <cellStyle name="_Fuel Scenario_CONSPROV_Q4.R1_011209" xfId="8980"/>
    <cellStyle name="_Fuel Scenario_CONSPROV_Q4.R1_011209 2" xfId="8981"/>
    <cellStyle name="_Fuel Scenario_Fees" xfId="8982"/>
    <cellStyle name="_Fuel Scenario_Locked in Gross Margin" xfId="8983"/>
    <cellStyle name="_Fuel Scenario_Q3 2008" xfId="8984"/>
    <cellStyle name="_Fuel Scenario_Q4 2008" xfId="8985"/>
    <cellStyle name="_Fuel Scenario_tx financing revs" xfId="8986"/>
    <cellStyle name="_Fuel Scenario2" xfId="8987"/>
    <cellStyle name="_Fuel Scenario2 2" xfId="8988"/>
    <cellStyle name="_Fuel Scenario2_BASIS ADJ" xfId="8989"/>
    <cellStyle name="_Fuel Scenario2_BM Adjustments" xfId="8990"/>
    <cellStyle name="_Fuel Scenario2_Capital Prov 1Q10" xfId="8991"/>
    <cellStyle name="_Fuel Scenario2_CONSPROV_Q1.R1_041309 Intl" xfId="8992"/>
    <cellStyle name="_Fuel Scenario2_CONSPROV_Q1.R1_041309 Intl 2" xfId="8993"/>
    <cellStyle name="_Fuel Scenario2_CONSPROV_Q3.R1_101308" xfId="8994"/>
    <cellStyle name="_Fuel Scenario2_CONSPROV_Q3.R1_101308 2" xfId="8995"/>
    <cellStyle name="_Fuel Scenario2_CONSPROV_Q4.R1_011209" xfId="8996"/>
    <cellStyle name="_Fuel Scenario2_CONSPROV_Q4.R1_011209 2" xfId="8997"/>
    <cellStyle name="_Fuel Scenario2_Fees" xfId="8998"/>
    <cellStyle name="_Fuel Scenario2_Locked in Gross Margin" xfId="8999"/>
    <cellStyle name="_Fuel Scenario2_Q3 2008" xfId="9000"/>
    <cellStyle name="_Fuel Scenario2_Q4 2008" xfId="9001"/>
    <cellStyle name="_Fuel Scenario2_tx financing revs" xfId="9002"/>
    <cellStyle name="_Fuel Scenario3" xfId="9003"/>
    <cellStyle name="_Fuel Scenario3 2" xfId="9004"/>
    <cellStyle name="_Fuel Scenario3_BASIS ADJ" xfId="9005"/>
    <cellStyle name="_Fuel Scenario3_BM Adjustments" xfId="9006"/>
    <cellStyle name="_Fuel Scenario3_Capital Prov 1Q10" xfId="9007"/>
    <cellStyle name="_Fuel Scenario3_CONSPROV_Q1.R1_041309 Intl" xfId="9008"/>
    <cellStyle name="_Fuel Scenario3_CONSPROV_Q1.R1_041309 Intl 2" xfId="9009"/>
    <cellStyle name="_Fuel Scenario3_CONSPROV_Q3.R1_101308" xfId="9010"/>
    <cellStyle name="_Fuel Scenario3_CONSPROV_Q3.R1_101308 2" xfId="9011"/>
    <cellStyle name="_Fuel Scenario3_CONSPROV_Q4.R1_011209" xfId="9012"/>
    <cellStyle name="_Fuel Scenario3_CONSPROV_Q4.R1_011209 2" xfId="9013"/>
    <cellStyle name="_Fuel Scenario3_Fees" xfId="9014"/>
    <cellStyle name="_Fuel Scenario3_Locked in Gross Margin" xfId="9015"/>
    <cellStyle name="_Fuel Scenario3_Q3 2008" xfId="9016"/>
    <cellStyle name="_Fuel Scenario3_Q4 2008" xfId="9017"/>
    <cellStyle name="_Fuel Scenario3_tx financing revs" xfId="9018"/>
    <cellStyle name="_Fuel Scenario4" xfId="9019"/>
    <cellStyle name="_Fuel Scenario4 2" xfId="9020"/>
    <cellStyle name="_Fuel Scenario4_BASIS ADJ" xfId="9021"/>
    <cellStyle name="_Fuel Scenario4_BM Adjustments" xfId="9022"/>
    <cellStyle name="_Fuel Scenario4_Capital Prov 1Q10" xfId="9023"/>
    <cellStyle name="_Fuel Scenario4_CONSPROV_Q1.R1_041309 Intl" xfId="9024"/>
    <cellStyle name="_Fuel Scenario4_CONSPROV_Q1.R1_041309 Intl 2" xfId="9025"/>
    <cellStyle name="_Fuel Scenario4_CONSPROV_Q3.R1_101308" xfId="9026"/>
    <cellStyle name="_Fuel Scenario4_CONSPROV_Q3.R1_101308 2" xfId="9027"/>
    <cellStyle name="_Fuel Scenario4_CONSPROV_Q4.R1_011209" xfId="9028"/>
    <cellStyle name="_Fuel Scenario4_CONSPROV_Q4.R1_011209 2" xfId="9029"/>
    <cellStyle name="_Fuel Scenario4_Fees" xfId="9030"/>
    <cellStyle name="_Fuel Scenario4_Locked in Gross Margin" xfId="9031"/>
    <cellStyle name="_Fuel Scenario4_Q3 2008" xfId="9032"/>
    <cellStyle name="_Fuel Scenario4_Q4 2008" xfId="9033"/>
    <cellStyle name="_Fuel Scenario4_tx financing revs" xfId="9034"/>
    <cellStyle name="_Fuel Type" xfId="9035"/>
    <cellStyle name="_Fuel Type 2" xfId="9036"/>
    <cellStyle name="_Fuel Type_BASIS ADJ" xfId="9037"/>
    <cellStyle name="_Fuel Type_BM Adjustments" xfId="9038"/>
    <cellStyle name="_Fuel Type_Capital Prov 1Q10" xfId="9039"/>
    <cellStyle name="_Fuel Type_CONSPROV_Q1.R1_041309 Intl" xfId="9040"/>
    <cellStyle name="_Fuel Type_CONSPROV_Q1.R1_041309 Intl 2" xfId="9041"/>
    <cellStyle name="_Fuel Type_CONSPROV_Q3.R1_101308" xfId="9042"/>
    <cellStyle name="_Fuel Type_CONSPROV_Q3.R1_101308 2" xfId="9043"/>
    <cellStyle name="_Fuel Type_CONSPROV_Q4.R1_011209" xfId="9044"/>
    <cellStyle name="_Fuel Type_CONSPROV_Q4.R1_011209 2" xfId="9045"/>
    <cellStyle name="_Fuel Type_Fees" xfId="9046"/>
    <cellStyle name="_Fuel Type_Locked in Gross Margin" xfId="9047"/>
    <cellStyle name="_Fuel Type_Q3 2008" xfId="9048"/>
    <cellStyle name="_Fuel Type_Q4 2008" xfId="9049"/>
    <cellStyle name="_Fuel Type_tx financing revs" xfId="9050"/>
    <cellStyle name="_Gas Hedges" xfId="9051"/>
    <cellStyle name="_Gas Put Calcs" xfId="9052"/>
    <cellStyle name="_Gas_WACC" xfId="9053"/>
    <cellStyle name="_Gas1" xfId="9054"/>
    <cellStyle name="_Gas1 2" xfId="9055"/>
    <cellStyle name="_Gas1_BASIS ADJ" xfId="9056"/>
    <cellStyle name="_Gas1_BM Adjustments" xfId="9057"/>
    <cellStyle name="_Gas1_Capital Prov 1Q10" xfId="9058"/>
    <cellStyle name="_Gas1_CONSPROV_Q1.R1_041309 Intl" xfId="9059"/>
    <cellStyle name="_Gas1_CONSPROV_Q1.R1_041309 Intl 2" xfId="9060"/>
    <cellStyle name="_Gas1_CONSPROV_Q3.R1_101308" xfId="9061"/>
    <cellStyle name="_Gas1_CONSPROV_Q3.R1_101308 2" xfId="9062"/>
    <cellStyle name="_Gas1_CONSPROV_Q4.R1_011209" xfId="9063"/>
    <cellStyle name="_Gas1_CONSPROV_Q4.R1_011209 2" xfId="9064"/>
    <cellStyle name="_Gas1_Fees" xfId="9065"/>
    <cellStyle name="_Gas1_Locked in Gross Margin" xfId="9066"/>
    <cellStyle name="_Gas1_Q3 2008" xfId="9067"/>
    <cellStyle name="_Gas1_Q4 2008" xfId="9068"/>
    <cellStyle name="_Gas1_tx financing revs" xfId="9069"/>
    <cellStyle name="_Gas2" xfId="9070"/>
    <cellStyle name="_Gas2 2" xfId="9071"/>
    <cellStyle name="_Gas2_BASIS ADJ" xfId="9072"/>
    <cellStyle name="_Gas2_BM Adjustments" xfId="9073"/>
    <cellStyle name="_Gas2_Capital Prov 1Q10" xfId="9074"/>
    <cellStyle name="_Gas2_CONSPROV_Q1.R1_041309 Intl" xfId="9075"/>
    <cellStyle name="_Gas2_CONSPROV_Q1.R1_041309 Intl 2" xfId="9076"/>
    <cellStyle name="_Gas2_CONSPROV_Q3.R1_101308" xfId="9077"/>
    <cellStyle name="_Gas2_CONSPROV_Q3.R1_101308 2" xfId="9078"/>
    <cellStyle name="_Gas2_CONSPROV_Q4.R1_011209" xfId="9079"/>
    <cellStyle name="_Gas2_CONSPROV_Q4.R1_011209 2" xfId="9080"/>
    <cellStyle name="_Gas2_Fees" xfId="9081"/>
    <cellStyle name="_Gas2_Locked in Gross Margin" xfId="9082"/>
    <cellStyle name="_Gas2_Q3 2008" xfId="9083"/>
    <cellStyle name="_Gas2_Q4 2008" xfId="9084"/>
    <cellStyle name="_Gas2_tx financing revs" xfId="9085"/>
    <cellStyle name="_Gas3" xfId="9086"/>
    <cellStyle name="_Gas3 2" xfId="9087"/>
    <cellStyle name="_Gas3_BASIS ADJ" xfId="9088"/>
    <cellStyle name="_Gas3_BM Adjustments" xfId="9089"/>
    <cellStyle name="_Gas3_Capital Prov 1Q10" xfId="9090"/>
    <cellStyle name="_Gas3_CONSPROV_Q1.R1_041309 Intl" xfId="9091"/>
    <cellStyle name="_Gas3_CONSPROV_Q1.R1_041309 Intl 2" xfId="9092"/>
    <cellStyle name="_Gas3_CONSPROV_Q3.R1_101308" xfId="9093"/>
    <cellStyle name="_Gas3_CONSPROV_Q3.R1_101308 2" xfId="9094"/>
    <cellStyle name="_Gas3_CONSPROV_Q4.R1_011209" xfId="9095"/>
    <cellStyle name="_Gas3_CONSPROV_Q4.R1_011209 2" xfId="9096"/>
    <cellStyle name="_Gas3_Fees" xfId="9097"/>
    <cellStyle name="_Gas3_Locked in Gross Margin" xfId="9098"/>
    <cellStyle name="_Gas3_Q3 2008" xfId="9099"/>
    <cellStyle name="_Gas3_Q4 2008" xfId="9100"/>
    <cellStyle name="_Gas3_tx financing revs" xfId="9101"/>
    <cellStyle name="_GasSP Conversion Table" xfId="9102"/>
    <cellStyle name="_GasSP Conversion Table 2" xfId="9103"/>
    <cellStyle name="_GasSP Conversion Table_BASIS ADJ" xfId="9104"/>
    <cellStyle name="_GasSP Conversion Table_BM Adjustments" xfId="9105"/>
    <cellStyle name="_GasSP Conversion Table_Capital Prov 1Q10" xfId="9106"/>
    <cellStyle name="_GasSP Conversion Table_CONSPROV_Q1.R1_041309 Intl" xfId="9107"/>
    <cellStyle name="_GasSP Conversion Table_CONSPROV_Q1.R1_041309 Intl 2" xfId="9108"/>
    <cellStyle name="_GasSP Conversion Table_CONSPROV_Q3.R1_101308" xfId="9109"/>
    <cellStyle name="_GasSP Conversion Table_CONSPROV_Q3.R1_101308 2" xfId="9110"/>
    <cellStyle name="_GasSP Conversion Table_CONSPROV_Q4.R1_011209" xfId="9111"/>
    <cellStyle name="_GasSP Conversion Table_CONSPROV_Q4.R1_011209 2" xfId="9112"/>
    <cellStyle name="_GasSP Conversion Table_Fees" xfId="9113"/>
    <cellStyle name="_GasSP Conversion Table_Locked in Gross Margin" xfId="9114"/>
    <cellStyle name="_GasSP Conversion Table_Q3 2008" xfId="9115"/>
    <cellStyle name="_GasSP Conversion Table_Q4 2008" xfId="9116"/>
    <cellStyle name="_GasSP Conversion Table_tx financing revs" xfId="9117"/>
    <cellStyle name="_Gene Gas 010603" xfId="9118"/>
    <cellStyle name="_Gene Gas 010603 2" xfId="9119"/>
    <cellStyle name="_Gene Gas 010603_BASIS ADJ" xfId="9120"/>
    <cellStyle name="_Gene Gas 010603_BM Adjustments" xfId="9121"/>
    <cellStyle name="_Gene Gas 010603_Capital Prov 1Q10" xfId="9122"/>
    <cellStyle name="_Gene Gas 010603_CONSPROV_Q1.R1_041309 Intl" xfId="9123"/>
    <cellStyle name="_Gene Gas 010603_CONSPROV_Q1.R1_041309 Intl 2" xfId="9124"/>
    <cellStyle name="_Gene Gas 010603_CONSPROV_Q3.R1_101308" xfId="9125"/>
    <cellStyle name="_Gene Gas 010603_CONSPROV_Q3.R1_101308 2" xfId="9126"/>
    <cellStyle name="_Gene Gas 010603_CONSPROV_Q4.R1_011209" xfId="9127"/>
    <cellStyle name="_Gene Gas 010603_CONSPROV_Q4.R1_011209 2" xfId="9128"/>
    <cellStyle name="_Gene Gas 010603_Fees" xfId="9129"/>
    <cellStyle name="_Gene Gas 010603_Locked in Gross Margin" xfId="9130"/>
    <cellStyle name="_Gene Gas 010603_Q3 2008" xfId="9131"/>
    <cellStyle name="_Gene Gas 010603_Q4 2008" xfId="9132"/>
    <cellStyle name="_Gene Gas 010603_tx financing revs" xfId="9133"/>
    <cellStyle name="_Gene Gas 091302" xfId="9134"/>
    <cellStyle name="_Gene Gas 091302 2" xfId="9135"/>
    <cellStyle name="_Gene Gas 091302_BASIS ADJ" xfId="9136"/>
    <cellStyle name="_Gene Gas 091302_BM Adjustments" xfId="9137"/>
    <cellStyle name="_Gene Gas 091302_Capital Prov 1Q10" xfId="9138"/>
    <cellStyle name="_Gene Gas 091302_CONSPROV_Q1.R1_041309 Intl" xfId="9139"/>
    <cellStyle name="_Gene Gas 091302_CONSPROV_Q1.R1_041309 Intl 2" xfId="9140"/>
    <cellStyle name="_Gene Gas 091302_CONSPROV_Q3.R1_101308" xfId="9141"/>
    <cellStyle name="_Gene Gas 091302_CONSPROV_Q3.R1_101308 2" xfId="9142"/>
    <cellStyle name="_Gene Gas 091302_CONSPROV_Q4.R1_011209" xfId="9143"/>
    <cellStyle name="_Gene Gas 091302_CONSPROV_Q4.R1_011209 2" xfId="9144"/>
    <cellStyle name="_Gene Gas 091302_Fees" xfId="9145"/>
    <cellStyle name="_Gene Gas 091302_Locked in Gross Margin" xfId="9146"/>
    <cellStyle name="_Gene Gas 091302_Q3 2008" xfId="9147"/>
    <cellStyle name="_Gene Gas 091302_Q4 2008" xfId="9148"/>
    <cellStyle name="_Gene Gas 091302_tx financing revs" xfId="9149"/>
    <cellStyle name="_GE-Siem 350MW_BOD" xfId="9150"/>
    <cellStyle name="_Gray County Credit_FR Q2-06" xfId="9151"/>
    <cellStyle name="_Gray County Credit_FR Q2-06 2" xfId="9152"/>
    <cellStyle name="_Green Ridge Repower RiskCom 6.30.05 R2" xfId="9153"/>
    <cellStyle name="_Green Ridge Repower Valuation 5.24.05" xfId="9154"/>
    <cellStyle name="_Greenlight_R4.6i V8" xfId="9155"/>
    <cellStyle name="_Greenlight_R4.6i V8 2" xfId="9156"/>
    <cellStyle name="_Greenlight_R4.6i V8_BASIS ADJ" xfId="9157"/>
    <cellStyle name="_Greenlight_R4.6i V8_BM Adjustments" xfId="9158"/>
    <cellStyle name="_Greenlight_R4.6i V8_Capital Prov 1Q10" xfId="9159"/>
    <cellStyle name="_Greenlight_R4.6i V8_ColdSide Leases- Section 467 Adjustments for SEM Tax Provision" xfId="9160"/>
    <cellStyle name="_Greenlight_R4.6i V8_ColdSide Leases- Tax info from CS REtube Incr_20090819...file" xfId="9161"/>
    <cellStyle name="_Greenlight_R4.6i V8_CONSPROV_Q1.R1_041309 Intl" xfId="9162"/>
    <cellStyle name="_Greenlight_R4.6i V8_CONSPROV_Q1.R1_041309 Intl 2" xfId="9163"/>
    <cellStyle name="_Greenlight_R4.6i V8_CONSPROV_Q3.R1_101308" xfId="9164"/>
    <cellStyle name="_Greenlight_R4.6i V8_CONSPROV_Q3.R1_101308 2" xfId="9165"/>
    <cellStyle name="_Greenlight_R4.6i V8_CONSPROV_Q4.R1_011209" xfId="9166"/>
    <cellStyle name="_Greenlight_R4.6i V8_CONSPROV_Q4.R1_011209 2" xfId="9167"/>
    <cellStyle name="_Greenlight_R4.6i V8_ENTRY 2010 11 FUEL AMORT PROSPECTIVE METHOD" xfId="9168"/>
    <cellStyle name="_Greenlight_R4.6i V8_FAS 106 subsidy 2010" xfId="9169"/>
    <cellStyle name="_Greenlight_R4.6i V8_Fees" xfId="9170"/>
    <cellStyle name="_Greenlight_R4.6i V8_Locked in Gross Margin" xfId="9171"/>
    <cellStyle name="_Greenlight_R4.6i V8_Q3 2008" xfId="9172"/>
    <cellStyle name="_Greenlight_R4.6i V8_Q4 2008" xfId="9173"/>
    <cellStyle name="_Greenlight_R4.6i V8_Scen" xfId="9174"/>
    <cellStyle name="_Greenlight_R4.6i V8_tx financing revs" xfId="9175"/>
    <cellStyle name="_GREP Buyout DCF Valuation 02-15B" xfId="9176"/>
    <cellStyle name="_GREP DCF Valuation Final 2.22.05" xfId="9177"/>
    <cellStyle name="_Group FINS_r1" xfId="9178"/>
    <cellStyle name="_Group FINS_r1_ENTRY 2010 11 FUEL AMORT PROSPECTIVE METHOD" xfId="9179"/>
    <cellStyle name="_GT Curves 060907-Final" xfId="9180"/>
    <cellStyle name="_GT DEL BLYTHE_080716 (2)" xfId="9181"/>
    <cellStyle name="_GT.DEL.BLYTHE_080924" xfId="9182"/>
    <cellStyle name="_GTDW_DataTemplate" xfId="9183"/>
    <cellStyle name="_GTDW_DataTemplate 2" xfId="9184"/>
    <cellStyle name="_GTDW_DataTemplate_Capital Prov 1Q10" xfId="9185"/>
    <cellStyle name="_GTDW_DataTemplate_ColdSide Leases- Section 467 Adjustments for SEM Tax Provision" xfId="9186"/>
    <cellStyle name="_GTDW_DataTemplate_ColdSide Leases- Tax info from CS REtube Incr_20090819...file" xfId="9187"/>
    <cellStyle name="_GTDW_DataTemplate_CONSPROV_Q1.R1_041309 Intl" xfId="9188"/>
    <cellStyle name="_GTDW_DataTemplate_CONSPROV_Q1.R1_041309 Intl 2" xfId="9189"/>
    <cellStyle name="_GTDW_DataTemplate_CONSPROV_Q3.R1_101308" xfId="9190"/>
    <cellStyle name="_GTDW_DataTemplate_CONSPROV_Q3.R1_101308 2" xfId="9191"/>
    <cellStyle name="_GTDW_DataTemplate_CONSPROV_Q4.R1_011209" xfId="9192"/>
    <cellStyle name="_GTDW_DataTemplate_CONSPROV_Q4.R1_011209 2" xfId="9193"/>
    <cellStyle name="_GTDW_DataTemplate_ENTRY 2010 11 FUEL AMORT PROSPECTIVE METHOD" xfId="9194"/>
    <cellStyle name="_GTDW_DataTemplate_FAS 106 subsidy 2010" xfId="9195"/>
    <cellStyle name="_GTDW_DataTemplate_Q3 2008" xfId="9196"/>
    <cellStyle name="_GTDW_DataTemplate_Q4 2008" xfId="9197"/>
    <cellStyle name="_GTDW_DataTemplate_Scen" xfId="9198"/>
    <cellStyle name="_High Impact Low Probability 2004" xfId="9199"/>
    <cellStyle name="_High Impact Low Probability 2004 2" xfId="9200"/>
    <cellStyle name="_Horse Hollow 2 070316 GM 0 Report" xfId="9201"/>
    <cellStyle name="_Horse Hollow3_226.5MW_12.01.05" xfId="9202"/>
    <cellStyle name="_HRC Allocation" xfId="9203"/>
    <cellStyle name="_HRC analysis" xfId="9204"/>
    <cellStyle name="_HRC Check" xfId="9205"/>
    <cellStyle name="_HRC HSC-Texok Basis" xfId="9206"/>
    <cellStyle name="_Hydro" xfId="9207"/>
    <cellStyle name="_Hydro 2" xfId="9208"/>
    <cellStyle name="_Hydro 2007" xfId="9209"/>
    <cellStyle name="_Hydro Forecast 2007" xfId="9210"/>
    <cellStyle name="_Hydro Gen Forecasts 2005 Budget" xfId="9211"/>
    <cellStyle name="_Hydro Gen Forecasts 2005 Budget 2" xfId="9212"/>
    <cellStyle name="_Hydro Scenario" xfId="9213"/>
    <cellStyle name="_Hydro Scenario 2" xfId="9214"/>
    <cellStyle name="_Hydro Scenario_BASIS ADJ" xfId="9215"/>
    <cellStyle name="_Hydro Scenario_BM Adjustments" xfId="9216"/>
    <cellStyle name="_Hydro Scenario_Capital Prov 1Q10" xfId="9217"/>
    <cellStyle name="_Hydro Scenario_CONSPROV_Q1.R1_041309 Intl" xfId="9218"/>
    <cellStyle name="_Hydro Scenario_CONSPROV_Q1.R1_041309 Intl 2" xfId="9219"/>
    <cellStyle name="_Hydro Scenario_CONSPROV_Q3.R1_101308" xfId="9220"/>
    <cellStyle name="_Hydro Scenario_CONSPROV_Q3.R1_101308 2" xfId="9221"/>
    <cellStyle name="_Hydro Scenario_CONSPROV_Q4.R1_011209" xfId="9222"/>
    <cellStyle name="_Hydro Scenario_CONSPROV_Q4.R1_011209 2" xfId="9223"/>
    <cellStyle name="_Hydro Scenario_Fees" xfId="9224"/>
    <cellStyle name="_Hydro Scenario_Locked in Gross Margin" xfId="9225"/>
    <cellStyle name="_Hydro Scenario_Q3 2008" xfId="9226"/>
    <cellStyle name="_Hydro Scenario_Q4 2008" xfId="9227"/>
    <cellStyle name="_Hydro Scenario_tx financing revs" xfId="9228"/>
    <cellStyle name="_Hydro_BASIS ADJ" xfId="9229"/>
    <cellStyle name="_Hydro_BM Adjustments" xfId="9230"/>
    <cellStyle name="_Hydro_Capital Prov 1Q10" xfId="9231"/>
    <cellStyle name="_Hydro_CONSPROV_Q1.R1_041309 Intl" xfId="9232"/>
    <cellStyle name="_Hydro_CONSPROV_Q1.R1_041309 Intl 2" xfId="9233"/>
    <cellStyle name="_Hydro_CONSPROV_Q3.R1_101308" xfId="9234"/>
    <cellStyle name="_Hydro_CONSPROV_Q3.R1_101308 2" xfId="9235"/>
    <cellStyle name="_Hydro_CONSPROV_Q4.R1_011209" xfId="9236"/>
    <cellStyle name="_Hydro_CONSPROV_Q4.R1_011209 2" xfId="9237"/>
    <cellStyle name="_Hydro_Fees" xfId="9238"/>
    <cellStyle name="_Hydro_Locked in Gross Margin" xfId="9239"/>
    <cellStyle name="_Hydro_Q3 2008" xfId="9240"/>
    <cellStyle name="_Hydro_Q4 2008" xfId="9241"/>
    <cellStyle name="_Hydro_Quebec_Cost_Analysis_Rev-07" xfId="9242"/>
    <cellStyle name="_Hydro_tx financing revs" xfId="9243"/>
    <cellStyle name="_Iceland_3.0f_BID275" xfId="9244"/>
    <cellStyle name="_Iceland_3.0f_BID275 2" xfId="9245"/>
    <cellStyle name="_Iceland_3.0f_BID275_BASIS ADJ" xfId="9246"/>
    <cellStyle name="_Iceland_3.0f_BID275_BM Adjustments" xfId="9247"/>
    <cellStyle name="_Iceland_3.0f_BID275_Capital Prov 1Q10" xfId="9248"/>
    <cellStyle name="_Iceland_3.0f_BID275_ColdSide Leases- Section 467 Adjustments for SEM Tax Provision" xfId="9249"/>
    <cellStyle name="_Iceland_3.0f_BID275_ColdSide Leases- Tax info from CS REtube Incr_20090819...file" xfId="9250"/>
    <cellStyle name="_Iceland_3.0f_BID275_CONSPROV_Q1.R1_041309 Intl" xfId="9251"/>
    <cellStyle name="_Iceland_3.0f_BID275_CONSPROV_Q1.R1_041309 Intl 2" xfId="9252"/>
    <cellStyle name="_Iceland_3.0f_BID275_CONSPROV_Q3.R1_101308" xfId="9253"/>
    <cellStyle name="_Iceland_3.0f_BID275_CONSPROV_Q3.R1_101308 2" xfId="9254"/>
    <cellStyle name="_Iceland_3.0f_BID275_CONSPROV_Q4.R1_011209" xfId="9255"/>
    <cellStyle name="_Iceland_3.0f_BID275_CONSPROV_Q4.R1_011209 2" xfId="9256"/>
    <cellStyle name="_Iceland_3.0f_BID275_ENTRY 2010 11 FUEL AMORT PROSPECTIVE METHOD" xfId="9257"/>
    <cellStyle name="_Iceland_3.0f_BID275_FAS 106 subsidy 2010" xfId="9258"/>
    <cellStyle name="_Iceland_3.0f_BID275_Fees" xfId="9259"/>
    <cellStyle name="_Iceland_3.0f_BID275_Locked in Gross Margin" xfId="9260"/>
    <cellStyle name="_Iceland_3.0f_BID275_Q3 2008" xfId="9261"/>
    <cellStyle name="_Iceland_3.0f_BID275_Q4 2008" xfId="9262"/>
    <cellStyle name="_Iceland_3.0f_BID275_Scen" xfId="9263"/>
    <cellStyle name="_Iceland_3.0f_BID275_tx financing revs" xfId="9264"/>
    <cellStyle name="_Indicative Cherokee Purchase Accounting" xfId="9265"/>
    <cellStyle name="_input" xfId="9266"/>
    <cellStyle name="_input 10" xfId="9267"/>
    <cellStyle name="_input 11" xfId="9268"/>
    <cellStyle name="_input 12" xfId="9269"/>
    <cellStyle name="_input 13" xfId="9270"/>
    <cellStyle name="_input 14" xfId="9271"/>
    <cellStyle name="_input 15" xfId="9272"/>
    <cellStyle name="_input 16" xfId="9273"/>
    <cellStyle name="_input 17" xfId="9274"/>
    <cellStyle name="_input 2" xfId="9275"/>
    <cellStyle name="_input 2 2" xfId="9276"/>
    <cellStyle name="_input 2 3" xfId="9277"/>
    <cellStyle name="_input 2 4" xfId="9278"/>
    <cellStyle name="_input 2 5" xfId="9279"/>
    <cellStyle name="_input 2 6" xfId="9280"/>
    <cellStyle name="_input 2 7" xfId="9281"/>
    <cellStyle name="_input 2 8" xfId="9282"/>
    <cellStyle name="_input 3" xfId="9283"/>
    <cellStyle name="_input 3 2" xfId="9284"/>
    <cellStyle name="_input 3 3" xfId="9285"/>
    <cellStyle name="_input 3 4" xfId="9286"/>
    <cellStyle name="_input 3 5" xfId="9287"/>
    <cellStyle name="_input 3 6" xfId="9288"/>
    <cellStyle name="_input 3 7" xfId="9289"/>
    <cellStyle name="_input 3 8" xfId="9290"/>
    <cellStyle name="_input 4" xfId="9291"/>
    <cellStyle name="_input 4 2" xfId="9292"/>
    <cellStyle name="_input 4 3" xfId="9293"/>
    <cellStyle name="_input 4 4" xfId="9294"/>
    <cellStyle name="_input 4 5" xfId="9295"/>
    <cellStyle name="_input 4 6" xfId="9296"/>
    <cellStyle name="_input 4 7" xfId="9297"/>
    <cellStyle name="_input 4 8" xfId="9298"/>
    <cellStyle name="_input 5" xfId="9299"/>
    <cellStyle name="_input 5 10" xfId="9300"/>
    <cellStyle name="_input 5 11" xfId="9301"/>
    <cellStyle name="_input 5 12" xfId="9302"/>
    <cellStyle name="_input 5 13" xfId="9303"/>
    <cellStyle name="_input 5 14" xfId="9304"/>
    <cellStyle name="_input 5 15" xfId="9305"/>
    <cellStyle name="_input 5 16" xfId="9306"/>
    <cellStyle name="_input 5 17" xfId="9307"/>
    <cellStyle name="_input 5 18" xfId="9308"/>
    <cellStyle name="_input 5 2" xfId="9309"/>
    <cellStyle name="_input 5 3" xfId="9310"/>
    <cellStyle name="_input 5 4" xfId="9311"/>
    <cellStyle name="_input 5 5" xfId="9312"/>
    <cellStyle name="_input 5 6" xfId="9313"/>
    <cellStyle name="_input 5 7" xfId="9314"/>
    <cellStyle name="_input 5 8" xfId="9315"/>
    <cellStyle name="_input 5 9" xfId="9316"/>
    <cellStyle name="_input 6" xfId="9317"/>
    <cellStyle name="_input 6 10" xfId="9318"/>
    <cellStyle name="_input 6 11" xfId="9319"/>
    <cellStyle name="_input 6 12" xfId="9320"/>
    <cellStyle name="_input 6 13" xfId="9321"/>
    <cellStyle name="_input 6 14" xfId="9322"/>
    <cellStyle name="_input 6 15" xfId="9323"/>
    <cellStyle name="_input 6 16" xfId="9324"/>
    <cellStyle name="_input 6 17" xfId="9325"/>
    <cellStyle name="_input 6 18" xfId="9326"/>
    <cellStyle name="_input 6 2" xfId="9327"/>
    <cellStyle name="_input 6 3" xfId="9328"/>
    <cellStyle name="_input 6 4" xfId="9329"/>
    <cellStyle name="_input 6 5" xfId="9330"/>
    <cellStyle name="_input 6 6" xfId="9331"/>
    <cellStyle name="_input 6 7" xfId="9332"/>
    <cellStyle name="_input 6 8" xfId="9333"/>
    <cellStyle name="_input 6 9" xfId="9334"/>
    <cellStyle name="_input 7" xfId="9335"/>
    <cellStyle name="_input 7 10" xfId="9336"/>
    <cellStyle name="_input 7 11" xfId="9337"/>
    <cellStyle name="_input 7 12" xfId="9338"/>
    <cellStyle name="_input 7 13" xfId="9339"/>
    <cellStyle name="_input 7 14" xfId="9340"/>
    <cellStyle name="_input 7 15" xfId="9341"/>
    <cellStyle name="_input 7 16" xfId="9342"/>
    <cellStyle name="_input 7 17" xfId="9343"/>
    <cellStyle name="_input 7 18" xfId="9344"/>
    <cellStyle name="_input 7 2" xfId="9345"/>
    <cellStyle name="_input 7 3" xfId="9346"/>
    <cellStyle name="_input 7 4" xfId="9347"/>
    <cellStyle name="_input 7 5" xfId="9348"/>
    <cellStyle name="_input 7 6" xfId="9349"/>
    <cellStyle name="_input 7 7" xfId="9350"/>
    <cellStyle name="_input 7 8" xfId="9351"/>
    <cellStyle name="_input 7 9" xfId="9352"/>
    <cellStyle name="_input 8" xfId="9353"/>
    <cellStyle name="_input 9" xfId="9354"/>
    <cellStyle name="_input_2007 Group Capital State Tax Workpapers1" xfId="9355"/>
    <cellStyle name="_input_2007 Group Capital State Tax Workpapers1 2" xfId="9356"/>
    <cellStyle name="_input_2008 FPL Group Tax Workpapers" xfId="9357"/>
    <cellStyle name="_input_BASIS ADJ" xfId="9358"/>
    <cellStyle name="_input_BM Adjustments" xfId="9359"/>
    <cellStyle name="_input_Callahan" xfId="9360"/>
    <cellStyle name="_input_Callahan " xfId="9361"/>
    <cellStyle name="_input_Callahan _1" xfId="9362"/>
    <cellStyle name="_input_Callahan 090813 GM 0 Report" xfId="9363"/>
    <cellStyle name="_input_Callahan 091106 GM 0 Report" xfId="9364"/>
    <cellStyle name="_input_Copy of Texas Wind Debt Amortization 11-08" xfId="9365"/>
    <cellStyle name="_input_Debt Service Coverage Ratio-TEXAS WIND Historical  Forecast" xfId="9366"/>
    <cellStyle name="_input_ENTRY 2010 11 FUEL AMORT PROSPECTIVE METHOD" xfId="9367"/>
    <cellStyle name="_input_Fees" xfId="9368"/>
    <cellStyle name="_input_Final 2009 tax workpapers" xfId="9369"/>
    <cellStyle name="_input_FPL Georgia Tax As of October 2010" xfId="9370"/>
    <cellStyle name="_input_FPL Georgia Tax As of October 2010_Summary of 2010 Errors Resolutions with Responses" xfId="9371"/>
    <cellStyle name="_input_Group Prov M11 09" xfId="9372"/>
    <cellStyle name="_input_Group Prov M11 09_Final 2009 tax workpapers" xfId="9373"/>
    <cellStyle name="_input_Horse Hollow 1 090813 GM 0 Report" xfId="9374"/>
    <cellStyle name="_input_Horse Hollow 1 090911 GM 0 Report" xfId="9375"/>
    <cellStyle name="_input_PSA analysis revised for forfeitures" xfId="9376"/>
    <cellStyle name="_Input_Tax Depreciation Model" xfId="9377"/>
    <cellStyle name="_input_Wind Adj_091106" xfId="9378"/>
    <cellStyle name="_Inventory Detail" xfId="9379"/>
    <cellStyle name="_IPG" xfId="9380"/>
    <cellStyle name="_IPG 10" xfId="9381"/>
    <cellStyle name="_IPG 11" xfId="9382"/>
    <cellStyle name="_IPG 12" xfId="9383"/>
    <cellStyle name="_IPG 13" xfId="9384"/>
    <cellStyle name="_IPG 14" xfId="9385"/>
    <cellStyle name="_IPG 15" xfId="9386"/>
    <cellStyle name="_IPG 16" xfId="9387"/>
    <cellStyle name="_IPG 17" xfId="9388"/>
    <cellStyle name="_IPG 18" xfId="9389"/>
    <cellStyle name="_IPG 19" xfId="9390"/>
    <cellStyle name="_IPG 2" xfId="9391"/>
    <cellStyle name="_IPG 20" xfId="9392"/>
    <cellStyle name="_IPG 3" xfId="9393"/>
    <cellStyle name="_IPG 4" xfId="9394"/>
    <cellStyle name="_IPG 5" xfId="9395"/>
    <cellStyle name="_IPG 6" xfId="9396"/>
    <cellStyle name="_IPG 7" xfId="9397"/>
    <cellStyle name="_IPG 8" xfId="9398"/>
    <cellStyle name="_IPG 9" xfId="9399"/>
    <cellStyle name="_IPG_CAPITALIZED LABOR - 0209" xfId="9400"/>
    <cellStyle name="_IPG_CAPITALIZED LABOR - 0209 2" xfId="9401"/>
    <cellStyle name="_IPG_CAPITALIZED LABOR - 0309" xfId="9402"/>
    <cellStyle name="_IPG_CAPITALIZED LABOR - 0309 2" xfId="9403"/>
    <cellStyle name="_IPG_CAPITALIZED LABOR - 0309_Template-Final" xfId="9404"/>
    <cellStyle name="_IPG_CAPITALIZED LABOR - 0309_Template-Final 2" xfId="9405"/>
    <cellStyle name="_IPG_CAPITALIZED LABOR - 0409" xfId="9406"/>
    <cellStyle name="_IPG_CAPITALIZED LABOR - 0409 2" xfId="9407"/>
    <cellStyle name="_IPG_Contract Labor " xfId="9408"/>
    <cellStyle name="_IPG_Contract Labor  2" xfId="9409"/>
    <cellStyle name="_IPG_Contractor Accrual Template -  May 2009" xfId="9410"/>
    <cellStyle name="_IPG_Contractor Accrual Template -  May 2009 2" xfId="9411"/>
    <cellStyle name="_July 2009 Forecast Testing of Tax Rates" xfId="9412"/>
    <cellStyle name="_Key_R7.1" xfId="9413"/>
    <cellStyle name="_Key_R7.1 2" xfId="9414"/>
    <cellStyle name="_Key_R7.1_BASIS ADJ" xfId="9415"/>
    <cellStyle name="_Key_R7.1_BM Adjustments" xfId="9416"/>
    <cellStyle name="_Key_R7.1_Capital Prov 1Q10" xfId="9417"/>
    <cellStyle name="_Key_R7.1_ColdSide Leases- Section 467 Adjustments for SEM Tax Provision" xfId="9418"/>
    <cellStyle name="_Key_R7.1_ColdSide Leases- Tax info from CS REtube Incr_20090819...file" xfId="9419"/>
    <cellStyle name="_Key_R7.1_CONSPROV_Q1.R1_041309 Intl" xfId="9420"/>
    <cellStyle name="_Key_R7.1_CONSPROV_Q1.R1_041309 Intl 2" xfId="9421"/>
    <cellStyle name="_Key_R7.1_CONSPROV_Q3.R1_101308" xfId="9422"/>
    <cellStyle name="_Key_R7.1_CONSPROV_Q3.R1_101308 2" xfId="9423"/>
    <cellStyle name="_Key_R7.1_CONSPROV_Q4.R1_011209" xfId="9424"/>
    <cellStyle name="_Key_R7.1_CONSPROV_Q4.R1_011209 2" xfId="9425"/>
    <cellStyle name="_Key_R7.1_ENTRY 2010 11 FUEL AMORT PROSPECTIVE METHOD" xfId="9426"/>
    <cellStyle name="_Key_R7.1_FAS 106 subsidy 2010" xfId="9427"/>
    <cellStyle name="_Key_R7.1_Fees" xfId="9428"/>
    <cellStyle name="_Key_R7.1_Locked in Gross Margin" xfId="9429"/>
    <cellStyle name="_Key_R7.1_Q3 2008" xfId="9430"/>
    <cellStyle name="_Key_R7.1_Q4 2008" xfId="9431"/>
    <cellStyle name="_Key_R7.1_Scen" xfId="9432"/>
    <cellStyle name="_Key_R7.1_tx financing revs" xfId="9433"/>
    <cellStyle name="_Key_R7.2" xfId="9434"/>
    <cellStyle name="_Key_R7.2 2" xfId="9435"/>
    <cellStyle name="_Key_R7.2_BASIS ADJ" xfId="9436"/>
    <cellStyle name="_Key_R7.2_BM Adjustments" xfId="9437"/>
    <cellStyle name="_Key_R7.2_Capital Prov 1Q10" xfId="9438"/>
    <cellStyle name="_Key_R7.2_ColdSide Leases- Section 467 Adjustments for SEM Tax Provision" xfId="9439"/>
    <cellStyle name="_Key_R7.2_ColdSide Leases- Tax info from CS REtube Incr_20090819...file" xfId="9440"/>
    <cellStyle name="_Key_R7.2_CONSPROV_Q1.R1_041309 Intl" xfId="9441"/>
    <cellStyle name="_Key_R7.2_CONSPROV_Q1.R1_041309 Intl 2" xfId="9442"/>
    <cellStyle name="_Key_R7.2_CONSPROV_Q3.R1_101308" xfId="9443"/>
    <cellStyle name="_Key_R7.2_CONSPROV_Q3.R1_101308 2" xfId="9444"/>
    <cellStyle name="_Key_R7.2_CONSPROV_Q4.R1_011209" xfId="9445"/>
    <cellStyle name="_Key_R7.2_CONSPROV_Q4.R1_011209 2" xfId="9446"/>
    <cellStyle name="_Key_R7.2_ENTRY 2010 11 FUEL AMORT PROSPECTIVE METHOD" xfId="9447"/>
    <cellStyle name="_Key_R7.2_FAS 106 subsidy 2010" xfId="9448"/>
    <cellStyle name="_Key_R7.2_Fees" xfId="9449"/>
    <cellStyle name="_Key_R7.2_Locked in Gross Margin" xfId="9450"/>
    <cellStyle name="_Key_R7.2_Q3 2008" xfId="9451"/>
    <cellStyle name="_Key_R7.2_Q4 2008" xfId="9452"/>
    <cellStyle name="_Key_R7.2_Scen" xfId="9453"/>
    <cellStyle name="_Key_R7.2_tx financing revs" xfId="9454"/>
    <cellStyle name="_King Mtn" xfId="9455"/>
    <cellStyle name="_KJC Staffing Cost Model 09-16-04" xfId="9456"/>
    <cellStyle name="_Lamar 1 MW vs Temp Calculator w HR Curve TBD" xfId="9457"/>
    <cellStyle name="_Lamar 2 MW vs Temp Calculator w HR Curve TBD" xfId="9458"/>
    <cellStyle name="_Lamar Data 060215 check" xfId="9459"/>
    <cellStyle name="_Lamar[P] BSWPS" xfId="9460"/>
    <cellStyle name="_Lamar[P] BSWPS 2" xfId="9461"/>
    <cellStyle name="_Lamar[S]ON NE" xfId="9462"/>
    <cellStyle name="_LAS_Input_3  2009 GT Plant Assumptions - used in 090204 Forecast" xfId="9463"/>
    <cellStyle name="_Link" xfId="9464"/>
    <cellStyle name="_Link 2" xfId="9465"/>
    <cellStyle name="_Link_4Z_6_12_02" xfId="9466"/>
    <cellStyle name="_Link_4Z_6_12_02 2" xfId="9467"/>
    <cellStyle name="_Link_4Z_6_12_02 Sens" xfId="9468"/>
    <cellStyle name="_Link_4Z_6_12_02 Sens 2" xfId="9469"/>
    <cellStyle name="_Link_4Z_6_12_02 Sens_BASIS ADJ" xfId="9470"/>
    <cellStyle name="_Link_4Z_6_12_02 Sens_BM Adjustments" xfId="9471"/>
    <cellStyle name="_Link_4Z_6_12_02 Sens_Capital Prov 1Q10" xfId="9472"/>
    <cellStyle name="_Link_4Z_6_12_02 Sens_CONSPROV_Q1.R1_041309 Intl" xfId="9473"/>
    <cellStyle name="_Link_4Z_6_12_02 Sens_CONSPROV_Q1.R1_041309 Intl 2" xfId="9474"/>
    <cellStyle name="_Link_4Z_6_12_02 Sens_CONSPROV_Q3.R1_101308" xfId="9475"/>
    <cellStyle name="_Link_4Z_6_12_02 Sens_CONSPROV_Q3.R1_101308 2" xfId="9476"/>
    <cellStyle name="_Link_4Z_6_12_02 Sens_CONSPROV_Q4.R1_011209" xfId="9477"/>
    <cellStyle name="_Link_4Z_6_12_02 Sens_CONSPROV_Q4.R1_011209 2" xfId="9478"/>
    <cellStyle name="_Link_4Z_6_12_02 Sens_Fees" xfId="9479"/>
    <cellStyle name="_Link_4Z_6_12_02 Sens_Locked in Gross Margin" xfId="9480"/>
    <cellStyle name="_Link_4Z_6_12_02 Sens_Q3 2008" xfId="9481"/>
    <cellStyle name="_Link_4Z_6_12_02 Sens_Q4 2008" xfId="9482"/>
    <cellStyle name="_Link_4Z_6_12_02 Sens_tx financing revs" xfId="9483"/>
    <cellStyle name="_Link_4Z_6_12_02_BASIS ADJ" xfId="9484"/>
    <cellStyle name="_Link_4Z_6_12_02_BM Adjustments" xfId="9485"/>
    <cellStyle name="_Link_4Z_6_12_02_Capital Prov 1Q10" xfId="9486"/>
    <cellStyle name="_Link_4Z_6_12_02_CONSPROV_Q1.R1_041309 Intl" xfId="9487"/>
    <cellStyle name="_Link_4Z_6_12_02_CONSPROV_Q1.R1_041309 Intl 2" xfId="9488"/>
    <cellStyle name="_Link_4Z_6_12_02_CONSPROV_Q3.R1_101308" xfId="9489"/>
    <cellStyle name="_Link_4Z_6_12_02_CONSPROV_Q3.R1_101308 2" xfId="9490"/>
    <cellStyle name="_Link_4Z_6_12_02_CONSPROV_Q4.R1_011209" xfId="9491"/>
    <cellStyle name="_Link_4Z_6_12_02_CONSPROV_Q4.R1_011209 2" xfId="9492"/>
    <cellStyle name="_Link_4Z_6_12_02_Fees" xfId="9493"/>
    <cellStyle name="_Link_4Z_6_12_02_Locked in Gross Margin" xfId="9494"/>
    <cellStyle name="_Link_4Z_6_12_02_Q3 2008" xfId="9495"/>
    <cellStyle name="_Link_4Z_6_12_02_Q4 2008" xfId="9496"/>
    <cellStyle name="_Link_4Z_6_12_02_tx financing revs" xfId="9497"/>
    <cellStyle name="_Link_4Z_Winter" xfId="9498"/>
    <cellStyle name="_Link_4Z_Winter 2" xfId="9499"/>
    <cellStyle name="_Link_4Z_Winter_BASIS ADJ" xfId="9500"/>
    <cellStyle name="_Link_4Z_Winter_BM Adjustments" xfId="9501"/>
    <cellStyle name="_Link_4Z_Winter_Capital Prov 1Q10" xfId="9502"/>
    <cellStyle name="_Link_4Z_Winter_CONSPROV_Q1.R1_041309 Intl" xfId="9503"/>
    <cellStyle name="_Link_4Z_Winter_CONSPROV_Q1.R1_041309 Intl 2" xfId="9504"/>
    <cellStyle name="_Link_4Z_Winter_CONSPROV_Q3.R1_101308" xfId="9505"/>
    <cellStyle name="_Link_4Z_Winter_CONSPROV_Q3.R1_101308 2" xfId="9506"/>
    <cellStyle name="_Link_4Z_Winter_CONSPROV_Q4.R1_011209" xfId="9507"/>
    <cellStyle name="_Link_4Z_Winter_CONSPROV_Q4.R1_011209 2" xfId="9508"/>
    <cellStyle name="_Link_4Z_Winter_Fees" xfId="9509"/>
    <cellStyle name="_Link_4Z_Winter_Locked in Gross Margin" xfId="9510"/>
    <cellStyle name="_Link_4Z_Winter_Q3 2008" xfId="9511"/>
    <cellStyle name="_Link_4Z_Winter_Q4 2008" xfId="9512"/>
    <cellStyle name="_Link_4Z_Winter_tx financing revs" xfId="9513"/>
    <cellStyle name="_Link_5Z_W_AV" xfId="9514"/>
    <cellStyle name="_Link_5Z_W_AV 2" xfId="9515"/>
    <cellStyle name="_Link_5Z_W_AV_BASIS ADJ" xfId="9516"/>
    <cellStyle name="_Link_5Z_W_AV_BM Adjustments" xfId="9517"/>
    <cellStyle name="_Link_5Z_W_AV_Capital Prov 1Q10" xfId="9518"/>
    <cellStyle name="_Link_5Z_W_AV_CONSPROV_Q1.R1_041309 Intl" xfId="9519"/>
    <cellStyle name="_Link_5Z_W_AV_CONSPROV_Q1.R1_041309 Intl 2" xfId="9520"/>
    <cellStyle name="_Link_5Z_W_AV_CONSPROV_Q3.R1_101308" xfId="9521"/>
    <cellStyle name="_Link_5Z_W_AV_CONSPROV_Q3.R1_101308 2" xfId="9522"/>
    <cellStyle name="_Link_5Z_W_AV_CONSPROV_Q4.R1_011209" xfId="9523"/>
    <cellStyle name="_Link_5Z_W_AV_CONSPROV_Q4.R1_011209 2" xfId="9524"/>
    <cellStyle name="_Link_5Z_W_AV_Fees" xfId="9525"/>
    <cellStyle name="_Link_5Z_W_AV_Locked in Gross Margin" xfId="9526"/>
    <cellStyle name="_Link_5Z_W_AV_Q3 2008" xfId="9527"/>
    <cellStyle name="_Link_5Z_W_AV_Q4 2008" xfId="9528"/>
    <cellStyle name="_Link_5Z_W_AV_tx financing revs" xfId="9529"/>
    <cellStyle name="_Link_BASIS ADJ" xfId="9530"/>
    <cellStyle name="_Link_BM Adjustments" xfId="9531"/>
    <cellStyle name="_Link_Capital Prov 1Q10" xfId="9532"/>
    <cellStyle name="_Link_CONSPROV_Q1.R1_041309 Intl" xfId="9533"/>
    <cellStyle name="_Link_CONSPROV_Q1.R1_041309 Intl 2" xfId="9534"/>
    <cellStyle name="_Link_CONSPROV_Q3.R1_101308" xfId="9535"/>
    <cellStyle name="_Link_CONSPROV_Q3.R1_101308 2" xfId="9536"/>
    <cellStyle name="_Link_CONSPROV_Q4.R1_011209" xfId="9537"/>
    <cellStyle name="_Link_CONSPROV_Q4.R1_011209 2" xfId="9538"/>
    <cellStyle name="_Link_Fees" xfId="9539"/>
    <cellStyle name="_Link_Locked in Gross Margin" xfId="9540"/>
    <cellStyle name="_Link_Plus" xfId="9541"/>
    <cellStyle name="_Link_Plus 2" xfId="9542"/>
    <cellStyle name="_Link_Plus_B" xfId="9543"/>
    <cellStyle name="_Link_Plus_B 2" xfId="9544"/>
    <cellStyle name="_Link_Plus_B_BASIS ADJ" xfId="9545"/>
    <cellStyle name="_Link_Plus_B_BM Adjustments" xfId="9546"/>
    <cellStyle name="_Link_Plus_B_Capital Prov 1Q10" xfId="9547"/>
    <cellStyle name="_Link_Plus_B_CONSPROV_Q1.R1_041309 Intl" xfId="9548"/>
    <cellStyle name="_Link_Plus_B_CONSPROV_Q1.R1_041309 Intl 2" xfId="9549"/>
    <cellStyle name="_Link_Plus_B_CONSPROV_Q3.R1_101308" xfId="9550"/>
    <cellStyle name="_Link_Plus_B_CONSPROV_Q3.R1_101308 2" xfId="9551"/>
    <cellStyle name="_Link_Plus_B_CONSPROV_Q4.R1_011209" xfId="9552"/>
    <cellStyle name="_Link_Plus_B_CONSPROV_Q4.R1_011209 2" xfId="9553"/>
    <cellStyle name="_Link_Plus_B_Fees" xfId="9554"/>
    <cellStyle name="_Link_Plus_B_Locked in Gross Margin" xfId="9555"/>
    <cellStyle name="_Link_Plus_B_Q3 2008" xfId="9556"/>
    <cellStyle name="_Link_Plus_B_Q4 2008" xfId="9557"/>
    <cellStyle name="_Link_Plus_B_tx financing revs" xfId="9558"/>
    <cellStyle name="_Link_Plus_BASIS ADJ" xfId="9559"/>
    <cellStyle name="_Link_Plus_BM Adjustments" xfId="9560"/>
    <cellStyle name="_Link_Plus_Capital Prov 1Q10" xfId="9561"/>
    <cellStyle name="_Link_Plus_CONSPROV_Q1.R1_041309 Intl" xfId="9562"/>
    <cellStyle name="_Link_Plus_CONSPROV_Q1.R1_041309 Intl 2" xfId="9563"/>
    <cellStyle name="_Link_Plus_CONSPROV_Q3.R1_101308" xfId="9564"/>
    <cellStyle name="_Link_Plus_CONSPROV_Q3.R1_101308 2" xfId="9565"/>
    <cellStyle name="_Link_Plus_CONSPROV_Q4.R1_011209" xfId="9566"/>
    <cellStyle name="_Link_Plus_CONSPROV_Q4.R1_011209 2" xfId="9567"/>
    <cellStyle name="_Link_Plus_Fees" xfId="9568"/>
    <cellStyle name="_Link_Plus_Locked in Gross Margin" xfId="9569"/>
    <cellStyle name="_Link_Plus_Q3 2008" xfId="9570"/>
    <cellStyle name="_Link_Plus_Q4 2008" xfId="9571"/>
    <cellStyle name="_Link_Plus_tx financing revs" xfId="9572"/>
    <cellStyle name="_Link_Q3 2008" xfId="9573"/>
    <cellStyle name="_Link_Q4 2008" xfId="9574"/>
    <cellStyle name="_Link_tx financing revs" xfId="9575"/>
    <cellStyle name="_Link1" xfId="9576"/>
    <cellStyle name="_Link1 2" xfId="9577"/>
    <cellStyle name="_Link1_BASIS ADJ" xfId="9578"/>
    <cellStyle name="_Link1_BM Adjustments" xfId="9579"/>
    <cellStyle name="_Link1_Capital Prov 1Q10" xfId="9580"/>
    <cellStyle name="_Link1_CONSPROV_Q1.R1_041309 Intl" xfId="9581"/>
    <cellStyle name="_Link1_CONSPROV_Q1.R1_041309 Intl 2" xfId="9582"/>
    <cellStyle name="_Link1_CONSPROV_Q3.R1_101308" xfId="9583"/>
    <cellStyle name="_Link1_CONSPROV_Q3.R1_101308 2" xfId="9584"/>
    <cellStyle name="_Link1_CONSPROV_Q4.R1_011209" xfId="9585"/>
    <cellStyle name="_Link1_CONSPROV_Q4.R1_011209 2" xfId="9586"/>
    <cellStyle name="_Link1_Fees" xfId="9587"/>
    <cellStyle name="_Link1_Locked in Gross Margin" xfId="9588"/>
    <cellStyle name="_Link1_Q3 2008" xfId="9589"/>
    <cellStyle name="_Link1_Q4 2008" xfId="9590"/>
    <cellStyle name="_Link1_tx financing revs" xfId="9591"/>
    <cellStyle name="_Link2" xfId="9592"/>
    <cellStyle name="_Link2 2" xfId="9593"/>
    <cellStyle name="_Link2_BASIS ADJ" xfId="9594"/>
    <cellStyle name="_Link2_BM Adjustments" xfId="9595"/>
    <cellStyle name="_Link2_Capital Prov 1Q10" xfId="9596"/>
    <cellStyle name="_Link2_CONSPROV_Q1.R1_041309 Intl" xfId="9597"/>
    <cellStyle name="_Link2_CONSPROV_Q1.R1_041309 Intl 2" xfId="9598"/>
    <cellStyle name="_Link2_CONSPROV_Q3.R1_101308" xfId="9599"/>
    <cellStyle name="_Link2_CONSPROV_Q3.R1_101308 2" xfId="9600"/>
    <cellStyle name="_Link2_CONSPROV_Q4.R1_011209" xfId="9601"/>
    <cellStyle name="_Link2_CONSPROV_Q4.R1_011209 2" xfId="9602"/>
    <cellStyle name="_Link2_Fees" xfId="9603"/>
    <cellStyle name="_Link2_Locked in Gross Margin" xfId="9604"/>
    <cellStyle name="_Link2_Q3 2008" xfId="9605"/>
    <cellStyle name="_Link2_Q4 2008" xfId="9606"/>
    <cellStyle name="_Link2_tx financing revs" xfId="9607"/>
    <cellStyle name="_LIPA Offshore Base Case_Sept 26 2005_Oct 2008 COD" xfId="9608"/>
    <cellStyle name="_LIPA Offshore Base Case_Sept 26 2005_Oct 2008 COD 2" xfId="9609"/>
    <cellStyle name="_LIPA Offshore Base Case_Sept 26 2005_Oct 2008 COD_BASIS ADJ" xfId="9610"/>
    <cellStyle name="_LIPA Offshore Base Case_Sept 26 2005_Oct 2008 COD_BM Adjustments" xfId="9611"/>
    <cellStyle name="_LIPA Offshore Base Case_Sept 26 2005_Oct 2008 COD_Fees" xfId="9612"/>
    <cellStyle name="_LIPA Offshore Base Case_Sept 26 2005_Oct 2008 COD_Locked in Gross Margin" xfId="9613"/>
    <cellStyle name="_LIPA Offshore Base Case_Sept 26 2005_Oct 2008 COD_tx financing revs" xfId="9614"/>
    <cellStyle name="_LIPA_Offshore_06-23-05_Rev-14D" xfId="9615"/>
    <cellStyle name="_LIPA_Offshore_06-23-05_Rev-14D 2" xfId="9616"/>
    <cellStyle name="_LIPA_Offshore_06-23-05_Rev-14D_BASIS ADJ" xfId="9617"/>
    <cellStyle name="_LIPA_Offshore_06-23-05_Rev-14D_BM Adjustments" xfId="9618"/>
    <cellStyle name="_LIPA_Offshore_06-23-05_Rev-14D_Fees" xfId="9619"/>
    <cellStyle name="_LIPA_Offshore_06-23-05_Rev-14D_Locked in Gross Margin" xfId="9620"/>
    <cellStyle name="_LIPA_Offshore_06-23-05_Rev-14D_tx financing revs" xfId="9621"/>
    <cellStyle name="_Load Growth" xfId="9622"/>
    <cellStyle name="_Load Growth 2" xfId="9623"/>
    <cellStyle name="_Load Growth_BASIS ADJ" xfId="9624"/>
    <cellStyle name="_Load Growth_BM Adjustments" xfId="9625"/>
    <cellStyle name="_Load Growth_Capital Prov 1Q10" xfId="9626"/>
    <cellStyle name="_Load Growth_CONSPROV_Q1.R1_041309 Intl" xfId="9627"/>
    <cellStyle name="_Load Growth_CONSPROV_Q1.R1_041309 Intl 2" xfId="9628"/>
    <cellStyle name="_Load Growth_CONSPROV_Q3.R1_101308" xfId="9629"/>
    <cellStyle name="_Load Growth_CONSPROV_Q3.R1_101308 2" xfId="9630"/>
    <cellStyle name="_Load Growth_CONSPROV_Q4.R1_011209" xfId="9631"/>
    <cellStyle name="_Load Growth_CONSPROV_Q4.R1_011209 2" xfId="9632"/>
    <cellStyle name="_Load Growth_Fees" xfId="9633"/>
    <cellStyle name="_Load Growth_Locked in Gross Margin" xfId="9634"/>
    <cellStyle name="_Load Growth_Q3 2008" xfId="9635"/>
    <cellStyle name="_Load Growth_Q4 2008" xfId="9636"/>
    <cellStyle name="_Load Growth_tx financing revs" xfId="9637"/>
    <cellStyle name="_Load Growth2" xfId="9638"/>
    <cellStyle name="_Load Growth2 2" xfId="9639"/>
    <cellStyle name="_Load Growth2_BASIS ADJ" xfId="9640"/>
    <cellStyle name="_Load Growth2_BM Adjustments" xfId="9641"/>
    <cellStyle name="_Load Growth2_Capital Prov 1Q10" xfId="9642"/>
    <cellStyle name="_Load Growth2_CONSPROV_Q1.R1_041309 Intl" xfId="9643"/>
    <cellStyle name="_Load Growth2_CONSPROV_Q1.R1_041309 Intl 2" xfId="9644"/>
    <cellStyle name="_Load Growth2_CONSPROV_Q3.R1_101308" xfId="9645"/>
    <cellStyle name="_Load Growth2_CONSPROV_Q3.R1_101308 2" xfId="9646"/>
    <cellStyle name="_Load Growth2_CONSPROV_Q4.R1_011209" xfId="9647"/>
    <cellStyle name="_Load Growth2_CONSPROV_Q4.R1_011209 2" xfId="9648"/>
    <cellStyle name="_Load Growth2_Fees" xfId="9649"/>
    <cellStyle name="_Load Growth2_Locked in Gross Margin" xfId="9650"/>
    <cellStyle name="_Load Growth2_Q3 2008" xfId="9651"/>
    <cellStyle name="_Load Growth2_Q4 2008" xfId="9652"/>
    <cellStyle name="_Load Growth2_tx financing revs" xfId="9653"/>
    <cellStyle name="_Locked In Gross Margin" xfId="9654"/>
    <cellStyle name="_M" xfId="9655"/>
    <cellStyle name="_M 2" xfId="9656"/>
    <cellStyle name="_M_BASIS ADJ" xfId="9657"/>
    <cellStyle name="_M_BM Adjustments" xfId="9658"/>
    <cellStyle name="_M_Capital Prov 1Q10" xfId="9659"/>
    <cellStyle name="_M_CONSPROV_Q1.R1_041309 Intl" xfId="9660"/>
    <cellStyle name="_M_CONSPROV_Q1.R1_041309 Intl 2" xfId="9661"/>
    <cellStyle name="_M_CONSPROV_Q3.R1_101308" xfId="9662"/>
    <cellStyle name="_M_CONSPROV_Q3.R1_101308 2" xfId="9663"/>
    <cellStyle name="_M_CONSPROV_Q4.R1_011209" xfId="9664"/>
    <cellStyle name="_M_CONSPROV_Q4.R1_011209 2" xfId="9665"/>
    <cellStyle name="_M_Fees" xfId="9666"/>
    <cellStyle name="_M_Locked in Gross Margin" xfId="9667"/>
    <cellStyle name="_M_Q3 2008" xfId="9668"/>
    <cellStyle name="_M_Q4 2008" xfId="9669"/>
    <cellStyle name="_M_tx financing revs" xfId="9670"/>
    <cellStyle name="_MAHUB[P] OFF" xfId="9671"/>
    <cellStyle name="_Maine Fossil Combined" xfId="9672"/>
    <cellStyle name="_Maine Fossil Data 060518" xfId="9673"/>
    <cellStyle name="_Maine Fossil Data 060712" xfId="9674"/>
    <cellStyle name="_Maine Hydro" xfId="9675"/>
    <cellStyle name="_Maine Hydro 060131" xfId="9676"/>
    <cellStyle name="_Maine Hydro 060215" xfId="9677"/>
    <cellStyle name="_Maine Hydro 060317" xfId="9678"/>
    <cellStyle name="_Maine Hydro 060518" xfId="9679"/>
    <cellStyle name="_Maine Hydro 060619" xfId="9680"/>
    <cellStyle name="_Maine Hydro Data 060712" xfId="9681"/>
    <cellStyle name="_Maine Hydro Data 060814" xfId="9682"/>
    <cellStyle name="_Maine Hydro Data 060907" xfId="9683"/>
    <cellStyle name="_Major Maintenance Schedule - 09 2000" xfId="9684"/>
    <cellStyle name="_Major Maintenance Schedule - 09 2000 10" xfId="9685"/>
    <cellStyle name="_Major Maintenance Schedule - 09 2000 11" xfId="9686"/>
    <cellStyle name="_Major Maintenance Schedule - 09 2000 12" xfId="9687"/>
    <cellStyle name="_Major Maintenance Schedule - 09 2000 13" xfId="9688"/>
    <cellStyle name="_Major Maintenance Schedule - 09 2000 14" xfId="9689"/>
    <cellStyle name="_Major Maintenance Schedule - 09 2000 15" xfId="9690"/>
    <cellStyle name="_Major Maintenance Schedule - 09 2000 16" xfId="9691"/>
    <cellStyle name="_Major Maintenance Schedule - 09 2000 17" xfId="9692"/>
    <cellStyle name="_Major Maintenance Schedule - 09 2000 2" xfId="9693"/>
    <cellStyle name="_Major Maintenance Schedule - 09 2000 2 2" xfId="9694"/>
    <cellStyle name="_Major Maintenance Schedule - 09 2000 2 3" xfId="9695"/>
    <cellStyle name="_Major Maintenance Schedule - 09 2000 2 4" xfId="9696"/>
    <cellStyle name="_Major Maintenance Schedule - 09 2000 2 5" xfId="9697"/>
    <cellStyle name="_Major Maintenance Schedule - 09 2000 2 6" xfId="9698"/>
    <cellStyle name="_Major Maintenance Schedule - 09 2000 2 7" xfId="9699"/>
    <cellStyle name="_Major Maintenance Schedule - 09 2000 2 8" xfId="9700"/>
    <cellStyle name="_Major Maintenance Schedule - 09 2000 3" xfId="9701"/>
    <cellStyle name="_Major Maintenance Schedule - 09 2000 3 2" xfId="9702"/>
    <cellStyle name="_Major Maintenance Schedule - 09 2000 3 3" xfId="9703"/>
    <cellStyle name="_Major Maintenance Schedule - 09 2000 3 4" xfId="9704"/>
    <cellStyle name="_Major Maintenance Schedule - 09 2000 3 5" xfId="9705"/>
    <cellStyle name="_Major Maintenance Schedule - 09 2000 3 6" xfId="9706"/>
    <cellStyle name="_Major Maintenance Schedule - 09 2000 3 7" xfId="9707"/>
    <cellStyle name="_Major Maintenance Schedule - 09 2000 3 8" xfId="9708"/>
    <cellStyle name="_Major Maintenance Schedule - 09 2000 4" xfId="9709"/>
    <cellStyle name="_Major Maintenance Schedule - 09 2000 4 2" xfId="9710"/>
    <cellStyle name="_Major Maintenance Schedule - 09 2000 4 3" xfId="9711"/>
    <cellStyle name="_Major Maintenance Schedule - 09 2000 4 4" xfId="9712"/>
    <cellStyle name="_Major Maintenance Schedule - 09 2000 4 5" xfId="9713"/>
    <cellStyle name="_Major Maintenance Schedule - 09 2000 4 6" xfId="9714"/>
    <cellStyle name="_Major Maintenance Schedule - 09 2000 4 7" xfId="9715"/>
    <cellStyle name="_Major Maintenance Schedule - 09 2000 4 8" xfId="9716"/>
    <cellStyle name="_Major Maintenance Schedule - 09 2000 5" xfId="9717"/>
    <cellStyle name="_Major Maintenance Schedule - 09 2000 5 10" xfId="9718"/>
    <cellStyle name="_Major Maintenance Schedule - 09 2000 5 11" xfId="9719"/>
    <cellStyle name="_Major Maintenance Schedule - 09 2000 5 12" xfId="9720"/>
    <cellStyle name="_Major Maintenance Schedule - 09 2000 5 13" xfId="9721"/>
    <cellStyle name="_Major Maintenance Schedule - 09 2000 5 14" xfId="9722"/>
    <cellStyle name="_Major Maintenance Schedule - 09 2000 5 15" xfId="9723"/>
    <cellStyle name="_Major Maintenance Schedule - 09 2000 5 16" xfId="9724"/>
    <cellStyle name="_Major Maintenance Schedule - 09 2000 5 17" xfId="9725"/>
    <cellStyle name="_Major Maintenance Schedule - 09 2000 5 18" xfId="9726"/>
    <cellStyle name="_Major Maintenance Schedule - 09 2000 5 2" xfId="9727"/>
    <cellStyle name="_Major Maintenance Schedule - 09 2000 5 3" xfId="9728"/>
    <cellStyle name="_Major Maintenance Schedule - 09 2000 5 4" xfId="9729"/>
    <cellStyle name="_Major Maintenance Schedule - 09 2000 5 5" xfId="9730"/>
    <cellStyle name="_Major Maintenance Schedule - 09 2000 5 6" xfId="9731"/>
    <cellStyle name="_Major Maintenance Schedule - 09 2000 5 7" xfId="9732"/>
    <cellStyle name="_Major Maintenance Schedule - 09 2000 5 8" xfId="9733"/>
    <cellStyle name="_Major Maintenance Schedule - 09 2000 5 9" xfId="9734"/>
    <cellStyle name="_Major Maintenance Schedule - 09 2000 6" xfId="9735"/>
    <cellStyle name="_Major Maintenance Schedule - 09 2000 6 10" xfId="9736"/>
    <cellStyle name="_Major Maintenance Schedule - 09 2000 6 11" xfId="9737"/>
    <cellStyle name="_Major Maintenance Schedule - 09 2000 6 12" xfId="9738"/>
    <cellStyle name="_Major Maintenance Schedule - 09 2000 6 13" xfId="9739"/>
    <cellStyle name="_Major Maintenance Schedule - 09 2000 6 14" xfId="9740"/>
    <cellStyle name="_Major Maintenance Schedule - 09 2000 6 15" xfId="9741"/>
    <cellStyle name="_Major Maintenance Schedule - 09 2000 6 16" xfId="9742"/>
    <cellStyle name="_Major Maintenance Schedule - 09 2000 6 17" xfId="9743"/>
    <cellStyle name="_Major Maintenance Schedule - 09 2000 6 18" xfId="9744"/>
    <cellStyle name="_Major Maintenance Schedule - 09 2000 6 2" xfId="9745"/>
    <cellStyle name="_Major Maintenance Schedule - 09 2000 6 3" xfId="9746"/>
    <cellStyle name="_Major Maintenance Schedule - 09 2000 6 4" xfId="9747"/>
    <cellStyle name="_Major Maintenance Schedule - 09 2000 6 5" xfId="9748"/>
    <cellStyle name="_Major Maintenance Schedule - 09 2000 6 6" xfId="9749"/>
    <cellStyle name="_Major Maintenance Schedule - 09 2000 6 7" xfId="9750"/>
    <cellStyle name="_Major Maintenance Schedule - 09 2000 6 8" xfId="9751"/>
    <cellStyle name="_Major Maintenance Schedule - 09 2000 6 9" xfId="9752"/>
    <cellStyle name="_Major Maintenance Schedule - 09 2000 7" xfId="9753"/>
    <cellStyle name="_Major Maintenance Schedule - 09 2000 7 10" xfId="9754"/>
    <cellStyle name="_Major Maintenance Schedule - 09 2000 7 11" xfId="9755"/>
    <cellStyle name="_Major Maintenance Schedule - 09 2000 7 12" xfId="9756"/>
    <cellStyle name="_Major Maintenance Schedule - 09 2000 7 13" xfId="9757"/>
    <cellStyle name="_Major Maintenance Schedule - 09 2000 7 14" xfId="9758"/>
    <cellStyle name="_Major Maintenance Schedule - 09 2000 7 15" xfId="9759"/>
    <cellStyle name="_Major Maintenance Schedule - 09 2000 7 16" xfId="9760"/>
    <cellStyle name="_Major Maintenance Schedule - 09 2000 7 17" xfId="9761"/>
    <cellStyle name="_Major Maintenance Schedule - 09 2000 7 18" xfId="9762"/>
    <cellStyle name="_Major Maintenance Schedule - 09 2000 7 2" xfId="9763"/>
    <cellStyle name="_Major Maintenance Schedule - 09 2000 7 3" xfId="9764"/>
    <cellStyle name="_Major Maintenance Schedule - 09 2000 7 4" xfId="9765"/>
    <cellStyle name="_Major Maintenance Schedule - 09 2000 7 5" xfId="9766"/>
    <cellStyle name="_Major Maintenance Schedule - 09 2000 7 6" xfId="9767"/>
    <cellStyle name="_Major Maintenance Schedule - 09 2000 7 7" xfId="9768"/>
    <cellStyle name="_Major Maintenance Schedule - 09 2000 7 8" xfId="9769"/>
    <cellStyle name="_Major Maintenance Schedule - 09 2000 7 9" xfId="9770"/>
    <cellStyle name="_Major Maintenance Schedule - 09 2000 8" xfId="9771"/>
    <cellStyle name="_Major Maintenance Schedule - 09 2000 9" xfId="9772"/>
    <cellStyle name="_Major Maintenance Schedule - 09 2000_2007 Group Capital State Tax Workpapers1" xfId="9773"/>
    <cellStyle name="_Major Maintenance Schedule - 09 2000_2007 Group Capital State Tax Workpapers1 2" xfId="9774"/>
    <cellStyle name="_Major Maintenance Schedule - 09 2000_2008 FPL Group Tax Workpapers" xfId="9775"/>
    <cellStyle name="_Major Maintenance Schedule - 09 2000_BASIS ADJ" xfId="9776"/>
    <cellStyle name="_Major Maintenance Schedule - 09 2000_BM Adjustments" xfId="9777"/>
    <cellStyle name="_Major Maintenance Schedule - 09 2000_Callahan" xfId="9778"/>
    <cellStyle name="_Major Maintenance Schedule - 09 2000_Callahan " xfId="9779"/>
    <cellStyle name="_Major Maintenance Schedule - 09 2000_Callahan _1" xfId="9780"/>
    <cellStyle name="_Major Maintenance Schedule - 09 2000_Callahan 090813 GM 0 Report" xfId="9781"/>
    <cellStyle name="_Major Maintenance Schedule - 09 2000_Callahan 091106 GM 0 Report" xfId="9782"/>
    <cellStyle name="_Major Maintenance Schedule - 09 2000_Copy of Texas Wind Debt Amortization 11-08" xfId="9783"/>
    <cellStyle name="_Major Maintenance Schedule - 09 2000_Debt Service Coverage Ratio-TEXAS WIND Historical  Forecast" xfId="9784"/>
    <cellStyle name="_Major Maintenance Schedule - 09 2000_ENTRY 2010 11 FUEL AMORT PROSPECTIVE METHOD" xfId="9785"/>
    <cellStyle name="_Major Maintenance Schedule - 09 2000_Fees" xfId="9786"/>
    <cellStyle name="_Major Maintenance Schedule - 09 2000_Final 2009 tax workpapers" xfId="9787"/>
    <cellStyle name="_Major Maintenance Schedule - 09 2000_FPL Georgia Tax As of October 2010" xfId="9788"/>
    <cellStyle name="_Major Maintenance Schedule - 09 2000_FPL Georgia Tax As of October 2010_Summary of 2010 Errors Resolutions with Responses" xfId="9789"/>
    <cellStyle name="_Major Maintenance Schedule - 09 2000_Group Prov M11 09" xfId="9790"/>
    <cellStyle name="_Major Maintenance Schedule - 09 2000_Group Prov M11 09_Final 2009 tax workpapers" xfId="9791"/>
    <cellStyle name="_Major Maintenance Schedule - 09 2000_Horse Hollow 1 090813 GM 0 Report" xfId="9792"/>
    <cellStyle name="_Major Maintenance Schedule - 09 2000_Horse Hollow 1 090911 GM 0 Report" xfId="9793"/>
    <cellStyle name="_Major Maintenance Schedule - 09 2000_PSA analysis revised for forfeitures" xfId="9794"/>
    <cellStyle name="_Major Maintenance Schedule - 09 2000_Wind Adj_091106" xfId="9795"/>
    <cellStyle name="_Marcus Hook - Taxable Income Difference - rev 06.03.04" xfId="9796"/>
    <cellStyle name="_Marcus Hook - Taxable Income Difference - rev 06.03.04 2" xfId="9797"/>
    <cellStyle name="_Marcus Hook - Taxable Income Difference - rev 06.03.04_BASIS ADJ" xfId="9798"/>
    <cellStyle name="_Marcus Hook - Taxable Income Difference - rev 06.03.04_BM Adjustments" xfId="9799"/>
    <cellStyle name="_Marcus Hook - Taxable Income Difference - rev 06.03.04_Capital Prov 1Q10" xfId="9800"/>
    <cellStyle name="_Marcus Hook - Taxable Income Difference - rev 06.03.04_CONSPROV_Q1.R1_041309 Intl" xfId="9801"/>
    <cellStyle name="_Marcus Hook - Taxable Income Difference - rev 06.03.04_CONSPROV_Q1.R1_041309 Intl 2" xfId="9802"/>
    <cellStyle name="_Marcus Hook - Taxable Income Difference - rev 06.03.04_CONSPROV_Q3.R1_101308" xfId="9803"/>
    <cellStyle name="_Marcus Hook - Taxable Income Difference - rev 06.03.04_CONSPROV_Q3.R1_101308 2" xfId="9804"/>
    <cellStyle name="_Marcus Hook - Taxable Income Difference - rev 06.03.04_CONSPROV_Q4.R1_011209" xfId="9805"/>
    <cellStyle name="_Marcus Hook - Taxable Income Difference - rev 06.03.04_CONSPROV_Q4.R1_011209 2" xfId="9806"/>
    <cellStyle name="_Marcus Hook - Taxable Income Difference - rev 06.03.04_ENTRY 2010 11 FUEL AMORT PROSPECTIVE METHOD" xfId="9807"/>
    <cellStyle name="_Marcus Hook - Taxable Income Difference - rev 06.03.04_FAS 106 subsidy 2010" xfId="9808"/>
    <cellStyle name="_Marcus Hook - Taxable Income Difference - rev 06.03.04_Fees" xfId="9809"/>
    <cellStyle name="_Marcus Hook - Taxable Income Difference - rev 06.03.04_Locked in Gross Margin" xfId="9810"/>
    <cellStyle name="_Marcus Hook - Taxable Income Difference - rev 06.03.04_Q3 2008" xfId="9811"/>
    <cellStyle name="_Marcus Hook - Taxable Income Difference - rev 06.03.04_Q4 2008" xfId="9812"/>
    <cellStyle name="_Marcus Hook - Taxable Income Difference - rev 06.03.04_tx financing revs" xfId="9813"/>
    <cellStyle name="_Market Update Report_NCMs" xfId="9814"/>
    <cellStyle name="_Market Update_as of 090608" xfId="9815"/>
    <cellStyle name="_MH 50" xfId="9816"/>
    <cellStyle name="_MH 50 040611 Report" xfId="9817"/>
    <cellStyle name="_MH 50 040611 Report 2" xfId="9818"/>
    <cellStyle name="_MH 50 Data" xfId="9819"/>
    <cellStyle name="_MH 50 Data 040507" xfId="9820"/>
    <cellStyle name="_MH 50 Data 040507 2" xfId="9821"/>
    <cellStyle name="_MH 50 Data 040507_Capital Prov 1Q10" xfId="9822"/>
    <cellStyle name="_MH 50 Data 040507_ColdSide Leases- Section 467 Adjustments for SEM Tax Provision" xfId="9823"/>
    <cellStyle name="_MH 50 Data 040507_ColdSide Leases- Tax info from CS REtube Incr_20090819...file" xfId="9824"/>
    <cellStyle name="_MH 50 Data 040507_CONSPROV_Q1.R1_041309 Intl" xfId="9825"/>
    <cellStyle name="_MH 50 Data 040507_CONSPROV_Q1.R1_041309 Intl 2" xfId="9826"/>
    <cellStyle name="_MH 50 Data 040507_CONSPROV_Q3.R1_101308" xfId="9827"/>
    <cellStyle name="_MH 50 Data 040507_CONSPROV_Q3.R1_101308 2" xfId="9828"/>
    <cellStyle name="_MH 50 Data 040507_CONSPROV_Q4.R1_011209" xfId="9829"/>
    <cellStyle name="_MH 50 Data 040507_CONSPROV_Q4.R1_011209 2" xfId="9830"/>
    <cellStyle name="_MH 50 Data 040507_ENTRY 2010 11 FUEL AMORT PROSPECTIVE METHOD" xfId="9831"/>
    <cellStyle name="_MH 50 Data 040507_FAS 106 subsidy 2010" xfId="9832"/>
    <cellStyle name="_MH 50 Data 040507_Q3 2008" xfId="9833"/>
    <cellStyle name="_MH 50 Data 040507_Q4 2008" xfId="9834"/>
    <cellStyle name="_MH 50 Data 040507_Scen" xfId="9835"/>
    <cellStyle name="_MH 50 Data 2" xfId="9836"/>
    <cellStyle name="_MH 50 Data_Capital Prov 1Q10" xfId="9837"/>
    <cellStyle name="_MH 50 Data_ColdSide Leases- Section 467 Adjustments for SEM Tax Provision" xfId="9838"/>
    <cellStyle name="_MH 50 Data_ColdSide Leases- Tax info from CS REtube Incr_20090819...file" xfId="9839"/>
    <cellStyle name="_MH 50 Data_CONSPROV_Q1.R1_041309 Intl" xfId="9840"/>
    <cellStyle name="_MH 50 Data_CONSPROV_Q1.R1_041309 Intl 2" xfId="9841"/>
    <cellStyle name="_MH 50 Data_CONSPROV_Q3.R1_101308" xfId="9842"/>
    <cellStyle name="_MH 50 Data_CONSPROV_Q3.R1_101308 2" xfId="9843"/>
    <cellStyle name="_MH 50 Data_CONSPROV_Q4.R1_011209" xfId="9844"/>
    <cellStyle name="_MH 50 Data_CONSPROV_Q4.R1_011209 2" xfId="9845"/>
    <cellStyle name="_MH 50 Data_ENTRY 2010 11 FUEL AMORT PROSPECTIVE METHOD" xfId="9846"/>
    <cellStyle name="_MH 50 Data_FAS 106 subsidy 2010" xfId="9847"/>
    <cellStyle name="_MH 50 Data_Q3 2008" xfId="9848"/>
    <cellStyle name="_MH 50 Data_Q4 2008" xfId="9849"/>
    <cellStyle name="_MH 50 Data_Scen" xfId="9850"/>
    <cellStyle name="_MH 750" xfId="9851"/>
    <cellStyle name="_MH 750 - Taxable Income Summary - rev 12.08.04" xfId="9852"/>
    <cellStyle name="_MH 750 - Taxable Income Summary - rev 12.08.04 2" xfId="9853"/>
    <cellStyle name="_MH 750 - Taxable Income Summary - rev 12.08.04_BASIS ADJ" xfId="9854"/>
    <cellStyle name="_MH 750 - Taxable Income Summary - rev 12.08.04_BM Adjustments" xfId="9855"/>
    <cellStyle name="_MH 750 - Taxable Income Summary - rev 12.08.04_Capital Prov 1Q10" xfId="9856"/>
    <cellStyle name="_MH 750 - Taxable Income Summary - rev 12.08.04_CONSPROV_Q1.R1_041309 Intl" xfId="9857"/>
    <cellStyle name="_MH 750 - Taxable Income Summary - rev 12.08.04_CONSPROV_Q1.R1_041309 Intl 2" xfId="9858"/>
    <cellStyle name="_MH 750 - Taxable Income Summary - rev 12.08.04_CONSPROV_Q3.R1_101308" xfId="9859"/>
    <cellStyle name="_MH 750 - Taxable Income Summary - rev 12.08.04_CONSPROV_Q3.R1_101308 2" xfId="9860"/>
    <cellStyle name="_MH 750 - Taxable Income Summary - rev 12.08.04_CONSPROV_Q4.R1_011209" xfId="9861"/>
    <cellStyle name="_MH 750 - Taxable Income Summary - rev 12.08.04_CONSPROV_Q4.R1_011209 2" xfId="9862"/>
    <cellStyle name="_MH 750 - Taxable Income Summary - rev 12.08.04_ENTRY 2010 11 FUEL AMORT PROSPECTIVE METHOD" xfId="9863"/>
    <cellStyle name="_MH 750 - Taxable Income Summary - rev 12.08.04_FAS 106 subsidy 2010" xfId="9864"/>
    <cellStyle name="_MH 750 - Taxable Income Summary - rev 12.08.04_Fees" xfId="9865"/>
    <cellStyle name="_MH 750 - Taxable Income Summary - rev 12.08.04_Locked in Gross Margin" xfId="9866"/>
    <cellStyle name="_MH 750 - Taxable Income Summary - rev 12.08.04_Q3 2008" xfId="9867"/>
    <cellStyle name="_MH 750 - Taxable Income Summary - rev 12.08.04_Q4 2008" xfId="9868"/>
    <cellStyle name="_MH 750 - Taxable Income Summary - rev 12.08.04_tx financing revs" xfId="9869"/>
    <cellStyle name="_MH 750 040709 Report 1" xfId="9870"/>
    <cellStyle name="_MH 750 040709 Report 1 2" xfId="9871"/>
    <cellStyle name="_MH 750 040709 Report 1_BASIS ADJ" xfId="9872"/>
    <cellStyle name="_MH 750 040709 Report 1_BM Adjustments" xfId="9873"/>
    <cellStyle name="_MH 750 040709 Report 1_Capital Prov 1Q10" xfId="9874"/>
    <cellStyle name="_MH 750 040709 Report 1_ColdSide Leases- Section 467 Adjustments for SEM Tax Provision" xfId="9875"/>
    <cellStyle name="_MH 750 040709 Report 1_ColdSide Leases- Tax info from CS REtube Incr_20090819...file" xfId="9876"/>
    <cellStyle name="_MH 750 040709 Report 1_CONSPROV_Q1.R1_041309 Intl" xfId="9877"/>
    <cellStyle name="_MH 750 040709 Report 1_CONSPROV_Q1.R1_041309 Intl 2" xfId="9878"/>
    <cellStyle name="_MH 750 040709 Report 1_CONSPROV_Q3.R1_101308" xfId="9879"/>
    <cellStyle name="_MH 750 040709 Report 1_CONSPROV_Q3.R1_101308 2" xfId="9880"/>
    <cellStyle name="_MH 750 040709 Report 1_CONSPROV_Q4.R1_011209" xfId="9881"/>
    <cellStyle name="_MH 750 040709 Report 1_CONSPROV_Q4.R1_011209 2" xfId="9882"/>
    <cellStyle name="_MH 750 040709 Report 1_ENTRY 2010 11 FUEL AMORT PROSPECTIVE METHOD" xfId="9883"/>
    <cellStyle name="_MH 750 040709 Report 1_FAS 106 subsidy 2010" xfId="9884"/>
    <cellStyle name="_MH 750 040709 Report 1_Fees" xfId="9885"/>
    <cellStyle name="_MH 750 040709 Report 1_Locked in Gross Margin" xfId="9886"/>
    <cellStyle name="_MH 750 040709 Report 1_Q3 2008" xfId="9887"/>
    <cellStyle name="_MH 750 040709 Report 1_Q4 2008" xfId="9888"/>
    <cellStyle name="_MH 750 040709 Report 1_Scen" xfId="9889"/>
    <cellStyle name="_MH 750 040709 Report 1_tx financing revs" xfId="9890"/>
    <cellStyle name="_MH 750 Data" xfId="9891"/>
    <cellStyle name="_MH 750 Data 04049" xfId="9892"/>
    <cellStyle name="_MH 750 Data 04049 2" xfId="9893"/>
    <cellStyle name="_MH 750 Data 04049_Capital Prov 1Q10" xfId="9894"/>
    <cellStyle name="_MH 750 Data 04049_ColdSide Leases- Section 467 Adjustments for SEM Tax Provision" xfId="9895"/>
    <cellStyle name="_MH 750 Data 04049_ColdSide Leases- Tax info from CS REtube Incr_20090819...file" xfId="9896"/>
    <cellStyle name="_MH 750 Data 04049_CONSPROV_Q1.R1_041309 Intl" xfId="9897"/>
    <cellStyle name="_MH 750 Data 04049_CONSPROV_Q1.R1_041309 Intl 2" xfId="9898"/>
    <cellStyle name="_MH 750 Data 04049_CONSPROV_Q3.R1_101308" xfId="9899"/>
    <cellStyle name="_MH 750 Data 04049_CONSPROV_Q3.R1_101308 2" xfId="9900"/>
    <cellStyle name="_MH 750 Data 04049_CONSPROV_Q4.R1_011209" xfId="9901"/>
    <cellStyle name="_MH 750 Data 04049_CONSPROV_Q4.R1_011209 2" xfId="9902"/>
    <cellStyle name="_MH 750 Data 04049_ENTRY 2010 11 FUEL AMORT PROSPECTIVE METHOD" xfId="9903"/>
    <cellStyle name="_MH 750 Data 04049_FAS 106 subsidy 2010" xfId="9904"/>
    <cellStyle name="_MH 750 Data 04049_Q3 2008" xfId="9905"/>
    <cellStyle name="_MH 750 Data 04049_Q4 2008" xfId="9906"/>
    <cellStyle name="_MH 750 Data 04049_Scen" xfId="9907"/>
    <cellStyle name="_MH 750 Data 040507" xfId="9908"/>
    <cellStyle name="_MH 750 Data 040507 2" xfId="9909"/>
    <cellStyle name="_MH 750 Data 040507_Capital Prov 1Q10" xfId="9910"/>
    <cellStyle name="_MH 750 Data 040507_ColdSide Leases- Section 467 Adjustments for SEM Tax Provision" xfId="9911"/>
    <cellStyle name="_MH 750 Data 040507_ColdSide Leases- Tax info from CS REtube Incr_20090819...file" xfId="9912"/>
    <cellStyle name="_MH 750 Data 040507_CONSPROV_Q1.R1_041309 Intl" xfId="9913"/>
    <cellStyle name="_MH 750 Data 040507_CONSPROV_Q1.R1_041309 Intl 2" xfId="9914"/>
    <cellStyle name="_MH 750 Data 040507_CONSPROV_Q3.R1_101308" xfId="9915"/>
    <cellStyle name="_MH 750 Data 040507_CONSPROV_Q3.R1_101308 2" xfId="9916"/>
    <cellStyle name="_MH 750 Data 040507_CONSPROV_Q4.R1_011209" xfId="9917"/>
    <cellStyle name="_MH 750 Data 040507_CONSPROV_Q4.R1_011209 2" xfId="9918"/>
    <cellStyle name="_MH 750 Data 040507_ENTRY 2010 11 FUEL AMORT PROSPECTIVE METHOD" xfId="9919"/>
    <cellStyle name="_MH 750 Data 040507_FAS 106 subsidy 2010" xfId="9920"/>
    <cellStyle name="_MH 750 Data 040507_Q3 2008" xfId="9921"/>
    <cellStyle name="_MH 750 Data 040507_Q4 2008" xfId="9922"/>
    <cellStyle name="_MH 750 Data 040507_Scen" xfId="9923"/>
    <cellStyle name="_MH 750 Data 2" xfId="9924"/>
    <cellStyle name="_MH 750 Data_Capital Prov 1Q10" xfId="9925"/>
    <cellStyle name="_MH 750 Data_ColdSide Leases- Section 467 Adjustments for SEM Tax Provision" xfId="9926"/>
    <cellStyle name="_MH 750 Data_ColdSide Leases- Tax info from CS REtube Incr_20090819...file" xfId="9927"/>
    <cellStyle name="_MH 750 Data_CONSPROV_Q1.R1_041309 Intl" xfId="9928"/>
    <cellStyle name="_MH 750 Data_CONSPROV_Q1.R1_041309 Intl 2" xfId="9929"/>
    <cellStyle name="_MH 750 Data_CONSPROV_Q3.R1_101308" xfId="9930"/>
    <cellStyle name="_MH 750 Data_CONSPROV_Q3.R1_101308 2" xfId="9931"/>
    <cellStyle name="_MH 750 Data_CONSPROV_Q4.R1_011209" xfId="9932"/>
    <cellStyle name="_MH 750 Data_CONSPROV_Q4.R1_011209 2" xfId="9933"/>
    <cellStyle name="_MH 750 Data_ENTRY 2010 11 FUEL AMORT PROSPECTIVE METHOD" xfId="9934"/>
    <cellStyle name="_MH 750 Data_FAS 106 subsidy 2010" xfId="9935"/>
    <cellStyle name="_MH 750 Data_Q3 2008" xfId="9936"/>
    <cellStyle name="_MH 750 Data_Q4 2008" xfId="9937"/>
    <cellStyle name="_MH 750 Data_Scen" xfId="9938"/>
    <cellStyle name="_MH Summary - 12.04 Board Meeting - rev 12.16.04" xfId="9939"/>
    <cellStyle name="_MH Summary - 12.04 Board Meeting - rev 12.16.04 2" xfId="9940"/>
    <cellStyle name="_MH Summary - 12.04 Board Meeting - rev 12.16.04_BASIS ADJ" xfId="9941"/>
    <cellStyle name="_MH Summary - 12.04 Board Meeting - rev 12.16.04_BM Adjustments" xfId="9942"/>
    <cellStyle name="_MH Summary - 12.04 Board Meeting - rev 12.16.04_Capital Prov 1Q10" xfId="9943"/>
    <cellStyle name="_MH Summary - 12.04 Board Meeting - rev 12.16.04_CONSPROV_Q1.R1_041309 Intl" xfId="9944"/>
    <cellStyle name="_MH Summary - 12.04 Board Meeting - rev 12.16.04_CONSPROV_Q1.R1_041309 Intl 2" xfId="9945"/>
    <cellStyle name="_MH Summary - 12.04 Board Meeting - rev 12.16.04_CONSPROV_Q3.R1_101308" xfId="9946"/>
    <cellStyle name="_MH Summary - 12.04 Board Meeting - rev 12.16.04_CONSPROV_Q3.R1_101308 2" xfId="9947"/>
    <cellStyle name="_MH Summary - 12.04 Board Meeting - rev 12.16.04_CONSPROV_Q4.R1_011209" xfId="9948"/>
    <cellStyle name="_MH Summary - 12.04 Board Meeting - rev 12.16.04_CONSPROV_Q4.R1_011209 2" xfId="9949"/>
    <cellStyle name="_MH Summary - 12.04 Board Meeting - rev 12.16.04_Fees" xfId="9950"/>
    <cellStyle name="_MH Summary - 12.04 Board Meeting - rev 12.16.04_Locked in Gross Margin" xfId="9951"/>
    <cellStyle name="_MH Summary - 12.04 Board Meeting - rev 12.16.04_Q3 2008" xfId="9952"/>
    <cellStyle name="_MH Summary - 12.04 Board Meeting - rev 12.16.04_Q4 2008" xfId="9953"/>
    <cellStyle name="_MH Summary - 12.04 Board Meeting - rev 12.16.04_tx financing revs" xfId="9954"/>
    <cellStyle name="_MH750 - Major Maintenance - rev 10.06.04" xfId="9955"/>
    <cellStyle name="_MH750 - Major Maintenance - rev 10.06.04 2" xfId="9956"/>
    <cellStyle name="_MH750 - Major Maintenance - rev 10.06.04_BASIS ADJ" xfId="9957"/>
    <cellStyle name="_MH750 - Major Maintenance - rev 10.06.04_BM Adjustments" xfId="9958"/>
    <cellStyle name="_MH750 - Major Maintenance - rev 10.06.04_Capital Prov 1Q10" xfId="9959"/>
    <cellStyle name="_MH750 - Major Maintenance - rev 10.06.04_CONSPROV_Q1.R1_041309 Intl" xfId="9960"/>
    <cellStyle name="_MH750 - Major Maintenance - rev 10.06.04_CONSPROV_Q1.R1_041309 Intl 2" xfId="9961"/>
    <cellStyle name="_MH750 - Major Maintenance - rev 10.06.04_CONSPROV_Q3.R1_101308" xfId="9962"/>
    <cellStyle name="_MH750 - Major Maintenance - rev 10.06.04_CONSPROV_Q3.R1_101308 2" xfId="9963"/>
    <cellStyle name="_MH750 - Major Maintenance - rev 10.06.04_CONSPROV_Q4.R1_011209" xfId="9964"/>
    <cellStyle name="_MH750 - Major Maintenance - rev 10.06.04_CONSPROV_Q4.R1_011209 2" xfId="9965"/>
    <cellStyle name="_MH750 - Major Maintenance - rev 10.06.04_ENTRY 2010 11 FUEL AMORT PROSPECTIVE METHOD" xfId="9966"/>
    <cellStyle name="_MH750 - Major Maintenance - rev 10.06.04_FAS 106 subsidy 2010" xfId="9967"/>
    <cellStyle name="_MH750 - Major Maintenance - rev 10.06.04_Fees" xfId="9968"/>
    <cellStyle name="_MH750 - Major Maintenance - rev 10.06.04_Locked in Gross Margin" xfId="9969"/>
    <cellStyle name="_MH750 - Major Maintenance - rev 10.06.04_Q3 2008" xfId="9970"/>
    <cellStyle name="_MH750 - Major Maintenance - rev 10.06.04_Q4 2008" xfId="9971"/>
    <cellStyle name="_MH750 - Major Maintenance - rev 10.06.04_tx financing revs" xfId="9972"/>
    <cellStyle name="_MH750 Proforma - Abridged - Rev 12.10.04" xfId="9973"/>
    <cellStyle name="_MH750 Proforma - Abridged - Rev 12.10.04 2" xfId="9974"/>
    <cellStyle name="_MH750 Proforma - Abridged - Rev 12.10.04_BASIS ADJ" xfId="9975"/>
    <cellStyle name="_MH750 Proforma - Abridged - Rev 12.10.04_BM Adjustments" xfId="9976"/>
    <cellStyle name="_MH750 Proforma - Abridged - Rev 12.10.04_ENTRY 2010 11 FUEL AMORT PROSPECTIVE METHOD" xfId="9977"/>
    <cellStyle name="_MH750 Proforma - Abridged - Rev 12.10.04_Fees" xfId="9978"/>
    <cellStyle name="_MH750 Proforma - Abridged - Rev 12.10.04_Locked in Gross Margin" xfId="9979"/>
    <cellStyle name="_MH750 Proforma - Abridged - Rev 12.10.04_tx financing revs" xfId="9980"/>
    <cellStyle name="_MH750 Proforma - Rev 07.06.04" xfId="9981"/>
    <cellStyle name="_MH750 Proforma - Rev 07.06.04 2" xfId="9982"/>
    <cellStyle name="_MH750 Proforma - Rev 07.06.04_BASIS ADJ" xfId="9983"/>
    <cellStyle name="_MH750 Proforma - Rev 07.06.04_BM Adjustments" xfId="9984"/>
    <cellStyle name="_MH750 Proforma - Rev 07.06.04_Capital Prov 1Q10" xfId="9985"/>
    <cellStyle name="_MH750 Proforma - Rev 07.06.04_CONSPROV_Q1.R1_041309 Intl" xfId="9986"/>
    <cellStyle name="_MH750 Proforma - Rev 07.06.04_CONSPROV_Q1.R1_041309 Intl 2" xfId="9987"/>
    <cellStyle name="_MH750 Proforma - Rev 07.06.04_CONSPROV_Q3.R1_101308" xfId="9988"/>
    <cellStyle name="_MH750 Proforma - Rev 07.06.04_CONSPROV_Q3.R1_101308 2" xfId="9989"/>
    <cellStyle name="_MH750 Proforma - Rev 07.06.04_CONSPROV_Q4.R1_011209" xfId="9990"/>
    <cellStyle name="_MH750 Proforma - Rev 07.06.04_CONSPROV_Q4.R1_011209 2" xfId="9991"/>
    <cellStyle name="_MH750 Proforma - Rev 07.06.04_ENTRY 2010 11 FUEL AMORT PROSPECTIVE METHOD" xfId="9992"/>
    <cellStyle name="_MH750 Proforma - Rev 07.06.04_FAS 106 subsidy 2010" xfId="9993"/>
    <cellStyle name="_MH750 Proforma - Rev 07.06.04_Fees" xfId="9994"/>
    <cellStyle name="_MH750 Proforma - Rev 07.06.04_Locked in Gross Margin" xfId="9995"/>
    <cellStyle name="_MH750 Proforma - Rev 07.06.04_Q3 2008" xfId="9996"/>
    <cellStyle name="_MH750 Proforma - Rev 07.06.04_Q4 2008" xfId="9997"/>
    <cellStyle name="_MH750 Proforma - Rev 07.06.04_tx financing revs" xfId="9998"/>
    <cellStyle name="_MH750 Proforma - Rev 07.19.04 2" xfId="9999"/>
    <cellStyle name="_MH750 Proforma - Rev 07.19.04 2 2" xfId="10000"/>
    <cellStyle name="_MH750 Proforma - Rev 07.19.04 2_BASIS ADJ" xfId="10001"/>
    <cellStyle name="_MH750 Proforma - Rev 07.19.04 2_BM Adjustments" xfId="10002"/>
    <cellStyle name="_MH750 Proforma - Rev 07.19.04 2_Capital Prov 1Q10" xfId="10003"/>
    <cellStyle name="_MH750 Proforma - Rev 07.19.04 2_CONSPROV_Q1.R1_041309 Intl" xfId="10004"/>
    <cellStyle name="_MH750 Proforma - Rev 07.19.04 2_CONSPROV_Q1.R1_041309 Intl 2" xfId="10005"/>
    <cellStyle name="_MH750 Proforma - Rev 07.19.04 2_CONSPROV_Q3.R1_101308" xfId="10006"/>
    <cellStyle name="_MH750 Proforma - Rev 07.19.04 2_CONSPROV_Q3.R1_101308 2" xfId="10007"/>
    <cellStyle name="_MH750 Proforma - Rev 07.19.04 2_CONSPROV_Q4.R1_011209" xfId="10008"/>
    <cellStyle name="_MH750 Proforma - Rev 07.19.04 2_CONSPROV_Q4.R1_011209 2" xfId="10009"/>
    <cellStyle name="_MH750 Proforma - Rev 07.19.04 2_ENTRY 2010 11 FUEL AMORT PROSPECTIVE METHOD" xfId="10010"/>
    <cellStyle name="_MH750 Proforma - Rev 07.19.04 2_FAS 106 subsidy 2010" xfId="10011"/>
    <cellStyle name="_MH750 Proforma - Rev 07.19.04 2_Fees" xfId="10012"/>
    <cellStyle name="_MH750 Proforma - Rev 07.19.04 2_Locked in Gross Margin" xfId="10013"/>
    <cellStyle name="_MH750 Proforma - Rev 07.19.04 2_Q3 2008" xfId="10014"/>
    <cellStyle name="_MH750 Proforma - Rev 07.19.04 2_Q4 2008" xfId="10015"/>
    <cellStyle name="_MH750 Proforma - Rev 07.19.04 2_tx financing revs" xfId="10016"/>
    <cellStyle name="_MH750 Unsold" xfId="10017"/>
    <cellStyle name="_MH750 Unsold 2" xfId="10018"/>
    <cellStyle name="_MH750-SS" xfId="10019"/>
    <cellStyle name="_Minnesota 2006 WP" xfId="10020"/>
    <cellStyle name="_MM (CASH)" xfId="10021"/>
    <cellStyle name="_MM (CASH) 10" xfId="10022"/>
    <cellStyle name="_MM (CASH) 11" xfId="10023"/>
    <cellStyle name="_MM (CASH) 12" xfId="10024"/>
    <cellStyle name="_MM (CASH) 13" xfId="10025"/>
    <cellStyle name="_MM (CASH) 14" xfId="10026"/>
    <cellStyle name="_MM (CASH) 15" xfId="10027"/>
    <cellStyle name="_MM (CASH) 16" xfId="10028"/>
    <cellStyle name="_MM (CASH) 17" xfId="10029"/>
    <cellStyle name="_MM (CASH) 2" xfId="10030"/>
    <cellStyle name="_MM (CASH) 2 2" xfId="10031"/>
    <cellStyle name="_MM (CASH) 2 3" xfId="10032"/>
    <cellStyle name="_MM (CASH) 2 4" xfId="10033"/>
    <cellStyle name="_MM (CASH) 2 5" xfId="10034"/>
    <cellStyle name="_MM (CASH) 2 6" xfId="10035"/>
    <cellStyle name="_MM (CASH) 2 7" xfId="10036"/>
    <cellStyle name="_MM (CASH) 2 8" xfId="10037"/>
    <cellStyle name="_MM (CASH) 3" xfId="10038"/>
    <cellStyle name="_MM (CASH) 3 2" xfId="10039"/>
    <cellStyle name="_MM (CASH) 3 3" xfId="10040"/>
    <cellStyle name="_MM (CASH) 3 4" xfId="10041"/>
    <cellStyle name="_MM (CASH) 3 5" xfId="10042"/>
    <cellStyle name="_MM (CASH) 3 6" xfId="10043"/>
    <cellStyle name="_MM (CASH) 3 7" xfId="10044"/>
    <cellStyle name="_MM (CASH) 3 8" xfId="10045"/>
    <cellStyle name="_MM (CASH) 4" xfId="10046"/>
    <cellStyle name="_MM (CASH) 4 2" xfId="10047"/>
    <cellStyle name="_MM (CASH) 4 3" xfId="10048"/>
    <cellStyle name="_MM (CASH) 4 4" xfId="10049"/>
    <cellStyle name="_MM (CASH) 4 5" xfId="10050"/>
    <cellStyle name="_MM (CASH) 4 6" xfId="10051"/>
    <cellStyle name="_MM (CASH) 4 7" xfId="10052"/>
    <cellStyle name="_MM (CASH) 4 8" xfId="10053"/>
    <cellStyle name="_MM (CASH) 5" xfId="10054"/>
    <cellStyle name="_MM (CASH) 5 10" xfId="10055"/>
    <cellStyle name="_MM (CASH) 5 11" xfId="10056"/>
    <cellStyle name="_MM (CASH) 5 12" xfId="10057"/>
    <cellStyle name="_MM (CASH) 5 13" xfId="10058"/>
    <cellStyle name="_MM (CASH) 5 14" xfId="10059"/>
    <cellStyle name="_MM (CASH) 5 15" xfId="10060"/>
    <cellStyle name="_MM (CASH) 5 16" xfId="10061"/>
    <cellStyle name="_MM (CASH) 5 17" xfId="10062"/>
    <cellStyle name="_MM (CASH) 5 18" xfId="10063"/>
    <cellStyle name="_MM (CASH) 5 2" xfId="10064"/>
    <cellStyle name="_MM (CASH) 5 3" xfId="10065"/>
    <cellStyle name="_MM (CASH) 5 4" xfId="10066"/>
    <cellStyle name="_MM (CASH) 5 5" xfId="10067"/>
    <cellStyle name="_MM (CASH) 5 6" xfId="10068"/>
    <cellStyle name="_MM (CASH) 5 7" xfId="10069"/>
    <cellStyle name="_MM (CASH) 5 8" xfId="10070"/>
    <cellStyle name="_MM (CASH) 5 9" xfId="10071"/>
    <cellStyle name="_MM (CASH) 6" xfId="10072"/>
    <cellStyle name="_MM (CASH) 6 10" xfId="10073"/>
    <cellStyle name="_MM (CASH) 6 11" xfId="10074"/>
    <cellStyle name="_MM (CASH) 6 12" xfId="10075"/>
    <cellStyle name="_MM (CASH) 6 13" xfId="10076"/>
    <cellStyle name="_MM (CASH) 6 14" xfId="10077"/>
    <cellStyle name="_MM (CASH) 6 15" xfId="10078"/>
    <cellStyle name="_MM (CASH) 6 16" xfId="10079"/>
    <cellStyle name="_MM (CASH) 6 17" xfId="10080"/>
    <cellStyle name="_MM (CASH) 6 18" xfId="10081"/>
    <cellStyle name="_MM (CASH) 6 2" xfId="10082"/>
    <cellStyle name="_MM (CASH) 6 3" xfId="10083"/>
    <cellStyle name="_MM (CASH) 6 4" xfId="10084"/>
    <cellStyle name="_MM (CASH) 6 5" xfId="10085"/>
    <cellStyle name="_MM (CASH) 6 6" xfId="10086"/>
    <cellStyle name="_MM (CASH) 6 7" xfId="10087"/>
    <cellStyle name="_MM (CASH) 6 8" xfId="10088"/>
    <cellStyle name="_MM (CASH) 6 9" xfId="10089"/>
    <cellStyle name="_MM (CASH) 7" xfId="10090"/>
    <cellStyle name="_MM (CASH) 7 10" xfId="10091"/>
    <cellStyle name="_MM (CASH) 7 11" xfId="10092"/>
    <cellStyle name="_MM (CASH) 7 12" xfId="10093"/>
    <cellStyle name="_MM (CASH) 7 13" xfId="10094"/>
    <cellStyle name="_MM (CASH) 7 14" xfId="10095"/>
    <cellStyle name="_MM (CASH) 7 15" xfId="10096"/>
    <cellStyle name="_MM (CASH) 7 16" xfId="10097"/>
    <cellStyle name="_MM (CASH) 7 17" xfId="10098"/>
    <cellStyle name="_MM (CASH) 7 18" xfId="10099"/>
    <cellStyle name="_MM (CASH) 7 2" xfId="10100"/>
    <cellStyle name="_MM (CASH) 7 3" xfId="10101"/>
    <cellStyle name="_MM (CASH) 7 4" xfId="10102"/>
    <cellStyle name="_MM (CASH) 7 5" xfId="10103"/>
    <cellStyle name="_MM (CASH) 7 6" xfId="10104"/>
    <cellStyle name="_MM (CASH) 7 7" xfId="10105"/>
    <cellStyle name="_MM (CASH) 7 8" xfId="10106"/>
    <cellStyle name="_MM (CASH) 7 9" xfId="10107"/>
    <cellStyle name="_MM (CASH) 8" xfId="10108"/>
    <cellStyle name="_MM (CASH) 9" xfId="10109"/>
    <cellStyle name="_MM (CASH)_2007 Group Capital State Tax Workpapers1" xfId="10110"/>
    <cellStyle name="_MM (CASH)_2007 Group Capital State Tax Workpapers1 2" xfId="10111"/>
    <cellStyle name="_MM (CASH)_2008 FPL Group Tax Workpapers" xfId="10112"/>
    <cellStyle name="_MM (CASH)_BASIS ADJ" xfId="10113"/>
    <cellStyle name="_MM (CASH)_BM Adjustments" xfId="10114"/>
    <cellStyle name="_MM (CASH)_Callahan" xfId="10115"/>
    <cellStyle name="_MM (CASH)_Callahan " xfId="10116"/>
    <cellStyle name="_MM (CASH)_Callahan _1" xfId="10117"/>
    <cellStyle name="_MM (CASH)_Callahan 090813 GM 0 Report" xfId="10118"/>
    <cellStyle name="_MM (CASH)_Callahan 091106 GM 0 Report" xfId="10119"/>
    <cellStyle name="_MM (CASH)_Copy of Texas Wind Debt Amortization 11-08" xfId="10120"/>
    <cellStyle name="_MM (CASH)_Debt Service Coverage Ratio-TEXAS WIND Historical  Forecast" xfId="10121"/>
    <cellStyle name="_MM (CASH)_ENTRY 2010 11 FUEL AMORT PROSPECTIVE METHOD" xfId="10122"/>
    <cellStyle name="_MM (CASH)_Fees" xfId="10123"/>
    <cellStyle name="_MM (CASH)_Final 2009 tax workpapers" xfId="10124"/>
    <cellStyle name="_MM (CASH)_FPL Georgia Tax As of October 2010" xfId="10125"/>
    <cellStyle name="_MM (CASH)_FPL Georgia Tax As of October 2010_Summary of 2010 Errors Resolutions with Responses" xfId="10126"/>
    <cellStyle name="_MM (CASH)_Group Prov M11 09" xfId="10127"/>
    <cellStyle name="_MM (CASH)_Group Prov M11 09_Final 2009 tax workpapers" xfId="10128"/>
    <cellStyle name="_MM (CASH)_Horse Hollow 1 090813 GM 0 Report" xfId="10129"/>
    <cellStyle name="_MM (CASH)_Horse Hollow 1 090911 GM 0 Report" xfId="10130"/>
    <cellStyle name="_MM (CASH)_PSA analysis revised for forfeitures" xfId="10131"/>
    <cellStyle name="_MM (CASH)_Wind Adj_091106" xfId="10132"/>
    <cellStyle name="_MM Cost Estimate Marcus Hook" xfId="10133"/>
    <cellStyle name="_MM Cost Estimate Marcus Hook 2" xfId="10134"/>
    <cellStyle name="_MM Cost Estimate Marcus Hook_BASIS ADJ" xfId="10135"/>
    <cellStyle name="_MM Cost Estimate Marcus Hook_BM Adjustments" xfId="10136"/>
    <cellStyle name="_MM Cost Estimate Marcus Hook_Capital Prov 1Q10" xfId="10137"/>
    <cellStyle name="_MM Cost Estimate Marcus Hook_CONSPROV_Q1.R1_041309 Intl" xfId="10138"/>
    <cellStyle name="_MM Cost Estimate Marcus Hook_CONSPROV_Q1.R1_041309 Intl 2" xfId="10139"/>
    <cellStyle name="_MM Cost Estimate Marcus Hook_CONSPROV_Q3.R1_101308" xfId="10140"/>
    <cellStyle name="_MM Cost Estimate Marcus Hook_CONSPROV_Q3.R1_101308 2" xfId="10141"/>
    <cellStyle name="_MM Cost Estimate Marcus Hook_CONSPROV_Q4.R1_011209" xfId="10142"/>
    <cellStyle name="_MM Cost Estimate Marcus Hook_CONSPROV_Q4.R1_011209 2" xfId="10143"/>
    <cellStyle name="_MM Cost Estimate Marcus Hook_ENTRY 2010 11 FUEL AMORT PROSPECTIVE METHOD" xfId="10144"/>
    <cellStyle name="_MM Cost Estimate Marcus Hook_FAS 106 subsidy 2010" xfId="10145"/>
    <cellStyle name="_MM Cost Estimate Marcus Hook_Fees" xfId="10146"/>
    <cellStyle name="_MM Cost Estimate Marcus Hook_Locked in Gross Margin" xfId="10147"/>
    <cellStyle name="_MM Cost Estimate Marcus Hook_Q3 2008" xfId="10148"/>
    <cellStyle name="_MM Cost Estimate Marcus Hook_Q4 2008" xfId="10149"/>
    <cellStyle name="_MM Cost Estimate Marcus Hook_tx financing revs" xfId="10150"/>
    <cellStyle name="_Modification to Stack" xfId="10151"/>
    <cellStyle name="_Modification to Stack 2" xfId="10152"/>
    <cellStyle name="_Modification to Stack_BASIS ADJ" xfId="10153"/>
    <cellStyle name="_Modification to Stack_BM Adjustments" xfId="10154"/>
    <cellStyle name="_Modification to Stack_Capital Prov 1Q10" xfId="10155"/>
    <cellStyle name="_Modification to Stack_CONSPROV_Q1.R1_041309 Intl" xfId="10156"/>
    <cellStyle name="_Modification to Stack_CONSPROV_Q1.R1_041309 Intl 2" xfId="10157"/>
    <cellStyle name="_Modification to Stack_CONSPROV_Q3.R1_101308" xfId="10158"/>
    <cellStyle name="_Modification to Stack_CONSPROV_Q3.R1_101308 2" xfId="10159"/>
    <cellStyle name="_Modification to Stack_CONSPROV_Q4.R1_011209" xfId="10160"/>
    <cellStyle name="_Modification to Stack_CONSPROV_Q4.R1_011209 2" xfId="10161"/>
    <cellStyle name="_Modification to Stack_Fees" xfId="10162"/>
    <cellStyle name="_Modification to Stack_Locked in Gross Margin" xfId="10163"/>
    <cellStyle name="_Modification to Stack_Q3 2008" xfId="10164"/>
    <cellStyle name="_Modification to Stack_Q4 2008" xfId="10165"/>
    <cellStyle name="_Modification to Stack_tx financing revs" xfId="10166"/>
    <cellStyle name="_Monthly Shape Factors1" xfId="10167"/>
    <cellStyle name="_Monthly Shape Factors1 2" xfId="10168"/>
    <cellStyle name="_Monthly Shape Factors1_BASIS ADJ" xfId="10169"/>
    <cellStyle name="_Monthly Shape Factors1_BM Adjustments" xfId="10170"/>
    <cellStyle name="_Monthly Shape Factors1_Capital Prov 1Q10" xfId="10171"/>
    <cellStyle name="_Monthly Shape Factors1_CONSPROV_Q1.R1_041309 Intl" xfId="10172"/>
    <cellStyle name="_Monthly Shape Factors1_CONSPROV_Q1.R1_041309 Intl 2" xfId="10173"/>
    <cellStyle name="_Monthly Shape Factors1_CONSPROV_Q3.R1_101308" xfId="10174"/>
    <cellStyle name="_Monthly Shape Factors1_CONSPROV_Q3.R1_101308 2" xfId="10175"/>
    <cellStyle name="_Monthly Shape Factors1_CONSPROV_Q4.R1_011209" xfId="10176"/>
    <cellStyle name="_Monthly Shape Factors1_CONSPROV_Q4.R1_011209 2" xfId="10177"/>
    <cellStyle name="_Monthly Shape Factors1_Fees" xfId="10178"/>
    <cellStyle name="_Monthly Shape Factors1_Locked in Gross Margin" xfId="10179"/>
    <cellStyle name="_Monthly Shape Factors1_Q3 2008" xfId="10180"/>
    <cellStyle name="_Monthly Shape Factors1_Q4 2008" xfId="10181"/>
    <cellStyle name="_Monthly Shape Factors1_tx financing revs" xfId="10182"/>
    <cellStyle name="_Monthly Shape Factors2" xfId="10183"/>
    <cellStyle name="_Monthly Shape Factors2 2" xfId="10184"/>
    <cellStyle name="_Monthly Shape Factors2_BASIS ADJ" xfId="10185"/>
    <cellStyle name="_Monthly Shape Factors2_BM Adjustments" xfId="10186"/>
    <cellStyle name="_Monthly Shape Factors2_Capital Prov 1Q10" xfId="10187"/>
    <cellStyle name="_Monthly Shape Factors2_CONSPROV_Q1.R1_041309 Intl" xfId="10188"/>
    <cellStyle name="_Monthly Shape Factors2_CONSPROV_Q1.R1_041309 Intl 2" xfId="10189"/>
    <cellStyle name="_Monthly Shape Factors2_CONSPROV_Q3.R1_101308" xfId="10190"/>
    <cellStyle name="_Monthly Shape Factors2_CONSPROV_Q3.R1_101308 2" xfId="10191"/>
    <cellStyle name="_Monthly Shape Factors2_CONSPROV_Q4.R1_011209" xfId="10192"/>
    <cellStyle name="_Monthly Shape Factors2_CONSPROV_Q4.R1_011209 2" xfId="10193"/>
    <cellStyle name="_Monthly Shape Factors2_Fees" xfId="10194"/>
    <cellStyle name="_Monthly Shape Factors2_Locked in Gross Margin" xfId="10195"/>
    <cellStyle name="_Monthly Shape Factors2_Q3 2008" xfId="10196"/>
    <cellStyle name="_Monthly Shape Factors2_Q4 2008" xfId="10197"/>
    <cellStyle name="_Monthly Shape Factors2_tx financing revs" xfId="10198"/>
    <cellStyle name="_Monthly Shape Factors3" xfId="10199"/>
    <cellStyle name="_Monthly Shape Factors3 2" xfId="10200"/>
    <cellStyle name="_Monthly Shape Factors3_BASIS ADJ" xfId="10201"/>
    <cellStyle name="_Monthly Shape Factors3_BM Adjustments" xfId="10202"/>
    <cellStyle name="_Monthly Shape Factors3_Capital Prov 1Q10" xfId="10203"/>
    <cellStyle name="_Monthly Shape Factors3_CONSPROV_Q1.R1_041309 Intl" xfId="10204"/>
    <cellStyle name="_Monthly Shape Factors3_CONSPROV_Q1.R1_041309 Intl 2" xfId="10205"/>
    <cellStyle name="_Monthly Shape Factors3_CONSPROV_Q3.R1_101308" xfId="10206"/>
    <cellStyle name="_Monthly Shape Factors3_CONSPROV_Q3.R1_101308 2" xfId="10207"/>
    <cellStyle name="_Monthly Shape Factors3_CONSPROV_Q4.R1_011209" xfId="10208"/>
    <cellStyle name="_Monthly Shape Factors3_CONSPROV_Q4.R1_011209 2" xfId="10209"/>
    <cellStyle name="_Monthly Shape Factors3_Fees" xfId="10210"/>
    <cellStyle name="_Monthly Shape Factors3_Locked in Gross Margin" xfId="10211"/>
    <cellStyle name="_Monthly Shape Factors3_Q3 2008" xfId="10212"/>
    <cellStyle name="_Monthly Shape Factors3_Q4 2008" xfId="10213"/>
    <cellStyle name="_Monthly Shape Factors3_tx financing revs" xfId="10214"/>
    <cellStyle name="_Monthly Shape Factors4" xfId="10215"/>
    <cellStyle name="_Monthly Shape Factors4 2" xfId="10216"/>
    <cellStyle name="_Monthly Shape Factors4_BASIS ADJ" xfId="10217"/>
    <cellStyle name="_Monthly Shape Factors4_BM Adjustments" xfId="10218"/>
    <cellStyle name="_Monthly Shape Factors4_Capital Prov 1Q10" xfId="10219"/>
    <cellStyle name="_Monthly Shape Factors4_CONSPROV_Q1.R1_041309 Intl" xfId="10220"/>
    <cellStyle name="_Monthly Shape Factors4_CONSPROV_Q1.R1_041309 Intl 2" xfId="10221"/>
    <cellStyle name="_Monthly Shape Factors4_CONSPROV_Q3.R1_101308" xfId="10222"/>
    <cellStyle name="_Monthly Shape Factors4_CONSPROV_Q3.R1_101308 2" xfId="10223"/>
    <cellStyle name="_Monthly Shape Factors4_CONSPROV_Q4.R1_011209" xfId="10224"/>
    <cellStyle name="_Monthly Shape Factors4_CONSPROV_Q4.R1_011209 2" xfId="10225"/>
    <cellStyle name="_Monthly Shape Factors4_Fees" xfId="10226"/>
    <cellStyle name="_Monthly Shape Factors4_Locked in Gross Margin" xfId="10227"/>
    <cellStyle name="_Monthly Shape Factors4_Q3 2008" xfId="10228"/>
    <cellStyle name="_Monthly Shape Factors4_Q4 2008" xfId="10229"/>
    <cellStyle name="_Monthly Shape Factors4_tx financing revs" xfId="10230"/>
    <cellStyle name="_Monthly Shape Factors5" xfId="10231"/>
    <cellStyle name="_Monthly Shape Factors5 2" xfId="10232"/>
    <cellStyle name="_Monthly Shape Factors5_BASIS ADJ" xfId="10233"/>
    <cellStyle name="_Monthly Shape Factors5_BM Adjustments" xfId="10234"/>
    <cellStyle name="_Monthly Shape Factors5_Capital Prov 1Q10" xfId="10235"/>
    <cellStyle name="_Monthly Shape Factors5_CONSPROV_Q1.R1_041309 Intl" xfId="10236"/>
    <cellStyle name="_Monthly Shape Factors5_CONSPROV_Q1.R1_041309 Intl 2" xfId="10237"/>
    <cellStyle name="_Monthly Shape Factors5_CONSPROV_Q3.R1_101308" xfId="10238"/>
    <cellStyle name="_Monthly Shape Factors5_CONSPROV_Q3.R1_101308 2" xfId="10239"/>
    <cellStyle name="_Monthly Shape Factors5_CONSPROV_Q4.R1_011209" xfId="10240"/>
    <cellStyle name="_Monthly Shape Factors5_CONSPROV_Q4.R1_011209 2" xfId="10241"/>
    <cellStyle name="_Monthly Shape Factors5_Fees" xfId="10242"/>
    <cellStyle name="_Monthly Shape Factors5_Locked in Gross Margin" xfId="10243"/>
    <cellStyle name="_Monthly Shape Factors5_Q3 2008" xfId="10244"/>
    <cellStyle name="_Monthly Shape Factors5_Q4 2008" xfId="10245"/>
    <cellStyle name="_Monthly Shape Factors5_tx financing revs" xfId="10246"/>
    <cellStyle name="_MowerCounty_Siemens-43_Rev-09" xfId="10247"/>
    <cellStyle name="_MowerCounty_Siemens-43_Rev-09 2" xfId="10248"/>
    <cellStyle name="_MowerCounty_Siemens-43_Rev-09_BASIS ADJ" xfId="10249"/>
    <cellStyle name="_MowerCounty_Siemens-43_Rev-09_BM Adjustments" xfId="10250"/>
    <cellStyle name="_MowerCounty_Siemens-43_Rev-09_Fees" xfId="10251"/>
    <cellStyle name="_MowerCounty_Siemens-43_Rev-09_Locked in Gross Margin" xfId="10252"/>
    <cellStyle name="_MowerCounty_Siemens-43_Rev-09_tx financing revs" xfId="10253"/>
    <cellStyle name="_Mwh SEM Input Tab" xfId="10254"/>
    <cellStyle name="_Myra_Numbers_11-2-05" xfId="10255"/>
    <cellStyle name="_NCM Breakout" xfId="10256"/>
    <cellStyle name="_NCM Breakout - COMBINED" xfId="10257"/>
    <cellStyle name="_NCM Breakout 2" xfId="10258"/>
    <cellStyle name="_NCM Breakout New" xfId="10259"/>
    <cellStyle name="_NCM Comparison" xfId="10260"/>
    <cellStyle name="_NCM Comparison 2" xfId="10261"/>
    <cellStyle name="_NDT model_Nov fcst" xfId="10262"/>
    <cellStyle name="_NEME Curves" xfId="10263"/>
    <cellStyle name="_new fuel curve calculation" xfId="10264"/>
    <cellStyle name="_New Resources" xfId="10265"/>
    <cellStyle name="_New Resources 2" xfId="10266"/>
    <cellStyle name="_New Resources_BASIS ADJ" xfId="10267"/>
    <cellStyle name="_New Resources_BM Adjustments" xfId="10268"/>
    <cellStyle name="_New Resources_Capital Prov 1Q10" xfId="10269"/>
    <cellStyle name="_New Resources_CONSPROV_Q1.R1_041309 Intl" xfId="10270"/>
    <cellStyle name="_New Resources_CONSPROV_Q1.R1_041309 Intl 2" xfId="10271"/>
    <cellStyle name="_New Resources_CONSPROV_Q3.R1_101308" xfId="10272"/>
    <cellStyle name="_New Resources_CONSPROV_Q3.R1_101308 2" xfId="10273"/>
    <cellStyle name="_New Resources_CONSPROV_Q4.R1_011209" xfId="10274"/>
    <cellStyle name="_New Resources_CONSPROV_Q4.R1_011209 2" xfId="10275"/>
    <cellStyle name="_New Resources_Fees" xfId="10276"/>
    <cellStyle name="_New Resources_Locked in Gross Margin" xfId="10277"/>
    <cellStyle name="_New Resources_Q3 2008" xfId="10278"/>
    <cellStyle name="_New Resources_Q4 2008" xfId="10279"/>
    <cellStyle name="_New Resources_tx financing revs" xfId="10280"/>
    <cellStyle name="_North Dakota State Credits Q4_2004 " xfId="10281"/>
    <cellStyle name="_North Dakota State Credits Q4_2004  2" xfId="10282"/>
    <cellStyle name="_Nov 09 Fcst adj _to MAB" xfId="10283"/>
    <cellStyle name="_Nuclear Availability" xfId="10284"/>
    <cellStyle name="_Nuclear Availability 2" xfId="10285"/>
    <cellStyle name="_Nuclear Availability_BASIS ADJ" xfId="10286"/>
    <cellStyle name="_Nuclear Availability_BM Adjustments" xfId="10287"/>
    <cellStyle name="_Nuclear Availability_Capital Prov 1Q10" xfId="10288"/>
    <cellStyle name="_Nuclear Availability_CONSPROV_Q1.R1_041309 Intl" xfId="10289"/>
    <cellStyle name="_Nuclear Availability_CONSPROV_Q1.R1_041309 Intl 2" xfId="10290"/>
    <cellStyle name="_Nuclear Availability_CONSPROV_Q3.R1_101308" xfId="10291"/>
    <cellStyle name="_Nuclear Availability_CONSPROV_Q3.R1_101308 2" xfId="10292"/>
    <cellStyle name="_Nuclear Availability_CONSPROV_Q4.R1_011209" xfId="10293"/>
    <cellStyle name="_Nuclear Availability_CONSPROV_Q4.R1_011209 2" xfId="10294"/>
    <cellStyle name="_Nuclear Availability_Fees" xfId="10295"/>
    <cellStyle name="_Nuclear Availability_Locked in Gross Margin" xfId="10296"/>
    <cellStyle name="_Nuclear Availability_Q3 2008" xfId="10297"/>
    <cellStyle name="_Nuclear Availability_Q4 2008" xfId="10298"/>
    <cellStyle name="_Nuclear Availability_tx financing revs" xfId="10299"/>
    <cellStyle name="_O&amp;M  Cost Estimate Marcus Hook  - Updated Avis Run &amp; 290 starts 081902" xfId="10300"/>
    <cellStyle name="_O&amp;M  Cost Estimate Marcus Hook  - Updated Avis Run &amp; 290 starts 081902 2" xfId="10301"/>
    <cellStyle name="_O&amp;M  Cost Estimate Marcus Hook  - Updated Avis Run &amp; 290 starts 081902_BASIS ADJ" xfId="10302"/>
    <cellStyle name="_O&amp;M  Cost Estimate Marcus Hook  - Updated Avis Run &amp; 290 starts 081902_BM Adjustments" xfId="10303"/>
    <cellStyle name="_O&amp;M  Cost Estimate Marcus Hook  - Updated Avis Run &amp; 290 starts 081902_Capital Prov 1Q10" xfId="10304"/>
    <cellStyle name="_O&amp;M  Cost Estimate Marcus Hook  - Updated Avis Run &amp; 290 starts 081902_CONSPROV_Q1.R1_041309 Intl" xfId="10305"/>
    <cellStyle name="_O&amp;M  Cost Estimate Marcus Hook  - Updated Avis Run &amp; 290 starts 081902_CONSPROV_Q1.R1_041309 Intl 2" xfId="10306"/>
    <cellStyle name="_O&amp;M  Cost Estimate Marcus Hook  - Updated Avis Run &amp; 290 starts 081902_CONSPROV_Q3.R1_101308" xfId="10307"/>
    <cellStyle name="_O&amp;M  Cost Estimate Marcus Hook  - Updated Avis Run &amp; 290 starts 081902_CONSPROV_Q3.R1_101308 2" xfId="10308"/>
    <cellStyle name="_O&amp;M  Cost Estimate Marcus Hook  - Updated Avis Run &amp; 290 starts 081902_CONSPROV_Q4.R1_011209" xfId="10309"/>
    <cellStyle name="_O&amp;M  Cost Estimate Marcus Hook  - Updated Avis Run &amp; 290 starts 081902_CONSPROV_Q4.R1_011209 2" xfId="10310"/>
    <cellStyle name="_O&amp;M  Cost Estimate Marcus Hook  - Updated Avis Run &amp; 290 starts 081902_ENTRY 2010 11 FUEL AMORT PROSPECTIVE METHOD" xfId="10311"/>
    <cellStyle name="_O&amp;M  Cost Estimate Marcus Hook  - Updated Avis Run &amp; 290 starts 081902_FAS 106 subsidy 2010" xfId="10312"/>
    <cellStyle name="_O&amp;M  Cost Estimate Marcus Hook  - Updated Avis Run &amp; 290 starts 081902_Fees" xfId="10313"/>
    <cellStyle name="_O&amp;M  Cost Estimate Marcus Hook  - Updated Avis Run &amp; 290 starts 081902_Locked in Gross Margin" xfId="10314"/>
    <cellStyle name="_O&amp;M  Cost Estimate Marcus Hook  - Updated Avis Run &amp; 290 starts 081902_Q3 2008" xfId="10315"/>
    <cellStyle name="_O&amp;M  Cost Estimate Marcus Hook  - Updated Avis Run &amp; 290 starts 081902_Q4 2008" xfId="10316"/>
    <cellStyle name="_O&amp;M  Cost Estimate Marcus Hook  - Updated Avis Run &amp; 290 starts 081902_tx financing revs" xfId="10317"/>
    <cellStyle name="_O&amp;M  Cost Estimate Marcus Hook  - Updated for High Cycles rev071703" xfId="10318"/>
    <cellStyle name="_O&amp;M  Cost Estimate Marcus Hook  - Updated for High Cycles rev071703 2" xfId="10319"/>
    <cellStyle name="_O&amp;M  Cost Estimate Marcus Hook  - Updated for High Cycles rev071703_BASIS ADJ" xfId="10320"/>
    <cellStyle name="_O&amp;M  Cost Estimate Marcus Hook  - Updated for High Cycles rev071703_BM Adjustments" xfId="10321"/>
    <cellStyle name="_O&amp;M  Cost Estimate Marcus Hook  - Updated for High Cycles rev071703_Capital Prov 1Q10" xfId="10322"/>
    <cellStyle name="_O&amp;M  Cost Estimate Marcus Hook  - Updated for High Cycles rev071703_CONSPROV_Q1.R1_041309 Intl" xfId="10323"/>
    <cellStyle name="_O&amp;M  Cost Estimate Marcus Hook  - Updated for High Cycles rev071703_CONSPROV_Q1.R1_041309 Intl 2" xfId="10324"/>
    <cellStyle name="_O&amp;M  Cost Estimate Marcus Hook  - Updated for High Cycles rev071703_CONSPROV_Q3.R1_101308" xfId="10325"/>
    <cellStyle name="_O&amp;M  Cost Estimate Marcus Hook  - Updated for High Cycles rev071703_CONSPROV_Q3.R1_101308 2" xfId="10326"/>
    <cellStyle name="_O&amp;M  Cost Estimate Marcus Hook  - Updated for High Cycles rev071703_CONSPROV_Q4.R1_011209" xfId="10327"/>
    <cellStyle name="_O&amp;M  Cost Estimate Marcus Hook  - Updated for High Cycles rev071703_CONSPROV_Q4.R1_011209 2" xfId="10328"/>
    <cellStyle name="_O&amp;M  Cost Estimate Marcus Hook  - Updated for High Cycles rev071703_ENTRY 2010 11 FUEL AMORT PROSPECTIVE METHOD" xfId="10329"/>
    <cellStyle name="_O&amp;M  Cost Estimate Marcus Hook  - Updated for High Cycles rev071703_FAS 106 subsidy 2010" xfId="10330"/>
    <cellStyle name="_O&amp;M  Cost Estimate Marcus Hook  - Updated for High Cycles rev071703_Fees" xfId="10331"/>
    <cellStyle name="_O&amp;M  Cost Estimate Marcus Hook  - Updated for High Cycles rev071703_Locked in Gross Margin" xfId="10332"/>
    <cellStyle name="_O&amp;M  Cost Estimate Marcus Hook  - Updated for High Cycles rev071703_Q3 2008" xfId="10333"/>
    <cellStyle name="_O&amp;M  Cost Estimate Marcus Hook  - Updated for High Cycles rev071703_Q4 2008" xfId="10334"/>
    <cellStyle name="_O&amp;M  Cost Estimate Marcus Hook  - Updated for High Cycles rev071703_tx financing revs" xfId="10335"/>
    <cellStyle name="_O&amp;M Detail -cc " xfId="10336"/>
    <cellStyle name="_O&amp;M Detail -cc  10" xfId="10337"/>
    <cellStyle name="_O&amp;M Detail -cc  11" xfId="10338"/>
    <cellStyle name="_O&amp;M Detail -cc  12" xfId="10339"/>
    <cellStyle name="_O&amp;M Detail -cc  13" xfId="10340"/>
    <cellStyle name="_O&amp;M Detail -cc  14" xfId="10341"/>
    <cellStyle name="_O&amp;M Detail -cc  15" xfId="10342"/>
    <cellStyle name="_O&amp;M Detail -cc  16" xfId="10343"/>
    <cellStyle name="_O&amp;M Detail -cc  17" xfId="10344"/>
    <cellStyle name="_O&amp;M Detail -cc  2" xfId="10345"/>
    <cellStyle name="_O&amp;M Detail -cc  2 2" xfId="10346"/>
    <cellStyle name="_O&amp;M Detail -cc  2 3" xfId="10347"/>
    <cellStyle name="_O&amp;M Detail -cc  2 4" xfId="10348"/>
    <cellStyle name="_O&amp;M Detail -cc  2 5" xfId="10349"/>
    <cellStyle name="_O&amp;M Detail -cc  2 6" xfId="10350"/>
    <cellStyle name="_O&amp;M Detail -cc  2 7" xfId="10351"/>
    <cellStyle name="_O&amp;M Detail -cc  2 8" xfId="10352"/>
    <cellStyle name="_O&amp;M Detail -cc  3" xfId="10353"/>
    <cellStyle name="_O&amp;M Detail -cc  3 2" xfId="10354"/>
    <cellStyle name="_O&amp;M Detail -cc  3 3" xfId="10355"/>
    <cellStyle name="_O&amp;M Detail -cc  3 4" xfId="10356"/>
    <cellStyle name="_O&amp;M Detail -cc  3 5" xfId="10357"/>
    <cellStyle name="_O&amp;M Detail -cc  3 6" xfId="10358"/>
    <cellStyle name="_O&amp;M Detail -cc  3 7" xfId="10359"/>
    <cellStyle name="_O&amp;M Detail -cc  3 8" xfId="10360"/>
    <cellStyle name="_O&amp;M Detail -cc  4" xfId="10361"/>
    <cellStyle name="_O&amp;M Detail -cc  4 2" xfId="10362"/>
    <cellStyle name="_O&amp;M Detail -cc  4 3" xfId="10363"/>
    <cellStyle name="_O&amp;M Detail -cc  4 4" xfId="10364"/>
    <cellStyle name="_O&amp;M Detail -cc  4 5" xfId="10365"/>
    <cellStyle name="_O&amp;M Detail -cc  4 6" xfId="10366"/>
    <cellStyle name="_O&amp;M Detail -cc  4 7" xfId="10367"/>
    <cellStyle name="_O&amp;M Detail -cc  4 8" xfId="10368"/>
    <cellStyle name="_O&amp;M Detail -cc  5" xfId="10369"/>
    <cellStyle name="_O&amp;M Detail -cc  5 10" xfId="10370"/>
    <cellStyle name="_O&amp;M Detail -cc  5 11" xfId="10371"/>
    <cellStyle name="_O&amp;M Detail -cc  5 12" xfId="10372"/>
    <cellStyle name="_O&amp;M Detail -cc  5 13" xfId="10373"/>
    <cellStyle name="_O&amp;M Detail -cc  5 14" xfId="10374"/>
    <cellStyle name="_O&amp;M Detail -cc  5 15" xfId="10375"/>
    <cellStyle name="_O&amp;M Detail -cc  5 16" xfId="10376"/>
    <cellStyle name="_O&amp;M Detail -cc  5 17" xfId="10377"/>
    <cellStyle name="_O&amp;M Detail -cc  5 18" xfId="10378"/>
    <cellStyle name="_O&amp;M Detail -cc  5 2" xfId="10379"/>
    <cellStyle name="_O&amp;M Detail -cc  5 3" xfId="10380"/>
    <cellStyle name="_O&amp;M Detail -cc  5 4" xfId="10381"/>
    <cellStyle name="_O&amp;M Detail -cc  5 5" xfId="10382"/>
    <cellStyle name="_O&amp;M Detail -cc  5 6" xfId="10383"/>
    <cellStyle name="_O&amp;M Detail -cc  5 7" xfId="10384"/>
    <cellStyle name="_O&amp;M Detail -cc  5 8" xfId="10385"/>
    <cellStyle name="_O&amp;M Detail -cc  5 9" xfId="10386"/>
    <cellStyle name="_O&amp;M Detail -cc  6" xfId="10387"/>
    <cellStyle name="_O&amp;M Detail -cc  6 10" xfId="10388"/>
    <cellStyle name="_O&amp;M Detail -cc  6 11" xfId="10389"/>
    <cellStyle name="_O&amp;M Detail -cc  6 12" xfId="10390"/>
    <cellStyle name="_O&amp;M Detail -cc  6 13" xfId="10391"/>
    <cellStyle name="_O&amp;M Detail -cc  6 14" xfId="10392"/>
    <cellStyle name="_O&amp;M Detail -cc  6 15" xfId="10393"/>
    <cellStyle name="_O&amp;M Detail -cc  6 16" xfId="10394"/>
    <cellStyle name="_O&amp;M Detail -cc  6 17" xfId="10395"/>
    <cellStyle name="_O&amp;M Detail -cc  6 18" xfId="10396"/>
    <cellStyle name="_O&amp;M Detail -cc  6 2" xfId="10397"/>
    <cellStyle name="_O&amp;M Detail -cc  6 3" xfId="10398"/>
    <cellStyle name="_O&amp;M Detail -cc  6 4" xfId="10399"/>
    <cellStyle name="_O&amp;M Detail -cc  6 5" xfId="10400"/>
    <cellStyle name="_O&amp;M Detail -cc  6 6" xfId="10401"/>
    <cellStyle name="_O&amp;M Detail -cc  6 7" xfId="10402"/>
    <cellStyle name="_O&amp;M Detail -cc  6 8" xfId="10403"/>
    <cellStyle name="_O&amp;M Detail -cc  6 9" xfId="10404"/>
    <cellStyle name="_O&amp;M Detail -cc  7" xfId="10405"/>
    <cellStyle name="_O&amp;M Detail -cc  7 10" xfId="10406"/>
    <cellStyle name="_O&amp;M Detail -cc  7 11" xfId="10407"/>
    <cellStyle name="_O&amp;M Detail -cc  7 12" xfId="10408"/>
    <cellStyle name="_O&amp;M Detail -cc  7 13" xfId="10409"/>
    <cellStyle name="_O&amp;M Detail -cc  7 14" xfId="10410"/>
    <cellStyle name="_O&amp;M Detail -cc  7 15" xfId="10411"/>
    <cellStyle name="_O&amp;M Detail -cc  7 16" xfId="10412"/>
    <cellStyle name="_O&amp;M Detail -cc  7 17" xfId="10413"/>
    <cellStyle name="_O&amp;M Detail -cc  7 18" xfId="10414"/>
    <cellStyle name="_O&amp;M Detail -cc  7 2" xfId="10415"/>
    <cellStyle name="_O&amp;M Detail -cc  7 3" xfId="10416"/>
    <cellStyle name="_O&amp;M Detail -cc  7 4" xfId="10417"/>
    <cellStyle name="_O&amp;M Detail -cc  7 5" xfId="10418"/>
    <cellStyle name="_O&amp;M Detail -cc  7 6" xfId="10419"/>
    <cellStyle name="_O&amp;M Detail -cc  7 7" xfId="10420"/>
    <cellStyle name="_O&amp;M Detail -cc  7 8" xfId="10421"/>
    <cellStyle name="_O&amp;M Detail -cc  7 9" xfId="10422"/>
    <cellStyle name="_O&amp;M Detail -cc  8" xfId="10423"/>
    <cellStyle name="_O&amp;M Detail -cc  9" xfId="10424"/>
    <cellStyle name="_O&amp;M Detail -cc _2007 Group Capital State Tax Workpapers1" xfId="10425"/>
    <cellStyle name="_O&amp;M Detail -cc _2007 Group Capital State Tax Workpapers1 2" xfId="10426"/>
    <cellStyle name="_O&amp;M Detail -cc _2008 FPL Group Tax Workpapers" xfId="10427"/>
    <cellStyle name="_O&amp;M Detail -cc _BASIS ADJ" xfId="10428"/>
    <cellStyle name="_O&amp;M Detail -cc _BM Adjustments" xfId="10429"/>
    <cellStyle name="_O&amp;M Detail -cc _Callahan" xfId="10430"/>
    <cellStyle name="_O&amp;M Detail -cc _Callahan " xfId="10431"/>
    <cellStyle name="_O&amp;M Detail -cc _Callahan _1" xfId="10432"/>
    <cellStyle name="_O&amp;M Detail -cc _Callahan 090813 GM 0 Report" xfId="10433"/>
    <cellStyle name="_O&amp;M Detail -cc _Callahan 091106 GM 0 Report" xfId="10434"/>
    <cellStyle name="_O&amp;M Detail -cc _Copy of Texas Wind Debt Amortization 11-08" xfId="10435"/>
    <cellStyle name="_O&amp;M Detail -cc _Debt Service Coverage Ratio-TEXAS WIND Historical  Forecast" xfId="10436"/>
    <cellStyle name="_O&amp;M Detail -cc _ENTRY 2010 11 FUEL AMORT PROSPECTIVE METHOD" xfId="10437"/>
    <cellStyle name="_O&amp;M Detail -cc _Fees" xfId="10438"/>
    <cellStyle name="_O&amp;M Detail -cc _Final 2009 tax workpapers" xfId="10439"/>
    <cellStyle name="_O&amp;M Detail -cc _FPL Georgia Tax As of October 2010" xfId="10440"/>
    <cellStyle name="_O&amp;M Detail -cc _FPL Georgia Tax As of October 2010_Summary of 2010 Errors Resolutions with Responses" xfId="10441"/>
    <cellStyle name="_O&amp;M Detail -cc _Group Prov M11 09" xfId="10442"/>
    <cellStyle name="_O&amp;M Detail -cc _Group Prov M11 09_Final 2009 tax workpapers" xfId="10443"/>
    <cellStyle name="_O&amp;M Detail -cc _Horse Hollow 1 090813 GM 0 Report" xfId="10444"/>
    <cellStyle name="_O&amp;M Detail -cc _Horse Hollow 1 090911 GM 0 Report" xfId="10445"/>
    <cellStyle name="_O&amp;M Detail -cc _PSA analysis revised for forfeitures" xfId="10446"/>
    <cellStyle name="_O&amp;M Detail -cc _Wind Adj_091106" xfId="10447"/>
    <cellStyle name="_O&amp;M Detail -ct" xfId="10448"/>
    <cellStyle name="_O&amp;M Detail -ct 10" xfId="10449"/>
    <cellStyle name="_O&amp;M Detail -ct 11" xfId="10450"/>
    <cellStyle name="_O&amp;M Detail -ct 12" xfId="10451"/>
    <cellStyle name="_O&amp;M Detail -ct 13" xfId="10452"/>
    <cellStyle name="_O&amp;M Detail -ct 14" xfId="10453"/>
    <cellStyle name="_O&amp;M Detail -ct 15" xfId="10454"/>
    <cellStyle name="_O&amp;M Detail -ct 16" xfId="10455"/>
    <cellStyle name="_O&amp;M Detail -ct 17" xfId="10456"/>
    <cellStyle name="_O&amp;M Detail -ct 2" xfId="10457"/>
    <cellStyle name="_O&amp;M Detail -ct 2 2" xfId="10458"/>
    <cellStyle name="_O&amp;M Detail -ct 2 3" xfId="10459"/>
    <cellStyle name="_O&amp;M Detail -ct 2 4" xfId="10460"/>
    <cellStyle name="_O&amp;M Detail -ct 2 5" xfId="10461"/>
    <cellStyle name="_O&amp;M Detail -ct 2 6" xfId="10462"/>
    <cellStyle name="_O&amp;M Detail -ct 2 7" xfId="10463"/>
    <cellStyle name="_O&amp;M Detail -ct 2 8" xfId="10464"/>
    <cellStyle name="_O&amp;M Detail -ct 3" xfId="10465"/>
    <cellStyle name="_O&amp;M Detail -ct 3 2" xfId="10466"/>
    <cellStyle name="_O&amp;M Detail -ct 3 3" xfId="10467"/>
    <cellStyle name="_O&amp;M Detail -ct 3 4" xfId="10468"/>
    <cellStyle name="_O&amp;M Detail -ct 3 5" xfId="10469"/>
    <cellStyle name="_O&amp;M Detail -ct 3 6" xfId="10470"/>
    <cellStyle name="_O&amp;M Detail -ct 3 7" xfId="10471"/>
    <cellStyle name="_O&amp;M Detail -ct 3 8" xfId="10472"/>
    <cellStyle name="_O&amp;M Detail -ct 4" xfId="10473"/>
    <cellStyle name="_O&amp;M Detail -ct 4 2" xfId="10474"/>
    <cellStyle name="_O&amp;M Detail -ct 4 3" xfId="10475"/>
    <cellStyle name="_O&amp;M Detail -ct 4 4" xfId="10476"/>
    <cellStyle name="_O&amp;M Detail -ct 4 5" xfId="10477"/>
    <cellStyle name="_O&amp;M Detail -ct 4 6" xfId="10478"/>
    <cellStyle name="_O&amp;M Detail -ct 4 7" xfId="10479"/>
    <cellStyle name="_O&amp;M Detail -ct 4 8" xfId="10480"/>
    <cellStyle name="_O&amp;M Detail -ct 5" xfId="10481"/>
    <cellStyle name="_O&amp;M Detail -ct 5 10" xfId="10482"/>
    <cellStyle name="_O&amp;M Detail -ct 5 11" xfId="10483"/>
    <cellStyle name="_O&amp;M Detail -ct 5 12" xfId="10484"/>
    <cellStyle name="_O&amp;M Detail -ct 5 13" xfId="10485"/>
    <cellStyle name="_O&amp;M Detail -ct 5 14" xfId="10486"/>
    <cellStyle name="_O&amp;M Detail -ct 5 15" xfId="10487"/>
    <cellStyle name="_O&amp;M Detail -ct 5 16" xfId="10488"/>
    <cellStyle name="_O&amp;M Detail -ct 5 17" xfId="10489"/>
    <cellStyle name="_O&amp;M Detail -ct 5 18" xfId="10490"/>
    <cellStyle name="_O&amp;M Detail -ct 5 2" xfId="10491"/>
    <cellStyle name="_O&amp;M Detail -ct 5 3" xfId="10492"/>
    <cellStyle name="_O&amp;M Detail -ct 5 4" xfId="10493"/>
    <cellStyle name="_O&amp;M Detail -ct 5 5" xfId="10494"/>
    <cellStyle name="_O&amp;M Detail -ct 5 6" xfId="10495"/>
    <cellStyle name="_O&amp;M Detail -ct 5 7" xfId="10496"/>
    <cellStyle name="_O&amp;M Detail -ct 5 8" xfId="10497"/>
    <cellStyle name="_O&amp;M Detail -ct 5 9" xfId="10498"/>
    <cellStyle name="_O&amp;M Detail -ct 6" xfId="10499"/>
    <cellStyle name="_O&amp;M Detail -ct 6 10" xfId="10500"/>
    <cellStyle name="_O&amp;M Detail -ct 6 11" xfId="10501"/>
    <cellStyle name="_O&amp;M Detail -ct 6 12" xfId="10502"/>
    <cellStyle name="_O&amp;M Detail -ct 6 13" xfId="10503"/>
    <cellStyle name="_O&amp;M Detail -ct 6 14" xfId="10504"/>
    <cellStyle name="_O&amp;M Detail -ct 6 15" xfId="10505"/>
    <cellStyle name="_O&amp;M Detail -ct 6 16" xfId="10506"/>
    <cellStyle name="_O&amp;M Detail -ct 6 17" xfId="10507"/>
    <cellStyle name="_O&amp;M Detail -ct 6 18" xfId="10508"/>
    <cellStyle name="_O&amp;M Detail -ct 6 2" xfId="10509"/>
    <cellStyle name="_O&amp;M Detail -ct 6 3" xfId="10510"/>
    <cellStyle name="_O&amp;M Detail -ct 6 4" xfId="10511"/>
    <cellStyle name="_O&amp;M Detail -ct 6 5" xfId="10512"/>
    <cellStyle name="_O&amp;M Detail -ct 6 6" xfId="10513"/>
    <cellStyle name="_O&amp;M Detail -ct 6 7" xfId="10514"/>
    <cellStyle name="_O&amp;M Detail -ct 6 8" xfId="10515"/>
    <cellStyle name="_O&amp;M Detail -ct 6 9" xfId="10516"/>
    <cellStyle name="_O&amp;M Detail -ct 7" xfId="10517"/>
    <cellStyle name="_O&amp;M Detail -ct 7 10" xfId="10518"/>
    <cellStyle name="_O&amp;M Detail -ct 7 11" xfId="10519"/>
    <cellStyle name="_O&amp;M Detail -ct 7 12" xfId="10520"/>
    <cellStyle name="_O&amp;M Detail -ct 7 13" xfId="10521"/>
    <cellStyle name="_O&amp;M Detail -ct 7 14" xfId="10522"/>
    <cellStyle name="_O&amp;M Detail -ct 7 15" xfId="10523"/>
    <cellStyle name="_O&amp;M Detail -ct 7 16" xfId="10524"/>
    <cellStyle name="_O&amp;M Detail -ct 7 17" xfId="10525"/>
    <cellStyle name="_O&amp;M Detail -ct 7 18" xfId="10526"/>
    <cellStyle name="_O&amp;M Detail -ct 7 2" xfId="10527"/>
    <cellStyle name="_O&amp;M Detail -ct 7 3" xfId="10528"/>
    <cellStyle name="_O&amp;M Detail -ct 7 4" xfId="10529"/>
    <cellStyle name="_O&amp;M Detail -ct 7 5" xfId="10530"/>
    <cellStyle name="_O&amp;M Detail -ct 7 6" xfId="10531"/>
    <cellStyle name="_O&amp;M Detail -ct 7 7" xfId="10532"/>
    <cellStyle name="_O&amp;M Detail -ct 7 8" xfId="10533"/>
    <cellStyle name="_O&amp;M Detail -ct 7 9" xfId="10534"/>
    <cellStyle name="_O&amp;M Detail -ct 8" xfId="10535"/>
    <cellStyle name="_O&amp;M Detail -ct 9" xfId="10536"/>
    <cellStyle name="_O&amp;M Detail -ct_2007 Group Capital State Tax Workpapers1" xfId="10537"/>
    <cellStyle name="_O&amp;M Detail -ct_2007 Group Capital State Tax Workpapers1 2" xfId="10538"/>
    <cellStyle name="_O&amp;M Detail -ct_2008 FPL Group Tax Workpapers" xfId="10539"/>
    <cellStyle name="_O&amp;M Detail -ct_BASIS ADJ" xfId="10540"/>
    <cellStyle name="_O&amp;M Detail -ct_BM Adjustments" xfId="10541"/>
    <cellStyle name="_O&amp;M Detail -ct_Callahan" xfId="10542"/>
    <cellStyle name="_O&amp;M Detail -ct_Callahan " xfId="10543"/>
    <cellStyle name="_O&amp;M Detail -ct_Callahan _1" xfId="10544"/>
    <cellStyle name="_O&amp;M Detail -ct_Callahan 090813 GM 0 Report" xfId="10545"/>
    <cellStyle name="_O&amp;M Detail -ct_Callahan 091106 GM 0 Report" xfId="10546"/>
    <cellStyle name="_O&amp;M Detail -ct_Copy of Texas Wind Debt Amortization 11-08" xfId="10547"/>
    <cellStyle name="_O&amp;M Detail -ct_Debt Service Coverage Ratio-TEXAS WIND Historical  Forecast" xfId="10548"/>
    <cellStyle name="_O&amp;M Detail -ct_ENTRY 2010 11 FUEL AMORT PROSPECTIVE METHOD" xfId="10549"/>
    <cellStyle name="_O&amp;M Detail -ct_Fees" xfId="10550"/>
    <cellStyle name="_O&amp;M Detail -ct_Final 2009 tax workpapers" xfId="10551"/>
    <cellStyle name="_O&amp;M Detail -ct_FPL Georgia Tax As of October 2010" xfId="10552"/>
    <cellStyle name="_O&amp;M Detail -ct_FPL Georgia Tax As of October 2010_Summary of 2010 Errors Resolutions with Responses" xfId="10553"/>
    <cellStyle name="_O&amp;M Detail -ct_Group Prov M11 09" xfId="10554"/>
    <cellStyle name="_O&amp;M Detail -ct_Group Prov M11 09_Final 2009 tax workpapers" xfId="10555"/>
    <cellStyle name="_O&amp;M Detail -ct_Horse Hollow 1 090813 GM 0 Report" xfId="10556"/>
    <cellStyle name="_O&amp;M Detail -ct_Horse Hollow 1 090911 GM 0 Report" xfId="10557"/>
    <cellStyle name="_O&amp;M Detail -ct_PSA analysis revised for forfeitures" xfId="10558"/>
    <cellStyle name="_O&amp;M Detail -ct_Wind Adj_091106" xfId="10559"/>
    <cellStyle name="_Operational Detail" xfId="10560"/>
    <cellStyle name="_Outage Schedules" xfId="10561"/>
    <cellStyle name="_P-1339_ Kuretski_HL Cold-Side Re-tubing (5-10-10 FORECAST) REVISED FOR SPEND CURVE" xfId="10562"/>
    <cellStyle name="_pa" xfId="10563"/>
    <cellStyle name="_PacificCrest" xfId="10564"/>
    <cellStyle name="_Palmer_R4.6d" xfId="10565"/>
    <cellStyle name="_Palmer_R5.9b_IPL" xfId="10566"/>
    <cellStyle name="_PBNP 2008 July Variance-Day 4 report" xfId="10567"/>
    <cellStyle name="_PCP Revenue Forecast" xfId="10568"/>
    <cellStyle name="_Peetz_GE-267_Rev- 07" xfId="10569"/>
    <cellStyle name="_Peetz_GE-267_Rev- 07 2" xfId="10570"/>
    <cellStyle name="_Peetz_GE-267_Rev- 07_BASIS ADJ" xfId="10571"/>
    <cellStyle name="_Peetz_GE-267_Rev- 07_BM Adjustments" xfId="10572"/>
    <cellStyle name="_Peetz_GE-267_Rev- 07_Fees" xfId="10573"/>
    <cellStyle name="_Peetz_GE-267_Rev- 07_Locked in Gross Margin" xfId="10574"/>
    <cellStyle name="_Peetz_GE-267_Rev- 07_tx financing revs" xfId="10575"/>
    <cellStyle name="_Phoenix 2.0_GT Changes" xfId="10576"/>
    <cellStyle name="_PJM-MH750" xfId="10577"/>
    <cellStyle name="_PJM-MH750 2" xfId="10578"/>
    <cellStyle name="_Plant C Summary of Nuclear Inputs" xfId="10579"/>
    <cellStyle name="_Plant C Summary of Nuclear Inputs 2" xfId="10580"/>
    <cellStyle name="_Plant C Summary of Nuclear Inputs_BASIS ADJ" xfId="10581"/>
    <cellStyle name="_Plant C Summary of Nuclear Inputs_BM Adjustments" xfId="10582"/>
    <cellStyle name="_Plant C Summary of Nuclear Inputs_Capital Prov 1Q10" xfId="10583"/>
    <cellStyle name="_Plant C Summary of Nuclear Inputs_CONSPROV_Q1.R1_041309 Intl" xfId="10584"/>
    <cellStyle name="_Plant C Summary of Nuclear Inputs_CONSPROV_Q1.R1_041309 Intl 2" xfId="10585"/>
    <cellStyle name="_Plant C Summary of Nuclear Inputs_CONSPROV_Q3.R1_101308" xfId="10586"/>
    <cellStyle name="_Plant C Summary of Nuclear Inputs_CONSPROV_Q3.R1_101308 2" xfId="10587"/>
    <cellStyle name="_Plant C Summary of Nuclear Inputs_CONSPROV_Q4.R1_011209" xfId="10588"/>
    <cellStyle name="_Plant C Summary of Nuclear Inputs_CONSPROV_Q4.R1_011209 2" xfId="10589"/>
    <cellStyle name="_Plant C Summary of Nuclear Inputs_ENTRY 2010 11 FUEL AMORT PROSPECTIVE METHOD" xfId="10590"/>
    <cellStyle name="_Plant C Summary of Nuclear Inputs_FAS 106 subsidy 2010" xfId="10591"/>
    <cellStyle name="_Plant C Summary of Nuclear Inputs_Fees" xfId="10592"/>
    <cellStyle name="_Plant C Summary of Nuclear Inputs_Locked in Gross Margin" xfId="10593"/>
    <cellStyle name="_Plant C Summary of Nuclear Inputs_Q3 2008" xfId="10594"/>
    <cellStyle name="_Plant C Summary of Nuclear Inputs_Q4 2008" xfId="10595"/>
    <cellStyle name="_Plant C Summary of Nuclear Inputs_tx financing revs" xfId="10596"/>
    <cellStyle name="_Plant OC Summary of Nuclear Inputs" xfId="10597"/>
    <cellStyle name="_Plant OC Summary of Nuclear Inputs 2" xfId="10598"/>
    <cellStyle name="_Plant OC Summary of Nuclear Inputs_BASIS ADJ" xfId="10599"/>
    <cellStyle name="_Plant OC Summary of Nuclear Inputs_BM Adjustments" xfId="10600"/>
    <cellStyle name="_Plant OC Summary of Nuclear Inputs_Capital Prov 1Q10" xfId="10601"/>
    <cellStyle name="_Plant OC Summary of Nuclear Inputs_ColdSide Leases- Section 467 Adjustments for SEM Tax Provision" xfId="10602"/>
    <cellStyle name="_Plant OC Summary of Nuclear Inputs_ColdSide Leases- Tax info from CS REtube Incr_20090819...file" xfId="10603"/>
    <cellStyle name="_Plant OC Summary of Nuclear Inputs_CONSPROV_Q1.R1_041309 Intl" xfId="10604"/>
    <cellStyle name="_Plant OC Summary of Nuclear Inputs_CONSPROV_Q1.R1_041309 Intl 2" xfId="10605"/>
    <cellStyle name="_Plant OC Summary of Nuclear Inputs_CONSPROV_Q3.R1_101308" xfId="10606"/>
    <cellStyle name="_Plant OC Summary of Nuclear Inputs_CONSPROV_Q3.R1_101308 2" xfId="10607"/>
    <cellStyle name="_Plant OC Summary of Nuclear Inputs_CONSPROV_Q4.R1_011209" xfId="10608"/>
    <cellStyle name="_Plant OC Summary of Nuclear Inputs_CONSPROV_Q4.R1_011209 2" xfId="10609"/>
    <cellStyle name="_Plant OC Summary of Nuclear Inputs_ENTRY 2010 11 FUEL AMORT PROSPECTIVE METHOD" xfId="10610"/>
    <cellStyle name="_Plant OC Summary of Nuclear Inputs_FAS 106 subsidy 2010" xfId="10611"/>
    <cellStyle name="_Plant OC Summary of Nuclear Inputs_Fees" xfId="10612"/>
    <cellStyle name="_Plant OC Summary of Nuclear Inputs_Locked in Gross Margin" xfId="10613"/>
    <cellStyle name="_Plant OC Summary of Nuclear Inputs_Q3 2008" xfId="10614"/>
    <cellStyle name="_Plant OC Summary of Nuclear Inputs_Q4 2008" xfId="10615"/>
    <cellStyle name="_Plant OC Summary of Nuclear Inputs_Scen" xfId="10616"/>
    <cellStyle name="_Plant OC Summary of Nuclear Inputs_tx financing revs" xfId="10617"/>
    <cellStyle name="_Plant T Summary of Nuclear Inputs" xfId="10618"/>
    <cellStyle name="_Plant T Summary of Nuclear Inputs 2" xfId="10619"/>
    <cellStyle name="_Plant T Summary of Nuclear Inputs_BASIS ADJ" xfId="10620"/>
    <cellStyle name="_Plant T Summary of Nuclear Inputs_BM Adjustments" xfId="10621"/>
    <cellStyle name="_Plant T Summary of Nuclear Inputs_Capital Prov 1Q10" xfId="10622"/>
    <cellStyle name="_Plant T Summary of Nuclear Inputs_ColdSide Leases- Section 467 Adjustments for SEM Tax Provision" xfId="10623"/>
    <cellStyle name="_Plant T Summary of Nuclear Inputs_ColdSide Leases- Tax info from CS REtube Incr_20090819...file" xfId="10624"/>
    <cellStyle name="_Plant T Summary of Nuclear Inputs_CONSPROV_Q1.R1_041309 Intl" xfId="10625"/>
    <cellStyle name="_Plant T Summary of Nuclear Inputs_CONSPROV_Q1.R1_041309 Intl 2" xfId="10626"/>
    <cellStyle name="_Plant T Summary of Nuclear Inputs_CONSPROV_Q3.R1_101308" xfId="10627"/>
    <cellStyle name="_Plant T Summary of Nuclear Inputs_CONSPROV_Q3.R1_101308 2" xfId="10628"/>
    <cellStyle name="_Plant T Summary of Nuclear Inputs_CONSPROV_Q4.R1_011209" xfId="10629"/>
    <cellStyle name="_Plant T Summary of Nuclear Inputs_CONSPROV_Q4.R1_011209 2" xfId="10630"/>
    <cellStyle name="_Plant T Summary of Nuclear Inputs_ENTRY 2010 11 FUEL AMORT PROSPECTIVE METHOD" xfId="10631"/>
    <cellStyle name="_Plant T Summary of Nuclear Inputs_FAS 106 subsidy 2010" xfId="10632"/>
    <cellStyle name="_Plant T Summary of Nuclear Inputs_Fees" xfId="10633"/>
    <cellStyle name="_Plant T Summary of Nuclear Inputs_Locked in Gross Margin" xfId="10634"/>
    <cellStyle name="_Plant T Summary of Nuclear Inputs_Q3 2008" xfId="10635"/>
    <cellStyle name="_Plant T Summary of Nuclear Inputs_Q4 2008" xfId="10636"/>
    <cellStyle name="_Plant T Summary of Nuclear Inputs_Scen" xfId="10637"/>
    <cellStyle name="_Plant T Summary of Nuclear Inputs_tx financing revs" xfId="10638"/>
    <cellStyle name="_PMI Detail" xfId="10639"/>
    <cellStyle name="_Point Beach - Decom Cost Analysis - rev 09.28.07(c)" xfId="10640"/>
    <cellStyle name="_Point Beach - Fuel Fair Value - rev 09.28.07" xfId="10641"/>
    <cellStyle name="_Point Beach - PPA Fair Value - rev 09.28.07" xfId="10642"/>
    <cellStyle name="_Point Beach - Pro Forma Inputs - rev 09 15 09 (2)" xfId="10643"/>
    <cellStyle name="_Point Beach Capital Forecast Feb 2008" xfId="10644"/>
    <cellStyle name="_Point Beach Capital Proforma Comparison 090909 (2)" xfId="10645"/>
    <cellStyle name="_Point Beach Inputs - 2009 Update - rev 20090924 (2)" xfId="10646"/>
    <cellStyle name="_Point Beach R05 Inservice" xfId="10647"/>
    <cellStyle name="_Point Beach_Preliminary Opening Balance Sheet_1_3_08(1125am)" xfId="10648"/>
    <cellStyle name="_Point Beach_Preliminary Opening Balance Sheet_1_3_08(1125am) 2" xfId="10649"/>
    <cellStyle name="_Point Beach_PrelimPurchaseaccg_09242007" xfId="10650"/>
    <cellStyle name="_Point Beach_PrelimPurchaseaccg_09242007 2" xfId="10651"/>
    <cellStyle name="_POSDEF NFOM and CAPEX Forcast 8-01-06 (High Reliability)" xfId="10652"/>
    <cellStyle name="_POSDEF NFOM and CAPEX Forcast 8-07-06 (Low Reliability)" xfId="10653"/>
    <cellStyle name="_Posdef_20060809" xfId="10654"/>
    <cellStyle name="_POWER" xfId="10655"/>
    <cellStyle name="_PPA Price diff" xfId="10656"/>
    <cellStyle name="_Presentation details" xfId="10657"/>
    <cellStyle name="_Presentation Support" xfId="10658"/>
    <cellStyle name="_Presentation Support 2" xfId="10659"/>
    <cellStyle name="_Presentation Support_BASIS ADJ" xfId="10660"/>
    <cellStyle name="_Presentation Support_BM Adjustments" xfId="10661"/>
    <cellStyle name="_Presentation Support_Fees" xfId="10662"/>
    <cellStyle name="_Presentation Support_Locked in Gross Margin" xfId="10663"/>
    <cellStyle name="_Presentation Support_tx financing revs" xfId="10664"/>
    <cellStyle name="_Price Curves" xfId="10665"/>
    <cellStyle name="_Price Curves 2" xfId="10666"/>
    <cellStyle name="_Price Curves_BASIS ADJ" xfId="10667"/>
    <cellStyle name="_Price Curves_BM Adjustments" xfId="10668"/>
    <cellStyle name="_Price Curves_Capital Prov 1Q10" xfId="10669"/>
    <cellStyle name="_Price Curves_ColdSide Leases- Section 467 Adjustments for SEM Tax Provision" xfId="10670"/>
    <cellStyle name="_Price Curves_ColdSide Leases- Tax info from CS REtube Incr_20090819...file" xfId="10671"/>
    <cellStyle name="_Price Curves_CONSPROV_Q1.R1_041309 Intl" xfId="10672"/>
    <cellStyle name="_Price Curves_CONSPROV_Q1.R1_041309 Intl 2" xfId="10673"/>
    <cellStyle name="_Price Curves_CONSPROV_Q3.R1_101308" xfId="10674"/>
    <cellStyle name="_Price Curves_CONSPROV_Q3.R1_101308 2" xfId="10675"/>
    <cellStyle name="_Price Curves_CONSPROV_Q4.R1_011209" xfId="10676"/>
    <cellStyle name="_Price Curves_CONSPROV_Q4.R1_011209 2" xfId="10677"/>
    <cellStyle name="_Price Curves_ENTRY 2010 11 FUEL AMORT PROSPECTIVE METHOD" xfId="10678"/>
    <cellStyle name="_Price Curves_FAS 106 subsidy 2010" xfId="10679"/>
    <cellStyle name="_Price Curves_Fees" xfId="10680"/>
    <cellStyle name="_Price Curves_Locked in Gross Margin" xfId="10681"/>
    <cellStyle name="_Price Curves_Q3 2008" xfId="10682"/>
    <cellStyle name="_Price Curves_Q4 2008" xfId="10683"/>
    <cellStyle name="_Price Curves_Scen" xfId="10684"/>
    <cellStyle name="_Price Curves_tx financing revs" xfId="10685"/>
    <cellStyle name="_Pro Forma - Bastrop -  rev 04.14.04 2" xfId="10686"/>
    <cellStyle name="_Pro Forma - Bastrop -  rev 04.14.04 2 2" xfId="10687"/>
    <cellStyle name="_Pro Forma - Bastrop -  rev 04.14.04 2_BASIS ADJ" xfId="10688"/>
    <cellStyle name="_Pro Forma - Bastrop -  rev 04.14.04 2_BM Adjustments" xfId="10689"/>
    <cellStyle name="_Pro Forma - Bastrop -  rev 04.14.04 2_Capital Prov 1Q10" xfId="10690"/>
    <cellStyle name="_Pro Forma - Bastrop -  rev 04.14.04 2_CONSPROV_Q1.R1_041309 Intl" xfId="10691"/>
    <cellStyle name="_Pro Forma - Bastrop -  rev 04.14.04 2_CONSPROV_Q1.R1_041309 Intl 2" xfId="10692"/>
    <cellStyle name="_Pro Forma - Bastrop -  rev 04.14.04 2_CONSPROV_Q3.R1_101308" xfId="10693"/>
    <cellStyle name="_Pro Forma - Bastrop -  rev 04.14.04 2_CONSPROV_Q3.R1_101308 2" xfId="10694"/>
    <cellStyle name="_Pro Forma - Bastrop -  rev 04.14.04 2_CONSPROV_Q4.R1_011209" xfId="10695"/>
    <cellStyle name="_Pro Forma - Bastrop -  rev 04.14.04 2_CONSPROV_Q4.R1_011209 2" xfId="10696"/>
    <cellStyle name="_Pro Forma - Bastrop -  rev 04.14.04 2_ENTRY 2010 11 FUEL AMORT PROSPECTIVE METHOD" xfId="10697"/>
    <cellStyle name="_Pro Forma - Bastrop -  rev 04.14.04 2_FAS 106 subsidy 2010" xfId="10698"/>
    <cellStyle name="_Pro Forma - Bastrop -  rev 04.14.04 2_Fees" xfId="10699"/>
    <cellStyle name="_Pro Forma - Bastrop -  rev 04.14.04 2_Locked in Gross Margin" xfId="10700"/>
    <cellStyle name="_Pro Forma - Bastrop -  rev 04.14.04 2_Q3 2008" xfId="10701"/>
    <cellStyle name="_Pro Forma - Bastrop -  rev 04.14.04 2_Q4 2008" xfId="10702"/>
    <cellStyle name="_Pro Forma - Bastrop -  rev 04.14.04 2_tx financing revs" xfId="10703"/>
    <cellStyle name="_Pro Forma - Forney - rev 12.02.05" xfId="10704"/>
    <cellStyle name="_Pro Forma - Forney - rev 12.02.05_ENTRY 2010 11 FUEL AMORT PROSPECTIVE METHOD" xfId="10705"/>
    <cellStyle name="_Pro Forma - Linden (Closing) - rev 03.25.03" xfId="10706"/>
    <cellStyle name="_Pro Forma - Linden (Closing) - rev 03.25.03 2" xfId="10707"/>
    <cellStyle name="_Pro Forma - Linden (Closing) - rev 03.25.03_BASIS ADJ" xfId="10708"/>
    <cellStyle name="_Pro Forma - Linden (Closing) - rev 03.25.03_BM Adjustments" xfId="10709"/>
    <cellStyle name="_Pro Forma - Linden (Closing) - rev 03.25.03_Capital Prov 1Q10" xfId="10710"/>
    <cellStyle name="_Pro Forma - Linden (Closing) - rev 03.25.03_CONSPROV_Q1.R1_041309 Intl" xfId="10711"/>
    <cellStyle name="_Pro Forma - Linden (Closing) - rev 03.25.03_CONSPROV_Q1.R1_041309 Intl 2" xfId="10712"/>
    <cellStyle name="_Pro Forma - Linden (Closing) - rev 03.25.03_CONSPROV_Q3.R1_101308" xfId="10713"/>
    <cellStyle name="_Pro Forma - Linden (Closing) - rev 03.25.03_CONSPROV_Q3.R1_101308 2" xfId="10714"/>
    <cellStyle name="_Pro Forma - Linden (Closing) - rev 03.25.03_CONSPROV_Q4.R1_011209" xfId="10715"/>
    <cellStyle name="_Pro Forma - Linden (Closing) - rev 03.25.03_CONSPROV_Q4.R1_011209 2" xfId="10716"/>
    <cellStyle name="_Pro Forma - Linden (Closing) - rev 03.25.03_ENTRY 2010 11 FUEL AMORT PROSPECTIVE METHOD" xfId="10717"/>
    <cellStyle name="_Pro Forma - Linden (Closing) - rev 03.25.03_FAS 106 subsidy 2010" xfId="10718"/>
    <cellStyle name="_Pro Forma - Linden (Closing) - rev 03.25.03_Fees" xfId="10719"/>
    <cellStyle name="_Pro Forma - Linden (Closing) - rev 03.25.03_Locked in Gross Margin" xfId="10720"/>
    <cellStyle name="_Pro Forma - Linden (Closing) - rev 03.25.03_Q3 2008" xfId="10721"/>
    <cellStyle name="_Pro Forma - Linden (Closing) - rev 03.25.03_Q4 2008" xfId="10722"/>
    <cellStyle name="_Pro Forma - Linden (Closing) - rev 03.25.03_tx financing revs" xfId="10723"/>
    <cellStyle name="_Pro Forma - Middletown - rev 04.09.03" xfId="10724"/>
    <cellStyle name="_Pro Forma - Middletown - rev 04.09.03 2" xfId="10725"/>
    <cellStyle name="_Pro Forma - Middletown - rev 04.09.03_BASIS ADJ" xfId="10726"/>
    <cellStyle name="_Pro Forma - Middletown - rev 04.09.03_BM Adjustments" xfId="10727"/>
    <cellStyle name="_Pro Forma - Middletown - rev 04.09.03_Capital Prov 1Q10" xfId="10728"/>
    <cellStyle name="_Pro Forma - Middletown - rev 04.09.03_CONSPROV_Q1.R1_041309 Intl" xfId="10729"/>
    <cellStyle name="_Pro Forma - Middletown - rev 04.09.03_CONSPROV_Q1.R1_041309 Intl 2" xfId="10730"/>
    <cellStyle name="_Pro Forma - Middletown - rev 04.09.03_CONSPROV_Q3.R1_101308" xfId="10731"/>
    <cellStyle name="_Pro Forma - Middletown - rev 04.09.03_CONSPROV_Q3.R1_101308 2" xfId="10732"/>
    <cellStyle name="_Pro Forma - Middletown - rev 04.09.03_CONSPROV_Q4.R1_011209" xfId="10733"/>
    <cellStyle name="_Pro Forma - Middletown - rev 04.09.03_CONSPROV_Q4.R1_011209 2" xfId="10734"/>
    <cellStyle name="_Pro Forma - Middletown - rev 04.09.03_ENTRY 2010 11 FUEL AMORT PROSPECTIVE METHOD" xfId="10735"/>
    <cellStyle name="_Pro Forma - Middletown - rev 04.09.03_FAS 106 subsidy 2010" xfId="10736"/>
    <cellStyle name="_Pro Forma - Middletown - rev 04.09.03_Fees" xfId="10737"/>
    <cellStyle name="_Pro Forma - Middletown - rev 04.09.03_Locked in Gross Margin" xfId="10738"/>
    <cellStyle name="_Pro Forma - Middletown - rev 04.09.03_Q3 2008" xfId="10739"/>
    <cellStyle name="_Pro Forma - Middletown - rev 04.09.03_Q4 2008" xfId="10740"/>
    <cellStyle name="_Pro Forma - Middletown - rev 04.09.03_tx financing revs" xfId="10741"/>
    <cellStyle name="_Pro Forma - Oxford (2nd rnd) - rev 11.18.05b" xfId="10742"/>
    <cellStyle name="_Pro Forma - Palmer Board Model - rev 06.30.05" xfId="10743"/>
    <cellStyle name="_Pro Forma - Palmer Board Model - rev 06.30.05_ENTRY 2010 11 FUEL AMORT PROSPECTIVE METHOD" xfId="10744"/>
    <cellStyle name="_Pro Forma - Point Beach - rev 09.27.08" xfId="10745"/>
    <cellStyle name="_Pro Froma - Cherokee - rev 03.15.05" xfId="10746"/>
    <cellStyle name="_Proforma update to Ken O&amp;M, Proj &amp; Outage" xfId="10747"/>
    <cellStyle name="_Projected Price Curves" xfId="10748"/>
    <cellStyle name="_Projects R09" xfId="10749"/>
    <cellStyle name="_Projects R11 Reforecast (2)" xfId="10750"/>
    <cellStyle name="_Purchase Accounting Rev 2" xfId="10751"/>
    <cellStyle name="_Purchase Accounting Rev 2 2" xfId="10752"/>
    <cellStyle name="_Purchase Accounting Rev 2_BASIS ADJ" xfId="10753"/>
    <cellStyle name="_Purchase Accounting Rev 2_BM Adjustments" xfId="10754"/>
    <cellStyle name="_Purchase Accounting Rev 2_Fees" xfId="10755"/>
    <cellStyle name="_Purchase Accounting Rev 2_Locked in Gross Margin" xfId="10756"/>
    <cellStyle name="_Purchase Accounting Rev 2_tx financing revs" xfId="10757"/>
    <cellStyle name="_Q3 2008" xfId="10758"/>
    <cellStyle name="_Q3 2008 2" xfId="10759"/>
    <cellStyle name="_R02 Inservice" xfId="10760"/>
    <cellStyle name="_R02 Inservice Schedule (2)" xfId="10761"/>
    <cellStyle name="_R03 Inservice" xfId="10762"/>
    <cellStyle name="_R03 Inservice (2)" xfId="10763"/>
    <cellStyle name="_R04 Inservice" xfId="10764"/>
    <cellStyle name="_R04 Inservice Final" xfId="10765"/>
    <cellStyle name="_R05 Inservice (2)" xfId="10766"/>
    <cellStyle name="_R05 In-Service Schedule" xfId="10767"/>
    <cellStyle name="_R06 Inservice" xfId="10768"/>
    <cellStyle name="_R06 Inservice adjusted" xfId="10769"/>
    <cellStyle name="_R07 Inservice (2)" xfId="10770"/>
    <cellStyle name="_R08 Inservice" xfId="10771"/>
    <cellStyle name="_R08 Inservice (2)" xfId="10772"/>
    <cellStyle name="_R08 Inservice (3)" xfId="10773"/>
    <cellStyle name="_R09 Inservice" xfId="10774"/>
    <cellStyle name="_R11 Inservice" xfId="10775"/>
    <cellStyle name="_R12 Adj to MAB_12 16 09" xfId="10776"/>
    <cellStyle name="_R12 Inservice" xfId="10777"/>
    <cellStyle name="_R12 Inservice " xfId="10778"/>
    <cellStyle name="_Res_ERCOT_Spring_02_8Z" xfId="10779"/>
    <cellStyle name="_Res_ERCOT_Spring_02_8Z 2" xfId="10780"/>
    <cellStyle name="_Res_ERCOT_Spring_02_8Z_BASIS ADJ" xfId="10781"/>
    <cellStyle name="_Res_ERCOT_Spring_02_8Z_BM Adjustments" xfId="10782"/>
    <cellStyle name="_Res_ERCOT_Spring_02_8Z_Capital Prov 1Q10" xfId="10783"/>
    <cellStyle name="_Res_ERCOT_Spring_02_8Z_CONSPROV_Q1.R1_041309 Intl" xfId="10784"/>
    <cellStyle name="_Res_ERCOT_Spring_02_8Z_CONSPROV_Q1.R1_041309 Intl 2" xfId="10785"/>
    <cellStyle name="_Res_ERCOT_Spring_02_8Z_CONSPROV_Q3.R1_101308" xfId="10786"/>
    <cellStyle name="_Res_ERCOT_Spring_02_8Z_CONSPROV_Q3.R1_101308 2" xfId="10787"/>
    <cellStyle name="_Res_ERCOT_Spring_02_8Z_CONSPROV_Q4.R1_011209" xfId="10788"/>
    <cellStyle name="_Res_ERCOT_Spring_02_8Z_CONSPROV_Q4.R1_011209 2" xfId="10789"/>
    <cellStyle name="_Res_ERCOT_Spring_02_8Z_Fees" xfId="10790"/>
    <cellStyle name="_Res_ERCOT_Spring_02_8Z_Locked in Gross Margin" xfId="10791"/>
    <cellStyle name="_Res_ERCOT_Spring_02_8Z_Q3 2008" xfId="10792"/>
    <cellStyle name="_Res_ERCOT_Spring_02_8Z_Q4 2008" xfId="10793"/>
    <cellStyle name="_Res_ERCOT_Spring_02_8Z_tx financing revs" xfId="10794"/>
    <cellStyle name="_Resources Gas SP Conversion" xfId="10795"/>
    <cellStyle name="_Resources Gas SP Conversion 2" xfId="10796"/>
    <cellStyle name="_Resources Gas SP Conversion_BASIS ADJ" xfId="10797"/>
    <cellStyle name="_Resources Gas SP Conversion_BM Adjustments" xfId="10798"/>
    <cellStyle name="_Resources Gas SP Conversion_Capital Prov 1Q10" xfId="10799"/>
    <cellStyle name="_Resources Gas SP Conversion_CONSPROV_Q1.R1_041309 Intl" xfId="10800"/>
    <cellStyle name="_Resources Gas SP Conversion_CONSPROV_Q1.R1_041309 Intl 2" xfId="10801"/>
    <cellStyle name="_Resources Gas SP Conversion_CONSPROV_Q3.R1_101308" xfId="10802"/>
    <cellStyle name="_Resources Gas SP Conversion_CONSPROV_Q3.R1_101308 2" xfId="10803"/>
    <cellStyle name="_Resources Gas SP Conversion_CONSPROV_Q4.R1_011209" xfId="10804"/>
    <cellStyle name="_Resources Gas SP Conversion_CONSPROV_Q4.R1_011209 2" xfId="10805"/>
    <cellStyle name="_Resources Gas SP Conversion_Fees" xfId="10806"/>
    <cellStyle name="_Resources Gas SP Conversion_Locked in Gross Margin" xfId="10807"/>
    <cellStyle name="_Resources Gas SP Conversion_Q3 2008" xfId="10808"/>
    <cellStyle name="_Resources Gas SP Conversion_Q4 2008" xfId="10809"/>
    <cellStyle name="_Resources Gas SP Conversion_tx financing revs" xfId="10810"/>
    <cellStyle name="_Resources1" xfId="10811"/>
    <cellStyle name="_Resources1 2" xfId="10812"/>
    <cellStyle name="_Resources1_BASIS ADJ" xfId="10813"/>
    <cellStyle name="_Resources1_BM Adjustments" xfId="10814"/>
    <cellStyle name="_Resources1_Capital Prov 1Q10" xfId="10815"/>
    <cellStyle name="_Resources1_CONSPROV_Q1.R1_041309 Intl" xfId="10816"/>
    <cellStyle name="_Resources1_CONSPROV_Q1.R1_041309 Intl 2" xfId="10817"/>
    <cellStyle name="_Resources1_CONSPROV_Q3.R1_101308" xfId="10818"/>
    <cellStyle name="_Resources1_CONSPROV_Q3.R1_101308 2" xfId="10819"/>
    <cellStyle name="_Resources1_CONSPROV_Q4.R1_011209" xfId="10820"/>
    <cellStyle name="_Resources1_CONSPROV_Q4.R1_011209 2" xfId="10821"/>
    <cellStyle name="_Resources1_Fees" xfId="10822"/>
    <cellStyle name="_Resources1_Locked in Gross Margin" xfId="10823"/>
    <cellStyle name="_Resources1_Q3 2008" xfId="10824"/>
    <cellStyle name="_Resources1_Q4 2008" xfId="10825"/>
    <cellStyle name="_Resources1_tx financing revs" xfId="10826"/>
    <cellStyle name="_Resources10" xfId="10827"/>
    <cellStyle name="_Resources10 2" xfId="10828"/>
    <cellStyle name="_Resources10_BASIS ADJ" xfId="10829"/>
    <cellStyle name="_Resources10_BM Adjustments" xfId="10830"/>
    <cellStyle name="_Resources10_Capital Prov 1Q10" xfId="10831"/>
    <cellStyle name="_Resources10_CONSPROV_Q1.R1_041309 Intl" xfId="10832"/>
    <cellStyle name="_Resources10_CONSPROV_Q1.R1_041309 Intl 2" xfId="10833"/>
    <cellStyle name="_Resources10_CONSPROV_Q3.R1_101308" xfId="10834"/>
    <cellStyle name="_Resources10_CONSPROV_Q3.R1_101308 2" xfId="10835"/>
    <cellStyle name="_Resources10_CONSPROV_Q4.R1_011209" xfId="10836"/>
    <cellStyle name="_Resources10_CONSPROV_Q4.R1_011209 2" xfId="10837"/>
    <cellStyle name="_Resources10_Fees" xfId="10838"/>
    <cellStyle name="_Resources10_Locked in Gross Margin" xfId="10839"/>
    <cellStyle name="_Resources10_Q3 2008" xfId="10840"/>
    <cellStyle name="_Resources10_Q4 2008" xfId="10841"/>
    <cellStyle name="_Resources10_tx financing revs" xfId="10842"/>
    <cellStyle name="_Resources2" xfId="10843"/>
    <cellStyle name="_Resources2 2" xfId="10844"/>
    <cellStyle name="_Resources2_BASIS ADJ" xfId="10845"/>
    <cellStyle name="_Resources2_BM Adjustments" xfId="10846"/>
    <cellStyle name="_Resources2_Capital Prov 1Q10" xfId="10847"/>
    <cellStyle name="_Resources2_CONSPROV_Q1.R1_041309 Intl" xfId="10848"/>
    <cellStyle name="_Resources2_CONSPROV_Q1.R1_041309 Intl 2" xfId="10849"/>
    <cellStyle name="_Resources2_CONSPROV_Q3.R1_101308" xfId="10850"/>
    <cellStyle name="_Resources2_CONSPROV_Q3.R1_101308 2" xfId="10851"/>
    <cellStyle name="_Resources2_CONSPROV_Q4.R1_011209" xfId="10852"/>
    <cellStyle name="_Resources2_CONSPROV_Q4.R1_011209 2" xfId="10853"/>
    <cellStyle name="_Resources2_Fees" xfId="10854"/>
    <cellStyle name="_Resources2_Locked in Gross Margin" xfId="10855"/>
    <cellStyle name="_Resources2_Q3 2008" xfId="10856"/>
    <cellStyle name="_Resources2_Q4 2008" xfId="10857"/>
    <cellStyle name="_Resources2_tx financing revs" xfId="10858"/>
    <cellStyle name="_Resources3" xfId="10859"/>
    <cellStyle name="_Resources3 2" xfId="10860"/>
    <cellStyle name="_Resources3_BASIS ADJ" xfId="10861"/>
    <cellStyle name="_Resources3_BM Adjustments" xfId="10862"/>
    <cellStyle name="_Resources3_Capital Prov 1Q10" xfId="10863"/>
    <cellStyle name="_Resources3_CONSPROV_Q1.R1_041309 Intl" xfId="10864"/>
    <cellStyle name="_Resources3_CONSPROV_Q1.R1_041309 Intl 2" xfId="10865"/>
    <cellStyle name="_Resources3_CONSPROV_Q3.R1_101308" xfId="10866"/>
    <cellStyle name="_Resources3_CONSPROV_Q3.R1_101308 2" xfId="10867"/>
    <cellStyle name="_Resources3_CONSPROV_Q4.R1_011209" xfId="10868"/>
    <cellStyle name="_Resources3_CONSPROV_Q4.R1_011209 2" xfId="10869"/>
    <cellStyle name="_Resources3_Fees" xfId="10870"/>
    <cellStyle name="_Resources3_Locked in Gross Margin" xfId="10871"/>
    <cellStyle name="_Resources3_Q3 2008" xfId="10872"/>
    <cellStyle name="_Resources3_Q4 2008" xfId="10873"/>
    <cellStyle name="_Resources3_tx financing revs" xfId="10874"/>
    <cellStyle name="_Resources4" xfId="10875"/>
    <cellStyle name="_Resources4 2" xfId="10876"/>
    <cellStyle name="_Resources4_BASIS ADJ" xfId="10877"/>
    <cellStyle name="_Resources4_BM Adjustments" xfId="10878"/>
    <cellStyle name="_Resources4_Capital Prov 1Q10" xfId="10879"/>
    <cellStyle name="_Resources4_CONSPROV_Q1.R1_041309 Intl" xfId="10880"/>
    <cellStyle name="_Resources4_CONSPROV_Q1.R1_041309 Intl 2" xfId="10881"/>
    <cellStyle name="_Resources4_CONSPROV_Q3.R1_101308" xfId="10882"/>
    <cellStyle name="_Resources4_CONSPROV_Q3.R1_101308 2" xfId="10883"/>
    <cellStyle name="_Resources4_CONSPROV_Q4.R1_011209" xfId="10884"/>
    <cellStyle name="_Resources4_CONSPROV_Q4.R1_011209 2" xfId="10885"/>
    <cellStyle name="_Resources4_Fees" xfId="10886"/>
    <cellStyle name="_Resources4_Locked in Gross Margin" xfId="10887"/>
    <cellStyle name="_Resources4_Q3 2008" xfId="10888"/>
    <cellStyle name="_Resources4_Q4 2008" xfId="10889"/>
    <cellStyle name="_Resources4_tx financing revs" xfId="10890"/>
    <cellStyle name="_Resources5" xfId="10891"/>
    <cellStyle name="_Resources5 2" xfId="10892"/>
    <cellStyle name="_Resources5_BASIS ADJ" xfId="10893"/>
    <cellStyle name="_Resources5_BM Adjustments" xfId="10894"/>
    <cellStyle name="_Resources5_Capital Prov 1Q10" xfId="10895"/>
    <cellStyle name="_Resources5_CONSPROV_Q1.R1_041309 Intl" xfId="10896"/>
    <cellStyle name="_Resources5_CONSPROV_Q1.R1_041309 Intl 2" xfId="10897"/>
    <cellStyle name="_Resources5_CONSPROV_Q3.R1_101308" xfId="10898"/>
    <cellStyle name="_Resources5_CONSPROV_Q3.R1_101308 2" xfId="10899"/>
    <cellStyle name="_Resources5_CONSPROV_Q4.R1_011209" xfId="10900"/>
    <cellStyle name="_Resources5_CONSPROV_Q4.R1_011209 2" xfId="10901"/>
    <cellStyle name="_Resources5_Fees" xfId="10902"/>
    <cellStyle name="_Resources5_Locked in Gross Margin" xfId="10903"/>
    <cellStyle name="_Resources5_Q3 2008" xfId="10904"/>
    <cellStyle name="_Resources5_Q4 2008" xfId="10905"/>
    <cellStyle name="_Resources5_tx financing revs" xfId="10906"/>
    <cellStyle name="_Resources6" xfId="10907"/>
    <cellStyle name="_Resources6 2" xfId="10908"/>
    <cellStyle name="_Resources6_BASIS ADJ" xfId="10909"/>
    <cellStyle name="_Resources6_BM Adjustments" xfId="10910"/>
    <cellStyle name="_Resources6_Capital Prov 1Q10" xfId="10911"/>
    <cellStyle name="_Resources6_CONSPROV_Q1.R1_041309 Intl" xfId="10912"/>
    <cellStyle name="_Resources6_CONSPROV_Q1.R1_041309 Intl 2" xfId="10913"/>
    <cellStyle name="_Resources6_CONSPROV_Q3.R1_101308" xfId="10914"/>
    <cellStyle name="_Resources6_CONSPROV_Q3.R1_101308 2" xfId="10915"/>
    <cellStyle name="_Resources6_CONSPROV_Q4.R1_011209" xfId="10916"/>
    <cellStyle name="_Resources6_CONSPROV_Q4.R1_011209 2" xfId="10917"/>
    <cellStyle name="_Resources6_Fees" xfId="10918"/>
    <cellStyle name="_Resources6_Locked in Gross Margin" xfId="10919"/>
    <cellStyle name="_Resources6_Q3 2008" xfId="10920"/>
    <cellStyle name="_Resources6_Q4 2008" xfId="10921"/>
    <cellStyle name="_Resources6_tx financing revs" xfId="10922"/>
    <cellStyle name="_Resources7" xfId="10923"/>
    <cellStyle name="_Resources7 2" xfId="10924"/>
    <cellStyle name="_Resources7_BASIS ADJ" xfId="10925"/>
    <cellStyle name="_Resources7_BM Adjustments" xfId="10926"/>
    <cellStyle name="_Resources7_Capital Prov 1Q10" xfId="10927"/>
    <cellStyle name="_Resources7_CONSPROV_Q1.R1_041309 Intl" xfId="10928"/>
    <cellStyle name="_Resources7_CONSPROV_Q1.R1_041309 Intl 2" xfId="10929"/>
    <cellStyle name="_Resources7_CONSPROV_Q3.R1_101308" xfId="10930"/>
    <cellStyle name="_Resources7_CONSPROV_Q3.R1_101308 2" xfId="10931"/>
    <cellStyle name="_Resources7_CONSPROV_Q4.R1_011209" xfId="10932"/>
    <cellStyle name="_Resources7_CONSPROV_Q4.R1_011209 2" xfId="10933"/>
    <cellStyle name="_Resources7_Fees" xfId="10934"/>
    <cellStyle name="_Resources7_Locked in Gross Margin" xfId="10935"/>
    <cellStyle name="_Resources7_Q3 2008" xfId="10936"/>
    <cellStyle name="_Resources7_Q4 2008" xfId="10937"/>
    <cellStyle name="_Resources7_tx financing revs" xfId="10938"/>
    <cellStyle name="_Resources8" xfId="10939"/>
    <cellStyle name="_Resources8 2" xfId="10940"/>
    <cellStyle name="_Resources8_BASIS ADJ" xfId="10941"/>
    <cellStyle name="_Resources8_BM Adjustments" xfId="10942"/>
    <cellStyle name="_Resources8_Capital Prov 1Q10" xfId="10943"/>
    <cellStyle name="_Resources8_CONSPROV_Q1.R1_041309 Intl" xfId="10944"/>
    <cellStyle name="_Resources8_CONSPROV_Q1.R1_041309 Intl 2" xfId="10945"/>
    <cellStyle name="_Resources8_CONSPROV_Q3.R1_101308" xfId="10946"/>
    <cellStyle name="_Resources8_CONSPROV_Q3.R1_101308 2" xfId="10947"/>
    <cellStyle name="_Resources8_CONSPROV_Q4.R1_011209" xfId="10948"/>
    <cellStyle name="_Resources8_CONSPROV_Q4.R1_011209 2" xfId="10949"/>
    <cellStyle name="_Resources8_Fees" xfId="10950"/>
    <cellStyle name="_Resources8_Locked in Gross Margin" xfId="10951"/>
    <cellStyle name="_Resources8_Q3 2008" xfId="10952"/>
    <cellStyle name="_Resources8_Q4 2008" xfId="10953"/>
    <cellStyle name="_Resources8_tx financing revs" xfId="10954"/>
    <cellStyle name="_Resources9" xfId="10955"/>
    <cellStyle name="_Resources9 2" xfId="10956"/>
    <cellStyle name="_Resources9_BASIS ADJ" xfId="10957"/>
    <cellStyle name="_Resources9_BM Adjustments" xfId="10958"/>
    <cellStyle name="_Resources9_Capital Prov 1Q10" xfId="10959"/>
    <cellStyle name="_Resources9_CONSPROV_Q1.R1_041309 Intl" xfId="10960"/>
    <cellStyle name="_Resources9_CONSPROV_Q1.R1_041309 Intl 2" xfId="10961"/>
    <cellStyle name="_Resources9_CONSPROV_Q3.R1_101308" xfId="10962"/>
    <cellStyle name="_Resources9_CONSPROV_Q3.R1_101308 2" xfId="10963"/>
    <cellStyle name="_Resources9_CONSPROV_Q4.R1_011209" xfId="10964"/>
    <cellStyle name="_Resources9_CONSPROV_Q4.R1_011209 2" xfId="10965"/>
    <cellStyle name="_Resources9_Fees" xfId="10966"/>
    <cellStyle name="_Resources9_Locked in Gross Margin" xfId="10967"/>
    <cellStyle name="_Resources9_Q3 2008" xfId="10968"/>
    <cellStyle name="_Resources9_Q4 2008" xfId="10969"/>
    <cellStyle name="_Resources9_tx financing revs" xfId="10970"/>
    <cellStyle name="_Revised Hurdles" xfId="10971"/>
    <cellStyle name="_Ridgetop 2002 Budget - SCE Agreement" xfId="10972"/>
    <cellStyle name="_Ridgetop 2002 SCE Settlement Budget" xfId="10973"/>
    <cellStyle name="_Ridgetop 2003 Budget" xfId="10974"/>
    <cellStyle name="_Rise" xfId="10975"/>
    <cellStyle name="_Rise 051215 GM 0 Report" xfId="10976"/>
    <cellStyle name="_RISE 060131 GM 0 Report" xfId="10977"/>
    <cellStyle name="_RISE 060215 GM 0 Report Rev 1" xfId="10978"/>
    <cellStyle name="_RISE Unsold" xfId="10979"/>
    <cellStyle name="_RISE Unsold 2" xfId="10980"/>
    <cellStyle name="_Risk Input" xfId="10981"/>
    <cellStyle name="_Risk Input 040103" xfId="10982"/>
    <cellStyle name="_Risk Input 040103 2" xfId="10983"/>
    <cellStyle name="_Risk Input 040103_BASIS ADJ" xfId="10984"/>
    <cellStyle name="_Risk Input 040103_BM Adjustments" xfId="10985"/>
    <cellStyle name="_Risk Input 040103_Capital Prov 1Q10" xfId="10986"/>
    <cellStyle name="_Risk Input 040103_CONSPROV_Q1.R1_041309 Intl" xfId="10987"/>
    <cellStyle name="_Risk Input 040103_CONSPROV_Q1.R1_041309 Intl 2" xfId="10988"/>
    <cellStyle name="_Risk Input 040103_CONSPROV_Q3.R1_101308" xfId="10989"/>
    <cellStyle name="_Risk Input 040103_CONSPROV_Q3.R1_101308 2" xfId="10990"/>
    <cellStyle name="_Risk Input 040103_CONSPROV_Q4.R1_011209" xfId="10991"/>
    <cellStyle name="_Risk Input 040103_CONSPROV_Q4.R1_011209 2" xfId="10992"/>
    <cellStyle name="_Risk Input 040103_Fees" xfId="10993"/>
    <cellStyle name="_Risk Input 040103_Locked in Gross Margin" xfId="10994"/>
    <cellStyle name="_Risk Input 040103_Q3 2008" xfId="10995"/>
    <cellStyle name="_Risk Input 040103_Q4 2008" xfId="10996"/>
    <cellStyle name="_Risk Input 040103_tx financing revs" xfId="10997"/>
    <cellStyle name="_Risk Input 042403" xfId="10998"/>
    <cellStyle name="_Risk Input 042403 2" xfId="10999"/>
    <cellStyle name="_Risk Input 042403_BASIS ADJ" xfId="11000"/>
    <cellStyle name="_Risk Input 042403_BM Adjustments" xfId="11001"/>
    <cellStyle name="_Risk Input 042403_Capital Prov 1Q10" xfId="11002"/>
    <cellStyle name="_Risk Input 042403_CONSPROV_Q1.R1_041309 Intl" xfId="11003"/>
    <cellStyle name="_Risk Input 042403_CONSPROV_Q1.R1_041309 Intl 2" xfId="11004"/>
    <cellStyle name="_Risk Input 042403_CONSPROV_Q3.R1_101308" xfId="11005"/>
    <cellStyle name="_Risk Input 042403_CONSPROV_Q3.R1_101308 2" xfId="11006"/>
    <cellStyle name="_Risk Input 042403_CONSPROV_Q4.R1_011209" xfId="11007"/>
    <cellStyle name="_Risk Input 042403_CONSPROV_Q4.R1_011209 2" xfId="11008"/>
    <cellStyle name="_Risk Input 042403_Fees" xfId="11009"/>
    <cellStyle name="_Risk Input 042403_Locked in Gross Margin" xfId="11010"/>
    <cellStyle name="_Risk Input 042403_Q3 2008" xfId="11011"/>
    <cellStyle name="_Risk Input 042403_Q4 2008" xfId="11012"/>
    <cellStyle name="_Risk Input 042403_tx financing revs" xfId="11013"/>
    <cellStyle name="_Risk Input 110402" xfId="11014"/>
    <cellStyle name="_Risk Input 110402 2" xfId="11015"/>
    <cellStyle name="_Risk Input 110402_BASIS ADJ" xfId="11016"/>
    <cellStyle name="_Risk Input 110402_BM Adjustments" xfId="11017"/>
    <cellStyle name="_Risk Input 110402_Capital Prov 1Q10" xfId="11018"/>
    <cellStyle name="_Risk Input 110402_CONSPROV_Q1.R1_041309 Intl" xfId="11019"/>
    <cellStyle name="_Risk Input 110402_CONSPROV_Q1.R1_041309 Intl 2" xfId="11020"/>
    <cellStyle name="_Risk Input 110402_CONSPROV_Q3.R1_101308" xfId="11021"/>
    <cellStyle name="_Risk Input 110402_CONSPROV_Q3.R1_101308 2" xfId="11022"/>
    <cellStyle name="_Risk Input 110402_CONSPROV_Q4.R1_011209" xfId="11023"/>
    <cellStyle name="_Risk Input 110402_CONSPROV_Q4.R1_011209 2" xfId="11024"/>
    <cellStyle name="_Risk Input 110402_Fees" xfId="11025"/>
    <cellStyle name="_Risk Input 110402_Locked in Gross Margin" xfId="11026"/>
    <cellStyle name="_Risk Input 110402_Q3 2008" xfId="11027"/>
    <cellStyle name="_Risk Input 110402_Q4 2008" xfId="11028"/>
    <cellStyle name="_Risk Input 110402_tx financing revs" xfId="11029"/>
    <cellStyle name="_Risk Input 2" xfId="11030"/>
    <cellStyle name="_Risk Input_BASIS ADJ" xfId="11031"/>
    <cellStyle name="_Risk Input_BM Adjustments" xfId="11032"/>
    <cellStyle name="_Risk Input_Capital Prov 1Q10" xfId="11033"/>
    <cellStyle name="_Risk Input_CONSPROV_Q1.R1_041309 Intl" xfId="11034"/>
    <cellStyle name="_Risk Input_CONSPROV_Q1.R1_041309 Intl 2" xfId="11035"/>
    <cellStyle name="_Risk Input_CONSPROV_Q3.R1_101308" xfId="11036"/>
    <cellStyle name="_Risk Input_CONSPROV_Q3.R1_101308 2" xfId="11037"/>
    <cellStyle name="_Risk Input_CONSPROV_Q4.R1_011209" xfId="11038"/>
    <cellStyle name="_Risk Input_CONSPROV_Q4.R1_011209 2" xfId="11039"/>
    <cellStyle name="_Risk Input_Fees" xfId="11040"/>
    <cellStyle name="_Risk Input_Locked in Gross Margin" xfId="11041"/>
    <cellStyle name="_Risk Input_Q3 2008" xfId="11042"/>
    <cellStyle name="_Risk Input_Q4 2008" xfId="11043"/>
    <cellStyle name="_Risk Input_tx financing revs" xfId="11044"/>
    <cellStyle name="_Rob July08" xfId="11045"/>
    <cellStyle name="_ROE Tab" xfId="11046"/>
    <cellStyle name="_ROE Tab 2" xfId="11047"/>
    <cellStyle name="_ROE Tab_BASIS ADJ" xfId="11048"/>
    <cellStyle name="_ROE Tab_BM Adjustments" xfId="11049"/>
    <cellStyle name="_ROE Tab_Capital Prov 1Q10" xfId="11050"/>
    <cellStyle name="_ROE Tab_CONSPROV_Q1.R1_041309 Intl" xfId="11051"/>
    <cellStyle name="_ROE Tab_CONSPROV_Q1.R1_041309 Intl 2" xfId="11052"/>
    <cellStyle name="_ROE Tab_CONSPROV_Q3.R1_101308" xfId="11053"/>
    <cellStyle name="_ROE Tab_CONSPROV_Q3.R1_101308 2" xfId="11054"/>
    <cellStyle name="_ROE Tab_CONSPROV_Q4.R1_011209" xfId="11055"/>
    <cellStyle name="_ROE Tab_CONSPROV_Q4.R1_011209 2" xfId="11056"/>
    <cellStyle name="_ROE Tab_ENTRY 2010 11 FUEL AMORT PROSPECTIVE METHOD" xfId="11057"/>
    <cellStyle name="_ROE Tab_FAS 106 subsidy 2010" xfId="11058"/>
    <cellStyle name="_ROE Tab_Fees" xfId="11059"/>
    <cellStyle name="_ROE Tab_Locked in Gross Margin" xfId="11060"/>
    <cellStyle name="_ROE Tab_Q3 2008" xfId="11061"/>
    <cellStyle name="_ROE Tab_Q4 2008" xfId="11062"/>
    <cellStyle name="_ROE Tab_tx financing revs" xfId="11063"/>
    <cellStyle name="_RTE Revenue Forecast" xfId="11064"/>
    <cellStyle name="_Sayreville 050630 GM 2 Report" xfId="11065"/>
    <cellStyle name="_Sayreville 050630 GM 2 Report 2" xfId="11066"/>
    <cellStyle name="_Sayreville Data 050729 GM 0" xfId="11067"/>
    <cellStyle name="_Sayreville Data 050729 GM 0 2" xfId="11068"/>
    <cellStyle name="_Sayreville MW Predictor w HR Curves" xfId="11069"/>
    <cellStyle name="_SCE Agreement Energy $ Budget" xfId="11070"/>
    <cellStyle name="_SCE Agreement Energy $ Budget 2" xfId="11071"/>
    <cellStyle name="_SCE Agreement Energy $ Budget_BASIS ADJ" xfId="11072"/>
    <cellStyle name="_SCE Agreement Energy $ Budget_BM Adjustments" xfId="11073"/>
    <cellStyle name="_SCE Agreement Energy $ Budget_Fees" xfId="11074"/>
    <cellStyle name="_SCE Agreement Energy $ Budget_Locked in Gross Margin" xfId="11075"/>
    <cellStyle name="_SCE Agreement Energy $ Budget_tx financing revs" xfId="11076"/>
    <cellStyle name="_Scen" xfId="11077"/>
    <cellStyle name="_Scenario_East 0912" xfId="11078"/>
    <cellStyle name="_Scenario_East 0912 2" xfId="11079"/>
    <cellStyle name="_Scenario_East 0912_BASIS ADJ" xfId="11080"/>
    <cellStyle name="_Scenario_East 0912_BM Adjustments" xfId="11081"/>
    <cellStyle name="_Scenario_East 0912_Capital Prov 1Q10" xfId="11082"/>
    <cellStyle name="_Scenario_East 0912_CONSPROV_Q1.R1_041309 Intl" xfId="11083"/>
    <cellStyle name="_Scenario_East 0912_CONSPROV_Q1.R1_041309 Intl 2" xfId="11084"/>
    <cellStyle name="_Scenario_East 0912_CONSPROV_Q3.R1_101308" xfId="11085"/>
    <cellStyle name="_Scenario_East 0912_CONSPROV_Q3.R1_101308 2" xfId="11086"/>
    <cellStyle name="_Scenario_East 0912_CONSPROV_Q4.R1_011209" xfId="11087"/>
    <cellStyle name="_Scenario_East 0912_CONSPROV_Q4.R1_011209 2" xfId="11088"/>
    <cellStyle name="_Scenario_East 0912_Fees" xfId="11089"/>
    <cellStyle name="_Scenario_East 0912_Locked in Gross Margin" xfId="11090"/>
    <cellStyle name="_Scenario_East 0912_Q3 2008" xfId="11091"/>
    <cellStyle name="_Scenario_East 0912_Q4 2008" xfId="11092"/>
    <cellStyle name="_Scenario_East 0912_tx financing revs" xfId="11093"/>
    <cellStyle name="_Scenario_ERCOT" xfId="11094"/>
    <cellStyle name="_Scenario_ERCOT 2" xfId="11095"/>
    <cellStyle name="_Scenario_ERCOT_BASIS ADJ" xfId="11096"/>
    <cellStyle name="_Scenario_ERCOT_BM Adjustments" xfId="11097"/>
    <cellStyle name="_Scenario_ERCOT_Capital Prov 1Q10" xfId="11098"/>
    <cellStyle name="_Scenario_ERCOT_CONSPROV_Q1.R1_041309 Intl" xfId="11099"/>
    <cellStyle name="_Scenario_ERCOT_CONSPROV_Q1.R1_041309 Intl 2" xfId="11100"/>
    <cellStyle name="_Scenario_ERCOT_CONSPROV_Q3.R1_101308" xfId="11101"/>
    <cellStyle name="_Scenario_ERCOT_CONSPROV_Q3.R1_101308 2" xfId="11102"/>
    <cellStyle name="_Scenario_ERCOT_CONSPROV_Q4.R1_011209" xfId="11103"/>
    <cellStyle name="_Scenario_ERCOT_CONSPROV_Q4.R1_011209 2" xfId="11104"/>
    <cellStyle name="_Scenario_ERCOT_Fees" xfId="11105"/>
    <cellStyle name="_Scenario_ERCOT_Locked in Gross Margin" xfId="11106"/>
    <cellStyle name="_Scenario_ERCOT_New" xfId="11107"/>
    <cellStyle name="_Scenario_ERCOT_New 2" xfId="11108"/>
    <cellStyle name="_Scenario_ERCOT_New_BASIS ADJ" xfId="11109"/>
    <cellStyle name="_Scenario_ERCOT_New_BM Adjustments" xfId="11110"/>
    <cellStyle name="_Scenario_ERCOT_New_Capital Prov 1Q10" xfId="11111"/>
    <cellStyle name="_Scenario_ERCOT_New_CONSPROV_Q1.R1_041309 Intl" xfId="11112"/>
    <cellStyle name="_Scenario_ERCOT_New_CONSPROV_Q1.R1_041309 Intl 2" xfId="11113"/>
    <cellStyle name="_Scenario_ERCOT_New_CONSPROV_Q3.R1_101308" xfId="11114"/>
    <cellStyle name="_Scenario_ERCOT_New_CONSPROV_Q3.R1_101308 2" xfId="11115"/>
    <cellStyle name="_Scenario_ERCOT_New_CONSPROV_Q4.R1_011209" xfId="11116"/>
    <cellStyle name="_Scenario_ERCOT_New_CONSPROV_Q4.R1_011209 2" xfId="11117"/>
    <cellStyle name="_Scenario_ERCOT_New_Fees" xfId="11118"/>
    <cellStyle name="_Scenario_ERCOT_New_Locked in Gross Margin" xfId="11119"/>
    <cellStyle name="_Scenario_ERCOT_New_Q3 2008" xfId="11120"/>
    <cellStyle name="_Scenario_ERCOT_New_Q4 2008" xfId="11121"/>
    <cellStyle name="_Scenario_ERCOT_New_tx financing revs" xfId="11122"/>
    <cellStyle name="_Scenario_ERCOT_Q3 2008" xfId="11123"/>
    <cellStyle name="_Scenario_ERCOT_Q4 2008" xfId="11124"/>
    <cellStyle name="_Scenario_ERCOT_Spring_02" xfId="11125"/>
    <cellStyle name="_Scenario_ERCOT_Spring_02 2" xfId="11126"/>
    <cellStyle name="_Scenario_ERCOT_Spring_02_BASIS ADJ" xfId="11127"/>
    <cellStyle name="_Scenario_ERCOT_Spring_02_BM Adjustments" xfId="11128"/>
    <cellStyle name="_Scenario_ERCOT_Spring_02_Capital Prov 1Q10" xfId="11129"/>
    <cellStyle name="_Scenario_ERCOT_Spring_02_CONSPROV_Q1.R1_041309 Intl" xfId="11130"/>
    <cellStyle name="_Scenario_ERCOT_Spring_02_CONSPROV_Q1.R1_041309 Intl 2" xfId="11131"/>
    <cellStyle name="_Scenario_ERCOT_Spring_02_CONSPROV_Q3.R1_101308" xfId="11132"/>
    <cellStyle name="_Scenario_ERCOT_Spring_02_CONSPROV_Q3.R1_101308 2" xfId="11133"/>
    <cellStyle name="_Scenario_ERCOT_Spring_02_CONSPROV_Q4.R1_011209" xfId="11134"/>
    <cellStyle name="_Scenario_ERCOT_Spring_02_CONSPROV_Q4.R1_011209 2" xfId="11135"/>
    <cellStyle name="_Scenario_ERCOT_Spring_02_Fees" xfId="11136"/>
    <cellStyle name="_Scenario_ERCOT_Spring_02_Locked in Gross Margin" xfId="11137"/>
    <cellStyle name="_Scenario_ERCOT_Spring_02_Q3 2008" xfId="11138"/>
    <cellStyle name="_Scenario_ERCOT_Spring_02_Q4 2008" xfId="11139"/>
    <cellStyle name="_Scenario_ERCOT_Spring_02_tx financing revs" xfId="11140"/>
    <cellStyle name="_Scenario_ERCOT_tx financing revs" xfId="11141"/>
    <cellStyle name="_Scenario_WECC_Summer02" xfId="11142"/>
    <cellStyle name="_Scenario_WECC_Summer02 2" xfId="11143"/>
    <cellStyle name="_Scenario_WECC_Summer02_BASIS ADJ" xfId="11144"/>
    <cellStyle name="_Scenario_WECC_Summer02_BM Adjustments" xfId="11145"/>
    <cellStyle name="_Scenario_WECC_Summer02_Capital Prov 1Q10" xfId="11146"/>
    <cellStyle name="_Scenario_WECC_Summer02_CONSPROV_Q1.R1_041309 Intl" xfId="11147"/>
    <cellStyle name="_Scenario_WECC_Summer02_CONSPROV_Q1.R1_041309 Intl 2" xfId="11148"/>
    <cellStyle name="_Scenario_WECC_Summer02_CONSPROV_Q3.R1_101308" xfId="11149"/>
    <cellStyle name="_Scenario_WECC_Summer02_CONSPROV_Q3.R1_101308 2" xfId="11150"/>
    <cellStyle name="_Scenario_WECC_Summer02_CONSPROV_Q4.R1_011209" xfId="11151"/>
    <cellStyle name="_Scenario_WECC_Summer02_CONSPROV_Q4.R1_011209 2" xfId="11152"/>
    <cellStyle name="_Scenario_WECC_Summer02_Fees" xfId="11153"/>
    <cellStyle name="_Scenario_WECC_Summer02_Locked in Gross Margin" xfId="11154"/>
    <cellStyle name="_Scenario_WECC_Summer02_Q3 2008" xfId="11155"/>
    <cellStyle name="_Scenario_WECC_Summer02_Q4 2008" xfId="11156"/>
    <cellStyle name="_Scenario_WECC_Summer02_tx financing revs" xfId="11157"/>
    <cellStyle name="_Seabrook" xfId="11158"/>
    <cellStyle name="_Seabrook 060215 GM 0 Report" xfId="11159"/>
    <cellStyle name="_Seabrook 060929 GM 0 Report" xfId="11160"/>
    <cellStyle name="_Seabrook 070718 GM 0 Report" xfId="11161"/>
    <cellStyle name="_Seabrook 070817 GM 0 Report" xfId="11162"/>
    <cellStyle name="_Seabrook 080215 GM 0 Report" xfId="11163"/>
    <cellStyle name="_Seabrook 081208 GM 0 Report" xfId="11164"/>
    <cellStyle name="_Seabrook 090813 GM 0 Report" xfId="11165"/>
    <cellStyle name="_Seabrook 100210 GM 0 Report" xfId="11166"/>
    <cellStyle name="_Seabrook Gas Hedges as of 8-19-08" xfId="11167"/>
    <cellStyle name="_Seabrook Spent Fuel Change 090204" xfId="11168"/>
    <cellStyle name="_Seabrook SS" xfId="11169"/>
    <cellStyle name="_Seabrook-NCM_070725" xfId="11170"/>
    <cellStyle name="_Segs FMV Graph" xfId="11171"/>
    <cellStyle name="_Segs FMV Graph 2" xfId="11172"/>
    <cellStyle name="_Segs FMV Graph_BASIS ADJ" xfId="11173"/>
    <cellStyle name="_Segs FMV Graph_BM Adjustments" xfId="11174"/>
    <cellStyle name="_Segs FMV Graph_Fees" xfId="11175"/>
    <cellStyle name="_Segs FMV Graph_Locked in Gross Margin" xfId="11176"/>
    <cellStyle name="_Segs FMV Graph_tx financing revs" xfId="11177"/>
    <cellStyle name="_SGR - CFO OpCom Pres - rev 04.22.05" xfId="11178"/>
    <cellStyle name="_Sheet1" xfId="11179"/>
    <cellStyle name="_Sheet1 10" xfId="11180"/>
    <cellStyle name="_Sheet1 11" xfId="11181"/>
    <cellStyle name="_Sheet1 12" xfId="11182"/>
    <cellStyle name="_Sheet1 13" xfId="11183"/>
    <cellStyle name="_Sheet1 14" xfId="11184"/>
    <cellStyle name="_Sheet1 15" xfId="11185"/>
    <cellStyle name="_Sheet1 16" xfId="11186"/>
    <cellStyle name="_Sheet1 17" xfId="11187"/>
    <cellStyle name="_Sheet1 2" xfId="11188"/>
    <cellStyle name="_Sheet1 2 2" xfId="11189"/>
    <cellStyle name="_Sheet1 2 3" xfId="11190"/>
    <cellStyle name="_Sheet1 2 4" xfId="11191"/>
    <cellStyle name="_Sheet1 2 5" xfId="11192"/>
    <cellStyle name="_Sheet1 2 6" xfId="11193"/>
    <cellStyle name="_Sheet1 2 7" xfId="11194"/>
    <cellStyle name="_Sheet1 2 8" xfId="11195"/>
    <cellStyle name="_Sheet1 3" xfId="11196"/>
    <cellStyle name="_Sheet1 3 2" xfId="11197"/>
    <cellStyle name="_Sheet1 3 3" xfId="11198"/>
    <cellStyle name="_Sheet1 3 4" xfId="11199"/>
    <cellStyle name="_Sheet1 3 5" xfId="11200"/>
    <cellStyle name="_Sheet1 3 6" xfId="11201"/>
    <cellStyle name="_Sheet1 3 7" xfId="11202"/>
    <cellStyle name="_Sheet1 3 8" xfId="11203"/>
    <cellStyle name="_Sheet1 4" xfId="11204"/>
    <cellStyle name="_Sheet1 4 2" xfId="11205"/>
    <cellStyle name="_Sheet1 4 3" xfId="11206"/>
    <cellStyle name="_Sheet1 4 4" xfId="11207"/>
    <cellStyle name="_Sheet1 4 5" xfId="11208"/>
    <cellStyle name="_Sheet1 4 6" xfId="11209"/>
    <cellStyle name="_Sheet1 4 7" xfId="11210"/>
    <cellStyle name="_Sheet1 4 8" xfId="11211"/>
    <cellStyle name="_Sheet1 5" xfId="11212"/>
    <cellStyle name="_Sheet1 5 10" xfId="11213"/>
    <cellStyle name="_Sheet1 5 11" xfId="11214"/>
    <cellStyle name="_Sheet1 5 12" xfId="11215"/>
    <cellStyle name="_Sheet1 5 13" xfId="11216"/>
    <cellStyle name="_Sheet1 5 14" xfId="11217"/>
    <cellStyle name="_Sheet1 5 15" xfId="11218"/>
    <cellStyle name="_Sheet1 5 16" xfId="11219"/>
    <cellStyle name="_Sheet1 5 17" xfId="11220"/>
    <cellStyle name="_Sheet1 5 18" xfId="11221"/>
    <cellStyle name="_Sheet1 5 2" xfId="11222"/>
    <cellStyle name="_Sheet1 5 3" xfId="11223"/>
    <cellStyle name="_Sheet1 5 4" xfId="11224"/>
    <cellStyle name="_Sheet1 5 5" xfId="11225"/>
    <cellStyle name="_Sheet1 5 6" xfId="11226"/>
    <cellStyle name="_Sheet1 5 7" xfId="11227"/>
    <cellStyle name="_Sheet1 5 8" xfId="11228"/>
    <cellStyle name="_Sheet1 5 9" xfId="11229"/>
    <cellStyle name="_Sheet1 6" xfId="11230"/>
    <cellStyle name="_Sheet1 6 10" xfId="11231"/>
    <cellStyle name="_Sheet1 6 11" xfId="11232"/>
    <cellStyle name="_Sheet1 6 12" xfId="11233"/>
    <cellStyle name="_Sheet1 6 13" xfId="11234"/>
    <cellStyle name="_Sheet1 6 14" xfId="11235"/>
    <cellStyle name="_Sheet1 6 15" xfId="11236"/>
    <cellStyle name="_Sheet1 6 16" xfId="11237"/>
    <cellStyle name="_Sheet1 6 17" xfId="11238"/>
    <cellStyle name="_Sheet1 6 18" xfId="11239"/>
    <cellStyle name="_Sheet1 6 2" xfId="11240"/>
    <cellStyle name="_Sheet1 6 3" xfId="11241"/>
    <cellStyle name="_Sheet1 6 4" xfId="11242"/>
    <cellStyle name="_Sheet1 6 5" xfId="11243"/>
    <cellStyle name="_Sheet1 6 6" xfId="11244"/>
    <cellStyle name="_Sheet1 6 7" xfId="11245"/>
    <cellStyle name="_Sheet1 6 8" xfId="11246"/>
    <cellStyle name="_Sheet1 6 9" xfId="11247"/>
    <cellStyle name="_Sheet1 7" xfId="11248"/>
    <cellStyle name="_Sheet1 7 10" xfId="11249"/>
    <cellStyle name="_Sheet1 7 11" xfId="11250"/>
    <cellStyle name="_Sheet1 7 12" xfId="11251"/>
    <cellStyle name="_Sheet1 7 13" xfId="11252"/>
    <cellStyle name="_Sheet1 7 14" xfId="11253"/>
    <cellStyle name="_Sheet1 7 15" xfId="11254"/>
    <cellStyle name="_Sheet1 7 16" xfId="11255"/>
    <cellStyle name="_Sheet1 7 17" xfId="11256"/>
    <cellStyle name="_Sheet1 7 18" xfId="11257"/>
    <cellStyle name="_Sheet1 7 2" xfId="11258"/>
    <cellStyle name="_Sheet1 7 3" xfId="11259"/>
    <cellStyle name="_Sheet1 7 4" xfId="11260"/>
    <cellStyle name="_Sheet1 7 5" xfId="11261"/>
    <cellStyle name="_Sheet1 7 6" xfId="11262"/>
    <cellStyle name="_Sheet1 7 7" xfId="11263"/>
    <cellStyle name="_Sheet1 7 8" xfId="11264"/>
    <cellStyle name="_Sheet1 7 9" xfId="11265"/>
    <cellStyle name="_Sheet1 8" xfId="11266"/>
    <cellStyle name="_Sheet1 9" xfId="11267"/>
    <cellStyle name="_Sheet1_2007 Group Capital State Tax Workpapers1" xfId="11268"/>
    <cellStyle name="_Sheet1_2007 Group Capital State Tax Workpapers1 2" xfId="11269"/>
    <cellStyle name="_Sheet1_2008 FPL Group Tax Workpapers" xfId="11270"/>
    <cellStyle name="_Sheet1_CONSPROV_Q1.R1_041309 Intl" xfId="11271"/>
    <cellStyle name="_Sheet1_CONSPROV_Q1.R1_041309 Intl 2" xfId="11272"/>
    <cellStyle name="_Sheet1_CONSPROV_Q3.R1_101308" xfId="11273"/>
    <cellStyle name="_Sheet1_CONSPROV_Q3.R1_101308 2" xfId="11274"/>
    <cellStyle name="_Sheet1_CONSPROV_Q4.R1_011209" xfId="11275"/>
    <cellStyle name="_Sheet1_CONSPROV_Q4.R1_011209 2" xfId="11276"/>
    <cellStyle name="_Sheet1_ENTRY 2010 11 FUEL AMORT PROSPECTIVE METHOD" xfId="11277"/>
    <cellStyle name="_Sheet1_Final 2009 tax workpapers" xfId="11278"/>
    <cellStyle name="_Sheet1_FPL Georgia Tax As of October 2010" xfId="11279"/>
    <cellStyle name="_Sheet1_FPL Georgia Tax As of October 2010_Summary of 2010 Errors Resolutions with Responses" xfId="11280"/>
    <cellStyle name="_Sheet1_Group Prov M11 09" xfId="11281"/>
    <cellStyle name="_Sheet1_Group Prov M11 09_Final 2009 tax workpapers" xfId="11282"/>
    <cellStyle name="_Sheet1_PSA analysis revised for forfeitures" xfId="11283"/>
    <cellStyle name="_Sheet1_Q3 2008" xfId="11284"/>
    <cellStyle name="_Sheet1_Q4 2008" xfId="11285"/>
    <cellStyle name="_Sheet2" xfId="11286"/>
    <cellStyle name="_Sheet2 2" xfId="11287"/>
    <cellStyle name="_Sheet2_BASIS ADJ" xfId="11288"/>
    <cellStyle name="_Sheet2_BM Adjustments" xfId="11289"/>
    <cellStyle name="_Sheet2_Capital Prov 1Q10" xfId="11290"/>
    <cellStyle name="_Sheet2_CONSPROV_Q1.R1_041309 Intl" xfId="11291"/>
    <cellStyle name="_Sheet2_CONSPROV_Q1.R1_041309 Intl 2" xfId="11292"/>
    <cellStyle name="_Sheet2_CONSPROV_Q3.R1_101308" xfId="11293"/>
    <cellStyle name="_Sheet2_CONSPROV_Q3.R1_101308 2" xfId="11294"/>
    <cellStyle name="_Sheet2_CONSPROV_Q4.R1_011209" xfId="11295"/>
    <cellStyle name="_Sheet2_CONSPROV_Q4.R1_011209 2" xfId="11296"/>
    <cellStyle name="_Sheet2_Fees" xfId="11297"/>
    <cellStyle name="_Sheet2_Locked in Gross Margin" xfId="11298"/>
    <cellStyle name="_Sheet2_Q3 2008" xfId="11299"/>
    <cellStyle name="_Sheet2_Q4 2008" xfId="11300"/>
    <cellStyle name="_Sheet2_tx financing revs" xfId="11301"/>
    <cellStyle name="_Sheet3" xfId="11302"/>
    <cellStyle name="_Sheet3 2" xfId="11303"/>
    <cellStyle name="_Sheet3_1" xfId="11304"/>
    <cellStyle name="_Sheet3_1 2" xfId="11305"/>
    <cellStyle name="_Sheet3_1_BASIS ADJ" xfId="11306"/>
    <cellStyle name="_Sheet3_1_BM Adjustments" xfId="11307"/>
    <cellStyle name="_Sheet3_1_Fees" xfId="11308"/>
    <cellStyle name="_Sheet3_1_Locked in Gross Margin" xfId="11309"/>
    <cellStyle name="_Sheet3_1_tx financing revs" xfId="11310"/>
    <cellStyle name="_Sheet3_Capital Prov 1Q10" xfId="11311"/>
    <cellStyle name="_Sheet3_CONSPROV_Q1.R1_041309 Intl" xfId="11312"/>
    <cellStyle name="_Sheet3_CONSPROV_Q1.R1_041309 Intl 2" xfId="11313"/>
    <cellStyle name="_Sheet3_CONSPROV_Q3.R1_101308" xfId="11314"/>
    <cellStyle name="_Sheet3_CONSPROV_Q3.R1_101308 2" xfId="11315"/>
    <cellStyle name="_Sheet3_CONSPROV_Q4.R1_011209" xfId="11316"/>
    <cellStyle name="_Sheet3_CONSPROV_Q4.R1_011209 2" xfId="11317"/>
    <cellStyle name="_Sheet3_Q3 2008" xfId="11318"/>
    <cellStyle name="_Sheet3_Q4 2008" xfId="11319"/>
    <cellStyle name="_Sheet35 (2)" xfId="11320"/>
    <cellStyle name="_Sheet35 (2) 2" xfId="11321"/>
    <cellStyle name="_Sheet35 (2)_BASIS ADJ" xfId="11322"/>
    <cellStyle name="_Sheet35 (2)_BM Adjustments" xfId="11323"/>
    <cellStyle name="_Sheet35 (2)_Capital Prov 1Q10" xfId="11324"/>
    <cellStyle name="_Sheet35 (2)_CONSPROV_Q1.R1_041309 Intl" xfId="11325"/>
    <cellStyle name="_Sheet35 (2)_CONSPROV_Q1.R1_041309 Intl 2" xfId="11326"/>
    <cellStyle name="_Sheet35 (2)_CONSPROV_Q3.R1_101308" xfId="11327"/>
    <cellStyle name="_Sheet35 (2)_CONSPROV_Q3.R1_101308 2" xfId="11328"/>
    <cellStyle name="_Sheet35 (2)_CONSPROV_Q4.R1_011209" xfId="11329"/>
    <cellStyle name="_Sheet35 (2)_CONSPROV_Q4.R1_011209 2" xfId="11330"/>
    <cellStyle name="_Sheet35 (2)_Fees" xfId="11331"/>
    <cellStyle name="_Sheet35 (2)_Locked in Gross Margin" xfId="11332"/>
    <cellStyle name="_Sheet35 (2)_Q3 2008" xfId="11333"/>
    <cellStyle name="_Sheet35 (2)_Q4 2008" xfId="11334"/>
    <cellStyle name="_Sheet35 (2)_tx financing revs" xfId="11335"/>
    <cellStyle name="_Sheet4" xfId="11336"/>
    <cellStyle name="_Sheet4 2" xfId="11337"/>
    <cellStyle name="_Sheet4_BASIS ADJ" xfId="11338"/>
    <cellStyle name="_Sheet4_BM Adjustments" xfId="11339"/>
    <cellStyle name="_Sheet4_Capital Prov 1Q10" xfId="11340"/>
    <cellStyle name="_Sheet4_CONSPROV_Q1.R1_041309 Intl" xfId="11341"/>
    <cellStyle name="_Sheet4_CONSPROV_Q1.R1_041309 Intl 2" xfId="11342"/>
    <cellStyle name="_Sheet4_CONSPROV_Q3.R1_101308" xfId="11343"/>
    <cellStyle name="_Sheet4_CONSPROV_Q3.R1_101308 2" xfId="11344"/>
    <cellStyle name="_Sheet4_CONSPROV_Q4.R1_011209" xfId="11345"/>
    <cellStyle name="_Sheet4_CONSPROV_Q4.R1_011209 2" xfId="11346"/>
    <cellStyle name="_Sheet4_Fees" xfId="11347"/>
    <cellStyle name="_Sheet4_Locked in Gross Margin" xfId="11348"/>
    <cellStyle name="_Sheet4_Q3 2008" xfId="11349"/>
    <cellStyle name="_Sheet4_Q4 2008" xfId="11350"/>
    <cellStyle name="_Sheet4_tx financing revs" xfId="11351"/>
    <cellStyle name="_Sheet5" xfId="11352"/>
    <cellStyle name="_Sheet5 2" xfId="11353"/>
    <cellStyle name="_Sheet5_BASIS ADJ" xfId="11354"/>
    <cellStyle name="_Sheet5_BM Adjustments" xfId="11355"/>
    <cellStyle name="_Sheet5_Capital Prov 1Q10" xfId="11356"/>
    <cellStyle name="_Sheet5_CONSPROV_Q1.R1_041309 Intl" xfId="11357"/>
    <cellStyle name="_Sheet5_CONSPROV_Q1.R1_041309 Intl 2" xfId="11358"/>
    <cellStyle name="_Sheet5_CONSPROV_Q3.R1_101308" xfId="11359"/>
    <cellStyle name="_Sheet5_CONSPROV_Q3.R1_101308 2" xfId="11360"/>
    <cellStyle name="_Sheet5_CONSPROV_Q4.R1_011209" xfId="11361"/>
    <cellStyle name="_Sheet5_CONSPROV_Q4.R1_011209 2" xfId="11362"/>
    <cellStyle name="_Sheet5_Fees" xfId="11363"/>
    <cellStyle name="_Sheet5_Locked in Gross Margin" xfId="11364"/>
    <cellStyle name="_Sheet5_Q3 2008" xfId="11365"/>
    <cellStyle name="_Sheet5_Q4 2008" xfId="11366"/>
    <cellStyle name="_Sheet5_tx financing revs" xfId="11367"/>
    <cellStyle name="_Sheet6" xfId="11368"/>
    <cellStyle name="_Sheet6 2" xfId="11369"/>
    <cellStyle name="_Sheet6_BASIS ADJ" xfId="11370"/>
    <cellStyle name="_Sheet6_BM Adjustments" xfId="11371"/>
    <cellStyle name="_Sheet6_Capital Prov 1Q10" xfId="11372"/>
    <cellStyle name="_Sheet6_CONSPROV_Q1.R1_041309 Intl" xfId="11373"/>
    <cellStyle name="_Sheet6_CONSPROV_Q1.R1_041309 Intl 2" xfId="11374"/>
    <cellStyle name="_Sheet6_CONSPROV_Q3.R1_101308" xfId="11375"/>
    <cellStyle name="_Sheet6_CONSPROV_Q3.R1_101308 2" xfId="11376"/>
    <cellStyle name="_Sheet6_CONSPROV_Q4.R1_011209" xfId="11377"/>
    <cellStyle name="_Sheet6_CONSPROV_Q4.R1_011209 2" xfId="11378"/>
    <cellStyle name="_Sheet6_Fees" xfId="11379"/>
    <cellStyle name="_Sheet6_Locked in Gross Margin" xfId="11380"/>
    <cellStyle name="_Sheet6_Q3 2008" xfId="11381"/>
    <cellStyle name="_Sheet6_Q4 2008" xfId="11382"/>
    <cellStyle name="_Sheet6_tx financing revs" xfId="11383"/>
    <cellStyle name="_Spark Spread Analysis" xfId="11384"/>
    <cellStyle name="_Sparks Spreads Nepool 06-26-09" xfId="11385"/>
    <cellStyle name="_SparkSprds and Output Validations 081203 - MAB" xfId="11386"/>
    <cellStyle name="_SparkSprds and Output Validations 100203 - MAB" xfId="11387"/>
    <cellStyle name="_SPEC_Cash_Flow_4-20-05" xfId="11388"/>
    <cellStyle name="_SPEC_Cash_Flow_4-21-05" xfId="11389"/>
    <cellStyle name="_SS" xfId="11390"/>
    <cellStyle name="_SS 2" xfId="11391"/>
    <cellStyle name="_Standard EPS Tab - rev 02.10.05" xfId="11392"/>
    <cellStyle name="_Standard EPS Tab - rev 02.10.05 2" xfId="11393"/>
    <cellStyle name="_Standard EPS Tab - rev 02.10.05_BASIS ADJ" xfId="11394"/>
    <cellStyle name="_Standard EPS Tab - rev 02.10.05_BM Adjustments" xfId="11395"/>
    <cellStyle name="_Standard EPS Tab - rev 02.10.05_ENTRY 2010 11 FUEL AMORT PROSPECTIVE METHOD" xfId="11396"/>
    <cellStyle name="_Standard EPS Tab - rev 02.10.05_Fees" xfId="11397"/>
    <cellStyle name="_Standard EPS Tab - rev 02.10.05_Locked in Gross Margin" xfId="11398"/>
    <cellStyle name="_Standard EPS Tab - rev 02.10.05_tx financing revs" xfId="11399"/>
    <cellStyle name="_State Summary by Company" xfId="11400"/>
    <cellStyle name="_Summary" xfId="11401"/>
    <cellStyle name="_Summary - MH Sale Analysis - rev 07.22.04" xfId="11402"/>
    <cellStyle name="_Summary - MH Sale Analysis - rev 07.22.04 2" xfId="11403"/>
    <cellStyle name="_Summary - MH Sale Analysis - rev 07.22.04_BASIS ADJ" xfId="11404"/>
    <cellStyle name="_Summary - MH Sale Analysis - rev 07.22.04_BM Adjustments" xfId="11405"/>
    <cellStyle name="_Summary - MH Sale Analysis - rev 07.22.04_Capital Prov 1Q10" xfId="11406"/>
    <cellStyle name="_Summary - MH Sale Analysis - rev 07.22.04_ColdSide Leases- Section 467 Adjustments for SEM Tax Provision" xfId="11407"/>
    <cellStyle name="_Summary - MH Sale Analysis - rev 07.22.04_ColdSide Leases- Tax info from CS REtube Incr_20090819...file" xfId="11408"/>
    <cellStyle name="_Summary - MH Sale Analysis - rev 07.22.04_CONSPROV_Q1.R1_041309 Intl" xfId="11409"/>
    <cellStyle name="_Summary - MH Sale Analysis - rev 07.22.04_CONSPROV_Q1.R1_041309 Intl 2" xfId="11410"/>
    <cellStyle name="_Summary - MH Sale Analysis - rev 07.22.04_CONSPROV_Q3.R1_101308" xfId="11411"/>
    <cellStyle name="_Summary - MH Sale Analysis - rev 07.22.04_CONSPROV_Q3.R1_101308 2" xfId="11412"/>
    <cellStyle name="_Summary - MH Sale Analysis - rev 07.22.04_CONSPROV_Q4.R1_011209" xfId="11413"/>
    <cellStyle name="_Summary - MH Sale Analysis - rev 07.22.04_CONSPROV_Q4.R1_011209 2" xfId="11414"/>
    <cellStyle name="_Summary - MH Sale Analysis - rev 07.22.04_ENTRY 2010 11 FUEL AMORT PROSPECTIVE METHOD" xfId="11415"/>
    <cellStyle name="_Summary - MH Sale Analysis - rev 07.22.04_FAS 106 subsidy 2010" xfId="11416"/>
    <cellStyle name="_Summary - MH Sale Analysis - rev 07.22.04_Fees" xfId="11417"/>
    <cellStyle name="_Summary - MH Sale Analysis - rev 07.22.04_Locked in Gross Margin" xfId="11418"/>
    <cellStyle name="_Summary - MH Sale Analysis - rev 07.22.04_Q3 2008" xfId="11419"/>
    <cellStyle name="_Summary - MH Sale Analysis - rev 07.22.04_Q4 2008" xfId="11420"/>
    <cellStyle name="_Summary - MH Sale Analysis - rev 07.22.04_Scen" xfId="11421"/>
    <cellStyle name="_Summary - MH Sale Analysis - rev 07.22.04_tx financing revs" xfId="11422"/>
    <cellStyle name="_Summary - MH Sale Analysis - rev 09.15.04" xfId="11423"/>
    <cellStyle name="_Summary - MH Sale Analysis - rev 09.15.04 2" xfId="11424"/>
    <cellStyle name="_Summary - MH Sale Analysis - rev 09.15.04_BASIS ADJ" xfId="11425"/>
    <cellStyle name="_Summary - MH Sale Analysis - rev 09.15.04_BM Adjustments" xfId="11426"/>
    <cellStyle name="_Summary - MH Sale Analysis - rev 09.15.04_Capital Prov 1Q10" xfId="11427"/>
    <cellStyle name="_Summary - MH Sale Analysis - rev 09.15.04_ColdSide Leases- Section 467 Adjustments for SEM Tax Provision" xfId="11428"/>
    <cellStyle name="_Summary - MH Sale Analysis - rev 09.15.04_ColdSide Leases- Tax info from CS REtube Incr_20090819...file" xfId="11429"/>
    <cellStyle name="_Summary - MH Sale Analysis - rev 09.15.04_CONSPROV_Q1.R1_041309 Intl" xfId="11430"/>
    <cellStyle name="_Summary - MH Sale Analysis - rev 09.15.04_CONSPROV_Q1.R1_041309 Intl 2" xfId="11431"/>
    <cellStyle name="_Summary - MH Sale Analysis - rev 09.15.04_CONSPROV_Q3.R1_101308" xfId="11432"/>
    <cellStyle name="_Summary - MH Sale Analysis - rev 09.15.04_CONSPROV_Q3.R1_101308 2" xfId="11433"/>
    <cellStyle name="_Summary - MH Sale Analysis - rev 09.15.04_CONSPROV_Q4.R1_011209" xfId="11434"/>
    <cellStyle name="_Summary - MH Sale Analysis - rev 09.15.04_CONSPROV_Q4.R1_011209 2" xfId="11435"/>
    <cellStyle name="_Summary - MH Sale Analysis - rev 09.15.04_ENTRY 2010 11 FUEL AMORT PROSPECTIVE METHOD" xfId="11436"/>
    <cellStyle name="_Summary - MH Sale Analysis - rev 09.15.04_FAS 106 subsidy 2010" xfId="11437"/>
    <cellStyle name="_Summary - MH Sale Analysis - rev 09.15.04_Fees" xfId="11438"/>
    <cellStyle name="_Summary - MH Sale Analysis - rev 09.15.04_Locked in Gross Margin" xfId="11439"/>
    <cellStyle name="_Summary - MH Sale Analysis - rev 09.15.04_Q3 2008" xfId="11440"/>
    <cellStyle name="_Summary - MH Sale Analysis - rev 09.15.04_Q4 2008" xfId="11441"/>
    <cellStyle name="_Summary - MH Sale Analysis - rev 09.15.04_Scen" xfId="11442"/>
    <cellStyle name="_Summary - MH Sale Analysis - rev 09.15.04_tx financing revs" xfId="11443"/>
    <cellStyle name="_Summary 2" xfId="11444"/>
    <cellStyle name="_Summary 2006 Update 1-17-06" xfId="11445"/>
    <cellStyle name="_Summary All" xfId="11446"/>
    <cellStyle name="_Summary Y1&amp;2" xfId="11447"/>
    <cellStyle name="_Summary Y3" xfId="11448"/>
    <cellStyle name="_Summary Y4" xfId="11449"/>
    <cellStyle name="_Tesla 2008 O&amp;M Model 2x2x1 - 12-04 RFO - 250 starts (02-18-05)" xfId="11450"/>
    <cellStyle name="_Tesla 2008 O&amp;M Model 2x2x1 - 12-04 RFO - 250 starts (03-11-05)" xfId="11451"/>
    <cellStyle name="_Tesla_R2.8" xfId="11452"/>
    <cellStyle name="_Tesla_R2.8_ENTRY 2010 11 FUEL AMORT PROSPECTIVE METHOD" xfId="11453"/>
    <cellStyle name="_Total UCAP" xfId="11454"/>
    <cellStyle name="_Total UCAP 2" xfId="11455"/>
    <cellStyle name="_Transaction costs at September 30 v2" xfId="11456"/>
    <cellStyle name="_Transaction costs at September 30 v2 2" xfId="11457"/>
    <cellStyle name="_Tube_Delivery_DJD" xfId="11458"/>
    <cellStyle name="_TX Wind R04 DSCR Projections ECM2 - FOR DISCUSSION ONLY" xfId="11459"/>
    <cellStyle name="_UCAP 050131" xfId="11460"/>
    <cellStyle name="_UCAP 050131 2" xfId="11461"/>
    <cellStyle name="_Unitary State Apportionment with breakdown 9-10-07" xfId="11462"/>
    <cellStyle name="_Unitary State Apportionment with breakdown 9-10-07 2" xfId="11463"/>
    <cellStyle name="_Unitary State Apportionment with breakdown Final" xfId="11464"/>
    <cellStyle name="_Unitary State Apportionment with breakdown Final 2" xfId="11465"/>
    <cellStyle name="_Upload" xfId="11466"/>
    <cellStyle name="_Upstate_R2.1c" xfId="11467"/>
    <cellStyle name="_Upstate_R2.1c_ENTRY 2010 11 FUEL AMORT PROSPECTIVE METHOD" xfId="11468"/>
    <cellStyle name="_Viking_R1.5b" xfId="11469"/>
    <cellStyle name="_Viking_R1.5b 2" xfId="11470"/>
    <cellStyle name="_Viking_R1.5b_BASIS ADJ" xfId="11471"/>
    <cellStyle name="_Viking_R1.5b_BM Adjustments" xfId="11472"/>
    <cellStyle name="_Viking_R1.5b_Capital Prov 1Q10" xfId="11473"/>
    <cellStyle name="_Viking_R1.5b_ColdSide Leases- Section 467 Adjustments for SEM Tax Provision" xfId="11474"/>
    <cellStyle name="_Viking_R1.5b_ColdSide Leases- Tax info from CS REtube Incr_20090819...file" xfId="11475"/>
    <cellStyle name="_Viking_R1.5b_CONSPROV_Q1.R1_041309 Intl" xfId="11476"/>
    <cellStyle name="_Viking_R1.5b_CONSPROV_Q1.R1_041309 Intl 2" xfId="11477"/>
    <cellStyle name="_Viking_R1.5b_CONSPROV_Q3.R1_101308" xfId="11478"/>
    <cellStyle name="_Viking_R1.5b_CONSPROV_Q3.R1_101308 2" xfId="11479"/>
    <cellStyle name="_Viking_R1.5b_CONSPROV_Q4.R1_011209" xfId="11480"/>
    <cellStyle name="_Viking_R1.5b_CONSPROV_Q4.R1_011209 2" xfId="11481"/>
    <cellStyle name="_Viking_R1.5b_ENTRY 2010 11 FUEL AMORT PROSPECTIVE METHOD" xfId="11482"/>
    <cellStyle name="_Viking_R1.5b_FAS 106 subsidy 2010" xfId="11483"/>
    <cellStyle name="_Viking_R1.5b_Fees" xfId="11484"/>
    <cellStyle name="_Viking_R1.5b_Locked in Gross Margin" xfId="11485"/>
    <cellStyle name="_Viking_R1.5b_Q3 2008" xfId="11486"/>
    <cellStyle name="_Viking_R1.5b_Q4 2008" xfId="11487"/>
    <cellStyle name="_Viking_R1.5b_Scen" xfId="11488"/>
    <cellStyle name="_Viking_R1.5b_tx financing revs" xfId="11489"/>
    <cellStyle name="_Volumetric NCM" xfId="11490"/>
    <cellStyle name="_Volumetric NCM Y1-Y4" xfId="11491"/>
    <cellStyle name="_Volumetric NCM-R03" xfId="11492"/>
    <cellStyle name="_WACC_2007_2008_Backup" xfId="11493"/>
    <cellStyle name="_WACC_Calc" xfId="11494"/>
    <cellStyle name="_WCMA" xfId="11495"/>
    <cellStyle name="_WCMA 2" xfId="11496"/>
    <cellStyle name="_Weatherford RiskCom_6-3-04 R2" xfId="11497"/>
    <cellStyle name="_Weekly Vectors" xfId="11498"/>
    <cellStyle name="_Weekly Vectors 2" xfId="11499"/>
    <cellStyle name="_Weekly Vectors_BASIS ADJ" xfId="11500"/>
    <cellStyle name="_Weekly Vectors_BM Adjustments" xfId="11501"/>
    <cellStyle name="_Weekly Vectors_Capital Prov 1Q10" xfId="11502"/>
    <cellStyle name="_Weekly Vectors_CONSPROV_Q1.R1_041309 Intl" xfId="11503"/>
    <cellStyle name="_Weekly Vectors_CONSPROV_Q1.R1_041309 Intl 2" xfId="11504"/>
    <cellStyle name="_Weekly Vectors_CONSPROV_Q3.R1_101308" xfId="11505"/>
    <cellStyle name="_Weekly Vectors_CONSPROV_Q3.R1_101308 2" xfId="11506"/>
    <cellStyle name="_Weekly Vectors_CONSPROV_Q4.R1_011209" xfId="11507"/>
    <cellStyle name="_Weekly Vectors_CONSPROV_Q4.R1_011209 2" xfId="11508"/>
    <cellStyle name="_Weekly Vectors_Fees" xfId="11509"/>
    <cellStyle name="_Weekly Vectors_Locked in Gross Margin" xfId="11510"/>
    <cellStyle name="_Weekly Vectors_Q3 2008" xfId="11511"/>
    <cellStyle name="_Weekly Vectors_Q4 2008" xfId="11512"/>
    <cellStyle name="_Weekly Vectors_tx financing revs" xfId="11513"/>
    <cellStyle name="_Weekly Vectors2" xfId="11514"/>
    <cellStyle name="_Weekly Vectors2 2" xfId="11515"/>
    <cellStyle name="_Weekly Vectors2_BASIS ADJ" xfId="11516"/>
    <cellStyle name="_Weekly Vectors2_BM Adjustments" xfId="11517"/>
    <cellStyle name="_Weekly Vectors2_Capital Prov 1Q10" xfId="11518"/>
    <cellStyle name="_Weekly Vectors2_CONSPROV_Q1.R1_041309 Intl" xfId="11519"/>
    <cellStyle name="_Weekly Vectors2_CONSPROV_Q1.R1_041309 Intl 2" xfId="11520"/>
    <cellStyle name="_Weekly Vectors2_CONSPROV_Q3.R1_101308" xfId="11521"/>
    <cellStyle name="_Weekly Vectors2_CONSPROV_Q3.R1_101308 2" xfId="11522"/>
    <cellStyle name="_Weekly Vectors2_CONSPROV_Q4.R1_011209" xfId="11523"/>
    <cellStyle name="_Weekly Vectors2_CONSPROV_Q4.R1_011209 2" xfId="11524"/>
    <cellStyle name="_Weekly Vectors2_Fees" xfId="11525"/>
    <cellStyle name="_Weekly Vectors2_Locked in Gross Margin" xfId="11526"/>
    <cellStyle name="_Weekly Vectors2_Q3 2008" xfId="11527"/>
    <cellStyle name="_Weekly Vectors2_Q4 2008" xfId="11528"/>
    <cellStyle name="_Wind_Est_Std_Template_Rev-I" xfId="11529"/>
    <cellStyle name="~Capacity (0)" xfId="11530"/>
    <cellStyle name="~Capacity (0) 2" xfId="11531"/>
    <cellStyle name="~Capacity (0) 2 2" xfId="11532"/>
    <cellStyle name="~Capacity (0) 2 3" xfId="11533"/>
    <cellStyle name="~Capacity (0) 3" xfId="11534"/>
    <cellStyle name="~Capacity (0) 3 2" xfId="11535"/>
    <cellStyle name="~Capacity (0) 4" xfId="11536"/>
    <cellStyle name="~Capacity (1)" xfId="11537"/>
    <cellStyle name="~Capacity (1) 2" xfId="11538"/>
    <cellStyle name="~Capacity (1) 2 2" xfId="11539"/>
    <cellStyle name="~Capacity (1) 2 3" xfId="11540"/>
    <cellStyle name="~Capacity (1) 3" xfId="11541"/>
    <cellStyle name="~Capacity (1) 3 2" xfId="11542"/>
    <cellStyle name="~Capacity (1) 4" xfId="11543"/>
    <cellStyle name="~Escalation" xfId="11544"/>
    <cellStyle name="~Escalation 2" xfId="11545"/>
    <cellStyle name="~Escalation 2 2" xfId="11546"/>
    <cellStyle name="~Escalation 2 3" xfId="11547"/>
    <cellStyle name="~Escalation 3" xfId="11548"/>
    <cellStyle name="~Escalation 3 2" xfId="11549"/>
    <cellStyle name="~Escalation 4" xfId="11550"/>
    <cellStyle name="~Gas (0)" xfId="11551"/>
    <cellStyle name="~Gas (0) 2" xfId="11552"/>
    <cellStyle name="~Gas (0) 2 2" xfId="11553"/>
    <cellStyle name="~Gas (0) 2 3" xfId="11554"/>
    <cellStyle name="~Gas (0) 3" xfId="11555"/>
    <cellStyle name="~Gas (0) 3 2" xfId="11556"/>
    <cellStyle name="~Gas (0) 4" xfId="11557"/>
    <cellStyle name="~Gas Price" xfId="11558"/>
    <cellStyle name="~Gas Price 2" xfId="11559"/>
    <cellStyle name="~Gas Price 2 2" xfId="11560"/>
    <cellStyle name="~Gas Price 2 3" xfId="11561"/>
    <cellStyle name="~Gas Price 3" xfId="11562"/>
    <cellStyle name="~Gas Price 3 2" xfId="11563"/>
    <cellStyle name="~Gas Price 4" xfId="11564"/>
    <cellStyle name="~Power (0)" xfId="11565"/>
    <cellStyle name="~Power (0) 2" xfId="11566"/>
    <cellStyle name="~Power (0) 2 2" xfId="11567"/>
    <cellStyle name="~Power (0) 2 3" xfId="11568"/>
    <cellStyle name="~Power (0) 3" xfId="11569"/>
    <cellStyle name="~Power (0) 3 2" xfId="11570"/>
    <cellStyle name="~Power (0) 4" xfId="11571"/>
    <cellStyle name="~Power Price" xfId="11572"/>
    <cellStyle name="~Power Price 2" xfId="11573"/>
    <cellStyle name="~Power Price 2 2" xfId="11574"/>
    <cellStyle name="~Power Price 2 3" xfId="11575"/>
    <cellStyle name="~Power Price 3" xfId="11576"/>
    <cellStyle name="~Power Price 3 2" xfId="11577"/>
    <cellStyle name="~Power Price 4" xfId="11578"/>
    <cellStyle name="_x0010_“+ˆÉ•?pý¤" xfId="11579"/>
    <cellStyle name="£ BP" xfId="11580"/>
    <cellStyle name="£ BP 10" xfId="11581"/>
    <cellStyle name="£ BP 11" xfId="11582"/>
    <cellStyle name="£ BP 12" xfId="11583"/>
    <cellStyle name="£ BP 13" xfId="11584"/>
    <cellStyle name="£ BP 14" xfId="11585"/>
    <cellStyle name="£ BP 15" xfId="11586"/>
    <cellStyle name="£ BP 16" xfId="11587"/>
    <cellStyle name="£ BP 17" xfId="11588"/>
    <cellStyle name="£ BP 18" xfId="11589"/>
    <cellStyle name="£ BP 19" xfId="11590"/>
    <cellStyle name="£ BP 2" xfId="11591"/>
    <cellStyle name="£ BP 20" xfId="11592"/>
    <cellStyle name="£ BP 3" xfId="11593"/>
    <cellStyle name="£ BP 4" xfId="11594"/>
    <cellStyle name="£ BP 5" xfId="11595"/>
    <cellStyle name="£ BP 6" xfId="11596"/>
    <cellStyle name="£ BP 7" xfId="11597"/>
    <cellStyle name="£ BP 8" xfId="11598"/>
    <cellStyle name="£ BP 9" xfId="11599"/>
    <cellStyle name="¥ JY" xfId="11600"/>
    <cellStyle name="¥ JY 10" xfId="11601"/>
    <cellStyle name="¥ JY 11" xfId="11602"/>
    <cellStyle name="¥ JY 12" xfId="11603"/>
    <cellStyle name="¥ JY 13" xfId="11604"/>
    <cellStyle name="¥ JY 14" xfId="11605"/>
    <cellStyle name="¥ JY 15" xfId="11606"/>
    <cellStyle name="¥ JY 16" xfId="11607"/>
    <cellStyle name="¥ JY 17" xfId="11608"/>
    <cellStyle name="¥ JY 18" xfId="11609"/>
    <cellStyle name="¥ JY 19" xfId="11610"/>
    <cellStyle name="¥ JY 2" xfId="11611"/>
    <cellStyle name="¥ JY 20" xfId="11612"/>
    <cellStyle name="¥ JY 3" xfId="11613"/>
    <cellStyle name="¥ JY 4" xfId="11614"/>
    <cellStyle name="¥ JY 5" xfId="11615"/>
    <cellStyle name="¥ JY 6" xfId="11616"/>
    <cellStyle name="¥ JY 7" xfId="11617"/>
    <cellStyle name="¥ JY 8" xfId="11618"/>
    <cellStyle name="¥ JY 9" xfId="11619"/>
    <cellStyle name="=C:\WINNT35\SYSTEM32\COMMAND.COM" xfId="11620"/>
    <cellStyle name="=C:\WINNT35\SYSTEM32\COMMAND.COM 2" xfId="11621"/>
    <cellStyle name="=C:\WINNT35\SYSTEM32\COMMAND.COM 2 2" xfId="11622"/>
    <cellStyle name="=C:\WINNT35\SYSTEM32\COMMAND.COM 2 2 2" xfId="11623"/>
    <cellStyle name="=C:\WINNT35\SYSTEM32\COMMAND.COM 2 3" xfId="11624"/>
    <cellStyle name="=C:\WINNT35\SYSTEM32\COMMAND.COM 2 3 2" xfId="11625"/>
    <cellStyle name="=C:\WINNT35\SYSTEM32\COMMAND.COM 2 4" xfId="11626"/>
    <cellStyle name="=C:\WINNT35\SYSTEM32\COMMAND.COM 2 4 2" xfId="11627"/>
    <cellStyle name="=C:\WINNT35\SYSTEM32\COMMAND.COM 2 5" xfId="11628"/>
    <cellStyle name="=C:\WINNT35\SYSTEM32\COMMAND.COM 3" xfId="11629"/>
    <cellStyle name="=C:\WINNT35\SYSTEM32\COMMAND.COM 3 2" xfId="11630"/>
    <cellStyle name="=C:\WINNT35\SYSTEM32\COMMAND.COM 3 2 2" xfId="11631"/>
    <cellStyle name="=C:\WINNT35\SYSTEM32\COMMAND.COM 3 3" xfId="11632"/>
    <cellStyle name="=C:\WINNT35\SYSTEM32\COMMAND.COM 4" xfId="11633"/>
    <cellStyle name="=C:\WINNT35\SYSTEM32\COMMAND.COM 4 2" xfId="11634"/>
    <cellStyle name="=C:\WINNT35\SYSTEM32\COMMAND.COM 4 2 2" xfId="11635"/>
    <cellStyle name="=C:\WINNT35\SYSTEM32\COMMAND.COM 4 2 2 2" xfId="11636"/>
    <cellStyle name="=C:\WINNT35\SYSTEM32\COMMAND.COM 4 2 3" xfId="11637"/>
    <cellStyle name="=C:\WINNT35\SYSTEM32\COMMAND.COM 4 2 3 2" xfId="11638"/>
    <cellStyle name="=C:\WINNT35\SYSTEM32\COMMAND.COM 4 2 4" xfId="11639"/>
    <cellStyle name="=C:\WINNT35\SYSTEM32\COMMAND.COM 4 2 5" xfId="11640"/>
    <cellStyle name="=C:\WINNT35\SYSTEM32\COMMAND.COM 4 2 6" xfId="11641"/>
    <cellStyle name="=C:\WINNT35\SYSTEM32\COMMAND.COM 4 3" xfId="11642"/>
    <cellStyle name="=C:\WINNT35\SYSTEM32\COMMAND.COM 4 3 2" xfId="11643"/>
    <cellStyle name="=C:\WINNT35\SYSTEM32\COMMAND.COM 4 4" xfId="11644"/>
    <cellStyle name="=C:\WINNT35\SYSTEM32\COMMAND.COM 5" xfId="11645"/>
    <cellStyle name="=C:\WINNT35\SYSTEM32\COMMAND.COM_S - 2011" xfId="11646"/>
    <cellStyle name="0" xfId="11647"/>
    <cellStyle name="0 10" xfId="11648"/>
    <cellStyle name="0 11" xfId="11649"/>
    <cellStyle name="0 12" xfId="11650"/>
    <cellStyle name="0 13" xfId="11651"/>
    <cellStyle name="0 14" xfId="11652"/>
    <cellStyle name="0 15" xfId="11653"/>
    <cellStyle name="0 16" xfId="11654"/>
    <cellStyle name="0 17" xfId="11655"/>
    <cellStyle name="0 18" xfId="11656"/>
    <cellStyle name="0 19" xfId="11657"/>
    <cellStyle name="0 2" xfId="11658"/>
    <cellStyle name="0 20" xfId="11659"/>
    <cellStyle name="0 3" xfId="11660"/>
    <cellStyle name="0 4" xfId="11661"/>
    <cellStyle name="0 5" xfId="11662"/>
    <cellStyle name="0 6" xfId="11663"/>
    <cellStyle name="0 7" xfId="11664"/>
    <cellStyle name="0 8" xfId="11665"/>
    <cellStyle name="0 9" xfId="11666"/>
    <cellStyle name="0,0_x000d__x000a_NA_x000d__x000a_" xfId="11667"/>
    <cellStyle name="1" xfId="11668"/>
    <cellStyle name="1_5172171_4" xfId="11669"/>
    <cellStyle name="1_5172171_4 10" xfId="11670"/>
    <cellStyle name="1_5172171_4 11" xfId="11671"/>
    <cellStyle name="1_5172171_4 12" xfId="11672"/>
    <cellStyle name="1_5172171_4 13" xfId="11673"/>
    <cellStyle name="1_5172171_4 14" xfId="11674"/>
    <cellStyle name="1_5172171_4 15" xfId="11675"/>
    <cellStyle name="1_5172171_4 16" xfId="11676"/>
    <cellStyle name="1_5172171_4 17" xfId="11677"/>
    <cellStyle name="1_5172171_4 18" xfId="11678"/>
    <cellStyle name="1_5172171_4 19" xfId="11679"/>
    <cellStyle name="1_5172171_4 2" xfId="11680"/>
    <cellStyle name="1_5172171_4 20" xfId="11681"/>
    <cellStyle name="1_5172171_4 3" xfId="11682"/>
    <cellStyle name="1_5172171_4 4" xfId="11683"/>
    <cellStyle name="1_5172171_4 5" xfId="11684"/>
    <cellStyle name="1_5172171_4 6" xfId="11685"/>
    <cellStyle name="1_5172171_4 7" xfId="11686"/>
    <cellStyle name="1_5172171_4 8" xfId="11687"/>
    <cellStyle name="1_5172171_4 9" xfId="11688"/>
    <cellStyle name="1_5172171_4_CAPITALIZED LABOR - 0209" xfId="11689"/>
    <cellStyle name="1_5172171_4_CAPITALIZED LABOR - 0209_Contract Labor " xfId="11690"/>
    <cellStyle name="1_5172171_4_CAPITALIZED LABOR - 0209_Template-Final" xfId="11691"/>
    <cellStyle name="1_5172171_4_CAPITALIZED LABOR - 0309" xfId="11692"/>
    <cellStyle name="1_5172171_4_CAPITALIZED LABOR - 0309_Contract Labor " xfId="11693"/>
    <cellStyle name="1_5172171_4_CAPITALIZED LABOR - 0309_Template-Final" xfId="11694"/>
    <cellStyle name="1_5172171_4_CAPITALIZED LABOR - 0309_Template-Final_Contract Labor " xfId="11695"/>
    <cellStyle name="1_5172171_4_CAPITALIZED LABOR - 0409" xfId="11696"/>
    <cellStyle name="1_5172171_4_CAPITALIZED LABOR - 0409_Contract Labor " xfId="11697"/>
    <cellStyle name="1_5172171_4_Contract Labor " xfId="11698"/>
    <cellStyle name="1_5172171_4_Contractor Accrual Template -  May 2009" xfId="11699"/>
    <cellStyle name="1_5172171_4_Template-Final" xfId="11700"/>
    <cellStyle name="1_5192662_1" xfId="11701"/>
    <cellStyle name="10" xfId="11702"/>
    <cellStyle name="12" xfId="11703"/>
    <cellStyle name="14" xfId="11704"/>
    <cellStyle name="18" xfId="11705"/>
    <cellStyle name="1p" xfId="11706"/>
    <cellStyle name="20% - Accent1 10" xfId="11707"/>
    <cellStyle name="20% - Accent1 10 2" xfId="11708"/>
    <cellStyle name="20% - Accent1 10 2 2" xfId="11709"/>
    <cellStyle name="20% - Accent1 10 3" xfId="11710"/>
    <cellStyle name="20% - Accent1 11" xfId="11711"/>
    <cellStyle name="20% - Accent1 11 2" xfId="11712"/>
    <cellStyle name="20% - Accent1 11 2 2" xfId="11713"/>
    <cellStyle name="20% - Accent1 11 3" xfId="11714"/>
    <cellStyle name="20% - Accent1 12" xfId="11715"/>
    <cellStyle name="20% - Accent1 12 2" xfId="11716"/>
    <cellStyle name="20% - Accent1 12 2 2" xfId="11717"/>
    <cellStyle name="20% - Accent1 12 3" xfId="11718"/>
    <cellStyle name="20% - Accent1 13" xfId="11719"/>
    <cellStyle name="20% - Accent1 13 2" xfId="11720"/>
    <cellStyle name="20% - Accent1 13 2 2" xfId="11721"/>
    <cellStyle name="20% - Accent1 13 3" xfId="11722"/>
    <cellStyle name="20% - Accent1 14" xfId="11723"/>
    <cellStyle name="20% - Accent1 14 2" xfId="11724"/>
    <cellStyle name="20% - Accent1 14 2 2" xfId="11725"/>
    <cellStyle name="20% - Accent1 14 3" xfId="11726"/>
    <cellStyle name="20% - Accent1 15" xfId="11727"/>
    <cellStyle name="20% - Accent1 15 2" xfId="11728"/>
    <cellStyle name="20% - Accent1 15 2 2" xfId="11729"/>
    <cellStyle name="20% - Accent1 15 3" xfId="11730"/>
    <cellStyle name="20% - Accent1 16" xfId="11731"/>
    <cellStyle name="20% - Accent1 16 2" xfId="11732"/>
    <cellStyle name="20% - Accent1 16 2 2" xfId="11733"/>
    <cellStyle name="20% - Accent1 16 3" xfId="11734"/>
    <cellStyle name="20% - Accent1 17" xfId="11735"/>
    <cellStyle name="20% - Accent1 17 2" xfId="11736"/>
    <cellStyle name="20% - Accent1 17 2 2" xfId="11737"/>
    <cellStyle name="20% - Accent1 17 3" xfId="11738"/>
    <cellStyle name="20% - Accent1 18" xfId="11739"/>
    <cellStyle name="20% - Accent1 18 2" xfId="11740"/>
    <cellStyle name="20% - Accent1 18 2 2" xfId="11741"/>
    <cellStyle name="20% - Accent1 18 3" xfId="11742"/>
    <cellStyle name="20% - Accent1 19" xfId="11743"/>
    <cellStyle name="20% - Accent1 19 2" xfId="11744"/>
    <cellStyle name="20% - Accent1 19 2 2" xfId="11745"/>
    <cellStyle name="20% - Accent1 19 3" xfId="11746"/>
    <cellStyle name="20% - Accent1 2" xfId="11747"/>
    <cellStyle name="20% - Accent1 2 10" xfId="11748"/>
    <cellStyle name="20% - Accent1 2 11" xfId="11749"/>
    <cellStyle name="20% - Accent1 2 12" xfId="11750"/>
    <cellStyle name="20% - Accent1 2 13" xfId="11751"/>
    <cellStyle name="20% - Accent1 2 14" xfId="11752"/>
    <cellStyle name="20% - Accent1 2 2" xfId="11753"/>
    <cellStyle name="20% - Accent1 2 2 10" xfId="11754"/>
    <cellStyle name="20% - Accent1 2 2 11" xfId="11755"/>
    <cellStyle name="20% - Accent1 2 2 12" xfId="11756"/>
    <cellStyle name="20% - Accent1 2 2 2" xfId="11757"/>
    <cellStyle name="20% - Accent1 2 2 2 2" xfId="11758"/>
    <cellStyle name="20% - Accent1 2 2 3" xfId="11759"/>
    <cellStyle name="20% - Accent1 2 2 3 2" xfId="11760"/>
    <cellStyle name="20% - Accent1 2 2 4" xfId="11761"/>
    <cellStyle name="20% - Accent1 2 2 5" xfId="11762"/>
    <cellStyle name="20% - Accent1 2 2 6" xfId="11763"/>
    <cellStyle name="20% - Accent1 2 2 7" xfId="11764"/>
    <cellStyle name="20% - Accent1 2 2 8" xfId="11765"/>
    <cellStyle name="20% - Accent1 2 2 9" xfId="11766"/>
    <cellStyle name="20% - Accent1 2 3" xfId="11767"/>
    <cellStyle name="20% - Accent1 2 3 2" xfId="11768"/>
    <cellStyle name="20% - Accent1 2 3 3" xfId="11769"/>
    <cellStyle name="20% - Accent1 2 4" xfId="11770"/>
    <cellStyle name="20% - Accent1 2 4 2" xfId="11771"/>
    <cellStyle name="20% - Accent1 2 5" xfId="11772"/>
    <cellStyle name="20% - Accent1 2 6" xfId="11773"/>
    <cellStyle name="20% - Accent1 2 7" xfId="11774"/>
    <cellStyle name="20% - Accent1 2 8" xfId="11775"/>
    <cellStyle name="20% - Accent1 2 9" xfId="11776"/>
    <cellStyle name="20% - Accent1 20" xfId="11777"/>
    <cellStyle name="20% - Accent1 20 2" xfId="11778"/>
    <cellStyle name="20% - Accent1 20 2 2" xfId="11779"/>
    <cellStyle name="20% - Accent1 20 3" xfId="11780"/>
    <cellStyle name="20% - Accent1 21" xfId="11781"/>
    <cellStyle name="20% - Accent1 21 2" xfId="11782"/>
    <cellStyle name="20% - Accent1 21 2 2" xfId="11783"/>
    <cellStyle name="20% - Accent1 21 3" xfId="11784"/>
    <cellStyle name="20% - Accent1 22" xfId="11785"/>
    <cellStyle name="20% - Accent1 22 2" xfId="11786"/>
    <cellStyle name="20% - Accent1 22 2 2" xfId="11787"/>
    <cellStyle name="20% - Accent1 22 3" xfId="11788"/>
    <cellStyle name="20% - Accent1 23" xfId="11789"/>
    <cellStyle name="20% - Accent1 23 2" xfId="11790"/>
    <cellStyle name="20% - Accent1 23 2 2" xfId="11791"/>
    <cellStyle name="20% - Accent1 23 3" xfId="11792"/>
    <cellStyle name="20% - Accent1 24" xfId="11793"/>
    <cellStyle name="20% - Accent1 24 2" xfId="11794"/>
    <cellStyle name="20% - Accent1 24 2 2" xfId="11795"/>
    <cellStyle name="20% - Accent1 24 3" xfId="11796"/>
    <cellStyle name="20% - Accent1 25" xfId="11797"/>
    <cellStyle name="20% - Accent1 25 2" xfId="11798"/>
    <cellStyle name="20% - Accent1 26" xfId="11799"/>
    <cellStyle name="20% - Accent1 26 2" xfId="11800"/>
    <cellStyle name="20% - Accent1 27" xfId="11801"/>
    <cellStyle name="20% - Accent1 27 2" xfId="11802"/>
    <cellStyle name="20% - Accent1 28" xfId="11803"/>
    <cellStyle name="20% - Accent1 28 2" xfId="11804"/>
    <cellStyle name="20% - Accent1 29" xfId="11805"/>
    <cellStyle name="20% - Accent1 29 2" xfId="11806"/>
    <cellStyle name="20% - Accent1 3" xfId="11807"/>
    <cellStyle name="20% - Accent1 3 10" xfId="11808"/>
    <cellStyle name="20% - Accent1 3 11" xfId="11809"/>
    <cellStyle name="20% - Accent1 3 12" xfId="11810"/>
    <cellStyle name="20% - Accent1 3 13" xfId="11811"/>
    <cellStyle name="20% - Accent1 3 14" xfId="11812"/>
    <cellStyle name="20% - Accent1 3 2" xfId="11813"/>
    <cellStyle name="20% - Accent1 3 2 10" xfId="11814"/>
    <cellStyle name="20% - Accent1 3 2 11" xfId="11815"/>
    <cellStyle name="20% - Accent1 3 2 12" xfId="11816"/>
    <cellStyle name="20% - Accent1 3 2 2" xfId="11817"/>
    <cellStyle name="20% - Accent1 3 2 2 2" xfId="11818"/>
    <cellStyle name="20% - Accent1 3 2 3" xfId="11819"/>
    <cellStyle name="20% - Accent1 3 2 3 2" xfId="11820"/>
    <cellStyle name="20% - Accent1 3 2 4" xfId="11821"/>
    <cellStyle name="20% - Accent1 3 2 5" xfId="11822"/>
    <cellStyle name="20% - Accent1 3 2 6" xfId="11823"/>
    <cellStyle name="20% - Accent1 3 2 7" xfId="11824"/>
    <cellStyle name="20% - Accent1 3 2 8" xfId="11825"/>
    <cellStyle name="20% - Accent1 3 2 9" xfId="11826"/>
    <cellStyle name="20% - Accent1 3 3" xfId="11827"/>
    <cellStyle name="20% - Accent1 3 3 2" xfId="11828"/>
    <cellStyle name="20% - Accent1 3 3 3" xfId="11829"/>
    <cellStyle name="20% - Accent1 3 4" xfId="11830"/>
    <cellStyle name="20% - Accent1 3 4 2" xfId="11831"/>
    <cellStyle name="20% - Accent1 3 5" xfId="11832"/>
    <cellStyle name="20% - Accent1 3 6" xfId="11833"/>
    <cellStyle name="20% - Accent1 3 7" xfId="11834"/>
    <cellStyle name="20% - Accent1 3 8" xfId="11835"/>
    <cellStyle name="20% - Accent1 3 9" xfId="11836"/>
    <cellStyle name="20% - Accent1 30" xfId="11837"/>
    <cellStyle name="20% - Accent1 30 2" xfId="11838"/>
    <cellStyle name="20% - Accent1 31" xfId="11839"/>
    <cellStyle name="20% - Accent1 4" xfId="11840"/>
    <cellStyle name="20% - Accent1 4 10" xfId="11841"/>
    <cellStyle name="20% - Accent1 4 11" xfId="11842"/>
    <cellStyle name="20% - Accent1 4 12" xfId="11843"/>
    <cellStyle name="20% - Accent1 4 13" xfId="11844"/>
    <cellStyle name="20% - Accent1 4 14" xfId="11845"/>
    <cellStyle name="20% - Accent1 4 2" xfId="11846"/>
    <cellStyle name="20% - Accent1 4 2 10" xfId="11847"/>
    <cellStyle name="20% - Accent1 4 2 11" xfId="11848"/>
    <cellStyle name="20% - Accent1 4 2 12" xfId="11849"/>
    <cellStyle name="20% - Accent1 4 2 2" xfId="11850"/>
    <cellStyle name="20% - Accent1 4 2 2 2" xfId="11851"/>
    <cellStyle name="20% - Accent1 4 2 3" xfId="11852"/>
    <cellStyle name="20% - Accent1 4 2 3 2" xfId="11853"/>
    <cellStyle name="20% - Accent1 4 2 4" xfId="11854"/>
    <cellStyle name="20% - Accent1 4 2 5" xfId="11855"/>
    <cellStyle name="20% - Accent1 4 2 6" xfId="11856"/>
    <cellStyle name="20% - Accent1 4 2 7" xfId="11857"/>
    <cellStyle name="20% - Accent1 4 2 8" xfId="11858"/>
    <cellStyle name="20% - Accent1 4 2 9" xfId="11859"/>
    <cellStyle name="20% - Accent1 4 3" xfId="11860"/>
    <cellStyle name="20% - Accent1 4 3 2" xfId="11861"/>
    <cellStyle name="20% - Accent1 4 4" xfId="11862"/>
    <cellStyle name="20% - Accent1 4 4 2" xfId="11863"/>
    <cellStyle name="20% - Accent1 4 5" xfId="11864"/>
    <cellStyle name="20% - Accent1 4 6" xfId="11865"/>
    <cellStyle name="20% - Accent1 4 7" xfId="11866"/>
    <cellStyle name="20% - Accent1 4 8" xfId="11867"/>
    <cellStyle name="20% - Accent1 4 9" xfId="11868"/>
    <cellStyle name="20% - Accent1 5" xfId="11869"/>
    <cellStyle name="20% - Accent1 5 10" xfId="11870"/>
    <cellStyle name="20% - Accent1 5 11" xfId="11871"/>
    <cellStyle name="20% - Accent1 5 12" xfId="11872"/>
    <cellStyle name="20% - Accent1 5 13" xfId="11873"/>
    <cellStyle name="20% - Accent1 5 2" xfId="11874"/>
    <cellStyle name="20% - Accent1 5 2 10" xfId="11875"/>
    <cellStyle name="20% - Accent1 5 2 11" xfId="11876"/>
    <cellStyle name="20% - Accent1 5 2 2" xfId="11877"/>
    <cellStyle name="20% - Accent1 5 2 2 2" xfId="11878"/>
    <cellStyle name="20% - Accent1 5 2 3" xfId="11879"/>
    <cellStyle name="20% - Accent1 5 2 3 2" xfId="11880"/>
    <cellStyle name="20% - Accent1 5 2 4" xfId="11881"/>
    <cellStyle name="20% - Accent1 5 2 5" xfId="11882"/>
    <cellStyle name="20% - Accent1 5 2 6" xfId="11883"/>
    <cellStyle name="20% - Accent1 5 2 7" xfId="11884"/>
    <cellStyle name="20% - Accent1 5 2 8" xfId="11885"/>
    <cellStyle name="20% - Accent1 5 2 9" xfId="11886"/>
    <cellStyle name="20% - Accent1 5 3" xfId="11887"/>
    <cellStyle name="20% - Accent1 5 3 2" xfId="11888"/>
    <cellStyle name="20% - Accent1 5 4" xfId="11889"/>
    <cellStyle name="20% - Accent1 5 4 2" xfId="11890"/>
    <cellStyle name="20% - Accent1 5 5" xfId="11891"/>
    <cellStyle name="20% - Accent1 5 6" xfId="11892"/>
    <cellStyle name="20% - Accent1 5 7" xfId="11893"/>
    <cellStyle name="20% - Accent1 5 8" xfId="11894"/>
    <cellStyle name="20% - Accent1 5 9" xfId="11895"/>
    <cellStyle name="20% - Accent1 6" xfId="11896"/>
    <cellStyle name="20% - Accent1 6 2" xfId="11897"/>
    <cellStyle name="20% - Accent1 6 2 2" xfId="11898"/>
    <cellStyle name="20% - Accent1 6 3" xfId="11899"/>
    <cellStyle name="20% - Accent1 7" xfId="11900"/>
    <cellStyle name="20% - Accent1 7 2" xfId="11901"/>
    <cellStyle name="20% - Accent1 7 2 2" xfId="11902"/>
    <cellStyle name="20% - Accent1 7 3" xfId="11903"/>
    <cellStyle name="20% - Accent1 8" xfId="11904"/>
    <cellStyle name="20% - Accent1 8 2" xfId="11905"/>
    <cellStyle name="20% - Accent1 8 2 2" xfId="11906"/>
    <cellStyle name="20% - Accent1 8 3" xfId="11907"/>
    <cellStyle name="20% - Accent1 9" xfId="11908"/>
    <cellStyle name="20% - Accent1 9 2" xfId="11909"/>
    <cellStyle name="20% - Accent1 9 2 2" xfId="11910"/>
    <cellStyle name="20% - Accent1 9 3" xfId="11911"/>
    <cellStyle name="20% - Accent2 10" xfId="11912"/>
    <cellStyle name="20% - Accent2 10 2" xfId="11913"/>
    <cellStyle name="20% - Accent2 10 2 2" xfId="11914"/>
    <cellStyle name="20% - Accent2 10 3" xfId="11915"/>
    <cellStyle name="20% - Accent2 11" xfId="11916"/>
    <cellStyle name="20% - Accent2 11 2" xfId="11917"/>
    <cellStyle name="20% - Accent2 11 2 2" xfId="11918"/>
    <cellStyle name="20% - Accent2 11 3" xfId="11919"/>
    <cellStyle name="20% - Accent2 12" xfId="11920"/>
    <cellStyle name="20% - Accent2 12 2" xfId="11921"/>
    <cellStyle name="20% - Accent2 12 2 2" xfId="11922"/>
    <cellStyle name="20% - Accent2 12 3" xfId="11923"/>
    <cellStyle name="20% - Accent2 13" xfId="11924"/>
    <cellStyle name="20% - Accent2 13 2" xfId="11925"/>
    <cellStyle name="20% - Accent2 13 2 2" xfId="11926"/>
    <cellStyle name="20% - Accent2 13 3" xfId="11927"/>
    <cellStyle name="20% - Accent2 14" xfId="11928"/>
    <cellStyle name="20% - Accent2 14 2" xfId="11929"/>
    <cellStyle name="20% - Accent2 14 2 2" xfId="11930"/>
    <cellStyle name="20% - Accent2 14 3" xfId="11931"/>
    <cellStyle name="20% - Accent2 15" xfId="11932"/>
    <cellStyle name="20% - Accent2 15 2" xfId="11933"/>
    <cellStyle name="20% - Accent2 15 2 2" xfId="11934"/>
    <cellStyle name="20% - Accent2 15 3" xfId="11935"/>
    <cellStyle name="20% - Accent2 16" xfId="11936"/>
    <cellStyle name="20% - Accent2 16 2" xfId="11937"/>
    <cellStyle name="20% - Accent2 16 2 2" xfId="11938"/>
    <cellStyle name="20% - Accent2 16 3" xfId="11939"/>
    <cellStyle name="20% - Accent2 17" xfId="11940"/>
    <cellStyle name="20% - Accent2 17 2" xfId="11941"/>
    <cellStyle name="20% - Accent2 17 2 2" xfId="11942"/>
    <cellStyle name="20% - Accent2 17 3" xfId="11943"/>
    <cellStyle name="20% - Accent2 18" xfId="11944"/>
    <cellStyle name="20% - Accent2 18 2" xfId="11945"/>
    <cellStyle name="20% - Accent2 18 2 2" xfId="11946"/>
    <cellStyle name="20% - Accent2 18 3" xfId="11947"/>
    <cellStyle name="20% - Accent2 19" xfId="11948"/>
    <cellStyle name="20% - Accent2 19 2" xfId="11949"/>
    <cellStyle name="20% - Accent2 19 2 2" xfId="11950"/>
    <cellStyle name="20% - Accent2 19 3" xfId="11951"/>
    <cellStyle name="20% - Accent2 2" xfId="11952"/>
    <cellStyle name="20% - Accent2 2 10" xfId="11953"/>
    <cellStyle name="20% - Accent2 2 11" xfId="11954"/>
    <cellStyle name="20% - Accent2 2 12" xfId="11955"/>
    <cellStyle name="20% - Accent2 2 13" xfId="11956"/>
    <cellStyle name="20% - Accent2 2 14" xfId="11957"/>
    <cellStyle name="20% - Accent2 2 2" xfId="11958"/>
    <cellStyle name="20% - Accent2 2 2 10" xfId="11959"/>
    <cellStyle name="20% - Accent2 2 2 11" xfId="11960"/>
    <cellStyle name="20% - Accent2 2 2 12" xfId="11961"/>
    <cellStyle name="20% - Accent2 2 2 2" xfId="11962"/>
    <cellStyle name="20% - Accent2 2 2 2 2" xfId="11963"/>
    <cellStyle name="20% - Accent2 2 2 3" xfId="11964"/>
    <cellStyle name="20% - Accent2 2 2 3 2" xfId="11965"/>
    <cellStyle name="20% - Accent2 2 2 4" xfId="11966"/>
    <cellStyle name="20% - Accent2 2 2 5" xfId="11967"/>
    <cellStyle name="20% - Accent2 2 2 6" xfId="11968"/>
    <cellStyle name="20% - Accent2 2 2 7" xfId="11969"/>
    <cellStyle name="20% - Accent2 2 2 8" xfId="11970"/>
    <cellStyle name="20% - Accent2 2 2 9" xfId="11971"/>
    <cellStyle name="20% - Accent2 2 3" xfId="11972"/>
    <cellStyle name="20% - Accent2 2 3 2" xfId="11973"/>
    <cellStyle name="20% - Accent2 2 3 3" xfId="11974"/>
    <cellStyle name="20% - Accent2 2 4" xfId="11975"/>
    <cellStyle name="20% - Accent2 2 4 2" xfId="11976"/>
    <cellStyle name="20% - Accent2 2 5" xfId="11977"/>
    <cellStyle name="20% - Accent2 2 6" xfId="11978"/>
    <cellStyle name="20% - Accent2 2 7" xfId="11979"/>
    <cellStyle name="20% - Accent2 2 8" xfId="11980"/>
    <cellStyle name="20% - Accent2 2 9" xfId="11981"/>
    <cellStyle name="20% - Accent2 20" xfId="11982"/>
    <cellStyle name="20% - Accent2 20 2" xfId="11983"/>
    <cellStyle name="20% - Accent2 20 2 2" xfId="11984"/>
    <cellStyle name="20% - Accent2 20 3" xfId="11985"/>
    <cellStyle name="20% - Accent2 21" xfId="11986"/>
    <cellStyle name="20% - Accent2 21 2" xfId="11987"/>
    <cellStyle name="20% - Accent2 21 2 2" xfId="11988"/>
    <cellStyle name="20% - Accent2 21 3" xfId="11989"/>
    <cellStyle name="20% - Accent2 22" xfId="11990"/>
    <cellStyle name="20% - Accent2 22 2" xfId="11991"/>
    <cellStyle name="20% - Accent2 22 2 2" xfId="11992"/>
    <cellStyle name="20% - Accent2 22 3" xfId="11993"/>
    <cellStyle name="20% - Accent2 23" xfId="11994"/>
    <cellStyle name="20% - Accent2 23 2" xfId="11995"/>
    <cellStyle name="20% - Accent2 23 2 2" xfId="11996"/>
    <cellStyle name="20% - Accent2 23 3" xfId="11997"/>
    <cellStyle name="20% - Accent2 24" xfId="11998"/>
    <cellStyle name="20% - Accent2 24 2" xfId="11999"/>
    <cellStyle name="20% - Accent2 24 2 2" xfId="12000"/>
    <cellStyle name="20% - Accent2 24 3" xfId="12001"/>
    <cellStyle name="20% - Accent2 25" xfId="12002"/>
    <cellStyle name="20% - Accent2 25 2" xfId="12003"/>
    <cellStyle name="20% - Accent2 26" xfId="12004"/>
    <cellStyle name="20% - Accent2 26 2" xfId="12005"/>
    <cellStyle name="20% - Accent2 27" xfId="12006"/>
    <cellStyle name="20% - Accent2 27 2" xfId="12007"/>
    <cellStyle name="20% - Accent2 28" xfId="12008"/>
    <cellStyle name="20% - Accent2 28 2" xfId="12009"/>
    <cellStyle name="20% - Accent2 29" xfId="12010"/>
    <cellStyle name="20% - Accent2 29 2" xfId="12011"/>
    <cellStyle name="20% - Accent2 3" xfId="12012"/>
    <cellStyle name="20% - Accent2 3 10" xfId="12013"/>
    <cellStyle name="20% - Accent2 3 11" xfId="12014"/>
    <cellStyle name="20% - Accent2 3 12" xfId="12015"/>
    <cellStyle name="20% - Accent2 3 13" xfId="12016"/>
    <cellStyle name="20% - Accent2 3 14" xfId="12017"/>
    <cellStyle name="20% - Accent2 3 2" xfId="12018"/>
    <cellStyle name="20% - Accent2 3 2 10" xfId="12019"/>
    <cellStyle name="20% - Accent2 3 2 11" xfId="12020"/>
    <cellStyle name="20% - Accent2 3 2 12" xfId="12021"/>
    <cellStyle name="20% - Accent2 3 2 2" xfId="12022"/>
    <cellStyle name="20% - Accent2 3 2 2 2" xfId="12023"/>
    <cellStyle name="20% - Accent2 3 2 3" xfId="12024"/>
    <cellStyle name="20% - Accent2 3 2 3 2" xfId="12025"/>
    <cellStyle name="20% - Accent2 3 2 4" xfId="12026"/>
    <cellStyle name="20% - Accent2 3 2 5" xfId="12027"/>
    <cellStyle name="20% - Accent2 3 2 6" xfId="12028"/>
    <cellStyle name="20% - Accent2 3 2 7" xfId="12029"/>
    <cellStyle name="20% - Accent2 3 2 8" xfId="12030"/>
    <cellStyle name="20% - Accent2 3 2 9" xfId="12031"/>
    <cellStyle name="20% - Accent2 3 3" xfId="12032"/>
    <cellStyle name="20% - Accent2 3 3 2" xfId="12033"/>
    <cellStyle name="20% - Accent2 3 3 3" xfId="12034"/>
    <cellStyle name="20% - Accent2 3 4" xfId="12035"/>
    <cellStyle name="20% - Accent2 3 4 2" xfId="12036"/>
    <cellStyle name="20% - Accent2 3 5" xfId="12037"/>
    <cellStyle name="20% - Accent2 3 6" xfId="12038"/>
    <cellStyle name="20% - Accent2 3 7" xfId="12039"/>
    <cellStyle name="20% - Accent2 3 8" xfId="12040"/>
    <cellStyle name="20% - Accent2 3 9" xfId="12041"/>
    <cellStyle name="20% - Accent2 30" xfId="12042"/>
    <cellStyle name="20% - Accent2 30 2" xfId="12043"/>
    <cellStyle name="20% - Accent2 31" xfId="12044"/>
    <cellStyle name="20% - Accent2 4" xfId="12045"/>
    <cellStyle name="20% - Accent2 4 10" xfId="12046"/>
    <cellStyle name="20% - Accent2 4 11" xfId="12047"/>
    <cellStyle name="20% - Accent2 4 12" xfId="12048"/>
    <cellStyle name="20% - Accent2 4 13" xfId="12049"/>
    <cellStyle name="20% - Accent2 4 14" xfId="12050"/>
    <cellStyle name="20% - Accent2 4 2" xfId="12051"/>
    <cellStyle name="20% - Accent2 4 2 10" xfId="12052"/>
    <cellStyle name="20% - Accent2 4 2 11" xfId="12053"/>
    <cellStyle name="20% - Accent2 4 2 12" xfId="12054"/>
    <cellStyle name="20% - Accent2 4 2 2" xfId="12055"/>
    <cellStyle name="20% - Accent2 4 2 2 2" xfId="12056"/>
    <cellStyle name="20% - Accent2 4 2 3" xfId="12057"/>
    <cellStyle name="20% - Accent2 4 2 3 2" xfId="12058"/>
    <cellStyle name="20% - Accent2 4 2 4" xfId="12059"/>
    <cellStyle name="20% - Accent2 4 2 5" xfId="12060"/>
    <cellStyle name="20% - Accent2 4 2 6" xfId="12061"/>
    <cellStyle name="20% - Accent2 4 2 7" xfId="12062"/>
    <cellStyle name="20% - Accent2 4 2 8" xfId="12063"/>
    <cellStyle name="20% - Accent2 4 2 9" xfId="12064"/>
    <cellStyle name="20% - Accent2 4 3" xfId="12065"/>
    <cellStyle name="20% - Accent2 4 3 2" xfId="12066"/>
    <cellStyle name="20% - Accent2 4 4" xfId="12067"/>
    <cellStyle name="20% - Accent2 4 4 2" xfId="12068"/>
    <cellStyle name="20% - Accent2 4 5" xfId="12069"/>
    <cellStyle name="20% - Accent2 4 6" xfId="12070"/>
    <cellStyle name="20% - Accent2 4 7" xfId="12071"/>
    <cellStyle name="20% - Accent2 4 8" xfId="12072"/>
    <cellStyle name="20% - Accent2 4 9" xfId="12073"/>
    <cellStyle name="20% - Accent2 5" xfId="12074"/>
    <cellStyle name="20% - Accent2 5 10" xfId="12075"/>
    <cellStyle name="20% - Accent2 5 11" xfId="12076"/>
    <cellStyle name="20% - Accent2 5 12" xfId="12077"/>
    <cellStyle name="20% - Accent2 5 13" xfId="12078"/>
    <cellStyle name="20% - Accent2 5 2" xfId="12079"/>
    <cellStyle name="20% - Accent2 5 2 10" xfId="12080"/>
    <cellStyle name="20% - Accent2 5 2 11" xfId="12081"/>
    <cellStyle name="20% - Accent2 5 2 2" xfId="12082"/>
    <cellStyle name="20% - Accent2 5 2 2 2" xfId="12083"/>
    <cellStyle name="20% - Accent2 5 2 3" xfId="12084"/>
    <cellStyle name="20% - Accent2 5 2 3 2" xfId="12085"/>
    <cellStyle name="20% - Accent2 5 2 4" xfId="12086"/>
    <cellStyle name="20% - Accent2 5 2 5" xfId="12087"/>
    <cellStyle name="20% - Accent2 5 2 6" xfId="12088"/>
    <cellStyle name="20% - Accent2 5 2 7" xfId="12089"/>
    <cellStyle name="20% - Accent2 5 2 8" xfId="12090"/>
    <cellStyle name="20% - Accent2 5 2 9" xfId="12091"/>
    <cellStyle name="20% - Accent2 5 3" xfId="12092"/>
    <cellStyle name="20% - Accent2 5 3 2" xfId="12093"/>
    <cellStyle name="20% - Accent2 5 4" xfId="12094"/>
    <cellStyle name="20% - Accent2 5 4 2" xfId="12095"/>
    <cellStyle name="20% - Accent2 5 5" xfId="12096"/>
    <cellStyle name="20% - Accent2 5 6" xfId="12097"/>
    <cellStyle name="20% - Accent2 5 7" xfId="12098"/>
    <cellStyle name="20% - Accent2 5 8" xfId="12099"/>
    <cellStyle name="20% - Accent2 5 9" xfId="12100"/>
    <cellStyle name="20% - Accent2 6" xfId="12101"/>
    <cellStyle name="20% - Accent2 6 2" xfId="12102"/>
    <cellStyle name="20% - Accent2 6 2 2" xfId="12103"/>
    <cellStyle name="20% - Accent2 6 3" xfId="12104"/>
    <cellStyle name="20% - Accent2 7" xfId="12105"/>
    <cellStyle name="20% - Accent2 7 2" xfId="12106"/>
    <cellStyle name="20% - Accent2 7 2 2" xfId="12107"/>
    <cellStyle name="20% - Accent2 7 3" xfId="12108"/>
    <cellStyle name="20% - Accent2 8" xfId="12109"/>
    <cellStyle name="20% - Accent2 8 2" xfId="12110"/>
    <cellStyle name="20% - Accent2 8 2 2" xfId="12111"/>
    <cellStyle name="20% - Accent2 8 3" xfId="12112"/>
    <cellStyle name="20% - Accent2 9" xfId="12113"/>
    <cellStyle name="20% - Accent2 9 2" xfId="12114"/>
    <cellStyle name="20% - Accent2 9 2 2" xfId="12115"/>
    <cellStyle name="20% - Accent2 9 3" xfId="12116"/>
    <cellStyle name="20% - Accent3 10" xfId="12117"/>
    <cellStyle name="20% - Accent3 10 2" xfId="12118"/>
    <cellStyle name="20% - Accent3 10 2 2" xfId="12119"/>
    <cellStyle name="20% - Accent3 10 3" xfId="12120"/>
    <cellStyle name="20% - Accent3 11" xfId="12121"/>
    <cellStyle name="20% - Accent3 11 2" xfId="12122"/>
    <cellStyle name="20% - Accent3 11 2 2" xfId="12123"/>
    <cellStyle name="20% - Accent3 11 3" xfId="12124"/>
    <cellStyle name="20% - Accent3 12" xfId="12125"/>
    <cellStyle name="20% - Accent3 12 2" xfId="12126"/>
    <cellStyle name="20% - Accent3 12 2 2" xfId="12127"/>
    <cellStyle name="20% - Accent3 12 3" xfId="12128"/>
    <cellStyle name="20% - Accent3 13" xfId="12129"/>
    <cellStyle name="20% - Accent3 13 2" xfId="12130"/>
    <cellStyle name="20% - Accent3 13 2 2" xfId="12131"/>
    <cellStyle name="20% - Accent3 13 3" xfId="12132"/>
    <cellStyle name="20% - Accent3 14" xfId="12133"/>
    <cellStyle name="20% - Accent3 14 2" xfId="12134"/>
    <cellStyle name="20% - Accent3 14 2 2" xfId="12135"/>
    <cellStyle name="20% - Accent3 14 3" xfId="12136"/>
    <cellStyle name="20% - Accent3 15" xfId="12137"/>
    <cellStyle name="20% - Accent3 15 2" xfId="12138"/>
    <cellStyle name="20% - Accent3 15 2 2" xfId="12139"/>
    <cellStyle name="20% - Accent3 15 3" xfId="12140"/>
    <cellStyle name="20% - Accent3 16" xfId="12141"/>
    <cellStyle name="20% - Accent3 16 2" xfId="12142"/>
    <cellStyle name="20% - Accent3 16 2 2" xfId="12143"/>
    <cellStyle name="20% - Accent3 16 3" xfId="12144"/>
    <cellStyle name="20% - Accent3 17" xfId="12145"/>
    <cellStyle name="20% - Accent3 17 2" xfId="12146"/>
    <cellStyle name="20% - Accent3 17 2 2" xfId="12147"/>
    <cellStyle name="20% - Accent3 17 3" xfId="12148"/>
    <cellStyle name="20% - Accent3 18" xfId="12149"/>
    <cellStyle name="20% - Accent3 18 2" xfId="12150"/>
    <cellStyle name="20% - Accent3 18 2 2" xfId="12151"/>
    <cellStyle name="20% - Accent3 18 3" xfId="12152"/>
    <cellStyle name="20% - Accent3 19" xfId="12153"/>
    <cellStyle name="20% - Accent3 19 2" xfId="12154"/>
    <cellStyle name="20% - Accent3 19 2 2" xfId="12155"/>
    <cellStyle name="20% - Accent3 19 3" xfId="12156"/>
    <cellStyle name="20% - Accent3 2" xfId="12157"/>
    <cellStyle name="20% - Accent3 2 10" xfId="12158"/>
    <cellStyle name="20% - Accent3 2 11" xfId="12159"/>
    <cellStyle name="20% - Accent3 2 12" xfId="12160"/>
    <cellStyle name="20% - Accent3 2 13" xfId="12161"/>
    <cellStyle name="20% - Accent3 2 14" xfId="12162"/>
    <cellStyle name="20% - Accent3 2 2" xfId="12163"/>
    <cellStyle name="20% - Accent3 2 2 10" xfId="12164"/>
    <cellStyle name="20% - Accent3 2 2 11" xfId="12165"/>
    <cellStyle name="20% - Accent3 2 2 12" xfId="12166"/>
    <cellStyle name="20% - Accent3 2 2 2" xfId="12167"/>
    <cellStyle name="20% - Accent3 2 2 2 2" xfId="12168"/>
    <cellStyle name="20% - Accent3 2 2 3" xfId="12169"/>
    <cellStyle name="20% - Accent3 2 2 3 2" xfId="12170"/>
    <cellStyle name="20% - Accent3 2 2 4" xfId="12171"/>
    <cellStyle name="20% - Accent3 2 2 5" xfId="12172"/>
    <cellStyle name="20% - Accent3 2 2 6" xfId="12173"/>
    <cellStyle name="20% - Accent3 2 2 7" xfId="12174"/>
    <cellStyle name="20% - Accent3 2 2 8" xfId="12175"/>
    <cellStyle name="20% - Accent3 2 2 9" xfId="12176"/>
    <cellStyle name="20% - Accent3 2 3" xfId="12177"/>
    <cellStyle name="20% - Accent3 2 3 2" xfId="12178"/>
    <cellStyle name="20% - Accent3 2 3 3" xfId="12179"/>
    <cellStyle name="20% - Accent3 2 4" xfId="12180"/>
    <cellStyle name="20% - Accent3 2 4 2" xfId="12181"/>
    <cellStyle name="20% - Accent3 2 5" xfId="12182"/>
    <cellStyle name="20% - Accent3 2 6" xfId="12183"/>
    <cellStyle name="20% - Accent3 2 7" xfId="12184"/>
    <cellStyle name="20% - Accent3 2 8" xfId="12185"/>
    <cellStyle name="20% - Accent3 2 9" xfId="12186"/>
    <cellStyle name="20% - Accent3 20" xfId="12187"/>
    <cellStyle name="20% - Accent3 20 2" xfId="12188"/>
    <cellStyle name="20% - Accent3 20 2 2" xfId="12189"/>
    <cellStyle name="20% - Accent3 20 3" xfId="12190"/>
    <cellStyle name="20% - Accent3 21" xfId="12191"/>
    <cellStyle name="20% - Accent3 21 2" xfId="12192"/>
    <cellStyle name="20% - Accent3 21 2 2" xfId="12193"/>
    <cellStyle name="20% - Accent3 21 3" xfId="12194"/>
    <cellStyle name="20% - Accent3 22" xfId="12195"/>
    <cellStyle name="20% - Accent3 22 2" xfId="12196"/>
    <cellStyle name="20% - Accent3 22 2 2" xfId="12197"/>
    <cellStyle name="20% - Accent3 22 3" xfId="12198"/>
    <cellStyle name="20% - Accent3 23" xfId="12199"/>
    <cellStyle name="20% - Accent3 23 2" xfId="12200"/>
    <cellStyle name="20% - Accent3 23 2 2" xfId="12201"/>
    <cellStyle name="20% - Accent3 23 3" xfId="12202"/>
    <cellStyle name="20% - Accent3 24" xfId="12203"/>
    <cellStyle name="20% - Accent3 24 2" xfId="12204"/>
    <cellStyle name="20% - Accent3 24 2 2" xfId="12205"/>
    <cellStyle name="20% - Accent3 24 3" xfId="12206"/>
    <cellStyle name="20% - Accent3 25" xfId="12207"/>
    <cellStyle name="20% - Accent3 25 2" xfId="12208"/>
    <cellStyle name="20% - Accent3 26" xfId="12209"/>
    <cellStyle name="20% - Accent3 26 2" xfId="12210"/>
    <cellStyle name="20% - Accent3 27" xfId="12211"/>
    <cellStyle name="20% - Accent3 27 2" xfId="12212"/>
    <cellStyle name="20% - Accent3 28" xfId="12213"/>
    <cellStyle name="20% - Accent3 28 2" xfId="12214"/>
    <cellStyle name="20% - Accent3 29" xfId="12215"/>
    <cellStyle name="20% - Accent3 29 2" xfId="12216"/>
    <cellStyle name="20% - Accent3 3" xfId="12217"/>
    <cellStyle name="20% - Accent3 3 10" xfId="12218"/>
    <cellStyle name="20% - Accent3 3 11" xfId="12219"/>
    <cellStyle name="20% - Accent3 3 12" xfId="12220"/>
    <cellStyle name="20% - Accent3 3 13" xfId="12221"/>
    <cellStyle name="20% - Accent3 3 14" xfId="12222"/>
    <cellStyle name="20% - Accent3 3 2" xfId="12223"/>
    <cellStyle name="20% - Accent3 3 2 10" xfId="12224"/>
    <cellStyle name="20% - Accent3 3 2 11" xfId="12225"/>
    <cellStyle name="20% - Accent3 3 2 12" xfId="12226"/>
    <cellStyle name="20% - Accent3 3 2 2" xfId="12227"/>
    <cellStyle name="20% - Accent3 3 2 2 2" xfId="12228"/>
    <cellStyle name="20% - Accent3 3 2 3" xfId="12229"/>
    <cellStyle name="20% - Accent3 3 2 3 2" xfId="12230"/>
    <cellStyle name="20% - Accent3 3 2 4" xfId="12231"/>
    <cellStyle name="20% - Accent3 3 2 5" xfId="12232"/>
    <cellStyle name="20% - Accent3 3 2 6" xfId="12233"/>
    <cellStyle name="20% - Accent3 3 2 7" xfId="12234"/>
    <cellStyle name="20% - Accent3 3 2 8" xfId="12235"/>
    <cellStyle name="20% - Accent3 3 2 9" xfId="12236"/>
    <cellStyle name="20% - Accent3 3 3" xfId="12237"/>
    <cellStyle name="20% - Accent3 3 3 2" xfId="12238"/>
    <cellStyle name="20% - Accent3 3 3 3" xfId="12239"/>
    <cellStyle name="20% - Accent3 3 4" xfId="12240"/>
    <cellStyle name="20% - Accent3 3 4 2" xfId="12241"/>
    <cellStyle name="20% - Accent3 3 5" xfId="12242"/>
    <cellStyle name="20% - Accent3 3 6" xfId="12243"/>
    <cellStyle name="20% - Accent3 3 7" xfId="12244"/>
    <cellStyle name="20% - Accent3 3 8" xfId="12245"/>
    <cellStyle name="20% - Accent3 3 9" xfId="12246"/>
    <cellStyle name="20% - Accent3 30" xfId="12247"/>
    <cellStyle name="20% - Accent3 30 2" xfId="12248"/>
    <cellStyle name="20% - Accent3 31" xfId="12249"/>
    <cellStyle name="20% - Accent3 4" xfId="12250"/>
    <cellStyle name="20% - Accent3 4 10" xfId="12251"/>
    <cellStyle name="20% - Accent3 4 11" xfId="12252"/>
    <cellStyle name="20% - Accent3 4 12" xfId="12253"/>
    <cellStyle name="20% - Accent3 4 13" xfId="12254"/>
    <cellStyle name="20% - Accent3 4 14" xfId="12255"/>
    <cellStyle name="20% - Accent3 4 2" xfId="12256"/>
    <cellStyle name="20% - Accent3 4 2 10" xfId="12257"/>
    <cellStyle name="20% - Accent3 4 2 11" xfId="12258"/>
    <cellStyle name="20% - Accent3 4 2 12" xfId="12259"/>
    <cellStyle name="20% - Accent3 4 2 2" xfId="12260"/>
    <cellStyle name="20% - Accent3 4 2 2 2" xfId="12261"/>
    <cellStyle name="20% - Accent3 4 2 3" xfId="12262"/>
    <cellStyle name="20% - Accent3 4 2 3 2" xfId="12263"/>
    <cellStyle name="20% - Accent3 4 2 4" xfId="12264"/>
    <cellStyle name="20% - Accent3 4 2 5" xfId="12265"/>
    <cellStyle name="20% - Accent3 4 2 6" xfId="12266"/>
    <cellStyle name="20% - Accent3 4 2 7" xfId="12267"/>
    <cellStyle name="20% - Accent3 4 2 8" xfId="12268"/>
    <cellStyle name="20% - Accent3 4 2 9" xfId="12269"/>
    <cellStyle name="20% - Accent3 4 3" xfId="12270"/>
    <cellStyle name="20% - Accent3 4 3 2" xfId="12271"/>
    <cellStyle name="20% - Accent3 4 4" xfId="12272"/>
    <cellStyle name="20% - Accent3 4 4 2" xfId="12273"/>
    <cellStyle name="20% - Accent3 4 5" xfId="12274"/>
    <cellStyle name="20% - Accent3 4 6" xfId="12275"/>
    <cellStyle name="20% - Accent3 4 7" xfId="12276"/>
    <cellStyle name="20% - Accent3 4 8" xfId="12277"/>
    <cellStyle name="20% - Accent3 4 9" xfId="12278"/>
    <cellStyle name="20% - Accent3 5" xfId="12279"/>
    <cellStyle name="20% - Accent3 5 10" xfId="12280"/>
    <cellStyle name="20% - Accent3 5 11" xfId="12281"/>
    <cellStyle name="20% - Accent3 5 12" xfId="12282"/>
    <cellStyle name="20% - Accent3 5 13" xfId="12283"/>
    <cellStyle name="20% - Accent3 5 2" xfId="12284"/>
    <cellStyle name="20% - Accent3 5 2 10" xfId="12285"/>
    <cellStyle name="20% - Accent3 5 2 11" xfId="12286"/>
    <cellStyle name="20% - Accent3 5 2 2" xfId="12287"/>
    <cellStyle name="20% - Accent3 5 2 2 2" xfId="12288"/>
    <cellStyle name="20% - Accent3 5 2 3" xfId="12289"/>
    <cellStyle name="20% - Accent3 5 2 3 2" xfId="12290"/>
    <cellStyle name="20% - Accent3 5 2 4" xfId="12291"/>
    <cellStyle name="20% - Accent3 5 2 5" xfId="12292"/>
    <cellStyle name="20% - Accent3 5 2 6" xfId="12293"/>
    <cellStyle name="20% - Accent3 5 2 7" xfId="12294"/>
    <cellStyle name="20% - Accent3 5 2 8" xfId="12295"/>
    <cellStyle name="20% - Accent3 5 2 9" xfId="12296"/>
    <cellStyle name="20% - Accent3 5 3" xfId="12297"/>
    <cellStyle name="20% - Accent3 5 3 2" xfId="12298"/>
    <cellStyle name="20% - Accent3 5 4" xfId="12299"/>
    <cellStyle name="20% - Accent3 5 4 2" xfId="12300"/>
    <cellStyle name="20% - Accent3 5 5" xfId="12301"/>
    <cellStyle name="20% - Accent3 5 6" xfId="12302"/>
    <cellStyle name="20% - Accent3 5 7" xfId="12303"/>
    <cellStyle name="20% - Accent3 5 8" xfId="12304"/>
    <cellStyle name="20% - Accent3 5 9" xfId="12305"/>
    <cellStyle name="20% - Accent3 6" xfId="12306"/>
    <cellStyle name="20% - Accent3 6 2" xfId="12307"/>
    <cellStyle name="20% - Accent3 6 2 2" xfId="12308"/>
    <cellStyle name="20% - Accent3 6 3" xfId="12309"/>
    <cellStyle name="20% - Accent3 7" xfId="12310"/>
    <cellStyle name="20% - Accent3 7 2" xfId="12311"/>
    <cellStyle name="20% - Accent3 7 2 2" xfId="12312"/>
    <cellStyle name="20% - Accent3 7 3" xfId="12313"/>
    <cellStyle name="20% - Accent3 8" xfId="12314"/>
    <cellStyle name="20% - Accent3 8 2" xfId="12315"/>
    <cellStyle name="20% - Accent3 8 2 2" xfId="12316"/>
    <cellStyle name="20% - Accent3 8 3" xfId="12317"/>
    <cellStyle name="20% - Accent3 9" xfId="12318"/>
    <cellStyle name="20% - Accent3 9 2" xfId="12319"/>
    <cellStyle name="20% - Accent3 9 2 2" xfId="12320"/>
    <cellStyle name="20% - Accent3 9 3" xfId="12321"/>
    <cellStyle name="20% - Accent4 10" xfId="12322"/>
    <cellStyle name="20% - Accent4 10 2" xfId="12323"/>
    <cellStyle name="20% - Accent4 10 2 2" xfId="12324"/>
    <cellStyle name="20% - Accent4 10 3" xfId="12325"/>
    <cellStyle name="20% - Accent4 11" xfId="12326"/>
    <cellStyle name="20% - Accent4 11 2" xfId="12327"/>
    <cellStyle name="20% - Accent4 11 2 2" xfId="12328"/>
    <cellStyle name="20% - Accent4 11 3" xfId="12329"/>
    <cellStyle name="20% - Accent4 12" xfId="12330"/>
    <cellStyle name="20% - Accent4 12 2" xfId="12331"/>
    <cellStyle name="20% - Accent4 12 2 2" xfId="12332"/>
    <cellStyle name="20% - Accent4 12 3" xfId="12333"/>
    <cellStyle name="20% - Accent4 13" xfId="12334"/>
    <cellStyle name="20% - Accent4 13 2" xfId="12335"/>
    <cellStyle name="20% - Accent4 13 2 2" xfId="12336"/>
    <cellStyle name="20% - Accent4 13 3" xfId="12337"/>
    <cellStyle name="20% - Accent4 14" xfId="12338"/>
    <cellStyle name="20% - Accent4 14 2" xfId="12339"/>
    <cellStyle name="20% - Accent4 14 2 2" xfId="12340"/>
    <cellStyle name="20% - Accent4 14 3" xfId="12341"/>
    <cellStyle name="20% - Accent4 15" xfId="12342"/>
    <cellStyle name="20% - Accent4 15 2" xfId="12343"/>
    <cellStyle name="20% - Accent4 15 2 2" xfId="12344"/>
    <cellStyle name="20% - Accent4 15 3" xfId="12345"/>
    <cellStyle name="20% - Accent4 16" xfId="12346"/>
    <cellStyle name="20% - Accent4 16 2" xfId="12347"/>
    <cellStyle name="20% - Accent4 16 2 2" xfId="12348"/>
    <cellStyle name="20% - Accent4 16 3" xfId="12349"/>
    <cellStyle name="20% - Accent4 17" xfId="12350"/>
    <cellStyle name="20% - Accent4 17 2" xfId="12351"/>
    <cellStyle name="20% - Accent4 17 2 2" xfId="12352"/>
    <cellStyle name="20% - Accent4 17 3" xfId="12353"/>
    <cellStyle name="20% - Accent4 18" xfId="12354"/>
    <cellStyle name="20% - Accent4 18 2" xfId="12355"/>
    <cellStyle name="20% - Accent4 18 2 2" xfId="12356"/>
    <cellStyle name="20% - Accent4 18 3" xfId="12357"/>
    <cellStyle name="20% - Accent4 19" xfId="12358"/>
    <cellStyle name="20% - Accent4 19 2" xfId="12359"/>
    <cellStyle name="20% - Accent4 19 2 2" xfId="12360"/>
    <cellStyle name="20% - Accent4 19 3" xfId="12361"/>
    <cellStyle name="20% - Accent4 2" xfId="12362"/>
    <cellStyle name="20% - Accent4 2 10" xfId="12363"/>
    <cellStyle name="20% - Accent4 2 11" xfId="12364"/>
    <cellStyle name="20% - Accent4 2 12" xfId="12365"/>
    <cellStyle name="20% - Accent4 2 13" xfId="12366"/>
    <cellStyle name="20% - Accent4 2 14" xfId="12367"/>
    <cellStyle name="20% - Accent4 2 2" xfId="12368"/>
    <cellStyle name="20% - Accent4 2 2 10" xfId="12369"/>
    <cellStyle name="20% - Accent4 2 2 11" xfId="12370"/>
    <cellStyle name="20% - Accent4 2 2 12" xfId="12371"/>
    <cellStyle name="20% - Accent4 2 2 2" xfId="12372"/>
    <cellStyle name="20% - Accent4 2 2 2 2" xfId="12373"/>
    <cellStyle name="20% - Accent4 2 2 3" xfId="12374"/>
    <cellStyle name="20% - Accent4 2 2 3 2" xfId="12375"/>
    <cellStyle name="20% - Accent4 2 2 4" xfId="12376"/>
    <cellStyle name="20% - Accent4 2 2 5" xfId="12377"/>
    <cellStyle name="20% - Accent4 2 2 6" xfId="12378"/>
    <cellStyle name="20% - Accent4 2 2 7" xfId="12379"/>
    <cellStyle name="20% - Accent4 2 2 8" xfId="12380"/>
    <cellStyle name="20% - Accent4 2 2 9" xfId="12381"/>
    <cellStyle name="20% - Accent4 2 3" xfId="12382"/>
    <cellStyle name="20% - Accent4 2 3 2" xfId="12383"/>
    <cellStyle name="20% - Accent4 2 3 3" xfId="12384"/>
    <cellStyle name="20% - Accent4 2 4" xfId="12385"/>
    <cellStyle name="20% - Accent4 2 4 2" xfId="12386"/>
    <cellStyle name="20% - Accent4 2 5" xfId="12387"/>
    <cellStyle name="20% - Accent4 2 6" xfId="12388"/>
    <cellStyle name="20% - Accent4 2 7" xfId="12389"/>
    <cellStyle name="20% - Accent4 2 8" xfId="12390"/>
    <cellStyle name="20% - Accent4 2 9" xfId="12391"/>
    <cellStyle name="20% - Accent4 20" xfId="12392"/>
    <cellStyle name="20% - Accent4 20 2" xfId="12393"/>
    <cellStyle name="20% - Accent4 20 2 2" xfId="12394"/>
    <cellStyle name="20% - Accent4 20 3" xfId="12395"/>
    <cellStyle name="20% - Accent4 21" xfId="12396"/>
    <cellStyle name="20% - Accent4 21 2" xfId="12397"/>
    <cellStyle name="20% - Accent4 21 2 2" xfId="12398"/>
    <cellStyle name="20% - Accent4 21 3" xfId="12399"/>
    <cellStyle name="20% - Accent4 22" xfId="12400"/>
    <cellStyle name="20% - Accent4 22 2" xfId="12401"/>
    <cellStyle name="20% - Accent4 22 2 2" xfId="12402"/>
    <cellStyle name="20% - Accent4 22 3" xfId="12403"/>
    <cellStyle name="20% - Accent4 23" xfId="12404"/>
    <cellStyle name="20% - Accent4 23 2" xfId="12405"/>
    <cellStyle name="20% - Accent4 23 2 2" xfId="12406"/>
    <cellStyle name="20% - Accent4 23 3" xfId="12407"/>
    <cellStyle name="20% - Accent4 24" xfId="12408"/>
    <cellStyle name="20% - Accent4 24 2" xfId="12409"/>
    <cellStyle name="20% - Accent4 24 2 2" xfId="12410"/>
    <cellStyle name="20% - Accent4 24 3" xfId="12411"/>
    <cellStyle name="20% - Accent4 25" xfId="12412"/>
    <cellStyle name="20% - Accent4 25 2" xfId="12413"/>
    <cellStyle name="20% - Accent4 26" xfId="12414"/>
    <cellStyle name="20% - Accent4 26 2" xfId="12415"/>
    <cellStyle name="20% - Accent4 27" xfId="12416"/>
    <cellStyle name="20% - Accent4 27 2" xfId="12417"/>
    <cellStyle name="20% - Accent4 28" xfId="12418"/>
    <cellStyle name="20% - Accent4 28 2" xfId="12419"/>
    <cellStyle name="20% - Accent4 29" xfId="12420"/>
    <cellStyle name="20% - Accent4 29 2" xfId="12421"/>
    <cellStyle name="20% - Accent4 3" xfId="12422"/>
    <cellStyle name="20% - Accent4 3 10" xfId="12423"/>
    <cellStyle name="20% - Accent4 3 11" xfId="12424"/>
    <cellStyle name="20% - Accent4 3 12" xfId="12425"/>
    <cellStyle name="20% - Accent4 3 13" xfId="12426"/>
    <cellStyle name="20% - Accent4 3 14" xfId="12427"/>
    <cellStyle name="20% - Accent4 3 2" xfId="12428"/>
    <cellStyle name="20% - Accent4 3 2 10" xfId="12429"/>
    <cellStyle name="20% - Accent4 3 2 11" xfId="12430"/>
    <cellStyle name="20% - Accent4 3 2 12" xfId="12431"/>
    <cellStyle name="20% - Accent4 3 2 2" xfId="12432"/>
    <cellStyle name="20% - Accent4 3 2 2 2" xfId="12433"/>
    <cellStyle name="20% - Accent4 3 2 3" xfId="12434"/>
    <cellStyle name="20% - Accent4 3 2 3 2" xfId="12435"/>
    <cellStyle name="20% - Accent4 3 2 4" xfId="12436"/>
    <cellStyle name="20% - Accent4 3 2 5" xfId="12437"/>
    <cellStyle name="20% - Accent4 3 2 6" xfId="12438"/>
    <cellStyle name="20% - Accent4 3 2 7" xfId="12439"/>
    <cellStyle name="20% - Accent4 3 2 8" xfId="12440"/>
    <cellStyle name="20% - Accent4 3 2 9" xfId="12441"/>
    <cellStyle name="20% - Accent4 3 3" xfId="12442"/>
    <cellStyle name="20% - Accent4 3 3 2" xfId="12443"/>
    <cellStyle name="20% - Accent4 3 3 3" xfId="12444"/>
    <cellStyle name="20% - Accent4 3 4" xfId="12445"/>
    <cellStyle name="20% - Accent4 3 4 2" xfId="12446"/>
    <cellStyle name="20% - Accent4 3 5" xfId="12447"/>
    <cellStyle name="20% - Accent4 3 6" xfId="12448"/>
    <cellStyle name="20% - Accent4 3 7" xfId="12449"/>
    <cellStyle name="20% - Accent4 3 8" xfId="12450"/>
    <cellStyle name="20% - Accent4 3 9" xfId="12451"/>
    <cellStyle name="20% - Accent4 30" xfId="12452"/>
    <cellStyle name="20% - Accent4 30 2" xfId="12453"/>
    <cellStyle name="20% - Accent4 31" xfId="12454"/>
    <cellStyle name="20% - Accent4 4" xfId="12455"/>
    <cellStyle name="20% - Accent4 4 10" xfId="12456"/>
    <cellStyle name="20% - Accent4 4 11" xfId="12457"/>
    <cellStyle name="20% - Accent4 4 12" xfId="12458"/>
    <cellStyle name="20% - Accent4 4 13" xfId="12459"/>
    <cellStyle name="20% - Accent4 4 14" xfId="12460"/>
    <cellStyle name="20% - Accent4 4 2" xfId="12461"/>
    <cellStyle name="20% - Accent4 4 2 10" xfId="12462"/>
    <cellStyle name="20% - Accent4 4 2 11" xfId="12463"/>
    <cellStyle name="20% - Accent4 4 2 12" xfId="12464"/>
    <cellStyle name="20% - Accent4 4 2 2" xfId="12465"/>
    <cellStyle name="20% - Accent4 4 2 2 2" xfId="12466"/>
    <cellStyle name="20% - Accent4 4 2 3" xfId="12467"/>
    <cellStyle name="20% - Accent4 4 2 3 2" xfId="12468"/>
    <cellStyle name="20% - Accent4 4 2 4" xfId="12469"/>
    <cellStyle name="20% - Accent4 4 2 5" xfId="12470"/>
    <cellStyle name="20% - Accent4 4 2 6" xfId="12471"/>
    <cellStyle name="20% - Accent4 4 2 7" xfId="12472"/>
    <cellStyle name="20% - Accent4 4 2 8" xfId="12473"/>
    <cellStyle name="20% - Accent4 4 2 9" xfId="12474"/>
    <cellStyle name="20% - Accent4 4 3" xfId="12475"/>
    <cellStyle name="20% - Accent4 4 3 2" xfId="12476"/>
    <cellStyle name="20% - Accent4 4 4" xfId="12477"/>
    <cellStyle name="20% - Accent4 4 4 2" xfId="12478"/>
    <cellStyle name="20% - Accent4 4 5" xfId="12479"/>
    <cellStyle name="20% - Accent4 4 6" xfId="12480"/>
    <cellStyle name="20% - Accent4 4 7" xfId="12481"/>
    <cellStyle name="20% - Accent4 4 8" xfId="12482"/>
    <cellStyle name="20% - Accent4 4 9" xfId="12483"/>
    <cellStyle name="20% - Accent4 5" xfId="12484"/>
    <cellStyle name="20% - Accent4 5 10" xfId="12485"/>
    <cellStyle name="20% - Accent4 5 11" xfId="12486"/>
    <cellStyle name="20% - Accent4 5 12" xfId="12487"/>
    <cellStyle name="20% - Accent4 5 13" xfId="12488"/>
    <cellStyle name="20% - Accent4 5 2" xfId="12489"/>
    <cellStyle name="20% - Accent4 5 2 10" xfId="12490"/>
    <cellStyle name="20% - Accent4 5 2 11" xfId="12491"/>
    <cellStyle name="20% - Accent4 5 2 2" xfId="12492"/>
    <cellStyle name="20% - Accent4 5 2 2 2" xfId="12493"/>
    <cellStyle name="20% - Accent4 5 2 3" xfId="12494"/>
    <cellStyle name="20% - Accent4 5 2 3 2" xfId="12495"/>
    <cellStyle name="20% - Accent4 5 2 4" xfId="12496"/>
    <cellStyle name="20% - Accent4 5 2 5" xfId="12497"/>
    <cellStyle name="20% - Accent4 5 2 6" xfId="12498"/>
    <cellStyle name="20% - Accent4 5 2 7" xfId="12499"/>
    <cellStyle name="20% - Accent4 5 2 8" xfId="12500"/>
    <cellStyle name="20% - Accent4 5 2 9" xfId="12501"/>
    <cellStyle name="20% - Accent4 5 3" xfId="12502"/>
    <cellStyle name="20% - Accent4 5 3 2" xfId="12503"/>
    <cellStyle name="20% - Accent4 5 4" xfId="12504"/>
    <cellStyle name="20% - Accent4 5 4 2" xfId="12505"/>
    <cellStyle name="20% - Accent4 5 5" xfId="12506"/>
    <cellStyle name="20% - Accent4 5 6" xfId="12507"/>
    <cellStyle name="20% - Accent4 5 7" xfId="12508"/>
    <cellStyle name="20% - Accent4 5 8" xfId="12509"/>
    <cellStyle name="20% - Accent4 5 9" xfId="12510"/>
    <cellStyle name="20% - Accent4 6" xfId="12511"/>
    <cellStyle name="20% - Accent4 6 2" xfId="12512"/>
    <cellStyle name="20% - Accent4 6 2 2" xfId="12513"/>
    <cellStyle name="20% - Accent4 6 3" xfId="12514"/>
    <cellStyle name="20% - Accent4 7" xfId="12515"/>
    <cellStyle name="20% - Accent4 7 2" xfId="12516"/>
    <cellStyle name="20% - Accent4 7 2 2" xfId="12517"/>
    <cellStyle name="20% - Accent4 7 3" xfId="12518"/>
    <cellStyle name="20% - Accent4 8" xfId="12519"/>
    <cellStyle name="20% - Accent4 8 2" xfId="12520"/>
    <cellStyle name="20% - Accent4 8 2 2" xfId="12521"/>
    <cellStyle name="20% - Accent4 8 3" xfId="12522"/>
    <cellStyle name="20% - Accent4 9" xfId="12523"/>
    <cellStyle name="20% - Accent4 9 2" xfId="12524"/>
    <cellStyle name="20% - Accent4 9 2 2" xfId="12525"/>
    <cellStyle name="20% - Accent4 9 3" xfId="12526"/>
    <cellStyle name="20% - Accent5 10" xfId="12527"/>
    <cellStyle name="20% - Accent5 10 2" xfId="12528"/>
    <cellStyle name="20% - Accent5 10 2 2" xfId="12529"/>
    <cellStyle name="20% - Accent5 10 3" xfId="12530"/>
    <cellStyle name="20% - Accent5 11" xfId="12531"/>
    <cellStyle name="20% - Accent5 11 2" xfId="12532"/>
    <cellStyle name="20% - Accent5 11 2 2" xfId="12533"/>
    <cellStyle name="20% - Accent5 11 3" xfId="12534"/>
    <cellStyle name="20% - Accent5 12" xfId="12535"/>
    <cellStyle name="20% - Accent5 12 2" xfId="12536"/>
    <cellStyle name="20% - Accent5 12 2 2" xfId="12537"/>
    <cellStyle name="20% - Accent5 12 3" xfId="12538"/>
    <cellStyle name="20% - Accent5 13" xfId="12539"/>
    <cellStyle name="20% - Accent5 13 2" xfId="12540"/>
    <cellStyle name="20% - Accent5 13 2 2" xfId="12541"/>
    <cellStyle name="20% - Accent5 13 3" xfId="12542"/>
    <cellStyle name="20% - Accent5 14" xfId="12543"/>
    <cellStyle name="20% - Accent5 14 2" xfId="12544"/>
    <cellStyle name="20% - Accent5 14 2 2" xfId="12545"/>
    <cellStyle name="20% - Accent5 14 3" xfId="12546"/>
    <cellStyle name="20% - Accent5 15" xfId="12547"/>
    <cellStyle name="20% - Accent5 15 2" xfId="12548"/>
    <cellStyle name="20% - Accent5 15 2 2" xfId="12549"/>
    <cellStyle name="20% - Accent5 15 3" xfId="12550"/>
    <cellStyle name="20% - Accent5 16" xfId="12551"/>
    <cellStyle name="20% - Accent5 16 2" xfId="12552"/>
    <cellStyle name="20% - Accent5 16 2 2" xfId="12553"/>
    <cellStyle name="20% - Accent5 16 3" xfId="12554"/>
    <cellStyle name="20% - Accent5 17" xfId="12555"/>
    <cellStyle name="20% - Accent5 17 2" xfId="12556"/>
    <cellStyle name="20% - Accent5 17 2 2" xfId="12557"/>
    <cellStyle name="20% - Accent5 17 3" xfId="12558"/>
    <cellStyle name="20% - Accent5 18" xfId="12559"/>
    <cellStyle name="20% - Accent5 18 2" xfId="12560"/>
    <cellStyle name="20% - Accent5 18 2 2" xfId="12561"/>
    <cellStyle name="20% - Accent5 18 3" xfId="12562"/>
    <cellStyle name="20% - Accent5 19" xfId="12563"/>
    <cellStyle name="20% - Accent5 19 2" xfId="12564"/>
    <cellStyle name="20% - Accent5 19 2 2" xfId="12565"/>
    <cellStyle name="20% - Accent5 19 3" xfId="12566"/>
    <cellStyle name="20% - Accent5 2" xfId="12567"/>
    <cellStyle name="20% - Accent5 2 10" xfId="12568"/>
    <cellStyle name="20% - Accent5 2 11" xfId="12569"/>
    <cellStyle name="20% - Accent5 2 12" xfId="12570"/>
    <cellStyle name="20% - Accent5 2 13" xfId="12571"/>
    <cellStyle name="20% - Accent5 2 2" xfId="12572"/>
    <cellStyle name="20% - Accent5 2 2 10" xfId="12573"/>
    <cellStyle name="20% - Accent5 2 2 11" xfId="12574"/>
    <cellStyle name="20% - Accent5 2 2 12" xfId="12575"/>
    <cellStyle name="20% - Accent5 2 2 2" xfId="12576"/>
    <cellStyle name="20% - Accent5 2 2 2 2" xfId="12577"/>
    <cellStyle name="20% - Accent5 2 2 3" xfId="12578"/>
    <cellStyle name="20% - Accent5 2 2 3 2" xfId="12579"/>
    <cellStyle name="20% - Accent5 2 2 4" xfId="12580"/>
    <cellStyle name="20% - Accent5 2 2 5" xfId="12581"/>
    <cellStyle name="20% - Accent5 2 2 6" xfId="12582"/>
    <cellStyle name="20% - Accent5 2 2 7" xfId="12583"/>
    <cellStyle name="20% - Accent5 2 2 8" xfId="12584"/>
    <cellStyle name="20% - Accent5 2 2 9" xfId="12585"/>
    <cellStyle name="20% - Accent5 2 3" xfId="12586"/>
    <cellStyle name="20% - Accent5 2 3 2" xfId="12587"/>
    <cellStyle name="20% - Accent5 2 3 3" xfId="12588"/>
    <cellStyle name="20% - Accent5 2 4" xfId="12589"/>
    <cellStyle name="20% - Accent5 2 4 2" xfId="12590"/>
    <cellStyle name="20% - Accent5 2 5" xfId="12591"/>
    <cellStyle name="20% - Accent5 2 6" xfId="12592"/>
    <cellStyle name="20% - Accent5 2 7" xfId="12593"/>
    <cellStyle name="20% - Accent5 2 8" xfId="12594"/>
    <cellStyle name="20% - Accent5 2 9" xfId="12595"/>
    <cellStyle name="20% - Accent5 20" xfId="12596"/>
    <cellStyle name="20% - Accent5 20 2" xfId="12597"/>
    <cellStyle name="20% - Accent5 20 2 2" xfId="12598"/>
    <cellStyle name="20% - Accent5 20 3" xfId="12599"/>
    <cellStyle name="20% - Accent5 21" xfId="12600"/>
    <cellStyle name="20% - Accent5 21 2" xfId="12601"/>
    <cellStyle name="20% - Accent5 21 2 2" xfId="12602"/>
    <cellStyle name="20% - Accent5 21 3" xfId="12603"/>
    <cellStyle name="20% - Accent5 22" xfId="12604"/>
    <cellStyle name="20% - Accent5 22 2" xfId="12605"/>
    <cellStyle name="20% - Accent5 22 2 2" xfId="12606"/>
    <cellStyle name="20% - Accent5 22 3" xfId="12607"/>
    <cellStyle name="20% - Accent5 23" xfId="12608"/>
    <cellStyle name="20% - Accent5 23 2" xfId="12609"/>
    <cellStyle name="20% - Accent5 23 2 2" xfId="12610"/>
    <cellStyle name="20% - Accent5 23 3" xfId="12611"/>
    <cellStyle name="20% - Accent5 24" xfId="12612"/>
    <cellStyle name="20% - Accent5 24 2" xfId="12613"/>
    <cellStyle name="20% - Accent5 24 2 2" xfId="12614"/>
    <cellStyle name="20% - Accent5 24 3" xfId="12615"/>
    <cellStyle name="20% - Accent5 25" xfId="12616"/>
    <cellStyle name="20% - Accent5 25 2" xfId="12617"/>
    <cellStyle name="20% - Accent5 26" xfId="12618"/>
    <cellStyle name="20% - Accent5 26 2" xfId="12619"/>
    <cellStyle name="20% - Accent5 27" xfId="12620"/>
    <cellStyle name="20% - Accent5 27 2" xfId="12621"/>
    <cellStyle name="20% - Accent5 28" xfId="12622"/>
    <cellStyle name="20% - Accent5 28 2" xfId="12623"/>
    <cellStyle name="20% - Accent5 29" xfId="12624"/>
    <cellStyle name="20% - Accent5 29 2" xfId="12625"/>
    <cellStyle name="20% - Accent5 3" xfId="12626"/>
    <cellStyle name="20% - Accent5 3 10" xfId="12627"/>
    <cellStyle name="20% - Accent5 3 11" xfId="12628"/>
    <cellStyle name="20% - Accent5 3 12" xfId="12629"/>
    <cellStyle name="20% - Accent5 3 13" xfId="12630"/>
    <cellStyle name="20% - Accent5 3 14" xfId="12631"/>
    <cellStyle name="20% - Accent5 3 2" xfId="12632"/>
    <cellStyle name="20% - Accent5 3 2 10" xfId="12633"/>
    <cellStyle name="20% - Accent5 3 2 11" xfId="12634"/>
    <cellStyle name="20% - Accent5 3 2 12" xfId="12635"/>
    <cellStyle name="20% - Accent5 3 2 2" xfId="12636"/>
    <cellStyle name="20% - Accent5 3 2 2 2" xfId="12637"/>
    <cellStyle name="20% - Accent5 3 2 3" xfId="12638"/>
    <cellStyle name="20% - Accent5 3 2 3 2" xfId="12639"/>
    <cellStyle name="20% - Accent5 3 2 4" xfId="12640"/>
    <cellStyle name="20% - Accent5 3 2 5" xfId="12641"/>
    <cellStyle name="20% - Accent5 3 2 6" xfId="12642"/>
    <cellStyle name="20% - Accent5 3 2 7" xfId="12643"/>
    <cellStyle name="20% - Accent5 3 2 8" xfId="12644"/>
    <cellStyle name="20% - Accent5 3 2 9" xfId="12645"/>
    <cellStyle name="20% - Accent5 3 3" xfId="12646"/>
    <cellStyle name="20% - Accent5 3 3 2" xfId="12647"/>
    <cellStyle name="20% - Accent5 3 3 3" xfId="12648"/>
    <cellStyle name="20% - Accent5 3 4" xfId="12649"/>
    <cellStyle name="20% - Accent5 3 4 2" xfId="12650"/>
    <cellStyle name="20% - Accent5 3 5" xfId="12651"/>
    <cellStyle name="20% - Accent5 3 6" xfId="12652"/>
    <cellStyle name="20% - Accent5 3 7" xfId="12653"/>
    <cellStyle name="20% - Accent5 3 8" xfId="12654"/>
    <cellStyle name="20% - Accent5 3 9" xfId="12655"/>
    <cellStyle name="20% - Accent5 30" xfId="12656"/>
    <cellStyle name="20% - Accent5 30 2" xfId="12657"/>
    <cellStyle name="20% - Accent5 4" xfId="12658"/>
    <cellStyle name="20% - Accent5 4 10" xfId="12659"/>
    <cellStyle name="20% - Accent5 4 11" xfId="12660"/>
    <cellStyle name="20% - Accent5 4 12" xfId="12661"/>
    <cellStyle name="20% - Accent5 4 13" xfId="12662"/>
    <cellStyle name="20% - Accent5 4 14" xfId="12663"/>
    <cellStyle name="20% - Accent5 4 2" xfId="12664"/>
    <cellStyle name="20% - Accent5 4 2 10" xfId="12665"/>
    <cellStyle name="20% - Accent5 4 2 11" xfId="12666"/>
    <cellStyle name="20% - Accent5 4 2 12" xfId="12667"/>
    <cellStyle name="20% - Accent5 4 2 2" xfId="12668"/>
    <cellStyle name="20% - Accent5 4 2 2 2" xfId="12669"/>
    <cellStyle name="20% - Accent5 4 2 3" xfId="12670"/>
    <cellStyle name="20% - Accent5 4 2 3 2" xfId="12671"/>
    <cellStyle name="20% - Accent5 4 2 4" xfId="12672"/>
    <cellStyle name="20% - Accent5 4 2 5" xfId="12673"/>
    <cellStyle name="20% - Accent5 4 2 6" xfId="12674"/>
    <cellStyle name="20% - Accent5 4 2 7" xfId="12675"/>
    <cellStyle name="20% - Accent5 4 2 8" xfId="12676"/>
    <cellStyle name="20% - Accent5 4 2 9" xfId="12677"/>
    <cellStyle name="20% - Accent5 4 3" xfId="12678"/>
    <cellStyle name="20% - Accent5 4 3 2" xfId="12679"/>
    <cellStyle name="20% - Accent5 4 4" xfId="12680"/>
    <cellStyle name="20% - Accent5 4 4 2" xfId="12681"/>
    <cellStyle name="20% - Accent5 4 5" xfId="12682"/>
    <cellStyle name="20% - Accent5 4 6" xfId="12683"/>
    <cellStyle name="20% - Accent5 4 7" xfId="12684"/>
    <cellStyle name="20% - Accent5 4 8" xfId="12685"/>
    <cellStyle name="20% - Accent5 4 9" xfId="12686"/>
    <cellStyle name="20% - Accent5 5" xfId="12687"/>
    <cellStyle name="20% - Accent5 5 10" xfId="12688"/>
    <cellStyle name="20% - Accent5 5 11" xfId="12689"/>
    <cellStyle name="20% - Accent5 5 12" xfId="12690"/>
    <cellStyle name="20% - Accent5 5 13" xfId="12691"/>
    <cellStyle name="20% - Accent5 5 2" xfId="12692"/>
    <cellStyle name="20% - Accent5 5 2 10" xfId="12693"/>
    <cellStyle name="20% - Accent5 5 2 11" xfId="12694"/>
    <cellStyle name="20% - Accent5 5 2 2" xfId="12695"/>
    <cellStyle name="20% - Accent5 5 2 2 2" xfId="12696"/>
    <cellStyle name="20% - Accent5 5 2 3" xfId="12697"/>
    <cellStyle name="20% - Accent5 5 2 3 2" xfId="12698"/>
    <cellStyle name="20% - Accent5 5 2 4" xfId="12699"/>
    <cellStyle name="20% - Accent5 5 2 5" xfId="12700"/>
    <cellStyle name="20% - Accent5 5 2 6" xfId="12701"/>
    <cellStyle name="20% - Accent5 5 2 7" xfId="12702"/>
    <cellStyle name="20% - Accent5 5 2 8" xfId="12703"/>
    <cellStyle name="20% - Accent5 5 2 9" xfId="12704"/>
    <cellStyle name="20% - Accent5 5 3" xfId="12705"/>
    <cellStyle name="20% - Accent5 5 3 2" xfId="12706"/>
    <cellStyle name="20% - Accent5 5 4" xfId="12707"/>
    <cellStyle name="20% - Accent5 5 4 2" xfId="12708"/>
    <cellStyle name="20% - Accent5 5 5" xfId="12709"/>
    <cellStyle name="20% - Accent5 5 6" xfId="12710"/>
    <cellStyle name="20% - Accent5 5 7" xfId="12711"/>
    <cellStyle name="20% - Accent5 5 8" xfId="12712"/>
    <cellStyle name="20% - Accent5 5 9" xfId="12713"/>
    <cellStyle name="20% - Accent5 6" xfId="12714"/>
    <cellStyle name="20% - Accent5 6 2" xfId="12715"/>
    <cellStyle name="20% - Accent5 6 2 2" xfId="12716"/>
    <cellStyle name="20% - Accent5 6 3" xfId="12717"/>
    <cellStyle name="20% - Accent5 7" xfId="12718"/>
    <cellStyle name="20% - Accent5 7 2" xfId="12719"/>
    <cellStyle name="20% - Accent5 7 2 2" xfId="12720"/>
    <cellStyle name="20% - Accent5 7 3" xfId="12721"/>
    <cellStyle name="20% - Accent5 8" xfId="12722"/>
    <cellStyle name="20% - Accent5 8 2" xfId="12723"/>
    <cellStyle name="20% - Accent5 8 2 2" xfId="12724"/>
    <cellStyle name="20% - Accent5 8 3" xfId="12725"/>
    <cellStyle name="20% - Accent5 9" xfId="12726"/>
    <cellStyle name="20% - Accent5 9 2" xfId="12727"/>
    <cellStyle name="20% - Accent5 9 2 2" xfId="12728"/>
    <cellStyle name="20% - Accent5 9 3" xfId="12729"/>
    <cellStyle name="20% - Accent6 10" xfId="12730"/>
    <cellStyle name="20% - Accent6 10 2" xfId="12731"/>
    <cellStyle name="20% - Accent6 10 2 2" xfId="12732"/>
    <cellStyle name="20% - Accent6 10 3" xfId="12733"/>
    <cellStyle name="20% - Accent6 11" xfId="12734"/>
    <cellStyle name="20% - Accent6 11 2" xfId="12735"/>
    <cellStyle name="20% - Accent6 11 2 2" xfId="12736"/>
    <cellStyle name="20% - Accent6 11 3" xfId="12737"/>
    <cellStyle name="20% - Accent6 12" xfId="12738"/>
    <cellStyle name="20% - Accent6 12 2" xfId="12739"/>
    <cellStyle name="20% - Accent6 12 2 2" xfId="12740"/>
    <cellStyle name="20% - Accent6 12 3" xfId="12741"/>
    <cellStyle name="20% - Accent6 13" xfId="12742"/>
    <cellStyle name="20% - Accent6 13 2" xfId="12743"/>
    <cellStyle name="20% - Accent6 13 2 2" xfId="12744"/>
    <cellStyle name="20% - Accent6 13 3" xfId="12745"/>
    <cellStyle name="20% - Accent6 14" xfId="12746"/>
    <cellStyle name="20% - Accent6 14 2" xfId="12747"/>
    <cellStyle name="20% - Accent6 14 2 2" xfId="12748"/>
    <cellStyle name="20% - Accent6 14 3" xfId="12749"/>
    <cellStyle name="20% - Accent6 15" xfId="12750"/>
    <cellStyle name="20% - Accent6 15 2" xfId="12751"/>
    <cellStyle name="20% - Accent6 15 2 2" xfId="12752"/>
    <cellStyle name="20% - Accent6 15 3" xfId="12753"/>
    <cellStyle name="20% - Accent6 16" xfId="12754"/>
    <cellStyle name="20% - Accent6 16 2" xfId="12755"/>
    <cellStyle name="20% - Accent6 16 2 2" xfId="12756"/>
    <cellStyle name="20% - Accent6 16 3" xfId="12757"/>
    <cellStyle name="20% - Accent6 17" xfId="12758"/>
    <cellStyle name="20% - Accent6 17 2" xfId="12759"/>
    <cellStyle name="20% - Accent6 17 2 2" xfId="12760"/>
    <cellStyle name="20% - Accent6 17 3" xfId="12761"/>
    <cellStyle name="20% - Accent6 18" xfId="12762"/>
    <cellStyle name="20% - Accent6 18 2" xfId="12763"/>
    <cellStyle name="20% - Accent6 18 2 2" xfId="12764"/>
    <cellStyle name="20% - Accent6 18 3" xfId="12765"/>
    <cellStyle name="20% - Accent6 19" xfId="12766"/>
    <cellStyle name="20% - Accent6 19 2" xfId="12767"/>
    <cellStyle name="20% - Accent6 19 2 2" xfId="12768"/>
    <cellStyle name="20% - Accent6 19 3" xfId="12769"/>
    <cellStyle name="20% - Accent6 2" xfId="12770"/>
    <cellStyle name="20% - Accent6 2 10" xfId="12771"/>
    <cellStyle name="20% - Accent6 2 11" xfId="12772"/>
    <cellStyle name="20% - Accent6 2 12" xfId="12773"/>
    <cellStyle name="20% - Accent6 2 13" xfId="12774"/>
    <cellStyle name="20% - Accent6 2 14" xfId="12775"/>
    <cellStyle name="20% - Accent6 2 2" xfId="12776"/>
    <cellStyle name="20% - Accent6 2 2 10" xfId="12777"/>
    <cellStyle name="20% - Accent6 2 2 11" xfId="12778"/>
    <cellStyle name="20% - Accent6 2 2 12" xfId="12779"/>
    <cellStyle name="20% - Accent6 2 2 2" xfId="12780"/>
    <cellStyle name="20% - Accent6 2 2 2 2" xfId="12781"/>
    <cellStyle name="20% - Accent6 2 2 3" xfId="12782"/>
    <cellStyle name="20% - Accent6 2 2 3 2" xfId="12783"/>
    <cellStyle name="20% - Accent6 2 2 4" xfId="12784"/>
    <cellStyle name="20% - Accent6 2 2 5" xfId="12785"/>
    <cellStyle name="20% - Accent6 2 2 6" xfId="12786"/>
    <cellStyle name="20% - Accent6 2 2 7" xfId="12787"/>
    <cellStyle name="20% - Accent6 2 2 8" xfId="12788"/>
    <cellStyle name="20% - Accent6 2 2 9" xfId="12789"/>
    <cellStyle name="20% - Accent6 2 3" xfId="12790"/>
    <cellStyle name="20% - Accent6 2 3 2" xfId="12791"/>
    <cellStyle name="20% - Accent6 2 3 3" xfId="12792"/>
    <cellStyle name="20% - Accent6 2 4" xfId="12793"/>
    <cellStyle name="20% - Accent6 2 4 2" xfId="12794"/>
    <cellStyle name="20% - Accent6 2 5" xfId="12795"/>
    <cellStyle name="20% - Accent6 2 6" xfId="12796"/>
    <cellStyle name="20% - Accent6 2 7" xfId="12797"/>
    <cellStyle name="20% - Accent6 2 8" xfId="12798"/>
    <cellStyle name="20% - Accent6 2 9" xfId="12799"/>
    <cellStyle name="20% - Accent6 20" xfId="12800"/>
    <cellStyle name="20% - Accent6 20 2" xfId="12801"/>
    <cellStyle name="20% - Accent6 20 2 2" xfId="12802"/>
    <cellStyle name="20% - Accent6 20 3" xfId="12803"/>
    <cellStyle name="20% - Accent6 21" xfId="12804"/>
    <cellStyle name="20% - Accent6 21 2" xfId="12805"/>
    <cellStyle name="20% - Accent6 21 2 2" xfId="12806"/>
    <cellStyle name="20% - Accent6 21 3" xfId="12807"/>
    <cellStyle name="20% - Accent6 22" xfId="12808"/>
    <cellStyle name="20% - Accent6 22 2" xfId="12809"/>
    <cellStyle name="20% - Accent6 22 2 2" xfId="12810"/>
    <cellStyle name="20% - Accent6 22 3" xfId="12811"/>
    <cellStyle name="20% - Accent6 23" xfId="12812"/>
    <cellStyle name="20% - Accent6 23 2" xfId="12813"/>
    <cellStyle name="20% - Accent6 23 2 2" xfId="12814"/>
    <cellStyle name="20% - Accent6 23 3" xfId="12815"/>
    <cellStyle name="20% - Accent6 24" xfId="12816"/>
    <cellStyle name="20% - Accent6 24 2" xfId="12817"/>
    <cellStyle name="20% - Accent6 24 2 2" xfId="12818"/>
    <cellStyle name="20% - Accent6 24 3" xfId="12819"/>
    <cellStyle name="20% - Accent6 25" xfId="12820"/>
    <cellStyle name="20% - Accent6 25 2" xfId="12821"/>
    <cellStyle name="20% - Accent6 26" xfId="12822"/>
    <cellStyle name="20% - Accent6 26 2" xfId="12823"/>
    <cellStyle name="20% - Accent6 27" xfId="12824"/>
    <cellStyle name="20% - Accent6 27 2" xfId="12825"/>
    <cellStyle name="20% - Accent6 28" xfId="12826"/>
    <cellStyle name="20% - Accent6 28 2" xfId="12827"/>
    <cellStyle name="20% - Accent6 29" xfId="12828"/>
    <cellStyle name="20% - Accent6 29 2" xfId="12829"/>
    <cellStyle name="20% - Accent6 3" xfId="12830"/>
    <cellStyle name="20% - Accent6 3 10" xfId="12831"/>
    <cellStyle name="20% - Accent6 3 11" xfId="12832"/>
    <cellStyle name="20% - Accent6 3 12" xfId="12833"/>
    <cellStyle name="20% - Accent6 3 13" xfId="12834"/>
    <cellStyle name="20% - Accent6 3 14" xfId="12835"/>
    <cellStyle name="20% - Accent6 3 2" xfId="12836"/>
    <cellStyle name="20% - Accent6 3 2 10" xfId="12837"/>
    <cellStyle name="20% - Accent6 3 2 11" xfId="12838"/>
    <cellStyle name="20% - Accent6 3 2 12" xfId="12839"/>
    <cellStyle name="20% - Accent6 3 2 2" xfId="12840"/>
    <cellStyle name="20% - Accent6 3 2 2 2" xfId="12841"/>
    <cellStyle name="20% - Accent6 3 2 3" xfId="12842"/>
    <cellStyle name="20% - Accent6 3 2 3 2" xfId="12843"/>
    <cellStyle name="20% - Accent6 3 2 4" xfId="12844"/>
    <cellStyle name="20% - Accent6 3 2 5" xfId="12845"/>
    <cellStyle name="20% - Accent6 3 2 6" xfId="12846"/>
    <cellStyle name="20% - Accent6 3 2 7" xfId="12847"/>
    <cellStyle name="20% - Accent6 3 2 8" xfId="12848"/>
    <cellStyle name="20% - Accent6 3 2 9" xfId="12849"/>
    <cellStyle name="20% - Accent6 3 3" xfId="12850"/>
    <cellStyle name="20% - Accent6 3 3 2" xfId="12851"/>
    <cellStyle name="20% - Accent6 3 3 3" xfId="12852"/>
    <cellStyle name="20% - Accent6 3 4" xfId="12853"/>
    <cellStyle name="20% - Accent6 3 4 2" xfId="12854"/>
    <cellStyle name="20% - Accent6 3 5" xfId="12855"/>
    <cellStyle name="20% - Accent6 3 6" xfId="12856"/>
    <cellStyle name="20% - Accent6 3 7" xfId="12857"/>
    <cellStyle name="20% - Accent6 3 8" xfId="12858"/>
    <cellStyle name="20% - Accent6 3 9" xfId="12859"/>
    <cellStyle name="20% - Accent6 30" xfId="12860"/>
    <cellStyle name="20% - Accent6 30 2" xfId="12861"/>
    <cellStyle name="20% - Accent6 31" xfId="12862"/>
    <cellStyle name="20% - Accent6 4" xfId="12863"/>
    <cellStyle name="20% - Accent6 4 10" xfId="12864"/>
    <cellStyle name="20% - Accent6 4 11" xfId="12865"/>
    <cellStyle name="20% - Accent6 4 12" xfId="12866"/>
    <cellStyle name="20% - Accent6 4 13" xfId="12867"/>
    <cellStyle name="20% - Accent6 4 14" xfId="12868"/>
    <cellStyle name="20% - Accent6 4 2" xfId="12869"/>
    <cellStyle name="20% - Accent6 4 2 10" xfId="12870"/>
    <cellStyle name="20% - Accent6 4 2 11" xfId="12871"/>
    <cellStyle name="20% - Accent6 4 2 12" xfId="12872"/>
    <cellStyle name="20% - Accent6 4 2 2" xfId="12873"/>
    <cellStyle name="20% - Accent6 4 2 2 2" xfId="12874"/>
    <cellStyle name="20% - Accent6 4 2 3" xfId="12875"/>
    <cellStyle name="20% - Accent6 4 2 3 2" xfId="12876"/>
    <cellStyle name="20% - Accent6 4 2 4" xfId="12877"/>
    <cellStyle name="20% - Accent6 4 2 5" xfId="12878"/>
    <cellStyle name="20% - Accent6 4 2 6" xfId="12879"/>
    <cellStyle name="20% - Accent6 4 2 7" xfId="12880"/>
    <cellStyle name="20% - Accent6 4 2 8" xfId="12881"/>
    <cellStyle name="20% - Accent6 4 2 9" xfId="12882"/>
    <cellStyle name="20% - Accent6 4 3" xfId="12883"/>
    <cellStyle name="20% - Accent6 4 3 2" xfId="12884"/>
    <cellStyle name="20% - Accent6 4 4" xfId="12885"/>
    <cellStyle name="20% - Accent6 4 4 2" xfId="12886"/>
    <cellStyle name="20% - Accent6 4 5" xfId="12887"/>
    <cellStyle name="20% - Accent6 4 6" xfId="12888"/>
    <cellStyle name="20% - Accent6 4 7" xfId="12889"/>
    <cellStyle name="20% - Accent6 4 8" xfId="12890"/>
    <cellStyle name="20% - Accent6 4 9" xfId="12891"/>
    <cellStyle name="20% - Accent6 5" xfId="12892"/>
    <cellStyle name="20% - Accent6 5 10" xfId="12893"/>
    <cellStyle name="20% - Accent6 5 11" xfId="12894"/>
    <cellStyle name="20% - Accent6 5 12" xfId="12895"/>
    <cellStyle name="20% - Accent6 5 13" xfId="12896"/>
    <cellStyle name="20% - Accent6 5 2" xfId="12897"/>
    <cellStyle name="20% - Accent6 5 2 10" xfId="12898"/>
    <cellStyle name="20% - Accent6 5 2 11" xfId="12899"/>
    <cellStyle name="20% - Accent6 5 2 2" xfId="12900"/>
    <cellStyle name="20% - Accent6 5 2 2 2" xfId="12901"/>
    <cellStyle name="20% - Accent6 5 2 3" xfId="12902"/>
    <cellStyle name="20% - Accent6 5 2 3 2" xfId="12903"/>
    <cellStyle name="20% - Accent6 5 2 4" xfId="12904"/>
    <cellStyle name="20% - Accent6 5 2 5" xfId="12905"/>
    <cellStyle name="20% - Accent6 5 2 6" xfId="12906"/>
    <cellStyle name="20% - Accent6 5 2 7" xfId="12907"/>
    <cellStyle name="20% - Accent6 5 2 8" xfId="12908"/>
    <cellStyle name="20% - Accent6 5 2 9" xfId="12909"/>
    <cellStyle name="20% - Accent6 5 3" xfId="12910"/>
    <cellStyle name="20% - Accent6 5 3 2" xfId="12911"/>
    <cellStyle name="20% - Accent6 5 4" xfId="12912"/>
    <cellStyle name="20% - Accent6 5 4 2" xfId="12913"/>
    <cellStyle name="20% - Accent6 5 5" xfId="12914"/>
    <cellStyle name="20% - Accent6 5 6" xfId="12915"/>
    <cellStyle name="20% - Accent6 5 7" xfId="12916"/>
    <cellStyle name="20% - Accent6 5 8" xfId="12917"/>
    <cellStyle name="20% - Accent6 5 9" xfId="12918"/>
    <cellStyle name="20% - Accent6 6" xfId="12919"/>
    <cellStyle name="20% - Accent6 6 2" xfId="12920"/>
    <cellStyle name="20% - Accent6 6 2 2" xfId="12921"/>
    <cellStyle name="20% - Accent6 6 3" xfId="12922"/>
    <cellStyle name="20% - Accent6 7" xfId="12923"/>
    <cellStyle name="20% - Accent6 7 2" xfId="12924"/>
    <cellStyle name="20% - Accent6 7 2 2" xfId="12925"/>
    <cellStyle name="20% - Accent6 7 3" xfId="12926"/>
    <cellStyle name="20% - Accent6 8" xfId="12927"/>
    <cellStyle name="20% - Accent6 8 2" xfId="12928"/>
    <cellStyle name="20% - Accent6 8 2 2" xfId="12929"/>
    <cellStyle name="20% - Accent6 8 3" xfId="12930"/>
    <cellStyle name="20% - Accent6 9" xfId="12931"/>
    <cellStyle name="20% - Accent6 9 2" xfId="12932"/>
    <cellStyle name="20% - Accent6 9 2 2" xfId="12933"/>
    <cellStyle name="20% - Accent6 9 3" xfId="12934"/>
    <cellStyle name="24" xfId="12935"/>
    <cellStyle name="24 10" xfId="12936"/>
    <cellStyle name="24 11" xfId="12937"/>
    <cellStyle name="24 12" xfId="12938"/>
    <cellStyle name="24 13" xfId="12939"/>
    <cellStyle name="24 14" xfId="12940"/>
    <cellStyle name="24 15" xfId="12941"/>
    <cellStyle name="24 16" xfId="12942"/>
    <cellStyle name="24 17" xfId="12943"/>
    <cellStyle name="24 18" xfId="12944"/>
    <cellStyle name="24 19" xfId="12945"/>
    <cellStyle name="24 2" xfId="12946"/>
    <cellStyle name="24 20" xfId="12947"/>
    <cellStyle name="24 3" xfId="12948"/>
    <cellStyle name="24 4" xfId="12949"/>
    <cellStyle name="24 5" xfId="12950"/>
    <cellStyle name="24 6" xfId="12951"/>
    <cellStyle name="24 7" xfId="12952"/>
    <cellStyle name="24 8" xfId="12953"/>
    <cellStyle name="24 9" xfId="12954"/>
    <cellStyle name="3 sig fig" xfId="12955"/>
    <cellStyle name="40% - Accent1 10" xfId="12956"/>
    <cellStyle name="40% - Accent1 10 2" xfId="12957"/>
    <cellStyle name="40% - Accent1 10 2 2" xfId="12958"/>
    <cellStyle name="40% - Accent1 10 3" xfId="12959"/>
    <cellStyle name="40% - Accent1 11" xfId="12960"/>
    <cellStyle name="40% - Accent1 11 2" xfId="12961"/>
    <cellStyle name="40% - Accent1 11 2 2" xfId="12962"/>
    <cellStyle name="40% - Accent1 11 3" xfId="12963"/>
    <cellStyle name="40% - Accent1 12" xfId="12964"/>
    <cellStyle name="40% - Accent1 12 2" xfId="12965"/>
    <cellStyle name="40% - Accent1 12 2 2" xfId="12966"/>
    <cellStyle name="40% - Accent1 12 3" xfId="12967"/>
    <cellStyle name="40% - Accent1 13" xfId="12968"/>
    <cellStyle name="40% - Accent1 13 2" xfId="12969"/>
    <cellStyle name="40% - Accent1 13 2 2" xfId="12970"/>
    <cellStyle name="40% - Accent1 13 3" xfId="12971"/>
    <cellStyle name="40% - Accent1 14" xfId="12972"/>
    <cellStyle name="40% - Accent1 14 2" xfId="12973"/>
    <cellStyle name="40% - Accent1 14 2 2" xfId="12974"/>
    <cellStyle name="40% - Accent1 14 3" xfId="12975"/>
    <cellStyle name="40% - Accent1 15" xfId="12976"/>
    <cellStyle name="40% - Accent1 15 2" xfId="12977"/>
    <cellStyle name="40% - Accent1 15 2 2" xfId="12978"/>
    <cellStyle name="40% - Accent1 15 3" xfId="12979"/>
    <cellStyle name="40% - Accent1 16" xfId="12980"/>
    <cellStyle name="40% - Accent1 16 2" xfId="12981"/>
    <cellStyle name="40% - Accent1 16 2 2" xfId="12982"/>
    <cellStyle name="40% - Accent1 16 3" xfId="12983"/>
    <cellStyle name="40% - Accent1 17" xfId="12984"/>
    <cellStyle name="40% - Accent1 17 2" xfId="12985"/>
    <cellStyle name="40% - Accent1 17 2 2" xfId="12986"/>
    <cellStyle name="40% - Accent1 17 3" xfId="12987"/>
    <cellStyle name="40% - Accent1 18" xfId="12988"/>
    <cellStyle name="40% - Accent1 18 2" xfId="12989"/>
    <cellStyle name="40% - Accent1 18 2 2" xfId="12990"/>
    <cellStyle name="40% - Accent1 18 3" xfId="12991"/>
    <cellStyle name="40% - Accent1 19" xfId="12992"/>
    <cellStyle name="40% - Accent1 19 2" xfId="12993"/>
    <cellStyle name="40% - Accent1 19 2 2" xfId="12994"/>
    <cellStyle name="40% - Accent1 19 3" xfId="12995"/>
    <cellStyle name="40% - Accent1 2" xfId="12996"/>
    <cellStyle name="40% - Accent1 2 10" xfId="12997"/>
    <cellStyle name="40% - Accent1 2 11" xfId="12998"/>
    <cellStyle name="40% - Accent1 2 12" xfId="12999"/>
    <cellStyle name="40% - Accent1 2 13" xfId="13000"/>
    <cellStyle name="40% - Accent1 2 14" xfId="13001"/>
    <cellStyle name="40% - Accent1 2 2" xfId="13002"/>
    <cellStyle name="40% - Accent1 2 2 10" xfId="13003"/>
    <cellStyle name="40% - Accent1 2 2 11" xfId="13004"/>
    <cellStyle name="40% - Accent1 2 2 12" xfId="13005"/>
    <cellStyle name="40% - Accent1 2 2 2" xfId="13006"/>
    <cellStyle name="40% - Accent1 2 2 2 2" xfId="13007"/>
    <cellStyle name="40% - Accent1 2 2 3" xfId="13008"/>
    <cellStyle name="40% - Accent1 2 2 3 2" xfId="13009"/>
    <cellStyle name="40% - Accent1 2 2 4" xfId="13010"/>
    <cellStyle name="40% - Accent1 2 2 5" xfId="13011"/>
    <cellStyle name="40% - Accent1 2 2 6" xfId="13012"/>
    <cellStyle name="40% - Accent1 2 2 7" xfId="13013"/>
    <cellStyle name="40% - Accent1 2 2 8" xfId="13014"/>
    <cellStyle name="40% - Accent1 2 2 9" xfId="13015"/>
    <cellStyle name="40% - Accent1 2 3" xfId="13016"/>
    <cellStyle name="40% - Accent1 2 3 2" xfId="13017"/>
    <cellStyle name="40% - Accent1 2 3 3" xfId="13018"/>
    <cellStyle name="40% - Accent1 2 4" xfId="13019"/>
    <cellStyle name="40% - Accent1 2 4 2" xfId="13020"/>
    <cellStyle name="40% - Accent1 2 5" xfId="13021"/>
    <cellStyle name="40% - Accent1 2 6" xfId="13022"/>
    <cellStyle name="40% - Accent1 2 7" xfId="13023"/>
    <cellStyle name="40% - Accent1 2 8" xfId="13024"/>
    <cellStyle name="40% - Accent1 2 9" xfId="13025"/>
    <cellStyle name="40% - Accent1 20" xfId="13026"/>
    <cellStyle name="40% - Accent1 20 2" xfId="13027"/>
    <cellStyle name="40% - Accent1 20 2 2" xfId="13028"/>
    <cellStyle name="40% - Accent1 20 3" xfId="13029"/>
    <cellStyle name="40% - Accent1 21" xfId="13030"/>
    <cellStyle name="40% - Accent1 21 2" xfId="13031"/>
    <cellStyle name="40% - Accent1 21 2 2" xfId="13032"/>
    <cellStyle name="40% - Accent1 21 3" xfId="13033"/>
    <cellStyle name="40% - Accent1 22" xfId="13034"/>
    <cellStyle name="40% - Accent1 22 2" xfId="13035"/>
    <cellStyle name="40% - Accent1 22 2 2" xfId="13036"/>
    <cellStyle name="40% - Accent1 22 3" xfId="13037"/>
    <cellStyle name="40% - Accent1 23" xfId="13038"/>
    <cellStyle name="40% - Accent1 23 2" xfId="13039"/>
    <cellStyle name="40% - Accent1 23 2 2" xfId="13040"/>
    <cellStyle name="40% - Accent1 23 3" xfId="13041"/>
    <cellStyle name="40% - Accent1 24" xfId="13042"/>
    <cellStyle name="40% - Accent1 24 2" xfId="13043"/>
    <cellStyle name="40% - Accent1 24 2 2" xfId="13044"/>
    <cellStyle name="40% - Accent1 24 3" xfId="13045"/>
    <cellStyle name="40% - Accent1 25" xfId="13046"/>
    <cellStyle name="40% - Accent1 25 2" xfId="13047"/>
    <cellStyle name="40% - Accent1 26" xfId="13048"/>
    <cellStyle name="40% - Accent1 26 2" xfId="13049"/>
    <cellStyle name="40% - Accent1 27" xfId="13050"/>
    <cellStyle name="40% - Accent1 27 2" xfId="13051"/>
    <cellStyle name="40% - Accent1 28" xfId="13052"/>
    <cellStyle name="40% - Accent1 28 2" xfId="13053"/>
    <cellStyle name="40% - Accent1 29" xfId="13054"/>
    <cellStyle name="40% - Accent1 29 2" xfId="13055"/>
    <cellStyle name="40% - Accent1 3" xfId="13056"/>
    <cellStyle name="40% - Accent1 3 10" xfId="13057"/>
    <cellStyle name="40% - Accent1 3 11" xfId="13058"/>
    <cellStyle name="40% - Accent1 3 12" xfId="13059"/>
    <cellStyle name="40% - Accent1 3 13" xfId="13060"/>
    <cellStyle name="40% - Accent1 3 14" xfId="13061"/>
    <cellStyle name="40% - Accent1 3 2" xfId="13062"/>
    <cellStyle name="40% - Accent1 3 2 10" xfId="13063"/>
    <cellStyle name="40% - Accent1 3 2 11" xfId="13064"/>
    <cellStyle name="40% - Accent1 3 2 12" xfId="13065"/>
    <cellStyle name="40% - Accent1 3 2 2" xfId="13066"/>
    <cellStyle name="40% - Accent1 3 2 2 2" xfId="13067"/>
    <cellStyle name="40% - Accent1 3 2 3" xfId="13068"/>
    <cellStyle name="40% - Accent1 3 2 3 2" xfId="13069"/>
    <cellStyle name="40% - Accent1 3 2 4" xfId="13070"/>
    <cellStyle name="40% - Accent1 3 2 5" xfId="13071"/>
    <cellStyle name="40% - Accent1 3 2 6" xfId="13072"/>
    <cellStyle name="40% - Accent1 3 2 7" xfId="13073"/>
    <cellStyle name="40% - Accent1 3 2 8" xfId="13074"/>
    <cellStyle name="40% - Accent1 3 2 9" xfId="13075"/>
    <cellStyle name="40% - Accent1 3 3" xfId="13076"/>
    <cellStyle name="40% - Accent1 3 3 2" xfId="13077"/>
    <cellStyle name="40% - Accent1 3 3 3" xfId="13078"/>
    <cellStyle name="40% - Accent1 3 4" xfId="13079"/>
    <cellStyle name="40% - Accent1 3 4 2" xfId="13080"/>
    <cellStyle name="40% - Accent1 3 5" xfId="13081"/>
    <cellStyle name="40% - Accent1 3 6" xfId="13082"/>
    <cellStyle name="40% - Accent1 3 7" xfId="13083"/>
    <cellStyle name="40% - Accent1 3 8" xfId="13084"/>
    <cellStyle name="40% - Accent1 3 9" xfId="13085"/>
    <cellStyle name="40% - Accent1 30" xfId="13086"/>
    <cellStyle name="40% - Accent1 30 2" xfId="13087"/>
    <cellStyle name="40% - Accent1 31" xfId="13088"/>
    <cellStyle name="40% - Accent1 4" xfId="13089"/>
    <cellStyle name="40% - Accent1 4 10" xfId="13090"/>
    <cellStyle name="40% - Accent1 4 11" xfId="13091"/>
    <cellStyle name="40% - Accent1 4 12" xfId="13092"/>
    <cellStyle name="40% - Accent1 4 13" xfId="13093"/>
    <cellStyle name="40% - Accent1 4 14" xfId="13094"/>
    <cellStyle name="40% - Accent1 4 2" xfId="13095"/>
    <cellStyle name="40% - Accent1 4 2 10" xfId="13096"/>
    <cellStyle name="40% - Accent1 4 2 11" xfId="13097"/>
    <cellStyle name="40% - Accent1 4 2 12" xfId="13098"/>
    <cellStyle name="40% - Accent1 4 2 2" xfId="13099"/>
    <cellStyle name="40% - Accent1 4 2 2 2" xfId="13100"/>
    <cellStyle name="40% - Accent1 4 2 3" xfId="13101"/>
    <cellStyle name="40% - Accent1 4 2 3 2" xfId="13102"/>
    <cellStyle name="40% - Accent1 4 2 4" xfId="13103"/>
    <cellStyle name="40% - Accent1 4 2 5" xfId="13104"/>
    <cellStyle name="40% - Accent1 4 2 6" xfId="13105"/>
    <cellStyle name="40% - Accent1 4 2 7" xfId="13106"/>
    <cellStyle name="40% - Accent1 4 2 8" xfId="13107"/>
    <cellStyle name="40% - Accent1 4 2 9" xfId="13108"/>
    <cellStyle name="40% - Accent1 4 3" xfId="13109"/>
    <cellStyle name="40% - Accent1 4 3 2" xfId="13110"/>
    <cellStyle name="40% - Accent1 4 4" xfId="13111"/>
    <cellStyle name="40% - Accent1 4 4 2" xfId="13112"/>
    <cellStyle name="40% - Accent1 4 5" xfId="13113"/>
    <cellStyle name="40% - Accent1 4 6" xfId="13114"/>
    <cellStyle name="40% - Accent1 4 7" xfId="13115"/>
    <cellStyle name="40% - Accent1 4 8" xfId="13116"/>
    <cellStyle name="40% - Accent1 4 9" xfId="13117"/>
    <cellStyle name="40% - Accent1 5" xfId="13118"/>
    <cellStyle name="40% - Accent1 5 10" xfId="13119"/>
    <cellStyle name="40% - Accent1 5 11" xfId="13120"/>
    <cellStyle name="40% - Accent1 5 12" xfId="13121"/>
    <cellStyle name="40% - Accent1 5 13" xfId="13122"/>
    <cellStyle name="40% - Accent1 5 2" xfId="13123"/>
    <cellStyle name="40% - Accent1 5 2 10" xfId="13124"/>
    <cellStyle name="40% - Accent1 5 2 11" xfId="13125"/>
    <cellStyle name="40% - Accent1 5 2 2" xfId="13126"/>
    <cellStyle name="40% - Accent1 5 2 2 2" xfId="13127"/>
    <cellStyle name="40% - Accent1 5 2 3" xfId="13128"/>
    <cellStyle name="40% - Accent1 5 2 3 2" xfId="13129"/>
    <cellStyle name="40% - Accent1 5 2 4" xfId="13130"/>
    <cellStyle name="40% - Accent1 5 2 5" xfId="13131"/>
    <cellStyle name="40% - Accent1 5 2 6" xfId="13132"/>
    <cellStyle name="40% - Accent1 5 2 7" xfId="13133"/>
    <cellStyle name="40% - Accent1 5 2 8" xfId="13134"/>
    <cellStyle name="40% - Accent1 5 2 9" xfId="13135"/>
    <cellStyle name="40% - Accent1 5 3" xfId="13136"/>
    <cellStyle name="40% - Accent1 5 3 2" xfId="13137"/>
    <cellStyle name="40% - Accent1 5 4" xfId="13138"/>
    <cellStyle name="40% - Accent1 5 4 2" xfId="13139"/>
    <cellStyle name="40% - Accent1 5 5" xfId="13140"/>
    <cellStyle name="40% - Accent1 5 6" xfId="13141"/>
    <cellStyle name="40% - Accent1 5 7" xfId="13142"/>
    <cellStyle name="40% - Accent1 5 8" xfId="13143"/>
    <cellStyle name="40% - Accent1 5 9" xfId="13144"/>
    <cellStyle name="40% - Accent1 6" xfId="13145"/>
    <cellStyle name="40% - Accent1 6 2" xfId="13146"/>
    <cellStyle name="40% - Accent1 6 2 2" xfId="13147"/>
    <cellStyle name="40% - Accent1 6 3" xfId="13148"/>
    <cellStyle name="40% - Accent1 7" xfId="13149"/>
    <cellStyle name="40% - Accent1 7 2" xfId="13150"/>
    <cellStyle name="40% - Accent1 7 2 2" xfId="13151"/>
    <cellStyle name="40% - Accent1 7 3" xfId="13152"/>
    <cellStyle name="40% - Accent1 8" xfId="13153"/>
    <cellStyle name="40% - Accent1 8 2" xfId="13154"/>
    <cellStyle name="40% - Accent1 8 2 2" xfId="13155"/>
    <cellStyle name="40% - Accent1 8 3" xfId="13156"/>
    <cellStyle name="40% - Accent1 9" xfId="13157"/>
    <cellStyle name="40% - Accent1 9 2" xfId="13158"/>
    <cellStyle name="40% - Accent1 9 2 2" xfId="13159"/>
    <cellStyle name="40% - Accent1 9 3" xfId="13160"/>
    <cellStyle name="40% - Accent2 10" xfId="13161"/>
    <cellStyle name="40% - Accent2 10 2" xfId="13162"/>
    <cellStyle name="40% - Accent2 10 2 2" xfId="13163"/>
    <cellStyle name="40% - Accent2 10 3" xfId="13164"/>
    <cellStyle name="40% - Accent2 11" xfId="13165"/>
    <cellStyle name="40% - Accent2 11 2" xfId="13166"/>
    <cellStyle name="40% - Accent2 11 2 2" xfId="13167"/>
    <cellStyle name="40% - Accent2 11 3" xfId="13168"/>
    <cellStyle name="40% - Accent2 12" xfId="13169"/>
    <cellStyle name="40% - Accent2 12 2" xfId="13170"/>
    <cellStyle name="40% - Accent2 12 2 2" xfId="13171"/>
    <cellStyle name="40% - Accent2 12 3" xfId="13172"/>
    <cellStyle name="40% - Accent2 13" xfId="13173"/>
    <cellStyle name="40% - Accent2 13 2" xfId="13174"/>
    <cellStyle name="40% - Accent2 13 2 2" xfId="13175"/>
    <cellStyle name="40% - Accent2 13 3" xfId="13176"/>
    <cellStyle name="40% - Accent2 14" xfId="13177"/>
    <cellStyle name="40% - Accent2 14 2" xfId="13178"/>
    <cellStyle name="40% - Accent2 14 2 2" xfId="13179"/>
    <cellStyle name="40% - Accent2 14 3" xfId="13180"/>
    <cellStyle name="40% - Accent2 15" xfId="13181"/>
    <cellStyle name="40% - Accent2 15 2" xfId="13182"/>
    <cellStyle name="40% - Accent2 15 2 2" xfId="13183"/>
    <cellStyle name="40% - Accent2 15 3" xfId="13184"/>
    <cellStyle name="40% - Accent2 16" xfId="13185"/>
    <cellStyle name="40% - Accent2 16 2" xfId="13186"/>
    <cellStyle name="40% - Accent2 16 2 2" xfId="13187"/>
    <cellStyle name="40% - Accent2 16 3" xfId="13188"/>
    <cellStyle name="40% - Accent2 17" xfId="13189"/>
    <cellStyle name="40% - Accent2 17 2" xfId="13190"/>
    <cellStyle name="40% - Accent2 17 2 2" xfId="13191"/>
    <cellStyle name="40% - Accent2 17 3" xfId="13192"/>
    <cellStyle name="40% - Accent2 18" xfId="13193"/>
    <cellStyle name="40% - Accent2 18 2" xfId="13194"/>
    <cellStyle name="40% - Accent2 18 2 2" xfId="13195"/>
    <cellStyle name="40% - Accent2 18 3" xfId="13196"/>
    <cellStyle name="40% - Accent2 19" xfId="13197"/>
    <cellStyle name="40% - Accent2 19 2" xfId="13198"/>
    <cellStyle name="40% - Accent2 19 2 2" xfId="13199"/>
    <cellStyle name="40% - Accent2 19 3" xfId="13200"/>
    <cellStyle name="40% - Accent2 2" xfId="13201"/>
    <cellStyle name="40% - Accent2 2 10" xfId="13202"/>
    <cellStyle name="40% - Accent2 2 11" xfId="13203"/>
    <cellStyle name="40% - Accent2 2 12" xfId="13204"/>
    <cellStyle name="40% - Accent2 2 13" xfId="13205"/>
    <cellStyle name="40% - Accent2 2 2" xfId="13206"/>
    <cellStyle name="40% - Accent2 2 2 10" xfId="13207"/>
    <cellStyle name="40% - Accent2 2 2 11" xfId="13208"/>
    <cellStyle name="40% - Accent2 2 2 12" xfId="13209"/>
    <cellStyle name="40% - Accent2 2 2 2" xfId="13210"/>
    <cellStyle name="40% - Accent2 2 2 2 2" xfId="13211"/>
    <cellStyle name="40% - Accent2 2 2 3" xfId="13212"/>
    <cellStyle name="40% - Accent2 2 2 3 2" xfId="13213"/>
    <cellStyle name="40% - Accent2 2 2 4" xfId="13214"/>
    <cellStyle name="40% - Accent2 2 2 5" xfId="13215"/>
    <cellStyle name="40% - Accent2 2 2 6" xfId="13216"/>
    <cellStyle name="40% - Accent2 2 2 7" xfId="13217"/>
    <cellStyle name="40% - Accent2 2 2 8" xfId="13218"/>
    <cellStyle name="40% - Accent2 2 2 9" xfId="13219"/>
    <cellStyle name="40% - Accent2 2 3" xfId="13220"/>
    <cellStyle name="40% - Accent2 2 3 2" xfId="13221"/>
    <cellStyle name="40% - Accent2 2 3 3" xfId="13222"/>
    <cellStyle name="40% - Accent2 2 4" xfId="13223"/>
    <cellStyle name="40% - Accent2 2 4 2" xfId="13224"/>
    <cellStyle name="40% - Accent2 2 5" xfId="13225"/>
    <cellStyle name="40% - Accent2 2 6" xfId="13226"/>
    <cellStyle name="40% - Accent2 2 7" xfId="13227"/>
    <cellStyle name="40% - Accent2 2 8" xfId="13228"/>
    <cellStyle name="40% - Accent2 2 9" xfId="13229"/>
    <cellStyle name="40% - Accent2 20" xfId="13230"/>
    <cellStyle name="40% - Accent2 20 2" xfId="13231"/>
    <cellStyle name="40% - Accent2 20 2 2" xfId="13232"/>
    <cellStyle name="40% - Accent2 20 3" xfId="13233"/>
    <cellStyle name="40% - Accent2 21" xfId="13234"/>
    <cellStyle name="40% - Accent2 21 2" xfId="13235"/>
    <cellStyle name="40% - Accent2 21 2 2" xfId="13236"/>
    <cellStyle name="40% - Accent2 21 3" xfId="13237"/>
    <cellStyle name="40% - Accent2 22" xfId="13238"/>
    <cellStyle name="40% - Accent2 22 2" xfId="13239"/>
    <cellStyle name="40% - Accent2 22 2 2" xfId="13240"/>
    <cellStyle name="40% - Accent2 22 3" xfId="13241"/>
    <cellStyle name="40% - Accent2 23" xfId="13242"/>
    <cellStyle name="40% - Accent2 23 2" xfId="13243"/>
    <cellStyle name="40% - Accent2 23 2 2" xfId="13244"/>
    <cellStyle name="40% - Accent2 23 3" xfId="13245"/>
    <cellStyle name="40% - Accent2 24" xfId="13246"/>
    <cellStyle name="40% - Accent2 24 2" xfId="13247"/>
    <cellStyle name="40% - Accent2 24 2 2" xfId="13248"/>
    <cellStyle name="40% - Accent2 24 3" xfId="13249"/>
    <cellStyle name="40% - Accent2 25" xfId="13250"/>
    <cellStyle name="40% - Accent2 25 2" xfId="13251"/>
    <cellStyle name="40% - Accent2 26" xfId="13252"/>
    <cellStyle name="40% - Accent2 26 2" xfId="13253"/>
    <cellStyle name="40% - Accent2 27" xfId="13254"/>
    <cellStyle name="40% - Accent2 27 2" xfId="13255"/>
    <cellStyle name="40% - Accent2 28" xfId="13256"/>
    <cellStyle name="40% - Accent2 28 2" xfId="13257"/>
    <cellStyle name="40% - Accent2 29" xfId="13258"/>
    <cellStyle name="40% - Accent2 29 2" xfId="13259"/>
    <cellStyle name="40% - Accent2 3" xfId="13260"/>
    <cellStyle name="40% - Accent2 3 10" xfId="13261"/>
    <cellStyle name="40% - Accent2 3 11" xfId="13262"/>
    <cellStyle name="40% - Accent2 3 12" xfId="13263"/>
    <cellStyle name="40% - Accent2 3 13" xfId="13264"/>
    <cellStyle name="40% - Accent2 3 14" xfId="13265"/>
    <cellStyle name="40% - Accent2 3 2" xfId="13266"/>
    <cellStyle name="40% - Accent2 3 2 10" xfId="13267"/>
    <cellStyle name="40% - Accent2 3 2 11" xfId="13268"/>
    <cellStyle name="40% - Accent2 3 2 12" xfId="13269"/>
    <cellStyle name="40% - Accent2 3 2 2" xfId="13270"/>
    <cellStyle name="40% - Accent2 3 2 2 2" xfId="13271"/>
    <cellStyle name="40% - Accent2 3 2 3" xfId="13272"/>
    <cellStyle name="40% - Accent2 3 2 3 2" xfId="13273"/>
    <cellStyle name="40% - Accent2 3 2 4" xfId="13274"/>
    <cellStyle name="40% - Accent2 3 2 5" xfId="13275"/>
    <cellStyle name="40% - Accent2 3 2 6" xfId="13276"/>
    <cellStyle name="40% - Accent2 3 2 7" xfId="13277"/>
    <cellStyle name="40% - Accent2 3 2 8" xfId="13278"/>
    <cellStyle name="40% - Accent2 3 2 9" xfId="13279"/>
    <cellStyle name="40% - Accent2 3 3" xfId="13280"/>
    <cellStyle name="40% - Accent2 3 3 2" xfId="13281"/>
    <cellStyle name="40% - Accent2 3 3 3" xfId="13282"/>
    <cellStyle name="40% - Accent2 3 4" xfId="13283"/>
    <cellStyle name="40% - Accent2 3 4 2" xfId="13284"/>
    <cellStyle name="40% - Accent2 3 5" xfId="13285"/>
    <cellStyle name="40% - Accent2 3 6" xfId="13286"/>
    <cellStyle name="40% - Accent2 3 7" xfId="13287"/>
    <cellStyle name="40% - Accent2 3 8" xfId="13288"/>
    <cellStyle name="40% - Accent2 3 9" xfId="13289"/>
    <cellStyle name="40% - Accent2 30" xfId="13290"/>
    <cellStyle name="40% - Accent2 30 2" xfId="13291"/>
    <cellStyle name="40% - Accent2 4" xfId="13292"/>
    <cellStyle name="40% - Accent2 4 10" xfId="13293"/>
    <cellStyle name="40% - Accent2 4 11" xfId="13294"/>
    <cellStyle name="40% - Accent2 4 12" xfId="13295"/>
    <cellStyle name="40% - Accent2 4 13" xfId="13296"/>
    <cellStyle name="40% - Accent2 4 14" xfId="13297"/>
    <cellStyle name="40% - Accent2 4 2" xfId="13298"/>
    <cellStyle name="40% - Accent2 4 2 10" xfId="13299"/>
    <cellStyle name="40% - Accent2 4 2 11" xfId="13300"/>
    <cellStyle name="40% - Accent2 4 2 12" xfId="13301"/>
    <cellStyle name="40% - Accent2 4 2 2" xfId="13302"/>
    <cellStyle name="40% - Accent2 4 2 2 2" xfId="13303"/>
    <cellStyle name="40% - Accent2 4 2 3" xfId="13304"/>
    <cellStyle name="40% - Accent2 4 2 3 2" xfId="13305"/>
    <cellStyle name="40% - Accent2 4 2 4" xfId="13306"/>
    <cellStyle name="40% - Accent2 4 2 5" xfId="13307"/>
    <cellStyle name="40% - Accent2 4 2 6" xfId="13308"/>
    <cellStyle name="40% - Accent2 4 2 7" xfId="13309"/>
    <cellStyle name="40% - Accent2 4 2 8" xfId="13310"/>
    <cellStyle name="40% - Accent2 4 2 9" xfId="13311"/>
    <cellStyle name="40% - Accent2 4 3" xfId="13312"/>
    <cellStyle name="40% - Accent2 4 3 2" xfId="13313"/>
    <cellStyle name="40% - Accent2 4 4" xfId="13314"/>
    <cellStyle name="40% - Accent2 4 4 2" xfId="13315"/>
    <cellStyle name="40% - Accent2 4 5" xfId="13316"/>
    <cellStyle name="40% - Accent2 4 6" xfId="13317"/>
    <cellStyle name="40% - Accent2 4 7" xfId="13318"/>
    <cellStyle name="40% - Accent2 4 8" xfId="13319"/>
    <cellStyle name="40% - Accent2 4 9" xfId="13320"/>
    <cellStyle name="40% - Accent2 5" xfId="13321"/>
    <cellStyle name="40% - Accent2 5 10" xfId="13322"/>
    <cellStyle name="40% - Accent2 5 11" xfId="13323"/>
    <cellStyle name="40% - Accent2 5 12" xfId="13324"/>
    <cellStyle name="40% - Accent2 5 13" xfId="13325"/>
    <cellStyle name="40% - Accent2 5 2" xfId="13326"/>
    <cellStyle name="40% - Accent2 5 2 10" xfId="13327"/>
    <cellStyle name="40% - Accent2 5 2 11" xfId="13328"/>
    <cellStyle name="40% - Accent2 5 2 2" xfId="13329"/>
    <cellStyle name="40% - Accent2 5 2 2 2" xfId="13330"/>
    <cellStyle name="40% - Accent2 5 2 3" xfId="13331"/>
    <cellStyle name="40% - Accent2 5 2 3 2" xfId="13332"/>
    <cellStyle name="40% - Accent2 5 2 4" xfId="13333"/>
    <cellStyle name="40% - Accent2 5 2 5" xfId="13334"/>
    <cellStyle name="40% - Accent2 5 2 6" xfId="13335"/>
    <cellStyle name="40% - Accent2 5 2 7" xfId="13336"/>
    <cellStyle name="40% - Accent2 5 2 8" xfId="13337"/>
    <cellStyle name="40% - Accent2 5 2 9" xfId="13338"/>
    <cellStyle name="40% - Accent2 5 3" xfId="13339"/>
    <cellStyle name="40% - Accent2 5 3 2" xfId="13340"/>
    <cellStyle name="40% - Accent2 5 4" xfId="13341"/>
    <cellStyle name="40% - Accent2 5 4 2" xfId="13342"/>
    <cellStyle name="40% - Accent2 5 5" xfId="13343"/>
    <cellStyle name="40% - Accent2 5 6" xfId="13344"/>
    <cellStyle name="40% - Accent2 5 7" xfId="13345"/>
    <cellStyle name="40% - Accent2 5 8" xfId="13346"/>
    <cellStyle name="40% - Accent2 5 9" xfId="13347"/>
    <cellStyle name="40% - Accent2 6" xfId="13348"/>
    <cellStyle name="40% - Accent2 6 2" xfId="13349"/>
    <cellStyle name="40% - Accent2 6 2 2" xfId="13350"/>
    <cellStyle name="40% - Accent2 6 3" xfId="13351"/>
    <cellStyle name="40% - Accent2 7" xfId="13352"/>
    <cellStyle name="40% - Accent2 7 2" xfId="13353"/>
    <cellStyle name="40% - Accent2 7 2 2" xfId="13354"/>
    <cellStyle name="40% - Accent2 7 3" xfId="13355"/>
    <cellStyle name="40% - Accent2 8" xfId="13356"/>
    <cellStyle name="40% - Accent2 8 2" xfId="13357"/>
    <cellStyle name="40% - Accent2 8 2 2" xfId="13358"/>
    <cellStyle name="40% - Accent2 8 3" xfId="13359"/>
    <cellStyle name="40% - Accent2 9" xfId="13360"/>
    <cellStyle name="40% - Accent2 9 2" xfId="13361"/>
    <cellStyle name="40% - Accent2 9 2 2" xfId="13362"/>
    <cellStyle name="40% - Accent2 9 3" xfId="13363"/>
    <cellStyle name="40% - Accent3 10" xfId="13364"/>
    <cellStyle name="40% - Accent3 10 2" xfId="13365"/>
    <cellStyle name="40% - Accent3 10 2 2" xfId="13366"/>
    <cellStyle name="40% - Accent3 10 3" xfId="13367"/>
    <cellStyle name="40% - Accent3 11" xfId="13368"/>
    <cellStyle name="40% - Accent3 11 2" xfId="13369"/>
    <cellStyle name="40% - Accent3 11 2 2" xfId="13370"/>
    <cellStyle name="40% - Accent3 11 3" xfId="13371"/>
    <cellStyle name="40% - Accent3 12" xfId="13372"/>
    <cellStyle name="40% - Accent3 12 2" xfId="13373"/>
    <cellStyle name="40% - Accent3 12 2 2" xfId="13374"/>
    <cellStyle name="40% - Accent3 12 3" xfId="13375"/>
    <cellStyle name="40% - Accent3 13" xfId="13376"/>
    <cellStyle name="40% - Accent3 13 2" xfId="13377"/>
    <cellStyle name="40% - Accent3 13 2 2" xfId="13378"/>
    <cellStyle name="40% - Accent3 13 3" xfId="13379"/>
    <cellStyle name="40% - Accent3 14" xfId="13380"/>
    <cellStyle name="40% - Accent3 14 2" xfId="13381"/>
    <cellStyle name="40% - Accent3 14 2 2" xfId="13382"/>
    <cellStyle name="40% - Accent3 14 3" xfId="13383"/>
    <cellStyle name="40% - Accent3 15" xfId="13384"/>
    <cellStyle name="40% - Accent3 15 2" xfId="13385"/>
    <cellStyle name="40% - Accent3 15 2 2" xfId="13386"/>
    <cellStyle name="40% - Accent3 15 3" xfId="13387"/>
    <cellStyle name="40% - Accent3 16" xfId="13388"/>
    <cellStyle name="40% - Accent3 16 2" xfId="13389"/>
    <cellStyle name="40% - Accent3 16 2 2" xfId="13390"/>
    <cellStyle name="40% - Accent3 16 3" xfId="13391"/>
    <cellStyle name="40% - Accent3 17" xfId="13392"/>
    <cellStyle name="40% - Accent3 17 2" xfId="13393"/>
    <cellStyle name="40% - Accent3 17 2 2" xfId="13394"/>
    <cellStyle name="40% - Accent3 17 3" xfId="13395"/>
    <cellStyle name="40% - Accent3 18" xfId="13396"/>
    <cellStyle name="40% - Accent3 18 2" xfId="13397"/>
    <cellStyle name="40% - Accent3 18 2 2" xfId="13398"/>
    <cellStyle name="40% - Accent3 18 3" xfId="13399"/>
    <cellStyle name="40% - Accent3 19" xfId="13400"/>
    <cellStyle name="40% - Accent3 19 2" xfId="13401"/>
    <cellStyle name="40% - Accent3 19 2 2" xfId="13402"/>
    <cellStyle name="40% - Accent3 19 3" xfId="13403"/>
    <cellStyle name="40% - Accent3 2" xfId="13404"/>
    <cellStyle name="40% - Accent3 2 10" xfId="13405"/>
    <cellStyle name="40% - Accent3 2 11" xfId="13406"/>
    <cellStyle name="40% - Accent3 2 12" xfId="13407"/>
    <cellStyle name="40% - Accent3 2 13" xfId="13408"/>
    <cellStyle name="40% - Accent3 2 14" xfId="13409"/>
    <cellStyle name="40% - Accent3 2 2" xfId="13410"/>
    <cellStyle name="40% - Accent3 2 2 10" xfId="13411"/>
    <cellStyle name="40% - Accent3 2 2 11" xfId="13412"/>
    <cellStyle name="40% - Accent3 2 2 12" xfId="13413"/>
    <cellStyle name="40% - Accent3 2 2 2" xfId="13414"/>
    <cellStyle name="40% - Accent3 2 2 2 2" xfId="13415"/>
    <cellStyle name="40% - Accent3 2 2 3" xfId="13416"/>
    <cellStyle name="40% - Accent3 2 2 3 2" xfId="13417"/>
    <cellStyle name="40% - Accent3 2 2 4" xfId="13418"/>
    <cellStyle name="40% - Accent3 2 2 5" xfId="13419"/>
    <cellStyle name="40% - Accent3 2 2 6" xfId="13420"/>
    <cellStyle name="40% - Accent3 2 2 7" xfId="13421"/>
    <cellStyle name="40% - Accent3 2 2 8" xfId="13422"/>
    <cellStyle name="40% - Accent3 2 2 9" xfId="13423"/>
    <cellStyle name="40% - Accent3 2 3" xfId="13424"/>
    <cellStyle name="40% - Accent3 2 3 2" xfId="13425"/>
    <cellStyle name="40% - Accent3 2 3 3" xfId="13426"/>
    <cellStyle name="40% - Accent3 2 4" xfId="13427"/>
    <cellStyle name="40% - Accent3 2 4 2" xfId="13428"/>
    <cellStyle name="40% - Accent3 2 5" xfId="13429"/>
    <cellStyle name="40% - Accent3 2 6" xfId="13430"/>
    <cellStyle name="40% - Accent3 2 7" xfId="13431"/>
    <cellStyle name="40% - Accent3 2 8" xfId="13432"/>
    <cellStyle name="40% - Accent3 2 9" xfId="13433"/>
    <cellStyle name="40% - Accent3 20" xfId="13434"/>
    <cellStyle name="40% - Accent3 20 2" xfId="13435"/>
    <cellStyle name="40% - Accent3 20 2 2" xfId="13436"/>
    <cellStyle name="40% - Accent3 20 3" xfId="13437"/>
    <cellStyle name="40% - Accent3 21" xfId="13438"/>
    <cellStyle name="40% - Accent3 21 2" xfId="13439"/>
    <cellStyle name="40% - Accent3 21 2 2" xfId="13440"/>
    <cellStyle name="40% - Accent3 21 3" xfId="13441"/>
    <cellStyle name="40% - Accent3 22" xfId="13442"/>
    <cellStyle name="40% - Accent3 22 2" xfId="13443"/>
    <cellStyle name="40% - Accent3 22 2 2" xfId="13444"/>
    <cellStyle name="40% - Accent3 22 3" xfId="13445"/>
    <cellStyle name="40% - Accent3 23" xfId="13446"/>
    <cellStyle name="40% - Accent3 23 2" xfId="13447"/>
    <cellStyle name="40% - Accent3 23 2 2" xfId="13448"/>
    <cellStyle name="40% - Accent3 23 3" xfId="13449"/>
    <cellStyle name="40% - Accent3 24" xfId="13450"/>
    <cellStyle name="40% - Accent3 24 2" xfId="13451"/>
    <cellStyle name="40% - Accent3 24 2 2" xfId="13452"/>
    <cellStyle name="40% - Accent3 24 3" xfId="13453"/>
    <cellStyle name="40% - Accent3 25" xfId="13454"/>
    <cellStyle name="40% - Accent3 25 2" xfId="13455"/>
    <cellStyle name="40% - Accent3 26" xfId="13456"/>
    <cellStyle name="40% - Accent3 26 2" xfId="13457"/>
    <cellStyle name="40% - Accent3 27" xfId="13458"/>
    <cellStyle name="40% - Accent3 27 2" xfId="13459"/>
    <cellStyle name="40% - Accent3 28" xfId="13460"/>
    <cellStyle name="40% - Accent3 28 2" xfId="13461"/>
    <cellStyle name="40% - Accent3 29" xfId="13462"/>
    <cellStyle name="40% - Accent3 29 2" xfId="13463"/>
    <cellStyle name="40% - Accent3 3" xfId="13464"/>
    <cellStyle name="40% - Accent3 3 10" xfId="13465"/>
    <cellStyle name="40% - Accent3 3 11" xfId="13466"/>
    <cellStyle name="40% - Accent3 3 12" xfId="13467"/>
    <cellStyle name="40% - Accent3 3 13" xfId="13468"/>
    <cellStyle name="40% - Accent3 3 14" xfId="13469"/>
    <cellStyle name="40% - Accent3 3 2" xfId="13470"/>
    <cellStyle name="40% - Accent3 3 2 10" xfId="13471"/>
    <cellStyle name="40% - Accent3 3 2 11" xfId="13472"/>
    <cellStyle name="40% - Accent3 3 2 12" xfId="13473"/>
    <cellStyle name="40% - Accent3 3 2 2" xfId="13474"/>
    <cellStyle name="40% - Accent3 3 2 2 2" xfId="13475"/>
    <cellStyle name="40% - Accent3 3 2 3" xfId="13476"/>
    <cellStyle name="40% - Accent3 3 2 3 2" xfId="13477"/>
    <cellStyle name="40% - Accent3 3 2 4" xfId="13478"/>
    <cellStyle name="40% - Accent3 3 2 5" xfId="13479"/>
    <cellStyle name="40% - Accent3 3 2 6" xfId="13480"/>
    <cellStyle name="40% - Accent3 3 2 7" xfId="13481"/>
    <cellStyle name="40% - Accent3 3 2 8" xfId="13482"/>
    <cellStyle name="40% - Accent3 3 2 9" xfId="13483"/>
    <cellStyle name="40% - Accent3 3 3" xfId="13484"/>
    <cellStyle name="40% - Accent3 3 3 2" xfId="13485"/>
    <cellStyle name="40% - Accent3 3 3 3" xfId="13486"/>
    <cellStyle name="40% - Accent3 3 4" xfId="13487"/>
    <cellStyle name="40% - Accent3 3 4 2" xfId="13488"/>
    <cellStyle name="40% - Accent3 3 5" xfId="13489"/>
    <cellStyle name="40% - Accent3 3 6" xfId="13490"/>
    <cellStyle name="40% - Accent3 3 7" xfId="13491"/>
    <cellStyle name="40% - Accent3 3 8" xfId="13492"/>
    <cellStyle name="40% - Accent3 3 9" xfId="13493"/>
    <cellStyle name="40% - Accent3 30" xfId="13494"/>
    <cellStyle name="40% - Accent3 30 2" xfId="13495"/>
    <cellStyle name="40% - Accent3 31" xfId="13496"/>
    <cellStyle name="40% - Accent3 4" xfId="13497"/>
    <cellStyle name="40% - Accent3 4 10" xfId="13498"/>
    <cellStyle name="40% - Accent3 4 11" xfId="13499"/>
    <cellStyle name="40% - Accent3 4 12" xfId="13500"/>
    <cellStyle name="40% - Accent3 4 13" xfId="13501"/>
    <cellStyle name="40% - Accent3 4 14" xfId="13502"/>
    <cellStyle name="40% - Accent3 4 2" xfId="13503"/>
    <cellStyle name="40% - Accent3 4 2 10" xfId="13504"/>
    <cellStyle name="40% - Accent3 4 2 11" xfId="13505"/>
    <cellStyle name="40% - Accent3 4 2 12" xfId="13506"/>
    <cellStyle name="40% - Accent3 4 2 2" xfId="13507"/>
    <cellStyle name="40% - Accent3 4 2 2 2" xfId="13508"/>
    <cellStyle name="40% - Accent3 4 2 3" xfId="13509"/>
    <cellStyle name="40% - Accent3 4 2 3 2" xfId="13510"/>
    <cellStyle name="40% - Accent3 4 2 4" xfId="13511"/>
    <cellStyle name="40% - Accent3 4 2 5" xfId="13512"/>
    <cellStyle name="40% - Accent3 4 2 6" xfId="13513"/>
    <cellStyle name="40% - Accent3 4 2 7" xfId="13514"/>
    <cellStyle name="40% - Accent3 4 2 8" xfId="13515"/>
    <cellStyle name="40% - Accent3 4 2 9" xfId="13516"/>
    <cellStyle name="40% - Accent3 4 3" xfId="13517"/>
    <cellStyle name="40% - Accent3 4 3 2" xfId="13518"/>
    <cellStyle name="40% - Accent3 4 4" xfId="13519"/>
    <cellStyle name="40% - Accent3 4 4 2" xfId="13520"/>
    <cellStyle name="40% - Accent3 4 5" xfId="13521"/>
    <cellStyle name="40% - Accent3 4 6" xfId="13522"/>
    <cellStyle name="40% - Accent3 4 7" xfId="13523"/>
    <cellStyle name="40% - Accent3 4 8" xfId="13524"/>
    <cellStyle name="40% - Accent3 4 9" xfId="13525"/>
    <cellStyle name="40% - Accent3 5" xfId="13526"/>
    <cellStyle name="40% - Accent3 5 10" xfId="13527"/>
    <cellStyle name="40% - Accent3 5 11" xfId="13528"/>
    <cellStyle name="40% - Accent3 5 12" xfId="13529"/>
    <cellStyle name="40% - Accent3 5 13" xfId="13530"/>
    <cellStyle name="40% - Accent3 5 2" xfId="13531"/>
    <cellStyle name="40% - Accent3 5 2 10" xfId="13532"/>
    <cellStyle name="40% - Accent3 5 2 11" xfId="13533"/>
    <cellStyle name="40% - Accent3 5 2 2" xfId="13534"/>
    <cellStyle name="40% - Accent3 5 2 2 2" xfId="13535"/>
    <cellStyle name="40% - Accent3 5 2 3" xfId="13536"/>
    <cellStyle name="40% - Accent3 5 2 3 2" xfId="13537"/>
    <cellStyle name="40% - Accent3 5 2 4" xfId="13538"/>
    <cellStyle name="40% - Accent3 5 2 5" xfId="13539"/>
    <cellStyle name="40% - Accent3 5 2 6" xfId="13540"/>
    <cellStyle name="40% - Accent3 5 2 7" xfId="13541"/>
    <cellStyle name="40% - Accent3 5 2 8" xfId="13542"/>
    <cellStyle name="40% - Accent3 5 2 9" xfId="13543"/>
    <cellStyle name="40% - Accent3 5 3" xfId="13544"/>
    <cellStyle name="40% - Accent3 5 3 2" xfId="13545"/>
    <cellStyle name="40% - Accent3 5 4" xfId="13546"/>
    <cellStyle name="40% - Accent3 5 4 2" xfId="13547"/>
    <cellStyle name="40% - Accent3 5 5" xfId="13548"/>
    <cellStyle name="40% - Accent3 5 6" xfId="13549"/>
    <cellStyle name="40% - Accent3 5 7" xfId="13550"/>
    <cellStyle name="40% - Accent3 5 8" xfId="13551"/>
    <cellStyle name="40% - Accent3 5 9" xfId="13552"/>
    <cellStyle name="40% - Accent3 6" xfId="13553"/>
    <cellStyle name="40% - Accent3 6 2" xfId="13554"/>
    <cellStyle name="40% - Accent3 6 2 2" xfId="13555"/>
    <cellStyle name="40% - Accent3 6 3" xfId="13556"/>
    <cellStyle name="40% - Accent3 7" xfId="13557"/>
    <cellStyle name="40% - Accent3 7 2" xfId="13558"/>
    <cellStyle name="40% - Accent3 7 2 2" xfId="13559"/>
    <cellStyle name="40% - Accent3 7 3" xfId="13560"/>
    <cellStyle name="40% - Accent3 8" xfId="13561"/>
    <cellStyle name="40% - Accent3 8 2" xfId="13562"/>
    <cellStyle name="40% - Accent3 8 2 2" xfId="13563"/>
    <cellStyle name="40% - Accent3 8 3" xfId="13564"/>
    <cellStyle name="40% - Accent3 9" xfId="13565"/>
    <cellStyle name="40% - Accent3 9 2" xfId="13566"/>
    <cellStyle name="40% - Accent3 9 2 2" xfId="13567"/>
    <cellStyle name="40% - Accent3 9 3" xfId="13568"/>
    <cellStyle name="40% - Accent4 10" xfId="13569"/>
    <cellStyle name="40% - Accent4 10 2" xfId="13570"/>
    <cellStyle name="40% - Accent4 10 2 2" xfId="13571"/>
    <cellStyle name="40% - Accent4 10 3" xfId="13572"/>
    <cellStyle name="40% - Accent4 11" xfId="13573"/>
    <cellStyle name="40% - Accent4 11 2" xfId="13574"/>
    <cellStyle name="40% - Accent4 11 2 2" xfId="13575"/>
    <cellStyle name="40% - Accent4 11 3" xfId="13576"/>
    <cellStyle name="40% - Accent4 12" xfId="13577"/>
    <cellStyle name="40% - Accent4 12 2" xfId="13578"/>
    <cellStyle name="40% - Accent4 12 2 2" xfId="13579"/>
    <cellStyle name="40% - Accent4 12 3" xfId="13580"/>
    <cellStyle name="40% - Accent4 13" xfId="13581"/>
    <cellStyle name="40% - Accent4 13 2" xfId="13582"/>
    <cellStyle name="40% - Accent4 13 2 2" xfId="13583"/>
    <cellStyle name="40% - Accent4 13 3" xfId="13584"/>
    <cellStyle name="40% - Accent4 14" xfId="13585"/>
    <cellStyle name="40% - Accent4 14 2" xfId="13586"/>
    <cellStyle name="40% - Accent4 14 2 2" xfId="13587"/>
    <cellStyle name="40% - Accent4 14 3" xfId="13588"/>
    <cellStyle name="40% - Accent4 15" xfId="13589"/>
    <cellStyle name="40% - Accent4 15 2" xfId="13590"/>
    <cellStyle name="40% - Accent4 15 2 2" xfId="13591"/>
    <cellStyle name="40% - Accent4 15 3" xfId="13592"/>
    <cellStyle name="40% - Accent4 16" xfId="13593"/>
    <cellStyle name="40% - Accent4 16 2" xfId="13594"/>
    <cellStyle name="40% - Accent4 16 2 2" xfId="13595"/>
    <cellStyle name="40% - Accent4 16 3" xfId="13596"/>
    <cellStyle name="40% - Accent4 17" xfId="13597"/>
    <cellStyle name="40% - Accent4 17 2" xfId="13598"/>
    <cellStyle name="40% - Accent4 17 2 2" xfId="13599"/>
    <cellStyle name="40% - Accent4 17 3" xfId="13600"/>
    <cellStyle name="40% - Accent4 18" xfId="13601"/>
    <cellStyle name="40% - Accent4 18 2" xfId="13602"/>
    <cellStyle name="40% - Accent4 18 2 2" xfId="13603"/>
    <cellStyle name="40% - Accent4 18 3" xfId="13604"/>
    <cellStyle name="40% - Accent4 19" xfId="13605"/>
    <cellStyle name="40% - Accent4 19 2" xfId="13606"/>
    <cellStyle name="40% - Accent4 19 2 2" xfId="13607"/>
    <cellStyle name="40% - Accent4 19 3" xfId="13608"/>
    <cellStyle name="40% - Accent4 2" xfId="13609"/>
    <cellStyle name="40% - Accent4 2 10" xfId="13610"/>
    <cellStyle name="40% - Accent4 2 11" xfId="13611"/>
    <cellStyle name="40% - Accent4 2 12" xfId="13612"/>
    <cellStyle name="40% - Accent4 2 13" xfId="13613"/>
    <cellStyle name="40% - Accent4 2 14" xfId="13614"/>
    <cellStyle name="40% - Accent4 2 2" xfId="13615"/>
    <cellStyle name="40% - Accent4 2 2 10" xfId="13616"/>
    <cellStyle name="40% - Accent4 2 2 11" xfId="13617"/>
    <cellStyle name="40% - Accent4 2 2 12" xfId="13618"/>
    <cellStyle name="40% - Accent4 2 2 2" xfId="13619"/>
    <cellStyle name="40% - Accent4 2 2 2 2" xfId="13620"/>
    <cellStyle name="40% - Accent4 2 2 3" xfId="13621"/>
    <cellStyle name="40% - Accent4 2 2 3 2" xfId="13622"/>
    <cellStyle name="40% - Accent4 2 2 4" xfId="13623"/>
    <cellStyle name="40% - Accent4 2 2 5" xfId="13624"/>
    <cellStyle name="40% - Accent4 2 2 6" xfId="13625"/>
    <cellStyle name="40% - Accent4 2 2 7" xfId="13626"/>
    <cellStyle name="40% - Accent4 2 2 8" xfId="13627"/>
    <cellStyle name="40% - Accent4 2 2 9" xfId="13628"/>
    <cellStyle name="40% - Accent4 2 3" xfId="13629"/>
    <cellStyle name="40% - Accent4 2 3 2" xfId="13630"/>
    <cellStyle name="40% - Accent4 2 3 3" xfId="13631"/>
    <cellStyle name="40% - Accent4 2 4" xfId="13632"/>
    <cellStyle name="40% - Accent4 2 4 2" xfId="13633"/>
    <cellStyle name="40% - Accent4 2 5" xfId="13634"/>
    <cellStyle name="40% - Accent4 2 6" xfId="13635"/>
    <cellStyle name="40% - Accent4 2 7" xfId="13636"/>
    <cellStyle name="40% - Accent4 2 8" xfId="13637"/>
    <cellStyle name="40% - Accent4 2 9" xfId="13638"/>
    <cellStyle name="40% - Accent4 20" xfId="13639"/>
    <cellStyle name="40% - Accent4 20 2" xfId="13640"/>
    <cellStyle name="40% - Accent4 20 2 2" xfId="13641"/>
    <cellStyle name="40% - Accent4 20 3" xfId="13642"/>
    <cellStyle name="40% - Accent4 21" xfId="13643"/>
    <cellStyle name="40% - Accent4 21 2" xfId="13644"/>
    <cellStyle name="40% - Accent4 21 2 2" xfId="13645"/>
    <cellStyle name="40% - Accent4 21 3" xfId="13646"/>
    <cellStyle name="40% - Accent4 22" xfId="13647"/>
    <cellStyle name="40% - Accent4 22 2" xfId="13648"/>
    <cellStyle name="40% - Accent4 22 2 2" xfId="13649"/>
    <cellStyle name="40% - Accent4 22 3" xfId="13650"/>
    <cellStyle name="40% - Accent4 23" xfId="13651"/>
    <cellStyle name="40% - Accent4 23 2" xfId="13652"/>
    <cellStyle name="40% - Accent4 23 2 2" xfId="13653"/>
    <cellStyle name="40% - Accent4 23 3" xfId="13654"/>
    <cellStyle name="40% - Accent4 24" xfId="13655"/>
    <cellStyle name="40% - Accent4 24 2" xfId="13656"/>
    <cellStyle name="40% - Accent4 24 2 2" xfId="13657"/>
    <cellStyle name="40% - Accent4 24 3" xfId="13658"/>
    <cellStyle name="40% - Accent4 25" xfId="13659"/>
    <cellStyle name="40% - Accent4 25 2" xfId="13660"/>
    <cellStyle name="40% - Accent4 26" xfId="13661"/>
    <cellStyle name="40% - Accent4 26 2" xfId="13662"/>
    <cellStyle name="40% - Accent4 27" xfId="13663"/>
    <cellStyle name="40% - Accent4 27 2" xfId="13664"/>
    <cellStyle name="40% - Accent4 28" xfId="13665"/>
    <cellStyle name="40% - Accent4 28 2" xfId="13666"/>
    <cellStyle name="40% - Accent4 29" xfId="13667"/>
    <cellStyle name="40% - Accent4 29 2" xfId="13668"/>
    <cellStyle name="40% - Accent4 3" xfId="13669"/>
    <cellStyle name="40% - Accent4 3 10" xfId="13670"/>
    <cellStyle name="40% - Accent4 3 11" xfId="13671"/>
    <cellStyle name="40% - Accent4 3 12" xfId="13672"/>
    <cellStyle name="40% - Accent4 3 13" xfId="13673"/>
    <cellStyle name="40% - Accent4 3 14" xfId="13674"/>
    <cellStyle name="40% - Accent4 3 2" xfId="13675"/>
    <cellStyle name="40% - Accent4 3 2 10" xfId="13676"/>
    <cellStyle name="40% - Accent4 3 2 11" xfId="13677"/>
    <cellStyle name="40% - Accent4 3 2 12" xfId="13678"/>
    <cellStyle name="40% - Accent4 3 2 2" xfId="13679"/>
    <cellStyle name="40% - Accent4 3 2 2 2" xfId="13680"/>
    <cellStyle name="40% - Accent4 3 2 3" xfId="13681"/>
    <cellStyle name="40% - Accent4 3 2 3 2" xfId="13682"/>
    <cellStyle name="40% - Accent4 3 2 4" xfId="13683"/>
    <cellStyle name="40% - Accent4 3 2 5" xfId="13684"/>
    <cellStyle name="40% - Accent4 3 2 6" xfId="13685"/>
    <cellStyle name="40% - Accent4 3 2 7" xfId="13686"/>
    <cellStyle name="40% - Accent4 3 2 8" xfId="13687"/>
    <cellStyle name="40% - Accent4 3 2 9" xfId="13688"/>
    <cellStyle name="40% - Accent4 3 3" xfId="13689"/>
    <cellStyle name="40% - Accent4 3 3 2" xfId="13690"/>
    <cellStyle name="40% - Accent4 3 3 3" xfId="13691"/>
    <cellStyle name="40% - Accent4 3 4" xfId="13692"/>
    <cellStyle name="40% - Accent4 3 4 2" xfId="13693"/>
    <cellStyle name="40% - Accent4 3 5" xfId="13694"/>
    <cellStyle name="40% - Accent4 3 6" xfId="13695"/>
    <cellStyle name="40% - Accent4 3 7" xfId="13696"/>
    <cellStyle name="40% - Accent4 3 8" xfId="13697"/>
    <cellStyle name="40% - Accent4 3 9" xfId="13698"/>
    <cellStyle name="40% - Accent4 30" xfId="13699"/>
    <cellStyle name="40% - Accent4 30 2" xfId="13700"/>
    <cellStyle name="40% - Accent4 31" xfId="13701"/>
    <cellStyle name="40% - Accent4 4" xfId="13702"/>
    <cellStyle name="40% - Accent4 4 10" xfId="13703"/>
    <cellStyle name="40% - Accent4 4 11" xfId="13704"/>
    <cellStyle name="40% - Accent4 4 12" xfId="13705"/>
    <cellStyle name="40% - Accent4 4 13" xfId="13706"/>
    <cellStyle name="40% - Accent4 4 14" xfId="13707"/>
    <cellStyle name="40% - Accent4 4 2" xfId="13708"/>
    <cellStyle name="40% - Accent4 4 2 10" xfId="13709"/>
    <cellStyle name="40% - Accent4 4 2 11" xfId="13710"/>
    <cellStyle name="40% - Accent4 4 2 12" xfId="13711"/>
    <cellStyle name="40% - Accent4 4 2 2" xfId="13712"/>
    <cellStyle name="40% - Accent4 4 2 2 2" xfId="13713"/>
    <cellStyle name="40% - Accent4 4 2 3" xfId="13714"/>
    <cellStyle name="40% - Accent4 4 2 3 2" xfId="13715"/>
    <cellStyle name="40% - Accent4 4 2 4" xfId="13716"/>
    <cellStyle name="40% - Accent4 4 2 5" xfId="13717"/>
    <cellStyle name="40% - Accent4 4 2 6" xfId="13718"/>
    <cellStyle name="40% - Accent4 4 2 7" xfId="13719"/>
    <cellStyle name="40% - Accent4 4 2 8" xfId="13720"/>
    <cellStyle name="40% - Accent4 4 2 9" xfId="13721"/>
    <cellStyle name="40% - Accent4 4 3" xfId="13722"/>
    <cellStyle name="40% - Accent4 4 3 2" xfId="13723"/>
    <cellStyle name="40% - Accent4 4 4" xfId="13724"/>
    <cellStyle name="40% - Accent4 4 4 2" xfId="13725"/>
    <cellStyle name="40% - Accent4 4 5" xfId="13726"/>
    <cellStyle name="40% - Accent4 4 6" xfId="13727"/>
    <cellStyle name="40% - Accent4 4 7" xfId="13728"/>
    <cellStyle name="40% - Accent4 4 8" xfId="13729"/>
    <cellStyle name="40% - Accent4 4 9" xfId="13730"/>
    <cellStyle name="40% - Accent4 5" xfId="13731"/>
    <cellStyle name="40% - Accent4 5 10" xfId="13732"/>
    <cellStyle name="40% - Accent4 5 11" xfId="13733"/>
    <cellStyle name="40% - Accent4 5 12" xfId="13734"/>
    <cellStyle name="40% - Accent4 5 13" xfId="13735"/>
    <cellStyle name="40% - Accent4 5 2" xfId="13736"/>
    <cellStyle name="40% - Accent4 5 2 10" xfId="13737"/>
    <cellStyle name="40% - Accent4 5 2 11" xfId="13738"/>
    <cellStyle name="40% - Accent4 5 2 2" xfId="13739"/>
    <cellStyle name="40% - Accent4 5 2 2 2" xfId="13740"/>
    <cellStyle name="40% - Accent4 5 2 3" xfId="13741"/>
    <cellStyle name="40% - Accent4 5 2 3 2" xfId="13742"/>
    <cellStyle name="40% - Accent4 5 2 4" xfId="13743"/>
    <cellStyle name="40% - Accent4 5 2 5" xfId="13744"/>
    <cellStyle name="40% - Accent4 5 2 6" xfId="13745"/>
    <cellStyle name="40% - Accent4 5 2 7" xfId="13746"/>
    <cellStyle name="40% - Accent4 5 2 8" xfId="13747"/>
    <cellStyle name="40% - Accent4 5 2 9" xfId="13748"/>
    <cellStyle name="40% - Accent4 5 3" xfId="13749"/>
    <cellStyle name="40% - Accent4 5 3 2" xfId="13750"/>
    <cellStyle name="40% - Accent4 5 4" xfId="13751"/>
    <cellStyle name="40% - Accent4 5 4 2" xfId="13752"/>
    <cellStyle name="40% - Accent4 5 5" xfId="13753"/>
    <cellStyle name="40% - Accent4 5 6" xfId="13754"/>
    <cellStyle name="40% - Accent4 5 7" xfId="13755"/>
    <cellStyle name="40% - Accent4 5 8" xfId="13756"/>
    <cellStyle name="40% - Accent4 5 9" xfId="13757"/>
    <cellStyle name="40% - Accent4 6" xfId="13758"/>
    <cellStyle name="40% - Accent4 6 2" xfId="13759"/>
    <cellStyle name="40% - Accent4 6 2 2" xfId="13760"/>
    <cellStyle name="40% - Accent4 6 3" xfId="13761"/>
    <cellStyle name="40% - Accent4 7" xfId="13762"/>
    <cellStyle name="40% - Accent4 7 2" xfId="13763"/>
    <cellStyle name="40% - Accent4 7 2 2" xfId="13764"/>
    <cellStyle name="40% - Accent4 7 3" xfId="13765"/>
    <cellStyle name="40% - Accent4 8" xfId="13766"/>
    <cellStyle name="40% - Accent4 8 2" xfId="13767"/>
    <cellStyle name="40% - Accent4 8 2 2" xfId="13768"/>
    <cellStyle name="40% - Accent4 8 3" xfId="13769"/>
    <cellStyle name="40% - Accent4 9" xfId="13770"/>
    <cellStyle name="40% - Accent4 9 2" xfId="13771"/>
    <cellStyle name="40% - Accent4 9 2 2" xfId="13772"/>
    <cellStyle name="40% - Accent4 9 3" xfId="13773"/>
    <cellStyle name="40% - Accent5 10" xfId="13774"/>
    <cellStyle name="40% - Accent5 10 2" xfId="13775"/>
    <cellStyle name="40% - Accent5 10 2 2" xfId="13776"/>
    <cellStyle name="40% - Accent5 10 3" xfId="13777"/>
    <cellStyle name="40% - Accent5 11" xfId="13778"/>
    <cellStyle name="40% - Accent5 11 2" xfId="13779"/>
    <cellStyle name="40% - Accent5 11 2 2" xfId="13780"/>
    <cellStyle name="40% - Accent5 11 3" xfId="13781"/>
    <cellStyle name="40% - Accent5 12" xfId="13782"/>
    <cellStyle name="40% - Accent5 12 2" xfId="13783"/>
    <cellStyle name="40% - Accent5 12 2 2" xfId="13784"/>
    <cellStyle name="40% - Accent5 12 3" xfId="13785"/>
    <cellStyle name="40% - Accent5 13" xfId="13786"/>
    <cellStyle name="40% - Accent5 13 2" xfId="13787"/>
    <cellStyle name="40% - Accent5 13 2 2" xfId="13788"/>
    <cellStyle name="40% - Accent5 13 3" xfId="13789"/>
    <cellStyle name="40% - Accent5 14" xfId="13790"/>
    <cellStyle name="40% - Accent5 14 2" xfId="13791"/>
    <cellStyle name="40% - Accent5 14 2 2" xfId="13792"/>
    <cellStyle name="40% - Accent5 14 3" xfId="13793"/>
    <cellStyle name="40% - Accent5 15" xfId="13794"/>
    <cellStyle name="40% - Accent5 15 2" xfId="13795"/>
    <cellStyle name="40% - Accent5 15 2 2" xfId="13796"/>
    <cellStyle name="40% - Accent5 15 3" xfId="13797"/>
    <cellStyle name="40% - Accent5 16" xfId="13798"/>
    <cellStyle name="40% - Accent5 16 2" xfId="13799"/>
    <cellStyle name="40% - Accent5 16 2 2" xfId="13800"/>
    <cellStyle name="40% - Accent5 16 3" xfId="13801"/>
    <cellStyle name="40% - Accent5 17" xfId="13802"/>
    <cellStyle name="40% - Accent5 17 2" xfId="13803"/>
    <cellStyle name="40% - Accent5 17 2 2" xfId="13804"/>
    <cellStyle name="40% - Accent5 17 3" xfId="13805"/>
    <cellStyle name="40% - Accent5 18" xfId="13806"/>
    <cellStyle name="40% - Accent5 18 2" xfId="13807"/>
    <cellStyle name="40% - Accent5 18 2 2" xfId="13808"/>
    <cellStyle name="40% - Accent5 18 3" xfId="13809"/>
    <cellStyle name="40% - Accent5 19" xfId="13810"/>
    <cellStyle name="40% - Accent5 19 2" xfId="13811"/>
    <cellStyle name="40% - Accent5 19 2 2" xfId="13812"/>
    <cellStyle name="40% - Accent5 19 3" xfId="13813"/>
    <cellStyle name="40% - Accent5 2" xfId="13814"/>
    <cellStyle name="40% - Accent5 2 10" xfId="13815"/>
    <cellStyle name="40% - Accent5 2 11" xfId="13816"/>
    <cellStyle name="40% - Accent5 2 12" xfId="13817"/>
    <cellStyle name="40% - Accent5 2 13" xfId="13818"/>
    <cellStyle name="40% - Accent5 2 14" xfId="13819"/>
    <cellStyle name="40% - Accent5 2 2" xfId="13820"/>
    <cellStyle name="40% - Accent5 2 2 10" xfId="13821"/>
    <cellStyle name="40% - Accent5 2 2 11" xfId="13822"/>
    <cellStyle name="40% - Accent5 2 2 12" xfId="13823"/>
    <cellStyle name="40% - Accent5 2 2 2" xfId="13824"/>
    <cellStyle name="40% - Accent5 2 2 2 2" xfId="13825"/>
    <cellStyle name="40% - Accent5 2 2 3" xfId="13826"/>
    <cellStyle name="40% - Accent5 2 2 3 2" xfId="13827"/>
    <cellStyle name="40% - Accent5 2 2 4" xfId="13828"/>
    <cellStyle name="40% - Accent5 2 2 5" xfId="13829"/>
    <cellStyle name="40% - Accent5 2 2 6" xfId="13830"/>
    <cellStyle name="40% - Accent5 2 2 7" xfId="13831"/>
    <cellStyle name="40% - Accent5 2 2 8" xfId="13832"/>
    <cellStyle name="40% - Accent5 2 2 9" xfId="13833"/>
    <cellStyle name="40% - Accent5 2 3" xfId="13834"/>
    <cellStyle name="40% - Accent5 2 3 2" xfId="13835"/>
    <cellStyle name="40% - Accent5 2 3 3" xfId="13836"/>
    <cellStyle name="40% - Accent5 2 4" xfId="13837"/>
    <cellStyle name="40% - Accent5 2 4 2" xfId="13838"/>
    <cellStyle name="40% - Accent5 2 5" xfId="13839"/>
    <cellStyle name="40% - Accent5 2 6" xfId="13840"/>
    <cellStyle name="40% - Accent5 2 7" xfId="13841"/>
    <cellStyle name="40% - Accent5 2 8" xfId="13842"/>
    <cellStyle name="40% - Accent5 2 9" xfId="13843"/>
    <cellStyle name="40% - Accent5 20" xfId="13844"/>
    <cellStyle name="40% - Accent5 20 2" xfId="13845"/>
    <cellStyle name="40% - Accent5 20 2 2" xfId="13846"/>
    <cellStyle name="40% - Accent5 20 3" xfId="13847"/>
    <cellStyle name="40% - Accent5 21" xfId="13848"/>
    <cellStyle name="40% - Accent5 21 2" xfId="13849"/>
    <cellStyle name="40% - Accent5 21 2 2" xfId="13850"/>
    <cellStyle name="40% - Accent5 21 3" xfId="13851"/>
    <cellStyle name="40% - Accent5 22" xfId="13852"/>
    <cellStyle name="40% - Accent5 22 2" xfId="13853"/>
    <cellStyle name="40% - Accent5 22 2 2" xfId="13854"/>
    <cellStyle name="40% - Accent5 22 3" xfId="13855"/>
    <cellStyle name="40% - Accent5 23" xfId="13856"/>
    <cellStyle name="40% - Accent5 23 2" xfId="13857"/>
    <cellStyle name="40% - Accent5 23 2 2" xfId="13858"/>
    <cellStyle name="40% - Accent5 23 3" xfId="13859"/>
    <cellStyle name="40% - Accent5 24" xfId="13860"/>
    <cellStyle name="40% - Accent5 24 2" xfId="13861"/>
    <cellStyle name="40% - Accent5 24 2 2" xfId="13862"/>
    <cellStyle name="40% - Accent5 24 3" xfId="13863"/>
    <cellStyle name="40% - Accent5 25" xfId="13864"/>
    <cellStyle name="40% - Accent5 25 2" xfId="13865"/>
    <cellStyle name="40% - Accent5 26" xfId="13866"/>
    <cellStyle name="40% - Accent5 26 2" xfId="13867"/>
    <cellStyle name="40% - Accent5 27" xfId="13868"/>
    <cellStyle name="40% - Accent5 27 2" xfId="13869"/>
    <cellStyle name="40% - Accent5 28" xfId="13870"/>
    <cellStyle name="40% - Accent5 28 2" xfId="13871"/>
    <cellStyle name="40% - Accent5 29" xfId="13872"/>
    <cellStyle name="40% - Accent5 29 2" xfId="13873"/>
    <cellStyle name="40% - Accent5 3" xfId="13874"/>
    <cellStyle name="40% - Accent5 3 10" xfId="13875"/>
    <cellStyle name="40% - Accent5 3 11" xfId="13876"/>
    <cellStyle name="40% - Accent5 3 12" xfId="13877"/>
    <cellStyle name="40% - Accent5 3 13" xfId="13878"/>
    <cellStyle name="40% - Accent5 3 14" xfId="13879"/>
    <cellStyle name="40% - Accent5 3 2" xfId="13880"/>
    <cellStyle name="40% - Accent5 3 2 10" xfId="13881"/>
    <cellStyle name="40% - Accent5 3 2 11" xfId="13882"/>
    <cellStyle name="40% - Accent5 3 2 12" xfId="13883"/>
    <cellStyle name="40% - Accent5 3 2 2" xfId="13884"/>
    <cellStyle name="40% - Accent5 3 2 2 2" xfId="13885"/>
    <cellStyle name="40% - Accent5 3 2 3" xfId="13886"/>
    <cellStyle name="40% - Accent5 3 2 3 2" xfId="13887"/>
    <cellStyle name="40% - Accent5 3 2 4" xfId="13888"/>
    <cellStyle name="40% - Accent5 3 2 5" xfId="13889"/>
    <cellStyle name="40% - Accent5 3 2 6" xfId="13890"/>
    <cellStyle name="40% - Accent5 3 2 7" xfId="13891"/>
    <cellStyle name="40% - Accent5 3 2 8" xfId="13892"/>
    <cellStyle name="40% - Accent5 3 2 9" xfId="13893"/>
    <cellStyle name="40% - Accent5 3 3" xfId="13894"/>
    <cellStyle name="40% - Accent5 3 3 2" xfId="13895"/>
    <cellStyle name="40% - Accent5 3 3 3" xfId="13896"/>
    <cellStyle name="40% - Accent5 3 4" xfId="13897"/>
    <cellStyle name="40% - Accent5 3 4 2" xfId="13898"/>
    <cellStyle name="40% - Accent5 3 5" xfId="13899"/>
    <cellStyle name="40% - Accent5 3 6" xfId="13900"/>
    <cellStyle name="40% - Accent5 3 7" xfId="13901"/>
    <cellStyle name="40% - Accent5 3 8" xfId="13902"/>
    <cellStyle name="40% - Accent5 3 9" xfId="13903"/>
    <cellStyle name="40% - Accent5 30" xfId="13904"/>
    <cellStyle name="40% - Accent5 30 2" xfId="13905"/>
    <cellStyle name="40% - Accent5 31" xfId="13906"/>
    <cellStyle name="40% - Accent5 4" xfId="13907"/>
    <cellStyle name="40% - Accent5 4 10" xfId="13908"/>
    <cellStyle name="40% - Accent5 4 11" xfId="13909"/>
    <cellStyle name="40% - Accent5 4 12" xfId="13910"/>
    <cellStyle name="40% - Accent5 4 13" xfId="13911"/>
    <cellStyle name="40% - Accent5 4 14" xfId="13912"/>
    <cellStyle name="40% - Accent5 4 2" xfId="13913"/>
    <cellStyle name="40% - Accent5 4 2 10" xfId="13914"/>
    <cellStyle name="40% - Accent5 4 2 11" xfId="13915"/>
    <cellStyle name="40% - Accent5 4 2 12" xfId="13916"/>
    <cellStyle name="40% - Accent5 4 2 2" xfId="13917"/>
    <cellStyle name="40% - Accent5 4 2 2 2" xfId="13918"/>
    <cellStyle name="40% - Accent5 4 2 3" xfId="13919"/>
    <cellStyle name="40% - Accent5 4 2 3 2" xfId="13920"/>
    <cellStyle name="40% - Accent5 4 2 4" xfId="13921"/>
    <cellStyle name="40% - Accent5 4 2 5" xfId="13922"/>
    <cellStyle name="40% - Accent5 4 2 6" xfId="13923"/>
    <cellStyle name="40% - Accent5 4 2 7" xfId="13924"/>
    <cellStyle name="40% - Accent5 4 2 8" xfId="13925"/>
    <cellStyle name="40% - Accent5 4 2 9" xfId="13926"/>
    <cellStyle name="40% - Accent5 4 3" xfId="13927"/>
    <cellStyle name="40% - Accent5 4 3 2" xfId="13928"/>
    <cellStyle name="40% - Accent5 4 4" xfId="13929"/>
    <cellStyle name="40% - Accent5 4 4 2" xfId="13930"/>
    <cellStyle name="40% - Accent5 4 5" xfId="13931"/>
    <cellStyle name="40% - Accent5 4 6" xfId="13932"/>
    <cellStyle name="40% - Accent5 4 7" xfId="13933"/>
    <cellStyle name="40% - Accent5 4 8" xfId="13934"/>
    <cellStyle name="40% - Accent5 4 9" xfId="13935"/>
    <cellStyle name="40% - Accent5 5" xfId="13936"/>
    <cellStyle name="40% - Accent5 5 10" xfId="13937"/>
    <cellStyle name="40% - Accent5 5 11" xfId="13938"/>
    <cellStyle name="40% - Accent5 5 12" xfId="13939"/>
    <cellStyle name="40% - Accent5 5 13" xfId="13940"/>
    <cellStyle name="40% - Accent5 5 2" xfId="13941"/>
    <cellStyle name="40% - Accent5 5 2 10" xfId="13942"/>
    <cellStyle name="40% - Accent5 5 2 11" xfId="13943"/>
    <cellStyle name="40% - Accent5 5 2 2" xfId="13944"/>
    <cellStyle name="40% - Accent5 5 2 2 2" xfId="13945"/>
    <cellStyle name="40% - Accent5 5 2 3" xfId="13946"/>
    <cellStyle name="40% - Accent5 5 2 3 2" xfId="13947"/>
    <cellStyle name="40% - Accent5 5 2 4" xfId="13948"/>
    <cellStyle name="40% - Accent5 5 2 5" xfId="13949"/>
    <cellStyle name="40% - Accent5 5 2 6" xfId="13950"/>
    <cellStyle name="40% - Accent5 5 2 7" xfId="13951"/>
    <cellStyle name="40% - Accent5 5 2 8" xfId="13952"/>
    <cellStyle name="40% - Accent5 5 2 9" xfId="13953"/>
    <cellStyle name="40% - Accent5 5 3" xfId="13954"/>
    <cellStyle name="40% - Accent5 5 3 2" xfId="13955"/>
    <cellStyle name="40% - Accent5 5 4" xfId="13956"/>
    <cellStyle name="40% - Accent5 5 4 2" xfId="13957"/>
    <cellStyle name="40% - Accent5 5 5" xfId="13958"/>
    <cellStyle name="40% - Accent5 5 6" xfId="13959"/>
    <cellStyle name="40% - Accent5 5 7" xfId="13960"/>
    <cellStyle name="40% - Accent5 5 8" xfId="13961"/>
    <cellStyle name="40% - Accent5 5 9" xfId="13962"/>
    <cellStyle name="40% - Accent5 6" xfId="13963"/>
    <cellStyle name="40% - Accent5 6 2" xfId="13964"/>
    <cellStyle name="40% - Accent5 6 2 2" xfId="13965"/>
    <cellStyle name="40% - Accent5 6 3" xfId="13966"/>
    <cellStyle name="40% - Accent5 7" xfId="13967"/>
    <cellStyle name="40% - Accent5 7 2" xfId="13968"/>
    <cellStyle name="40% - Accent5 7 2 2" xfId="13969"/>
    <cellStyle name="40% - Accent5 7 3" xfId="13970"/>
    <cellStyle name="40% - Accent5 8" xfId="13971"/>
    <cellStyle name="40% - Accent5 8 2" xfId="13972"/>
    <cellStyle name="40% - Accent5 8 2 2" xfId="13973"/>
    <cellStyle name="40% - Accent5 8 3" xfId="13974"/>
    <cellStyle name="40% - Accent5 9" xfId="13975"/>
    <cellStyle name="40% - Accent5 9 2" xfId="13976"/>
    <cellStyle name="40% - Accent5 9 2 2" xfId="13977"/>
    <cellStyle name="40% - Accent5 9 3" xfId="13978"/>
    <cellStyle name="40% - Accent6 10" xfId="13979"/>
    <cellStyle name="40% - Accent6 10 2" xfId="13980"/>
    <cellStyle name="40% - Accent6 10 2 2" xfId="13981"/>
    <cellStyle name="40% - Accent6 10 3" xfId="13982"/>
    <cellStyle name="40% - Accent6 11" xfId="13983"/>
    <cellStyle name="40% - Accent6 11 2" xfId="13984"/>
    <cellStyle name="40% - Accent6 11 2 2" xfId="13985"/>
    <cellStyle name="40% - Accent6 11 3" xfId="13986"/>
    <cellStyle name="40% - Accent6 12" xfId="13987"/>
    <cellStyle name="40% - Accent6 12 2" xfId="13988"/>
    <cellStyle name="40% - Accent6 12 2 2" xfId="13989"/>
    <cellStyle name="40% - Accent6 12 3" xfId="13990"/>
    <cellStyle name="40% - Accent6 13" xfId="13991"/>
    <cellStyle name="40% - Accent6 13 2" xfId="13992"/>
    <cellStyle name="40% - Accent6 13 2 2" xfId="13993"/>
    <cellStyle name="40% - Accent6 13 3" xfId="13994"/>
    <cellStyle name="40% - Accent6 14" xfId="13995"/>
    <cellStyle name="40% - Accent6 14 2" xfId="13996"/>
    <cellStyle name="40% - Accent6 14 2 2" xfId="13997"/>
    <cellStyle name="40% - Accent6 14 3" xfId="13998"/>
    <cellStyle name="40% - Accent6 15" xfId="13999"/>
    <cellStyle name="40% - Accent6 15 2" xfId="14000"/>
    <cellStyle name="40% - Accent6 15 2 2" xfId="14001"/>
    <cellStyle name="40% - Accent6 15 3" xfId="14002"/>
    <cellStyle name="40% - Accent6 16" xfId="14003"/>
    <cellStyle name="40% - Accent6 16 2" xfId="14004"/>
    <cellStyle name="40% - Accent6 16 2 2" xfId="14005"/>
    <cellStyle name="40% - Accent6 16 3" xfId="14006"/>
    <cellStyle name="40% - Accent6 17" xfId="14007"/>
    <cellStyle name="40% - Accent6 17 2" xfId="14008"/>
    <cellStyle name="40% - Accent6 17 2 2" xfId="14009"/>
    <cellStyle name="40% - Accent6 17 3" xfId="14010"/>
    <cellStyle name="40% - Accent6 18" xfId="14011"/>
    <cellStyle name="40% - Accent6 18 2" xfId="14012"/>
    <cellStyle name="40% - Accent6 18 2 2" xfId="14013"/>
    <cellStyle name="40% - Accent6 18 3" xfId="14014"/>
    <cellStyle name="40% - Accent6 19" xfId="14015"/>
    <cellStyle name="40% - Accent6 19 2" xfId="14016"/>
    <cellStyle name="40% - Accent6 19 2 2" xfId="14017"/>
    <cellStyle name="40% - Accent6 19 3" xfId="14018"/>
    <cellStyle name="40% - Accent6 2" xfId="14019"/>
    <cellStyle name="40% - Accent6 2 10" xfId="14020"/>
    <cellStyle name="40% - Accent6 2 11" xfId="14021"/>
    <cellStyle name="40% - Accent6 2 12" xfId="14022"/>
    <cellStyle name="40% - Accent6 2 13" xfId="14023"/>
    <cellStyle name="40% - Accent6 2 14" xfId="14024"/>
    <cellStyle name="40% - Accent6 2 2" xfId="14025"/>
    <cellStyle name="40% - Accent6 2 2 10" xfId="14026"/>
    <cellStyle name="40% - Accent6 2 2 11" xfId="14027"/>
    <cellStyle name="40% - Accent6 2 2 12" xfId="14028"/>
    <cellStyle name="40% - Accent6 2 2 2" xfId="14029"/>
    <cellStyle name="40% - Accent6 2 2 2 2" xfId="14030"/>
    <cellStyle name="40% - Accent6 2 2 3" xfId="14031"/>
    <cellStyle name="40% - Accent6 2 2 3 2" xfId="14032"/>
    <cellStyle name="40% - Accent6 2 2 4" xfId="14033"/>
    <cellStyle name="40% - Accent6 2 2 5" xfId="14034"/>
    <cellStyle name="40% - Accent6 2 2 6" xfId="14035"/>
    <cellStyle name="40% - Accent6 2 2 7" xfId="14036"/>
    <cellStyle name="40% - Accent6 2 2 8" xfId="14037"/>
    <cellStyle name="40% - Accent6 2 2 9" xfId="14038"/>
    <cellStyle name="40% - Accent6 2 3" xfId="14039"/>
    <cellStyle name="40% - Accent6 2 3 2" xfId="14040"/>
    <cellStyle name="40% - Accent6 2 3 3" xfId="14041"/>
    <cellStyle name="40% - Accent6 2 4" xfId="14042"/>
    <cellStyle name="40% - Accent6 2 4 2" xfId="14043"/>
    <cellStyle name="40% - Accent6 2 5" xfId="14044"/>
    <cellStyle name="40% - Accent6 2 6" xfId="14045"/>
    <cellStyle name="40% - Accent6 2 7" xfId="14046"/>
    <cellStyle name="40% - Accent6 2 8" xfId="14047"/>
    <cellStyle name="40% - Accent6 2 9" xfId="14048"/>
    <cellStyle name="40% - Accent6 20" xfId="14049"/>
    <cellStyle name="40% - Accent6 20 2" xfId="14050"/>
    <cellStyle name="40% - Accent6 20 2 2" xfId="14051"/>
    <cellStyle name="40% - Accent6 20 3" xfId="14052"/>
    <cellStyle name="40% - Accent6 21" xfId="14053"/>
    <cellStyle name="40% - Accent6 21 2" xfId="14054"/>
    <cellStyle name="40% - Accent6 21 2 2" xfId="14055"/>
    <cellStyle name="40% - Accent6 21 3" xfId="14056"/>
    <cellStyle name="40% - Accent6 22" xfId="14057"/>
    <cellStyle name="40% - Accent6 22 2" xfId="14058"/>
    <cellStyle name="40% - Accent6 22 2 2" xfId="14059"/>
    <cellStyle name="40% - Accent6 22 3" xfId="14060"/>
    <cellStyle name="40% - Accent6 23" xfId="14061"/>
    <cellStyle name="40% - Accent6 23 2" xfId="14062"/>
    <cellStyle name="40% - Accent6 23 2 2" xfId="14063"/>
    <cellStyle name="40% - Accent6 23 3" xfId="14064"/>
    <cellStyle name="40% - Accent6 24" xfId="14065"/>
    <cellStyle name="40% - Accent6 24 2" xfId="14066"/>
    <cellStyle name="40% - Accent6 24 2 2" xfId="14067"/>
    <cellStyle name="40% - Accent6 24 3" xfId="14068"/>
    <cellStyle name="40% - Accent6 25" xfId="14069"/>
    <cellStyle name="40% - Accent6 25 2" xfId="14070"/>
    <cellStyle name="40% - Accent6 26" xfId="14071"/>
    <cellStyle name="40% - Accent6 26 2" xfId="14072"/>
    <cellStyle name="40% - Accent6 27" xfId="14073"/>
    <cellStyle name="40% - Accent6 27 2" xfId="14074"/>
    <cellStyle name="40% - Accent6 28" xfId="14075"/>
    <cellStyle name="40% - Accent6 28 2" xfId="14076"/>
    <cellStyle name="40% - Accent6 29" xfId="14077"/>
    <cellStyle name="40% - Accent6 29 2" xfId="14078"/>
    <cellStyle name="40% - Accent6 3" xfId="14079"/>
    <cellStyle name="40% - Accent6 3 10" xfId="14080"/>
    <cellStyle name="40% - Accent6 3 11" xfId="14081"/>
    <cellStyle name="40% - Accent6 3 12" xfId="14082"/>
    <cellStyle name="40% - Accent6 3 13" xfId="14083"/>
    <cellStyle name="40% - Accent6 3 14" xfId="14084"/>
    <cellStyle name="40% - Accent6 3 2" xfId="14085"/>
    <cellStyle name="40% - Accent6 3 2 10" xfId="14086"/>
    <cellStyle name="40% - Accent6 3 2 11" xfId="14087"/>
    <cellStyle name="40% - Accent6 3 2 12" xfId="14088"/>
    <cellStyle name="40% - Accent6 3 2 2" xfId="14089"/>
    <cellStyle name="40% - Accent6 3 2 2 2" xfId="14090"/>
    <cellStyle name="40% - Accent6 3 2 3" xfId="14091"/>
    <cellStyle name="40% - Accent6 3 2 3 2" xfId="14092"/>
    <cellStyle name="40% - Accent6 3 2 4" xfId="14093"/>
    <cellStyle name="40% - Accent6 3 2 5" xfId="14094"/>
    <cellStyle name="40% - Accent6 3 2 6" xfId="14095"/>
    <cellStyle name="40% - Accent6 3 2 7" xfId="14096"/>
    <cellStyle name="40% - Accent6 3 2 8" xfId="14097"/>
    <cellStyle name="40% - Accent6 3 2 9" xfId="14098"/>
    <cellStyle name="40% - Accent6 3 3" xfId="14099"/>
    <cellStyle name="40% - Accent6 3 3 2" xfId="14100"/>
    <cellStyle name="40% - Accent6 3 3 3" xfId="14101"/>
    <cellStyle name="40% - Accent6 3 4" xfId="14102"/>
    <cellStyle name="40% - Accent6 3 4 2" xfId="14103"/>
    <cellStyle name="40% - Accent6 3 5" xfId="14104"/>
    <cellStyle name="40% - Accent6 3 6" xfId="14105"/>
    <cellStyle name="40% - Accent6 3 7" xfId="14106"/>
    <cellStyle name="40% - Accent6 3 8" xfId="14107"/>
    <cellStyle name="40% - Accent6 3 9" xfId="14108"/>
    <cellStyle name="40% - Accent6 30" xfId="14109"/>
    <cellStyle name="40% - Accent6 30 2" xfId="14110"/>
    <cellStyle name="40% - Accent6 31" xfId="14111"/>
    <cellStyle name="40% - Accent6 4" xfId="14112"/>
    <cellStyle name="40% - Accent6 4 10" xfId="14113"/>
    <cellStyle name="40% - Accent6 4 11" xfId="14114"/>
    <cellStyle name="40% - Accent6 4 12" xfId="14115"/>
    <cellStyle name="40% - Accent6 4 13" xfId="14116"/>
    <cellStyle name="40% - Accent6 4 14" xfId="14117"/>
    <cellStyle name="40% - Accent6 4 2" xfId="14118"/>
    <cellStyle name="40% - Accent6 4 2 10" xfId="14119"/>
    <cellStyle name="40% - Accent6 4 2 11" xfId="14120"/>
    <cellStyle name="40% - Accent6 4 2 12" xfId="14121"/>
    <cellStyle name="40% - Accent6 4 2 2" xfId="14122"/>
    <cellStyle name="40% - Accent6 4 2 2 2" xfId="14123"/>
    <cellStyle name="40% - Accent6 4 2 3" xfId="14124"/>
    <cellStyle name="40% - Accent6 4 2 3 2" xfId="14125"/>
    <cellStyle name="40% - Accent6 4 2 4" xfId="14126"/>
    <cellStyle name="40% - Accent6 4 2 5" xfId="14127"/>
    <cellStyle name="40% - Accent6 4 2 6" xfId="14128"/>
    <cellStyle name="40% - Accent6 4 2 7" xfId="14129"/>
    <cellStyle name="40% - Accent6 4 2 8" xfId="14130"/>
    <cellStyle name="40% - Accent6 4 2 9" xfId="14131"/>
    <cellStyle name="40% - Accent6 4 3" xfId="14132"/>
    <cellStyle name="40% - Accent6 4 3 2" xfId="14133"/>
    <cellStyle name="40% - Accent6 4 4" xfId="14134"/>
    <cellStyle name="40% - Accent6 4 4 2" xfId="14135"/>
    <cellStyle name="40% - Accent6 4 5" xfId="14136"/>
    <cellStyle name="40% - Accent6 4 6" xfId="14137"/>
    <cellStyle name="40% - Accent6 4 7" xfId="14138"/>
    <cellStyle name="40% - Accent6 4 8" xfId="14139"/>
    <cellStyle name="40% - Accent6 4 9" xfId="14140"/>
    <cellStyle name="40% - Accent6 5" xfId="14141"/>
    <cellStyle name="40% - Accent6 5 10" xfId="14142"/>
    <cellStyle name="40% - Accent6 5 11" xfId="14143"/>
    <cellStyle name="40% - Accent6 5 12" xfId="14144"/>
    <cellStyle name="40% - Accent6 5 13" xfId="14145"/>
    <cellStyle name="40% - Accent6 5 2" xfId="14146"/>
    <cellStyle name="40% - Accent6 5 2 10" xfId="14147"/>
    <cellStyle name="40% - Accent6 5 2 11" xfId="14148"/>
    <cellStyle name="40% - Accent6 5 2 2" xfId="14149"/>
    <cellStyle name="40% - Accent6 5 2 2 2" xfId="14150"/>
    <cellStyle name="40% - Accent6 5 2 3" xfId="14151"/>
    <cellStyle name="40% - Accent6 5 2 3 2" xfId="14152"/>
    <cellStyle name="40% - Accent6 5 2 4" xfId="14153"/>
    <cellStyle name="40% - Accent6 5 2 5" xfId="14154"/>
    <cellStyle name="40% - Accent6 5 2 6" xfId="14155"/>
    <cellStyle name="40% - Accent6 5 2 7" xfId="14156"/>
    <cellStyle name="40% - Accent6 5 2 8" xfId="14157"/>
    <cellStyle name="40% - Accent6 5 2 9" xfId="14158"/>
    <cellStyle name="40% - Accent6 5 3" xfId="14159"/>
    <cellStyle name="40% - Accent6 5 3 2" xfId="14160"/>
    <cellStyle name="40% - Accent6 5 4" xfId="14161"/>
    <cellStyle name="40% - Accent6 5 4 2" xfId="14162"/>
    <cellStyle name="40% - Accent6 5 5" xfId="14163"/>
    <cellStyle name="40% - Accent6 5 6" xfId="14164"/>
    <cellStyle name="40% - Accent6 5 7" xfId="14165"/>
    <cellStyle name="40% - Accent6 5 8" xfId="14166"/>
    <cellStyle name="40% - Accent6 5 9" xfId="14167"/>
    <cellStyle name="40% - Accent6 6" xfId="14168"/>
    <cellStyle name="40% - Accent6 6 2" xfId="14169"/>
    <cellStyle name="40% - Accent6 6 2 2" xfId="14170"/>
    <cellStyle name="40% - Accent6 6 3" xfId="14171"/>
    <cellStyle name="40% - Accent6 7" xfId="14172"/>
    <cellStyle name="40% - Accent6 7 2" xfId="14173"/>
    <cellStyle name="40% - Accent6 7 2 2" xfId="14174"/>
    <cellStyle name="40% - Accent6 7 3" xfId="14175"/>
    <cellStyle name="40% - Accent6 8" xfId="14176"/>
    <cellStyle name="40% - Accent6 8 2" xfId="14177"/>
    <cellStyle name="40% - Accent6 8 2 2" xfId="14178"/>
    <cellStyle name="40% - Accent6 8 3" xfId="14179"/>
    <cellStyle name="40% - Accent6 9" xfId="14180"/>
    <cellStyle name="40% - Accent6 9 2" xfId="14181"/>
    <cellStyle name="40% - Accent6 9 2 2" xfId="14182"/>
    <cellStyle name="40% - Accent6 9 3" xfId="14183"/>
    <cellStyle name="5" xfId="14184"/>
    <cellStyle name="6" xfId="14185"/>
    <cellStyle name="60% - Accent1 10" xfId="14186"/>
    <cellStyle name="60% - Accent1 10 2" xfId="14187"/>
    <cellStyle name="60% - Accent1 11" xfId="14188"/>
    <cellStyle name="60% - Accent1 11 2" xfId="14189"/>
    <cellStyle name="60% - Accent1 12" xfId="14190"/>
    <cellStyle name="60% - Accent1 12 2" xfId="14191"/>
    <cellStyle name="60% - Accent1 13" xfId="14192"/>
    <cellStyle name="60% - Accent1 13 2" xfId="14193"/>
    <cellStyle name="60% - Accent1 14" xfId="14194"/>
    <cellStyle name="60% - Accent1 14 2" xfId="14195"/>
    <cellStyle name="60% - Accent1 15" xfId="14196"/>
    <cellStyle name="60% - Accent1 15 2" xfId="14197"/>
    <cellStyle name="60% - Accent1 16" xfId="14198"/>
    <cellStyle name="60% - Accent1 16 2" xfId="14199"/>
    <cellStyle name="60% - Accent1 17" xfId="14200"/>
    <cellStyle name="60% - Accent1 17 2" xfId="14201"/>
    <cellStyle name="60% - Accent1 18" xfId="14202"/>
    <cellStyle name="60% - Accent1 18 2" xfId="14203"/>
    <cellStyle name="60% - Accent1 19" xfId="14204"/>
    <cellStyle name="60% - Accent1 19 2" xfId="14205"/>
    <cellStyle name="60% - Accent1 2" xfId="14206"/>
    <cellStyle name="60% - Accent1 2 2" xfId="14207"/>
    <cellStyle name="60% - Accent1 2 2 2" xfId="14208"/>
    <cellStyle name="60% - Accent1 2 3" xfId="14209"/>
    <cellStyle name="60% - Accent1 2 4" xfId="14210"/>
    <cellStyle name="60% - Accent1 2 5" xfId="14211"/>
    <cellStyle name="60% - Accent1 20" xfId="14212"/>
    <cellStyle name="60% - Accent1 20 2" xfId="14213"/>
    <cellStyle name="60% - Accent1 21" xfId="14214"/>
    <cellStyle name="60% - Accent1 21 2" xfId="14215"/>
    <cellStyle name="60% - Accent1 22" xfId="14216"/>
    <cellStyle name="60% - Accent1 22 2" xfId="14217"/>
    <cellStyle name="60% - Accent1 23" xfId="14218"/>
    <cellStyle name="60% - Accent1 23 2" xfId="14219"/>
    <cellStyle name="60% - Accent1 24" xfId="14220"/>
    <cellStyle name="60% - Accent1 24 2" xfId="14221"/>
    <cellStyle name="60% - Accent1 25" xfId="14222"/>
    <cellStyle name="60% - Accent1 26" xfId="14223"/>
    <cellStyle name="60% - Accent1 27" xfId="14224"/>
    <cellStyle name="60% - Accent1 28" xfId="14225"/>
    <cellStyle name="60% - Accent1 29" xfId="14226"/>
    <cellStyle name="60% - Accent1 3" xfId="14227"/>
    <cellStyle name="60% - Accent1 3 2" xfId="14228"/>
    <cellStyle name="60% - Accent1 3 2 2" xfId="14229"/>
    <cellStyle name="60% - Accent1 3 3" xfId="14230"/>
    <cellStyle name="60% - Accent1 3 4" xfId="14231"/>
    <cellStyle name="60% - Accent1 30" xfId="14232"/>
    <cellStyle name="60% - Accent1 31" xfId="14233"/>
    <cellStyle name="60% - Accent1 4" xfId="14234"/>
    <cellStyle name="60% - Accent1 4 2" xfId="14235"/>
    <cellStyle name="60% - Accent1 4 3" xfId="14236"/>
    <cellStyle name="60% - Accent1 5" xfId="14237"/>
    <cellStyle name="60% - Accent1 5 2" xfId="14238"/>
    <cellStyle name="60% - Accent1 5 3" xfId="14239"/>
    <cellStyle name="60% - Accent1 6" xfId="14240"/>
    <cellStyle name="60% - Accent1 6 2" xfId="14241"/>
    <cellStyle name="60% - Accent1 7" xfId="14242"/>
    <cellStyle name="60% - Accent1 7 2" xfId="14243"/>
    <cellStyle name="60% - Accent1 8" xfId="14244"/>
    <cellStyle name="60% - Accent1 8 2" xfId="14245"/>
    <cellStyle name="60% - Accent1 9" xfId="14246"/>
    <cellStyle name="60% - Accent1 9 2" xfId="14247"/>
    <cellStyle name="60% - Accent2 10" xfId="14248"/>
    <cellStyle name="60% - Accent2 10 2" xfId="14249"/>
    <cellStyle name="60% - Accent2 11" xfId="14250"/>
    <cellStyle name="60% - Accent2 11 2" xfId="14251"/>
    <cellStyle name="60% - Accent2 12" xfId="14252"/>
    <cellStyle name="60% - Accent2 12 2" xfId="14253"/>
    <cellStyle name="60% - Accent2 13" xfId="14254"/>
    <cellStyle name="60% - Accent2 13 2" xfId="14255"/>
    <cellStyle name="60% - Accent2 14" xfId="14256"/>
    <cellStyle name="60% - Accent2 14 2" xfId="14257"/>
    <cellStyle name="60% - Accent2 15" xfId="14258"/>
    <cellStyle name="60% - Accent2 15 2" xfId="14259"/>
    <cellStyle name="60% - Accent2 16" xfId="14260"/>
    <cellStyle name="60% - Accent2 16 2" xfId="14261"/>
    <cellStyle name="60% - Accent2 17" xfId="14262"/>
    <cellStyle name="60% - Accent2 17 2" xfId="14263"/>
    <cellStyle name="60% - Accent2 18" xfId="14264"/>
    <cellStyle name="60% - Accent2 18 2" xfId="14265"/>
    <cellStyle name="60% - Accent2 19" xfId="14266"/>
    <cellStyle name="60% - Accent2 19 2" xfId="14267"/>
    <cellStyle name="60% - Accent2 2" xfId="14268"/>
    <cellStyle name="60% - Accent2 2 2" xfId="14269"/>
    <cellStyle name="60% - Accent2 2 2 2" xfId="14270"/>
    <cellStyle name="60% - Accent2 2 3" xfId="14271"/>
    <cellStyle name="60% - Accent2 2 4" xfId="14272"/>
    <cellStyle name="60% - Accent2 2 5" xfId="14273"/>
    <cellStyle name="60% - Accent2 20" xfId="14274"/>
    <cellStyle name="60% - Accent2 20 2" xfId="14275"/>
    <cellStyle name="60% - Accent2 21" xfId="14276"/>
    <cellStyle name="60% - Accent2 21 2" xfId="14277"/>
    <cellStyle name="60% - Accent2 22" xfId="14278"/>
    <cellStyle name="60% - Accent2 22 2" xfId="14279"/>
    <cellStyle name="60% - Accent2 23" xfId="14280"/>
    <cellStyle name="60% - Accent2 23 2" xfId="14281"/>
    <cellStyle name="60% - Accent2 24" xfId="14282"/>
    <cellStyle name="60% - Accent2 24 2" xfId="14283"/>
    <cellStyle name="60% - Accent2 25" xfId="14284"/>
    <cellStyle name="60% - Accent2 26" xfId="14285"/>
    <cellStyle name="60% - Accent2 27" xfId="14286"/>
    <cellStyle name="60% - Accent2 28" xfId="14287"/>
    <cellStyle name="60% - Accent2 29" xfId="14288"/>
    <cellStyle name="60% - Accent2 3" xfId="14289"/>
    <cellStyle name="60% - Accent2 3 2" xfId="14290"/>
    <cellStyle name="60% - Accent2 3 2 2" xfId="14291"/>
    <cellStyle name="60% - Accent2 3 3" xfId="14292"/>
    <cellStyle name="60% - Accent2 3 4" xfId="14293"/>
    <cellStyle name="60% - Accent2 30" xfId="14294"/>
    <cellStyle name="60% - Accent2 31" xfId="14295"/>
    <cellStyle name="60% - Accent2 4" xfId="14296"/>
    <cellStyle name="60% - Accent2 4 2" xfId="14297"/>
    <cellStyle name="60% - Accent2 4 3" xfId="14298"/>
    <cellStyle name="60% - Accent2 5" xfId="14299"/>
    <cellStyle name="60% - Accent2 5 2" xfId="14300"/>
    <cellStyle name="60% - Accent2 5 3" xfId="14301"/>
    <cellStyle name="60% - Accent2 6" xfId="14302"/>
    <cellStyle name="60% - Accent2 6 2" xfId="14303"/>
    <cellStyle name="60% - Accent2 7" xfId="14304"/>
    <cellStyle name="60% - Accent2 7 2" xfId="14305"/>
    <cellStyle name="60% - Accent2 8" xfId="14306"/>
    <cellStyle name="60% - Accent2 8 2" xfId="14307"/>
    <cellStyle name="60% - Accent2 9" xfId="14308"/>
    <cellStyle name="60% - Accent2 9 2" xfId="14309"/>
    <cellStyle name="60% - Accent3 10" xfId="14310"/>
    <cellStyle name="60% - Accent3 10 2" xfId="14311"/>
    <cellStyle name="60% - Accent3 11" xfId="14312"/>
    <cellStyle name="60% - Accent3 11 2" xfId="14313"/>
    <cellStyle name="60% - Accent3 12" xfId="14314"/>
    <cellStyle name="60% - Accent3 12 2" xfId="14315"/>
    <cellStyle name="60% - Accent3 13" xfId="14316"/>
    <cellStyle name="60% - Accent3 13 2" xfId="14317"/>
    <cellStyle name="60% - Accent3 14" xfId="14318"/>
    <cellStyle name="60% - Accent3 14 2" xfId="14319"/>
    <cellStyle name="60% - Accent3 15" xfId="14320"/>
    <cellStyle name="60% - Accent3 15 2" xfId="14321"/>
    <cellStyle name="60% - Accent3 16" xfId="14322"/>
    <cellStyle name="60% - Accent3 16 2" xfId="14323"/>
    <cellStyle name="60% - Accent3 17" xfId="14324"/>
    <cellStyle name="60% - Accent3 17 2" xfId="14325"/>
    <cellStyle name="60% - Accent3 18" xfId="14326"/>
    <cellStyle name="60% - Accent3 18 2" xfId="14327"/>
    <cellStyle name="60% - Accent3 19" xfId="14328"/>
    <cellStyle name="60% - Accent3 19 2" xfId="14329"/>
    <cellStyle name="60% - Accent3 2" xfId="14330"/>
    <cellStyle name="60% - Accent3 2 2" xfId="14331"/>
    <cellStyle name="60% - Accent3 2 2 2" xfId="14332"/>
    <cellStyle name="60% - Accent3 2 3" xfId="14333"/>
    <cellStyle name="60% - Accent3 2 4" xfId="14334"/>
    <cellStyle name="60% - Accent3 2 5" xfId="14335"/>
    <cellStyle name="60% - Accent3 20" xfId="14336"/>
    <cellStyle name="60% - Accent3 20 2" xfId="14337"/>
    <cellStyle name="60% - Accent3 21" xfId="14338"/>
    <cellStyle name="60% - Accent3 21 2" xfId="14339"/>
    <cellStyle name="60% - Accent3 22" xfId="14340"/>
    <cellStyle name="60% - Accent3 22 2" xfId="14341"/>
    <cellStyle name="60% - Accent3 23" xfId="14342"/>
    <cellStyle name="60% - Accent3 23 2" xfId="14343"/>
    <cellStyle name="60% - Accent3 24" xfId="14344"/>
    <cellStyle name="60% - Accent3 24 2" xfId="14345"/>
    <cellStyle name="60% - Accent3 25" xfId="14346"/>
    <cellStyle name="60% - Accent3 26" xfId="14347"/>
    <cellStyle name="60% - Accent3 27" xfId="14348"/>
    <cellStyle name="60% - Accent3 28" xfId="14349"/>
    <cellStyle name="60% - Accent3 29" xfId="14350"/>
    <cellStyle name="60% - Accent3 3" xfId="14351"/>
    <cellStyle name="60% - Accent3 3 2" xfId="14352"/>
    <cellStyle name="60% - Accent3 3 2 2" xfId="14353"/>
    <cellStyle name="60% - Accent3 3 3" xfId="14354"/>
    <cellStyle name="60% - Accent3 3 4" xfId="14355"/>
    <cellStyle name="60% - Accent3 30" xfId="14356"/>
    <cellStyle name="60% - Accent3 31" xfId="14357"/>
    <cellStyle name="60% - Accent3 4" xfId="14358"/>
    <cellStyle name="60% - Accent3 4 2" xfId="14359"/>
    <cellStyle name="60% - Accent3 4 3" xfId="14360"/>
    <cellStyle name="60% - Accent3 5" xfId="14361"/>
    <cellStyle name="60% - Accent3 5 2" xfId="14362"/>
    <cellStyle name="60% - Accent3 5 3" xfId="14363"/>
    <cellStyle name="60% - Accent3 6" xfId="14364"/>
    <cellStyle name="60% - Accent3 6 2" xfId="14365"/>
    <cellStyle name="60% - Accent3 7" xfId="14366"/>
    <cellStyle name="60% - Accent3 7 2" xfId="14367"/>
    <cellStyle name="60% - Accent3 8" xfId="14368"/>
    <cellStyle name="60% - Accent3 8 2" xfId="14369"/>
    <cellStyle name="60% - Accent3 9" xfId="14370"/>
    <cellStyle name="60% - Accent3 9 2" xfId="14371"/>
    <cellStyle name="60% - Accent4 10" xfId="14372"/>
    <cellStyle name="60% - Accent4 10 2" xfId="14373"/>
    <cellStyle name="60% - Accent4 11" xfId="14374"/>
    <cellStyle name="60% - Accent4 11 2" xfId="14375"/>
    <cellStyle name="60% - Accent4 12" xfId="14376"/>
    <cellStyle name="60% - Accent4 12 2" xfId="14377"/>
    <cellStyle name="60% - Accent4 13" xfId="14378"/>
    <cellStyle name="60% - Accent4 13 2" xfId="14379"/>
    <cellStyle name="60% - Accent4 14" xfId="14380"/>
    <cellStyle name="60% - Accent4 14 2" xfId="14381"/>
    <cellStyle name="60% - Accent4 15" xfId="14382"/>
    <cellStyle name="60% - Accent4 15 2" xfId="14383"/>
    <cellStyle name="60% - Accent4 16" xfId="14384"/>
    <cellStyle name="60% - Accent4 16 2" xfId="14385"/>
    <cellStyle name="60% - Accent4 17" xfId="14386"/>
    <cellStyle name="60% - Accent4 17 2" xfId="14387"/>
    <cellStyle name="60% - Accent4 18" xfId="14388"/>
    <cellStyle name="60% - Accent4 18 2" xfId="14389"/>
    <cellStyle name="60% - Accent4 19" xfId="14390"/>
    <cellStyle name="60% - Accent4 19 2" xfId="14391"/>
    <cellStyle name="60% - Accent4 2" xfId="14392"/>
    <cellStyle name="60% - Accent4 2 2" xfId="14393"/>
    <cellStyle name="60% - Accent4 2 2 2" xfId="14394"/>
    <cellStyle name="60% - Accent4 2 3" xfId="14395"/>
    <cellStyle name="60% - Accent4 2 4" xfId="14396"/>
    <cellStyle name="60% - Accent4 2 5" xfId="14397"/>
    <cellStyle name="60% - Accent4 20" xfId="14398"/>
    <cellStyle name="60% - Accent4 20 2" xfId="14399"/>
    <cellStyle name="60% - Accent4 21" xfId="14400"/>
    <cellStyle name="60% - Accent4 21 2" xfId="14401"/>
    <cellStyle name="60% - Accent4 22" xfId="14402"/>
    <cellStyle name="60% - Accent4 22 2" xfId="14403"/>
    <cellStyle name="60% - Accent4 23" xfId="14404"/>
    <cellStyle name="60% - Accent4 23 2" xfId="14405"/>
    <cellStyle name="60% - Accent4 24" xfId="14406"/>
    <cellStyle name="60% - Accent4 24 2" xfId="14407"/>
    <cellStyle name="60% - Accent4 25" xfId="14408"/>
    <cellStyle name="60% - Accent4 26" xfId="14409"/>
    <cellStyle name="60% - Accent4 27" xfId="14410"/>
    <cellStyle name="60% - Accent4 28" xfId="14411"/>
    <cellStyle name="60% - Accent4 29" xfId="14412"/>
    <cellStyle name="60% - Accent4 3" xfId="14413"/>
    <cellStyle name="60% - Accent4 3 2" xfId="14414"/>
    <cellStyle name="60% - Accent4 3 2 2" xfId="14415"/>
    <cellStyle name="60% - Accent4 3 3" xfId="14416"/>
    <cellStyle name="60% - Accent4 3 4" xfId="14417"/>
    <cellStyle name="60% - Accent4 30" xfId="14418"/>
    <cellStyle name="60% - Accent4 31" xfId="14419"/>
    <cellStyle name="60% - Accent4 4" xfId="14420"/>
    <cellStyle name="60% - Accent4 4 2" xfId="14421"/>
    <cellStyle name="60% - Accent4 4 3" xfId="14422"/>
    <cellStyle name="60% - Accent4 5" xfId="14423"/>
    <cellStyle name="60% - Accent4 5 2" xfId="14424"/>
    <cellStyle name="60% - Accent4 5 3" xfId="14425"/>
    <cellStyle name="60% - Accent4 6" xfId="14426"/>
    <cellStyle name="60% - Accent4 6 2" xfId="14427"/>
    <cellStyle name="60% - Accent4 7" xfId="14428"/>
    <cellStyle name="60% - Accent4 7 2" xfId="14429"/>
    <cellStyle name="60% - Accent4 8" xfId="14430"/>
    <cellStyle name="60% - Accent4 8 2" xfId="14431"/>
    <cellStyle name="60% - Accent4 9" xfId="14432"/>
    <cellStyle name="60% - Accent4 9 2" xfId="14433"/>
    <cellStyle name="60% - Accent5 10" xfId="14434"/>
    <cellStyle name="60% - Accent5 10 2" xfId="14435"/>
    <cellStyle name="60% - Accent5 11" xfId="14436"/>
    <cellStyle name="60% - Accent5 11 2" xfId="14437"/>
    <cellStyle name="60% - Accent5 12" xfId="14438"/>
    <cellStyle name="60% - Accent5 12 2" xfId="14439"/>
    <cellStyle name="60% - Accent5 13" xfId="14440"/>
    <cellStyle name="60% - Accent5 13 2" xfId="14441"/>
    <cellStyle name="60% - Accent5 14" xfId="14442"/>
    <cellStyle name="60% - Accent5 14 2" xfId="14443"/>
    <cellStyle name="60% - Accent5 15" xfId="14444"/>
    <cellStyle name="60% - Accent5 15 2" xfId="14445"/>
    <cellStyle name="60% - Accent5 16" xfId="14446"/>
    <cellStyle name="60% - Accent5 16 2" xfId="14447"/>
    <cellStyle name="60% - Accent5 17" xfId="14448"/>
    <cellStyle name="60% - Accent5 17 2" xfId="14449"/>
    <cellStyle name="60% - Accent5 18" xfId="14450"/>
    <cellStyle name="60% - Accent5 18 2" xfId="14451"/>
    <cellStyle name="60% - Accent5 19" xfId="14452"/>
    <cellStyle name="60% - Accent5 19 2" xfId="14453"/>
    <cellStyle name="60% - Accent5 2" xfId="14454"/>
    <cellStyle name="60% - Accent5 2 2" xfId="14455"/>
    <cellStyle name="60% - Accent5 2 2 2" xfId="14456"/>
    <cellStyle name="60% - Accent5 2 3" xfId="14457"/>
    <cellStyle name="60% - Accent5 2 4" xfId="14458"/>
    <cellStyle name="60% - Accent5 2 5" xfId="14459"/>
    <cellStyle name="60% - Accent5 20" xfId="14460"/>
    <cellStyle name="60% - Accent5 20 2" xfId="14461"/>
    <cellStyle name="60% - Accent5 21" xfId="14462"/>
    <cellStyle name="60% - Accent5 21 2" xfId="14463"/>
    <cellStyle name="60% - Accent5 22" xfId="14464"/>
    <cellStyle name="60% - Accent5 22 2" xfId="14465"/>
    <cellStyle name="60% - Accent5 23" xfId="14466"/>
    <cellStyle name="60% - Accent5 23 2" xfId="14467"/>
    <cellStyle name="60% - Accent5 24" xfId="14468"/>
    <cellStyle name="60% - Accent5 24 2" xfId="14469"/>
    <cellStyle name="60% - Accent5 25" xfId="14470"/>
    <cellStyle name="60% - Accent5 26" xfId="14471"/>
    <cellStyle name="60% - Accent5 27" xfId="14472"/>
    <cellStyle name="60% - Accent5 28" xfId="14473"/>
    <cellStyle name="60% - Accent5 29" xfId="14474"/>
    <cellStyle name="60% - Accent5 3" xfId="14475"/>
    <cellStyle name="60% - Accent5 3 2" xfId="14476"/>
    <cellStyle name="60% - Accent5 3 2 2" xfId="14477"/>
    <cellStyle name="60% - Accent5 3 3" xfId="14478"/>
    <cellStyle name="60% - Accent5 3 4" xfId="14479"/>
    <cellStyle name="60% - Accent5 30" xfId="14480"/>
    <cellStyle name="60% - Accent5 31" xfId="14481"/>
    <cellStyle name="60% - Accent5 4" xfId="14482"/>
    <cellStyle name="60% - Accent5 4 2" xfId="14483"/>
    <cellStyle name="60% - Accent5 4 3" xfId="14484"/>
    <cellStyle name="60% - Accent5 5" xfId="14485"/>
    <cellStyle name="60% - Accent5 5 2" xfId="14486"/>
    <cellStyle name="60% - Accent5 5 3" xfId="14487"/>
    <cellStyle name="60% - Accent5 6" xfId="14488"/>
    <cellStyle name="60% - Accent5 6 2" xfId="14489"/>
    <cellStyle name="60% - Accent5 7" xfId="14490"/>
    <cellStyle name="60% - Accent5 7 2" xfId="14491"/>
    <cellStyle name="60% - Accent5 8" xfId="14492"/>
    <cellStyle name="60% - Accent5 8 2" xfId="14493"/>
    <cellStyle name="60% - Accent5 9" xfId="14494"/>
    <cellStyle name="60% - Accent5 9 2" xfId="14495"/>
    <cellStyle name="60% - Accent6 10" xfId="14496"/>
    <cellStyle name="60% - Accent6 10 2" xfId="14497"/>
    <cellStyle name="60% - Accent6 11" xfId="14498"/>
    <cellStyle name="60% - Accent6 11 2" xfId="14499"/>
    <cellStyle name="60% - Accent6 12" xfId="14500"/>
    <cellStyle name="60% - Accent6 12 2" xfId="14501"/>
    <cellStyle name="60% - Accent6 13" xfId="14502"/>
    <cellStyle name="60% - Accent6 13 2" xfId="14503"/>
    <cellStyle name="60% - Accent6 14" xfId="14504"/>
    <cellStyle name="60% - Accent6 14 2" xfId="14505"/>
    <cellStyle name="60% - Accent6 15" xfId="14506"/>
    <cellStyle name="60% - Accent6 15 2" xfId="14507"/>
    <cellStyle name="60% - Accent6 16" xfId="14508"/>
    <cellStyle name="60% - Accent6 16 2" xfId="14509"/>
    <cellStyle name="60% - Accent6 17" xfId="14510"/>
    <cellStyle name="60% - Accent6 17 2" xfId="14511"/>
    <cellStyle name="60% - Accent6 18" xfId="14512"/>
    <cellStyle name="60% - Accent6 18 2" xfId="14513"/>
    <cellStyle name="60% - Accent6 19" xfId="14514"/>
    <cellStyle name="60% - Accent6 19 2" xfId="14515"/>
    <cellStyle name="60% - Accent6 2" xfId="14516"/>
    <cellStyle name="60% - Accent6 2 2" xfId="14517"/>
    <cellStyle name="60% - Accent6 2 2 2" xfId="14518"/>
    <cellStyle name="60% - Accent6 2 3" xfId="14519"/>
    <cellStyle name="60% - Accent6 2 4" xfId="14520"/>
    <cellStyle name="60% - Accent6 2 5" xfId="14521"/>
    <cellStyle name="60% - Accent6 20" xfId="14522"/>
    <cellStyle name="60% - Accent6 20 2" xfId="14523"/>
    <cellStyle name="60% - Accent6 21" xfId="14524"/>
    <cellStyle name="60% - Accent6 21 2" xfId="14525"/>
    <cellStyle name="60% - Accent6 22" xfId="14526"/>
    <cellStyle name="60% - Accent6 22 2" xfId="14527"/>
    <cellStyle name="60% - Accent6 23" xfId="14528"/>
    <cellStyle name="60% - Accent6 23 2" xfId="14529"/>
    <cellStyle name="60% - Accent6 24" xfId="14530"/>
    <cellStyle name="60% - Accent6 24 2" xfId="14531"/>
    <cellStyle name="60% - Accent6 25" xfId="14532"/>
    <cellStyle name="60% - Accent6 26" xfId="14533"/>
    <cellStyle name="60% - Accent6 27" xfId="14534"/>
    <cellStyle name="60% - Accent6 28" xfId="14535"/>
    <cellStyle name="60% - Accent6 29" xfId="14536"/>
    <cellStyle name="60% - Accent6 3" xfId="14537"/>
    <cellStyle name="60% - Accent6 3 2" xfId="14538"/>
    <cellStyle name="60% - Accent6 3 2 2" xfId="14539"/>
    <cellStyle name="60% - Accent6 3 3" xfId="14540"/>
    <cellStyle name="60% - Accent6 3 4" xfId="14541"/>
    <cellStyle name="60% - Accent6 30" xfId="14542"/>
    <cellStyle name="60% - Accent6 31" xfId="14543"/>
    <cellStyle name="60% - Accent6 4" xfId="14544"/>
    <cellStyle name="60% - Accent6 4 2" xfId="14545"/>
    <cellStyle name="60% - Accent6 4 3" xfId="14546"/>
    <cellStyle name="60% - Accent6 5" xfId="14547"/>
    <cellStyle name="60% - Accent6 5 2" xfId="14548"/>
    <cellStyle name="60% - Accent6 5 3" xfId="14549"/>
    <cellStyle name="60% - Accent6 6" xfId="14550"/>
    <cellStyle name="60% - Accent6 6 2" xfId="14551"/>
    <cellStyle name="60% - Accent6 7" xfId="14552"/>
    <cellStyle name="60% - Accent6 7 2" xfId="14553"/>
    <cellStyle name="60% - Accent6 8" xfId="14554"/>
    <cellStyle name="60% - Accent6 8 2" xfId="14555"/>
    <cellStyle name="60% - Accent6 9" xfId="14556"/>
    <cellStyle name="60% - Accent6 9 2" xfId="14557"/>
    <cellStyle name="8" xfId="14558"/>
    <cellStyle name="9" xfId="14559"/>
    <cellStyle name="a" xfId="14560"/>
    <cellStyle name="a 10" xfId="14561"/>
    <cellStyle name="a 11" xfId="14562"/>
    <cellStyle name="a 12" xfId="14563"/>
    <cellStyle name="a 13" xfId="14564"/>
    <cellStyle name="a 14" xfId="14565"/>
    <cellStyle name="a 15" xfId="14566"/>
    <cellStyle name="a 16" xfId="14567"/>
    <cellStyle name="a 17" xfId="14568"/>
    <cellStyle name="a 18" xfId="14569"/>
    <cellStyle name="a 19" xfId="14570"/>
    <cellStyle name="a 2" xfId="14571"/>
    <cellStyle name="a 20" xfId="14572"/>
    <cellStyle name="a 3" xfId="14573"/>
    <cellStyle name="a 4" xfId="14574"/>
    <cellStyle name="a 5" xfId="14575"/>
    <cellStyle name="a 6" xfId="14576"/>
    <cellStyle name="a 7" xfId="14577"/>
    <cellStyle name="a 8" xfId="14578"/>
    <cellStyle name="a 9" xfId="14579"/>
    <cellStyle name="a1" xfId="14580"/>
    <cellStyle name="Accent1 - 20%" xfId="14581"/>
    <cellStyle name="Accent1 - 20% 2" xfId="14582"/>
    <cellStyle name="Accent1 - 40%" xfId="14583"/>
    <cellStyle name="Accent1 - 40% 2" xfId="14584"/>
    <cellStyle name="Accent1 - 60%" xfId="14585"/>
    <cellStyle name="Accent1 - 60% 2" xfId="14586"/>
    <cellStyle name="Accent1 10" xfId="14587"/>
    <cellStyle name="Accent1 10 2" xfId="14588"/>
    <cellStyle name="Accent1 11" xfId="14589"/>
    <cellStyle name="Accent1 11 2" xfId="14590"/>
    <cellStyle name="Accent1 12" xfId="14591"/>
    <cellStyle name="Accent1 12 2" xfId="14592"/>
    <cellStyle name="Accent1 13" xfId="14593"/>
    <cellStyle name="Accent1 13 2" xfId="14594"/>
    <cellStyle name="Accent1 14" xfId="14595"/>
    <cellStyle name="Accent1 14 2" xfId="14596"/>
    <cellStyle name="Accent1 15" xfId="14597"/>
    <cellStyle name="Accent1 15 2" xfId="14598"/>
    <cellStyle name="Accent1 16" xfId="14599"/>
    <cellStyle name="Accent1 16 2" xfId="14600"/>
    <cellStyle name="Accent1 17" xfId="14601"/>
    <cellStyle name="Accent1 17 2" xfId="14602"/>
    <cellStyle name="Accent1 18" xfId="14603"/>
    <cellStyle name="Accent1 18 2" xfId="14604"/>
    <cellStyle name="Accent1 19" xfId="14605"/>
    <cellStyle name="Accent1 19 2" xfId="14606"/>
    <cellStyle name="Accent1 2" xfId="14607"/>
    <cellStyle name="Accent1 2 2" xfId="14608"/>
    <cellStyle name="Accent1 2 2 2" xfId="14609"/>
    <cellStyle name="Accent1 2 3" xfId="14610"/>
    <cellStyle name="Accent1 2 4" xfId="14611"/>
    <cellStyle name="Accent1 2 5" xfId="14612"/>
    <cellStyle name="Accent1 20" xfId="14613"/>
    <cellStyle name="Accent1 20 2" xfId="14614"/>
    <cellStyle name="Accent1 21" xfId="14615"/>
    <cellStyle name="Accent1 21 2" xfId="14616"/>
    <cellStyle name="Accent1 22" xfId="14617"/>
    <cellStyle name="Accent1 22 2" xfId="14618"/>
    <cellStyle name="Accent1 23" xfId="14619"/>
    <cellStyle name="Accent1 23 2" xfId="14620"/>
    <cellStyle name="Accent1 24" xfId="14621"/>
    <cellStyle name="Accent1 24 2" xfId="14622"/>
    <cellStyle name="Accent1 25" xfId="14623"/>
    <cellStyle name="Accent1 26" xfId="14624"/>
    <cellStyle name="Accent1 27" xfId="14625"/>
    <cellStyle name="Accent1 28" xfId="14626"/>
    <cellStyle name="Accent1 29" xfId="14627"/>
    <cellStyle name="Accent1 3" xfId="14628"/>
    <cellStyle name="Accent1 3 2" xfId="14629"/>
    <cellStyle name="Accent1 3 2 2" xfId="14630"/>
    <cellStyle name="Accent1 3 3" xfId="14631"/>
    <cellStyle name="Accent1 3 4" xfId="14632"/>
    <cellStyle name="Accent1 30" xfId="14633"/>
    <cellStyle name="Accent1 31" xfId="14634"/>
    <cellStyle name="Accent1 4" xfId="14635"/>
    <cellStyle name="Accent1 4 2" xfId="14636"/>
    <cellStyle name="Accent1 4 3" xfId="14637"/>
    <cellStyle name="Accent1 4 4" xfId="14638"/>
    <cellStyle name="Accent1 5" xfId="14639"/>
    <cellStyle name="Accent1 5 2" xfId="14640"/>
    <cellStyle name="Accent1 5 3" xfId="14641"/>
    <cellStyle name="Accent1 6" xfId="14642"/>
    <cellStyle name="Accent1 6 2" xfId="14643"/>
    <cellStyle name="Accent1 7" xfId="14644"/>
    <cellStyle name="Accent1 7 2" xfId="14645"/>
    <cellStyle name="Accent1 8" xfId="14646"/>
    <cellStyle name="Accent1 8 2" xfId="14647"/>
    <cellStyle name="Accent1 9" xfId="14648"/>
    <cellStyle name="Accent1 9 2" xfId="14649"/>
    <cellStyle name="Accent2 - 20%" xfId="14650"/>
    <cellStyle name="Accent2 - 20% 2" xfId="14651"/>
    <cellStyle name="Accent2 - 40%" xfId="14652"/>
    <cellStyle name="Accent2 - 40% 2" xfId="14653"/>
    <cellStyle name="Accent2 - 60%" xfId="14654"/>
    <cellStyle name="Accent2 - 60% 2" xfId="14655"/>
    <cellStyle name="Accent2 10" xfId="14656"/>
    <cellStyle name="Accent2 10 2" xfId="14657"/>
    <cellStyle name="Accent2 11" xfId="14658"/>
    <cellStyle name="Accent2 11 2" xfId="14659"/>
    <cellStyle name="Accent2 12" xfId="14660"/>
    <cellStyle name="Accent2 12 2" xfId="14661"/>
    <cellStyle name="Accent2 13" xfId="14662"/>
    <cellStyle name="Accent2 13 2" xfId="14663"/>
    <cellStyle name="Accent2 14" xfId="14664"/>
    <cellStyle name="Accent2 14 2" xfId="14665"/>
    <cellStyle name="Accent2 15" xfId="14666"/>
    <cellStyle name="Accent2 15 2" xfId="14667"/>
    <cellStyle name="Accent2 16" xfId="14668"/>
    <cellStyle name="Accent2 16 2" xfId="14669"/>
    <cellStyle name="Accent2 17" xfId="14670"/>
    <cellStyle name="Accent2 17 2" xfId="14671"/>
    <cellStyle name="Accent2 18" xfId="14672"/>
    <cellStyle name="Accent2 18 2" xfId="14673"/>
    <cellStyle name="Accent2 19" xfId="14674"/>
    <cellStyle name="Accent2 19 2" xfId="14675"/>
    <cellStyle name="Accent2 2" xfId="14676"/>
    <cellStyle name="Accent2 2 2" xfId="14677"/>
    <cellStyle name="Accent2 2 2 2" xfId="14678"/>
    <cellStyle name="Accent2 2 3" xfId="14679"/>
    <cellStyle name="Accent2 2 4" xfId="14680"/>
    <cellStyle name="Accent2 2 5" xfId="14681"/>
    <cellStyle name="Accent2 20" xfId="14682"/>
    <cellStyle name="Accent2 20 2" xfId="14683"/>
    <cellStyle name="Accent2 21" xfId="14684"/>
    <cellStyle name="Accent2 21 2" xfId="14685"/>
    <cellStyle name="Accent2 22" xfId="14686"/>
    <cellStyle name="Accent2 22 2" xfId="14687"/>
    <cellStyle name="Accent2 23" xfId="14688"/>
    <cellStyle name="Accent2 23 2" xfId="14689"/>
    <cellStyle name="Accent2 24" xfId="14690"/>
    <cellStyle name="Accent2 24 2" xfId="14691"/>
    <cellStyle name="Accent2 25" xfId="14692"/>
    <cellStyle name="Accent2 26" xfId="14693"/>
    <cellStyle name="Accent2 27" xfId="14694"/>
    <cellStyle name="Accent2 28" xfId="14695"/>
    <cellStyle name="Accent2 29" xfId="14696"/>
    <cellStyle name="Accent2 3" xfId="14697"/>
    <cellStyle name="Accent2 3 2" xfId="14698"/>
    <cellStyle name="Accent2 3 2 2" xfId="14699"/>
    <cellStyle name="Accent2 3 3" xfId="14700"/>
    <cellStyle name="Accent2 3 4" xfId="14701"/>
    <cellStyle name="Accent2 30" xfId="14702"/>
    <cellStyle name="Accent2 31" xfId="14703"/>
    <cellStyle name="Accent2 4" xfId="14704"/>
    <cellStyle name="Accent2 4 2" xfId="14705"/>
    <cellStyle name="Accent2 4 3" xfId="14706"/>
    <cellStyle name="Accent2 4 4" xfId="14707"/>
    <cellStyle name="Accent2 5" xfId="14708"/>
    <cellStyle name="Accent2 5 2" xfId="14709"/>
    <cellStyle name="Accent2 5 3" xfId="14710"/>
    <cellStyle name="Accent2 6" xfId="14711"/>
    <cellStyle name="Accent2 6 2" xfId="14712"/>
    <cellStyle name="Accent2 7" xfId="14713"/>
    <cellStyle name="Accent2 7 2" xfId="14714"/>
    <cellStyle name="Accent2 8" xfId="14715"/>
    <cellStyle name="Accent2 8 2" xfId="14716"/>
    <cellStyle name="Accent2 9" xfId="14717"/>
    <cellStyle name="Accent2 9 2" xfId="14718"/>
    <cellStyle name="Accent3 - 20%" xfId="14719"/>
    <cellStyle name="Accent3 - 20% 2" xfId="14720"/>
    <cellStyle name="Accent3 - 40%" xfId="14721"/>
    <cellStyle name="Accent3 - 40% 2" xfId="14722"/>
    <cellStyle name="Accent3 - 60%" xfId="14723"/>
    <cellStyle name="Accent3 - 60% 2" xfId="14724"/>
    <cellStyle name="Accent3 10" xfId="14725"/>
    <cellStyle name="Accent3 10 2" xfId="14726"/>
    <cellStyle name="Accent3 11" xfId="14727"/>
    <cellStyle name="Accent3 11 2" xfId="14728"/>
    <cellStyle name="Accent3 12" xfId="14729"/>
    <cellStyle name="Accent3 12 2" xfId="14730"/>
    <cellStyle name="Accent3 13" xfId="14731"/>
    <cellStyle name="Accent3 13 2" xfId="14732"/>
    <cellStyle name="Accent3 14" xfId="14733"/>
    <cellStyle name="Accent3 14 2" xfId="14734"/>
    <cellStyle name="Accent3 15" xfId="14735"/>
    <cellStyle name="Accent3 15 2" xfId="14736"/>
    <cellStyle name="Accent3 16" xfId="14737"/>
    <cellStyle name="Accent3 16 2" xfId="14738"/>
    <cellStyle name="Accent3 17" xfId="14739"/>
    <cellStyle name="Accent3 17 2" xfId="14740"/>
    <cellStyle name="Accent3 18" xfId="14741"/>
    <cellStyle name="Accent3 18 2" xfId="14742"/>
    <cellStyle name="Accent3 19" xfId="14743"/>
    <cellStyle name="Accent3 19 2" xfId="14744"/>
    <cellStyle name="Accent3 2" xfId="14745"/>
    <cellStyle name="Accent3 2 2" xfId="14746"/>
    <cellStyle name="Accent3 2 2 2" xfId="14747"/>
    <cellStyle name="Accent3 2 3" xfId="14748"/>
    <cellStyle name="Accent3 2 4" xfId="14749"/>
    <cellStyle name="Accent3 2 5" xfId="14750"/>
    <cellStyle name="Accent3 20" xfId="14751"/>
    <cellStyle name="Accent3 20 2" xfId="14752"/>
    <cellStyle name="Accent3 21" xfId="14753"/>
    <cellStyle name="Accent3 21 2" xfId="14754"/>
    <cellStyle name="Accent3 22" xfId="14755"/>
    <cellStyle name="Accent3 22 2" xfId="14756"/>
    <cellStyle name="Accent3 23" xfId="14757"/>
    <cellStyle name="Accent3 23 2" xfId="14758"/>
    <cellStyle name="Accent3 24" xfId="14759"/>
    <cellStyle name="Accent3 24 2" xfId="14760"/>
    <cellStyle name="Accent3 25" xfId="14761"/>
    <cellStyle name="Accent3 26" xfId="14762"/>
    <cellStyle name="Accent3 27" xfId="14763"/>
    <cellStyle name="Accent3 28" xfId="14764"/>
    <cellStyle name="Accent3 29" xfId="14765"/>
    <cellStyle name="Accent3 3" xfId="14766"/>
    <cellStyle name="Accent3 3 2" xfId="14767"/>
    <cellStyle name="Accent3 3 2 2" xfId="14768"/>
    <cellStyle name="Accent3 3 3" xfId="14769"/>
    <cellStyle name="Accent3 3 4" xfId="14770"/>
    <cellStyle name="Accent3 30" xfId="14771"/>
    <cellStyle name="Accent3 31" xfId="14772"/>
    <cellStyle name="Accent3 4" xfId="14773"/>
    <cellStyle name="Accent3 4 2" xfId="14774"/>
    <cellStyle name="Accent3 4 3" xfId="14775"/>
    <cellStyle name="Accent3 4 4" xfId="14776"/>
    <cellStyle name="Accent3 5" xfId="14777"/>
    <cellStyle name="Accent3 5 2" xfId="14778"/>
    <cellStyle name="Accent3 5 3" xfId="14779"/>
    <cellStyle name="Accent3 6" xfId="14780"/>
    <cellStyle name="Accent3 6 2" xfId="14781"/>
    <cellStyle name="Accent3 7" xfId="14782"/>
    <cellStyle name="Accent3 7 2" xfId="14783"/>
    <cellStyle name="Accent3 8" xfId="14784"/>
    <cellStyle name="Accent3 8 2" xfId="14785"/>
    <cellStyle name="Accent3 9" xfId="14786"/>
    <cellStyle name="Accent3 9 2" xfId="14787"/>
    <cellStyle name="Accent4 - 20%" xfId="14788"/>
    <cellStyle name="Accent4 - 20% 2" xfId="14789"/>
    <cellStyle name="Accent4 - 40%" xfId="14790"/>
    <cellStyle name="Accent4 - 40% 2" xfId="14791"/>
    <cellStyle name="Accent4 - 60%" xfId="14792"/>
    <cellStyle name="Accent4 - 60% 2" xfId="14793"/>
    <cellStyle name="Accent4 10" xfId="14794"/>
    <cellStyle name="Accent4 10 2" xfId="14795"/>
    <cellStyle name="Accent4 11" xfId="14796"/>
    <cellStyle name="Accent4 11 2" xfId="14797"/>
    <cellStyle name="Accent4 12" xfId="14798"/>
    <cellStyle name="Accent4 12 2" xfId="14799"/>
    <cellStyle name="Accent4 13" xfId="14800"/>
    <cellStyle name="Accent4 13 2" xfId="14801"/>
    <cellStyle name="Accent4 14" xfId="14802"/>
    <cellStyle name="Accent4 14 2" xfId="14803"/>
    <cellStyle name="Accent4 15" xfId="14804"/>
    <cellStyle name="Accent4 15 2" xfId="14805"/>
    <cellStyle name="Accent4 16" xfId="14806"/>
    <cellStyle name="Accent4 16 2" xfId="14807"/>
    <cellStyle name="Accent4 17" xfId="14808"/>
    <cellStyle name="Accent4 17 2" xfId="14809"/>
    <cellStyle name="Accent4 18" xfId="14810"/>
    <cellStyle name="Accent4 18 2" xfId="14811"/>
    <cellStyle name="Accent4 19" xfId="14812"/>
    <cellStyle name="Accent4 19 2" xfId="14813"/>
    <cellStyle name="Accent4 2" xfId="14814"/>
    <cellStyle name="Accent4 2 2" xfId="14815"/>
    <cellStyle name="Accent4 2 2 2" xfId="14816"/>
    <cellStyle name="Accent4 2 3" xfId="14817"/>
    <cellStyle name="Accent4 2 4" xfId="14818"/>
    <cellStyle name="Accent4 2 5" xfId="14819"/>
    <cellStyle name="Accent4 20" xfId="14820"/>
    <cellStyle name="Accent4 20 2" xfId="14821"/>
    <cellStyle name="Accent4 21" xfId="14822"/>
    <cellStyle name="Accent4 21 2" xfId="14823"/>
    <cellStyle name="Accent4 22" xfId="14824"/>
    <cellStyle name="Accent4 22 2" xfId="14825"/>
    <cellStyle name="Accent4 23" xfId="14826"/>
    <cellStyle name="Accent4 23 2" xfId="14827"/>
    <cellStyle name="Accent4 24" xfId="14828"/>
    <cellStyle name="Accent4 24 2" xfId="14829"/>
    <cellStyle name="Accent4 25" xfId="14830"/>
    <cellStyle name="Accent4 26" xfId="14831"/>
    <cellStyle name="Accent4 27" xfId="14832"/>
    <cellStyle name="Accent4 28" xfId="14833"/>
    <cellStyle name="Accent4 29" xfId="14834"/>
    <cellStyle name="Accent4 3" xfId="14835"/>
    <cellStyle name="Accent4 3 2" xfId="14836"/>
    <cellStyle name="Accent4 3 2 2" xfId="14837"/>
    <cellStyle name="Accent4 3 3" xfId="14838"/>
    <cellStyle name="Accent4 3 4" xfId="14839"/>
    <cellStyle name="Accent4 30" xfId="14840"/>
    <cellStyle name="Accent4 31" xfId="14841"/>
    <cellStyle name="Accent4 4" xfId="14842"/>
    <cellStyle name="Accent4 4 2" xfId="14843"/>
    <cellStyle name="Accent4 4 3" xfId="14844"/>
    <cellStyle name="Accent4 4 4" xfId="14845"/>
    <cellStyle name="Accent4 5" xfId="14846"/>
    <cellStyle name="Accent4 5 2" xfId="14847"/>
    <cellStyle name="Accent4 5 3" xfId="14848"/>
    <cellStyle name="Accent4 6" xfId="14849"/>
    <cellStyle name="Accent4 6 2" xfId="14850"/>
    <cellStyle name="Accent4 7" xfId="14851"/>
    <cellStyle name="Accent4 7 2" xfId="14852"/>
    <cellStyle name="Accent4 8" xfId="14853"/>
    <cellStyle name="Accent4 8 2" xfId="14854"/>
    <cellStyle name="Accent4 9" xfId="14855"/>
    <cellStyle name="Accent4 9 2" xfId="14856"/>
    <cellStyle name="Accent5 - 20%" xfId="14857"/>
    <cellStyle name="Accent5 - 20% 2" xfId="14858"/>
    <cellStyle name="Accent5 - 40%" xfId="14859"/>
    <cellStyle name="Accent5 - 60%" xfId="14860"/>
    <cellStyle name="Accent5 - 60% 2" xfId="14861"/>
    <cellStyle name="Accent5 10" xfId="14862"/>
    <cellStyle name="Accent5 10 2" xfId="14863"/>
    <cellStyle name="Accent5 11" xfId="14864"/>
    <cellStyle name="Accent5 11 2" xfId="14865"/>
    <cellStyle name="Accent5 12" xfId="14866"/>
    <cellStyle name="Accent5 12 2" xfId="14867"/>
    <cellStyle name="Accent5 13" xfId="14868"/>
    <cellStyle name="Accent5 13 2" xfId="14869"/>
    <cellStyle name="Accent5 14" xfId="14870"/>
    <cellStyle name="Accent5 14 2" xfId="14871"/>
    <cellStyle name="Accent5 15" xfId="14872"/>
    <cellStyle name="Accent5 15 2" xfId="14873"/>
    <cellStyle name="Accent5 16" xfId="14874"/>
    <cellStyle name="Accent5 16 2" xfId="14875"/>
    <cellStyle name="Accent5 17" xfId="14876"/>
    <cellStyle name="Accent5 17 2" xfId="14877"/>
    <cellStyle name="Accent5 18" xfId="14878"/>
    <cellStyle name="Accent5 18 2" xfId="14879"/>
    <cellStyle name="Accent5 19" xfId="14880"/>
    <cellStyle name="Accent5 19 2" xfId="14881"/>
    <cellStyle name="Accent5 2" xfId="14882"/>
    <cellStyle name="Accent5 2 2" xfId="14883"/>
    <cellStyle name="Accent5 2 2 2" xfId="14884"/>
    <cellStyle name="Accent5 2 3" xfId="14885"/>
    <cellStyle name="Accent5 2 4" xfId="14886"/>
    <cellStyle name="Accent5 20" xfId="14887"/>
    <cellStyle name="Accent5 20 2" xfId="14888"/>
    <cellStyle name="Accent5 21" xfId="14889"/>
    <cellStyle name="Accent5 21 2" xfId="14890"/>
    <cellStyle name="Accent5 22" xfId="14891"/>
    <cellStyle name="Accent5 22 2" xfId="14892"/>
    <cellStyle name="Accent5 23" xfId="14893"/>
    <cellStyle name="Accent5 23 2" xfId="14894"/>
    <cellStyle name="Accent5 24" xfId="14895"/>
    <cellStyle name="Accent5 24 2" xfId="14896"/>
    <cellStyle name="Accent5 25" xfId="14897"/>
    <cellStyle name="Accent5 26" xfId="14898"/>
    <cellStyle name="Accent5 27" xfId="14899"/>
    <cellStyle name="Accent5 28" xfId="14900"/>
    <cellStyle name="Accent5 29" xfId="14901"/>
    <cellStyle name="Accent5 3" xfId="14902"/>
    <cellStyle name="Accent5 3 2" xfId="14903"/>
    <cellStyle name="Accent5 3 2 2" xfId="14904"/>
    <cellStyle name="Accent5 3 3" xfId="14905"/>
    <cellStyle name="Accent5 3 4" xfId="14906"/>
    <cellStyle name="Accent5 30" xfId="14907"/>
    <cellStyle name="Accent5 31" xfId="14908"/>
    <cellStyle name="Accent5 4" xfId="14909"/>
    <cellStyle name="Accent5 4 2" xfId="14910"/>
    <cellStyle name="Accent5 4 3" xfId="14911"/>
    <cellStyle name="Accent5 4 4" xfId="14912"/>
    <cellStyle name="Accent5 5" xfId="14913"/>
    <cellStyle name="Accent5 5 2" xfId="14914"/>
    <cellStyle name="Accent5 5 3" xfId="14915"/>
    <cellStyle name="Accent5 6" xfId="14916"/>
    <cellStyle name="Accent5 6 2" xfId="14917"/>
    <cellStyle name="Accent5 7" xfId="14918"/>
    <cellStyle name="Accent5 7 2" xfId="14919"/>
    <cellStyle name="Accent5 8" xfId="14920"/>
    <cellStyle name="Accent5 8 2" xfId="14921"/>
    <cellStyle name="Accent5 9" xfId="14922"/>
    <cellStyle name="Accent5 9 2" xfId="14923"/>
    <cellStyle name="Accent6 - 20%" xfId="14924"/>
    <cellStyle name="Accent6 - 40%" xfId="14925"/>
    <cellStyle name="Accent6 - 40% 2" xfId="14926"/>
    <cellStyle name="Accent6 - 60%" xfId="14927"/>
    <cellStyle name="Accent6 - 60% 2" xfId="14928"/>
    <cellStyle name="Accent6 10" xfId="14929"/>
    <cellStyle name="Accent6 10 2" xfId="14930"/>
    <cellStyle name="Accent6 11" xfId="14931"/>
    <cellStyle name="Accent6 11 2" xfId="14932"/>
    <cellStyle name="Accent6 12" xfId="14933"/>
    <cellStyle name="Accent6 12 2" xfId="14934"/>
    <cellStyle name="Accent6 13" xfId="14935"/>
    <cellStyle name="Accent6 13 2" xfId="14936"/>
    <cellStyle name="Accent6 14" xfId="14937"/>
    <cellStyle name="Accent6 14 2" xfId="14938"/>
    <cellStyle name="Accent6 15" xfId="14939"/>
    <cellStyle name="Accent6 15 2" xfId="14940"/>
    <cellStyle name="Accent6 16" xfId="14941"/>
    <cellStyle name="Accent6 16 2" xfId="14942"/>
    <cellStyle name="Accent6 17" xfId="14943"/>
    <cellStyle name="Accent6 17 2" xfId="14944"/>
    <cellStyle name="Accent6 18" xfId="14945"/>
    <cellStyle name="Accent6 18 2" xfId="14946"/>
    <cellStyle name="Accent6 19" xfId="14947"/>
    <cellStyle name="Accent6 19 2" xfId="14948"/>
    <cellStyle name="Accent6 2" xfId="14949"/>
    <cellStyle name="Accent6 2 2" xfId="14950"/>
    <cellStyle name="Accent6 2 2 2" xfId="14951"/>
    <cellStyle name="Accent6 2 3" xfId="14952"/>
    <cellStyle name="Accent6 2 4" xfId="14953"/>
    <cellStyle name="Accent6 2 5" xfId="14954"/>
    <cellStyle name="Accent6 20" xfId="14955"/>
    <cellStyle name="Accent6 20 2" xfId="14956"/>
    <cellStyle name="Accent6 21" xfId="14957"/>
    <cellStyle name="Accent6 21 2" xfId="14958"/>
    <cellStyle name="Accent6 22" xfId="14959"/>
    <cellStyle name="Accent6 22 2" xfId="14960"/>
    <cellStyle name="Accent6 23" xfId="14961"/>
    <cellStyle name="Accent6 23 2" xfId="14962"/>
    <cellStyle name="Accent6 24" xfId="14963"/>
    <cellStyle name="Accent6 24 2" xfId="14964"/>
    <cellStyle name="Accent6 25" xfId="14965"/>
    <cellStyle name="Accent6 26" xfId="14966"/>
    <cellStyle name="Accent6 27" xfId="14967"/>
    <cellStyle name="Accent6 28" xfId="14968"/>
    <cellStyle name="Accent6 29" xfId="14969"/>
    <cellStyle name="Accent6 3" xfId="14970"/>
    <cellStyle name="Accent6 3 2" xfId="14971"/>
    <cellStyle name="Accent6 3 2 2" xfId="14972"/>
    <cellStyle name="Accent6 3 3" xfId="14973"/>
    <cellStyle name="Accent6 3 4" xfId="14974"/>
    <cellStyle name="Accent6 30" xfId="14975"/>
    <cellStyle name="Accent6 31" xfId="14976"/>
    <cellStyle name="Accent6 4" xfId="14977"/>
    <cellStyle name="Accent6 4 2" xfId="14978"/>
    <cellStyle name="Accent6 4 3" xfId="14979"/>
    <cellStyle name="Accent6 4 4" xfId="14980"/>
    <cellStyle name="Accent6 5" xfId="14981"/>
    <cellStyle name="Accent6 5 2" xfId="14982"/>
    <cellStyle name="Accent6 5 3" xfId="14983"/>
    <cellStyle name="Accent6 6" xfId="14984"/>
    <cellStyle name="Accent6 6 2" xfId="14985"/>
    <cellStyle name="Accent6 7" xfId="14986"/>
    <cellStyle name="Accent6 7 2" xfId="14987"/>
    <cellStyle name="Accent6 8" xfId="14988"/>
    <cellStyle name="Accent6 8 2" xfId="14989"/>
    <cellStyle name="Accent6 9" xfId="14990"/>
    <cellStyle name="Accent6 9 2" xfId="14991"/>
    <cellStyle name="Acctg" xfId="14992"/>
    <cellStyle name="Acctg 10" xfId="14993"/>
    <cellStyle name="Acctg 11" xfId="14994"/>
    <cellStyle name="Acctg 12" xfId="14995"/>
    <cellStyle name="Acctg 13" xfId="14996"/>
    <cellStyle name="Acctg 14" xfId="14997"/>
    <cellStyle name="Acctg 15" xfId="14998"/>
    <cellStyle name="Acctg 16" xfId="14999"/>
    <cellStyle name="Acctg 17" xfId="15000"/>
    <cellStyle name="Acctg 18" xfId="15001"/>
    <cellStyle name="Acctg 19" xfId="15002"/>
    <cellStyle name="Acctg 2" xfId="15003"/>
    <cellStyle name="Acctg 20" xfId="15004"/>
    <cellStyle name="Acctg 3" xfId="15005"/>
    <cellStyle name="Acctg 4" xfId="15006"/>
    <cellStyle name="Acctg 5" xfId="15007"/>
    <cellStyle name="Acctg 6" xfId="15008"/>
    <cellStyle name="Acctg 7" xfId="15009"/>
    <cellStyle name="Acctg 8" xfId="15010"/>
    <cellStyle name="Acctg 9" xfId="15011"/>
    <cellStyle name="Across" xfId="15012"/>
    <cellStyle name="active" xfId="15013"/>
    <cellStyle name="active 2" xfId="15014"/>
    <cellStyle name="Actual Date" xfId="15015"/>
    <cellStyle name="Actuals" xfId="15016"/>
    <cellStyle name="Actuals 10" xfId="15017"/>
    <cellStyle name="Actuals 11" xfId="15018"/>
    <cellStyle name="Actuals 12" xfId="15019"/>
    <cellStyle name="Actuals 13" xfId="15020"/>
    <cellStyle name="Actuals 14" xfId="15021"/>
    <cellStyle name="Actuals 15" xfId="15022"/>
    <cellStyle name="Actuals 16" xfId="15023"/>
    <cellStyle name="Actuals 17" xfId="15024"/>
    <cellStyle name="Actuals 18" xfId="15025"/>
    <cellStyle name="Actuals 19" xfId="15026"/>
    <cellStyle name="Actuals 2" xfId="15027"/>
    <cellStyle name="Actuals 20" xfId="15028"/>
    <cellStyle name="Actuals 3" xfId="15029"/>
    <cellStyle name="Actuals 4" xfId="15030"/>
    <cellStyle name="Actuals 5" xfId="15031"/>
    <cellStyle name="Actuals 6" xfId="15032"/>
    <cellStyle name="Actuals 7" xfId="15033"/>
    <cellStyle name="Actuals 8" xfId="15034"/>
    <cellStyle name="Actuals 9" xfId="15035"/>
    <cellStyle name="adjusted" xfId="15036"/>
    <cellStyle name="adjusted 2" xfId="15037"/>
    <cellStyle name="AFE" xfId="15038"/>
    <cellStyle name="ArialNormal" xfId="15039"/>
    <cellStyle name="ArialNormal 10" xfId="15040"/>
    <cellStyle name="ArialNormal 11" xfId="15041"/>
    <cellStyle name="ArialNormal 12" xfId="15042"/>
    <cellStyle name="ArialNormal 13" xfId="15043"/>
    <cellStyle name="ArialNormal 14" xfId="15044"/>
    <cellStyle name="ArialNormal 15" xfId="15045"/>
    <cellStyle name="ArialNormal 16" xfId="15046"/>
    <cellStyle name="ArialNormal 17" xfId="15047"/>
    <cellStyle name="ArialNormal 18" xfId="15048"/>
    <cellStyle name="ArialNormal 19" xfId="15049"/>
    <cellStyle name="ArialNormal 2" xfId="15050"/>
    <cellStyle name="ArialNormal 20" xfId="15051"/>
    <cellStyle name="ArialNormal 3" xfId="15052"/>
    <cellStyle name="ArialNormal 4" xfId="15053"/>
    <cellStyle name="ArialNormal 5" xfId="15054"/>
    <cellStyle name="ArialNormal 6" xfId="15055"/>
    <cellStyle name="ArialNormal 7" xfId="15056"/>
    <cellStyle name="ArialNormal 8" xfId="15057"/>
    <cellStyle name="ArialNormal 9" xfId="15058"/>
    <cellStyle name="Assumptions" xfId="15059"/>
    <cellStyle name="B" xfId="15060"/>
    <cellStyle name="b'" xfId="15061"/>
    <cellStyle name="b' 10" xfId="15062"/>
    <cellStyle name="b' 11" xfId="15063"/>
    <cellStyle name="b' 12" xfId="15064"/>
    <cellStyle name="b' 13" xfId="15065"/>
    <cellStyle name="b' 14" xfId="15066"/>
    <cellStyle name="b' 15" xfId="15067"/>
    <cellStyle name="b' 16" xfId="15068"/>
    <cellStyle name="b' 17" xfId="15069"/>
    <cellStyle name="b' 18" xfId="15070"/>
    <cellStyle name="b' 19" xfId="15071"/>
    <cellStyle name="b' 2" xfId="15072"/>
    <cellStyle name="b' 20" xfId="15073"/>
    <cellStyle name="b' 3" xfId="15074"/>
    <cellStyle name="b' 4" xfId="15075"/>
    <cellStyle name="b' 5" xfId="15076"/>
    <cellStyle name="b' 6" xfId="15077"/>
    <cellStyle name="b' 7" xfId="15078"/>
    <cellStyle name="b' 8" xfId="15079"/>
    <cellStyle name="b' 9" xfId="15080"/>
    <cellStyle name="b." xfId="15081"/>
    <cellStyle name="b;ll" xfId="15082"/>
    <cellStyle name="b'_CAPITALIZED LABOR - 0209" xfId="15083"/>
    <cellStyle name="b_diamond2" xfId="15084"/>
    <cellStyle name="B_MERGER" xfId="15085"/>
    <cellStyle name="b_Sheet2" xfId="15086"/>
    <cellStyle name="b'_Template-Final" xfId="15087"/>
    <cellStyle name="Bad 10" xfId="15088"/>
    <cellStyle name="Bad 10 2" xfId="15089"/>
    <cellStyle name="Bad 11" xfId="15090"/>
    <cellStyle name="Bad 11 2" xfId="15091"/>
    <cellStyle name="Bad 12" xfId="15092"/>
    <cellStyle name="Bad 12 2" xfId="15093"/>
    <cellStyle name="Bad 13" xfId="15094"/>
    <cellStyle name="Bad 13 2" xfId="15095"/>
    <cellStyle name="Bad 14" xfId="15096"/>
    <cellStyle name="Bad 14 2" xfId="15097"/>
    <cellStyle name="Bad 15" xfId="15098"/>
    <cellStyle name="Bad 15 2" xfId="15099"/>
    <cellStyle name="Bad 16" xfId="15100"/>
    <cellStyle name="Bad 16 2" xfId="15101"/>
    <cellStyle name="Bad 17" xfId="15102"/>
    <cellStyle name="Bad 17 2" xfId="15103"/>
    <cellStyle name="Bad 18" xfId="15104"/>
    <cellStyle name="Bad 18 2" xfId="15105"/>
    <cellStyle name="Bad 19" xfId="15106"/>
    <cellStyle name="Bad 19 2" xfId="15107"/>
    <cellStyle name="Bad 2" xfId="15108"/>
    <cellStyle name="Bad 2 2" xfId="15109"/>
    <cellStyle name="Bad 2 2 2" xfId="15110"/>
    <cellStyle name="Bad 2 3" xfId="15111"/>
    <cellStyle name="Bad 2 4" xfId="15112"/>
    <cellStyle name="Bad 2 5" xfId="15113"/>
    <cellStyle name="Bad 20" xfId="15114"/>
    <cellStyle name="Bad 20 2" xfId="15115"/>
    <cellStyle name="Bad 21" xfId="15116"/>
    <cellStyle name="Bad 21 2" xfId="15117"/>
    <cellStyle name="Bad 22" xfId="15118"/>
    <cellStyle name="Bad 22 2" xfId="15119"/>
    <cellStyle name="Bad 23" xfId="15120"/>
    <cellStyle name="Bad 23 2" xfId="15121"/>
    <cellStyle name="Bad 24" xfId="15122"/>
    <cellStyle name="Bad 24 2" xfId="15123"/>
    <cellStyle name="Bad 25" xfId="15124"/>
    <cellStyle name="Bad 26" xfId="15125"/>
    <cellStyle name="Bad 27" xfId="15126"/>
    <cellStyle name="Bad 28" xfId="15127"/>
    <cellStyle name="Bad 29" xfId="15128"/>
    <cellStyle name="Bad 3" xfId="15129"/>
    <cellStyle name="Bad 3 2" xfId="15130"/>
    <cellStyle name="Bad 3 2 2" xfId="15131"/>
    <cellStyle name="Bad 3 3" xfId="15132"/>
    <cellStyle name="Bad 3 4" xfId="15133"/>
    <cellStyle name="Bad 30" xfId="15134"/>
    <cellStyle name="Bad 31" xfId="15135"/>
    <cellStyle name="Bad 4" xfId="15136"/>
    <cellStyle name="Bad 4 2" xfId="15137"/>
    <cellStyle name="Bad 4 3" xfId="15138"/>
    <cellStyle name="Bad 5" xfId="15139"/>
    <cellStyle name="Bad 5 2" xfId="15140"/>
    <cellStyle name="Bad 5 3" xfId="15141"/>
    <cellStyle name="Bad 6" xfId="15142"/>
    <cellStyle name="Bad 6 2" xfId="15143"/>
    <cellStyle name="Bad 7" xfId="15144"/>
    <cellStyle name="Bad 7 2" xfId="15145"/>
    <cellStyle name="Bad 8" xfId="15146"/>
    <cellStyle name="Bad 8 2" xfId="15147"/>
    <cellStyle name="Bad 9" xfId="15148"/>
    <cellStyle name="Bad 9 2" xfId="15149"/>
    <cellStyle name="Banner" xfId="15150"/>
    <cellStyle name="bc" xfId="15151"/>
    <cellStyle name="BigHead" xfId="15152"/>
    <cellStyle name="bl" xfId="15153"/>
    <cellStyle name="bl'" xfId="15154"/>
    <cellStyle name="bl_Conemsco" xfId="15155"/>
    <cellStyle name="Black Days" xfId="15156"/>
    <cellStyle name="Black Days 10" xfId="15157"/>
    <cellStyle name="Black Days 11" xfId="15158"/>
    <cellStyle name="Black Days 12" xfId="15159"/>
    <cellStyle name="Black Days 13" xfId="15160"/>
    <cellStyle name="Black Days 14" xfId="15161"/>
    <cellStyle name="Black Days 15" xfId="15162"/>
    <cellStyle name="Black Days 16" xfId="15163"/>
    <cellStyle name="Black Days 17" xfId="15164"/>
    <cellStyle name="Black Days 18" xfId="15165"/>
    <cellStyle name="Black Days 19" xfId="15166"/>
    <cellStyle name="Black Days 2" xfId="15167"/>
    <cellStyle name="Black Days 20" xfId="15168"/>
    <cellStyle name="Black Days 3" xfId="15169"/>
    <cellStyle name="Black Days 4" xfId="15170"/>
    <cellStyle name="Black Days 5" xfId="15171"/>
    <cellStyle name="Black Days 6" xfId="15172"/>
    <cellStyle name="Black Days 7" xfId="15173"/>
    <cellStyle name="Black Days 8" xfId="15174"/>
    <cellStyle name="Black Days 9" xfId="15175"/>
    <cellStyle name="Black Decimal" xfId="15176"/>
    <cellStyle name="Black Dollar" xfId="15177"/>
    <cellStyle name="Black Dollar 2" xfId="15178"/>
    <cellStyle name="Black Dollar 2 2" xfId="15179"/>
    <cellStyle name="Black Dollar 3" xfId="15180"/>
    <cellStyle name="Black EPS" xfId="15181"/>
    <cellStyle name="Black Percent" xfId="15182"/>
    <cellStyle name="Black Percent 10" xfId="15183"/>
    <cellStyle name="Black Percent 11" xfId="15184"/>
    <cellStyle name="Black Percent 12" xfId="15185"/>
    <cellStyle name="Black Percent 13" xfId="15186"/>
    <cellStyle name="Black Percent 14" xfId="15187"/>
    <cellStyle name="Black Percent 15" xfId="15188"/>
    <cellStyle name="Black Percent 16" xfId="15189"/>
    <cellStyle name="Black Percent 17" xfId="15190"/>
    <cellStyle name="Black Percent 18" xfId="15191"/>
    <cellStyle name="Black Percent 19" xfId="15192"/>
    <cellStyle name="Black Percent 2" xfId="15193"/>
    <cellStyle name="Black Percent 20" xfId="15194"/>
    <cellStyle name="Black Percent 3" xfId="15195"/>
    <cellStyle name="Black Percent 4" xfId="15196"/>
    <cellStyle name="Black Percent 5" xfId="15197"/>
    <cellStyle name="Black Percent 6" xfId="15198"/>
    <cellStyle name="Black Percent 7" xfId="15199"/>
    <cellStyle name="Black Percent 8" xfId="15200"/>
    <cellStyle name="Black Percent 9" xfId="15201"/>
    <cellStyle name="Black Percent2" xfId="15202"/>
    <cellStyle name="Black Percent2 10" xfId="15203"/>
    <cellStyle name="Black Percent2 11" xfId="15204"/>
    <cellStyle name="Black Percent2 12" xfId="15205"/>
    <cellStyle name="Black Percent2 13" xfId="15206"/>
    <cellStyle name="Black Percent2 14" xfId="15207"/>
    <cellStyle name="Black Percent2 15" xfId="15208"/>
    <cellStyle name="Black Percent2 16" xfId="15209"/>
    <cellStyle name="Black Percent2 17" xfId="15210"/>
    <cellStyle name="Black Percent2 18" xfId="15211"/>
    <cellStyle name="Black Percent2 19" xfId="15212"/>
    <cellStyle name="Black Percent2 2" xfId="15213"/>
    <cellStyle name="Black Percent2 20" xfId="15214"/>
    <cellStyle name="Black Percent2 3" xfId="15215"/>
    <cellStyle name="Black Percent2 4" xfId="15216"/>
    <cellStyle name="Black Percent2 5" xfId="15217"/>
    <cellStyle name="Black Percent2 6" xfId="15218"/>
    <cellStyle name="Black Percent2 7" xfId="15219"/>
    <cellStyle name="Black Percent2 8" xfId="15220"/>
    <cellStyle name="Black Percent2 9" xfId="15221"/>
    <cellStyle name="Black Times" xfId="15222"/>
    <cellStyle name="Black Times 10" xfId="15223"/>
    <cellStyle name="Black Times 11" xfId="15224"/>
    <cellStyle name="Black Times 12" xfId="15225"/>
    <cellStyle name="Black Times 13" xfId="15226"/>
    <cellStyle name="Black Times 14" xfId="15227"/>
    <cellStyle name="Black Times 15" xfId="15228"/>
    <cellStyle name="Black Times 16" xfId="15229"/>
    <cellStyle name="Black Times 17" xfId="15230"/>
    <cellStyle name="Black Times 18" xfId="15231"/>
    <cellStyle name="Black Times 19" xfId="15232"/>
    <cellStyle name="Black Times 2" xfId="15233"/>
    <cellStyle name="Black Times 20" xfId="15234"/>
    <cellStyle name="Black Times 3" xfId="15235"/>
    <cellStyle name="Black Times 4" xfId="15236"/>
    <cellStyle name="Black Times 5" xfId="15237"/>
    <cellStyle name="Black Times 6" xfId="15238"/>
    <cellStyle name="Black Times 7" xfId="15239"/>
    <cellStyle name="Black Times 8" xfId="15240"/>
    <cellStyle name="Black Times 9" xfId="15241"/>
    <cellStyle name="Black Times Two Deci" xfId="15242"/>
    <cellStyle name="Black Times Two Deci 10" xfId="15243"/>
    <cellStyle name="Black Times Two Deci 11" xfId="15244"/>
    <cellStyle name="Black Times Two Deci 12" xfId="15245"/>
    <cellStyle name="Black Times Two Deci 13" xfId="15246"/>
    <cellStyle name="Black Times Two Deci 14" xfId="15247"/>
    <cellStyle name="Black Times Two Deci 15" xfId="15248"/>
    <cellStyle name="Black Times Two Deci 16" xfId="15249"/>
    <cellStyle name="Black Times Two Deci 17" xfId="15250"/>
    <cellStyle name="Black Times Two Deci 18" xfId="15251"/>
    <cellStyle name="Black Times Two Deci 19" xfId="15252"/>
    <cellStyle name="Black Times Two Deci 2" xfId="15253"/>
    <cellStyle name="Black Times Two Deci 20" xfId="15254"/>
    <cellStyle name="Black Times Two Deci 3" xfId="15255"/>
    <cellStyle name="Black Times Two Deci 4" xfId="15256"/>
    <cellStyle name="Black Times Two Deci 5" xfId="15257"/>
    <cellStyle name="Black Times Two Deci 6" xfId="15258"/>
    <cellStyle name="Black Times Two Deci 7" xfId="15259"/>
    <cellStyle name="Black Times Two Deci 8" xfId="15260"/>
    <cellStyle name="Black Times Two Deci 9" xfId="15261"/>
    <cellStyle name="Black Times Two Deci2" xfId="15262"/>
    <cellStyle name="Black Times_283324_91" xfId="15263"/>
    <cellStyle name="Black Times2" xfId="15264"/>
    <cellStyle name="Black Times2 10" xfId="15265"/>
    <cellStyle name="Black Times2 11" xfId="15266"/>
    <cellStyle name="Black Times2 12" xfId="15267"/>
    <cellStyle name="Black Times2 13" xfId="15268"/>
    <cellStyle name="Black Times2 14" xfId="15269"/>
    <cellStyle name="Black Times2 15" xfId="15270"/>
    <cellStyle name="Black Times2 16" xfId="15271"/>
    <cellStyle name="Black Times2 17" xfId="15272"/>
    <cellStyle name="Black Times2 18" xfId="15273"/>
    <cellStyle name="Black Times2 19" xfId="15274"/>
    <cellStyle name="Black Times2 2" xfId="15275"/>
    <cellStyle name="Black Times2 20" xfId="15276"/>
    <cellStyle name="Black Times2 3" xfId="15277"/>
    <cellStyle name="Black Times2 4" xfId="15278"/>
    <cellStyle name="Black Times2 5" xfId="15279"/>
    <cellStyle name="Black Times2 6" xfId="15280"/>
    <cellStyle name="Black Times2 7" xfId="15281"/>
    <cellStyle name="Black Times2 8" xfId="15282"/>
    <cellStyle name="Black Times2 9" xfId="15283"/>
    <cellStyle name="blank" xfId="15284"/>
    <cellStyle name="blank 2" xfId="15285"/>
    <cellStyle name="Blue" xfId="15286"/>
    <cellStyle name="Blue 2" xfId="15287"/>
    <cellStyle name="Blue Decimal" xfId="15288"/>
    <cellStyle name="Blue Dollar" xfId="15289"/>
    <cellStyle name="Blue EPS" xfId="15290"/>
    <cellStyle name="Blue EPS 10" xfId="15291"/>
    <cellStyle name="Blue EPS 11" xfId="15292"/>
    <cellStyle name="Blue EPS 12" xfId="15293"/>
    <cellStyle name="Blue EPS 13" xfId="15294"/>
    <cellStyle name="Blue EPS 14" xfId="15295"/>
    <cellStyle name="Blue EPS 15" xfId="15296"/>
    <cellStyle name="Blue EPS 16" xfId="15297"/>
    <cellStyle name="Blue EPS 17" xfId="15298"/>
    <cellStyle name="Blue EPS 18" xfId="15299"/>
    <cellStyle name="Blue EPS 19" xfId="15300"/>
    <cellStyle name="Blue EPS 2" xfId="15301"/>
    <cellStyle name="Blue EPS 20" xfId="15302"/>
    <cellStyle name="Blue EPS 3" xfId="15303"/>
    <cellStyle name="Blue EPS 4" xfId="15304"/>
    <cellStyle name="Blue EPS 5" xfId="15305"/>
    <cellStyle name="Blue EPS 6" xfId="15306"/>
    <cellStyle name="Blue EPS 7" xfId="15307"/>
    <cellStyle name="Blue EPS 8" xfId="15308"/>
    <cellStyle name="Blue EPS 9" xfId="15309"/>
    <cellStyle name="Blue Text" xfId="15310"/>
    <cellStyle name="Blue Text 10" xfId="15311"/>
    <cellStyle name="Blue Text 11" xfId="15312"/>
    <cellStyle name="Blue Text 12" xfId="15313"/>
    <cellStyle name="Blue Text 13" xfId="15314"/>
    <cellStyle name="Blue Text 14" xfId="15315"/>
    <cellStyle name="Blue Text 15" xfId="15316"/>
    <cellStyle name="Blue Text 16" xfId="15317"/>
    <cellStyle name="Blue Text 17" xfId="15318"/>
    <cellStyle name="Blue Text 18" xfId="15319"/>
    <cellStyle name="Blue Text 19" xfId="15320"/>
    <cellStyle name="Blue Text 2" xfId="15321"/>
    <cellStyle name="Blue Text 20" xfId="15322"/>
    <cellStyle name="Blue Text 3" xfId="15323"/>
    <cellStyle name="Blue Text 4" xfId="15324"/>
    <cellStyle name="Blue Text 5" xfId="15325"/>
    <cellStyle name="Blue Text 6" xfId="15326"/>
    <cellStyle name="Blue Text 7" xfId="15327"/>
    <cellStyle name="Blue Text 8" xfId="15328"/>
    <cellStyle name="Blue Text 9" xfId="15329"/>
    <cellStyle name="Blue Zero Deci" xfId="15330"/>
    <cellStyle name="Blue Zero Deci 10" xfId="15331"/>
    <cellStyle name="Blue Zero Deci 11" xfId="15332"/>
    <cellStyle name="Blue Zero Deci 12" xfId="15333"/>
    <cellStyle name="Blue Zero Deci 13" xfId="15334"/>
    <cellStyle name="Blue Zero Deci 14" xfId="15335"/>
    <cellStyle name="Blue Zero Deci 15" xfId="15336"/>
    <cellStyle name="Blue Zero Deci 16" xfId="15337"/>
    <cellStyle name="Blue Zero Deci 17" xfId="15338"/>
    <cellStyle name="Blue Zero Deci 18" xfId="15339"/>
    <cellStyle name="Blue Zero Deci 19" xfId="15340"/>
    <cellStyle name="Blue Zero Deci 2" xfId="15341"/>
    <cellStyle name="Blue Zero Deci 20" xfId="15342"/>
    <cellStyle name="Blue Zero Deci 3" xfId="15343"/>
    <cellStyle name="Blue Zero Deci 4" xfId="15344"/>
    <cellStyle name="Blue Zero Deci 5" xfId="15345"/>
    <cellStyle name="Blue Zero Deci 6" xfId="15346"/>
    <cellStyle name="Blue Zero Deci 7" xfId="15347"/>
    <cellStyle name="Blue Zero Deci 8" xfId="15348"/>
    <cellStyle name="Blue Zero Deci 9" xfId="15349"/>
    <cellStyle name="Blue_Final 2009 tax workpapers" xfId="15350"/>
    <cellStyle name="BlueCell" xfId="15351"/>
    <cellStyle name="BlueCell 10" xfId="15352"/>
    <cellStyle name="BlueCell 2" xfId="15353"/>
    <cellStyle name="BlueCell 2 10" xfId="15354"/>
    <cellStyle name="BlueCell 2 11" xfId="15355"/>
    <cellStyle name="BlueCell 2 2" xfId="15356"/>
    <cellStyle name="BlueCell 2 2 2" xfId="15357"/>
    <cellStyle name="BlueCell 2 2 3" xfId="15358"/>
    <cellStyle name="BlueCell 2 3" xfId="15359"/>
    <cellStyle name="BlueCell 2 3 2" xfId="15360"/>
    <cellStyle name="BlueCell 2 4" xfId="15361"/>
    <cellStyle name="BlueCell 2 4 2" xfId="15362"/>
    <cellStyle name="BlueCell 2 5" xfId="15363"/>
    <cellStyle name="BlueCell 2 6" xfId="15364"/>
    <cellStyle name="BlueCell 2 7" xfId="15365"/>
    <cellStyle name="BlueCell 2 8" xfId="15366"/>
    <cellStyle name="BlueCell 2 9" xfId="15367"/>
    <cellStyle name="BlueCell 3" xfId="15368"/>
    <cellStyle name="BlueCell 3 2" xfId="15369"/>
    <cellStyle name="BlueCell 3 3" xfId="15370"/>
    <cellStyle name="BlueCell 3 4" xfId="15371"/>
    <cellStyle name="BlueCell 3 5" xfId="15372"/>
    <cellStyle name="BlueCell 3 6" xfId="15373"/>
    <cellStyle name="BlueCell 3 7" xfId="15374"/>
    <cellStyle name="BlueCell 3 8" xfId="15375"/>
    <cellStyle name="BlueCell 3 9" xfId="15376"/>
    <cellStyle name="BlueCell 4" xfId="15377"/>
    <cellStyle name="BlueCell 4 2" xfId="15378"/>
    <cellStyle name="BlueCell 4 3" xfId="15379"/>
    <cellStyle name="BlueCell 4 4" xfId="15380"/>
    <cellStyle name="BlueCell 4 5" xfId="15381"/>
    <cellStyle name="BlueCell 4 6" xfId="15382"/>
    <cellStyle name="BlueCell 4 7" xfId="15383"/>
    <cellStyle name="BlueCell 4 8" xfId="15384"/>
    <cellStyle name="BlueCell 5" xfId="15385"/>
    <cellStyle name="BlueCell 5 10" xfId="15386"/>
    <cellStyle name="BlueCell 5 11" xfId="15387"/>
    <cellStyle name="BlueCell 5 12" xfId="15388"/>
    <cellStyle name="BlueCell 5 13" xfId="15389"/>
    <cellStyle name="BlueCell 5 14" xfId="15390"/>
    <cellStyle name="BlueCell 5 15" xfId="15391"/>
    <cellStyle name="BlueCell 5 16" xfId="15392"/>
    <cellStyle name="BlueCell 5 17" xfId="15393"/>
    <cellStyle name="BlueCell 5 18" xfId="15394"/>
    <cellStyle name="BlueCell 5 2" xfId="15395"/>
    <cellStyle name="BlueCell 5 3" xfId="15396"/>
    <cellStyle name="BlueCell 5 4" xfId="15397"/>
    <cellStyle name="BlueCell 5 5" xfId="15398"/>
    <cellStyle name="BlueCell 5 6" xfId="15399"/>
    <cellStyle name="BlueCell 5 7" xfId="15400"/>
    <cellStyle name="BlueCell 5 8" xfId="15401"/>
    <cellStyle name="BlueCell 5 9" xfId="15402"/>
    <cellStyle name="BlueCell 6" xfId="15403"/>
    <cellStyle name="BlueCell 6 10" xfId="15404"/>
    <cellStyle name="BlueCell 6 11" xfId="15405"/>
    <cellStyle name="BlueCell 6 12" xfId="15406"/>
    <cellStyle name="BlueCell 6 13" xfId="15407"/>
    <cellStyle name="BlueCell 6 14" xfId="15408"/>
    <cellStyle name="BlueCell 6 15" xfId="15409"/>
    <cellStyle name="BlueCell 6 16" xfId="15410"/>
    <cellStyle name="BlueCell 6 17" xfId="15411"/>
    <cellStyle name="BlueCell 6 18" xfId="15412"/>
    <cellStyle name="BlueCell 6 2" xfId="15413"/>
    <cellStyle name="BlueCell 6 3" xfId="15414"/>
    <cellStyle name="BlueCell 6 4" xfId="15415"/>
    <cellStyle name="BlueCell 6 5" xfId="15416"/>
    <cellStyle name="BlueCell 6 6" xfId="15417"/>
    <cellStyle name="BlueCell 6 7" xfId="15418"/>
    <cellStyle name="BlueCell 6 8" xfId="15419"/>
    <cellStyle name="BlueCell 6 9" xfId="15420"/>
    <cellStyle name="BlueCell 7" xfId="15421"/>
    <cellStyle name="BlueCell 7 10" xfId="15422"/>
    <cellStyle name="BlueCell 7 11" xfId="15423"/>
    <cellStyle name="BlueCell 7 12" xfId="15424"/>
    <cellStyle name="BlueCell 7 13" xfId="15425"/>
    <cellStyle name="BlueCell 7 14" xfId="15426"/>
    <cellStyle name="BlueCell 7 15" xfId="15427"/>
    <cellStyle name="BlueCell 7 16" xfId="15428"/>
    <cellStyle name="BlueCell 7 17" xfId="15429"/>
    <cellStyle name="BlueCell 7 18" xfId="15430"/>
    <cellStyle name="BlueCell 7 2" xfId="15431"/>
    <cellStyle name="BlueCell 7 3" xfId="15432"/>
    <cellStyle name="BlueCell 7 4" xfId="15433"/>
    <cellStyle name="BlueCell 7 5" xfId="15434"/>
    <cellStyle name="BlueCell 7 6" xfId="15435"/>
    <cellStyle name="BlueCell 7 7" xfId="15436"/>
    <cellStyle name="BlueCell 7 8" xfId="15437"/>
    <cellStyle name="BlueCell 7 9" xfId="15438"/>
    <cellStyle name="BlueCell 8" xfId="15439"/>
    <cellStyle name="BlueCell 9" xfId="15440"/>
    <cellStyle name="BlueCell_2010 FPL Services Return to Provision" xfId="15441"/>
    <cellStyle name="bluenodec" xfId="15442"/>
    <cellStyle name="bluepercent" xfId="15443"/>
    <cellStyle name="Body_$Dollars" xfId="15444"/>
    <cellStyle name="Bold/Border" xfId="15445"/>
    <cellStyle name="BoldUnderlineNumber" xfId="15446"/>
    <cellStyle name="BoldUnderlineNumber 2" xfId="15447"/>
    <cellStyle name="BoldUnderlineNumber 2 2" xfId="15448"/>
    <cellStyle name="BoldUnderlineNumber 2 3" xfId="51052"/>
    <cellStyle name="BoldUnderlineNumber 3" xfId="15449"/>
    <cellStyle name="BoldUnderlineNumber 3 2" xfId="51053"/>
    <cellStyle name="BoldUnderlineNumber 4" xfId="15450"/>
    <cellStyle name="BoldUnderlineNumber 5" xfId="15451"/>
    <cellStyle name="BoldUnderlineNumber 6" xfId="51027"/>
    <cellStyle name="BoldUnderlineNumber 7" xfId="51051"/>
    <cellStyle name="BoldUnderlineRate" xfId="15452"/>
    <cellStyle name="BoldUnderlineRate 2" xfId="15453"/>
    <cellStyle name="BoldUnderlineRate 2 2" xfId="51055"/>
    <cellStyle name="BoldUnderlineRate 3" xfId="15454"/>
    <cellStyle name="BoldUnderlineRate 3 2" xfId="51056"/>
    <cellStyle name="BoldUnderlineRate 4" xfId="15455"/>
    <cellStyle name="BoldUnderlineRate 5" xfId="51032"/>
    <cellStyle name="BoldUnderlineRate 6" xfId="51054"/>
    <cellStyle name="Border Heavy" xfId="15456"/>
    <cellStyle name="Border Heavy 10" xfId="15457"/>
    <cellStyle name="Border Heavy 11" xfId="15458"/>
    <cellStyle name="Border Heavy 12" xfId="15459"/>
    <cellStyle name="Border Heavy 13" xfId="15460"/>
    <cellStyle name="Border Heavy 14" xfId="15461"/>
    <cellStyle name="Border Heavy 15" xfId="15462"/>
    <cellStyle name="Border Heavy 16" xfId="15463"/>
    <cellStyle name="Border Heavy 17" xfId="15464"/>
    <cellStyle name="Border Heavy 18" xfId="15465"/>
    <cellStyle name="Border Heavy 19" xfId="15466"/>
    <cellStyle name="Border Heavy 2" xfId="15467"/>
    <cellStyle name="Border Heavy 20" xfId="15468"/>
    <cellStyle name="Border Heavy 3" xfId="15469"/>
    <cellStyle name="Border Heavy 4" xfId="15470"/>
    <cellStyle name="Border Heavy 5" xfId="15471"/>
    <cellStyle name="Border Heavy 6" xfId="15472"/>
    <cellStyle name="Border Heavy 7" xfId="15473"/>
    <cellStyle name="Border Heavy 8" xfId="15474"/>
    <cellStyle name="Border Heavy 9" xfId="15475"/>
    <cellStyle name="Border Thin" xfId="15476"/>
    <cellStyle name="Border Thin 10" xfId="15477"/>
    <cellStyle name="Border Thin 11" xfId="15478"/>
    <cellStyle name="Border Thin 12" xfId="15479"/>
    <cellStyle name="Border Thin 13" xfId="15480"/>
    <cellStyle name="Border Thin 14" xfId="15481"/>
    <cellStyle name="Border Thin 15" xfId="15482"/>
    <cellStyle name="Border Thin 16" xfId="15483"/>
    <cellStyle name="Border Thin 17" xfId="15484"/>
    <cellStyle name="Border Thin 18" xfId="15485"/>
    <cellStyle name="Border Thin 19" xfId="15486"/>
    <cellStyle name="Border Thin 2" xfId="15487"/>
    <cellStyle name="Border Thin 20" xfId="15488"/>
    <cellStyle name="Border Thin 3" xfId="15489"/>
    <cellStyle name="Border Thin 4" xfId="15490"/>
    <cellStyle name="Border Thin 5" xfId="15491"/>
    <cellStyle name="Border Thin 6" xfId="15492"/>
    <cellStyle name="Border Thin 7" xfId="15493"/>
    <cellStyle name="Border Thin 8" xfId="15494"/>
    <cellStyle name="Border Thin 9" xfId="15495"/>
    <cellStyle name="Bottom" xfId="15496"/>
    <cellStyle name="Budget" xfId="15497"/>
    <cellStyle name="Budget 2" xfId="15498"/>
    <cellStyle name="Bullet" xfId="15499"/>
    <cellStyle name="Bullet 10" xfId="15500"/>
    <cellStyle name="Bullet 11" xfId="15501"/>
    <cellStyle name="Bullet 12" xfId="15502"/>
    <cellStyle name="Bullet 13" xfId="15503"/>
    <cellStyle name="Bullet 14" xfId="15504"/>
    <cellStyle name="Bullet 15" xfId="15505"/>
    <cellStyle name="Bullet 16" xfId="15506"/>
    <cellStyle name="Bullet 17" xfId="15507"/>
    <cellStyle name="Bullet 18" xfId="15508"/>
    <cellStyle name="Bullet 19" xfId="15509"/>
    <cellStyle name="Bullet 2" xfId="15510"/>
    <cellStyle name="Bullet 20" xfId="15511"/>
    <cellStyle name="Bullet 3" xfId="15512"/>
    <cellStyle name="Bullet 4" xfId="15513"/>
    <cellStyle name="Bullet 5" xfId="15514"/>
    <cellStyle name="Bullet 6" xfId="15515"/>
    <cellStyle name="Bullet 7" xfId="15516"/>
    <cellStyle name="Bullet 8" xfId="15517"/>
    <cellStyle name="Bullet 9" xfId="15518"/>
    <cellStyle name="c" xfId="15519"/>
    <cellStyle name="c_Acc (Dil) Matrix (2)" xfId="15520"/>
    <cellStyle name="c_Acc (Dil) Matrix (2)_CAPITALIZED LABOR - 0209" xfId="15521"/>
    <cellStyle name="c_Acc (Dil) Matrix (2)_CAPITALIZED LABOR - 0209_Contract Labor " xfId="15522"/>
    <cellStyle name="c_Acc (Dil) Matrix (2)_CAPITALIZED LABOR - 0209_Template-Final" xfId="15523"/>
    <cellStyle name="c_Acc (Dil) Matrix (2)_CAPITALIZED LABOR - 0309" xfId="15524"/>
    <cellStyle name="c_Acc (Dil) Matrix (2)_CAPITALIZED LABOR - 0309_Contract Labor " xfId="15525"/>
    <cellStyle name="c_Acc (Dil) Matrix (2)_CAPITALIZED LABOR - 0309_Template-Final" xfId="15526"/>
    <cellStyle name="c_Acc (Dil) Matrix (2)_CAPITALIZED LABOR - 0309_Template-Final_Contract Labor " xfId="15527"/>
    <cellStyle name="c_Acc (Dil) Matrix (2)_CAPITALIZED LABOR - 0409" xfId="15528"/>
    <cellStyle name="c_Acc (Dil) Matrix (2)_CAPITALIZED LABOR - 0409_Contract Labor " xfId="15529"/>
    <cellStyle name="c_Acc (Dil) Matrix (2)_Contract Labor " xfId="15530"/>
    <cellStyle name="c_Acc (Dil) Matrix (2)_Contractor Accrual Template -  May 2009" xfId="15531"/>
    <cellStyle name="c_Ariz_Nevada (2)" xfId="15532"/>
    <cellStyle name="c_Ariz_Nevada (2)_CAPITALIZED LABOR - 0209" xfId="15533"/>
    <cellStyle name="c_Ariz_Nevada (2)_CAPITALIZED LABOR - 0209_Contract Labor " xfId="15534"/>
    <cellStyle name="c_Ariz_Nevada (2)_CAPITALIZED LABOR - 0209_Template-Final" xfId="15535"/>
    <cellStyle name="c_Ariz_Nevada (2)_CAPITALIZED LABOR - 0309" xfId="15536"/>
    <cellStyle name="c_Ariz_Nevada (2)_CAPITALIZED LABOR - 0309_Contract Labor " xfId="15537"/>
    <cellStyle name="c_Ariz_Nevada (2)_CAPITALIZED LABOR - 0309_Template-Final" xfId="15538"/>
    <cellStyle name="c_Ariz_Nevada (2)_CAPITALIZED LABOR - 0309_Template-Final_Contract Labor " xfId="15539"/>
    <cellStyle name="c_Ariz_Nevada (2)_CAPITALIZED LABOR - 0409" xfId="15540"/>
    <cellStyle name="c_Ariz_Nevada (2)_CAPITALIZED LABOR - 0409_Contract Labor " xfId="15541"/>
    <cellStyle name="c_Ariz_Nevada (2)_Contract Labor " xfId="15542"/>
    <cellStyle name="c_Ariz_Nevada (2)_Contractor Accrual Template -  May 2009" xfId="15543"/>
    <cellStyle name="c_BH Pickle Projections.020201" xfId="15544"/>
    <cellStyle name="c_CA Cases (2)" xfId="15545"/>
    <cellStyle name="c_CA Cases (2)_CAPITALIZED LABOR - 0209" xfId="15546"/>
    <cellStyle name="c_CA Cases (2)_CAPITALIZED LABOR - 0209_Contract Labor " xfId="15547"/>
    <cellStyle name="c_CA Cases (2)_CAPITALIZED LABOR - 0209_Template-Final" xfId="15548"/>
    <cellStyle name="c_CA Cases (2)_CAPITALIZED LABOR - 0309" xfId="15549"/>
    <cellStyle name="c_CA Cases (2)_CAPITALIZED LABOR - 0309_Contract Labor " xfId="15550"/>
    <cellStyle name="c_CA Cases (2)_CAPITALIZED LABOR - 0309_Template-Final" xfId="15551"/>
    <cellStyle name="c_CA Cases (2)_CAPITALIZED LABOR - 0309_Template-Final_Contract Labor " xfId="15552"/>
    <cellStyle name="c_CA Cases (2)_CAPITALIZED LABOR - 0409" xfId="15553"/>
    <cellStyle name="c_CA Cases (2)_CAPITALIZED LABOR - 0409_Contract Labor " xfId="15554"/>
    <cellStyle name="c_CA Cases (2)_Contract Labor " xfId="15555"/>
    <cellStyle name="c_CA Cases (2)_Contractor Accrual Template -  May 2009" xfId="15556"/>
    <cellStyle name="c_Cal. (2)" xfId="15557"/>
    <cellStyle name="c_Cal. (2)_CAPITALIZED LABOR - 0209" xfId="15558"/>
    <cellStyle name="c_Cal. (2)_CAPITALIZED LABOR - 0209_Contract Labor " xfId="15559"/>
    <cellStyle name="c_Cal. (2)_CAPITALIZED LABOR - 0209_Template-Final" xfId="15560"/>
    <cellStyle name="c_Cal. (2)_CAPITALIZED LABOR - 0309" xfId="15561"/>
    <cellStyle name="c_Cal. (2)_CAPITALIZED LABOR - 0309_Contract Labor " xfId="15562"/>
    <cellStyle name="c_Cal. (2)_CAPITALIZED LABOR - 0309_Template-Final" xfId="15563"/>
    <cellStyle name="c_Cal. (2)_CAPITALIZED LABOR - 0309_Template-Final_Contract Labor " xfId="15564"/>
    <cellStyle name="c_Cal. (2)_CAPITALIZED LABOR - 0409" xfId="15565"/>
    <cellStyle name="c_Cal. (2)_CAPITALIZED LABOR - 0409_Contract Labor " xfId="15566"/>
    <cellStyle name="c_Cal. (2)_Contract Labor " xfId="15567"/>
    <cellStyle name="c_Cal. (2)_Contractor Accrual Template -  May 2009" xfId="15568"/>
    <cellStyle name="c_CAPITALIZED LABOR - 0209" xfId="15569"/>
    <cellStyle name="c_CAPITALIZED LABOR - 0209_Contract Labor " xfId="15570"/>
    <cellStyle name="c_CAPITALIZED LABOR - 0209_Template-Final" xfId="15571"/>
    <cellStyle name="c_CAPITALIZED LABOR - 0309" xfId="15572"/>
    <cellStyle name="c_CAPITALIZED LABOR - 0309_Contract Labor " xfId="15573"/>
    <cellStyle name="c_CAPITALIZED LABOR - 0309_Template-Final" xfId="15574"/>
    <cellStyle name="c_CAPITALIZED LABOR - 0309_Template-Final_Contract Labor " xfId="15575"/>
    <cellStyle name="c_CAPITALIZED LABOR - 0409" xfId="15576"/>
    <cellStyle name="c_CAPITALIZED LABOR - 0409_Contract Labor " xfId="15577"/>
    <cellStyle name="c_Cases (2)" xfId="15578"/>
    <cellStyle name="c_Cases (2)_CAPITALIZED LABOR - 0209" xfId="15579"/>
    <cellStyle name="c_Cases (2)_CAPITALIZED LABOR - 0209_Contract Labor " xfId="15580"/>
    <cellStyle name="c_Cases (2)_CAPITALIZED LABOR - 0209_Template-Final" xfId="15581"/>
    <cellStyle name="c_Cases (2)_CAPITALIZED LABOR - 0309" xfId="15582"/>
    <cellStyle name="c_Cases (2)_CAPITALIZED LABOR - 0309_Contract Labor " xfId="15583"/>
    <cellStyle name="c_Cases (2)_CAPITALIZED LABOR - 0309_Template-Final" xfId="15584"/>
    <cellStyle name="c_Cases (2)_CAPITALIZED LABOR - 0309_Template-Final_Contract Labor " xfId="15585"/>
    <cellStyle name="c_Cases (2)_CAPITALIZED LABOR - 0409" xfId="15586"/>
    <cellStyle name="c_Cases (2)_CAPITALIZED LABOR - 0409_Contract Labor " xfId="15587"/>
    <cellStyle name="c_Cases (2)_Contract Labor " xfId="15588"/>
    <cellStyle name="c_Cases (2)_Contractor Accrual Template -  May 2009" xfId="15589"/>
    <cellStyle name="c_Celtic DCF" xfId="15590"/>
    <cellStyle name="c_Celtic DCF Inputs" xfId="15591"/>
    <cellStyle name="c_Celtic DCF Inputs_CAPITALIZED LABOR - 0209" xfId="15592"/>
    <cellStyle name="c_Celtic DCF Inputs_CAPITALIZED LABOR - 0209_Contract Labor " xfId="15593"/>
    <cellStyle name="c_Celtic DCF Inputs_CAPITALIZED LABOR - 0209_Template-Final" xfId="15594"/>
    <cellStyle name="c_Celtic DCF Inputs_CAPITALIZED LABOR - 0309" xfId="15595"/>
    <cellStyle name="c_Celtic DCF Inputs_CAPITALIZED LABOR - 0309_Contract Labor " xfId="15596"/>
    <cellStyle name="c_Celtic DCF Inputs_CAPITALIZED LABOR - 0309_Template-Final" xfId="15597"/>
    <cellStyle name="c_Celtic DCF Inputs_CAPITALIZED LABOR - 0309_Template-Final_Contract Labor " xfId="15598"/>
    <cellStyle name="c_Celtic DCF Inputs_CAPITALIZED LABOR - 0409" xfId="15599"/>
    <cellStyle name="c_Celtic DCF Inputs_CAPITALIZED LABOR - 0409_Contract Labor " xfId="15600"/>
    <cellStyle name="c_Celtic DCF Inputs_Contract Labor " xfId="15601"/>
    <cellStyle name="c_Celtic DCF Inputs_Contractor Accrual Template -  May 2009" xfId="15602"/>
    <cellStyle name="c_Celtic DCF_CAPITALIZED LABOR - 0209" xfId="15603"/>
    <cellStyle name="c_Celtic DCF_CAPITALIZED LABOR - 0209_Contract Labor " xfId="15604"/>
    <cellStyle name="c_Celtic DCF_CAPITALIZED LABOR - 0209_Template-Final" xfId="15605"/>
    <cellStyle name="c_Celtic DCF_CAPITALIZED LABOR - 0309" xfId="15606"/>
    <cellStyle name="c_Celtic DCF_CAPITALIZED LABOR - 0309_Contract Labor " xfId="15607"/>
    <cellStyle name="c_Celtic DCF_CAPITALIZED LABOR - 0309_Template-Final" xfId="15608"/>
    <cellStyle name="c_Celtic DCF_CAPITALIZED LABOR - 0309_Template-Final_Contract Labor " xfId="15609"/>
    <cellStyle name="c_Celtic DCF_CAPITALIZED LABOR - 0409" xfId="15610"/>
    <cellStyle name="c_Celtic DCF_CAPITALIZED LABOR - 0409_Contract Labor " xfId="15611"/>
    <cellStyle name="c_Celtic DCF_Contract Labor " xfId="15612"/>
    <cellStyle name="c_Celtic DCF_Contractor Accrual Template -  May 2009" xfId="15613"/>
    <cellStyle name="c_Contract Labor " xfId="15614"/>
    <cellStyle name="c_Contractor Accrual Template -  May 2009" xfId="15615"/>
    <cellStyle name="c_Credit Buildup (2)" xfId="15616"/>
    <cellStyle name="c_Credit Buildup (2)_CAPITALIZED LABOR - 0209" xfId="15617"/>
    <cellStyle name="c_Credit Buildup (2)_CAPITALIZED LABOR - 0209_Contract Labor " xfId="15618"/>
    <cellStyle name="c_Credit Buildup (2)_CAPITALIZED LABOR - 0209_Template-Final" xfId="15619"/>
    <cellStyle name="c_Credit Buildup (2)_CAPITALIZED LABOR - 0309" xfId="15620"/>
    <cellStyle name="c_Credit Buildup (2)_CAPITALIZED LABOR - 0309_Contract Labor " xfId="15621"/>
    <cellStyle name="c_Credit Buildup (2)_CAPITALIZED LABOR - 0309_Template-Final" xfId="15622"/>
    <cellStyle name="c_Credit Buildup (2)_CAPITALIZED LABOR - 0309_Template-Final_Contract Labor " xfId="15623"/>
    <cellStyle name="c_Credit Buildup (2)_CAPITALIZED LABOR - 0409" xfId="15624"/>
    <cellStyle name="c_Credit Buildup (2)_CAPITALIZED LABOR - 0409_Contract Labor " xfId="15625"/>
    <cellStyle name="c_Credit Buildup (2)_Contract Labor " xfId="15626"/>
    <cellStyle name="c_Credit Buildup (2)_Contractor Accrual Template -  May 2009" xfId="15627"/>
    <cellStyle name="c_CredSens" xfId="15628"/>
    <cellStyle name="c_CredSens_CAPITALIZED LABOR - 0209" xfId="15629"/>
    <cellStyle name="c_CredSens_CAPITALIZED LABOR - 0209_Contract Labor " xfId="15630"/>
    <cellStyle name="c_CredSens_CAPITALIZED LABOR - 0209_Template-Final" xfId="15631"/>
    <cellStyle name="c_CredSens_CAPITALIZED LABOR - 0309" xfId="15632"/>
    <cellStyle name="c_CredSens_CAPITALIZED LABOR - 0309_Contract Labor " xfId="15633"/>
    <cellStyle name="c_CredSens_CAPITALIZED LABOR - 0309_Template-Final" xfId="15634"/>
    <cellStyle name="c_CredSens_CAPITALIZED LABOR - 0309_Template-Final_Contract Labor " xfId="15635"/>
    <cellStyle name="c_CredSens_CAPITALIZED LABOR - 0409" xfId="15636"/>
    <cellStyle name="c_CredSens_CAPITALIZED LABOR - 0409_Contract Labor " xfId="15637"/>
    <cellStyle name="c_CredSens_Contract Labor " xfId="15638"/>
    <cellStyle name="c_CredSens_Contractor Accrual Template -  May 2009" xfId="15639"/>
    <cellStyle name="c_DCF Inputs (2)" xfId="15640"/>
    <cellStyle name="c_DCF Inputs (2)_CAPITALIZED LABOR - 0209" xfId="15641"/>
    <cellStyle name="c_DCF Inputs (2)_CAPITALIZED LABOR - 0209_Contract Labor " xfId="15642"/>
    <cellStyle name="c_DCF Inputs (2)_CAPITALIZED LABOR - 0209_Template-Final" xfId="15643"/>
    <cellStyle name="c_DCF Inputs (2)_CAPITALIZED LABOR - 0309" xfId="15644"/>
    <cellStyle name="c_DCF Inputs (2)_CAPITALIZED LABOR - 0309_Contract Labor " xfId="15645"/>
    <cellStyle name="c_DCF Inputs (2)_CAPITALIZED LABOR - 0309_Template-Final" xfId="15646"/>
    <cellStyle name="c_DCF Inputs (2)_CAPITALIZED LABOR - 0309_Template-Final_Contract Labor " xfId="15647"/>
    <cellStyle name="c_DCF Inputs (2)_CAPITALIZED LABOR - 0409" xfId="15648"/>
    <cellStyle name="c_DCF Inputs (2)_CAPITALIZED LABOR - 0409_Contract Labor " xfId="15649"/>
    <cellStyle name="c_DCF Inputs (2)_Contract Labor " xfId="15650"/>
    <cellStyle name="c_DCF Inputs (2)_Contractor Accrual Template -  May 2009" xfId="15651"/>
    <cellStyle name="c_DCF Matrix (2)" xfId="15652"/>
    <cellStyle name="c_DCF Matrix (2)_CAPITALIZED LABOR - 0209" xfId="15653"/>
    <cellStyle name="c_DCF Matrix (2)_CAPITALIZED LABOR - 0209_Contract Labor " xfId="15654"/>
    <cellStyle name="c_DCF Matrix (2)_CAPITALIZED LABOR - 0209_Template-Final" xfId="15655"/>
    <cellStyle name="c_DCF Matrix (2)_CAPITALIZED LABOR - 0309" xfId="15656"/>
    <cellStyle name="c_DCF Matrix (2)_CAPITALIZED LABOR - 0309_Contract Labor " xfId="15657"/>
    <cellStyle name="c_DCF Matrix (2)_CAPITALIZED LABOR - 0309_Template-Final" xfId="15658"/>
    <cellStyle name="c_DCF Matrix (2)_CAPITALIZED LABOR - 0309_Template-Final_Contract Labor " xfId="15659"/>
    <cellStyle name="c_DCF Matrix (2)_CAPITALIZED LABOR - 0409" xfId="15660"/>
    <cellStyle name="c_DCF Matrix (2)_CAPITALIZED LABOR - 0409_Contract Labor " xfId="15661"/>
    <cellStyle name="c_DCF Matrix (2)_Contract Labor " xfId="15662"/>
    <cellStyle name="c_DCF Matrix (2)_Contractor Accrual Template -  May 2009" xfId="15663"/>
    <cellStyle name="c_Deal" xfId="15664"/>
    <cellStyle name="c_Deal_CAPITALIZED LABOR - 0209" xfId="15665"/>
    <cellStyle name="c_Deal_CAPITALIZED LABOR - 0209_Contract Labor " xfId="15666"/>
    <cellStyle name="c_Deal_CAPITALIZED LABOR - 0209_Template-Final" xfId="15667"/>
    <cellStyle name="c_Deal_CAPITALIZED LABOR - 0309" xfId="15668"/>
    <cellStyle name="c_Deal_CAPITALIZED LABOR - 0309_Contract Labor " xfId="15669"/>
    <cellStyle name="c_Deal_CAPITALIZED LABOR - 0309_Template-Final" xfId="15670"/>
    <cellStyle name="c_Deal_CAPITALIZED LABOR - 0309_Template-Final_Contract Labor " xfId="15671"/>
    <cellStyle name="c_Deal_CAPITALIZED LABOR - 0409" xfId="15672"/>
    <cellStyle name="c_Deal_CAPITALIZED LABOR - 0409_Contract Labor " xfId="15673"/>
    <cellStyle name="c_Deal_Contract Labor " xfId="15674"/>
    <cellStyle name="c_Deal_Contractor Accrual Template -  May 2009" xfId="15675"/>
    <cellStyle name="c_Dental (2)" xfId="15676"/>
    <cellStyle name="c_Dental (2)_CAPITALIZED LABOR - 0209" xfId="15677"/>
    <cellStyle name="c_Dental (2)_CAPITALIZED LABOR - 0209_Contract Labor " xfId="15678"/>
    <cellStyle name="c_Dental (2)_CAPITALIZED LABOR - 0209_Template-Final" xfId="15679"/>
    <cellStyle name="c_Dental (2)_CAPITALIZED LABOR - 0309" xfId="15680"/>
    <cellStyle name="c_Dental (2)_CAPITALIZED LABOR - 0309_Contract Labor " xfId="15681"/>
    <cellStyle name="c_Dental (2)_CAPITALIZED LABOR - 0309_Template-Final" xfId="15682"/>
    <cellStyle name="c_Dental (2)_CAPITALIZED LABOR - 0309_Template-Final_Contract Labor " xfId="15683"/>
    <cellStyle name="c_Dental (2)_CAPITALIZED LABOR - 0409" xfId="15684"/>
    <cellStyle name="c_Dental (2)_CAPITALIZED LABOR - 0409_Contract Labor " xfId="15685"/>
    <cellStyle name="c_Dental (2)_Contract Labor " xfId="15686"/>
    <cellStyle name="c_Dental (2)_Contractor Accrual Template -  May 2009" xfId="15687"/>
    <cellStyle name="c_East Coast (2)" xfId="15688"/>
    <cellStyle name="c_East Coast (2)_CAPITALIZED LABOR - 0209" xfId="15689"/>
    <cellStyle name="c_East Coast (2)_CAPITALIZED LABOR - 0209_Contract Labor " xfId="15690"/>
    <cellStyle name="c_East Coast (2)_CAPITALIZED LABOR - 0209_Template-Final" xfId="15691"/>
    <cellStyle name="c_East Coast (2)_CAPITALIZED LABOR - 0309" xfId="15692"/>
    <cellStyle name="c_East Coast (2)_CAPITALIZED LABOR - 0309_Contract Labor " xfId="15693"/>
    <cellStyle name="c_East Coast (2)_CAPITALIZED LABOR - 0309_Template-Final" xfId="15694"/>
    <cellStyle name="c_East Coast (2)_CAPITALIZED LABOR - 0309_Template-Final_Contract Labor " xfId="15695"/>
    <cellStyle name="c_East Coast (2)_CAPITALIZED LABOR - 0409" xfId="15696"/>
    <cellStyle name="c_East Coast (2)_CAPITALIZED LABOR - 0409_Contract Labor " xfId="15697"/>
    <cellStyle name="c_East Coast (2)_Contract Labor " xfId="15698"/>
    <cellStyle name="c_East Coast (2)_Contractor Accrual Template -  May 2009" xfId="15699"/>
    <cellStyle name="c_Florida (2)" xfId="15700"/>
    <cellStyle name="c_Florida (2)_CAPITALIZED LABOR - 0209" xfId="15701"/>
    <cellStyle name="c_Florida (2)_CAPITALIZED LABOR - 0209_Contract Labor " xfId="15702"/>
    <cellStyle name="c_Florida (2)_CAPITALIZED LABOR - 0209_Template-Final" xfId="15703"/>
    <cellStyle name="c_Florida (2)_CAPITALIZED LABOR - 0309" xfId="15704"/>
    <cellStyle name="c_Florida (2)_CAPITALIZED LABOR - 0309_Contract Labor " xfId="15705"/>
    <cellStyle name="c_Florida (2)_CAPITALIZED LABOR - 0309_Template-Final" xfId="15706"/>
    <cellStyle name="c_Florida (2)_CAPITALIZED LABOR - 0309_Template-Final_Contract Labor " xfId="15707"/>
    <cellStyle name="c_Florida (2)_CAPITALIZED LABOR - 0409" xfId="15708"/>
    <cellStyle name="c_Florida (2)_CAPITALIZED LABOR - 0409_Contract Labor " xfId="15709"/>
    <cellStyle name="c_Florida (2)_Contract Labor " xfId="15710"/>
    <cellStyle name="c_Florida (2)_Contractor Accrual Template -  May 2009" xfId="15711"/>
    <cellStyle name="c_Georgia (2)" xfId="15712"/>
    <cellStyle name="c_Georgia (2)_CAPITALIZED LABOR - 0209" xfId="15713"/>
    <cellStyle name="c_Georgia (2)_CAPITALIZED LABOR - 0209_Contract Labor " xfId="15714"/>
    <cellStyle name="c_Georgia (2)_CAPITALIZED LABOR - 0209_Template-Final" xfId="15715"/>
    <cellStyle name="c_Georgia (2)_CAPITALIZED LABOR - 0309" xfId="15716"/>
    <cellStyle name="c_Georgia (2)_CAPITALIZED LABOR - 0309_Contract Labor " xfId="15717"/>
    <cellStyle name="c_Georgia (2)_CAPITALIZED LABOR - 0309_Template-Final" xfId="15718"/>
    <cellStyle name="c_Georgia (2)_CAPITALIZED LABOR - 0309_Template-Final_Contract Labor " xfId="15719"/>
    <cellStyle name="c_Georgia (2)_CAPITALIZED LABOR - 0409" xfId="15720"/>
    <cellStyle name="c_Georgia (2)_CAPITALIZED LABOR - 0409_Contract Labor " xfId="15721"/>
    <cellStyle name="c_Georgia (2)_Contract Labor " xfId="15722"/>
    <cellStyle name="c_Georgia (2)_Contractor Accrual Template -  May 2009" xfId="15723"/>
    <cellStyle name="c_Hard Rock" xfId="15724"/>
    <cellStyle name="c_Hard Rock (2)" xfId="15725"/>
    <cellStyle name="c_Hard Rock (2)_CAPITALIZED LABOR - 0209" xfId="15726"/>
    <cellStyle name="c_Hard Rock (2)_CAPITALIZED LABOR - 0209_Contract Labor " xfId="15727"/>
    <cellStyle name="c_Hard Rock (2)_CAPITALIZED LABOR - 0209_Template-Final" xfId="15728"/>
    <cellStyle name="c_Hard Rock (2)_CAPITALIZED LABOR - 0309" xfId="15729"/>
    <cellStyle name="c_Hard Rock (2)_CAPITALIZED LABOR - 0309_Contract Labor " xfId="15730"/>
    <cellStyle name="c_Hard Rock (2)_CAPITALIZED LABOR - 0309_Template-Final" xfId="15731"/>
    <cellStyle name="c_Hard Rock (2)_CAPITALIZED LABOR - 0309_Template-Final_Contract Labor " xfId="15732"/>
    <cellStyle name="c_Hard Rock (2)_CAPITALIZED LABOR - 0409" xfId="15733"/>
    <cellStyle name="c_Hard Rock (2)_CAPITALIZED LABOR - 0409_Contract Labor " xfId="15734"/>
    <cellStyle name="c_Hard Rock (2)_Contract Labor " xfId="15735"/>
    <cellStyle name="c_Hard Rock (2)_Contractor Accrual Template -  May 2009" xfId="15736"/>
    <cellStyle name="c_Hard Rock_CAPITALIZED LABOR - 0209" xfId="15737"/>
    <cellStyle name="c_Hard Rock_CAPITALIZED LABOR - 0209_Contract Labor " xfId="15738"/>
    <cellStyle name="c_Hard Rock_CAPITALIZED LABOR - 0209_Template-Final" xfId="15739"/>
    <cellStyle name="c_Hard Rock_CAPITALIZED LABOR - 0309" xfId="15740"/>
    <cellStyle name="c_Hard Rock_CAPITALIZED LABOR - 0309_Contract Labor " xfId="15741"/>
    <cellStyle name="c_Hard Rock_CAPITALIZED LABOR - 0309_Template-Final" xfId="15742"/>
    <cellStyle name="c_Hard Rock_CAPITALIZED LABOR - 0309_Template-Final_Contract Labor " xfId="15743"/>
    <cellStyle name="c_Hard Rock_CAPITALIZED LABOR - 0409" xfId="15744"/>
    <cellStyle name="c_Hard Rock_CAPITALIZED LABOR - 0409_Contract Labor " xfId="15745"/>
    <cellStyle name="c_Hard Rock_Contract Labor " xfId="15746"/>
    <cellStyle name="c_Hard Rock_Contractor Accrual Template -  May 2009" xfId="15747"/>
    <cellStyle name="c_HardInc " xfId="15748"/>
    <cellStyle name="c_HardInc  (2)" xfId="15749"/>
    <cellStyle name="c_HardInc  (2)_CAPITALIZED LABOR - 0209" xfId="15750"/>
    <cellStyle name="c_HardInc  (2)_CAPITALIZED LABOR - 0209_Contract Labor " xfId="15751"/>
    <cellStyle name="c_HardInc  (2)_CAPITALIZED LABOR - 0209_Template-Final" xfId="15752"/>
    <cellStyle name="c_HardInc  (2)_CAPITALIZED LABOR - 0309" xfId="15753"/>
    <cellStyle name="c_HardInc  (2)_CAPITALIZED LABOR - 0309_Contract Labor " xfId="15754"/>
    <cellStyle name="c_HardInc  (2)_CAPITALIZED LABOR - 0309_Template-Final" xfId="15755"/>
    <cellStyle name="c_HardInc  (2)_CAPITALIZED LABOR - 0309_Template-Final_Contract Labor " xfId="15756"/>
    <cellStyle name="c_HardInc  (2)_CAPITALIZED LABOR - 0409" xfId="15757"/>
    <cellStyle name="c_HardInc  (2)_CAPITALIZED LABOR - 0409_Contract Labor " xfId="15758"/>
    <cellStyle name="c_HardInc  (2)_Contract Labor " xfId="15759"/>
    <cellStyle name="c_HardInc  (2)_Contractor Accrual Template -  May 2009" xfId="15760"/>
    <cellStyle name="c_HardInc _CAPITALIZED LABOR - 0209" xfId="15761"/>
    <cellStyle name="c_HardInc _CAPITALIZED LABOR - 0209_Contract Labor " xfId="15762"/>
    <cellStyle name="c_HardInc _CAPITALIZED LABOR - 0209_Template-Final" xfId="15763"/>
    <cellStyle name="c_HardInc _CAPITALIZED LABOR - 0309" xfId="15764"/>
    <cellStyle name="c_HardInc _CAPITALIZED LABOR - 0309_Contract Labor " xfId="15765"/>
    <cellStyle name="c_HardInc _CAPITALIZED LABOR - 0309_Template-Final" xfId="15766"/>
    <cellStyle name="c_HardInc _CAPITALIZED LABOR - 0309_Template-Final_Contract Labor " xfId="15767"/>
    <cellStyle name="c_HardInc _CAPITALIZED LABOR - 0409" xfId="15768"/>
    <cellStyle name="c_HardInc _CAPITALIZED LABOR - 0409_Contract Labor " xfId="15769"/>
    <cellStyle name="c_HardInc _Contract Labor " xfId="15770"/>
    <cellStyle name="c_HardInc _Contractor Accrual Template -  May 2009" xfId="15771"/>
    <cellStyle name="c_Has-Gets (2)" xfId="15772"/>
    <cellStyle name="c_Has-Gets (2)_CAPITALIZED LABOR - 0209" xfId="15773"/>
    <cellStyle name="c_Has-Gets (2)_CAPITALIZED LABOR - 0209_Contract Labor " xfId="15774"/>
    <cellStyle name="c_Has-Gets (2)_CAPITALIZED LABOR - 0209_Template-Final" xfId="15775"/>
    <cellStyle name="c_Has-Gets (2)_CAPITALIZED LABOR - 0309" xfId="15776"/>
    <cellStyle name="c_Has-Gets (2)_CAPITALIZED LABOR - 0309_Contract Labor " xfId="15777"/>
    <cellStyle name="c_Has-Gets (2)_CAPITALIZED LABOR - 0309_Template-Final" xfId="15778"/>
    <cellStyle name="c_Has-Gets (2)_CAPITALIZED LABOR - 0309_Template-Final_Contract Labor " xfId="15779"/>
    <cellStyle name="c_Has-Gets (2)_CAPITALIZED LABOR - 0409" xfId="15780"/>
    <cellStyle name="c_Has-Gets (2)_CAPITALIZED LABOR - 0409_Contract Labor " xfId="15781"/>
    <cellStyle name="c_Has-Gets (2)_Contract Labor " xfId="15782"/>
    <cellStyle name="c_Has-Gets (2)_Contractor Accrual Template -  May 2009" xfId="15783"/>
    <cellStyle name="c_IRR Sensitivity (2)" xfId="15784"/>
    <cellStyle name="c_IRR Sensitivity (2)_CAPITALIZED LABOR - 0209" xfId="15785"/>
    <cellStyle name="c_IRR Sensitivity (2)_CAPITALIZED LABOR - 0209_Contract Labor " xfId="15786"/>
    <cellStyle name="c_IRR Sensitivity (2)_CAPITALIZED LABOR - 0209_Template-Final" xfId="15787"/>
    <cellStyle name="c_IRR Sensitivity (2)_CAPITALIZED LABOR - 0309" xfId="15788"/>
    <cellStyle name="c_IRR Sensitivity (2)_CAPITALIZED LABOR - 0309_Contract Labor " xfId="15789"/>
    <cellStyle name="c_IRR Sensitivity (2)_CAPITALIZED LABOR - 0309_Template-Final" xfId="15790"/>
    <cellStyle name="c_IRR Sensitivity (2)_CAPITALIZED LABOR - 0309_Template-Final_Contract Labor " xfId="15791"/>
    <cellStyle name="c_IRR Sensitivity (2)_CAPITALIZED LABOR - 0409" xfId="15792"/>
    <cellStyle name="c_IRR Sensitivity (2)_CAPITALIZED LABOR - 0409_Contract Labor " xfId="15793"/>
    <cellStyle name="c_IRR Sensitivity (2)_Contract Labor " xfId="15794"/>
    <cellStyle name="c_IRR Sensitivity (2)_Contractor Accrual Template -  May 2009" xfId="15795"/>
    <cellStyle name="c_Macros" xfId="15796"/>
    <cellStyle name="c_Macros_CAPITALIZED LABOR - 0209" xfId="15797"/>
    <cellStyle name="c_Macros_CAPITALIZED LABOR - 0209_Contract Labor " xfId="15798"/>
    <cellStyle name="c_Macros_CAPITALIZED LABOR - 0209_Template-Final" xfId="15799"/>
    <cellStyle name="c_Macros_CAPITALIZED LABOR - 0309" xfId="15800"/>
    <cellStyle name="c_Macros_CAPITALIZED LABOR - 0309_Contract Labor " xfId="15801"/>
    <cellStyle name="c_Macros_CAPITALIZED LABOR - 0309_Template-Final" xfId="15802"/>
    <cellStyle name="c_Macros_CAPITALIZED LABOR - 0309_Template-Final_Contract Labor " xfId="15803"/>
    <cellStyle name="c_Macros_CAPITALIZED LABOR - 0409" xfId="15804"/>
    <cellStyle name="c_Macros_CAPITALIZED LABOR - 0409_Contract Labor " xfId="15805"/>
    <cellStyle name="c_Macros_Contract Labor " xfId="15806"/>
    <cellStyle name="c_Macros_Contractor Accrual Template -  May 2009" xfId="15807"/>
    <cellStyle name="c_Mango Merger" xfId="15808"/>
    <cellStyle name="c_Mango Merger 3" xfId="15809"/>
    <cellStyle name="c_Mango Merger 3_CAPITALIZED LABOR - 0209" xfId="15810"/>
    <cellStyle name="c_Mango Merger 3_CAPITALIZED LABOR - 0209_Contract Labor " xfId="15811"/>
    <cellStyle name="c_Mango Merger 3_CAPITALIZED LABOR - 0209_Template-Final" xfId="15812"/>
    <cellStyle name="c_Mango Merger 3_CAPITALIZED LABOR - 0309" xfId="15813"/>
    <cellStyle name="c_Mango Merger 3_CAPITALIZED LABOR - 0309_Contract Labor " xfId="15814"/>
    <cellStyle name="c_Mango Merger 3_CAPITALIZED LABOR - 0309_Template-Final" xfId="15815"/>
    <cellStyle name="c_Mango Merger 3_CAPITALIZED LABOR - 0309_Template-Final_Contract Labor " xfId="15816"/>
    <cellStyle name="c_Mango Merger 3_CAPITALIZED LABOR - 0409" xfId="15817"/>
    <cellStyle name="c_Mango Merger 3_CAPITALIZED LABOR - 0409_Contract Labor " xfId="15818"/>
    <cellStyle name="c_Mango Merger 3_Contract Labor " xfId="15819"/>
    <cellStyle name="c_Mango Merger 3_Contractor Accrual Template -  May 2009" xfId="15820"/>
    <cellStyle name="c_Mango Merger_CAPITALIZED LABOR - 0209" xfId="15821"/>
    <cellStyle name="c_Mango Merger_CAPITALIZED LABOR - 0209_Contract Labor " xfId="15822"/>
    <cellStyle name="c_Mango Merger_CAPITALIZED LABOR - 0209_Template-Final" xfId="15823"/>
    <cellStyle name="c_Mango Merger_CAPITALIZED LABOR - 0309" xfId="15824"/>
    <cellStyle name="c_Mango Merger_CAPITALIZED LABOR - 0309_Contract Labor " xfId="15825"/>
    <cellStyle name="c_Mango Merger_CAPITALIZED LABOR - 0309_Template-Final" xfId="15826"/>
    <cellStyle name="c_Mango Merger_CAPITALIZED LABOR - 0309_Template-Final_Contract Labor " xfId="15827"/>
    <cellStyle name="c_Mango Merger_CAPITALIZED LABOR - 0409" xfId="15828"/>
    <cellStyle name="c_Mango Merger_CAPITALIZED LABOR - 0409_Contract Labor " xfId="15829"/>
    <cellStyle name="c_Mango Merger_Contract Labor " xfId="15830"/>
    <cellStyle name="c_Mango Merger_Contractor Accrual Template -  May 2009" xfId="15831"/>
    <cellStyle name="c_MERGERBlackhawk" xfId="15832"/>
    <cellStyle name="c_MERGERBlackhawk_CAPITALIZED LABOR - 0209" xfId="15833"/>
    <cellStyle name="c_MERGERBlackhawk_CAPITALIZED LABOR - 0209_Contract Labor " xfId="15834"/>
    <cellStyle name="c_MERGERBlackhawk_CAPITALIZED LABOR - 0209_Template-Final" xfId="15835"/>
    <cellStyle name="c_MERGERBlackhawk_CAPITALIZED LABOR - 0309" xfId="15836"/>
    <cellStyle name="c_MERGERBlackhawk_CAPITALIZED LABOR - 0309_Contract Labor " xfId="15837"/>
    <cellStyle name="c_MERGERBlackhawk_CAPITALIZED LABOR - 0309_Template-Final" xfId="15838"/>
    <cellStyle name="c_MERGERBlackhawk_CAPITALIZED LABOR - 0309_Template-Final_Contract Labor " xfId="15839"/>
    <cellStyle name="c_MERGERBlackhawk_CAPITALIZED LABOR - 0409" xfId="15840"/>
    <cellStyle name="c_MERGERBlackhawk_CAPITALIZED LABOR - 0409_Contract Labor " xfId="15841"/>
    <cellStyle name="c_MERGERBlackhawk_Contract Labor " xfId="15842"/>
    <cellStyle name="c_MERGERBlackhawk_Contractor Accrual Template -  May 2009" xfId="15843"/>
    <cellStyle name="c_Model Assumptions (2)" xfId="15844"/>
    <cellStyle name="c_Model Assumptions (2)_CAPITALIZED LABOR - 0209" xfId="15845"/>
    <cellStyle name="c_Model Assumptions (2)_CAPITALIZED LABOR - 0209_Contract Labor " xfId="15846"/>
    <cellStyle name="c_Model Assumptions (2)_CAPITALIZED LABOR - 0209_Template-Final" xfId="15847"/>
    <cellStyle name="c_Model Assumptions (2)_CAPITALIZED LABOR - 0309" xfId="15848"/>
    <cellStyle name="c_Model Assumptions (2)_CAPITALIZED LABOR - 0309_Contract Labor " xfId="15849"/>
    <cellStyle name="c_Model Assumptions (2)_CAPITALIZED LABOR - 0309_Template-Final" xfId="15850"/>
    <cellStyle name="c_Model Assumptions (2)_CAPITALIZED LABOR - 0309_Template-Final_Contract Labor " xfId="15851"/>
    <cellStyle name="c_Model Assumptions (2)_CAPITALIZED LABOR - 0409" xfId="15852"/>
    <cellStyle name="c_Model Assumptions (2)_CAPITALIZED LABOR - 0409_Contract Labor " xfId="15853"/>
    <cellStyle name="c_Model Assumptions (2)_Contract Labor " xfId="15854"/>
    <cellStyle name="c_Model Assumptions (2)_Contractor Accrual Template -  May 2009" xfId="15855"/>
    <cellStyle name="c_OBGYN (2)" xfId="15856"/>
    <cellStyle name="c_OBGYN (2)_CAPITALIZED LABOR - 0209" xfId="15857"/>
    <cellStyle name="c_OBGYN (2)_CAPITALIZED LABOR - 0209_Contract Labor " xfId="15858"/>
    <cellStyle name="c_OBGYN (2)_CAPITALIZED LABOR - 0209_Template-Final" xfId="15859"/>
    <cellStyle name="c_OBGYN (2)_CAPITALIZED LABOR - 0309" xfId="15860"/>
    <cellStyle name="c_OBGYN (2)_CAPITALIZED LABOR - 0309_Contract Labor " xfId="15861"/>
    <cellStyle name="c_OBGYN (2)_CAPITALIZED LABOR - 0309_Template-Final" xfId="15862"/>
    <cellStyle name="c_OBGYN (2)_CAPITALIZED LABOR - 0309_Template-Final_Contract Labor " xfId="15863"/>
    <cellStyle name="c_OBGYN (2)_CAPITALIZED LABOR - 0409" xfId="15864"/>
    <cellStyle name="c_OBGYN (2)_CAPITALIZED LABOR - 0409_Contract Labor " xfId="15865"/>
    <cellStyle name="c_OBGYN (2)_Contract Labor " xfId="15866"/>
    <cellStyle name="c_OBGYN (2)_Contractor Accrual Template -  May 2009" xfId="15867"/>
    <cellStyle name="c_Other Businesses (2)" xfId="15868"/>
    <cellStyle name="c_Other Businesses (2)_CAPITALIZED LABOR - 0209" xfId="15869"/>
    <cellStyle name="c_Other Businesses (2)_CAPITALIZED LABOR - 0209_Contract Labor " xfId="15870"/>
    <cellStyle name="c_Other Businesses (2)_CAPITALIZED LABOR - 0209_Template-Final" xfId="15871"/>
    <cellStyle name="c_Other Businesses (2)_CAPITALIZED LABOR - 0309" xfId="15872"/>
    <cellStyle name="c_Other Businesses (2)_CAPITALIZED LABOR - 0309_Contract Labor " xfId="15873"/>
    <cellStyle name="c_Other Businesses (2)_CAPITALIZED LABOR - 0309_Template-Final" xfId="15874"/>
    <cellStyle name="c_Other Businesses (2)_CAPITALIZED LABOR - 0309_Template-Final_Contract Labor " xfId="15875"/>
    <cellStyle name="c_Other Businesses (2)_CAPITALIZED LABOR - 0409" xfId="15876"/>
    <cellStyle name="c_Other Businesses (2)_CAPITALIZED LABOR - 0409_Contract Labor " xfId="15877"/>
    <cellStyle name="c_Other Businesses (2)_Contract Labor " xfId="15878"/>
    <cellStyle name="c_Other Businesses (2)_Contractor Accrual Template -  May 2009" xfId="15879"/>
    <cellStyle name="c_Ownership" xfId="15880"/>
    <cellStyle name="c_Ownership_CAPITALIZED LABOR - 0209" xfId="15881"/>
    <cellStyle name="c_Ownership_CAPITALIZED LABOR - 0209_Contract Labor " xfId="15882"/>
    <cellStyle name="c_Ownership_CAPITALIZED LABOR - 0209_Template-Final" xfId="15883"/>
    <cellStyle name="c_Ownership_CAPITALIZED LABOR - 0309" xfId="15884"/>
    <cellStyle name="c_Ownership_CAPITALIZED LABOR - 0309_Contract Labor " xfId="15885"/>
    <cellStyle name="c_Ownership_CAPITALIZED LABOR - 0309_Template-Final" xfId="15886"/>
    <cellStyle name="c_Ownership_CAPITALIZED LABOR - 0309_Template-Final_Contract Labor " xfId="15887"/>
    <cellStyle name="c_Ownership_CAPITALIZED LABOR - 0409" xfId="15888"/>
    <cellStyle name="c_Ownership_CAPITALIZED LABOR - 0409_Contract Labor " xfId="15889"/>
    <cellStyle name="c_Ownership_Contract Labor " xfId="15890"/>
    <cellStyle name="c_Ownership_Contractor Accrual Template -  May 2009" xfId="15891"/>
    <cellStyle name="c_PFMA Income (2)" xfId="15892"/>
    <cellStyle name="c_PFMA Income (2)_CAPITALIZED LABOR - 0209" xfId="15893"/>
    <cellStyle name="c_PFMA Income (2)_CAPITALIZED LABOR - 0209_Contract Labor " xfId="15894"/>
    <cellStyle name="c_PFMA Income (2)_CAPITALIZED LABOR - 0209_Template-Final" xfId="15895"/>
    <cellStyle name="c_PFMA Income (2)_CAPITALIZED LABOR - 0309" xfId="15896"/>
    <cellStyle name="c_PFMA Income (2)_CAPITALIZED LABOR - 0309_Contract Labor " xfId="15897"/>
    <cellStyle name="c_PFMA Income (2)_CAPITALIZED LABOR - 0309_Template-Final" xfId="15898"/>
    <cellStyle name="c_PFMA Income (2)_CAPITALIZED LABOR - 0309_Template-Final_Contract Labor " xfId="15899"/>
    <cellStyle name="c_PFMA Income (2)_CAPITALIZED LABOR - 0409" xfId="15900"/>
    <cellStyle name="c_PFMA Income (2)_CAPITALIZED LABOR - 0409_Contract Labor " xfId="15901"/>
    <cellStyle name="c_PFMA Income (2)_Contract Labor " xfId="15902"/>
    <cellStyle name="c_PFMA Income (2)_Contractor Accrual Template -  May 2009" xfId="15903"/>
    <cellStyle name="c_Pippen (2)" xfId="15904"/>
    <cellStyle name="c_Pippen (2)_CAPITALIZED LABOR - 0209" xfId="15905"/>
    <cellStyle name="c_Pippen (2)_CAPITALIZED LABOR - 0209_Contract Labor " xfId="15906"/>
    <cellStyle name="c_Pippen (2)_CAPITALIZED LABOR - 0209_Template-Final" xfId="15907"/>
    <cellStyle name="c_Pippen (2)_CAPITALIZED LABOR - 0309" xfId="15908"/>
    <cellStyle name="c_Pippen (2)_CAPITALIZED LABOR - 0309_Contract Labor " xfId="15909"/>
    <cellStyle name="c_Pippen (2)_CAPITALIZED LABOR - 0309_Template-Final" xfId="15910"/>
    <cellStyle name="c_Pippen (2)_CAPITALIZED LABOR - 0309_Template-Final_Contract Labor " xfId="15911"/>
    <cellStyle name="c_Pippen (2)_CAPITALIZED LABOR - 0409" xfId="15912"/>
    <cellStyle name="c_Pippen (2)_CAPITALIZED LABOR - 0409_Contract Labor " xfId="15913"/>
    <cellStyle name="c_Pippen (2)_Contract Labor " xfId="15914"/>
    <cellStyle name="c_Pippen (2)_Contractor Accrual Template -  May 2009" xfId="15915"/>
    <cellStyle name="c_Pippen Cases (2)" xfId="15916"/>
    <cellStyle name="c_Pippen Cases (2)_CAPITALIZED LABOR - 0209" xfId="15917"/>
    <cellStyle name="c_Pippen Cases (2)_CAPITALIZED LABOR - 0209_Contract Labor " xfId="15918"/>
    <cellStyle name="c_Pippen Cases (2)_CAPITALIZED LABOR - 0209_Template-Final" xfId="15919"/>
    <cellStyle name="c_Pippen Cases (2)_CAPITALIZED LABOR - 0309" xfId="15920"/>
    <cellStyle name="c_Pippen Cases (2)_CAPITALIZED LABOR - 0309_Contract Labor " xfId="15921"/>
    <cellStyle name="c_Pippen Cases (2)_CAPITALIZED LABOR - 0309_Template-Final" xfId="15922"/>
    <cellStyle name="c_Pippen Cases (2)_CAPITALIZED LABOR - 0309_Template-Final_Contract Labor " xfId="15923"/>
    <cellStyle name="c_Pippen Cases (2)_CAPITALIZED LABOR - 0409" xfId="15924"/>
    <cellStyle name="c_Pippen Cases (2)_CAPITALIZED LABOR - 0409_Contract Labor " xfId="15925"/>
    <cellStyle name="c_Pippen Cases (2)_Contract Labor " xfId="15926"/>
    <cellStyle name="c_Pippen Cases (2)_Contractor Accrual Template -  May 2009" xfId="15927"/>
    <cellStyle name="c_Pippen ValMatrix (2)" xfId="15928"/>
    <cellStyle name="c_Pippen ValMatrix (2)_CAPITALIZED LABOR - 0209" xfId="15929"/>
    <cellStyle name="c_Pippen ValMatrix (2)_CAPITALIZED LABOR - 0209_Contract Labor " xfId="15930"/>
    <cellStyle name="c_Pippen ValMatrix (2)_CAPITALIZED LABOR - 0209_Template-Final" xfId="15931"/>
    <cellStyle name="c_Pippen ValMatrix (2)_CAPITALIZED LABOR - 0309" xfId="15932"/>
    <cellStyle name="c_Pippen ValMatrix (2)_CAPITALIZED LABOR - 0309_Contract Labor " xfId="15933"/>
    <cellStyle name="c_Pippen ValMatrix (2)_CAPITALIZED LABOR - 0309_Template-Final" xfId="15934"/>
    <cellStyle name="c_Pippen ValMatrix (2)_CAPITALIZED LABOR - 0309_Template-Final_Contract Labor " xfId="15935"/>
    <cellStyle name="c_Pippen ValMatrix (2)_CAPITALIZED LABOR - 0409" xfId="15936"/>
    <cellStyle name="c_Pippen ValMatrix (2)_CAPITALIZED LABOR - 0409_Contract Labor " xfId="15937"/>
    <cellStyle name="c_Pippen ValMatrix (2)_Contract Labor " xfId="15938"/>
    <cellStyle name="c_Pippen ValMatrix (2)_Contractor Accrual Template -  May 2009" xfId="15939"/>
    <cellStyle name="c_PMAT (2)" xfId="15940"/>
    <cellStyle name="c_PMAT (2)_CAPITALIZED LABOR - 0209" xfId="15941"/>
    <cellStyle name="c_PMAT (2)_CAPITALIZED LABOR - 0209_Contract Labor " xfId="15942"/>
    <cellStyle name="c_PMAT (2)_CAPITALIZED LABOR - 0209_Template-Final" xfId="15943"/>
    <cellStyle name="c_PMAT (2)_CAPITALIZED LABOR - 0309" xfId="15944"/>
    <cellStyle name="c_PMAT (2)_CAPITALIZED LABOR - 0309_Contract Labor " xfId="15945"/>
    <cellStyle name="c_PMAT (2)_CAPITALIZED LABOR - 0309_Template-Final" xfId="15946"/>
    <cellStyle name="c_PMAT (2)_CAPITALIZED LABOR - 0309_Template-Final_Contract Labor " xfId="15947"/>
    <cellStyle name="c_PMAT (2)_CAPITALIZED LABOR - 0409" xfId="15948"/>
    <cellStyle name="c_PMAT (2)_CAPITALIZED LABOR - 0409_Contract Labor " xfId="15949"/>
    <cellStyle name="c_PMAT (2)_Contract Labor " xfId="15950"/>
    <cellStyle name="c_PMAT (2)_Contractor Accrual Template -  May 2009" xfId="15951"/>
    <cellStyle name="c_PMAT (3)" xfId="15952"/>
    <cellStyle name="c_PMAT (3)_CAPITALIZED LABOR - 0209" xfId="15953"/>
    <cellStyle name="c_PMAT (3)_CAPITALIZED LABOR - 0209_Contract Labor " xfId="15954"/>
    <cellStyle name="c_PMAT (3)_CAPITALIZED LABOR - 0209_Template-Final" xfId="15955"/>
    <cellStyle name="c_PMAT (3)_CAPITALIZED LABOR - 0309" xfId="15956"/>
    <cellStyle name="c_PMAT (3)_CAPITALIZED LABOR - 0309_Contract Labor " xfId="15957"/>
    <cellStyle name="c_PMAT (3)_CAPITALIZED LABOR - 0309_Template-Final" xfId="15958"/>
    <cellStyle name="c_PMAT (3)_CAPITALIZED LABOR - 0309_Template-Final_Contract Labor " xfId="15959"/>
    <cellStyle name="c_PMAT (3)_CAPITALIZED LABOR - 0409" xfId="15960"/>
    <cellStyle name="c_PMAT (3)_CAPITALIZED LABOR - 0409_Contract Labor " xfId="15961"/>
    <cellStyle name="c_PMAT (3)_Contract Labor " xfId="15962"/>
    <cellStyle name="c_PMAT (3)_Contractor Accrual Template -  May 2009" xfId="15963"/>
    <cellStyle name="c_PoundInc" xfId="15964"/>
    <cellStyle name="c_PoundInc (2)" xfId="15965"/>
    <cellStyle name="c_PoundInc (2)_CAPITALIZED LABOR - 0209" xfId="15966"/>
    <cellStyle name="c_PoundInc (2)_CAPITALIZED LABOR - 0209_Contract Labor " xfId="15967"/>
    <cellStyle name="c_PoundInc (2)_CAPITALIZED LABOR - 0209_Template-Final" xfId="15968"/>
    <cellStyle name="c_PoundInc (2)_CAPITALIZED LABOR - 0309" xfId="15969"/>
    <cellStyle name="c_PoundInc (2)_CAPITALIZED LABOR - 0309_Contract Labor " xfId="15970"/>
    <cellStyle name="c_PoundInc (2)_CAPITALIZED LABOR - 0309_Template-Final" xfId="15971"/>
    <cellStyle name="c_PoundInc (2)_CAPITALIZED LABOR - 0309_Template-Final_Contract Labor " xfId="15972"/>
    <cellStyle name="c_PoundInc (2)_CAPITALIZED LABOR - 0409" xfId="15973"/>
    <cellStyle name="c_PoundInc (2)_CAPITALIZED LABOR - 0409_Contract Labor " xfId="15974"/>
    <cellStyle name="c_PoundInc (2)_Contract Labor " xfId="15975"/>
    <cellStyle name="c_PoundInc (2)_Contractor Accrual Template -  May 2009" xfId="15976"/>
    <cellStyle name="c_PoundInc_CAPITALIZED LABOR - 0209" xfId="15977"/>
    <cellStyle name="c_PoundInc_CAPITALIZED LABOR - 0209_Contract Labor " xfId="15978"/>
    <cellStyle name="c_PoundInc_CAPITALIZED LABOR - 0209_Template-Final" xfId="15979"/>
    <cellStyle name="c_PoundInc_CAPITALIZED LABOR - 0309" xfId="15980"/>
    <cellStyle name="c_PoundInc_CAPITALIZED LABOR - 0309_Contract Labor " xfId="15981"/>
    <cellStyle name="c_PoundInc_CAPITALIZED LABOR - 0309_Template-Final" xfId="15982"/>
    <cellStyle name="c_PoundInc_CAPITALIZED LABOR - 0309_Template-Final_Contract Labor " xfId="15983"/>
    <cellStyle name="c_PoundInc_CAPITALIZED LABOR - 0409" xfId="15984"/>
    <cellStyle name="c_PoundInc_CAPITALIZED LABOR - 0409_Contract Labor " xfId="15985"/>
    <cellStyle name="c_PoundInc_Contract Labor " xfId="15986"/>
    <cellStyle name="c_PoundInc_Contractor Accrual Template -  May 2009" xfId="15987"/>
    <cellStyle name="c_Poundstone (2)" xfId="15988"/>
    <cellStyle name="c_Poundstone (2)_CAPITALIZED LABOR - 0209" xfId="15989"/>
    <cellStyle name="c_Poundstone (2)_CAPITALIZED LABOR - 0209_Contract Labor " xfId="15990"/>
    <cellStyle name="c_Poundstone (2)_CAPITALIZED LABOR - 0209_Template-Final" xfId="15991"/>
    <cellStyle name="c_Poundstone (2)_CAPITALIZED LABOR - 0309" xfId="15992"/>
    <cellStyle name="c_Poundstone (2)_CAPITALIZED LABOR - 0309_Contract Labor " xfId="15993"/>
    <cellStyle name="c_Poundstone (2)_CAPITALIZED LABOR - 0309_Template-Final" xfId="15994"/>
    <cellStyle name="c_Poundstone (2)_CAPITALIZED LABOR - 0309_Template-Final_Contract Labor " xfId="15995"/>
    <cellStyle name="c_Poundstone (2)_CAPITALIZED LABOR - 0409" xfId="15996"/>
    <cellStyle name="c_Poundstone (2)_CAPITALIZED LABOR - 0409_Contract Labor " xfId="15997"/>
    <cellStyle name="c_Poundstone (2)_Contract Labor " xfId="15998"/>
    <cellStyle name="c_Poundstone (2)_Contractor Accrual Template -  May 2009" xfId="15999"/>
    <cellStyle name="c_Preliminary Poundstone (2)" xfId="16000"/>
    <cellStyle name="c_Preliminary Poundstone (2)_CAPITALIZED LABOR - 0209" xfId="16001"/>
    <cellStyle name="c_Preliminary Poundstone (2)_CAPITALIZED LABOR - 0209_Contract Labor " xfId="16002"/>
    <cellStyle name="c_Preliminary Poundstone (2)_CAPITALIZED LABOR - 0209_Template-Final" xfId="16003"/>
    <cellStyle name="c_Preliminary Poundstone (2)_CAPITALIZED LABOR - 0309" xfId="16004"/>
    <cellStyle name="c_Preliminary Poundstone (2)_CAPITALIZED LABOR - 0309_Contract Labor " xfId="16005"/>
    <cellStyle name="c_Preliminary Poundstone (2)_CAPITALIZED LABOR - 0309_Template-Final" xfId="16006"/>
    <cellStyle name="c_Preliminary Poundstone (2)_CAPITALIZED LABOR - 0309_Template-Final_Contract Labor " xfId="16007"/>
    <cellStyle name="c_Preliminary Poundstone (2)_CAPITALIZED LABOR - 0409" xfId="16008"/>
    <cellStyle name="c_Preliminary Poundstone (2)_CAPITALIZED LABOR - 0409_Contract Labor " xfId="16009"/>
    <cellStyle name="c_Preliminary Poundstone (2)_Contract Labor " xfId="16010"/>
    <cellStyle name="c_Preliminary Poundstone (2)_Contractor Accrual Template -  May 2009" xfId="16011"/>
    <cellStyle name="c_RushValSum (2)" xfId="16012"/>
    <cellStyle name="c_RushValSum (2)_CAPITALIZED LABOR - 0209" xfId="16013"/>
    <cellStyle name="c_RushValSum (2)_CAPITALIZED LABOR - 0209_Contract Labor " xfId="16014"/>
    <cellStyle name="c_RushValSum (2)_CAPITALIZED LABOR - 0209_Template-Final" xfId="16015"/>
    <cellStyle name="c_RushValSum (2)_CAPITALIZED LABOR - 0309" xfId="16016"/>
    <cellStyle name="c_RushValSum (2)_CAPITALIZED LABOR - 0309_Contract Labor " xfId="16017"/>
    <cellStyle name="c_RushValSum (2)_CAPITALIZED LABOR - 0309_Template-Final" xfId="16018"/>
    <cellStyle name="c_RushValSum (2)_CAPITALIZED LABOR - 0309_Template-Final_Contract Labor " xfId="16019"/>
    <cellStyle name="c_RushValSum (2)_CAPITALIZED LABOR - 0409" xfId="16020"/>
    <cellStyle name="c_RushValSum (2)_CAPITALIZED LABOR - 0409_Contract Labor " xfId="16021"/>
    <cellStyle name="c_RushValSum (2)_Contract Labor " xfId="16022"/>
    <cellStyle name="c_RushValSum (2)_Contractor Accrual Template -  May 2009" xfId="16023"/>
    <cellStyle name="c_Stub Value" xfId="16024"/>
    <cellStyle name="c_Stub Value_CAPITALIZED LABOR - 0209" xfId="16025"/>
    <cellStyle name="c_Stub Value_CAPITALIZED LABOR - 0209_Contract Labor " xfId="16026"/>
    <cellStyle name="c_Stub Value_CAPITALIZED LABOR - 0209_Template-Final" xfId="16027"/>
    <cellStyle name="c_Stub Value_CAPITALIZED LABOR - 0309" xfId="16028"/>
    <cellStyle name="c_Stub Value_CAPITALIZED LABOR - 0309_Contract Labor " xfId="16029"/>
    <cellStyle name="c_Stub Value_CAPITALIZED LABOR - 0309_Template-Final" xfId="16030"/>
    <cellStyle name="c_Stub Value_CAPITALIZED LABOR - 0309_Template-Final_Contract Labor " xfId="16031"/>
    <cellStyle name="c_Stub Value_CAPITALIZED LABOR - 0409" xfId="16032"/>
    <cellStyle name="c_Stub Value_CAPITALIZED LABOR - 0409_Contract Labor " xfId="16033"/>
    <cellStyle name="c_Stub Value_Contract Labor " xfId="16034"/>
    <cellStyle name="c_Stub Value_Contractor Accrual Template -  May 2009" xfId="16035"/>
    <cellStyle name="c_Summary of Pro Forma (2)" xfId="16036"/>
    <cellStyle name="c_Summary of Pro Forma (2)_CAPITALIZED LABOR - 0209" xfId="16037"/>
    <cellStyle name="c_Summary of Pro Forma (2)_CAPITALIZED LABOR - 0209_Contract Labor " xfId="16038"/>
    <cellStyle name="c_Summary of Pro Forma (2)_CAPITALIZED LABOR - 0209_Template-Final" xfId="16039"/>
    <cellStyle name="c_Summary of Pro Forma (2)_CAPITALIZED LABOR - 0309" xfId="16040"/>
    <cellStyle name="c_Summary of Pro Forma (2)_CAPITALIZED LABOR - 0309_Contract Labor " xfId="16041"/>
    <cellStyle name="c_Summary of Pro Forma (2)_CAPITALIZED LABOR - 0309_Template-Final" xfId="16042"/>
    <cellStyle name="c_Summary of Pro Forma (2)_CAPITALIZED LABOR - 0309_Template-Final_Contract Labor " xfId="16043"/>
    <cellStyle name="c_Summary of Pro Forma (2)_CAPITALIZED LABOR - 0409" xfId="16044"/>
    <cellStyle name="c_Summary of Pro Forma (2)_CAPITALIZED LABOR - 0409_Contract Labor " xfId="16045"/>
    <cellStyle name="c_Summary of Pro Forma (2)_Contract Labor " xfId="16046"/>
    <cellStyle name="c_Summary of Pro Forma (2)_Contractor Accrual Template -  May 2009" xfId="16047"/>
    <cellStyle name="c_Summary of Pro Forma (3)" xfId="16048"/>
    <cellStyle name="c_Summary of Pro Forma (3)_CAPITALIZED LABOR - 0209" xfId="16049"/>
    <cellStyle name="c_Summary of Pro Forma (3)_CAPITALIZED LABOR - 0209_Contract Labor " xfId="16050"/>
    <cellStyle name="c_Summary of Pro Forma (3)_CAPITALIZED LABOR - 0209_Template-Final" xfId="16051"/>
    <cellStyle name="c_Summary of Pro Forma (3)_CAPITALIZED LABOR - 0309" xfId="16052"/>
    <cellStyle name="c_Summary of Pro Forma (3)_CAPITALIZED LABOR - 0309_Contract Labor " xfId="16053"/>
    <cellStyle name="c_Summary of Pro Forma (3)_CAPITALIZED LABOR - 0309_Template-Final" xfId="16054"/>
    <cellStyle name="c_Summary of Pro Forma (3)_CAPITALIZED LABOR - 0309_Template-Final_Contract Labor " xfId="16055"/>
    <cellStyle name="c_Summary of Pro Forma (3)_CAPITALIZED LABOR - 0409" xfId="16056"/>
    <cellStyle name="c_Summary of Pro Forma (3)_CAPITALIZED LABOR - 0409_Contract Labor " xfId="16057"/>
    <cellStyle name="c_Summary of Pro Forma (3)_Contract Labor " xfId="16058"/>
    <cellStyle name="c_Summary of Pro Forma (3)_Contractor Accrual Template -  May 2009" xfId="16059"/>
    <cellStyle name="c_SZA DF Valuation.Base.4" xfId="16060"/>
    <cellStyle name="c_Texas_Louisiana (2)" xfId="16061"/>
    <cellStyle name="c_Texas_Louisiana (2)_CAPITALIZED LABOR - 0209" xfId="16062"/>
    <cellStyle name="c_Texas_Louisiana (2)_CAPITALIZED LABOR - 0209_Contract Labor " xfId="16063"/>
    <cellStyle name="c_Texas_Louisiana (2)_CAPITALIZED LABOR - 0209_Template-Final" xfId="16064"/>
    <cellStyle name="c_Texas_Louisiana (2)_CAPITALIZED LABOR - 0309" xfId="16065"/>
    <cellStyle name="c_Texas_Louisiana (2)_CAPITALIZED LABOR - 0309_Contract Labor " xfId="16066"/>
    <cellStyle name="c_Texas_Louisiana (2)_CAPITALIZED LABOR - 0309_Template-Final" xfId="16067"/>
    <cellStyle name="c_Texas_Louisiana (2)_CAPITALIZED LABOR - 0309_Template-Final_Contract Labor " xfId="16068"/>
    <cellStyle name="c_Texas_Louisiana (2)_CAPITALIZED LABOR - 0409" xfId="16069"/>
    <cellStyle name="c_Texas_Louisiana (2)_CAPITALIZED LABOR - 0409_Contract Labor " xfId="16070"/>
    <cellStyle name="c_Texas_Louisiana (2)_Contract Labor " xfId="16071"/>
    <cellStyle name="c_Texas_Louisiana (2)_Contractor Accrual Template -  May 2009" xfId="16072"/>
    <cellStyle name="c_Timex-Gucci Merger2" xfId="16073"/>
    <cellStyle name="c_Timex-Gucci Merger2_CAPITALIZED LABOR - 0209" xfId="16074"/>
    <cellStyle name="c_Timex-Gucci Merger2_CAPITALIZED LABOR - 0209_Contract Labor " xfId="16075"/>
    <cellStyle name="c_Timex-Gucci Merger2_CAPITALIZED LABOR - 0209_Template-Final" xfId="16076"/>
    <cellStyle name="c_Timex-Gucci Merger2_CAPITALIZED LABOR - 0309" xfId="16077"/>
    <cellStyle name="c_Timex-Gucci Merger2_CAPITALIZED LABOR - 0309_Contract Labor " xfId="16078"/>
    <cellStyle name="c_Timex-Gucci Merger2_CAPITALIZED LABOR - 0309_Template-Final" xfId="16079"/>
    <cellStyle name="c_Timex-Gucci Merger2_CAPITALIZED LABOR - 0309_Template-Final_Contract Labor " xfId="16080"/>
    <cellStyle name="c_Timex-Gucci Merger2_CAPITALIZED LABOR - 0409" xfId="16081"/>
    <cellStyle name="c_Timex-Gucci Merger2_CAPITALIZED LABOR - 0409_Contract Labor " xfId="16082"/>
    <cellStyle name="c_Timex-Gucci Merger2_Contract Labor " xfId="16083"/>
    <cellStyle name="c_Timex-Gucci Merger2_Contractor Accrual Template -  May 2009" xfId="16084"/>
    <cellStyle name="c_Valuation Summary" xfId="16085"/>
    <cellStyle name="c_Valuation Summary (2)" xfId="16086"/>
    <cellStyle name="c_Valuation Summary (2)_CAPITALIZED LABOR - 0209" xfId="16087"/>
    <cellStyle name="c_Valuation Summary (2)_CAPITALIZED LABOR - 0209_Contract Labor " xfId="16088"/>
    <cellStyle name="c_Valuation Summary (2)_CAPITALIZED LABOR - 0209_Template-Final" xfId="16089"/>
    <cellStyle name="c_Valuation Summary (2)_CAPITALIZED LABOR - 0309" xfId="16090"/>
    <cellStyle name="c_Valuation Summary (2)_CAPITALIZED LABOR - 0309_Contract Labor " xfId="16091"/>
    <cellStyle name="c_Valuation Summary (2)_CAPITALIZED LABOR - 0309_Template-Final" xfId="16092"/>
    <cellStyle name="c_Valuation Summary (2)_CAPITALIZED LABOR - 0309_Template-Final_Contract Labor " xfId="16093"/>
    <cellStyle name="c_Valuation Summary (2)_CAPITALIZED LABOR - 0409" xfId="16094"/>
    <cellStyle name="c_Valuation Summary (2)_CAPITALIZED LABOR - 0409_Contract Labor " xfId="16095"/>
    <cellStyle name="c_Valuation Summary (2)_Contract Labor " xfId="16096"/>
    <cellStyle name="c_Valuation Summary (2)_Contractor Accrual Template -  May 2009" xfId="16097"/>
    <cellStyle name="c_Valuation Summary_CAPITALIZED LABOR - 0209" xfId="16098"/>
    <cellStyle name="c_Valuation Summary_CAPITALIZED LABOR - 0209_Contract Labor " xfId="16099"/>
    <cellStyle name="c_Valuation Summary_CAPITALIZED LABOR - 0209_Template-Final" xfId="16100"/>
    <cellStyle name="c_Valuation Summary_CAPITALIZED LABOR - 0309" xfId="16101"/>
    <cellStyle name="c_Valuation Summary_CAPITALIZED LABOR - 0309_Contract Labor " xfId="16102"/>
    <cellStyle name="c_Valuation Summary_CAPITALIZED LABOR - 0309_Template-Final" xfId="16103"/>
    <cellStyle name="c_Valuation Summary_CAPITALIZED LABOR - 0309_Template-Final_Contract Labor " xfId="16104"/>
    <cellStyle name="c_Valuation Summary_CAPITALIZED LABOR - 0409" xfId="16105"/>
    <cellStyle name="c_Valuation Summary_CAPITALIZED LABOR - 0409_Contract Labor " xfId="16106"/>
    <cellStyle name="c_Valuation Summary_Contract Labor " xfId="16107"/>
    <cellStyle name="c_Valuation Summary_Contractor Accrual Template -  May 2009" xfId="16108"/>
    <cellStyle name="c_Warrant" xfId="16109"/>
    <cellStyle name="c_Warrant_CAPITALIZED LABOR - 0209" xfId="16110"/>
    <cellStyle name="c_Warrant_CAPITALIZED LABOR - 0209_Contract Labor " xfId="16111"/>
    <cellStyle name="c_Warrant_CAPITALIZED LABOR - 0209_Template-Final" xfId="16112"/>
    <cellStyle name="c_Warrant_CAPITALIZED LABOR - 0309" xfId="16113"/>
    <cellStyle name="c_Warrant_CAPITALIZED LABOR - 0309_Contract Labor " xfId="16114"/>
    <cellStyle name="c_Warrant_CAPITALIZED LABOR - 0309_Template-Final" xfId="16115"/>
    <cellStyle name="c_Warrant_CAPITALIZED LABOR - 0309_Template-Final_Contract Labor " xfId="16116"/>
    <cellStyle name="c_Warrant_CAPITALIZED LABOR - 0409" xfId="16117"/>
    <cellStyle name="c_Warrant_CAPITALIZED LABOR - 0409_Contract Labor " xfId="16118"/>
    <cellStyle name="c_Warrant_Contract Labor " xfId="16119"/>
    <cellStyle name="c_Warrant_Contractor Accrual Template -  May 2009" xfId="16120"/>
    <cellStyle name="calc 0dp" xfId="16121"/>
    <cellStyle name="Calculated" xfId="16122"/>
    <cellStyle name="Calculation 10" xfId="16123"/>
    <cellStyle name="Calculation 10 2" xfId="16124"/>
    <cellStyle name="Calculation 11" xfId="16125"/>
    <cellStyle name="Calculation 11 2" xfId="16126"/>
    <cellStyle name="Calculation 12" xfId="16127"/>
    <cellStyle name="Calculation 12 2" xfId="16128"/>
    <cellStyle name="Calculation 13" xfId="16129"/>
    <cellStyle name="Calculation 13 2" xfId="16130"/>
    <cellStyle name="Calculation 14" xfId="16131"/>
    <cellStyle name="Calculation 14 2" xfId="16132"/>
    <cellStyle name="Calculation 15" xfId="16133"/>
    <cellStyle name="Calculation 15 2" xfId="16134"/>
    <cellStyle name="Calculation 16" xfId="16135"/>
    <cellStyle name="Calculation 16 2" xfId="16136"/>
    <cellStyle name="Calculation 17" xfId="16137"/>
    <cellStyle name="Calculation 17 2" xfId="16138"/>
    <cellStyle name="Calculation 18" xfId="16139"/>
    <cellStyle name="Calculation 18 2" xfId="16140"/>
    <cellStyle name="Calculation 19" xfId="16141"/>
    <cellStyle name="Calculation 19 2" xfId="16142"/>
    <cellStyle name="Calculation 2" xfId="16143"/>
    <cellStyle name="Calculation 2 2" xfId="16144"/>
    <cellStyle name="Calculation 2 2 2" xfId="16145"/>
    <cellStyle name="Calculation 2 2 3" xfId="16146"/>
    <cellStyle name="Calculation 2 2 4" xfId="16147"/>
    <cellStyle name="Calculation 2 3" xfId="16148"/>
    <cellStyle name="Calculation 2 4" xfId="16149"/>
    <cellStyle name="Calculation 2 5" xfId="16150"/>
    <cellStyle name="Calculation 2 6" xfId="16151"/>
    <cellStyle name="Calculation 2 7" xfId="16152"/>
    <cellStyle name="Calculation 2 8" xfId="16153"/>
    <cellStyle name="Calculation 20" xfId="16154"/>
    <cellStyle name="Calculation 20 2" xfId="16155"/>
    <cellStyle name="Calculation 21" xfId="16156"/>
    <cellStyle name="Calculation 21 2" xfId="16157"/>
    <cellStyle name="Calculation 22" xfId="16158"/>
    <cellStyle name="Calculation 22 2" xfId="16159"/>
    <cellStyle name="Calculation 23" xfId="16160"/>
    <cellStyle name="Calculation 23 2" xfId="16161"/>
    <cellStyle name="Calculation 24" xfId="16162"/>
    <cellStyle name="Calculation 24 2" xfId="16163"/>
    <cellStyle name="Calculation 25" xfId="16164"/>
    <cellStyle name="Calculation 26" xfId="16165"/>
    <cellStyle name="Calculation 27" xfId="16166"/>
    <cellStyle name="Calculation 28" xfId="16167"/>
    <cellStyle name="Calculation 29" xfId="16168"/>
    <cellStyle name="Calculation 3" xfId="16169"/>
    <cellStyle name="Calculation 3 2" xfId="16170"/>
    <cellStyle name="Calculation 3 2 2" xfId="16171"/>
    <cellStyle name="Calculation 3 3" xfId="16172"/>
    <cellStyle name="Calculation 3 4" xfId="16173"/>
    <cellStyle name="Calculation 3 5" xfId="16174"/>
    <cellStyle name="Calculation 30" xfId="16175"/>
    <cellStyle name="Calculation 31" xfId="16176"/>
    <cellStyle name="Calculation 32" xfId="16177"/>
    <cellStyle name="Calculation 4" xfId="16178"/>
    <cellStyle name="Calculation 4 2" xfId="16179"/>
    <cellStyle name="Calculation 4 3" xfId="16180"/>
    <cellStyle name="Calculation 4 4" xfId="16181"/>
    <cellStyle name="Calculation 4 5" xfId="16182"/>
    <cellStyle name="Calculation 5" xfId="16183"/>
    <cellStyle name="Calculation 5 2" xfId="16184"/>
    <cellStyle name="Calculation 5 3" xfId="16185"/>
    <cellStyle name="Calculation 6" xfId="16186"/>
    <cellStyle name="Calculation 6 2" xfId="16187"/>
    <cellStyle name="Calculation 7" xfId="16188"/>
    <cellStyle name="Calculation 7 2" xfId="16189"/>
    <cellStyle name="Calculation 8" xfId="16190"/>
    <cellStyle name="Calculation 8 2" xfId="16191"/>
    <cellStyle name="Calculation 9" xfId="16192"/>
    <cellStyle name="Calculation 9 2" xfId="16193"/>
    <cellStyle name="Case" xfId="16194"/>
    <cellStyle name="Case 2" xfId="16195"/>
    <cellStyle name="Center" xfId="16196"/>
    <cellStyle name="Check Cell 10" xfId="16197"/>
    <cellStyle name="Check Cell 10 2" xfId="16198"/>
    <cellStyle name="Check Cell 11" xfId="16199"/>
    <cellStyle name="Check Cell 11 2" xfId="16200"/>
    <cellStyle name="Check Cell 12" xfId="16201"/>
    <cellStyle name="Check Cell 12 2" xfId="16202"/>
    <cellStyle name="Check Cell 13" xfId="16203"/>
    <cellStyle name="Check Cell 13 2" xfId="16204"/>
    <cellStyle name="Check Cell 14" xfId="16205"/>
    <cellStyle name="Check Cell 14 2" xfId="16206"/>
    <cellStyle name="Check Cell 15" xfId="16207"/>
    <cellStyle name="Check Cell 15 2" xfId="16208"/>
    <cellStyle name="Check Cell 16" xfId="16209"/>
    <cellStyle name="Check Cell 16 2" xfId="16210"/>
    <cellStyle name="Check Cell 17" xfId="16211"/>
    <cellStyle name="Check Cell 17 2" xfId="16212"/>
    <cellStyle name="Check Cell 18" xfId="16213"/>
    <cellStyle name="Check Cell 18 2" xfId="16214"/>
    <cellStyle name="Check Cell 19" xfId="16215"/>
    <cellStyle name="Check Cell 19 2" xfId="16216"/>
    <cellStyle name="Check Cell 2" xfId="16217"/>
    <cellStyle name="Check Cell 2 2" xfId="16218"/>
    <cellStyle name="Check Cell 2 2 2" xfId="16219"/>
    <cellStyle name="Check Cell 2 3" xfId="16220"/>
    <cellStyle name="Check Cell 2 4" xfId="16221"/>
    <cellStyle name="Check Cell 20" xfId="16222"/>
    <cellStyle name="Check Cell 20 2" xfId="16223"/>
    <cellStyle name="Check Cell 21" xfId="16224"/>
    <cellStyle name="Check Cell 21 2" xfId="16225"/>
    <cellStyle name="Check Cell 22" xfId="16226"/>
    <cellStyle name="Check Cell 22 2" xfId="16227"/>
    <cellStyle name="Check Cell 23" xfId="16228"/>
    <cellStyle name="Check Cell 23 2" xfId="16229"/>
    <cellStyle name="Check Cell 24" xfId="16230"/>
    <cellStyle name="Check Cell 24 2" xfId="16231"/>
    <cellStyle name="Check Cell 25" xfId="16232"/>
    <cellStyle name="Check Cell 26" xfId="16233"/>
    <cellStyle name="Check Cell 27" xfId="16234"/>
    <cellStyle name="Check Cell 28" xfId="16235"/>
    <cellStyle name="Check Cell 29" xfId="16236"/>
    <cellStyle name="Check Cell 3" xfId="16237"/>
    <cellStyle name="Check Cell 3 2" xfId="16238"/>
    <cellStyle name="Check Cell 3 2 2" xfId="16239"/>
    <cellStyle name="Check Cell 3 3" xfId="16240"/>
    <cellStyle name="Check Cell 3 4" xfId="16241"/>
    <cellStyle name="Check Cell 30" xfId="16242"/>
    <cellStyle name="Check Cell 4" xfId="16243"/>
    <cellStyle name="Check Cell 4 2" xfId="16244"/>
    <cellStyle name="Check Cell 4 3" xfId="16245"/>
    <cellStyle name="Check Cell 5" xfId="16246"/>
    <cellStyle name="Check Cell 5 2" xfId="16247"/>
    <cellStyle name="Check Cell 5 3" xfId="16248"/>
    <cellStyle name="Check Cell 6" xfId="16249"/>
    <cellStyle name="Check Cell 6 2" xfId="16250"/>
    <cellStyle name="Check Cell 7" xfId="16251"/>
    <cellStyle name="Check Cell 7 2" xfId="16252"/>
    <cellStyle name="Check Cell 8" xfId="16253"/>
    <cellStyle name="Check Cell 8 2" xfId="16254"/>
    <cellStyle name="Check Cell 9" xfId="16255"/>
    <cellStyle name="Check Cell 9 2" xfId="16256"/>
    <cellStyle name="Co. Names" xfId="16257"/>
    <cellStyle name="Co. Names - Bold" xfId="16258"/>
    <cellStyle name="Co. Names 2" xfId="16259"/>
    <cellStyle name="Co. Names 3" xfId="16260"/>
    <cellStyle name="Co. Names 4" xfId="16261"/>
    <cellStyle name="Co. Names 5" xfId="16262"/>
    <cellStyle name="Co. Names 6" xfId="16263"/>
    <cellStyle name="Co. Names 7" xfId="16264"/>
    <cellStyle name="Co. Names 8" xfId="16265"/>
    <cellStyle name="Co. Names_Capital Prov 1Q10" xfId="16266"/>
    <cellStyle name="Code" xfId="16267"/>
    <cellStyle name="COLHDR" xfId="16268"/>
    <cellStyle name="ColumnHeader" xfId="16269"/>
    <cellStyle name="ColumnHeader 2" xfId="16270"/>
    <cellStyle name="ColumnHeader 3" xfId="16271"/>
    <cellStyle name="ColumnHeader 4" xfId="51021"/>
    <cellStyle name="ComicSansMS8" xfId="16272"/>
    <cellStyle name="Comma  - Style1" xfId="16273"/>
    <cellStyle name="Comma  - Style1 2" xfId="16274"/>
    <cellStyle name="Comma  - Style1 3" xfId="16275"/>
    <cellStyle name="Comma  - Style1 4" xfId="16276"/>
    <cellStyle name="Comma  - Style2" xfId="16277"/>
    <cellStyle name="Comma  - Style2 2" xfId="16278"/>
    <cellStyle name="Comma  - Style2 3" xfId="16279"/>
    <cellStyle name="Comma  - Style2 4" xfId="16280"/>
    <cellStyle name="Comma  - Style3" xfId="16281"/>
    <cellStyle name="Comma  - Style3 2" xfId="16282"/>
    <cellStyle name="Comma  - Style3 3" xfId="16283"/>
    <cellStyle name="Comma  - Style3 4" xfId="16284"/>
    <cellStyle name="Comma  - Style4" xfId="16285"/>
    <cellStyle name="Comma  - Style4 2" xfId="16286"/>
    <cellStyle name="Comma  - Style4 3" xfId="16287"/>
    <cellStyle name="Comma  - Style4 4" xfId="16288"/>
    <cellStyle name="Comma  - Style5" xfId="16289"/>
    <cellStyle name="Comma  - Style5 2" xfId="16290"/>
    <cellStyle name="Comma  - Style5 3" xfId="16291"/>
    <cellStyle name="Comma  - Style5 4" xfId="16292"/>
    <cellStyle name="Comma  - Style6" xfId="16293"/>
    <cellStyle name="Comma  - Style6 2" xfId="16294"/>
    <cellStyle name="Comma  - Style6 3" xfId="16295"/>
    <cellStyle name="Comma  - Style6 4" xfId="16296"/>
    <cellStyle name="Comma  - Style7" xfId="16297"/>
    <cellStyle name="Comma  - Style7 2" xfId="16298"/>
    <cellStyle name="Comma  - Style7 3" xfId="16299"/>
    <cellStyle name="Comma  - Style7 4" xfId="16300"/>
    <cellStyle name="Comma  - Style8" xfId="16301"/>
    <cellStyle name="Comma  - Style8 2" xfId="16302"/>
    <cellStyle name="Comma  - Style8 3" xfId="16303"/>
    <cellStyle name="Comma  - Style8 4" xfId="16304"/>
    <cellStyle name="Comma (1)" xfId="16305"/>
    <cellStyle name="Comma (3)" xfId="16306"/>
    <cellStyle name="Comma (3) 2" xfId="16307"/>
    <cellStyle name="Comma [0]" xfId="1" builtinId="6"/>
    <cellStyle name="Comma [0] 2" xfId="5"/>
    <cellStyle name="Comma [0] 2 2" xfId="16308"/>
    <cellStyle name="Comma [0] 2 2 2" xfId="16309"/>
    <cellStyle name="Comma [0] 2 3" xfId="16310"/>
    <cellStyle name="Comma [0] 2 3 2" xfId="16311"/>
    <cellStyle name="Comma [0] 2 4" xfId="51057"/>
    <cellStyle name="Comma [0] 3" xfId="16312"/>
    <cellStyle name="Comma [0] 3 2" xfId="16313"/>
    <cellStyle name="Comma [0] 4" xfId="16314"/>
    <cellStyle name="Comma [0] 4 2" xfId="16315"/>
    <cellStyle name="Comma [0] 5" xfId="16316"/>
    <cellStyle name="Comma [0] 5 2" xfId="16317"/>
    <cellStyle name="Comma [0] 6" xfId="16318"/>
    <cellStyle name="Comma [0] 7" xfId="16319"/>
    <cellStyle name="Comma [0] 8" xfId="51039"/>
    <cellStyle name="Comma [0] Red" xfId="16320"/>
    <cellStyle name="Comma [0]; --" xfId="16321"/>
    <cellStyle name="Comma [1]" xfId="16322"/>
    <cellStyle name="Comma [1] 2" xfId="16323"/>
    <cellStyle name="Comma [1] 2 2" xfId="16324"/>
    <cellStyle name="Comma [1] 2 3" xfId="16325"/>
    <cellStyle name="Comma [1] 2 4" xfId="16326"/>
    <cellStyle name="Comma [1] 3" xfId="16327"/>
    <cellStyle name="Comma [1] 3 2" xfId="16328"/>
    <cellStyle name="Comma [1] 4" xfId="16329"/>
    <cellStyle name="Comma [1] 5" xfId="16330"/>
    <cellStyle name="Comma [1] 6" xfId="16331"/>
    <cellStyle name="Comma [2]" xfId="16332"/>
    <cellStyle name="Comma [2] 2" xfId="16333"/>
    <cellStyle name="Comma [3]" xfId="16334"/>
    <cellStyle name="Comma [3] 2" xfId="16335"/>
    <cellStyle name="Comma [3] 2 2" xfId="16336"/>
    <cellStyle name="Comma [3] 2 3" xfId="16337"/>
    <cellStyle name="Comma [3] 3" xfId="16338"/>
    <cellStyle name="Comma [3] 3 2" xfId="16339"/>
    <cellStyle name="Comma [3] 4" xfId="16340"/>
    <cellStyle name="Comma 0" xfId="16341"/>
    <cellStyle name="Comma 0 [0]" xfId="16342"/>
    <cellStyle name="Comma 0 [0] 2" xfId="16343"/>
    <cellStyle name="Comma 0*" xfId="16344"/>
    <cellStyle name="Comma 0_5172171_4" xfId="16345"/>
    <cellStyle name="Comma 1" xfId="16346"/>
    <cellStyle name="Comma 10" xfId="16347"/>
    <cellStyle name="Comma 10 2" xfId="16348"/>
    <cellStyle name="Comma 10 2 2" xfId="16349"/>
    <cellStyle name="Comma 10 3" xfId="16350"/>
    <cellStyle name="Comma 10 3 2" xfId="16351"/>
    <cellStyle name="Comma 10 4" xfId="16352"/>
    <cellStyle name="Comma 10 5" xfId="16353"/>
    <cellStyle name="Comma 100" xfId="16354"/>
    <cellStyle name="Comma 101" xfId="16355"/>
    <cellStyle name="Comma 102" xfId="16356"/>
    <cellStyle name="Comma 103" xfId="16357"/>
    <cellStyle name="Comma 104" xfId="16358"/>
    <cellStyle name="Comma 105" xfId="16359"/>
    <cellStyle name="Comma 106" xfId="16360"/>
    <cellStyle name="Comma 107" xfId="16361"/>
    <cellStyle name="Comma 108" xfId="16362"/>
    <cellStyle name="Comma 109" xfId="16363"/>
    <cellStyle name="Comma 11" xfId="16364"/>
    <cellStyle name="Comma 11 2" xfId="16365"/>
    <cellStyle name="Comma 11 3" xfId="16366"/>
    <cellStyle name="Comma 110" xfId="16367"/>
    <cellStyle name="Comma 111" xfId="16368"/>
    <cellStyle name="Comma 112" xfId="16369"/>
    <cellStyle name="Comma 113" xfId="16370"/>
    <cellStyle name="Comma 114" xfId="16371"/>
    <cellStyle name="Comma 115" xfId="16372"/>
    <cellStyle name="Comma 116" xfId="16373"/>
    <cellStyle name="Comma 117" xfId="16374"/>
    <cellStyle name="Comma 118" xfId="16375"/>
    <cellStyle name="Comma 119" xfId="16376"/>
    <cellStyle name="Comma 12" xfId="16377"/>
    <cellStyle name="Comma 12 2" xfId="16378"/>
    <cellStyle name="Comma 12 3" xfId="16379"/>
    <cellStyle name="Comma 120" xfId="16380"/>
    <cellStyle name="Comma 120 2" xfId="16381"/>
    <cellStyle name="Comma 121" xfId="16382"/>
    <cellStyle name="Comma 122" xfId="16383"/>
    <cellStyle name="Comma 123" xfId="16384"/>
    <cellStyle name="Comma 124" xfId="16385"/>
    <cellStyle name="Comma 125" xfId="16386"/>
    <cellStyle name="Comma 126" xfId="16387"/>
    <cellStyle name="Comma 127" xfId="16388"/>
    <cellStyle name="Comma 128" xfId="16389"/>
    <cellStyle name="Comma 129" xfId="16390"/>
    <cellStyle name="Comma 13" xfId="16391"/>
    <cellStyle name="Comma 13 2" xfId="16392"/>
    <cellStyle name="Comma 130" xfId="16393"/>
    <cellStyle name="Comma 131" xfId="16394"/>
    <cellStyle name="Comma 132" xfId="16395"/>
    <cellStyle name="Comma 133" xfId="16396"/>
    <cellStyle name="Comma 134" xfId="16397"/>
    <cellStyle name="Comma 135" xfId="16398"/>
    <cellStyle name="Comma 136" xfId="16399"/>
    <cellStyle name="Comma 137" xfId="16400"/>
    <cellStyle name="Comma 138" xfId="16401"/>
    <cellStyle name="Comma 139" xfId="16402"/>
    <cellStyle name="Comma 14" xfId="16403"/>
    <cellStyle name="Comma 14 2" xfId="16404"/>
    <cellStyle name="Comma 14 3" xfId="16405"/>
    <cellStyle name="Comma 140" xfId="16406"/>
    <cellStyle name="Comma 141" xfId="16407"/>
    <cellStyle name="Comma 142" xfId="16408"/>
    <cellStyle name="Comma 143" xfId="16409"/>
    <cellStyle name="Comma 144" xfId="16410"/>
    <cellStyle name="Comma 145" xfId="16411"/>
    <cellStyle name="Comma 146" xfId="16412"/>
    <cellStyle name="Comma 147" xfId="16413"/>
    <cellStyle name="Comma 148" xfId="16414"/>
    <cellStyle name="Comma 149" xfId="16415"/>
    <cellStyle name="Comma 15" xfId="16416"/>
    <cellStyle name="Comma 15 2" xfId="16417"/>
    <cellStyle name="Comma 15 3" xfId="16418"/>
    <cellStyle name="Comma 150" xfId="16419"/>
    <cellStyle name="Comma 151" xfId="16420"/>
    <cellStyle name="Comma 152" xfId="16421"/>
    <cellStyle name="Comma 153" xfId="16422"/>
    <cellStyle name="Comma 154" xfId="16423"/>
    <cellStyle name="Comma 155" xfId="16424"/>
    <cellStyle name="Comma 156" xfId="16425"/>
    <cellStyle name="Comma 157" xfId="16426"/>
    <cellStyle name="Comma 158" xfId="16427"/>
    <cellStyle name="Comma 159" xfId="16428"/>
    <cellStyle name="Comma 16" xfId="16429"/>
    <cellStyle name="Comma 16 2" xfId="16430"/>
    <cellStyle name="Comma 16 3" xfId="16431"/>
    <cellStyle name="Comma 160" xfId="16432"/>
    <cellStyle name="Comma 161" xfId="16433"/>
    <cellStyle name="Comma 162" xfId="16434"/>
    <cellStyle name="Comma 163" xfId="16435"/>
    <cellStyle name="Comma 164" xfId="16436"/>
    <cellStyle name="Comma 165" xfId="16437"/>
    <cellStyle name="Comma 166" xfId="16438"/>
    <cellStyle name="Comma 167" xfId="16439"/>
    <cellStyle name="Comma 168" xfId="16440"/>
    <cellStyle name="Comma 169" xfId="16441"/>
    <cellStyle name="Comma 17" xfId="16442"/>
    <cellStyle name="Comma 17 2" xfId="16443"/>
    <cellStyle name="Comma 170" xfId="16444"/>
    <cellStyle name="Comma 171" xfId="16445"/>
    <cellStyle name="Comma 172" xfId="16446"/>
    <cellStyle name="Comma 173" xfId="16447"/>
    <cellStyle name="Comma 174" xfId="16448"/>
    <cellStyle name="Comma 175" xfId="16449"/>
    <cellStyle name="Comma 176" xfId="16450"/>
    <cellStyle name="Comma 177" xfId="16451"/>
    <cellStyle name="Comma 178" xfId="16452"/>
    <cellStyle name="Comma 179" xfId="16453"/>
    <cellStyle name="Comma 18" xfId="16454"/>
    <cellStyle name="Comma 18 2" xfId="16455"/>
    <cellStyle name="Comma 18 2 2" xfId="16456"/>
    <cellStyle name="Comma 18 3" xfId="16457"/>
    <cellStyle name="Comma 180" xfId="16458"/>
    <cellStyle name="Comma 181" xfId="16459"/>
    <cellStyle name="Comma 182" xfId="51042"/>
    <cellStyle name="Comma 19" xfId="16460"/>
    <cellStyle name="Comma 19 2" xfId="16461"/>
    <cellStyle name="Comma 19 3" xfId="16462"/>
    <cellStyle name="Comma 19 4" xfId="16463"/>
    <cellStyle name="Comma 2" xfId="9"/>
    <cellStyle name="Comma 2 10" xfId="16464"/>
    <cellStyle name="Comma 2 10 2" xfId="16465"/>
    <cellStyle name="Comma 2 10 3" xfId="16466"/>
    <cellStyle name="Comma 2 10 4" xfId="16467"/>
    <cellStyle name="Comma 2 10 5" xfId="16468"/>
    <cellStyle name="Comma 2 10 6" xfId="16469"/>
    <cellStyle name="Comma 2 11" xfId="16470"/>
    <cellStyle name="Comma 2 11 2" xfId="16471"/>
    <cellStyle name="Comma 2 11 3" xfId="16472"/>
    <cellStyle name="Comma 2 11 4" xfId="16473"/>
    <cellStyle name="Comma 2 11 5" xfId="16474"/>
    <cellStyle name="Comma 2 11 6" xfId="16475"/>
    <cellStyle name="Comma 2 12" xfId="16476"/>
    <cellStyle name="Comma 2 13" xfId="16477"/>
    <cellStyle name="Comma 2 14" xfId="16478"/>
    <cellStyle name="Comma 2 15" xfId="16479"/>
    <cellStyle name="Comma 2 16" xfId="16480"/>
    <cellStyle name="Comma 2 17" xfId="16481"/>
    <cellStyle name="Comma 2 18" xfId="16482"/>
    <cellStyle name="Comma 2 19" xfId="16483"/>
    <cellStyle name="Comma 2 2" xfId="16484"/>
    <cellStyle name="Comma 2 2 10" xfId="16485"/>
    <cellStyle name="Comma 2 2 11" xfId="16486"/>
    <cellStyle name="Comma 2 2 12" xfId="16487"/>
    <cellStyle name="Comma 2 2 2" xfId="16488"/>
    <cellStyle name="Comma 2 2 2 2" xfId="16489"/>
    <cellStyle name="Comma 2 2 3" xfId="16490"/>
    <cellStyle name="Comma 2 2 3 2" xfId="16491"/>
    <cellStyle name="Comma 2 2 4" xfId="16492"/>
    <cellStyle name="Comma 2 2 4 2" xfId="16493"/>
    <cellStyle name="Comma 2 2 5" xfId="16494"/>
    <cellStyle name="Comma 2 2 6" xfId="16495"/>
    <cellStyle name="Comma 2 2 7" xfId="16496"/>
    <cellStyle name="Comma 2 2 8" xfId="16497"/>
    <cellStyle name="Comma 2 2 9" xfId="16498"/>
    <cellStyle name="Comma 2 2_2010 Return to Provision" xfId="16499"/>
    <cellStyle name="Comma 2 20" xfId="16500"/>
    <cellStyle name="Comma 2 21" xfId="16501"/>
    <cellStyle name="Comma 2 22" xfId="16502"/>
    <cellStyle name="Comma 2 23" xfId="16503"/>
    <cellStyle name="Comma 2 24" xfId="51046"/>
    <cellStyle name="Comma 2 3" xfId="16504"/>
    <cellStyle name="Comma 2 3 2" xfId="16505"/>
    <cellStyle name="Comma 2 3 3" xfId="16506"/>
    <cellStyle name="Comma 2 3 4" xfId="16507"/>
    <cellStyle name="Comma 2 4" xfId="16508"/>
    <cellStyle name="Comma 2 4 2" xfId="16509"/>
    <cellStyle name="Comma 2 4 3" xfId="16510"/>
    <cellStyle name="Comma 2 4 4" xfId="16511"/>
    <cellStyle name="Comma 2 4 5" xfId="16512"/>
    <cellStyle name="Comma 2 5" xfId="16513"/>
    <cellStyle name="Comma 2 5 10" xfId="16514"/>
    <cellStyle name="Comma 2 5 11" xfId="16515"/>
    <cellStyle name="Comma 2 5 12" xfId="16516"/>
    <cellStyle name="Comma 2 5 2" xfId="16517"/>
    <cellStyle name="Comma 2 5 2 2" xfId="16518"/>
    <cellStyle name="Comma 2 5 2 3" xfId="16519"/>
    <cellStyle name="Comma 2 5 2 4" xfId="16520"/>
    <cellStyle name="Comma 2 5 2 5" xfId="16521"/>
    <cellStyle name="Comma 2 5 2 6" xfId="16522"/>
    <cellStyle name="Comma 2 5 3" xfId="16523"/>
    <cellStyle name="Comma 2 5 3 2" xfId="16524"/>
    <cellStyle name="Comma 2 5 3 3" xfId="16525"/>
    <cellStyle name="Comma 2 5 3 4" xfId="16526"/>
    <cellStyle name="Comma 2 5 3 5" xfId="16527"/>
    <cellStyle name="Comma 2 5 3 6" xfId="16528"/>
    <cellStyle name="Comma 2 5 4" xfId="16529"/>
    <cellStyle name="Comma 2 5 4 2" xfId="16530"/>
    <cellStyle name="Comma 2 5 4 3" xfId="16531"/>
    <cellStyle name="Comma 2 5 4 4" xfId="16532"/>
    <cellStyle name="Comma 2 5 4 5" xfId="16533"/>
    <cellStyle name="Comma 2 5 4 6" xfId="16534"/>
    <cellStyle name="Comma 2 5 5" xfId="16535"/>
    <cellStyle name="Comma 2 5 5 2" xfId="16536"/>
    <cellStyle name="Comma 2 5 5 3" xfId="16537"/>
    <cellStyle name="Comma 2 5 5 4" xfId="16538"/>
    <cellStyle name="Comma 2 5 5 5" xfId="16539"/>
    <cellStyle name="Comma 2 5 5 6" xfId="16540"/>
    <cellStyle name="Comma 2 5 6" xfId="16541"/>
    <cellStyle name="Comma 2 5 6 2" xfId="16542"/>
    <cellStyle name="Comma 2 5 6 3" xfId="16543"/>
    <cellStyle name="Comma 2 5 6 4" xfId="16544"/>
    <cellStyle name="Comma 2 5 6 5" xfId="16545"/>
    <cellStyle name="Comma 2 5 6 6" xfId="16546"/>
    <cellStyle name="Comma 2 5 7" xfId="16547"/>
    <cellStyle name="Comma 2 5 7 2" xfId="16548"/>
    <cellStyle name="Comma 2 5 7 3" xfId="16549"/>
    <cellStyle name="Comma 2 5 7 4" xfId="16550"/>
    <cellStyle name="Comma 2 5 7 5" xfId="16551"/>
    <cellStyle name="Comma 2 5 7 6" xfId="16552"/>
    <cellStyle name="Comma 2 5 8" xfId="16553"/>
    <cellStyle name="Comma 2 5 9" xfId="16554"/>
    <cellStyle name="Comma 2 6" xfId="16555"/>
    <cellStyle name="Comma 2 6 2" xfId="16556"/>
    <cellStyle name="Comma 2 6 3" xfId="16557"/>
    <cellStyle name="Comma 2 6 4" xfId="16558"/>
    <cellStyle name="Comma 2 6 5" xfId="16559"/>
    <cellStyle name="Comma 2 6 6" xfId="16560"/>
    <cellStyle name="Comma 2 7" xfId="16561"/>
    <cellStyle name="Comma 2 7 2" xfId="16562"/>
    <cellStyle name="Comma 2 7 3" xfId="16563"/>
    <cellStyle name="Comma 2 7 4" xfId="16564"/>
    <cellStyle name="Comma 2 7 5" xfId="16565"/>
    <cellStyle name="Comma 2 7 6" xfId="16566"/>
    <cellStyle name="Comma 2 8" xfId="16567"/>
    <cellStyle name="Comma 2 8 2" xfId="16568"/>
    <cellStyle name="Comma 2 8 3" xfId="16569"/>
    <cellStyle name="Comma 2 8 4" xfId="16570"/>
    <cellStyle name="Comma 2 8 5" xfId="16571"/>
    <cellStyle name="Comma 2 8 6" xfId="16572"/>
    <cellStyle name="Comma 2 9" xfId="16573"/>
    <cellStyle name="Comma 2 9 2" xfId="16574"/>
    <cellStyle name="Comma 2 9 3" xfId="16575"/>
    <cellStyle name="Comma 2 9 4" xfId="16576"/>
    <cellStyle name="Comma 2 9 5" xfId="16577"/>
    <cellStyle name="Comma 2 9 6" xfId="16578"/>
    <cellStyle name="Comma 2_$402.5M Debenture Schedule" xfId="16579"/>
    <cellStyle name="Comma 20" xfId="16580"/>
    <cellStyle name="Comma 20 2" xfId="16581"/>
    <cellStyle name="Comma 20 3" xfId="16582"/>
    <cellStyle name="Comma 20 4" xfId="16583"/>
    <cellStyle name="Comma 21" xfId="16584"/>
    <cellStyle name="Comma 21 2" xfId="16585"/>
    <cellStyle name="Comma 21 3" xfId="16586"/>
    <cellStyle name="Comma 21 4" xfId="16587"/>
    <cellStyle name="Comma 22" xfId="16588"/>
    <cellStyle name="Comma 22 2" xfId="16589"/>
    <cellStyle name="Comma 22 3" xfId="16590"/>
    <cellStyle name="Comma 22 4" xfId="16591"/>
    <cellStyle name="Comma 23" xfId="16592"/>
    <cellStyle name="Comma 23 2" xfId="16593"/>
    <cellStyle name="Comma 23 3" xfId="16594"/>
    <cellStyle name="Comma 23 4" xfId="16595"/>
    <cellStyle name="Comma 24" xfId="16596"/>
    <cellStyle name="Comma 24 2" xfId="16597"/>
    <cellStyle name="Comma 24 3" xfId="16598"/>
    <cellStyle name="Comma 24 4" xfId="16599"/>
    <cellStyle name="Comma 25" xfId="16600"/>
    <cellStyle name="Comma 25 2" xfId="16601"/>
    <cellStyle name="Comma 25 3" xfId="16602"/>
    <cellStyle name="Comma 25 4" xfId="16603"/>
    <cellStyle name="Comma 26" xfId="16604"/>
    <cellStyle name="Comma 26 2" xfId="16605"/>
    <cellStyle name="Comma 26 3" xfId="16606"/>
    <cellStyle name="Comma 26 4" xfId="16607"/>
    <cellStyle name="Comma 27" xfId="16608"/>
    <cellStyle name="Comma 27 2" xfId="16609"/>
    <cellStyle name="Comma 27 3" xfId="16610"/>
    <cellStyle name="Comma 27 4" xfId="16611"/>
    <cellStyle name="Comma 27 5" xfId="16612"/>
    <cellStyle name="Comma 27 6" xfId="51059"/>
    <cellStyle name="Comma 28" xfId="16613"/>
    <cellStyle name="Comma 28 2" xfId="16614"/>
    <cellStyle name="Comma 28 3" xfId="16615"/>
    <cellStyle name="Comma 28 4" xfId="16616"/>
    <cellStyle name="Comma 28 5" xfId="16617"/>
    <cellStyle name="Comma 29" xfId="16618"/>
    <cellStyle name="Comma 29 2" xfId="16619"/>
    <cellStyle name="Comma 29 3" xfId="16620"/>
    <cellStyle name="Comma 29 4" xfId="16621"/>
    <cellStyle name="Comma 3" xfId="16622"/>
    <cellStyle name="Comma 3 10" xfId="16623"/>
    <cellStyle name="Comma 3 11" xfId="16624"/>
    <cellStyle name="Comma 3 12" xfId="16625"/>
    <cellStyle name="Comma 3 13" xfId="16626"/>
    <cellStyle name="Comma 3 14" xfId="51060"/>
    <cellStyle name="Comma 3 2" xfId="16627"/>
    <cellStyle name="Comma 3 2 2" xfId="16628"/>
    <cellStyle name="Comma 3 2 3" xfId="16629"/>
    <cellStyle name="Comma 3 2 3 2" xfId="16630"/>
    <cellStyle name="Comma 3 2_TQ 09 Reconciliation (Pension) - Final" xfId="16631"/>
    <cellStyle name="Comma 3 3" xfId="16632"/>
    <cellStyle name="Comma 3 3 2" xfId="16633"/>
    <cellStyle name="Comma 3 3 3" xfId="16634"/>
    <cellStyle name="Comma 3 3 4" xfId="16635"/>
    <cellStyle name="Comma 3 3 5" xfId="16636"/>
    <cellStyle name="Comma 3 4" xfId="16637"/>
    <cellStyle name="Comma 3 4 2" xfId="16638"/>
    <cellStyle name="Comma 3 4 3" xfId="16639"/>
    <cellStyle name="Comma 3 4 4" xfId="16640"/>
    <cellStyle name="Comma 3 5" xfId="16641"/>
    <cellStyle name="Comma 3 5 2" xfId="16642"/>
    <cellStyle name="Comma 3 5 3" xfId="16643"/>
    <cellStyle name="Comma 3 5 4" xfId="16644"/>
    <cellStyle name="Comma 3 5 5" xfId="16645"/>
    <cellStyle name="Comma 3 6" xfId="16646"/>
    <cellStyle name="Comma 3 6 2" xfId="16647"/>
    <cellStyle name="Comma 3 6 3" xfId="16648"/>
    <cellStyle name="Comma 3 6 4" xfId="16649"/>
    <cellStyle name="Comma 3 7" xfId="16650"/>
    <cellStyle name="Comma 3 8" xfId="16651"/>
    <cellStyle name="Comma 3 9" xfId="16652"/>
    <cellStyle name="Comma 3_2008 FPL Group Tax Workpapers" xfId="16653"/>
    <cellStyle name="Comma 30" xfId="16654"/>
    <cellStyle name="Comma 30 2" xfId="16655"/>
    <cellStyle name="Comma 30 3" xfId="16656"/>
    <cellStyle name="Comma 30 4" xfId="16657"/>
    <cellStyle name="Comma 31" xfId="16658"/>
    <cellStyle name="Comma 31 2" xfId="16659"/>
    <cellStyle name="Comma 31 3" xfId="16660"/>
    <cellStyle name="Comma 31 4" xfId="16661"/>
    <cellStyle name="Comma 32" xfId="16662"/>
    <cellStyle name="Comma 32 2" xfId="16663"/>
    <cellStyle name="Comma 32 3" xfId="16664"/>
    <cellStyle name="Comma 32 4" xfId="16665"/>
    <cellStyle name="Comma 33" xfId="16666"/>
    <cellStyle name="Comma 33 2" xfId="16667"/>
    <cellStyle name="Comma 33 3" xfId="16668"/>
    <cellStyle name="Comma 33 4" xfId="51061"/>
    <cellStyle name="Comma 34" xfId="16669"/>
    <cellStyle name="Comma 34 2" xfId="16670"/>
    <cellStyle name="Comma 34 3" xfId="16671"/>
    <cellStyle name="Comma 34 4" xfId="16672"/>
    <cellStyle name="Comma 35" xfId="16673"/>
    <cellStyle name="Comma 35 2" xfId="16674"/>
    <cellStyle name="Comma 35 3" xfId="16675"/>
    <cellStyle name="Comma 35 4" xfId="16676"/>
    <cellStyle name="Comma 36" xfId="16677"/>
    <cellStyle name="Comma 36 2" xfId="16678"/>
    <cellStyle name="Comma 36 3" xfId="16679"/>
    <cellStyle name="Comma 36 4" xfId="16680"/>
    <cellStyle name="Comma 37" xfId="16681"/>
    <cellStyle name="Comma 37 2" xfId="16682"/>
    <cellStyle name="Comma 37 3" xfId="16683"/>
    <cellStyle name="Comma 38" xfId="16684"/>
    <cellStyle name="Comma 38 2" xfId="16685"/>
    <cellStyle name="Comma 38 3" xfId="16686"/>
    <cellStyle name="Comma 38 4" xfId="16687"/>
    <cellStyle name="Comma 39" xfId="16688"/>
    <cellStyle name="Comma 39 2" xfId="16689"/>
    <cellStyle name="Comma 39 3" xfId="16690"/>
    <cellStyle name="Comma 39 4" xfId="16691"/>
    <cellStyle name="Comma 4" xfId="16692"/>
    <cellStyle name="Comma 4 2" xfId="16693"/>
    <cellStyle name="Comma 4 2 2" xfId="16694"/>
    <cellStyle name="Comma 4 2 3" xfId="16695"/>
    <cellStyle name="Comma 4 3" xfId="16696"/>
    <cellStyle name="Comma 4 3 2" xfId="16697"/>
    <cellStyle name="Comma 4 3 3" xfId="16698"/>
    <cellStyle name="Comma 4 3 4" xfId="16699"/>
    <cellStyle name="Comma 4 4" xfId="16700"/>
    <cellStyle name="Comma 4 4 2" xfId="16701"/>
    <cellStyle name="Comma 4 5" xfId="16702"/>
    <cellStyle name="Comma 40" xfId="16703"/>
    <cellStyle name="Comma 40 2" xfId="16704"/>
    <cellStyle name="Comma 40 3" xfId="16705"/>
    <cellStyle name="Comma 40 4" xfId="16706"/>
    <cellStyle name="Comma 41" xfId="16707"/>
    <cellStyle name="Comma 41 2" xfId="16708"/>
    <cellStyle name="Comma 41 3" xfId="16709"/>
    <cellStyle name="Comma 41 4" xfId="16710"/>
    <cellStyle name="Comma 42" xfId="16711"/>
    <cellStyle name="Comma 42 2" xfId="16712"/>
    <cellStyle name="Comma 42 3" xfId="16713"/>
    <cellStyle name="Comma 42 4" xfId="16714"/>
    <cellStyle name="Comma 43" xfId="16715"/>
    <cellStyle name="Comma 43 2" xfId="16716"/>
    <cellStyle name="Comma 43 3" xfId="16717"/>
    <cellStyle name="Comma 43 4" xfId="16718"/>
    <cellStyle name="Comma 44" xfId="16719"/>
    <cellStyle name="Comma 44 2" xfId="16720"/>
    <cellStyle name="Comma 44 3" xfId="16721"/>
    <cellStyle name="Comma 44 4" xfId="16722"/>
    <cellStyle name="Comma 45" xfId="16723"/>
    <cellStyle name="Comma 45 2" xfId="16724"/>
    <cellStyle name="Comma 45 3" xfId="16725"/>
    <cellStyle name="Comma 45 4" xfId="16726"/>
    <cellStyle name="Comma 46" xfId="16727"/>
    <cellStyle name="Comma 46 2" xfId="16728"/>
    <cellStyle name="Comma 47" xfId="16729"/>
    <cellStyle name="Comma 47 2" xfId="16730"/>
    <cellStyle name="Comma 48" xfId="16731"/>
    <cellStyle name="Comma 48 2" xfId="16732"/>
    <cellStyle name="Comma 49" xfId="16733"/>
    <cellStyle name="Comma 49 2" xfId="16734"/>
    <cellStyle name="Comma 5" xfId="16735"/>
    <cellStyle name="Comma 5 2" xfId="16736"/>
    <cellStyle name="Comma 5 2 2" xfId="16737"/>
    <cellStyle name="Comma 5 2 3" xfId="16738"/>
    <cellStyle name="Comma 5 2 4" xfId="16739"/>
    <cellStyle name="Comma 5 3" xfId="16740"/>
    <cellStyle name="Comma 5 3 2" xfId="16741"/>
    <cellStyle name="Comma 5 3 3" xfId="16742"/>
    <cellStyle name="Comma 5 3 4" xfId="16743"/>
    <cellStyle name="Comma 5 4" xfId="16744"/>
    <cellStyle name="Comma 5 5" xfId="16745"/>
    <cellStyle name="Comma 50" xfId="16746"/>
    <cellStyle name="Comma 50 2" xfId="16747"/>
    <cellStyle name="Comma 51" xfId="16748"/>
    <cellStyle name="Comma 51 2" xfId="16749"/>
    <cellStyle name="Comma 52" xfId="16750"/>
    <cellStyle name="Comma 52 2" xfId="16751"/>
    <cellStyle name="Comma 53" xfId="16752"/>
    <cellStyle name="Comma 53 2" xfId="16753"/>
    <cellStyle name="Comma 54" xfId="16754"/>
    <cellStyle name="Comma 54 2" xfId="16755"/>
    <cellStyle name="Comma 55" xfId="16756"/>
    <cellStyle name="Comma 55 2" xfId="16757"/>
    <cellStyle name="Comma 56" xfId="16758"/>
    <cellStyle name="Comma 56 2" xfId="16759"/>
    <cellStyle name="Comma 57" xfId="16760"/>
    <cellStyle name="Comma 57 2" xfId="16761"/>
    <cellStyle name="Comma 58" xfId="16762"/>
    <cellStyle name="Comma 58 2" xfId="16763"/>
    <cellStyle name="Comma 59" xfId="16764"/>
    <cellStyle name="Comma 59 2" xfId="16765"/>
    <cellStyle name="Comma 6" xfId="16766"/>
    <cellStyle name="Comma 6 2" xfId="16767"/>
    <cellStyle name="Comma 6 2 2" xfId="16768"/>
    <cellStyle name="Comma 6 2 3" xfId="16769"/>
    <cellStyle name="Comma 6 3" xfId="16770"/>
    <cellStyle name="Comma 6 4" xfId="16771"/>
    <cellStyle name="Comma 60" xfId="16772"/>
    <cellStyle name="Comma 60 2" xfId="16773"/>
    <cellStyle name="Comma 61" xfId="16774"/>
    <cellStyle name="Comma 61 2" xfId="16775"/>
    <cellStyle name="Comma 62" xfId="16776"/>
    <cellStyle name="Comma 62 2" xfId="16777"/>
    <cellStyle name="Comma 63" xfId="16778"/>
    <cellStyle name="Comma 63 2" xfId="16779"/>
    <cellStyle name="Comma 64" xfId="16780"/>
    <cellStyle name="Comma 64 2" xfId="16781"/>
    <cellStyle name="Comma 65" xfId="16782"/>
    <cellStyle name="Comma 65 2" xfId="16783"/>
    <cellStyle name="Comma 66" xfId="16784"/>
    <cellStyle name="Comma 66 2" xfId="16785"/>
    <cellStyle name="Comma 67" xfId="16786"/>
    <cellStyle name="Comma 67 2" xfId="16787"/>
    <cellStyle name="Comma 68" xfId="16788"/>
    <cellStyle name="Comma 68 2" xfId="16789"/>
    <cellStyle name="Comma 69" xfId="16790"/>
    <cellStyle name="Comma 69 2" xfId="16791"/>
    <cellStyle name="Comma 7" xfId="16792"/>
    <cellStyle name="Comma 7 2" xfId="16793"/>
    <cellStyle name="Comma 7 2 2" xfId="16794"/>
    <cellStyle name="Comma 7 3" xfId="16795"/>
    <cellStyle name="Comma 7 4" xfId="16796"/>
    <cellStyle name="Comma 70" xfId="16797"/>
    <cellStyle name="Comma 70 2" xfId="16798"/>
    <cellStyle name="Comma 71" xfId="16799"/>
    <cellStyle name="Comma 71 2" xfId="16800"/>
    <cellStyle name="Comma 72" xfId="16801"/>
    <cellStyle name="Comma 72 2" xfId="16802"/>
    <cellStyle name="Comma 73" xfId="16803"/>
    <cellStyle name="Comma 73 2" xfId="16804"/>
    <cellStyle name="Comma 74" xfId="16805"/>
    <cellStyle name="Comma 74 2" xfId="16806"/>
    <cellStyle name="Comma 75" xfId="16807"/>
    <cellStyle name="Comma 75 2" xfId="16808"/>
    <cellStyle name="Comma 76" xfId="16809"/>
    <cellStyle name="Comma 76 2" xfId="16810"/>
    <cellStyle name="Comma 77" xfId="16811"/>
    <cellStyle name="Comma 77 2" xfId="16812"/>
    <cellStyle name="Comma 78" xfId="16813"/>
    <cellStyle name="Comma 78 2" xfId="16814"/>
    <cellStyle name="Comma 79" xfId="16815"/>
    <cellStyle name="Comma 79 2" xfId="16816"/>
    <cellStyle name="Comma 8" xfId="16817"/>
    <cellStyle name="Comma 8 2" xfId="16818"/>
    <cellStyle name="Comma 8 2 2" xfId="16819"/>
    <cellStyle name="Comma 8 2 3" xfId="16820"/>
    <cellStyle name="Comma 8 3" xfId="16821"/>
    <cellStyle name="Comma 8 4" xfId="16822"/>
    <cellStyle name="Comma 80" xfId="16823"/>
    <cellStyle name="Comma 80 2" xfId="16824"/>
    <cellStyle name="Comma 81" xfId="16825"/>
    <cellStyle name="Comma 81 2" xfId="16826"/>
    <cellStyle name="Comma 82" xfId="16827"/>
    <cellStyle name="Comma 82 2" xfId="16828"/>
    <cellStyle name="Comma 83" xfId="16829"/>
    <cellStyle name="Comma 83 2" xfId="16830"/>
    <cellStyle name="Comma 84" xfId="16831"/>
    <cellStyle name="Comma 84 2" xfId="16832"/>
    <cellStyle name="Comma 85" xfId="16833"/>
    <cellStyle name="Comma 85 2" xfId="16834"/>
    <cellStyle name="Comma 86" xfId="16835"/>
    <cellStyle name="Comma 86 2" xfId="16836"/>
    <cellStyle name="Comma 87" xfId="16837"/>
    <cellStyle name="Comma 88" xfId="16838"/>
    <cellStyle name="Comma 89" xfId="16839"/>
    <cellStyle name="Comma 9" xfId="16840"/>
    <cellStyle name="Comma 9 2" xfId="16841"/>
    <cellStyle name="Comma 9 2 2" xfId="16842"/>
    <cellStyle name="Comma 9 3" xfId="16843"/>
    <cellStyle name="Comma 9 4" xfId="16844"/>
    <cellStyle name="Comma 90" xfId="16845"/>
    <cellStyle name="Comma 91" xfId="16846"/>
    <cellStyle name="Comma 92" xfId="16847"/>
    <cellStyle name="Comma 93" xfId="16848"/>
    <cellStyle name="Comma 94" xfId="16849"/>
    <cellStyle name="Comma 95" xfId="16850"/>
    <cellStyle name="Comma 96" xfId="16851"/>
    <cellStyle name="Comma 97" xfId="16852"/>
    <cellStyle name="Comma 98" xfId="16853"/>
    <cellStyle name="Comma 99" xfId="16854"/>
    <cellStyle name="Comma(0)" xfId="16855"/>
    <cellStyle name="comma, 0" xfId="16856"/>
    <cellStyle name="Comma.00" xfId="16857"/>
    <cellStyle name="comma[0]" xfId="16858"/>
    <cellStyle name="Comma0" xfId="16859"/>
    <cellStyle name="Comma0 10" xfId="16860"/>
    <cellStyle name="Comma0 2" xfId="16861"/>
    <cellStyle name="Comma0 2 2" xfId="16862"/>
    <cellStyle name="Comma0 2 3" xfId="16863"/>
    <cellStyle name="Comma0 2 4" xfId="16864"/>
    <cellStyle name="Comma0 2 5" xfId="16865"/>
    <cellStyle name="Comma0 2 6" xfId="16866"/>
    <cellStyle name="Comma0 2 7" xfId="16867"/>
    <cellStyle name="Comma0 2 8" xfId="16868"/>
    <cellStyle name="Comma0 3" xfId="16869"/>
    <cellStyle name="Comma0 3 2" xfId="16870"/>
    <cellStyle name="Comma0 3 3" xfId="16871"/>
    <cellStyle name="Comma0 3 4" xfId="16872"/>
    <cellStyle name="Comma0 3 5" xfId="16873"/>
    <cellStyle name="Comma0 3 6" xfId="16874"/>
    <cellStyle name="Comma0 3 7" xfId="16875"/>
    <cellStyle name="Comma0 3 8" xfId="16876"/>
    <cellStyle name="Comma0 4" xfId="16877"/>
    <cellStyle name="Comma0 5" xfId="16878"/>
    <cellStyle name="Comma0 6" xfId="16879"/>
    <cellStyle name="Comma0 7" xfId="16880"/>
    <cellStyle name="Comma0 8" xfId="16881"/>
    <cellStyle name="Comma0 9" xfId="16882"/>
    <cellStyle name="commma" xfId="16883"/>
    <cellStyle name="CompanyName" xfId="16884"/>
    <cellStyle name="CompanyName 10" xfId="16885"/>
    <cellStyle name="CompanyName 11" xfId="16886"/>
    <cellStyle name="CompanyName 12" xfId="16887"/>
    <cellStyle name="CompanyName 13" xfId="16888"/>
    <cellStyle name="CompanyName 14" xfId="16889"/>
    <cellStyle name="CompanyName 15" xfId="16890"/>
    <cellStyle name="CompanyName 16" xfId="16891"/>
    <cellStyle name="CompanyName 17" xfId="16892"/>
    <cellStyle name="CompanyName 18" xfId="16893"/>
    <cellStyle name="CompanyName 19" xfId="16894"/>
    <cellStyle name="CompanyName 2" xfId="16895"/>
    <cellStyle name="CompanyName 20" xfId="16896"/>
    <cellStyle name="CompanyName 3" xfId="16897"/>
    <cellStyle name="CompanyName 4" xfId="16898"/>
    <cellStyle name="CompanyName 5" xfId="16899"/>
    <cellStyle name="CompanyName 6" xfId="16900"/>
    <cellStyle name="CompanyName 7" xfId="16901"/>
    <cellStyle name="CompanyName 8" xfId="16902"/>
    <cellStyle name="CompanyName 9" xfId="16903"/>
    <cellStyle name="cr" xfId="16904"/>
    <cellStyle name="cr 10" xfId="16905"/>
    <cellStyle name="cr 11" xfId="16906"/>
    <cellStyle name="cr 12" xfId="16907"/>
    <cellStyle name="cr 13" xfId="16908"/>
    <cellStyle name="cr 14" xfId="16909"/>
    <cellStyle name="cr 15" xfId="16910"/>
    <cellStyle name="cr 16" xfId="16911"/>
    <cellStyle name="cr 17" xfId="16912"/>
    <cellStyle name="cr 18" xfId="16913"/>
    <cellStyle name="cr 19" xfId="16914"/>
    <cellStyle name="cr 2" xfId="16915"/>
    <cellStyle name="cr 20" xfId="16916"/>
    <cellStyle name="cr 3" xfId="16917"/>
    <cellStyle name="cr 4" xfId="16918"/>
    <cellStyle name="cr 5" xfId="16919"/>
    <cellStyle name="cr 6" xfId="16920"/>
    <cellStyle name="cr 7" xfId="16921"/>
    <cellStyle name="cr 8" xfId="16922"/>
    <cellStyle name="cr 9" xfId="16923"/>
    <cellStyle name="CreamCell" xfId="16924"/>
    <cellStyle name="CreamCell 10" xfId="16925"/>
    <cellStyle name="CreamCell 2" xfId="16926"/>
    <cellStyle name="CreamCell 2 10" xfId="16927"/>
    <cellStyle name="CreamCell 2 11" xfId="16928"/>
    <cellStyle name="CreamCell 2 2" xfId="16929"/>
    <cellStyle name="CreamCell 2 2 2" xfId="16930"/>
    <cellStyle name="CreamCell 2 2 3" xfId="16931"/>
    <cellStyle name="CreamCell 2 3" xfId="16932"/>
    <cellStyle name="CreamCell 2 3 2" xfId="16933"/>
    <cellStyle name="CreamCell 2 4" xfId="16934"/>
    <cellStyle name="CreamCell 2 4 2" xfId="16935"/>
    <cellStyle name="CreamCell 2 5" xfId="16936"/>
    <cellStyle name="CreamCell 2 6" xfId="16937"/>
    <cellStyle name="CreamCell 2 7" xfId="16938"/>
    <cellStyle name="CreamCell 2 8" xfId="16939"/>
    <cellStyle name="CreamCell 2 9" xfId="16940"/>
    <cellStyle name="CreamCell 3" xfId="16941"/>
    <cellStyle name="CreamCell 3 2" xfId="16942"/>
    <cellStyle name="CreamCell 3 3" xfId="16943"/>
    <cellStyle name="CreamCell 3 4" xfId="16944"/>
    <cellStyle name="CreamCell 3 5" xfId="16945"/>
    <cellStyle name="CreamCell 3 6" xfId="16946"/>
    <cellStyle name="CreamCell 3 7" xfId="16947"/>
    <cellStyle name="CreamCell 3 8" xfId="16948"/>
    <cellStyle name="CreamCell 3 9" xfId="16949"/>
    <cellStyle name="CreamCell 4" xfId="16950"/>
    <cellStyle name="CreamCell 4 2" xfId="16951"/>
    <cellStyle name="CreamCell 4 3" xfId="16952"/>
    <cellStyle name="CreamCell 4 4" xfId="16953"/>
    <cellStyle name="CreamCell 4 5" xfId="16954"/>
    <cellStyle name="CreamCell 4 6" xfId="16955"/>
    <cellStyle name="CreamCell 4 7" xfId="16956"/>
    <cellStyle name="CreamCell 4 8" xfId="16957"/>
    <cellStyle name="CreamCell 5" xfId="16958"/>
    <cellStyle name="CreamCell 5 10" xfId="16959"/>
    <cellStyle name="CreamCell 5 11" xfId="16960"/>
    <cellStyle name="CreamCell 5 12" xfId="16961"/>
    <cellStyle name="CreamCell 5 13" xfId="16962"/>
    <cellStyle name="CreamCell 5 14" xfId="16963"/>
    <cellStyle name="CreamCell 5 15" xfId="16964"/>
    <cellStyle name="CreamCell 5 16" xfId="16965"/>
    <cellStyle name="CreamCell 5 17" xfId="16966"/>
    <cellStyle name="CreamCell 5 18" xfId="16967"/>
    <cellStyle name="CreamCell 5 2" xfId="16968"/>
    <cellStyle name="CreamCell 5 3" xfId="16969"/>
    <cellStyle name="CreamCell 5 4" xfId="16970"/>
    <cellStyle name="CreamCell 5 5" xfId="16971"/>
    <cellStyle name="CreamCell 5 6" xfId="16972"/>
    <cellStyle name="CreamCell 5 7" xfId="16973"/>
    <cellStyle name="CreamCell 5 8" xfId="16974"/>
    <cellStyle name="CreamCell 5 9" xfId="16975"/>
    <cellStyle name="CreamCell 6" xfId="16976"/>
    <cellStyle name="CreamCell 6 10" xfId="16977"/>
    <cellStyle name="CreamCell 6 11" xfId="16978"/>
    <cellStyle name="CreamCell 6 12" xfId="16979"/>
    <cellStyle name="CreamCell 6 13" xfId="16980"/>
    <cellStyle name="CreamCell 6 14" xfId="16981"/>
    <cellStyle name="CreamCell 6 15" xfId="16982"/>
    <cellStyle name="CreamCell 6 16" xfId="16983"/>
    <cellStyle name="CreamCell 6 17" xfId="16984"/>
    <cellStyle name="CreamCell 6 18" xfId="16985"/>
    <cellStyle name="CreamCell 6 2" xfId="16986"/>
    <cellStyle name="CreamCell 6 3" xfId="16987"/>
    <cellStyle name="CreamCell 6 4" xfId="16988"/>
    <cellStyle name="CreamCell 6 5" xfId="16989"/>
    <cellStyle name="CreamCell 6 6" xfId="16990"/>
    <cellStyle name="CreamCell 6 7" xfId="16991"/>
    <cellStyle name="CreamCell 6 8" xfId="16992"/>
    <cellStyle name="CreamCell 6 9" xfId="16993"/>
    <cellStyle name="CreamCell 7" xfId="16994"/>
    <cellStyle name="CreamCell 7 10" xfId="16995"/>
    <cellStyle name="CreamCell 7 11" xfId="16996"/>
    <cellStyle name="CreamCell 7 12" xfId="16997"/>
    <cellStyle name="CreamCell 7 13" xfId="16998"/>
    <cellStyle name="CreamCell 7 14" xfId="16999"/>
    <cellStyle name="CreamCell 7 15" xfId="17000"/>
    <cellStyle name="CreamCell 7 16" xfId="17001"/>
    <cellStyle name="CreamCell 7 17" xfId="17002"/>
    <cellStyle name="CreamCell 7 18" xfId="17003"/>
    <cellStyle name="CreamCell 7 2" xfId="17004"/>
    <cellStyle name="CreamCell 7 3" xfId="17005"/>
    <cellStyle name="CreamCell 7 4" xfId="17006"/>
    <cellStyle name="CreamCell 7 5" xfId="17007"/>
    <cellStyle name="CreamCell 7 6" xfId="17008"/>
    <cellStyle name="CreamCell 7 7" xfId="17009"/>
    <cellStyle name="CreamCell 7 8" xfId="17010"/>
    <cellStyle name="CreamCell 7 9" xfId="17011"/>
    <cellStyle name="CreamCell 8" xfId="17012"/>
    <cellStyle name="CreamCell 9" xfId="17013"/>
    <cellStyle name="CreamCell_2010 FPL Services Return to Provision" xfId="17014"/>
    <cellStyle name="cu" xfId="17015"/>
    <cellStyle name="Curren - Style3" xfId="17016"/>
    <cellStyle name="Curren - Style4" xfId="17017"/>
    <cellStyle name="Currency [0.00]" xfId="17018"/>
    <cellStyle name="Currency [0.00] 2" xfId="17019"/>
    <cellStyle name="Currency [0.00] 3" xfId="17020"/>
    <cellStyle name="Currency [0]" xfId="51044" builtinId="7"/>
    <cellStyle name="Currency [0] 2" xfId="4"/>
    <cellStyle name="Currency [0] 2 2" xfId="17021"/>
    <cellStyle name="Currency [0] 2 3" xfId="17022"/>
    <cellStyle name="Currency [0] 2 4" xfId="51062"/>
    <cellStyle name="Currency [0] 3" xfId="17023"/>
    <cellStyle name="Currency [0] 3 2" xfId="51063"/>
    <cellStyle name="Currency [0] 4" xfId="17024"/>
    <cellStyle name="Currency [0] 5" xfId="17025"/>
    <cellStyle name="Currency [0]; --" xfId="17026"/>
    <cellStyle name="Currency [2]" xfId="17027"/>
    <cellStyle name="Currency [2] 2" xfId="17028"/>
    <cellStyle name="Currency [3]" xfId="17029"/>
    <cellStyle name="Currency [3] 2" xfId="17030"/>
    <cellStyle name="Currency [3] 2 2" xfId="17031"/>
    <cellStyle name="Currency [3] 2 3" xfId="17032"/>
    <cellStyle name="Currency [3] 3" xfId="17033"/>
    <cellStyle name="Currency [3] 3 2" xfId="17034"/>
    <cellStyle name="Currency [3] 4" xfId="17035"/>
    <cellStyle name="Currency 0" xfId="17036"/>
    <cellStyle name="Currency 10" xfId="17037"/>
    <cellStyle name="Currency 10 2" xfId="17038"/>
    <cellStyle name="Currency 10 3" xfId="17039"/>
    <cellStyle name="Currency 11" xfId="17040"/>
    <cellStyle name="Currency 11 2" xfId="17041"/>
    <cellStyle name="Currency 11 3" xfId="17042"/>
    <cellStyle name="Currency 12" xfId="17043"/>
    <cellStyle name="Currency 13" xfId="17044"/>
    <cellStyle name="Currency 14" xfId="17045"/>
    <cellStyle name="Currency 15" xfId="17046"/>
    <cellStyle name="Currency 16" xfId="17047"/>
    <cellStyle name="Currency 17" xfId="17048"/>
    <cellStyle name="Currency 18" xfId="17049"/>
    <cellStyle name="Currency 19" xfId="17050"/>
    <cellStyle name="Currency 19 2" xfId="51064"/>
    <cellStyle name="Currency 2" xfId="17051"/>
    <cellStyle name="Currency 2 2" xfId="17052"/>
    <cellStyle name="Currency 2 2 2" xfId="17053"/>
    <cellStyle name="Currency 2 2 2 2" xfId="17054"/>
    <cellStyle name="Currency 2 2 3" xfId="17055"/>
    <cellStyle name="Currency 2 2_2010 FPL Services Return to Provision" xfId="17056"/>
    <cellStyle name="Currency 2 3" xfId="17057"/>
    <cellStyle name="Currency 2 3 2" xfId="17058"/>
    <cellStyle name="Currency 2 3 3" xfId="17059"/>
    <cellStyle name="Currency 2 4" xfId="17060"/>
    <cellStyle name="Currency 2 4 2" xfId="17061"/>
    <cellStyle name="Currency 2 4 3" xfId="17062"/>
    <cellStyle name="Currency 2 5" xfId="17063"/>
    <cellStyle name="Currency 2 5 2" xfId="17064"/>
    <cellStyle name="Currency 2 6" xfId="17065"/>
    <cellStyle name="Currency 2 7" xfId="51065"/>
    <cellStyle name="Currency 2 8" xfId="51058"/>
    <cellStyle name="Currency 2_$402.5M Debenture Schedule" xfId="17066"/>
    <cellStyle name="Currency 20" xfId="17067"/>
    <cellStyle name="Currency 20 2" xfId="51066"/>
    <cellStyle name="Currency 21" xfId="17068"/>
    <cellStyle name="Currency 21 2" xfId="51067"/>
    <cellStyle name="Currency 22" xfId="17069"/>
    <cellStyle name="Currency 22 2" xfId="51068"/>
    <cellStyle name="Currency 23" xfId="17070"/>
    <cellStyle name="Currency 24" xfId="17071"/>
    <cellStyle name="Currency 25" xfId="17072"/>
    <cellStyle name="Currency 26" xfId="17073"/>
    <cellStyle name="Currency 27" xfId="17074"/>
    <cellStyle name="Currency 28" xfId="17075"/>
    <cellStyle name="Currency 29" xfId="17076"/>
    <cellStyle name="Currency 3" xfId="17077"/>
    <cellStyle name="Currency 3 2" xfId="17078"/>
    <cellStyle name="Currency 3 3" xfId="17079"/>
    <cellStyle name="Currency 3 4" xfId="17080"/>
    <cellStyle name="Currency 30" xfId="17081"/>
    <cellStyle name="Currency 30 2" xfId="17082"/>
    <cellStyle name="Currency 31" xfId="17083"/>
    <cellStyle name="Currency 31 2" xfId="17084"/>
    <cellStyle name="Currency 32" xfId="17085"/>
    <cellStyle name="Currency 32 2" xfId="17086"/>
    <cellStyle name="Currency 33" xfId="17087"/>
    <cellStyle name="Currency 33 2" xfId="17088"/>
    <cellStyle name="Currency 34" xfId="17089"/>
    <cellStyle name="Currency 34 2" xfId="17090"/>
    <cellStyle name="Currency 35" xfId="17091"/>
    <cellStyle name="Currency 35 2" xfId="17092"/>
    <cellStyle name="Currency 36" xfId="17093"/>
    <cellStyle name="Currency 36 2" xfId="17094"/>
    <cellStyle name="Currency 37" xfId="17095"/>
    <cellStyle name="Currency 37 2" xfId="17096"/>
    <cellStyle name="Currency 38" xfId="17097"/>
    <cellStyle name="Currency 38 2" xfId="17098"/>
    <cellStyle name="Currency 39" xfId="17099"/>
    <cellStyle name="Currency 39 2" xfId="17100"/>
    <cellStyle name="Currency 4" xfId="17101"/>
    <cellStyle name="Currency 4 2" xfId="17102"/>
    <cellStyle name="Currency 40" xfId="17103"/>
    <cellStyle name="Currency 40 2" xfId="17104"/>
    <cellStyle name="Currency 41" xfId="17105"/>
    <cellStyle name="Currency 41 2" xfId="17106"/>
    <cellStyle name="Currency 42" xfId="17107"/>
    <cellStyle name="Currency 42 2" xfId="17108"/>
    <cellStyle name="Currency 43" xfId="17109"/>
    <cellStyle name="Currency 43 2" xfId="17110"/>
    <cellStyle name="Currency 44" xfId="17111"/>
    <cellStyle name="Currency 44 2" xfId="17112"/>
    <cellStyle name="Currency 45" xfId="17113"/>
    <cellStyle name="Currency 45 2" xfId="17114"/>
    <cellStyle name="Currency 46" xfId="17115"/>
    <cellStyle name="Currency 46 2" xfId="17116"/>
    <cellStyle name="Currency 47" xfId="17117"/>
    <cellStyle name="Currency 47 2" xfId="17118"/>
    <cellStyle name="Currency 48" xfId="17119"/>
    <cellStyle name="Currency 48 2" xfId="17120"/>
    <cellStyle name="Currency 49" xfId="17121"/>
    <cellStyle name="Currency 49 2" xfId="17122"/>
    <cellStyle name="Currency 5" xfId="17123"/>
    <cellStyle name="Currency 5 2" xfId="17124"/>
    <cellStyle name="Currency 5 3" xfId="17125"/>
    <cellStyle name="Currency 5 4" xfId="17126"/>
    <cellStyle name="Currency 50" xfId="17127"/>
    <cellStyle name="Currency 50 2" xfId="17128"/>
    <cellStyle name="Currency 51" xfId="17129"/>
    <cellStyle name="Currency 51 2" xfId="17130"/>
    <cellStyle name="Currency 52" xfId="17131"/>
    <cellStyle name="Currency 52 2" xfId="17132"/>
    <cellStyle name="Currency 53" xfId="17133"/>
    <cellStyle name="Currency 53 2" xfId="17134"/>
    <cellStyle name="Currency 54" xfId="17135"/>
    <cellStyle name="Currency 54 2" xfId="17136"/>
    <cellStyle name="Currency 55" xfId="17137"/>
    <cellStyle name="Currency 55 2" xfId="17138"/>
    <cellStyle name="Currency 56" xfId="17139"/>
    <cellStyle name="Currency 56 2" xfId="17140"/>
    <cellStyle name="Currency 57" xfId="17141"/>
    <cellStyle name="Currency 57 2" xfId="17142"/>
    <cellStyle name="Currency 58" xfId="17143"/>
    <cellStyle name="Currency 58 2" xfId="17144"/>
    <cellStyle name="Currency 59" xfId="17145"/>
    <cellStyle name="Currency 59 2" xfId="17146"/>
    <cellStyle name="Currency 6" xfId="17147"/>
    <cellStyle name="Currency 6 2" xfId="17148"/>
    <cellStyle name="Currency 60" xfId="17149"/>
    <cellStyle name="Currency 60 2" xfId="17150"/>
    <cellStyle name="Currency 61" xfId="17151"/>
    <cellStyle name="Currency 61 2" xfId="17152"/>
    <cellStyle name="Currency 62" xfId="17153"/>
    <cellStyle name="Currency 62 2" xfId="17154"/>
    <cellStyle name="Currency 63" xfId="17155"/>
    <cellStyle name="Currency 63 2" xfId="17156"/>
    <cellStyle name="Currency 64" xfId="17157"/>
    <cellStyle name="Currency 64 2" xfId="17158"/>
    <cellStyle name="Currency 65" xfId="17159"/>
    <cellStyle name="Currency 65 2" xfId="17160"/>
    <cellStyle name="Currency 66" xfId="17161"/>
    <cellStyle name="Currency 66 2" xfId="17162"/>
    <cellStyle name="Currency 67" xfId="17163"/>
    <cellStyle name="Currency 67 2" xfId="17164"/>
    <cellStyle name="Currency 68" xfId="17165"/>
    <cellStyle name="Currency 68 2" xfId="17166"/>
    <cellStyle name="Currency 69" xfId="17167"/>
    <cellStyle name="Currency 69 2" xfId="17168"/>
    <cellStyle name="Currency 7" xfId="17169"/>
    <cellStyle name="Currency 7 2" xfId="17170"/>
    <cellStyle name="Currency 7 3" xfId="17171"/>
    <cellStyle name="Currency 70" xfId="17172"/>
    <cellStyle name="Currency 70 2" xfId="17173"/>
    <cellStyle name="Currency 71" xfId="17174"/>
    <cellStyle name="Currency 71 2" xfId="17175"/>
    <cellStyle name="Currency 72" xfId="17176"/>
    <cellStyle name="Currency 72 2" xfId="17177"/>
    <cellStyle name="Currency 73" xfId="17178"/>
    <cellStyle name="Currency 73 2" xfId="17179"/>
    <cellStyle name="Currency 74" xfId="17180"/>
    <cellStyle name="Currency 74 2" xfId="17181"/>
    <cellStyle name="Currency 75" xfId="17182"/>
    <cellStyle name="Currency 75 2" xfId="17183"/>
    <cellStyle name="Currency 76" xfId="17184"/>
    <cellStyle name="Currency 77" xfId="17185"/>
    <cellStyle name="Currency 78" xfId="17186"/>
    <cellStyle name="Currency 79" xfId="17187"/>
    <cellStyle name="Currency 8" xfId="17188"/>
    <cellStyle name="Currency 8 2" xfId="17189"/>
    <cellStyle name="Currency 80" xfId="17190"/>
    <cellStyle name="Currency 9" xfId="17191"/>
    <cellStyle name="Currency 9 2" xfId="17192"/>
    <cellStyle name="Currency.00" xfId="17193"/>
    <cellStyle name="Currency.oo" xfId="17194"/>
    <cellStyle name="Currency0" xfId="17195"/>
    <cellStyle name="Currency0 10" xfId="17196"/>
    <cellStyle name="Currency0 2" xfId="17197"/>
    <cellStyle name="Currency0 2 2" xfId="17198"/>
    <cellStyle name="Currency0 2 3" xfId="17199"/>
    <cellStyle name="Currency0 2 4" xfId="17200"/>
    <cellStyle name="Currency0 2 5" xfId="17201"/>
    <cellStyle name="Currency0 2 6" xfId="17202"/>
    <cellStyle name="Currency0 2 7" xfId="17203"/>
    <cellStyle name="Currency0 2 8" xfId="17204"/>
    <cellStyle name="Currency0 3" xfId="17205"/>
    <cellStyle name="Currency0 3 2" xfId="17206"/>
    <cellStyle name="Currency0 3 3" xfId="17207"/>
    <cellStyle name="Currency0 3 4" xfId="17208"/>
    <cellStyle name="Currency0 3 5" xfId="17209"/>
    <cellStyle name="Currency0 3 6" xfId="17210"/>
    <cellStyle name="Currency0 3 7" xfId="17211"/>
    <cellStyle name="Currency0 3 8" xfId="17212"/>
    <cellStyle name="Currency0 4" xfId="17213"/>
    <cellStyle name="Currency0 5" xfId="17214"/>
    <cellStyle name="Currency0 6" xfId="17215"/>
    <cellStyle name="Currency0 7" xfId="17216"/>
    <cellStyle name="Currency0 8" xfId="17217"/>
    <cellStyle name="Currency0 9" xfId="17218"/>
    <cellStyle name="Currency2" xfId="17219"/>
    <cellStyle name="Currency2 10" xfId="17220"/>
    <cellStyle name="Currency2 11" xfId="17221"/>
    <cellStyle name="Currency2 12" xfId="17222"/>
    <cellStyle name="Currency2 13" xfId="17223"/>
    <cellStyle name="Currency2 14" xfId="17224"/>
    <cellStyle name="Currency2 15" xfId="17225"/>
    <cellStyle name="Currency2 16" xfId="17226"/>
    <cellStyle name="Currency2 17" xfId="17227"/>
    <cellStyle name="Currency2 18" xfId="17228"/>
    <cellStyle name="Currency2 19" xfId="17229"/>
    <cellStyle name="Currency2 2" xfId="17230"/>
    <cellStyle name="Currency2 20" xfId="17231"/>
    <cellStyle name="Currency2 3" xfId="17232"/>
    <cellStyle name="Currency2 4" xfId="17233"/>
    <cellStyle name="Currency2 5" xfId="17234"/>
    <cellStyle name="Currency2 6" xfId="17235"/>
    <cellStyle name="Currency2 7" xfId="17236"/>
    <cellStyle name="Currency2 8" xfId="17237"/>
    <cellStyle name="Currency2 9" xfId="17238"/>
    <cellStyle name="D" xfId="17239"/>
    <cellStyle name="D_Detail" xfId="17240"/>
    <cellStyle name="D_Detail 2" xfId="17241"/>
    <cellStyle name="Dash" xfId="17242"/>
    <cellStyle name="Dash 10" xfId="17243"/>
    <cellStyle name="Dash 11" xfId="17244"/>
    <cellStyle name="Dash 12" xfId="17245"/>
    <cellStyle name="Dash 13" xfId="17246"/>
    <cellStyle name="Dash 14" xfId="17247"/>
    <cellStyle name="Dash 15" xfId="17248"/>
    <cellStyle name="Dash 16" xfId="17249"/>
    <cellStyle name="Dash 17" xfId="17250"/>
    <cellStyle name="Dash 18" xfId="17251"/>
    <cellStyle name="Dash 19" xfId="17252"/>
    <cellStyle name="Dash 2" xfId="17253"/>
    <cellStyle name="Dash 20" xfId="17254"/>
    <cellStyle name="Dash 3" xfId="17255"/>
    <cellStyle name="Dash 4" xfId="17256"/>
    <cellStyle name="Dash 5" xfId="17257"/>
    <cellStyle name="Dash 6" xfId="17258"/>
    <cellStyle name="Dash 7" xfId="17259"/>
    <cellStyle name="Dash 8" xfId="17260"/>
    <cellStyle name="Dash 9" xfId="17261"/>
    <cellStyle name="Data" xfId="17262"/>
    <cellStyle name="Data Entry" xfId="17263"/>
    <cellStyle name="Date" xfId="17264"/>
    <cellStyle name="Date [dmy]" xfId="17265"/>
    <cellStyle name="Date [my]" xfId="17266"/>
    <cellStyle name="Date [y]" xfId="17267"/>
    <cellStyle name="Date 10" xfId="17268"/>
    <cellStyle name="Date 2" xfId="17269"/>
    <cellStyle name="Date 2 2" xfId="17270"/>
    <cellStyle name="Date 2 3" xfId="17271"/>
    <cellStyle name="Date 2 4" xfId="17272"/>
    <cellStyle name="Date 2 5" xfId="17273"/>
    <cellStyle name="Date 2 6" xfId="17274"/>
    <cellStyle name="Date 2 7" xfId="17275"/>
    <cellStyle name="Date 2 8" xfId="17276"/>
    <cellStyle name="Date 3" xfId="17277"/>
    <cellStyle name="Date 3 2" xfId="17278"/>
    <cellStyle name="Date 3 3" xfId="17279"/>
    <cellStyle name="Date 3 4" xfId="17280"/>
    <cellStyle name="Date 3 5" xfId="17281"/>
    <cellStyle name="Date 3 6" xfId="17282"/>
    <cellStyle name="Date 3 7" xfId="17283"/>
    <cellStyle name="Date 3 8" xfId="17284"/>
    <cellStyle name="Date 4" xfId="17285"/>
    <cellStyle name="Date 5" xfId="17286"/>
    <cellStyle name="Date 6" xfId="17287"/>
    <cellStyle name="Date 7" xfId="17288"/>
    <cellStyle name="Date 8" xfId="17289"/>
    <cellStyle name="Date 9" xfId="17290"/>
    <cellStyle name="Date Aligned" xfId="17291"/>
    <cellStyle name="Date_2005 Gexa Energy LP Depreciation Workpapers" xfId="17292"/>
    <cellStyle name="DetailIndented" xfId="17293"/>
    <cellStyle name="DetailIndented 2" xfId="17294"/>
    <cellStyle name="DetailIndented 2 2" xfId="17295"/>
    <cellStyle name="DetailIndented 3" xfId="17296"/>
    <cellStyle name="DetailIndented 4" xfId="17297"/>
    <cellStyle name="DetailIndented 5" xfId="17298"/>
    <cellStyle name="DetailIndented 6" xfId="51022"/>
    <cellStyle name="DetailTotalNumber" xfId="17299"/>
    <cellStyle name="DetailTotalNumber 2" xfId="17300"/>
    <cellStyle name="DetailTotalNumber 2 2" xfId="17301"/>
    <cellStyle name="DetailTotalNumber 3" xfId="17302"/>
    <cellStyle name="DetailTotalNumber 4" xfId="17303"/>
    <cellStyle name="DetailTotalNumber 5" xfId="17304"/>
    <cellStyle name="DetailTotalNumber 6" xfId="17305"/>
    <cellStyle name="DetailTotalNumber 7" xfId="51028"/>
    <cellStyle name="DetailTotalRate" xfId="17306"/>
    <cellStyle name="DetailTotalRate 2" xfId="17307"/>
    <cellStyle name="DetailTotalRate 3" xfId="17308"/>
    <cellStyle name="DetailTotalRate 4" xfId="17309"/>
    <cellStyle name="DetailTotalRate 5" xfId="51033"/>
    <cellStyle name="Dezimal [0]_Compiling Utility Macros" xfId="17310"/>
    <cellStyle name="Dezimal_Compiling Utility Macros" xfId="17311"/>
    <cellStyle name="Dialog Result" xfId="17312"/>
    <cellStyle name="dollar" xfId="17313"/>
    <cellStyle name="Dollar1" xfId="17314"/>
    <cellStyle name="Dollar2" xfId="17315"/>
    <cellStyle name="Dollar3" xfId="17316"/>
    <cellStyle name="dollarb" xfId="17317"/>
    <cellStyle name="dollarl" xfId="17318"/>
    <cellStyle name="dollarl 2" xfId="17319"/>
    <cellStyle name="dollarl 2 2" xfId="17320"/>
    <cellStyle name="dollarl 2 2 2" xfId="17321"/>
    <cellStyle name="dollarl 2 3" xfId="17322"/>
    <cellStyle name="dollarl 3" xfId="17323"/>
    <cellStyle name="dollarl 3 2" xfId="17324"/>
    <cellStyle name="dollarl 4" xfId="17325"/>
    <cellStyle name="Dotted Line" xfId="17326"/>
    <cellStyle name="Double" xfId="17327"/>
    <cellStyle name="Driver" xfId="17328"/>
    <cellStyle name="Emphasis 1" xfId="17329"/>
    <cellStyle name="Emphasis 1 2" xfId="17330"/>
    <cellStyle name="Emphasis 2" xfId="17331"/>
    <cellStyle name="Emphasis 2 2" xfId="17332"/>
    <cellStyle name="Emphasis 3" xfId="17333"/>
    <cellStyle name="EPS_Inputs" xfId="17334"/>
    <cellStyle name="Escalation" xfId="17335"/>
    <cellStyle name="Escalation 2" xfId="17336"/>
    <cellStyle name="Escalation 2 2" xfId="17337"/>
    <cellStyle name="Escalation 2 3" xfId="17338"/>
    <cellStyle name="Escalation 3" xfId="17339"/>
    <cellStyle name="Escalation 3 2" xfId="17340"/>
    <cellStyle name="Escalation 4" xfId="17341"/>
    <cellStyle name="Euro" xfId="17342"/>
    <cellStyle name="Euro 10" xfId="17343"/>
    <cellStyle name="Euro 11" xfId="17344"/>
    <cellStyle name="Euro 12" xfId="17345"/>
    <cellStyle name="Euro 13" xfId="17346"/>
    <cellStyle name="Euro 14" xfId="17347"/>
    <cellStyle name="Euro 15" xfId="17348"/>
    <cellStyle name="Euro 16" xfId="17349"/>
    <cellStyle name="Euro 17" xfId="17350"/>
    <cellStyle name="Euro 18" xfId="17351"/>
    <cellStyle name="Euro 19" xfId="17352"/>
    <cellStyle name="Euro 2" xfId="17353"/>
    <cellStyle name="Euro 20" xfId="17354"/>
    <cellStyle name="Euro 3" xfId="17355"/>
    <cellStyle name="Euro 4" xfId="17356"/>
    <cellStyle name="Euro 5" xfId="17357"/>
    <cellStyle name="Euro 6" xfId="17358"/>
    <cellStyle name="Euro 7" xfId="17359"/>
    <cellStyle name="Euro 8" xfId="17360"/>
    <cellStyle name="Euro 9" xfId="17361"/>
    <cellStyle name="Explanatory Text 10" xfId="17362"/>
    <cellStyle name="Explanatory Text 10 2" xfId="17363"/>
    <cellStyle name="Explanatory Text 11" xfId="17364"/>
    <cellStyle name="Explanatory Text 11 2" xfId="17365"/>
    <cellStyle name="Explanatory Text 12" xfId="17366"/>
    <cellStyle name="Explanatory Text 12 2" xfId="17367"/>
    <cellStyle name="Explanatory Text 13" xfId="17368"/>
    <cellStyle name="Explanatory Text 13 2" xfId="17369"/>
    <cellStyle name="Explanatory Text 14" xfId="17370"/>
    <cellStyle name="Explanatory Text 14 2" xfId="17371"/>
    <cellStyle name="Explanatory Text 15" xfId="17372"/>
    <cellStyle name="Explanatory Text 15 2" xfId="17373"/>
    <cellStyle name="Explanatory Text 16" xfId="17374"/>
    <cellStyle name="Explanatory Text 16 2" xfId="17375"/>
    <cellStyle name="Explanatory Text 17" xfId="17376"/>
    <cellStyle name="Explanatory Text 17 2" xfId="17377"/>
    <cellStyle name="Explanatory Text 18" xfId="17378"/>
    <cellStyle name="Explanatory Text 18 2" xfId="17379"/>
    <cellStyle name="Explanatory Text 19" xfId="17380"/>
    <cellStyle name="Explanatory Text 19 2" xfId="17381"/>
    <cellStyle name="Explanatory Text 2" xfId="17382"/>
    <cellStyle name="Explanatory Text 2 2" xfId="17383"/>
    <cellStyle name="Explanatory Text 2 2 2" xfId="17384"/>
    <cellStyle name="Explanatory Text 2 3" xfId="17385"/>
    <cellStyle name="Explanatory Text 2 4" xfId="17386"/>
    <cellStyle name="Explanatory Text 20" xfId="17387"/>
    <cellStyle name="Explanatory Text 20 2" xfId="17388"/>
    <cellStyle name="Explanatory Text 21" xfId="17389"/>
    <cellStyle name="Explanatory Text 21 2" xfId="17390"/>
    <cellStyle name="Explanatory Text 22" xfId="17391"/>
    <cellStyle name="Explanatory Text 22 2" xfId="17392"/>
    <cellStyle name="Explanatory Text 23" xfId="17393"/>
    <cellStyle name="Explanatory Text 23 2" xfId="17394"/>
    <cellStyle name="Explanatory Text 24" xfId="17395"/>
    <cellStyle name="Explanatory Text 24 2" xfId="17396"/>
    <cellStyle name="Explanatory Text 25" xfId="17397"/>
    <cellStyle name="Explanatory Text 26" xfId="17398"/>
    <cellStyle name="Explanatory Text 27" xfId="17399"/>
    <cellStyle name="Explanatory Text 28" xfId="17400"/>
    <cellStyle name="Explanatory Text 29" xfId="17401"/>
    <cellStyle name="Explanatory Text 3" xfId="17402"/>
    <cellStyle name="Explanatory Text 3 2" xfId="17403"/>
    <cellStyle name="Explanatory Text 3 2 2" xfId="17404"/>
    <cellStyle name="Explanatory Text 3 3" xfId="17405"/>
    <cellStyle name="Explanatory Text 3 4" xfId="17406"/>
    <cellStyle name="Explanatory Text 30" xfId="17407"/>
    <cellStyle name="Explanatory Text 4" xfId="17408"/>
    <cellStyle name="Explanatory Text 4 2" xfId="17409"/>
    <cellStyle name="Explanatory Text 4 3" xfId="17410"/>
    <cellStyle name="Explanatory Text 5" xfId="17411"/>
    <cellStyle name="Explanatory Text 5 2" xfId="17412"/>
    <cellStyle name="Explanatory Text 5 3" xfId="17413"/>
    <cellStyle name="Explanatory Text 6" xfId="17414"/>
    <cellStyle name="Explanatory Text 6 2" xfId="17415"/>
    <cellStyle name="Explanatory Text 7" xfId="17416"/>
    <cellStyle name="Explanatory Text 7 2" xfId="17417"/>
    <cellStyle name="Explanatory Text 8" xfId="17418"/>
    <cellStyle name="Explanatory Text 8 2" xfId="17419"/>
    <cellStyle name="Explanatory Text 9" xfId="17420"/>
    <cellStyle name="Explanatory Text 9 2" xfId="17421"/>
    <cellStyle name="F2" xfId="17422"/>
    <cellStyle name="F2 2" xfId="17423"/>
    <cellStyle name="F2 2 2" xfId="17424"/>
    <cellStyle name="F2 2 3" xfId="17425"/>
    <cellStyle name="F2 2 4" xfId="17426"/>
    <cellStyle name="F2 2 5" xfId="17427"/>
    <cellStyle name="F2 2 6" xfId="17428"/>
    <cellStyle name="F2 2 7" xfId="17429"/>
    <cellStyle name="F2 2 8" xfId="17430"/>
    <cellStyle name="F2 3" xfId="17431"/>
    <cellStyle name="F2 3 2" xfId="17432"/>
    <cellStyle name="F2 3 3" xfId="17433"/>
    <cellStyle name="F2 3 4" xfId="17434"/>
    <cellStyle name="F2 3 5" xfId="17435"/>
    <cellStyle name="F2 3 6" xfId="17436"/>
    <cellStyle name="F2 3 7" xfId="17437"/>
    <cellStyle name="F2 3 8" xfId="17438"/>
    <cellStyle name="F3" xfId="17439"/>
    <cellStyle name="F3 10" xfId="17440"/>
    <cellStyle name="F3 11" xfId="17441"/>
    <cellStyle name="F3 12" xfId="17442"/>
    <cellStyle name="F3 13" xfId="17443"/>
    <cellStyle name="F3 14" xfId="17444"/>
    <cellStyle name="F3 15" xfId="17445"/>
    <cellStyle name="F3 16" xfId="17446"/>
    <cellStyle name="F3 17" xfId="17447"/>
    <cellStyle name="F3 18" xfId="17448"/>
    <cellStyle name="F3 19" xfId="17449"/>
    <cellStyle name="F3 2" xfId="17450"/>
    <cellStyle name="F3 2 10" xfId="17451"/>
    <cellStyle name="F3 2 11" xfId="17452"/>
    <cellStyle name="F3 2 12" xfId="17453"/>
    <cellStyle name="F3 2 2" xfId="17454"/>
    <cellStyle name="F3 2 3" xfId="17455"/>
    <cellStyle name="F3 2 4" xfId="17456"/>
    <cellStyle name="F3 2 5" xfId="17457"/>
    <cellStyle name="F3 2 6" xfId="17458"/>
    <cellStyle name="F3 2 7" xfId="17459"/>
    <cellStyle name="F3 2 8" xfId="17460"/>
    <cellStyle name="F3 2 9" xfId="17461"/>
    <cellStyle name="F3 20" xfId="17462"/>
    <cellStyle name="F3 21" xfId="17463"/>
    <cellStyle name="F3 22" xfId="17464"/>
    <cellStyle name="F3 23" xfId="17465"/>
    <cellStyle name="F3 24" xfId="17466"/>
    <cellStyle name="F3 25" xfId="17467"/>
    <cellStyle name="F3 26" xfId="17468"/>
    <cellStyle name="F3 27" xfId="17469"/>
    <cellStyle name="F3 28" xfId="17470"/>
    <cellStyle name="F3 29" xfId="17471"/>
    <cellStyle name="F3 3" xfId="17472"/>
    <cellStyle name="F3 3 10" xfId="17473"/>
    <cellStyle name="F3 3 11" xfId="17474"/>
    <cellStyle name="F3 3 12" xfId="17475"/>
    <cellStyle name="F3 3 2" xfId="17476"/>
    <cellStyle name="F3 3 3" xfId="17477"/>
    <cellStyle name="F3 3 4" xfId="17478"/>
    <cellStyle name="F3 3 5" xfId="17479"/>
    <cellStyle name="F3 3 6" xfId="17480"/>
    <cellStyle name="F3 3 7" xfId="17481"/>
    <cellStyle name="F3 3 8" xfId="17482"/>
    <cellStyle name="F3 3 9" xfId="17483"/>
    <cellStyle name="F3 30" xfId="17484"/>
    <cellStyle name="F3 31" xfId="17485"/>
    <cellStyle name="F3 32" xfId="17486"/>
    <cellStyle name="F3 33" xfId="17487"/>
    <cellStyle name="F3 34" xfId="17488"/>
    <cellStyle name="F3 35" xfId="17489"/>
    <cellStyle name="F3 36" xfId="17490"/>
    <cellStyle name="F3 37" xfId="17491"/>
    <cellStyle name="F3 38" xfId="17492"/>
    <cellStyle name="F3 39" xfId="17493"/>
    <cellStyle name="F3 4" xfId="17494"/>
    <cellStyle name="F3 40" xfId="17495"/>
    <cellStyle name="F3 41" xfId="17496"/>
    <cellStyle name="F3 42" xfId="17497"/>
    <cellStyle name="F3 43" xfId="17498"/>
    <cellStyle name="F3 44" xfId="17499"/>
    <cellStyle name="F3 45" xfId="17500"/>
    <cellStyle name="F3 46" xfId="17501"/>
    <cellStyle name="F3 47" xfId="17502"/>
    <cellStyle name="F3 48" xfId="17503"/>
    <cellStyle name="F3 49" xfId="17504"/>
    <cellStyle name="F3 5" xfId="17505"/>
    <cellStyle name="F3 50" xfId="17506"/>
    <cellStyle name="F3 51" xfId="17507"/>
    <cellStyle name="F3 52" xfId="17508"/>
    <cellStyle name="F3 53" xfId="17509"/>
    <cellStyle name="F3 54" xfId="17510"/>
    <cellStyle name="F3 55" xfId="17511"/>
    <cellStyle name="F3 56" xfId="17512"/>
    <cellStyle name="F3 57" xfId="17513"/>
    <cellStyle name="F3 58" xfId="17514"/>
    <cellStyle name="F3 59" xfId="17515"/>
    <cellStyle name="F3 6" xfId="17516"/>
    <cellStyle name="F3 60" xfId="17517"/>
    <cellStyle name="F3 61" xfId="17518"/>
    <cellStyle name="F3 7" xfId="17519"/>
    <cellStyle name="F3 8" xfId="17520"/>
    <cellStyle name="F3 9" xfId="17521"/>
    <cellStyle name="F4" xfId="17522"/>
    <cellStyle name="F4 10" xfId="17523"/>
    <cellStyle name="F4 11" xfId="17524"/>
    <cellStyle name="F4 12" xfId="17525"/>
    <cellStyle name="F4 13" xfId="17526"/>
    <cellStyle name="F4 14" xfId="17527"/>
    <cellStyle name="F4 15" xfId="17528"/>
    <cellStyle name="F4 16" xfId="17529"/>
    <cellStyle name="F4 17" xfId="17530"/>
    <cellStyle name="F4 18" xfId="17531"/>
    <cellStyle name="F4 19" xfId="17532"/>
    <cellStyle name="F4 2" xfId="17533"/>
    <cellStyle name="F4 2 10" xfId="17534"/>
    <cellStyle name="F4 2 11" xfId="17535"/>
    <cellStyle name="F4 2 12" xfId="17536"/>
    <cellStyle name="F4 2 2" xfId="17537"/>
    <cellStyle name="F4 2 3" xfId="17538"/>
    <cellStyle name="F4 2 4" xfId="17539"/>
    <cellStyle name="F4 2 5" xfId="17540"/>
    <cellStyle name="F4 2 6" xfId="17541"/>
    <cellStyle name="F4 2 7" xfId="17542"/>
    <cellStyle name="F4 2 8" xfId="17543"/>
    <cellStyle name="F4 2 9" xfId="17544"/>
    <cellStyle name="F4 20" xfId="17545"/>
    <cellStyle name="F4 21" xfId="17546"/>
    <cellStyle name="F4 22" xfId="17547"/>
    <cellStyle name="F4 23" xfId="17548"/>
    <cellStyle name="F4 24" xfId="17549"/>
    <cellStyle name="F4 25" xfId="17550"/>
    <cellStyle name="F4 26" xfId="17551"/>
    <cellStyle name="F4 27" xfId="17552"/>
    <cellStyle name="F4 28" xfId="17553"/>
    <cellStyle name="F4 29" xfId="17554"/>
    <cellStyle name="F4 3" xfId="17555"/>
    <cellStyle name="F4 3 10" xfId="17556"/>
    <cellStyle name="F4 3 11" xfId="17557"/>
    <cellStyle name="F4 3 12" xfId="17558"/>
    <cellStyle name="F4 3 2" xfId="17559"/>
    <cellStyle name="F4 3 3" xfId="17560"/>
    <cellStyle name="F4 3 4" xfId="17561"/>
    <cellStyle name="F4 3 5" xfId="17562"/>
    <cellStyle name="F4 3 6" xfId="17563"/>
    <cellStyle name="F4 3 7" xfId="17564"/>
    <cellStyle name="F4 3 8" xfId="17565"/>
    <cellStyle name="F4 3 9" xfId="17566"/>
    <cellStyle name="F4 30" xfId="17567"/>
    <cellStyle name="F4 31" xfId="17568"/>
    <cellStyle name="F4 32" xfId="17569"/>
    <cellStyle name="F4 33" xfId="17570"/>
    <cellStyle name="F4 34" xfId="17571"/>
    <cellStyle name="F4 35" xfId="17572"/>
    <cellStyle name="F4 36" xfId="17573"/>
    <cellStyle name="F4 37" xfId="17574"/>
    <cellStyle name="F4 38" xfId="17575"/>
    <cellStyle name="F4 39" xfId="17576"/>
    <cellStyle name="F4 4" xfId="17577"/>
    <cellStyle name="F4 40" xfId="17578"/>
    <cellStyle name="F4 41" xfId="17579"/>
    <cellStyle name="F4 42" xfId="17580"/>
    <cellStyle name="F4 43" xfId="17581"/>
    <cellStyle name="F4 44" xfId="17582"/>
    <cellStyle name="F4 45" xfId="17583"/>
    <cellStyle name="F4 46" xfId="17584"/>
    <cellStyle name="F4 47" xfId="17585"/>
    <cellStyle name="F4 48" xfId="17586"/>
    <cellStyle name="F4 49" xfId="17587"/>
    <cellStyle name="F4 5" xfId="17588"/>
    <cellStyle name="F4 50" xfId="17589"/>
    <cellStyle name="F4 51" xfId="17590"/>
    <cellStyle name="F4 52" xfId="17591"/>
    <cellStyle name="F4 53" xfId="17592"/>
    <cellStyle name="F4 54" xfId="17593"/>
    <cellStyle name="F4 55" xfId="17594"/>
    <cellStyle name="F4 56" xfId="17595"/>
    <cellStyle name="F4 57" xfId="17596"/>
    <cellStyle name="F4 58" xfId="17597"/>
    <cellStyle name="F4 59" xfId="17598"/>
    <cellStyle name="F4 6" xfId="17599"/>
    <cellStyle name="F4 60" xfId="17600"/>
    <cellStyle name="F4 61" xfId="17601"/>
    <cellStyle name="F4 7" xfId="17602"/>
    <cellStyle name="F4 8" xfId="17603"/>
    <cellStyle name="F4 9" xfId="17604"/>
    <cellStyle name="F5" xfId="17605"/>
    <cellStyle name="F5 2" xfId="17606"/>
    <cellStyle name="F5 2 2" xfId="17607"/>
    <cellStyle name="F5 2 3" xfId="17608"/>
    <cellStyle name="F5 2 4" xfId="17609"/>
    <cellStyle name="F5 2 5" xfId="17610"/>
    <cellStyle name="F5 2 6" xfId="17611"/>
    <cellStyle name="F5 2 7" xfId="17612"/>
    <cellStyle name="F5 2 8" xfId="17613"/>
    <cellStyle name="F5 3" xfId="17614"/>
    <cellStyle name="F5 3 2" xfId="17615"/>
    <cellStyle name="F5 3 3" xfId="17616"/>
    <cellStyle name="F5 3 4" xfId="17617"/>
    <cellStyle name="F5 3 5" xfId="17618"/>
    <cellStyle name="F5 3 6" xfId="17619"/>
    <cellStyle name="F5 3 7" xfId="17620"/>
    <cellStyle name="F5 3 8" xfId="17621"/>
    <cellStyle name="F6" xfId="17622"/>
    <cellStyle name="F6 2" xfId="17623"/>
    <cellStyle name="F6 2 2" xfId="17624"/>
    <cellStyle name="F6 2 3" xfId="17625"/>
    <cellStyle name="F6 2 4" xfId="17626"/>
    <cellStyle name="F6 2 5" xfId="17627"/>
    <cellStyle name="F6 2 6" xfId="17628"/>
    <cellStyle name="F6 2 7" xfId="17629"/>
    <cellStyle name="F6 2 8" xfId="17630"/>
    <cellStyle name="F6 3" xfId="17631"/>
    <cellStyle name="F6 3 2" xfId="17632"/>
    <cellStyle name="F6 3 3" xfId="17633"/>
    <cellStyle name="F6 3 4" xfId="17634"/>
    <cellStyle name="F6 3 5" xfId="17635"/>
    <cellStyle name="F6 3 6" xfId="17636"/>
    <cellStyle name="F6 3 7" xfId="17637"/>
    <cellStyle name="F6 3 8" xfId="17638"/>
    <cellStyle name="F7" xfId="17639"/>
    <cellStyle name="F7 2" xfId="17640"/>
    <cellStyle name="F7 2 2" xfId="17641"/>
    <cellStyle name="F7 2 3" xfId="17642"/>
    <cellStyle name="F7 2 4" xfId="17643"/>
    <cellStyle name="F7 2 5" xfId="17644"/>
    <cellStyle name="F7 2 6" xfId="17645"/>
    <cellStyle name="F7 2 7" xfId="17646"/>
    <cellStyle name="F7 2 8" xfId="17647"/>
    <cellStyle name="F7 3" xfId="17648"/>
    <cellStyle name="F7 3 2" xfId="17649"/>
    <cellStyle name="F7 3 3" xfId="17650"/>
    <cellStyle name="F7 3 4" xfId="17651"/>
    <cellStyle name="F7 3 5" xfId="17652"/>
    <cellStyle name="F7 3 6" xfId="17653"/>
    <cellStyle name="F7 3 7" xfId="17654"/>
    <cellStyle name="F7 3 8" xfId="17655"/>
    <cellStyle name="F8" xfId="17656"/>
    <cellStyle name="F8 2" xfId="17657"/>
    <cellStyle name="F8 2 2" xfId="17658"/>
    <cellStyle name="F8 2 3" xfId="17659"/>
    <cellStyle name="F8 2 4" xfId="17660"/>
    <cellStyle name="F8 2 5" xfId="17661"/>
    <cellStyle name="F8 2 6" xfId="17662"/>
    <cellStyle name="F8 2 7" xfId="17663"/>
    <cellStyle name="F8 2 8" xfId="17664"/>
    <cellStyle name="F8 3" xfId="17665"/>
    <cellStyle name="F8 3 2" xfId="17666"/>
    <cellStyle name="F8 3 3" xfId="17667"/>
    <cellStyle name="F8 3 4" xfId="17668"/>
    <cellStyle name="F8 3 5" xfId="17669"/>
    <cellStyle name="F8 3 6" xfId="17670"/>
    <cellStyle name="F8 3 7" xfId="17671"/>
    <cellStyle name="F8 3 8" xfId="17672"/>
    <cellStyle name="Fixed" xfId="17673"/>
    <cellStyle name="Fixed 10" xfId="17674"/>
    <cellStyle name="Fixed 2" xfId="17675"/>
    <cellStyle name="Fixed 2 2" xfId="17676"/>
    <cellStyle name="Fixed 2 3" xfId="17677"/>
    <cellStyle name="Fixed 2 4" xfId="17678"/>
    <cellStyle name="Fixed 2 5" xfId="17679"/>
    <cellStyle name="Fixed 2 6" xfId="17680"/>
    <cellStyle name="Fixed 2 7" xfId="17681"/>
    <cellStyle name="Fixed 2 8" xfId="17682"/>
    <cellStyle name="Fixed 3" xfId="17683"/>
    <cellStyle name="Fixed 3 2" xfId="17684"/>
    <cellStyle name="Fixed 3 3" xfId="17685"/>
    <cellStyle name="Fixed 3 4" xfId="17686"/>
    <cellStyle name="Fixed 3 5" xfId="17687"/>
    <cellStyle name="Fixed 3 6" xfId="17688"/>
    <cellStyle name="Fixed 3 7" xfId="17689"/>
    <cellStyle name="Fixed 3 8" xfId="17690"/>
    <cellStyle name="Fixed 4" xfId="17691"/>
    <cellStyle name="Fixed 5" xfId="17692"/>
    <cellStyle name="Fixed 6" xfId="17693"/>
    <cellStyle name="Fixed 7" xfId="17694"/>
    <cellStyle name="Fixed 8" xfId="17695"/>
    <cellStyle name="Fixed 9" xfId="17696"/>
    <cellStyle name="Footnote" xfId="17697"/>
    <cellStyle name="Footnotes" xfId="17698"/>
    <cellStyle name="Francs 0" xfId="17699"/>
    <cellStyle name="Gen. Number" xfId="17700"/>
    <cellStyle name="Gen. Number 10" xfId="17701"/>
    <cellStyle name="Gen. Number 11" xfId="17702"/>
    <cellStyle name="Gen. Number 12" xfId="17703"/>
    <cellStyle name="Gen. Number 13" xfId="17704"/>
    <cellStyle name="Gen. Number 14" xfId="17705"/>
    <cellStyle name="Gen. Number 15" xfId="17706"/>
    <cellStyle name="Gen. Number 16" xfId="17707"/>
    <cellStyle name="Gen. Number 17" xfId="17708"/>
    <cellStyle name="Gen. Number 18" xfId="17709"/>
    <cellStyle name="Gen. Number 19" xfId="17710"/>
    <cellStyle name="Gen. Number 2" xfId="17711"/>
    <cellStyle name="Gen. Number 20" xfId="17712"/>
    <cellStyle name="Gen. Number 3" xfId="17713"/>
    <cellStyle name="Gen. Number 4" xfId="17714"/>
    <cellStyle name="Gen. Number 5" xfId="17715"/>
    <cellStyle name="Gen. Number 6" xfId="17716"/>
    <cellStyle name="Gen. Number 7" xfId="17717"/>
    <cellStyle name="Gen. Number 8" xfId="17718"/>
    <cellStyle name="Gen. Number 9" xfId="17719"/>
    <cellStyle name="Gen. Percent" xfId="17720"/>
    <cellStyle name="Gen.Number" xfId="17721"/>
    <cellStyle name="Gen.Number 10" xfId="17722"/>
    <cellStyle name="Gen.Number 11" xfId="17723"/>
    <cellStyle name="Gen.Number 12" xfId="17724"/>
    <cellStyle name="Gen.Number 13" xfId="17725"/>
    <cellStyle name="Gen.Number 14" xfId="17726"/>
    <cellStyle name="Gen.Number 15" xfId="17727"/>
    <cellStyle name="Gen.Number 16" xfId="17728"/>
    <cellStyle name="Gen.Number 17" xfId="17729"/>
    <cellStyle name="Gen.Number 18" xfId="17730"/>
    <cellStyle name="Gen.Number 19" xfId="17731"/>
    <cellStyle name="Gen.Number 2" xfId="17732"/>
    <cellStyle name="Gen.Number 20" xfId="17733"/>
    <cellStyle name="Gen.Number 3" xfId="17734"/>
    <cellStyle name="Gen.Number 4" xfId="17735"/>
    <cellStyle name="Gen.Number 5" xfId="17736"/>
    <cellStyle name="Gen.Number 6" xfId="17737"/>
    <cellStyle name="Gen.Number 7" xfId="17738"/>
    <cellStyle name="Gen.Number 8" xfId="17739"/>
    <cellStyle name="Gen.Number 9" xfId="17740"/>
    <cellStyle name="Good 10" xfId="17741"/>
    <cellStyle name="Good 10 2" xfId="17742"/>
    <cellStyle name="Good 11" xfId="17743"/>
    <cellStyle name="Good 11 2" xfId="17744"/>
    <cellStyle name="Good 12" xfId="17745"/>
    <cellStyle name="Good 12 2" xfId="17746"/>
    <cellStyle name="Good 13" xfId="17747"/>
    <cellStyle name="Good 13 2" xfId="17748"/>
    <cellStyle name="Good 14" xfId="17749"/>
    <cellStyle name="Good 14 2" xfId="17750"/>
    <cellStyle name="Good 15" xfId="17751"/>
    <cellStyle name="Good 15 2" xfId="17752"/>
    <cellStyle name="Good 16" xfId="17753"/>
    <cellStyle name="Good 16 2" xfId="17754"/>
    <cellStyle name="Good 17" xfId="17755"/>
    <cellStyle name="Good 17 2" xfId="17756"/>
    <cellStyle name="Good 18" xfId="17757"/>
    <cellStyle name="Good 18 2" xfId="17758"/>
    <cellStyle name="Good 19" xfId="17759"/>
    <cellStyle name="Good 19 2" xfId="17760"/>
    <cellStyle name="Good 2" xfId="17761"/>
    <cellStyle name="Good 2 2" xfId="17762"/>
    <cellStyle name="Good 2 2 2" xfId="17763"/>
    <cellStyle name="Good 2 3" xfId="17764"/>
    <cellStyle name="Good 2 4" xfId="17765"/>
    <cellStyle name="Good 2 5" xfId="17766"/>
    <cellStyle name="Good 20" xfId="17767"/>
    <cellStyle name="Good 20 2" xfId="17768"/>
    <cellStyle name="Good 21" xfId="17769"/>
    <cellStyle name="Good 21 2" xfId="17770"/>
    <cellStyle name="Good 22" xfId="17771"/>
    <cellStyle name="Good 22 2" xfId="17772"/>
    <cellStyle name="Good 23" xfId="17773"/>
    <cellStyle name="Good 23 2" xfId="17774"/>
    <cellStyle name="Good 24" xfId="17775"/>
    <cellStyle name="Good 24 2" xfId="17776"/>
    <cellStyle name="Good 25" xfId="17777"/>
    <cellStyle name="Good 26" xfId="17778"/>
    <cellStyle name="Good 27" xfId="17779"/>
    <cellStyle name="Good 28" xfId="17780"/>
    <cellStyle name="Good 29" xfId="17781"/>
    <cellStyle name="Good 3" xfId="17782"/>
    <cellStyle name="Good 3 2" xfId="17783"/>
    <cellStyle name="Good 3 2 2" xfId="17784"/>
    <cellStyle name="Good 3 3" xfId="17785"/>
    <cellStyle name="Good 3 4" xfId="17786"/>
    <cellStyle name="Good 30" xfId="17787"/>
    <cellStyle name="Good 31" xfId="17788"/>
    <cellStyle name="Good 4" xfId="17789"/>
    <cellStyle name="Good 4 2" xfId="17790"/>
    <cellStyle name="Good 4 3" xfId="17791"/>
    <cellStyle name="Good 5" xfId="17792"/>
    <cellStyle name="Good 5 2" xfId="17793"/>
    <cellStyle name="Good 5 3" xfId="17794"/>
    <cellStyle name="Good 6" xfId="17795"/>
    <cellStyle name="Good 6 2" xfId="17796"/>
    <cellStyle name="Good 7" xfId="17797"/>
    <cellStyle name="Good 7 2" xfId="17798"/>
    <cellStyle name="Good 8" xfId="17799"/>
    <cellStyle name="Good 8 2" xfId="17800"/>
    <cellStyle name="Good 9" xfId="17801"/>
    <cellStyle name="Good 9 2" xfId="17802"/>
    <cellStyle name="GrandTotalNumber" xfId="17803"/>
    <cellStyle name="GrandTotalNumber 2" xfId="17804"/>
    <cellStyle name="GrandTotalNumber 2 2" xfId="17805"/>
    <cellStyle name="GrandTotalNumber 2 3" xfId="17806"/>
    <cellStyle name="GrandTotalNumber 2 4" xfId="51070"/>
    <cellStyle name="GrandTotalNumber 3" xfId="17807"/>
    <cellStyle name="GrandTotalNumber 3 2" xfId="51071"/>
    <cellStyle name="GrandTotalNumber 4" xfId="17808"/>
    <cellStyle name="GrandTotalNumber 4 2" xfId="51072"/>
    <cellStyle name="GrandTotalNumber 5" xfId="17809"/>
    <cellStyle name="GrandTotalNumber 6" xfId="17810"/>
    <cellStyle name="GrandTotalNumber 7" xfId="51026"/>
    <cellStyle name="GrandTotalNumber 8" xfId="51069"/>
    <cellStyle name="GrandTotalRate" xfId="17811"/>
    <cellStyle name="GrandTotalRate 2" xfId="17812"/>
    <cellStyle name="GrandTotalRate 2 2" xfId="51074"/>
    <cellStyle name="GrandTotalRate 3" xfId="17813"/>
    <cellStyle name="GrandTotalRate 3 2" xfId="51075"/>
    <cellStyle name="GrandTotalRate 4" xfId="17814"/>
    <cellStyle name="GrandTotalRate 4 2" xfId="51076"/>
    <cellStyle name="GrandTotalRate 5" xfId="51031"/>
    <cellStyle name="GrandTotalRate 6" xfId="51073"/>
    <cellStyle name="Grey" xfId="17815"/>
    <cellStyle name="Grey 2" xfId="17816"/>
    <cellStyle name="Group" xfId="17817"/>
    <cellStyle name="Grouped Head" xfId="17818"/>
    <cellStyle name="Hard Percent" xfId="17819"/>
    <cellStyle name="Header" xfId="17820"/>
    <cellStyle name="Header 2" xfId="17821"/>
    <cellStyle name="Header 2 2" xfId="17822"/>
    <cellStyle name="Header 3" xfId="17823"/>
    <cellStyle name="Header 4" xfId="17824"/>
    <cellStyle name="Header 5" xfId="17825"/>
    <cellStyle name="Header 6" xfId="51019"/>
    <cellStyle name="Header1" xfId="17826"/>
    <cellStyle name="Header1 10" xfId="17827"/>
    <cellStyle name="Header1 11" xfId="17828"/>
    <cellStyle name="Header1 12" xfId="17829"/>
    <cellStyle name="Header1 13" xfId="17830"/>
    <cellStyle name="Header1 14" xfId="17831"/>
    <cellStyle name="Header1 15" xfId="17832"/>
    <cellStyle name="Header1 16" xfId="17833"/>
    <cellStyle name="Header1 17" xfId="17834"/>
    <cellStyle name="Header1 18" xfId="17835"/>
    <cellStyle name="Header1 19" xfId="17836"/>
    <cellStyle name="Header1 2" xfId="17837"/>
    <cellStyle name="Header1 20" xfId="17838"/>
    <cellStyle name="Header1 3" xfId="17839"/>
    <cellStyle name="Header1 4" xfId="17840"/>
    <cellStyle name="Header1 5" xfId="17841"/>
    <cellStyle name="Header1 6" xfId="17842"/>
    <cellStyle name="Header1 7" xfId="17843"/>
    <cellStyle name="Header1 8" xfId="17844"/>
    <cellStyle name="Header1 9" xfId="17845"/>
    <cellStyle name="Header2" xfId="17846"/>
    <cellStyle name="Header2 10" xfId="17847"/>
    <cellStyle name="Header2 11" xfId="17848"/>
    <cellStyle name="Header2 12" xfId="17849"/>
    <cellStyle name="Header2 13" xfId="17850"/>
    <cellStyle name="Header2 14" xfId="17851"/>
    <cellStyle name="Header2 15" xfId="17852"/>
    <cellStyle name="Header2 16" xfId="17853"/>
    <cellStyle name="Header2 17" xfId="17854"/>
    <cellStyle name="Header2 18" xfId="17855"/>
    <cellStyle name="Header2 19" xfId="17856"/>
    <cellStyle name="Header2 2" xfId="17857"/>
    <cellStyle name="Header2 20" xfId="17858"/>
    <cellStyle name="Header2 3" xfId="17859"/>
    <cellStyle name="Header2 4" xfId="17860"/>
    <cellStyle name="Header2 5" xfId="17861"/>
    <cellStyle name="Header2 6" xfId="17862"/>
    <cellStyle name="Header2 7" xfId="17863"/>
    <cellStyle name="Header2 8" xfId="17864"/>
    <cellStyle name="Header2 9" xfId="17865"/>
    <cellStyle name="heading" xfId="17866"/>
    <cellStyle name="Heading 1 10" xfId="17867"/>
    <cellStyle name="Heading 1 10 2" xfId="17868"/>
    <cellStyle name="Heading 1 11" xfId="17869"/>
    <cellStyle name="Heading 1 11 2" xfId="17870"/>
    <cellStyle name="Heading 1 12" xfId="17871"/>
    <cellStyle name="Heading 1 12 2" xfId="17872"/>
    <cellStyle name="Heading 1 13" xfId="17873"/>
    <cellStyle name="Heading 1 13 2" xfId="17874"/>
    <cellStyle name="Heading 1 14" xfId="17875"/>
    <cellStyle name="Heading 1 14 2" xfId="17876"/>
    <cellStyle name="Heading 1 15" xfId="17877"/>
    <cellStyle name="Heading 1 15 2" xfId="17878"/>
    <cellStyle name="Heading 1 16" xfId="17879"/>
    <cellStyle name="Heading 1 16 2" xfId="17880"/>
    <cellStyle name="Heading 1 17" xfId="17881"/>
    <cellStyle name="Heading 1 17 2" xfId="17882"/>
    <cellStyle name="Heading 1 18" xfId="17883"/>
    <cellStyle name="Heading 1 18 2" xfId="17884"/>
    <cellStyle name="Heading 1 19" xfId="17885"/>
    <cellStyle name="Heading 1 19 2" xfId="17886"/>
    <cellStyle name="Heading 1 2" xfId="17887"/>
    <cellStyle name="Heading 1 2 2" xfId="17888"/>
    <cellStyle name="Heading 1 2 2 2" xfId="17889"/>
    <cellStyle name="Heading 1 2 2 3" xfId="17890"/>
    <cellStyle name="Heading 1 2 2 4" xfId="17891"/>
    <cellStyle name="Heading 1 2 2 5" xfId="17892"/>
    <cellStyle name="Heading 1 2 2 6" xfId="17893"/>
    <cellStyle name="Heading 1 2 2 7" xfId="17894"/>
    <cellStyle name="Heading 1 2 2 8" xfId="17895"/>
    <cellStyle name="Heading 1 2 3" xfId="17896"/>
    <cellStyle name="Heading 1 2 4" xfId="17897"/>
    <cellStyle name="Heading 1 2 5" xfId="17898"/>
    <cellStyle name="Heading 1 2 6" xfId="17899"/>
    <cellStyle name="Heading 1 2 7" xfId="17900"/>
    <cellStyle name="Heading 1 2 8" xfId="17901"/>
    <cellStyle name="Heading 1 2 9" xfId="17902"/>
    <cellStyle name="Heading 1 20" xfId="17903"/>
    <cellStyle name="Heading 1 20 2" xfId="17904"/>
    <cellStyle name="Heading 1 21" xfId="17905"/>
    <cellStyle name="Heading 1 21 2" xfId="17906"/>
    <cellStyle name="Heading 1 22" xfId="17907"/>
    <cellStyle name="Heading 1 22 2" xfId="17908"/>
    <cellStyle name="Heading 1 23" xfId="17909"/>
    <cellStyle name="Heading 1 23 2" xfId="17910"/>
    <cellStyle name="Heading 1 24" xfId="17911"/>
    <cellStyle name="Heading 1 24 2" xfId="17912"/>
    <cellStyle name="Heading 1 25" xfId="17913"/>
    <cellStyle name="Heading 1 26" xfId="17914"/>
    <cellStyle name="Heading 1 27" xfId="17915"/>
    <cellStyle name="Heading 1 28" xfId="17916"/>
    <cellStyle name="Heading 1 29" xfId="17917"/>
    <cellStyle name="Heading 1 3" xfId="17918"/>
    <cellStyle name="Heading 1 3 2" xfId="17919"/>
    <cellStyle name="Heading 1 3 2 2" xfId="17920"/>
    <cellStyle name="Heading 1 3 3" xfId="17921"/>
    <cellStyle name="Heading 1 3 4" xfId="17922"/>
    <cellStyle name="Heading 1 30" xfId="17923"/>
    <cellStyle name="Heading 1 31" xfId="17924"/>
    <cellStyle name="Heading 1 32" xfId="17925"/>
    <cellStyle name="Heading 1 33" xfId="17926"/>
    <cellStyle name="Heading 1 34" xfId="17927"/>
    <cellStyle name="Heading 1 35" xfId="17928"/>
    <cellStyle name="Heading 1 36" xfId="17929"/>
    <cellStyle name="Heading 1 37" xfId="17930"/>
    <cellStyle name="Heading 1 38" xfId="17931"/>
    <cellStyle name="Heading 1 4" xfId="17932"/>
    <cellStyle name="Heading 1 4 2" xfId="17933"/>
    <cellStyle name="Heading 1 4 3" xfId="17934"/>
    <cellStyle name="Heading 1 4 4" xfId="17935"/>
    <cellStyle name="Heading 1 4 5" xfId="17936"/>
    <cellStyle name="Heading 1 4 6" xfId="17937"/>
    <cellStyle name="Heading 1 4 7" xfId="17938"/>
    <cellStyle name="Heading 1 4 8" xfId="17939"/>
    <cellStyle name="Heading 1 4 9" xfId="17940"/>
    <cellStyle name="Heading 1 5" xfId="17941"/>
    <cellStyle name="Heading 1 5 2" xfId="17942"/>
    <cellStyle name="Heading 1 5 3" xfId="17943"/>
    <cellStyle name="Heading 1 6" xfId="17944"/>
    <cellStyle name="Heading 1 6 2" xfId="17945"/>
    <cellStyle name="Heading 1 7" xfId="17946"/>
    <cellStyle name="Heading 1 7 2" xfId="17947"/>
    <cellStyle name="Heading 1 8" xfId="17948"/>
    <cellStyle name="Heading 1 8 2" xfId="17949"/>
    <cellStyle name="Heading 1 9" xfId="17950"/>
    <cellStyle name="Heading 1 9 2" xfId="17951"/>
    <cellStyle name="Heading 2 10" xfId="17952"/>
    <cellStyle name="Heading 2 10 2" xfId="17953"/>
    <cellStyle name="Heading 2 11" xfId="17954"/>
    <cellStyle name="Heading 2 11 2" xfId="17955"/>
    <cellStyle name="Heading 2 12" xfId="17956"/>
    <cellStyle name="Heading 2 12 2" xfId="17957"/>
    <cellStyle name="Heading 2 13" xfId="17958"/>
    <cellStyle name="Heading 2 13 2" xfId="17959"/>
    <cellStyle name="Heading 2 14" xfId="17960"/>
    <cellStyle name="Heading 2 14 2" xfId="17961"/>
    <cellStyle name="Heading 2 15" xfId="17962"/>
    <cellStyle name="Heading 2 15 2" xfId="17963"/>
    <cellStyle name="Heading 2 16" xfId="17964"/>
    <cellStyle name="Heading 2 16 2" xfId="17965"/>
    <cellStyle name="Heading 2 17" xfId="17966"/>
    <cellStyle name="Heading 2 17 2" xfId="17967"/>
    <cellStyle name="Heading 2 18" xfId="17968"/>
    <cellStyle name="Heading 2 18 2" xfId="17969"/>
    <cellStyle name="Heading 2 19" xfId="17970"/>
    <cellStyle name="Heading 2 19 2" xfId="17971"/>
    <cellStyle name="Heading 2 2" xfId="17972"/>
    <cellStyle name="Heading 2 2 2" xfId="17973"/>
    <cellStyle name="Heading 2 2 2 2" xfId="17974"/>
    <cellStyle name="Heading 2 2 2 3" xfId="17975"/>
    <cellStyle name="Heading 2 2 2 4" xfId="17976"/>
    <cellStyle name="Heading 2 2 2 5" xfId="17977"/>
    <cellStyle name="Heading 2 2 2 6" xfId="17978"/>
    <cellStyle name="Heading 2 2 2 7" xfId="17979"/>
    <cellStyle name="Heading 2 2 2 8" xfId="17980"/>
    <cellStyle name="Heading 2 2 3" xfId="17981"/>
    <cellStyle name="Heading 2 2 4" xfId="17982"/>
    <cellStyle name="Heading 2 2 5" xfId="17983"/>
    <cellStyle name="Heading 2 2 6" xfId="17984"/>
    <cellStyle name="Heading 2 2 7" xfId="17985"/>
    <cellStyle name="Heading 2 2 8" xfId="17986"/>
    <cellStyle name="Heading 2 2 9" xfId="17987"/>
    <cellStyle name="Heading 2 20" xfId="17988"/>
    <cellStyle name="Heading 2 20 2" xfId="17989"/>
    <cellStyle name="Heading 2 21" xfId="17990"/>
    <cellStyle name="Heading 2 21 2" xfId="17991"/>
    <cellStyle name="Heading 2 22" xfId="17992"/>
    <cellStyle name="Heading 2 22 2" xfId="17993"/>
    <cellStyle name="Heading 2 23" xfId="17994"/>
    <cellStyle name="Heading 2 23 2" xfId="17995"/>
    <cellStyle name="Heading 2 24" xfId="17996"/>
    <cellStyle name="Heading 2 24 2" xfId="17997"/>
    <cellStyle name="Heading 2 25" xfId="17998"/>
    <cellStyle name="Heading 2 26" xfId="17999"/>
    <cellStyle name="Heading 2 27" xfId="18000"/>
    <cellStyle name="Heading 2 28" xfId="18001"/>
    <cellStyle name="Heading 2 29" xfId="18002"/>
    <cellStyle name="Heading 2 3" xfId="18003"/>
    <cellStyle name="Heading 2 3 2" xfId="18004"/>
    <cellStyle name="Heading 2 3 2 2" xfId="18005"/>
    <cellStyle name="Heading 2 3 3" xfId="18006"/>
    <cellStyle name="Heading 2 3 4" xfId="18007"/>
    <cellStyle name="Heading 2 3 5" xfId="18008"/>
    <cellStyle name="Heading 2 30" xfId="18009"/>
    <cellStyle name="Heading 2 31" xfId="18010"/>
    <cellStyle name="Heading 2 32" xfId="18011"/>
    <cellStyle name="Heading 2 33" xfId="18012"/>
    <cellStyle name="Heading 2 34" xfId="18013"/>
    <cellStyle name="Heading 2 35" xfId="18014"/>
    <cellStyle name="Heading 2 36" xfId="18015"/>
    <cellStyle name="Heading 2 37" xfId="18016"/>
    <cellStyle name="Heading 2 38" xfId="18017"/>
    <cellStyle name="Heading 2 4" xfId="18018"/>
    <cellStyle name="Heading 2 4 2" xfId="18019"/>
    <cellStyle name="Heading 2 4 3" xfId="18020"/>
    <cellStyle name="Heading 2 4 4" xfId="18021"/>
    <cellStyle name="Heading 2 4 5" xfId="18022"/>
    <cellStyle name="Heading 2 4 6" xfId="18023"/>
    <cellStyle name="Heading 2 4 7" xfId="18024"/>
    <cellStyle name="Heading 2 4 8" xfId="18025"/>
    <cellStyle name="Heading 2 4 9" xfId="18026"/>
    <cellStyle name="Heading 2 5" xfId="18027"/>
    <cellStyle name="Heading 2 5 2" xfId="18028"/>
    <cellStyle name="Heading 2 5 3" xfId="18029"/>
    <cellStyle name="Heading 2 6" xfId="18030"/>
    <cellStyle name="Heading 2 6 2" xfId="18031"/>
    <cellStyle name="Heading 2 7" xfId="18032"/>
    <cellStyle name="Heading 2 7 2" xfId="18033"/>
    <cellStyle name="Heading 2 8" xfId="18034"/>
    <cellStyle name="Heading 2 8 2" xfId="18035"/>
    <cellStyle name="Heading 2 9" xfId="18036"/>
    <cellStyle name="Heading 2 9 2" xfId="18037"/>
    <cellStyle name="Heading 3 10" xfId="18038"/>
    <cellStyle name="Heading 3 10 2" xfId="18039"/>
    <cellStyle name="Heading 3 11" xfId="18040"/>
    <cellStyle name="Heading 3 11 2" xfId="18041"/>
    <cellStyle name="Heading 3 12" xfId="18042"/>
    <cellStyle name="Heading 3 12 2" xfId="18043"/>
    <cellStyle name="Heading 3 13" xfId="18044"/>
    <cellStyle name="Heading 3 13 2" xfId="18045"/>
    <cellStyle name="Heading 3 14" xfId="18046"/>
    <cellStyle name="Heading 3 14 2" xfId="18047"/>
    <cellStyle name="Heading 3 15" xfId="18048"/>
    <cellStyle name="Heading 3 15 2" xfId="18049"/>
    <cellStyle name="Heading 3 16" xfId="18050"/>
    <cellStyle name="Heading 3 16 2" xfId="18051"/>
    <cellStyle name="Heading 3 17" xfId="18052"/>
    <cellStyle name="Heading 3 17 2" xfId="18053"/>
    <cellStyle name="Heading 3 18" xfId="18054"/>
    <cellStyle name="Heading 3 18 2" xfId="18055"/>
    <cellStyle name="Heading 3 19" xfId="18056"/>
    <cellStyle name="Heading 3 19 2" xfId="18057"/>
    <cellStyle name="Heading 3 2" xfId="18058"/>
    <cellStyle name="Heading 3 2 2" xfId="18059"/>
    <cellStyle name="Heading 3 2 2 2" xfId="18060"/>
    <cellStyle name="Heading 3 2 3" xfId="18061"/>
    <cellStyle name="Heading 3 2 4" xfId="18062"/>
    <cellStyle name="Heading 3 2 5" xfId="18063"/>
    <cellStyle name="Heading 3 2 6" xfId="18064"/>
    <cellStyle name="Heading 3 20" xfId="18065"/>
    <cellStyle name="Heading 3 20 2" xfId="18066"/>
    <cellStyle name="Heading 3 21" xfId="18067"/>
    <cellStyle name="Heading 3 21 2" xfId="18068"/>
    <cellStyle name="Heading 3 22" xfId="18069"/>
    <cellStyle name="Heading 3 22 2" xfId="18070"/>
    <cellStyle name="Heading 3 23" xfId="18071"/>
    <cellStyle name="Heading 3 23 2" xfId="18072"/>
    <cellStyle name="Heading 3 24" xfId="18073"/>
    <cellStyle name="Heading 3 24 2" xfId="18074"/>
    <cellStyle name="Heading 3 25" xfId="18075"/>
    <cellStyle name="Heading 3 26" xfId="18076"/>
    <cellStyle name="Heading 3 27" xfId="18077"/>
    <cellStyle name="Heading 3 28" xfId="18078"/>
    <cellStyle name="Heading 3 29" xfId="18079"/>
    <cellStyle name="Heading 3 3" xfId="18080"/>
    <cellStyle name="Heading 3 3 2" xfId="18081"/>
    <cellStyle name="Heading 3 3 2 2" xfId="18082"/>
    <cellStyle name="Heading 3 3 3" xfId="18083"/>
    <cellStyle name="Heading 3 3 4" xfId="18084"/>
    <cellStyle name="Heading 3 3 5" xfId="18085"/>
    <cellStyle name="Heading 3 30" xfId="18086"/>
    <cellStyle name="Heading 3 31" xfId="18087"/>
    <cellStyle name="Heading 3 4" xfId="18088"/>
    <cellStyle name="Heading 3 4 2" xfId="18089"/>
    <cellStyle name="Heading 3 4 3" xfId="18090"/>
    <cellStyle name="Heading 3 5" xfId="18091"/>
    <cellStyle name="Heading 3 5 2" xfId="18092"/>
    <cellStyle name="Heading 3 5 3" xfId="18093"/>
    <cellStyle name="Heading 3 6" xfId="18094"/>
    <cellStyle name="Heading 3 6 2" xfId="18095"/>
    <cellStyle name="Heading 3 7" xfId="18096"/>
    <cellStyle name="Heading 3 7 2" xfId="18097"/>
    <cellStyle name="Heading 3 8" xfId="18098"/>
    <cellStyle name="Heading 3 8 2" xfId="18099"/>
    <cellStyle name="Heading 3 9" xfId="18100"/>
    <cellStyle name="Heading 3 9 2" xfId="18101"/>
    <cellStyle name="Heading 4 10" xfId="18102"/>
    <cellStyle name="Heading 4 10 2" xfId="18103"/>
    <cellStyle name="Heading 4 11" xfId="18104"/>
    <cellStyle name="Heading 4 11 2" xfId="18105"/>
    <cellStyle name="Heading 4 12" xfId="18106"/>
    <cellStyle name="Heading 4 12 2" xfId="18107"/>
    <cellStyle name="Heading 4 13" xfId="18108"/>
    <cellStyle name="Heading 4 13 2" xfId="18109"/>
    <cellStyle name="Heading 4 14" xfId="18110"/>
    <cellStyle name="Heading 4 14 2" xfId="18111"/>
    <cellStyle name="Heading 4 15" xfId="18112"/>
    <cellStyle name="Heading 4 15 2" xfId="18113"/>
    <cellStyle name="Heading 4 16" xfId="18114"/>
    <cellStyle name="Heading 4 16 2" xfId="18115"/>
    <cellStyle name="Heading 4 17" xfId="18116"/>
    <cellStyle name="Heading 4 17 2" xfId="18117"/>
    <cellStyle name="Heading 4 18" xfId="18118"/>
    <cellStyle name="Heading 4 18 2" xfId="18119"/>
    <cellStyle name="Heading 4 19" xfId="18120"/>
    <cellStyle name="Heading 4 19 2" xfId="18121"/>
    <cellStyle name="Heading 4 2" xfId="18122"/>
    <cellStyle name="Heading 4 2 2" xfId="18123"/>
    <cellStyle name="Heading 4 2 2 2" xfId="18124"/>
    <cellStyle name="Heading 4 2 3" xfId="18125"/>
    <cellStyle name="Heading 4 2 4" xfId="18126"/>
    <cellStyle name="Heading 4 2 5" xfId="18127"/>
    <cellStyle name="Heading 4 20" xfId="18128"/>
    <cellStyle name="Heading 4 20 2" xfId="18129"/>
    <cellStyle name="Heading 4 21" xfId="18130"/>
    <cellStyle name="Heading 4 21 2" xfId="18131"/>
    <cellStyle name="Heading 4 22" xfId="18132"/>
    <cellStyle name="Heading 4 22 2" xfId="18133"/>
    <cellStyle name="Heading 4 23" xfId="18134"/>
    <cellStyle name="Heading 4 23 2" xfId="18135"/>
    <cellStyle name="Heading 4 24" xfId="18136"/>
    <cellStyle name="Heading 4 24 2" xfId="18137"/>
    <cellStyle name="Heading 4 25" xfId="18138"/>
    <cellStyle name="Heading 4 26" xfId="18139"/>
    <cellStyle name="Heading 4 27" xfId="18140"/>
    <cellStyle name="Heading 4 28" xfId="18141"/>
    <cellStyle name="Heading 4 29" xfId="18142"/>
    <cellStyle name="Heading 4 3" xfId="18143"/>
    <cellStyle name="Heading 4 3 2" xfId="18144"/>
    <cellStyle name="Heading 4 3 2 2" xfId="18145"/>
    <cellStyle name="Heading 4 3 3" xfId="18146"/>
    <cellStyle name="Heading 4 3 4" xfId="18147"/>
    <cellStyle name="Heading 4 30" xfId="18148"/>
    <cellStyle name="Heading 4 31" xfId="18149"/>
    <cellStyle name="Heading 4 4" xfId="18150"/>
    <cellStyle name="Heading 4 4 2" xfId="18151"/>
    <cellStyle name="Heading 4 4 3" xfId="18152"/>
    <cellStyle name="Heading 4 5" xfId="18153"/>
    <cellStyle name="Heading 4 5 2" xfId="18154"/>
    <cellStyle name="Heading 4 5 3" xfId="18155"/>
    <cellStyle name="Heading 4 6" xfId="18156"/>
    <cellStyle name="Heading 4 6 2" xfId="18157"/>
    <cellStyle name="Heading 4 7" xfId="18158"/>
    <cellStyle name="Heading 4 7 2" xfId="18159"/>
    <cellStyle name="Heading 4 8" xfId="18160"/>
    <cellStyle name="Heading 4 8 2" xfId="18161"/>
    <cellStyle name="Heading 4 9" xfId="18162"/>
    <cellStyle name="Heading 4 9 2" xfId="18163"/>
    <cellStyle name="heading 5" xfId="18164"/>
    <cellStyle name="Heading 5 2" xfId="18165"/>
    <cellStyle name="heading 6" xfId="18166"/>
    <cellStyle name="heading 7" xfId="18167"/>
    <cellStyle name="heading 8" xfId="18168"/>
    <cellStyle name="heading 9" xfId="18169"/>
    <cellStyle name="HEADING1" xfId="18170"/>
    <cellStyle name="HEADING1 2" xfId="18171"/>
    <cellStyle name="HEADING1 2 2" xfId="18172"/>
    <cellStyle name="HEADING1 2 3" xfId="18173"/>
    <cellStyle name="HEADING1 2 4" xfId="18174"/>
    <cellStyle name="HEADING1 2 5" xfId="18175"/>
    <cellStyle name="HEADING1 2 6" xfId="18176"/>
    <cellStyle name="HEADING1 2 7" xfId="18177"/>
    <cellStyle name="HEADING1 2 8" xfId="18178"/>
    <cellStyle name="HEADING1 3" xfId="18179"/>
    <cellStyle name="HEADING1 3 2" xfId="18180"/>
    <cellStyle name="HEADING1 3 3" xfId="18181"/>
    <cellStyle name="HEADING1 3 4" xfId="18182"/>
    <cellStyle name="HEADING1 3 5" xfId="18183"/>
    <cellStyle name="HEADING1 3 6" xfId="18184"/>
    <cellStyle name="HEADING1 3 7" xfId="18185"/>
    <cellStyle name="HEADING1 3 8" xfId="18186"/>
    <cellStyle name="HEADING2" xfId="18187"/>
    <cellStyle name="HEADING2 2" xfId="18188"/>
    <cellStyle name="HEADING2 2 2" xfId="18189"/>
    <cellStyle name="HEADING2 2 3" xfId="18190"/>
    <cellStyle name="HEADING2 2 4" xfId="18191"/>
    <cellStyle name="HEADING2 2 5" xfId="18192"/>
    <cellStyle name="HEADING2 2 6" xfId="18193"/>
    <cellStyle name="HEADING2 2 7" xfId="18194"/>
    <cellStyle name="HEADING2 2 8" xfId="18195"/>
    <cellStyle name="HEADING2 3" xfId="18196"/>
    <cellStyle name="HEADING2 3 2" xfId="18197"/>
    <cellStyle name="HEADING2 3 3" xfId="18198"/>
    <cellStyle name="HEADING2 3 4" xfId="18199"/>
    <cellStyle name="HEADING2 3 5" xfId="18200"/>
    <cellStyle name="HEADING2 3 6" xfId="18201"/>
    <cellStyle name="HEADING2 3 7" xfId="18202"/>
    <cellStyle name="HEADING2 3 8" xfId="18203"/>
    <cellStyle name="HEADINGS" xfId="18204"/>
    <cellStyle name="Headings 10" xfId="18205"/>
    <cellStyle name="Headings 11" xfId="18206"/>
    <cellStyle name="Headings 12" xfId="18207"/>
    <cellStyle name="Headings 13" xfId="18208"/>
    <cellStyle name="Headings 14" xfId="18209"/>
    <cellStyle name="Headings 15" xfId="18210"/>
    <cellStyle name="Headings 16" xfId="18211"/>
    <cellStyle name="Headings 17" xfId="18212"/>
    <cellStyle name="Headings 18" xfId="18213"/>
    <cellStyle name="Headings 19" xfId="18214"/>
    <cellStyle name="Headings 2" xfId="18215"/>
    <cellStyle name="Headings 20" xfId="18216"/>
    <cellStyle name="HEADINGS 21" xfId="18217"/>
    <cellStyle name="Headings 22" xfId="18218"/>
    <cellStyle name="Headings 3" xfId="18219"/>
    <cellStyle name="Headings 4" xfId="18220"/>
    <cellStyle name="Headings 5" xfId="18221"/>
    <cellStyle name="Headings 6" xfId="18222"/>
    <cellStyle name="Headings 7" xfId="18223"/>
    <cellStyle name="Headings 8" xfId="18224"/>
    <cellStyle name="Headings 9" xfId="18225"/>
    <cellStyle name="Hidden" xfId="18226"/>
    <cellStyle name="Hidden 2" xfId="18227"/>
    <cellStyle name="Hidden 2 2" xfId="18228"/>
    <cellStyle name="Hidden 2 3" xfId="18229"/>
    <cellStyle name="Hidden 3" xfId="18230"/>
    <cellStyle name="Hidden 3 2" xfId="18231"/>
    <cellStyle name="Hidden 4" xfId="18232"/>
    <cellStyle name="HIGHLIGHT" xfId="18233"/>
    <cellStyle name="Hyperlink 10" xfId="18234"/>
    <cellStyle name="Hyperlink 11" xfId="18235"/>
    <cellStyle name="Hyperlink 12" xfId="18236"/>
    <cellStyle name="Hyperlink 13" xfId="18237"/>
    <cellStyle name="Hyperlink 14" xfId="18238"/>
    <cellStyle name="Hyperlink 15" xfId="18239"/>
    <cellStyle name="Hyperlink 16" xfId="18240"/>
    <cellStyle name="Hyperlink 17" xfId="18241"/>
    <cellStyle name="Hyperlink 18" xfId="18242"/>
    <cellStyle name="Hyperlink 19" xfId="18243"/>
    <cellStyle name="Hyperlink 2" xfId="18244"/>
    <cellStyle name="Hyperlink 2 2" xfId="18245"/>
    <cellStyle name="Hyperlink 2 2 2" xfId="18246"/>
    <cellStyle name="Hyperlink 2 3" xfId="18247"/>
    <cellStyle name="Hyperlink 2 3 2" xfId="18248"/>
    <cellStyle name="Hyperlink 2 4" xfId="18249"/>
    <cellStyle name="Hyperlink 2 5" xfId="18250"/>
    <cellStyle name="Hyperlink 2 6" xfId="18251"/>
    <cellStyle name="Hyperlink 2 7" xfId="18252"/>
    <cellStyle name="Hyperlink 2_2010 FPL Services Return to Provision" xfId="18253"/>
    <cellStyle name="Hyperlink 20" xfId="18254"/>
    <cellStyle name="Hyperlink 21" xfId="18255"/>
    <cellStyle name="Hyperlink 22" xfId="18256"/>
    <cellStyle name="Hyperlink 22 2" xfId="18257"/>
    <cellStyle name="Hyperlink 23" xfId="18258"/>
    <cellStyle name="Hyperlink 23 2" xfId="18259"/>
    <cellStyle name="Hyperlink 24" xfId="18260"/>
    <cellStyle name="Hyperlink 25" xfId="18261"/>
    <cellStyle name="Hyperlink 26" xfId="18262"/>
    <cellStyle name="Hyperlink 27" xfId="18263"/>
    <cellStyle name="Hyperlink 28" xfId="18264"/>
    <cellStyle name="Hyperlink 29" xfId="18265"/>
    <cellStyle name="Hyperlink 3" xfId="18266"/>
    <cellStyle name="Hyperlink 3 2" xfId="18267"/>
    <cellStyle name="Hyperlink 3 2 2" xfId="18268"/>
    <cellStyle name="Hyperlink 3 3" xfId="18269"/>
    <cellStyle name="Hyperlink 3 4" xfId="18270"/>
    <cellStyle name="Hyperlink 30" xfId="18271"/>
    <cellStyle name="Hyperlink 31" xfId="18272"/>
    <cellStyle name="Hyperlink 31 2" xfId="18273"/>
    <cellStyle name="Hyperlink 32" xfId="18274"/>
    <cellStyle name="Hyperlink 32 2" xfId="18275"/>
    <cellStyle name="Hyperlink 33" xfId="18276"/>
    <cellStyle name="Hyperlink 33 2" xfId="18277"/>
    <cellStyle name="Hyperlink 34" xfId="18278"/>
    <cellStyle name="Hyperlink 34 2" xfId="18279"/>
    <cellStyle name="Hyperlink 35" xfId="18280"/>
    <cellStyle name="Hyperlink 35 2" xfId="18281"/>
    <cellStyle name="Hyperlink 36" xfId="18282"/>
    <cellStyle name="Hyperlink 36 2" xfId="18283"/>
    <cellStyle name="Hyperlink 37" xfId="18284"/>
    <cellStyle name="Hyperlink 37 2" xfId="18285"/>
    <cellStyle name="Hyperlink 38" xfId="18286"/>
    <cellStyle name="Hyperlink 39" xfId="18287"/>
    <cellStyle name="Hyperlink 39 2" xfId="18288"/>
    <cellStyle name="Hyperlink 4" xfId="18289"/>
    <cellStyle name="Hyperlink 4 2" xfId="18290"/>
    <cellStyle name="Hyperlink 40" xfId="18291"/>
    <cellStyle name="Hyperlink 40 2" xfId="18292"/>
    <cellStyle name="Hyperlink 41" xfId="18293"/>
    <cellStyle name="Hyperlink 41 2" xfId="18294"/>
    <cellStyle name="Hyperlink 42" xfId="18295"/>
    <cellStyle name="Hyperlink 42 2" xfId="18296"/>
    <cellStyle name="Hyperlink 43" xfId="18297"/>
    <cellStyle name="Hyperlink 43 2" xfId="18298"/>
    <cellStyle name="Hyperlink 44" xfId="18299"/>
    <cellStyle name="Hyperlink 44 2" xfId="18300"/>
    <cellStyle name="Hyperlink 45" xfId="18301"/>
    <cellStyle name="Hyperlink 45 2" xfId="18302"/>
    <cellStyle name="Hyperlink 46" xfId="18303"/>
    <cellStyle name="Hyperlink 46 2" xfId="18304"/>
    <cellStyle name="Hyperlink 47" xfId="18305"/>
    <cellStyle name="Hyperlink 47 2" xfId="18306"/>
    <cellStyle name="Hyperlink 48" xfId="18307"/>
    <cellStyle name="Hyperlink 48 2" xfId="18308"/>
    <cellStyle name="Hyperlink 49" xfId="18309"/>
    <cellStyle name="Hyperlink 49 2" xfId="18310"/>
    <cellStyle name="Hyperlink 5" xfId="18311"/>
    <cellStyle name="Hyperlink 5 2" xfId="18312"/>
    <cellStyle name="Hyperlink 5_TQ 26" xfId="18313"/>
    <cellStyle name="Hyperlink 50" xfId="18314"/>
    <cellStyle name="Hyperlink 50 2" xfId="18315"/>
    <cellStyle name="Hyperlink 51" xfId="18316"/>
    <cellStyle name="Hyperlink 51 2" xfId="18317"/>
    <cellStyle name="Hyperlink 52" xfId="18318"/>
    <cellStyle name="Hyperlink 53" xfId="18319"/>
    <cellStyle name="Hyperlink 54" xfId="18320"/>
    <cellStyle name="Hyperlink 55" xfId="18321"/>
    <cellStyle name="Hyperlink 56" xfId="18322"/>
    <cellStyle name="Hyperlink 6" xfId="18323"/>
    <cellStyle name="Hyperlink 6 2" xfId="18324"/>
    <cellStyle name="Hyperlink 7" xfId="18325"/>
    <cellStyle name="Hyperlink 7 2" xfId="18326"/>
    <cellStyle name="Hyperlink 8" xfId="18327"/>
    <cellStyle name="Hyperlink 9" xfId="18328"/>
    <cellStyle name="Indented_Margin_Text" xfId="18329"/>
    <cellStyle name="Input [yellow]" xfId="18330"/>
    <cellStyle name="Input [yellow] 2" xfId="18331"/>
    <cellStyle name="Input [yellow] 2 2" xfId="18332"/>
    <cellStyle name="Input [yellow] 3" xfId="18333"/>
    <cellStyle name="input 10" xfId="18334"/>
    <cellStyle name="Input 10 2" xfId="18335"/>
    <cellStyle name="input 11" xfId="18336"/>
    <cellStyle name="Input 11 2" xfId="18337"/>
    <cellStyle name="Input 12" xfId="18338"/>
    <cellStyle name="Input 12 2" xfId="18339"/>
    <cellStyle name="Input 13" xfId="18340"/>
    <cellStyle name="Input 13 2" xfId="18341"/>
    <cellStyle name="Input 14" xfId="18342"/>
    <cellStyle name="Input 14 2" xfId="18343"/>
    <cellStyle name="input 15" xfId="18344"/>
    <cellStyle name="Input 15 2" xfId="18345"/>
    <cellStyle name="Input 16" xfId="18346"/>
    <cellStyle name="Input 16 2" xfId="18347"/>
    <cellStyle name="Input 17" xfId="18348"/>
    <cellStyle name="Input 17 2" xfId="18349"/>
    <cellStyle name="Input 18" xfId="18350"/>
    <cellStyle name="Input 18 2" xfId="18351"/>
    <cellStyle name="Input 19" xfId="18352"/>
    <cellStyle name="Input 19 2" xfId="18353"/>
    <cellStyle name="Input 2" xfId="18354"/>
    <cellStyle name="Input 2 10" xfId="18355"/>
    <cellStyle name="Input 2 11" xfId="18356"/>
    <cellStyle name="Input 2 12" xfId="18357"/>
    <cellStyle name="Input 2 13" xfId="18358"/>
    <cellStyle name="Input 2 2" xfId="18359"/>
    <cellStyle name="Input 2 2 2" xfId="18360"/>
    <cellStyle name="Input 2 2 3" xfId="18361"/>
    <cellStyle name="Input 2 2 4" xfId="18362"/>
    <cellStyle name="Input 2 3" xfId="18363"/>
    <cellStyle name="Input 2 4" xfId="18364"/>
    <cellStyle name="input 2 5" xfId="18365"/>
    <cellStyle name="Input 2 6" xfId="18366"/>
    <cellStyle name="Input 2 7" xfId="18367"/>
    <cellStyle name="Input 2 8" xfId="18368"/>
    <cellStyle name="Input 2 9" xfId="18369"/>
    <cellStyle name="Input 20" xfId="18370"/>
    <cellStyle name="Input 20 2" xfId="18371"/>
    <cellStyle name="Input 21" xfId="18372"/>
    <cellStyle name="Input 21 2" xfId="18373"/>
    <cellStyle name="Input 22" xfId="18374"/>
    <cellStyle name="Input 22 2" xfId="18375"/>
    <cellStyle name="Input 23" xfId="18376"/>
    <cellStyle name="Input 23 2" xfId="18377"/>
    <cellStyle name="Input 24" xfId="18378"/>
    <cellStyle name="Input 24 2" xfId="18379"/>
    <cellStyle name="Input 25" xfId="18380"/>
    <cellStyle name="Input 26" xfId="18381"/>
    <cellStyle name="Input 27" xfId="18382"/>
    <cellStyle name="Input 28" xfId="18383"/>
    <cellStyle name="Input 29" xfId="18384"/>
    <cellStyle name="Input 3" xfId="18385"/>
    <cellStyle name="Input 3 2" xfId="18386"/>
    <cellStyle name="Input 3 2 2" xfId="18387"/>
    <cellStyle name="input 3 3" xfId="18388"/>
    <cellStyle name="Input 3 4" xfId="18389"/>
    <cellStyle name="Input 3 5" xfId="18390"/>
    <cellStyle name="Input 3 6" xfId="18391"/>
    <cellStyle name="Input 3 7" xfId="18392"/>
    <cellStyle name="Input 3 8" xfId="18393"/>
    <cellStyle name="Input 3 9" xfId="18394"/>
    <cellStyle name="Input 30" xfId="18395"/>
    <cellStyle name="Input 31" xfId="18396"/>
    <cellStyle name="Input 32" xfId="18397"/>
    <cellStyle name="Input 33" xfId="18398"/>
    <cellStyle name="Input 34" xfId="18399"/>
    <cellStyle name="Input 35" xfId="18400"/>
    <cellStyle name="Input 36" xfId="18401"/>
    <cellStyle name="Input 37" xfId="18402"/>
    <cellStyle name="Input 38" xfId="18403"/>
    <cellStyle name="Input 39" xfId="18404"/>
    <cellStyle name="Input 4" xfId="18405"/>
    <cellStyle name="Input 4 2" xfId="18406"/>
    <cellStyle name="input 4 3" xfId="18407"/>
    <cellStyle name="Input 4 4" xfId="18408"/>
    <cellStyle name="Input 4 5" xfId="18409"/>
    <cellStyle name="Input 40" xfId="18410"/>
    <cellStyle name="Input 41" xfId="18411"/>
    <cellStyle name="Input 42" xfId="18412"/>
    <cellStyle name="Input 43" xfId="18413"/>
    <cellStyle name="Input 44" xfId="18414"/>
    <cellStyle name="Input 45" xfId="18415"/>
    <cellStyle name="Input 46" xfId="18416"/>
    <cellStyle name="Input 47" xfId="18417"/>
    <cellStyle name="Input 48" xfId="18418"/>
    <cellStyle name="Input 49" xfId="18419"/>
    <cellStyle name="Input 5" xfId="18420"/>
    <cellStyle name="Input 5 2" xfId="18421"/>
    <cellStyle name="input 5 3" xfId="18422"/>
    <cellStyle name="Input 5 4" xfId="18423"/>
    <cellStyle name="Input 5 5" xfId="18424"/>
    <cellStyle name="Input 50" xfId="18425"/>
    <cellStyle name="Input 51" xfId="18426"/>
    <cellStyle name="Input 52" xfId="18427"/>
    <cellStyle name="Input 53" xfId="18428"/>
    <cellStyle name="Input 54" xfId="18429"/>
    <cellStyle name="Input 55" xfId="18430"/>
    <cellStyle name="Input 56" xfId="18431"/>
    <cellStyle name="Input 57" xfId="18432"/>
    <cellStyle name="input 58" xfId="18433"/>
    <cellStyle name="input 59" xfId="18434"/>
    <cellStyle name="Input 6" xfId="18435"/>
    <cellStyle name="input 6 2" xfId="18436"/>
    <cellStyle name="input 60" xfId="18437"/>
    <cellStyle name="input 61" xfId="18438"/>
    <cellStyle name="input 62" xfId="18439"/>
    <cellStyle name="input 63" xfId="18440"/>
    <cellStyle name="input 64" xfId="18441"/>
    <cellStyle name="input 65" xfId="18442"/>
    <cellStyle name="input 66" xfId="18443"/>
    <cellStyle name="input 67" xfId="18444"/>
    <cellStyle name="Input 68" xfId="18445"/>
    <cellStyle name="Input 69" xfId="18446"/>
    <cellStyle name="Input 7" xfId="18447"/>
    <cellStyle name="input 7 2" xfId="18448"/>
    <cellStyle name="Input 70" xfId="18449"/>
    <cellStyle name="Input 71" xfId="18450"/>
    <cellStyle name="Input 72" xfId="18451"/>
    <cellStyle name="Input 73" xfId="18452"/>
    <cellStyle name="Input 74" xfId="18453"/>
    <cellStyle name="Input 75" xfId="18454"/>
    <cellStyle name="input 8" xfId="18455"/>
    <cellStyle name="Input 8 2" xfId="18456"/>
    <cellStyle name="input 9" xfId="18457"/>
    <cellStyle name="Input 9 2" xfId="18458"/>
    <cellStyle name="Input0" xfId="18459"/>
    <cellStyle name="Input0 10" xfId="18460"/>
    <cellStyle name="Input0 11" xfId="18461"/>
    <cellStyle name="Input0 12" xfId="18462"/>
    <cellStyle name="Input0 13" xfId="18463"/>
    <cellStyle name="Input0 14" xfId="18464"/>
    <cellStyle name="Input0 15" xfId="18465"/>
    <cellStyle name="Input0 16" xfId="18466"/>
    <cellStyle name="Input0 17" xfId="18467"/>
    <cellStyle name="Input0 18" xfId="18468"/>
    <cellStyle name="Input0 19" xfId="18469"/>
    <cellStyle name="Input0 2" xfId="18470"/>
    <cellStyle name="Input0 20" xfId="18471"/>
    <cellStyle name="Input0 3" xfId="18472"/>
    <cellStyle name="Input0 4" xfId="18473"/>
    <cellStyle name="Input0 5" xfId="18474"/>
    <cellStyle name="Input0 6" xfId="18475"/>
    <cellStyle name="Input0 7" xfId="18476"/>
    <cellStyle name="Input0 8" xfId="18477"/>
    <cellStyle name="Input0 9" xfId="18478"/>
    <cellStyle name="InputCell" xfId="18479"/>
    <cellStyle name="InputCurrency" xfId="18480"/>
    <cellStyle name="InputCurrency 10" xfId="18481"/>
    <cellStyle name="InputCurrency 11" xfId="18482"/>
    <cellStyle name="InputCurrency 12" xfId="18483"/>
    <cellStyle name="InputCurrency 13" xfId="18484"/>
    <cellStyle name="InputCurrency 14" xfId="18485"/>
    <cellStyle name="InputCurrency 15" xfId="18486"/>
    <cellStyle name="InputCurrency 16" xfId="18487"/>
    <cellStyle name="InputCurrency 17" xfId="18488"/>
    <cellStyle name="InputCurrency 18" xfId="18489"/>
    <cellStyle name="InputCurrency 19" xfId="18490"/>
    <cellStyle name="InputCurrency 2" xfId="18491"/>
    <cellStyle name="InputCurrency 20" xfId="18492"/>
    <cellStyle name="InputCurrency 3" xfId="18493"/>
    <cellStyle name="InputCurrency 4" xfId="18494"/>
    <cellStyle name="InputCurrency 5" xfId="18495"/>
    <cellStyle name="InputCurrency 6" xfId="18496"/>
    <cellStyle name="InputCurrency 7" xfId="18497"/>
    <cellStyle name="InputCurrency 8" xfId="18498"/>
    <cellStyle name="InputCurrency 9" xfId="18499"/>
    <cellStyle name="InputCurrency2" xfId="18500"/>
    <cellStyle name="InputCurrency2 10" xfId="18501"/>
    <cellStyle name="InputCurrency2 11" xfId="18502"/>
    <cellStyle name="InputCurrency2 12" xfId="18503"/>
    <cellStyle name="InputCurrency2 13" xfId="18504"/>
    <cellStyle name="InputCurrency2 14" xfId="18505"/>
    <cellStyle name="InputCurrency2 15" xfId="18506"/>
    <cellStyle name="InputCurrency2 16" xfId="18507"/>
    <cellStyle name="InputCurrency2 17" xfId="18508"/>
    <cellStyle name="InputCurrency2 18" xfId="18509"/>
    <cellStyle name="InputCurrency2 19" xfId="18510"/>
    <cellStyle name="InputCurrency2 2" xfId="18511"/>
    <cellStyle name="InputCurrency2 20" xfId="18512"/>
    <cellStyle name="InputCurrency2 3" xfId="18513"/>
    <cellStyle name="InputCurrency2 4" xfId="18514"/>
    <cellStyle name="InputCurrency2 5" xfId="18515"/>
    <cellStyle name="InputCurrency2 6" xfId="18516"/>
    <cellStyle name="InputCurrency2 7" xfId="18517"/>
    <cellStyle name="InputCurrency2 8" xfId="18518"/>
    <cellStyle name="InputCurrency2 9" xfId="18519"/>
    <cellStyle name="InputNormal" xfId="18520"/>
    <cellStyle name="InputNormal 10" xfId="18521"/>
    <cellStyle name="InputNormal 11" xfId="18522"/>
    <cellStyle name="InputNormal 12" xfId="18523"/>
    <cellStyle name="InputNormal 13" xfId="18524"/>
    <cellStyle name="InputNormal 14" xfId="18525"/>
    <cellStyle name="InputNormal 15" xfId="18526"/>
    <cellStyle name="InputNormal 16" xfId="18527"/>
    <cellStyle name="InputNormal 17" xfId="18528"/>
    <cellStyle name="InputNormal 18" xfId="18529"/>
    <cellStyle name="InputNormal 19" xfId="18530"/>
    <cellStyle name="InputNormal 2" xfId="18531"/>
    <cellStyle name="InputNormal 20" xfId="18532"/>
    <cellStyle name="InputNormal 3" xfId="18533"/>
    <cellStyle name="InputNormal 4" xfId="18534"/>
    <cellStyle name="InputNormal 5" xfId="18535"/>
    <cellStyle name="InputNormal 6" xfId="18536"/>
    <cellStyle name="InputNormal 7" xfId="18537"/>
    <cellStyle name="InputNormal 8" xfId="18538"/>
    <cellStyle name="InputNormal 9" xfId="18539"/>
    <cellStyle name="InputPercent1" xfId="18540"/>
    <cellStyle name="INPUTS" xfId="18541"/>
    <cellStyle name="Inputs2" xfId="18542"/>
    <cellStyle name="Integer" xfId="18543"/>
    <cellStyle name="Integer 10" xfId="18544"/>
    <cellStyle name="Integer 11" xfId="18545"/>
    <cellStyle name="Integer 12" xfId="18546"/>
    <cellStyle name="Integer 13" xfId="18547"/>
    <cellStyle name="Integer 14" xfId="18548"/>
    <cellStyle name="Integer 15" xfId="18549"/>
    <cellStyle name="Integer 16" xfId="18550"/>
    <cellStyle name="Integer 17" xfId="18551"/>
    <cellStyle name="Integer 18" xfId="18552"/>
    <cellStyle name="Integer 19" xfId="18553"/>
    <cellStyle name="Integer 2" xfId="18554"/>
    <cellStyle name="Integer 20" xfId="18555"/>
    <cellStyle name="Integer 3" xfId="18556"/>
    <cellStyle name="Integer 4" xfId="18557"/>
    <cellStyle name="Integer 5" xfId="18558"/>
    <cellStyle name="Integer 6" xfId="18559"/>
    <cellStyle name="Integer 7" xfId="18560"/>
    <cellStyle name="Integer 8" xfId="18561"/>
    <cellStyle name="Integer 9" xfId="18562"/>
    <cellStyle name="Interstitial" xfId="18563"/>
    <cellStyle name="Interstitial 2" xfId="18564"/>
    <cellStyle name="Italics" xfId="18565"/>
    <cellStyle name="Komma [0]_laroux" xfId="18566"/>
    <cellStyle name="Komma_laroux" xfId="18567"/>
    <cellStyle name="Lable8Left" xfId="18568"/>
    <cellStyle name="Line" xfId="18569"/>
    <cellStyle name="Line 2" xfId="18570"/>
    <cellStyle name="Line 3" xfId="18571"/>
    <cellStyle name="Line 4" xfId="18572"/>
    <cellStyle name="Line 5" xfId="18573"/>
    <cellStyle name="Line_Capital Prov 1Q10" xfId="18574"/>
    <cellStyle name="Linked Cell 10" xfId="18575"/>
    <cellStyle name="Linked Cell 10 2" xfId="18576"/>
    <cellStyle name="Linked Cell 11" xfId="18577"/>
    <cellStyle name="Linked Cell 11 2" xfId="18578"/>
    <cellStyle name="Linked Cell 12" xfId="18579"/>
    <cellStyle name="Linked Cell 12 2" xfId="18580"/>
    <cellStyle name="Linked Cell 13" xfId="18581"/>
    <cellStyle name="Linked Cell 13 2" xfId="18582"/>
    <cellStyle name="Linked Cell 14" xfId="18583"/>
    <cellStyle name="Linked Cell 14 2" xfId="18584"/>
    <cellStyle name="Linked Cell 15" xfId="18585"/>
    <cellStyle name="Linked Cell 15 2" xfId="18586"/>
    <cellStyle name="Linked Cell 16" xfId="18587"/>
    <cellStyle name="Linked Cell 16 2" xfId="18588"/>
    <cellStyle name="Linked Cell 17" xfId="18589"/>
    <cellStyle name="Linked Cell 17 2" xfId="18590"/>
    <cellStyle name="Linked Cell 18" xfId="18591"/>
    <cellStyle name="Linked Cell 18 2" xfId="18592"/>
    <cellStyle name="Linked Cell 19" xfId="18593"/>
    <cellStyle name="Linked Cell 19 2" xfId="18594"/>
    <cellStyle name="Linked Cell 2" xfId="18595"/>
    <cellStyle name="Linked Cell 2 2" xfId="18596"/>
    <cellStyle name="Linked Cell 2 2 2" xfId="18597"/>
    <cellStyle name="Linked Cell 2 3" xfId="18598"/>
    <cellStyle name="Linked Cell 2 4" xfId="18599"/>
    <cellStyle name="Linked Cell 2 5" xfId="18600"/>
    <cellStyle name="Linked Cell 20" xfId="18601"/>
    <cellStyle name="Linked Cell 20 2" xfId="18602"/>
    <cellStyle name="Linked Cell 21" xfId="18603"/>
    <cellStyle name="Linked Cell 21 2" xfId="18604"/>
    <cellStyle name="Linked Cell 22" xfId="18605"/>
    <cellStyle name="Linked Cell 22 2" xfId="18606"/>
    <cellStyle name="Linked Cell 23" xfId="18607"/>
    <cellStyle name="Linked Cell 23 2" xfId="18608"/>
    <cellStyle name="Linked Cell 24" xfId="18609"/>
    <cellStyle name="Linked Cell 24 2" xfId="18610"/>
    <cellStyle name="Linked Cell 25" xfId="18611"/>
    <cellStyle name="Linked Cell 26" xfId="18612"/>
    <cellStyle name="Linked Cell 27" xfId="18613"/>
    <cellStyle name="Linked Cell 28" xfId="18614"/>
    <cellStyle name="Linked Cell 29" xfId="18615"/>
    <cellStyle name="Linked Cell 3" xfId="18616"/>
    <cellStyle name="Linked Cell 3 2" xfId="18617"/>
    <cellStyle name="Linked Cell 3 2 2" xfId="18618"/>
    <cellStyle name="Linked Cell 3 3" xfId="18619"/>
    <cellStyle name="Linked Cell 3 4" xfId="18620"/>
    <cellStyle name="Linked Cell 30" xfId="18621"/>
    <cellStyle name="Linked Cell 31" xfId="18622"/>
    <cellStyle name="Linked Cell 4" xfId="18623"/>
    <cellStyle name="Linked Cell 4 2" xfId="18624"/>
    <cellStyle name="Linked Cell 4 3" xfId="18625"/>
    <cellStyle name="Linked Cell 5" xfId="18626"/>
    <cellStyle name="Linked Cell 5 2" xfId="18627"/>
    <cellStyle name="Linked Cell 5 3" xfId="18628"/>
    <cellStyle name="Linked Cell 6" xfId="18629"/>
    <cellStyle name="Linked Cell 6 2" xfId="18630"/>
    <cellStyle name="Linked Cell 7" xfId="18631"/>
    <cellStyle name="Linked Cell 7 2" xfId="18632"/>
    <cellStyle name="Linked Cell 8" xfId="18633"/>
    <cellStyle name="Linked Cell 8 2" xfId="18634"/>
    <cellStyle name="Linked Cell 9" xfId="18635"/>
    <cellStyle name="Linked Cell 9 2" xfId="18636"/>
    <cellStyle name="Lire 0" xfId="18637"/>
    <cellStyle name="Long Date" xfId="18638"/>
    <cellStyle name="Long Date 10" xfId="18639"/>
    <cellStyle name="Long Date 11" xfId="18640"/>
    <cellStyle name="Long Date 12" xfId="18641"/>
    <cellStyle name="Long Date 13" xfId="18642"/>
    <cellStyle name="Long Date 14" xfId="18643"/>
    <cellStyle name="Long Date 15" xfId="18644"/>
    <cellStyle name="Long Date 16" xfId="18645"/>
    <cellStyle name="Long Date 17" xfId="18646"/>
    <cellStyle name="Long Date 18" xfId="18647"/>
    <cellStyle name="Long Date 19" xfId="18648"/>
    <cellStyle name="Long Date 2" xfId="18649"/>
    <cellStyle name="Long Date 20" xfId="18650"/>
    <cellStyle name="Long Date 3" xfId="18651"/>
    <cellStyle name="Long Date 4" xfId="18652"/>
    <cellStyle name="Long Date 5" xfId="18653"/>
    <cellStyle name="Long Date 6" xfId="18654"/>
    <cellStyle name="Long Date 7" xfId="18655"/>
    <cellStyle name="Long Date 8" xfId="18656"/>
    <cellStyle name="Long Date 9" xfId="18657"/>
    <cellStyle name="m/d/yy" xfId="18658"/>
    <cellStyle name="m/d/yy 2" xfId="18659"/>
    <cellStyle name="Main Dim Rollup" xfId="18660"/>
    <cellStyle name="MainHead" xfId="18661"/>
    <cellStyle name="Margin_Data" xfId="18662"/>
    <cellStyle name="Millares [0]_2AV_M_M " xfId="18663"/>
    <cellStyle name="Millares_2AV_M_M " xfId="18664"/>
    <cellStyle name="Milliers [0]_ACES" xfId="18665"/>
    <cellStyle name="Milliers_ACES" xfId="18666"/>
    <cellStyle name="Millions" xfId="18667"/>
    <cellStyle name="Millions 2" xfId="18668"/>
    <cellStyle name="MLComma0" xfId="18669"/>
    <cellStyle name="MLDollar0" xfId="18670"/>
    <cellStyle name="MLDollar0 2" xfId="18671"/>
    <cellStyle name="MLMultiple0" xfId="18672"/>
    <cellStyle name="MLMultiple0 2" xfId="18673"/>
    <cellStyle name="MLPercent0" xfId="18674"/>
    <cellStyle name="Moneda [0]_2AV_M_M " xfId="18675"/>
    <cellStyle name="Moneda_2AV_M_M " xfId="18676"/>
    <cellStyle name="Monétaire [0]_ACES" xfId="18677"/>
    <cellStyle name="Monétaire_ACES" xfId="18678"/>
    <cellStyle name="Month" xfId="18679"/>
    <cellStyle name="Month 2" xfId="18680"/>
    <cellStyle name="Month 2 2" xfId="18681"/>
    <cellStyle name="Month 2 3" xfId="18682"/>
    <cellStyle name="Month 2 4" xfId="18683"/>
    <cellStyle name="Month 2 5" xfId="18684"/>
    <cellStyle name="Month 3" xfId="18685"/>
    <cellStyle name="Month 3 2" xfId="18686"/>
    <cellStyle name="Month 3 3" xfId="18687"/>
    <cellStyle name="Month 4" xfId="18688"/>
    <cellStyle name="Month 5" xfId="18689"/>
    <cellStyle name="Month 6" xfId="18690"/>
    <cellStyle name="Month 7" xfId="18691"/>
    <cellStyle name="Month-long" xfId="18692"/>
    <cellStyle name="Month-long 2" xfId="18693"/>
    <cellStyle name="Month-long 2 2" xfId="18694"/>
    <cellStyle name="Month-long 2 3" xfId="18695"/>
    <cellStyle name="Month-long 3" xfId="18696"/>
    <cellStyle name="Month-long 3 2" xfId="18697"/>
    <cellStyle name="Month-long 4" xfId="18698"/>
    <cellStyle name="Month-short" xfId="18699"/>
    <cellStyle name="Month-short 2" xfId="18700"/>
    <cellStyle name="Month-short 2 2" xfId="18701"/>
    <cellStyle name="Month-short 2 3" xfId="18702"/>
    <cellStyle name="Month-short 3" xfId="18703"/>
    <cellStyle name="Month-short 3 2" xfId="18704"/>
    <cellStyle name="Month-short 4" xfId="18705"/>
    <cellStyle name="Mon-yr" xfId="18706"/>
    <cellStyle name="Mon-yr 2" xfId="18707"/>
    <cellStyle name="Multiple" xfId="18708"/>
    <cellStyle name="Multiple1" xfId="18709"/>
    <cellStyle name="Multiple1 10" xfId="18710"/>
    <cellStyle name="Multiple1 11" xfId="18711"/>
    <cellStyle name="Multiple1 12" xfId="18712"/>
    <cellStyle name="Multiple1 13" xfId="18713"/>
    <cellStyle name="Multiple1 14" xfId="18714"/>
    <cellStyle name="Multiple1 15" xfId="18715"/>
    <cellStyle name="Multiple1 16" xfId="18716"/>
    <cellStyle name="Multiple1 17" xfId="18717"/>
    <cellStyle name="Multiple1 18" xfId="18718"/>
    <cellStyle name="Multiple1 19" xfId="18719"/>
    <cellStyle name="Multiple1 2" xfId="18720"/>
    <cellStyle name="Multiple1 20" xfId="18721"/>
    <cellStyle name="Multiple1 3" xfId="18722"/>
    <cellStyle name="Multiple1 4" xfId="18723"/>
    <cellStyle name="Multiple1 5" xfId="18724"/>
    <cellStyle name="Multiple1 6" xfId="18725"/>
    <cellStyle name="Multiple1 7" xfId="18726"/>
    <cellStyle name="Multiple1 8" xfId="18727"/>
    <cellStyle name="Multiple1 9" xfId="18728"/>
    <cellStyle name="Multiples" xfId="18729"/>
    <cellStyle name="Multiples 10" xfId="18730"/>
    <cellStyle name="Multiples 11" xfId="18731"/>
    <cellStyle name="Multiples 12" xfId="18732"/>
    <cellStyle name="Multiples 13" xfId="18733"/>
    <cellStyle name="Multiples 14" xfId="18734"/>
    <cellStyle name="Multiples 15" xfId="18735"/>
    <cellStyle name="Multiples 16" xfId="18736"/>
    <cellStyle name="Multiples 17" xfId="18737"/>
    <cellStyle name="Multiples 18" xfId="18738"/>
    <cellStyle name="Multiples 19" xfId="18739"/>
    <cellStyle name="Multiples 2" xfId="18740"/>
    <cellStyle name="Multiples 20" xfId="18741"/>
    <cellStyle name="multiples 21" xfId="18742"/>
    <cellStyle name="Multiples 3" xfId="18743"/>
    <cellStyle name="Multiples 4" xfId="18744"/>
    <cellStyle name="Multiples 5" xfId="18745"/>
    <cellStyle name="Multiples 6" xfId="18746"/>
    <cellStyle name="Multiples 7" xfId="18747"/>
    <cellStyle name="Multiples 8" xfId="18748"/>
    <cellStyle name="Multiples 9" xfId="18749"/>
    <cellStyle name="Multiple-Terminal" xfId="18750"/>
    <cellStyle name="Multiple-Terminal 2" xfId="18751"/>
    <cellStyle name="Multiple-Terminal 3" xfId="18752"/>
    <cellStyle name="Multiple-Value" xfId="18753"/>
    <cellStyle name="Multiple-Value 10" xfId="18754"/>
    <cellStyle name="Multiple-Value 11" xfId="18755"/>
    <cellStyle name="Multiple-Value 12" xfId="18756"/>
    <cellStyle name="Multiple-Value 13" xfId="18757"/>
    <cellStyle name="Multiple-Value 14" xfId="18758"/>
    <cellStyle name="Multiple-Value 15" xfId="18759"/>
    <cellStyle name="Multiple-Value 16" xfId="18760"/>
    <cellStyle name="Multiple-Value 17" xfId="18761"/>
    <cellStyle name="Multiple-Value 18" xfId="18762"/>
    <cellStyle name="Multiple-Value 19" xfId="18763"/>
    <cellStyle name="Multiple-Value 2" xfId="18764"/>
    <cellStyle name="Multiple-Value 20" xfId="18765"/>
    <cellStyle name="Multiple-Value 3" xfId="18766"/>
    <cellStyle name="Multiple-Value 4" xfId="18767"/>
    <cellStyle name="Multiple-Value 5" xfId="18768"/>
    <cellStyle name="Multiple-Value 6" xfId="18769"/>
    <cellStyle name="Multiple-Value 7" xfId="18770"/>
    <cellStyle name="Multiple-Value 8" xfId="18771"/>
    <cellStyle name="Multiple-Value 9" xfId="18772"/>
    <cellStyle name="n" xfId="18773"/>
    <cellStyle name="n_042307 MTD Rpt DPC" xfId="18774"/>
    <cellStyle name="n_2003 Wkld MASTER" xfId="18775"/>
    <cellStyle name="n_2003 Wkld Master In Progress V5" xfId="18776"/>
    <cellStyle name="n_2004 Wkld Rev6" xfId="18777"/>
    <cellStyle name="n_2004 Wkld Rev8" xfId="18778"/>
    <cellStyle name="n_2005 CMH Fcst Rev5" xfId="18779"/>
    <cellStyle name="n_2005 CMH History" xfId="18780"/>
    <cellStyle name="n_2006 NSA Fcst FINAL V5 113k NSA 0929 V1" xfId="18781"/>
    <cellStyle name="n_2006 Wkld Preliminary working file 1-6 MB" xfId="18782"/>
    <cellStyle name="n_75A &amp; 75D tracking for Bud Rev" xfId="18783"/>
    <cellStyle name="n_conference call template v3" xfId="18784"/>
    <cellStyle name="n_Copy of 2007 CMH Workload Plan-SS-9-29-06 V1" xfId="18785"/>
    <cellStyle name="n_Cust Resp YTD Jun06 by TW" xfId="18786"/>
    <cellStyle name="n_Feb07 Wkld Summary In Progress" xfId="18787"/>
    <cellStyle name="n_Lg Rev Summary 2006 rev.1" xfId="18788"/>
    <cellStyle name="n_Target 2004" xfId="18789"/>
    <cellStyle name="n_Weekly Budget Conf Call Agenda 3 15 07 update" xfId="18790"/>
    <cellStyle name="n_Wkld Assign Area Tgt 570k V9" xfId="18791"/>
    <cellStyle name="Names" xfId="18792"/>
    <cellStyle name="Neutral 10" xfId="18793"/>
    <cellStyle name="Neutral 10 2" xfId="18794"/>
    <cellStyle name="Neutral 11" xfId="18795"/>
    <cellStyle name="Neutral 11 2" xfId="18796"/>
    <cellStyle name="Neutral 12" xfId="18797"/>
    <cellStyle name="Neutral 12 2" xfId="18798"/>
    <cellStyle name="Neutral 13" xfId="18799"/>
    <cellStyle name="Neutral 13 2" xfId="18800"/>
    <cellStyle name="Neutral 14" xfId="18801"/>
    <cellStyle name="Neutral 14 2" xfId="18802"/>
    <cellStyle name="Neutral 15" xfId="18803"/>
    <cellStyle name="Neutral 15 2" xfId="18804"/>
    <cellStyle name="Neutral 16" xfId="18805"/>
    <cellStyle name="Neutral 16 2" xfId="18806"/>
    <cellStyle name="Neutral 17" xfId="18807"/>
    <cellStyle name="Neutral 17 2" xfId="18808"/>
    <cellStyle name="Neutral 18" xfId="18809"/>
    <cellStyle name="Neutral 18 2" xfId="18810"/>
    <cellStyle name="Neutral 19" xfId="18811"/>
    <cellStyle name="Neutral 19 2" xfId="18812"/>
    <cellStyle name="Neutral 2" xfId="18813"/>
    <cellStyle name="Neutral 2 2" xfId="18814"/>
    <cellStyle name="Neutral 2 2 2" xfId="18815"/>
    <cellStyle name="Neutral 2 3" xfId="18816"/>
    <cellStyle name="Neutral 2 4" xfId="18817"/>
    <cellStyle name="Neutral 2 5" xfId="18818"/>
    <cellStyle name="Neutral 20" xfId="18819"/>
    <cellStyle name="Neutral 20 2" xfId="18820"/>
    <cellStyle name="Neutral 21" xfId="18821"/>
    <cellStyle name="Neutral 21 2" xfId="18822"/>
    <cellStyle name="Neutral 22" xfId="18823"/>
    <cellStyle name="Neutral 22 2" xfId="18824"/>
    <cellStyle name="Neutral 23" xfId="18825"/>
    <cellStyle name="Neutral 23 2" xfId="18826"/>
    <cellStyle name="Neutral 24" xfId="18827"/>
    <cellStyle name="Neutral 24 2" xfId="18828"/>
    <cellStyle name="Neutral 25" xfId="18829"/>
    <cellStyle name="Neutral 26" xfId="18830"/>
    <cellStyle name="Neutral 27" xfId="18831"/>
    <cellStyle name="Neutral 28" xfId="18832"/>
    <cellStyle name="Neutral 29" xfId="18833"/>
    <cellStyle name="Neutral 3" xfId="18834"/>
    <cellStyle name="Neutral 3 2" xfId="18835"/>
    <cellStyle name="Neutral 3 2 2" xfId="18836"/>
    <cellStyle name="Neutral 3 3" xfId="18837"/>
    <cellStyle name="Neutral 3 4" xfId="18838"/>
    <cellStyle name="Neutral 30" xfId="18839"/>
    <cellStyle name="Neutral 31" xfId="18840"/>
    <cellStyle name="Neutral 4" xfId="18841"/>
    <cellStyle name="Neutral 4 2" xfId="18842"/>
    <cellStyle name="Neutral 4 3" xfId="18843"/>
    <cellStyle name="Neutral 5" xfId="18844"/>
    <cellStyle name="Neutral 5 2" xfId="18845"/>
    <cellStyle name="Neutral 5 3" xfId="18846"/>
    <cellStyle name="Neutral 6" xfId="18847"/>
    <cellStyle name="Neutral 6 2" xfId="18848"/>
    <cellStyle name="Neutral 7" xfId="18849"/>
    <cellStyle name="Neutral 7 2" xfId="18850"/>
    <cellStyle name="Neutral 8" xfId="18851"/>
    <cellStyle name="Neutral 8 2" xfId="18852"/>
    <cellStyle name="Neutral 9" xfId="18853"/>
    <cellStyle name="Neutral 9 2" xfId="18854"/>
    <cellStyle name="no dec" xfId="18855"/>
    <cellStyle name="Nor" xfId="18856"/>
    <cellStyle name="Norᣭal_us_broad_trade2" xfId="18857"/>
    <cellStyle name="Normal" xfId="0" builtinId="0"/>
    <cellStyle name="Normal - Style1" xfId="18858"/>
    <cellStyle name="Normal - Style1 2" xfId="18859"/>
    <cellStyle name="Normal - Style1 2 2" xfId="18860"/>
    <cellStyle name="Normal - Style1 3" xfId="18861"/>
    <cellStyle name="Normal - Style1 3 2" xfId="18862"/>
    <cellStyle name="Normal - Style1 4" xfId="18863"/>
    <cellStyle name="Normal - Style1 4 2" xfId="18864"/>
    <cellStyle name="Normal - Style1 5" xfId="18865"/>
    <cellStyle name="Normal - Style1 6" xfId="18866"/>
    <cellStyle name="Normal - Style1 7" xfId="18867"/>
    <cellStyle name="Normal - Style1 8" xfId="18868"/>
    <cellStyle name="Normal - Style1_FAS 106 subsidy 2010" xfId="18869"/>
    <cellStyle name="Normal - Style5" xfId="18870"/>
    <cellStyle name="Normal 10" xfId="18871"/>
    <cellStyle name="Normal 10 10" xfId="18872"/>
    <cellStyle name="Normal 10 10 2" xfId="18873"/>
    <cellStyle name="Normal 10 11" xfId="18874"/>
    <cellStyle name="Normal 10 11 2" xfId="18875"/>
    <cellStyle name="Normal 10 12" xfId="18876"/>
    <cellStyle name="Normal 10 12 2" xfId="18877"/>
    <cellStyle name="Normal 10 13" xfId="18878"/>
    <cellStyle name="Normal 10 13 2" xfId="18879"/>
    <cellStyle name="Normal 10 14" xfId="18880"/>
    <cellStyle name="Normal 10 15" xfId="18881"/>
    <cellStyle name="Normal 10 16" xfId="18882"/>
    <cellStyle name="Normal 10 17" xfId="18883"/>
    <cellStyle name="Normal 10 18" xfId="18884"/>
    <cellStyle name="Normal 10 19" xfId="18885"/>
    <cellStyle name="Normal 10 2" xfId="18886"/>
    <cellStyle name="Normal 10 2 10" xfId="18887"/>
    <cellStyle name="Normal 10 2 10 2" xfId="18888"/>
    <cellStyle name="Normal 10 2 10 3" xfId="18889"/>
    <cellStyle name="Normal 10 2 10 4" xfId="18890"/>
    <cellStyle name="Normal 10 2 10 5" xfId="18891"/>
    <cellStyle name="Normal 10 2 10 6" xfId="18892"/>
    <cellStyle name="Normal 10 2 11" xfId="18893"/>
    <cellStyle name="Normal 10 2 11 2" xfId="18894"/>
    <cellStyle name="Normal 10 2 11 3" xfId="18895"/>
    <cellStyle name="Normal 10 2 11 4" xfId="18896"/>
    <cellStyle name="Normal 10 2 11 5" xfId="18897"/>
    <cellStyle name="Normal 10 2 11 6" xfId="18898"/>
    <cellStyle name="Normal 10 2 12" xfId="18899"/>
    <cellStyle name="Normal 10 2 12 2" xfId="18900"/>
    <cellStyle name="Normal 10 2 12 2 2" xfId="18901"/>
    <cellStyle name="Normal 10 2 12 2 2 2" xfId="18902"/>
    <cellStyle name="Normal 10 2 12 2 2 2 2" xfId="18903"/>
    <cellStyle name="Normal 10 2 12 2 2 2 2 2" xfId="18904"/>
    <cellStyle name="Normal 10 2 12 2 2 2 3" xfId="18905"/>
    <cellStyle name="Normal 10 2 12 2 2 2 4" xfId="18906"/>
    <cellStyle name="Normal 10 2 12 2 2 3" xfId="18907"/>
    <cellStyle name="Normal 10 2 12 2 2 3 2" xfId="18908"/>
    <cellStyle name="Normal 10 2 12 2 2 4" xfId="18909"/>
    <cellStyle name="Normal 10 2 12 2 3" xfId="18910"/>
    <cellStyle name="Normal 10 2 12 2 3 2" xfId="18911"/>
    <cellStyle name="Normal 10 2 12 2 4" xfId="18912"/>
    <cellStyle name="Normal 10 2 12 2 5" xfId="18913"/>
    <cellStyle name="Normal 10 2 12 3" xfId="18914"/>
    <cellStyle name="Normal 10 2 12 4" xfId="18915"/>
    <cellStyle name="Normal 10 2 12 5" xfId="18916"/>
    <cellStyle name="Normal 10 2 12 5 2" xfId="18917"/>
    <cellStyle name="Normal 10 2 12 5 2 2" xfId="18918"/>
    <cellStyle name="Normal 10 2 12 5 3" xfId="18919"/>
    <cellStyle name="Normal 10 2 12 5 4" xfId="18920"/>
    <cellStyle name="Normal 10 2 12 6" xfId="18921"/>
    <cellStyle name="Normal 10 2 12 6 2" xfId="18922"/>
    <cellStyle name="Normal 10 2 12 7" xfId="18923"/>
    <cellStyle name="Normal 10 2 13" xfId="18924"/>
    <cellStyle name="Normal 10 2 14" xfId="18925"/>
    <cellStyle name="Normal 10 2 15" xfId="18926"/>
    <cellStyle name="Normal 10 2 15 2" xfId="18927"/>
    <cellStyle name="Normal 10 2 15 2 2" xfId="18928"/>
    <cellStyle name="Normal 10 2 15 2 2 2" xfId="18929"/>
    <cellStyle name="Normal 10 2 15 2 2 2 2" xfId="18930"/>
    <cellStyle name="Normal 10 2 15 2 2 3" xfId="18931"/>
    <cellStyle name="Normal 10 2 15 2 2 4" xfId="18932"/>
    <cellStyle name="Normal 10 2 15 2 3" xfId="18933"/>
    <cellStyle name="Normal 10 2 15 2 3 2" xfId="18934"/>
    <cellStyle name="Normal 10 2 15 2 4" xfId="18935"/>
    <cellStyle name="Normal 10 2 15 3" xfId="18936"/>
    <cellStyle name="Normal 10 2 15 3 2" xfId="18937"/>
    <cellStyle name="Normal 10 2 15 4" xfId="18938"/>
    <cellStyle name="Normal 10 2 15 5" xfId="18939"/>
    <cellStyle name="Normal 10 2 16" xfId="18940"/>
    <cellStyle name="Normal 10 2 17" xfId="18941"/>
    <cellStyle name="Normal 10 2 17 2" xfId="18942"/>
    <cellStyle name="Normal 10 2 17 2 2" xfId="18943"/>
    <cellStyle name="Normal 10 2 17 3" xfId="18944"/>
    <cellStyle name="Normal 10 2 17 4" xfId="18945"/>
    <cellStyle name="Normal 10 2 18" xfId="18946"/>
    <cellStyle name="Normal 10 2 18 2" xfId="18947"/>
    <cellStyle name="Normal 10 2 19" xfId="18948"/>
    <cellStyle name="Normal 10 2 2" xfId="18949"/>
    <cellStyle name="Normal 10 2 2 10" xfId="18950"/>
    <cellStyle name="Normal 10 2 2 11" xfId="18951"/>
    <cellStyle name="Normal 10 2 2 12" xfId="18952"/>
    <cellStyle name="Normal 10 2 2 2" xfId="18953"/>
    <cellStyle name="Normal 10 2 2 2 2" xfId="18954"/>
    <cellStyle name="Normal 10 2 2 2 2 2" xfId="18955"/>
    <cellStyle name="Normal 10 2 2 2 2 2 2" xfId="18956"/>
    <cellStyle name="Normal 10 2 2 2 2 2 2 2" xfId="18957"/>
    <cellStyle name="Normal 10 2 2 2 2 2 2 2 2" xfId="18958"/>
    <cellStyle name="Normal 10 2 2 2 2 2 2 2 2 2" xfId="18959"/>
    <cellStyle name="Normal 10 2 2 2 2 2 2 2 2 3" xfId="18960"/>
    <cellStyle name="Normal 10 2 2 2 2 2 2 2 2 4" xfId="18961"/>
    <cellStyle name="Normal 10 2 2 2 2 2 2 2 3" xfId="18962"/>
    <cellStyle name="Normal 10 2 2 2 2 2 2 2 4" xfId="18963"/>
    <cellStyle name="Normal 10 2 2 2 2 2 2 3" xfId="18964"/>
    <cellStyle name="Normal 10 2 2 2 2 2 2 4" xfId="18965"/>
    <cellStyle name="Normal 10 2 2 2 2 2 2 5" xfId="18966"/>
    <cellStyle name="Normal 10 2 2 2 2 2 2 6" xfId="18967"/>
    <cellStyle name="Normal 10 2 2 2 2 2 3" xfId="18968"/>
    <cellStyle name="Normal 10 2 2 2 2 2 3 2" xfId="18969"/>
    <cellStyle name="Normal 10 2 2 2 2 2 4" xfId="18970"/>
    <cellStyle name="Normal 10 2 2 2 2 2 5" xfId="18971"/>
    <cellStyle name="Normal 10 2 2 2 2 2 6" xfId="18972"/>
    <cellStyle name="Normal 10 2 2 2 2 3" xfId="18973"/>
    <cellStyle name="Normal 10 2 2 2 2 3 2" xfId="18974"/>
    <cellStyle name="Normal 10 2 2 2 2 4" xfId="18975"/>
    <cellStyle name="Normal 10 2 2 2 2 5" xfId="18976"/>
    <cellStyle name="Normal 10 2 2 2 2 6" xfId="18977"/>
    <cellStyle name="Normal 10 2 2 2 2 7" xfId="18978"/>
    <cellStyle name="Normal 10 2 2 2 3" xfId="18979"/>
    <cellStyle name="Normal 10 2 2 2 4" xfId="18980"/>
    <cellStyle name="Normal 10 2 2 2 5" xfId="18981"/>
    <cellStyle name="Normal 10 2 2 2 5 2" xfId="18982"/>
    <cellStyle name="Normal 10 2 2 2 5 2 2" xfId="18983"/>
    <cellStyle name="Normal 10 2 2 2 5 3" xfId="18984"/>
    <cellStyle name="Normal 10 2 2 2 5 4" xfId="18985"/>
    <cellStyle name="Normal 10 2 2 2 6" xfId="18986"/>
    <cellStyle name="Normal 10 2 2 2 6 2" xfId="18987"/>
    <cellStyle name="Normal 10 2 2 2 7" xfId="18988"/>
    <cellStyle name="Normal 10 2 2 2 8" xfId="18989"/>
    <cellStyle name="Normal 10 2 2 2 9" xfId="18990"/>
    <cellStyle name="Normal 10 2 2 3" xfId="18991"/>
    <cellStyle name="Normal 10 2 2 4" xfId="18992"/>
    <cellStyle name="Normal 10 2 2 5" xfId="18993"/>
    <cellStyle name="Normal 10 2 2 6" xfId="18994"/>
    <cellStyle name="Normal 10 2 2 6 2" xfId="18995"/>
    <cellStyle name="Normal 10 2 2 6 2 2" xfId="18996"/>
    <cellStyle name="Normal 10 2 2 6 2 2 2" xfId="18997"/>
    <cellStyle name="Normal 10 2 2 6 2 2 2 2" xfId="18998"/>
    <cellStyle name="Normal 10 2 2 6 2 2 3" xfId="18999"/>
    <cellStyle name="Normal 10 2 2 6 2 2 4" xfId="19000"/>
    <cellStyle name="Normal 10 2 2 6 2 3" xfId="19001"/>
    <cellStyle name="Normal 10 2 2 6 2 3 2" xfId="19002"/>
    <cellStyle name="Normal 10 2 2 6 2 4" xfId="19003"/>
    <cellStyle name="Normal 10 2 2 6 3" xfId="19004"/>
    <cellStyle name="Normal 10 2 2 6 3 2" xfId="19005"/>
    <cellStyle name="Normal 10 2 2 6 4" xfId="19006"/>
    <cellStyle name="Normal 10 2 2 6 5" xfId="19007"/>
    <cellStyle name="Normal 10 2 2 7" xfId="19008"/>
    <cellStyle name="Normal 10 2 2 8" xfId="19009"/>
    <cellStyle name="Normal 10 2 2 8 2" xfId="19010"/>
    <cellStyle name="Normal 10 2 2 8 2 2" xfId="19011"/>
    <cellStyle name="Normal 10 2 2 8 3" xfId="19012"/>
    <cellStyle name="Normal 10 2 2 8 4" xfId="19013"/>
    <cellStyle name="Normal 10 2 2 9" xfId="19014"/>
    <cellStyle name="Normal 10 2 2 9 2" xfId="19015"/>
    <cellStyle name="Normal 10 2 20" xfId="19016"/>
    <cellStyle name="Normal 10 2 21" xfId="19017"/>
    <cellStyle name="Normal 10 2 3" xfId="19018"/>
    <cellStyle name="Normal 10 2 4" xfId="19019"/>
    <cellStyle name="Normal 10 2 5" xfId="19020"/>
    <cellStyle name="Normal 10 2 5 10" xfId="19021"/>
    <cellStyle name="Normal 10 2 5 11" xfId="19022"/>
    <cellStyle name="Normal 10 2 5 12" xfId="19023"/>
    <cellStyle name="Normal 10 2 5 2" xfId="19024"/>
    <cellStyle name="Normal 10 2 5 2 2" xfId="19025"/>
    <cellStyle name="Normal 10 2 5 2 3" xfId="19026"/>
    <cellStyle name="Normal 10 2 5 2 4" xfId="19027"/>
    <cellStyle name="Normal 10 2 5 2 5" xfId="19028"/>
    <cellStyle name="Normal 10 2 5 2 6" xfId="19029"/>
    <cellStyle name="Normal 10 2 5 3" xfId="19030"/>
    <cellStyle name="Normal 10 2 5 3 2" xfId="19031"/>
    <cellStyle name="Normal 10 2 5 3 3" xfId="19032"/>
    <cellStyle name="Normal 10 2 5 3 4" xfId="19033"/>
    <cellStyle name="Normal 10 2 5 3 5" xfId="19034"/>
    <cellStyle name="Normal 10 2 5 3 6" xfId="19035"/>
    <cellStyle name="Normal 10 2 5 4" xfId="19036"/>
    <cellStyle name="Normal 10 2 5 4 2" xfId="19037"/>
    <cellStyle name="Normal 10 2 5 4 3" xfId="19038"/>
    <cellStyle name="Normal 10 2 5 4 4" xfId="19039"/>
    <cellStyle name="Normal 10 2 5 4 5" xfId="19040"/>
    <cellStyle name="Normal 10 2 5 4 6" xfId="19041"/>
    <cellStyle name="Normal 10 2 5 5" xfId="19042"/>
    <cellStyle name="Normal 10 2 5 5 2" xfId="19043"/>
    <cellStyle name="Normal 10 2 5 5 3" xfId="19044"/>
    <cellStyle name="Normal 10 2 5 5 4" xfId="19045"/>
    <cellStyle name="Normal 10 2 5 5 5" xfId="19046"/>
    <cellStyle name="Normal 10 2 5 5 6" xfId="19047"/>
    <cellStyle name="Normal 10 2 5 6" xfId="19048"/>
    <cellStyle name="Normal 10 2 5 6 2" xfId="19049"/>
    <cellStyle name="Normal 10 2 5 6 3" xfId="19050"/>
    <cellStyle name="Normal 10 2 5 6 4" xfId="19051"/>
    <cellStyle name="Normal 10 2 5 6 5" xfId="19052"/>
    <cellStyle name="Normal 10 2 5 6 6" xfId="19053"/>
    <cellStyle name="Normal 10 2 5 7" xfId="19054"/>
    <cellStyle name="Normal 10 2 5 7 2" xfId="19055"/>
    <cellStyle name="Normal 10 2 5 7 3" xfId="19056"/>
    <cellStyle name="Normal 10 2 5 7 4" xfId="19057"/>
    <cellStyle name="Normal 10 2 5 7 5" xfId="19058"/>
    <cellStyle name="Normal 10 2 5 7 6" xfId="19059"/>
    <cellStyle name="Normal 10 2 5 8" xfId="19060"/>
    <cellStyle name="Normal 10 2 5 9" xfId="19061"/>
    <cellStyle name="Normal 10 2 6" xfId="19062"/>
    <cellStyle name="Normal 10 2 6 2" xfId="19063"/>
    <cellStyle name="Normal 10 2 6 3" xfId="19064"/>
    <cellStyle name="Normal 10 2 6 4" xfId="19065"/>
    <cellStyle name="Normal 10 2 6 5" xfId="19066"/>
    <cellStyle name="Normal 10 2 6 6" xfId="19067"/>
    <cellStyle name="Normal 10 2 7" xfId="19068"/>
    <cellStyle name="Normal 10 2 7 2" xfId="19069"/>
    <cellStyle name="Normal 10 2 7 3" xfId="19070"/>
    <cellStyle name="Normal 10 2 7 4" xfId="19071"/>
    <cellStyle name="Normal 10 2 7 5" xfId="19072"/>
    <cellStyle name="Normal 10 2 7 6" xfId="19073"/>
    <cellStyle name="Normal 10 2 8" xfId="19074"/>
    <cellStyle name="Normal 10 2 8 2" xfId="19075"/>
    <cellStyle name="Normal 10 2 8 3" xfId="19076"/>
    <cellStyle name="Normal 10 2 8 4" xfId="19077"/>
    <cellStyle name="Normal 10 2 8 5" xfId="19078"/>
    <cellStyle name="Normal 10 2 8 6" xfId="19079"/>
    <cellStyle name="Normal 10 2 9" xfId="19080"/>
    <cellStyle name="Normal 10 2 9 2" xfId="19081"/>
    <cellStyle name="Normal 10 2 9 3" xfId="19082"/>
    <cellStyle name="Normal 10 2 9 4" xfId="19083"/>
    <cellStyle name="Normal 10 2 9 5" xfId="19084"/>
    <cellStyle name="Normal 10 2 9 6" xfId="19085"/>
    <cellStyle name="Normal 10 20" xfId="19086"/>
    <cellStyle name="Normal 10 21" xfId="19087"/>
    <cellStyle name="Normal 10 22" xfId="19088"/>
    <cellStyle name="Normal 10 23" xfId="19089"/>
    <cellStyle name="Normal 10 3" xfId="19090"/>
    <cellStyle name="Normal 10 3 10" xfId="19091"/>
    <cellStyle name="Normal 10 3 10 2" xfId="19092"/>
    <cellStyle name="Normal 10 3 10 3" xfId="19093"/>
    <cellStyle name="Normal 10 3 10 4" xfId="19094"/>
    <cellStyle name="Normal 10 3 10 5" xfId="19095"/>
    <cellStyle name="Normal 10 3 10 6" xfId="19096"/>
    <cellStyle name="Normal 10 3 11" xfId="19097"/>
    <cellStyle name="Normal 10 3 11 2" xfId="19098"/>
    <cellStyle name="Normal 10 3 11 3" xfId="19099"/>
    <cellStyle name="Normal 10 3 11 4" xfId="19100"/>
    <cellStyle name="Normal 10 3 11 5" xfId="19101"/>
    <cellStyle name="Normal 10 3 11 6" xfId="19102"/>
    <cellStyle name="Normal 10 3 12" xfId="19103"/>
    <cellStyle name="Normal 10 3 13" xfId="19104"/>
    <cellStyle name="Normal 10 3 14" xfId="19105"/>
    <cellStyle name="Normal 10 3 15" xfId="19106"/>
    <cellStyle name="Normal 10 3 16" xfId="19107"/>
    <cellStyle name="Normal 10 3 17" xfId="19108"/>
    <cellStyle name="Normal 10 3 18" xfId="19109"/>
    <cellStyle name="Normal 10 3 19" xfId="19110"/>
    <cellStyle name="Normal 10 3 2" xfId="19111"/>
    <cellStyle name="Normal 10 3 2 10" xfId="19112"/>
    <cellStyle name="Normal 10 3 2 11" xfId="19113"/>
    <cellStyle name="Normal 10 3 2 12" xfId="19114"/>
    <cellStyle name="Normal 10 3 2 13" xfId="19115"/>
    <cellStyle name="Normal 10 3 2 2" xfId="19116"/>
    <cellStyle name="Normal 10 3 2 2 10" xfId="19117"/>
    <cellStyle name="Normal 10 3 2 2 11" xfId="19118"/>
    <cellStyle name="Normal 10 3 2 2 12" xfId="19119"/>
    <cellStyle name="Normal 10 3 2 2 2" xfId="19120"/>
    <cellStyle name="Normal 10 3 2 2 2 2" xfId="19121"/>
    <cellStyle name="Normal 10 3 2 2 2 3" xfId="19122"/>
    <cellStyle name="Normal 10 3 2 2 2 4" xfId="19123"/>
    <cellStyle name="Normal 10 3 2 2 2 5" xfId="19124"/>
    <cellStyle name="Normal 10 3 2 2 2 6" xfId="19125"/>
    <cellStyle name="Normal 10 3 2 2 3" xfId="19126"/>
    <cellStyle name="Normal 10 3 2 2 3 2" xfId="19127"/>
    <cellStyle name="Normal 10 3 2 2 3 3" xfId="19128"/>
    <cellStyle name="Normal 10 3 2 2 3 4" xfId="19129"/>
    <cellStyle name="Normal 10 3 2 2 3 5" xfId="19130"/>
    <cellStyle name="Normal 10 3 2 2 3 6" xfId="19131"/>
    <cellStyle name="Normal 10 3 2 2 4" xfId="19132"/>
    <cellStyle name="Normal 10 3 2 2 4 2" xfId="19133"/>
    <cellStyle name="Normal 10 3 2 2 4 3" xfId="19134"/>
    <cellStyle name="Normal 10 3 2 2 4 4" xfId="19135"/>
    <cellStyle name="Normal 10 3 2 2 4 5" xfId="19136"/>
    <cellStyle name="Normal 10 3 2 2 4 6" xfId="19137"/>
    <cellStyle name="Normal 10 3 2 2 5" xfId="19138"/>
    <cellStyle name="Normal 10 3 2 2 5 2" xfId="19139"/>
    <cellStyle name="Normal 10 3 2 2 5 3" xfId="19140"/>
    <cellStyle name="Normal 10 3 2 2 5 4" xfId="19141"/>
    <cellStyle name="Normal 10 3 2 2 5 5" xfId="19142"/>
    <cellStyle name="Normal 10 3 2 2 5 6" xfId="19143"/>
    <cellStyle name="Normal 10 3 2 2 6" xfId="19144"/>
    <cellStyle name="Normal 10 3 2 2 6 2" xfId="19145"/>
    <cellStyle name="Normal 10 3 2 2 6 3" xfId="19146"/>
    <cellStyle name="Normal 10 3 2 2 6 4" xfId="19147"/>
    <cellStyle name="Normal 10 3 2 2 6 5" xfId="19148"/>
    <cellStyle name="Normal 10 3 2 2 6 6" xfId="19149"/>
    <cellStyle name="Normal 10 3 2 2 7" xfId="19150"/>
    <cellStyle name="Normal 10 3 2 2 7 2" xfId="19151"/>
    <cellStyle name="Normal 10 3 2 2 7 3" xfId="19152"/>
    <cellStyle name="Normal 10 3 2 2 7 4" xfId="19153"/>
    <cellStyle name="Normal 10 3 2 2 7 5" xfId="19154"/>
    <cellStyle name="Normal 10 3 2 2 7 6" xfId="19155"/>
    <cellStyle name="Normal 10 3 2 2 8" xfId="19156"/>
    <cellStyle name="Normal 10 3 2 2 9" xfId="19157"/>
    <cellStyle name="Normal 10 3 2 3" xfId="19158"/>
    <cellStyle name="Normal 10 3 2 3 2" xfId="19159"/>
    <cellStyle name="Normal 10 3 2 3 3" xfId="19160"/>
    <cellStyle name="Normal 10 3 2 3 4" xfId="19161"/>
    <cellStyle name="Normal 10 3 2 3 5" xfId="19162"/>
    <cellStyle name="Normal 10 3 2 3 6" xfId="19163"/>
    <cellStyle name="Normal 10 3 2 4" xfId="19164"/>
    <cellStyle name="Normal 10 3 2 4 2" xfId="19165"/>
    <cellStyle name="Normal 10 3 2 4 3" xfId="19166"/>
    <cellStyle name="Normal 10 3 2 4 4" xfId="19167"/>
    <cellStyle name="Normal 10 3 2 4 5" xfId="19168"/>
    <cellStyle name="Normal 10 3 2 4 6" xfId="19169"/>
    <cellStyle name="Normal 10 3 2 5" xfId="19170"/>
    <cellStyle name="Normal 10 3 2 5 2" xfId="19171"/>
    <cellStyle name="Normal 10 3 2 5 3" xfId="19172"/>
    <cellStyle name="Normal 10 3 2 5 4" xfId="19173"/>
    <cellStyle name="Normal 10 3 2 5 5" xfId="19174"/>
    <cellStyle name="Normal 10 3 2 5 6" xfId="19175"/>
    <cellStyle name="Normal 10 3 2 6" xfId="19176"/>
    <cellStyle name="Normal 10 3 2 6 2" xfId="19177"/>
    <cellStyle name="Normal 10 3 2 6 3" xfId="19178"/>
    <cellStyle name="Normal 10 3 2 6 4" xfId="19179"/>
    <cellStyle name="Normal 10 3 2 6 5" xfId="19180"/>
    <cellStyle name="Normal 10 3 2 6 6" xfId="19181"/>
    <cellStyle name="Normal 10 3 2 7" xfId="19182"/>
    <cellStyle name="Normal 10 3 2 7 2" xfId="19183"/>
    <cellStyle name="Normal 10 3 2 7 3" xfId="19184"/>
    <cellStyle name="Normal 10 3 2 7 4" xfId="19185"/>
    <cellStyle name="Normal 10 3 2 7 5" xfId="19186"/>
    <cellStyle name="Normal 10 3 2 7 6" xfId="19187"/>
    <cellStyle name="Normal 10 3 2 8" xfId="19188"/>
    <cellStyle name="Normal 10 3 2 8 2" xfId="19189"/>
    <cellStyle name="Normal 10 3 2 8 3" xfId="19190"/>
    <cellStyle name="Normal 10 3 2 8 4" xfId="19191"/>
    <cellStyle name="Normal 10 3 2 8 5" xfId="19192"/>
    <cellStyle name="Normal 10 3 2 8 6" xfId="19193"/>
    <cellStyle name="Normal 10 3 2 9" xfId="19194"/>
    <cellStyle name="Normal 10 3 3" xfId="19195"/>
    <cellStyle name="Normal 10 3 3 10" xfId="19196"/>
    <cellStyle name="Normal 10 3 3 11" xfId="19197"/>
    <cellStyle name="Normal 10 3 3 12" xfId="19198"/>
    <cellStyle name="Normal 10 3 3 13" xfId="19199"/>
    <cellStyle name="Normal 10 3 3 2" xfId="19200"/>
    <cellStyle name="Normal 10 3 3 2 10" xfId="19201"/>
    <cellStyle name="Normal 10 3 3 2 11" xfId="19202"/>
    <cellStyle name="Normal 10 3 3 2 12" xfId="19203"/>
    <cellStyle name="Normal 10 3 3 2 2" xfId="19204"/>
    <cellStyle name="Normal 10 3 3 2 2 2" xfId="19205"/>
    <cellStyle name="Normal 10 3 3 2 2 3" xfId="19206"/>
    <cellStyle name="Normal 10 3 3 2 2 4" xfId="19207"/>
    <cellStyle name="Normal 10 3 3 2 2 5" xfId="19208"/>
    <cellStyle name="Normal 10 3 3 2 2 6" xfId="19209"/>
    <cellStyle name="Normal 10 3 3 2 3" xfId="19210"/>
    <cellStyle name="Normal 10 3 3 2 3 2" xfId="19211"/>
    <cellStyle name="Normal 10 3 3 2 3 3" xfId="19212"/>
    <cellStyle name="Normal 10 3 3 2 3 4" xfId="19213"/>
    <cellStyle name="Normal 10 3 3 2 3 5" xfId="19214"/>
    <cellStyle name="Normal 10 3 3 2 3 6" xfId="19215"/>
    <cellStyle name="Normal 10 3 3 2 4" xfId="19216"/>
    <cellStyle name="Normal 10 3 3 2 4 2" xfId="19217"/>
    <cellStyle name="Normal 10 3 3 2 4 3" xfId="19218"/>
    <cellStyle name="Normal 10 3 3 2 4 4" xfId="19219"/>
    <cellStyle name="Normal 10 3 3 2 4 5" xfId="19220"/>
    <cellStyle name="Normal 10 3 3 2 4 6" xfId="19221"/>
    <cellStyle name="Normal 10 3 3 2 5" xfId="19222"/>
    <cellStyle name="Normal 10 3 3 2 5 2" xfId="19223"/>
    <cellStyle name="Normal 10 3 3 2 5 3" xfId="19224"/>
    <cellStyle name="Normal 10 3 3 2 5 4" xfId="19225"/>
    <cellStyle name="Normal 10 3 3 2 5 5" xfId="19226"/>
    <cellStyle name="Normal 10 3 3 2 5 6" xfId="19227"/>
    <cellStyle name="Normal 10 3 3 2 6" xfId="19228"/>
    <cellStyle name="Normal 10 3 3 2 6 2" xfId="19229"/>
    <cellStyle name="Normal 10 3 3 2 6 3" xfId="19230"/>
    <cellStyle name="Normal 10 3 3 2 6 4" xfId="19231"/>
    <cellStyle name="Normal 10 3 3 2 6 5" xfId="19232"/>
    <cellStyle name="Normal 10 3 3 2 6 6" xfId="19233"/>
    <cellStyle name="Normal 10 3 3 2 7" xfId="19234"/>
    <cellStyle name="Normal 10 3 3 2 7 2" xfId="19235"/>
    <cellStyle name="Normal 10 3 3 2 7 3" xfId="19236"/>
    <cellStyle name="Normal 10 3 3 2 7 4" xfId="19237"/>
    <cellStyle name="Normal 10 3 3 2 7 5" xfId="19238"/>
    <cellStyle name="Normal 10 3 3 2 7 6" xfId="19239"/>
    <cellStyle name="Normal 10 3 3 2 8" xfId="19240"/>
    <cellStyle name="Normal 10 3 3 2 9" xfId="19241"/>
    <cellStyle name="Normal 10 3 3 3" xfId="19242"/>
    <cellStyle name="Normal 10 3 3 3 2" xfId="19243"/>
    <cellStyle name="Normal 10 3 3 3 3" xfId="19244"/>
    <cellStyle name="Normal 10 3 3 3 4" xfId="19245"/>
    <cellStyle name="Normal 10 3 3 3 5" xfId="19246"/>
    <cellStyle name="Normal 10 3 3 3 6" xfId="19247"/>
    <cellStyle name="Normal 10 3 3 4" xfId="19248"/>
    <cellStyle name="Normal 10 3 3 4 2" xfId="19249"/>
    <cellStyle name="Normal 10 3 3 4 3" xfId="19250"/>
    <cellStyle name="Normal 10 3 3 4 4" xfId="19251"/>
    <cellStyle name="Normal 10 3 3 4 5" xfId="19252"/>
    <cellStyle name="Normal 10 3 3 4 6" xfId="19253"/>
    <cellStyle name="Normal 10 3 3 5" xfId="19254"/>
    <cellStyle name="Normal 10 3 3 5 2" xfId="19255"/>
    <cellStyle name="Normal 10 3 3 5 3" xfId="19256"/>
    <cellStyle name="Normal 10 3 3 5 4" xfId="19257"/>
    <cellStyle name="Normal 10 3 3 5 5" xfId="19258"/>
    <cellStyle name="Normal 10 3 3 5 6" xfId="19259"/>
    <cellStyle name="Normal 10 3 3 6" xfId="19260"/>
    <cellStyle name="Normal 10 3 3 6 2" xfId="19261"/>
    <cellStyle name="Normal 10 3 3 6 3" xfId="19262"/>
    <cellStyle name="Normal 10 3 3 6 4" xfId="19263"/>
    <cellStyle name="Normal 10 3 3 6 5" xfId="19264"/>
    <cellStyle name="Normal 10 3 3 6 6" xfId="19265"/>
    <cellStyle name="Normal 10 3 3 7" xfId="19266"/>
    <cellStyle name="Normal 10 3 3 7 2" xfId="19267"/>
    <cellStyle name="Normal 10 3 3 7 3" xfId="19268"/>
    <cellStyle name="Normal 10 3 3 7 4" xfId="19269"/>
    <cellStyle name="Normal 10 3 3 7 5" xfId="19270"/>
    <cellStyle name="Normal 10 3 3 7 6" xfId="19271"/>
    <cellStyle name="Normal 10 3 3 8" xfId="19272"/>
    <cellStyle name="Normal 10 3 3 8 2" xfId="19273"/>
    <cellStyle name="Normal 10 3 3 8 3" xfId="19274"/>
    <cellStyle name="Normal 10 3 3 8 4" xfId="19275"/>
    <cellStyle name="Normal 10 3 3 8 5" xfId="19276"/>
    <cellStyle name="Normal 10 3 3 8 6" xfId="19277"/>
    <cellStyle name="Normal 10 3 3 9" xfId="19278"/>
    <cellStyle name="Normal 10 3 4" xfId="19279"/>
    <cellStyle name="Normal 10 3 4 10" xfId="19280"/>
    <cellStyle name="Normal 10 3 4 11" xfId="19281"/>
    <cellStyle name="Normal 10 3 4 12" xfId="19282"/>
    <cellStyle name="Normal 10 3 4 13" xfId="19283"/>
    <cellStyle name="Normal 10 3 4 2" xfId="19284"/>
    <cellStyle name="Normal 10 3 4 2 10" xfId="19285"/>
    <cellStyle name="Normal 10 3 4 2 11" xfId="19286"/>
    <cellStyle name="Normal 10 3 4 2 12" xfId="19287"/>
    <cellStyle name="Normal 10 3 4 2 2" xfId="19288"/>
    <cellStyle name="Normal 10 3 4 2 2 2" xfId="19289"/>
    <cellStyle name="Normal 10 3 4 2 2 3" xfId="19290"/>
    <cellStyle name="Normal 10 3 4 2 2 4" xfId="19291"/>
    <cellStyle name="Normal 10 3 4 2 2 5" xfId="19292"/>
    <cellStyle name="Normal 10 3 4 2 2 6" xfId="19293"/>
    <cellStyle name="Normal 10 3 4 2 3" xfId="19294"/>
    <cellStyle name="Normal 10 3 4 2 3 2" xfId="19295"/>
    <cellStyle name="Normal 10 3 4 2 3 3" xfId="19296"/>
    <cellStyle name="Normal 10 3 4 2 3 4" xfId="19297"/>
    <cellStyle name="Normal 10 3 4 2 3 5" xfId="19298"/>
    <cellStyle name="Normal 10 3 4 2 3 6" xfId="19299"/>
    <cellStyle name="Normal 10 3 4 2 4" xfId="19300"/>
    <cellStyle name="Normal 10 3 4 2 4 2" xfId="19301"/>
    <cellStyle name="Normal 10 3 4 2 4 3" xfId="19302"/>
    <cellStyle name="Normal 10 3 4 2 4 4" xfId="19303"/>
    <cellStyle name="Normal 10 3 4 2 4 5" xfId="19304"/>
    <cellStyle name="Normal 10 3 4 2 4 6" xfId="19305"/>
    <cellStyle name="Normal 10 3 4 2 5" xfId="19306"/>
    <cellStyle name="Normal 10 3 4 2 5 2" xfId="19307"/>
    <cellStyle name="Normal 10 3 4 2 5 3" xfId="19308"/>
    <cellStyle name="Normal 10 3 4 2 5 4" xfId="19309"/>
    <cellStyle name="Normal 10 3 4 2 5 5" xfId="19310"/>
    <cellStyle name="Normal 10 3 4 2 5 6" xfId="19311"/>
    <cellStyle name="Normal 10 3 4 2 6" xfId="19312"/>
    <cellStyle name="Normal 10 3 4 2 6 2" xfId="19313"/>
    <cellStyle name="Normal 10 3 4 2 6 3" xfId="19314"/>
    <cellStyle name="Normal 10 3 4 2 6 4" xfId="19315"/>
    <cellStyle name="Normal 10 3 4 2 6 5" xfId="19316"/>
    <cellStyle name="Normal 10 3 4 2 6 6" xfId="19317"/>
    <cellStyle name="Normal 10 3 4 2 7" xfId="19318"/>
    <cellStyle name="Normal 10 3 4 2 7 2" xfId="19319"/>
    <cellStyle name="Normal 10 3 4 2 7 3" xfId="19320"/>
    <cellStyle name="Normal 10 3 4 2 7 4" xfId="19321"/>
    <cellStyle name="Normal 10 3 4 2 7 5" xfId="19322"/>
    <cellStyle name="Normal 10 3 4 2 7 6" xfId="19323"/>
    <cellStyle name="Normal 10 3 4 2 8" xfId="19324"/>
    <cellStyle name="Normal 10 3 4 2 9" xfId="19325"/>
    <cellStyle name="Normal 10 3 4 3" xfId="19326"/>
    <cellStyle name="Normal 10 3 4 3 2" xfId="19327"/>
    <cellStyle name="Normal 10 3 4 3 3" xfId="19328"/>
    <cellStyle name="Normal 10 3 4 3 4" xfId="19329"/>
    <cellStyle name="Normal 10 3 4 3 5" xfId="19330"/>
    <cellStyle name="Normal 10 3 4 3 6" xfId="19331"/>
    <cellStyle name="Normal 10 3 4 4" xfId="19332"/>
    <cellStyle name="Normal 10 3 4 4 2" xfId="19333"/>
    <cellStyle name="Normal 10 3 4 4 3" xfId="19334"/>
    <cellStyle name="Normal 10 3 4 4 4" xfId="19335"/>
    <cellStyle name="Normal 10 3 4 4 5" xfId="19336"/>
    <cellStyle name="Normal 10 3 4 4 6" xfId="19337"/>
    <cellStyle name="Normal 10 3 4 5" xfId="19338"/>
    <cellStyle name="Normal 10 3 4 5 2" xfId="19339"/>
    <cellStyle name="Normal 10 3 4 5 3" xfId="19340"/>
    <cellStyle name="Normal 10 3 4 5 4" xfId="19341"/>
    <cellStyle name="Normal 10 3 4 5 5" xfId="19342"/>
    <cellStyle name="Normal 10 3 4 5 6" xfId="19343"/>
    <cellStyle name="Normal 10 3 4 6" xfId="19344"/>
    <cellStyle name="Normal 10 3 4 6 2" xfId="19345"/>
    <cellStyle name="Normal 10 3 4 6 3" xfId="19346"/>
    <cellStyle name="Normal 10 3 4 6 4" xfId="19347"/>
    <cellStyle name="Normal 10 3 4 6 5" xfId="19348"/>
    <cellStyle name="Normal 10 3 4 6 6" xfId="19349"/>
    <cellStyle name="Normal 10 3 4 7" xfId="19350"/>
    <cellStyle name="Normal 10 3 4 7 2" xfId="19351"/>
    <cellStyle name="Normal 10 3 4 7 3" xfId="19352"/>
    <cellStyle name="Normal 10 3 4 7 4" xfId="19353"/>
    <cellStyle name="Normal 10 3 4 7 5" xfId="19354"/>
    <cellStyle name="Normal 10 3 4 7 6" xfId="19355"/>
    <cellStyle name="Normal 10 3 4 8" xfId="19356"/>
    <cellStyle name="Normal 10 3 4 8 2" xfId="19357"/>
    <cellStyle name="Normal 10 3 4 8 3" xfId="19358"/>
    <cellStyle name="Normal 10 3 4 8 4" xfId="19359"/>
    <cellStyle name="Normal 10 3 4 8 5" xfId="19360"/>
    <cellStyle name="Normal 10 3 4 8 6" xfId="19361"/>
    <cellStyle name="Normal 10 3 4 9" xfId="19362"/>
    <cellStyle name="Normal 10 3 5" xfId="19363"/>
    <cellStyle name="Normal 10 3 5 10" xfId="19364"/>
    <cellStyle name="Normal 10 3 5 11" xfId="19365"/>
    <cellStyle name="Normal 10 3 5 12" xfId="19366"/>
    <cellStyle name="Normal 10 3 5 2" xfId="19367"/>
    <cellStyle name="Normal 10 3 5 2 2" xfId="19368"/>
    <cellStyle name="Normal 10 3 5 2 3" xfId="19369"/>
    <cellStyle name="Normal 10 3 5 2 4" xfId="19370"/>
    <cellStyle name="Normal 10 3 5 2 5" xfId="19371"/>
    <cellStyle name="Normal 10 3 5 2 6" xfId="19372"/>
    <cellStyle name="Normal 10 3 5 3" xfId="19373"/>
    <cellStyle name="Normal 10 3 5 3 2" xfId="19374"/>
    <cellStyle name="Normal 10 3 5 3 3" xfId="19375"/>
    <cellStyle name="Normal 10 3 5 3 4" xfId="19376"/>
    <cellStyle name="Normal 10 3 5 3 5" xfId="19377"/>
    <cellStyle name="Normal 10 3 5 3 6" xfId="19378"/>
    <cellStyle name="Normal 10 3 5 4" xfId="19379"/>
    <cellStyle name="Normal 10 3 5 4 2" xfId="19380"/>
    <cellStyle name="Normal 10 3 5 4 3" xfId="19381"/>
    <cellStyle name="Normal 10 3 5 4 4" xfId="19382"/>
    <cellStyle name="Normal 10 3 5 4 5" xfId="19383"/>
    <cellStyle name="Normal 10 3 5 4 6" xfId="19384"/>
    <cellStyle name="Normal 10 3 5 5" xfId="19385"/>
    <cellStyle name="Normal 10 3 5 5 2" xfId="19386"/>
    <cellStyle name="Normal 10 3 5 5 3" xfId="19387"/>
    <cellStyle name="Normal 10 3 5 5 4" xfId="19388"/>
    <cellStyle name="Normal 10 3 5 5 5" xfId="19389"/>
    <cellStyle name="Normal 10 3 5 5 6" xfId="19390"/>
    <cellStyle name="Normal 10 3 5 6" xfId="19391"/>
    <cellStyle name="Normal 10 3 5 6 2" xfId="19392"/>
    <cellStyle name="Normal 10 3 5 6 3" xfId="19393"/>
    <cellStyle name="Normal 10 3 5 6 4" xfId="19394"/>
    <cellStyle name="Normal 10 3 5 6 5" xfId="19395"/>
    <cellStyle name="Normal 10 3 5 6 6" xfId="19396"/>
    <cellStyle name="Normal 10 3 5 7" xfId="19397"/>
    <cellStyle name="Normal 10 3 5 7 2" xfId="19398"/>
    <cellStyle name="Normal 10 3 5 7 3" xfId="19399"/>
    <cellStyle name="Normal 10 3 5 7 4" xfId="19400"/>
    <cellStyle name="Normal 10 3 5 7 5" xfId="19401"/>
    <cellStyle name="Normal 10 3 5 7 6" xfId="19402"/>
    <cellStyle name="Normal 10 3 5 8" xfId="19403"/>
    <cellStyle name="Normal 10 3 5 9" xfId="19404"/>
    <cellStyle name="Normal 10 3 6" xfId="19405"/>
    <cellStyle name="Normal 10 3 6 2" xfId="19406"/>
    <cellStyle name="Normal 10 3 6 3" xfId="19407"/>
    <cellStyle name="Normal 10 3 6 4" xfId="19408"/>
    <cellStyle name="Normal 10 3 6 5" xfId="19409"/>
    <cellStyle name="Normal 10 3 6 6" xfId="19410"/>
    <cellStyle name="Normal 10 3 7" xfId="19411"/>
    <cellStyle name="Normal 10 3 7 2" xfId="19412"/>
    <cellStyle name="Normal 10 3 7 3" xfId="19413"/>
    <cellStyle name="Normal 10 3 7 4" xfId="19414"/>
    <cellStyle name="Normal 10 3 7 5" xfId="19415"/>
    <cellStyle name="Normal 10 3 7 6" xfId="19416"/>
    <cellStyle name="Normal 10 3 8" xfId="19417"/>
    <cellStyle name="Normal 10 3 8 2" xfId="19418"/>
    <cellStyle name="Normal 10 3 8 3" xfId="19419"/>
    <cellStyle name="Normal 10 3 8 4" xfId="19420"/>
    <cellStyle name="Normal 10 3 8 5" xfId="19421"/>
    <cellStyle name="Normal 10 3 8 6" xfId="19422"/>
    <cellStyle name="Normal 10 3 9" xfId="19423"/>
    <cellStyle name="Normal 10 3 9 2" xfId="19424"/>
    <cellStyle name="Normal 10 3 9 3" xfId="19425"/>
    <cellStyle name="Normal 10 3 9 4" xfId="19426"/>
    <cellStyle name="Normal 10 3 9 5" xfId="19427"/>
    <cellStyle name="Normal 10 3 9 6" xfId="19428"/>
    <cellStyle name="Normal 10 4" xfId="19429"/>
    <cellStyle name="Normal 10 4 10" xfId="19430"/>
    <cellStyle name="Normal 10 4 10 2" xfId="19431"/>
    <cellStyle name="Normal 10 4 10 3" xfId="19432"/>
    <cellStyle name="Normal 10 4 10 4" xfId="19433"/>
    <cellStyle name="Normal 10 4 10 5" xfId="19434"/>
    <cellStyle name="Normal 10 4 10 6" xfId="19435"/>
    <cellStyle name="Normal 10 4 11" xfId="19436"/>
    <cellStyle name="Normal 10 4 11 2" xfId="19437"/>
    <cellStyle name="Normal 10 4 11 3" xfId="19438"/>
    <cellStyle name="Normal 10 4 11 4" xfId="19439"/>
    <cellStyle name="Normal 10 4 11 5" xfId="19440"/>
    <cellStyle name="Normal 10 4 11 6" xfId="19441"/>
    <cellStyle name="Normal 10 4 12" xfId="19442"/>
    <cellStyle name="Normal 10 4 13" xfId="19443"/>
    <cellStyle name="Normal 10 4 14" xfId="19444"/>
    <cellStyle name="Normal 10 4 15" xfId="19445"/>
    <cellStyle name="Normal 10 4 16" xfId="19446"/>
    <cellStyle name="Normal 10 4 17" xfId="19447"/>
    <cellStyle name="Normal 10 4 18" xfId="19448"/>
    <cellStyle name="Normal 10 4 2" xfId="19449"/>
    <cellStyle name="Normal 10 4 2 10" xfId="19450"/>
    <cellStyle name="Normal 10 4 2 11" xfId="19451"/>
    <cellStyle name="Normal 10 4 2 12" xfId="19452"/>
    <cellStyle name="Normal 10 4 2 13" xfId="19453"/>
    <cellStyle name="Normal 10 4 2 2" xfId="19454"/>
    <cellStyle name="Normal 10 4 2 2 10" xfId="19455"/>
    <cellStyle name="Normal 10 4 2 2 11" xfId="19456"/>
    <cellStyle name="Normal 10 4 2 2 12" xfId="19457"/>
    <cellStyle name="Normal 10 4 2 2 2" xfId="19458"/>
    <cellStyle name="Normal 10 4 2 2 2 2" xfId="19459"/>
    <cellStyle name="Normal 10 4 2 2 2 3" xfId="19460"/>
    <cellStyle name="Normal 10 4 2 2 2 4" xfId="19461"/>
    <cellStyle name="Normal 10 4 2 2 2 5" xfId="19462"/>
    <cellStyle name="Normal 10 4 2 2 2 6" xfId="19463"/>
    <cellStyle name="Normal 10 4 2 2 3" xfId="19464"/>
    <cellStyle name="Normal 10 4 2 2 3 2" xfId="19465"/>
    <cellStyle name="Normal 10 4 2 2 3 3" xfId="19466"/>
    <cellStyle name="Normal 10 4 2 2 3 4" xfId="19467"/>
    <cellStyle name="Normal 10 4 2 2 3 5" xfId="19468"/>
    <cellStyle name="Normal 10 4 2 2 3 6" xfId="19469"/>
    <cellStyle name="Normal 10 4 2 2 4" xfId="19470"/>
    <cellStyle name="Normal 10 4 2 2 4 2" xfId="19471"/>
    <cellStyle name="Normal 10 4 2 2 4 3" xfId="19472"/>
    <cellStyle name="Normal 10 4 2 2 4 4" xfId="19473"/>
    <cellStyle name="Normal 10 4 2 2 4 5" xfId="19474"/>
    <cellStyle name="Normal 10 4 2 2 4 6" xfId="19475"/>
    <cellStyle name="Normal 10 4 2 2 5" xfId="19476"/>
    <cellStyle name="Normal 10 4 2 2 5 2" xfId="19477"/>
    <cellStyle name="Normal 10 4 2 2 5 3" xfId="19478"/>
    <cellStyle name="Normal 10 4 2 2 5 4" xfId="19479"/>
    <cellStyle name="Normal 10 4 2 2 5 5" xfId="19480"/>
    <cellStyle name="Normal 10 4 2 2 5 6" xfId="19481"/>
    <cellStyle name="Normal 10 4 2 2 6" xfId="19482"/>
    <cellStyle name="Normal 10 4 2 2 6 2" xfId="19483"/>
    <cellStyle name="Normal 10 4 2 2 6 3" xfId="19484"/>
    <cellStyle name="Normal 10 4 2 2 6 4" xfId="19485"/>
    <cellStyle name="Normal 10 4 2 2 6 5" xfId="19486"/>
    <cellStyle name="Normal 10 4 2 2 6 6" xfId="19487"/>
    <cellStyle name="Normal 10 4 2 2 7" xfId="19488"/>
    <cellStyle name="Normal 10 4 2 2 7 2" xfId="19489"/>
    <cellStyle name="Normal 10 4 2 2 7 3" xfId="19490"/>
    <cellStyle name="Normal 10 4 2 2 7 4" xfId="19491"/>
    <cellStyle name="Normal 10 4 2 2 7 5" xfId="19492"/>
    <cellStyle name="Normal 10 4 2 2 7 6" xfId="19493"/>
    <cellStyle name="Normal 10 4 2 2 8" xfId="19494"/>
    <cellStyle name="Normal 10 4 2 2 9" xfId="19495"/>
    <cellStyle name="Normal 10 4 2 3" xfId="19496"/>
    <cellStyle name="Normal 10 4 2 3 2" xfId="19497"/>
    <cellStyle name="Normal 10 4 2 3 3" xfId="19498"/>
    <cellStyle name="Normal 10 4 2 3 4" xfId="19499"/>
    <cellStyle name="Normal 10 4 2 3 5" xfId="19500"/>
    <cellStyle name="Normal 10 4 2 3 6" xfId="19501"/>
    <cellStyle name="Normal 10 4 2 4" xfId="19502"/>
    <cellStyle name="Normal 10 4 2 4 2" xfId="19503"/>
    <cellStyle name="Normal 10 4 2 4 3" xfId="19504"/>
    <cellStyle name="Normal 10 4 2 4 4" xfId="19505"/>
    <cellStyle name="Normal 10 4 2 4 5" xfId="19506"/>
    <cellStyle name="Normal 10 4 2 4 6" xfId="19507"/>
    <cellStyle name="Normal 10 4 2 5" xfId="19508"/>
    <cellStyle name="Normal 10 4 2 5 2" xfId="19509"/>
    <cellStyle name="Normal 10 4 2 5 3" xfId="19510"/>
    <cellStyle name="Normal 10 4 2 5 4" xfId="19511"/>
    <cellStyle name="Normal 10 4 2 5 5" xfId="19512"/>
    <cellStyle name="Normal 10 4 2 5 6" xfId="19513"/>
    <cellStyle name="Normal 10 4 2 6" xfId="19514"/>
    <cellStyle name="Normal 10 4 2 6 2" xfId="19515"/>
    <cellStyle name="Normal 10 4 2 6 3" xfId="19516"/>
    <cellStyle name="Normal 10 4 2 6 4" xfId="19517"/>
    <cellStyle name="Normal 10 4 2 6 5" xfId="19518"/>
    <cellStyle name="Normal 10 4 2 6 6" xfId="19519"/>
    <cellStyle name="Normal 10 4 2 7" xfId="19520"/>
    <cellStyle name="Normal 10 4 2 7 2" xfId="19521"/>
    <cellStyle name="Normal 10 4 2 7 3" xfId="19522"/>
    <cellStyle name="Normal 10 4 2 7 4" xfId="19523"/>
    <cellStyle name="Normal 10 4 2 7 5" xfId="19524"/>
    <cellStyle name="Normal 10 4 2 7 6" xfId="19525"/>
    <cellStyle name="Normal 10 4 2 8" xfId="19526"/>
    <cellStyle name="Normal 10 4 2 8 2" xfId="19527"/>
    <cellStyle name="Normal 10 4 2 8 3" xfId="19528"/>
    <cellStyle name="Normal 10 4 2 8 4" xfId="19529"/>
    <cellStyle name="Normal 10 4 2 8 5" xfId="19530"/>
    <cellStyle name="Normal 10 4 2 8 6" xfId="19531"/>
    <cellStyle name="Normal 10 4 2 9" xfId="19532"/>
    <cellStyle name="Normal 10 4 3" xfId="19533"/>
    <cellStyle name="Normal 10 4 3 10" xfId="19534"/>
    <cellStyle name="Normal 10 4 3 11" xfId="19535"/>
    <cellStyle name="Normal 10 4 3 12" xfId="19536"/>
    <cellStyle name="Normal 10 4 3 13" xfId="19537"/>
    <cellStyle name="Normal 10 4 3 2" xfId="19538"/>
    <cellStyle name="Normal 10 4 3 2 10" xfId="19539"/>
    <cellStyle name="Normal 10 4 3 2 11" xfId="19540"/>
    <cellStyle name="Normal 10 4 3 2 12" xfId="19541"/>
    <cellStyle name="Normal 10 4 3 2 2" xfId="19542"/>
    <cellStyle name="Normal 10 4 3 2 2 2" xfId="19543"/>
    <cellStyle name="Normal 10 4 3 2 2 3" xfId="19544"/>
    <cellStyle name="Normal 10 4 3 2 2 4" xfId="19545"/>
    <cellStyle name="Normal 10 4 3 2 2 5" xfId="19546"/>
    <cellStyle name="Normal 10 4 3 2 2 6" xfId="19547"/>
    <cellStyle name="Normal 10 4 3 2 3" xfId="19548"/>
    <cellStyle name="Normal 10 4 3 2 3 2" xfId="19549"/>
    <cellStyle name="Normal 10 4 3 2 3 3" xfId="19550"/>
    <cellStyle name="Normal 10 4 3 2 3 4" xfId="19551"/>
    <cellStyle name="Normal 10 4 3 2 3 5" xfId="19552"/>
    <cellStyle name="Normal 10 4 3 2 3 6" xfId="19553"/>
    <cellStyle name="Normal 10 4 3 2 4" xfId="19554"/>
    <cellStyle name="Normal 10 4 3 2 4 2" xfId="19555"/>
    <cellStyle name="Normal 10 4 3 2 4 3" xfId="19556"/>
    <cellStyle name="Normal 10 4 3 2 4 4" xfId="19557"/>
    <cellStyle name="Normal 10 4 3 2 4 5" xfId="19558"/>
    <cellStyle name="Normal 10 4 3 2 4 6" xfId="19559"/>
    <cellStyle name="Normal 10 4 3 2 5" xfId="19560"/>
    <cellStyle name="Normal 10 4 3 2 5 2" xfId="19561"/>
    <cellStyle name="Normal 10 4 3 2 5 3" xfId="19562"/>
    <cellStyle name="Normal 10 4 3 2 5 4" xfId="19563"/>
    <cellStyle name="Normal 10 4 3 2 5 5" xfId="19564"/>
    <cellStyle name="Normal 10 4 3 2 5 6" xfId="19565"/>
    <cellStyle name="Normal 10 4 3 2 6" xfId="19566"/>
    <cellStyle name="Normal 10 4 3 2 6 2" xfId="19567"/>
    <cellStyle name="Normal 10 4 3 2 6 3" xfId="19568"/>
    <cellStyle name="Normal 10 4 3 2 6 4" xfId="19569"/>
    <cellStyle name="Normal 10 4 3 2 6 5" xfId="19570"/>
    <cellStyle name="Normal 10 4 3 2 6 6" xfId="19571"/>
    <cellStyle name="Normal 10 4 3 2 7" xfId="19572"/>
    <cellStyle name="Normal 10 4 3 2 7 2" xfId="19573"/>
    <cellStyle name="Normal 10 4 3 2 7 3" xfId="19574"/>
    <cellStyle name="Normal 10 4 3 2 7 4" xfId="19575"/>
    <cellStyle name="Normal 10 4 3 2 7 5" xfId="19576"/>
    <cellStyle name="Normal 10 4 3 2 7 6" xfId="19577"/>
    <cellStyle name="Normal 10 4 3 2 8" xfId="19578"/>
    <cellStyle name="Normal 10 4 3 2 9" xfId="19579"/>
    <cellStyle name="Normal 10 4 3 3" xfId="19580"/>
    <cellStyle name="Normal 10 4 3 3 2" xfId="19581"/>
    <cellStyle name="Normal 10 4 3 3 3" xfId="19582"/>
    <cellStyle name="Normal 10 4 3 3 4" xfId="19583"/>
    <cellStyle name="Normal 10 4 3 3 5" xfId="19584"/>
    <cellStyle name="Normal 10 4 3 3 6" xfId="19585"/>
    <cellStyle name="Normal 10 4 3 4" xfId="19586"/>
    <cellStyle name="Normal 10 4 3 4 2" xfId="19587"/>
    <cellStyle name="Normal 10 4 3 4 3" xfId="19588"/>
    <cellStyle name="Normal 10 4 3 4 4" xfId="19589"/>
    <cellStyle name="Normal 10 4 3 4 5" xfId="19590"/>
    <cellStyle name="Normal 10 4 3 4 6" xfId="19591"/>
    <cellStyle name="Normal 10 4 3 5" xfId="19592"/>
    <cellStyle name="Normal 10 4 3 5 2" xfId="19593"/>
    <cellStyle name="Normal 10 4 3 5 3" xfId="19594"/>
    <cellStyle name="Normal 10 4 3 5 4" xfId="19595"/>
    <cellStyle name="Normal 10 4 3 5 5" xfId="19596"/>
    <cellStyle name="Normal 10 4 3 5 6" xfId="19597"/>
    <cellStyle name="Normal 10 4 3 6" xfId="19598"/>
    <cellStyle name="Normal 10 4 3 6 2" xfId="19599"/>
    <cellStyle name="Normal 10 4 3 6 3" xfId="19600"/>
    <cellStyle name="Normal 10 4 3 6 4" xfId="19601"/>
    <cellStyle name="Normal 10 4 3 6 5" xfId="19602"/>
    <cellStyle name="Normal 10 4 3 6 6" xfId="19603"/>
    <cellStyle name="Normal 10 4 3 7" xfId="19604"/>
    <cellStyle name="Normal 10 4 3 7 2" xfId="19605"/>
    <cellStyle name="Normal 10 4 3 7 3" xfId="19606"/>
    <cellStyle name="Normal 10 4 3 7 4" xfId="19607"/>
    <cellStyle name="Normal 10 4 3 7 5" xfId="19608"/>
    <cellStyle name="Normal 10 4 3 7 6" xfId="19609"/>
    <cellStyle name="Normal 10 4 3 8" xfId="19610"/>
    <cellStyle name="Normal 10 4 3 8 2" xfId="19611"/>
    <cellStyle name="Normal 10 4 3 8 3" xfId="19612"/>
    <cellStyle name="Normal 10 4 3 8 4" xfId="19613"/>
    <cellStyle name="Normal 10 4 3 8 5" xfId="19614"/>
    <cellStyle name="Normal 10 4 3 8 6" xfId="19615"/>
    <cellStyle name="Normal 10 4 3 9" xfId="19616"/>
    <cellStyle name="Normal 10 4 4" xfId="19617"/>
    <cellStyle name="Normal 10 4 4 10" xfId="19618"/>
    <cellStyle name="Normal 10 4 4 11" xfId="19619"/>
    <cellStyle name="Normal 10 4 4 12" xfId="19620"/>
    <cellStyle name="Normal 10 4 4 13" xfId="19621"/>
    <cellStyle name="Normal 10 4 4 2" xfId="19622"/>
    <cellStyle name="Normal 10 4 4 2 10" xfId="19623"/>
    <cellStyle name="Normal 10 4 4 2 11" xfId="19624"/>
    <cellStyle name="Normal 10 4 4 2 12" xfId="19625"/>
    <cellStyle name="Normal 10 4 4 2 2" xfId="19626"/>
    <cellStyle name="Normal 10 4 4 2 2 2" xfId="19627"/>
    <cellStyle name="Normal 10 4 4 2 2 3" xfId="19628"/>
    <cellStyle name="Normal 10 4 4 2 2 4" xfId="19629"/>
    <cellStyle name="Normal 10 4 4 2 2 5" xfId="19630"/>
    <cellStyle name="Normal 10 4 4 2 2 6" xfId="19631"/>
    <cellStyle name="Normal 10 4 4 2 3" xfId="19632"/>
    <cellStyle name="Normal 10 4 4 2 3 2" xfId="19633"/>
    <cellStyle name="Normal 10 4 4 2 3 3" xfId="19634"/>
    <cellStyle name="Normal 10 4 4 2 3 4" xfId="19635"/>
    <cellStyle name="Normal 10 4 4 2 3 5" xfId="19636"/>
    <cellStyle name="Normal 10 4 4 2 3 6" xfId="19637"/>
    <cellStyle name="Normal 10 4 4 2 4" xfId="19638"/>
    <cellStyle name="Normal 10 4 4 2 4 2" xfId="19639"/>
    <cellStyle name="Normal 10 4 4 2 4 3" xfId="19640"/>
    <cellStyle name="Normal 10 4 4 2 4 4" xfId="19641"/>
    <cellStyle name="Normal 10 4 4 2 4 5" xfId="19642"/>
    <cellStyle name="Normal 10 4 4 2 4 6" xfId="19643"/>
    <cellStyle name="Normal 10 4 4 2 5" xfId="19644"/>
    <cellStyle name="Normal 10 4 4 2 5 2" xfId="19645"/>
    <cellStyle name="Normal 10 4 4 2 5 3" xfId="19646"/>
    <cellStyle name="Normal 10 4 4 2 5 4" xfId="19647"/>
    <cellStyle name="Normal 10 4 4 2 5 5" xfId="19648"/>
    <cellStyle name="Normal 10 4 4 2 5 6" xfId="19649"/>
    <cellStyle name="Normal 10 4 4 2 6" xfId="19650"/>
    <cellStyle name="Normal 10 4 4 2 6 2" xfId="19651"/>
    <cellStyle name="Normal 10 4 4 2 6 3" xfId="19652"/>
    <cellStyle name="Normal 10 4 4 2 6 4" xfId="19653"/>
    <cellStyle name="Normal 10 4 4 2 6 5" xfId="19654"/>
    <cellStyle name="Normal 10 4 4 2 6 6" xfId="19655"/>
    <cellStyle name="Normal 10 4 4 2 7" xfId="19656"/>
    <cellStyle name="Normal 10 4 4 2 7 2" xfId="19657"/>
    <cellStyle name="Normal 10 4 4 2 7 3" xfId="19658"/>
    <cellStyle name="Normal 10 4 4 2 7 4" xfId="19659"/>
    <cellStyle name="Normal 10 4 4 2 7 5" xfId="19660"/>
    <cellStyle name="Normal 10 4 4 2 7 6" xfId="19661"/>
    <cellStyle name="Normal 10 4 4 2 8" xfId="19662"/>
    <cellStyle name="Normal 10 4 4 2 9" xfId="19663"/>
    <cellStyle name="Normal 10 4 4 3" xfId="19664"/>
    <cellStyle name="Normal 10 4 4 3 2" xfId="19665"/>
    <cellStyle name="Normal 10 4 4 3 3" xfId="19666"/>
    <cellStyle name="Normal 10 4 4 3 4" xfId="19667"/>
    <cellStyle name="Normal 10 4 4 3 5" xfId="19668"/>
    <cellStyle name="Normal 10 4 4 3 6" xfId="19669"/>
    <cellStyle name="Normal 10 4 4 4" xfId="19670"/>
    <cellStyle name="Normal 10 4 4 4 2" xfId="19671"/>
    <cellStyle name="Normal 10 4 4 4 3" xfId="19672"/>
    <cellStyle name="Normal 10 4 4 4 4" xfId="19673"/>
    <cellStyle name="Normal 10 4 4 4 5" xfId="19674"/>
    <cellStyle name="Normal 10 4 4 4 6" xfId="19675"/>
    <cellStyle name="Normal 10 4 4 5" xfId="19676"/>
    <cellStyle name="Normal 10 4 4 5 2" xfId="19677"/>
    <cellStyle name="Normal 10 4 4 5 3" xfId="19678"/>
    <cellStyle name="Normal 10 4 4 5 4" xfId="19679"/>
    <cellStyle name="Normal 10 4 4 5 5" xfId="19680"/>
    <cellStyle name="Normal 10 4 4 5 6" xfId="19681"/>
    <cellStyle name="Normal 10 4 4 6" xfId="19682"/>
    <cellStyle name="Normal 10 4 4 6 2" xfId="19683"/>
    <cellStyle name="Normal 10 4 4 6 3" xfId="19684"/>
    <cellStyle name="Normal 10 4 4 6 4" xfId="19685"/>
    <cellStyle name="Normal 10 4 4 6 5" xfId="19686"/>
    <cellStyle name="Normal 10 4 4 6 6" xfId="19687"/>
    <cellStyle name="Normal 10 4 4 7" xfId="19688"/>
    <cellStyle name="Normal 10 4 4 7 2" xfId="19689"/>
    <cellStyle name="Normal 10 4 4 7 3" xfId="19690"/>
    <cellStyle name="Normal 10 4 4 7 4" xfId="19691"/>
    <cellStyle name="Normal 10 4 4 7 5" xfId="19692"/>
    <cellStyle name="Normal 10 4 4 7 6" xfId="19693"/>
    <cellStyle name="Normal 10 4 4 8" xfId="19694"/>
    <cellStyle name="Normal 10 4 4 8 2" xfId="19695"/>
    <cellStyle name="Normal 10 4 4 8 3" xfId="19696"/>
    <cellStyle name="Normal 10 4 4 8 4" xfId="19697"/>
    <cellStyle name="Normal 10 4 4 8 5" xfId="19698"/>
    <cellStyle name="Normal 10 4 4 8 6" xfId="19699"/>
    <cellStyle name="Normal 10 4 4 9" xfId="19700"/>
    <cellStyle name="Normal 10 4 5" xfId="19701"/>
    <cellStyle name="Normal 10 4 5 10" xfId="19702"/>
    <cellStyle name="Normal 10 4 5 11" xfId="19703"/>
    <cellStyle name="Normal 10 4 5 12" xfId="19704"/>
    <cellStyle name="Normal 10 4 5 2" xfId="19705"/>
    <cellStyle name="Normal 10 4 5 2 2" xfId="19706"/>
    <cellStyle name="Normal 10 4 5 2 3" xfId="19707"/>
    <cellStyle name="Normal 10 4 5 2 4" xfId="19708"/>
    <cellStyle name="Normal 10 4 5 2 5" xfId="19709"/>
    <cellStyle name="Normal 10 4 5 2 6" xfId="19710"/>
    <cellStyle name="Normal 10 4 5 3" xfId="19711"/>
    <cellStyle name="Normal 10 4 5 3 2" xfId="19712"/>
    <cellStyle name="Normal 10 4 5 3 3" xfId="19713"/>
    <cellStyle name="Normal 10 4 5 3 4" xfId="19714"/>
    <cellStyle name="Normal 10 4 5 3 5" xfId="19715"/>
    <cellStyle name="Normal 10 4 5 3 6" xfId="19716"/>
    <cellStyle name="Normal 10 4 5 4" xfId="19717"/>
    <cellStyle name="Normal 10 4 5 4 2" xfId="19718"/>
    <cellStyle name="Normal 10 4 5 4 3" xfId="19719"/>
    <cellStyle name="Normal 10 4 5 4 4" xfId="19720"/>
    <cellStyle name="Normal 10 4 5 4 5" xfId="19721"/>
    <cellStyle name="Normal 10 4 5 4 6" xfId="19722"/>
    <cellStyle name="Normal 10 4 5 5" xfId="19723"/>
    <cellStyle name="Normal 10 4 5 5 2" xfId="19724"/>
    <cellStyle name="Normal 10 4 5 5 3" xfId="19725"/>
    <cellStyle name="Normal 10 4 5 5 4" xfId="19726"/>
    <cellStyle name="Normal 10 4 5 5 5" xfId="19727"/>
    <cellStyle name="Normal 10 4 5 5 6" xfId="19728"/>
    <cellStyle name="Normal 10 4 5 6" xfId="19729"/>
    <cellStyle name="Normal 10 4 5 6 2" xfId="19730"/>
    <cellStyle name="Normal 10 4 5 6 3" xfId="19731"/>
    <cellStyle name="Normal 10 4 5 6 4" xfId="19732"/>
    <cellStyle name="Normal 10 4 5 6 5" xfId="19733"/>
    <cellStyle name="Normal 10 4 5 6 6" xfId="19734"/>
    <cellStyle name="Normal 10 4 5 7" xfId="19735"/>
    <cellStyle name="Normal 10 4 5 7 2" xfId="19736"/>
    <cellStyle name="Normal 10 4 5 7 3" xfId="19737"/>
    <cellStyle name="Normal 10 4 5 7 4" xfId="19738"/>
    <cellStyle name="Normal 10 4 5 7 5" xfId="19739"/>
    <cellStyle name="Normal 10 4 5 7 6" xfId="19740"/>
    <cellStyle name="Normal 10 4 5 8" xfId="19741"/>
    <cellStyle name="Normal 10 4 5 9" xfId="19742"/>
    <cellStyle name="Normal 10 4 6" xfId="19743"/>
    <cellStyle name="Normal 10 4 6 2" xfId="19744"/>
    <cellStyle name="Normal 10 4 6 3" xfId="19745"/>
    <cellStyle name="Normal 10 4 6 4" xfId="19746"/>
    <cellStyle name="Normal 10 4 6 5" xfId="19747"/>
    <cellStyle name="Normal 10 4 6 6" xfId="19748"/>
    <cellStyle name="Normal 10 4 7" xfId="19749"/>
    <cellStyle name="Normal 10 4 7 2" xfId="19750"/>
    <cellStyle name="Normal 10 4 7 3" xfId="19751"/>
    <cellStyle name="Normal 10 4 7 4" xfId="19752"/>
    <cellStyle name="Normal 10 4 7 5" xfId="19753"/>
    <cellStyle name="Normal 10 4 7 6" xfId="19754"/>
    <cellStyle name="Normal 10 4 8" xfId="19755"/>
    <cellStyle name="Normal 10 4 8 2" xfId="19756"/>
    <cellStyle name="Normal 10 4 8 3" xfId="19757"/>
    <cellStyle name="Normal 10 4 8 4" xfId="19758"/>
    <cellStyle name="Normal 10 4 8 5" xfId="19759"/>
    <cellStyle name="Normal 10 4 8 6" xfId="19760"/>
    <cellStyle name="Normal 10 4 9" xfId="19761"/>
    <cellStyle name="Normal 10 4 9 2" xfId="19762"/>
    <cellStyle name="Normal 10 4 9 3" xfId="19763"/>
    <cellStyle name="Normal 10 4 9 4" xfId="19764"/>
    <cellStyle name="Normal 10 4 9 5" xfId="19765"/>
    <cellStyle name="Normal 10 4 9 6" xfId="19766"/>
    <cellStyle name="Normal 10 5" xfId="19767"/>
    <cellStyle name="Normal 10 5 10" xfId="19768"/>
    <cellStyle name="Normal 10 5 11" xfId="19769"/>
    <cellStyle name="Normal 10 5 12" xfId="19770"/>
    <cellStyle name="Normal 10 5 13" xfId="19771"/>
    <cellStyle name="Normal 10 5 14" xfId="19772"/>
    <cellStyle name="Normal 10 5 15" xfId="19773"/>
    <cellStyle name="Normal 10 5 2" xfId="19774"/>
    <cellStyle name="Normal 10 5 2 10" xfId="19775"/>
    <cellStyle name="Normal 10 5 2 11" xfId="19776"/>
    <cellStyle name="Normal 10 5 2 12" xfId="19777"/>
    <cellStyle name="Normal 10 5 2 2" xfId="19778"/>
    <cellStyle name="Normal 10 5 2 2 2" xfId="19779"/>
    <cellStyle name="Normal 10 5 2 2 3" xfId="19780"/>
    <cellStyle name="Normal 10 5 2 2 4" xfId="19781"/>
    <cellStyle name="Normal 10 5 2 2 5" xfId="19782"/>
    <cellStyle name="Normal 10 5 2 2 6" xfId="19783"/>
    <cellStyle name="Normal 10 5 2 3" xfId="19784"/>
    <cellStyle name="Normal 10 5 2 3 2" xfId="19785"/>
    <cellStyle name="Normal 10 5 2 3 3" xfId="19786"/>
    <cellStyle name="Normal 10 5 2 3 4" xfId="19787"/>
    <cellStyle name="Normal 10 5 2 3 5" xfId="19788"/>
    <cellStyle name="Normal 10 5 2 3 6" xfId="19789"/>
    <cellStyle name="Normal 10 5 2 4" xfId="19790"/>
    <cellStyle name="Normal 10 5 2 4 2" xfId="19791"/>
    <cellStyle name="Normal 10 5 2 4 3" xfId="19792"/>
    <cellStyle name="Normal 10 5 2 4 4" xfId="19793"/>
    <cellStyle name="Normal 10 5 2 4 5" xfId="19794"/>
    <cellStyle name="Normal 10 5 2 4 6" xfId="19795"/>
    <cellStyle name="Normal 10 5 2 5" xfId="19796"/>
    <cellStyle name="Normal 10 5 2 5 2" xfId="19797"/>
    <cellStyle name="Normal 10 5 2 5 3" xfId="19798"/>
    <cellStyle name="Normal 10 5 2 5 4" xfId="19799"/>
    <cellStyle name="Normal 10 5 2 5 5" xfId="19800"/>
    <cellStyle name="Normal 10 5 2 5 6" xfId="19801"/>
    <cellStyle name="Normal 10 5 2 6" xfId="19802"/>
    <cellStyle name="Normal 10 5 2 6 2" xfId="19803"/>
    <cellStyle name="Normal 10 5 2 6 3" xfId="19804"/>
    <cellStyle name="Normal 10 5 2 6 4" xfId="19805"/>
    <cellStyle name="Normal 10 5 2 6 5" xfId="19806"/>
    <cellStyle name="Normal 10 5 2 6 6" xfId="19807"/>
    <cellStyle name="Normal 10 5 2 7" xfId="19808"/>
    <cellStyle name="Normal 10 5 2 7 2" xfId="19809"/>
    <cellStyle name="Normal 10 5 2 7 3" xfId="19810"/>
    <cellStyle name="Normal 10 5 2 7 4" xfId="19811"/>
    <cellStyle name="Normal 10 5 2 7 5" xfId="19812"/>
    <cellStyle name="Normal 10 5 2 7 6" xfId="19813"/>
    <cellStyle name="Normal 10 5 2 8" xfId="19814"/>
    <cellStyle name="Normal 10 5 2 9" xfId="19815"/>
    <cellStyle name="Normal 10 5 3" xfId="19816"/>
    <cellStyle name="Normal 10 5 3 2" xfId="19817"/>
    <cellStyle name="Normal 10 5 3 3" xfId="19818"/>
    <cellStyle name="Normal 10 5 3 4" xfId="19819"/>
    <cellStyle name="Normal 10 5 3 5" xfId="19820"/>
    <cellStyle name="Normal 10 5 3 6" xfId="19821"/>
    <cellStyle name="Normal 10 5 4" xfId="19822"/>
    <cellStyle name="Normal 10 5 4 2" xfId="19823"/>
    <cellStyle name="Normal 10 5 4 3" xfId="19824"/>
    <cellStyle name="Normal 10 5 4 4" xfId="19825"/>
    <cellStyle name="Normal 10 5 4 5" xfId="19826"/>
    <cellStyle name="Normal 10 5 4 6" xfId="19827"/>
    <cellStyle name="Normal 10 5 5" xfId="19828"/>
    <cellStyle name="Normal 10 5 5 2" xfId="19829"/>
    <cellStyle name="Normal 10 5 5 3" xfId="19830"/>
    <cellStyle name="Normal 10 5 5 4" xfId="19831"/>
    <cellStyle name="Normal 10 5 5 5" xfId="19832"/>
    <cellStyle name="Normal 10 5 5 6" xfId="19833"/>
    <cellStyle name="Normal 10 5 6" xfId="19834"/>
    <cellStyle name="Normal 10 5 6 2" xfId="19835"/>
    <cellStyle name="Normal 10 5 6 3" xfId="19836"/>
    <cellStyle name="Normal 10 5 6 4" xfId="19837"/>
    <cellStyle name="Normal 10 5 6 5" xfId="19838"/>
    <cellStyle name="Normal 10 5 6 6" xfId="19839"/>
    <cellStyle name="Normal 10 5 7" xfId="19840"/>
    <cellStyle name="Normal 10 5 7 2" xfId="19841"/>
    <cellStyle name="Normal 10 5 7 3" xfId="19842"/>
    <cellStyle name="Normal 10 5 7 4" xfId="19843"/>
    <cellStyle name="Normal 10 5 7 5" xfId="19844"/>
    <cellStyle name="Normal 10 5 7 6" xfId="19845"/>
    <cellStyle name="Normal 10 5 8" xfId="19846"/>
    <cellStyle name="Normal 10 5 8 2" xfId="19847"/>
    <cellStyle name="Normal 10 5 8 3" xfId="19848"/>
    <cellStyle name="Normal 10 5 8 4" xfId="19849"/>
    <cellStyle name="Normal 10 5 8 5" xfId="19850"/>
    <cellStyle name="Normal 10 5 8 6" xfId="19851"/>
    <cellStyle name="Normal 10 5 9" xfId="19852"/>
    <cellStyle name="Normal 10 6" xfId="19853"/>
    <cellStyle name="Normal 10 6 10" xfId="19854"/>
    <cellStyle name="Normal 10 6 11" xfId="19855"/>
    <cellStyle name="Normal 10 6 12" xfId="19856"/>
    <cellStyle name="Normal 10 6 13" xfId="19857"/>
    <cellStyle name="Normal 10 6 14" xfId="19858"/>
    <cellStyle name="Normal 10 6 15" xfId="19859"/>
    <cellStyle name="Normal 10 6 2" xfId="19860"/>
    <cellStyle name="Normal 10 6 2 10" xfId="19861"/>
    <cellStyle name="Normal 10 6 2 11" xfId="19862"/>
    <cellStyle name="Normal 10 6 2 12" xfId="19863"/>
    <cellStyle name="Normal 10 6 2 2" xfId="19864"/>
    <cellStyle name="Normal 10 6 2 2 2" xfId="19865"/>
    <cellStyle name="Normal 10 6 2 2 3" xfId="19866"/>
    <cellStyle name="Normal 10 6 2 2 4" xfId="19867"/>
    <cellStyle name="Normal 10 6 2 2 5" xfId="19868"/>
    <cellStyle name="Normal 10 6 2 2 6" xfId="19869"/>
    <cellStyle name="Normal 10 6 2 3" xfId="19870"/>
    <cellStyle name="Normal 10 6 2 3 2" xfId="19871"/>
    <cellStyle name="Normal 10 6 2 3 3" xfId="19872"/>
    <cellStyle name="Normal 10 6 2 3 4" xfId="19873"/>
    <cellStyle name="Normal 10 6 2 3 5" xfId="19874"/>
    <cellStyle name="Normal 10 6 2 3 6" xfId="19875"/>
    <cellStyle name="Normal 10 6 2 4" xfId="19876"/>
    <cellStyle name="Normal 10 6 2 4 2" xfId="19877"/>
    <cellStyle name="Normal 10 6 2 4 3" xfId="19878"/>
    <cellStyle name="Normal 10 6 2 4 4" xfId="19879"/>
    <cellStyle name="Normal 10 6 2 4 5" xfId="19880"/>
    <cellStyle name="Normal 10 6 2 4 6" xfId="19881"/>
    <cellStyle name="Normal 10 6 2 5" xfId="19882"/>
    <cellStyle name="Normal 10 6 2 5 2" xfId="19883"/>
    <cellStyle name="Normal 10 6 2 5 3" xfId="19884"/>
    <cellStyle name="Normal 10 6 2 5 4" xfId="19885"/>
    <cellStyle name="Normal 10 6 2 5 5" xfId="19886"/>
    <cellStyle name="Normal 10 6 2 5 6" xfId="19887"/>
    <cellStyle name="Normal 10 6 2 6" xfId="19888"/>
    <cellStyle name="Normal 10 6 2 6 2" xfId="19889"/>
    <cellStyle name="Normal 10 6 2 6 3" xfId="19890"/>
    <cellStyle name="Normal 10 6 2 6 4" xfId="19891"/>
    <cellStyle name="Normal 10 6 2 6 5" xfId="19892"/>
    <cellStyle name="Normal 10 6 2 6 6" xfId="19893"/>
    <cellStyle name="Normal 10 6 2 7" xfId="19894"/>
    <cellStyle name="Normal 10 6 2 7 2" xfId="19895"/>
    <cellStyle name="Normal 10 6 2 7 3" xfId="19896"/>
    <cellStyle name="Normal 10 6 2 7 4" xfId="19897"/>
    <cellStyle name="Normal 10 6 2 7 5" xfId="19898"/>
    <cellStyle name="Normal 10 6 2 7 6" xfId="19899"/>
    <cellStyle name="Normal 10 6 2 8" xfId="19900"/>
    <cellStyle name="Normal 10 6 2 9" xfId="19901"/>
    <cellStyle name="Normal 10 6 3" xfId="19902"/>
    <cellStyle name="Normal 10 6 3 2" xfId="19903"/>
    <cellStyle name="Normal 10 6 3 3" xfId="19904"/>
    <cellStyle name="Normal 10 6 3 4" xfId="19905"/>
    <cellStyle name="Normal 10 6 3 5" xfId="19906"/>
    <cellStyle name="Normal 10 6 3 6" xfId="19907"/>
    <cellStyle name="Normal 10 6 4" xfId="19908"/>
    <cellStyle name="Normal 10 6 4 2" xfId="19909"/>
    <cellStyle name="Normal 10 6 4 3" xfId="19910"/>
    <cellStyle name="Normal 10 6 4 4" xfId="19911"/>
    <cellStyle name="Normal 10 6 4 5" xfId="19912"/>
    <cellStyle name="Normal 10 6 4 6" xfId="19913"/>
    <cellStyle name="Normal 10 6 5" xfId="19914"/>
    <cellStyle name="Normal 10 6 5 2" xfId="19915"/>
    <cellStyle name="Normal 10 6 5 3" xfId="19916"/>
    <cellStyle name="Normal 10 6 5 4" xfId="19917"/>
    <cellStyle name="Normal 10 6 5 5" xfId="19918"/>
    <cellStyle name="Normal 10 6 5 6" xfId="19919"/>
    <cellStyle name="Normal 10 6 6" xfId="19920"/>
    <cellStyle name="Normal 10 6 6 2" xfId="19921"/>
    <cellStyle name="Normal 10 6 6 3" xfId="19922"/>
    <cellStyle name="Normal 10 6 6 4" xfId="19923"/>
    <cellStyle name="Normal 10 6 6 5" xfId="19924"/>
    <cellStyle name="Normal 10 6 6 6" xfId="19925"/>
    <cellStyle name="Normal 10 6 7" xfId="19926"/>
    <cellStyle name="Normal 10 6 7 2" xfId="19927"/>
    <cellStyle name="Normal 10 6 7 3" xfId="19928"/>
    <cellStyle name="Normal 10 6 7 4" xfId="19929"/>
    <cellStyle name="Normal 10 6 7 5" xfId="19930"/>
    <cellStyle name="Normal 10 6 7 6" xfId="19931"/>
    <cellStyle name="Normal 10 6 8" xfId="19932"/>
    <cellStyle name="Normal 10 6 8 2" xfId="19933"/>
    <cellStyle name="Normal 10 6 8 3" xfId="19934"/>
    <cellStyle name="Normal 10 6 8 4" xfId="19935"/>
    <cellStyle name="Normal 10 6 8 5" xfId="19936"/>
    <cellStyle name="Normal 10 6 8 6" xfId="19937"/>
    <cellStyle name="Normal 10 6 9" xfId="19938"/>
    <cellStyle name="Normal 10 7" xfId="19939"/>
    <cellStyle name="Normal 10 7 10" xfId="19940"/>
    <cellStyle name="Normal 10 7 11" xfId="19941"/>
    <cellStyle name="Normal 10 7 12" xfId="19942"/>
    <cellStyle name="Normal 10 7 13" xfId="19943"/>
    <cellStyle name="Normal 10 7 2" xfId="19944"/>
    <cellStyle name="Normal 10 7 2 10" xfId="19945"/>
    <cellStyle name="Normal 10 7 2 11" xfId="19946"/>
    <cellStyle name="Normal 10 7 2 12" xfId="19947"/>
    <cellStyle name="Normal 10 7 2 2" xfId="19948"/>
    <cellStyle name="Normal 10 7 2 2 2" xfId="19949"/>
    <cellStyle name="Normal 10 7 2 2 3" xfId="19950"/>
    <cellStyle name="Normal 10 7 2 2 4" xfId="19951"/>
    <cellStyle name="Normal 10 7 2 2 5" xfId="19952"/>
    <cellStyle name="Normal 10 7 2 2 6" xfId="19953"/>
    <cellStyle name="Normal 10 7 2 3" xfId="19954"/>
    <cellStyle name="Normal 10 7 2 3 2" xfId="19955"/>
    <cellStyle name="Normal 10 7 2 3 3" xfId="19956"/>
    <cellStyle name="Normal 10 7 2 3 4" xfId="19957"/>
    <cellStyle name="Normal 10 7 2 3 5" xfId="19958"/>
    <cellStyle name="Normal 10 7 2 3 6" xfId="19959"/>
    <cellStyle name="Normal 10 7 2 4" xfId="19960"/>
    <cellStyle name="Normal 10 7 2 4 2" xfId="19961"/>
    <cellStyle name="Normal 10 7 2 4 3" xfId="19962"/>
    <cellStyle name="Normal 10 7 2 4 4" xfId="19963"/>
    <cellStyle name="Normal 10 7 2 4 5" xfId="19964"/>
    <cellStyle name="Normal 10 7 2 4 6" xfId="19965"/>
    <cellStyle name="Normal 10 7 2 5" xfId="19966"/>
    <cellStyle name="Normal 10 7 2 5 2" xfId="19967"/>
    <cellStyle name="Normal 10 7 2 5 3" xfId="19968"/>
    <cellStyle name="Normal 10 7 2 5 4" xfId="19969"/>
    <cellStyle name="Normal 10 7 2 5 5" xfId="19970"/>
    <cellStyle name="Normal 10 7 2 5 6" xfId="19971"/>
    <cellStyle name="Normal 10 7 2 6" xfId="19972"/>
    <cellStyle name="Normal 10 7 2 6 2" xfId="19973"/>
    <cellStyle name="Normal 10 7 2 6 3" xfId="19974"/>
    <cellStyle name="Normal 10 7 2 6 4" xfId="19975"/>
    <cellStyle name="Normal 10 7 2 6 5" xfId="19976"/>
    <cellStyle name="Normal 10 7 2 6 6" xfId="19977"/>
    <cellStyle name="Normal 10 7 2 7" xfId="19978"/>
    <cellStyle name="Normal 10 7 2 7 2" xfId="19979"/>
    <cellStyle name="Normal 10 7 2 7 3" xfId="19980"/>
    <cellStyle name="Normal 10 7 2 7 4" xfId="19981"/>
    <cellStyle name="Normal 10 7 2 7 5" xfId="19982"/>
    <cellStyle name="Normal 10 7 2 7 6" xfId="19983"/>
    <cellStyle name="Normal 10 7 2 8" xfId="19984"/>
    <cellStyle name="Normal 10 7 2 9" xfId="19985"/>
    <cellStyle name="Normal 10 7 3" xfId="19986"/>
    <cellStyle name="Normal 10 7 3 2" xfId="19987"/>
    <cellStyle name="Normal 10 7 3 3" xfId="19988"/>
    <cellStyle name="Normal 10 7 3 4" xfId="19989"/>
    <cellStyle name="Normal 10 7 3 5" xfId="19990"/>
    <cellStyle name="Normal 10 7 3 6" xfId="19991"/>
    <cellStyle name="Normal 10 7 4" xfId="19992"/>
    <cellStyle name="Normal 10 7 4 2" xfId="19993"/>
    <cellStyle name="Normal 10 7 4 3" xfId="19994"/>
    <cellStyle name="Normal 10 7 4 4" xfId="19995"/>
    <cellStyle name="Normal 10 7 4 5" xfId="19996"/>
    <cellStyle name="Normal 10 7 4 6" xfId="19997"/>
    <cellStyle name="Normal 10 7 5" xfId="19998"/>
    <cellStyle name="Normal 10 7 5 2" xfId="19999"/>
    <cellStyle name="Normal 10 7 5 3" xfId="20000"/>
    <cellStyle name="Normal 10 7 5 4" xfId="20001"/>
    <cellStyle name="Normal 10 7 5 5" xfId="20002"/>
    <cellStyle name="Normal 10 7 5 6" xfId="20003"/>
    <cellStyle name="Normal 10 7 6" xfId="20004"/>
    <cellStyle name="Normal 10 7 6 2" xfId="20005"/>
    <cellStyle name="Normal 10 7 6 3" xfId="20006"/>
    <cellStyle name="Normal 10 7 6 4" xfId="20007"/>
    <cellStyle name="Normal 10 7 6 5" xfId="20008"/>
    <cellStyle name="Normal 10 7 6 6" xfId="20009"/>
    <cellStyle name="Normal 10 7 7" xfId="20010"/>
    <cellStyle name="Normal 10 7 7 2" xfId="20011"/>
    <cellStyle name="Normal 10 7 7 3" xfId="20012"/>
    <cellStyle name="Normal 10 7 7 4" xfId="20013"/>
    <cellStyle name="Normal 10 7 7 5" xfId="20014"/>
    <cellStyle name="Normal 10 7 7 6" xfId="20015"/>
    <cellStyle name="Normal 10 7 8" xfId="20016"/>
    <cellStyle name="Normal 10 7 8 2" xfId="20017"/>
    <cellStyle name="Normal 10 7 8 3" xfId="20018"/>
    <cellStyle name="Normal 10 7 8 4" xfId="20019"/>
    <cellStyle name="Normal 10 7 8 5" xfId="20020"/>
    <cellStyle name="Normal 10 7 8 6" xfId="20021"/>
    <cellStyle name="Normal 10 7 9" xfId="20022"/>
    <cellStyle name="Normal 10 8" xfId="20023"/>
    <cellStyle name="Normal 10 8 2" xfId="20024"/>
    <cellStyle name="Normal 10 8 3" xfId="20025"/>
    <cellStyle name="Normal 10 8 4" xfId="20026"/>
    <cellStyle name="Normal 10 8 5" xfId="20027"/>
    <cellStyle name="Normal 10 8 6" xfId="20028"/>
    <cellStyle name="Normal 10 9" xfId="20029"/>
    <cellStyle name="Normal 10 9 2" xfId="20030"/>
    <cellStyle name="Normal 10 9 3" xfId="20031"/>
    <cellStyle name="Normal 10 9 4" xfId="20032"/>
    <cellStyle name="Normal 10 9 5" xfId="20033"/>
    <cellStyle name="Normal 10 9 6" xfId="20034"/>
    <cellStyle name="Normal 10_2010 FPL Services Return to Provision" xfId="20035"/>
    <cellStyle name="Normal 100" xfId="20036"/>
    <cellStyle name="Normal 100 2" xfId="20037"/>
    <cellStyle name="Normal 100 3" xfId="20038"/>
    <cellStyle name="Normal 100 4" xfId="20039"/>
    <cellStyle name="Normal 100 5" xfId="20040"/>
    <cellStyle name="Normal 101" xfId="20041"/>
    <cellStyle name="Normal 102" xfId="20042"/>
    <cellStyle name="Normal 103" xfId="20043"/>
    <cellStyle name="Normal 104" xfId="20044"/>
    <cellStyle name="Normal 105" xfId="20045"/>
    <cellStyle name="Normal 106" xfId="20046"/>
    <cellStyle name="Normal 107" xfId="20047"/>
    <cellStyle name="Normal 108" xfId="20048"/>
    <cellStyle name="Normal 109" xfId="20049"/>
    <cellStyle name="Normal 11" xfId="20050"/>
    <cellStyle name="Normal 11 10" xfId="20051"/>
    <cellStyle name="Normal 11 10 2" xfId="20052"/>
    <cellStyle name="Normal 11 10 3" xfId="20053"/>
    <cellStyle name="Normal 11 10 4" xfId="20054"/>
    <cellStyle name="Normal 11 10 5" xfId="20055"/>
    <cellStyle name="Normal 11 10 6" xfId="20056"/>
    <cellStyle name="Normal 11 11" xfId="20057"/>
    <cellStyle name="Normal 11 11 2" xfId="20058"/>
    <cellStyle name="Normal 11 11 3" xfId="20059"/>
    <cellStyle name="Normal 11 11 4" xfId="20060"/>
    <cellStyle name="Normal 11 11 5" xfId="20061"/>
    <cellStyle name="Normal 11 11 6" xfId="20062"/>
    <cellStyle name="Normal 11 12" xfId="20063"/>
    <cellStyle name="Normal 11 12 2" xfId="20064"/>
    <cellStyle name="Normal 11 12 3" xfId="20065"/>
    <cellStyle name="Normal 11 12 4" xfId="20066"/>
    <cellStyle name="Normal 11 12 5" xfId="20067"/>
    <cellStyle name="Normal 11 12 6" xfId="20068"/>
    <cellStyle name="Normal 11 13" xfId="20069"/>
    <cellStyle name="Normal 11 13 2" xfId="20070"/>
    <cellStyle name="Normal 11 13 3" xfId="20071"/>
    <cellStyle name="Normal 11 13 4" xfId="20072"/>
    <cellStyle name="Normal 11 13 5" xfId="20073"/>
    <cellStyle name="Normal 11 13 6" xfId="20074"/>
    <cellStyle name="Normal 11 14" xfId="20075"/>
    <cellStyle name="Normal 11 14 2" xfId="20076"/>
    <cellStyle name="Normal 11 14 3" xfId="20077"/>
    <cellStyle name="Normal 11 14 4" xfId="20078"/>
    <cellStyle name="Normal 11 14 5" xfId="20079"/>
    <cellStyle name="Normal 11 14 6" xfId="20080"/>
    <cellStyle name="Normal 11 15" xfId="20081"/>
    <cellStyle name="Normal 11 16" xfId="20082"/>
    <cellStyle name="Normal 11 17" xfId="20083"/>
    <cellStyle name="Normal 11 18" xfId="20084"/>
    <cellStyle name="Normal 11 19" xfId="20085"/>
    <cellStyle name="Normal 11 2" xfId="20086"/>
    <cellStyle name="Normal 11 2 10" xfId="20087"/>
    <cellStyle name="Normal 11 2 10 2" xfId="20088"/>
    <cellStyle name="Normal 11 2 10 3" xfId="20089"/>
    <cellStyle name="Normal 11 2 10 4" xfId="20090"/>
    <cellStyle name="Normal 11 2 10 5" xfId="20091"/>
    <cellStyle name="Normal 11 2 10 6" xfId="20092"/>
    <cellStyle name="Normal 11 2 11" xfId="20093"/>
    <cellStyle name="Normal 11 2 11 2" xfId="20094"/>
    <cellStyle name="Normal 11 2 11 3" xfId="20095"/>
    <cellStyle name="Normal 11 2 11 4" xfId="20096"/>
    <cellStyle name="Normal 11 2 11 5" xfId="20097"/>
    <cellStyle name="Normal 11 2 11 6" xfId="20098"/>
    <cellStyle name="Normal 11 2 12" xfId="20099"/>
    <cellStyle name="Normal 11 2 13" xfId="20100"/>
    <cellStyle name="Normal 11 2 14" xfId="20101"/>
    <cellStyle name="Normal 11 2 15" xfId="20102"/>
    <cellStyle name="Normal 11 2 16" xfId="20103"/>
    <cellStyle name="Normal 11 2 17" xfId="20104"/>
    <cellStyle name="Normal 11 2 18" xfId="20105"/>
    <cellStyle name="Normal 11 2 19" xfId="20106"/>
    <cellStyle name="Normal 11 2 2" xfId="20107"/>
    <cellStyle name="Normal 11 2 2 10" xfId="20108"/>
    <cellStyle name="Normal 11 2 2 11" xfId="20109"/>
    <cellStyle name="Normal 11 2 2 12" xfId="20110"/>
    <cellStyle name="Normal 11 2 2 13" xfId="20111"/>
    <cellStyle name="Normal 11 2 2 14" xfId="20112"/>
    <cellStyle name="Normal 11 2 2 2" xfId="20113"/>
    <cellStyle name="Normal 11 2 2 2 10" xfId="20114"/>
    <cellStyle name="Normal 11 2 2 2 11" xfId="20115"/>
    <cellStyle name="Normal 11 2 2 2 12" xfId="20116"/>
    <cellStyle name="Normal 11 2 2 2 2" xfId="20117"/>
    <cellStyle name="Normal 11 2 2 2 2 2" xfId="20118"/>
    <cellStyle name="Normal 11 2 2 2 2 3" xfId="20119"/>
    <cellStyle name="Normal 11 2 2 2 2 4" xfId="20120"/>
    <cellStyle name="Normal 11 2 2 2 2 5" xfId="20121"/>
    <cellStyle name="Normal 11 2 2 2 2 6" xfId="20122"/>
    <cellStyle name="Normal 11 2 2 2 3" xfId="20123"/>
    <cellStyle name="Normal 11 2 2 2 3 2" xfId="20124"/>
    <cellStyle name="Normal 11 2 2 2 3 3" xfId="20125"/>
    <cellStyle name="Normal 11 2 2 2 3 4" xfId="20126"/>
    <cellStyle name="Normal 11 2 2 2 3 5" xfId="20127"/>
    <cellStyle name="Normal 11 2 2 2 3 6" xfId="20128"/>
    <cellStyle name="Normal 11 2 2 2 4" xfId="20129"/>
    <cellStyle name="Normal 11 2 2 2 4 2" xfId="20130"/>
    <cellStyle name="Normal 11 2 2 2 4 3" xfId="20131"/>
    <cellStyle name="Normal 11 2 2 2 4 4" xfId="20132"/>
    <cellStyle name="Normal 11 2 2 2 4 5" xfId="20133"/>
    <cellStyle name="Normal 11 2 2 2 4 6" xfId="20134"/>
    <cellStyle name="Normal 11 2 2 2 5" xfId="20135"/>
    <cellStyle name="Normal 11 2 2 2 5 2" xfId="20136"/>
    <cellStyle name="Normal 11 2 2 2 5 3" xfId="20137"/>
    <cellStyle name="Normal 11 2 2 2 5 4" xfId="20138"/>
    <cellStyle name="Normal 11 2 2 2 5 5" xfId="20139"/>
    <cellStyle name="Normal 11 2 2 2 5 6" xfId="20140"/>
    <cellStyle name="Normal 11 2 2 2 6" xfId="20141"/>
    <cellStyle name="Normal 11 2 2 2 6 2" xfId="20142"/>
    <cellStyle name="Normal 11 2 2 2 6 3" xfId="20143"/>
    <cellStyle name="Normal 11 2 2 2 6 4" xfId="20144"/>
    <cellStyle name="Normal 11 2 2 2 6 5" xfId="20145"/>
    <cellStyle name="Normal 11 2 2 2 6 6" xfId="20146"/>
    <cellStyle name="Normal 11 2 2 2 7" xfId="20147"/>
    <cellStyle name="Normal 11 2 2 2 7 2" xfId="20148"/>
    <cellStyle name="Normal 11 2 2 2 7 3" xfId="20149"/>
    <cellStyle name="Normal 11 2 2 2 7 4" xfId="20150"/>
    <cellStyle name="Normal 11 2 2 2 7 5" xfId="20151"/>
    <cellStyle name="Normal 11 2 2 2 7 6" xfId="20152"/>
    <cellStyle name="Normal 11 2 2 2 8" xfId="20153"/>
    <cellStyle name="Normal 11 2 2 2 9" xfId="20154"/>
    <cellStyle name="Normal 11 2 2 3" xfId="20155"/>
    <cellStyle name="Normal 11 2 2 3 2" xfId="20156"/>
    <cellStyle name="Normal 11 2 2 3 3" xfId="20157"/>
    <cellStyle name="Normal 11 2 2 3 4" xfId="20158"/>
    <cellStyle name="Normal 11 2 2 3 5" xfId="20159"/>
    <cellStyle name="Normal 11 2 2 3 6" xfId="20160"/>
    <cellStyle name="Normal 11 2 2 4" xfId="20161"/>
    <cellStyle name="Normal 11 2 2 4 2" xfId="20162"/>
    <cellStyle name="Normal 11 2 2 4 3" xfId="20163"/>
    <cellStyle name="Normal 11 2 2 4 4" xfId="20164"/>
    <cellStyle name="Normal 11 2 2 4 5" xfId="20165"/>
    <cellStyle name="Normal 11 2 2 4 6" xfId="20166"/>
    <cellStyle name="Normal 11 2 2 5" xfId="20167"/>
    <cellStyle name="Normal 11 2 2 5 2" xfId="20168"/>
    <cellStyle name="Normal 11 2 2 5 3" xfId="20169"/>
    <cellStyle name="Normal 11 2 2 5 4" xfId="20170"/>
    <cellStyle name="Normal 11 2 2 5 5" xfId="20171"/>
    <cellStyle name="Normal 11 2 2 5 6" xfId="20172"/>
    <cellStyle name="Normal 11 2 2 6" xfId="20173"/>
    <cellStyle name="Normal 11 2 2 6 2" xfId="20174"/>
    <cellStyle name="Normal 11 2 2 6 3" xfId="20175"/>
    <cellStyle name="Normal 11 2 2 6 4" xfId="20176"/>
    <cellStyle name="Normal 11 2 2 6 5" xfId="20177"/>
    <cellStyle name="Normal 11 2 2 6 6" xfId="20178"/>
    <cellStyle name="Normal 11 2 2 7" xfId="20179"/>
    <cellStyle name="Normal 11 2 2 7 2" xfId="20180"/>
    <cellStyle name="Normal 11 2 2 7 3" xfId="20181"/>
    <cellStyle name="Normal 11 2 2 7 4" xfId="20182"/>
    <cellStyle name="Normal 11 2 2 7 5" xfId="20183"/>
    <cellStyle name="Normal 11 2 2 7 6" xfId="20184"/>
    <cellStyle name="Normal 11 2 2 8" xfId="20185"/>
    <cellStyle name="Normal 11 2 2 8 2" xfId="20186"/>
    <cellStyle name="Normal 11 2 2 8 3" xfId="20187"/>
    <cellStyle name="Normal 11 2 2 8 4" xfId="20188"/>
    <cellStyle name="Normal 11 2 2 8 5" xfId="20189"/>
    <cellStyle name="Normal 11 2 2 8 6" xfId="20190"/>
    <cellStyle name="Normal 11 2 2 9" xfId="20191"/>
    <cellStyle name="Normal 11 2 3" xfId="20192"/>
    <cellStyle name="Normal 11 2 3 10" xfId="20193"/>
    <cellStyle name="Normal 11 2 3 11" xfId="20194"/>
    <cellStyle name="Normal 11 2 3 12" xfId="20195"/>
    <cellStyle name="Normal 11 2 3 13" xfId="20196"/>
    <cellStyle name="Normal 11 2 3 2" xfId="20197"/>
    <cellStyle name="Normal 11 2 3 2 10" xfId="20198"/>
    <cellStyle name="Normal 11 2 3 2 11" xfId="20199"/>
    <cellStyle name="Normal 11 2 3 2 12" xfId="20200"/>
    <cellStyle name="Normal 11 2 3 2 2" xfId="20201"/>
    <cellStyle name="Normal 11 2 3 2 2 2" xfId="20202"/>
    <cellStyle name="Normal 11 2 3 2 2 3" xfId="20203"/>
    <cellStyle name="Normal 11 2 3 2 2 4" xfId="20204"/>
    <cellStyle name="Normal 11 2 3 2 2 5" xfId="20205"/>
    <cellStyle name="Normal 11 2 3 2 2 6" xfId="20206"/>
    <cellStyle name="Normal 11 2 3 2 3" xfId="20207"/>
    <cellStyle name="Normal 11 2 3 2 3 2" xfId="20208"/>
    <cellStyle name="Normal 11 2 3 2 3 3" xfId="20209"/>
    <cellStyle name="Normal 11 2 3 2 3 4" xfId="20210"/>
    <cellStyle name="Normal 11 2 3 2 3 5" xfId="20211"/>
    <cellStyle name="Normal 11 2 3 2 3 6" xfId="20212"/>
    <cellStyle name="Normal 11 2 3 2 4" xfId="20213"/>
    <cellStyle name="Normal 11 2 3 2 4 2" xfId="20214"/>
    <cellStyle name="Normal 11 2 3 2 4 3" xfId="20215"/>
    <cellStyle name="Normal 11 2 3 2 4 4" xfId="20216"/>
    <cellStyle name="Normal 11 2 3 2 4 5" xfId="20217"/>
    <cellStyle name="Normal 11 2 3 2 4 6" xfId="20218"/>
    <cellStyle name="Normal 11 2 3 2 5" xfId="20219"/>
    <cellStyle name="Normal 11 2 3 2 5 2" xfId="20220"/>
    <cellStyle name="Normal 11 2 3 2 5 3" xfId="20221"/>
    <cellStyle name="Normal 11 2 3 2 5 4" xfId="20222"/>
    <cellStyle name="Normal 11 2 3 2 5 5" xfId="20223"/>
    <cellStyle name="Normal 11 2 3 2 5 6" xfId="20224"/>
    <cellStyle name="Normal 11 2 3 2 6" xfId="20225"/>
    <cellStyle name="Normal 11 2 3 2 6 2" xfId="20226"/>
    <cellStyle name="Normal 11 2 3 2 6 3" xfId="20227"/>
    <cellStyle name="Normal 11 2 3 2 6 4" xfId="20228"/>
    <cellStyle name="Normal 11 2 3 2 6 5" xfId="20229"/>
    <cellStyle name="Normal 11 2 3 2 6 6" xfId="20230"/>
    <cellStyle name="Normal 11 2 3 2 7" xfId="20231"/>
    <cellStyle name="Normal 11 2 3 2 7 2" xfId="20232"/>
    <cellStyle name="Normal 11 2 3 2 7 3" xfId="20233"/>
    <cellStyle name="Normal 11 2 3 2 7 4" xfId="20234"/>
    <cellStyle name="Normal 11 2 3 2 7 5" xfId="20235"/>
    <cellStyle name="Normal 11 2 3 2 7 6" xfId="20236"/>
    <cellStyle name="Normal 11 2 3 2 8" xfId="20237"/>
    <cellStyle name="Normal 11 2 3 2 9" xfId="20238"/>
    <cellStyle name="Normal 11 2 3 3" xfId="20239"/>
    <cellStyle name="Normal 11 2 3 3 2" xfId="20240"/>
    <cellStyle name="Normal 11 2 3 3 3" xfId="20241"/>
    <cellStyle name="Normal 11 2 3 3 4" xfId="20242"/>
    <cellStyle name="Normal 11 2 3 3 5" xfId="20243"/>
    <cellStyle name="Normal 11 2 3 3 6" xfId="20244"/>
    <cellStyle name="Normal 11 2 3 4" xfId="20245"/>
    <cellStyle name="Normal 11 2 3 4 2" xfId="20246"/>
    <cellStyle name="Normal 11 2 3 4 3" xfId="20247"/>
    <cellStyle name="Normal 11 2 3 4 4" xfId="20248"/>
    <cellStyle name="Normal 11 2 3 4 5" xfId="20249"/>
    <cellStyle name="Normal 11 2 3 4 6" xfId="20250"/>
    <cellStyle name="Normal 11 2 3 5" xfId="20251"/>
    <cellStyle name="Normal 11 2 3 5 2" xfId="20252"/>
    <cellStyle name="Normal 11 2 3 5 3" xfId="20253"/>
    <cellStyle name="Normal 11 2 3 5 4" xfId="20254"/>
    <cellStyle name="Normal 11 2 3 5 5" xfId="20255"/>
    <cellStyle name="Normal 11 2 3 5 6" xfId="20256"/>
    <cellStyle name="Normal 11 2 3 6" xfId="20257"/>
    <cellStyle name="Normal 11 2 3 6 2" xfId="20258"/>
    <cellStyle name="Normal 11 2 3 6 3" xfId="20259"/>
    <cellStyle name="Normal 11 2 3 6 4" xfId="20260"/>
    <cellStyle name="Normal 11 2 3 6 5" xfId="20261"/>
    <cellStyle name="Normal 11 2 3 6 6" xfId="20262"/>
    <cellStyle name="Normal 11 2 3 7" xfId="20263"/>
    <cellStyle name="Normal 11 2 3 7 2" xfId="20264"/>
    <cellStyle name="Normal 11 2 3 7 3" xfId="20265"/>
    <cellStyle name="Normal 11 2 3 7 4" xfId="20266"/>
    <cellStyle name="Normal 11 2 3 7 5" xfId="20267"/>
    <cellStyle name="Normal 11 2 3 7 6" xfId="20268"/>
    <cellStyle name="Normal 11 2 3 8" xfId="20269"/>
    <cellStyle name="Normal 11 2 3 8 2" xfId="20270"/>
    <cellStyle name="Normal 11 2 3 8 3" xfId="20271"/>
    <cellStyle name="Normal 11 2 3 8 4" xfId="20272"/>
    <cellStyle name="Normal 11 2 3 8 5" xfId="20273"/>
    <cellStyle name="Normal 11 2 3 8 6" xfId="20274"/>
    <cellStyle name="Normal 11 2 3 9" xfId="20275"/>
    <cellStyle name="Normal 11 2 4" xfId="20276"/>
    <cellStyle name="Normal 11 2 4 10" xfId="20277"/>
    <cellStyle name="Normal 11 2 4 11" xfId="20278"/>
    <cellStyle name="Normal 11 2 4 12" xfId="20279"/>
    <cellStyle name="Normal 11 2 4 13" xfId="20280"/>
    <cellStyle name="Normal 11 2 4 2" xfId="20281"/>
    <cellStyle name="Normal 11 2 4 2 10" xfId="20282"/>
    <cellStyle name="Normal 11 2 4 2 11" xfId="20283"/>
    <cellStyle name="Normal 11 2 4 2 12" xfId="20284"/>
    <cellStyle name="Normal 11 2 4 2 2" xfId="20285"/>
    <cellStyle name="Normal 11 2 4 2 2 2" xfId="20286"/>
    <cellStyle name="Normal 11 2 4 2 2 3" xfId="20287"/>
    <cellStyle name="Normal 11 2 4 2 2 4" xfId="20288"/>
    <cellStyle name="Normal 11 2 4 2 2 5" xfId="20289"/>
    <cellStyle name="Normal 11 2 4 2 2 6" xfId="20290"/>
    <cellStyle name="Normal 11 2 4 2 3" xfId="20291"/>
    <cellStyle name="Normal 11 2 4 2 3 2" xfId="20292"/>
    <cellStyle name="Normal 11 2 4 2 3 3" xfId="20293"/>
    <cellStyle name="Normal 11 2 4 2 3 4" xfId="20294"/>
    <cellStyle name="Normal 11 2 4 2 3 5" xfId="20295"/>
    <cellStyle name="Normal 11 2 4 2 3 6" xfId="20296"/>
    <cellStyle name="Normal 11 2 4 2 4" xfId="20297"/>
    <cellStyle name="Normal 11 2 4 2 4 2" xfId="20298"/>
    <cellStyle name="Normal 11 2 4 2 4 3" xfId="20299"/>
    <cellStyle name="Normal 11 2 4 2 4 4" xfId="20300"/>
    <cellStyle name="Normal 11 2 4 2 4 5" xfId="20301"/>
    <cellStyle name="Normal 11 2 4 2 4 6" xfId="20302"/>
    <cellStyle name="Normal 11 2 4 2 5" xfId="20303"/>
    <cellStyle name="Normal 11 2 4 2 5 2" xfId="20304"/>
    <cellStyle name="Normal 11 2 4 2 5 3" xfId="20305"/>
    <cellStyle name="Normal 11 2 4 2 5 4" xfId="20306"/>
    <cellStyle name="Normal 11 2 4 2 5 5" xfId="20307"/>
    <cellStyle name="Normal 11 2 4 2 5 6" xfId="20308"/>
    <cellStyle name="Normal 11 2 4 2 6" xfId="20309"/>
    <cellStyle name="Normal 11 2 4 2 6 2" xfId="20310"/>
    <cellStyle name="Normal 11 2 4 2 6 3" xfId="20311"/>
    <cellStyle name="Normal 11 2 4 2 6 4" xfId="20312"/>
    <cellStyle name="Normal 11 2 4 2 6 5" xfId="20313"/>
    <cellStyle name="Normal 11 2 4 2 6 6" xfId="20314"/>
    <cellStyle name="Normal 11 2 4 2 7" xfId="20315"/>
    <cellStyle name="Normal 11 2 4 2 7 2" xfId="20316"/>
    <cellStyle name="Normal 11 2 4 2 7 3" xfId="20317"/>
    <cellStyle name="Normal 11 2 4 2 7 4" xfId="20318"/>
    <cellStyle name="Normal 11 2 4 2 7 5" xfId="20319"/>
    <cellStyle name="Normal 11 2 4 2 7 6" xfId="20320"/>
    <cellStyle name="Normal 11 2 4 2 8" xfId="20321"/>
    <cellStyle name="Normal 11 2 4 2 9" xfId="20322"/>
    <cellStyle name="Normal 11 2 4 3" xfId="20323"/>
    <cellStyle name="Normal 11 2 4 3 2" xfId="20324"/>
    <cellStyle name="Normal 11 2 4 3 3" xfId="20325"/>
    <cellStyle name="Normal 11 2 4 3 4" xfId="20326"/>
    <cellStyle name="Normal 11 2 4 3 5" xfId="20327"/>
    <cellStyle name="Normal 11 2 4 3 6" xfId="20328"/>
    <cellStyle name="Normal 11 2 4 4" xfId="20329"/>
    <cellStyle name="Normal 11 2 4 4 2" xfId="20330"/>
    <cellStyle name="Normal 11 2 4 4 3" xfId="20331"/>
    <cellStyle name="Normal 11 2 4 4 4" xfId="20332"/>
    <cellStyle name="Normal 11 2 4 4 5" xfId="20333"/>
    <cellStyle name="Normal 11 2 4 4 6" xfId="20334"/>
    <cellStyle name="Normal 11 2 4 5" xfId="20335"/>
    <cellStyle name="Normal 11 2 4 5 2" xfId="20336"/>
    <cellStyle name="Normal 11 2 4 5 3" xfId="20337"/>
    <cellStyle name="Normal 11 2 4 5 4" xfId="20338"/>
    <cellStyle name="Normal 11 2 4 5 5" xfId="20339"/>
    <cellStyle name="Normal 11 2 4 5 6" xfId="20340"/>
    <cellStyle name="Normal 11 2 4 6" xfId="20341"/>
    <cellStyle name="Normal 11 2 4 6 2" xfId="20342"/>
    <cellStyle name="Normal 11 2 4 6 3" xfId="20343"/>
    <cellStyle name="Normal 11 2 4 6 4" xfId="20344"/>
    <cellStyle name="Normal 11 2 4 6 5" xfId="20345"/>
    <cellStyle name="Normal 11 2 4 6 6" xfId="20346"/>
    <cellStyle name="Normal 11 2 4 7" xfId="20347"/>
    <cellStyle name="Normal 11 2 4 7 2" xfId="20348"/>
    <cellStyle name="Normal 11 2 4 7 3" xfId="20349"/>
    <cellStyle name="Normal 11 2 4 7 4" xfId="20350"/>
    <cellStyle name="Normal 11 2 4 7 5" xfId="20351"/>
    <cellStyle name="Normal 11 2 4 7 6" xfId="20352"/>
    <cellStyle name="Normal 11 2 4 8" xfId="20353"/>
    <cellStyle name="Normal 11 2 4 8 2" xfId="20354"/>
    <cellStyle name="Normal 11 2 4 8 3" xfId="20355"/>
    <cellStyle name="Normal 11 2 4 8 4" xfId="20356"/>
    <cellStyle name="Normal 11 2 4 8 5" xfId="20357"/>
    <cellStyle name="Normal 11 2 4 8 6" xfId="20358"/>
    <cellStyle name="Normal 11 2 4 9" xfId="20359"/>
    <cellStyle name="Normal 11 2 5" xfId="20360"/>
    <cellStyle name="Normal 11 2 5 10" xfId="20361"/>
    <cellStyle name="Normal 11 2 5 11" xfId="20362"/>
    <cellStyle name="Normal 11 2 5 12" xfId="20363"/>
    <cellStyle name="Normal 11 2 5 2" xfId="20364"/>
    <cellStyle name="Normal 11 2 5 2 2" xfId="20365"/>
    <cellStyle name="Normal 11 2 5 2 3" xfId="20366"/>
    <cellStyle name="Normal 11 2 5 2 4" xfId="20367"/>
    <cellStyle name="Normal 11 2 5 2 5" xfId="20368"/>
    <cellStyle name="Normal 11 2 5 2 6" xfId="20369"/>
    <cellStyle name="Normal 11 2 5 3" xfId="20370"/>
    <cellStyle name="Normal 11 2 5 3 2" xfId="20371"/>
    <cellStyle name="Normal 11 2 5 3 3" xfId="20372"/>
    <cellStyle name="Normal 11 2 5 3 4" xfId="20373"/>
    <cellStyle name="Normal 11 2 5 3 5" xfId="20374"/>
    <cellStyle name="Normal 11 2 5 3 6" xfId="20375"/>
    <cellStyle name="Normal 11 2 5 4" xfId="20376"/>
    <cellStyle name="Normal 11 2 5 4 2" xfId="20377"/>
    <cellStyle name="Normal 11 2 5 4 3" xfId="20378"/>
    <cellStyle name="Normal 11 2 5 4 4" xfId="20379"/>
    <cellStyle name="Normal 11 2 5 4 5" xfId="20380"/>
    <cellStyle name="Normal 11 2 5 4 6" xfId="20381"/>
    <cellStyle name="Normal 11 2 5 5" xfId="20382"/>
    <cellStyle name="Normal 11 2 5 5 2" xfId="20383"/>
    <cellStyle name="Normal 11 2 5 5 3" xfId="20384"/>
    <cellStyle name="Normal 11 2 5 5 4" xfId="20385"/>
    <cellStyle name="Normal 11 2 5 5 5" xfId="20386"/>
    <cellStyle name="Normal 11 2 5 5 6" xfId="20387"/>
    <cellStyle name="Normal 11 2 5 6" xfId="20388"/>
    <cellStyle name="Normal 11 2 5 6 2" xfId="20389"/>
    <cellStyle name="Normal 11 2 5 6 3" xfId="20390"/>
    <cellStyle name="Normal 11 2 5 6 4" xfId="20391"/>
    <cellStyle name="Normal 11 2 5 6 5" xfId="20392"/>
    <cellStyle name="Normal 11 2 5 6 6" xfId="20393"/>
    <cellStyle name="Normal 11 2 5 7" xfId="20394"/>
    <cellStyle name="Normal 11 2 5 7 2" xfId="20395"/>
    <cellStyle name="Normal 11 2 5 7 3" xfId="20396"/>
    <cellStyle name="Normal 11 2 5 7 4" xfId="20397"/>
    <cellStyle name="Normal 11 2 5 7 5" xfId="20398"/>
    <cellStyle name="Normal 11 2 5 7 6" xfId="20399"/>
    <cellStyle name="Normal 11 2 5 8" xfId="20400"/>
    <cellStyle name="Normal 11 2 5 9" xfId="20401"/>
    <cellStyle name="Normal 11 2 6" xfId="20402"/>
    <cellStyle name="Normal 11 2 6 2" xfId="20403"/>
    <cellStyle name="Normal 11 2 6 3" xfId="20404"/>
    <cellStyle name="Normal 11 2 6 4" xfId="20405"/>
    <cellStyle name="Normal 11 2 6 5" xfId="20406"/>
    <cellStyle name="Normal 11 2 6 6" xfId="20407"/>
    <cellStyle name="Normal 11 2 7" xfId="20408"/>
    <cellStyle name="Normal 11 2 7 2" xfId="20409"/>
    <cellStyle name="Normal 11 2 7 3" xfId="20410"/>
    <cellStyle name="Normal 11 2 7 4" xfId="20411"/>
    <cellStyle name="Normal 11 2 7 5" xfId="20412"/>
    <cellStyle name="Normal 11 2 7 6" xfId="20413"/>
    <cellStyle name="Normal 11 2 8" xfId="20414"/>
    <cellStyle name="Normal 11 2 8 2" xfId="20415"/>
    <cellStyle name="Normal 11 2 8 3" xfId="20416"/>
    <cellStyle name="Normal 11 2 8 4" xfId="20417"/>
    <cellStyle name="Normal 11 2 8 5" xfId="20418"/>
    <cellStyle name="Normal 11 2 8 6" xfId="20419"/>
    <cellStyle name="Normal 11 2 9" xfId="20420"/>
    <cellStyle name="Normal 11 2 9 2" xfId="20421"/>
    <cellStyle name="Normal 11 2 9 3" xfId="20422"/>
    <cellStyle name="Normal 11 2 9 4" xfId="20423"/>
    <cellStyle name="Normal 11 2 9 5" xfId="20424"/>
    <cellStyle name="Normal 11 2 9 6" xfId="20425"/>
    <cellStyle name="Normal 11 20" xfId="20426"/>
    <cellStyle name="Normal 11 21" xfId="20427"/>
    <cellStyle name="Normal 11 22" xfId="20428"/>
    <cellStyle name="Normal 11 23" xfId="20429"/>
    <cellStyle name="Normal 11 24" xfId="20430"/>
    <cellStyle name="Normal 11 25" xfId="20431"/>
    <cellStyle name="Normal 11 3" xfId="20432"/>
    <cellStyle name="Normal 11 3 10" xfId="20433"/>
    <cellStyle name="Normal 11 3 10 2" xfId="20434"/>
    <cellStyle name="Normal 11 3 10 3" xfId="20435"/>
    <cellStyle name="Normal 11 3 10 4" xfId="20436"/>
    <cellStyle name="Normal 11 3 10 5" xfId="20437"/>
    <cellStyle name="Normal 11 3 10 6" xfId="20438"/>
    <cellStyle name="Normal 11 3 11" xfId="20439"/>
    <cellStyle name="Normal 11 3 11 2" xfId="20440"/>
    <cellStyle name="Normal 11 3 11 3" xfId="20441"/>
    <cellStyle name="Normal 11 3 11 4" xfId="20442"/>
    <cellStyle name="Normal 11 3 11 5" xfId="20443"/>
    <cellStyle name="Normal 11 3 11 6" xfId="20444"/>
    <cellStyle name="Normal 11 3 12" xfId="20445"/>
    <cellStyle name="Normal 11 3 13" xfId="20446"/>
    <cellStyle name="Normal 11 3 14" xfId="20447"/>
    <cellStyle name="Normal 11 3 15" xfId="20448"/>
    <cellStyle name="Normal 11 3 16" xfId="20449"/>
    <cellStyle name="Normal 11 3 17" xfId="20450"/>
    <cellStyle name="Normal 11 3 18" xfId="20451"/>
    <cellStyle name="Normal 11 3 2" xfId="20452"/>
    <cellStyle name="Normal 11 3 2 10" xfId="20453"/>
    <cellStyle name="Normal 11 3 2 11" xfId="20454"/>
    <cellStyle name="Normal 11 3 2 12" xfId="20455"/>
    <cellStyle name="Normal 11 3 2 13" xfId="20456"/>
    <cellStyle name="Normal 11 3 2 2" xfId="20457"/>
    <cellStyle name="Normal 11 3 2 2 10" xfId="20458"/>
    <cellStyle name="Normal 11 3 2 2 11" xfId="20459"/>
    <cellStyle name="Normal 11 3 2 2 12" xfId="20460"/>
    <cellStyle name="Normal 11 3 2 2 2" xfId="20461"/>
    <cellStyle name="Normal 11 3 2 2 2 2" xfId="20462"/>
    <cellStyle name="Normal 11 3 2 2 2 3" xfId="20463"/>
    <cellStyle name="Normal 11 3 2 2 2 4" xfId="20464"/>
    <cellStyle name="Normal 11 3 2 2 2 5" xfId="20465"/>
    <cellStyle name="Normal 11 3 2 2 2 6" xfId="20466"/>
    <cellStyle name="Normal 11 3 2 2 3" xfId="20467"/>
    <cellStyle name="Normal 11 3 2 2 3 2" xfId="20468"/>
    <cellStyle name="Normal 11 3 2 2 3 3" xfId="20469"/>
    <cellStyle name="Normal 11 3 2 2 3 4" xfId="20470"/>
    <cellStyle name="Normal 11 3 2 2 3 5" xfId="20471"/>
    <cellStyle name="Normal 11 3 2 2 3 6" xfId="20472"/>
    <cellStyle name="Normal 11 3 2 2 4" xfId="20473"/>
    <cellStyle name="Normal 11 3 2 2 4 2" xfId="20474"/>
    <cellStyle name="Normal 11 3 2 2 4 3" xfId="20475"/>
    <cellStyle name="Normal 11 3 2 2 4 4" xfId="20476"/>
    <cellStyle name="Normal 11 3 2 2 4 5" xfId="20477"/>
    <cellStyle name="Normal 11 3 2 2 4 6" xfId="20478"/>
    <cellStyle name="Normal 11 3 2 2 5" xfId="20479"/>
    <cellStyle name="Normal 11 3 2 2 5 2" xfId="20480"/>
    <cellStyle name="Normal 11 3 2 2 5 3" xfId="20481"/>
    <cellStyle name="Normal 11 3 2 2 5 4" xfId="20482"/>
    <cellStyle name="Normal 11 3 2 2 5 5" xfId="20483"/>
    <cellStyle name="Normal 11 3 2 2 5 6" xfId="20484"/>
    <cellStyle name="Normal 11 3 2 2 6" xfId="20485"/>
    <cellStyle name="Normal 11 3 2 2 6 2" xfId="20486"/>
    <cellStyle name="Normal 11 3 2 2 6 3" xfId="20487"/>
    <cellStyle name="Normal 11 3 2 2 6 4" xfId="20488"/>
    <cellStyle name="Normal 11 3 2 2 6 5" xfId="20489"/>
    <cellStyle name="Normal 11 3 2 2 6 6" xfId="20490"/>
    <cellStyle name="Normal 11 3 2 2 7" xfId="20491"/>
    <cellStyle name="Normal 11 3 2 2 7 2" xfId="20492"/>
    <cellStyle name="Normal 11 3 2 2 7 3" xfId="20493"/>
    <cellStyle name="Normal 11 3 2 2 7 4" xfId="20494"/>
    <cellStyle name="Normal 11 3 2 2 7 5" xfId="20495"/>
    <cellStyle name="Normal 11 3 2 2 7 6" xfId="20496"/>
    <cellStyle name="Normal 11 3 2 2 8" xfId="20497"/>
    <cellStyle name="Normal 11 3 2 2 9" xfId="20498"/>
    <cellStyle name="Normal 11 3 2 3" xfId="20499"/>
    <cellStyle name="Normal 11 3 2 3 2" xfId="20500"/>
    <cellStyle name="Normal 11 3 2 3 3" xfId="20501"/>
    <cellStyle name="Normal 11 3 2 3 4" xfId="20502"/>
    <cellStyle name="Normal 11 3 2 3 5" xfId="20503"/>
    <cellStyle name="Normal 11 3 2 3 6" xfId="20504"/>
    <cellStyle name="Normal 11 3 2 4" xfId="20505"/>
    <cellStyle name="Normal 11 3 2 4 2" xfId="20506"/>
    <cellStyle name="Normal 11 3 2 4 3" xfId="20507"/>
    <cellStyle name="Normal 11 3 2 4 4" xfId="20508"/>
    <cellStyle name="Normal 11 3 2 4 5" xfId="20509"/>
    <cellStyle name="Normal 11 3 2 4 6" xfId="20510"/>
    <cellStyle name="Normal 11 3 2 5" xfId="20511"/>
    <cellStyle name="Normal 11 3 2 5 2" xfId="20512"/>
    <cellStyle name="Normal 11 3 2 5 3" xfId="20513"/>
    <cellStyle name="Normal 11 3 2 5 4" xfId="20514"/>
    <cellStyle name="Normal 11 3 2 5 5" xfId="20515"/>
    <cellStyle name="Normal 11 3 2 5 6" xfId="20516"/>
    <cellStyle name="Normal 11 3 2 6" xfId="20517"/>
    <cellStyle name="Normal 11 3 2 6 2" xfId="20518"/>
    <cellStyle name="Normal 11 3 2 6 3" xfId="20519"/>
    <cellStyle name="Normal 11 3 2 6 4" xfId="20520"/>
    <cellStyle name="Normal 11 3 2 6 5" xfId="20521"/>
    <cellStyle name="Normal 11 3 2 6 6" xfId="20522"/>
    <cellStyle name="Normal 11 3 2 7" xfId="20523"/>
    <cellStyle name="Normal 11 3 2 7 2" xfId="20524"/>
    <cellStyle name="Normal 11 3 2 7 3" xfId="20525"/>
    <cellStyle name="Normal 11 3 2 7 4" xfId="20526"/>
    <cellStyle name="Normal 11 3 2 7 5" xfId="20527"/>
    <cellStyle name="Normal 11 3 2 7 6" xfId="20528"/>
    <cellStyle name="Normal 11 3 2 8" xfId="20529"/>
    <cellStyle name="Normal 11 3 2 8 2" xfId="20530"/>
    <cellStyle name="Normal 11 3 2 8 3" xfId="20531"/>
    <cellStyle name="Normal 11 3 2 8 4" xfId="20532"/>
    <cellStyle name="Normal 11 3 2 8 5" xfId="20533"/>
    <cellStyle name="Normal 11 3 2 8 6" xfId="20534"/>
    <cellStyle name="Normal 11 3 2 9" xfId="20535"/>
    <cellStyle name="Normal 11 3 3" xfId="20536"/>
    <cellStyle name="Normal 11 3 3 10" xfId="20537"/>
    <cellStyle name="Normal 11 3 3 11" xfId="20538"/>
    <cellStyle name="Normal 11 3 3 12" xfId="20539"/>
    <cellStyle name="Normal 11 3 3 13" xfId="20540"/>
    <cellStyle name="Normal 11 3 3 2" xfId="20541"/>
    <cellStyle name="Normal 11 3 3 2 10" xfId="20542"/>
    <cellStyle name="Normal 11 3 3 2 11" xfId="20543"/>
    <cellStyle name="Normal 11 3 3 2 12" xfId="20544"/>
    <cellStyle name="Normal 11 3 3 2 2" xfId="20545"/>
    <cellStyle name="Normal 11 3 3 2 2 2" xfId="20546"/>
    <cellStyle name="Normal 11 3 3 2 2 3" xfId="20547"/>
    <cellStyle name="Normal 11 3 3 2 2 4" xfId="20548"/>
    <cellStyle name="Normal 11 3 3 2 2 5" xfId="20549"/>
    <cellStyle name="Normal 11 3 3 2 2 6" xfId="20550"/>
    <cellStyle name="Normal 11 3 3 2 3" xfId="20551"/>
    <cellStyle name="Normal 11 3 3 2 3 2" xfId="20552"/>
    <cellStyle name="Normal 11 3 3 2 3 3" xfId="20553"/>
    <cellStyle name="Normal 11 3 3 2 3 4" xfId="20554"/>
    <cellStyle name="Normal 11 3 3 2 3 5" xfId="20555"/>
    <cellStyle name="Normal 11 3 3 2 3 6" xfId="20556"/>
    <cellStyle name="Normal 11 3 3 2 4" xfId="20557"/>
    <cellStyle name="Normal 11 3 3 2 4 2" xfId="20558"/>
    <cellStyle name="Normal 11 3 3 2 4 3" xfId="20559"/>
    <cellStyle name="Normal 11 3 3 2 4 4" xfId="20560"/>
    <cellStyle name="Normal 11 3 3 2 4 5" xfId="20561"/>
    <cellStyle name="Normal 11 3 3 2 4 6" xfId="20562"/>
    <cellStyle name="Normal 11 3 3 2 5" xfId="20563"/>
    <cellStyle name="Normal 11 3 3 2 5 2" xfId="20564"/>
    <cellStyle name="Normal 11 3 3 2 5 3" xfId="20565"/>
    <cellStyle name="Normal 11 3 3 2 5 4" xfId="20566"/>
    <cellStyle name="Normal 11 3 3 2 5 5" xfId="20567"/>
    <cellStyle name="Normal 11 3 3 2 5 6" xfId="20568"/>
    <cellStyle name="Normal 11 3 3 2 6" xfId="20569"/>
    <cellStyle name="Normal 11 3 3 2 6 2" xfId="20570"/>
    <cellStyle name="Normal 11 3 3 2 6 3" xfId="20571"/>
    <cellStyle name="Normal 11 3 3 2 6 4" xfId="20572"/>
    <cellStyle name="Normal 11 3 3 2 6 5" xfId="20573"/>
    <cellStyle name="Normal 11 3 3 2 6 6" xfId="20574"/>
    <cellStyle name="Normal 11 3 3 2 7" xfId="20575"/>
    <cellStyle name="Normal 11 3 3 2 7 2" xfId="20576"/>
    <cellStyle name="Normal 11 3 3 2 7 3" xfId="20577"/>
    <cellStyle name="Normal 11 3 3 2 7 4" xfId="20578"/>
    <cellStyle name="Normal 11 3 3 2 7 5" xfId="20579"/>
    <cellStyle name="Normal 11 3 3 2 7 6" xfId="20580"/>
    <cellStyle name="Normal 11 3 3 2 8" xfId="20581"/>
    <cellStyle name="Normal 11 3 3 2 9" xfId="20582"/>
    <cellStyle name="Normal 11 3 3 3" xfId="20583"/>
    <cellStyle name="Normal 11 3 3 3 2" xfId="20584"/>
    <cellStyle name="Normal 11 3 3 3 3" xfId="20585"/>
    <cellStyle name="Normal 11 3 3 3 4" xfId="20586"/>
    <cellStyle name="Normal 11 3 3 3 5" xfId="20587"/>
    <cellStyle name="Normal 11 3 3 3 6" xfId="20588"/>
    <cellStyle name="Normal 11 3 3 4" xfId="20589"/>
    <cellStyle name="Normal 11 3 3 4 2" xfId="20590"/>
    <cellStyle name="Normal 11 3 3 4 3" xfId="20591"/>
    <cellStyle name="Normal 11 3 3 4 4" xfId="20592"/>
    <cellStyle name="Normal 11 3 3 4 5" xfId="20593"/>
    <cellStyle name="Normal 11 3 3 4 6" xfId="20594"/>
    <cellStyle name="Normal 11 3 3 5" xfId="20595"/>
    <cellStyle name="Normal 11 3 3 5 2" xfId="20596"/>
    <cellStyle name="Normal 11 3 3 5 3" xfId="20597"/>
    <cellStyle name="Normal 11 3 3 5 4" xfId="20598"/>
    <cellStyle name="Normal 11 3 3 5 5" xfId="20599"/>
    <cellStyle name="Normal 11 3 3 5 6" xfId="20600"/>
    <cellStyle name="Normal 11 3 3 6" xfId="20601"/>
    <cellStyle name="Normal 11 3 3 6 2" xfId="20602"/>
    <cellStyle name="Normal 11 3 3 6 3" xfId="20603"/>
    <cellStyle name="Normal 11 3 3 6 4" xfId="20604"/>
    <cellStyle name="Normal 11 3 3 6 5" xfId="20605"/>
    <cellStyle name="Normal 11 3 3 6 6" xfId="20606"/>
    <cellStyle name="Normal 11 3 3 7" xfId="20607"/>
    <cellStyle name="Normal 11 3 3 7 2" xfId="20608"/>
    <cellStyle name="Normal 11 3 3 7 3" xfId="20609"/>
    <cellStyle name="Normal 11 3 3 7 4" xfId="20610"/>
    <cellStyle name="Normal 11 3 3 7 5" xfId="20611"/>
    <cellStyle name="Normal 11 3 3 7 6" xfId="20612"/>
    <cellStyle name="Normal 11 3 3 8" xfId="20613"/>
    <cellStyle name="Normal 11 3 3 8 2" xfId="20614"/>
    <cellStyle name="Normal 11 3 3 8 3" xfId="20615"/>
    <cellStyle name="Normal 11 3 3 8 4" xfId="20616"/>
    <cellStyle name="Normal 11 3 3 8 5" xfId="20617"/>
    <cellStyle name="Normal 11 3 3 8 6" xfId="20618"/>
    <cellStyle name="Normal 11 3 3 9" xfId="20619"/>
    <cellStyle name="Normal 11 3 4" xfId="20620"/>
    <cellStyle name="Normal 11 3 4 10" xfId="20621"/>
    <cellStyle name="Normal 11 3 4 11" xfId="20622"/>
    <cellStyle name="Normal 11 3 4 12" xfId="20623"/>
    <cellStyle name="Normal 11 3 4 13" xfId="20624"/>
    <cellStyle name="Normal 11 3 4 2" xfId="20625"/>
    <cellStyle name="Normal 11 3 4 2 10" xfId="20626"/>
    <cellStyle name="Normal 11 3 4 2 11" xfId="20627"/>
    <cellStyle name="Normal 11 3 4 2 12" xfId="20628"/>
    <cellStyle name="Normal 11 3 4 2 2" xfId="20629"/>
    <cellStyle name="Normal 11 3 4 2 2 2" xfId="20630"/>
    <cellStyle name="Normal 11 3 4 2 2 3" xfId="20631"/>
    <cellStyle name="Normal 11 3 4 2 2 4" xfId="20632"/>
    <cellStyle name="Normal 11 3 4 2 2 5" xfId="20633"/>
    <cellStyle name="Normal 11 3 4 2 2 6" xfId="20634"/>
    <cellStyle name="Normal 11 3 4 2 3" xfId="20635"/>
    <cellStyle name="Normal 11 3 4 2 3 2" xfId="20636"/>
    <cellStyle name="Normal 11 3 4 2 3 3" xfId="20637"/>
    <cellStyle name="Normal 11 3 4 2 3 4" xfId="20638"/>
    <cellStyle name="Normal 11 3 4 2 3 5" xfId="20639"/>
    <cellStyle name="Normal 11 3 4 2 3 6" xfId="20640"/>
    <cellStyle name="Normal 11 3 4 2 4" xfId="20641"/>
    <cellStyle name="Normal 11 3 4 2 4 2" xfId="20642"/>
    <cellStyle name="Normal 11 3 4 2 4 3" xfId="20643"/>
    <cellStyle name="Normal 11 3 4 2 4 4" xfId="20644"/>
    <cellStyle name="Normal 11 3 4 2 4 5" xfId="20645"/>
    <cellStyle name="Normal 11 3 4 2 4 6" xfId="20646"/>
    <cellStyle name="Normal 11 3 4 2 5" xfId="20647"/>
    <cellStyle name="Normal 11 3 4 2 5 2" xfId="20648"/>
    <cellStyle name="Normal 11 3 4 2 5 3" xfId="20649"/>
    <cellStyle name="Normal 11 3 4 2 5 4" xfId="20650"/>
    <cellStyle name="Normal 11 3 4 2 5 5" xfId="20651"/>
    <cellStyle name="Normal 11 3 4 2 5 6" xfId="20652"/>
    <cellStyle name="Normal 11 3 4 2 6" xfId="20653"/>
    <cellStyle name="Normal 11 3 4 2 6 2" xfId="20654"/>
    <cellStyle name="Normal 11 3 4 2 6 3" xfId="20655"/>
    <cellStyle name="Normal 11 3 4 2 6 4" xfId="20656"/>
    <cellStyle name="Normal 11 3 4 2 6 5" xfId="20657"/>
    <cellStyle name="Normal 11 3 4 2 6 6" xfId="20658"/>
    <cellStyle name="Normal 11 3 4 2 7" xfId="20659"/>
    <cellStyle name="Normal 11 3 4 2 7 2" xfId="20660"/>
    <cellStyle name="Normal 11 3 4 2 7 3" xfId="20661"/>
    <cellStyle name="Normal 11 3 4 2 7 4" xfId="20662"/>
    <cellStyle name="Normal 11 3 4 2 7 5" xfId="20663"/>
    <cellStyle name="Normal 11 3 4 2 7 6" xfId="20664"/>
    <cellStyle name="Normal 11 3 4 2 8" xfId="20665"/>
    <cellStyle name="Normal 11 3 4 2 9" xfId="20666"/>
    <cellStyle name="Normal 11 3 4 3" xfId="20667"/>
    <cellStyle name="Normal 11 3 4 3 2" xfId="20668"/>
    <cellStyle name="Normal 11 3 4 3 3" xfId="20669"/>
    <cellStyle name="Normal 11 3 4 3 4" xfId="20670"/>
    <cellStyle name="Normal 11 3 4 3 5" xfId="20671"/>
    <cellStyle name="Normal 11 3 4 3 6" xfId="20672"/>
    <cellStyle name="Normal 11 3 4 4" xfId="20673"/>
    <cellStyle name="Normal 11 3 4 4 2" xfId="20674"/>
    <cellStyle name="Normal 11 3 4 4 3" xfId="20675"/>
    <cellStyle name="Normal 11 3 4 4 4" xfId="20676"/>
    <cellStyle name="Normal 11 3 4 4 5" xfId="20677"/>
    <cellStyle name="Normal 11 3 4 4 6" xfId="20678"/>
    <cellStyle name="Normal 11 3 4 5" xfId="20679"/>
    <cellStyle name="Normal 11 3 4 5 2" xfId="20680"/>
    <cellStyle name="Normal 11 3 4 5 3" xfId="20681"/>
    <cellStyle name="Normal 11 3 4 5 4" xfId="20682"/>
    <cellStyle name="Normal 11 3 4 5 5" xfId="20683"/>
    <cellStyle name="Normal 11 3 4 5 6" xfId="20684"/>
    <cellStyle name="Normal 11 3 4 6" xfId="20685"/>
    <cellStyle name="Normal 11 3 4 6 2" xfId="20686"/>
    <cellStyle name="Normal 11 3 4 6 3" xfId="20687"/>
    <cellStyle name="Normal 11 3 4 6 4" xfId="20688"/>
    <cellStyle name="Normal 11 3 4 6 5" xfId="20689"/>
    <cellStyle name="Normal 11 3 4 6 6" xfId="20690"/>
    <cellStyle name="Normal 11 3 4 7" xfId="20691"/>
    <cellStyle name="Normal 11 3 4 7 2" xfId="20692"/>
    <cellStyle name="Normal 11 3 4 7 3" xfId="20693"/>
    <cellStyle name="Normal 11 3 4 7 4" xfId="20694"/>
    <cellStyle name="Normal 11 3 4 7 5" xfId="20695"/>
    <cellStyle name="Normal 11 3 4 7 6" xfId="20696"/>
    <cellStyle name="Normal 11 3 4 8" xfId="20697"/>
    <cellStyle name="Normal 11 3 4 8 2" xfId="20698"/>
    <cellStyle name="Normal 11 3 4 8 3" xfId="20699"/>
    <cellStyle name="Normal 11 3 4 8 4" xfId="20700"/>
    <cellStyle name="Normal 11 3 4 8 5" xfId="20701"/>
    <cellStyle name="Normal 11 3 4 8 6" xfId="20702"/>
    <cellStyle name="Normal 11 3 4 9" xfId="20703"/>
    <cellStyle name="Normal 11 3 5" xfId="20704"/>
    <cellStyle name="Normal 11 3 5 10" xfId="20705"/>
    <cellStyle name="Normal 11 3 5 11" xfId="20706"/>
    <cellStyle name="Normal 11 3 5 12" xfId="20707"/>
    <cellStyle name="Normal 11 3 5 2" xfId="20708"/>
    <cellStyle name="Normal 11 3 5 2 2" xfId="20709"/>
    <cellStyle name="Normal 11 3 5 2 3" xfId="20710"/>
    <cellStyle name="Normal 11 3 5 2 4" xfId="20711"/>
    <cellStyle name="Normal 11 3 5 2 5" xfId="20712"/>
    <cellStyle name="Normal 11 3 5 2 6" xfId="20713"/>
    <cellStyle name="Normal 11 3 5 3" xfId="20714"/>
    <cellStyle name="Normal 11 3 5 3 2" xfId="20715"/>
    <cellStyle name="Normal 11 3 5 3 3" xfId="20716"/>
    <cellStyle name="Normal 11 3 5 3 4" xfId="20717"/>
    <cellStyle name="Normal 11 3 5 3 5" xfId="20718"/>
    <cellStyle name="Normal 11 3 5 3 6" xfId="20719"/>
    <cellStyle name="Normal 11 3 5 4" xfId="20720"/>
    <cellStyle name="Normal 11 3 5 4 2" xfId="20721"/>
    <cellStyle name="Normal 11 3 5 4 3" xfId="20722"/>
    <cellStyle name="Normal 11 3 5 4 4" xfId="20723"/>
    <cellStyle name="Normal 11 3 5 4 5" xfId="20724"/>
    <cellStyle name="Normal 11 3 5 4 6" xfId="20725"/>
    <cellStyle name="Normal 11 3 5 5" xfId="20726"/>
    <cellStyle name="Normal 11 3 5 5 2" xfId="20727"/>
    <cellStyle name="Normal 11 3 5 5 3" xfId="20728"/>
    <cellStyle name="Normal 11 3 5 5 4" xfId="20729"/>
    <cellStyle name="Normal 11 3 5 5 5" xfId="20730"/>
    <cellStyle name="Normal 11 3 5 5 6" xfId="20731"/>
    <cellStyle name="Normal 11 3 5 6" xfId="20732"/>
    <cellStyle name="Normal 11 3 5 6 2" xfId="20733"/>
    <cellStyle name="Normal 11 3 5 6 3" xfId="20734"/>
    <cellStyle name="Normal 11 3 5 6 4" xfId="20735"/>
    <cellStyle name="Normal 11 3 5 6 5" xfId="20736"/>
    <cellStyle name="Normal 11 3 5 6 6" xfId="20737"/>
    <cellStyle name="Normal 11 3 5 7" xfId="20738"/>
    <cellStyle name="Normal 11 3 5 7 2" xfId="20739"/>
    <cellStyle name="Normal 11 3 5 7 3" xfId="20740"/>
    <cellStyle name="Normal 11 3 5 7 4" xfId="20741"/>
    <cellStyle name="Normal 11 3 5 7 5" xfId="20742"/>
    <cellStyle name="Normal 11 3 5 7 6" xfId="20743"/>
    <cellStyle name="Normal 11 3 5 8" xfId="20744"/>
    <cellStyle name="Normal 11 3 5 9" xfId="20745"/>
    <cellStyle name="Normal 11 3 6" xfId="20746"/>
    <cellStyle name="Normal 11 3 6 2" xfId="20747"/>
    <cellStyle name="Normal 11 3 6 3" xfId="20748"/>
    <cellStyle name="Normal 11 3 6 4" xfId="20749"/>
    <cellStyle name="Normal 11 3 6 5" xfId="20750"/>
    <cellStyle name="Normal 11 3 6 6" xfId="20751"/>
    <cellStyle name="Normal 11 3 7" xfId="20752"/>
    <cellStyle name="Normal 11 3 7 2" xfId="20753"/>
    <cellStyle name="Normal 11 3 7 3" xfId="20754"/>
    <cellStyle name="Normal 11 3 7 4" xfId="20755"/>
    <cellStyle name="Normal 11 3 7 5" xfId="20756"/>
    <cellStyle name="Normal 11 3 7 6" xfId="20757"/>
    <cellStyle name="Normal 11 3 8" xfId="20758"/>
    <cellStyle name="Normal 11 3 8 2" xfId="20759"/>
    <cellStyle name="Normal 11 3 8 3" xfId="20760"/>
    <cellStyle name="Normal 11 3 8 4" xfId="20761"/>
    <cellStyle name="Normal 11 3 8 5" xfId="20762"/>
    <cellStyle name="Normal 11 3 8 6" xfId="20763"/>
    <cellStyle name="Normal 11 3 9" xfId="20764"/>
    <cellStyle name="Normal 11 3 9 2" xfId="20765"/>
    <cellStyle name="Normal 11 3 9 3" xfId="20766"/>
    <cellStyle name="Normal 11 3 9 4" xfId="20767"/>
    <cellStyle name="Normal 11 3 9 5" xfId="20768"/>
    <cellStyle name="Normal 11 3 9 6" xfId="20769"/>
    <cellStyle name="Normal 11 4" xfId="20770"/>
    <cellStyle name="Normal 11 4 10" xfId="20771"/>
    <cellStyle name="Normal 11 4 10 2" xfId="20772"/>
    <cellStyle name="Normal 11 4 10 3" xfId="20773"/>
    <cellStyle name="Normal 11 4 10 4" xfId="20774"/>
    <cellStyle name="Normal 11 4 10 5" xfId="20775"/>
    <cellStyle name="Normal 11 4 10 6" xfId="20776"/>
    <cellStyle name="Normal 11 4 11" xfId="20777"/>
    <cellStyle name="Normal 11 4 11 2" xfId="20778"/>
    <cellStyle name="Normal 11 4 11 3" xfId="20779"/>
    <cellStyle name="Normal 11 4 11 4" xfId="20780"/>
    <cellStyle name="Normal 11 4 11 5" xfId="20781"/>
    <cellStyle name="Normal 11 4 11 6" xfId="20782"/>
    <cellStyle name="Normal 11 4 12" xfId="20783"/>
    <cellStyle name="Normal 11 4 13" xfId="20784"/>
    <cellStyle name="Normal 11 4 14" xfId="20785"/>
    <cellStyle name="Normal 11 4 15" xfId="20786"/>
    <cellStyle name="Normal 11 4 16" xfId="20787"/>
    <cellStyle name="Normal 11 4 17" xfId="20788"/>
    <cellStyle name="Normal 11 4 18" xfId="20789"/>
    <cellStyle name="Normal 11 4 19" xfId="20790"/>
    <cellStyle name="Normal 11 4 2" xfId="20791"/>
    <cellStyle name="Normal 11 4 2 10" xfId="20792"/>
    <cellStyle name="Normal 11 4 2 11" xfId="20793"/>
    <cellStyle name="Normal 11 4 2 12" xfId="20794"/>
    <cellStyle name="Normal 11 4 2 13" xfId="20795"/>
    <cellStyle name="Normal 11 4 2 2" xfId="20796"/>
    <cellStyle name="Normal 11 4 2 2 10" xfId="20797"/>
    <cellStyle name="Normal 11 4 2 2 11" xfId="20798"/>
    <cellStyle name="Normal 11 4 2 2 12" xfId="20799"/>
    <cellStyle name="Normal 11 4 2 2 2" xfId="20800"/>
    <cellStyle name="Normal 11 4 2 2 2 2" xfId="20801"/>
    <cellStyle name="Normal 11 4 2 2 2 3" xfId="20802"/>
    <cellStyle name="Normal 11 4 2 2 2 4" xfId="20803"/>
    <cellStyle name="Normal 11 4 2 2 2 5" xfId="20804"/>
    <cellStyle name="Normal 11 4 2 2 2 6" xfId="20805"/>
    <cellStyle name="Normal 11 4 2 2 3" xfId="20806"/>
    <cellStyle name="Normal 11 4 2 2 3 2" xfId="20807"/>
    <cellStyle name="Normal 11 4 2 2 3 3" xfId="20808"/>
    <cellStyle name="Normal 11 4 2 2 3 4" xfId="20809"/>
    <cellStyle name="Normal 11 4 2 2 3 5" xfId="20810"/>
    <cellStyle name="Normal 11 4 2 2 3 6" xfId="20811"/>
    <cellStyle name="Normal 11 4 2 2 4" xfId="20812"/>
    <cellStyle name="Normal 11 4 2 2 4 2" xfId="20813"/>
    <cellStyle name="Normal 11 4 2 2 4 3" xfId="20814"/>
    <cellStyle name="Normal 11 4 2 2 4 4" xfId="20815"/>
    <cellStyle name="Normal 11 4 2 2 4 5" xfId="20816"/>
    <cellStyle name="Normal 11 4 2 2 4 6" xfId="20817"/>
    <cellStyle name="Normal 11 4 2 2 5" xfId="20818"/>
    <cellStyle name="Normal 11 4 2 2 5 2" xfId="20819"/>
    <cellStyle name="Normal 11 4 2 2 5 3" xfId="20820"/>
    <cellStyle name="Normal 11 4 2 2 5 4" xfId="20821"/>
    <cellStyle name="Normal 11 4 2 2 5 5" xfId="20822"/>
    <cellStyle name="Normal 11 4 2 2 5 6" xfId="20823"/>
    <cellStyle name="Normal 11 4 2 2 6" xfId="20824"/>
    <cellStyle name="Normal 11 4 2 2 6 2" xfId="20825"/>
    <cellStyle name="Normal 11 4 2 2 6 3" xfId="20826"/>
    <cellStyle name="Normal 11 4 2 2 6 4" xfId="20827"/>
    <cellStyle name="Normal 11 4 2 2 6 5" xfId="20828"/>
    <cellStyle name="Normal 11 4 2 2 6 6" xfId="20829"/>
    <cellStyle name="Normal 11 4 2 2 7" xfId="20830"/>
    <cellStyle name="Normal 11 4 2 2 7 2" xfId="20831"/>
    <cellStyle name="Normal 11 4 2 2 7 3" xfId="20832"/>
    <cellStyle name="Normal 11 4 2 2 7 4" xfId="20833"/>
    <cellStyle name="Normal 11 4 2 2 7 5" xfId="20834"/>
    <cellStyle name="Normal 11 4 2 2 7 6" xfId="20835"/>
    <cellStyle name="Normal 11 4 2 2 8" xfId="20836"/>
    <cellStyle name="Normal 11 4 2 2 9" xfId="20837"/>
    <cellStyle name="Normal 11 4 2 3" xfId="20838"/>
    <cellStyle name="Normal 11 4 2 3 2" xfId="20839"/>
    <cellStyle name="Normal 11 4 2 3 3" xfId="20840"/>
    <cellStyle name="Normal 11 4 2 3 4" xfId="20841"/>
    <cellStyle name="Normal 11 4 2 3 5" xfId="20842"/>
    <cellStyle name="Normal 11 4 2 3 6" xfId="20843"/>
    <cellStyle name="Normal 11 4 2 4" xfId="20844"/>
    <cellStyle name="Normal 11 4 2 4 2" xfId="20845"/>
    <cellStyle name="Normal 11 4 2 4 3" xfId="20846"/>
    <cellStyle name="Normal 11 4 2 4 4" xfId="20847"/>
    <cellStyle name="Normal 11 4 2 4 5" xfId="20848"/>
    <cellStyle name="Normal 11 4 2 4 6" xfId="20849"/>
    <cellStyle name="Normal 11 4 2 5" xfId="20850"/>
    <cellStyle name="Normal 11 4 2 5 2" xfId="20851"/>
    <cellStyle name="Normal 11 4 2 5 3" xfId="20852"/>
    <cellStyle name="Normal 11 4 2 5 4" xfId="20853"/>
    <cellStyle name="Normal 11 4 2 5 5" xfId="20854"/>
    <cellStyle name="Normal 11 4 2 5 6" xfId="20855"/>
    <cellStyle name="Normal 11 4 2 6" xfId="20856"/>
    <cellStyle name="Normal 11 4 2 6 2" xfId="20857"/>
    <cellStyle name="Normal 11 4 2 6 3" xfId="20858"/>
    <cellStyle name="Normal 11 4 2 6 4" xfId="20859"/>
    <cellStyle name="Normal 11 4 2 6 5" xfId="20860"/>
    <cellStyle name="Normal 11 4 2 6 6" xfId="20861"/>
    <cellStyle name="Normal 11 4 2 7" xfId="20862"/>
    <cellStyle name="Normal 11 4 2 7 2" xfId="20863"/>
    <cellStyle name="Normal 11 4 2 7 3" xfId="20864"/>
    <cellStyle name="Normal 11 4 2 7 4" xfId="20865"/>
    <cellStyle name="Normal 11 4 2 7 5" xfId="20866"/>
    <cellStyle name="Normal 11 4 2 7 6" xfId="20867"/>
    <cellStyle name="Normal 11 4 2 8" xfId="20868"/>
    <cellStyle name="Normal 11 4 2 8 2" xfId="20869"/>
    <cellStyle name="Normal 11 4 2 8 3" xfId="20870"/>
    <cellStyle name="Normal 11 4 2 8 4" xfId="20871"/>
    <cellStyle name="Normal 11 4 2 8 5" xfId="20872"/>
    <cellStyle name="Normal 11 4 2 8 6" xfId="20873"/>
    <cellStyle name="Normal 11 4 2 9" xfId="20874"/>
    <cellStyle name="Normal 11 4 3" xfId="20875"/>
    <cellStyle name="Normal 11 4 3 10" xfId="20876"/>
    <cellStyle name="Normal 11 4 3 11" xfId="20877"/>
    <cellStyle name="Normal 11 4 3 12" xfId="20878"/>
    <cellStyle name="Normal 11 4 3 13" xfId="20879"/>
    <cellStyle name="Normal 11 4 3 2" xfId="20880"/>
    <cellStyle name="Normal 11 4 3 2 10" xfId="20881"/>
    <cellStyle name="Normal 11 4 3 2 11" xfId="20882"/>
    <cellStyle name="Normal 11 4 3 2 12" xfId="20883"/>
    <cellStyle name="Normal 11 4 3 2 2" xfId="20884"/>
    <cellStyle name="Normal 11 4 3 2 2 2" xfId="20885"/>
    <cellStyle name="Normal 11 4 3 2 2 3" xfId="20886"/>
    <cellStyle name="Normal 11 4 3 2 2 4" xfId="20887"/>
    <cellStyle name="Normal 11 4 3 2 2 5" xfId="20888"/>
    <cellStyle name="Normal 11 4 3 2 2 6" xfId="20889"/>
    <cellStyle name="Normal 11 4 3 2 3" xfId="20890"/>
    <cellStyle name="Normal 11 4 3 2 3 2" xfId="20891"/>
    <cellStyle name="Normal 11 4 3 2 3 3" xfId="20892"/>
    <cellStyle name="Normal 11 4 3 2 3 4" xfId="20893"/>
    <cellStyle name="Normal 11 4 3 2 3 5" xfId="20894"/>
    <cellStyle name="Normal 11 4 3 2 3 6" xfId="20895"/>
    <cellStyle name="Normal 11 4 3 2 4" xfId="20896"/>
    <cellStyle name="Normal 11 4 3 2 4 2" xfId="20897"/>
    <cellStyle name="Normal 11 4 3 2 4 3" xfId="20898"/>
    <cellStyle name="Normal 11 4 3 2 4 4" xfId="20899"/>
    <cellStyle name="Normal 11 4 3 2 4 5" xfId="20900"/>
    <cellStyle name="Normal 11 4 3 2 4 6" xfId="20901"/>
    <cellStyle name="Normal 11 4 3 2 5" xfId="20902"/>
    <cellStyle name="Normal 11 4 3 2 5 2" xfId="20903"/>
    <cellStyle name="Normal 11 4 3 2 5 3" xfId="20904"/>
    <cellStyle name="Normal 11 4 3 2 5 4" xfId="20905"/>
    <cellStyle name="Normal 11 4 3 2 5 5" xfId="20906"/>
    <cellStyle name="Normal 11 4 3 2 5 6" xfId="20907"/>
    <cellStyle name="Normal 11 4 3 2 6" xfId="20908"/>
    <cellStyle name="Normal 11 4 3 2 6 2" xfId="20909"/>
    <cellStyle name="Normal 11 4 3 2 6 3" xfId="20910"/>
    <cellStyle name="Normal 11 4 3 2 6 4" xfId="20911"/>
    <cellStyle name="Normal 11 4 3 2 6 5" xfId="20912"/>
    <cellStyle name="Normal 11 4 3 2 6 6" xfId="20913"/>
    <cellStyle name="Normal 11 4 3 2 7" xfId="20914"/>
    <cellStyle name="Normal 11 4 3 2 7 2" xfId="20915"/>
    <cellStyle name="Normal 11 4 3 2 7 3" xfId="20916"/>
    <cellStyle name="Normal 11 4 3 2 7 4" xfId="20917"/>
    <cellStyle name="Normal 11 4 3 2 7 5" xfId="20918"/>
    <cellStyle name="Normal 11 4 3 2 7 6" xfId="20919"/>
    <cellStyle name="Normal 11 4 3 2 8" xfId="20920"/>
    <cellStyle name="Normal 11 4 3 2 9" xfId="20921"/>
    <cellStyle name="Normal 11 4 3 3" xfId="20922"/>
    <cellStyle name="Normal 11 4 3 3 2" xfId="20923"/>
    <cellStyle name="Normal 11 4 3 3 3" xfId="20924"/>
    <cellStyle name="Normal 11 4 3 3 4" xfId="20925"/>
    <cellStyle name="Normal 11 4 3 3 5" xfId="20926"/>
    <cellStyle name="Normal 11 4 3 3 6" xfId="20927"/>
    <cellStyle name="Normal 11 4 3 4" xfId="20928"/>
    <cellStyle name="Normal 11 4 3 4 2" xfId="20929"/>
    <cellStyle name="Normal 11 4 3 4 3" xfId="20930"/>
    <cellStyle name="Normal 11 4 3 4 4" xfId="20931"/>
    <cellStyle name="Normal 11 4 3 4 5" xfId="20932"/>
    <cellStyle name="Normal 11 4 3 4 6" xfId="20933"/>
    <cellStyle name="Normal 11 4 3 5" xfId="20934"/>
    <cellStyle name="Normal 11 4 3 5 2" xfId="20935"/>
    <cellStyle name="Normal 11 4 3 5 3" xfId="20936"/>
    <cellStyle name="Normal 11 4 3 5 4" xfId="20937"/>
    <cellStyle name="Normal 11 4 3 5 5" xfId="20938"/>
    <cellStyle name="Normal 11 4 3 5 6" xfId="20939"/>
    <cellStyle name="Normal 11 4 3 6" xfId="20940"/>
    <cellStyle name="Normal 11 4 3 6 2" xfId="20941"/>
    <cellStyle name="Normal 11 4 3 6 3" xfId="20942"/>
    <cellStyle name="Normal 11 4 3 6 4" xfId="20943"/>
    <cellStyle name="Normal 11 4 3 6 5" xfId="20944"/>
    <cellStyle name="Normal 11 4 3 6 6" xfId="20945"/>
    <cellStyle name="Normal 11 4 3 7" xfId="20946"/>
    <cellStyle name="Normal 11 4 3 7 2" xfId="20947"/>
    <cellStyle name="Normal 11 4 3 7 3" xfId="20948"/>
    <cellStyle name="Normal 11 4 3 7 4" xfId="20949"/>
    <cellStyle name="Normal 11 4 3 7 5" xfId="20950"/>
    <cellStyle name="Normal 11 4 3 7 6" xfId="20951"/>
    <cellStyle name="Normal 11 4 3 8" xfId="20952"/>
    <cellStyle name="Normal 11 4 3 8 2" xfId="20953"/>
    <cellStyle name="Normal 11 4 3 8 3" xfId="20954"/>
    <cellStyle name="Normal 11 4 3 8 4" xfId="20955"/>
    <cellStyle name="Normal 11 4 3 8 5" xfId="20956"/>
    <cellStyle name="Normal 11 4 3 8 6" xfId="20957"/>
    <cellStyle name="Normal 11 4 3 9" xfId="20958"/>
    <cellStyle name="Normal 11 4 4" xfId="20959"/>
    <cellStyle name="Normal 11 4 4 10" xfId="20960"/>
    <cellStyle name="Normal 11 4 4 11" xfId="20961"/>
    <cellStyle name="Normal 11 4 4 12" xfId="20962"/>
    <cellStyle name="Normal 11 4 4 13" xfId="20963"/>
    <cellStyle name="Normal 11 4 4 2" xfId="20964"/>
    <cellStyle name="Normal 11 4 4 2 10" xfId="20965"/>
    <cellStyle name="Normal 11 4 4 2 11" xfId="20966"/>
    <cellStyle name="Normal 11 4 4 2 12" xfId="20967"/>
    <cellStyle name="Normal 11 4 4 2 2" xfId="20968"/>
    <cellStyle name="Normal 11 4 4 2 2 2" xfId="20969"/>
    <cellStyle name="Normal 11 4 4 2 2 3" xfId="20970"/>
    <cellStyle name="Normal 11 4 4 2 2 4" xfId="20971"/>
    <cellStyle name="Normal 11 4 4 2 2 5" xfId="20972"/>
    <cellStyle name="Normal 11 4 4 2 2 6" xfId="20973"/>
    <cellStyle name="Normal 11 4 4 2 3" xfId="20974"/>
    <cellStyle name="Normal 11 4 4 2 3 2" xfId="20975"/>
    <cellStyle name="Normal 11 4 4 2 3 3" xfId="20976"/>
    <cellStyle name="Normal 11 4 4 2 3 4" xfId="20977"/>
    <cellStyle name="Normal 11 4 4 2 3 5" xfId="20978"/>
    <cellStyle name="Normal 11 4 4 2 3 6" xfId="20979"/>
    <cellStyle name="Normal 11 4 4 2 4" xfId="20980"/>
    <cellStyle name="Normal 11 4 4 2 4 2" xfId="20981"/>
    <cellStyle name="Normal 11 4 4 2 4 3" xfId="20982"/>
    <cellStyle name="Normal 11 4 4 2 4 4" xfId="20983"/>
    <cellStyle name="Normal 11 4 4 2 4 5" xfId="20984"/>
    <cellStyle name="Normal 11 4 4 2 4 6" xfId="20985"/>
    <cellStyle name="Normal 11 4 4 2 5" xfId="20986"/>
    <cellStyle name="Normal 11 4 4 2 5 2" xfId="20987"/>
    <cellStyle name="Normal 11 4 4 2 5 3" xfId="20988"/>
    <cellStyle name="Normal 11 4 4 2 5 4" xfId="20989"/>
    <cellStyle name="Normal 11 4 4 2 5 5" xfId="20990"/>
    <cellStyle name="Normal 11 4 4 2 5 6" xfId="20991"/>
    <cellStyle name="Normal 11 4 4 2 6" xfId="20992"/>
    <cellStyle name="Normal 11 4 4 2 6 2" xfId="20993"/>
    <cellStyle name="Normal 11 4 4 2 6 3" xfId="20994"/>
    <cellStyle name="Normal 11 4 4 2 6 4" xfId="20995"/>
    <cellStyle name="Normal 11 4 4 2 6 5" xfId="20996"/>
    <cellStyle name="Normal 11 4 4 2 6 6" xfId="20997"/>
    <cellStyle name="Normal 11 4 4 2 7" xfId="20998"/>
    <cellStyle name="Normal 11 4 4 2 7 2" xfId="20999"/>
    <cellStyle name="Normal 11 4 4 2 7 3" xfId="21000"/>
    <cellStyle name="Normal 11 4 4 2 7 4" xfId="21001"/>
    <cellStyle name="Normal 11 4 4 2 7 5" xfId="21002"/>
    <cellStyle name="Normal 11 4 4 2 7 6" xfId="21003"/>
    <cellStyle name="Normal 11 4 4 2 8" xfId="21004"/>
    <cellStyle name="Normal 11 4 4 2 9" xfId="21005"/>
    <cellStyle name="Normal 11 4 4 3" xfId="21006"/>
    <cellStyle name="Normal 11 4 4 3 2" xfId="21007"/>
    <cellStyle name="Normal 11 4 4 3 3" xfId="21008"/>
    <cellStyle name="Normal 11 4 4 3 4" xfId="21009"/>
    <cellStyle name="Normal 11 4 4 3 5" xfId="21010"/>
    <cellStyle name="Normal 11 4 4 3 6" xfId="21011"/>
    <cellStyle name="Normal 11 4 4 4" xfId="21012"/>
    <cellStyle name="Normal 11 4 4 4 2" xfId="21013"/>
    <cellStyle name="Normal 11 4 4 4 3" xfId="21014"/>
    <cellStyle name="Normal 11 4 4 4 4" xfId="21015"/>
    <cellStyle name="Normal 11 4 4 4 5" xfId="21016"/>
    <cellStyle name="Normal 11 4 4 4 6" xfId="21017"/>
    <cellStyle name="Normal 11 4 4 5" xfId="21018"/>
    <cellStyle name="Normal 11 4 4 5 2" xfId="21019"/>
    <cellStyle name="Normal 11 4 4 5 3" xfId="21020"/>
    <cellStyle name="Normal 11 4 4 5 4" xfId="21021"/>
    <cellStyle name="Normal 11 4 4 5 5" xfId="21022"/>
    <cellStyle name="Normal 11 4 4 5 6" xfId="21023"/>
    <cellStyle name="Normal 11 4 4 6" xfId="21024"/>
    <cellStyle name="Normal 11 4 4 6 2" xfId="21025"/>
    <cellStyle name="Normal 11 4 4 6 3" xfId="21026"/>
    <cellStyle name="Normal 11 4 4 6 4" xfId="21027"/>
    <cellStyle name="Normal 11 4 4 6 5" xfId="21028"/>
    <cellStyle name="Normal 11 4 4 6 6" xfId="21029"/>
    <cellStyle name="Normal 11 4 4 7" xfId="21030"/>
    <cellStyle name="Normal 11 4 4 7 2" xfId="21031"/>
    <cellStyle name="Normal 11 4 4 7 3" xfId="21032"/>
    <cellStyle name="Normal 11 4 4 7 4" xfId="21033"/>
    <cellStyle name="Normal 11 4 4 7 5" xfId="21034"/>
    <cellStyle name="Normal 11 4 4 7 6" xfId="21035"/>
    <cellStyle name="Normal 11 4 4 8" xfId="21036"/>
    <cellStyle name="Normal 11 4 4 8 2" xfId="21037"/>
    <cellStyle name="Normal 11 4 4 8 3" xfId="21038"/>
    <cellStyle name="Normal 11 4 4 8 4" xfId="21039"/>
    <cellStyle name="Normal 11 4 4 8 5" xfId="21040"/>
    <cellStyle name="Normal 11 4 4 8 6" xfId="21041"/>
    <cellStyle name="Normal 11 4 4 9" xfId="21042"/>
    <cellStyle name="Normal 11 4 5" xfId="21043"/>
    <cellStyle name="Normal 11 4 5 10" xfId="21044"/>
    <cellStyle name="Normal 11 4 5 11" xfId="21045"/>
    <cellStyle name="Normal 11 4 5 12" xfId="21046"/>
    <cellStyle name="Normal 11 4 5 2" xfId="21047"/>
    <cellStyle name="Normal 11 4 5 2 2" xfId="21048"/>
    <cellStyle name="Normal 11 4 5 2 3" xfId="21049"/>
    <cellStyle name="Normal 11 4 5 2 4" xfId="21050"/>
    <cellStyle name="Normal 11 4 5 2 5" xfId="21051"/>
    <cellStyle name="Normal 11 4 5 2 6" xfId="21052"/>
    <cellStyle name="Normal 11 4 5 3" xfId="21053"/>
    <cellStyle name="Normal 11 4 5 3 2" xfId="21054"/>
    <cellStyle name="Normal 11 4 5 3 3" xfId="21055"/>
    <cellStyle name="Normal 11 4 5 3 4" xfId="21056"/>
    <cellStyle name="Normal 11 4 5 3 5" xfId="21057"/>
    <cellStyle name="Normal 11 4 5 3 6" xfId="21058"/>
    <cellStyle name="Normal 11 4 5 4" xfId="21059"/>
    <cellStyle name="Normal 11 4 5 4 2" xfId="21060"/>
    <cellStyle name="Normal 11 4 5 4 3" xfId="21061"/>
    <cellStyle name="Normal 11 4 5 4 4" xfId="21062"/>
    <cellStyle name="Normal 11 4 5 4 5" xfId="21063"/>
    <cellStyle name="Normal 11 4 5 4 6" xfId="21064"/>
    <cellStyle name="Normal 11 4 5 5" xfId="21065"/>
    <cellStyle name="Normal 11 4 5 5 2" xfId="21066"/>
    <cellStyle name="Normal 11 4 5 5 3" xfId="21067"/>
    <cellStyle name="Normal 11 4 5 5 4" xfId="21068"/>
    <cellStyle name="Normal 11 4 5 5 5" xfId="21069"/>
    <cellStyle name="Normal 11 4 5 5 6" xfId="21070"/>
    <cellStyle name="Normal 11 4 5 6" xfId="21071"/>
    <cellStyle name="Normal 11 4 5 6 2" xfId="21072"/>
    <cellStyle name="Normal 11 4 5 6 3" xfId="21073"/>
    <cellStyle name="Normal 11 4 5 6 4" xfId="21074"/>
    <cellStyle name="Normal 11 4 5 6 5" xfId="21075"/>
    <cellStyle name="Normal 11 4 5 6 6" xfId="21076"/>
    <cellStyle name="Normal 11 4 5 7" xfId="21077"/>
    <cellStyle name="Normal 11 4 5 7 2" xfId="21078"/>
    <cellStyle name="Normal 11 4 5 7 3" xfId="21079"/>
    <cellStyle name="Normal 11 4 5 7 4" xfId="21080"/>
    <cellStyle name="Normal 11 4 5 7 5" xfId="21081"/>
    <cellStyle name="Normal 11 4 5 7 6" xfId="21082"/>
    <cellStyle name="Normal 11 4 5 8" xfId="21083"/>
    <cellStyle name="Normal 11 4 5 9" xfId="21084"/>
    <cellStyle name="Normal 11 4 6" xfId="21085"/>
    <cellStyle name="Normal 11 4 6 2" xfId="21086"/>
    <cellStyle name="Normal 11 4 6 3" xfId="21087"/>
    <cellStyle name="Normal 11 4 6 4" xfId="21088"/>
    <cellStyle name="Normal 11 4 6 5" xfId="21089"/>
    <cellStyle name="Normal 11 4 6 6" xfId="21090"/>
    <cellStyle name="Normal 11 4 7" xfId="21091"/>
    <cellStyle name="Normal 11 4 7 2" xfId="21092"/>
    <cellStyle name="Normal 11 4 7 3" xfId="21093"/>
    <cellStyle name="Normal 11 4 7 4" xfId="21094"/>
    <cellStyle name="Normal 11 4 7 5" xfId="21095"/>
    <cellStyle name="Normal 11 4 7 6" xfId="21096"/>
    <cellStyle name="Normal 11 4 8" xfId="21097"/>
    <cellStyle name="Normal 11 4 8 2" xfId="21098"/>
    <cellStyle name="Normal 11 4 8 3" xfId="21099"/>
    <cellStyle name="Normal 11 4 8 4" xfId="21100"/>
    <cellStyle name="Normal 11 4 8 5" xfId="21101"/>
    <cellStyle name="Normal 11 4 8 6" xfId="21102"/>
    <cellStyle name="Normal 11 4 9" xfId="21103"/>
    <cellStyle name="Normal 11 4 9 2" xfId="21104"/>
    <cellStyle name="Normal 11 4 9 3" xfId="21105"/>
    <cellStyle name="Normal 11 4 9 4" xfId="21106"/>
    <cellStyle name="Normal 11 4 9 5" xfId="21107"/>
    <cellStyle name="Normal 11 4 9 6" xfId="21108"/>
    <cellStyle name="Normal 11 5" xfId="21109"/>
    <cellStyle name="Normal 11 5 10" xfId="21110"/>
    <cellStyle name="Normal 11 5 11" xfId="21111"/>
    <cellStyle name="Normal 11 5 12" xfId="21112"/>
    <cellStyle name="Normal 11 5 13" xfId="21113"/>
    <cellStyle name="Normal 11 5 14" xfId="21114"/>
    <cellStyle name="Normal 11 5 15" xfId="21115"/>
    <cellStyle name="Normal 11 5 2" xfId="21116"/>
    <cellStyle name="Normal 11 5 2 10" xfId="21117"/>
    <cellStyle name="Normal 11 5 2 11" xfId="21118"/>
    <cellStyle name="Normal 11 5 2 12" xfId="21119"/>
    <cellStyle name="Normal 11 5 2 2" xfId="21120"/>
    <cellStyle name="Normal 11 5 2 2 2" xfId="21121"/>
    <cellStyle name="Normal 11 5 2 2 3" xfId="21122"/>
    <cellStyle name="Normal 11 5 2 2 4" xfId="21123"/>
    <cellStyle name="Normal 11 5 2 2 5" xfId="21124"/>
    <cellStyle name="Normal 11 5 2 2 6" xfId="21125"/>
    <cellStyle name="Normal 11 5 2 3" xfId="21126"/>
    <cellStyle name="Normal 11 5 2 3 2" xfId="21127"/>
    <cellStyle name="Normal 11 5 2 3 3" xfId="21128"/>
    <cellStyle name="Normal 11 5 2 3 4" xfId="21129"/>
    <cellStyle name="Normal 11 5 2 3 5" xfId="21130"/>
    <cellStyle name="Normal 11 5 2 3 6" xfId="21131"/>
    <cellStyle name="Normal 11 5 2 4" xfId="21132"/>
    <cellStyle name="Normal 11 5 2 4 2" xfId="21133"/>
    <cellStyle name="Normal 11 5 2 4 3" xfId="21134"/>
    <cellStyle name="Normal 11 5 2 4 4" xfId="21135"/>
    <cellStyle name="Normal 11 5 2 4 5" xfId="21136"/>
    <cellStyle name="Normal 11 5 2 4 6" xfId="21137"/>
    <cellStyle name="Normal 11 5 2 5" xfId="21138"/>
    <cellStyle name="Normal 11 5 2 5 2" xfId="21139"/>
    <cellStyle name="Normal 11 5 2 5 3" xfId="21140"/>
    <cellStyle name="Normal 11 5 2 5 4" xfId="21141"/>
    <cellStyle name="Normal 11 5 2 5 5" xfId="21142"/>
    <cellStyle name="Normal 11 5 2 5 6" xfId="21143"/>
    <cellStyle name="Normal 11 5 2 6" xfId="21144"/>
    <cellStyle name="Normal 11 5 2 6 2" xfId="21145"/>
    <cellStyle name="Normal 11 5 2 6 3" xfId="21146"/>
    <cellStyle name="Normal 11 5 2 6 4" xfId="21147"/>
    <cellStyle name="Normal 11 5 2 6 5" xfId="21148"/>
    <cellStyle name="Normal 11 5 2 6 6" xfId="21149"/>
    <cellStyle name="Normal 11 5 2 7" xfId="21150"/>
    <cellStyle name="Normal 11 5 2 7 2" xfId="21151"/>
    <cellStyle name="Normal 11 5 2 7 3" xfId="21152"/>
    <cellStyle name="Normal 11 5 2 7 4" xfId="21153"/>
    <cellStyle name="Normal 11 5 2 7 5" xfId="21154"/>
    <cellStyle name="Normal 11 5 2 7 6" xfId="21155"/>
    <cellStyle name="Normal 11 5 2 8" xfId="21156"/>
    <cellStyle name="Normal 11 5 2 9" xfId="21157"/>
    <cellStyle name="Normal 11 5 3" xfId="21158"/>
    <cellStyle name="Normal 11 5 3 2" xfId="21159"/>
    <cellStyle name="Normal 11 5 3 3" xfId="21160"/>
    <cellStyle name="Normal 11 5 3 4" xfId="21161"/>
    <cellStyle name="Normal 11 5 3 5" xfId="21162"/>
    <cellStyle name="Normal 11 5 3 6" xfId="21163"/>
    <cellStyle name="Normal 11 5 4" xfId="21164"/>
    <cellStyle name="Normal 11 5 4 2" xfId="21165"/>
    <cellStyle name="Normal 11 5 4 3" xfId="21166"/>
    <cellStyle name="Normal 11 5 4 4" xfId="21167"/>
    <cellStyle name="Normal 11 5 4 5" xfId="21168"/>
    <cellStyle name="Normal 11 5 4 6" xfId="21169"/>
    <cellStyle name="Normal 11 5 5" xfId="21170"/>
    <cellStyle name="Normal 11 5 5 2" xfId="21171"/>
    <cellStyle name="Normal 11 5 5 3" xfId="21172"/>
    <cellStyle name="Normal 11 5 5 4" xfId="21173"/>
    <cellStyle name="Normal 11 5 5 5" xfId="21174"/>
    <cellStyle name="Normal 11 5 5 6" xfId="21175"/>
    <cellStyle name="Normal 11 5 6" xfId="21176"/>
    <cellStyle name="Normal 11 5 6 2" xfId="21177"/>
    <cellStyle name="Normal 11 5 6 3" xfId="21178"/>
    <cellStyle name="Normal 11 5 6 4" xfId="21179"/>
    <cellStyle name="Normal 11 5 6 5" xfId="21180"/>
    <cellStyle name="Normal 11 5 6 6" xfId="21181"/>
    <cellStyle name="Normal 11 5 7" xfId="21182"/>
    <cellStyle name="Normal 11 5 7 2" xfId="21183"/>
    <cellStyle name="Normal 11 5 7 3" xfId="21184"/>
    <cellStyle name="Normal 11 5 7 4" xfId="21185"/>
    <cellStyle name="Normal 11 5 7 5" xfId="21186"/>
    <cellStyle name="Normal 11 5 7 6" xfId="21187"/>
    <cellStyle name="Normal 11 5 8" xfId="21188"/>
    <cellStyle name="Normal 11 5 8 2" xfId="21189"/>
    <cellStyle name="Normal 11 5 8 3" xfId="21190"/>
    <cellStyle name="Normal 11 5 8 4" xfId="21191"/>
    <cellStyle name="Normal 11 5 8 5" xfId="21192"/>
    <cellStyle name="Normal 11 5 8 6" xfId="21193"/>
    <cellStyle name="Normal 11 5 9" xfId="21194"/>
    <cellStyle name="Normal 11 6" xfId="21195"/>
    <cellStyle name="Normal 11 6 10" xfId="21196"/>
    <cellStyle name="Normal 11 6 11" xfId="21197"/>
    <cellStyle name="Normal 11 6 12" xfId="21198"/>
    <cellStyle name="Normal 11 6 13" xfId="21199"/>
    <cellStyle name="Normal 11 6 2" xfId="21200"/>
    <cellStyle name="Normal 11 6 2 10" xfId="21201"/>
    <cellStyle name="Normal 11 6 2 11" xfId="21202"/>
    <cellStyle name="Normal 11 6 2 12" xfId="21203"/>
    <cellStyle name="Normal 11 6 2 2" xfId="21204"/>
    <cellStyle name="Normal 11 6 2 2 2" xfId="21205"/>
    <cellStyle name="Normal 11 6 2 2 3" xfId="21206"/>
    <cellStyle name="Normal 11 6 2 2 4" xfId="21207"/>
    <cellStyle name="Normal 11 6 2 2 5" xfId="21208"/>
    <cellStyle name="Normal 11 6 2 2 6" xfId="21209"/>
    <cellStyle name="Normal 11 6 2 3" xfId="21210"/>
    <cellStyle name="Normal 11 6 2 3 2" xfId="21211"/>
    <cellStyle name="Normal 11 6 2 3 3" xfId="21212"/>
    <cellStyle name="Normal 11 6 2 3 4" xfId="21213"/>
    <cellStyle name="Normal 11 6 2 3 5" xfId="21214"/>
    <cellStyle name="Normal 11 6 2 3 6" xfId="21215"/>
    <cellStyle name="Normal 11 6 2 4" xfId="21216"/>
    <cellStyle name="Normal 11 6 2 4 2" xfId="21217"/>
    <cellStyle name="Normal 11 6 2 4 3" xfId="21218"/>
    <cellStyle name="Normal 11 6 2 4 4" xfId="21219"/>
    <cellStyle name="Normal 11 6 2 4 5" xfId="21220"/>
    <cellStyle name="Normal 11 6 2 4 6" xfId="21221"/>
    <cellStyle name="Normal 11 6 2 5" xfId="21222"/>
    <cellStyle name="Normal 11 6 2 5 2" xfId="21223"/>
    <cellStyle name="Normal 11 6 2 5 3" xfId="21224"/>
    <cellStyle name="Normal 11 6 2 5 4" xfId="21225"/>
    <cellStyle name="Normal 11 6 2 5 5" xfId="21226"/>
    <cellStyle name="Normal 11 6 2 5 6" xfId="21227"/>
    <cellStyle name="Normal 11 6 2 6" xfId="21228"/>
    <cellStyle name="Normal 11 6 2 6 2" xfId="21229"/>
    <cellStyle name="Normal 11 6 2 6 3" xfId="21230"/>
    <cellStyle name="Normal 11 6 2 6 4" xfId="21231"/>
    <cellStyle name="Normal 11 6 2 6 5" xfId="21232"/>
    <cellStyle name="Normal 11 6 2 6 6" xfId="21233"/>
    <cellStyle name="Normal 11 6 2 7" xfId="21234"/>
    <cellStyle name="Normal 11 6 2 7 2" xfId="21235"/>
    <cellStyle name="Normal 11 6 2 7 3" xfId="21236"/>
    <cellStyle name="Normal 11 6 2 7 4" xfId="21237"/>
    <cellStyle name="Normal 11 6 2 7 5" xfId="21238"/>
    <cellStyle name="Normal 11 6 2 7 6" xfId="21239"/>
    <cellStyle name="Normal 11 6 2 8" xfId="21240"/>
    <cellStyle name="Normal 11 6 2 9" xfId="21241"/>
    <cellStyle name="Normal 11 6 3" xfId="21242"/>
    <cellStyle name="Normal 11 6 3 2" xfId="21243"/>
    <cellStyle name="Normal 11 6 3 3" xfId="21244"/>
    <cellStyle name="Normal 11 6 3 4" xfId="21245"/>
    <cellStyle name="Normal 11 6 3 5" xfId="21246"/>
    <cellStyle name="Normal 11 6 3 6" xfId="21247"/>
    <cellStyle name="Normal 11 6 4" xfId="21248"/>
    <cellStyle name="Normal 11 6 4 2" xfId="21249"/>
    <cellStyle name="Normal 11 6 4 3" xfId="21250"/>
    <cellStyle name="Normal 11 6 4 4" xfId="21251"/>
    <cellStyle name="Normal 11 6 4 5" xfId="21252"/>
    <cellStyle name="Normal 11 6 4 6" xfId="21253"/>
    <cellStyle name="Normal 11 6 5" xfId="21254"/>
    <cellStyle name="Normal 11 6 5 2" xfId="21255"/>
    <cellStyle name="Normal 11 6 5 3" xfId="21256"/>
    <cellStyle name="Normal 11 6 5 4" xfId="21257"/>
    <cellStyle name="Normal 11 6 5 5" xfId="21258"/>
    <cellStyle name="Normal 11 6 5 6" xfId="21259"/>
    <cellStyle name="Normal 11 6 6" xfId="21260"/>
    <cellStyle name="Normal 11 6 6 2" xfId="21261"/>
    <cellStyle name="Normal 11 6 6 3" xfId="21262"/>
    <cellStyle name="Normal 11 6 6 4" xfId="21263"/>
    <cellStyle name="Normal 11 6 6 5" xfId="21264"/>
    <cellStyle name="Normal 11 6 6 6" xfId="21265"/>
    <cellStyle name="Normal 11 6 7" xfId="21266"/>
    <cellStyle name="Normal 11 6 7 2" xfId="21267"/>
    <cellStyle name="Normal 11 6 7 3" xfId="21268"/>
    <cellStyle name="Normal 11 6 7 4" xfId="21269"/>
    <cellStyle name="Normal 11 6 7 5" xfId="21270"/>
    <cellStyle name="Normal 11 6 7 6" xfId="21271"/>
    <cellStyle name="Normal 11 6 8" xfId="21272"/>
    <cellStyle name="Normal 11 6 8 2" xfId="21273"/>
    <cellStyle name="Normal 11 6 8 3" xfId="21274"/>
    <cellStyle name="Normal 11 6 8 4" xfId="21275"/>
    <cellStyle name="Normal 11 6 8 5" xfId="21276"/>
    <cellStyle name="Normal 11 6 8 6" xfId="21277"/>
    <cellStyle name="Normal 11 6 9" xfId="21278"/>
    <cellStyle name="Normal 11 7" xfId="21279"/>
    <cellStyle name="Normal 11 7 10" xfId="21280"/>
    <cellStyle name="Normal 11 7 11" xfId="21281"/>
    <cellStyle name="Normal 11 7 12" xfId="21282"/>
    <cellStyle name="Normal 11 7 13" xfId="21283"/>
    <cellStyle name="Normal 11 7 2" xfId="21284"/>
    <cellStyle name="Normal 11 7 2 10" xfId="21285"/>
    <cellStyle name="Normal 11 7 2 11" xfId="21286"/>
    <cellStyle name="Normal 11 7 2 12" xfId="21287"/>
    <cellStyle name="Normal 11 7 2 2" xfId="21288"/>
    <cellStyle name="Normal 11 7 2 2 2" xfId="21289"/>
    <cellStyle name="Normal 11 7 2 2 3" xfId="21290"/>
    <cellStyle name="Normal 11 7 2 2 4" xfId="21291"/>
    <cellStyle name="Normal 11 7 2 2 5" xfId="21292"/>
    <cellStyle name="Normal 11 7 2 2 6" xfId="21293"/>
    <cellStyle name="Normal 11 7 2 3" xfId="21294"/>
    <cellStyle name="Normal 11 7 2 3 2" xfId="21295"/>
    <cellStyle name="Normal 11 7 2 3 3" xfId="21296"/>
    <cellStyle name="Normal 11 7 2 3 4" xfId="21297"/>
    <cellStyle name="Normal 11 7 2 3 5" xfId="21298"/>
    <cellStyle name="Normal 11 7 2 3 6" xfId="21299"/>
    <cellStyle name="Normal 11 7 2 4" xfId="21300"/>
    <cellStyle name="Normal 11 7 2 4 2" xfId="21301"/>
    <cellStyle name="Normal 11 7 2 4 3" xfId="21302"/>
    <cellStyle name="Normal 11 7 2 4 4" xfId="21303"/>
    <cellStyle name="Normal 11 7 2 4 5" xfId="21304"/>
    <cellStyle name="Normal 11 7 2 4 6" xfId="21305"/>
    <cellStyle name="Normal 11 7 2 5" xfId="21306"/>
    <cellStyle name="Normal 11 7 2 5 2" xfId="21307"/>
    <cellStyle name="Normal 11 7 2 5 3" xfId="21308"/>
    <cellStyle name="Normal 11 7 2 5 4" xfId="21309"/>
    <cellStyle name="Normal 11 7 2 5 5" xfId="21310"/>
    <cellStyle name="Normal 11 7 2 5 6" xfId="21311"/>
    <cellStyle name="Normal 11 7 2 6" xfId="21312"/>
    <cellStyle name="Normal 11 7 2 6 2" xfId="21313"/>
    <cellStyle name="Normal 11 7 2 6 3" xfId="21314"/>
    <cellStyle name="Normal 11 7 2 6 4" xfId="21315"/>
    <cellStyle name="Normal 11 7 2 6 5" xfId="21316"/>
    <cellStyle name="Normal 11 7 2 6 6" xfId="21317"/>
    <cellStyle name="Normal 11 7 2 7" xfId="21318"/>
    <cellStyle name="Normal 11 7 2 7 2" xfId="21319"/>
    <cellStyle name="Normal 11 7 2 7 3" xfId="21320"/>
    <cellStyle name="Normal 11 7 2 7 4" xfId="21321"/>
    <cellStyle name="Normal 11 7 2 7 5" xfId="21322"/>
    <cellStyle name="Normal 11 7 2 7 6" xfId="21323"/>
    <cellStyle name="Normal 11 7 2 8" xfId="21324"/>
    <cellStyle name="Normal 11 7 2 9" xfId="21325"/>
    <cellStyle name="Normal 11 7 3" xfId="21326"/>
    <cellStyle name="Normal 11 7 3 2" xfId="21327"/>
    <cellStyle name="Normal 11 7 3 3" xfId="21328"/>
    <cellStyle name="Normal 11 7 3 4" xfId="21329"/>
    <cellStyle name="Normal 11 7 3 5" xfId="21330"/>
    <cellStyle name="Normal 11 7 3 6" xfId="21331"/>
    <cellStyle name="Normal 11 7 4" xfId="21332"/>
    <cellStyle name="Normal 11 7 4 2" xfId="21333"/>
    <cellStyle name="Normal 11 7 4 3" xfId="21334"/>
    <cellStyle name="Normal 11 7 4 4" xfId="21335"/>
    <cellStyle name="Normal 11 7 4 5" xfId="21336"/>
    <cellStyle name="Normal 11 7 4 6" xfId="21337"/>
    <cellStyle name="Normal 11 7 5" xfId="21338"/>
    <cellStyle name="Normal 11 7 5 2" xfId="21339"/>
    <cellStyle name="Normal 11 7 5 3" xfId="21340"/>
    <cellStyle name="Normal 11 7 5 4" xfId="21341"/>
    <cellStyle name="Normal 11 7 5 5" xfId="21342"/>
    <cellStyle name="Normal 11 7 5 6" xfId="21343"/>
    <cellStyle name="Normal 11 7 6" xfId="21344"/>
    <cellStyle name="Normal 11 7 6 2" xfId="21345"/>
    <cellStyle name="Normal 11 7 6 3" xfId="21346"/>
    <cellStyle name="Normal 11 7 6 4" xfId="21347"/>
    <cellStyle name="Normal 11 7 6 5" xfId="21348"/>
    <cellStyle name="Normal 11 7 6 6" xfId="21349"/>
    <cellStyle name="Normal 11 7 7" xfId="21350"/>
    <cellStyle name="Normal 11 7 7 2" xfId="21351"/>
    <cellStyle name="Normal 11 7 7 3" xfId="21352"/>
    <cellStyle name="Normal 11 7 7 4" xfId="21353"/>
    <cellStyle name="Normal 11 7 7 5" xfId="21354"/>
    <cellStyle name="Normal 11 7 7 6" xfId="21355"/>
    <cellStyle name="Normal 11 7 8" xfId="21356"/>
    <cellStyle name="Normal 11 7 8 2" xfId="21357"/>
    <cellStyle name="Normal 11 7 8 3" xfId="21358"/>
    <cellStyle name="Normal 11 7 8 4" xfId="21359"/>
    <cellStyle name="Normal 11 7 8 5" xfId="21360"/>
    <cellStyle name="Normal 11 7 8 6" xfId="21361"/>
    <cellStyle name="Normal 11 7 9" xfId="21362"/>
    <cellStyle name="Normal 11 8" xfId="21363"/>
    <cellStyle name="Normal 11 8 10" xfId="21364"/>
    <cellStyle name="Normal 11 8 11" xfId="21365"/>
    <cellStyle name="Normal 11 8 12" xfId="21366"/>
    <cellStyle name="Normal 11 8 2" xfId="21367"/>
    <cellStyle name="Normal 11 8 2 2" xfId="21368"/>
    <cellStyle name="Normal 11 8 2 3" xfId="21369"/>
    <cellStyle name="Normal 11 8 2 4" xfId="21370"/>
    <cellStyle name="Normal 11 8 2 5" xfId="21371"/>
    <cellStyle name="Normal 11 8 2 6" xfId="21372"/>
    <cellStyle name="Normal 11 8 3" xfId="21373"/>
    <cellStyle name="Normal 11 8 3 2" xfId="21374"/>
    <cellStyle name="Normal 11 8 3 3" xfId="21375"/>
    <cellStyle name="Normal 11 8 3 4" xfId="21376"/>
    <cellStyle name="Normal 11 8 3 5" xfId="21377"/>
    <cellStyle name="Normal 11 8 3 6" xfId="21378"/>
    <cellStyle name="Normal 11 8 4" xfId="21379"/>
    <cellStyle name="Normal 11 8 4 2" xfId="21380"/>
    <cellStyle name="Normal 11 8 4 3" xfId="21381"/>
    <cellStyle name="Normal 11 8 4 4" xfId="21382"/>
    <cellStyle name="Normal 11 8 4 5" xfId="21383"/>
    <cellStyle name="Normal 11 8 4 6" xfId="21384"/>
    <cellStyle name="Normal 11 8 5" xfId="21385"/>
    <cellStyle name="Normal 11 8 5 2" xfId="21386"/>
    <cellStyle name="Normal 11 8 5 3" xfId="21387"/>
    <cellStyle name="Normal 11 8 5 4" xfId="21388"/>
    <cellStyle name="Normal 11 8 5 5" xfId="21389"/>
    <cellStyle name="Normal 11 8 5 6" xfId="21390"/>
    <cellStyle name="Normal 11 8 6" xfId="21391"/>
    <cellStyle name="Normal 11 8 6 2" xfId="21392"/>
    <cellStyle name="Normal 11 8 6 3" xfId="21393"/>
    <cellStyle name="Normal 11 8 6 4" xfId="21394"/>
    <cellStyle name="Normal 11 8 6 5" xfId="21395"/>
    <cellStyle name="Normal 11 8 6 6" xfId="21396"/>
    <cellStyle name="Normal 11 8 7" xfId="21397"/>
    <cellStyle name="Normal 11 8 7 2" xfId="21398"/>
    <cellStyle name="Normal 11 8 7 3" xfId="21399"/>
    <cellStyle name="Normal 11 8 7 4" xfId="21400"/>
    <cellStyle name="Normal 11 8 7 5" xfId="21401"/>
    <cellStyle name="Normal 11 8 7 6" xfId="21402"/>
    <cellStyle name="Normal 11 8 8" xfId="21403"/>
    <cellStyle name="Normal 11 8 9" xfId="21404"/>
    <cellStyle name="Normal 11 9" xfId="21405"/>
    <cellStyle name="Normal 11 9 2" xfId="21406"/>
    <cellStyle name="Normal 11 9 3" xfId="21407"/>
    <cellStyle name="Normal 11 9 4" xfId="21408"/>
    <cellStyle name="Normal 11 9 5" xfId="21409"/>
    <cellStyle name="Normal 11 9 6" xfId="21410"/>
    <cellStyle name="Normal 110" xfId="21411"/>
    <cellStyle name="Normal 111" xfId="21412"/>
    <cellStyle name="Normal 112" xfId="21413"/>
    <cellStyle name="Normal 113" xfId="21414"/>
    <cellStyle name="Normal 113 2" xfId="21415"/>
    <cellStyle name="Normal 114" xfId="21416"/>
    <cellStyle name="Normal 115" xfId="21417"/>
    <cellStyle name="Normal 116" xfId="21418"/>
    <cellStyle name="Normal 117" xfId="21419"/>
    <cellStyle name="Normal 118" xfId="21420"/>
    <cellStyle name="Normal 119" xfId="21421"/>
    <cellStyle name="Normal 12" xfId="21422"/>
    <cellStyle name="Normal 12 10" xfId="21423"/>
    <cellStyle name="Normal 12 10 2" xfId="21424"/>
    <cellStyle name="Normal 12 11" xfId="21425"/>
    <cellStyle name="Normal 12 11 2" xfId="21426"/>
    <cellStyle name="Normal 12 12" xfId="21427"/>
    <cellStyle name="Normal 12 12 2" xfId="21428"/>
    <cellStyle name="Normal 12 13" xfId="21429"/>
    <cellStyle name="Normal 12 13 2" xfId="21430"/>
    <cellStyle name="Normal 12 14" xfId="21431"/>
    <cellStyle name="Normal 12 14 2" xfId="21432"/>
    <cellStyle name="Normal 12 14 3" xfId="21433"/>
    <cellStyle name="Normal 12 14 4" xfId="21434"/>
    <cellStyle name="Normal 12 14 5" xfId="21435"/>
    <cellStyle name="Normal 12 14 6" xfId="21436"/>
    <cellStyle name="Normal 12 15" xfId="21437"/>
    <cellStyle name="Normal 12 15 2" xfId="21438"/>
    <cellStyle name="Normal 12 15 3" xfId="21439"/>
    <cellStyle name="Normal 12 15 4" xfId="21440"/>
    <cellStyle name="Normal 12 15 5" xfId="21441"/>
    <cellStyle name="Normal 12 15 6" xfId="21442"/>
    <cellStyle name="Normal 12 15 7" xfId="21443"/>
    <cellStyle name="Normal 12 16" xfId="21444"/>
    <cellStyle name="Normal 12 16 2" xfId="21445"/>
    <cellStyle name="Normal 12 16 3" xfId="21446"/>
    <cellStyle name="Normal 12 16 4" xfId="21447"/>
    <cellStyle name="Normal 12 16 5" xfId="21448"/>
    <cellStyle name="Normal 12 16 6" xfId="21449"/>
    <cellStyle name="Normal 12 17" xfId="21450"/>
    <cellStyle name="Normal 12 17 2" xfId="21451"/>
    <cellStyle name="Normal 12 17 3" xfId="21452"/>
    <cellStyle name="Normal 12 17 4" xfId="21453"/>
    <cellStyle name="Normal 12 17 5" xfId="21454"/>
    <cellStyle name="Normal 12 17 6" xfId="21455"/>
    <cellStyle name="Normal 12 18" xfId="21456"/>
    <cellStyle name="Normal 12 18 2" xfId="21457"/>
    <cellStyle name="Normal 12 18 3" xfId="21458"/>
    <cellStyle name="Normal 12 18 4" xfId="21459"/>
    <cellStyle name="Normal 12 18 5" xfId="21460"/>
    <cellStyle name="Normal 12 18 6" xfId="21461"/>
    <cellStyle name="Normal 12 19" xfId="21462"/>
    <cellStyle name="Normal 12 19 2" xfId="21463"/>
    <cellStyle name="Normal 12 19 3" xfId="21464"/>
    <cellStyle name="Normal 12 19 4" xfId="21465"/>
    <cellStyle name="Normal 12 19 5" xfId="21466"/>
    <cellStyle name="Normal 12 19 6" xfId="21467"/>
    <cellStyle name="Normal 12 2" xfId="21468"/>
    <cellStyle name="Normal 12 2 10" xfId="21469"/>
    <cellStyle name="Normal 12 2 10 2" xfId="21470"/>
    <cellStyle name="Normal 12 2 10 3" xfId="21471"/>
    <cellStyle name="Normal 12 2 10 4" xfId="21472"/>
    <cellStyle name="Normal 12 2 10 5" xfId="21473"/>
    <cellStyle name="Normal 12 2 10 6" xfId="21474"/>
    <cellStyle name="Normal 12 2 11" xfId="21475"/>
    <cellStyle name="Normal 12 2 11 2" xfId="21476"/>
    <cellStyle name="Normal 12 2 11 3" xfId="21477"/>
    <cellStyle name="Normal 12 2 11 4" xfId="21478"/>
    <cellStyle name="Normal 12 2 11 5" xfId="21479"/>
    <cellStyle name="Normal 12 2 11 6" xfId="21480"/>
    <cellStyle name="Normal 12 2 12" xfId="21481"/>
    <cellStyle name="Normal 12 2 12 2" xfId="21482"/>
    <cellStyle name="Normal 12 2 12 3" xfId="21483"/>
    <cellStyle name="Normal 12 2 12 4" xfId="21484"/>
    <cellStyle name="Normal 12 2 12 5" xfId="21485"/>
    <cellStyle name="Normal 12 2 12 6" xfId="21486"/>
    <cellStyle name="Normal 12 2 13" xfId="21487"/>
    <cellStyle name="Normal 12 2 13 2" xfId="21488"/>
    <cellStyle name="Normal 12 2 13 3" xfId="21489"/>
    <cellStyle name="Normal 12 2 13 4" xfId="21490"/>
    <cellStyle name="Normal 12 2 13 5" xfId="21491"/>
    <cellStyle name="Normal 12 2 13 6" xfId="21492"/>
    <cellStyle name="Normal 12 2 14" xfId="21493"/>
    <cellStyle name="Normal 12 2 14 2" xfId="21494"/>
    <cellStyle name="Normal 12 2 14 3" xfId="21495"/>
    <cellStyle name="Normal 12 2 14 4" xfId="21496"/>
    <cellStyle name="Normal 12 2 14 5" xfId="21497"/>
    <cellStyle name="Normal 12 2 14 6" xfId="21498"/>
    <cellStyle name="Normal 12 2 15" xfId="21499"/>
    <cellStyle name="Normal 12 2 15 2" xfId="21500"/>
    <cellStyle name="Normal 12 2 15 2 2" xfId="21501"/>
    <cellStyle name="Normal 12 2 15 2 3" xfId="21502"/>
    <cellStyle name="Normal 12 2 15 2 4" xfId="21503"/>
    <cellStyle name="Normal 12 2 15 2 5" xfId="21504"/>
    <cellStyle name="Normal 12 2 15 2 6" xfId="21505"/>
    <cellStyle name="Normal 12 2 15 3" xfId="21506"/>
    <cellStyle name="Normal 12 2 15 3 2" xfId="21507"/>
    <cellStyle name="Normal 12 2 15 3 3" xfId="21508"/>
    <cellStyle name="Normal 12 2 15 3 4" xfId="21509"/>
    <cellStyle name="Normal 12 2 15 3 5" xfId="21510"/>
    <cellStyle name="Normal 12 2 15 3 6" xfId="21511"/>
    <cellStyle name="Normal 12 2 15 4" xfId="21512"/>
    <cellStyle name="Normal 12 2 15 4 2" xfId="21513"/>
    <cellStyle name="Normal 12 2 15 4 3" xfId="21514"/>
    <cellStyle name="Normal 12 2 15 4 4" xfId="21515"/>
    <cellStyle name="Normal 12 2 15 4 5" xfId="21516"/>
    <cellStyle name="Normal 12 2 15 4 6" xfId="21517"/>
    <cellStyle name="Normal 12 2 15 5" xfId="21518"/>
    <cellStyle name="Normal 12 2 15 5 2" xfId="21519"/>
    <cellStyle name="Normal 12 2 15 5 3" xfId="21520"/>
    <cellStyle name="Normal 12 2 15 5 4" xfId="21521"/>
    <cellStyle name="Normal 12 2 15 5 5" xfId="21522"/>
    <cellStyle name="Normal 12 2 15 5 6" xfId="21523"/>
    <cellStyle name="Normal 12 2 15 6" xfId="21524"/>
    <cellStyle name="Normal 12 2 15 6 2" xfId="21525"/>
    <cellStyle name="Normal 12 2 15 6 3" xfId="21526"/>
    <cellStyle name="Normal 12 2 15 6 4" xfId="21527"/>
    <cellStyle name="Normal 12 2 15 6 5" xfId="21528"/>
    <cellStyle name="Normal 12 2 15 6 6" xfId="21529"/>
    <cellStyle name="Normal 12 2 16" xfId="21530"/>
    <cellStyle name="Normal 12 2 16 2" xfId="21531"/>
    <cellStyle name="Normal 12 2 16 3" xfId="21532"/>
    <cellStyle name="Normal 12 2 16 4" xfId="21533"/>
    <cellStyle name="Normal 12 2 16 5" xfId="21534"/>
    <cellStyle name="Normal 12 2 16 6" xfId="21535"/>
    <cellStyle name="Normal 12 2 17" xfId="21536"/>
    <cellStyle name="Normal 12 2 18" xfId="21537"/>
    <cellStyle name="Normal 12 2 19" xfId="21538"/>
    <cellStyle name="Normal 12 2 2" xfId="21539"/>
    <cellStyle name="Normal 12 2 2 10" xfId="21540"/>
    <cellStyle name="Normal 12 2 2 11" xfId="21541"/>
    <cellStyle name="Normal 12 2 2 12" xfId="21542"/>
    <cellStyle name="Normal 12 2 2 13" xfId="21543"/>
    <cellStyle name="Normal 12 2 2 2" xfId="21544"/>
    <cellStyle name="Normal 12 2 2 2 10" xfId="21545"/>
    <cellStyle name="Normal 12 2 2 2 11" xfId="21546"/>
    <cellStyle name="Normal 12 2 2 2 12" xfId="21547"/>
    <cellStyle name="Normal 12 2 2 2 2" xfId="21548"/>
    <cellStyle name="Normal 12 2 2 2 2 2" xfId="21549"/>
    <cellStyle name="Normal 12 2 2 2 2 3" xfId="21550"/>
    <cellStyle name="Normal 12 2 2 2 2 4" xfId="21551"/>
    <cellStyle name="Normal 12 2 2 2 2 5" xfId="21552"/>
    <cellStyle name="Normal 12 2 2 2 2 6" xfId="21553"/>
    <cellStyle name="Normal 12 2 2 2 3" xfId="21554"/>
    <cellStyle name="Normal 12 2 2 2 3 2" xfId="21555"/>
    <cellStyle name="Normal 12 2 2 2 3 3" xfId="21556"/>
    <cellStyle name="Normal 12 2 2 2 3 4" xfId="21557"/>
    <cellStyle name="Normal 12 2 2 2 3 5" xfId="21558"/>
    <cellStyle name="Normal 12 2 2 2 3 6" xfId="21559"/>
    <cellStyle name="Normal 12 2 2 2 4" xfId="21560"/>
    <cellStyle name="Normal 12 2 2 2 4 2" xfId="21561"/>
    <cellStyle name="Normal 12 2 2 2 4 3" xfId="21562"/>
    <cellStyle name="Normal 12 2 2 2 4 4" xfId="21563"/>
    <cellStyle name="Normal 12 2 2 2 4 5" xfId="21564"/>
    <cellStyle name="Normal 12 2 2 2 4 6" xfId="21565"/>
    <cellStyle name="Normal 12 2 2 2 5" xfId="21566"/>
    <cellStyle name="Normal 12 2 2 2 5 2" xfId="21567"/>
    <cellStyle name="Normal 12 2 2 2 5 3" xfId="21568"/>
    <cellStyle name="Normal 12 2 2 2 5 4" xfId="21569"/>
    <cellStyle name="Normal 12 2 2 2 5 5" xfId="21570"/>
    <cellStyle name="Normal 12 2 2 2 5 6" xfId="21571"/>
    <cellStyle name="Normal 12 2 2 2 6" xfId="21572"/>
    <cellStyle name="Normal 12 2 2 2 6 2" xfId="21573"/>
    <cellStyle name="Normal 12 2 2 2 6 3" xfId="21574"/>
    <cellStyle name="Normal 12 2 2 2 6 4" xfId="21575"/>
    <cellStyle name="Normal 12 2 2 2 6 5" xfId="21576"/>
    <cellStyle name="Normal 12 2 2 2 6 6" xfId="21577"/>
    <cellStyle name="Normal 12 2 2 2 7" xfId="21578"/>
    <cellStyle name="Normal 12 2 2 2 7 2" xfId="21579"/>
    <cellStyle name="Normal 12 2 2 2 7 3" xfId="21580"/>
    <cellStyle name="Normal 12 2 2 2 7 4" xfId="21581"/>
    <cellStyle name="Normal 12 2 2 2 7 5" xfId="21582"/>
    <cellStyle name="Normal 12 2 2 2 7 6" xfId="21583"/>
    <cellStyle name="Normal 12 2 2 2 8" xfId="21584"/>
    <cellStyle name="Normal 12 2 2 2 9" xfId="21585"/>
    <cellStyle name="Normal 12 2 2 3" xfId="21586"/>
    <cellStyle name="Normal 12 2 2 3 2" xfId="21587"/>
    <cellStyle name="Normal 12 2 2 3 3" xfId="21588"/>
    <cellStyle name="Normal 12 2 2 3 4" xfId="21589"/>
    <cellStyle name="Normal 12 2 2 3 5" xfId="21590"/>
    <cellStyle name="Normal 12 2 2 3 6" xfId="21591"/>
    <cellStyle name="Normal 12 2 2 4" xfId="21592"/>
    <cellStyle name="Normal 12 2 2 4 2" xfId="21593"/>
    <cellStyle name="Normal 12 2 2 4 3" xfId="21594"/>
    <cellStyle name="Normal 12 2 2 4 4" xfId="21595"/>
    <cellStyle name="Normal 12 2 2 4 5" xfId="21596"/>
    <cellStyle name="Normal 12 2 2 4 6" xfId="21597"/>
    <cellStyle name="Normal 12 2 2 5" xfId="21598"/>
    <cellStyle name="Normal 12 2 2 5 2" xfId="21599"/>
    <cellStyle name="Normal 12 2 2 5 3" xfId="21600"/>
    <cellStyle name="Normal 12 2 2 5 4" xfId="21601"/>
    <cellStyle name="Normal 12 2 2 5 5" xfId="21602"/>
    <cellStyle name="Normal 12 2 2 5 6" xfId="21603"/>
    <cellStyle name="Normal 12 2 2 6" xfId="21604"/>
    <cellStyle name="Normal 12 2 2 6 2" xfId="21605"/>
    <cellStyle name="Normal 12 2 2 6 3" xfId="21606"/>
    <cellStyle name="Normal 12 2 2 6 4" xfId="21607"/>
    <cellStyle name="Normal 12 2 2 6 5" xfId="21608"/>
    <cellStyle name="Normal 12 2 2 6 6" xfId="21609"/>
    <cellStyle name="Normal 12 2 2 7" xfId="21610"/>
    <cellStyle name="Normal 12 2 2 7 2" xfId="21611"/>
    <cellStyle name="Normal 12 2 2 7 3" xfId="21612"/>
    <cellStyle name="Normal 12 2 2 7 4" xfId="21613"/>
    <cellStyle name="Normal 12 2 2 7 5" xfId="21614"/>
    <cellStyle name="Normal 12 2 2 7 6" xfId="21615"/>
    <cellStyle name="Normal 12 2 2 8" xfId="21616"/>
    <cellStyle name="Normal 12 2 2 8 2" xfId="21617"/>
    <cellStyle name="Normal 12 2 2 8 3" xfId="21618"/>
    <cellStyle name="Normal 12 2 2 8 4" xfId="21619"/>
    <cellStyle name="Normal 12 2 2 8 5" xfId="21620"/>
    <cellStyle name="Normal 12 2 2 8 6" xfId="21621"/>
    <cellStyle name="Normal 12 2 2 9" xfId="21622"/>
    <cellStyle name="Normal 12 2 20" xfId="21623"/>
    <cellStyle name="Normal 12 2 21" xfId="21624"/>
    <cellStyle name="Normal 12 2 21 2" xfId="21625"/>
    <cellStyle name="Normal 12 2 21 2 2" xfId="21626"/>
    <cellStyle name="Normal 12 2 21 2 2 2" xfId="21627"/>
    <cellStyle name="Normal 12 2 21 2 2 2 2" xfId="21628"/>
    <cellStyle name="Normal 12 2 21 2 2 2 2 2" xfId="21629"/>
    <cellStyle name="Normal 12 2 21 2 2 2 3" xfId="21630"/>
    <cellStyle name="Normal 12 2 21 2 2 2 4" xfId="21631"/>
    <cellStyle name="Normal 12 2 21 2 2 3" xfId="21632"/>
    <cellStyle name="Normal 12 2 21 2 2 3 2" xfId="21633"/>
    <cellStyle name="Normal 12 2 21 2 2 4" xfId="21634"/>
    <cellStyle name="Normal 12 2 21 2 3" xfId="21635"/>
    <cellStyle name="Normal 12 2 21 2 3 2" xfId="21636"/>
    <cellStyle name="Normal 12 2 21 2 4" xfId="21637"/>
    <cellStyle name="Normal 12 2 21 2 5" xfId="21638"/>
    <cellStyle name="Normal 12 2 21 3" xfId="21639"/>
    <cellStyle name="Normal 12 2 21 4" xfId="21640"/>
    <cellStyle name="Normal 12 2 21 5" xfId="21641"/>
    <cellStyle name="Normal 12 2 21 5 2" xfId="21642"/>
    <cellStyle name="Normal 12 2 21 5 2 2" xfId="21643"/>
    <cellStyle name="Normal 12 2 21 5 3" xfId="21644"/>
    <cellStyle name="Normal 12 2 21 5 4" xfId="21645"/>
    <cellStyle name="Normal 12 2 21 6" xfId="21646"/>
    <cellStyle name="Normal 12 2 21 6 2" xfId="21647"/>
    <cellStyle name="Normal 12 2 21 7" xfId="21648"/>
    <cellStyle name="Normal 12 2 22" xfId="21649"/>
    <cellStyle name="Normal 12 2 23" xfId="21650"/>
    <cellStyle name="Normal 12 2 24" xfId="21651"/>
    <cellStyle name="Normal 12 2 24 2" xfId="21652"/>
    <cellStyle name="Normal 12 2 24 2 2" xfId="21653"/>
    <cellStyle name="Normal 12 2 24 2 2 2" xfId="21654"/>
    <cellStyle name="Normal 12 2 24 2 2 2 2" xfId="21655"/>
    <cellStyle name="Normal 12 2 24 2 2 3" xfId="21656"/>
    <cellStyle name="Normal 12 2 24 2 2 4" xfId="21657"/>
    <cellStyle name="Normal 12 2 24 2 3" xfId="21658"/>
    <cellStyle name="Normal 12 2 24 2 3 2" xfId="21659"/>
    <cellStyle name="Normal 12 2 24 2 4" xfId="21660"/>
    <cellStyle name="Normal 12 2 24 3" xfId="21661"/>
    <cellStyle name="Normal 12 2 24 3 2" xfId="21662"/>
    <cellStyle name="Normal 12 2 24 4" xfId="21663"/>
    <cellStyle name="Normal 12 2 24 5" xfId="21664"/>
    <cellStyle name="Normal 12 2 25" xfId="21665"/>
    <cellStyle name="Normal 12 2 26" xfId="21666"/>
    <cellStyle name="Normal 12 2 26 2" xfId="21667"/>
    <cellStyle name="Normal 12 2 26 2 2" xfId="21668"/>
    <cellStyle name="Normal 12 2 26 3" xfId="21669"/>
    <cellStyle name="Normal 12 2 26 4" xfId="21670"/>
    <cellStyle name="Normal 12 2 27" xfId="21671"/>
    <cellStyle name="Normal 12 2 27 2" xfId="21672"/>
    <cellStyle name="Normal 12 2 28" xfId="21673"/>
    <cellStyle name="Normal 12 2 29" xfId="21674"/>
    <cellStyle name="Normal 12 2 3" xfId="21675"/>
    <cellStyle name="Normal 12 2 3 10" xfId="21676"/>
    <cellStyle name="Normal 12 2 3 11" xfId="21677"/>
    <cellStyle name="Normal 12 2 3 12" xfId="21678"/>
    <cellStyle name="Normal 12 2 3 13" xfId="21679"/>
    <cellStyle name="Normal 12 2 3 2" xfId="21680"/>
    <cellStyle name="Normal 12 2 3 2 10" xfId="21681"/>
    <cellStyle name="Normal 12 2 3 2 11" xfId="21682"/>
    <cellStyle name="Normal 12 2 3 2 12" xfId="21683"/>
    <cellStyle name="Normal 12 2 3 2 2" xfId="21684"/>
    <cellStyle name="Normal 12 2 3 2 2 2" xfId="21685"/>
    <cellStyle name="Normal 12 2 3 2 2 3" xfId="21686"/>
    <cellStyle name="Normal 12 2 3 2 2 4" xfId="21687"/>
    <cellStyle name="Normal 12 2 3 2 2 5" xfId="21688"/>
    <cellStyle name="Normal 12 2 3 2 2 6" xfId="21689"/>
    <cellStyle name="Normal 12 2 3 2 3" xfId="21690"/>
    <cellStyle name="Normal 12 2 3 2 3 2" xfId="21691"/>
    <cellStyle name="Normal 12 2 3 2 3 3" xfId="21692"/>
    <cellStyle name="Normal 12 2 3 2 3 4" xfId="21693"/>
    <cellStyle name="Normal 12 2 3 2 3 5" xfId="21694"/>
    <cellStyle name="Normal 12 2 3 2 3 6" xfId="21695"/>
    <cellStyle name="Normal 12 2 3 2 4" xfId="21696"/>
    <cellStyle name="Normal 12 2 3 2 4 2" xfId="21697"/>
    <cellStyle name="Normal 12 2 3 2 4 3" xfId="21698"/>
    <cellStyle name="Normal 12 2 3 2 4 4" xfId="21699"/>
    <cellStyle name="Normal 12 2 3 2 4 5" xfId="21700"/>
    <cellStyle name="Normal 12 2 3 2 4 6" xfId="21701"/>
    <cellStyle name="Normal 12 2 3 2 5" xfId="21702"/>
    <cellStyle name="Normal 12 2 3 2 5 2" xfId="21703"/>
    <cellStyle name="Normal 12 2 3 2 5 3" xfId="21704"/>
    <cellStyle name="Normal 12 2 3 2 5 4" xfId="21705"/>
    <cellStyle name="Normal 12 2 3 2 5 5" xfId="21706"/>
    <cellStyle name="Normal 12 2 3 2 5 6" xfId="21707"/>
    <cellStyle name="Normal 12 2 3 2 6" xfId="21708"/>
    <cellStyle name="Normal 12 2 3 2 6 2" xfId="21709"/>
    <cellStyle name="Normal 12 2 3 2 6 3" xfId="21710"/>
    <cellStyle name="Normal 12 2 3 2 6 4" xfId="21711"/>
    <cellStyle name="Normal 12 2 3 2 6 5" xfId="21712"/>
    <cellStyle name="Normal 12 2 3 2 6 6" xfId="21713"/>
    <cellStyle name="Normal 12 2 3 2 7" xfId="21714"/>
    <cellStyle name="Normal 12 2 3 2 7 2" xfId="21715"/>
    <cellStyle name="Normal 12 2 3 2 7 3" xfId="21716"/>
    <cellStyle name="Normal 12 2 3 2 7 4" xfId="21717"/>
    <cellStyle name="Normal 12 2 3 2 7 5" xfId="21718"/>
    <cellStyle name="Normal 12 2 3 2 7 6" xfId="21719"/>
    <cellStyle name="Normal 12 2 3 2 8" xfId="21720"/>
    <cellStyle name="Normal 12 2 3 2 9" xfId="21721"/>
    <cellStyle name="Normal 12 2 3 3" xfId="21722"/>
    <cellStyle name="Normal 12 2 3 3 2" xfId="21723"/>
    <cellStyle name="Normal 12 2 3 3 3" xfId="21724"/>
    <cellStyle name="Normal 12 2 3 3 4" xfId="21725"/>
    <cellStyle name="Normal 12 2 3 3 5" xfId="21726"/>
    <cellStyle name="Normal 12 2 3 3 6" xfId="21727"/>
    <cellStyle name="Normal 12 2 3 4" xfId="21728"/>
    <cellStyle name="Normal 12 2 3 4 2" xfId="21729"/>
    <cellStyle name="Normal 12 2 3 4 3" xfId="21730"/>
    <cellStyle name="Normal 12 2 3 4 4" xfId="21731"/>
    <cellStyle name="Normal 12 2 3 4 5" xfId="21732"/>
    <cellStyle name="Normal 12 2 3 4 6" xfId="21733"/>
    <cellStyle name="Normal 12 2 3 5" xfId="21734"/>
    <cellStyle name="Normal 12 2 3 5 2" xfId="21735"/>
    <cellStyle name="Normal 12 2 3 5 3" xfId="21736"/>
    <cellStyle name="Normal 12 2 3 5 4" xfId="21737"/>
    <cellStyle name="Normal 12 2 3 5 5" xfId="21738"/>
    <cellStyle name="Normal 12 2 3 5 6" xfId="21739"/>
    <cellStyle name="Normal 12 2 3 6" xfId="21740"/>
    <cellStyle name="Normal 12 2 3 6 2" xfId="21741"/>
    <cellStyle name="Normal 12 2 3 6 3" xfId="21742"/>
    <cellStyle name="Normal 12 2 3 6 4" xfId="21743"/>
    <cellStyle name="Normal 12 2 3 6 5" xfId="21744"/>
    <cellStyle name="Normal 12 2 3 6 6" xfId="21745"/>
    <cellStyle name="Normal 12 2 3 7" xfId="21746"/>
    <cellStyle name="Normal 12 2 3 7 2" xfId="21747"/>
    <cellStyle name="Normal 12 2 3 7 3" xfId="21748"/>
    <cellStyle name="Normal 12 2 3 7 4" xfId="21749"/>
    <cellStyle name="Normal 12 2 3 7 5" xfId="21750"/>
    <cellStyle name="Normal 12 2 3 7 6" xfId="21751"/>
    <cellStyle name="Normal 12 2 3 8" xfId="21752"/>
    <cellStyle name="Normal 12 2 3 8 2" xfId="21753"/>
    <cellStyle name="Normal 12 2 3 8 3" xfId="21754"/>
    <cellStyle name="Normal 12 2 3 8 4" xfId="21755"/>
    <cellStyle name="Normal 12 2 3 8 5" xfId="21756"/>
    <cellStyle name="Normal 12 2 3 8 6" xfId="21757"/>
    <cellStyle name="Normal 12 2 3 9" xfId="21758"/>
    <cellStyle name="Normal 12 2 30" xfId="21759"/>
    <cellStyle name="Normal 12 2 31" xfId="21760"/>
    <cellStyle name="Normal 12 2 4" xfId="21761"/>
    <cellStyle name="Normal 12 2 4 10" xfId="21762"/>
    <cellStyle name="Normal 12 2 4 11" xfId="21763"/>
    <cellStyle name="Normal 12 2 4 12" xfId="21764"/>
    <cellStyle name="Normal 12 2 4 13" xfId="21765"/>
    <cellStyle name="Normal 12 2 4 2" xfId="21766"/>
    <cellStyle name="Normal 12 2 4 2 10" xfId="21767"/>
    <cellStyle name="Normal 12 2 4 2 11" xfId="21768"/>
    <cellStyle name="Normal 12 2 4 2 12" xfId="21769"/>
    <cellStyle name="Normal 12 2 4 2 2" xfId="21770"/>
    <cellStyle name="Normal 12 2 4 2 2 2" xfId="21771"/>
    <cellStyle name="Normal 12 2 4 2 2 3" xfId="21772"/>
    <cellStyle name="Normal 12 2 4 2 2 4" xfId="21773"/>
    <cellStyle name="Normal 12 2 4 2 2 5" xfId="21774"/>
    <cellStyle name="Normal 12 2 4 2 2 6" xfId="21775"/>
    <cellStyle name="Normal 12 2 4 2 3" xfId="21776"/>
    <cellStyle name="Normal 12 2 4 2 3 2" xfId="21777"/>
    <cellStyle name="Normal 12 2 4 2 3 3" xfId="21778"/>
    <cellStyle name="Normal 12 2 4 2 3 4" xfId="21779"/>
    <cellStyle name="Normal 12 2 4 2 3 5" xfId="21780"/>
    <cellStyle name="Normal 12 2 4 2 3 6" xfId="21781"/>
    <cellStyle name="Normal 12 2 4 2 4" xfId="21782"/>
    <cellStyle name="Normal 12 2 4 2 4 2" xfId="21783"/>
    <cellStyle name="Normal 12 2 4 2 4 3" xfId="21784"/>
    <cellStyle name="Normal 12 2 4 2 4 4" xfId="21785"/>
    <cellStyle name="Normal 12 2 4 2 4 5" xfId="21786"/>
    <cellStyle name="Normal 12 2 4 2 4 6" xfId="21787"/>
    <cellStyle name="Normal 12 2 4 2 5" xfId="21788"/>
    <cellStyle name="Normal 12 2 4 2 5 2" xfId="21789"/>
    <cellStyle name="Normal 12 2 4 2 5 3" xfId="21790"/>
    <cellStyle name="Normal 12 2 4 2 5 4" xfId="21791"/>
    <cellStyle name="Normal 12 2 4 2 5 5" xfId="21792"/>
    <cellStyle name="Normal 12 2 4 2 5 6" xfId="21793"/>
    <cellStyle name="Normal 12 2 4 2 6" xfId="21794"/>
    <cellStyle name="Normal 12 2 4 2 6 2" xfId="21795"/>
    <cellStyle name="Normal 12 2 4 2 6 3" xfId="21796"/>
    <cellStyle name="Normal 12 2 4 2 6 4" xfId="21797"/>
    <cellStyle name="Normal 12 2 4 2 6 5" xfId="21798"/>
    <cellStyle name="Normal 12 2 4 2 6 6" xfId="21799"/>
    <cellStyle name="Normal 12 2 4 2 7" xfId="21800"/>
    <cellStyle name="Normal 12 2 4 2 7 2" xfId="21801"/>
    <cellStyle name="Normal 12 2 4 2 7 3" xfId="21802"/>
    <cellStyle name="Normal 12 2 4 2 7 4" xfId="21803"/>
    <cellStyle name="Normal 12 2 4 2 7 5" xfId="21804"/>
    <cellStyle name="Normal 12 2 4 2 7 6" xfId="21805"/>
    <cellStyle name="Normal 12 2 4 2 8" xfId="21806"/>
    <cellStyle name="Normal 12 2 4 2 9" xfId="21807"/>
    <cellStyle name="Normal 12 2 4 3" xfId="21808"/>
    <cellStyle name="Normal 12 2 4 3 2" xfId="21809"/>
    <cellStyle name="Normal 12 2 4 3 3" xfId="21810"/>
    <cellStyle name="Normal 12 2 4 3 4" xfId="21811"/>
    <cellStyle name="Normal 12 2 4 3 5" xfId="21812"/>
    <cellStyle name="Normal 12 2 4 3 6" xfId="21813"/>
    <cellStyle name="Normal 12 2 4 4" xfId="21814"/>
    <cellStyle name="Normal 12 2 4 4 2" xfId="21815"/>
    <cellStyle name="Normal 12 2 4 4 3" xfId="21816"/>
    <cellStyle name="Normal 12 2 4 4 4" xfId="21817"/>
    <cellStyle name="Normal 12 2 4 4 5" xfId="21818"/>
    <cellStyle name="Normal 12 2 4 4 6" xfId="21819"/>
    <cellStyle name="Normal 12 2 4 5" xfId="21820"/>
    <cellStyle name="Normal 12 2 4 5 2" xfId="21821"/>
    <cellStyle name="Normal 12 2 4 5 3" xfId="21822"/>
    <cellStyle name="Normal 12 2 4 5 4" xfId="21823"/>
    <cellStyle name="Normal 12 2 4 5 5" xfId="21824"/>
    <cellStyle name="Normal 12 2 4 5 6" xfId="21825"/>
    <cellStyle name="Normal 12 2 4 6" xfId="21826"/>
    <cellStyle name="Normal 12 2 4 6 2" xfId="21827"/>
    <cellStyle name="Normal 12 2 4 6 3" xfId="21828"/>
    <cellStyle name="Normal 12 2 4 6 4" xfId="21829"/>
    <cellStyle name="Normal 12 2 4 6 5" xfId="21830"/>
    <cellStyle name="Normal 12 2 4 6 6" xfId="21831"/>
    <cellStyle name="Normal 12 2 4 7" xfId="21832"/>
    <cellStyle name="Normal 12 2 4 7 2" xfId="21833"/>
    <cellStyle name="Normal 12 2 4 7 3" xfId="21834"/>
    <cellStyle name="Normal 12 2 4 7 4" xfId="21835"/>
    <cellStyle name="Normal 12 2 4 7 5" xfId="21836"/>
    <cellStyle name="Normal 12 2 4 7 6" xfId="21837"/>
    <cellStyle name="Normal 12 2 4 8" xfId="21838"/>
    <cellStyle name="Normal 12 2 4 8 2" xfId="21839"/>
    <cellStyle name="Normal 12 2 4 8 3" xfId="21840"/>
    <cellStyle name="Normal 12 2 4 8 4" xfId="21841"/>
    <cellStyle name="Normal 12 2 4 8 5" xfId="21842"/>
    <cellStyle name="Normal 12 2 4 8 6" xfId="21843"/>
    <cellStyle name="Normal 12 2 4 9" xfId="21844"/>
    <cellStyle name="Normal 12 2 5" xfId="21845"/>
    <cellStyle name="Normal 12 2 5 10" xfId="21846"/>
    <cellStyle name="Normal 12 2 5 11" xfId="21847"/>
    <cellStyle name="Normal 12 2 5 12" xfId="21848"/>
    <cellStyle name="Normal 12 2 5 2" xfId="21849"/>
    <cellStyle name="Normal 12 2 5 2 2" xfId="21850"/>
    <cellStyle name="Normal 12 2 5 2 3" xfId="21851"/>
    <cellStyle name="Normal 12 2 5 2 4" xfId="21852"/>
    <cellStyle name="Normal 12 2 5 2 5" xfId="21853"/>
    <cellStyle name="Normal 12 2 5 2 6" xfId="21854"/>
    <cellStyle name="Normal 12 2 5 3" xfId="21855"/>
    <cellStyle name="Normal 12 2 5 3 2" xfId="21856"/>
    <cellStyle name="Normal 12 2 5 3 3" xfId="21857"/>
    <cellStyle name="Normal 12 2 5 3 4" xfId="21858"/>
    <cellStyle name="Normal 12 2 5 3 5" xfId="21859"/>
    <cellStyle name="Normal 12 2 5 3 6" xfId="21860"/>
    <cellStyle name="Normal 12 2 5 4" xfId="21861"/>
    <cellStyle name="Normal 12 2 5 4 2" xfId="21862"/>
    <cellStyle name="Normal 12 2 5 4 3" xfId="21863"/>
    <cellStyle name="Normal 12 2 5 4 4" xfId="21864"/>
    <cellStyle name="Normal 12 2 5 4 5" xfId="21865"/>
    <cellStyle name="Normal 12 2 5 4 6" xfId="21866"/>
    <cellStyle name="Normal 12 2 5 5" xfId="21867"/>
    <cellStyle name="Normal 12 2 5 5 2" xfId="21868"/>
    <cellStyle name="Normal 12 2 5 5 3" xfId="21869"/>
    <cellStyle name="Normal 12 2 5 5 4" xfId="21870"/>
    <cellStyle name="Normal 12 2 5 5 5" xfId="21871"/>
    <cellStyle name="Normal 12 2 5 5 6" xfId="21872"/>
    <cellStyle name="Normal 12 2 5 6" xfId="21873"/>
    <cellStyle name="Normal 12 2 5 6 2" xfId="21874"/>
    <cellStyle name="Normal 12 2 5 6 3" xfId="21875"/>
    <cellStyle name="Normal 12 2 5 6 4" xfId="21876"/>
    <cellStyle name="Normal 12 2 5 6 5" xfId="21877"/>
    <cellStyle name="Normal 12 2 5 6 6" xfId="21878"/>
    <cellStyle name="Normal 12 2 5 7" xfId="21879"/>
    <cellStyle name="Normal 12 2 5 7 2" xfId="21880"/>
    <cellStyle name="Normal 12 2 5 7 3" xfId="21881"/>
    <cellStyle name="Normal 12 2 5 7 4" xfId="21882"/>
    <cellStyle name="Normal 12 2 5 7 5" xfId="21883"/>
    <cellStyle name="Normal 12 2 5 7 6" xfId="21884"/>
    <cellStyle name="Normal 12 2 5 8" xfId="21885"/>
    <cellStyle name="Normal 12 2 5 9" xfId="21886"/>
    <cellStyle name="Normal 12 2 6" xfId="21887"/>
    <cellStyle name="Normal 12 2 6 2" xfId="21888"/>
    <cellStyle name="Normal 12 2 6 2 2" xfId="21889"/>
    <cellStyle name="Normal 12 2 6 2 3" xfId="21890"/>
    <cellStyle name="Normal 12 2 6 2 4" xfId="21891"/>
    <cellStyle name="Normal 12 2 6 2 5" xfId="21892"/>
    <cellStyle name="Normal 12 2 6 2 6" xfId="21893"/>
    <cellStyle name="Normal 12 2 6 3" xfId="21894"/>
    <cellStyle name="Normal 12 2 6 3 2" xfId="21895"/>
    <cellStyle name="Normal 12 2 6 3 3" xfId="21896"/>
    <cellStyle name="Normal 12 2 6 3 4" xfId="21897"/>
    <cellStyle name="Normal 12 2 6 3 5" xfId="21898"/>
    <cellStyle name="Normal 12 2 6 3 6" xfId="21899"/>
    <cellStyle name="Normal 12 2 6 4" xfId="21900"/>
    <cellStyle name="Normal 12 2 6 4 2" xfId="21901"/>
    <cellStyle name="Normal 12 2 6 4 3" xfId="21902"/>
    <cellStyle name="Normal 12 2 6 4 4" xfId="21903"/>
    <cellStyle name="Normal 12 2 6 4 5" xfId="21904"/>
    <cellStyle name="Normal 12 2 6 4 6" xfId="21905"/>
    <cellStyle name="Normal 12 2 6 5" xfId="21906"/>
    <cellStyle name="Normal 12 2 6 5 2" xfId="21907"/>
    <cellStyle name="Normal 12 2 6 5 3" xfId="21908"/>
    <cellStyle name="Normal 12 2 6 5 4" xfId="21909"/>
    <cellStyle name="Normal 12 2 6 5 5" xfId="21910"/>
    <cellStyle name="Normal 12 2 6 5 6" xfId="21911"/>
    <cellStyle name="Normal 12 2 6 6" xfId="21912"/>
    <cellStyle name="Normal 12 2 6 6 2" xfId="21913"/>
    <cellStyle name="Normal 12 2 6 6 3" xfId="21914"/>
    <cellStyle name="Normal 12 2 6 6 4" xfId="21915"/>
    <cellStyle name="Normal 12 2 6 6 5" xfId="21916"/>
    <cellStyle name="Normal 12 2 6 6 6" xfId="21917"/>
    <cellStyle name="Normal 12 2 6 7" xfId="21918"/>
    <cellStyle name="Normal 12 2 6 7 2" xfId="21919"/>
    <cellStyle name="Normal 12 2 6 7 3" xfId="21920"/>
    <cellStyle name="Normal 12 2 6 7 4" xfId="21921"/>
    <cellStyle name="Normal 12 2 6 7 5" xfId="21922"/>
    <cellStyle name="Normal 12 2 6 7 6" xfId="21923"/>
    <cellStyle name="Normal 12 2 7" xfId="21924"/>
    <cellStyle name="Normal 12 2 7 2" xfId="21925"/>
    <cellStyle name="Normal 12 2 7 3" xfId="21926"/>
    <cellStyle name="Normal 12 2 7 4" xfId="21927"/>
    <cellStyle name="Normal 12 2 7 5" xfId="21928"/>
    <cellStyle name="Normal 12 2 7 6" xfId="21929"/>
    <cellStyle name="Normal 12 2 8" xfId="21930"/>
    <cellStyle name="Normal 12 2 8 2" xfId="21931"/>
    <cellStyle name="Normal 12 2 8 3" xfId="21932"/>
    <cellStyle name="Normal 12 2 8 4" xfId="21933"/>
    <cellStyle name="Normal 12 2 8 5" xfId="21934"/>
    <cellStyle name="Normal 12 2 8 6" xfId="21935"/>
    <cellStyle name="Normal 12 2 9" xfId="21936"/>
    <cellStyle name="Normal 12 2 9 2" xfId="21937"/>
    <cellStyle name="Normal 12 2 9 3" xfId="21938"/>
    <cellStyle name="Normal 12 2 9 4" xfId="21939"/>
    <cellStyle name="Normal 12 2 9 5" xfId="21940"/>
    <cellStyle name="Normal 12 2 9 6" xfId="21941"/>
    <cellStyle name="Normal 12 20" xfId="21942"/>
    <cellStyle name="Normal 12 20 2" xfId="21943"/>
    <cellStyle name="Normal 12 20 2 2" xfId="21944"/>
    <cellStyle name="Normal 12 20 2 2 2" xfId="21945"/>
    <cellStyle name="Normal 12 20 2 2 2 2" xfId="21946"/>
    <cellStyle name="Normal 12 20 2 2 2 2 2" xfId="21947"/>
    <cellStyle name="Normal 12 20 2 2 2 3" xfId="21948"/>
    <cellStyle name="Normal 12 20 2 2 2 4" xfId="21949"/>
    <cellStyle name="Normal 12 20 2 2 3" xfId="21950"/>
    <cellStyle name="Normal 12 20 2 2 3 2" xfId="21951"/>
    <cellStyle name="Normal 12 20 2 2 4" xfId="21952"/>
    <cellStyle name="Normal 12 20 2 3" xfId="21953"/>
    <cellStyle name="Normal 12 20 2 3 2" xfId="21954"/>
    <cellStyle name="Normal 12 20 2 4" xfId="21955"/>
    <cellStyle name="Normal 12 20 2 5" xfId="21956"/>
    <cellStyle name="Normal 12 20 3" xfId="21957"/>
    <cellStyle name="Normal 12 20 4" xfId="21958"/>
    <cellStyle name="Normal 12 20 5" xfId="21959"/>
    <cellStyle name="Normal 12 20 5 2" xfId="21960"/>
    <cellStyle name="Normal 12 20 5 2 2" xfId="21961"/>
    <cellStyle name="Normal 12 20 5 3" xfId="21962"/>
    <cellStyle name="Normal 12 20 5 4" xfId="21963"/>
    <cellStyle name="Normal 12 20 6" xfId="21964"/>
    <cellStyle name="Normal 12 20 6 2" xfId="21965"/>
    <cellStyle name="Normal 12 20 7" xfId="21966"/>
    <cellStyle name="Normal 12 21" xfId="21967"/>
    <cellStyle name="Normal 12 22" xfId="21968"/>
    <cellStyle name="Normal 12 23" xfId="21969"/>
    <cellStyle name="Normal 12 23 2" xfId="21970"/>
    <cellStyle name="Normal 12 23 2 2" xfId="21971"/>
    <cellStyle name="Normal 12 23 2 2 2" xfId="21972"/>
    <cellStyle name="Normal 12 23 2 2 2 2" xfId="21973"/>
    <cellStyle name="Normal 12 23 2 2 3" xfId="21974"/>
    <cellStyle name="Normal 12 23 2 2 4" xfId="21975"/>
    <cellStyle name="Normal 12 23 2 3" xfId="21976"/>
    <cellStyle name="Normal 12 23 2 3 2" xfId="21977"/>
    <cellStyle name="Normal 12 23 2 4" xfId="21978"/>
    <cellStyle name="Normal 12 23 3" xfId="21979"/>
    <cellStyle name="Normal 12 23 3 2" xfId="21980"/>
    <cellStyle name="Normal 12 23 4" xfId="21981"/>
    <cellStyle name="Normal 12 23 5" xfId="21982"/>
    <cellStyle name="Normal 12 24" xfId="21983"/>
    <cellStyle name="Normal 12 25" xfId="21984"/>
    <cellStyle name="Normal 12 25 2" xfId="21985"/>
    <cellStyle name="Normal 12 25 2 2" xfId="21986"/>
    <cellStyle name="Normal 12 25 3" xfId="21987"/>
    <cellStyle name="Normal 12 25 4" xfId="21988"/>
    <cellStyle name="Normal 12 26" xfId="21989"/>
    <cellStyle name="Normal 12 26 2" xfId="21990"/>
    <cellStyle name="Normal 12 27" xfId="21991"/>
    <cellStyle name="Normal 12 28" xfId="21992"/>
    <cellStyle name="Normal 12 29" xfId="21993"/>
    <cellStyle name="Normal 12 3" xfId="21994"/>
    <cellStyle name="Normal 12 3 10" xfId="21995"/>
    <cellStyle name="Normal 12 3 10 2" xfId="21996"/>
    <cellStyle name="Normal 12 3 10 3" xfId="21997"/>
    <cellStyle name="Normal 12 3 10 4" xfId="21998"/>
    <cellStyle name="Normal 12 3 10 5" xfId="21999"/>
    <cellStyle name="Normal 12 3 10 6" xfId="22000"/>
    <cellStyle name="Normal 12 3 11" xfId="22001"/>
    <cellStyle name="Normal 12 3 11 2" xfId="22002"/>
    <cellStyle name="Normal 12 3 11 3" xfId="22003"/>
    <cellStyle name="Normal 12 3 11 4" xfId="22004"/>
    <cellStyle name="Normal 12 3 11 5" xfId="22005"/>
    <cellStyle name="Normal 12 3 11 6" xfId="22006"/>
    <cellStyle name="Normal 12 3 12" xfId="22007"/>
    <cellStyle name="Normal 12 3 13" xfId="22008"/>
    <cellStyle name="Normal 12 3 14" xfId="22009"/>
    <cellStyle name="Normal 12 3 15" xfId="22010"/>
    <cellStyle name="Normal 12 3 16" xfId="22011"/>
    <cellStyle name="Normal 12 3 17" xfId="22012"/>
    <cellStyle name="Normal 12 3 18" xfId="22013"/>
    <cellStyle name="Normal 12 3 19" xfId="22014"/>
    <cellStyle name="Normal 12 3 2" xfId="22015"/>
    <cellStyle name="Normal 12 3 2 10" xfId="22016"/>
    <cellStyle name="Normal 12 3 2 11" xfId="22017"/>
    <cellStyle name="Normal 12 3 2 12" xfId="22018"/>
    <cellStyle name="Normal 12 3 2 13" xfId="22019"/>
    <cellStyle name="Normal 12 3 2 2" xfId="22020"/>
    <cellStyle name="Normal 12 3 2 2 10" xfId="22021"/>
    <cellStyle name="Normal 12 3 2 2 11" xfId="22022"/>
    <cellStyle name="Normal 12 3 2 2 12" xfId="22023"/>
    <cellStyle name="Normal 12 3 2 2 2" xfId="22024"/>
    <cellStyle name="Normal 12 3 2 2 2 2" xfId="22025"/>
    <cellStyle name="Normal 12 3 2 2 2 3" xfId="22026"/>
    <cellStyle name="Normal 12 3 2 2 2 4" xfId="22027"/>
    <cellStyle name="Normal 12 3 2 2 2 5" xfId="22028"/>
    <cellStyle name="Normal 12 3 2 2 2 6" xfId="22029"/>
    <cellStyle name="Normal 12 3 2 2 3" xfId="22030"/>
    <cellStyle name="Normal 12 3 2 2 3 2" xfId="22031"/>
    <cellStyle name="Normal 12 3 2 2 3 3" xfId="22032"/>
    <cellStyle name="Normal 12 3 2 2 3 4" xfId="22033"/>
    <cellStyle name="Normal 12 3 2 2 3 5" xfId="22034"/>
    <cellStyle name="Normal 12 3 2 2 3 6" xfId="22035"/>
    <cellStyle name="Normal 12 3 2 2 4" xfId="22036"/>
    <cellStyle name="Normal 12 3 2 2 4 2" xfId="22037"/>
    <cellStyle name="Normal 12 3 2 2 4 3" xfId="22038"/>
    <cellStyle name="Normal 12 3 2 2 4 4" xfId="22039"/>
    <cellStyle name="Normal 12 3 2 2 4 5" xfId="22040"/>
    <cellStyle name="Normal 12 3 2 2 4 6" xfId="22041"/>
    <cellStyle name="Normal 12 3 2 2 5" xfId="22042"/>
    <cellStyle name="Normal 12 3 2 2 5 2" xfId="22043"/>
    <cellStyle name="Normal 12 3 2 2 5 3" xfId="22044"/>
    <cellStyle name="Normal 12 3 2 2 5 4" xfId="22045"/>
    <cellStyle name="Normal 12 3 2 2 5 5" xfId="22046"/>
    <cellStyle name="Normal 12 3 2 2 5 6" xfId="22047"/>
    <cellStyle name="Normal 12 3 2 2 6" xfId="22048"/>
    <cellStyle name="Normal 12 3 2 2 6 2" xfId="22049"/>
    <cellStyle name="Normal 12 3 2 2 6 3" xfId="22050"/>
    <cellStyle name="Normal 12 3 2 2 6 4" xfId="22051"/>
    <cellStyle name="Normal 12 3 2 2 6 5" xfId="22052"/>
    <cellStyle name="Normal 12 3 2 2 6 6" xfId="22053"/>
    <cellStyle name="Normal 12 3 2 2 7" xfId="22054"/>
    <cellStyle name="Normal 12 3 2 2 7 2" xfId="22055"/>
    <cellStyle name="Normal 12 3 2 2 7 3" xfId="22056"/>
    <cellStyle name="Normal 12 3 2 2 7 4" xfId="22057"/>
    <cellStyle name="Normal 12 3 2 2 7 5" xfId="22058"/>
    <cellStyle name="Normal 12 3 2 2 7 6" xfId="22059"/>
    <cellStyle name="Normal 12 3 2 2 8" xfId="22060"/>
    <cellStyle name="Normal 12 3 2 2 9" xfId="22061"/>
    <cellStyle name="Normal 12 3 2 3" xfId="22062"/>
    <cellStyle name="Normal 12 3 2 3 2" xfId="22063"/>
    <cellStyle name="Normal 12 3 2 3 3" xfId="22064"/>
    <cellStyle name="Normal 12 3 2 3 4" xfId="22065"/>
    <cellStyle name="Normal 12 3 2 3 5" xfId="22066"/>
    <cellStyle name="Normal 12 3 2 3 6" xfId="22067"/>
    <cellStyle name="Normal 12 3 2 4" xfId="22068"/>
    <cellStyle name="Normal 12 3 2 4 2" xfId="22069"/>
    <cellStyle name="Normal 12 3 2 4 3" xfId="22070"/>
    <cellStyle name="Normal 12 3 2 4 4" xfId="22071"/>
    <cellStyle name="Normal 12 3 2 4 5" xfId="22072"/>
    <cellStyle name="Normal 12 3 2 4 6" xfId="22073"/>
    <cellStyle name="Normal 12 3 2 5" xfId="22074"/>
    <cellStyle name="Normal 12 3 2 5 2" xfId="22075"/>
    <cellStyle name="Normal 12 3 2 5 3" xfId="22076"/>
    <cellStyle name="Normal 12 3 2 5 4" xfId="22077"/>
    <cellStyle name="Normal 12 3 2 5 5" xfId="22078"/>
    <cellStyle name="Normal 12 3 2 5 6" xfId="22079"/>
    <cellStyle name="Normal 12 3 2 6" xfId="22080"/>
    <cellStyle name="Normal 12 3 2 6 2" xfId="22081"/>
    <cellStyle name="Normal 12 3 2 6 3" xfId="22082"/>
    <cellStyle name="Normal 12 3 2 6 4" xfId="22083"/>
    <cellStyle name="Normal 12 3 2 6 5" xfId="22084"/>
    <cellStyle name="Normal 12 3 2 6 6" xfId="22085"/>
    <cellStyle name="Normal 12 3 2 7" xfId="22086"/>
    <cellStyle name="Normal 12 3 2 7 2" xfId="22087"/>
    <cellStyle name="Normal 12 3 2 7 3" xfId="22088"/>
    <cellStyle name="Normal 12 3 2 7 4" xfId="22089"/>
    <cellStyle name="Normal 12 3 2 7 5" xfId="22090"/>
    <cellStyle name="Normal 12 3 2 7 6" xfId="22091"/>
    <cellStyle name="Normal 12 3 2 8" xfId="22092"/>
    <cellStyle name="Normal 12 3 2 8 2" xfId="22093"/>
    <cellStyle name="Normal 12 3 2 8 3" xfId="22094"/>
    <cellStyle name="Normal 12 3 2 8 4" xfId="22095"/>
    <cellStyle name="Normal 12 3 2 8 5" xfId="22096"/>
    <cellStyle name="Normal 12 3 2 8 6" xfId="22097"/>
    <cellStyle name="Normal 12 3 2 9" xfId="22098"/>
    <cellStyle name="Normal 12 3 3" xfId="22099"/>
    <cellStyle name="Normal 12 3 3 10" xfId="22100"/>
    <cellStyle name="Normal 12 3 3 11" xfId="22101"/>
    <cellStyle name="Normal 12 3 3 12" xfId="22102"/>
    <cellStyle name="Normal 12 3 3 13" xfId="22103"/>
    <cellStyle name="Normal 12 3 3 2" xfId="22104"/>
    <cellStyle name="Normal 12 3 3 2 10" xfId="22105"/>
    <cellStyle name="Normal 12 3 3 2 11" xfId="22106"/>
    <cellStyle name="Normal 12 3 3 2 12" xfId="22107"/>
    <cellStyle name="Normal 12 3 3 2 2" xfId="22108"/>
    <cellStyle name="Normal 12 3 3 2 2 2" xfId="22109"/>
    <cellStyle name="Normal 12 3 3 2 2 3" xfId="22110"/>
    <cellStyle name="Normal 12 3 3 2 2 4" xfId="22111"/>
    <cellStyle name="Normal 12 3 3 2 2 5" xfId="22112"/>
    <cellStyle name="Normal 12 3 3 2 2 6" xfId="22113"/>
    <cellStyle name="Normal 12 3 3 2 3" xfId="22114"/>
    <cellStyle name="Normal 12 3 3 2 3 2" xfId="22115"/>
    <cellStyle name="Normal 12 3 3 2 3 3" xfId="22116"/>
    <cellStyle name="Normal 12 3 3 2 3 4" xfId="22117"/>
    <cellStyle name="Normal 12 3 3 2 3 5" xfId="22118"/>
    <cellStyle name="Normal 12 3 3 2 3 6" xfId="22119"/>
    <cellStyle name="Normal 12 3 3 2 4" xfId="22120"/>
    <cellStyle name="Normal 12 3 3 2 4 2" xfId="22121"/>
    <cellStyle name="Normal 12 3 3 2 4 3" xfId="22122"/>
    <cellStyle name="Normal 12 3 3 2 4 4" xfId="22123"/>
    <cellStyle name="Normal 12 3 3 2 4 5" xfId="22124"/>
    <cellStyle name="Normal 12 3 3 2 4 6" xfId="22125"/>
    <cellStyle name="Normal 12 3 3 2 5" xfId="22126"/>
    <cellStyle name="Normal 12 3 3 2 5 2" xfId="22127"/>
    <cellStyle name="Normal 12 3 3 2 5 3" xfId="22128"/>
    <cellStyle name="Normal 12 3 3 2 5 4" xfId="22129"/>
    <cellStyle name="Normal 12 3 3 2 5 5" xfId="22130"/>
    <cellStyle name="Normal 12 3 3 2 5 6" xfId="22131"/>
    <cellStyle name="Normal 12 3 3 2 6" xfId="22132"/>
    <cellStyle name="Normal 12 3 3 2 6 2" xfId="22133"/>
    <cellStyle name="Normal 12 3 3 2 6 3" xfId="22134"/>
    <cellStyle name="Normal 12 3 3 2 6 4" xfId="22135"/>
    <cellStyle name="Normal 12 3 3 2 6 5" xfId="22136"/>
    <cellStyle name="Normal 12 3 3 2 6 6" xfId="22137"/>
    <cellStyle name="Normal 12 3 3 2 7" xfId="22138"/>
    <cellStyle name="Normal 12 3 3 2 7 2" xfId="22139"/>
    <cellStyle name="Normal 12 3 3 2 7 3" xfId="22140"/>
    <cellStyle name="Normal 12 3 3 2 7 4" xfId="22141"/>
    <cellStyle name="Normal 12 3 3 2 7 5" xfId="22142"/>
    <cellStyle name="Normal 12 3 3 2 7 6" xfId="22143"/>
    <cellStyle name="Normal 12 3 3 2 8" xfId="22144"/>
    <cellStyle name="Normal 12 3 3 2 9" xfId="22145"/>
    <cellStyle name="Normal 12 3 3 3" xfId="22146"/>
    <cellStyle name="Normal 12 3 3 3 2" xfId="22147"/>
    <cellStyle name="Normal 12 3 3 3 3" xfId="22148"/>
    <cellStyle name="Normal 12 3 3 3 4" xfId="22149"/>
    <cellStyle name="Normal 12 3 3 3 5" xfId="22150"/>
    <cellStyle name="Normal 12 3 3 3 6" xfId="22151"/>
    <cellStyle name="Normal 12 3 3 4" xfId="22152"/>
    <cellStyle name="Normal 12 3 3 4 2" xfId="22153"/>
    <cellStyle name="Normal 12 3 3 4 3" xfId="22154"/>
    <cellStyle name="Normal 12 3 3 4 4" xfId="22155"/>
    <cellStyle name="Normal 12 3 3 4 5" xfId="22156"/>
    <cellStyle name="Normal 12 3 3 4 6" xfId="22157"/>
    <cellStyle name="Normal 12 3 3 5" xfId="22158"/>
    <cellStyle name="Normal 12 3 3 5 2" xfId="22159"/>
    <cellStyle name="Normal 12 3 3 5 3" xfId="22160"/>
    <cellStyle name="Normal 12 3 3 5 4" xfId="22161"/>
    <cellStyle name="Normal 12 3 3 5 5" xfId="22162"/>
    <cellStyle name="Normal 12 3 3 5 6" xfId="22163"/>
    <cellStyle name="Normal 12 3 3 6" xfId="22164"/>
    <cellStyle name="Normal 12 3 3 6 2" xfId="22165"/>
    <cellStyle name="Normal 12 3 3 6 3" xfId="22166"/>
    <cellStyle name="Normal 12 3 3 6 4" xfId="22167"/>
    <cellStyle name="Normal 12 3 3 6 5" xfId="22168"/>
    <cellStyle name="Normal 12 3 3 6 6" xfId="22169"/>
    <cellStyle name="Normal 12 3 3 7" xfId="22170"/>
    <cellStyle name="Normal 12 3 3 7 2" xfId="22171"/>
    <cellStyle name="Normal 12 3 3 7 3" xfId="22172"/>
    <cellStyle name="Normal 12 3 3 7 4" xfId="22173"/>
    <cellStyle name="Normal 12 3 3 7 5" xfId="22174"/>
    <cellStyle name="Normal 12 3 3 7 6" xfId="22175"/>
    <cellStyle name="Normal 12 3 3 8" xfId="22176"/>
    <cellStyle name="Normal 12 3 3 8 2" xfId="22177"/>
    <cellStyle name="Normal 12 3 3 8 3" xfId="22178"/>
    <cellStyle name="Normal 12 3 3 8 4" xfId="22179"/>
    <cellStyle name="Normal 12 3 3 8 5" xfId="22180"/>
    <cellStyle name="Normal 12 3 3 8 6" xfId="22181"/>
    <cellStyle name="Normal 12 3 3 9" xfId="22182"/>
    <cellStyle name="Normal 12 3 4" xfId="22183"/>
    <cellStyle name="Normal 12 3 4 10" xfId="22184"/>
    <cellStyle name="Normal 12 3 4 11" xfId="22185"/>
    <cellStyle name="Normal 12 3 4 12" xfId="22186"/>
    <cellStyle name="Normal 12 3 4 13" xfId="22187"/>
    <cellStyle name="Normal 12 3 4 2" xfId="22188"/>
    <cellStyle name="Normal 12 3 4 2 10" xfId="22189"/>
    <cellStyle name="Normal 12 3 4 2 11" xfId="22190"/>
    <cellStyle name="Normal 12 3 4 2 12" xfId="22191"/>
    <cellStyle name="Normal 12 3 4 2 2" xfId="22192"/>
    <cellStyle name="Normal 12 3 4 2 2 2" xfId="22193"/>
    <cellStyle name="Normal 12 3 4 2 2 3" xfId="22194"/>
    <cellStyle name="Normal 12 3 4 2 2 4" xfId="22195"/>
    <cellStyle name="Normal 12 3 4 2 2 5" xfId="22196"/>
    <cellStyle name="Normal 12 3 4 2 2 6" xfId="22197"/>
    <cellStyle name="Normal 12 3 4 2 3" xfId="22198"/>
    <cellStyle name="Normal 12 3 4 2 3 2" xfId="22199"/>
    <cellStyle name="Normal 12 3 4 2 3 3" xfId="22200"/>
    <cellStyle name="Normal 12 3 4 2 3 4" xfId="22201"/>
    <cellStyle name="Normal 12 3 4 2 3 5" xfId="22202"/>
    <cellStyle name="Normal 12 3 4 2 3 6" xfId="22203"/>
    <cellStyle name="Normal 12 3 4 2 4" xfId="22204"/>
    <cellStyle name="Normal 12 3 4 2 4 2" xfId="22205"/>
    <cellStyle name="Normal 12 3 4 2 4 3" xfId="22206"/>
    <cellStyle name="Normal 12 3 4 2 4 4" xfId="22207"/>
    <cellStyle name="Normal 12 3 4 2 4 5" xfId="22208"/>
    <cellStyle name="Normal 12 3 4 2 4 6" xfId="22209"/>
    <cellStyle name="Normal 12 3 4 2 5" xfId="22210"/>
    <cellStyle name="Normal 12 3 4 2 5 2" xfId="22211"/>
    <cellStyle name="Normal 12 3 4 2 5 3" xfId="22212"/>
    <cellStyle name="Normal 12 3 4 2 5 4" xfId="22213"/>
    <cellStyle name="Normal 12 3 4 2 5 5" xfId="22214"/>
    <cellStyle name="Normal 12 3 4 2 5 6" xfId="22215"/>
    <cellStyle name="Normal 12 3 4 2 6" xfId="22216"/>
    <cellStyle name="Normal 12 3 4 2 6 2" xfId="22217"/>
    <cellStyle name="Normal 12 3 4 2 6 3" xfId="22218"/>
    <cellStyle name="Normal 12 3 4 2 6 4" xfId="22219"/>
    <cellStyle name="Normal 12 3 4 2 6 5" xfId="22220"/>
    <cellStyle name="Normal 12 3 4 2 6 6" xfId="22221"/>
    <cellStyle name="Normal 12 3 4 2 7" xfId="22222"/>
    <cellStyle name="Normal 12 3 4 2 7 2" xfId="22223"/>
    <cellStyle name="Normal 12 3 4 2 7 3" xfId="22224"/>
    <cellStyle name="Normal 12 3 4 2 7 4" xfId="22225"/>
    <cellStyle name="Normal 12 3 4 2 7 5" xfId="22226"/>
    <cellStyle name="Normal 12 3 4 2 7 6" xfId="22227"/>
    <cellStyle name="Normal 12 3 4 2 8" xfId="22228"/>
    <cellStyle name="Normal 12 3 4 2 9" xfId="22229"/>
    <cellStyle name="Normal 12 3 4 3" xfId="22230"/>
    <cellStyle name="Normal 12 3 4 3 2" xfId="22231"/>
    <cellStyle name="Normal 12 3 4 3 3" xfId="22232"/>
    <cellStyle name="Normal 12 3 4 3 4" xfId="22233"/>
    <cellStyle name="Normal 12 3 4 3 5" xfId="22234"/>
    <cellStyle name="Normal 12 3 4 3 6" xfId="22235"/>
    <cellStyle name="Normal 12 3 4 4" xfId="22236"/>
    <cellStyle name="Normal 12 3 4 4 2" xfId="22237"/>
    <cellStyle name="Normal 12 3 4 4 3" xfId="22238"/>
    <cellStyle name="Normal 12 3 4 4 4" xfId="22239"/>
    <cellStyle name="Normal 12 3 4 4 5" xfId="22240"/>
    <cellStyle name="Normal 12 3 4 4 6" xfId="22241"/>
    <cellStyle name="Normal 12 3 4 5" xfId="22242"/>
    <cellStyle name="Normal 12 3 4 5 2" xfId="22243"/>
    <cellStyle name="Normal 12 3 4 5 3" xfId="22244"/>
    <cellStyle name="Normal 12 3 4 5 4" xfId="22245"/>
    <cellStyle name="Normal 12 3 4 5 5" xfId="22246"/>
    <cellStyle name="Normal 12 3 4 5 6" xfId="22247"/>
    <cellStyle name="Normal 12 3 4 6" xfId="22248"/>
    <cellStyle name="Normal 12 3 4 6 2" xfId="22249"/>
    <cellStyle name="Normal 12 3 4 6 3" xfId="22250"/>
    <cellStyle name="Normal 12 3 4 6 4" xfId="22251"/>
    <cellStyle name="Normal 12 3 4 6 5" xfId="22252"/>
    <cellStyle name="Normal 12 3 4 6 6" xfId="22253"/>
    <cellStyle name="Normal 12 3 4 7" xfId="22254"/>
    <cellStyle name="Normal 12 3 4 7 2" xfId="22255"/>
    <cellStyle name="Normal 12 3 4 7 3" xfId="22256"/>
    <cellStyle name="Normal 12 3 4 7 4" xfId="22257"/>
    <cellStyle name="Normal 12 3 4 7 5" xfId="22258"/>
    <cellStyle name="Normal 12 3 4 7 6" xfId="22259"/>
    <cellStyle name="Normal 12 3 4 8" xfId="22260"/>
    <cellStyle name="Normal 12 3 4 8 2" xfId="22261"/>
    <cellStyle name="Normal 12 3 4 8 3" xfId="22262"/>
    <cellStyle name="Normal 12 3 4 8 4" xfId="22263"/>
    <cellStyle name="Normal 12 3 4 8 5" xfId="22264"/>
    <cellStyle name="Normal 12 3 4 8 6" xfId="22265"/>
    <cellStyle name="Normal 12 3 4 9" xfId="22266"/>
    <cellStyle name="Normal 12 3 5" xfId="22267"/>
    <cellStyle name="Normal 12 3 5 10" xfId="22268"/>
    <cellStyle name="Normal 12 3 5 11" xfId="22269"/>
    <cellStyle name="Normal 12 3 5 12" xfId="22270"/>
    <cellStyle name="Normal 12 3 5 2" xfId="22271"/>
    <cellStyle name="Normal 12 3 5 2 2" xfId="22272"/>
    <cellStyle name="Normal 12 3 5 2 3" xfId="22273"/>
    <cellStyle name="Normal 12 3 5 2 4" xfId="22274"/>
    <cellStyle name="Normal 12 3 5 2 5" xfId="22275"/>
    <cellStyle name="Normal 12 3 5 2 6" xfId="22276"/>
    <cellStyle name="Normal 12 3 5 3" xfId="22277"/>
    <cellStyle name="Normal 12 3 5 3 2" xfId="22278"/>
    <cellStyle name="Normal 12 3 5 3 3" xfId="22279"/>
    <cellStyle name="Normal 12 3 5 3 4" xfId="22280"/>
    <cellStyle name="Normal 12 3 5 3 5" xfId="22281"/>
    <cellStyle name="Normal 12 3 5 3 6" xfId="22282"/>
    <cellStyle name="Normal 12 3 5 4" xfId="22283"/>
    <cellStyle name="Normal 12 3 5 4 2" xfId="22284"/>
    <cellStyle name="Normal 12 3 5 4 3" xfId="22285"/>
    <cellStyle name="Normal 12 3 5 4 4" xfId="22286"/>
    <cellStyle name="Normal 12 3 5 4 5" xfId="22287"/>
    <cellStyle name="Normal 12 3 5 4 6" xfId="22288"/>
    <cellStyle name="Normal 12 3 5 5" xfId="22289"/>
    <cellStyle name="Normal 12 3 5 5 2" xfId="22290"/>
    <cellStyle name="Normal 12 3 5 5 3" xfId="22291"/>
    <cellStyle name="Normal 12 3 5 5 4" xfId="22292"/>
    <cellStyle name="Normal 12 3 5 5 5" xfId="22293"/>
    <cellStyle name="Normal 12 3 5 5 6" xfId="22294"/>
    <cellStyle name="Normal 12 3 5 6" xfId="22295"/>
    <cellStyle name="Normal 12 3 5 6 2" xfId="22296"/>
    <cellStyle name="Normal 12 3 5 6 3" xfId="22297"/>
    <cellStyle name="Normal 12 3 5 6 4" xfId="22298"/>
    <cellStyle name="Normal 12 3 5 6 5" xfId="22299"/>
    <cellStyle name="Normal 12 3 5 6 6" xfId="22300"/>
    <cellStyle name="Normal 12 3 5 7" xfId="22301"/>
    <cellStyle name="Normal 12 3 5 7 2" xfId="22302"/>
    <cellStyle name="Normal 12 3 5 7 3" xfId="22303"/>
    <cellStyle name="Normal 12 3 5 7 4" xfId="22304"/>
    <cellStyle name="Normal 12 3 5 7 5" xfId="22305"/>
    <cellStyle name="Normal 12 3 5 7 6" xfId="22306"/>
    <cellStyle name="Normal 12 3 5 8" xfId="22307"/>
    <cellStyle name="Normal 12 3 5 9" xfId="22308"/>
    <cellStyle name="Normal 12 3 6" xfId="22309"/>
    <cellStyle name="Normal 12 3 6 2" xfId="22310"/>
    <cellStyle name="Normal 12 3 6 3" xfId="22311"/>
    <cellStyle name="Normal 12 3 6 4" xfId="22312"/>
    <cellStyle name="Normal 12 3 6 5" xfId="22313"/>
    <cellStyle name="Normal 12 3 6 6" xfId="22314"/>
    <cellStyle name="Normal 12 3 7" xfId="22315"/>
    <cellStyle name="Normal 12 3 7 2" xfId="22316"/>
    <cellStyle name="Normal 12 3 7 3" xfId="22317"/>
    <cellStyle name="Normal 12 3 7 4" xfId="22318"/>
    <cellStyle name="Normal 12 3 7 5" xfId="22319"/>
    <cellStyle name="Normal 12 3 7 6" xfId="22320"/>
    <cellStyle name="Normal 12 3 8" xfId="22321"/>
    <cellStyle name="Normal 12 3 8 2" xfId="22322"/>
    <cellStyle name="Normal 12 3 8 3" xfId="22323"/>
    <cellStyle name="Normal 12 3 8 4" xfId="22324"/>
    <cellStyle name="Normal 12 3 8 5" xfId="22325"/>
    <cellStyle name="Normal 12 3 8 6" xfId="22326"/>
    <cellStyle name="Normal 12 3 9" xfId="22327"/>
    <cellStyle name="Normal 12 3 9 2" xfId="22328"/>
    <cellStyle name="Normal 12 3 9 3" xfId="22329"/>
    <cellStyle name="Normal 12 3 9 4" xfId="22330"/>
    <cellStyle name="Normal 12 3 9 5" xfId="22331"/>
    <cellStyle name="Normal 12 3 9 6" xfId="22332"/>
    <cellStyle name="Normal 12 30" xfId="22333"/>
    <cellStyle name="Normal 12 31" xfId="22334"/>
    <cellStyle name="Normal 12 32" xfId="22335"/>
    <cellStyle name="Normal 12 33" xfId="22336"/>
    <cellStyle name="Normal 12 4" xfId="22337"/>
    <cellStyle name="Normal 12 4 10" xfId="22338"/>
    <cellStyle name="Normal 12 4 10 2" xfId="22339"/>
    <cellStyle name="Normal 12 4 10 3" xfId="22340"/>
    <cellStyle name="Normal 12 4 10 4" xfId="22341"/>
    <cellStyle name="Normal 12 4 10 5" xfId="22342"/>
    <cellStyle name="Normal 12 4 10 6" xfId="22343"/>
    <cellStyle name="Normal 12 4 11" xfId="22344"/>
    <cellStyle name="Normal 12 4 11 2" xfId="22345"/>
    <cellStyle name="Normal 12 4 11 3" xfId="22346"/>
    <cellStyle name="Normal 12 4 11 4" xfId="22347"/>
    <cellStyle name="Normal 12 4 11 5" xfId="22348"/>
    <cellStyle name="Normal 12 4 11 6" xfId="22349"/>
    <cellStyle name="Normal 12 4 12" xfId="22350"/>
    <cellStyle name="Normal 12 4 13" xfId="22351"/>
    <cellStyle name="Normal 12 4 14" xfId="22352"/>
    <cellStyle name="Normal 12 4 15" xfId="22353"/>
    <cellStyle name="Normal 12 4 16" xfId="22354"/>
    <cellStyle name="Normal 12 4 17" xfId="22355"/>
    <cellStyle name="Normal 12 4 18" xfId="22356"/>
    <cellStyle name="Normal 12 4 2" xfId="22357"/>
    <cellStyle name="Normal 12 4 2 10" xfId="22358"/>
    <cellStyle name="Normal 12 4 2 11" xfId="22359"/>
    <cellStyle name="Normal 12 4 2 12" xfId="22360"/>
    <cellStyle name="Normal 12 4 2 13" xfId="22361"/>
    <cellStyle name="Normal 12 4 2 2" xfId="22362"/>
    <cellStyle name="Normal 12 4 2 2 10" xfId="22363"/>
    <cellStyle name="Normal 12 4 2 2 11" xfId="22364"/>
    <cellStyle name="Normal 12 4 2 2 12" xfId="22365"/>
    <cellStyle name="Normal 12 4 2 2 2" xfId="22366"/>
    <cellStyle name="Normal 12 4 2 2 2 2" xfId="22367"/>
    <cellStyle name="Normal 12 4 2 2 2 3" xfId="22368"/>
    <cellStyle name="Normal 12 4 2 2 2 4" xfId="22369"/>
    <cellStyle name="Normal 12 4 2 2 2 5" xfId="22370"/>
    <cellStyle name="Normal 12 4 2 2 2 6" xfId="22371"/>
    <cellStyle name="Normal 12 4 2 2 3" xfId="22372"/>
    <cellStyle name="Normal 12 4 2 2 3 2" xfId="22373"/>
    <cellStyle name="Normal 12 4 2 2 3 3" xfId="22374"/>
    <cellStyle name="Normal 12 4 2 2 3 4" xfId="22375"/>
    <cellStyle name="Normal 12 4 2 2 3 5" xfId="22376"/>
    <cellStyle name="Normal 12 4 2 2 3 6" xfId="22377"/>
    <cellStyle name="Normal 12 4 2 2 4" xfId="22378"/>
    <cellStyle name="Normal 12 4 2 2 4 2" xfId="22379"/>
    <cellStyle name="Normal 12 4 2 2 4 3" xfId="22380"/>
    <cellStyle name="Normal 12 4 2 2 4 4" xfId="22381"/>
    <cellStyle name="Normal 12 4 2 2 4 5" xfId="22382"/>
    <cellStyle name="Normal 12 4 2 2 4 6" xfId="22383"/>
    <cellStyle name="Normal 12 4 2 2 5" xfId="22384"/>
    <cellStyle name="Normal 12 4 2 2 5 2" xfId="22385"/>
    <cellStyle name="Normal 12 4 2 2 5 3" xfId="22386"/>
    <cellStyle name="Normal 12 4 2 2 5 4" xfId="22387"/>
    <cellStyle name="Normal 12 4 2 2 5 5" xfId="22388"/>
    <cellStyle name="Normal 12 4 2 2 5 6" xfId="22389"/>
    <cellStyle name="Normal 12 4 2 2 6" xfId="22390"/>
    <cellStyle name="Normal 12 4 2 2 6 2" xfId="22391"/>
    <cellStyle name="Normal 12 4 2 2 6 3" xfId="22392"/>
    <cellStyle name="Normal 12 4 2 2 6 4" xfId="22393"/>
    <cellStyle name="Normal 12 4 2 2 6 5" xfId="22394"/>
    <cellStyle name="Normal 12 4 2 2 6 6" xfId="22395"/>
    <cellStyle name="Normal 12 4 2 2 7" xfId="22396"/>
    <cellStyle name="Normal 12 4 2 2 7 2" xfId="22397"/>
    <cellStyle name="Normal 12 4 2 2 7 3" xfId="22398"/>
    <cellStyle name="Normal 12 4 2 2 7 4" xfId="22399"/>
    <cellStyle name="Normal 12 4 2 2 7 5" xfId="22400"/>
    <cellStyle name="Normal 12 4 2 2 7 6" xfId="22401"/>
    <cellStyle name="Normal 12 4 2 2 8" xfId="22402"/>
    <cellStyle name="Normal 12 4 2 2 9" xfId="22403"/>
    <cellStyle name="Normal 12 4 2 3" xfId="22404"/>
    <cellStyle name="Normal 12 4 2 3 2" xfId="22405"/>
    <cellStyle name="Normal 12 4 2 3 3" xfId="22406"/>
    <cellStyle name="Normal 12 4 2 3 4" xfId="22407"/>
    <cellStyle name="Normal 12 4 2 3 5" xfId="22408"/>
    <cellStyle name="Normal 12 4 2 3 6" xfId="22409"/>
    <cellStyle name="Normal 12 4 2 4" xfId="22410"/>
    <cellStyle name="Normal 12 4 2 4 2" xfId="22411"/>
    <cellStyle name="Normal 12 4 2 4 3" xfId="22412"/>
    <cellStyle name="Normal 12 4 2 4 4" xfId="22413"/>
    <cellStyle name="Normal 12 4 2 4 5" xfId="22414"/>
    <cellStyle name="Normal 12 4 2 4 6" xfId="22415"/>
    <cellStyle name="Normal 12 4 2 5" xfId="22416"/>
    <cellStyle name="Normal 12 4 2 5 2" xfId="22417"/>
    <cellStyle name="Normal 12 4 2 5 3" xfId="22418"/>
    <cellStyle name="Normal 12 4 2 5 4" xfId="22419"/>
    <cellStyle name="Normal 12 4 2 5 5" xfId="22420"/>
    <cellStyle name="Normal 12 4 2 5 6" xfId="22421"/>
    <cellStyle name="Normal 12 4 2 6" xfId="22422"/>
    <cellStyle name="Normal 12 4 2 6 2" xfId="22423"/>
    <cellStyle name="Normal 12 4 2 6 3" xfId="22424"/>
    <cellStyle name="Normal 12 4 2 6 4" xfId="22425"/>
    <cellStyle name="Normal 12 4 2 6 5" xfId="22426"/>
    <cellStyle name="Normal 12 4 2 6 6" xfId="22427"/>
    <cellStyle name="Normal 12 4 2 7" xfId="22428"/>
    <cellStyle name="Normal 12 4 2 7 2" xfId="22429"/>
    <cellStyle name="Normal 12 4 2 7 3" xfId="22430"/>
    <cellStyle name="Normal 12 4 2 7 4" xfId="22431"/>
    <cellStyle name="Normal 12 4 2 7 5" xfId="22432"/>
    <cellStyle name="Normal 12 4 2 7 6" xfId="22433"/>
    <cellStyle name="Normal 12 4 2 8" xfId="22434"/>
    <cellStyle name="Normal 12 4 2 8 2" xfId="22435"/>
    <cellStyle name="Normal 12 4 2 8 3" xfId="22436"/>
    <cellStyle name="Normal 12 4 2 8 4" xfId="22437"/>
    <cellStyle name="Normal 12 4 2 8 5" xfId="22438"/>
    <cellStyle name="Normal 12 4 2 8 6" xfId="22439"/>
    <cellStyle name="Normal 12 4 2 9" xfId="22440"/>
    <cellStyle name="Normal 12 4 3" xfId="22441"/>
    <cellStyle name="Normal 12 4 3 10" xfId="22442"/>
    <cellStyle name="Normal 12 4 3 11" xfId="22443"/>
    <cellStyle name="Normal 12 4 3 12" xfId="22444"/>
    <cellStyle name="Normal 12 4 3 13" xfId="22445"/>
    <cellStyle name="Normal 12 4 3 2" xfId="22446"/>
    <cellStyle name="Normal 12 4 3 2 10" xfId="22447"/>
    <cellStyle name="Normal 12 4 3 2 11" xfId="22448"/>
    <cellStyle name="Normal 12 4 3 2 12" xfId="22449"/>
    <cellStyle name="Normal 12 4 3 2 2" xfId="22450"/>
    <cellStyle name="Normal 12 4 3 2 2 2" xfId="22451"/>
    <cellStyle name="Normal 12 4 3 2 2 3" xfId="22452"/>
    <cellStyle name="Normal 12 4 3 2 2 4" xfId="22453"/>
    <cellStyle name="Normal 12 4 3 2 2 5" xfId="22454"/>
    <cellStyle name="Normal 12 4 3 2 2 6" xfId="22455"/>
    <cellStyle name="Normal 12 4 3 2 3" xfId="22456"/>
    <cellStyle name="Normal 12 4 3 2 3 2" xfId="22457"/>
    <cellStyle name="Normal 12 4 3 2 3 3" xfId="22458"/>
    <cellStyle name="Normal 12 4 3 2 3 4" xfId="22459"/>
    <cellStyle name="Normal 12 4 3 2 3 5" xfId="22460"/>
    <cellStyle name="Normal 12 4 3 2 3 6" xfId="22461"/>
    <cellStyle name="Normal 12 4 3 2 4" xfId="22462"/>
    <cellStyle name="Normal 12 4 3 2 4 2" xfId="22463"/>
    <cellStyle name="Normal 12 4 3 2 4 3" xfId="22464"/>
    <cellStyle name="Normal 12 4 3 2 4 4" xfId="22465"/>
    <cellStyle name="Normal 12 4 3 2 4 5" xfId="22466"/>
    <cellStyle name="Normal 12 4 3 2 4 6" xfId="22467"/>
    <cellStyle name="Normal 12 4 3 2 5" xfId="22468"/>
    <cellStyle name="Normal 12 4 3 2 5 2" xfId="22469"/>
    <cellStyle name="Normal 12 4 3 2 5 3" xfId="22470"/>
    <cellStyle name="Normal 12 4 3 2 5 4" xfId="22471"/>
    <cellStyle name="Normal 12 4 3 2 5 5" xfId="22472"/>
    <cellStyle name="Normal 12 4 3 2 5 6" xfId="22473"/>
    <cellStyle name="Normal 12 4 3 2 6" xfId="22474"/>
    <cellStyle name="Normal 12 4 3 2 6 2" xfId="22475"/>
    <cellStyle name="Normal 12 4 3 2 6 3" xfId="22476"/>
    <cellStyle name="Normal 12 4 3 2 6 4" xfId="22477"/>
    <cellStyle name="Normal 12 4 3 2 6 5" xfId="22478"/>
    <cellStyle name="Normal 12 4 3 2 6 6" xfId="22479"/>
    <cellStyle name="Normal 12 4 3 2 7" xfId="22480"/>
    <cellStyle name="Normal 12 4 3 2 7 2" xfId="22481"/>
    <cellStyle name="Normal 12 4 3 2 7 3" xfId="22482"/>
    <cellStyle name="Normal 12 4 3 2 7 4" xfId="22483"/>
    <cellStyle name="Normal 12 4 3 2 7 5" xfId="22484"/>
    <cellStyle name="Normal 12 4 3 2 7 6" xfId="22485"/>
    <cellStyle name="Normal 12 4 3 2 8" xfId="22486"/>
    <cellStyle name="Normal 12 4 3 2 9" xfId="22487"/>
    <cellStyle name="Normal 12 4 3 3" xfId="22488"/>
    <cellStyle name="Normal 12 4 3 3 2" xfId="22489"/>
    <cellStyle name="Normal 12 4 3 3 3" xfId="22490"/>
    <cellStyle name="Normal 12 4 3 3 4" xfId="22491"/>
    <cellStyle name="Normal 12 4 3 3 5" xfId="22492"/>
    <cellStyle name="Normal 12 4 3 3 6" xfId="22493"/>
    <cellStyle name="Normal 12 4 3 4" xfId="22494"/>
    <cellStyle name="Normal 12 4 3 4 2" xfId="22495"/>
    <cellStyle name="Normal 12 4 3 4 3" xfId="22496"/>
    <cellStyle name="Normal 12 4 3 4 4" xfId="22497"/>
    <cellStyle name="Normal 12 4 3 4 5" xfId="22498"/>
    <cellStyle name="Normal 12 4 3 4 6" xfId="22499"/>
    <cellStyle name="Normal 12 4 3 5" xfId="22500"/>
    <cellStyle name="Normal 12 4 3 5 2" xfId="22501"/>
    <cellStyle name="Normal 12 4 3 5 3" xfId="22502"/>
    <cellStyle name="Normal 12 4 3 5 4" xfId="22503"/>
    <cellStyle name="Normal 12 4 3 5 5" xfId="22504"/>
    <cellStyle name="Normal 12 4 3 5 6" xfId="22505"/>
    <cellStyle name="Normal 12 4 3 6" xfId="22506"/>
    <cellStyle name="Normal 12 4 3 6 2" xfId="22507"/>
    <cellStyle name="Normal 12 4 3 6 3" xfId="22508"/>
    <cellStyle name="Normal 12 4 3 6 4" xfId="22509"/>
    <cellStyle name="Normal 12 4 3 6 5" xfId="22510"/>
    <cellStyle name="Normal 12 4 3 6 6" xfId="22511"/>
    <cellStyle name="Normal 12 4 3 7" xfId="22512"/>
    <cellStyle name="Normal 12 4 3 7 2" xfId="22513"/>
    <cellStyle name="Normal 12 4 3 7 3" xfId="22514"/>
    <cellStyle name="Normal 12 4 3 7 4" xfId="22515"/>
    <cellStyle name="Normal 12 4 3 7 5" xfId="22516"/>
    <cellStyle name="Normal 12 4 3 7 6" xfId="22517"/>
    <cellStyle name="Normal 12 4 3 8" xfId="22518"/>
    <cellStyle name="Normal 12 4 3 8 2" xfId="22519"/>
    <cellStyle name="Normal 12 4 3 8 3" xfId="22520"/>
    <cellStyle name="Normal 12 4 3 8 4" xfId="22521"/>
    <cellStyle name="Normal 12 4 3 8 5" xfId="22522"/>
    <cellStyle name="Normal 12 4 3 8 6" xfId="22523"/>
    <cellStyle name="Normal 12 4 3 9" xfId="22524"/>
    <cellStyle name="Normal 12 4 4" xfId="22525"/>
    <cellStyle name="Normal 12 4 4 10" xfId="22526"/>
    <cellStyle name="Normal 12 4 4 11" xfId="22527"/>
    <cellStyle name="Normal 12 4 4 12" xfId="22528"/>
    <cellStyle name="Normal 12 4 4 13" xfId="22529"/>
    <cellStyle name="Normal 12 4 4 2" xfId="22530"/>
    <cellStyle name="Normal 12 4 4 2 10" xfId="22531"/>
    <cellStyle name="Normal 12 4 4 2 11" xfId="22532"/>
    <cellStyle name="Normal 12 4 4 2 12" xfId="22533"/>
    <cellStyle name="Normal 12 4 4 2 2" xfId="22534"/>
    <cellStyle name="Normal 12 4 4 2 2 2" xfId="22535"/>
    <cellStyle name="Normal 12 4 4 2 2 3" xfId="22536"/>
    <cellStyle name="Normal 12 4 4 2 2 4" xfId="22537"/>
    <cellStyle name="Normal 12 4 4 2 2 5" xfId="22538"/>
    <cellStyle name="Normal 12 4 4 2 2 6" xfId="22539"/>
    <cellStyle name="Normal 12 4 4 2 3" xfId="22540"/>
    <cellStyle name="Normal 12 4 4 2 3 2" xfId="22541"/>
    <cellStyle name="Normal 12 4 4 2 3 3" xfId="22542"/>
    <cellStyle name="Normal 12 4 4 2 3 4" xfId="22543"/>
    <cellStyle name="Normal 12 4 4 2 3 5" xfId="22544"/>
    <cellStyle name="Normal 12 4 4 2 3 6" xfId="22545"/>
    <cellStyle name="Normal 12 4 4 2 4" xfId="22546"/>
    <cellStyle name="Normal 12 4 4 2 4 2" xfId="22547"/>
    <cellStyle name="Normal 12 4 4 2 4 3" xfId="22548"/>
    <cellStyle name="Normal 12 4 4 2 4 4" xfId="22549"/>
    <cellStyle name="Normal 12 4 4 2 4 5" xfId="22550"/>
    <cellStyle name="Normal 12 4 4 2 4 6" xfId="22551"/>
    <cellStyle name="Normal 12 4 4 2 5" xfId="22552"/>
    <cellStyle name="Normal 12 4 4 2 5 2" xfId="22553"/>
    <cellStyle name="Normal 12 4 4 2 5 3" xfId="22554"/>
    <cellStyle name="Normal 12 4 4 2 5 4" xfId="22555"/>
    <cellStyle name="Normal 12 4 4 2 5 5" xfId="22556"/>
    <cellStyle name="Normal 12 4 4 2 5 6" xfId="22557"/>
    <cellStyle name="Normal 12 4 4 2 6" xfId="22558"/>
    <cellStyle name="Normal 12 4 4 2 6 2" xfId="22559"/>
    <cellStyle name="Normal 12 4 4 2 6 3" xfId="22560"/>
    <cellStyle name="Normal 12 4 4 2 6 4" xfId="22561"/>
    <cellStyle name="Normal 12 4 4 2 6 5" xfId="22562"/>
    <cellStyle name="Normal 12 4 4 2 6 6" xfId="22563"/>
    <cellStyle name="Normal 12 4 4 2 7" xfId="22564"/>
    <cellStyle name="Normal 12 4 4 2 7 2" xfId="22565"/>
    <cellStyle name="Normal 12 4 4 2 7 3" xfId="22566"/>
    <cellStyle name="Normal 12 4 4 2 7 4" xfId="22567"/>
    <cellStyle name="Normal 12 4 4 2 7 5" xfId="22568"/>
    <cellStyle name="Normal 12 4 4 2 7 6" xfId="22569"/>
    <cellStyle name="Normal 12 4 4 2 8" xfId="22570"/>
    <cellStyle name="Normal 12 4 4 2 9" xfId="22571"/>
    <cellStyle name="Normal 12 4 4 3" xfId="22572"/>
    <cellStyle name="Normal 12 4 4 3 2" xfId="22573"/>
    <cellStyle name="Normal 12 4 4 3 3" xfId="22574"/>
    <cellStyle name="Normal 12 4 4 3 4" xfId="22575"/>
    <cellStyle name="Normal 12 4 4 3 5" xfId="22576"/>
    <cellStyle name="Normal 12 4 4 3 6" xfId="22577"/>
    <cellStyle name="Normal 12 4 4 4" xfId="22578"/>
    <cellStyle name="Normal 12 4 4 4 2" xfId="22579"/>
    <cellStyle name="Normal 12 4 4 4 3" xfId="22580"/>
    <cellStyle name="Normal 12 4 4 4 4" xfId="22581"/>
    <cellStyle name="Normal 12 4 4 4 5" xfId="22582"/>
    <cellStyle name="Normal 12 4 4 4 6" xfId="22583"/>
    <cellStyle name="Normal 12 4 4 5" xfId="22584"/>
    <cellStyle name="Normal 12 4 4 5 2" xfId="22585"/>
    <cellStyle name="Normal 12 4 4 5 3" xfId="22586"/>
    <cellStyle name="Normal 12 4 4 5 4" xfId="22587"/>
    <cellStyle name="Normal 12 4 4 5 5" xfId="22588"/>
    <cellStyle name="Normal 12 4 4 5 6" xfId="22589"/>
    <cellStyle name="Normal 12 4 4 6" xfId="22590"/>
    <cellStyle name="Normal 12 4 4 6 2" xfId="22591"/>
    <cellStyle name="Normal 12 4 4 6 3" xfId="22592"/>
    <cellStyle name="Normal 12 4 4 6 4" xfId="22593"/>
    <cellStyle name="Normal 12 4 4 6 5" xfId="22594"/>
    <cellStyle name="Normal 12 4 4 6 6" xfId="22595"/>
    <cellStyle name="Normal 12 4 4 7" xfId="22596"/>
    <cellStyle name="Normal 12 4 4 7 2" xfId="22597"/>
    <cellStyle name="Normal 12 4 4 7 3" xfId="22598"/>
    <cellStyle name="Normal 12 4 4 7 4" xfId="22599"/>
    <cellStyle name="Normal 12 4 4 7 5" xfId="22600"/>
    <cellStyle name="Normal 12 4 4 7 6" xfId="22601"/>
    <cellStyle name="Normal 12 4 4 8" xfId="22602"/>
    <cellStyle name="Normal 12 4 4 8 2" xfId="22603"/>
    <cellStyle name="Normal 12 4 4 8 3" xfId="22604"/>
    <cellStyle name="Normal 12 4 4 8 4" xfId="22605"/>
    <cellStyle name="Normal 12 4 4 8 5" xfId="22606"/>
    <cellStyle name="Normal 12 4 4 8 6" xfId="22607"/>
    <cellStyle name="Normal 12 4 4 9" xfId="22608"/>
    <cellStyle name="Normal 12 4 5" xfId="22609"/>
    <cellStyle name="Normal 12 4 5 10" xfId="22610"/>
    <cellStyle name="Normal 12 4 5 11" xfId="22611"/>
    <cellStyle name="Normal 12 4 5 12" xfId="22612"/>
    <cellStyle name="Normal 12 4 5 2" xfId="22613"/>
    <cellStyle name="Normal 12 4 5 2 2" xfId="22614"/>
    <cellStyle name="Normal 12 4 5 2 3" xfId="22615"/>
    <cellStyle name="Normal 12 4 5 2 4" xfId="22616"/>
    <cellStyle name="Normal 12 4 5 2 5" xfId="22617"/>
    <cellStyle name="Normal 12 4 5 2 6" xfId="22618"/>
    <cellStyle name="Normal 12 4 5 3" xfId="22619"/>
    <cellStyle name="Normal 12 4 5 3 2" xfId="22620"/>
    <cellStyle name="Normal 12 4 5 3 3" xfId="22621"/>
    <cellStyle name="Normal 12 4 5 3 4" xfId="22622"/>
    <cellStyle name="Normal 12 4 5 3 5" xfId="22623"/>
    <cellStyle name="Normal 12 4 5 3 6" xfId="22624"/>
    <cellStyle name="Normal 12 4 5 4" xfId="22625"/>
    <cellStyle name="Normal 12 4 5 4 2" xfId="22626"/>
    <cellStyle name="Normal 12 4 5 4 3" xfId="22627"/>
    <cellStyle name="Normal 12 4 5 4 4" xfId="22628"/>
    <cellStyle name="Normal 12 4 5 4 5" xfId="22629"/>
    <cellStyle name="Normal 12 4 5 4 6" xfId="22630"/>
    <cellStyle name="Normal 12 4 5 5" xfId="22631"/>
    <cellStyle name="Normal 12 4 5 5 2" xfId="22632"/>
    <cellStyle name="Normal 12 4 5 5 3" xfId="22633"/>
    <cellStyle name="Normal 12 4 5 5 4" xfId="22634"/>
    <cellStyle name="Normal 12 4 5 5 5" xfId="22635"/>
    <cellStyle name="Normal 12 4 5 5 6" xfId="22636"/>
    <cellStyle name="Normal 12 4 5 6" xfId="22637"/>
    <cellStyle name="Normal 12 4 5 6 2" xfId="22638"/>
    <cellStyle name="Normal 12 4 5 6 3" xfId="22639"/>
    <cellStyle name="Normal 12 4 5 6 4" xfId="22640"/>
    <cellStyle name="Normal 12 4 5 6 5" xfId="22641"/>
    <cellStyle name="Normal 12 4 5 6 6" xfId="22642"/>
    <cellStyle name="Normal 12 4 5 7" xfId="22643"/>
    <cellStyle name="Normal 12 4 5 7 2" xfId="22644"/>
    <cellStyle name="Normal 12 4 5 7 3" xfId="22645"/>
    <cellStyle name="Normal 12 4 5 7 4" xfId="22646"/>
    <cellStyle name="Normal 12 4 5 7 5" xfId="22647"/>
    <cellStyle name="Normal 12 4 5 7 6" xfId="22648"/>
    <cellStyle name="Normal 12 4 5 8" xfId="22649"/>
    <cellStyle name="Normal 12 4 5 9" xfId="22650"/>
    <cellStyle name="Normal 12 4 6" xfId="22651"/>
    <cellStyle name="Normal 12 4 6 2" xfId="22652"/>
    <cellStyle name="Normal 12 4 6 3" xfId="22653"/>
    <cellStyle name="Normal 12 4 6 4" xfId="22654"/>
    <cellStyle name="Normal 12 4 6 5" xfId="22655"/>
    <cellStyle name="Normal 12 4 6 6" xfId="22656"/>
    <cellStyle name="Normal 12 4 7" xfId="22657"/>
    <cellStyle name="Normal 12 4 7 2" xfId="22658"/>
    <cellStyle name="Normal 12 4 7 3" xfId="22659"/>
    <cellStyle name="Normal 12 4 7 4" xfId="22660"/>
    <cellStyle name="Normal 12 4 7 5" xfId="22661"/>
    <cellStyle name="Normal 12 4 7 6" xfId="22662"/>
    <cellStyle name="Normal 12 4 8" xfId="22663"/>
    <cellStyle name="Normal 12 4 8 2" xfId="22664"/>
    <cellStyle name="Normal 12 4 8 3" xfId="22665"/>
    <cellStyle name="Normal 12 4 8 4" xfId="22666"/>
    <cellStyle name="Normal 12 4 8 5" xfId="22667"/>
    <cellStyle name="Normal 12 4 8 6" xfId="22668"/>
    <cellStyle name="Normal 12 4 9" xfId="22669"/>
    <cellStyle name="Normal 12 4 9 2" xfId="22670"/>
    <cellStyle name="Normal 12 4 9 3" xfId="22671"/>
    <cellStyle name="Normal 12 4 9 4" xfId="22672"/>
    <cellStyle name="Normal 12 4 9 5" xfId="22673"/>
    <cellStyle name="Normal 12 4 9 6" xfId="22674"/>
    <cellStyle name="Normal 12 5" xfId="22675"/>
    <cellStyle name="Normal 12 5 10" xfId="22676"/>
    <cellStyle name="Normal 12 5 11" xfId="22677"/>
    <cellStyle name="Normal 12 5 12" xfId="22678"/>
    <cellStyle name="Normal 12 5 13" xfId="22679"/>
    <cellStyle name="Normal 12 5 14" xfId="22680"/>
    <cellStyle name="Normal 12 5 2" xfId="22681"/>
    <cellStyle name="Normal 12 5 2 2" xfId="22682"/>
    <cellStyle name="Normal 12 5 2 2 2" xfId="22683"/>
    <cellStyle name="Normal 12 5 2 2 3" xfId="22684"/>
    <cellStyle name="Normal 12 5 2 2 4" xfId="22685"/>
    <cellStyle name="Normal 12 5 2 2 5" xfId="22686"/>
    <cellStyle name="Normal 12 5 2 2 6" xfId="22687"/>
    <cellStyle name="Normal 12 5 2 2 7" xfId="22688"/>
    <cellStyle name="Normal 12 5 2 2 8" xfId="22689"/>
    <cellStyle name="Normal 12 5 2 3" xfId="22690"/>
    <cellStyle name="Normal 12 5 2 3 2" xfId="22691"/>
    <cellStyle name="Normal 12 5 2 3 3" xfId="22692"/>
    <cellStyle name="Normal 12 5 2 3 4" xfId="22693"/>
    <cellStyle name="Normal 12 5 2 3 5" xfId="22694"/>
    <cellStyle name="Normal 12 5 2 3 6" xfId="22695"/>
    <cellStyle name="Normal 12 5 2 4" xfId="22696"/>
    <cellStyle name="Normal 12 5 2 4 2" xfId="22697"/>
    <cellStyle name="Normal 12 5 2 4 3" xfId="22698"/>
    <cellStyle name="Normal 12 5 2 4 4" xfId="22699"/>
    <cellStyle name="Normal 12 5 2 4 5" xfId="22700"/>
    <cellStyle name="Normal 12 5 2 4 6" xfId="22701"/>
    <cellStyle name="Normal 12 5 2 5" xfId="22702"/>
    <cellStyle name="Normal 12 5 2 5 2" xfId="22703"/>
    <cellStyle name="Normal 12 5 2 5 3" xfId="22704"/>
    <cellStyle name="Normal 12 5 2 5 4" xfId="22705"/>
    <cellStyle name="Normal 12 5 2 5 5" xfId="22706"/>
    <cellStyle name="Normal 12 5 2 5 6" xfId="22707"/>
    <cellStyle name="Normal 12 5 2 6" xfId="22708"/>
    <cellStyle name="Normal 12 5 2 6 2" xfId="22709"/>
    <cellStyle name="Normal 12 5 2 6 3" xfId="22710"/>
    <cellStyle name="Normal 12 5 2 6 4" xfId="22711"/>
    <cellStyle name="Normal 12 5 2 6 5" xfId="22712"/>
    <cellStyle name="Normal 12 5 2 6 6" xfId="22713"/>
    <cellStyle name="Normal 12 5 2 7" xfId="22714"/>
    <cellStyle name="Normal 12 5 2 8" xfId="22715"/>
    <cellStyle name="Normal 12 5 3" xfId="22716"/>
    <cellStyle name="Normal 12 5 3 2" xfId="22717"/>
    <cellStyle name="Normal 12 5 3 2 2" xfId="22718"/>
    <cellStyle name="Normal 12 5 3 2 3" xfId="22719"/>
    <cellStyle name="Normal 12 5 3 2 4" xfId="22720"/>
    <cellStyle name="Normal 12 5 3 2 5" xfId="22721"/>
    <cellStyle name="Normal 12 5 3 2 6" xfId="22722"/>
    <cellStyle name="Normal 12 5 3 3" xfId="22723"/>
    <cellStyle name="Normal 12 5 3 3 2" xfId="22724"/>
    <cellStyle name="Normal 12 5 3 3 3" xfId="22725"/>
    <cellStyle name="Normal 12 5 3 3 4" xfId="22726"/>
    <cellStyle name="Normal 12 5 3 3 5" xfId="22727"/>
    <cellStyle name="Normal 12 5 3 3 6" xfId="22728"/>
    <cellStyle name="Normal 12 5 3 4" xfId="22729"/>
    <cellStyle name="Normal 12 5 3 4 2" xfId="22730"/>
    <cellStyle name="Normal 12 5 3 4 3" xfId="22731"/>
    <cellStyle name="Normal 12 5 3 4 4" xfId="22732"/>
    <cellStyle name="Normal 12 5 3 4 5" xfId="22733"/>
    <cellStyle name="Normal 12 5 3 4 6" xfId="22734"/>
    <cellStyle name="Normal 12 5 3 5" xfId="22735"/>
    <cellStyle name="Normal 12 5 3 5 2" xfId="22736"/>
    <cellStyle name="Normal 12 5 3 5 3" xfId="22737"/>
    <cellStyle name="Normal 12 5 3 5 4" xfId="22738"/>
    <cellStyle name="Normal 12 5 3 5 5" xfId="22739"/>
    <cellStyle name="Normal 12 5 3 5 6" xfId="22740"/>
    <cellStyle name="Normal 12 5 3 6" xfId="22741"/>
    <cellStyle name="Normal 12 5 3 6 2" xfId="22742"/>
    <cellStyle name="Normal 12 5 3 6 3" xfId="22743"/>
    <cellStyle name="Normal 12 5 3 6 4" xfId="22744"/>
    <cellStyle name="Normal 12 5 3 6 5" xfId="22745"/>
    <cellStyle name="Normal 12 5 3 6 6" xfId="22746"/>
    <cellStyle name="Normal 12 5 4" xfId="22747"/>
    <cellStyle name="Normal 12 5 5" xfId="22748"/>
    <cellStyle name="Normal 12 5 6" xfId="22749"/>
    <cellStyle name="Normal 12 5 7" xfId="22750"/>
    <cellStyle name="Normal 12 5 8" xfId="22751"/>
    <cellStyle name="Normal 12 5 9" xfId="22752"/>
    <cellStyle name="Normal 12 6" xfId="22753"/>
    <cellStyle name="Normal 12 6 2" xfId="22754"/>
    <cellStyle name="Normal 12 7" xfId="22755"/>
    <cellStyle name="Normal 12 7 2" xfId="22756"/>
    <cellStyle name="Normal 12 8" xfId="22757"/>
    <cellStyle name="Normal 12 8 2" xfId="22758"/>
    <cellStyle name="Normal 12 9" xfId="22759"/>
    <cellStyle name="Normal 12 9 2" xfId="22760"/>
    <cellStyle name="Normal 12_2008 FPL Group Tax Workpapers" xfId="22761"/>
    <cellStyle name="Normal 120" xfId="22762"/>
    <cellStyle name="Normal 121" xfId="22763"/>
    <cellStyle name="Normal 122" xfId="22764"/>
    <cellStyle name="Normal 123" xfId="22765"/>
    <cellStyle name="Normal 124" xfId="22766"/>
    <cellStyle name="Normal 125" xfId="22767"/>
    <cellStyle name="Normal 126" xfId="22768"/>
    <cellStyle name="Normal 127" xfId="22769"/>
    <cellStyle name="Normal 128" xfId="22770"/>
    <cellStyle name="Normal 129" xfId="22771"/>
    <cellStyle name="Normal 13" xfId="22772"/>
    <cellStyle name="Normal 13 10" xfId="22773"/>
    <cellStyle name="Normal 13 10 2" xfId="22774"/>
    <cellStyle name="Normal 13 11" xfId="22775"/>
    <cellStyle name="Normal 13 11 2" xfId="22776"/>
    <cellStyle name="Normal 13 12" xfId="22777"/>
    <cellStyle name="Normal 13 12 2" xfId="22778"/>
    <cellStyle name="Normal 13 13" xfId="22779"/>
    <cellStyle name="Normal 13 13 2" xfId="22780"/>
    <cellStyle name="Normal 13 14" xfId="22781"/>
    <cellStyle name="Normal 13 2" xfId="22782"/>
    <cellStyle name="Normal 13 2 10" xfId="22783"/>
    <cellStyle name="Normal 13 2 10 2" xfId="22784"/>
    <cellStyle name="Normal 13 2 10 3" xfId="22785"/>
    <cellStyle name="Normal 13 2 10 4" xfId="22786"/>
    <cellStyle name="Normal 13 2 10 5" xfId="22787"/>
    <cellStyle name="Normal 13 2 10 6" xfId="22788"/>
    <cellStyle name="Normal 13 2 11" xfId="22789"/>
    <cellStyle name="Normal 13 2 11 2" xfId="22790"/>
    <cellStyle name="Normal 13 2 11 3" xfId="22791"/>
    <cellStyle name="Normal 13 2 11 4" xfId="22792"/>
    <cellStyle name="Normal 13 2 11 5" xfId="22793"/>
    <cellStyle name="Normal 13 2 11 6" xfId="22794"/>
    <cellStyle name="Normal 13 2 12" xfId="22795"/>
    <cellStyle name="Normal 13 2 13" xfId="22796"/>
    <cellStyle name="Normal 13 2 14" xfId="22797"/>
    <cellStyle name="Normal 13 2 15" xfId="22798"/>
    <cellStyle name="Normal 13 2 16" xfId="22799"/>
    <cellStyle name="Normal 13 2 17" xfId="22800"/>
    <cellStyle name="Normal 13 2 18" xfId="22801"/>
    <cellStyle name="Normal 13 2 19" xfId="22802"/>
    <cellStyle name="Normal 13 2 2" xfId="22803"/>
    <cellStyle name="Normal 13 2 2 10" xfId="22804"/>
    <cellStyle name="Normal 13 2 2 11" xfId="22805"/>
    <cellStyle name="Normal 13 2 2 12" xfId="22806"/>
    <cellStyle name="Normal 13 2 2 13" xfId="22807"/>
    <cellStyle name="Normal 13 2 2 2" xfId="22808"/>
    <cellStyle name="Normal 13 2 2 2 10" xfId="22809"/>
    <cellStyle name="Normal 13 2 2 2 11" xfId="22810"/>
    <cellStyle name="Normal 13 2 2 2 12" xfId="22811"/>
    <cellStyle name="Normal 13 2 2 2 2" xfId="22812"/>
    <cellStyle name="Normal 13 2 2 2 2 2" xfId="22813"/>
    <cellStyle name="Normal 13 2 2 2 2 3" xfId="22814"/>
    <cellStyle name="Normal 13 2 2 2 2 4" xfId="22815"/>
    <cellStyle name="Normal 13 2 2 2 2 5" xfId="22816"/>
    <cellStyle name="Normal 13 2 2 2 2 6" xfId="22817"/>
    <cellStyle name="Normal 13 2 2 2 3" xfId="22818"/>
    <cellStyle name="Normal 13 2 2 2 3 2" xfId="22819"/>
    <cellStyle name="Normal 13 2 2 2 3 3" xfId="22820"/>
    <cellStyle name="Normal 13 2 2 2 3 4" xfId="22821"/>
    <cellStyle name="Normal 13 2 2 2 3 5" xfId="22822"/>
    <cellStyle name="Normal 13 2 2 2 3 6" xfId="22823"/>
    <cellStyle name="Normal 13 2 2 2 4" xfId="22824"/>
    <cellStyle name="Normal 13 2 2 2 4 2" xfId="22825"/>
    <cellStyle name="Normal 13 2 2 2 4 3" xfId="22826"/>
    <cellStyle name="Normal 13 2 2 2 4 4" xfId="22827"/>
    <cellStyle name="Normal 13 2 2 2 4 5" xfId="22828"/>
    <cellStyle name="Normal 13 2 2 2 4 6" xfId="22829"/>
    <cellStyle name="Normal 13 2 2 2 5" xfId="22830"/>
    <cellStyle name="Normal 13 2 2 2 5 2" xfId="22831"/>
    <cellStyle name="Normal 13 2 2 2 5 3" xfId="22832"/>
    <cellStyle name="Normal 13 2 2 2 5 4" xfId="22833"/>
    <cellStyle name="Normal 13 2 2 2 5 5" xfId="22834"/>
    <cellStyle name="Normal 13 2 2 2 5 6" xfId="22835"/>
    <cellStyle name="Normal 13 2 2 2 6" xfId="22836"/>
    <cellStyle name="Normal 13 2 2 2 6 2" xfId="22837"/>
    <cellStyle name="Normal 13 2 2 2 6 3" xfId="22838"/>
    <cellStyle name="Normal 13 2 2 2 6 4" xfId="22839"/>
    <cellStyle name="Normal 13 2 2 2 6 5" xfId="22840"/>
    <cellStyle name="Normal 13 2 2 2 6 6" xfId="22841"/>
    <cellStyle name="Normal 13 2 2 2 7" xfId="22842"/>
    <cellStyle name="Normal 13 2 2 2 7 2" xfId="22843"/>
    <cellStyle name="Normal 13 2 2 2 7 3" xfId="22844"/>
    <cellStyle name="Normal 13 2 2 2 7 4" xfId="22845"/>
    <cellStyle name="Normal 13 2 2 2 7 5" xfId="22846"/>
    <cellStyle name="Normal 13 2 2 2 7 6" xfId="22847"/>
    <cellStyle name="Normal 13 2 2 2 8" xfId="22848"/>
    <cellStyle name="Normal 13 2 2 2 9" xfId="22849"/>
    <cellStyle name="Normal 13 2 2 3" xfId="22850"/>
    <cellStyle name="Normal 13 2 2 3 2" xfId="22851"/>
    <cellStyle name="Normal 13 2 2 3 3" xfId="22852"/>
    <cellStyle name="Normal 13 2 2 3 4" xfId="22853"/>
    <cellStyle name="Normal 13 2 2 3 5" xfId="22854"/>
    <cellStyle name="Normal 13 2 2 3 6" xfId="22855"/>
    <cellStyle name="Normal 13 2 2 4" xfId="22856"/>
    <cellStyle name="Normal 13 2 2 4 2" xfId="22857"/>
    <cellStyle name="Normal 13 2 2 4 3" xfId="22858"/>
    <cellStyle name="Normal 13 2 2 4 4" xfId="22859"/>
    <cellStyle name="Normal 13 2 2 4 5" xfId="22860"/>
    <cellStyle name="Normal 13 2 2 4 6" xfId="22861"/>
    <cellStyle name="Normal 13 2 2 5" xfId="22862"/>
    <cellStyle name="Normal 13 2 2 5 2" xfId="22863"/>
    <cellStyle name="Normal 13 2 2 5 3" xfId="22864"/>
    <cellStyle name="Normal 13 2 2 5 4" xfId="22865"/>
    <cellStyle name="Normal 13 2 2 5 5" xfId="22866"/>
    <cellStyle name="Normal 13 2 2 5 6" xfId="22867"/>
    <cellStyle name="Normal 13 2 2 6" xfId="22868"/>
    <cellStyle name="Normal 13 2 2 6 2" xfId="22869"/>
    <cellStyle name="Normal 13 2 2 6 3" xfId="22870"/>
    <cellStyle name="Normal 13 2 2 6 4" xfId="22871"/>
    <cellStyle name="Normal 13 2 2 6 5" xfId="22872"/>
    <cellStyle name="Normal 13 2 2 6 6" xfId="22873"/>
    <cellStyle name="Normal 13 2 2 7" xfId="22874"/>
    <cellStyle name="Normal 13 2 2 7 2" xfId="22875"/>
    <cellStyle name="Normal 13 2 2 7 3" xfId="22876"/>
    <cellStyle name="Normal 13 2 2 7 4" xfId="22877"/>
    <cellStyle name="Normal 13 2 2 7 5" xfId="22878"/>
    <cellStyle name="Normal 13 2 2 7 6" xfId="22879"/>
    <cellStyle name="Normal 13 2 2 8" xfId="22880"/>
    <cellStyle name="Normal 13 2 2 8 2" xfId="22881"/>
    <cellStyle name="Normal 13 2 2 8 3" xfId="22882"/>
    <cellStyle name="Normal 13 2 2 8 4" xfId="22883"/>
    <cellStyle name="Normal 13 2 2 8 5" xfId="22884"/>
    <cellStyle name="Normal 13 2 2 8 6" xfId="22885"/>
    <cellStyle name="Normal 13 2 2 9" xfId="22886"/>
    <cellStyle name="Normal 13 2 3" xfId="22887"/>
    <cellStyle name="Normal 13 2 3 10" xfId="22888"/>
    <cellStyle name="Normal 13 2 3 11" xfId="22889"/>
    <cellStyle name="Normal 13 2 3 12" xfId="22890"/>
    <cellStyle name="Normal 13 2 3 13" xfId="22891"/>
    <cellStyle name="Normal 13 2 3 2" xfId="22892"/>
    <cellStyle name="Normal 13 2 3 2 10" xfId="22893"/>
    <cellStyle name="Normal 13 2 3 2 11" xfId="22894"/>
    <cellStyle name="Normal 13 2 3 2 12" xfId="22895"/>
    <cellStyle name="Normal 13 2 3 2 2" xfId="22896"/>
    <cellStyle name="Normal 13 2 3 2 2 2" xfId="22897"/>
    <cellStyle name="Normal 13 2 3 2 2 3" xfId="22898"/>
    <cellStyle name="Normal 13 2 3 2 2 4" xfId="22899"/>
    <cellStyle name="Normal 13 2 3 2 2 5" xfId="22900"/>
    <cellStyle name="Normal 13 2 3 2 2 6" xfId="22901"/>
    <cellStyle name="Normal 13 2 3 2 3" xfId="22902"/>
    <cellStyle name="Normal 13 2 3 2 3 2" xfId="22903"/>
    <cellStyle name="Normal 13 2 3 2 3 3" xfId="22904"/>
    <cellStyle name="Normal 13 2 3 2 3 4" xfId="22905"/>
    <cellStyle name="Normal 13 2 3 2 3 5" xfId="22906"/>
    <cellStyle name="Normal 13 2 3 2 3 6" xfId="22907"/>
    <cellStyle name="Normal 13 2 3 2 4" xfId="22908"/>
    <cellStyle name="Normal 13 2 3 2 4 2" xfId="22909"/>
    <cellStyle name="Normal 13 2 3 2 4 3" xfId="22910"/>
    <cellStyle name="Normal 13 2 3 2 4 4" xfId="22911"/>
    <cellStyle name="Normal 13 2 3 2 4 5" xfId="22912"/>
    <cellStyle name="Normal 13 2 3 2 4 6" xfId="22913"/>
    <cellStyle name="Normal 13 2 3 2 5" xfId="22914"/>
    <cellStyle name="Normal 13 2 3 2 5 2" xfId="22915"/>
    <cellStyle name="Normal 13 2 3 2 5 3" xfId="22916"/>
    <cellStyle name="Normal 13 2 3 2 5 4" xfId="22917"/>
    <cellStyle name="Normal 13 2 3 2 5 5" xfId="22918"/>
    <cellStyle name="Normal 13 2 3 2 5 6" xfId="22919"/>
    <cellStyle name="Normal 13 2 3 2 6" xfId="22920"/>
    <cellStyle name="Normal 13 2 3 2 6 2" xfId="22921"/>
    <cellStyle name="Normal 13 2 3 2 6 3" xfId="22922"/>
    <cellStyle name="Normal 13 2 3 2 6 4" xfId="22923"/>
    <cellStyle name="Normal 13 2 3 2 6 5" xfId="22924"/>
    <cellStyle name="Normal 13 2 3 2 6 6" xfId="22925"/>
    <cellStyle name="Normal 13 2 3 2 7" xfId="22926"/>
    <cellStyle name="Normal 13 2 3 2 7 2" xfId="22927"/>
    <cellStyle name="Normal 13 2 3 2 7 3" xfId="22928"/>
    <cellStyle name="Normal 13 2 3 2 7 4" xfId="22929"/>
    <cellStyle name="Normal 13 2 3 2 7 5" xfId="22930"/>
    <cellStyle name="Normal 13 2 3 2 7 6" xfId="22931"/>
    <cellStyle name="Normal 13 2 3 2 8" xfId="22932"/>
    <cellStyle name="Normal 13 2 3 2 9" xfId="22933"/>
    <cellStyle name="Normal 13 2 3 3" xfId="22934"/>
    <cellStyle name="Normal 13 2 3 3 2" xfId="22935"/>
    <cellStyle name="Normal 13 2 3 3 3" xfId="22936"/>
    <cellStyle name="Normal 13 2 3 3 4" xfId="22937"/>
    <cellStyle name="Normal 13 2 3 3 5" xfId="22938"/>
    <cellStyle name="Normal 13 2 3 3 6" xfId="22939"/>
    <cellStyle name="Normal 13 2 3 4" xfId="22940"/>
    <cellStyle name="Normal 13 2 3 4 2" xfId="22941"/>
    <cellStyle name="Normal 13 2 3 4 3" xfId="22942"/>
    <cellStyle name="Normal 13 2 3 4 4" xfId="22943"/>
    <cellStyle name="Normal 13 2 3 4 5" xfId="22944"/>
    <cellStyle name="Normal 13 2 3 4 6" xfId="22945"/>
    <cellStyle name="Normal 13 2 3 5" xfId="22946"/>
    <cellStyle name="Normal 13 2 3 5 2" xfId="22947"/>
    <cellStyle name="Normal 13 2 3 5 3" xfId="22948"/>
    <cellStyle name="Normal 13 2 3 5 4" xfId="22949"/>
    <cellStyle name="Normal 13 2 3 5 5" xfId="22950"/>
    <cellStyle name="Normal 13 2 3 5 6" xfId="22951"/>
    <cellStyle name="Normal 13 2 3 6" xfId="22952"/>
    <cellStyle name="Normal 13 2 3 6 2" xfId="22953"/>
    <cellStyle name="Normal 13 2 3 6 3" xfId="22954"/>
    <cellStyle name="Normal 13 2 3 6 4" xfId="22955"/>
    <cellStyle name="Normal 13 2 3 6 5" xfId="22956"/>
    <cellStyle name="Normal 13 2 3 6 6" xfId="22957"/>
    <cellStyle name="Normal 13 2 3 7" xfId="22958"/>
    <cellStyle name="Normal 13 2 3 7 2" xfId="22959"/>
    <cellStyle name="Normal 13 2 3 7 3" xfId="22960"/>
    <cellStyle name="Normal 13 2 3 7 4" xfId="22961"/>
    <cellStyle name="Normal 13 2 3 7 5" xfId="22962"/>
    <cellStyle name="Normal 13 2 3 7 6" xfId="22963"/>
    <cellStyle name="Normal 13 2 3 8" xfId="22964"/>
    <cellStyle name="Normal 13 2 3 8 2" xfId="22965"/>
    <cellStyle name="Normal 13 2 3 8 3" xfId="22966"/>
    <cellStyle name="Normal 13 2 3 8 4" xfId="22967"/>
    <cellStyle name="Normal 13 2 3 8 5" xfId="22968"/>
    <cellStyle name="Normal 13 2 3 8 6" xfId="22969"/>
    <cellStyle name="Normal 13 2 3 9" xfId="22970"/>
    <cellStyle name="Normal 13 2 4" xfId="22971"/>
    <cellStyle name="Normal 13 2 4 10" xfId="22972"/>
    <cellStyle name="Normal 13 2 4 11" xfId="22973"/>
    <cellStyle name="Normal 13 2 4 12" xfId="22974"/>
    <cellStyle name="Normal 13 2 4 13" xfId="22975"/>
    <cellStyle name="Normal 13 2 4 2" xfId="22976"/>
    <cellStyle name="Normal 13 2 4 2 10" xfId="22977"/>
    <cellStyle name="Normal 13 2 4 2 11" xfId="22978"/>
    <cellStyle name="Normal 13 2 4 2 12" xfId="22979"/>
    <cellStyle name="Normal 13 2 4 2 2" xfId="22980"/>
    <cellStyle name="Normal 13 2 4 2 2 2" xfId="22981"/>
    <cellStyle name="Normal 13 2 4 2 2 3" xfId="22982"/>
    <cellStyle name="Normal 13 2 4 2 2 4" xfId="22983"/>
    <cellStyle name="Normal 13 2 4 2 2 5" xfId="22984"/>
    <cellStyle name="Normal 13 2 4 2 2 6" xfId="22985"/>
    <cellStyle name="Normal 13 2 4 2 3" xfId="22986"/>
    <cellStyle name="Normal 13 2 4 2 3 2" xfId="22987"/>
    <cellStyle name="Normal 13 2 4 2 3 3" xfId="22988"/>
    <cellStyle name="Normal 13 2 4 2 3 4" xfId="22989"/>
    <cellStyle name="Normal 13 2 4 2 3 5" xfId="22990"/>
    <cellStyle name="Normal 13 2 4 2 3 6" xfId="22991"/>
    <cellStyle name="Normal 13 2 4 2 4" xfId="22992"/>
    <cellStyle name="Normal 13 2 4 2 4 2" xfId="22993"/>
    <cellStyle name="Normal 13 2 4 2 4 3" xfId="22994"/>
    <cellStyle name="Normal 13 2 4 2 4 4" xfId="22995"/>
    <cellStyle name="Normal 13 2 4 2 4 5" xfId="22996"/>
    <cellStyle name="Normal 13 2 4 2 4 6" xfId="22997"/>
    <cellStyle name="Normal 13 2 4 2 5" xfId="22998"/>
    <cellStyle name="Normal 13 2 4 2 5 2" xfId="22999"/>
    <cellStyle name="Normal 13 2 4 2 5 3" xfId="23000"/>
    <cellStyle name="Normal 13 2 4 2 5 4" xfId="23001"/>
    <cellStyle name="Normal 13 2 4 2 5 5" xfId="23002"/>
    <cellStyle name="Normal 13 2 4 2 5 6" xfId="23003"/>
    <cellStyle name="Normal 13 2 4 2 6" xfId="23004"/>
    <cellStyle name="Normal 13 2 4 2 6 2" xfId="23005"/>
    <cellStyle name="Normal 13 2 4 2 6 3" xfId="23006"/>
    <cellStyle name="Normal 13 2 4 2 6 4" xfId="23007"/>
    <cellStyle name="Normal 13 2 4 2 6 5" xfId="23008"/>
    <cellStyle name="Normal 13 2 4 2 6 6" xfId="23009"/>
    <cellStyle name="Normal 13 2 4 2 7" xfId="23010"/>
    <cellStyle name="Normal 13 2 4 2 7 2" xfId="23011"/>
    <cellStyle name="Normal 13 2 4 2 7 3" xfId="23012"/>
    <cellStyle name="Normal 13 2 4 2 7 4" xfId="23013"/>
    <cellStyle name="Normal 13 2 4 2 7 5" xfId="23014"/>
    <cellStyle name="Normal 13 2 4 2 7 6" xfId="23015"/>
    <cellStyle name="Normal 13 2 4 2 8" xfId="23016"/>
    <cellStyle name="Normal 13 2 4 2 9" xfId="23017"/>
    <cellStyle name="Normal 13 2 4 3" xfId="23018"/>
    <cellStyle name="Normal 13 2 4 3 2" xfId="23019"/>
    <cellStyle name="Normal 13 2 4 3 3" xfId="23020"/>
    <cellStyle name="Normal 13 2 4 3 4" xfId="23021"/>
    <cellStyle name="Normal 13 2 4 3 5" xfId="23022"/>
    <cellStyle name="Normal 13 2 4 3 6" xfId="23023"/>
    <cellStyle name="Normal 13 2 4 4" xfId="23024"/>
    <cellStyle name="Normal 13 2 4 4 2" xfId="23025"/>
    <cellStyle name="Normal 13 2 4 4 3" xfId="23026"/>
    <cellStyle name="Normal 13 2 4 4 4" xfId="23027"/>
    <cellStyle name="Normal 13 2 4 4 5" xfId="23028"/>
    <cellStyle name="Normal 13 2 4 4 6" xfId="23029"/>
    <cellStyle name="Normal 13 2 4 5" xfId="23030"/>
    <cellStyle name="Normal 13 2 4 5 2" xfId="23031"/>
    <cellStyle name="Normal 13 2 4 5 3" xfId="23032"/>
    <cellStyle name="Normal 13 2 4 5 4" xfId="23033"/>
    <cellStyle name="Normal 13 2 4 5 5" xfId="23034"/>
    <cellStyle name="Normal 13 2 4 5 6" xfId="23035"/>
    <cellStyle name="Normal 13 2 4 6" xfId="23036"/>
    <cellStyle name="Normal 13 2 4 6 2" xfId="23037"/>
    <cellStyle name="Normal 13 2 4 6 3" xfId="23038"/>
    <cellStyle name="Normal 13 2 4 6 4" xfId="23039"/>
    <cellStyle name="Normal 13 2 4 6 5" xfId="23040"/>
    <cellStyle name="Normal 13 2 4 6 6" xfId="23041"/>
    <cellStyle name="Normal 13 2 4 7" xfId="23042"/>
    <cellStyle name="Normal 13 2 4 7 2" xfId="23043"/>
    <cellStyle name="Normal 13 2 4 7 3" xfId="23044"/>
    <cellStyle name="Normal 13 2 4 7 4" xfId="23045"/>
    <cellStyle name="Normal 13 2 4 7 5" xfId="23046"/>
    <cellStyle name="Normal 13 2 4 7 6" xfId="23047"/>
    <cellStyle name="Normal 13 2 4 8" xfId="23048"/>
    <cellStyle name="Normal 13 2 4 8 2" xfId="23049"/>
    <cellStyle name="Normal 13 2 4 8 3" xfId="23050"/>
    <cellStyle name="Normal 13 2 4 8 4" xfId="23051"/>
    <cellStyle name="Normal 13 2 4 8 5" xfId="23052"/>
    <cellStyle name="Normal 13 2 4 8 6" xfId="23053"/>
    <cellStyle name="Normal 13 2 4 9" xfId="23054"/>
    <cellStyle name="Normal 13 2 5" xfId="23055"/>
    <cellStyle name="Normal 13 2 5 10" xfId="23056"/>
    <cellStyle name="Normal 13 2 5 11" xfId="23057"/>
    <cellStyle name="Normal 13 2 5 12" xfId="23058"/>
    <cellStyle name="Normal 13 2 5 2" xfId="23059"/>
    <cellStyle name="Normal 13 2 5 2 2" xfId="23060"/>
    <cellStyle name="Normal 13 2 5 2 3" xfId="23061"/>
    <cellStyle name="Normal 13 2 5 2 4" xfId="23062"/>
    <cellStyle name="Normal 13 2 5 2 5" xfId="23063"/>
    <cellStyle name="Normal 13 2 5 2 6" xfId="23064"/>
    <cellStyle name="Normal 13 2 5 3" xfId="23065"/>
    <cellStyle name="Normal 13 2 5 3 2" xfId="23066"/>
    <cellStyle name="Normal 13 2 5 3 3" xfId="23067"/>
    <cellStyle name="Normal 13 2 5 3 4" xfId="23068"/>
    <cellStyle name="Normal 13 2 5 3 5" xfId="23069"/>
    <cellStyle name="Normal 13 2 5 3 6" xfId="23070"/>
    <cellStyle name="Normal 13 2 5 4" xfId="23071"/>
    <cellStyle name="Normal 13 2 5 4 2" xfId="23072"/>
    <cellStyle name="Normal 13 2 5 4 3" xfId="23073"/>
    <cellStyle name="Normal 13 2 5 4 4" xfId="23074"/>
    <cellStyle name="Normal 13 2 5 4 5" xfId="23075"/>
    <cellStyle name="Normal 13 2 5 4 6" xfId="23076"/>
    <cellStyle name="Normal 13 2 5 5" xfId="23077"/>
    <cellStyle name="Normal 13 2 5 5 2" xfId="23078"/>
    <cellStyle name="Normal 13 2 5 5 3" xfId="23079"/>
    <cellStyle name="Normal 13 2 5 5 4" xfId="23080"/>
    <cellStyle name="Normal 13 2 5 5 5" xfId="23081"/>
    <cellStyle name="Normal 13 2 5 5 6" xfId="23082"/>
    <cellStyle name="Normal 13 2 5 6" xfId="23083"/>
    <cellStyle name="Normal 13 2 5 6 2" xfId="23084"/>
    <cellStyle name="Normal 13 2 5 6 3" xfId="23085"/>
    <cellStyle name="Normal 13 2 5 6 4" xfId="23086"/>
    <cellStyle name="Normal 13 2 5 6 5" xfId="23087"/>
    <cellStyle name="Normal 13 2 5 6 6" xfId="23088"/>
    <cellStyle name="Normal 13 2 5 7" xfId="23089"/>
    <cellStyle name="Normal 13 2 5 7 2" xfId="23090"/>
    <cellStyle name="Normal 13 2 5 7 3" xfId="23091"/>
    <cellStyle name="Normal 13 2 5 7 4" xfId="23092"/>
    <cellStyle name="Normal 13 2 5 7 5" xfId="23093"/>
    <cellStyle name="Normal 13 2 5 7 6" xfId="23094"/>
    <cellStyle name="Normal 13 2 5 8" xfId="23095"/>
    <cellStyle name="Normal 13 2 5 9" xfId="23096"/>
    <cellStyle name="Normal 13 2 6" xfId="23097"/>
    <cellStyle name="Normal 13 2 6 2" xfId="23098"/>
    <cellStyle name="Normal 13 2 6 3" xfId="23099"/>
    <cellStyle name="Normal 13 2 6 4" xfId="23100"/>
    <cellStyle name="Normal 13 2 6 5" xfId="23101"/>
    <cellStyle name="Normal 13 2 6 6" xfId="23102"/>
    <cellStyle name="Normal 13 2 7" xfId="23103"/>
    <cellStyle name="Normal 13 2 7 2" xfId="23104"/>
    <cellStyle name="Normal 13 2 7 3" xfId="23105"/>
    <cellStyle name="Normal 13 2 7 4" xfId="23106"/>
    <cellStyle name="Normal 13 2 7 5" xfId="23107"/>
    <cellStyle name="Normal 13 2 7 6" xfId="23108"/>
    <cellStyle name="Normal 13 2 8" xfId="23109"/>
    <cellStyle name="Normal 13 2 8 2" xfId="23110"/>
    <cellStyle name="Normal 13 2 8 3" xfId="23111"/>
    <cellStyle name="Normal 13 2 8 4" xfId="23112"/>
    <cellStyle name="Normal 13 2 8 5" xfId="23113"/>
    <cellStyle name="Normal 13 2 8 6" xfId="23114"/>
    <cellStyle name="Normal 13 2 9" xfId="23115"/>
    <cellStyle name="Normal 13 2 9 2" xfId="23116"/>
    <cellStyle name="Normal 13 2 9 3" xfId="23117"/>
    <cellStyle name="Normal 13 2 9 4" xfId="23118"/>
    <cellStyle name="Normal 13 2 9 5" xfId="23119"/>
    <cellStyle name="Normal 13 2 9 6" xfId="23120"/>
    <cellStyle name="Normal 13 3" xfId="23121"/>
    <cellStyle name="Normal 13 3 10" xfId="23122"/>
    <cellStyle name="Normal 13 3 10 2" xfId="23123"/>
    <cellStyle name="Normal 13 3 10 3" xfId="23124"/>
    <cellStyle name="Normal 13 3 10 4" xfId="23125"/>
    <cellStyle name="Normal 13 3 10 5" xfId="23126"/>
    <cellStyle name="Normal 13 3 10 6" xfId="23127"/>
    <cellStyle name="Normal 13 3 11" xfId="23128"/>
    <cellStyle name="Normal 13 3 11 2" xfId="23129"/>
    <cellStyle name="Normal 13 3 11 3" xfId="23130"/>
    <cellStyle name="Normal 13 3 11 4" xfId="23131"/>
    <cellStyle name="Normal 13 3 11 5" xfId="23132"/>
    <cellStyle name="Normal 13 3 11 6" xfId="23133"/>
    <cellStyle name="Normal 13 3 12" xfId="23134"/>
    <cellStyle name="Normal 13 3 13" xfId="23135"/>
    <cellStyle name="Normal 13 3 14" xfId="23136"/>
    <cellStyle name="Normal 13 3 15" xfId="23137"/>
    <cellStyle name="Normal 13 3 16" xfId="23138"/>
    <cellStyle name="Normal 13 3 17" xfId="23139"/>
    <cellStyle name="Normal 13 3 18" xfId="23140"/>
    <cellStyle name="Normal 13 3 19" xfId="23141"/>
    <cellStyle name="Normal 13 3 2" xfId="23142"/>
    <cellStyle name="Normal 13 3 2 10" xfId="23143"/>
    <cellStyle name="Normal 13 3 2 11" xfId="23144"/>
    <cellStyle name="Normal 13 3 2 12" xfId="23145"/>
    <cellStyle name="Normal 13 3 2 13" xfId="23146"/>
    <cellStyle name="Normal 13 3 2 2" xfId="23147"/>
    <cellStyle name="Normal 13 3 2 2 10" xfId="23148"/>
    <cellStyle name="Normal 13 3 2 2 11" xfId="23149"/>
    <cellStyle name="Normal 13 3 2 2 12" xfId="23150"/>
    <cellStyle name="Normal 13 3 2 2 2" xfId="23151"/>
    <cellStyle name="Normal 13 3 2 2 2 2" xfId="23152"/>
    <cellStyle name="Normal 13 3 2 2 2 3" xfId="23153"/>
    <cellStyle name="Normal 13 3 2 2 2 4" xfId="23154"/>
    <cellStyle name="Normal 13 3 2 2 2 5" xfId="23155"/>
    <cellStyle name="Normal 13 3 2 2 2 6" xfId="23156"/>
    <cellStyle name="Normal 13 3 2 2 3" xfId="23157"/>
    <cellStyle name="Normal 13 3 2 2 3 2" xfId="23158"/>
    <cellStyle name="Normal 13 3 2 2 3 3" xfId="23159"/>
    <cellStyle name="Normal 13 3 2 2 3 4" xfId="23160"/>
    <cellStyle name="Normal 13 3 2 2 3 5" xfId="23161"/>
    <cellStyle name="Normal 13 3 2 2 3 6" xfId="23162"/>
    <cellStyle name="Normal 13 3 2 2 4" xfId="23163"/>
    <cellStyle name="Normal 13 3 2 2 4 2" xfId="23164"/>
    <cellStyle name="Normal 13 3 2 2 4 3" xfId="23165"/>
    <cellStyle name="Normal 13 3 2 2 4 4" xfId="23166"/>
    <cellStyle name="Normal 13 3 2 2 4 5" xfId="23167"/>
    <cellStyle name="Normal 13 3 2 2 4 6" xfId="23168"/>
    <cellStyle name="Normal 13 3 2 2 5" xfId="23169"/>
    <cellStyle name="Normal 13 3 2 2 5 2" xfId="23170"/>
    <cellStyle name="Normal 13 3 2 2 5 3" xfId="23171"/>
    <cellStyle name="Normal 13 3 2 2 5 4" xfId="23172"/>
    <cellStyle name="Normal 13 3 2 2 5 5" xfId="23173"/>
    <cellStyle name="Normal 13 3 2 2 5 6" xfId="23174"/>
    <cellStyle name="Normal 13 3 2 2 6" xfId="23175"/>
    <cellStyle name="Normal 13 3 2 2 6 2" xfId="23176"/>
    <cellStyle name="Normal 13 3 2 2 6 3" xfId="23177"/>
    <cellStyle name="Normal 13 3 2 2 6 4" xfId="23178"/>
    <cellStyle name="Normal 13 3 2 2 6 5" xfId="23179"/>
    <cellStyle name="Normal 13 3 2 2 6 6" xfId="23180"/>
    <cellStyle name="Normal 13 3 2 2 7" xfId="23181"/>
    <cellStyle name="Normal 13 3 2 2 7 2" xfId="23182"/>
    <cellStyle name="Normal 13 3 2 2 7 3" xfId="23183"/>
    <cellStyle name="Normal 13 3 2 2 7 4" xfId="23184"/>
    <cellStyle name="Normal 13 3 2 2 7 5" xfId="23185"/>
    <cellStyle name="Normal 13 3 2 2 7 6" xfId="23186"/>
    <cellStyle name="Normal 13 3 2 2 8" xfId="23187"/>
    <cellStyle name="Normal 13 3 2 2 9" xfId="23188"/>
    <cellStyle name="Normal 13 3 2 3" xfId="23189"/>
    <cellStyle name="Normal 13 3 2 3 2" xfId="23190"/>
    <cellStyle name="Normal 13 3 2 3 3" xfId="23191"/>
    <cellStyle name="Normal 13 3 2 3 4" xfId="23192"/>
    <cellStyle name="Normal 13 3 2 3 5" xfId="23193"/>
    <cellStyle name="Normal 13 3 2 3 6" xfId="23194"/>
    <cellStyle name="Normal 13 3 2 4" xfId="23195"/>
    <cellStyle name="Normal 13 3 2 4 2" xfId="23196"/>
    <cellStyle name="Normal 13 3 2 4 3" xfId="23197"/>
    <cellStyle name="Normal 13 3 2 4 4" xfId="23198"/>
    <cellStyle name="Normal 13 3 2 4 5" xfId="23199"/>
    <cellStyle name="Normal 13 3 2 4 6" xfId="23200"/>
    <cellStyle name="Normal 13 3 2 5" xfId="23201"/>
    <cellStyle name="Normal 13 3 2 5 2" xfId="23202"/>
    <cellStyle name="Normal 13 3 2 5 3" xfId="23203"/>
    <cellStyle name="Normal 13 3 2 5 4" xfId="23204"/>
    <cellStyle name="Normal 13 3 2 5 5" xfId="23205"/>
    <cellStyle name="Normal 13 3 2 5 6" xfId="23206"/>
    <cellStyle name="Normal 13 3 2 6" xfId="23207"/>
    <cellStyle name="Normal 13 3 2 6 2" xfId="23208"/>
    <cellStyle name="Normal 13 3 2 6 3" xfId="23209"/>
    <cellStyle name="Normal 13 3 2 6 4" xfId="23210"/>
    <cellStyle name="Normal 13 3 2 6 5" xfId="23211"/>
    <cellStyle name="Normal 13 3 2 6 6" xfId="23212"/>
    <cellStyle name="Normal 13 3 2 7" xfId="23213"/>
    <cellStyle name="Normal 13 3 2 7 2" xfId="23214"/>
    <cellStyle name="Normal 13 3 2 7 3" xfId="23215"/>
    <cellStyle name="Normal 13 3 2 7 4" xfId="23216"/>
    <cellStyle name="Normal 13 3 2 7 5" xfId="23217"/>
    <cellStyle name="Normal 13 3 2 7 6" xfId="23218"/>
    <cellStyle name="Normal 13 3 2 8" xfId="23219"/>
    <cellStyle name="Normal 13 3 2 8 2" xfId="23220"/>
    <cellStyle name="Normal 13 3 2 8 3" xfId="23221"/>
    <cellStyle name="Normal 13 3 2 8 4" xfId="23222"/>
    <cellStyle name="Normal 13 3 2 8 5" xfId="23223"/>
    <cellStyle name="Normal 13 3 2 8 6" xfId="23224"/>
    <cellStyle name="Normal 13 3 2 9" xfId="23225"/>
    <cellStyle name="Normal 13 3 3" xfId="23226"/>
    <cellStyle name="Normal 13 3 3 10" xfId="23227"/>
    <cellStyle name="Normal 13 3 3 11" xfId="23228"/>
    <cellStyle name="Normal 13 3 3 12" xfId="23229"/>
    <cellStyle name="Normal 13 3 3 13" xfId="23230"/>
    <cellStyle name="Normal 13 3 3 2" xfId="23231"/>
    <cellStyle name="Normal 13 3 3 2 10" xfId="23232"/>
    <cellStyle name="Normal 13 3 3 2 11" xfId="23233"/>
    <cellStyle name="Normal 13 3 3 2 12" xfId="23234"/>
    <cellStyle name="Normal 13 3 3 2 2" xfId="23235"/>
    <cellStyle name="Normal 13 3 3 2 2 2" xfId="23236"/>
    <cellStyle name="Normal 13 3 3 2 2 3" xfId="23237"/>
    <cellStyle name="Normal 13 3 3 2 2 4" xfId="23238"/>
    <cellStyle name="Normal 13 3 3 2 2 5" xfId="23239"/>
    <cellStyle name="Normal 13 3 3 2 2 6" xfId="23240"/>
    <cellStyle name="Normal 13 3 3 2 3" xfId="23241"/>
    <cellStyle name="Normal 13 3 3 2 3 2" xfId="23242"/>
    <cellStyle name="Normal 13 3 3 2 3 3" xfId="23243"/>
    <cellStyle name="Normal 13 3 3 2 3 4" xfId="23244"/>
    <cellStyle name="Normal 13 3 3 2 3 5" xfId="23245"/>
    <cellStyle name="Normal 13 3 3 2 3 6" xfId="23246"/>
    <cellStyle name="Normal 13 3 3 2 4" xfId="23247"/>
    <cellStyle name="Normal 13 3 3 2 4 2" xfId="23248"/>
    <cellStyle name="Normal 13 3 3 2 4 3" xfId="23249"/>
    <cellStyle name="Normal 13 3 3 2 4 4" xfId="23250"/>
    <cellStyle name="Normal 13 3 3 2 4 5" xfId="23251"/>
    <cellStyle name="Normal 13 3 3 2 4 6" xfId="23252"/>
    <cellStyle name="Normal 13 3 3 2 5" xfId="23253"/>
    <cellStyle name="Normal 13 3 3 2 5 2" xfId="23254"/>
    <cellStyle name="Normal 13 3 3 2 5 3" xfId="23255"/>
    <cellStyle name="Normal 13 3 3 2 5 4" xfId="23256"/>
    <cellStyle name="Normal 13 3 3 2 5 5" xfId="23257"/>
    <cellStyle name="Normal 13 3 3 2 5 6" xfId="23258"/>
    <cellStyle name="Normal 13 3 3 2 6" xfId="23259"/>
    <cellStyle name="Normal 13 3 3 2 6 2" xfId="23260"/>
    <cellStyle name="Normal 13 3 3 2 6 3" xfId="23261"/>
    <cellStyle name="Normal 13 3 3 2 6 4" xfId="23262"/>
    <cellStyle name="Normal 13 3 3 2 6 5" xfId="23263"/>
    <cellStyle name="Normal 13 3 3 2 6 6" xfId="23264"/>
    <cellStyle name="Normal 13 3 3 2 7" xfId="23265"/>
    <cellStyle name="Normal 13 3 3 2 7 2" xfId="23266"/>
    <cellStyle name="Normal 13 3 3 2 7 3" xfId="23267"/>
    <cellStyle name="Normal 13 3 3 2 7 4" xfId="23268"/>
    <cellStyle name="Normal 13 3 3 2 7 5" xfId="23269"/>
    <cellStyle name="Normal 13 3 3 2 7 6" xfId="23270"/>
    <cellStyle name="Normal 13 3 3 2 8" xfId="23271"/>
    <cellStyle name="Normal 13 3 3 2 9" xfId="23272"/>
    <cellStyle name="Normal 13 3 3 3" xfId="23273"/>
    <cellStyle name="Normal 13 3 3 3 2" xfId="23274"/>
    <cellStyle name="Normal 13 3 3 3 3" xfId="23275"/>
    <cellStyle name="Normal 13 3 3 3 4" xfId="23276"/>
    <cellStyle name="Normal 13 3 3 3 5" xfId="23277"/>
    <cellStyle name="Normal 13 3 3 3 6" xfId="23278"/>
    <cellStyle name="Normal 13 3 3 4" xfId="23279"/>
    <cellStyle name="Normal 13 3 3 4 2" xfId="23280"/>
    <cellStyle name="Normal 13 3 3 4 3" xfId="23281"/>
    <cellStyle name="Normal 13 3 3 4 4" xfId="23282"/>
    <cellStyle name="Normal 13 3 3 4 5" xfId="23283"/>
    <cellStyle name="Normal 13 3 3 4 6" xfId="23284"/>
    <cellStyle name="Normal 13 3 3 5" xfId="23285"/>
    <cellStyle name="Normal 13 3 3 5 2" xfId="23286"/>
    <cellStyle name="Normal 13 3 3 5 3" xfId="23287"/>
    <cellStyle name="Normal 13 3 3 5 4" xfId="23288"/>
    <cellStyle name="Normal 13 3 3 5 5" xfId="23289"/>
    <cellStyle name="Normal 13 3 3 5 6" xfId="23290"/>
    <cellStyle name="Normal 13 3 3 6" xfId="23291"/>
    <cellStyle name="Normal 13 3 3 6 2" xfId="23292"/>
    <cellStyle name="Normal 13 3 3 6 3" xfId="23293"/>
    <cellStyle name="Normal 13 3 3 6 4" xfId="23294"/>
    <cellStyle name="Normal 13 3 3 6 5" xfId="23295"/>
    <cellStyle name="Normal 13 3 3 6 6" xfId="23296"/>
    <cellStyle name="Normal 13 3 3 7" xfId="23297"/>
    <cellStyle name="Normal 13 3 3 7 2" xfId="23298"/>
    <cellStyle name="Normal 13 3 3 7 3" xfId="23299"/>
    <cellStyle name="Normal 13 3 3 7 4" xfId="23300"/>
    <cellStyle name="Normal 13 3 3 7 5" xfId="23301"/>
    <cellStyle name="Normal 13 3 3 7 6" xfId="23302"/>
    <cellStyle name="Normal 13 3 3 8" xfId="23303"/>
    <cellStyle name="Normal 13 3 3 8 2" xfId="23304"/>
    <cellStyle name="Normal 13 3 3 8 3" xfId="23305"/>
    <cellStyle name="Normal 13 3 3 8 4" xfId="23306"/>
    <cellStyle name="Normal 13 3 3 8 5" xfId="23307"/>
    <cellStyle name="Normal 13 3 3 8 6" xfId="23308"/>
    <cellStyle name="Normal 13 3 3 9" xfId="23309"/>
    <cellStyle name="Normal 13 3 4" xfId="23310"/>
    <cellStyle name="Normal 13 3 4 10" xfId="23311"/>
    <cellStyle name="Normal 13 3 4 11" xfId="23312"/>
    <cellStyle name="Normal 13 3 4 12" xfId="23313"/>
    <cellStyle name="Normal 13 3 4 13" xfId="23314"/>
    <cellStyle name="Normal 13 3 4 2" xfId="23315"/>
    <cellStyle name="Normal 13 3 4 2 10" xfId="23316"/>
    <cellStyle name="Normal 13 3 4 2 11" xfId="23317"/>
    <cellStyle name="Normal 13 3 4 2 12" xfId="23318"/>
    <cellStyle name="Normal 13 3 4 2 2" xfId="23319"/>
    <cellStyle name="Normal 13 3 4 2 2 2" xfId="23320"/>
    <cellStyle name="Normal 13 3 4 2 2 3" xfId="23321"/>
    <cellStyle name="Normal 13 3 4 2 2 4" xfId="23322"/>
    <cellStyle name="Normal 13 3 4 2 2 5" xfId="23323"/>
    <cellStyle name="Normal 13 3 4 2 2 6" xfId="23324"/>
    <cellStyle name="Normal 13 3 4 2 3" xfId="23325"/>
    <cellStyle name="Normal 13 3 4 2 3 2" xfId="23326"/>
    <cellStyle name="Normal 13 3 4 2 3 3" xfId="23327"/>
    <cellStyle name="Normal 13 3 4 2 3 4" xfId="23328"/>
    <cellStyle name="Normal 13 3 4 2 3 5" xfId="23329"/>
    <cellStyle name="Normal 13 3 4 2 3 6" xfId="23330"/>
    <cellStyle name="Normal 13 3 4 2 4" xfId="23331"/>
    <cellStyle name="Normal 13 3 4 2 4 2" xfId="23332"/>
    <cellStyle name="Normal 13 3 4 2 4 3" xfId="23333"/>
    <cellStyle name="Normal 13 3 4 2 4 4" xfId="23334"/>
    <cellStyle name="Normal 13 3 4 2 4 5" xfId="23335"/>
    <cellStyle name="Normal 13 3 4 2 4 6" xfId="23336"/>
    <cellStyle name="Normal 13 3 4 2 5" xfId="23337"/>
    <cellStyle name="Normal 13 3 4 2 5 2" xfId="23338"/>
    <cellStyle name="Normal 13 3 4 2 5 3" xfId="23339"/>
    <cellStyle name="Normal 13 3 4 2 5 4" xfId="23340"/>
    <cellStyle name="Normal 13 3 4 2 5 5" xfId="23341"/>
    <cellStyle name="Normal 13 3 4 2 5 6" xfId="23342"/>
    <cellStyle name="Normal 13 3 4 2 6" xfId="23343"/>
    <cellStyle name="Normal 13 3 4 2 6 2" xfId="23344"/>
    <cellStyle name="Normal 13 3 4 2 6 3" xfId="23345"/>
    <cellStyle name="Normal 13 3 4 2 6 4" xfId="23346"/>
    <cellStyle name="Normal 13 3 4 2 6 5" xfId="23347"/>
    <cellStyle name="Normal 13 3 4 2 6 6" xfId="23348"/>
    <cellStyle name="Normal 13 3 4 2 7" xfId="23349"/>
    <cellStyle name="Normal 13 3 4 2 7 2" xfId="23350"/>
    <cellStyle name="Normal 13 3 4 2 7 3" xfId="23351"/>
    <cellStyle name="Normal 13 3 4 2 7 4" xfId="23352"/>
    <cellStyle name="Normal 13 3 4 2 7 5" xfId="23353"/>
    <cellStyle name="Normal 13 3 4 2 7 6" xfId="23354"/>
    <cellStyle name="Normal 13 3 4 2 8" xfId="23355"/>
    <cellStyle name="Normal 13 3 4 2 9" xfId="23356"/>
    <cellStyle name="Normal 13 3 4 3" xfId="23357"/>
    <cellStyle name="Normal 13 3 4 3 2" xfId="23358"/>
    <cellStyle name="Normal 13 3 4 3 3" xfId="23359"/>
    <cellStyle name="Normal 13 3 4 3 4" xfId="23360"/>
    <cellStyle name="Normal 13 3 4 3 5" xfId="23361"/>
    <cellStyle name="Normal 13 3 4 3 6" xfId="23362"/>
    <cellStyle name="Normal 13 3 4 4" xfId="23363"/>
    <cellStyle name="Normal 13 3 4 4 2" xfId="23364"/>
    <cellStyle name="Normal 13 3 4 4 3" xfId="23365"/>
    <cellStyle name="Normal 13 3 4 4 4" xfId="23366"/>
    <cellStyle name="Normal 13 3 4 4 5" xfId="23367"/>
    <cellStyle name="Normal 13 3 4 4 6" xfId="23368"/>
    <cellStyle name="Normal 13 3 4 5" xfId="23369"/>
    <cellStyle name="Normal 13 3 4 5 2" xfId="23370"/>
    <cellStyle name="Normal 13 3 4 5 3" xfId="23371"/>
    <cellStyle name="Normal 13 3 4 5 4" xfId="23372"/>
    <cellStyle name="Normal 13 3 4 5 5" xfId="23373"/>
    <cellStyle name="Normal 13 3 4 5 6" xfId="23374"/>
    <cellStyle name="Normal 13 3 4 6" xfId="23375"/>
    <cellStyle name="Normal 13 3 4 6 2" xfId="23376"/>
    <cellStyle name="Normal 13 3 4 6 3" xfId="23377"/>
    <cellStyle name="Normal 13 3 4 6 4" xfId="23378"/>
    <cellStyle name="Normal 13 3 4 6 5" xfId="23379"/>
    <cellStyle name="Normal 13 3 4 6 6" xfId="23380"/>
    <cellStyle name="Normal 13 3 4 7" xfId="23381"/>
    <cellStyle name="Normal 13 3 4 7 2" xfId="23382"/>
    <cellStyle name="Normal 13 3 4 7 3" xfId="23383"/>
    <cellStyle name="Normal 13 3 4 7 4" xfId="23384"/>
    <cellStyle name="Normal 13 3 4 7 5" xfId="23385"/>
    <cellStyle name="Normal 13 3 4 7 6" xfId="23386"/>
    <cellStyle name="Normal 13 3 4 8" xfId="23387"/>
    <cellStyle name="Normal 13 3 4 8 2" xfId="23388"/>
    <cellStyle name="Normal 13 3 4 8 3" xfId="23389"/>
    <cellStyle name="Normal 13 3 4 8 4" xfId="23390"/>
    <cellStyle name="Normal 13 3 4 8 5" xfId="23391"/>
    <cellStyle name="Normal 13 3 4 8 6" xfId="23392"/>
    <cellStyle name="Normal 13 3 4 9" xfId="23393"/>
    <cellStyle name="Normal 13 3 5" xfId="23394"/>
    <cellStyle name="Normal 13 3 5 10" xfId="23395"/>
    <cellStyle name="Normal 13 3 5 11" xfId="23396"/>
    <cellStyle name="Normal 13 3 5 12" xfId="23397"/>
    <cellStyle name="Normal 13 3 5 2" xfId="23398"/>
    <cellStyle name="Normal 13 3 5 2 2" xfId="23399"/>
    <cellStyle name="Normal 13 3 5 2 3" xfId="23400"/>
    <cellStyle name="Normal 13 3 5 2 4" xfId="23401"/>
    <cellStyle name="Normal 13 3 5 2 5" xfId="23402"/>
    <cellStyle name="Normal 13 3 5 2 6" xfId="23403"/>
    <cellStyle name="Normal 13 3 5 3" xfId="23404"/>
    <cellStyle name="Normal 13 3 5 3 2" xfId="23405"/>
    <cellStyle name="Normal 13 3 5 3 3" xfId="23406"/>
    <cellStyle name="Normal 13 3 5 3 4" xfId="23407"/>
    <cellStyle name="Normal 13 3 5 3 5" xfId="23408"/>
    <cellStyle name="Normal 13 3 5 3 6" xfId="23409"/>
    <cellStyle name="Normal 13 3 5 4" xfId="23410"/>
    <cellStyle name="Normal 13 3 5 4 2" xfId="23411"/>
    <cellStyle name="Normal 13 3 5 4 3" xfId="23412"/>
    <cellStyle name="Normal 13 3 5 4 4" xfId="23413"/>
    <cellStyle name="Normal 13 3 5 4 5" xfId="23414"/>
    <cellStyle name="Normal 13 3 5 4 6" xfId="23415"/>
    <cellStyle name="Normal 13 3 5 5" xfId="23416"/>
    <cellStyle name="Normal 13 3 5 5 2" xfId="23417"/>
    <cellStyle name="Normal 13 3 5 5 3" xfId="23418"/>
    <cellStyle name="Normal 13 3 5 5 4" xfId="23419"/>
    <cellStyle name="Normal 13 3 5 5 5" xfId="23420"/>
    <cellStyle name="Normal 13 3 5 5 6" xfId="23421"/>
    <cellStyle name="Normal 13 3 5 6" xfId="23422"/>
    <cellStyle name="Normal 13 3 5 6 2" xfId="23423"/>
    <cellStyle name="Normal 13 3 5 6 3" xfId="23424"/>
    <cellStyle name="Normal 13 3 5 6 4" xfId="23425"/>
    <cellStyle name="Normal 13 3 5 6 5" xfId="23426"/>
    <cellStyle name="Normal 13 3 5 6 6" xfId="23427"/>
    <cellStyle name="Normal 13 3 5 7" xfId="23428"/>
    <cellStyle name="Normal 13 3 5 7 2" xfId="23429"/>
    <cellStyle name="Normal 13 3 5 7 3" xfId="23430"/>
    <cellStyle name="Normal 13 3 5 7 4" xfId="23431"/>
    <cellStyle name="Normal 13 3 5 7 5" xfId="23432"/>
    <cellStyle name="Normal 13 3 5 7 6" xfId="23433"/>
    <cellStyle name="Normal 13 3 5 8" xfId="23434"/>
    <cellStyle name="Normal 13 3 5 9" xfId="23435"/>
    <cellStyle name="Normal 13 3 6" xfId="23436"/>
    <cellStyle name="Normal 13 3 6 2" xfId="23437"/>
    <cellStyle name="Normal 13 3 6 3" xfId="23438"/>
    <cellStyle name="Normal 13 3 6 4" xfId="23439"/>
    <cellStyle name="Normal 13 3 6 5" xfId="23440"/>
    <cellStyle name="Normal 13 3 6 6" xfId="23441"/>
    <cellStyle name="Normal 13 3 7" xfId="23442"/>
    <cellStyle name="Normal 13 3 7 2" xfId="23443"/>
    <cellStyle name="Normal 13 3 7 3" xfId="23444"/>
    <cellStyle name="Normal 13 3 7 4" xfId="23445"/>
    <cellStyle name="Normal 13 3 7 5" xfId="23446"/>
    <cellStyle name="Normal 13 3 7 6" xfId="23447"/>
    <cellStyle name="Normal 13 3 8" xfId="23448"/>
    <cellStyle name="Normal 13 3 8 2" xfId="23449"/>
    <cellStyle name="Normal 13 3 8 3" xfId="23450"/>
    <cellStyle name="Normal 13 3 8 4" xfId="23451"/>
    <cellStyle name="Normal 13 3 8 5" xfId="23452"/>
    <cellStyle name="Normal 13 3 8 6" xfId="23453"/>
    <cellStyle name="Normal 13 3 9" xfId="23454"/>
    <cellStyle name="Normal 13 3 9 2" xfId="23455"/>
    <cellStyle name="Normal 13 3 9 3" xfId="23456"/>
    <cellStyle name="Normal 13 3 9 4" xfId="23457"/>
    <cellStyle name="Normal 13 3 9 5" xfId="23458"/>
    <cellStyle name="Normal 13 3 9 6" xfId="23459"/>
    <cellStyle name="Normal 13 4" xfId="23460"/>
    <cellStyle name="Normal 13 4 10" xfId="23461"/>
    <cellStyle name="Normal 13 4 10 2" xfId="23462"/>
    <cellStyle name="Normal 13 4 10 3" xfId="23463"/>
    <cellStyle name="Normal 13 4 10 4" xfId="23464"/>
    <cellStyle name="Normal 13 4 10 5" xfId="23465"/>
    <cellStyle name="Normal 13 4 10 6" xfId="23466"/>
    <cellStyle name="Normal 13 4 11" xfId="23467"/>
    <cellStyle name="Normal 13 4 11 2" xfId="23468"/>
    <cellStyle name="Normal 13 4 11 3" xfId="23469"/>
    <cellStyle name="Normal 13 4 11 4" xfId="23470"/>
    <cellStyle name="Normal 13 4 11 5" xfId="23471"/>
    <cellStyle name="Normal 13 4 11 6" xfId="23472"/>
    <cellStyle name="Normal 13 4 12" xfId="23473"/>
    <cellStyle name="Normal 13 4 13" xfId="23474"/>
    <cellStyle name="Normal 13 4 14" xfId="23475"/>
    <cellStyle name="Normal 13 4 15" xfId="23476"/>
    <cellStyle name="Normal 13 4 16" xfId="23477"/>
    <cellStyle name="Normal 13 4 17" xfId="23478"/>
    <cellStyle name="Normal 13 4 18" xfId="23479"/>
    <cellStyle name="Normal 13 4 19" xfId="23480"/>
    <cellStyle name="Normal 13 4 2" xfId="23481"/>
    <cellStyle name="Normal 13 4 2 10" xfId="23482"/>
    <cellStyle name="Normal 13 4 2 11" xfId="23483"/>
    <cellStyle name="Normal 13 4 2 12" xfId="23484"/>
    <cellStyle name="Normal 13 4 2 13" xfId="23485"/>
    <cellStyle name="Normal 13 4 2 2" xfId="23486"/>
    <cellStyle name="Normal 13 4 2 2 10" xfId="23487"/>
    <cellStyle name="Normal 13 4 2 2 11" xfId="23488"/>
    <cellStyle name="Normal 13 4 2 2 12" xfId="23489"/>
    <cellStyle name="Normal 13 4 2 2 2" xfId="23490"/>
    <cellStyle name="Normal 13 4 2 2 2 2" xfId="23491"/>
    <cellStyle name="Normal 13 4 2 2 2 3" xfId="23492"/>
    <cellStyle name="Normal 13 4 2 2 2 4" xfId="23493"/>
    <cellStyle name="Normal 13 4 2 2 2 5" xfId="23494"/>
    <cellStyle name="Normal 13 4 2 2 2 6" xfId="23495"/>
    <cellStyle name="Normal 13 4 2 2 3" xfId="23496"/>
    <cellStyle name="Normal 13 4 2 2 3 2" xfId="23497"/>
    <cellStyle name="Normal 13 4 2 2 3 3" xfId="23498"/>
    <cellStyle name="Normal 13 4 2 2 3 4" xfId="23499"/>
    <cellStyle name="Normal 13 4 2 2 3 5" xfId="23500"/>
    <cellStyle name="Normal 13 4 2 2 3 6" xfId="23501"/>
    <cellStyle name="Normal 13 4 2 2 4" xfId="23502"/>
    <cellStyle name="Normal 13 4 2 2 4 2" xfId="23503"/>
    <cellStyle name="Normal 13 4 2 2 4 3" xfId="23504"/>
    <cellStyle name="Normal 13 4 2 2 4 4" xfId="23505"/>
    <cellStyle name="Normal 13 4 2 2 4 5" xfId="23506"/>
    <cellStyle name="Normal 13 4 2 2 4 6" xfId="23507"/>
    <cellStyle name="Normal 13 4 2 2 5" xfId="23508"/>
    <cellStyle name="Normal 13 4 2 2 5 2" xfId="23509"/>
    <cellStyle name="Normal 13 4 2 2 5 3" xfId="23510"/>
    <cellStyle name="Normal 13 4 2 2 5 4" xfId="23511"/>
    <cellStyle name="Normal 13 4 2 2 5 5" xfId="23512"/>
    <cellStyle name="Normal 13 4 2 2 5 6" xfId="23513"/>
    <cellStyle name="Normal 13 4 2 2 6" xfId="23514"/>
    <cellStyle name="Normal 13 4 2 2 6 2" xfId="23515"/>
    <cellStyle name="Normal 13 4 2 2 6 3" xfId="23516"/>
    <cellStyle name="Normal 13 4 2 2 6 4" xfId="23517"/>
    <cellStyle name="Normal 13 4 2 2 6 5" xfId="23518"/>
    <cellStyle name="Normal 13 4 2 2 6 6" xfId="23519"/>
    <cellStyle name="Normal 13 4 2 2 7" xfId="23520"/>
    <cellStyle name="Normal 13 4 2 2 7 2" xfId="23521"/>
    <cellStyle name="Normal 13 4 2 2 7 3" xfId="23522"/>
    <cellStyle name="Normal 13 4 2 2 7 4" xfId="23523"/>
    <cellStyle name="Normal 13 4 2 2 7 5" xfId="23524"/>
    <cellStyle name="Normal 13 4 2 2 7 6" xfId="23525"/>
    <cellStyle name="Normal 13 4 2 2 8" xfId="23526"/>
    <cellStyle name="Normal 13 4 2 2 9" xfId="23527"/>
    <cellStyle name="Normal 13 4 2 3" xfId="23528"/>
    <cellStyle name="Normal 13 4 2 3 2" xfId="23529"/>
    <cellStyle name="Normal 13 4 2 3 3" xfId="23530"/>
    <cellStyle name="Normal 13 4 2 3 4" xfId="23531"/>
    <cellStyle name="Normal 13 4 2 3 5" xfId="23532"/>
    <cellStyle name="Normal 13 4 2 3 6" xfId="23533"/>
    <cellStyle name="Normal 13 4 2 4" xfId="23534"/>
    <cellStyle name="Normal 13 4 2 4 2" xfId="23535"/>
    <cellStyle name="Normal 13 4 2 4 3" xfId="23536"/>
    <cellStyle name="Normal 13 4 2 4 4" xfId="23537"/>
    <cellStyle name="Normal 13 4 2 4 5" xfId="23538"/>
    <cellStyle name="Normal 13 4 2 4 6" xfId="23539"/>
    <cellStyle name="Normal 13 4 2 5" xfId="23540"/>
    <cellStyle name="Normal 13 4 2 5 2" xfId="23541"/>
    <cellStyle name="Normal 13 4 2 5 3" xfId="23542"/>
    <cellStyle name="Normal 13 4 2 5 4" xfId="23543"/>
    <cellStyle name="Normal 13 4 2 5 5" xfId="23544"/>
    <cellStyle name="Normal 13 4 2 5 6" xfId="23545"/>
    <cellStyle name="Normal 13 4 2 6" xfId="23546"/>
    <cellStyle name="Normal 13 4 2 6 2" xfId="23547"/>
    <cellStyle name="Normal 13 4 2 6 3" xfId="23548"/>
    <cellStyle name="Normal 13 4 2 6 4" xfId="23549"/>
    <cellStyle name="Normal 13 4 2 6 5" xfId="23550"/>
    <cellStyle name="Normal 13 4 2 6 6" xfId="23551"/>
    <cellStyle name="Normal 13 4 2 7" xfId="23552"/>
    <cellStyle name="Normal 13 4 2 7 2" xfId="23553"/>
    <cellStyle name="Normal 13 4 2 7 3" xfId="23554"/>
    <cellStyle name="Normal 13 4 2 7 4" xfId="23555"/>
    <cellStyle name="Normal 13 4 2 7 5" xfId="23556"/>
    <cellStyle name="Normal 13 4 2 7 6" xfId="23557"/>
    <cellStyle name="Normal 13 4 2 8" xfId="23558"/>
    <cellStyle name="Normal 13 4 2 8 2" xfId="23559"/>
    <cellStyle name="Normal 13 4 2 8 3" xfId="23560"/>
    <cellStyle name="Normal 13 4 2 8 4" xfId="23561"/>
    <cellStyle name="Normal 13 4 2 8 5" xfId="23562"/>
    <cellStyle name="Normal 13 4 2 8 6" xfId="23563"/>
    <cellStyle name="Normal 13 4 2 9" xfId="23564"/>
    <cellStyle name="Normal 13 4 3" xfId="23565"/>
    <cellStyle name="Normal 13 4 3 10" xfId="23566"/>
    <cellStyle name="Normal 13 4 3 11" xfId="23567"/>
    <cellStyle name="Normal 13 4 3 12" xfId="23568"/>
    <cellStyle name="Normal 13 4 3 13" xfId="23569"/>
    <cellStyle name="Normal 13 4 3 2" xfId="23570"/>
    <cellStyle name="Normal 13 4 3 2 10" xfId="23571"/>
    <cellStyle name="Normal 13 4 3 2 11" xfId="23572"/>
    <cellStyle name="Normal 13 4 3 2 12" xfId="23573"/>
    <cellStyle name="Normal 13 4 3 2 2" xfId="23574"/>
    <cellStyle name="Normal 13 4 3 2 2 2" xfId="23575"/>
    <cellStyle name="Normal 13 4 3 2 2 3" xfId="23576"/>
    <cellStyle name="Normal 13 4 3 2 2 4" xfId="23577"/>
    <cellStyle name="Normal 13 4 3 2 2 5" xfId="23578"/>
    <cellStyle name="Normal 13 4 3 2 2 6" xfId="23579"/>
    <cellStyle name="Normal 13 4 3 2 3" xfId="23580"/>
    <cellStyle name="Normal 13 4 3 2 3 2" xfId="23581"/>
    <cellStyle name="Normal 13 4 3 2 3 3" xfId="23582"/>
    <cellStyle name="Normal 13 4 3 2 3 4" xfId="23583"/>
    <cellStyle name="Normal 13 4 3 2 3 5" xfId="23584"/>
    <cellStyle name="Normal 13 4 3 2 3 6" xfId="23585"/>
    <cellStyle name="Normal 13 4 3 2 4" xfId="23586"/>
    <cellStyle name="Normal 13 4 3 2 4 2" xfId="23587"/>
    <cellStyle name="Normal 13 4 3 2 4 3" xfId="23588"/>
    <cellStyle name="Normal 13 4 3 2 4 4" xfId="23589"/>
    <cellStyle name="Normal 13 4 3 2 4 5" xfId="23590"/>
    <cellStyle name="Normal 13 4 3 2 4 6" xfId="23591"/>
    <cellStyle name="Normal 13 4 3 2 5" xfId="23592"/>
    <cellStyle name="Normal 13 4 3 2 5 2" xfId="23593"/>
    <cellStyle name="Normal 13 4 3 2 5 3" xfId="23594"/>
    <cellStyle name="Normal 13 4 3 2 5 4" xfId="23595"/>
    <cellStyle name="Normal 13 4 3 2 5 5" xfId="23596"/>
    <cellStyle name="Normal 13 4 3 2 5 6" xfId="23597"/>
    <cellStyle name="Normal 13 4 3 2 6" xfId="23598"/>
    <cellStyle name="Normal 13 4 3 2 6 2" xfId="23599"/>
    <cellStyle name="Normal 13 4 3 2 6 3" xfId="23600"/>
    <cellStyle name="Normal 13 4 3 2 6 4" xfId="23601"/>
    <cellStyle name="Normal 13 4 3 2 6 5" xfId="23602"/>
    <cellStyle name="Normal 13 4 3 2 6 6" xfId="23603"/>
    <cellStyle name="Normal 13 4 3 2 7" xfId="23604"/>
    <cellStyle name="Normal 13 4 3 2 7 2" xfId="23605"/>
    <cellStyle name="Normal 13 4 3 2 7 3" xfId="23606"/>
    <cellStyle name="Normal 13 4 3 2 7 4" xfId="23607"/>
    <cellStyle name="Normal 13 4 3 2 7 5" xfId="23608"/>
    <cellStyle name="Normal 13 4 3 2 7 6" xfId="23609"/>
    <cellStyle name="Normal 13 4 3 2 8" xfId="23610"/>
    <cellStyle name="Normal 13 4 3 2 9" xfId="23611"/>
    <cellStyle name="Normal 13 4 3 3" xfId="23612"/>
    <cellStyle name="Normal 13 4 3 3 2" xfId="23613"/>
    <cellStyle name="Normal 13 4 3 3 3" xfId="23614"/>
    <cellStyle name="Normal 13 4 3 3 4" xfId="23615"/>
    <cellStyle name="Normal 13 4 3 3 5" xfId="23616"/>
    <cellStyle name="Normal 13 4 3 3 6" xfId="23617"/>
    <cellStyle name="Normal 13 4 3 4" xfId="23618"/>
    <cellStyle name="Normal 13 4 3 4 2" xfId="23619"/>
    <cellStyle name="Normal 13 4 3 4 3" xfId="23620"/>
    <cellStyle name="Normal 13 4 3 4 4" xfId="23621"/>
    <cellStyle name="Normal 13 4 3 4 5" xfId="23622"/>
    <cellStyle name="Normal 13 4 3 4 6" xfId="23623"/>
    <cellStyle name="Normal 13 4 3 5" xfId="23624"/>
    <cellStyle name="Normal 13 4 3 5 2" xfId="23625"/>
    <cellStyle name="Normal 13 4 3 5 3" xfId="23626"/>
    <cellStyle name="Normal 13 4 3 5 4" xfId="23627"/>
    <cellStyle name="Normal 13 4 3 5 5" xfId="23628"/>
    <cellStyle name="Normal 13 4 3 5 6" xfId="23629"/>
    <cellStyle name="Normal 13 4 3 6" xfId="23630"/>
    <cellStyle name="Normal 13 4 3 6 2" xfId="23631"/>
    <cellStyle name="Normal 13 4 3 6 3" xfId="23632"/>
    <cellStyle name="Normal 13 4 3 6 4" xfId="23633"/>
    <cellStyle name="Normal 13 4 3 6 5" xfId="23634"/>
    <cellStyle name="Normal 13 4 3 6 6" xfId="23635"/>
    <cellStyle name="Normal 13 4 3 7" xfId="23636"/>
    <cellStyle name="Normal 13 4 3 7 2" xfId="23637"/>
    <cellStyle name="Normal 13 4 3 7 3" xfId="23638"/>
    <cellStyle name="Normal 13 4 3 7 4" xfId="23639"/>
    <cellStyle name="Normal 13 4 3 7 5" xfId="23640"/>
    <cellStyle name="Normal 13 4 3 7 6" xfId="23641"/>
    <cellStyle name="Normal 13 4 3 8" xfId="23642"/>
    <cellStyle name="Normal 13 4 3 8 2" xfId="23643"/>
    <cellStyle name="Normal 13 4 3 8 3" xfId="23644"/>
    <cellStyle name="Normal 13 4 3 8 4" xfId="23645"/>
    <cellStyle name="Normal 13 4 3 8 5" xfId="23646"/>
    <cellStyle name="Normal 13 4 3 8 6" xfId="23647"/>
    <cellStyle name="Normal 13 4 3 9" xfId="23648"/>
    <cellStyle name="Normal 13 4 4" xfId="23649"/>
    <cellStyle name="Normal 13 4 4 10" xfId="23650"/>
    <cellStyle name="Normal 13 4 4 11" xfId="23651"/>
    <cellStyle name="Normal 13 4 4 12" xfId="23652"/>
    <cellStyle name="Normal 13 4 4 13" xfId="23653"/>
    <cellStyle name="Normal 13 4 4 2" xfId="23654"/>
    <cellStyle name="Normal 13 4 4 2 10" xfId="23655"/>
    <cellStyle name="Normal 13 4 4 2 11" xfId="23656"/>
    <cellStyle name="Normal 13 4 4 2 12" xfId="23657"/>
    <cellStyle name="Normal 13 4 4 2 2" xfId="23658"/>
    <cellStyle name="Normal 13 4 4 2 2 2" xfId="23659"/>
    <cellStyle name="Normal 13 4 4 2 2 3" xfId="23660"/>
    <cellStyle name="Normal 13 4 4 2 2 4" xfId="23661"/>
    <cellStyle name="Normal 13 4 4 2 2 5" xfId="23662"/>
    <cellStyle name="Normal 13 4 4 2 2 6" xfId="23663"/>
    <cellStyle name="Normal 13 4 4 2 3" xfId="23664"/>
    <cellStyle name="Normal 13 4 4 2 3 2" xfId="23665"/>
    <cellStyle name="Normal 13 4 4 2 3 3" xfId="23666"/>
    <cellStyle name="Normal 13 4 4 2 3 4" xfId="23667"/>
    <cellStyle name="Normal 13 4 4 2 3 5" xfId="23668"/>
    <cellStyle name="Normal 13 4 4 2 3 6" xfId="23669"/>
    <cellStyle name="Normal 13 4 4 2 4" xfId="23670"/>
    <cellStyle name="Normal 13 4 4 2 4 2" xfId="23671"/>
    <cellStyle name="Normal 13 4 4 2 4 3" xfId="23672"/>
    <cellStyle name="Normal 13 4 4 2 4 4" xfId="23673"/>
    <cellStyle name="Normal 13 4 4 2 4 5" xfId="23674"/>
    <cellStyle name="Normal 13 4 4 2 4 6" xfId="23675"/>
    <cellStyle name="Normal 13 4 4 2 5" xfId="23676"/>
    <cellStyle name="Normal 13 4 4 2 5 2" xfId="23677"/>
    <cellStyle name="Normal 13 4 4 2 5 3" xfId="23678"/>
    <cellStyle name="Normal 13 4 4 2 5 4" xfId="23679"/>
    <cellStyle name="Normal 13 4 4 2 5 5" xfId="23680"/>
    <cellStyle name="Normal 13 4 4 2 5 6" xfId="23681"/>
    <cellStyle name="Normal 13 4 4 2 6" xfId="23682"/>
    <cellStyle name="Normal 13 4 4 2 6 2" xfId="23683"/>
    <cellStyle name="Normal 13 4 4 2 6 3" xfId="23684"/>
    <cellStyle name="Normal 13 4 4 2 6 4" xfId="23685"/>
    <cellStyle name="Normal 13 4 4 2 6 5" xfId="23686"/>
    <cellStyle name="Normal 13 4 4 2 6 6" xfId="23687"/>
    <cellStyle name="Normal 13 4 4 2 7" xfId="23688"/>
    <cellStyle name="Normal 13 4 4 2 7 2" xfId="23689"/>
    <cellStyle name="Normal 13 4 4 2 7 3" xfId="23690"/>
    <cellStyle name="Normal 13 4 4 2 7 4" xfId="23691"/>
    <cellStyle name="Normal 13 4 4 2 7 5" xfId="23692"/>
    <cellStyle name="Normal 13 4 4 2 7 6" xfId="23693"/>
    <cellStyle name="Normal 13 4 4 2 8" xfId="23694"/>
    <cellStyle name="Normal 13 4 4 2 9" xfId="23695"/>
    <cellStyle name="Normal 13 4 4 3" xfId="23696"/>
    <cellStyle name="Normal 13 4 4 3 2" xfId="23697"/>
    <cellStyle name="Normal 13 4 4 3 3" xfId="23698"/>
    <cellStyle name="Normal 13 4 4 3 4" xfId="23699"/>
    <cellStyle name="Normal 13 4 4 3 5" xfId="23700"/>
    <cellStyle name="Normal 13 4 4 3 6" xfId="23701"/>
    <cellStyle name="Normal 13 4 4 4" xfId="23702"/>
    <cellStyle name="Normal 13 4 4 4 2" xfId="23703"/>
    <cellStyle name="Normal 13 4 4 4 3" xfId="23704"/>
    <cellStyle name="Normal 13 4 4 4 4" xfId="23705"/>
    <cellStyle name="Normal 13 4 4 4 5" xfId="23706"/>
    <cellStyle name="Normal 13 4 4 4 6" xfId="23707"/>
    <cellStyle name="Normal 13 4 4 5" xfId="23708"/>
    <cellStyle name="Normal 13 4 4 5 2" xfId="23709"/>
    <cellStyle name="Normal 13 4 4 5 3" xfId="23710"/>
    <cellStyle name="Normal 13 4 4 5 4" xfId="23711"/>
    <cellStyle name="Normal 13 4 4 5 5" xfId="23712"/>
    <cellStyle name="Normal 13 4 4 5 6" xfId="23713"/>
    <cellStyle name="Normal 13 4 4 6" xfId="23714"/>
    <cellStyle name="Normal 13 4 4 6 2" xfId="23715"/>
    <cellStyle name="Normal 13 4 4 6 3" xfId="23716"/>
    <cellStyle name="Normal 13 4 4 6 4" xfId="23717"/>
    <cellStyle name="Normal 13 4 4 6 5" xfId="23718"/>
    <cellStyle name="Normal 13 4 4 6 6" xfId="23719"/>
    <cellStyle name="Normal 13 4 4 7" xfId="23720"/>
    <cellStyle name="Normal 13 4 4 7 2" xfId="23721"/>
    <cellStyle name="Normal 13 4 4 7 3" xfId="23722"/>
    <cellStyle name="Normal 13 4 4 7 4" xfId="23723"/>
    <cellStyle name="Normal 13 4 4 7 5" xfId="23724"/>
    <cellStyle name="Normal 13 4 4 7 6" xfId="23725"/>
    <cellStyle name="Normal 13 4 4 8" xfId="23726"/>
    <cellStyle name="Normal 13 4 4 8 2" xfId="23727"/>
    <cellStyle name="Normal 13 4 4 8 3" xfId="23728"/>
    <cellStyle name="Normal 13 4 4 8 4" xfId="23729"/>
    <cellStyle name="Normal 13 4 4 8 5" xfId="23730"/>
    <cellStyle name="Normal 13 4 4 8 6" xfId="23731"/>
    <cellStyle name="Normal 13 4 4 9" xfId="23732"/>
    <cellStyle name="Normal 13 4 5" xfId="23733"/>
    <cellStyle name="Normal 13 4 5 10" xfId="23734"/>
    <cellStyle name="Normal 13 4 5 11" xfId="23735"/>
    <cellStyle name="Normal 13 4 5 12" xfId="23736"/>
    <cellStyle name="Normal 13 4 5 2" xfId="23737"/>
    <cellStyle name="Normal 13 4 5 2 2" xfId="23738"/>
    <cellStyle name="Normal 13 4 5 2 3" xfId="23739"/>
    <cellStyle name="Normal 13 4 5 2 4" xfId="23740"/>
    <cellStyle name="Normal 13 4 5 2 5" xfId="23741"/>
    <cellStyle name="Normal 13 4 5 2 6" xfId="23742"/>
    <cellStyle name="Normal 13 4 5 3" xfId="23743"/>
    <cellStyle name="Normal 13 4 5 3 2" xfId="23744"/>
    <cellStyle name="Normal 13 4 5 3 3" xfId="23745"/>
    <cellStyle name="Normal 13 4 5 3 4" xfId="23746"/>
    <cellStyle name="Normal 13 4 5 3 5" xfId="23747"/>
    <cellStyle name="Normal 13 4 5 3 6" xfId="23748"/>
    <cellStyle name="Normal 13 4 5 4" xfId="23749"/>
    <cellStyle name="Normal 13 4 5 4 2" xfId="23750"/>
    <cellStyle name="Normal 13 4 5 4 3" xfId="23751"/>
    <cellStyle name="Normal 13 4 5 4 4" xfId="23752"/>
    <cellStyle name="Normal 13 4 5 4 5" xfId="23753"/>
    <cellStyle name="Normal 13 4 5 4 6" xfId="23754"/>
    <cellStyle name="Normal 13 4 5 5" xfId="23755"/>
    <cellStyle name="Normal 13 4 5 5 2" xfId="23756"/>
    <cellStyle name="Normal 13 4 5 5 3" xfId="23757"/>
    <cellStyle name="Normal 13 4 5 5 4" xfId="23758"/>
    <cellStyle name="Normal 13 4 5 5 5" xfId="23759"/>
    <cellStyle name="Normal 13 4 5 5 6" xfId="23760"/>
    <cellStyle name="Normal 13 4 5 6" xfId="23761"/>
    <cellStyle name="Normal 13 4 5 6 2" xfId="23762"/>
    <cellStyle name="Normal 13 4 5 6 3" xfId="23763"/>
    <cellStyle name="Normal 13 4 5 6 4" xfId="23764"/>
    <cellStyle name="Normal 13 4 5 6 5" xfId="23765"/>
    <cellStyle name="Normal 13 4 5 6 6" xfId="23766"/>
    <cellStyle name="Normal 13 4 5 7" xfId="23767"/>
    <cellStyle name="Normal 13 4 5 7 2" xfId="23768"/>
    <cellStyle name="Normal 13 4 5 7 3" xfId="23769"/>
    <cellStyle name="Normal 13 4 5 7 4" xfId="23770"/>
    <cellStyle name="Normal 13 4 5 7 5" xfId="23771"/>
    <cellStyle name="Normal 13 4 5 7 6" xfId="23772"/>
    <cellStyle name="Normal 13 4 5 8" xfId="23773"/>
    <cellStyle name="Normal 13 4 5 9" xfId="23774"/>
    <cellStyle name="Normal 13 4 6" xfId="23775"/>
    <cellStyle name="Normal 13 4 6 2" xfId="23776"/>
    <cellStyle name="Normal 13 4 6 3" xfId="23777"/>
    <cellStyle name="Normal 13 4 6 4" xfId="23778"/>
    <cellStyle name="Normal 13 4 6 5" xfId="23779"/>
    <cellStyle name="Normal 13 4 6 6" xfId="23780"/>
    <cellStyle name="Normal 13 4 7" xfId="23781"/>
    <cellStyle name="Normal 13 4 7 2" xfId="23782"/>
    <cellStyle name="Normal 13 4 7 3" xfId="23783"/>
    <cellStyle name="Normal 13 4 7 4" xfId="23784"/>
    <cellStyle name="Normal 13 4 7 5" xfId="23785"/>
    <cellStyle name="Normal 13 4 7 6" xfId="23786"/>
    <cellStyle name="Normal 13 4 8" xfId="23787"/>
    <cellStyle name="Normal 13 4 8 2" xfId="23788"/>
    <cellStyle name="Normal 13 4 8 3" xfId="23789"/>
    <cellStyle name="Normal 13 4 8 4" xfId="23790"/>
    <cellStyle name="Normal 13 4 8 5" xfId="23791"/>
    <cellStyle name="Normal 13 4 8 6" xfId="23792"/>
    <cellStyle name="Normal 13 4 9" xfId="23793"/>
    <cellStyle name="Normal 13 4 9 2" xfId="23794"/>
    <cellStyle name="Normal 13 4 9 3" xfId="23795"/>
    <cellStyle name="Normal 13 4 9 4" xfId="23796"/>
    <cellStyle name="Normal 13 4 9 5" xfId="23797"/>
    <cellStyle name="Normal 13 4 9 6" xfId="23798"/>
    <cellStyle name="Normal 13 5" xfId="23799"/>
    <cellStyle name="Normal 13 5 2" xfId="23800"/>
    <cellStyle name="Normal 13 5 3" xfId="23801"/>
    <cellStyle name="Normal 13 5 4" xfId="23802"/>
    <cellStyle name="Normal 13 5 5" xfId="23803"/>
    <cellStyle name="Normal 13 5 6" xfId="23804"/>
    <cellStyle name="Normal 13 5 7" xfId="23805"/>
    <cellStyle name="Normal 13 5 8" xfId="23806"/>
    <cellStyle name="Normal 13 6" xfId="23807"/>
    <cellStyle name="Normal 13 6 2" xfId="23808"/>
    <cellStyle name="Normal 13 6 3" xfId="23809"/>
    <cellStyle name="Normal 13 6 4" xfId="23810"/>
    <cellStyle name="Normal 13 6 5" xfId="23811"/>
    <cellStyle name="Normal 13 6 6" xfId="23812"/>
    <cellStyle name="Normal 13 6 7" xfId="23813"/>
    <cellStyle name="Normal 13 6 8" xfId="23814"/>
    <cellStyle name="Normal 13 7" xfId="23815"/>
    <cellStyle name="Normal 13 7 2" xfId="23816"/>
    <cellStyle name="Normal 13 8" xfId="23817"/>
    <cellStyle name="Normal 13 8 2" xfId="23818"/>
    <cellStyle name="Normal 13 9" xfId="23819"/>
    <cellStyle name="Normal 13 9 2" xfId="23820"/>
    <cellStyle name="Normal 13_2010 FPL Services Return to Provision" xfId="23821"/>
    <cellStyle name="Normal 130" xfId="23822"/>
    <cellStyle name="Normal 131" xfId="23823"/>
    <cellStyle name="Normal 132" xfId="23824"/>
    <cellStyle name="Normal 133" xfId="23825"/>
    <cellStyle name="Normal 134" xfId="23826"/>
    <cellStyle name="Normal 135" xfId="23827"/>
    <cellStyle name="Normal 135 2" xfId="23828"/>
    <cellStyle name="Normal 135 2 2" xfId="23829"/>
    <cellStyle name="Normal 135 3" xfId="23830"/>
    <cellStyle name="Normal 136" xfId="23831"/>
    <cellStyle name="Normal 136 2" xfId="23832"/>
    <cellStyle name="Normal 136 2 2" xfId="23833"/>
    <cellStyle name="Normal 136 3" xfId="23834"/>
    <cellStyle name="Normal 137" xfId="23835"/>
    <cellStyle name="Normal 137 2" xfId="23836"/>
    <cellStyle name="Normal 138" xfId="23837"/>
    <cellStyle name="Normal 138 2" xfId="23838"/>
    <cellStyle name="Normal 139" xfId="23839"/>
    <cellStyle name="Normal 139 2" xfId="23840"/>
    <cellStyle name="Normal 14" xfId="23841"/>
    <cellStyle name="Normal 14 10" xfId="23842"/>
    <cellStyle name="Normal 14 10 2" xfId="23843"/>
    <cellStyle name="Normal 14 10 3" xfId="23844"/>
    <cellStyle name="Normal 14 10 4" xfId="23845"/>
    <cellStyle name="Normal 14 10 5" xfId="23846"/>
    <cellStyle name="Normal 14 10 6" xfId="23847"/>
    <cellStyle name="Normal 14 11" xfId="23848"/>
    <cellStyle name="Normal 14 11 2" xfId="23849"/>
    <cellStyle name="Normal 14 11 3" xfId="23850"/>
    <cellStyle name="Normal 14 11 4" xfId="23851"/>
    <cellStyle name="Normal 14 11 5" xfId="23852"/>
    <cellStyle name="Normal 14 11 6" xfId="23853"/>
    <cellStyle name="Normal 14 12" xfId="23854"/>
    <cellStyle name="Normal 14 13" xfId="23855"/>
    <cellStyle name="Normal 14 14" xfId="23856"/>
    <cellStyle name="Normal 14 15" xfId="23857"/>
    <cellStyle name="Normal 14 16" xfId="23858"/>
    <cellStyle name="Normal 14 17" xfId="23859"/>
    <cellStyle name="Normal 14 18" xfId="23860"/>
    <cellStyle name="Normal 14 19" xfId="23861"/>
    <cellStyle name="Normal 14 2" xfId="23862"/>
    <cellStyle name="Normal 14 2 10" xfId="23863"/>
    <cellStyle name="Normal 14 2 11" xfId="23864"/>
    <cellStyle name="Normal 14 2 12" xfId="23865"/>
    <cellStyle name="Normal 14 2 13" xfId="23866"/>
    <cellStyle name="Normal 14 2 14" xfId="23867"/>
    <cellStyle name="Normal 14 2 15" xfId="23868"/>
    <cellStyle name="Normal 14 2 2" xfId="23869"/>
    <cellStyle name="Normal 14 2 2 10" xfId="23870"/>
    <cellStyle name="Normal 14 2 2 11" xfId="23871"/>
    <cellStyle name="Normal 14 2 2 12" xfId="23872"/>
    <cellStyle name="Normal 14 2 2 2" xfId="23873"/>
    <cellStyle name="Normal 14 2 2 2 2" xfId="23874"/>
    <cellStyle name="Normal 14 2 2 2 3" xfId="23875"/>
    <cellStyle name="Normal 14 2 2 2 4" xfId="23876"/>
    <cellStyle name="Normal 14 2 2 2 5" xfId="23877"/>
    <cellStyle name="Normal 14 2 2 2 6" xfId="23878"/>
    <cellStyle name="Normal 14 2 2 3" xfId="23879"/>
    <cellStyle name="Normal 14 2 2 3 2" xfId="23880"/>
    <cellStyle name="Normal 14 2 2 3 3" xfId="23881"/>
    <cellStyle name="Normal 14 2 2 3 4" xfId="23882"/>
    <cellStyle name="Normal 14 2 2 3 5" xfId="23883"/>
    <cellStyle name="Normal 14 2 2 3 6" xfId="23884"/>
    <cellStyle name="Normal 14 2 2 4" xfId="23885"/>
    <cellStyle name="Normal 14 2 2 4 2" xfId="23886"/>
    <cellStyle name="Normal 14 2 2 4 3" xfId="23887"/>
    <cellStyle name="Normal 14 2 2 4 4" xfId="23888"/>
    <cellStyle name="Normal 14 2 2 4 5" xfId="23889"/>
    <cellStyle name="Normal 14 2 2 4 6" xfId="23890"/>
    <cellStyle name="Normal 14 2 2 5" xfId="23891"/>
    <cellStyle name="Normal 14 2 2 5 2" xfId="23892"/>
    <cellStyle name="Normal 14 2 2 5 3" xfId="23893"/>
    <cellStyle name="Normal 14 2 2 5 4" xfId="23894"/>
    <cellStyle name="Normal 14 2 2 5 5" xfId="23895"/>
    <cellStyle name="Normal 14 2 2 5 6" xfId="23896"/>
    <cellStyle name="Normal 14 2 2 6" xfId="23897"/>
    <cellStyle name="Normal 14 2 2 6 2" xfId="23898"/>
    <cellStyle name="Normal 14 2 2 6 3" xfId="23899"/>
    <cellStyle name="Normal 14 2 2 6 4" xfId="23900"/>
    <cellStyle name="Normal 14 2 2 6 5" xfId="23901"/>
    <cellStyle name="Normal 14 2 2 6 6" xfId="23902"/>
    <cellStyle name="Normal 14 2 2 7" xfId="23903"/>
    <cellStyle name="Normal 14 2 2 7 2" xfId="23904"/>
    <cellStyle name="Normal 14 2 2 7 3" xfId="23905"/>
    <cellStyle name="Normal 14 2 2 7 4" xfId="23906"/>
    <cellStyle name="Normal 14 2 2 7 5" xfId="23907"/>
    <cellStyle name="Normal 14 2 2 7 6" xfId="23908"/>
    <cellStyle name="Normal 14 2 2 8" xfId="23909"/>
    <cellStyle name="Normal 14 2 2 9" xfId="23910"/>
    <cellStyle name="Normal 14 2 3" xfId="23911"/>
    <cellStyle name="Normal 14 2 3 2" xfId="23912"/>
    <cellStyle name="Normal 14 2 3 3" xfId="23913"/>
    <cellStyle name="Normal 14 2 3 4" xfId="23914"/>
    <cellStyle name="Normal 14 2 3 5" xfId="23915"/>
    <cellStyle name="Normal 14 2 3 6" xfId="23916"/>
    <cellStyle name="Normal 14 2 4" xfId="23917"/>
    <cellStyle name="Normal 14 2 4 2" xfId="23918"/>
    <cellStyle name="Normal 14 2 4 3" xfId="23919"/>
    <cellStyle name="Normal 14 2 4 4" xfId="23920"/>
    <cellStyle name="Normal 14 2 4 5" xfId="23921"/>
    <cellStyle name="Normal 14 2 4 6" xfId="23922"/>
    <cellStyle name="Normal 14 2 5" xfId="23923"/>
    <cellStyle name="Normal 14 2 5 2" xfId="23924"/>
    <cellStyle name="Normal 14 2 5 3" xfId="23925"/>
    <cellStyle name="Normal 14 2 5 4" xfId="23926"/>
    <cellStyle name="Normal 14 2 5 5" xfId="23927"/>
    <cellStyle name="Normal 14 2 5 6" xfId="23928"/>
    <cellStyle name="Normal 14 2 6" xfId="23929"/>
    <cellStyle name="Normal 14 2 6 2" xfId="23930"/>
    <cellStyle name="Normal 14 2 6 3" xfId="23931"/>
    <cellStyle name="Normal 14 2 6 4" xfId="23932"/>
    <cellStyle name="Normal 14 2 6 5" xfId="23933"/>
    <cellStyle name="Normal 14 2 6 6" xfId="23934"/>
    <cellStyle name="Normal 14 2 7" xfId="23935"/>
    <cellStyle name="Normal 14 2 7 2" xfId="23936"/>
    <cellStyle name="Normal 14 2 7 3" xfId="23937"/>
    <cellStyle name="Normal 14 2 7 4" xfId="23938"/>
    <cellStyle name="Normal 14 2 7 5" xfId="23939"/>
    <cellStyle name="Normal 14 2 7 6" xfId="23940"/>
    <cellStyle name="Normal 14 2 8" xfId="23941"/>
    <cellStyle name="Normal 14 2 8 2" xfId="23942"/>
    <cellStyle name="Normal 14 2 8 3" xfId="23943"/>
    <cellStyle name="Normal 14 2 8 4" xfId="23944"/>
    <cellStyle name="Normal 14 2 8 5" xfId="23945"/>
    <cellStyle name="Normal 14 2 8 6" xfId="23946"/>
    <cellStyle name="Normal 14 2 9" xfId="23947"/>
    <cellStyle name="Normal 14 20" xfId="23948"/>
    <cellStyle name="Normal 14 3" xfId="23949"/>
    <cellStyle name="Normal 14 3 10" xfId="23950"/>
    <cellStyle name="Normal 14 3 11" xfId="23951"/>
    <cellStyle name="Normal 14 3 12" xfId="23952"/>
    <cellStyle name="Normal 14 3 13" xfId="23953"/>
    <cellStyle name="Normal 14 3 14" xfId="23954"/>
    <cellStyle name="Normal 14 3 15" xfId="23955"/>
    <cellStyle name="Normal 14 3 2" xfId="23956"/>
    <cellStyle name="Normal 14 3 2 10" xfId="23957"/>
    <cellStyle name="Normal 14 3 2 11" xfId="23958"/>
    <cellStyle name="Normal 14 3 2 12" xfId="23959"/>
    <cellStyle name="Normal 14 3 2 2" xfId="23960"/>
    <cellStyle name="Normal 14 3 2 2 2" xfId="23961"/>
    <cellStyle name="Normal 14 3 2 2 3" xfId="23962"/>
    <cellStyle name="Normal 14 3 2 2 4" xfId="23963"/>
    <cellStyle name="Normal 14 3 2 2 5" xfId="23964"/>
    <cellStyle name="Normal 14 3 2 2 6" xfId="23965"/>
    <cellStyle name="Normal 14 3 2 3" xfId="23966"/>
    <cellStyle name="Normal 14 3 2 3 2" xfId="23967"/>
    <cellStyle name="Normal 14 3 2 3 3" xfId="23968"/>
    <cellStyle name="Normal 14 3 2 3 4" xfId="23969"/>
    <cellStyle name="Normal 14 3 2 3 5" xfId="23970"/>
    <cellStyle name="Normal 14 3 2 3 6" xfId="23971"/>
    <cellStyle name="Normal 14 3 2 4" xfId="23972"/>
    <cellStyle name="Normal 14 3 2 4 2" xfId="23973"/>
    <cellStyle name="Normal 14 3 2 4 3" xfId="23974"/>
    <cellStyle name="Normal 14 3 2 4 4" xfId="23975"/>
    <cellStyle name="Normal 14 3 2 4 5" xfId="23976"/>
    <cellStyle name="Normal 14 3 2 4 6" xfId="23977"/>
    <cellStyle name="Normal 14 3 2 5" xfId="23978"/>
    <cellStyle name="Normal 14 3 2 5 2" xfId="23979"/>
    <cellStyle name="Normal 14 3 2 5 3" xfId="23980"/>
    <cellStyle name="Normal 14 3 2 5 4" xfId="23981"/>
    <cellStyle name="Normal 14 3 2 5 5" xfId="23982"/>
    <cellStyle name="Normal 14 3 2 5 6" xfId="23983"/>
    <cellStyle name="Normal 14 3 2 6" xfId="23984"/>
    <cellStyle name="Normal 14 3 2 6 2" xfId="23985"/>
    <cellStyle name="Normal 14 3 2 6 3" xfId="23986"/>
    <cellStyle name="Normal 14 3 2 6 4" xfId="23987"/>
    <cellStyle name="Normal 14 3 2 6 5" xfId="23988"/>
    <cellStyle name="Normal 14 3 2 6 6" xfId="23989"/>
    <cellStyle name="Normal 14 3 2 7" xfId="23990"/>
    <cellStyle name="Normal 14 3 2 7 2" xfId="23991"/>
    <cellStyle name="Normal 14 3 2 7 3" xfId="23992"/>
    <cellStyle name="Normal 14 3 2 7 4" xfId="23993"/>
    <cellStyle name="Normal 14 3 2 7 5" xfId="23994"/>
    <cellStyle name="Normal 14 3 2 7 6" xfId="23995"/>
    <cellStyle name="Normal 14 3 2 8" xfId="23996"/>
    <cellStyle name="Normal 14 3 2 9" xfId="23997"/>
    <cellStyle name="Normal 14 3 3" xfId="23998"/>
    <cellStyle name="Normal 14 3 3 2" xfId="23999"/>
    <cellStyle name="Normal 14 3 3 3" xfId="24000"/>
    <cellStyle name="Normal 14 3 3 4" xfId="24001"/>
    <cellStyle name="Normal 14 3 3 5" xfId="24002"/>
    <cellStyle name="Normal 14 3 3 6" xfId="24003"/>
    <cellStyle name="Normal 14 3 4" xfId="24004"/>
    <cellStyle name="Normal 14 3 4 2" xfId="24005"/>
    <cellStyle name="Normal 14 3 4 3" xfId="24006"/>
    <cellStyle name="Normal 14 3 4 4" xfId="24007"/>
    <cellStyle name="Normal 14 3 4 5" xfId="24008"/>
    <cellStyle name="Normal 14 3 4 6" xfId="24009"/>
    <cellStyle name="Normal 14 3 5" xfId="24010"/>
    <cellStyle name="Normal 14 3 5 2" xfId="24011"/>
    <cellStyle name="Normal 14 3 5 3" xfId="24012"/>
    <cellStyle name="Normal 14 3 5 4" xfId="24013"/>
    <cellStyle name="Normal 14 3 5 5" xfId="24014"/>
    <cellStyle name="Normal 14 3 5 6" xfId="24015"/>
    <cellStyle name="Normal 14 3 6" xfId="24016"/>
    <cellStyle name="Normal 14 3 6 2" xfId="24017"/>
    <cellStyle name="Normal 14 3 6 3" xfId="24018"/>
    <cellStyle name="Normal 14 3 6 4" xfId="24019"/>
    <cellStyle name="Normal 14 3 6 5" xfId="24020"/>
    <cellStyle name="Normal 14 3 6 6" xfId="24021"/>
    <cellStyle name="Normal 14 3 7" xfId="24022"/>
    <cellStyle name="Normal 14 3 7 2" xfId="24023"/>
    <cellStyle name="Normal 14 3 7 3" xfId="24024"/>
    <cellStyle name="Normal 14 3 7 4" xfId="24025"/>
    <cellStyle name="Normal 14 3 7 5" xfId="24026"/>
    <cellStyle name="Normal 14 3 7 6" xfId="24027"/>
    <cellStyle name="Normal 14 3 8" xfId="24028"/>
    <cellStyle name="Normal 14 3 8 2" xfId="24029"/>
    <cellStyle name="Normal 14 3 8 3" xfId="24030"/>
    <cellStyle name="Normal 14 3 8 4" xfId="24031"/>
    <cellStyle name="Normal 14 3 8 5" xfId="24032"/>
    <cellStyle name="Normal 14 3 8 6" xfId="24033"/>
    <cellStyle name="Normal 14 3 9" xfId="24034"/>
    <cellStyle name="Normal 14 4" xfId="24035"/>
    <cellStyle name="Normal 14 4 10" xfId="24036"/>
    <cellStyle name="Normal 14 4 11" xfId="24037"/>
    <cellStyle name="Normal 14 4 12" xfId="24038"/>
    <cellStyle name="Normal 14 4 13" xfId="24039"/>
    <cellStyle name="Normal 14 4 14" xfId="24040"/>
    <cellStyle name="Normal 14 4 15" xfId="24041"/>
    <cellStyle name="Normal 14 4 2" xfId="24042"/>
    <cellStyle name="Normal 14 4 2 10" xfId="24043"/>
    <cellStyle name="Normal 14 4 2 11" xfId="24044"/>
    <cellStyle name="Normal 14 4 2 12" xfId="24045"/>
    <cellStyle name="Normal 14 4 2 2" xfId="24046"/>
    <cellStyle name="Normal 14 4 2 2 2" xfId="24047"/>
    <cellStyle name="Normal 14 4 2 2 3" xfId="24048"/>
    <cellStyle name="Normal 14 4 2 2 4" xfId="24049"/>
    <cellStyle name="Normal 14 4 2 2 5" xfId="24050"/>
    <cellStyle name="Normal 14 4 2 2 6" xfId="24051"/>
    <cellStyle name="Normal 14 4 2 3" xfId="24052"/>
    <cellStyle name="Normal 14 4 2 3 2" xfId="24053"/>
    <cellStyle name="Normal 14 4 2 3 3" xfId="24054"/>
    <cellStyle name="Normal 14 4 2 3 4" xfId="24055"/>
    <cellStyle name="Normal 14 4 2 3 5" xfId="24056"/>
    <cellStyle name="Normal 14 4 2 3 6" xfId="24057"/>
    <cellStyle name="Normal 14 4 2 4" xfId="24058"/>
    <cellStyle name="Normal 14 4 2 4 2" xfId="24059"/>
    <cellStyle name="Normal 14 4 2 4 3" xfId="24060"/>
    <cellStyle name="Normal 14 4 2 4 4" xfId="24061"/>
    <cellStyle name="Normal 14 4 2 4 5" xfId="24062"/>
    <cellStyle name="Normal 14 4 2 4 6" xfId="24063"/>
    <cellStyle name="Normal 14 4 2 5" xfId="24064"/>
    <cellStyle name="Normal 14 4 2 5 2" xfId="24065"/>
    <cellStyle name="Normal 14 4 2 5 3" xfId="24066"/>
    <cellStyle name="Normal 14 4 2 5 4" xfId="24067"/>
    <cellStyle name="Normal 14 4 2 5 5" xfId="24068"/>
    <cellStyle name="Normal 14 4 2 5 6" xfId="24069"/>
    <cellStyle name="Normal 14 4 2 6" xfId="24070"/>
    <cellStyle name="Normal 14 4 2 6 2" xfId="24071"/>
    <cellStyle name="Normal 14 4 2 6 3" xfId="24072"/>
    <cellStyle name="Normal 14 4 2 6 4" xfId="24073"/>
    <cellStyle name="Normal 14 4 2 6 5" xfId="24074"/>
    <cellStyle name="Normal 14 4 2 6 6" xfId="24075"/>
    <cellStyle name="Normal 14 4 2 7" xfId="24076"/>
    <cellStyle name="Normal 14 4 2 7 2" xfId="24077"/>
    <cellStyle name="Normal 14 4 2 7 3" xfId="24078"/>
    <cellStyle name="Normal 14 4 2 7 4" xfId="24079"/>
    <cellStyle name="Normal 14 4 2 7 5" xfId="24080"/>
    <cellStyle name="Normal 14 4 2 7 6" xfId="24081"/>
    <cellStyle name="Normal 14 4 2 8" xfId="24082"/>
    <cellStyle name="Normal 14 4 2 9" xfId="24083"/>
    <cellStyle name="Normal 14 4 3" xfId="24084"/>
    <cellStyle name="Normal 14 4 3 2" xfId="24085"/>
    <cellStyle name="Normal 14 4 3 3" xfId="24086"/>
    <cellStyle name="Normal 14 4 3 4" xfId="24087"/>
    <cellStyle name="Normal 14 4 3 5" xfId="24088"/>
    <cellStyle name="Normal 14 4 3 6" xfId="24089"/>
    <cellStyle name="Normal 14 4 4" xfId="24090"/>
    <cellStyle name="Normal 14 4 4 2" xfId="24091"/>
    <cellStyle name="Normal 14 4 4 3" xfId="24092"/>
    <cellStyle name="Normal 14 4 4 4" xfId="24093"/>
    <cellStyle name="Normal 14 4 4 5" xfId="24094"/>
    <cellStyle name="Normal 14 4 4 6" xfId="24095"/>
    <cellStyle name="Normal 14 4 5" xfId="24096"/>
    <cellStyle name="Normal 14 4 5 2" xfId="24097"/>
    <cellStyle name="Normal 14 4 5 3" xfId="24098"/>
    <cellStyle name="Normal 14 4 5 4" xfId="24099"/>
    <cellStyle name="Normal 14 4 5 5" xfId="24100"/>
    <cellStyle name="Normal 14 4 5 6" xfId="24101"/>
    <cellStyle name="Normal 14 4 6" xfId="24102"/>
    <cellStyle name="Normal 14 4 6 2" xfId="24103"/>
    <cellStyle name="Normal 14 4 6 3" xfId="24104"/>
    <cellStyle name="Normal 14 4 6 4" xfId="24105"/>
    <cellStyle name="Normal 14 4 6 5" xfId="24106"/>
    <cellStyle name="Normal 14 4 6 6" xfId="24107"/>
    <cellStyle name="Normal 14 4 7" xfId="24108"/>
    <cellStyle name="Normal 14 4 7 2" xfId="24109"/>
    <cellStyle name="Normal 14 4 7 3" xfId="24110"/>
    <cellStyle name="Normal 14 4 7 4" xfId="24111"/>
    <cellStyle name="Normal 14 4 7 5" xfId="24112"/>
    <cellStyle name="Normal 14 4 7 6" xfId="24113"/>
    <cellStyle name="Normal 14 4 8" xfId="24114"/>
    <cellStyle name="Normal 14 4 8 2" xfId="24115"/>
    <cellStyle name="Normal 14 4 8 3" xfId="24116"/>
    <cellStyle name="Normal 14 4 8 4" xfId="24117"/>
    <cellStyle name="Normal 14 4 8 5" xfId="24118"/>
    <cellStyle name="Normal 14 4 8 6" xfId="24119"/>
    <cellStyle name="Normal 14 4 9" xfId="24120"/>
    <cellStyle name="Normal 14 5" xfId="24121"/>
    <cellStyle name="Normal 14 5 10" xfId="24122"/>
    <cellStyle name="Normal 14 5 11" xfId="24123"/>
    <cellStyle name="Normal 14 5 12" xfId="24124"/>
    <cellStyle name="Normal 14 5 13" xfId="24125"/>
    <cellStyle name="Normal 14 5 14" xfId="24126"/>
    <cellStyle name="Normal 14 5 2" xfId="24127"/>
    <cellStyle name="Normal 14 5 2 2" xfId="24128"/>
    <cellStyle name="Normal 14 5 2 3" xfId="24129"/>
    <cellStyle name="Normal 14 5 2 4" xfId="24130"/>
    <cellStyle name="Normal 14 5 2 5" xfId="24131"/>
    <cellStyle name="Normal 14 5 2 6" xfId="24132"/>
    <cellStyle name="Normal 14 5 3" xfId="24133"/>
    <cellStyle name="Normal 14 5 3 2" xfId="24134"/>
    <cellStyle name="Normal 14 5 3 3" xfId="24135"/>
    <cellStyle name="Normal 14 5 3 4" xfId="24136"/>
    <cellStyle name="Normal 14 5 3 5" xfId="24137"/>
    <cellStyle name="Normal 14 5 3 6" xfId="24138"/>
    <cellStyle name="Normal 14 5 4" xfId="24139"/>
    <cellStyle name="Normal 14 5 4 2" xfId="24140"/>
    <cellStyle name="Normal 14 5 4 3" xfId="24141"/>
    <cellStyle name="Normal 14 5 4 4" xfId="24142"/>
    <cellStyle name="Normal 14 5 4 5" xfId="24143"/>
    <cellStyle name="Normal 14 5 4 6" xfId="24144"/>
    <cellStyle name="Normal 14 5 5" xfId="24145"/>
    <cellStyle name="Normal 14 5 5 2" xfId="24146"/>
    <cellStyle name="Normal 14 5 5 3" xfId="24147"/>
    <cellStyle name="Normal 14 5 5 4" xfId="24148"/>
    <cellStyle name="Normal 14 5 5 5" xfId="24149"/>
    <cellStyle name="Normal 14 5 5 6" xfId="24150"/>
    <cellStyle name="Normal 14 5 6" xfId="24151"/>
    <cellStyle name="Normal 14 5 6 2" xfId="24152"/>
    <cellStyle name="Normal 14 5 6 3" xfId="24153"/>
    <cellStyle name="Normal 14 5 6 4" xfId="24154"/>
    <cellStyle name="Normal 14 5 6 5" xfId="24155"/>
    <cellStyle name="Normal 14 5 6 6" xfId="24156"/>
    <cellStyle name="Normal 14 5 7" xfId="24157"/>
    <cellStyle name="Normal 14 5 7 2" xfId="24158"/>
    <cellStyle name="Normal 14 5 7 3" xfId="24159"/>
    <cellStyle name="Normal 14 5 7 4" xfId="24160"/>
    <cellStyle name="Normal 14 5 7 5" xfId="24161"/>
    <cellStyle name="Normal 14 5 7 6" xfId="24162"/>
    <cellStyle name="Normal 14 5 8" xfId="24163"/>
    <cellStyle name="Normal 14 5 9" xfId="24164"/>
    <cellStyle name="Normal 14 6" xfId="24165"/>
    <cellStyle name="Normal 14 6 2" xfId="24166"/>
    <cellStyle name="Normal 14 6 3" xfId="24167"/>
    <cellStyle name="Normal 14 6 4" xfId="24168"/>
    <cellStyle name="Normal 14 6 5" xfId="24169"/>
    <cellStyle name="Normal 14 6 6" xfId="24170"/>
    <cellStyle name="Normal 14 7" xfId="24171"/>
    <cellStyle name="Normal 14 7 2" xfId="24172"/>
    <cellStyle name="Normal 14 7 3" xfId="24173"/>
    <cellStyle name="Normal 14 7 4" xfId="24174"/>
    <cellStyle name="Normal 14 7 5" xfId="24175"/>
    <cellStyle name="Normal 14 7 6" xfId="24176"/>
    <cellStyle name="Normal 14 8" xfId="24177"/>
    <cellStyle name="Normal 14 8 2" xfId="24178"/>
    <cellStyle name="Normal 14 8 3" xfId="24179"/>
    <cellStyle name="Normal 14 8 4" xfId="24180"/>
    <cellStyle name="Normal 14 8 5" xfId="24181"/>
    <cellStyle name="Normal 14 8 6" xfId="24182"/>
    <cellStyle name="Normal 14 9" xfId="24183"/>
    <cellStyle name="Normal 14 9 2" xfId="24184"/>
    <cellStyle name="Normal 14 9 3" xfId="24185"/>
    <cellStyle name="Normal 14 9 4" xfId="24186"/>
    <cellStyle name="Normal 14 9 5" xfId="24187"/>
    <cellStyle name="Normal 14 9 6" xfId="24188"/>
    <cellStyle name="Normal 140" xfId="24189"/>
    <cellStyle name="Normal 140 2" xfId="24190"/>
    <cellStyle name="Normal 141" xfId="24191"/>
    <cellStyle name="Normal 141 2" xfId="24192"/>
    <cellStyle name="Normal 142" xfId="24193"/>
    <cellStyle name="Normal 142 2" xfId="24194"/>
    <cellStyle name="Normal 143" xfId="24195"/>
    <cellStyle name="Normal 143 2" xfId="24196"/>
    <cellStyle name="Normal 144" xfId="24197"/>
    <cellStyle name="Normal 144 2" xfId="24198"/>
    <cellStyle name="Normal 145" xfId="24199"/>
    <cellStyle name="Normal 146" xfId="24200"/>
    <cellStyle name="Normal 147" xfId="24201"/>
    <cellStyle name="Normal 148" xfId="24202"/>
    <cellStyle name="Normal 148 2" xfId="24203"/>
    <cellStyle name="Normal 149" xfId="24204"/>
    <cellStyle name="Normal 15" xfId="24205"/>
    <cellStyle name="Normal 15 10" xfId="24206"/>
    <cellStyle name="Normal 15 10 2" xfId="24207"/>
    <cellStyle name="Normal 15 10 3" xfId="24208"/>
    <cellStyle name="Normal 15 10 4" xfId="24209"/>
    <cellStyle name="Normal 15 10 5" xfId="24210"/>
    <cellStyle name="Normal 15 10 6" xfId="24211"/>
    <cellStyle name="Normal 15 11" xfId="24212"/>
    <cellStyle name="Normal 15 11 2" xfId="24213"/>
    <cellStyle name="Normal 15 11 3" xfId="24214"/>
    <cellStyle name="Normal 15 11 4" xfId="24215"/>
    <cellStyle name="Normal 15 11 5" xfId="24216"/>
    <cellStyle name="Normal 15 11 6" xfId="24217"/>
    <cellStyle name="Normal 15 12" xfId="24218"/>
    <cellStyle name="Normal 15 13" xfId="24219"/>
    <cellStyle name="Normal 15 14" xfId="24220"/>
    <cellStyle name="Normal 15 15" xfId="24221"/>
    <cellStyle name="Normal 15 16" xfId="24222"/>
    <cellStyle name="Normal 15 17" xfId="24223"/>
    <cellStyle name="Normal 15 18" xfId="24224"/>
    <cellStyle name="Normal 15 19" xfId="24225"/>
    <cellStyle name="Normal 15 2" xfId="24226"/>
    <cellStyle name="Normal 15 2 10" xfId="24227"/>
    <cellStyle name="Normal 15 2 11" xfId="24228"/>
    <cellStyle name="Normal 15 2 12" xfId="24229"/>
    <cellStyle name="Normal 15 2 13" xfId="24230"/>
    <cellStyle name="Normal 15 2 14" xfId="24231"/>
    <cellStyle name="Normal 15 2 15" xfId="24232"/>
    <cellStyle name="Normal 15 2 2" xfId="24233"/>
    <cellStyle name="Normal 15 2 2 10" xfId="24234"/>
    <cellStyle name="Normal 15 2 2 11" xfId="24235"/>
    <cellStyle name="Normal 15 2 2 12" xfId="24236"/>
    <cellStyle name="Normal 15 2 2 2" xfId="24237"/>
    <cellStyle name="Normal 15 2 2 2 2" xfId="24238"/>
    <cellStyle name="Normal 15 2 2 2 3" xfId="24239"/>
    <cellStyle name="Normal 15 2 2 2 4" xfId="24240"/>
    <cellStyle name="Normal 15 2 2 2 5" xfId="24241"/>
    <cellStyle name="Normal 15 2 2 2 6" xfId="24242"/>
    <cellStyle name="Normal 15 2 2 3" xfId="24243"/>
    <cellStyle name="Normal 15 2 2 3 2" xfId="24244"/>
    <cellStyle name="Normal 15 2 2 3 3" xfId="24245"/>
    <cellStyle name="Normal 15 2 2 3 4" xfId="24246"/>
    <cellStyle name="Normal 15 2 2 3 5" xfId="24247"/>
    <cellStyle name="Normal 15 2 2 3 6" xfId="24248"/>
    <cellStyle name="Normal 15 2 2 4" xfId="24249"/>
    <cellStyle name="Normal 15 2 2 4 2" xfId="24250"/>
    <cellStyle name="Normal 15 2 2 4 3" xfId="24251"/>
    <cellStyle name="Normal 15 2 2 4 4" xfId="24252"/>
    <cellStyle name="Normal 15 2 2 4 5" xfId="24253"/>
    <cellStyle name="Normal 15 2 2 4 6" xfId="24254"/>
    <cellStyle name="Normal 15 2 2 5" xfId="24255"/>
    <cellStyle name="Normal 15 2 2 5 2" xfId="24256"/>
    <cellStyle name="Normal 15 2 2 5 3" xfId="24257"/>
    <cellStyle name="Normal 15 2 2 5 4" xfId="24258"/>
    <cellStyle name="Normal 15 2 2 5 5" xfId="24259"/>
    <cellStyle name="Normal 15 2 2 5 6" xfId="24260"/>
    <cellStyle name="Normal 15 2 2 6" xfId="24261"/>
    <cellStyle name="Normal 15 2 2 6 2" xfId="24262"/>
    <cellStyle name="Normal 15 2 2 6 3" xfId="24263"/>
    <cellStyle name="Normal 15 2 2 6 4" xfId="24264"/>
    <cellStyle name="Normal 15 2 2 6 5" xfId="24265"/>
    <cellStyle name="Normal 15 2 2 6 6" xfId="24266"/>
    <cellStyle name="Normal 15 2 2 7" xfId="24267"/>
    <cellStyle name="Normal 15 2 2 7 2" xfId="24268"/>
    <cellStyle name="Normal 15 2 2 7 3" xfId="24269"/>
    <cellStyle name="Normal 15 2 2 7 4" xfId="24270"/>
    <cellStyle name="Normal 15 2 2 7 5" xfId="24271"/>
    <cellStyle name="Normal 15 2 2 7 6" xfId="24272"/>
    <cellStyle name="Normal 15 2 2 8" xfId="24273"/>
    <cellStyle name="Normal 15 2 2 9" xfId="24274"/>
    <cellStyle name="Normal 15 2 3" xfId="24275"/>
    <cellStyle name="Normal 15 2 3 2" xfId="24276"/>
    <cellStyle name="Normal 15 2 3 3" xfId="24277"/>
    <cellStyle name="Normal 15 2 3 4" xfId="24278"/>
    <cellStyle name="Normal 15 2 3 5" xfId="24279"/>
    <cellStyle name="Normal 15 2 3 6" xfId="24280"/>
    <cellStyle name="Normal 15 2 4" xfId="24281"/>
    <cellStyle name="Normal 15 2 4 2" xfId="24282"/>
    <cellStyle name="Normal 15 2 4 3" xfId="24283"/>
    <cellStyle name="Normal 15 2 4 4" xfId="24284"/>
    <cellStyle name="Normal 15 2 4 5" xfId="24285"/>
    <cellStyle name="Normal 15 2 4 6" xfId="24286"/>
    <cellStyle name="Normal 15 2 5" xfId="24287"/>
    <cellStyle name="Normal 15 2 5 2" xfId="24288"/>
    <cellStyle name="Normal 15 2 5 3" xfId="24289"/>
    <cellStyle name="Normal 15 2 5 4" xfId="24290"/>
    <cellStyle name="Normal 15 2 5 5" xfId="24291"/>
    <cellStyle name="Normal 15 2 5 6" xfId="24292"/>
    <cellStyle name="Normal 15 2 6" xfId="24293"/>
    <cellStyle name="Normal 15 2 6 2" xfId="24294"/>
    <cellStyle name="Normal 15 2 6 3" xfId="24295"/>
    <cellStyle name="Normal 15 2 6 4" xfId="24296"/>
    <cellStyle name="Normal 15 2 6 5" xfId="24297"/>
    <cellStyle name="Normal 15 2 6 6" xfId="24298"/>
    <cellStyle name="Normal 15 2 7" xfId="24299"/>
    <cellStyle name="Normal 15 2 7 2" xfId="24300"/>
    <cellStyle name="Normal 15 2 7 3" xfId="24301"/>
    <cellStyle name="Normal 15 2 7 4" xfId="24302"/>
    <cellStyle name="Normal 15 2 7 5" xfId="24303"/>
    <cellStyle name="Normal 15 2 7 6" xfId="24304"/>
    <cellStyle name="Normal 15 2 8" xfId="24305"/>
    <cellStyle name="Normal 15 2 8 2" xfId="24306"/>
    <cellStyle name="Normal 15 2 8 3" xfId="24307"/>
    <cellStyle name="Normal 15 2 8 4" xfId="24308"/>
    <cellStyle name="Normal 15 2 8 5" xfId="24309"/>
    <cellStyle name="Normal 15 2 8 6" xfId="24310"/>
    <cellStyle name="Normal 15 2 9" xfId="24311"/>
    <cellStyle name="Normal 15 20" xfId="24312"/>
    <cellStyle name="Normal 15 3" xfId="24313"/>
    <cellStyle name="Normal 15 3 10" xfId="24314"/>
    <cellStyle name="Normal 15 3 11" xfId="24315"/>
    <cellStyle name="Normal 15 3 12" xfId="24316"/>
    <cellStyle name="Normal 15 3 13" xfId="24317"/>
    <cellStyle name="Normal 15 3 14" xfId="24318"/>
    <cellStyle name="Normal 15 3 15" xfId="24319"/>
    <cellStyle name="Normal 15 3 16" xfId="24320"/>
    <cellStyle name="Normal 15 3 2" xfId="24321"/>
    <cellStyle name="Normal 15 3 2 10" xfId="24322"/>
    <cellStyle name="Normal 15 3 2 11" xfId="24323"/>
    <cellStyle name="Normal 15 3 2 12" xfId="24324"/>
    <cellStyle name="Normal 15 3 2 2" xfId="24325"/>
    <cellStyle name="Normal 15 3 2 2 2" xfId="24326"/>
    <cellStyle name="Normal 15 3 2 2 3" xfId="24327"/>
    <cellStyle name="Normal 15 3 2 2 4" xfId="24328"/>
    <cellStyle name="Normal 15 3 2 2 5" xfId="24329"/>
    <cellStyle name="Normal 15 3 2 2 6" xfId="24330"/>
    <cellStyle name="Normal 15 3 2 3" xfId="24331"/>
    <cellStyle name="Normal 15 3 2 3 2" xfId="24332"/>
    <cellStyle name="Normal 15 3 2 3 3" xfId="24333"/>
    <cellStyle name="Normal 15 3 2 3 4" xfId="24334"/>
    <cellStyle name="Normal 15 3 2 3 5" xfId="24335"/>
    <cellStyle name="Normal 15 3 2 3 6" xfId="24336"/>
    <cellStyle name="Normal 15 3 2 4" xfId="24337"/>
    <cellStyle name="Normal 15 3 2 4 2" xfId="24338"/>
    <cellStyle name="Normal 15 3 2 4 3" xfId="24339"/>
    <cellStyle name="Normal 15 3 2 4 4" xfId="24340"/>
    <cellStyle name="Normal 15 3 2 4 5" xfId="24341"/>
    <cellStyle name="Normal 15 3 2 4 6" xfId="24342"/>
    <cellStyle name="Normal 15 3 2 5" xfId="24343"/>
    <cellStyle name="Normal 15 3 2 5 2" xfId="24344"/>
    <cellStyle name="Normal 15 3 2 5 3" xfId="24345"/>
    <cellStyle name="Normal 15 3 2 5 4" xfId="24346"/>
    <cellStyle name="Normal 15 3 2 5 5" xfId="24347"/>
    <cellStyle name="Normal 15 3 2 5 6" xfId="24348"/>
    <cellStyle name="Normal 15 3 2 6" xfId="24349"/>
    <cellStyle name="Normal 15 3 2 6 2" xfId="24350"/>
    <cellStyle name="Normal 15 3 2 6 3" xfId="24351"/>
    <cellStyle name="Normal 15 3 2 6 4" xfId="24352"/>
    <cellStyle name="Normal 15 3 2 6 5" xfId="24353"/>
    <cellStyle name="Normal 15 3 2 6 6" xfId="24354"/>
    <cellStyle name="Normal 15 3 2 7" xfId="24355"/>
    <cellStyle name="Normal 15 3 2 7 2" xfId="24356"/>
    <cellStyle name="Normal 15 3 2 7 3" xfId="24357"/>
    <cellStyle name="Normal 15 3 2 7 4" xfId="24358"/>
    <cellStyle name="Normal 15 3 2 7 5" xfId="24359"/>
    <cellStyle name="Normal 15 3 2 7 6" xfId="24360"/>
    <cellStyle name="Normal 15 3 2 8" xfId="24361"/>
    <cellStyle name="Normal 15 3 2 9" xfId="24362"/>
    <cellStyle name="Normal 15 3 3" xfId="24363"/>
    <cellStyle name="Normal 15 3 3 2" xfId="24364"/>
    <cellStyle name="Normal 15 3 3 3" xfId="24365"/>
    <cellStyle name="Normal 15 3 3 4" xfId="24366"/>
    <cellStyle name="Normal 15 3 3 5" xfId="24367"/>
    <cellStyle name="Normal 15 3 3 6" xfId="24368"/>
    <cellStyle name="Normal 15 3 4" xfId="24369"/>
    <cellStyle name="Normal 15 3 4 2" xfId="24370"/>
    <cellStyle name="Normal 15 3 4 3" xfId="24371"/>
    <cellStyle name="Normal 15 3 4 4" xfId="24372"/>
    <cellStyle name="Normal 15 3 4 5" xfId="24373"/>
    <cellStyle name="Normal 15 3 4 6" xfId="24374"/>
    <cellStyle name="Normal 15 3 5" xfId="24375"/>
    <cellStyle name="Normal 15 3 5 2" xfId="24376"/>
    <cellStyle name="Normal 15 3 5 3" xfId="24377"/>
    <cellStyle name="Normal 15 3 5 4" xfId="24378"/>
    <cellStyle name="Normal 15 3 5 5" xfId="24379"/>
    <cellStyle name="Normal 15 3 5 6" xfId="24380"/>
    <cellStyle name="Normal 15 3 6" xfId="24381"/>
    <cellStyle name="Normal 15 3 6 2" xfId="24382"/>
    <cellStyle name="Normal 15 3 6 3" xfId="24383"/>
    <cellStyle name="Normal 15 3 6 4" xfId="24384"/>
    <cellStyle name="Normal 15 3 6 5" xfId="24385"/>
    <cellStyle name="Normal 15 3 6 6" xfId="24386"/>
    <cellStyle name="Normal 15 3 7" xfId="24387"/>
    <cellStyle name="Normal 15 3 7 2" xfId="24388"/>
    <cellStyle name="Normal 15 3 7 3" xfId="24389"/>
    <cellStyle name="Normal 15 3 7 4" xfId="24390"/>
    <cellStyle name="Normal 15 3 7 5" xfId="24391"/>
    <cellStyle name="Normal 15 3 7 6" xfId="24392"/>
    <cellStyle name="Normal 15 3 8" xfId="24393"/>
    <cellStyle name="Normal 15 3 8 2" xfId="24394"/>
    <cellStyle name="Normal 15 3 8 3" xfId="24395"/>
    <cellStyle name="Normal 15 3 8 4" xfId="24396"/>
    <cellStyle name="Normal 15 3 8 5" xfId="24397"/>
    <cellStyle name="Normal 15 3 8 6" xfId="24398"/>
    <cellStyle name="Normal 15 3 9" xfId="24399"/>
    <cellStyle name="Normal 15 4" xfId="24400"/>
    <cellStyle name="Normal 15 4 10" xfId="24401"/>
    <cellStyle name="Normal 15 4 11" xfId="24402"/>
    <cellStyle name="Normal 15 4 12" xfId="24403"/>
    <cellStyle name="Normal 15 4 13" xfId="24404"/>
    <cellStyle name="Normal 15 4 14" xfId="24405"/>
    <cellStyle name="Normal 15 4 15" xfId="24406"/>
    <cellStyle name="Normal 15 4 2" xfId="24407"/>
    <cellStyle name="Normal 15 4 2 10" xfId="24408"/>
    <cellStyle name="Normal 15 4 2 11" xfId="24409"/>
    <cellStyle name="Normal 15 4 2 12" xfId="24410"/>
    <cellStyle name="Normal 15 4 2 2" xfId="24411"/>
    <cellStyle name="Normal 15 4 2 2 2" xfId="24412"/>
    <cellStyle name="Normal 15 4 2 2 3" xfId="24413"/>
    <cellStyle name="Normal 15 4 2 2 4" xfId="24414"/>
    <cellStyle name="Normal 15 4 2 2 5" xfId="24415"/>
    <cellStyle name="Normal 15 4 2 2 6" xfId="24416"/>
    <cellStyle name="Normal 15 4 2 3" xfId="24417"/>
    <cellStyle name="Normal 15 4 2 3 2" xfId="24418"/>
    <cellStyle name="Normal 15 4 2 3 3" xfId="24419"/>
    <cellStyle name="Normal 15 4 2 3 4" xfId="24420"/>
    <cellStyle name="Normal 15 4 2 3 5" xfId="24421"/>
    <cellStyle name="Normal 15 4 2 3 6" xfId="24422"/>
    <cellStyle name="Normal 15 4 2 4" xfId="24423"/>
    <cellStyle name="Normal 15 4 2 4 2" xfId="24424"/>
    <cellStyle name="Normal 15 4 2 4 3" xfId="24425"/>
    <cellStyle name="Normal 15 4 2 4 4" xfId="24426"/>
    <cellStyle name="Normal 15 4 2 4 5" xfId="24427"/>
    <cellStyle name="Normal 15 4 2 4 6" xfId="24428"/>
    <cellStyle name="Normal 15 4 2 5" xfId="24429"/>
    <cellStyle name="Normal 15 4 2 5 2" xfId="24430"/>
    <cellStyle name="Normal 15 4 2 5 3" xfId="24431"/>
    <cellStyle name="Normal 15 4 2 5 4" xfId="24432"/>
    <cellStyle name="Normal 15 4 2 5 5" xfId="24433"/>
    <cellStyle name="Normal 15 4 2 5 6" xfId="24434"/>
    <cellStyle name="Normal 15 4 2 6" xfId="24435"/>
    <cellStyle name="Normal 15 4 2 6 2" xfId="24436"/>
    <cellStyle name="Normal 15 4 2 6 3" xfId="24437"/>
    <cellStyle name="Normal 15 4 2 6 4" xfId="24438"/>
    <cellStyle name="Normal 15 4 2 6 5" xfId="24439"/>
    <cellStyle name="Normal 15 4 2 6 6" xfId="24440"/>
    <cellStyle name="Normal 15 4 2 7" xfId="24441"/>
    <cellStyle name="Normal 15 4 2 7 2" xfId="24442"/>
    <cellStyle name="Normal 15 4 2 7 3" xfId="24443"/>
    <cellStyle name="Normal 15 4 2 7 4" xfId="24444"/>
    <cellStyle name="Normal 15 4 2 7 5" xfId="24445"/>
    <cellStyle name="Normal 15 4 2 7 6" xfId="24446"/>
    <cellStyle name="Normal 15 4 2 8" xfId="24447"/>
    <cellStyle name="Normal 15 4 2 9" xfId="24448"/>
    <cellStyle name="Normal 15 4 3" xfId="24449"/>
    <cellStyle name="Normal 15 4 3 2" xfId="24450"/>
    <cellStyle name="Normal 15 4 3 3" xfId="24451"/>
    <cellStyle name="Normal 15 4 3 4" xfId="24452"/>
    <cellStyle name="Normal 15 4 3 5" xfId="24453"/>
    <cellStyle name="Normal 15 4 3 6" xfId="24454"/>
    <cellStyle name="Normal 15 4 4" xfId="24455"/>
    <cellStyle name="Normal 15 4 4 2" xfId="24456"/>
    <cellStyle name="Normal 15 4 4 3" xfId="24457"/>
    <cellStyle name="Normal 15 4 4 4" xfId="24458"/>
    <cellStyle name="Normal 15 4 4 5" xfId="24459"/>
    <cellStyle name="Normal 15 4 4 6" xfId="24460"/>
    <cellStyle name="Normal 15 4 5" xfId="24461"/>
    <cellStyle name="Normal 15 4 5 2" xfId="24462"/>
    <cellStyle name="Normal 15 4 5 3" xfId="24463"/>
    <cellStyle name="Normal 15 4 5 4" xfId="24464"/>
    <cellStyle name="Normal 15 4 5 5" xfId="24465"/>
    <cellStyle name="Normal 15 4 5 6" xfId="24466"/>
    <cellStyle name="Normal 15 4 6" xfId="24467"/>
    <cellStyle name="Normal 15 4 6 2" xfId="24468"/>
    <cellStyle name="Normal 15 4 6 3" xfId="24469"/>
    <cellStyle name="Normal 15 4 6 4" xfId="24470"/>
    <cellStyle name="Normal 15 4 6 5" xfId="24471"/>
    <cellStyle name="Normal 15 4 6 6" xfId="24472"/>
    <cellStyle name="Normal 15 4 7" xfId="24473"/>
    <cellStyle name="Normal 15 4 7 2" xfId="24474"/>
    <cellStyle name="Normal 15 4 7 3" xfId="24475"/>
    <cellStyle name="Normal 15 4 7 4" xfId="24476"/>
    <cellStyle name="Normal 15 4 7 5" xfId="24477"/>
    <cellStyle name="Normal 15 4 7 6" xfId="24478"/>
    <cellStyle name="Normal 15 4 8" xfId="24479"/>
    <cellStyle name="Normal 15 4 8 2" xfId="24480"/>
    <cellStyle name="Normal 15 4 8 3" xfId="24481"/>
    <cellStyle name="Normal 15 4 8 4" xfId="24482"/>
    <cellStyle name="Normal 15 4 8 5" xfId="24483"/>
    <cellStyle name="Normal 15 4 8 6" xfId="24484"/>
    <cellStyle name="Normal 15 4 9" xfId="24485"/>
    <cellStyle name="Normal 15 5" xfId="24486"/>
    <cellStyle name="Normal 15 5 10" xfId="24487"/>
    <cellStyle name="Normal 15 5 11" xfId="24488"/>
    <cellStyle name="Normal 15 5 12" xfId="24489"/>
    <cellStyle name="Normal 15 5 13" xfId="24490"/>
    <cellStyle name="Normal 15 5 14" xfId="24491"/>
    <cellStyle name="Normal 15 5 2" xfId="24492"/>
    <cellStyle name="Normal 15 5 2 2" xfId="24493"/>
    <cellStyle name="Normal 15 5 2 3" xfId="24494"/>
    <cellStyle name="Normal 15 5 2 4" xfId="24495"/>
    <cellStyle name="Normal 15 5 2 5" xfId="24496"/>
    <cellStyle name="Normal 15 5 2 6" xfId="24497"/>
    <cellStyle name="Normal 15 5 3" xfId="24498"/>
    <cellStyle name="Normal 15 5 3 2" xfId="24499"/>
    <cellStyle name="Normal 15 5 3 3" xfId="24500"/>
    <cellStyle name="Normal 15 5 3 4" xfId="24501"/>
    <cellStyle name="Normal 15 5 3 5" xfId="24502"/>
    <cellStyle name="Normal 15 5 3 6" xfId="24503"/>
    <cellStyle name="Normal 15 5 4" xfId="24504"/>
    <cellStyle name="Normal 15 5 4 2" xfId="24505"/>
    <cellStyle name="Normal 15 5 4 3" xfId="24506"/>
    <cellStyle name="Normal 15 5 4 4" xfId="24507"/>
    <cellStyle name="Normal 15 5 4 5" xfId="24508"/>
    <cellStyle name="Normal 15 5 4 6" xfId="24509"/>
    <cellStyle name="Normal 15 5 5" xfId="24510"/>
    <cellStyle name="Normal 15 5 5 2" xfId="24511"/>
    <cellStyle name="Normal 15 5 5 3" xfId="24512"/>
    <cellStyle name="Normal 15 5 5 4" xfId="24513"/>
    <cellStyle name="Normal 15 5 5 5" xfId="24514"/>
    <cellStyle name="Normal 15 5 5 6" xfId="24515"/>
    <cellStyle name="Normal 15 5 6" xfId="24516"/>
    <cellStyle name="Normal 15 5 6 2" xfId="24517"/>
    <cellStyle name="Normal 15 5 6 3" xfId="24518"/>
    <cellStyle name="Normal 15 5 6 4" xfId="24519"/>
    <cellStyle name="Normal 15 5 6 5" xfId="24520"/>
    <cellStyle name="Normal 15 5 6 6" xfId="24521"/>
    <cellStyle name="Normal 15 5 7" xfId="24522"/>
    <cellStyle name="Normal 15 5 7 2" xfId="24523"/>
    <cellStyle name="Normal 15 5 7 3" xfId="24524"/>
    <cellStyle name="Normal 15 5 7 4" xfId="24525"/>
    <cellStyle name="Normal 15 5 7 5" xfId="24526"/>
    <cellStyle name="Normal 15 5 7 6" xfId="24527"/>
    <cellStyle name="Normal 15 5 8" xfId="24528"/>
    <cellStyle name="Normal 15 5 9" xfId="24529"/>
    <cellStyle name="Normal 15 6" xfId="24530"/>
    <cellStyle name="Normal 15 6 2" xfId="24531"/>
    <cellStyle name="Normal 15 6 3" xfId="24532"/>
    <cellStyle name="Normal 15 6 4" xfId="24533"/>
    <cellStyle name="Normal 15 6 5" xfId="24534"/>
    <cellStyle name="Normal 15 6 6" xfId="24535"/>
    <cellStyle name="Normal 15 7" xfId="24536"/>
    <cellStyle name="Normal 15 7 2" xfId="24537"/>
    <cellStyle name="Normal 15 7 3" xfId="24538"/>
    <cellStyle name="Normal 15 7 4" xfId="24539"/>
    <cellStyle name="Normal 15 7 5" xfId="24540"/>
    <cellStyle name="Normal 15 7 6" xfId="24541"/>
    <cellStyle name="Normal 15 8" xfId="24542"/>
    <cellStyle name="Normal 15 8 2" xfId="24543"/>
    <cellStyle name="Normal 15 8 3" xfId="24544"/>
    <cellStyle name="Normal 15 8 4" xfId="24545"/>
    <cellStyle name="Normal 15 8 5" xfId="24546"/>
    <cellStyle name="Normal 15 8 6" xfId="24547"/>
    <cellStyle name="Normal 15 9" xfId="24548"/>
    <cellStyle name="Normal 15 9 2" xfId="24549"/>
    <cellStyle name="Normal 15 9 3" xfId="24550"/>
    <cellStyle name="Normal 15 9 4" xfId="24551"/>
    <cellStyle name="Normal 15 9 5" xfId="24552"/>
    <cellStyle name="Normal 15 9 6" xfId="24553"/>
    <cellStyle name="Normal 150" xfId="24554"/>
    <cellStyle name="Normal 151" xfId="24555"/>
    <cellStyle name="Normal 152" xfId="24556"/>
    <cellStyle name="Normal 153" xfId="24557"/>
    <cellStyle name="Normal 154" xfId="24558"/>
    <cellStyle name="Normal 155" xfId="24559"/>
    <cellStyle name="Normal 156" xfId="24560"/>
    <cellStyle name="Normal 157" xfId="24561"/>
    <cellStyle name="Normal 158" xfId="24562"/>
    <cellStyle name="Normal 159" xfId="24563"/>
    <cellStyle name="Normal 16" xfId="24564"/>
    <cellStyle name="Normal 16 10" xfId="24565"/>
    <cellStyle name="Normal 16 10 2" xfId="24566"/>
    <cellStyle name="Normal 16 11" xfId="24567"/>
    <cellStyle name="Normal 16 11 2" xfId="24568"/>
    <cellStyle name="Normal 16 12" xfId="24569"/>
    <cellStyle name="Normal 16 12 2" xfId="24570"/>
    <cellStyle name="Normal 16 13" xfId="24571"/>
    <cellStyle name="Normal 16 13 2" xfId="24572"/>
    <cellStyle name="Normal 16 14" xfId="24573"/>
    <cellStyle name="Normal 16 14 2" xfId="24574"/>
    <cellStyle name="Normal 16 15" xfId="24575"/>
    <cellStyle name="Normal 16 2" xfId="24576"/>
    <cellStyle name="Normal 16 2 2" xfId="24577"/>
    <cellStyle name="Normal 16 2 3" xfId="24578"/>
    <cellStyle name="Normal 16 3" xfId="24579"/>
    <cellStyle name="Normal 16 3 2" xfId="24580"/>
    <cellStyle name="Normal 16 4" xfId="24581"/>
    <cellStyle name="Normal 16 4 2" xfId="24582"/>
    <cellStyle name="Normal 16 5" xfId="24583"/>
    <cellStyle name="Normal 16 5 2" xfId="24584"/>
    <cellStyle name="Normal 16 6" xfId="24585"/>
    <cellStyle name="Normal 16 6 2" xfId="24586"/>
    <cellStyle name="Normal 16 7" xfId="24587"/>
    <cellStyle name="Normal 16 7 2" xfId="24588"/>
    <cellStyle name="Normal 16 8" xfId="24589"/>
    <cellStyle name="Normal 16 8 2" xfId="24590"/>
    <cellStyle name="Normal 16 9" xfId="24591"/>
    <cellStyle name="Normal 16 9 2" xfId="24592"/>
    <cellStyle name="Normal 160" xfId="24593"/>
    <cellStyle name="Normal 161" xfId="24594"/>
    <cellStyle name="Normal 162" xfId="24595"/>
    <cellStyle name="Normal 163" xfId="24596"/>
    <cellStyle name="Normal 164" xfId="24597"/>
    <cellStyle name="Normal 165" xfId="24598"/>
    <cellStyle name="Normal 166" xfId="24599"/>
    <cellStyle name="Normal 167" xfId="24600"/>
    <cellStyle name="Normal 168" xfId="24601"/>
    <cellStyle name="Normal 169" xfId="24602"/>
    <cellStyle name="Normal 17" xfId="24603"/>
    <cellStyle name="Normal 17 10" xfId="24604"/>
    <cellStyle name="Normal 17 10 10" xfId="24605"/>
    <cellStyle name="Normal 17 10 11" xfId="24606"/>
    <cellStyle name="Normal 17 10 12" xfId="24607"/>
    <cellStyle name="Normal 17 10 2" xfId="24608"/>
    <cellStyle name="Normal 17 10 2 2" xfId="24609"/>
    <cellStyle name="Normal 17 10 2 3" xfId="24610"/>
    <cellStyle name="Normal 17 10 2 4" xfId="24611"/>
    <cellStyle name="Normal 17 10 2 5" xfId="24612"/>
    <cellStyle name="Normal 17 10 2 6" xfId="24613"/>
    <cellStyle name="Normal 17 10 3" xfId="24614"/>
    <cellStyle name="Normal 17 10 3 2" xfId="24615"/>
    <cellStyle name="Normal 17 10 3 3" xfId="24616"/>
    <cellStyle name="Normal 17 10 3 4" xfId="24617"/>
    <cellStyle name="Normal 17 10 3 5" xfId="24618"/>
    <cellStyle name="Normal 17 10 3 6" xfId="24619"/>
    <cellStyle name="Normal 17 10 4" xfId="24620"/>
    <cellStyle name="Normal 17 10 4 2" xfId="24621"/>
    <cellStyle name="Normal 17 10 4 3" xfId="24622"/>
    <cellStyle name="Normal 17 10 4 4" xfId="24623"/>
    <cellStyle name="Normal 17 10 4 5" xfId="24624"/>
    <cellStyle name="Normal 17 10 4 6" xfId="24625"/>
    <cellStyle name="Normal 17 10 5" xfId="24626"/>
    <cellStyle name="Normal 17 10 5 2" xfId="24627"/>
    <cellStyle name="Normal 17 10 5 3" xfId="24628"/>
    <cellStyle name="Normal 17 10 5 4" xfId="24629"/>
    <cellStyle name="Normal 17 10 5 5" xfId="24630"/>
    <cellStyle name="Normal 17 10 5 6" xfId="24631"/>
    <cellStyle name="Normal 17 10 6" xfId="24632"/>
    <cellStyle name="Normal 17 10 6 2" xfId="24633"/>
    <cellStyle name="Normal 17 10 6 3" xfId="24634"/>
    <cellStyle name="Normal 17 10 6 4" xfId="24635"/>
    <cellStyle name="Normal 17 10 6 5" xfId="24636"/>
    <cellStyle name="Normal 17 10 6 6" xfId="24637"/>
    <cellStyle name="Normal 17 10 7" xfId="24638"/>
    <cellStyle name="Normal 17 10 7 2" xfId="24639"/>
    <cellStyle name="Normal 17 10 7 3" xfId="24640"/>
    <cellStyle name="Normal 17 10 7 4" xfId="24641"/>
    <cellStyle name="Normal 17 10 7 5" xfId="24642"/>
    <cellStyle name="Normal 17 10 7 6" xfId="24643"/>
    <cellStyle name="Normal 17 10 8" xfId="24644"/>
    <cellStyle name="Normal 17 10 9" xfId="24645"/>
    <cellStyle name="Normal 17 11" xfId="24646"/>
    <cellStyle name="Normal 17 11 10" xfId="24647"/>
    <cellStyle name="Normal 17 11 11" xfId="24648"/>
    <cellStyle name="Normal 17 11 12" xfId="24649"/>
    <cellStyle name="Normal 17 11 2" xfId="24650"/>
    <cellStyle name="Normal 17 11 2 2" xfId="24651"/>
    <cellStyle name="Normal 17 11 2 3" xfId="24652"/>
    <cellStyle name="Normal 17 11 2 4" xfId="24653"/>
    <cellStyle name="Normal 17 11 2 5" xfId="24654"/>
    <cellStyle name="Normal 17 11 2 6" xfId="24655"/>
    <cellStyle name="Normal 17 11 3" xfId="24656"/>
    <cellStyle name="Normal 17 11 3 2" xfId="24657"/>
    <cellStyle name="Normal 17 11 3 3" xfId="24658"/>
    <cellStyle name="Normal 17 11 3 4" xfId="24659"/>
    <cellStyle name="Normal 17 11 3 5" xfId="24660"/>
    <cellStyle name="Normal 17 11 3 6" xfId="24661"/>
    <cellStyle name="Normal 17 11 4" xfId="24662"/>
    <cellStyle name="Normal 17 11 4 2" xfId="24663"/>
    <cellStyle name="Normal 17 11 4 3" xfId="24664"/>
    <cellStyle name="Normal 17 11 4 4" xfId="24665"/>
    <cellStyle name="Normal 17 11 4 5" xfId="24666"/>
    <cellStyle name="Normal 17 11 4 6" xfId="24667"/>
    <cellStyle name="Normal 17 11 5" xfId="24668"/>
    <cellStyle name="Normal 17 11 5 2" xfId="24669"/>
    <cellStyle name="Normal 17 11 5 3" xfId="24670"/>
    <cellStyle name="Normal 17 11 5 4" xfId="24671"/>
    <cellStyle name="Normal 17 11 5 5" xfId="24672"/>
    <cellStyle name="Normal 17 11 5 6" xfId="24673"/>
    <cellStyle name="Normal 17 11 6" xfId="24674"/>
    <cellStyle name="Normal 17 11 6 2" xfId="24675"/>
    <cellStyle name="Normal 17 11 6 3" xfId="24676"/>
    <cellStyle name="Normal 17 11 6 4" xfId="24677"/>
    <cellStyle name="Normal 17 11 6 5" xfId="24678"/>
    <cellStyle name="Normal 17 11 6 6" xfId="24679"/>
    <cellStyle name="Normal 17 11 7" xfId="24680"/>
    <cellStyle name="Normal 17 11 7 2" xfId="24681"/>
    <cellStyle name="Normal 17 11 7 3" xfId="24682"/>
    <cellStyle name="Normal 17 11 7 4" xfId="24683"/>
    <cellStyle name="Normal 17 11 7 5" xfId="24684"/>
    <cellStyle name="Normal 17 11 7 6" xfId="24685"/>
    <cellStyle name="Normal 17 11 8" xfId="24686"/>
    <cellStyle name="Normal 17 11 9" xfId="24687"/>
    <cellStyle name="Normal 17 12" xfId="24688"/>
    <cellStyle name="Normal 17 12 10" xfId="24689"/>
    <cellStyle name="Normal 17 12 11" xfId="24690"/>
    <cellStyle name="Normal 17 12 12" xfId="24691"/>
    <cellStyle name="Normal 17 12 2" xfId="24692"/>
    <cellStyle name="Normal 17 12 2 2" xfId="24693"/>
    <cellStyle name="Normal 17 12 2 3" xfId="24694"/>
    <cellStyle name="Normal 17 12 2 4" xfId="24695"/>
    <cellStyle name="Normal 17 12 2 5" xfId="24696"/>
    <cellStyle name="Normal 17 12 2 6" xfId="24697"/>
    <cellStyle name="Normal 17 12 3" xfId="24698"/>
    <cellStyle name="Normal 17 12 3 2" xfId="24699"/>
    <cellStyle name="Normal 17 12 3 3" xfId="24700"/>
    <cellStyle name="Normal 17 12 3 4" xfId="24701"/>
    <cellStyle name="Normal 17 12 3 5" xfId="24702"/>
    <cellStyle name="Normal 17 12 3 6" xfId="24703"/>
    <cellStyle name="Normal 17 12 4" xfId="24704"/>
    <cellStyle name="Normal 17 12 4 2" xfId="24705"/>
    <cellStyle name="Normal 17 12 4 3" xfId="24706"/>
    <cellStyle name="Normal 17 12 4 4" xfId="24707"/>
    <cellStyle name="Normal 17 12 4 5" xfId="24708"/>
    <cellStyle name="Normal 17 12 4 6" xfId="24709"/>
    <cellStyle name="Normal 17 12 5" xfId="24710"/>
    <cellStyle name="Normal 17 12 5 2" xfId="24711"/>
    <cellStyle name="Normal 17 12 5 3" xfId="24712"/>
    <cellStyle name="Normal 17 12 5 4" xfId="24713"/>
    <cellStyle name="Normal 17 12 5 5" xfId="24714"/>
    <cellStyle name="Normal 17 12 5 6" xfId="24715"/>
    <cellStyle name="Normal 17 12 6" xfId="24716"/>
    <cellStyle name="Normal 17 12 6 2" xfId="24717"/>
    <cellStyle name="Normal 17 12 6 3" xfId="24718"/>
    <cellStyle name="Normal 17 12 6 4" xfId="24719"/>
    <cellStyle name="Normal 17 12 6 5" xfId="24720"/>
    <cellStyle name="Normal 17 12 6 6" xfId="24721"/>
    <cellStyle name="Normal 17 12 7" xfId="24722"/>
    <cellStyle name="Normal 17 12 7 2" xfId="24723"/>
    <cellStyle name="Normal 17 12 7 3" xfId="24724"/>
    <cellStyle name="Normal 17 12 7 4" xfId="24725"/>
    <cellStyle name="Normal 17 12 7 5" xfId="24726"/>
    <cellStyle name="Normal 17 12 7 6" xfId="24727"/>
    <cellStyle name="Normal 17 12 8" xfId="24728"/>
    <cellStyle name="Normal 17 12 9" xfId="24729"/>
    <cellStyle name="Normal 17 13" xfId="24730"/>
    <cellStyle name="Normal 17 13 10" xfId="24731"/>
    <cellStyle name="Normal 17 13 11" xfId="24732"/>
    <cellStyle name="Normal 17 13 12" xfId="24733"/>
    <cellStyle name="Normal 17 13 2" xfId="24734"/>
    <cellStyle name="Normal 17 13 2 2" xfId="24735"/>
    <cellStyle name="Normal 17 13 2 3" xfId="24736"/>
    <cellStyle name="Normal 17 13 2 4" xfId="24737"/>
    <cellStyle name="Normal 17 13 2 5" xfId="24738"/>
    <cellStyle name="Normal 17 13 2 6" xfId="24739"/>
    <cellStyle name="Normal 17 13 3" xfId="24740"/>
    <cellStyle name="Normal 17 13 3 2" xfId="24741"/>
    <cellStyle name="Normal 17 13 3 3" xfId="24742"/>
    <cellStyle name="Normal 17 13 3 4" xfId="24743"/>
    <cellStyle name="Normal 17 13 3 5" xfId="24744"/>
    <cellStyle name="Normal 17 13 3 6" xfId="24745"/>
    <cellStyle name="Normal 17 13 4" xfId="24746"/>
    <cellStyle name="Normal 17 13 4 2" xfId="24747"/>
    <cellStyle name="Normal 17 13 4 3" xfId="24748"/>
    <cellStyle name="Normal 17 13 4 4" xfId="24749"/>
    <cellStyle name="Normal 17 13 4 5" xfId="24750"/>
    <cellStyle name="Normal 17 13 4 6" xfId="24751"/>
    <cellStyle name="Normal 17 13 5" xfId="24752"/>
    <cellStyle name="Normal 17 13 5 2" xfId="24753"/>
    <cellStyle name="Normal 17 13 5 3" xfId="24754"/>
    <cellStyle name="Normal 17 13 5 4" xfId="24755"/>
    <cellStyle name="Normal 17 13 5 5" xfId="24756"/>
    <cellStyle name="Normal 17 13 5 6" xfId="24757"/>
    <cellStyle name="Normal 17 13 6" xfId="24758"/>
    <cellStyle name="Normal 17 13 6 2" xfId="24759"/>
    <cellStyle name="Normal 17 13 6 3" xfId="24760"/>
    <cellStyle name="Normal 17 13 6 4" xfId="24761"/>
    <cellStyle name="Normal 17 13 6 5" xfId="24762"/>
    <cellStyle name="Normal 17 13 6 6" xfId="24763"/>
    <cellStyle name="Normal 17 13 7" xfId="24764"/>
    <cellStyle name="Normal 17 13 7 2" xfId="24765"/>
    <cellStyle name="Normal 17 13 7 3" xfId="24766"/>
    <cellStyle name="Normal 17 13 7 4" xfId="24767"/>
    <cellStyle name="Normal 17 13 7 5" xfId="24768"/>
    <cellStyle name="Normal 17 13 7 6" xfId="24769"/>
    <cellStyle name="Normal 17 13 8" xfId="24770"/>
    <cellStyle name="Normal 17 13 9" xfId="24771"/>
    <cellStyle name="Normal 17 14" xfId="24772"/>
    <cellStyle name="Normal 17 14 10" xfId="24773"/>
    <cellStyle name="Normal 17 14 11" xfId="24774"/>
    <cellStyle name="Normal 17 14 12" xfId="24775"/>
    <cellStyle name="Normal 17 14 2" xfId="24776"/>
    <cellStyle name="Normal 17 14 2 2" xfId="24777"/>
    <cellStyle name="Normal 17 14 2 3" xfId="24778"/>
    <cellStyle name="Normal 17 14 2 4" xfId="24779"/>
    <cellStyle name="Normal 17 14 2 5" xfId="24780"/>
    <cellStyle name="Normal 17 14 2 6" xfId="24781"/>
    <cellStyle name="Normal 17 14 3" xfId="24782"/>
    <cellStyle name="Normal 17 14 3 2" xfId="24783"/>
    <cellStyle name="Normal 17 14 3 3" xfId="24784"/>
    <cellStyle name="Normal 17 14 3 4" xfId="24785"/>
    <cellStyle name="Normal 17 14 3 5" xfId="24786"/>
    <cellStyle name="Normal 17 14 3 6" xfId="24787"/>
    <cellStyle name="Normal 17 14 4" xfId="24788"/>
    <cellStyle name="Normal 17 14 4 2" xfId="24789"/>
    <cellStyle name="Normal 17 14 4 3" xfId="24790"/>
    <cellStyle name="Normal 17 14 4 4" xfId="24791"/>
    <cellStyle name="Normal 17 14 4 5" xfId="24792"/>
    <cellStyle name="Normal 17 14 4 6" xfId="24793"/>
    <cellStyle name="Normal 17 14 5" xfId="24794"/>
    <cellStyle name="Normal 17 14 5 2" xfId="24795"/>
    <cellStyle name="Normal 17 14 5 3" xfId="24796"/>
    <cellStyle name="Normal 17 14 5 4" xfId="24797"/>
    <cellStyle name="Normal 17 14 5 5" xfId="24798"/>
    <cellStyle name="Normal 17 14 5 6" xfId="24799"/>
    <cellStyle name="Normal 17 14 6" xfId="24800"/>
    <cellStyle name="Normal 17 14 6 2" xfId="24801"/>
    <cellStyle name="Normal 17 14 6 3" xfId="24802"/>
    <cellStyle name="Normal 17 14 6 4" xfId="24803"/>
    <cellStyle name="Normal 17 14 6 5" xfId="24804"/>
    <cellStyle name="Normal 17 14 6 6" xfId="24805"/>
    <cellStyle name="Normal 17 14 7" xfId="24806"/>
    <cellStyle name="Normal 17 14 7 2" xfId="24807"/>
    <cellStyle name="Normal 17 14 7 3" xfId="24808"/>
    <cellStyle name="Normal 17 14 7 4" xfId="24809"/>
    <cellStyle name="Normal 17 14 7 5" xfId="24810"/>
    <cellStyle name="Normal 17 14 7 6" xfId="24811"/>
    <cellStyle name="Normal 17 14 8" xfId="24812"/>
    <cellStyle name="Normal 17 14 9" xfId="24813"/>
    <cellStyle name="Normal 17 15" xfId="24814"/>
    <cellStyle name="Normal 17 15 2" xfId="24815"/>
    <cellStyle name="Normal 17 15 3" xfId="24816"/>
    <cellStyle name="Normal 17 15 4" xfId="24817"/>
    <cellStyle name="Normal 17 15 5" xfId="24818"/>
    <cellStyle name="Normal 17 15 6" xfId="24819"/>
    <cellStyle name="Normal 17 16" xfId="24820"/>
    <cellStyle name="Normal 17 16 2" xfId="24821"/>
    <cellStyle name="Normal 17 16 3" xfId="24822"/>
    <cellStyle name="Normal 17 16 4" xfId="24823"/>
    <cellStyle name="Normal 17 16 5" xfId="24824"/>
    <cellStyle name="Normal 17 16 6" xfId="24825"/>
    <cellStyle name="Normal 17 17" xfId="24826"/>
    <cellStyle name="Normal 17 17 2" xfId="24827"/>
    <cellStyle name="Normal 17 17 3" xfId="24828"/>
    <cellStyle name="Normal 17 17 4" xfId="24829"/>
    <cellStyle name="Normal 17 17 5" xfId="24830"/>
    <cellStyle name="Normal 17 17 6" xfId="24831"/>
    <cellStyle name="Normal 17 18" xfId="24832"/>
    <cellStyle name="Normal 17 18 2" xfId="24833"/>
    <cellStyle name="Normal 17 18 3" xfId="24834"/>
    <cellStyle name="Normal 17 18 4" xfId="24835"/>
    <cellStyle name="Normal 17 18 5" xfId="24836"/>
    <cellStyle name="Normal 17 18 6" xfId="24837"/>
    <cellStyle name="Normal 17 19" xfId="24838"/>
    <cellStyle name="Normal 17 19 2" xfId="24839"/>
    <cellStyle name="Normal 17 19 3" xfId="24840"/>
    <cellStyle name="Normal 17 19 4" xfId="24841"/>
    <cellStyle name="Normal 17 19 5" xfId="24842"/>
    <cellStyle name="Normal 17 19 6" xfId="24843"/>
    <cellStyle name="Normal 17 2" xfId="24844"/>
    <cellStyle name="Normal 17 2 10" xfId="24845"/>
    <cellStyle name="Normal 17 2 10 2" xfId="24846"/>
    <cellStyle name="Normal 17 2 10 3" xfId="24847"/>
    <cellStyle name="Normal 17 2 10 4" xfId="24848"/>
    <cellStyle name="Normal 17 2 10 5" xfId="24849"/>
    <cellStyle name="Normal 17 2 10 6" xfId="24850"/>
    <cellStyle name="Normal 17 2 11" xfId="24851"/>
    <cellStyle name="Normal 17 2 11 2" xfId="24852"/>
    <cellStyle name="Normal 17 2 11 3" xfId="24853"/>
    <cellStyle name="Normal 17 2 11 4" xfId="24854"/>
    <cellStyle name="Normal 17 2 11 5" xfId="24855"/>
    <cellStyle name="Normal 17 2 11 6" xfId="24856"/>
    <cellStyle name="Normal 17 2 12" xfId="24857"/>
    <cellStyle name="Normal 17 2 13" xfId="24858"/>
    <cellStyle name="Normal 17 2 14" xfId="24859"/>
    <cellStyle name="Normal 17 2 15" xfId="24860"/>
    <cellStyle name="Normal 17 2 16" xfId="24861"/>
    <cellStyle name="Normal 17 2 17" xfId="24862"/>
    <cellStyle name="Normal 17 2 18" xfId="24863"/>
    <cellStyle name="Normal 17 2 19" xfId="24864"/>
    <cellStyle name="Normal 17 2 2" xfId="24865"/>
    <cellStyle name="Normal 17 2 2 10" xfId="24866"/>
    <cellStyle name="Normal 17 2 2 11" xfId="24867"/>
    <cellStyle name="Normal 17 2 2 12" xfId="24868"/>
    <cellStyle name="Normal 17 2 2 13" xfId="24869"/>
    <cellStyle name="Normal 17 2 2 2" xfId="24870"/>
    <cellStyle name="Normal 17 2 2 2 10" xfId="24871"/>
    <cellStyle name="Normal 17 2 2 2 11" xfId="24872"/>
    <cellStyle name="Normal 17 2 2 2 12" xfId="24873"/>
    <cellStyle name="Normal 17 2 2 2 2" xfId="24874"/>
    <cellStyle name="Normal 17 2 2 2 2 2" xfId="24875"/>
    <cellStyle name="Normal 17 2 2 2 2 3" xfId="24876"/>
    <cellStyle name="Normal 17 2 2 2 2 4" xfId="24877"/>
    <cellStyle name="Normal 17 2 2 2 2 5" xfId="24878"/>
    <cellStyle name="Normal 17 2 2 2 2 6" xfId="24879"/>
    <cellStyle name="Normal 17 2 2 2 3" xfId="24880"/>
    <cellStyle name="Normal 17 2 2 2 3 2" xfId="24881"/>
    <cellStyle name="Normal 17 2 2 2 3 3" xfId="24882"/>
    <cellStyle name="Normal 17 2 2 2 3 4" xfId="24883"/>
    <cellStyle name="Normal 17 2 2 2 3 5" xfId="24884"/>
    <cellStyle name="Normal 17 2 2 2 3 6" xfId="24885"/>
    <cellStyle name="Normal 17 2 2 2 4" xfId="24886"/>
    <cellStyle name="Normal 17 2 2 2 4 2" xfId="24887"/>
    <cellStyle name="Normal 17 2 2 2 4 3" xfId="24888"/>
    <cellStyle name="Normal 17 2 2 2 4 4" xfId="24889"/>
    <cellStyle name="Normal 17 2 2 2 4 5" xfId="24890"/>
    <cellStyle name="Normal 17 2 2 2 4 6" xfId="24891"/>
    <cellStyle name="Normal 17 2 2 2 5" xfId="24892"/>
    <cellStyle name="Normal 17 2 2 2 5 2" xfId="24893"/>
    <cellStyle name="Normal 17 2 2 2 5 3" xfId="24894"/>
    <cellStyle name="Normal 17 2 2 2 5 4" xfId="24895"/>
    <cellStyle name="Normal 17 2 2 2 5 5" xfId="24896"/>
    <cellStyle name="Normal 17 2 2 2 5 6" xfId="24897"/>
    <cellStyle name="Normal 17 2 2 2 6" xfId="24898"/>
    <cellStyle name="Normal 17 2 2 2 6 2" xfId="24899"/>
    <cellStyle name="Normal 17 2 2 2 6 3" xfId="24900"/>
    <cellStyle name="Normal 17 2 2 2 6 4" xfId="24901"/>
    <cellStyle name="Normal 17 2 2 2 6 5" xfId="24902"/>
    <cellStyle name="Normal 17 2 2 2 6 6" xfId="24903"/>
    <cellStyle name="Normal 17 2 2 2 7" xfId="24904"/>
    <cellStyle name="Normal 17 2 2 2 7 2" xfId="24905"/>
    <cellStyle name="Normal 17 2 2 2 7 3" xfId="24906"/>
    <cellStyle name="Normal 17 2 2 2 7 4" xfId="24907"/>
    <cellStyle name="Normal 17 2 2 2 7 5" xfId="24908"/>
    <cellStyle name="Normal 17 2 2 2 7 6" xfId="24909"/>
    <cellStyle name="Normal 17 2 2 2 8" xfId="24910"/>
    <cellStyle name="Normal 17 2 2 2 9" xfId="24911"/>
    <cellStyle name="Normal 17 2 2 3" xfId="24912"/>
    <cellStyle name="Normal 17 2 2 3 2" xfId="24913"/>
    <cellStyle name="Normal 17 2 2 3 3" xfId="24914"/>
    <cellStyle name="Normal 17 2 2 3 4" xfId="24915"/>
    <cellStyle name="Normal 17 2 2 3 5" xfId="24916"/>
    <cellStyle name="Normal 17 2 2 3 6" xfId="24917"/>
    <cellStyle name="Normal 17 2 2 4" xfId="24918"/>
    <cellStyle name="Normal 17 2 2 4 2" xfId="24919"/>
    <cellStyle name="Normal 17 2 2 4 3" xfId="24920"/>
    <cellStyle name="Normal 17 2 2 4 4" xfId="24921"/>
    <cellStyle name="Normal 17 2 2 4 5" xfId="24922"/>
    <cellStyle name="Normal 17 2 2 4 6" xfId="24923"/>
    <cellStyle name="Normal 17 2 2 5" xfId="24924"/>
    <cellStyle name="Normal 17 2 2 5 2" xfId="24925"/>
    <cellStyle name="Normal 17 2 2 5 3" xfId="24926"/>
    <cellStyle name="Normal 17 2 2 5 4" xfId="24927"/>
    <cellStyle name="Normal 17 2 2 5 5" xfId="24928"/>
    <cellStyle name="Normal 17 2 2 5 6" xfId="24929"/>
    <cellStyle name="Normal 17 2 2 6" xfId="24930"/>
    <cellStyle name="Normal 17 2 2 6 2" xfId="24931"/>
    <cellStyle name="Normal 17 2 2 6 3" xfId="24932"/>
    <cellStyle name="Normal 17 2 2 6 4" xfId="24933"/>
    <cellStyle name="Normal 17 2 2 6 5" xfId="24934"/>
    <cellStyle name="Normal 17 2 2 6 6" xfId="24935"/>
    <cellStyle name="Normal 17 2 2 7" xfId="24936"/>
    <cellStyle name="Normal 17 2 2 7 2" xfId="24937"/>
    <cellStyle name="Normal 17 2 2 7 3" xfId="24938"/>
    <cellStyle name="Normal 17 2 2 7 4" xfId="24939"/>
    <cellStyle name="Normal 17 2 2 7 5" xfId="24940"/>
    <cellStyle name="Normal 17 2 2 7 6" xfId="24941"/>
    <cellStyle name="Normal 17 2 2 8" xfId="24942"/>
    <cellStyle name="Normal 17 2 2 8 2" xfId="24943"/>
    <cellStyle name="Normal 17 2 2 8 3" xfId="24944"/>
    <cellStyle name="Normal 17 2 2 8 4" xfId="24945"/>
    <cellStyle name="Normal 17 2 2 8 5" xfId="24946"/>
    <cellStyle name="Normal 17 2 2 8 6" xfId="24947"/>
    <cellStyle name="Normal 17 2 2 9" xfId="24948"/>
    <cellStyle name="Normal 17 2 3" xfId="24949"/>
    <cellStyle name="Normal 17 2 3 10" xfId="24950"/>
    <cellStyle name="Normal 17 2 3 11" xfId="24951"/>
    <cellStyle name="Normal 17 2 3 12" xfId="24952"/>
    <cellStyle name="Normal 17 2 3 13" xfId="24953"/>
    <cellStyle name="Normal 17 2 3 2" xfId="24954"/>
    <cellStyle name="Normal 17 2 3 2 10" xfId="24955"/>
    <cellStyle name="Normal 17 2 3 2 11" xfId="24956"/>
    <cellStyle name="Normal 17 2 3 2 12" xfId="24957"/>
    <cellStyle name="Normal 17 2 3 2 2" xfId="24958"/>
    <cellStyle name="Normal 17 2 3 2 2 2" xfId="24959"/>
    <cellStyle name="Normal 17 2 3 2 2 3" xfId="24960"/>
    <cellStyle name="Normal 17 2 3 2 2 4" xfId="24961"/>
    <cellStyle name="Normal 17 2 3 2 2 5" xfId="24962"/>
    <cellStyle name="Normal 17 2 3 2 2 6" xfId="24963"/>
    <cellStyle name="Normal 17 2 3 2 3" xfId="24964"/>
    <cellStyle name="Normal 17 2 3 2 3 2" xfId="24965"/>
    <cellStyle name="Normal 17 2 3 2 3 3" xfId="24966"/>
    <cellStyle name="Normal 17 2 3 2 3 4" xfId="24967"/>
    <cellStyle name="Normal 17 2 3 2 3 5" xfId="24968"/>
    <cellStyle name="Normal 17 2 3 2 3 6" xfId="24969"/>
    <cellStyle name="Normal 17 2 3 2 4" xfId="24970"/>
    <cellStyle name="Normal 17 2 3 2 4 2" xfId="24971"/>
    <cellStyle name="Normal 17 2 3 2 4 3" xfId="24972"/>
    <cellStyle name="Normal 17 2 3 2 4 4" xfId="24973"/>
    <cellStyle name="Normal 17 2 3 2 4 5" xfId="24974"/>
    <cellStyle name="Normal 17 2 3 2 4 6" xfId="24975"/>
    <cellStyle name="Normal 17 2 3 2 5" xfId="24976"/>
    <cellStyle name="Normal 17 2 3 2 5 2" xfId="24977"/>
    <cellStyle name="Normal 17 2 3 2 5 3" xfId="24978"/>
    <cellStyle name="Normal 17 2 3 2 5 4" xfId="24979"/>
    <cellStyle name="Normal 17 2 3 2 5 5" xfId="24980"/>
    <cellStyle name="Normal 17 2 3 2 5 6" xfId="24981"/>
    <cellStyle name="Normal 17 2 3 2 6" xfId="24982"/>
    <cellStyle name="Normal 17 2 3 2 6 2" xfId="24983"/>
    <cellStyle name="Normal 17 2 3 2 6 3" xfId="24984"/>
    <cellStyle name="Normal 17 2 3 2 6 4" xfId="24985"/>
    <cellStyle name="Normal 17 2 3 2 6 5" xfId="24986"/>
    <cellStyle name="Normal 17 2 3 2 6 6" xfId="24987"/>
    <cellStyle name="Normal 17 2 3 2 7" xfId="24988"/>
    <cellStyle name="Normal 17 2 3 2 7 2" xfId="24989"/>
    <cellStyle name="Normal 17 2 3 2 7 3" xfId="24990"/>
    <cellStyle name="Normal 17 2 3 2 7 4" xfId="24991"/>
    <cellStyle name="Normal 17 2 3 2 7 5" xfId="24992"/>
    <cellStyle name="Normal 17 2 3 2 7 6" xfId="24993"/>
    <cellStyle name="Normal 17 2 3 2 8" xfId="24994"/>
    <cellStyle name="Normal 17 2 3 2 9" xfId="24995"/>
    <cellStyle name="Normal 17 2 3 3" xfId="24996"/>
    <cellStyle name="Normal 17 2 3 3 2" xfId="24997"/>
    <cellStyle name="Normal 17 2 3 3 3" xfId="24998"/>
    <cellStyle name="Normal 17 2 3 3 4" xfId="24999"/>
    <cellStyle name="Normal 17 2 3 3 5" xfId="25000"/>
    <cellStyle name="Normal 17 2 3 3 6" xfId="25001"/>
    <cellStyle name="Normal 17 2 3 4" xfId="25002"/>
    <cellStyle name="Normal 17 2 3 4 2" xfId="25003"/>
    <cellStyle name="Normal 17 2 3 4 3" xfId="25004"/>
    <cellStyle name="Normal 17 2 3 4 4" xfId="25005"/>
    <cellStyle name="Normal 17 2 3 4 5" xfId="25006"/>
    <cellStyle name="Normal 17 2 3 4 6" xfId="25007"/>
    <cellStyle name="Normal 17 2 3 5" xfId="25008"/>
    <cellStyle name="Normal 17 2 3 5 2" xfId="25009"/>
    <cellStyle name="Normal 17 2 3 5 3" xfId="25010"/>
    <cellStyle name="Normal 17 2 3 5 4" xfId="25011"/>
    <cellStyle name="Normal 17 2 3 5 5" xfId="25012"/>
    <cellStyle name="Normal 17 2 3 5 6" xfId="25013"/>
    <cellStyle name="Normal 17 2 3 6" xfId="25014"/>
    <cellStyle name="Normal 17 2 3 6 2" xfId="25015"/>
    <cellStyle name="Normal 17 2 3 6 3" xfId="25016"/>
    <cellStyle name="Normal 17 2 3 6 4" xfId="25017"/>
    <cellStyle name="Normal 17 2 3 6 5" xfId="25018"/>
    <cellStyle name="Normal 17 2 3 6 6" xfId="25019"/>
    <cellStyle name="Normal 17 2 3 7" xfId="25020"/>
    <cellStyle name="Normal 17 2 3 7 2" xfId="25021"/>
    <cellStyle name="Normal 17 2 3 7 3" xfId="25022"/>
    <cellStyle name="Normal 17 2 3 7 4" xfId="25023"/>
    <cellStyle name="Normal 17 2 3 7 5" xfId="25024"/>
    <cellStyle name="Normal 17 2 3 7 6" xfId="25025"/>
    <cellStyle name="Normal 17 2 3 8" xfId="25026"/>
    <cellStyle name="Normal 17 2 3 8 2" xfId="25027"/>
    <cellStyle name="Normal 17 2 3 8 3" xfId="25028"/>
    <cellStyle name="Normal 17 2 3 8 4" xfId="25029"/>
    <cellStyle name="Normal 17 2 3 8 5" xfId="25030"/>
    <cellStyle name="Normal 17 2 3 8 6" xfId="25031"/>
    <cellStyle name="Normal 17 2 3 9" xfId="25032"/>
    <cellStyle name="Normal 17 2 4" xfId="25033"/>
    <cellStyle name="Normal 17 2 4 10" xfId="25034"/>
    <cellStyle name="Normal 17 2 4 11" xfId="25035"/>
    <cellStyle name="Normal 17 2 4 12" xfId="25036"/>
    <cellStyle name="Normal 17 2 4 13" xfId="25037"/>
    <cellStyle name="Normal 17 2 4 2" xfId="25038"/>
    <cellStyle name="Normal 17 2 4 2 10" xfId="25039"/>
    <cellStyle name="Normal 17 2 4 2 11" xfId="25040"/>
    <cellStyle name="Normal 17 2 4 2 12" xfId="25041"/>
    <cellStyle name="Normal 17 2 4 2 2" xfId="25042"/>
    <cellStyle name="Normal 17 2 4 2 2 2" xfId="25043"/>
    <cellStyle name="Normal 17 2 4 2 2 3" xfId="25044"/>
    <cellStyle name="Normal 17 2 4 2 2 4" xfId="25045"/>
    <cellStyle name="Normal 17 2 4 2 2 5" xfId="25046"/>
    <cellStyle name="Normal 17 2 4 2 2 6" xfId="25047"/>
    <cellStyle name="Normal 17 2 4 2 3" xfId="25048"/>
    <cellStyle name="Normal 17 2 4 2 3 2" xfId="25049"/>
    <cellStyle name="Normal 17 2 4 2 3 3" xfId="25050"/>
    <cellStyle name="Normal 17 2 4 2 3 4" xfId="25051"/>
    <cellStyle name="Normal 17 2 4 2 3 5" xfId="25052"/>
    <cellStyle name="Normal 17 2 4 2 3 6" xfId="25053"/>
    <cellStyle name="Normal 17 2 4 2 4" xfId="25054"/>
    <cellStyle name="Normal 17 2 4 2 4 2" xfId="25055"/>
    <cellStyle name="Normal 17 2 4 2 4 3" xfId="25056"/>
    <cellStyle name="Normal 17 2 4 2 4 4" xfId="25057"/>
    <cellStyle name="Normal 17 2 4 2 4 5" xfId="25058"/>
    <cellStyle name="Normal 17 2 4 2 4 6" xfId="25059"/>
    <cellStyle name="Normal 17 2 4 2 5" xfId="25060"/>
    <cellStyle name="Normal 17 2 4 2 5 2" xfId="25061"/>
    <cellStyle name="Normal 17 2 4 2 5 3" xfId="25062"/>
    <cellStyle name="Normal 17 2 4 2 5 4" xfId="25063"/>
    <cellStyle name="Normal 17 2 4 2 5 5" xfId="25064"/>
    <cellStyle name="Normal 17 2 4 2 5 6" xfId="25065"/>
    <cellStyle name="Normal 17 2 4 2 6" xfId="25066"/>
    <cellStyle name="Normal 17 2 4 2 6 2" xfId="25067"/>
    <cellStyle name="Normal 17 2 4 2 6 3" xfId="25068"/>
    <cellStyle name="Normal 17 2 4 2 6 4" xfId="25069"/>
    <cellStyle name="Normal 17 2 4 2 6 5" xfId="25070"/>
    <cellStyle name="Normal 17 2 4 2 6 6" xfId="25071"/>
    <cellStyle name="Normal 17 2 4 2 7" xfId="25072"/>
    <cellStyle name="Normal 17 2 4 2 7 2" xfId="25073"/>
    <cellStyle name="Normal 17 2 4 2 7 3" xfId="25074"/>
    <cellStyle name="Normal 17 2 4 2 7 4" xfId="25075"/>
    <cellStyle name="Normal 17 2 4 2 7 5" xfId="25076"/>
    <cellStyle name="Normal 17 2 4 2 7 6" xfId="25077"/>
    <cellStyle name="Normal 17 2 4 2 8" xfId="25078"/>
    <cellStyle name="Normal 17 2 4 2 9" xfId="25079"/>
    <cellStyle name="Normal 17 2 4 3" xfId="25080"/>
    <cellStyle name="Normal 17 2 4 3 2" xfId="25081"/>
    <cellStyle name="Normal 17 2 4 3 3" xfId="25082"/>
    <cellStyle name="Normal 17 2 4 3 4" xfId="25083"/>
    <cellStyle name="Normal 17 2 4 3 5" xfId="25084"/>
    <cellStyle name="Normal 17 2 4 3 6" xfId="25085"/>
    <cellStyle name="Normal 17 2 4 4" xfId="25086"/>
    <cellStyle name="Normal 17 2 4 4 2" xfId="25087"/>
    <cellStyle name="Normal 17 2 4 4 3" xfId="25088"/>
    <cellStyle name="Normal 17 2 4 4 4" xfId="25089"/>
    <cellStyle name="Normal 17 2 4 4 5" xfId="25090"/>
    <cellStyle name="Normal 17 2 4 4 6" xfId="25091"/>
    <cellStyle name="Normal 17 2 4 5" xfId="25092"/>
    <cellStyle name="Normal 17 2 4 5 2" xfId="25093"/>
    <cellStyle name="Normal 17 2 4 5 3" xfId="25094"/>
    <cellStyle name="Normal 17 2 4 5 4" xfId="25095"/>
    <cellStyle name="Normal 17 2 4 5 5" xfId="25096"/>
    <cellStyle name="Normal 17 2 4 5 6" xfId="25097"/>
    <cellStyle name="Normal 17 2 4 6" xfId="25098"/>
    <cellStyle name="Normal 17 2 4 6 2" xfId="25099"/>
    <cellStyle name="Normal 17 2 4 6 3" xfId="25100"/>
    <cellStyle name="Normal 17 2 4 6 4" xfId="25101"/>
    <cellStyle name="Normal 17 2 4 6 5" xfId="25102"/>
    <cellStyle name="Normal 17 2 4 6 6" xfId="25103"/>
    <cellStyle name="Normal 17 2 4 7" xfId="25104"/>
    <cellStyle name="Normal 17 2 4 7 2" xfId="25105"/>
    <cellStyle name="Normal 17 2 4 7 3" xfId="25106"/>
    <cellStyle name="Normal 17 2 4 7 4" xfId="25107"/>
    <cellStyle name="Normal 17 2 4 7 5" xfId="25108"/>
    <cellStyle name="Normal 17 2 4 7 6" xfId="25109"/>
    <cellStyle name="Normal 17 2 4 8" xfId="25110"/>
    <cellStyle name="Normal 17 2 4 8 2" xfId="25111"/>
    <cellStyle name="Normal 17 2 4 8 3" xfId="25112"/>
    <cellStyle name="Normal 17 2 4 8 4" xfId="25113"/>
    <cellStyle name="Normal 17 2 4 8 5" xfId="25114"/>
    <cellStyle name="Normal 17 2 4 8 6" xfId="25115"/>
    <cellStyle name="Normal 17 2 4 9" xfId="25116"/>
    <cellStyle name="Normal 17 2 5" xfId="25117"/>
    <cellStyle name="Normal 17 2 5 10" xfId="25118"/>
    <cellStyle name="Normal 17 2 5 11" xfId="25119"/>
    <cellStyle name="Normal 17 2 5 12" xfId="25120"/>
    <cellStyle name="Normal 17 2 5 2" xfId="25121"/>
    <cellStyle name="Normal 17 2 5 2 2" xfId="25122"/>
    <cellStyle name="Normal 17 2 5 2 3" xfId="25123"/>
    <cellStyle name="Normal 17 2 5 2 4" xfId="25124"/>
    <cellStyle name="Normal 17 2 5 2 5" xfId="25125"/>
    <cellStyle name="Normal 17 2 5 2 6" xfId="25126"/>
    <cellStyle name="Normal 17 2 5 3" xfId="25127"/>
    <cellStyle name="Normal 17 2 5 3 2" xfId="25128"/>
    <cellStyle name="Normal 17 2 5 3 3" xfId="25129"/>
    <cellStyle name="Normal 17 2 5 3 4" xfId="25130"/>
    <cellStyle name="Normal 17 2 5 3 5" xfId="25131"/>
    <cellStyle name="Normal 17 2 5 3 6" xfId="25132"/>
    <cellStyle name="Normal 17 2 5 4" xfId="25133"/>
    <cellStyle name="Normal 17 2 5 4 2" xfId="25134"/>
    <cellStyle name="Normal 17 2 5 4 3" xfId="25135"/>
    <cellStyle name="Normal 17 2 5 4 4" xfId="25136"/>
    <cellStyle name="Normal 17 2 5 4 5" xfId="25137"/>
    <cellStyle name="Normal 17 2 5 4 6" xfId="25138"/>
    <cellStyle name="Normal 17 2 5 5" xfId="25139"/>
    <cellStyle name="Normal 17 2 5 5 2" xfId="25140"/>
    <cellStyle name="Normal 17 2 5 5 3" xfId="25141"/>
    <cellStyle name="Normal 17 2 5 5 4" xfId="25142"/>
    <cellStyle name="Normal 17 2 5 5 5" xfId="25143"/>
    <cellStyle name="Normal 17 2 5 5 6" xfId="25144"/>
    <cellStyle name="Normal 17 2 5 6" xfId="25145"/>
    <cellStyle name="Normal 17 2 5 6 2" xfId="25146"/>
    <cellStyle name="Normal 17 2 5 6 3" xfId="25147"/>
    <cellStyle name="Normal 17 2 5 6 4" xfId="25148"/>
    <cellStyle name="Normal 17 2 5 6 5" xfId="25149"/>
    <cellStyle name="Normal 17 2 5 6 6" xfId="25150"/>
    <cellStyle name="Normal 17 2 5 7" xfId="25151"/>
    <cellStyle name="Normal 17 2 5 7 2" xfId="25152"/>
    <cellStyle name="Normal 17 2 5 7 3" xfId="25153"/>
    <cellStyle name="Normal 17 2 5 7 4" xfId="25154"/>
    <cellStyle name="Normal 17 2 5 7 5" xfId="25155"/>
    <cellStyle name="Normal 17 2 5 7 6" xfId="25156"/>
    <cellStyle name="Normal 17 2 5 8" xfId="25157"/>
    <cellStyle name="Normal 17 2 5 9" xfId="25158"/>
    <cellStyle name="Normal 17 2 6" xfId="25159"/>
    <cellStyle name="Normal 17 2 6 2" xfId="25160"/>
    <cellStyle name="Normal 17 2 6 3" xfId="25161"/>
    <cellStyle name="Normal 17 2 6 4" xfId="25162"/>
    <cellStyle name="Normal 17 2 6 5" xfId="25163"/>
    <cellStyle name="Normal 17 2 6 6" xfId="25164"/>
    <cellStyle name="Normal 17 2 7" xfId="25165"/>
    <cellStyle name="Normal 17 2 7 2" xfId="25166"/>
    <cellStyle name="Normal 17 2 7 3" xfId="25167"/>
    <cellStyle name="Normal 17 2 7 4" xfId="25168"/>
    <cellStyle name="Normal 17 2 7 5" xfId="25169"/>
    <cellStyle name="Normal 17 2 7 6" xfId="25170"/>
    <cellStyle name="Normal 17 2 8" xfId="25171"/>
    <cellStyle name="Normal 17 2 8 2" xfId="25172"/>
    <cellStyle name="Normal 17 2 8 3" xfId="25173"/>
    <cellStyle name="Normal 17 2 8 4" xfId="25174"/>
    <cellStyle name="Normal 17 2 8 5" xfId="25175"/>
    <cellStyle name="Normal 17 2 8 6" xfId="25176"/>
    <cellStyle name="Normal 17 2 9" xfId="25177"/>
    <cellStyle name="Normal 17 2 9 2" xfId="25178"/>
    <cellStyle name="Normal 17 2 9 3" xfId="25179"/>
    <cellStyle name="Normal 17 2 9 4" xfId="25180"/>
    <cellStyle name="Normal 17 2 9 5" xfId="25181"/>
    <cellStyle name="Normal 17 2 9 6" xfId="25182"/>
    <cellStyle name="Normal 17 20" xfId="25183"/>
    <cellStyle name="Normal 17 20 2" xfId="25184"/>
    <cellStyle name="Normal 17 20 3" xfId="25185"/>
    <cellStyle name="Normal 17 20 4" xfId="25186"/>
    <cellStyle name="Normal 17 20 5" xfId="25187"/>
    <cellStyle name="Normal 17 20 6" xfId="25188"/>
    <cellStyle name="Normal 17 21" xfId="25189"/>
    <cellStyle name="Normal 17 21 2" xfId="25190"/>
    <cellStyle name="Normal 17 21 3" xfId="25191"/>
    <cellStyle name="Normal 17 21 4" xfId="25192"/>
    <cellStyle name="Normal 17 21 5" xfId="25193"/>
    <cellStyle name="Normal 17 21 6" xfId="25194"/>
    <cellStyle name="Normal 17 22" xfId="25195"/>
    <cellStyle name="Normal 17 22 2" xfId="25196"/>
    <cellStyle name="Normal 17 22 3" xfId="25197"/>
    <cellStyle name="Normal 17 22 4" xfId="25198"/>
    <cellStyle name="Normal 17 22 5" xfId="25199"/>
    <cellStyle name="Normal 17 22 6" xfId="25200"/>
    <cellStyle name="Normal 17 23" xfId="25201"/>
    <cellStyle name="Normal 17 23 2" xfId="25202"/>
    <cellStyle name="Normal 17 23 3" xfId="25203"/>
    <cellStyle name="Normal 17 23 4" xfId="25204"/>
    <cellStyle name="Normal 17 23 5" xfId="25205"/>
    <cellStyle name="Normal 17 23 6" xfId="25206"/>
    <cellStyle name="Normal 17 24" xfId="25207"/>
    <cellStyle name="Normal 17 24 2" xfId="25208"/>
    <cellStyle name="Normal 17 24 3" xfId="25209"/>
    <cellStyle name="Normal 17 24 4" xfId="25210"/>
    <cellStyle name="Normal 17 24 5" xfId="25211"/>
    <cellStyle name="Normal 17 24 6" xfId="25212"/>
    <cellStyle name="Normal 17 25" xfId="25213"/>
    <cellStyle name="Normal 17 25 2" xfId="25214"/>
    <cellStyle name="Normal 17 25 3" xfId="25215"/>
    <cellStyle name="Normal 17 25 4" xfId="25216"/>
    <cellStyle name="Normal 17 25 5" xfId="25217"/>
    <cellStyle name="Normal 17 25 6" xfId="25218"/>
    <cellStyle name="Normal 17 26" xfId="25219"/>
    <cellStyle name="Normal 17 26 2" xfId="25220"/>
    <cellStyle name="Normal 17 26 3" xfId="25221"/>
    <cellStyle name="Normal 17 26 4" xfId="25222"/>
    <cellStyle name="Normal 17 26 5" xfId="25223"/>
    <cellStyle name="Normal 17 26 6" xfId="25224"/>
    <cellStyle name="Normal 17 27" xfId="25225"/>
    <cellStyle name="Normal 17 27 2" xfId="25226"/>
    <cellStyle name="Normal 17 27 3" xfId="25227"/>
    <cellStyle name="Normal 17 27 4" xfId="25228"/>
    <cellStyle name="Normal 17 27 5" xfId="25229"/>
    <cellStyle name="Normal 17 27 6" xfId="25230"/>
    <cellStyle name="Normal 17 28" xfId="25231"/>
    <cellStyle name="Normal 17 28 2" xfId="25232"/>
    <cellStyle name="Normal 17 28 3" xfId="25233"/>
    <cellStyle name="Normal 17 28 4" xfId="25234"/>
    <cellStyle name="Normal 17 28 5" xfId="25235"/>
    <cellStyle name="Normal 17 28 6" xfId="25236"/>
    <cellStyle name="Normal 17 29" xfId="25237"/>
    <cellStyle name="Normal 17 29 2" xfId="25238"/>
    <cellStyle name="Normal 17 29 3" xfId="25239"/>
    <cellStyle name="Normal 17 29 4" xfId="25240"/>
    <cellStyle name="Normal 17 29 5" xfId="25241"/>
    <cellStyle name="Normal 17 29 6" xfId="25242"/>
    <cellStyle name="Normal 17 3" xfId="25243"/>
    <cellStyle name="Normal 17 3 10" xfId="25244"/>
    <cellStyle name="Normal 17 3 10 2" xfId="25245"/>
    <cellStyle name="Normal 17 3 10 3" xfId="25246"/>
    <cellStyle name="Normal 17 3 10 4" xfId="25247"/>
    <cellStyle name="Normal 17 3 10 5" xfId="25248"/>
    <cellStyle name="Normal 17 3 10 6" xfId="25249"/>
    <cellStyle name="Normal 17 3 11" xfId="25250"/>
    <cellStyle name="Normal 17 3 11 2" xfId="25251"/>
    <cellStyle name="Normal 17 3 11 3" xfId="25252"/>
    <cellStyle name="Normal 17 3 11 4" xfId="25253"/>
    <cellStyle name="Normal 17 3 11 5" xfId="25254"/>
    <cellStyle name="Normal 17 3 11 6" xfId="25255"/>
    <cellStyle name="Normal 17 3 12" xfId="25256"/>
    <cellStyle name="Normal 17 3 13" xfId="25257"/>
    <cellStyle name="Normal 17 3 14" xfId="25258"/>
    <cellStyle name="Normal 17 3 15" xfId="25259"/>
    <cellStyle name="Normal 17 3 16" xfId="25260"/>
    <cellStyle name="Normal 17 3 17" xfId="25261"/>
    <cellStyle name="Normal 17 3 18" xfId="25262"/>
    <cellStyle name="Normal 17 3 2" xfId="25263"/>
    <cellStyle name="Normal 17 3 2 10" xfId="25264"/>
    <cellStyle name="Normal 17 3 2 11" xfId="25265"/>
    <cellStyle name="Normal 17 3 2 12" xfId="25266"/>
    <cellStyle name="Normal 17 3 2 13" xfId="25267"/>
    <cellStyle name="Normal 17 3 2 2" xfId="25268"/>
    <cellStyle name="Normal 17 3 2 2 10" xfId="25269"/>
    <cellStyle name="Normal 17 3 2 2 11" xfId="25270"/>
    <cellStyle name="Normal 17 3 2 2 12" xfId="25271"/>
    <cellStyle name="Normal 17 3 2 2 2" xfId="25272"/>
    <cellStyle name="Normal 17 3 2 2 2 2" xfId="25273"/>
    <cellStyle name="Normal 17 3 2 2 2 3" xfId="25274"/>
    <cellStyle name="Normal 17 3 2 2 2 4" xfId="25275"/>
    <cellStyle name="Normal 17 3 2 2 2 5" xfId="25276"/>
    <cellStyle name="Normal 17 3 2 2 2 6" xfId="25277"/>
    <cellStyle name="Normal 17 3 2 2 3" xfId="25278"/>
    <cellStyle name="Normal 17 3 2 2 3 2" xfId="25279"/>
    <cellStyle name="Normal 17 3 2 2 3 3" xfId="25280"/>
    <cellStyle name="Normal 17 3 2 2 3 4" xfId="25281"/>
    <cellStyle name="Normal 17 3 2 2 3 5" xfId="25282"/>
    <cellStyle name="Normal 17 3 2 2 3 6" xfId="25283"/>
    <cellStyle name="Normal 17 3 2 2 4" xfId="25284"/>
    <cellStyle name="Normal 17 3 2 2 4 2" xfId="25285"/>
    <cellStyle name="Normal 17 3 2 2 4 3" xfId="25286"/>
    <cellStyle name="Normal 17 3 2 2 4 4" xfId="25287"/>
    <cellStyle name="Normal 17 3 2 2 4 5" xfId="25288"/>
    <cellStyle name="Normal 17 3 2 2 4 6" xfId="25289"/>
    <cellStyle name="Normal 17 3 2 2 5" xfId="25290"/>
    <cellStyle name="Normal 17 3 2 2 5 2" xfId="25291"/>
    <cellStyle name="Normal 17 3 2 2 5 3" xfId="25292"/>
    <cellStyle name="Normal 17 3 2 2 5 4" xfId="25293"/>
    <cellStyle name="Normal 17 3 2 2 5 5" xfId="25294"/>
    <cellStyle name="Normal 17 3 2 2 5 6" xfId="25295"/>
    <cellStyle name="Normal 17 3 2 2 6" xfId="25296"/>
    <cellStyle name="Normal 17 3 2 2 6 2" xfId="25297"/>
    <cellStyle name="Normal 17 3 2 2 6 3" xfId="25298"/>
    <cellStyle name="Normal 17 3 2 2 6 4" xfId="25299"/>
    <cellStyle name="Normal 17 3 2 2 6 5" xfId="25300"/>
    <cellStyle name="Normal 17 3 2 2 6 6" xfId="25301"/>
    <cellStyle name="Normal 17 3 2 2 7" xfId="25302"/>
    <cellStyle name="Normal 17 3 2 2 7 2" xfId="25303"/>
    <cellStyle name="Normal 17 3 2 2 7 3" xfId="25304"/>
    <cellStyle name="Normal 17 3 2 2 7 4" xfId="25305"/>
    <cellStyle name="Normal 17 3 2 2 7 5" xfId="25306"/>
    <cellStyle name="Normal 17 3 2 2 7 6" xfId="25307"/>
    <cellStyle name="Normal 17 3 2 2 8" xfId="25308"/>
    <cellStyle name="Normal 17 3 2 2 9" xfId="25309"/>
    <cellStyle name="Normal 17 3 2 3" xfId="25310"/>
    <cellStyle name="Normal 17 3 2 3 2" xfId="25311"/>
    <cellStyle name="Normal 17 3 2 3 3" xfId="25312"/>
    <cellStyle name="Normal 17 3 2 3 4" xfId="25313"/>
    <cellStyle name="Normal 17 3 2 3 5" xfId="25314"/>
    <cellStyle name="Normal 17 3 2 3 6" xfId="25315"/>
    <cellStyle name="Normal 17 3 2 4" xfId="25316"/>
    <cellStyle name="Normal 17 3 2 4 2" xfId="25317"/>
    <cellStyle name="Normal 17 3 2 4 3" xfId="25318"/>
    <cellStyle name="Normal 17 3 2 4 4" xfId="25319"/>
    <cellStyle name="Normal 17 3 2 4 5" xfId="25320"/>
    <cellStyle name="Normal 17 3 2 4 6" xfId="25321"/>
    <cellStyle name="Normal 17 3 2 5" xfId="25322"/>
    <cellStyle name="Normal 17 3 2 5 2" xfId="25323"/>
    <cellStyle name="Normal 17 3 2 5 3" xfId="25324"/>
    <cellStyle name="Normal 17 3 2 5 4" xfId="25325"/>
    <cellStyle name="Normal 17 3 2 5 5" xfId="25326"/>
    <cellStyle name="Normal 17 3 2 5 6" xfId="25327"/>
    <cellStyle name="Normal 17 3 2 6" xfId="25328"/>
    <cellStyle name="Normal 17 3 2 6 2" xfId="25329"/>
    <cellStyle name="Normal 17 3 2 6 3" xfId="25330"/>
    <cellStyle name="Normal 17 3 2 6 4" xfId="25331"/>
    <cellStyle name="Normal 17 3 2 6 5" xfId="25332"/>
    <cellStyle name="Normal 17 3 2 6 6" xfId="25333"/>
    <cellStyle name="Normal 17 3 2 7" xfId="25334"/>
    <cellStyle name="Normal 17 3 2 7 2" xfId="25335"/>
    <cellStyle name="Normal 17 3 2 7 3" xfId="25336"/>
    <cellStyle name="Normal 17 3 2 7 4" xfId="25337"/>
    <cellStyle name="Normal 17 3 2 7 5" xfId="25338"/>
    <cellStyle name="Normal 17 3 2 7 6" xfId="25339"/>
    <cellStyle name="Normal 17 3 2 8" xfId="25340"/>
    <cellStyle name="Normal 17 3 2 8 2" xfId="25341"/>
    <cellStyle name="Normal 17 3 2 8 3" xfId="25342"/>
    <cellStyle name="Normal 17 3 2 8 4" xfId="25343"/>
    <cellStyle name="Normal 17 3 2 8 5" xfId="25344"/>
    <cellStyle name="Normal 17 3 2 8 6" xfId="25345"/>
    <cellStyle name="Normal 17 3 2 9" xfId="25346"/>
    <cellStyle name="Normal 17 3 3" xfId="25347"/>
    <cellStyle name="Normal 17 3 3 10" xfId="25348"/>
    <cellStyle name="Normal 17 3 3 11" xfId="25349"/>
    <cellStyle name="Normal 17 3 3 12" xfId="25350"/>
    <cellStyle name="Normal 17 3 3 13" xfId="25351"/>
    <cellStyle name="Normal 17 3 3 2" xfId="25352"/>
    <cellStyle name="Normal 17 3 3 2 10" xfId="25353"/>
    <cellStyle name="Normal 17 3 3 2 11" xfId="25354"/>
    <cellStyle name="Normal 17 3 3 2 12" xfId="25355"/>
    <cellStyle name="Normal 17 3 3 2 2" xfId="25356"/>
    <cellStyle name="Normal 17 3 3 2 2 2" xfId="25357"/>
    <cellStyle name="Normal 17 3 3 2 2 3" xfId="25358"/>
    <cellStyle name="Normal 17 3 3 2 2 4" xfId="25359"/>
    <cellStyle name="Normal 17 3 3 2 2 5" xfId="25360"/>
    <cellStyle name="Normal 17 3 3 2 2 6" xfId="25361"/>
    <cellStyle name="Normal 17 3 3 2 3" xfId="25362"/>
    <cellStyle name="Normal 17 3 3 2 3 2" xfId="25363"/>
    <cellStyle name="Normal 17 3 3 2 3 3" xfId="25364"/>
    <cellStyle name="Normal 17 3 3 2 3 4" xfId="25365"/>
    <cellStyle name="Normal 17 3 3 2 3 5" xfId="25366"/>
    <cellStyle name="Normal 17 3 3 2 3 6" xfId="25367"/>
    <cellStyle name="Normal 17 3 3 2 4" xfId="25368"/>
    <cellStyle name="Normal 17 3 3 2 4 2" xfId="25369"/>
    <cellStyle name="Normal 17 3 3 2 4 3" xfId="25370"/>
    <cellStyle name="Normal 17 3 3 2 4 4" xfId="25371"/>
    <cellStyle name="Normal 17 3 3 2 4 5" xfId="25372"/>
    <cellStyle name="Normal 17 3 3 2 4 6" xfId="25373"/>
    <cellStyle name="Normal 17 3 3 2 5" xfId="25374"/>
    <cellStyle name="Normal 17 3 3 2 5 2" xfId="25375"/>
    <cellStyle name="Normal 17 3 3 2 5 3" xfId="25376"/>
    <cellStyle name="Normal 17 3 3 2 5 4" xfId="25377"/>
    <cellStyle name="Normal 17 3 3 2 5 5" xfId="25378"/>
    <cellStyle name="Normal 17 3 3 2 5 6" xfId="25379"/>
    <cellStyle name="Normal 17 3 3 2 6" xfId="25380"/>
    <cellStyle name="Normal 17 3 3 2 6 2" xfId="25381"/>
    <cellStyle name="Normal 17 3 3 2 6 3" xfId="25382"/>
    <cellStyle name="Normal 17 3 3 2 6 4" xfId="25383"/>
    <cellStyle name="Normal 17 3 3 2 6 5" xfId="25384"/>
    <cellStyle name="Normal 17 3 3 2 6 6" xfId="25385"/>
    <cellStyle name="Normal 17 3 3 2 7" xfId="25386"/>
    <cellStyle name="Normal 17 3 3 2 7 2" xfId="25387"/>
    <cellStyle name="Normal 17 3 3 2 7 3" xfId="25388"/>
    <cellStyle name="Normal 17 3 3 2 7 4" xfId="25389"/>
    <cellStyle name="Normal 17 3 3 2 7 5" xfId="25390"/>
    <cellStyle name="Normal 17 3 3 2 7 6" xfId="25391"/>
    <cellStyle name="Normal 17 3 3 2 8" xfId="25392"/>
    <cellStyle name="Normal 17 3 3 2 9" xfId="25393"/>
    <cellStyle name="Normal 17 3 3 3" xfId="25394"/>
    <cellStyle name="Normal 17 3 3 3 2" xfId="25395"/>
    <cellStyle name="Normal 17 3 3 3 3" xfId="25396"/>
    <cellStyle name="Normal 17 3 3 3 4" xfId="25397"/>
    <cellStyle name="Normal 17 3 3 3 5" xfId="25398"/>
    <cellStyle name="Normal 17 3 3 3 6" xfId="25399"/>
    <cellStyle name="Normal 17 3 3 4" xfId="25400"/>
    <cellStyle name="Normal 17 3 3 4 2" xfId="25401"/>
    <cellStyle name="Normal 17 3 3 4 3" xfId="25402"/>
    <cellStyle name="Normal 17 3 3 4 4" xfId="25403"/>
    <cellStyle name="Normal 17 3 3 4 5" xfId="25404"/>
    <cellStyle name="Normal 17 3 3 4 6" xfId="25405"/>
    <cellStyle name="Normal 17 3 3 5" xfId="25406"/>
    <cellStyle name="Normal 17 3 3 5 2" xfId="25407"/>
    <cellStyle name="Normal 17 3 3 5 3" xfId="25408"/>
    <cellStyle name="Normal 17 3 3 5 4" xfId="25409"/>
    <cellStyle name="Normal 17 3 3 5 5" xfId="25410"/>
    <cellStyle name="Normal 17 3 3 5 6" xfId="25411"/>
    <cellStyle name="Normal 17 3 3 6" xfId="25412"/>
    <cellStyle name="Normal 17 3 3 6 2" xfId="25413"/>
    <cellStyle name="Normal 17 3 3 6 3" xfId="25414"/>
    <cellStyle name="Normal 17 3 3 6 4" xfId="25415"/>
    <cellStyle name="Normal 17 3 3 6 5" xfId="25416"/>
    <cellStyle name="Normal 17 3 3 6 6" xfId="25417"/>
    <cellStyle name="Normal 17 3 3 7" xfId="25418"/>
    <cellStyle name="Normal 17 3 3 7 2" xfId="25419"/>
    <cellStyle name="Normal 17 3 3 7 3" xfId="25420"/>
    <cellStyle name="Normal 17 3 3 7 4" xfId="25421"/>
    <cellStyle name="Normal 17 3 3 7 5" xfId="25422"/>
    <cellStyle name="Normal 17 3 3 7 6" xfId="25423"/>
    <cellStyle name="Normal 17 3 3 8" xfId="25424"/>
    <cellStyle name="Normal 17 3 3 8 2" xfId="25425"/>
    <cellStyle name="Normal 17 3 3 8 3" xfId="25426"/>
    <cellStyle name="Normal 17 3 3 8 4" xfId="25427"/>
    <cellStyle name="Normal 17 3 3 8 5" xfId="25428"/>
    <cellStyle name="Normal 17 3 3 8 6" xfId="25429"/>
    <cellStyle name="Normal 17 3 3 9" xfId="25430"/>
    <cellStyle name="Normal 17 3 4" xfId="25431"/>
    <cellStyle name="Normal 17 3 4 10" xfId="25432"/>
    <cellStyle name="Normal 17 3 4 11" xfId="25433"/>
    <cellStyle name="Normal 17 3 4 12" xfId="25434"/>
    <cellStyle name="Normal 17 3 4 13" xfId="25435"/>
    <cellStyle name="Normal 17 3 4 2" xfId="25436"/>
    <cellStyle name="Normal 17 3 4 2 10" xfId="25437"/>
    <cellStyle name="Normal 17 3 4 2 11" xfId="25438"/>
    <cellStyle name="Normal 17 3 4 2 12" xfId="25439"/>
    <cellStyle name="Normal 17 3 4 2 2" xfId="25440"/>
    <cellStyle name="Normal 17 3 4 2 2 2" xfId="25441"/>
    <cellStyle name="Normal 17 3 4 2 2 3" xfId="25442"/>
    <cellStyle name="Normal 17 3 4 2 2 4" xfId="25443"/>
    <cellStyle name="Normal 17 3 4 2 2 5" xfId="25444"/>
    <cellStyle name="Normal 17 3 4 2 2 6" xfId="25445"/>
    <cellStyle name="Normal 17 3 4 2 3" xfId="25446"/>
    <cellStyle name="Normal 17 3 4 2 3 2" xfId="25447"/>
    <cellStyle name="Normal 17 3 4 2 3 3" xfId="25448"/>
    <cellStyle name="Normal 17 3 4 2 3 4" xfId="25449"/>
    <cellStyle name="Normal 17 3 4 2 3 5" xfId="25450"/>
    <cellStyle name="Normal 17 3 4 2 3 6" xfId="25451"/>
    <cellStyle name="Normal 17 3 4 2 4" xfId="25452"/>
    <cellStyle name="Normal 17 3 4 2 4 2" xfId="25453"/>
    <cellStyle name="Normal 17 3 4 2 4 3" xfId="25454"/>
    <cellStyle name="Normal 17 3 4 2 4 4" xfId="25455"/>
    <cellStyle name="Normal 17 3 4 2 4 5" xfId="25456"/>
    <cellStyle name="Normal 17 3 4 2 4 6" xfId="25457"/>
    <cellStyle name="Normal 17 3 4 2 5" xfId="25458"/>
    <cellStyle name="Normal 17 3 4 2 5 2" xfId="25459"/>
    <cellStyle name="Normal 17 3 4 2 5 3" xfId="25460"/>
    <cellStyle name="Normal 17 3 4 2 5 4" xfId="25461"/>
    <cellStyle name="Normal 17 3 4 2 5 5" xfId="25462"/>
    <cellStyle name="Normal 17 3 4 2 5 6" xfId="25463"/>
    <cellStyle name="Normal 17 3 4 2 6" xfId="25464"/>
    <cellStyle name="Normal 17 3 4 2 6 2" xfId="25465"/>
    <cellStyle name="Normal 17 3 4 2 6 3" xfId="25466"/>
    <cellStyle name="Normal 17 3 4 2 6 4" xfId="25467"/>
    <cellStyle name="Normal 17 3 4 2 6 5" xfId="25468"/>
    <cellStyle name="Normal 17 3 4 2 6 6" xfId="25469"/>
    <cellStyle name="Normal 17 3 4 2 7" xfId="25470"/>
    <cellStyle name="Normal 17 3 4 2 7 2" xfId="25471"/>
    <cellStyle name="Normal 17 3 4 2 7 3" xfId="25472"/>
    <cellStyle name="Normal 17 3 4 2 7 4" xfId="25473"/>
    <cellStyle name="Normal 17 3 4 2 7 5" xfId="25474"/>
    <cellStyle name="Normal 17 3 4 2 7 6" xfId="25475"/>
    <cellStyle name="Normal 17 3 4 2 8" xfId="25476"/>
    <cellStyle name="Normal 17 3 4 2 9" xfId="25477"/>
    <cellStyle name="Normal 17 3 4 3" xfId="25478"/>
    <cellStyle name="Normal 17 3 4 3 2" xfId="25479"/>
    <cellStyle name="Normal 17 3 4 3 3" xfId="25480"/>
    <cellStyle name="Normal 17 3 4 3 4" xfId="25481"/>
    <cellStyle name="Normal 17 3 4 3 5" xfId="25482"/>
    <cellStyle name="Normal 17 3 4 3 6" xfId="25483"/>
    <cellStyle name="Normal 17 3 4 4" xfId="25484"/>
    <cellStyle name="Normal 17 3 4 4 2" xfId="25485"/>
    <cellStyle name="Normal 17 3 4 4 3" xfId="25486"/>
    <cellStyle name="Normal 17 3 4 4 4" xfId="25487"/>
    <cellStyle name="Normal 17 3 4 4 5" xfId="25488"/>
    <cellStyle name="Normal 17 3 4 4 6" xfId="25489"/>
    <cellStyle name="Normal 17 3 4 5" xfId="25490"/>
    <cellStyle name="Normal 17 3 4 5 2" xfId="25491"/>
    <cellStyle name="Normal 17 3 4 5 3" xfId="25492"/>
    <cellStyle name="Normal 17 3 4 5 4" xfId="25493"/>
    <cellStyle name="Normal 17 3 4 5 5" xfId="25494"/>
    <cellStyle name="Normal 17 3 4 5 6" xfId="25495"/>
    <cellStyle name="Normal 17 3 4 6" xfId="25496"/>
    <cellStyle name="Normal 17 3 4 6 2" xfId="25497"/>
    <cellStyle name="Normal 17 3 4 6 3" xfId="25498"/>
    <cellStyle name="Normal 17 3 4 6 4" xfId="25499"/>
    <cellStyle name="Normal 17 3 4 6 5" xfId="25500"/>
    <cellStyle name="Normal 17 3 4 6 6" xfId="25501"/>
    <cellStyle name="Normal 17 3 4 7" xfId="25502"/>
    <cellStyle name="Normal 17 3 4 7 2" xfId="25503"/>
    <cellStyle name="Normal 17 3 4 7 3" xfId="25504"/>
    <cellStyle name="Normal 17 3 4 7 4" xfId="25505"/>
    <cellStyle name="Normal 17 3 4 7 5" xfId="25506"/>
    <cellStyle name="Normal 17 3 4 7 6" xfId="25507"/>
    <cellStyle name="Normal 17 3 4 8" xfId="25508"/>
    <cellStyle name="Normal 17 3 4 8 2" xfId="25509"/>
    <cellStyle name="Normal 17 3 4 8 3" xfId="25510"/>
    <cellStyle name="Normal 17 3 4 8 4" xfId="25511"/>
    <cellStyle name="Normal 17 3 4 8 5" xfId="25512"/>
    <cellStyle name="Normal 17 3 4 8 6" xfId="25513"/>
    <cellStyle name="Normal 17 3 4 9" xfId="25514"/>
    <cellStyle name="Normal 17 3 5" xfId="25515"/>
    <cellStyle name="Normal 17 3 5 10" xfId="25516"/>
    <cellStyle name="Normal 17 3 5 11" xfId="25517"/>
    <cellStyle name="Normal 17 3 5 12" xfId="25518"/>
    <cellStyle name="Normal 17 3 5 2" xfId="25519"/>
    <cellStyle name="Normal 17 3 5 2 2" xfId="25520"/>
    <cellStyle name="Normal 17 3 5 2 3" xfId="25521"/>
    <cellStyle name="Normal 17 3 5 2 4" xfId="25522"/>
    <cellStyle name="Normal 17 3 5 2 5" xfId="25523"/>
    <cellStyle name="Normal 17 3 5 2 6" xfId="25524"/>
    <cellStyle name="Normal 17 3 5 3" xfId="25525"/>
    <cellStyle name="Normal 17 3 5 3 2" xfId="25526"/>
    <cellStyle name="Normal 17 3 5 3 3" xfId="25527"/>
    <cellStyle name="Normal 17 3 5 3 4" xfId="25528"/>
    <cellStyle name="Normal 17 3 5 3 5" xfId="25529"/>
    <cellStyle name="Normal 17 3 5 3 6" xfId="25530"/>
    <cellStyle name="Normal 17 3 5 4" xfId="25531"/>
    <cellStyle name="Normal 17 3 5 4 2" xfId="25532"/>
    <cellStyle name="Normal 17 3 5 4 3" xfId="25533"/>
    <cellStyle name="Normal 17 3 5 4 4" xfId="25534"/>
    <cellStyle name="Normal 17 3 5 4 5" xfId="25535"/>
    <cellStyle name="Normal 17 3 5 4 6" xfId="25536"/>
    <cellStyle name="Normal 17 3 5 5" xfId="25537"/>
    <cellStyle name="Normal 17 3 5 5 2" xfId="25538"/>
    <cellStyle name="Normal 17 3 5 5 3" xfId="25539"/>
    <cellStyle name="Normal 17 3 5 5 4" xfId="25540"/>
    <cellStyle name="Normal 17 3 5 5 5" xfId="25541"/>
    <cellStyle name="Normal 17 3 5 5 6" xfId="25542"/>
    <cellStyle name="Normal 17 3 5 6" xfId="25543"/>
    <cellStyle name="Normal 17 3 5 6 2" xfId="25544"/>
    <cellStyle name="Normal 17 3 5 6 3" xfId="25545"/>
    <cellStyle name="Normal 17 3 5 6 4" xfId="25546"/>
    <cellStyle name="Normal 17 3 5 6 5" xfId="25547"/>
    <cellStyle name="Normal 17 3 5 6 6" xfId="25548"/>
    <cellStyle name="Normal 17 3 5 7" xfId="25549"/>
    <cellStyle name="Normal 17 3 5 7 2" xfId="25550"/>
    <cellStyle name="Normal 17 3 5 7 3" xfId="25551"/>
    <cellStyle name="Normal 17 3 5 7 4" xfId="25552"/>
    <cellStyle name="Normal 17 3 5 7 5" xfId="25553"/>
    <cellStyle name="Normal 17 3 5 7 6" xfId="25554"/>
    <cellStyle name="Normal 17 3 5 8" xfId="25555"/>
    <cellStyle name="Normal 17 3 5 9" xfId="25556"/>
    <cellStyle name="Normal 17 3 6" xfId="25557"/>
    <cellStyle name="Normal 17 3 6 2" xfId="25558"/>
    <cellStyle name="Normal 17 3 6 3" xfId="25559"/>
    <cellStyle name="Normal 17 3 6 4" xfId="25560"/>
    <cellStyle name="Normal 17 3 6 5" xfId="25561"/>
    <cellStyle name="Normal 17 3 6 6" xfId="25562"/>
    <cellStyle name="Normal 17 3 7" xfId="25563"/>
    <cellStyle name="Normal 17 3 7 2" xfId="25564"/>
    <cellStyle name="Normal 17 3 7 3" xfId="25565"/>
    <cellStyle name="Normal 17 3 7 4" xfId="25566"/>
    <cellStyle name="Normal 17 3 7 5" xfId="25567"/>
    <cellStyle name="Normal 17 3 7 6" xfId="25568"/>
    <cellStyle name="Normal 17 3 8" xfId="25569"/>
    <cellStyle name="Normal 17 3 8 2" xfId="25570"/>
    <cellStyle name="Normal 17 3 8 3" xfId="25571"/>
    <cellStyle name="Normal 17 3 8 4" xfId="25572"/>
    <cellStyle name="Normal 17 3 8 5" xfId="25573"/>
    <cellStyle name="Normal 17 3 8 6" xfId="25574"/>
    <cellStyle name="Normal 17 3 9" xfId="25575"/>
    <cellStyle name="Normal 17 3 9 2" xfId="25576"/>
    <cellStyle name="Normal 17 3 9 3" xfId="25577"/>
    <cellStyle name="Normal 17 3 9 4" xfId="25578"/>
    <cellStyle name="Normal 17 3 9 5" xfId="25579"/>
    <cellStyle name="Normal 17 3 9 6" xfId="25580"/>
    <cellStyle name="Normal 17 30" xfId="25581"/>
    <cellStyle name="Normal 17 31" xfId="25582"/>
    <cellStyle name="Normal 17 32" xfId="25583"/>
    <cellStyle name="Normal 17 33" xfId="25584"/>
    <cellStyle name="Normal 17 34" xfId="25585"/>
    <cellStyle name="Normal 17 35" xfId="25586"/>
    <cellStyle name="Normal 17 36" xfId="25587"/>
    <cellStyle name="Normal 17 37" xfId="25588"/>
    <cellStyle name="Normal 17 4" xfId="25589"/>
    <cellStyle name="Normal 17 4 10" xfId="25590"/>
    <cellStyle name="Normal 17 4 10 2" xfId="25591"/>
    <cellStyle name="Normal 17 4 10 3" xfId="25592"/>
    <cellStyle name="Normal 17 4 10 4" xfId="25593"/>
    <cellStyle name="Normal 17 4 10 5" xfId="25594"/>
    <cellStyle name="Normal 17 4 10 6" xfId="25595"/>
    <cellStyle name="Normal 17 4 11" xfId="25596"/>
    <cellStyle name="Normal 17 4 11 2" xfId="25597"/>
    <cellStyle name="Normal 17 4 11 3" xfId="25598"/>
    <cellStyle name="Normal 17 4 11 4" xfId="25599"/>
    <cellStyle name="Normal 17 4 11 5" xfId="25600"/>
    <cellStyle name="Normal 17 4 11 6" xfId="25601"/>
    <cellStyle name="Normal 17 4 12" xfId="25602"/>
    <cellStyle name="Normal 17 4 13" xfId="25603"/>
    <cellStyle name="Normal 17 4 14" xfId="25604"/>
    <cellStyle name="Normal 17 4 15" xfId="25605"/>
    <cellStyle name="Normal 17 4 16" xfId="25606"/>
    <cellStyle name="Normal 17 4 17" xfId="25607"/>
    <cellStyle name="Normal 17 4 18" xfId="25608"/>
    <cellStyle name="Normal 17 4 2" xfId="25609"/>
    <cellStyle name="Normal 17 4 2 10" xfId="25610"/>
    <cellStyle name="Normal 17 4 2 11" xfId="25611"/>
    <cellStyle name="Normal 17 4 2 12" xfId="25612"/>
    <cellStyle name="Normal 17 4 2 13" xfId="25613"/>
    <cellStyle name="Normal 17 4 2 2" xfId="25614"/>
    <cellStyle name="Normal 17 4 2 2 10" xfId="25615"/>
    <cellStyle name="Normal 17 4 2 2 11" xfId="25616"/>
    <cellStyle name="Normal 17 4 2 2 12" xfId="25617"/>
    <cellStyle name="Normal 17 4 2 2 2" xfId="25618"/>
    <cellStyle name="Normal 17 4 2 2 2 2" xfId="25619"/>
    <cellStyle name="Normal 17 4 2 2 2 3" xfId="25620"/>
    <cellStyle name="Normal 17 4 2 2 2 4" xfId="25621"/>
    <cellStyle name="Normal 17 4 2 2 2 5" xfId="25622"/>
    <cellStyle name="Normal 17 4 2 2 2 6" xfId="25623"/>
    <cellStyle name="Normal 17 4 2 2 3" xfId="25624"/>
    <cellStyle name="Normal 17 4 2 2 3 2" xfId="25625"/>
    <cellStyle name="Normal 17 4 2 2 3 3" xfId="25626"/>
    <cellStyle name="Normal 17 4 2 2 3 4" xfId="25627"/>
    <cellStyle name="Normal 17 4 2 2 3 5" xfId="25628"/>
    <cellStyle name="Normal 17 4 2 2 3 6" xfId="25629"/>
    <cellStyle name="Normal 17 4 2 2 4" xfId="25630"/>
    <cellStyle name="Normal 17 4 2 2 4 2" xfId="25631"/>
    <cellStyle name="Normal 17 4 2 2 4 3" xfId="25632"/>
    <cellStyle name="Normal 17 4 2 2 4 4" xfId="25633"/>
    <cellStyle name="Normal 17 4 2 2 4 5" xfId="25634"/>
    <cellStyle name="Normal 17 4 2 2 4 6" xfId="25635"/>
    <cellStyle name="Normal 17 4 2 2 5" xfId="25636"/>
    <cellStyle name="Normal 17 4 2 2 5 2" xfId="25637"/>
    <cellStyle name="Normal 17 4 2 2 5 3" xfId="25638"/>
    <cellStyle name="Normal 17 4 2 2 5 4" xfId="25639"/>
    <cellStyle name="Normal 17 4 2 2 5 5" xfId="25640"/>
    <cellStyle name="Normal 17 4 2 2 5 6" xfId="25641"/>
    <cellStyle name="Normal 17 4 2 2 6" xfId="25642"/>
    <cellStyle name="Normal 17 4 2 2 6 2" xfId="25643"/>
    <cellStyle name="Normal 17 4 2 2 6 3" xfId="25644"/>
    <cellStyle name="Normal 17 4 2 2 6 4" xfId="25645"/>
    <cellStyle name="Normal 17 4 2 2 6 5" xfId="25646"/>
    <cellStyle name="Normal 17 4 2 2 6 6" xfId="25647"/>
    <cellStyle name="Normal 17 4 2 2 7" xfId="25648"/>
    <cellStyle name="Normal 17 4 2 2 7 2" xfId="25649"/>
    <cellStyle name="Normal 17 4 2 2 7 3" xfId="25650"/>
    <cellStyle name="Normal 17 4 2 2 7 4" xfId="25651"/>
    <cellStyle name="Normal 17 4 2 2 7 5" xfId="25652"/>
    <cellStyle name="Normal 17 4 2 2 7 6" xfId="25653"/>
    <cellStyle name="Normal 17 4 2 2 8" xfId="25654"/>
    <cellStyle name="Normal 17 4 2 2 9" xfId="25655"/>
    <cellStyle name="Normal 17 4 2 3" xfId="25656"/>
    <cellStyle name="Normal 17 4 2 3 2" xfId="25657"/>
    <cellStyle name="Normal 17 4 2 3 3" xfId="25658"/>
    <cellStyle name="Normal 17 4 2 3 4" xfId="25659"/>
    <cellStyle name="Normal 17 4 2 3 5" xfId="25660"/>
    <cellStyle name="Normal 17 4 2 3 6" xfId="25661"/>
    <cellStyle name="Normal 17 4 2 4" xfId="25662"/>
    <cellStyle name="Normal 17 4 2 4 2" xfId="25663"/>
    <cellStyle name="Normal 17 4 2 4 3" xfId="25664"/>
    <cellStyle name="Normal 17 4 2 4 4" xfId="25665"/>
    <cellStyle name="Normal 17 4 2 4 5" xfId="25666"/>
    <cellStyle name="Normal 17 4 2 4 6" xfId="25667"/>
    <cellStyle name="Normal 17 4 2 5" xfId="25668"/>
    <cellStyle name="Normal 17 4 2 5 2" xfId="25669"/>
    <cellStyle name="Normal 17 4 2 5 3" xfId="25670"/>
    <cellStyle name="Normal 17 4 2 5 4" xfId="25671"/>
    <cellStyle name="Normal 17 4 2 5 5" xfId="25672"/>
    <cellStyle name="Normal 17 4 2 5 6" xfId="25673"/>
    <cellStyle name="Normal 17 4 2 6" xfId="25674"/>
    <cellStyle name="Normal 17 4 2 6 2" xfId="25675"/>
    <cellStyle name="Normal 17 4 2 6 3" xfId="25676"/>
    <cellStyle name="Normal 17 4 2 6 4" xfId="25677"/>
    <cellStyle name="Normal 17 4 2 6 5" xfId="25678"/>
    <cellStyle name="Normal 17 4 2 6 6" xfId="25679"/>
    <cellStyle name="Normal 17 4 2 7" xfId="25680"/>
    <cellStyle name="Normal 17 4 2 7 2" xfId="25681"/>
    <cellStyle name="Normal 17 4 2 7 3" xfId="25682"/>
    <cellStyle name="Normal 17 4 2 7 4" xfId="25683"/>
    <cellStyle name="Normal 17 4 2 7 5" xfId="25684"/>
    <cellStyle name="Normal 17 4 2 7 6" xfId="25685"/>
    <cellStyle name="Normal 17 4 2 8" xfId="25686"/>
    <cellStyle name="Normal 17 4 2 8 2" xfId="25687"/>
    <cellStyle name="Normal 17 4 2 8 3" xfId="25688"/>
    <cellStyle name="Normal 17 4 2 8 4" xfId="25689"/>
    <cellStyle name="Normal 17 4 2 8 5" xfId="25690"/>
    <cellStyle name="Normal 17 4 2 8 6" xfId="25691"/>
    <cellStyle name="Normal 17 4 2 9" xfId="25692"/>
    <cellStyle name="Normal 17 4 3" xfId="25693"/>
    <cellStyle name="Normal 17 4 3 10" xfId="25694"/>
    <cellStyle name="Normal 17 4 3 11" xfId="25695"/>
    <cellStyle name="Normal 17 4 3 12" xfId="25696"/>
    <cellStyle name="Normal 17 4 3 13" xfId="25697"/>
    <cellStyle name="Normal 17 4 3 2" xfId="25698"/>
    <cellStyle name="Normal 17 4 3 2 10" xfId="25699"/>
    <cellStyle name="Normal 17 4 3 2 11" xfId="25700"/>
    <cellStyle name="Normal 17 4 3 2 12" xfId="25701"/>
    <cellStyle name="Normal 17 4 3 2 2" xfId="25702"/>
    <cellStyle name="Normal 17 4 3 2 2 2" xfId="25703"/>
    <cellStyle name="Normal 17 4 3 2 2 3" xfId="25704"/>
    <cellStyle name="Normal 17 4 3 2 2 4" xfId="25705"/>
    <cellStyle name="Normal 17 4 3 2 2 5" xfId="25706"/>
    <cellStyle name="Normal 17 4 3 2 2 6" xfId="25707"/>
    <cellStyle name="Normal 17 4 3 2 3" xfId="25708"/>
    <cellStyle name="Normal 17 4 3 2 3 2" xfId="25709"/>
    <cellStyle name="Normal 17 4 3 2 3 3" xfId="25710"/>
    <cellStyle name="Normal 17 4 3 2 3 4" xfId="25711"/>
    <cellStyle name="Normal 17 4 3 2 3 5" xfId="25712"/>
    <cellStyle name="Normal 17 4 3 2 3 6" xfId="25713"/>
    <cellStyle name="Normal 17 4 3 2 4" xfId="25714"/>
    <cellStyle name="Normal 17 4 3 2 4 2" xfId="25715"/>
    <cellStyle name="Normal 17 4 3 2 4 3" xfId="25716"/>
    <cellStyle name="Normal 17 4 3 2 4 4" xfId="25717"/>
    <cellStyle name="Normal 17 4 3 2 4 5" xfId="25718"/>
    <cellStyle name="Normal 17 4 3 2 4 6" xfId="25719"/>
    <cellStyle name="Normal 17 4 3 2 5" xfId="25720"/>
    <cellStyle name="Normal 17 4 3 2 5 2" xfId="25721"/>
    <cellStyle name="Normal 17 4 3 2 5 3" xfId="25722"/>
    <cellStyle name="Normal 17 4 3 2 5 4" xfId="25723"/>
    <cellStyle name="Normal 17 4 3 2 5 5" xfId="25724"/>
    <cellStyle name="Normal 17 4 3 2 5 6" xfId="25725"/>
    <cellStyle name="Normal 17 4 3 2 6" xfId="25726"/>
    <cellStyle name="Normal 17 4 3 2 6 2" xfId="25727"/>
    <cellStyle name="Normal 17 4 3 2 6 3" xfId="25728"/>
    <cellStyle name="Normal 17 4 3 2 6 4" xfId="25729"/>
    <cellStyle name="Normal 17 4 3 2 6 5" xfId="25730"/>
    <cellStyle name="Normal 17 4 3 2 6 6" xfId="25731"/>
    <cellStyle name="Normal 17 4 3 2 7" xfId="25732"/>
    <cellStyle name="Normal 17 4 3 2 7 2" xfId="25733"/>
    <cellStyle name="Normal 17 4 3 2 7 3" xfId="25734"/>
    <cellStyle name="Normal 17 4 3 2 7 4" xfId="25735"/>
    <cellStyle name="Normal 17 4 3 2 7 5" xfId="25736"/>
    <cellStyle name="Normal 17 4 3 2 7 6" xfId="25737"/>
    <cellStyle name="Normal 17 4 3 2 8" xfId="25738"/>
    <cellStyle name="Normal 17 4 3 2 9" xfId="25739"/>
    <cellStyle name="Normal 17 4 3 3" xfId="25740"/>
    <cellStyle name="Normal 17 4 3 3 2" xfId="25741"/>
    <cellStyle name="Normal 17 4 3 3 3" xfId="25742"/>
    <cellStyle name="Normal 17 4 3 3 4" xfId="25743"/>
    <cellStyle name="Normal 17 4 3 3 5" xfId="25744"/>
    <cellStyle name="Normal 17 4 3 3 6" xfId="25745"/>
    <cellStyle name="Normal 17 4 3 4" xfId="25746"/>
    <cellStyle name="Normal 17 4 3 4 2" xfId="25747"/>
    <cellStyle name="Normal 17 4 3 4 3" xfId="25748"/>
    <cellStyle name="Normal 17 4 3 4 4" xfId="25749"/>
    <cellStyle name="Normal 17 4 3 4 5" xfId="25750"/>
    <cellStyle name="Normal 17 4 3 4 6" xfId="25751"/>
    <cellStyle name="Normal 17 4 3 5" xfId="25752"/>
    <cellStyle name="Normal 17 4 3 5 2" xfId="25753"/>
    <cellStyle name="Normal 17 4 3 5 3" xfId="25754"/>
    <cellStyle name="Normal 17 4 3 5 4" xfId="25755"/>
    <cellStyle name="Normal 17 4 3 5 5" xfId="25756"/>
    <cellStyle name="Normal 17 4 3 5 6" xfId="25757"/>
    <cellStyle name="Normal 17 4 3 6" xfId="25758"/>
    <cellStyle name="Normal 17 4 3 6 2" xfId="25759"/>
    <cellStyle name="Normal 17 4 3 6 3" xfId="25760"/>
    <cellStyle name="Normal 17 4 3 6 4" xfId="25761"/>
    <cellStyle name="Normal 17 4 3 6 5" xfId="25762"/>
    <cellStyle name="Normal 17 4 3 6 6" xfId="25763"/>
    <cellStyle name="Normal 17 4 3 7" xfId="25764"/>
    <cellStyle name="Normal 17 4 3 7 2" xfId="25765"/>
    <cellStyle name="Normal 17 4 3 7 3" xfId="25766"/>
    <cellStyle name="Normal 17 4 3 7 4" xfId="25767"/>
    <cellStyle name="Normal 17 4 3 7 5" xfId="25768"/>
    <cellStyle name="Normal 17 4 3 7 6" xfId="25769"/>
    <cellStyle name="Normal 17 4 3 8" xfId="25770"/>
    <cellStyle name="Normal 17 4 3 8 2" xfId="25771"/>
    <cellStyle name="Normal 17 4 3 8 3" xfId="25772"/>
    <cellStyle name="Normal 17 4 3 8 4" xfId="25773"/>
    <cellStyle name="Normal 17 4 3 8 5" xfId="25774"/>
    <cellStyle name="Normal 17 4 3 8 6" xfId="25775"/>
    <cellStyle name="Normal 17 4 3 9" xfId="25776"/>
    <cellStyle name="Normal 17 4 4" xfId="25777"/>
    <cellStyle name="Normal 17 4 4 10" xfId="25778"/>
    <cellStyle name="Normal 17 4 4 11" xfId="25779"/>
    <cellStyle name="Normal 17 4 4 12" xfId="25780"/>
    <cellStyle name="Normal 17 4 4 13" xfId="25781"/>
    <cellStyle name="Normal 17 4 4 2" xfId="25782"/>
    <cellStyle name="Normal 17 4 4 2 10" xfId="25783"/>
    <cellStyle name="Normal 17 4 4 2 11" xfId="25784"/>
    <cellStyle name="Normal 17 4 4 2 12" xfId="25785"/>
    <cellStyle name="Normal 17 4 4 2 2" xfId="25786"/>
    <cellStyle name="Normal 17 4 4 2 2 2" xfId="25787"/>
    <cellStyle name="Normal 17 4 4 2 2 3" xfId="25788"/>
    <cellStyle name="Normal 17 4 4 2 2 4" xfId="25789"/>
    <cellStyle name="Normal 17 4 4 2 2 5" xfId="25790"/>
    <cellStyle name="Normal 17 4 4 2 2 6" xfId="25791"/>
    <cellStyle name="Normal 17 4 4 2 3" xfId="25792"/>
    <cellStyle name="Normal 17 4 4 2 3 2" xfId="25793"/>
    <cellStyle name="Normal 17 4 4 2 3 3" xfId="25794"/>
    <cellStyle name="Normal 17 4 4 2 3 4" xfId="25795"/>
    <cellStyle name="Normal 17 4 4 2 3 5" xfId="25796"/>
    <cellStyle name="Normal 17 4 4 2 3 6" xfId="25797"/>
    <cellStyle name="Normal 17 4 4 2 4" xfId="25798"/>
    <cellStyle name="Normal 17 4 4 2 4 2" xfId="25799"/>
    <cellStyle name="Normal 17 4 4 2 4 3" xfId="25800"/>
    <cellStyle name="Normal 17 4 4 2 4 4" xfId="25801"/>
    <cellStyle name="Normal 17 4 4 2 4 5" xfId="25802"/>
    <cellStyle name="Normal 17 4 4 2 4 6" xfId="25803"/>
    <cellStyle name="Normal 17 4 4 2 5" xfId="25804"/>
    <cellStyle name="Normal 17 4 4 2 5 2" xfId="25805"/>
    <cellStyle name="Normal 17 4 4 2 5 3" xfId="25806"/>
    <cellStyle name="Normal 17 4 4 2 5 4" xfId="25807"/>
    <cellStyle name="Normal 17 4 4 2 5 5" xfId="25808"/>
    <cellStyle name="Normal 17 4 4 2 5 6" xfId="25809"/>
    <cellStyle name="Normal 17 4 4 2 6" xfId="25810"/>
    <cellStyle name="Normal 17 4 4 2 6 2" xfId="25811"/>
    <cellStyle name="Normal 17 4 4 2 6 3" xfId="25812"/>
    <cellStyle name="Normal 17 4 4 2 6 4" xfId="25813"/>
    <cellStyle name="Normal 17 4 4 2 6 5" xfId="25814"/>
    <cellStyle name="Normal 17 4 4 2 6 6" xfId="25815"/>
    <cellStyle name="Normal 17 4 4 2 7" xfId="25816"/>
    <cellStyle name="Normal 17 4 4 2 7 2" xfId="25817"/>
    <cellStyle name="Normal 17 4 4 2 7 3" xfId="25818"/>
    <cellStyle name="Normal 17 4 4 2 7 4" xfId="25819"/>
    <cellStyle name="Normal 17 4 4 2 7 5" xfId="25820"/>
    <cellStyle name="Normal 17 4 4 2 7 6" xfId="25821"/>
    <cellStyle name="Normal 17 4 4 2 8" xfId="25822"/>
    <cellStyle name="Normal 17 4 4 2 9" xfId="25823"/>
    <cellStyle name="Normal 17 4 4 3" xfId="25824"/>
    <cellStyle name="Normal 17 4 4 3 2" xfId="25825"/>
    <cellStyle name="Normal 17 4 4 3 3" xfId="25826"/>
    <cellStyle name="Normal 17 4 4 3 4" xfId="25827"/>
    <cellStyle name="Normal 17 4 4 3 5" xfId="25828"/>
    <cellStyle name="Normal 17 4 4 3 6" xfId="25829"/>
    <cellStyle name="Normal 17 4 4 4" xfId="25830"/>
    <cellStyle name="Normal 17 4 4 4 2" xfId="25831"/>
    <cellStyle name="Normal 17 4 4 4 3" xfId="25832"/>
    <cellStyle name="Normal 17 4 4 4 4" xfId="25833"/>
    <cellStyle name="Normal 17 4 4 4 5" xfId="25834"/>
    <cellStyle name="Normal 17 4 4 4 6" xfId="25835"/>
    <cellStyle name="Normal 17 4 4 5" xfId="25836"/>
    <cellStyle name="Normal 17 4 4 5 2" xfId="25837"/>
    <cellStyle name="Normal 17 4 4 5 3" xfId="25838"/>
    <cellStyle name="Normal 17 4 4 5 4" xfId="25839"/>
    <cellStyle name="Normal 17 4 4 5 5" xfId="25840"/>
    <cellStyle name="Normal 17 4 4 5 6" xfId="25841"/>
    <cellStyle name="Normal 17 4 4 6" xfId="25842"/>
    <cellStyle name="Normal 17 4 4 6 2" xfId="25843"/>
    <cellStyle name="Normal 17 4 4 6 3" xfId="25844"/>
    <cellStyle name="Normal 17 4 4 6 4" xfId="25845"/>
    <cellStyle name="Normal 17 4 4 6 5" xfId="25846"/>
    <cellStyle name="Normal 17 4 4 6 6" xfId="25847"/>
    <cellStyle name="Normal 17 4 4 7" xfId="25848"/>
    <cellStyle name="Normal 17 4 4 7 2" xfId="25849"/>
    <cellStyle name="Normal 17 4 4 7 3" xfId="25850"/>
    <cellStyle name="Normal 17 4 4 7 4" xfId="25851"/>
    <cellStyle name="Normal 17 4 4 7 5" xfId="25852"/>
    <cellStyle name="Normal 17 4 4 7 6" xfId="25853"/>
    <cellStyle name="Normal 17 4 4 8" xfId="25854"/>
    <cellStyle name="Normal 17 4 4 8 2" xfId="25855"/>
    <cellStyle name="Normal 17 4 4 8 3" xfId="25856"/>
    <cellStyle name="Normal 17 4 4 8 4" xfId="25857"/>
    <cellStyle name="Normal 17 4 4 8 5" xfId="25858"/>
    <cellStyle name="Normal 17 4 4 8 6" xfId="25859"/>
    <cellStyle name="Normal 17 4 4 9" xfId="25860"/>
    <cellStyle name="Normal 17 4 5" xfId="25861"/>
    <cellStyle name="Normal 17 4 5 10" xfId="25862"/>
    <cellStyle name="Normal 17 4 5 11" xfId="25863"/>
    <cellStyle name="Normal 17 4 5 12" xfId="25864"/>
    <cellStyle name="Normal 17 4 5 2" xfId="25865"/>
    <cellStyle name="Normal 17 4 5 2 2" xfId="25866"/>
    <cellStyle name="Normal 17 4 5 2 3" xfId="25867"/>
    <cellStyle name="Normal 17 4 5 2 4" xfId="25868"/>
    <cellStyle name="Normal 17 4 5 2 5" xfId="25869"/>
    <cellStyle name="Normal 17 4 5 2 6" xfId="25870"/>
    <cellStyle name="Normal 17 4 5 3" xfId="25871"/>
    <cellStyle name="Normal 17 4 5 3 2" xfId="25872"/>
    <cellStyle name="Normal 17 4 5 3 3" xfId="25873"/>
    <cellStyle name="Normal 17 4 5 3 4" xfId="25874"/>
    <cellStyle name="Normal 17 4 5 3 5" xfId="25875"/>
    <cellStyle name="Normal 17 4 5 3 6" xfId="25876"/>
    <cellStyle name="Normal 17 4 5 4" xfId="25877"/>
    <cellStyle name="Normal 17 4 5 4 2" xfId="25878"/>
    <cellStyle name="Normal 17 4 5 4 3" xfId="25879"/>
    <cellStyle name="Normal 17 4 5 4 4" xfId="25880"/>
    <cellStyle name="Normal 17 4 5 4 5" xfId="25881"/>
    <cellStyle name="Normal 17 4 5 4 6" xfId="25882"/>
    <cellStyle name="Normal 17 4 5 5" xfId="25883"/>
    <cellStyle name="Normal 17 4 5 5 2" xfId="25884"/>
    <cellStyle name="Normal 17 4 5 5 3" xfId="25885"/>
    <cellStyle name="Normal 17 4 5 5 4" xfId="25886"/>
    <cellStyle name="Normal 17 4 5 5 5" xfId="25887"/>
    <cellStyle name="Normal 17 4 5 5 6" xfId="25888"/>
    <cellStyle name="Normal 17 4 5 6" xfId="25889"/>
    <cellStyle name="Normal 17 4 5 6 2" xfId="25890"/>
    <cellStyle name="Normal 17 4 5 6 3" xfId="25891"/>
    <cellStyle name="Normal 17 4 5 6 4" xfId="25892"/>
    <cellStyle name="Normal 17 4 5 6 5" xfId="25893"/>
    <cellStyle name="Normal 17 4 5 6 6" xfId="25894"/>
    <cellStyle name="Normal 17 4 5 7" xfId="25895"/>
    <cellStyle name="Normal 17 4 5 7 2" xfId="25896"/>
    <cellStyle name="Normal 17 4 5 7 3" xfId="25897"/>
    <cellStyle name="Normal 17 4 5 7 4" xfId="25898"/>
    <cellStyle name="Normal 17 4 5 7 5" xfId="25899"/>
    <cellStyle name="Normal 17 4 5 7 6" xfId="25900"/>
    <cellStyle name="Normal 17 4 5 8" xfId="25901"/>
    <cellStyle name="Normal 17 4 5 9" xfId="25902"/>
    <cellStyle name="Normal 17 4 6" xfId="25903"/>
    <cellStyle name="Normal 17 4 6 2" xfId="25904"/>
    <cellStyle name="Normal 17 4 6 3" xfId="25905"/>
    <cellStyle name="Normal 17 4 6 4" xfId="25906"/>
    <cellStyle name="Normal 17 4 6 5" xfId="25907"/>
    <cellStyle name="Normal 17 4 6 6" xfId="25908"/>
    <cellStyle name="Normal 17 4 7" xfId="25909"/>
    <cellStyle name="Normal 17 4 7 2" xfId="25910"/>
    <cellStyle name="Normal 17 4 7 3" xfId="25911"/>
    <cellStyle name="Normal 17 4 7 4" xfId="25912"/>
    <cellStyle name="Normal 17 4 7 5" xfId="25913"/>
    <cellStyle name="Normal 17 4 7 6" xfId="25914"/>
    <cellStyle name="Normal 17 4 8" xfId="25915"/>
    <cellStyle name="Normal 17 4 8 2" xfId="25916"/>
    <cellStyle name="Normal 17 4 8 3" xfId="25917"/>
    <cellStyle name="Normal 17 4 8 4" xfId="25918"/>
    <cellStyle name="Normal 17 4 8 5" xfId="25919"/>
    <cellStyle name="Normal 17 4 8 6" xfId="25920"/>
    <cellStyle name="Normal 17 4 9" xfId="25921"/>
    <cellStyle name="Normal 17 4 9 2" xfId="25922"/>
    <cellStyle name="Normal 17 4 9 3" xfId="25923"/>
    <cellStyle name="Normal 17 4 9 4" xfId="25924"/>
    <cellStyle name="Normal 17 4 9 5" xfId="25925"/>
    <cellStyle name="Normal 17 4 9 6" xfId="25926"/>
    <cellStyle name="Normal 17 5" xfId="25927"/>
    <cellStyle name="Normal 17 5 10" xfId="25928"/>
    <cellStyle name="Normal 17 5 11" xfId="25929"/>
    <cellStyle name="Normal 17 5 12" xfId="25930"/>
    <cellStyle name="Normal 17 5 13" xfId="25931"/>
    <cellStyle name="Normal 17 5 14" xfId="25932"/>
    <cellStyle name="Normal 17 5 15" xfId="25933"/>
    <cellStyle name="Normal 17 5 2" xfId="25934"/>
    <cellStyle name="Normal 17 5 2 10" xfId="25935"/>
    <cellStyle name="Normal 17 5 2 11" xfId="25936"/>
    <cellStyle name="Normal 17 5 2 12" xfId="25937"/>
    <cellStyle name="Normal 17 5 2 2" xfId="25938"/>
    <cellStyle name="Normal 17 5 2 2 2" xfId="25939"/>
    <cellStyle name="Normal 17 5 2 2 3" xfId="25940"/>
    <cellStyle name="Normal 17 5 2 2 4" xfId="25941"/>
    <cellStyle name="Normal 17 5 2 2 5" xfId="25942"/>
    <cellStyle name="Normal 17 5 2 2 6" xfId="25943"/>
    <cellStyle name="Normal 17 5 2 3" xfId="25944"/>
    <cellStyle name="Normal 17 5 2 3 2" xfId="25945"/>
    <cellStyle name="Normal 17 5 2 3 3" xfId="25946"/>
    <cellStyle name="Normal 17 5 2 3 4" xfId="25947"/>
    <cellStyle name="Normal 17 5 2 3 5" xfId="25948"/>
    <cellStyle name="Normal 17 5 2 3 6" xfId="25949"/>
    <cellStyle name="Normal 17 5 2 4" xfId="25950"/>
    <cellStyle name="Normal 17 5 2 4 2" xfId="25951"/>
    <cellStyle name="Normal 17 5 2 4 3" xfId="25952"/>
    <cellStyle name="Normal 17 5 2 4 4" xfId="25953"/>
    <cellStyle name="Normal 17 5 2 4 5" xfId="25954"/>
    <cellStyle name="Normal 17 5 2 4 6" xfId="25955"/>
    <cellStyle name="Normal 17 5 2 5" xfId="25956"/>
    <cellStyle name="Normal 17 5 2 5 2" xfId="25957"/>
    <cellStyle name="Normal 17 5 2 5 3" xfId="25958"/>
    <cellStyle name="Normal 17 5 2 5 4" xfId="25959"/>
    <cellStyle name="Normal 17 5 2 5 5" xfId="25960"/>
    <cellStyle name="Normal 17 5 2 5 6" xfId="25961"/>
    <cellStyle name="Normal 17 5 2 6" xfId="25962"/>
    <cellStyle name="Normal 17 5 2 6 2" xfId="25963"/>
    <cellStyle name="Normal 17 5 2 6 3" xfId="25964"/>
    <cellStyle name="Normal 17 5 2 6 4" xfId="25965"/>
    <cellStyle name="Normal 17 5 2 6 5" xfId="25966"/>
    <cellStyle name="Normal 17 5 2 6 6" xfId="25967"/>
    <cellStyle name="Normal 17 5 2 7" xfId="25968"/>
    <cellStyle name="Normal 17 5 2 7 2" xfId="25969"/>
    <cellStyle name="Normal 17 5 2 7 3" xfId="25970"/>
    <cellStyle name="Normal 17 5 2 7 4" xfId="25971"/>
    <cellStyle name="Normal 17 5 2 7 5" xfId="25972"/>
    <cellStyle name="Normal 17 5 2 7 6" xfId="25973"/>
    <cellStyle name="Normal 17 5 2 8" xfId="25974"/>
    <cellStyle name="Normal 17 5 2 9" xfId="25975"/>
    <cellStyle name="Normal 17 5 3" xfId="25976"/>
    <cellStyle name="Normal 17 5 3 2" xfId="25977"/>
    <cellStyle name="Normal 17 5 3 3" xfId="25978"/>
    <cellStyle name="Normal 17 5 3 4" xfId="25979"/>
    <cellStyle name="Normal 17 5 3 5" xfId="25980"/>
    <cellStyle name="Normal 17 5 3 6" xfId="25981"/>
    <cellStyle name="Normal 17 5 4" xfId="25982"/>
    <cellStyle name="Normal 17 5 4 2" xfId="25983"/>
    <cellStyle name="Normal 17 5 4 3" xfId="25984"/>
    <cellStyle name="Normal 17 5 4 4" xfId="25985"/>
    <cellStyle name="Normal 17 5 4 5" xfId="25986"/>
    <cellStyle name="Normal 17 5 4 6" xfId="25987"/>
    <cellStyle name="Normal 17 5 5" xfId="25988"/>
    <cellStyle name="Normal 17 5 5 2" xfId="25989"/>
    <cellStyle name="Normal 17 5 5 3" xfId="25990"/>
    <cellStyle name="Normal 17 5 5 4" xfId="25991"/>
    <cellStyle name="Normal 17 5 5 5" xfId="25992"/>
    <cellStyle name="Normal 17 5 5 6" xfId="25993"/>
    <cellStyle name="Normal 17 5 6" xfId="25994"/>
    <cellStyle name="Normal 17 5 6 2" xfId="25995"/>
    <cellStyle name="Normal 17 5 6 3" xfId="25996"/>
    <cellStyle name="Normal 17 5 6 4" xfId="25997"/>
    <cellStyle name="Normal 17 5 6 5" xfId="25998"/>
    <cellStyle name="Normal 17 5 6 6" xfId="25999"/>
    <cellStyle name="Normal 17 5 7" xfId="26000"/>
    <cellStyle name="Normal 17 5 7 2" xfId="26001"/>
    <cellStyle name="Normal 17 5 7 3" xfId="26002"/>
    <cellStyle name="Normal 17 5 7 4" xfId="26003"/>
    <cellStyle name="Normal 17 5 7 5" xfId="26004"/>
    <cellStyle name="Normal 17 5 7 6" xfId="26005"/>
    <cellStyle name="Normal 17 5 8" xfId="26006"/>
    <cellStyle name="Normal 17 5 8 2" xfId="26007"/>
    <cellStyle name="Normal 17 5 8 3" xfId="26008"/>
    <cellStyle name="Normal 17 5 8 4" xfId="26009"/>
    <cellStyle name="Normal 17 5 8 5" xfId="26010"/>
    <cellStyle name="Normal 17 5 8 6" xfId="26011"/>
    <cellStyle name="Normal 17 5 9" xfId="26012"/>
    <cellStyle name="Normal 17 6" xfId="26013"/>
    <cellStyle name="Normal 17 6 10" xfId="26014"/>
    <cellStyle name="Normal 17 6 11" xfId="26015"/>
    <cellStyle name="Normal 17 6 12" xfId="26016"/>
    <cellStyle name="Normal 17 6 13" xfId="26017"/>
    <cellStyle name="Normal 17 6 2" xfId="26018"/>
    <cellStyle name="Normal 17 6 2 10" xfId="26019"/>
    <cellStyle name="Normal 17 6 2 11" xfId="26020"/>
    <cellStyle name="Normal 17 6 2 12" xfId="26021"/>
    <cellStyle name="Normal 17 6 2 2" xfId="26022"/>
    <cellStyle name="Normal 17 6 2 2 2" xfId="26023"/>
    <cellStyle name="Normal 17 6 2 2 3" xfId="26024"/>
    <cellStyle name="Normal 17 6 2 2 4" xfId="26025"/>
    <cellStyle name="Normal 17 6 2 2 5" xfId="26026"/>
    <cellStyle name="Normal 17 6 2 2 6" xfId="26027"/>
    <cellStyle name="Normal 17 6 2 3" xfId="26028"/>
    <cellStyle name="Normal 17 6 2 3 2" xfId="26029"/>
    <cellStyle name="Normal 17 6 2 3 3" xfId="26030"/>
    <cellStyle name="Normal 17 6 2 3 4" xfId="26031"/>
    <cellStyle name="Normal 17 6 2 3 5" xfId="26032"/>
    <cellStyle name="Normal 17 6 2 3 6" xfId="26033"/>
    <cellStyle name="Normal 17 6 2 4" xfId="26034"/>
    <cellStyle name="Normal 17 6 2 4 2" xfId="26035"/>
    <cellStyle name="Normal 17 6 2 4 3" xfId="26036"/>
    <cellStyle name="Normal 17 6 2 4 4" xfId="26037"/>
    <cellStyle name="Normal 17 6 2 4 5" xfId="26038"/>
    <cellStyle name="Normal 17 6 2 4 6" xfId="26039"/>
    <cellStyle name="Normal 17 6 2 5" xfId="26040"/>
    <cellStyle name="Normal 17 6 2 5 2" xfId="26041"/>
    <cellStyle name="Normal 17 6 2 5 3" xfId="26042"/>
    <cellStyle name="Normal 17 6 2 5 4" xfId="26043"/>
    <cellStyle name="Normal 17 6 2 5 5" xfId="26044"/>
    <cellStyle name="Normal 17 6 2 5 6" xfId="26045"/>
    <cellStyle name="Normal 17 6 2 6" xfId="26046"/>
    <cellStyle name="Normal 17 6 2 6 2" xfId="26047"/>
    <cellStyle name="Normal 17 6 2 6 3" xfId="26048"/>
    <cellStyle name="Normal 17 6 2 6 4" xfId="26049"/>
    <cellStyle name="Normal 17 6 2 6 5" xfId="26050"/>
    <cellStyle name="Normal 17 6 2 6 6" xfId="26051"/>
    <cellStyle name="Normal 17 6 2 7" xfId="26052"/>
    <cellStyle name="Normal 17 6 2 7 2" xfId="26053"/>
    <cellStyle name="Normal 17 6 2 7 3" xfId="26054"/>
    <cellStyle name="Normal 17 6 2 7 4" xfId="26055"/>
    <cellStyle name="Normal 17 6 2 7 5" xfId="26056"/>
    <cellStyle name="Normal 17 6 2 7 6" xfId="26057"/>
    <cellStyle name="Normal 17 6 2 8" xfId="26058"/>
    <cellStyle name="Normal 17 6 2 9" xfId="26059"/>
    <cellStyle name="Normal 17 6 3" xfId="26060"/>
    <cellStyle name="Normal 17 6 3 2" xfId="26061"/>
    <cellStyle name="Normal 17 6 3 3" xfId="26062"/>
    <cellStyle name="Normal 17 6 3 4" xfId="26063"/>
    <cellStyle name="Normal 17 6 3 5" xfId="26064"/>
    <cellStyle name="Normal 17 6 3 6" xfId="26065"/>
    <cellStyle name="Normal 17 6 4" xfId="26066"/>
    <cellStyle name="Normal 17 6 4 2" xfId="26067"/>
    <cellStyle name="Normal 17 6 4 3" xfId="26068"/>
    <cellStyle name="Normal 17 6 4 4" xfId="26069"/>
    <cellStyle name="Normal 17 6 4 5" xfId="26070"/>
    <cellStyle name="Normal 17 6 4 6" xfId="26071"/>
    <cellStyle name="Normal 17 6 5" xfId="26072"/>
    <cellStyle name="Normal 17 6 5 2" xfId="26073"/>
    <cellStyle name="Normal 17 6 5 3" xfId="26074"/>
    <cellStyle name="Normal 17 6 5 4" xfId="26075"/>
    <cellStyle name="Normal 17 6 5 5" xfId="26076"/>
    <cellStyle name="Normal 17 6 5 6" xfId="26077"/>
    <cellStyle name="Normal 17 6 6" xfId="26078"/>
    <cellStyle name="Normal 17 6 6 2" xfId="26079"/>
    <cellStyle name="Normal 17 6 6 3" xfId="26080"/>
    <cellStyle name="Normal 17 6 6 4" xfId="26081"/>
    <cellStyle name="Normal 17 6 6 5" xfId="26082"/>
    <cellStyle name="Normal 17 6 6 6" xfId="26083"/>
    <cellStyle name="Normal 17 6 7" xfId="26084"/>
    <cellStyle name="Normal 17 6 7 2" xfId="26085"/>
    <cellStyle name="Normal 17 6 7 3" xfId="26086"/>
    <cellStyle name="Normal 17 6 7 4" xfId="26087"/>
    <cellStyle name="Normal 17 6 7 5" xfId="26088"/>
    <cellStyle name="Normal 17 6 7 6" xfId="26089"/>
    <cellStyle name="Normal 17 6 8" xfId="26090"/>
    <cellStyle name="Normal 17 6 8 2" xfId="26091"/>
    <cellStyle name="Normal 17 6 8 3" xfId="26092"/>
    <cellStyle name="Normal 17 6 8 4" xfId="26093"/>
    <cellStyle name="Normal 17 6 8 5" xfId="26094"/>
    <cellStyle name="Normal 17 6 8 6" xfId="26095"/>
    <cellStyle name="Normal 17 6 9" xfId="26096"/>
    <cellStyle name="Normal 17 7" xfId="26097"/>
    <cellStyle name="Normal 17 7 10" xfId="26098"/>
    <cellStyle name="Normal 17 7 11" xfId="26099"/>
    <cellStyle name="Normal 17 7 12" xfId="26100"/>
    <cellStyle name="Normal 17 7 13" xfId="26101"/>
    <cellStyle name="Normal 17 7 2" xfId="26102"/>
    <cellStyle name="Normal 17 7 2 10" xfId="26103"/>
    <cellStyle name="Normal 17 7 2 11" xfId="26104"/>
    <cellStyle name="Normal 17 7 2 12" xfId="26105"/>
    <cellStyle name="Normal 17 7 2 2" xfId="26106"/>
    <cellStyle name="Normal 17 7 2 2 2" xfId="26107"/>
    <cellStyle name="Normal 17 7 2 2 3" xfId="26108"/>
    <cellStyle name="Normal 17 7 2 2 4" xfId="26109"/>
    <cellStyle name="Normal 17 7 2 2 5" xfId="26110"/>
    <cellStyle name="Normal 17 7 2 2 6" xfId="26111"/>
    <cellStyle name="Normal 17 7 2 3" xfId="26112"/>
    <cellStyle name="Normal 17 7 2 3 2" xfId="26113"/>
    <cellStyle name="Normal 17 7 2 3 3" xfId="26114"/>
    <cellStyle name="Normal 17 7 2 3 4" xfId="26115"/>
    <cellStyle name="Normal 17 7 2 3 5" xfId="26116"/>
    <cellStyle name="Normal 17 7 2 3 6" xfId="26117"/>
    <cellStyle name="Normal 17 7 2 4" xfId="26118"/>
    <cellStyle name="Normal 17 7 2 4 2" xfId="26119"/>
    <cellStyle name="Normal 17 7 2 4 3" xfId="26120"/>
    <cellStyle name="Normal 17 7 2 4 4" xfId="26121"/>
    <cellStyle name="Normal 17 7 2 4 5" xfId="26122"/>
    <cellStyle name="Normal 17 7 2 4 6" xfId="26123"/>
    <cellStyle name="Normal 17 7 2 5" xfId="26124"/>
    <cellStyle name="Normal 17 7 2 5 2" xfId="26125"/>
    <cellStyle name="Normal 17 7 2 5 3" xfId="26126"/>
    <cellStyle name="Normal 17 7 2 5 4" xfId="26127"/>
    <cellStyle name="Normal 17 7 2 5 5" xfId="26128"/>
    <cellStyle name="Normal 17 7 2 5 6" xfId="26129"/>
    <cellStyle name="Normal 17 7 2 6" xfId="26130"/>
    <cellStyle name="Normal 17 7 2 6 2" xfId="26131"/>
    <cellStyle name="Normal 17 7 2 6 3" xfId="26132"/>
    <cellStyle name="Normal 17 7 2 6 4" xfId="26133"/>
    <cellStyle name="Normal 17 7 2 6 5" xfId="26134"/>
    <cellStyle name="Normal 17 7 2 6 6" xfId="26135"/>
    <cellStyle name="Normal 17 7 2 7" xfId="26136"/>
    <cellStyle name="Normal 17 7 2 7 2" xfId="26137"/>
    <cellStyle name="Normal 17 7 2 7 3" xfId="26138"/>
    <cellStyle name="Normal 17 7 2 7 4" xfId="26139"/>
    <cellStyle name="Normal 17 7 2 7 5" xfId="26140"/>
    <cellStyle name="Normal 17 7 2 7 6" xfId="26141"/>
    <cellStyle name="Normal 17 7 2 8" xfId="26142"/>
    <cellStyle name="Normal 17 7 2 9" xfId="26143"/>
    <cellStyle name="Normal 17 7 3" xfId="26144"/>
    <cellStyle name="Normal 17 7 3 2" xfId="26145"/>
    <cellStyle name="Normal 17 7 3 3" xfId="26146"/>
    <cellStyle name="Normal 17 7 3 4" xfId="26147"/>
    <cellStyle name="Normal 17 7 3 5" xfId="26148"/>
    <cellStyle name="Normal 17 7 3 6" xfId="26149"/>
    <cellStyle name="Normal 17 7 4" xfId="26150"/>
    <cellStyle name="Normal 17 7 4 2" xfId="26151"/>
    <cellStyle name="Normal 17 7 4 3" xfId="26152"/>
    <cellStyle name="Normal 17 7 4 4" xfId="26153"/>
    <cellStyle name="Normal 17 7 4 5" xfId="26154"/>
    <cellStyle name="Normal 17 7 4 6" xfId="26155"/>
    <cellStyle name="Normal 17 7 5" xfId="26156"/>
    <cellStyle name="Normal 17 7 5 2" xfId="26157"/>
    <cellStyle name="Normal 17 7 5 3" xfId="26158"/>
    <cellStyle name="Normal 17 7 5 4" xfId="26159"/>
    <cellStyle name="Normal 17 7 5 5" xfId="26160"/>
    <cellStyle name="Normal 17 7 5 6" xfId="26161"/>
    <cellStyle name="Normal 17 7 6" xfId="26162"/>
    <cellStyle name="Normal 17 7 6 2" xfId="26163"/>
    <cellStyle name="Normal 17 7 6 3" xfId="26164"/>
    <cellStyle name="Normal 17 7 6 4" xfId="26165"/>
    <cellStyle name="Normal 17 7 6 5" xfId="26166"/>
    <cellStyle name="Normal 17 7 6 6" xfId="26167"/>
    <cellStyle name="Normal 17 7 7" xfId="26168"/>
    <cellStyle name="Normal 17 7 7 2" xfId="26169"/>
    <cellStyle name="Normal 17 7 7 3" xfId="26170"/>
    <cellStyle name="Normal 17 7 7 4" xfId="26171"/>
    <cellStyle name="Normal 17 7 7 5" xfId="26172"/>
    <cellStyle name="Normal 17 7 7 6" xfId="26173"/>
    <cellStyle name="Normal 17 7 8" xfId="26174"/>
    <cellStyle name="Normal 17 7 8 2" xfId="26175"/>
    <cellStyle name="Normal 17 7 8 3" xfId="26176"/>
    <cellStyle name="Normal 17 7 8 4" xfId="26177"/>
    <cellStyle name="Normal 17 7 8 5" xfId="26178"/>
    <cellStyle name="Normal 17 7 8 6" xfId="26179"/>
    <cellStyle name="Normal 17 7 9" xfId="26180"/>
    <cellStyle name="Normal 17 8" xfId="26181"/>
    <cellStyle name="Normal 17 8 10" xfId="26182"/>
    <cellStyle name="Normal 17 8 11" xfId="26183"/>
    <cellStyle name="Normal 17 8 12" xfId="26184"/>
    <cellStyle name="Normal 17 8 2" xfId="26185"/>
    <cellStyle name="Normal 17 8 2 2" xfId="26186"/>
    <cellStyle name="Normal 17 8 2 3" xfId="26187"/>
    <cellStyle name="Normal 17 8 2 4" xfId="26188"/>
    <cellStyle name="Normal 17 8 2 5" xfId="26189"/>
    <cellStyle name="Normal 17 8 2 6" xfId="26190"/>
    <cellStyle name="Normal 17 8 3" xfId="26191"/>
    <cellStyle name="Normal 17 8 3 2" xfId="26192"/>
    <cellStyle name="Normal 17 8 3 3" xfId="26193"/>
    <cellStyle name="Normal 17 8 3 4" xfId="26194"/>
    <cellStyle name="Normal 17 8 3 5" xfId="26195"/>
    <cellStyle name="Normal 17 8 3 6" xfId="26196"/>
    <cellStyle name="Normal 17 8 4" xfId="26197"/>
    <cellStyle name="Normal 17 8 4 2" xfId="26198"/>
    <cellStyle name="Normal 17 8 4 3" xfId="26199"/>
    <cellStyle name="Normal 17 8 4 4" xfId="26200"/>
    <cellStyle name="Normal 17 8 4 5" xfId="26201"/>
    <cellStyle name="Normal 17 8 4 6" xfId="26202"/>
    <cellStyle name="Normal 17 8 5" xfId="26203"/>
    <cellStyle name="Normal 17 8 5 2" xfId="26204"/>
    <cellStyle name="Normal 17 8 5 3" xfId="26205"/>
    <cellStyle name="Normal 17 8 5 4" xfId="26206"/>
    <cellStyle name="Normal 17 8 5 5" xfId="26207"/>
    <cellStyle name="Normal 17 8 5 6" xfId="26208"/>
    <cellStyle name="Normal 17 8 6" xfId="26209"/>
    <cellStyle name="Normal 17 8 6 2" xfId="26210"/>
    <cellStyle name="Normal 17 8 6 3" xfId="26211"/>
    <cellStyle name="Normal 17 8 6 4" xfId="26212"/>
    <cellStyle name="Normal 17 8 6 5" xfId="26213"/>
    <cellStyle name="Normal 17 8 6 6" xfId="26214"/>
    <cellStyle name="Normal 17 8 7" xfId="26215"/>
    <cellStyle name="Normal 17 8 7 2" xfId="26216"/>
    <cellStyle name="Normal 17 8 7 3" xfId="26217"/>
    <cellStyle name="Normal 17 8 7 4" xfId="26218"/>
    <cellStyle name="Normal 17 8 7 5" xfId="26219"/>
    <cellStyle name="Normal 17 8 7 6" xfId="26220"/>
    <cellStyle name="Normal 17 8 8" xfId="26221"/>
    <cellStyle name="Normal 17 8 9" xfId="26222"/>
    <cellStyle name="Normal 17 9" xfId="26223"/>
    <cellStyle name="Normal 17 9 10" xfId="26224"/>
    <cellStyle name="Normal 17 9 11" xfId="26225"/>
    <cellStyle name="Normal 17 9 12" xfId="26226"/>
    <cellStyle name="Normal 17 9 2" xfId="26227"/>
    <cellStyle name="Normal 17 9 2 2" xfId="26228"/>
    <cellStyle name="Normal 17 9 2 3" xfId="26229"/>
    <cellStyle name="Normal 17 9 2 4" xfId="26230"/>
    <cellStyle name="Normal 17 9 2 5" xfId="26231"/>
    <cellStyle name="Normal 17 9 2 6" xfId="26232"/>
    <cellStyle name="Normal 17 9 3" xfId="26233"/>
    <cellStyle name="Normal 17 9 3 2" xfId="26234"/>
    <cellStyle name="Normal 17 9 3 3" xfId="26235"/>
    <cellStyle name="Normal 17 9 3 4" xfId="26236"/>
    <cellStyle name="Normal 17 9 3 5" xfId="26237"/>
    <cellStyle name="Normal 17 9 3 6" xfId="26238"/>
    <cellStyle name="Normal 17 9 4" xfId="26239"/>
    <cellStyle name="Normal 17 9 4 2" xfId="26240"/>
    <cellStyle name="Normal 17 9 4 3" xfId="26241"/>
    <cellStyle name="Normal 17 9 4 4" xfId="26242"/>
    <cellStyle name="Normal 17 9 4 5" xfId="26243"/>
    <cellStyle name="Normal 17 9 4 6" xfId="26244"/>
    <cellStyle name="Normal 17 9 5" xfId="26245"/>
    <cellStyle name="Normal 17 9 5 2" xfId="26246"/>
    <cellStyle name="Normal 17 9 5 3" xfId="26247"/>
    <cellStyle name="Normal 17 9 5 4" xfId="26248"/>
    <cellStyle name="Normal 17 9 5 5" xfId="26249"/>
    <cellStyle name="Normal 17 9 5 6" xfId="26250"/>
    <cellStyle name="Normal 17 9 6" xfId="26251"/>
    <cellStyle name="Normal 17 9 6 2" xfId="26252"/>
    <cellStyle name="Normal 17 9 6 3" xfId="26253"/>
    <cellStyle name="Normal 17 9 6 4" xfId="26254"/>
    <cellStyle name="Normal 17 9 6 5" xfId="26255"/>
    <cellStyle name="Normal 17 9 6 6" xfId="26256"/>
    <cellStyle name="Normal 17 9 7" xfId="26257"/>
    <cellStyle name="Normal 17 9 7 2" xfId="26258"/>
    <cellStyle name="Normal 17 9 7 3" xfId="26259"/>
    <cellStyle name="Normal 17 9 7 4" xfId="26260"/>
    <cellStyle name="Normal 17 9 7 5" xfId="26261"/>
    <cellStyle name="Normal 17 9 7 6" xfId="26262"/>
    <cellStyle name="Normal 17 9 8" xfId="26263"/>
    <cellStyle name="Normal 17 9 9" xfId="26264"/>
    <cellStyle name="Normal 170" xfId="26265"/>
    <cellStyle name="Normal 171" xfId="26266"/>
    <cellStyle name="Normal 172" xfId="26267"/>
    <cellStyle name="Normal 173" xfId="26268"/>
    <cellStyle name="Normal 174" xfId="26269"/>
    <cellStyle name="Normal 175" xfId="26270"/>
    <cellStyle name="Normal 176" xfId="26271"/>
    <cellStyle name="Normal 177" xfId="26272"/>
    <cellStyle name="Normal 178" xfId="26273"/>
    <cellStyle name="Normal 179" xfId="26274"/>
    <cellStyle name="Normal 18" xfId="26275"/>
    <cellStyle name="Normal 18 10" xfId="26276"/>
    <cellStyle name="Normal 18 10 2" xfId="26277"/>
    <cellStyle name="Normal 18 10 3" xfId="26278"/>
    <cellStyle name="Normal 18 10 4" xfId="26279"/>
    <cellStyle name="Normal 18 10 5" xfId="26280"/>
    <cellStyle name="Normal 18 10 6" xfId="26281"/>
    <cellStyle name="Normal 18 11" xfId="26282"/>
    <cellStyle name="Normal 18 11 2" xfId="26283"/>
    <cellStyle name="Normal 18 11 3" xfId="26284"/>
    <cellStyle name="Normal 18 11 4" xfId="26285"/>
    <cellStyle name="Normal 18 11 5" xfId="26286"/>
    <cellStyle name="Normal 18 11 6" xfId="26287"/>
    <cellStyle name="Normal 18 12" xfId="26288"/>
    <cellStyle name="Normal 18 13" xfId="26289"/>
    <cellStyle name="Normal 18 14" xfId="26290"/>
    <cellStyle name="Normal 18 15" xfId="26291"/>
    <cellStyle name="Normal 18 16" xfId="26292"/>
    <cellStyle name="Normal 18 17" xfId="26293"/>
    <cellStyle name="Normal 18 18" xfId="26294"/>
    <cellStyle name="Normal 18 19" xfId="26295"/>
    <cellStyle name="Normal 18 2" xfId="26296"/>
    <cellStyle name="Normal 18 2 10" xfId="26297"/>
    <cellStyle name="Normal 18 2 11" xfId="26298"/>
    <cellStyle name="Normal 18 2 12" xfId="26299"/>
    <cellStyle name="Normal 18 2 13" xfId="26300"/>
    <cellStyle name="Normal 18 2 14" xfId="26301"/>
    <cellStyle name="Normal 18 2 15" xfId="26302"/>
    <cellStyle name="Normal 18 2 2" xfId="26303"/>
    <cellStyle name="Normal 18 2 2 10" xfId="26304"/>
    <cellStyle name="Normal 18 2 2 11" xfId="26305"/>
    <cellStyle name="Normal 18 2 2 12" xfId="26306"/>
    <cellStyle name="Normal 18 2 2 2" xfId="26307"/>
    <cellStyle name="Normal 18 2 2 2 2" xfId="26308"/>
    <cellStyle name="Normal 18 2 2 2 3" xfId="26309"/>
    <cellStyle name="Normal 18 2 2 2 4" xfId="26310"/>
    <cellStyle name="Normal 18 2 2 2 5" xfId="26311"/>
    <cellStyle name="Normal 18 2 2 2 6" xfId="26312"/>
    <cellStyle name="Normal 18 2 2 3" xfId="26313"/>
    <cellStyle name="Normal 18 2 2 3 2" xfId="26314"/>
    <cellStyle name="Normal 18 2 2 3 3" xfId="26315"/>
    <cellStyle name="Normal 18 2 2 3 4" xfId="26316"/>
    <cellStyle name="Normal 18 2 2 3 5" xfId="26317"/>
    <cellStyle name="Normal 18 2 2 3 6" xfId="26318"/>
    <cellStyle name="Normal 18 2 2 4" xfId="26319"/>
    <cellStyle name="Normal 18 2 2 4 2" xfId="26320"/>
    <cellStyle name="Normal 18 2 2 4 3" xfId="26321"/>
    <cellStyle name="Normal 18 2 2 4 4" xfId="26322"/>
    <cellStyle name="Normal 18 2 2 4 5" xfId="26323"/>
    <cellStyle name="Normal 18 2 2 4 6" xfId="26324"/>
    <cellStyle name="Normal 18 2 2 5" xfId="26325"/>
    <cellStyle name="Normal 18 2 2 5 2" xfId="26326"/>
    <cellStyle name="Normal 18 2 2 5 3" xfId="26327"/>
    <cellStyle name="Normal 18 2 2 5 4" xfId="26328"/>
    <cellStyle name="Normal 18 2 2 5 5" xfId="26329"/>
    <cellStyle name="Normal 18 2 2 5 6" xfId="26330"/>
    <cellStyle name="Normal 18 2 2 6" xfId="26331"/>
    <cellStyle name="Normal 18 2 2 6 2" xfId="26332"/>
    <cellStyle name="Normal 18 2 2 6 3" xfId="26333"/>
    <cellStyle name="Normal 18 2 2 6 4" xfId="26334"/>
    <cellStyle name="Normal 18 2 2 6 5" xfId="26335"/>
    <cellStyle name="Normal 18 2 2 6 6" xfId="26336"/>
    <cellStyle name="Normal 18 2 2 7" xfId="26337"/>
    <cellStyle name="Normal 18 2 2 7 2" xfId="26338"/>
    <cellStyle name="Normal 18 2 2 7 3" xfId="26339"/>
    <cellStyle name="Normal 18 2 2 7 4" xfId="26340"/>
    <cellStyle name="Normal 18 2 2 7 5" xfId="26341"/>
    <cellStyle name="Normal 18 2 2 7 6" xfId="26342"/>
    <cellStyle name="Normal 18 2 2 8" xfId="26343"/>
    <cellStyle name="Normal 18 2 2 9" xfId="26344"/>
    <cellStyle name="Normal 18 2 3" xfId="26345"/>
    <cellStyle name="Normal 18 2 3 2" xfId="26346"/>
    <cellStyle name="Normal 18 2 3 3" xfId="26347"/>
    <cellStyle name="Normal 18 2 3 4" xfId="26348"/>
    <cellStyle name="Normal 18 2 3 5" xfId="26349"/>
    <cellStyle name="Normal 18 2 3 6" xfId="26350"/>
    <cellStyle name="Normal 18 2 4" xfId="26351"/>
    <cellStyle name="Normal 18 2 4 2" xfId="26352"/>
    <cellStyle name="Normal 18 2 4 3" xfId="26353"/>
    <cellStyle name="Normal 18 2 4 4" xfId="26354"/>
    <cellStyle name="Normal 18 2 4 5" xfId="26355"/>
    <cellStyle name="Normal 18 2 4 6" xfId="26356"/>
    <cellStyle name="Normal 18 2 5" xfId="26357"/>
    <cellStyle name="Normal 18 2 5 2" xfId="26358"/>
    <cellStyle name="Normal 18 2 5 3" xfId="26359"/>
    <cellStyle name="Normal 18 2 5 4" xfId="26360"/>
    <cellStyle name="Normal 18 2 5 5" xfId="26361"/>
    <cellStyle name="Normal 18 2 5 6" xfId="26362"/>
    <cellStyle name="Normal 18 2 6" xfId="26363"/>
    <cellStyle name="Normal 18 2 6 2" xfId="26364"/>
    <cellStyle name="Normal 18 2 6 3" xfId="26365"/>
    <cellStyle name="Normal 18 2 6 4" xfId="26366"/>
    <cellStyle name="Normal 18 2 6 5" xfId="26367"/>
    <cellStyle name="Normal 18 2 6 6" xfId="26368"/>
    <cellStyle name="Normal 18 2 7" xfId="26369"/>
    <cellStyle name="Normal 18 2 7 2" xfId="26370"/>
    <cellStyle name="Normal 18 2 7 3" xfId="26371"/>
    <cellStyle name="Normal 18 2 7 4" xfId="26372"/>
    <cellStyle name="Normal 18 2 7 5" xfId="26373"/>
    <cellStyle name="Normal 18 2 7 6" xfId="26374"/>
    <cellStyle name="Normal 18 2 8" xfId="26375"/>
    <cellStyle name="Normal 18 2 8 2" xfId="26376"/>
    <cellStyle name="Normal 18 2 8 3" xfId="26377"/>
    <cellStyle name="Normal 18 2 8 4" xfId="26378"/>
    <cellStyle name="Normal 18 2 8 5" xfId="26379"/>
    <cellStyle name="Normal 18 2 8 6" xfId="26380"/>
    <cellStyle name="Normal 18 2 9" xfId="26381"/>
    <cellStyle name="Normal 18 3" xfId="26382"/>
    <cellStyle name="Normal 18 3 10" xfId="26383"/>
    <cellStyle name="Normal 18 3 11" xfId="26384"/>
    <cellStyle name="Normal 18 3 12" xfId="26385"/>
    <cellStyle name="Normal 18 3 13" xfId="26386"/>
    <cellStyle name="Normal 18 3 14" xfId="26387"/>
    <cellStyle name="Normal 18 3 15" xfId="26388"/>
    <cellStyle name="Normal 18 3 2" xfId="26389"/>
    <cellStyle name="Normal 18 3 2 10" xfId="26390"/>
    <cellStyle name="Normal 18 3 2 11" xfId="26391"/>
    <cellStyle name="Normal 18 3 2 12" xfId="26392"/>
    <cellStyle name="Normal 18 3 2 2" xfId="26393"/>
    <cellStyle name="Normal 18 3 2 2 2" xfId="26394"/>
    <cellStyle name="Normal 18 3 2 2 3" xfId="26395"/>
    <cellStyle name="Normal 18 3 2 2 4" xfId="26396"/>
    <cellStyle name="Normal 18 3 2 2 5" xfId="26397"/>
    <cellStyle name="Normal 18 3 2 2 6" xfId="26398"/>
    <cellStyle name="Normal 18 3 2 3" xfId="26399"/>
    <cellStyle name="Normal 18 3 2 3 2" xfId="26400"/>
    <cellStyle name="Normal 18 3 2 3 3" xfId="26401"/>
    <cellStyle name="Normal 18 3 2 3 4" xfId="26402"/>
    <cellStyle name="Normal 18 3 2 3 5" xfId="26403"/>
    <cellStyle name="Normal 18 3 2 3 6" xfId="26404"/>
    <cellStyle name="Normal 18 3 2 4" xfId="26405"/>
    <cellStyle name="Normal 18 3 2 4 2" xfId="26406"/>
    <cellStyle name="Normal 18 3 2 4 3" xfId="26407"/>
    <cellStyle name="Normal 18 3 2 4 4" xfId="26408"/>
    <cellStyle name="Normal 18 3 2 4 5" xfId="26409"/>
    <cellStyle name="Normal 18 3 2 4 6" xfId="26410"/>
    <cellStyle name="Normal 18 3 2 5" xfId="26411"/>
    <cellStyle name="Normal 18 3 2 5 2" xfId="26412"/>
    <cellStyle name="Normal 18 3 2 5 3" xfId="26413"/>
    <cellStyle name="Normal 18 3 2 5 4" xfId="26414"/>
    <cellStyle name="Normal 18 3 2 5 5" xfId="26415"/>
    <cellStyle name="Normal 18 3 2 5 6" xfId="26416"/>
    <cellStyle name="Normal 18 3 2 6" xfId="26417"/>
    <cellStyle name="Normal 18 3 2 6 2" xfId="26418"/>
    <cellStyle name="Normal 18 3 2 6 3" xfId="26419"/>
    <cellStyle name="Normal 18 3 2 6 4" xfId="26420"/>
    <cellStyle name="Normal 18 3 2 6 5" xfId="26421"/>
    <cellStyle name="Normal 18 3 2 6 6" xfId="26422"/>
    <cellStyle name="Normal 18 3 2 7" xfId="26423"/>
    <cellStyle name="Normal 18 3 2 7 2" xfId="26424"/>
    <cellStyle name="Normal 18 3 2 7 3" xfId="26425"/>
    <cellStyle name="Normal 18 3 2 7 4" xfId="26426"/>
    <cellStyle name="Normal 18 3 2 7 5" xfId="26427"/>
    <cellStyle name="Normal 18 3 2 7 6" xfId="26428"/>
    <cellStyle name="Normal 18 3 2 8" xfId="26429"/>
    <cellStyle name="Normal 18 3 2 9" xfId="26430"/>
    <cellStyle name="Normal 18 3 3" xfId="26431"/>
    <cellStyle name="Normal 18 3 3 2" xfId="26432"/>
    <cellStyle name="Normal 18 3 3 3" xfId="26433"/>
    <cellStyle name="Normal 18 3 3 4" xfId="26434"/>
    <cellStyle name="Normal 18 3 3 5" xfId="26435"/>
    <cellStyle name="Normal 18 3 3 6" xfId="26436"/>
    <cellStyle name="Normal 18 3 4" xfId="26437"/>
    <cellStyle name="Normal 18 3 4 2" xfId="26438"/>
    <cellStyle name="Normal 18 3 4 3" xfId="26439"/>
    <cellStyle name="Normal 18 3 4 4" xfId="26440"/>
    <cellStyle name="Normal 18 3 4 5" xfId="26441"/>
    <cellStyle name="Normal 18 3 4 6" xfId="26442"/>
    <cellStyle name="Normal 18 3 5" xfId="26443"/>
    <cellStyle name="Normal 18 3 5 2" xfId="26444"/>
    <cellStyle name="Normal 18 3 5 3" xfId="26445"/>
    <cellStyle name="Normal 18 3 5 4" xfId="26446"/>
    <cellStyle name="Normal 18 3 5 5" xfId="26447"/>
    <cellStyle name="Normal 18 3 5 6" xfId="26448"/>
    <cellStyle name="Normal 18 3 6" xfId="26449"/>
    <cellStyle name="Normal 18 3 6 2" xfId="26450"/>
    <cellStyle name="Normal 18 3 6 3" xfId="26451"/>
    <cellStyle name="Normal 18 3 6 4" xfId="26452"/>
    <cellStyle name="Normal 18 3 6 5" xfId="26453"/>
    <cellStyle name="Normal 18 3 6 6" xfId="26454"/>
    <cellStyle name="Normal 18 3 7" xfId="26455"/>
    <cellStyle name="Normal 18 3 7 2" xfId="26456"/>
    <cellStyle name="Normal 18 3 7 3" xfId="26457"/>
    <cellStyle name="Normal 18 3 7 4" xfId="26458"/>
    <cellStyle name="Normal 18 3 7 5" xfId="26459"/>
    <cellStyle name="Normal 18 3 7 6" xfId="26460"/>
    <cellStyle name="Normal 18 3 8" xfId="26461"/>
    <cellStyle name="Normal 18 3 8 2" xfId="26462"/>
    <cellStyle name="Normal 18 3 8 3" xfId="26463"/>
    <cellStyle name="Normal 18 3 8 4" xfId="26464"/>
    <cellStyle name="Normal 18 3 8 5" xfId="26465"/>
    <cellStyle name="Normal 18 3 8 6" xfId="26466"/>
    <cellStyle name="Normal 18 3 9" xfId="26467"/>
    <cellStyle name="Normal 18 4" xfId="26468"/>
    <cellStyle name="Normal 18 4 10" xfId="26469"/>
    <cellStyle name="Normal 18 4 11" xfId="26470"/>
    <cellStyle name="Normal 18 4 12" xfId="26471"/>
    <cellStyle name="Normal 18 4 13" xfId="26472"/>
    <cellStyle name="Normal 18 4 14" xfId="26473"/>
    <cellStyle name="Normal 18 4 15" xfId="26474"/>
    <cellStyle name="Normal 18 4 2" xfId="26475"/>
    <cellStyle name="Normal 18 4 2 10" xfId="26476"/>
    <cellStyle name="Normal 18 4 2 11" xfId="26477"/>
    <cellStyle name="Normal 18 4 2 12" xfId="26478"/>
    <cellStyle name="Normal 18 4 2 2" xfId="26479"/>
    <cellStyle name="Normal 18 4 2 2 2" xfId="26480"/>
    <cellStyle name="Normal 18 4 2 2 3" xfId="26481"/>
    <cellStyle name="Normal 18 4 2 2 4" xfId="26482"/>
    <cellStyle name="Normal 18 4 2 2 5" xfId="26483"/>
    <cellStyle name="Normal 18 4 2 2 6" xfId="26484"/>
    <cellStyle name="Normal 18 4 2 3" xfId="26485"/>
    <cellStyle name="Normal 18 4 2 3 2" xfId="26486"/>
    <cellStyle name="Normal 18 4 2 3 3" xfId="26487"/>
    <cellStyle name="Normal 18 4 2 3 4" xfId="26488"/>
    <cellStyle name="Normal 18 4 2 3 5" xfId="26489"/>
    <cellStyle name="Normal 18 4 2 3 6" xfId="26490"/>
    <cellStyle name="Normal 18 4 2 4" xfId="26491"/>
    <cellStyle name="Normal 18 4 2 4 2" xfId="26492"/>
    <cellStyle name="Normal 18 4 2 4 3" xfId="26493"/>
    <cellStyle name="Normal 18 4 2 4 4" xfId="26494"/>
    <cellStyle name="Normal 18 4 2 4 5" xfId="26495"/>
    <cellStyle name="Normal 18 4 2 4 6" xfId="26496"/>
    <cellStyle name="Normal 18 4 2 5" xfId="26497"/>
    <cellStyle name="Normal 18 4 2 5 2" xfId="26498"/>
    <cellStyle name="Normal 18 4 2 5 3" xfId="26499"/>
    <cellStyle name="Normal 18 4 2 5 4" xfId="26500"/>
    <cellStyle name="Normal 18 4 2 5 5" xfId="26501"/>
    <cellStyle name="Normal 18 4 2 5 6" xfId="26502"/>
    <cellStyle name="Normal 18 4 2 6" xfId="26503"/>
    <cellStyle name="Normal 18 4 2 6 2" xfId="26504"/>
    <cellStyle name="Normal 18 4 2 6 3" xfId="26505"/>
    <cellStyle name="Normal 18 4 2 6 4" xfId="26506"/>
    <cellStyle name="Normal 18 4 2 6 5" xfId="26507"/>
    <cellStyle name="Normal 18 4 2 6 6" xfId="26508"/>
    <cellStyle name="Normal 18 4 2 7" xfId="26509"/>
    <cellStyle name="Normal 18 4 2 7 2" xfId="26510"/>
    <cellStyle name="Normal 18 4 2 7 3" xfId="26511"/>
    <cellStyle name="Normal 18 4 2 7 4" xfId="26512"/>
    <cellStyle name="Normal 18 4 2 7 5" xfId="26513"/>
    <cellStyle name="Normal 18 4 2 7 6" xfId="26514"/>
    <cellStyle name="Normal 18 4 2 8" xfId="26515"/>
    <cellStyle name="Normal 18 4 2 9" xfId="26516"/>
    <cellStyle name="Normal 18 4 3" xfId="26517"/>
    <cellStyle name="Normal 18 4 3 2" xfId="26518"/>
    <cellStyle name="Normal 18 4 3 3" xfId="26519"/>
    <cellStyle name="Normal 18 4 3 4" xfId="26520"/>
    <cellStyle name="Normal 18 4 3 5" xfId="26521"/>
    <cellStyle name="Normal 18 4 3 6" xfId="26522"/>
    <cellStyle name="Normal 18 4 4" xfId="26523"/>
    <cellStyle name="Normal 18 4 4 2" xfId="26524"/>
    <cellStyle name="Normal 18 4 4 3" xfId="26525"/>
    <cellStyle name="Normal 18 4 4 4" xfId="26526"/>
    <cellStyle name="Normal 18 4 4 5" xfId="26527"/>
    <cellStyle name="Normal 18 4 4 6" xfId="26528"/>
    <cellStyle name="Normal 18 4 5" xfId="26529"/>
    <cellStyle name="Normal 18 4 5 2" xfId="26530"/>
    <cellStyle name="Normal 18 4 5 3" xfId="26531"/>
    <cellStyle name="Normal 18 4 5 4" xfId="26532"/>
    <cellStyle name="Normal 18 4 5 5" xfId="26533"/>
    <cellStyle name="Normal 18 4 5 6" xfId="26534"/>
    <cellStyle name="Normal 18 4 6" xfId="26535"/>
    <cellStyle name="Normal 18 4 6 2" xfId="26536"/>
    <cellStyle name="Normal 18 4 6 3" xfId="26537"/>
    <cellStyle name="Normal 18 4 6 4" xfId="26538"/>
    <cellStyle name="Normal 18 4 6 5" xfId="26539"/>
    <cellStyle name="Normal 18 4 6 6" xfId="26540"/>
    <cellStyle name="Normal 18 4 7" xfId="26541"/>
    <cellStyle name="Normal 18 4 7 2" xfId="26542"/>
    <cellStyle name="Normal 18 4 7 3" xfId="26543"/>
    <cellStyle name="Normal 18 4 7 4" xfId="26544"/>
    <cellStyle name="Normal 18 4 7 5" xfId="26545"/>
    <cellStyle name="Normal 18 4 7 6" xfId="26546"/>
    <cellStyle name="Normal 18 4 8" xfId="26547"/>
    <cellStyle name="Normal 18 4 8 2" xfId="26548"/>
    <cellStyle name="Normal 18 4 8 3" xfId="26549"/>
    <cellStyle name="Normal 18 4 8 4" xfId="26550"/>
    <cellStyle name="Normal 18 4 8 5" xfId="26551"/>
    <cellStyle name="Normal 18 4 8 6" xfId="26552"/>
    <cellStyle name="Normal 18 4 9" xfId="26553"/>
    <cellStyle name="Normal 18 5" xfId="26554"/>
    <cellStyle name="Normal 18 5 10" xfId="26555"/>
    <cellStyle name="Normal 18 5 11" xfId="26556"/>
    <cellStyle name="Normal 18 5 12" xfId="26557"/>
    <cellStyle name="Normal 18 5 13" xfId="26558"/>
    <cellStyle name="Normal 18 5 14" xfId="26559"/>
    <cellStyle name="Normal 18 5 2" xfId="26560"/>
    <cellStyle name="Normal 18 5 2 2" xfId="26561"/>
    <cellStyle name="Normal 18 5 2 3" xfId="26562"/>
    <cellStyle name="Normal 18 5 2 4" xfId="26563"/>
    <cellStyle name="Normal 18 5 2 5" xfId="26564"/>
    <cellStyle name="Normal 18 5 2 6" xfId="26565"/>
    <cellStyle name="Normal 18 5 3" xfId="26566"/>
    <cellStyle name="Normal 18 5 3 2" xfId="26567"/>
    <cellStyle name="Normal 18 5 3 3" xfId="26568"/>
    <cellStyle name="Normal 18 5 3 4" xfId="26569"/>
    <cellStyle name="Normal 18 5 3 5" xfId="26570"/>
    <cellStyle name="Normal 18 5 3 6" xfId="26571"/>
    <cellStyle name="Normal 18 5 4" xfId="26572"/>
    <cellStyle name="Normal 18 5 4 2" xfId="26573"/>
    <cellStyle name="Normal 18 5 4 3" xfId="26574"/>
    <cellStyle name="Normal 18 5 4 4" xfId="26575"/>
    <cellStyle name="Normal 18 5 4 5" xfId="26576"/>
    <cellStyle name="Normal 18 5 4 6" xfId="26577"/>
    <cellStyle name="Normal 18 5 5" xfId="26578"/>
    <cellStyle name="Normal 18 5 5 2" xfId="26579"/>
    <cellStyle name="Normal 18 5 5 3" xfId="26580"/>
    <cellStyle name="Normal 18 5 5 4" xfId="26581"/>
    <cellStyle name="Normal 18 5 5 5" xfId="26582"/>
    <cellStyle name="Normal 18 5 5 6" xfId="26583"/>
    <cellStyle name="Normal 18 5 6" xfId="26584"/>
    <cellStyle name="Normal 18 5 6 2" xfId="26585"/>
    <cellStyle name="Normal 18 5 6 3" xfId="26586"/>
    <cellStyle name="Normal 18 5 6 4" xfId="26587"/>
    <cellStyle name="Normal 18 5 6 5" xfId="26588"/>
    <cellStyle name="Normal 18 5 6 6" xfId="26589"/>
    <cellStyle name="Normal 18 5 7" xfId="26590"/>
    <cellStyle name="Normal 18 5 7 2" xfId="26591"/>
    <cellStyle name="Normal 18 5 7 3" xfId="26592"/>
    <cellStyle name="Normal 18 5 7 4" xfId="26593"/>
    <cellStyle name="Normal 18 5 7 5" xfId="26594"/>
    <cellStyle name="Normal 18 5 7 6" xfId="26595"/>
    <cellStyle name="Normal 18 5 8" xfId="26596"/>
    <cellStyle name="Normal 18 5 9" xfId="26597"/>
    <cellStyle name="Normal 18 6" xfId="26598"/>
    <cellStyle name="Normal 18 6 2" xfId="26599"/>
    <cellStyle name="Normal 18 6 3" xfId="26600"/>
    <cellStyle name="Normal 18 6 4" xfId="26601"/>
    <cellStyle name="Normal 18 6 5" xfId="26602"/>
    <cellStyle name="Normal 18 6 6" xfId="26603"/>
    <cellStyle name="Normal 18 7" xfId="26604"/>
    <cellStyle name="Normal 18 7 2" xfId="26605"/>
    <cellStyle name="Normal 18 7 3" xfId="26606"/>
    <cellStyle name="Normal 18 7 4" xfId="26607"/>
    <cellStyle name="Normal 18 7 5" xfId="26608"/>
    <cellStyle name="Normal 18 7 6" xfId="26609"/>
    <cellStyle name="Normal 18 8" xfId="26610"/>
    <cellStyle name="Normal 18 8 2" xfId="26611"/>
    <cellStyle name="Normal 18 8 3" xfId="26612"/>
    <cellStyle name="Normal 18 8 4" xfId="26613"/>
    <cellStyle name="Normal 18 8 5" xfId="26614"/>
    <cellStyle name="Normal 18 8 6" xfId="26615"/>
    <cellStyle name="Normal 18 9" xfId="26616"/>
    <cellStyle name="Normal 18 9 2" xfId="26617"/>
    <cellStyle name="Normal 18 9 3" xfId="26618"/>
    <cellStyle name="Normal 18 9 4" xfId="26619"/>
    <cellStyle name="Normal 18 9 5" xfId="26620"/>
    <cellStyle name="Normal 18 9 6" xfId="26621"/>
    <cellStyle name="Normal 180" xfId="26622"/>
    <cellStyle name="Normal 181" xfId="26623"/>
    <cellStyle name="Normal 182" xfId="26624"/>
    <cellStyle name="Normal 183" xfId="26625"/>
    <cellStyle name="Normal 184" xfId="26626"/>
    <cellStyle name="Normal 185" xfId="26627"/>
    <cellStyle name="Normal 186" xfId="26628"/>
    <cellStyle name="Normal 187" xfId="26629"/>
    <cellStyle name="Normal 188" xfId="26630"/>
    <cellStyle name="Normal 189" xfId="26631"/>
    <cellStyle name="Normal 19" xfId="26632"/>
    <cellStyle name="Normal 19 10" xfId="26633"/>
    <cellStyle name="Normal 19 10 2" xfId="26634"/>
    <cellStyle name="Normal 19 10 3" xfId="26635"/>
    <cellStyle name="Normal 19 10 4" xfId="26636"/>
    <cellStyle name="Normal 19 10 5" xfId="26637"/>
    <cellStyle name="Normal 19 10 6" xfId="26638"/>
    <cellStyle name="Normal 19 10 7" xfId="26639"/>
    <cellStyle name="Normal 19 10 8" xfId="26640"/>
    <cellStyle name="Normal 19 11" xfId="26641"/>
    <cellStyle name="Normal 19 11 2" xfId="26642"/>
    <cellStyle name="Normal 19 11 3" xfId="26643"/>
    <cellStyle name="Normal 19 11 4" xfId="26644"/>
    <cellStyle name="Normal 19 11 5" xfId="26645"/>
    <cellStyle name="Normal 19 11 6" xfId="26646"/>
    <cellStyle name="Normal 19 11 7" xfId="26647"/>
    <cellStyle name="Normal 19 11 8" xfId="26648"/>
    <cellStyle name="Normal 19 12" xfId="26649"/>
    <cellStyle name="Normal 19 12 2" xfId="26650"/>
    <cellStyle name="Normal 19 12 3" xfId="26651"/>
    <cellStyle name="Normal 19 13" xfId="26652"/>
    <cellStyle name="Normal 19 13 2" xfId="26653"/>
    <cellStyle name="Normal 19 13 3" xfId="26654"/>
    <cellStyle name="Normal 19 14" xfId="26655"/>
    <cellStyle name="Normal 19 15" xfId="26656"/>
    <cellStyle name="Normal 19 16" xfId="26657"/>
    <cellStyle name="Normal 19 17" xfId="26658"/>
    <cellStyle name="Normal 19 18" xfId="26659"/>
    <cellStyle name="Normal 19 19" xfId="26660"/>
    <cellStyle name="Normal 19 2" xfId="26661"/>
    <cellStyle name="Normal 19 2 10" xfId="26662"/>
    <cellStyle name="Normal 19 2 11" xfId="26663"/>
    <cellStyle name="Normal 19 2 12" xfId="26664"/>
    <cellStyle name="Normal 19 2 13" xfId="26665"/>
    <cellStyle name="Normal 19 2 14" xfId="26666"/>
    <cellStyle name="Normal 19 2 15" xfId="26667"/>
    <cellStyle name="Normal 19 2 16" xfId="26668"/>
    <cellStyle name="Normal 19 2 17" xfId="26669"/>
    <cellStyle name="Normal 19 2 2" xfId="26670"/>
    <cellStyle name="Normal 19 2 2 10" xfId="26671"/>
    <cellStyle name="Normal 19 2 2 11" xfId="26672"/>
    <cellStyle name="Normal 19 2 2 12" xfId="26673"/>
    <cellStyle name="Normal 19 2 2 2" xfId="26674"/>
    <cellStyle name="Normal 19 2 2 2 2" xfId="26675"/>
    <cellStyle name="Normal 19 2 2 2 3" xfId="26676"/>
    <cellStyle name="Normal 19 2 2 2 4" xfId="26677"/>
    <cellStyle name="Normal 19 2 2 2 5" xfId="26678"/>
    <cellStyle name="Normal 19 2 2 2 6" xfId="26679"/>
    <cellStyle name="Normal 19 2 2 3" xfId="26680"/>
    <cellStyle name="Normal 19 2 2 3 2" xfId="26681"/>
    <cellStyle name="Normal 19 2 2 3 3" xfId="26682"/>
    <cellStyle name="Normal 19 2 2 3 4" xfId="26683"/>
    <cellStyle name="Normal 19 2 2 3 5" xfId="26684"/>
    <cellStyle name="Normal 19 2 2 3 6" xfId="26685"/>
    <cellStyle name="Normal 19 2 2 4" xfId="26686"/>
    <cellStyle name="Normal 19 2 2 4 2" xfId="26687"/>
    <cellStyle name="Normal 19 2 2 4 3" xfId="26688"/>
    <cellStyle name="Normal 19 2 2 4 4" xfId="26689"/>
    <cellStyle name="Normal 19 2 2 4 5" xfId="26690"/>
    <cellStyle name="Normal 19 2 2 4 6" xfId="26691"/>
    <cellStyle name="Normal 19 2 2 5" xfId="26692"/>
    <cellStyle name="Normal 19 2 2 5 2" xfId="26693"/>
    <cellStyle name="Normal 19 2 2 5 3" xfId="26694"/>
    <cellStyle name="Normal 19 2 2 5 4" xfId="26695"/>
    <cellStyle name="Normal 19 2 2 5 5" xfId="26696"/>
    <cellStyle name="Normal 19 2 2 5 6" xfId="26697"/>
    <cellStyle name="Normal 19 2 2 6" xfId="26698"/>
    <cellStyle name="Normal 19 2 2 6 2" xfId="26699"/>
    <cellStyle name="Normal 19 2 2 6 3" xfId="26700"/>
    <cellStyle name="Normal 19 2 2 6 4" xfId="26701"/>
    <cellStyle name="Normal 19 2 2 6 5" xfId="26702"/>
    <cellStyle name="Normal 19 2 2 6 6" xfId="26703"/>
    <cellStyle name="Normal 19 2 2 7" xfId="26704"/>
    <cellStyle name="Normal 19 2 2 7 2" xfId="26705"/>
    <cellStyle name="Normal 19 2 2 7 3" xfId="26706"/>
    <cellStyle name="Normal 19 2 2 7 4" xfId="26707"/>
    <cellStyle name="Normal 19 2 2 7 5" xfId="26708"/>
    <cellStyle name="Normal 19 2 2 7 6" xfId="26709"/>
    <cellStyle name="Normal 19 2 2 8" xfId="26710"/>
    <cellStyle name="Normal 19 2 2 9" xfId="26711"/>
    <cellStyle name="Normal 19 2 3" xfId="26712"/>
    <cellStyle name="Normal 19 2 3 2" xfId="26713"/>
    <cellStyle name="Normal 19 2 3 3" xfId="26714"/>
    <cellStyle name="Normal 19 2 3 4" xfId="26715"/>
    <cellStyle name="Normal 19 2 3 5" xfId="26716"/>
    <cellStyle name="Normal 19 2 3 6" xfId="26717"/>
    <cellStyle name="Normal 19 2 4" xfId="26718"/>
    <cellStyle name="Normal 19 2 4 2" xfId="26719"/>
    <cellStyle name="Normal 19 2 4 3" xfId="26720"/>
    <cellStyle name="Normal 19 2 4 4" xfId="26721"/>
    <cellStyle name="Normal 19 2 4 5" xfId="26722"/>
    <cellStyle name="Normal 19 2 4 6" xfId="26723"/>
    <cellStyle name="Normal 19 2 5" xfId="26724"/>
    <cellStyle name="Normal 19 2 5 2" xfId="26725"/>
    <cellStyle name="Normal 19 2 5 3" xfId="26726"/>
    <cellStyle name="Normal 19 2 5 4" xfId="26727"/>
    <cellStyle name="Normal 19 2 5 5" xfId="26728"/>
    <cellStyle name="Normal 19 2 5 6" xfId="26729"/>
    <cellStyle name="Normal 19 2 6" xfId="26730"/>
    <cellStyle name="Normal 19 2 6 2" xfId="26731"/>
    <cellStyle name="Normal 19 2 6 3" xfId="26732"/>
    <cellStyle name="Normal 19 2 6 4" xfId="26733"/>
    <cellStyle name="Normal 19 2 6 5" xfId="26734"/>
    <cellStyle name="Normal 19 2 6 6" xfId="26735"/>
    <cellStyle name="Normal 19 2 7" xfId="26736"/>
    <cellStyle name="Normal 19 2 7 2" xfId="26737"/>
    <cellStyle name="Normal 19 2 7 3" xfId="26738"/>
    <cellStyle name="Normal 19 2 7 4" xfId="26739"/>
    <cellStyle name="Normal 19 2 7 5" xfId="26740"/>
    <cellStyle name="Normal 19 2 7 6" xfId="26741"/>
    <cellStyle name="Normal 19 2 8" xfId="26742"/>
    <cellStyle name="Normal 19 2 8 2" xfId="26743"/>
    <cellStyle name="Normal 19 2 8 3" xfId="26744"/>
    <cellStyle name="Normal 19 2 8 4" xfId="26745"/>
    <cellStyle name="Normal 19 2 8 5" xfId="26746"/>
    <cellStyle name="Normal 19 2 8 6" xfId="26747"/>
    <cellStyle name="Normal 19 2 9" xfId="26748"/>
    <cellStyle name="Normal 19 20" xfId="26749"/>
    <cellStyle name="Normal 19 3" xfId="26750"/>
    <cellStyle name="Normal 19 3 10" xfId="26751"/>
    <cellStyle name="Normal 19 3 11" xfId="26752"/>
    <cellStyle name="Normal 19 3 12" xfId="26753"/>
    <cellStyle name="Normal 19 3 13" xfId="26754"/>
    <cellStyle name="Normal 19 3 14" xfId="26755"/>
    <cellStyle name="Normal 19 3 15" xfId="26756"/>
    <cellStyle name="Normal 19 3 16" xfId="26757"/>
    <cellStyle name="Normal 19 3 17" xfId="26758"/>
    <cellStyle name="Normal 19 3 2" xfId="26759"/>
    <cellStyle name="Normal 19 3 2 10" xfId="26760"/>
    <cellStyle name="Normal 19 3 2 11" xfId="26761"/>
    <cellStyle name="Normal 19 3 2 12" xfId="26762"/>
    <cellStyle name="Normal 19 3 2 2" xfId="26763"/>
    <cellStyle name="Normal 19 3 2 2 2" xfId="26764"/>
    <cellStyle name="Normal 19 3 2 2 3" xfId="26765"/>
    <cellStyle name="Normal 19 3 2 2 4" xfId="26766"/>
    <cellStyle name="Normal 19 3 2 2 5" xfId="26767"/>
    <cellStyle name="Normal 19 3 2 2 6" xfId="26768"/>
    <cellStyle name="Normal 19 3 2 3" xfId="26769"/>
    <cellStyle name="Normal 19 3 2 3 2" xfId="26770"/>
    <cellStyle name="Normal 19 3 2 3 3" xfId="26771"/>
    <cellStyle name="Normal 19 3 2 3 4" xfId="26772"/>
    <cellStyle name="Normal 19 3 2 3 5" xfId="26773"/>
    <cellStyle name="Normal 19 3 2 3 6" xfId="26774"/>
    <cellStyle name="Normal 19 3 2 4" xfId="26775"/>
    <cellStyle name="Normal 19 3 2 4 2" xfId="26776"/>
    <cellStyle name="Normal 19 3 2 4 3" xfId="26777"/>
    <cellStyle name="Normal 19 3 2 4 4" xfId="26778"/>
    <cellStyle name="Normal 19 3 2 4 5" xfId="26779"/>
    <cellStyle name="Normal 19 3 2 4 6" xfId="26780"/>
    <cellStyle name="Normal 19 3 2 5" xfId="26781"/>
    <cellStyle name="Normal 19 3 2 5 2" xfId="26782"/>
    <cellStyle name="Normal 19 3 2 5 3" xfId="26783"/>
    <cellStyle name="Normal 19 3 2 5 4" xfId="26784"/>
    <cellStyle name="Normal 19 3 2 5 5" xfId="26785"/>
    <cellStyle name="Normal 19 3 2 5 6" xfId="26786"/>
    <cellStyle name="Normal 19 3 2 6" xfId="26787"/>
    <cellStyle name="Normal 19 3 2 6 2" xfId="26788"/>
    <cellStyle name="Normal 19 3 2 6 3" xfId="26789"/>
    <cellStyle name="Normal 19 3 2 6 4" xfId="26790"/>
    <cellStyle name="Normal 19 3 2 6 5" xfId="26791"/>
    <cellStyle name="Normal 19 3 2 6 6" xfId="26792"/>
    <cellStyle name="Normal 19 3 2 7" xfId="26793"/>
    <cellStyle name="Normal 19 3 2 7 2" xfId="26794"/>
    <cellStyle name="Normal 19 3 2 7 3" xfId="26795"/>
    <cellStyle name="Normal 19 3 2 7 4" xfId="26796"/>
    <cellStyle name="Normal 19 3 2 7 5" xfId="26797"/>
    <cellStyle name="Normal 19 3 2 7 6" xfId="26798"/>
    <cellStyle name="Normal 19 3 2 8" xfId="26799"/>
    <cellStyle name="Normal 19 3 2 9" xfId="26800"/>
    <cellStyle name="Normal 19 3 3" xfId="26801"/>
    <cellStyle name="Normal 19 3 3 2" xfId="26802"/>
    <cellStyle name="Normal 19 3 3 3" xfId="26803"/>
    <cellStyle name="Normal 19 3 3 4" xfId="26804"/>
    <cellStyle name="Normal 19 3 3 5" xfId="26805"/>
    <cellStyle name="Normal 19 3 3 6" xfId="26806"/>
    <cellStyle name="Normal 19 3 4" xfId="26807"/>
    <cellStyle name="Normal 19 3 4 2" xfId="26808"/>
    <cellStyle name="Normal 19 3 4 3" xfId="26809"/>
    <cellStyle name="Normal 19 3 4 4" xfId="26810"/>
    <cellStyle name="Normal 19 3 4 5" xfId="26811"/>
    <cellStyle name="Normal 19 3 4 6" xfId="26812"/>
    <cellStyle name="Normal 19 3 5" xfId="26813"/>
    <cellStyle name="Normal 19 3 5 2" xfId="26814"/>
    <cellStyle name="Normal 19 3 5 3" xfId="26815"/>
    <cellStyle name="Normal 19 3 5 4" xfId="26816"/>
    <cellStyle name="Normal 19 3 5 5" xfId="26817"/>
    <cellStyle name="Normal 19 3 5 6" xfId="26818"/>
    <cellStyle name="Normal 19 3 6" xfId="26819"/>
    <cellStyle name="Normal 19 3 6 2" xfId="26820"/>
    <cellStyle name="Normal 19 3 6 3" xfId="26821"/>
    <cellStyle name="Normal 19 3 6 4" xfId="26822"/>
    <cellStyle name="Normal 19 3 6 5" xfId="26823"/>
    <cellStyle name="Normal 19 3 6 6" xfId="26824"/>
    <cellStyle name="Normal 19 3 7" xfId="26825"/>
    <cellStyle name="Normal 19 3 7 2" xfId="26826"/>
    <cellStyle name="Normal 19 3 7 3" xfId="26827"/>
    <cellStyle name="Normal 19 3 7 4" xfId="26828"/>
    <cellStyle name="Normal 19 3 7 5" xfId="26829"/>
    <cellStyle name="Normal 19 3 7 6" xfId="26830"/>
    <cellStyle name="Normal 19 3 8" xfId="26831"/>
    <cellStyle name="Normal 19 3 8 2" xfId="26832"/>
    <cellStyle name="Normal 19 3 8 3" xfId="26833"/>
    <cellStyle name="Normal 19 3 8 4" xfId="26834"/>
    <cellStyle name="Normal 19 3 8 5" xfId="26835"/>
    <cellStyle name="Normal 19 3 8 6" xfId="26836"/>
    <cellStyle name="Normal 19 3 9" xfId="26837"/>
    <cellStyle name="Normal 19 4" xfId="26838"/>
    <cellStyle name="Normal 19 4 10" xfId="26839"/>
    <cellStyle name="Normal 19 4 11" xfId="26840"/>
    <cellStyle name="Normal 19 4 12" xfId="26841"/>
    <cellStyle name="Normal 19 4 13" xfId="26842"/>
    <cellStyle name="Normal 19 4 14" xfId="26843"/>
    <cellStyle name="Normal 19 4 15" xfId="26844"/>
    <cellStyle name="Normal 19 4 16" xfId="26845"/>
    <cellStyle name="Normal 19 4 17" xfId="26846"/>
    <cellStyle name="Normal 19 4 2" xfId="26847"/>
    <cellStyle name="Normal 19 4 2 10" xfId="26848"/>
    <cellStyle name="Normal 19 4 2 11" xfId="26849"/>
    <cellStyle name="Normal 19 4 2 12" xfId="26850"/>
    <cellStyle name="Normal 19 4 2 2" xfId="26851"/>
    <cellStyle name="Normal 19 4 2 2 2" xfId="26852"/>
    <cellStyle name="Normal 19 4 2 2 3" xfId="26853"/>
    <cellStyle name="Normal 19 4 2 2 4" xfId="26854"/>
    <cellStyle name="Normal 19 4 2 2 5" xfId="26855"/>
    <cellStyle name="Normal 19 4 2 2 6" xfId="26856"/>
    <cellStyle name="Normal 19 4 2 3" xfId="26857"/>
    <cellStyle name="Normal 19 4 2 3 2" xfId="26858"/>
    <cellStyle name="Normal 19 4 2 3 3" xfId="26859"/>
    <cellStyle name="Normal 19 4 2 3 4" xfId="26860"/>
    <cellStyle name="Normal 19 4 2 3 5" xfId="26861"/>
    <cellStyle name="Normal 19 4 2 3 6" xfId="26862"/>
    <cellStyle name="Normal 19 4 2 4" xfId="26863"/>
    <cellStyle name="Normal 19 4 2 4 2" xfId="26864"/>
    <cellStyle name="Normal 19 4 2 4 3" xfId="26865"/>
    <cellStyle name="Normal 19 4 2 4 4" xfId="26866"/>
    <cellStyle name="Normal 19 4 2 4 5" xfId="26867"/>
    <cellStyle name="Normal 19 4 2 4 6" xfId="26868"/>
    <cellStyle name="Normal 19 4 2 5" xfId="26869"/>
    <cellStyle name="Normal 19 4 2 5 2" xfId="26870"/>
    <cellStyle name="Normal 19 4 2 5 3" xfId="26871"/>
    <cellStyle name="Normal 19 4 2 5 4" xfId="26872"/>
    <cellStyle name="Normal 19 4 2 5 5" xfId="26873"/>
    <cellStyle name="Normal 19 4 2 5 6" xfId="26874"/>
    <cellStyle name="Normal 19 4 2 6" xfId="26875"/>
    <cellStyle name="Normal 19 4 2 6 2" xfId="26876"/>
    <cellStyle name="Normal 19 4 2 6 3" xfId="26877"/>
    <cellStyle name="Normal 19 4 2 6 4" xfId="26878"/>
    <cellStyle name="Normal 19 4 2 6 5" xfId="26879"/>
    <cellStyle name="Normal 19 4 2 6 6" xfId="26880"/>
    <cellStyle name="Normal 19 4 2 7" xfId="26881"/>
    <cellStyle name="Normal 19 4 2 7 2" xfId="26882"/>
    <cellStyle name="Normal 19 4 2 7 3" xfId="26883"/>
    <cellStyle name="Normal 19 4 2 7 4" xfId="26884"/>
    <cellStyle name="Normal 19 4 2 7 5" xfId="26885"/>
    <cellStyle name="Normal 19 4 2 7 6" xfId="26886"/>
    <cellStyle name="Normal 19 4 2 8" xfId="26887"/>
    <cellStyle name="Normal 19 4 2 9" xfId="26888"/>
    <cellStyle name="Normal 19 4 3" xfId="26889"/>
    <cellStyle name="Normal 19 4 3 2" xfId="26890"/>
    <cellStyle name="Normal 19 4 3 3" xfId="26891"/>
    <cellStyle name="Normal 19 4 3 4" xfId="26892"/>
    <cellStyle name="Normal 19 4 3 5" xfId="26893"/>
    <cellStyle name="Normal 19 4 3 6" xfId="26894"/>
    <cellStyle name="Normal 19 4 4" xfId="26895"/>
    <cellStyle name="Normal 19 4 4 2" xfId="26896"/>
    <cellStyle name="Normal 19 4 4 3" xfId="26897"/>
    <cellStyle name="Normal 19 4 4 4" xfId="26898"/>
    <cellStyle name="Normal 19 4 4 5" xfId="26899"/>
    <cellStyle name="Normal 19 4 4 6" xfId="26900"/>
    <cellStyle name="Normal 19 4 5" xfId="26901"/>
    <cellStyle name="Normal 19 4 5 2" xfId="26902"/>
    <cellStyle name="Normal 19 4 5 3" xfId="26903"/>
    <cellStyle name="Normal 19 4 5 4" xfId="26904"/>
    <cellStyle name="Normal 19 4 5 5" xfId="26905"/>
    <cellStyle name="Normal 19 4 5 6" xfId="26906"/>
    <cellStyle name="Normal 19 4 6" xfId="26907"/>
    <cellStyle name="Normal 19 4 6 2" xfId="26908"/>
    <cellStyle name="Normal 19 4 6 3" xfId="26909"/>
    <cellStyle name="Normal 19 4 6 4" xfId="26910"/>
    <cellStyle name="Normal 19 4 6 5" xfId="26911"/>
    <cellStyle name="Normal 19 4 6 6" xfId="26912"/>
    <cellStyle name="Normal 19 4 7" xfId="26913"/>
    <cellStyle name="Normal 19 4 7 2" xfId="26914"/>
    <cellStyle name="Normal 19 4 7 3" xfId="26915"/>
    <cellStyle name="Normal 19 4 7 4" xfId="26916"/>
    <cellStyle name="Normal 19 4 7 5" xfId="26917"/>
    <cellStyle name="Normal 19 4 7 6" xfId="26918"/>
    <cellStyle name="Normal 19 4 8" xfId="26919"/>
    <cellStyle name="Normal 19 4 8 2" xfId="26920"/>
    <cellStyle name="Normal 19 4 8 3" xfId="26921"/>
    <cellStyle name="Normal 19 4 8 4" xfId="26922"/>
    <cellStyle name="Normal 19 4 8 5" xfId="26923"/>
    <cellStyle name="Normal 19 4 8 6" xfId="26924"/>
    <cellStyle name="Normal 19 4 9" xfId="26925"/>
    <cellStyle name="Normal 19 5" xfId="26926"/>
    <cellStyle name="Normal 19 5 10" xfId="26927"/>
    <cellStyle name="Normal 19 5 11" xfId="26928"/>
    <cellStyle name="Normal 19 5 12" xfId="26929"/>
    <cellStyle name="Normal 19 5 13" xfId="26930"/>
    <cellStyle name="Normal 19 5 14" xfId="26931"/>
    <cellStyle name="Normal 19 5 15" xfId="26932"/>
    <cellStyle name="Normal 19 5 16" xfId="26933"/>
    <cellStyle name="Normal 19 5 2" xfId="26934"/>
    <cellStyle name="Normal 19 5 2 2" xfId="26935"/>
    <cellStyle name="Normal 19 5 2 3" xfId="26936"/>
    <cellStyle name="Normal 19 5 2 4" xfId="26937"/>
    <cellStyle name="Normal 19 5 2 5" xfId="26938"/>
    <cellStyle name="Normal 19 5 2 6" xfId="26939"/>
    <cellStyle name="Normal 19 5 3" xfId="26940"/>
    <cellStyle name="Normal 19 5 3 2" xfId="26941"/>
    <cellStyle name="Normal 19 5 3 3" xfId="26942"/>
    <cellStyle name="Normal 19 5 3 4" xfId="26943"/>
    <cellStyle name="Normal 19 5 3 5" xfId="26944"/>
    <cellStyle name="Normal 19 5 3 6" xfId="26945"/>
    <cellStyle name="Normal 19 5 4" xfId="26946"/>
    <cellStyle name="Normal 19 5 4 2" xfId="26947"/>
    <cellStyle name="Normal 19 5 4 3" xfId="26948"/>
    <cellStyle name="Normal 19 5 4 4" xfId="26949"/>
    <cellStyle name="Normal 19 5 4 5" xfId="26950"/>
    <cellStyle name="Normal 19 5 4 6" xfId="26951"/>
    <cellStyle name="Normal 19 5 5" xfId="26952"/>
    <cellStyle name="Normal 19 5 5 2" xfId="26953"/>
    <cellStyle name="Normal 19 5 5 3" xfId="26954"/>
    <cellStyle name="Normal 19 5 5 4" xfId="26955"/>
    <cellStyle name="Normal 19 5 5 5" xfId="26956"/>
    <cellStyle name="Normal 19 5 5 6" xfId="26957"/>
    <cellStyle name="Normal 19 5 6" xfId="26958"/>
    <cellStyle name="Normal 19 5 6 2" xfId="26959"/>
    <cellStyle name="Normal 19 5 6 3" xfId="26960"/>
    <cellStyle name="Normal 19 5 6 4" xfId="26961"/>
    <cellStyle name="Normal 19 5 6 5" xfId="26962"/>
    <cellStyle name="Normal 19 5 6 6" xfId="26963"/>
    <cellStyle name="Normal 19 5 7" xfId="26964"/>
    <cellStyle name="Normal 19 5 7 2" xfId="26965"/>
    <cellStyle name="Normal 19 5 7 3" xfId="26966"/>
    <cellStyle name="Normal 19 5 7 4" xfId="26967"/>
    <cellStyle name="Normal 19 5 7 5" xfId="26968"/>
    <cellStyle name="Normal 19 5 7 6" xfId="26969"/>
    <cellStyle name="Normal 19 5 8" xfId="26970"/>
    <cellStyle name="Normal 19 5 9" xfId="26971"/>
    <cellStyle name="Normal 19 6" xfId="26972"/>
    <cellStyle name="Normal 19 6 2" xfId="26973"/>
    <cellStyle name="Normal 19 6 3" xfId="26974"/>
    <cellStyle name="Normal 19 6 4" xfId="26975"/>
    <cellStyle name="Normal 19 6 5" xfId="26976"/>
    <cellStyle name="Normal 19 6 6" xfId="26977"/>
    <cellStyle name="Normal 19 6 7" xfId="26978"/>
    <cellStyle name="Normal 19 6 8" xfId="26979"/>
    <cellStyle name="Normal 19 7" xfId="26980"/>
    <cellStyle name="Normal 19 7 2" xfId="26981"/>
    <cellStyle name="Normal 19 7 3" xfId="26982"/>
    <cellStyle name="Normal 19 7 4" xfId="26983"/>
    <cellStyle name="Normal 19 7 5" xfId="26984"/>
    <cellStyle name="Normal 19 7 6" xfId="26985"/>
    <cellStyle name="Normal 19 7 7" xfId="26986"/>
    <cellStyle name="Normal 19 7 8" xfId="26987"/>
    <cellStyle name="Normal 19 8" xfId="26988"/>
    <cellStyle name="Normal 19 8 2" xfId="26989"/>
    <cellStyle name="Normal 19 8 3" xfId="26990"/>
    <cellStyle name="Normal 19 8 4" xfId="26991"/>
    <cellStyle name="Normal 19 8 5" xfId="26992"/>
    <cellStyle name="Normal 19 8 6" xfId="26993"/>
    <cellStyle name="Normal 19 8 7" xfId="26994"/>
    <cellStyle name="Normal 19 8 8" xfId="26995"/>
    <cellStyle name="Normal 19 9" xfId="26996"/>
    <cellStyle name="Normal 19 9 2" xfId="26997"/>
    <cellStyle name="Normal 19 9 3" xfId="26998"/>
    <cellStyle name="Normal 19 9 4" xfId="26999"/>
    <cellStyle name="Normal 19 9 5" xfId="27000"/>
    <cellStyle name="Normal 19 9 6" xfId="27001"/>
    <cellStyle name="Normal 19 9 7" xfId="27002"/>
    <cellStyle name="Normal 19 9 8" xfId="27003"/>
    <cellStyle name="Normal 19_TQ 09 Reconciliation (Pension) - Final" xfId="27004"/>
    <cellStyle name="Normal 190" xfId="27005"/>
    <cellStyle name="Normal 191" xfId="27006"/>
    <cellStyle name="Normal 192" xfId="27007"/>
    <cellStyle name="Normal 193" xfId="27008"/>
    <cellStyle name="Normal 194" xfId="27009"/>
    <cellStyle name="Normal 195" xfId="27010"/>
    <cellStyle name="Normal 196" xfId="27011"/>
    <cellStyle name="Normal 197" xfId="27012"/>
    <cellStyle name="Normal 198" xfId="27013"/>
    <cellStyle name="Normal 199" xfId="27014"/>
    <cellStyle name="Normal 2" xfId="2"/>
    <cellStyle name="Normal 2 10" xfId="27015"/>
    <cellStyle name="Normal 2 10 10" xfId="27016"/>
    <cellStyle name="Normal 2 10 10 2" xfId="27017"/>
    <cellStyle name="Normal 2 10 10 3" xfId="27018"/>
    <cellStyle name="Normal 2 10 10 4" xfId="27019"/>
    <cellStyle name="Normal 2 10 10 5" xfId="27020"/>
    <cellStyle name="Normal 2 10 10 6" xfId="27021"/>
    <cellStyle name="Normal 2 10 11" xfId="27022"/>
    <cellStyle name="Normal 2 10 11 2" xfId="27023"/>
    <cellStyle name="Normal 2 10 11 3" xfId="27024"/>
    <cellStyle name="Normal 2 10 11 4" xfId="27025"/>
    <cellStyle name="Normal 2 10 11 5" xfId="27026"/>
    <cellStyle name="Normal 2 10 11 6" xfId="27027"/>
    <cellStyle name="Normal 2 10 12" xfId="27028"/>
    <cellStyle name="Normal 2 10 13" xfId="27029"/>
    <cellStyle name="Normal 2 10 14" xfId="27030"/>
    <cellStyle name="Normal 2 10 15" xfId="27031"/>
    <cellStyle name="Normal 2 10 16" xfId="27032"/>
    <cellStyle name="Normal 2 10 17" xfId="27033"/>
    <cellStyle name="Normal 2 10 18" xfId="27034"/>
    <cellStyle name="Normal 2 10 2" xfId="27035"/>
    <cellStyle name="Normal 2 10 2 10" xfId="27036"/>
    <cellStyle name="Normal 2 10 2 11" xfId="27037"/>
    <cellStyle name="Normal 2 10 2 12" xfId="27038"/>
    <cellStyle name="Normal 2 10 2 13" xfId="27039"/>
    <cellStyle name="Normal 2 10 2 2" xfId="27040"/>
    <cellStyle name="Normal 2 10 2 2 10" xfId="27041"/>
    <cellStyle name="Normal 2 10 2 2 11" xfId="27042"/>
    <cellStyle name="Normal 2 10 2 2 12" xfId="27043"/>
    <cellStyle name="Normal 2 10 2 2 2" xfId="27044"/>
    <cellStyle name="Normal 2 10 2 2 2 2" xfId="27045"/>
    <cellStyle name="Normal 2 10 2 2 2 3" xfId="27046"/>
    <cellStyle name="Normal 2 10 2 2 2 4" xfId="27047"/>
    <cellStyle name="Normal 2 10 2 2 2 5" xfId="27048"/>
    <cellStyle name="Normal 2 10 2 2 2 6" xfId="27049"/>
    <cellStyle name="Normal 2 10 2 2 3" xfId="27050"/>
    <cellStyle name="Normal 2 10 2 2 3 2" xfId="27051"/>
    <cellStyle name="Normal 2 10 2 2 3 3" xfId="27052"/>
    <cellStyle name="Normal 2 10 2 2 3 4" xfId="27053"/>
    <cellStyle name="Normal 2 10 2 2 3 5" xfId="27054"/>
    <cellStyle name="Normal 2 10 2 2 3 6" xfId="27055"/>
    <cellStyle name="Normal 2 10 2 2 4" xfId="27056"/>
    <cellStyle name="Normal 2 10 2 2 4 2" xfId="27057"/>
    <cellStyle name="Normal 2 10 2 2 4 3" xfId="27058"/>
    <cellStyle name="Normal 2 10 2 2 4 4" xfId="27059"/>
    <cellStyle name="Normal 2 10 2 2 4 5" xfId="27060"/>
    <cellStyle name="Normal 2 10 2 2 4 6" xfId="27061"/>
    <cellStyle name="Normal 2 10 2 2 5" xfId="27062"/>
    <cellStyle name="Normal 2 10 2 2 5 2" xfId="27063"/>
    <cellStyle name="Normal 2 10 2 2 5 3" xfId="27064"/>
    <cellStyle name="Normal 2 10 2 2 5 4" xfId="27065"/>
    <cellStyle name="Normal 2 10 2 2 5 5" xfId="27066"/>
    <cellStyle name="Normal 2 10 2 2 5 6" xfId="27067"/>
    <cellStyle name="Normal 2 10 2 2 6" xfId="27068"/>
    <cellStyle name="Normal 2 10 2 2 6 2" xfId="27069"/>
    <cellStyle name="Normal 2 10 2 2 6 3" xfId="27070"/>
    <cellStyle name="Normal 2 10 2 2 6 4" xfId="27071"/>
    <cellStyle name="Normal 2 10 2 2 6 5" xfId="27072"/>
    <cellStyle name="Normal 2 10 2 2 6 6" xfId="27073"/>
    <cellStyle name="Normal 2 10 2 2 7" xfId="27074"/>
    <cellStyle name="Normal 2 10 2 2 7 2" xfId="27075"/>
    <cellStyle name="Normal 2 10 2 2 7 3" xfId="27076"/>
    <cellStyle name="Normal 2 10 2 2 7 4" xfId="27077"/>
    <cellStyle name="Normal 2 10 2 2 7 5" xfId="27078"/>
    <cellStyle name="Normal 2 10 2 2 7 6" xfId="27079"/>
    <cellStyle name="Normal 2 10 2 2 8" xfId="27080"/>
    <cellStyle name="Normal 2 10 2 2 9" xfId="27081"/>
    <cellStyle name="Normal 2 10 2 3" xfId="27082"/>
    <cellStyle name="Normal 2 10 2 3 2" xfId="27083"/>
    <cellStyle name="Normal 2 10 2 3 3" xfId="27084"/>
    <cellStyle name="Normal 2 10 2 3 4" xfId="27085"/>
    <cellStyle name="Normal 2 10 2 3 5" xfId="27086"/>
    <cellStyle name="Normal 2 10 2 3 6" xfId="27087"/>
    <cellStyle name="Normal 2 10 2 4" xfId="27088"/>
    <cellStyle name="Normal 2 10 2 4 2" xfId="27089"/>
    <cellStyle name="Normal 2 10 2 4 3" xfId="27090"/>
    <cellStyle name="Normal 2 10 2 4 4" xfId="27091"/>
    <cellStyle name="Normal 2 10 2 4 5" xfId="27092"/>
    <cellStyle name="Normal 2 10 2 4 6" xfId="27093"/>
    <cellStyle name="Normal 2 10 2 5" xfId="27094"/>
    <cellStyle name="Normal 2 10 2 5 2" xfId="27095"/>
    <cellStyle name="Normal 2 10 2 5 3" xfId="27096"/>
    <cellStyle name="Normal 2 10 2 5 4" xfId="27097"/>
    <cellStyle name="Normal 2 10 2 5 5" xfId="27098"/>
    <cellStyle name="Normal 2 10 2 5 6" xfId="27099"/>
    <cellStyle name="Normal 2 10 2 6" xfId="27100"/>
    <cellStyle name="Normal 2 10 2 6 2" xfId="27101"/>
    <cellStyle name="Normal 2 10 2 6 3" xfId="27102"/>
    <cellStyle name="Normal 2 10 2 6 4" xfId="27103"/>
    <cellStyle name="Normal 2 10 2 6 5" xfId="27104"/>
    <cellStyle name="Normal 2 10 2 6 6" xfId="27105"/>
    <cellStyle name="Normal 2 10 2 7" xfId="27106"/>
    <cellStyle name="Normal 2 10 2 7 2" xfId="27107"/>
    <cellStyle name="Normal 2 10 2 7 3" xfId="27108"/>
    <cellStyle name="Normal 2 10 2 7 4" xfId="27109"/>
    <cellStyle name="Normal 2 10 2 7 5" xfId="27110"/>
    <cellStyle name="Normal 2 10 2 7 6" xfId="27111"/>
    <cellStyle name="Normal 2 10 2 8" xfId="27112"/>
    <cellStyle name="Normal 2 10 2 8 2" xfId="27113"/>
    <cellStyle name="Normal 2 10 2 8 3" xfId="27114"/>
    <cellStyle name="Normal 2 10 2 8 4" xfId="27115"/>
    <cellStyle name="Normal 2 10 2 8 5" xfId="27116"/>
    <cellStyle name="Normal 2 10 2 8 6" xfId="27117"/>
    <cellStyle name="Normal 2 10 2 9" xfId="27118"/>
    <cellStyle name="Normal 2 10 3" xfId="27119"/>
    <cellStyle name="Normal 2 10 3 10" xfId="27120"/>
    <cellStyle name="Normal 2 10 3 11" xfId="27121"/>
    <cellStyle name="Normal 2 10 3 12" xfId="27122"/>
    <cellStyle name="Normal 2 10 3 13" xfId="27123"/>
    <cellStyle name="Normal 2 10 3 2" xfId="27124"/>
    <cellStyle name="Normal 2 10 3 2 10" xfId="27125"/>
    <cellStyle name="Normal 2 10 3 2 11" xfId="27126"/>
    <cellStyle name="Normal 2 10 3 2 12" xfId="27127"/>
    <cellStyle name="Normal 2 10 3 2 2" xfId="27128"/>
    <cellStyle name="Normal 2 10 3 2 2 2" xfId="27129"/>
    <cellStyle name="Normal 2 10 3 2 2 3" xfId="27130"/>
    <cellStyle name="Normal 2 10 3 2 2 4" xfId="27131"/>
    <cellStyle name="Normal 2 10 3 2 2 5" xfId="27132"/>
    <cellStyle name="Normal 2 10 3 2 2 6" xfId="27133"/>
    <cellStyle name="Normal 2 10 3 2 3" xfId="27134"/>
    <cellStyle name="Normal 2 10 3 2 3 2" xfId="27135"/>
    <cellStyle name="Normal 2 10 3 2 3 3" xfId="27136"/>
    <cellStyle name="Normal 2 10 3 2 3 4" xfId="27137"/>
    <cellStyle name="Normal 2 10 3 2 3 5" xfId="27138"/>
    <cellStyle name="Normal 2 10 3 2 3 6" xfId="27139"/>
    <cellStyle name="Normal 2 10 3 2 4" xfId="27140"/>
    <cellStyle name="Normal 2 10 3 2 4 2" xfId="27141"/>
    <cellStyle name="Normal 2 10 3 2 4 3" xfId="27142"/>
    <cellStyle name="Normal 2 10 3 2 4 4" xfId="27143"/>
    <cellStyle name="Normal 2 10 3 2 4 5" xfId="27144"/>
    <cellStyle name="Normal 2 10 3 2 4 6" xfId="27145"/>
    <cellStyle name="Normal 2 10 3 2 5" xfId="27146"/>
    <cellStyle name="Normal 2 10 3 2 5 2" xfId="27147"/>
    <cellStyle name="Normal 2 10 3 2 5 3" xfId="27148"/>
    <cellStyle name="Normal 2 10 3 2 5 4" xfId="27149"/>
    <cellStyle name="Normal 2 10 3 2 5 5" xfId="27150"/>
    <cellStyle name="Normal 2 10 3 2 5 6" xfId="27151"/>
    <cellStyle name="Normal 2 10 3 2 6" xfId="27152"/>
    <cellStyle name="Normal 2 10 3 2 6 2" xfId="27153"/>
    <cellStyle name="Normal 2 10 3 2 6 3" xfId="27154"/>
    <cellStyle name="Normal 2 10 3 2 6 4" xfId="27155"/>
    <cellStyle name="Normal 2 10 3 2 6 5" xfId="27156"/>
    <cellStyle name="Normal 2 10 3 2 6 6" xfId="27157"/>
    <cellStyle name="Normal 2 10 3 2 7" xfId="27158"/>
    <cellStyle name="Normal 2 10 3 2 7 2" xfId="27159"/>
    <cellStyle name="Normal 2 10 3 2 7 3" xfId="27160"/>
    <cellStyle name="Normal 2 10 3 2 7 4" xfId="27161"/>
    <cellStyle name="Normal 2 10 3 2 7 5" xfId="27162"/>
    <cellStyle name="Normal 2 10 3 2 7 6" xfId="27163"/>
    <cellStyle name="Normal 2 10 3 2 8" xfId="27164"/>
    <cellStyle name="Normal 2 10 3 2 9" xfId="27165"/>
    <cellStyle name="Normal 2 10 3 3" xfId="27166"/>
    <cellStyle name="Normal 2 10 3 3 2" xfId="27167"/>
    <cellStyle name="Normal 2 10 3 3 3" xfId="27168"/>
    <cellStyle name="Normal 2 10 3 3 4" xfId="27169"/>
    <cellStyle name="Normal 2 10 3 3 5" xfId="27170"/>
    <cellStyle name="Normal 2 10 3 3 6" xfId="27171"/>
    <cellStyle name="Normal 2 10 3 4" xfId="27172"/>
    <cellStyle name="Normal 2 10 3 4 2" xfId="27173"/>
    <cellStyle name="Normal 2 10 3 4 3" xfId="27174"/>
    <cellStyle name="Normal 2 10 3 4 4" xfId="27175"/>
    <cellStyle name="Normal 2 10 3 4 5" xfId="27176"/>
    <cellStyle name="Normal 2 10 3 4 6" xfId="27177"/>
    <cellStyle name="Normal 2 10 3 5" xfId="27178"/>
    <cellStyle name="Normal 2 10 3 5 2" xfId="27179"/>
    <cellStyle name="Normal 2 10 3 5 3" xfId="27180"/>
    <cellStyle name="Normal 2 10 3 5 4" xfId="27181"/>
    <cellStyle name="Normal 2 10 3 5 5" xfId="27182"/>
    <cellStyle name="Normal 2 10 3 5 6" xfId="27183"/>
    <cellStyle name="Normal 2 10 3 6" xfId="27184"/>
    <cellStyle name="Normal 2 10 3 6 2" xfId="27185"/>
    <cellStyle name="Normal 2 10 3 6 3" xfId="27186"/>
    <cellStyle name="Normal 2 10 3 6 4" xfId="27187"/>
    <cellStyle name="Normal 2 10 3 6 5" xfId="27188"/>
    <cellStyle name="Normal 2 10 3 6 6" xfId="27189"/>
    <cellStyle name="Normal 2 10 3 7" xfId="27190"/>
    <cellStyle name="Normal 2 10 3 7 2" xfId="27191"/>
    <cellStyle name="Normal 2 10 3 7 3" xfId="27192"/>
    <cellStyle name="Normal 2 10 3 7 4" xfId="27193"/>
    <cellStyle name="Normal 2 10 3 7 5" xfId="27194"/>
    <cellStyle name="Normal 2 10 3 7 6" xfId="27195"/>
    <cellStyle name="Normal 2 10 3 8" xfId="27196"/>
    <cellStyle name="Normal 2 10 3 8 2" xfId="27197"/>
    <cellStyle name="Normal 2 10 3 8 3" xfId="27198"/>
    <cellStyle name="Normal 2 10 3 8 4" xfId="27199"/>
    <cellStyle name="Normal 2 10 3 8 5" xfId="27200"/>
    <cellStyle name="Normal 2 10 3 8 6" xfId="27201"/>
    <cellStyle name="Normal 2 10 3 9" xfId="27202"/>
    <cellStyle name="Normal 2 10 4" xfId="27203"/>
    <cellStyle name="Normal 2 10 4 10" xfId="27204"/>
    <cellStyle name="Normal 2 10 4 11" xfId="27205"/>
    <cellStyle name="Normal 2 10 4 12" xfId="27206"/>
    <cellStyle name="Normal 2 10 4 13" xfId="27207"/>
    <cellStyle name="Normal 2 10 4 2" xfId="27208"/>
    <cellStyle name="Normal 2 10 4 2 10" xfId="27209"/>
    <cellStyle name="Normal 2 10 4 2 11" xfId="27210"/>
    <cellStyle name="Normal 2 10 4 2 12" xfId="27211"/>
    <cellStyle name="Normal 2 10 4 2 2" xfId="27212"/>
    <cellStyle name="Normal 2 10 4 2 2 2" xfId="27213"/>
    <cellStyle name="Normal 2 10 4 2 2 3" xfId="27214"/>
    <cellStyle name="Normal 2 10 4 2 2 4" xfId="27215"/>
    <cellStyle name="Normal 2 10 4 2 2 5" xfId="27216"/>
    <cellStyle name="Normal 2 10 4 2 2 6" xfId="27217"/>
    <cellStyle name="Normal 2 10 4 2 3" xfId="27218"/>
    <cellStyle name="Normal 2 10 4 2 3 2" xfId="27219"/>
    <cellStyle name="Normal 2 10 4 2 3 3" xfId="27220"/>
    <cellStyle name="Normal 2 10 4 2 3 4" xfId="27221"/>
    <cellStyle name="Normal 2 10 4 2 3 5" xfId="27222"/>
    <cellStyle name="Normal 2 10 4 2 3 6" xfId="27223"/>
    <cellStyle name="Normal 2 10 4 2 4" xfId="27224"/>
    <cellStyle name="Normal 2 10 4 2 4 2" xfId="27225"/>
    <cellStyle name="Normal 2 10 4 2 4 3" xfId="27226"/>
    <cellStyle name="Normal 2 10 4 2 4 4" xfId="27227"/>
    <cellStyle name="Normal 2 10 4 2 4 5" xfId="27228"/>
    <cellStyle name="Normal 2 10 4 2 4 6" xfId="27229"/>
    <cellStyle name="Normal 2 10 4 2 5" xfId="27230"/>
    <cellStyle name="Normal 2 10 4 2 5 2" xfId="27231"/>
    <cellStyle name="Normal 2 10 4 2 5 3" xfId="27232"/>
    <cellStyle name="Normal 2 10 4 2 5 4" xfId="27233"/>
    <cellStyle name="Normal 2 10 4 2 5 5" xfId="27234"/>
    <cellStyle name="Normal 2 10 4 2 5 6" xfId="27235"/>
    <cellStyle name="Normal 2 10 4 2 6" xfId="27236"/>
    <cellStyle name="Normal 2 10 4 2 6 2" xfId="27237"/>
    <cellStyle name="Normal 2 10 4 2 6 3" xfId="27238"/>
    <cellStyle name="Normal 2 10 4 2 6 4" xfId="27239"/>
    <cellStyle name="Normal 2 10 4 2 6 5" xfId="27240"/>
    <cellStyle name="Normal 2 10 4 2 6 6" xfId="27241"/>
    <cellStyle name="Normal 2 10 4 2 7" xfId="27242"/>
    <cellStyle name="Normal 2 10 4 2 7 2" xfId="27243"/>
    <cellStyle name="Normal 2 10 4 2 7 3" xfId="27244"/>
    <cellStyle name="Normal 2 10 4 2 7 4" xfId="27245"/>
    <cellStyle name="Normal 2 10 4 2 7 5" xfId="27246"/>
    <cellStyle name="Normal 2 10 4 2 7 6" xfId="27247"/>
    <cellStyle name="Normal 2 10 4 2 8" xfId="27248"/>
    <cellStyle name="Normal 2 10 4 2 9" xfId="27249"/>
    <cellStyle name="Normal 2 10 4 3" xfId="27250"/>
    <cellStyle name="Normal 2 10 4 3 2" xfId="27251"/>
    <cellStyle name="Normal 2 10 4 3 3" xfId="27252"/>
    <cellStyle name="Normal 2 10 4 3 4" xfId="27253"/>
    <cellStyle name="Normal 2 10 4 3 5" xfId="27254"/>
    <cellStyle name="Normal 2 10 4 3 6" xfId="27255"/>
    <cellStyle name="Normal 2 10 4 4" xfId="27256"/>
    <cellStyle name="Normal 2 10 4 4 2" xfId="27257"/>
    <cellStyle name="Normal 2 10 4 4 3" xfId="27258"/>
    <cellStyle name="Normal 2 10 4 4 4" xfId="27259"/>
    <cellStyle name="Normal 2 10 4 4 5" xfId="27260"/>
    <cellStyle name="Normal 2 10 4 4 6" xfId="27261"/>
    <cellStyle name="Normal 2 10 4 5" xfId="27262"/>
    <cellStyle name="Normal 2 10 4 5 2" xfId="27263"/>
    <cellStyle name="Normal 2 10 4 5 3" xfId="27264"/>
    <cellStyle name="Normal 2 10 4 5 4" xfId="27265"/>
    <cellStyle name="Normal 2 10 4 5 5" xfId="27266"/>
    <cellStyle name="Normal 2 10 4 5 6" xfId="27267"/>
    <cellStyle name="Normal 2 10 4 6" xfId="27268"/>
    <cellStyle name="Normal 2 10 4 6 2" xfId="27269"/>
    <cellStyle name="Normal 2 10 4 6 3" xfId="27270"/>
    <cellStyle name="Normal 2 10 4 6 4" xfId="27271"/>
    <cellStyle name="Normal 2 10 4 6 5" xfId="27272"/>
    <cellStyle name="Normal 2 10 4 6 6" xfId="27273"/>
    <cellStyle name="Normal 2 10 4 7" xfId="27274"/>
    <cellStyle name="Normal 2 10 4 7 2" xfId="27275"/>
    <cellStyle name="Normal 2 10 4 7 3" xfId="27276"/>
    <cellStyle name="Normal 2 10 4 7 4" xfId="27277"/>
    <cellStyle name="Normal 2 10 4 7 5" xfId="27278"/>
    <cellStyle name="Normal 2 10 4 7 6" xfId="27279"/>
    <cellStyle name="Normal 2 10 4 8" xfId="27280"/>
    <cellStyle name="Normal 2 10 4 8 2" xfId="27281"/>
    <cellStyle name="Normal 2 10 4 8 3" xfId="27282"/>
    <cellStyle name="Normal 2 10 4 8 4" xfId="27283"/>
    <cellStyle name="Normal 2 10 4 8 5" xfId="27284"/>
    <cellStyle name="Normal 2 10 4 8 6" xfId="27285"/>
    <cellStyle name="Normal 2 10 4 9" xfId="27286"/>
    <cellStyle name="Normal 2 10 5" xfId="27287"/>
    <cellStyle name="Normal 2 10 5 10" xfId="27288"/>
    <cellStyle name="Normal 2 10 5 11" xfId="27289"/>
    <cellStyle name="Normal 2 10 5 12" xfId="27290"/>
    <cellStyle name="Normal 2 10 5 2" xfId="27291"/>
    <cellStyle name="Normal 2 10 5 2 2" xfId="27292"/>
    <cellStyle name="Normal 2 10 5 2 3" xfId="27293"/>
    <cellStyle name="Normal 2 10 5 2 4" xfId="27294"/>
    <cellStyle name="Normal 2 10 5 2 5" xfId="27295"/>
    <cellStyle name="Normal 2 10 5 2 6" xfId="27296"/>
    <cellStyle name="Normal 2 10 5 3" xfId="27297"/>
    <cellStyle name="Normal 2 10 5 3 2" xfId="27298"/>
    <cellStyle name="Normal 2 10 5 3 3" xfId="27299"/>
    <cellStyle name="Normal 2 10 5 3 4" xfId="27300"/>
    <cellStyle name="Normal 2 10 5 3 5" xfId="27301"/>
    <cellStyle name="Normal 2 10 5 3 6" xfId="27302"/>
    <cellStyle name="Normal 2 10 5 4" xfId="27303"/>
    <cellStyle name="Normal 2 10 5 4 2" xfId="27304"/>
    <cellStyle name="Normal 2 10 5 4 3" xfId="27305"/>
    <cellStyle name="Normal 2 10 5 4 4" xfId="27306"/>
    <cellStyle name="Normal 2 10 5 4 5" xfId="27307"/>
    <cellStyle name="Normal 2 10 5 4 6" xfId="27308"/>
    <cellStyle name="Normal 2 10 5 5" xfId="27309"/>
    <cellStyle name="Normal 2 10 5 5 2" xfId="27310"/>
    <cellStyle name="Normal 2 10 5 5 3" xfId="27311"/>
    <cellStyle name="Normal 2 10 5 5 4" xfId="27312"/>
    <cellStyle name="Normal 2 10 5 5 5" xfId="27313"/>
    <cellStyle name="Normal 2 10 5 5 6" xfId="27314"/>
    <cellStyle name="Normal 2 10 5 6" xfId="27315"/>
    <cellStyle name="Normal 2 10 5 6 2" xfId="27316"/>
    <cellStyle name="Normal 2 10 5 6 3" xfId="27317"/>
    <cellStyle name="Normal 2 10 5 6 4" xfId="27318"/>
    <cellStyle name="Normal 2 10 5 6 5" xfId="27319"/>
    <cellStyle name="Normal 2 10 5 6 6" xfId="27320"/>
    <cellStyle name="Normal 2 10 5 7" xfId="27321"/>
    <cellStyle name="Normal 2 10 5 7 2" xfId="27322"/>
    <cellStyle name="Normal 2 10 5 7 3" xfId="27323"/>
    <cellStyle name="Normal 2 10 5 7 4" xfId="27324"/>
    <cellStyle name="Normal 2 10 5 7 5" xfId="27325"/>
    <cellStyle name="Normal 2 10 5 7 6" xfId="27326"/>
    <cellStyle name="Normal 2 10 5 8" xfId="27327"/>
    <cellStyle name="Normal 2 10 5 9" xfId="27328"/>
    <cellStyle name="Normal 2 10 6" xfId="27329"/>
    <cellStyle name="Normal 2 10 6 2" xfId="27330"/>
    <cellStyle name="Normal 2 10 6 3" xfId="27331"/>
    <cellStyle name="Normal 2 10 6 4" xfId="27332"/>
    <cellStyle name="Normal 2 10 6 5" xfId="27333"/>
    <cellStyle name="Normal 2 10 6 6" xfId="27334"/>
    <cellStyle name="Normal 2 10 7" xfId="27335"/>
    <cellStyle name="Normal 2 10 7 2" xfId="27336"/>
    <cellStyle name="Normal 2 10 7 3" xfId="27337"/>
    <cellStyle name="Normal 2 10 7 4" xfId="27338"/>
    <cellStyle name="Normal 2 10 7 5" xfId="27339"/>
    <cellStyle name="Normal 2 10 7 6" xfId="27340"/>
    <cellStyle name="Normal 2 10 8" xfId="27341"/>
    <cellStyle name="Normal 2 10 8 2" xfId="27342"/>
    <cellStyle name="Normal 2 10 8 3" xfId="27343"/>
    <cellStyle name="Normal 2 10 8 4" xfId="27344"/>
    <cellStyle name="Normal 2 10 8 5" xfId="27345"/>
    <cellStyle name="Normal 2 10 8 6" xfId="27346"/>
    <cellStyle name="Normal 2 10 9" xfId="27347"/>
    <cellStyle name="Normal 2 10 9 2" xfId="27348"/>
    <cellStyle name="Normal 2 10 9 3" xfId="27349"/>
    <cellStyle name="Normal 2 10 9 4" xfId="27350"/>
    <cellStyle name="Normal 2 10 9 5" xfId="27351"/>
    <cellStyle name="Normal 2 10 9 6" xfId="27352"/>
    <cellStyle name="Normal 2 11" xfId="27353"/>
    <cellStyle name="Normal 2 11 10" xfId="27354"/>
    <cellStyle name="Normal 2 11 10 2" xfId="27355"/>
    <cellStyle name="Normal 2 11 10 3" xfId="27356"/>
    <cellStyle name="Normal 2 11 10 4" xfId="27357"/>
    <cellStyle name="Normal 2 11 10 5" xfId="27358"/>
    <cellStyle name="Normal 2 11 10 6" xfId="27359"/>
    <cellStyle name="Normal 2 11 11" xfId="27360"/>
    <cellStyle name="Normal 2 11 11 2" xfId="27361"/>
    <cellStyle name="Normal 2 11 11 3" xfId="27362"/>
    <cellStyle name="Normal 2 11 11 4" xfId="27363"/>
    <cellStyle name="Normal 2 11 11 5" xfId="27364"/>
    <cellStyle name="Normal 2 11 11 6" xfId="27365"/>
    <cellStyle name="Normal 2 11 12" xfId="27366"/>
    <cellStyle name="Normal 2 11 13" xfId="27367"/>
    <cellStyle name="Normal 2 11 14" xfId="27368"/>
    <cellStyle name="Normal 2 11 15" xfId="27369"/>
    <cellStyle name="Normal 2 11 16" xfId="27370"/>
    <cellStyle name="Normal 2 11 17" xfId="27371"/>
    <cellStyle name="Normal 2 11 18" xfId="27372"/>
    <cellStyle name="Normal 2 11 2" xfId="27373"/>
    <cellStyle name="Normal 2 11 2 10" xfId="27374"/>
    <cellStyle name="Normal 2 11 2 11" xfId="27375"/>
    <cellStyle name="Normal 2 11 2 12" xfId="27376"/>
    <cellStyle name="Normal 2 11 2 13" xfId="27377"/>
    <cellStyle name="Normal 2 11 2 2" xfId="27378"/>
    <cellStyle name="Normal 2 11 2 2 10" xfId="27379"/>
    <cellStyle name="Normal 2 11 2 2 11" xfId="27380"/>
    <cellStyle name="Normal 2 11 2 2 12" xfId="27381"/>
    <cellStyle name="Normal 2 11 2 2 2" xfId="27382"/>
    <cellStyle name="Normal 2 11 2 2 2 2" xfId="27383"/>
    <cellStyle name="Normal 2 11 2 2 2 3" xfId="27384"/>
    <cellStyle name="Normal 2 11 2 2 2 4" xfId="27385"/>
    <cellStyle name="Normal 2 11 2 2 2 5" xfId="27386"/>
    <cellStyle name="Normal 2 11 2 2 2 6" xfId="27387"/>
    <cellStyle name="Normal 2 11 2 2 3" xfId="27388"/>
    <cellStyle name="Normal 2 11 2 2 3 2" xfId="27389"/>
    <cellStyle name="Normal 2 11 2 2 3 3" xfId="27390"/>
    <cellStyle name="Normal 2 11 2 2 3 4" xfId="27391"/>
    <cellStyle name="Normal 2 11 2 2 3 5" xfId="27392"/>
    <cellStyle name="Normal 2 11 2 2 3 6" xfId="27393"/>
    <cellStyle name="Normal 2 11 2 2 4" xfId="27394"/>
    <cellStyle name="Normal 2 11 2 2 4 2" xfId="27395"/>
    <cellStyle name="Normal 2 11 2 2 4 3" xfId="27396"/>
    <cellStyle name="Normal 2 11 2 2 4 4" xfId="27397"/>
    <cellStyle name="Normal 2 11 2 2 4 5" xfId="27398"/>
    <cellStyle name="Normal 2 11 2 2 4 6" xfId="27399"/>
    <cellStyle name="Normal 2 11 2 2 5" xfId="27400"/>
    <cellStyle name="Normal 2 11 2 2 5 2" xfId="27401"/>
    <cellStyle name="Normal 2 11 2 2 5 3" xfId="27402"/>
    <cellStyle name="Normal 2 11 2 2 5 4" xfId="27403"/>
    <cellStyle name="Normal 2 11 2 2 5 5" xfId="27404"/>
    <cellStyle name="Normal 2 11 2 2 5 6" xfId="27405"/>
    <cellStyle name="Normal 2 11 2 2 6" xfId="27406"/>
    <cellStyle name="Normal 2 11 2 2 6 2" xfId="27407"/>
    <cellStyle name="Normal 2 11 2 2 6 3" xfId="27408"/>
    <cellStyle name="Normal 2 11 2 2 6 4" xfId="27409"/>
    <cellStyle name="Normal 2 11 2 2 6 5" xfId="27410"/>
    <cellStyle name="Normal 2 11 2 2 6 6" xfId="27411"/>
    <cellStyle name="Normal 2 11 2 2 7" xfId="27412"/>
    <cellStyle name="Normal 2 11 2 2 7 2" xfId="27413"/>
    <cellStyle name="Normal 2 11 2 2 7 3" xfId="27414"/>
    <cellStyle name="Normal 2 11 2 2 7 4" xfId="27415"/>
    <cellStyle name="Normal 2 11 2 2 7 5" xfId="27416"/>
    <cellStyle name="Normal 2 11 2 2 7 6" xfId="27417"/>
    <cellStyle name="Normal 2 11 2 2 8" xfId="27418"/>
    <cellStyle name="Normal 2 11 2 2 9" xfId="27419"/>
    <cellStyle name="Normal 2 11 2 3" xfId="27420"/>
    <cellStyle name="Normal 2 11 2 3 2" xfId="27421"/>
    <cellStyle name="Normal 2 11 2 3 3" xfId="27422"/>
    <cellStyle name="Normal 2 11 2 3 4" xfId="27423"/>
    <cellStyle name="Normal 2 11 2 3 5" xfId="27424"/>
    <cellStyle name="Normal 2 11 2 3 6" xfId="27425"/>
    <cellStyle name="Normal 2 11 2 4" xfId="27426"/>
    <cellStyle name="Normal 2 11 2 4 2" xfId="27427"/>
    <cellStyle name="Normal 2 11 2 4 3" xfId="27428"/>
    <cellStyle name="Normal 2 11 2 4 4" xfId="27429"/>
    <cellStyle name="Normal 2 11 2 4 5" xfId="27430"/>
    <cellStyle name="Normal 2 11 2 4 6" xfId="27431"/>
    <cellStyle name="Normal 2 11 2 5" xfId="27432"/>
    <cellStyle name="Normal 2 11 2 5 2" xfId="27433"/>
    <cellStyle name="Normal 2 11 2 5 3" xfId="27434"/>
    <cellStyle name="Normal 2 11 2 5 4" xfId="27435"/>
    <cellStyle name="Normal 2 11 2 5 5" xfId="27436"/>
    <cellStyle name="Normal 2 11 2 5 6" xfId="27437"/>
    <cellStyle name="Normal 2 11 2 6" xfId="27438"/>
    <cellStyle name="Normal 2 11 2 6 2" xfId="27439"/>
    <cellStyle name="Normal 2 11 2 6 3" xfId="27440"/>
    <cellStyle name="Normal 2 11 2 6 4" xfId="27441"/>
    <cellStyle name="Normal 2 11 2 6 5" xfId="27442"/>
    <cellStyle name="Normal 2 11 2 6 6" xfId="27443"/>
    <cellStyle name="Normal 2 11 2 7" xfId="27444"/>
    <cellStyle name="Normal 2 11 2 7 2" xfId="27445"/>
    <cellStyle name="Normal 2 11 2 7 3" xfId="27446"/>
    <cellStyle name="Normal 2 11 2 7 4" xfId="27447"/>
    <cellStyle name="Normal 2 11 2 7 5" xfId="27448"/>
    <cellStyle name="Normal 2 11 2 7 6" xfId="27449"/>
    <cellStyle name="Normal 2 11 2 8" xfId="27450"/>
    <cellStyle name="Normal 2 11 2 8 2" xfId="27451"/>
    <cellStyle name="Normal 2 11 2 8 3" xfId="27452"/>
    <cellStyle name="Normal 2 11 2 8 4" xfId="27453"/>
    <cellStyle name="Normal 2 11 2 8 5" xfId="27454"/>
    <cellStyle name="Normal 2 11 2 8 6" xfId="27455"/>
    <cellStyle name="Normal 2 11 2 9" xfId="27456"/>
    <cellStyle name="Normal 2 11 3" xfId="27457"/>
    <cellStyle name="Normal 2 11 3 10" xfId="27458"/>
    <cellStyle name="Normal 2 11 3 11" xfId="27459"/>
    <cellStyle name="Normal 2 11 3 12" xfId="27460"/>
    <cellStyle name="Normal 2 11 3 13" xfId="27461"/>
    <cellStyle name="Normal 2 11 3 2" xfId="27462"/>
    <cellStyle name="Normal 2 11 3 2 10" xfId="27463"/>
    <cellStyle name="Normal 2 11 3 2 11" xfId="27464"/>
    <cellStyle name="Normal 2 11 3 2 12" xfId="27465"/>
    <cellStyle name="Normal 2 11 3 2 2" xfId="27466"/>
    <cellStyle name="Normal 2 11 3 2 2 2" xfId="27467"/>
    <cellStyle name="Normal 2 11 3 2 2 3" xfId="27468"/>
    <cellStyle name="Normal 2 11 3 2 2 4" xfId="27469"/>
    <cellStyle name="Normal 2 11 3 2 2 5" xfId="27470"/>
    <cellStyle name="Normal 2 11 3 2 2 6" xfId="27471"/>
    <cellStyle name="Normal 2 11 3 2 3" xfId="27472"/>
    <cellStyle name="Normal 2 11 3 2 3 2" xfId="27473"/>
    <cellStyle name="Normal 2 11 3 2 3 3" xfId="27474"/>
    <cellStyle name="Normal 2 11 3 2 3 4" xfId="27475"/>
    <cellStyle name="Normal 2 11 3 2 3 5" xfId="27476"/>
    <cellStyle name="Normal 2 11 3 2 3 6" xfId="27477"/>
    <cellStyle name="Normal 2 11 3 2 4" xfId="27478"/>
    <cellStyle name="Normal 2 11 3 2 4 2" xfId="27479"/>
    <cellStyle name="Normal 2 11 3 2 4 3" xfId="27480"/>
    <cellStyle name="Normal 2 11 3 2 4 4" xfId="27481"/>
    <cellStyle name="Normal 2 11 3 2 4 5" xfId="27482"/>
    <cellStyle name="Normal 2 11 3 2 4 6" xfId="27483"/>
    <cellStyle name="Normal 2 11 3 2 5" xfId="27484"/>
    <cellStyle name="Normal 2 11 3 2 5 2" xfId="27485"/>
    <cellStyle name="Normal 2 11 3 2 5 3" xfId="27486"/>
    <cellStyle name="Normal 2 11 3 2 5 4" xfId="27487"/>
    <cellStyle name="Normal 2 11 3 2 5 5" xfId="27488"/>
    <cellStyle name="Normal 2 11 3 2 5 6" xfId="27489"/>
    <cellStyle name="Normal 2 11 3 2 6" xfId="27490"/>
    <cellStyle name="Normal 2 11 3 2 6 2" xfId="27491"/>
    <cellStyle name="Normal 2 11 3 2 6 3" xfId="27492"/>
    <cellStyle name="Normal 2 11 3 2 6 4" xfId="27493"/>
    <cellStyle name="Normal 2 11 3 2 6 5" xfId="27494"/>
    <cellStyle name="Normal 2 11 3 2 6 6" xfId="27495"/>
    <cellStyle name="Normal 2 11 3 2 7" xfId="27496"/>
    <cellStyle name="Normal 2 11 3 2 7 2" xfId="27497"/>
    <cellStyle name="Normal 2 11 3 2 7 3" xfId="27498"/>
    <cellStyle name="Normal 2 11 3 2 7 4" xfId="27499"/>
    <cellStyle name="Normal 2 11 3 2 7 5" xfId="27500"/>
    <cellStyle name="Normal 2 11 3 2 7 6" xfId="27501"/>
    <cellStyle name="Normal 2 11 3 2 8" xfId="27502"/>
    <cellStyle name="Normal 2 11 3 2 9" xfId="27503"/>
    <cellStyle name="Normal 2 11 3 3" xfId="27504"/>
    <cellStyle name="Normal 2 11 3 3 2" xfId="27505"/>
    <cellStyle name="Normal 2 11 3 3 3" xfId="27506"/>
    <cellStyle name="Normal 2 11 3 3 4" xfId="27507"/>
    <cellStyle name="Normal 2 11 3 3 5" xfId="27508"/>
    <cellStyle name="Normal 2 11 3 3 6" xfId="27509"/>
    <cellStyle name="Normal 2 11 3 4" xfId="27510"/>
    <cellStyle name="Normal 2 11 3 4 2" xfId="27511"/>
    <cellStyle name="Normal 2 11 3 4 3" xfId="27512"/>
    <cellStyle name="Normal 2 11 3 4 4" xfId="27513"/>
    <cellStyle name="Normal 2 11 3 4 5" xfId="27514"/>
    <cellStyle name="Normal 2 11 3 4 6" xfId="27515"/>
    <cellStyle name="Normal 2 11 3 5" xfId="27516"/>
    <cellStyle name="Normal 2 11 3 5 2" xfId="27517"/>
    <cellStyle name="Normal 2 11 3 5 3" xfId="27518"/>
    <cellStyle name="Normal 2 11 3 5 4" xfId="27519"/>
    <cellStyle name="Normal 2 11 3 5 5" xfId="27520"/>
    <cellStyle name="Normal 2 11 3 5 6" xfId="27521"/>
    <cellStyle name="Normal 2 11 3 6" xfId="27522"/>
    <cellStyle name="Normal 2 11 3 6 2" xfId="27523"/>
    <cellStyle name="Normal 2 11 3 6 3" xfId="27524"/>
    <cellStyle name="Normal 2 11 3 6 4" xfId="27525"/>
    <cellStyle name="Normal 2 11 3 6 5" xfId="27526"/>
    <cellStyle name="Normal 2 11 3 6 6" xfId="27527"/>
    <cellStyle name="Normal 2 11 3 7" xfId="27528"/>
    <cellStyle name="Normal 2 11 3 7 2" xfId="27529"/>
    <cellStyle name="Normal 2 11 3 7 3" xfId="27530"/>
    <cellStyle name="Normal 2 11 3 7 4" xfId="27531"/>
    <cellStyle name="Normal 2 11 3 7 5" xfId="27532"/>
    <cellStyle name="Normal 2 11 3 7 6" xfId="27533"/>
    <cellStyle name="Normal 2 11 3 8" xfId="27534"/>
    <cellStyle name="Normal 2 11 3 8 2" xfId="27535"/>
    <cellStyle name="Normal 2 11 3 8 3" xfId="27536"/>
    <cellStyle name="Normal 2 11 3 8 4" xfId="27537"/>
    <cellStyle name="Normal 2 11 3 8 5" xfId="27538"/>
    <cellStyle name="Normal 2 11 3 8 6" xfId="27539"/>
    <cellStyle name="Normal 2 11 3 9" xfId="27540"/>
    <cellStyle name="Normal 2 11 4" xfId="27541"/>
    <cellStyle name="Normal 2 11 4 10" xfId="27542"/>
    <cellStyle name="Normal 2 11 4 11" xfId="27543"/>
    <cellStyle name="Normal 2 11 4 12" xfId="27544"/>
    <cellStyle name="Normal 2 11 4 13" xfId="27545"/>
    <cellStyle name="Normal 2 11 4 2" xfId="27546"/>
    <cellStyle name="Normal 2 11 4 2 10" xfId="27547"/>
    <cellStyle name="Normal 2 11 4 2 11" xfId="27548"/>
    <cellStyle name="Normal 2 11 4 2 12" xfId="27549"/>
    <cellStyle name="Normal 2 11 4 2 2" xfId="27550"/>
    <cellStyle name="Normal 2 11 4 2 2 2" xfId="27551"/>
    <cellStyle name="Normal 2 11 4 2 2 3" xfId="27552"/>
    <cellStyle name="Normal 2 11 4 2 2 4" xfId="27553"/>
    <cellStyle name="Normal 2 11 4 2 2 5" xfId="27554"/>
    <cellStyle name="Normal 2 11 4 2 2 6" xfId="27555"/>
    <cellStyle name="Normal 2 11 4 2 3" xfId="27556"/>
    <cellStyle name="Normal 2 11 4 2 3 2" xfId="27557"/>
    <cellStyle name="Normal 2 11 4 2 3 3" xfId="27558"/>
    <cellStyle name="Normal 2 11 4 2 3 4" xfId="27559"/>
    <cellStyle name="Normal 2 11 4 2 3 5" xfId="27560"/>
    <cellStyle name="Normal 2 11 4 2 3 6" xfId="27561"/>
    <cellStyle name="Normal 2 11 4 2 4" xfId="27562"/>
    <cellStyle name="Normal 2 11 4 2 4 2" xfId="27563"/>
    <cellStyle name="Normal 2 11 4 2 4 3" xfId="27564"/>
    <cellStyle name="Normal 2 11 4 2 4 4" xfId="27565"/>
    <cellStyle name="Normal 2 11 4 2 4 5" xfId="27566"/>
    <cellStyle name="Normal 2 11 4 2 4 6" xfId="27567"/>
    <cellStyle name="Normal 2 11 4 2 5" xfId="27568"/>
    <cellStyle name="Normal 2 11 4 2 5 2" xfId="27569"/>
    <cellStyle name="Normal 2 11 4 2 5 3" xfId="27570"/>
    <cellStyle name="Normal 2 11 4 2 5 4" xfId="27571"/>
    <cellStyle name="Normal 2 11 4 2 5 5" xfId="27572"/>
    <cellStyle name="Normal 2 11 4 2 5 6" xfId="27573"/>
    <cellStyle name="Normal 2 11 4 2 6" xfId="27574"/>
    <cellStyle name="Normal 2 11 4 2 6 2" xfId="27575"/>
    <cellStyle name="Normal 2 11 4 2 6 3" xfId="27576"/>
    <cellStyle name="Normal 2 11 4 2 6 4" xfId="27577"/>
    <cellStyle name="Normal 2 11 4 2 6 5" xfId="27578"/>
    <cellStyle name="Normal 2 11 4 2 6 6" xfId="27579"/>
    <cellStyle name="Normal 2 11 4 2 7" xfId="27580"/>
    <cellStyle name="Normal 2 11 4 2 7 2" xfId="27581"/>
    <cellStyle name="Normal 2 11 4 2 7 3" xfId="27582"/>
    <cellStyle name="Normal 2 11 4 2 7 4" xfId="27583"/>
    <cellStyle name="Normal 2 11 4 2 7 5" xfId="27584"/>
    <cellStyle name="Normal 2 11 4 2 7 6" xfId="27585"/>
    <cellStyle name="Normal 2 11 4 2 8" xfId="27586"/>
    <cellStyle name="Normal 2 11 4 2 9" xfId="27587"/>
    <cellStyle name="Normal 2 11 4 3" xfId="27588"/>
    <cellStyle name="Normal 2 11 4 3 2" xfId="27589"/>
    <cellStyle name="Normal 2 11 4 3 3" xfId="27590"/>
    <cellStyle name="Normal 2 11 4 3 4" xfId="27591"/>
    <cellStyle name="Normal 2 11 4 3 5" xfId="27592"/>
    <cellStyle name="Normal 2 11 4 3 6" xfId="27593"/>
    <cellStyle name="Normal 2 11 4 4" xfId="27594"/>
    <cellStyle name="Normal 2 11 4 4 2" xfId="27595"/>
    <cellStyle name="Normal 2 11 4 4 3" xfId="27596"/>
    <cellStyle name="Normal 2 11 4 4 4" xfId="27597"/>
    <cellStyle name="Normal 2 11 4 4 5" xfId="27598"/>
    <cellStyle name="Normal 2 11 4 4 6" xfId="27599"/>
    <cellStyle name="Normal 2 11 4 5" xfId="27600"/>
    <cellStyle name="Normal 2 11 4 5 2" xfId="27601"/>
    <cellStyle name="Normal 2 11 4 5 3" xfId="27602"/>
    <cellStyle name="Normal 2 11 4 5 4" xfId="27603"/>
    <cellStyle name="Normal 2 11 4 5 5" xfId="27604"/>
    <cellStyle name="Normal 2 11 4 5 6" xfId="27605"/>
    <cellStyle name="Normal 2 11 4 6" xfId="27606"/>
    <cellStyle name="Normal 2 11 4 6 2" xfId="27607"/>
    <cellStyle name="Normal 2 11 4 6 3" xfId="27608"/>
    <cellStyle name="Normal 2 11 4 6 4" xfId="27609"/>
    <cellStyle name="Normal 2 11 4 6 5" xfId="27610"/>
    <cellStyle name="Normal 2 11 4 6 6" xfId="27611"/>
    <cellStyle name="Normal 2 11 4 7" xfId="27612"/>
    <cellStyle name="Normal 2 11 4 7 2" xfId="27613"/>
    <cellStyle name="Normal 2 11 4 7 3" xfId="27614"/>
    <cellStyle name="Normal 2 11 4 7 4" xfId="27615"/>
    <cellStyle name="Normal 2 11 4 7 5" xfId="27616"/>
    <cellStyle name="Normal 2 11 4 7 6" xfId="27617"/>
    <cellStyle name="Normal 2 11 4 8" xfId="27618"/>
    <cellStyle name="Normal 2 11 4 8 2" xfId="27619"/>
    <cellStyle name="Normal 2 11 4 8 3" xfId="27620"/>
    <cellStyle name="Normal 2 11 4 8 4" xfId="27621"/>
    <cellStyle name="Normal 2 11 4 8 5" xfId="27622"/>
    <cellStyle name="Normal 2 11 4 8 6" xfId="27623"/>
    <cellStyle name="Normal 2 11 4 9" xfId="27624"/>
    <cellStyle name="Normal 2 11 5" xfId="27625"/>
    <cellStyle name="Normal 2 11 5 10" xfId="27626"/>
    <cellStyle name="Normal 2 11 5 11" xfId="27627"/>
    <cellStyle name="Normal 2 11 5 12" xfId="27628"/>
    <cellStyle name="Normal 2 11 5 2" xfId="27629"/>
    <cellStyle name="Normal 2 11 5 2 2" xfId="27630"/>
    <cellStyle name="Normal 2 11 5 2 3" xfId="27631"/>
    <cellStyle name="Normal 2 11 5 2 4" xfId="27632"/>
    <cellStyle name="Normal 2 11 5 2 5" xfId="27633"/>
    <cellStyle name="Normal 2 11 5 2 6" xfId="27634"/>
    <cellStyle name="Normal 2 11 5 3" xfId="27635"/>
    <cellStyle name="Normal 2 11 5 3 2" xfId="27636"/>
    <cellStyle name="Normal 2 11 5 3 3" xfId="27637"/>
    <cellStyle name="Normal 2 11 5 3 4" xfId="27638"/>
    <cellStyle name="Normal 2 11 5 3 5" xfId="27639"/>
    <cellStyle name="Normal 2 11 5 3 6" xfId="27640"/>
    <cellStyle name="Normal 2 11 5 4" xfId="27641"/>
    <cellStyle name="Normal 2 11 5 4 2" xfId="27642"/>
    <cellStyle name="Normal 2 11 5 4 3" xfId="27643"/>
    <cellStyle name="Normal 2 11 5 4 4" xfId="27644"/>
    <cellStyle name="Normal 2 11 5 4 5" xfId="27645"/>
    <cellStyle name="Normal 2 11 5 4 6" xfId="27646"/>
    <cellStyle name="Normal 2 11 5 5" xfId="27647"/>
    <cellStyle name="Normal 2 11 5 5 2" xfId="27648"/>
    <cellStyle name="Normal 2 11 5 5 3" xfId="27649"/>
    <cellStyle name="Normal 2 11 5 5 4" xfId="27650"/>
    <cellStyle name="Normal 2 11 5 5 5" xfId="27651"/>
    <cellStyle name="Normal 2 11 5 5 6" xfId="27652"/>
    <cellStyle name="Normal 2 11 5 6" xfId="27653"/>
    <cellStyle name="Normal 2 11 5 6 2" xfId="27654"/>
    <cellStyle name="Normal 2 11 5 6 3" xfId="27655"/>
    <cellStyle name="Normal 2 11 5 6 4" xfId="27656"/>
    <cellStyle name="Normal 2 11 5 6 5" xfId="27657"/>
    <cellStyle name="Normal 2 11 5 6 6" xfId="27658"/>
    <cellStyle name="Normal 2 11 5 7" xfId="27659"/>
    <cellStyle name="Normal 2 11 5 7 2" xfId="27660"/>
    <cellStyle name="Normal 2 11 5 7 3" xfId="27661"/>
    <cellStyle name="Normal 2 11 5 7 4" xfId="27662"/>
    <cellStyle name="Normal 2 11 5 7 5" xfId="27663"/>
    <cellStyle name="Normal 2 11 5 7 6" xfId="27664"/>
    <cellStyle name="Normal 2 11 5 8" xfId="27665"/>
    <cellStyle name="Normal 2 11 5 9" xfId="27666"/>
    <cellStyle name="Normal 2 11 6" xfId="27667"/>
    <cellStyle name="Normal 2 11 6 2" xfId="27668"/>
    <cellStyle name="Normal 2 11 6 3" xfId="27669"/>
    <cellStyle name="Normal 2 11 6 4" xfId="27670"/>
    <cellStyle name="Normal 2 11 6 5" xfId="27671"/>
    <cellStyle name="Normal 2 11 6 6" xfId="27672"/>
    <cellStyle name="Normal 2 11 7" xfId="27673"/>
    <cellStyle name="Normal 2 11 7 2" xfId="27674"/>
    <cellStyle name="Normal 2 11 7 3" xfId="27675"/>
    <cellStyle name="Normal 2 11 7 4" xfId="27676"/>
    <cellStyle name="Normal 2 11 7 5" xfId="27677"/>
    <cellStyle name="Normal 2 11 7 6" xfId="27678"/>
    <cellStyle name="Normal 2 11 8" xfId="27679"/>
    <cellStyle name="Normal 2 11 8 2" xfId="27680"/>
    <cellStyle name="Normal 2 11 8 3" xfId="27681"/>
    <cellStyle name="Normal 2 11 8 4" xfId="27682"/>
    <cellStyle name="Normal 2 11 8 5" xfId="27683"/>
    <cellStyle name="Normal 2 11 8 6" xfId="27684"/>
    <cellStyle name="Normal 2 11 9" xfId="27685"/>
    <cellStyle name="Normal 2 11 9 2" xfId="27686"/>
    <cellStyle name="Normal 2 11 9 3" xfId="27687"/>
    <cellStyle name="Normal 2 11 9 4" xfId="27688"/>
    <cellStyle name="Normal 2 11 9 5" xfId="27689"/>
    <cellStyle name="Normal 2 11 9 6" xfId="27690"/>
    <cellStyle name="Normal 2 12" xfId="27691"/>
    <cellStyle name="Normal 2 12 10" xfId="27692"/>
    <cellStyle name="Normal 2 12 10 2" xfId="27693"/>
    <cellStyle name="Normal 2 12 10 3" xfId="27694"/>
    <cellStyle name="Normal 2 12 10 4" xfId="27695"/>
    <cellStyle name="Normal 2 12 10 5" xfId="27696"/>
    <cellStyle name="Normal 2 12 10 6" xfId="27697"/>
    <cellStyle name="Normal 2 12 11" xfId="27698"/>
    <cellStyle name="Normal 2 12 11 2" xfId="27699"/>
    <cellStyle name="Normal 2 12 11 3" xfId="27700"/>
    <cellStyle name="Normal 2 12 11 4" xfId="27701"/>
    <cellStyle name="Normal 2 12 11 5" xfId="27702"/>
    <cellStyle name="Normal 2 12 11 6" xfId="27703"/>
    <cellStyle name="Normal 2 12 12" xfId="27704"/>
    <cellStyle name="Normal 2 12 13" xfId="27705"/>
    <cellStyle name="Normal 2 12 14" xfId="27706"/>
    <cellStyle name="Normal 2 12 15" xfId="27707"/>
    <cellStyle name="Normal 2 12 16" xfId="27708"/>
    <cellStyle name="Normal 2 12 17" xfId="27709"/>
    <cellStyle name="Normal 2 12 18" xfId="27710"/>
    <cellStyle name="Normal 2 12 2" xfId="27711"/>
    <cellStyle name="Normal 2 12 2 10" xfId="27712"/>
    <cellStyle name="Normal 2 12 2 11" xfId="27713"/>
    <cellStyle name="Normal 2 12 2 12" xfId="27714"/>
    <cellStyle name="Normal 2 12 2 13" xfId="27715"/>
    <cellStyle name="Normal 2 12 2 2" xfId="27716"/>
    <cellStyle name="Normal 2 12 2 2 10" xfId="27717"/>
    <cellStyle name="Normal 2 12 2 2 11" xfId="27718"/>
    <cellStyle name="Normal 2 12 2 2 12" xfId="27719"/>
    <cellStyle name="Normal 2 12 2 2 2" xfId="27720"/>
    <cellStyle name="Normal 2 12 2 2 2 2" xfId="27721"/>
    <cellStyle name="Normal 2 12 2 2 2 3" xfId="27722"/>
    <cellStyle name="Normal 2 12 2 2 2 4" xfId="27723"/>
    <cellStyle name="Normal 2 12 2 2 2 5" xfId="27724"/>
    <cellStyle name="Normal 2 12 2 2 2 6" xfId="27725"/>
    <cellStyle name="Normal 2 12 2 2 3" xfId="27726"/>
    <cellStyle name="Normal 2 12 2 2 3 2" xfId="27727"/>
    <cellStyle name="Normal 2 12 2 2 3 3" xfId="27728"/>
    <cellStyle name="Normal 2 12 2 2 3 4" xfId="27729"/>
    <cellStyle name="Normal 2 12 2 2 3 5" xfId="27730"/>
    <cellStyle name="Normal 2 12 2 2 3 6" xfId="27731"/>
    <cellStyle name="Normal 2 12 2 2 4" xfId="27732"/>
    <cellStyle name="Normal 2 12 2 2 4 2" xfId="27733"/>
    <cellStyle name="Normal 2 12 2 2 4 3" xfId="27734"/>
    <cellStyle name="Normal 2 12 2 2 4 4" xfId="27735"/>
    <cellStyle name="Normal 2 12 2 2 4 5" xfId="27736"/>
    <cellStyle name="Normal 2 12 2 2 4 6" xfId="27737"/>
    <cellStyle name="Normal 2 12 2 2 5" xfId="27738"/>
    <cellStyle name="Normal 2 12 2 2 5 2" xfId="27739"/>
    <cellStyle name="Normal 2 12 2 2 5 3" xfId="27740"/>
    <cellStyle name="Normal 2 12 2 2 5 4" xfId="27741"/>
    <cellStyle name="Normal 2 12 2 2 5 5" xfId="27742"/>
    <cellStyle name="Normal 2 12 2 2 5 6" xfId="27743"/>
    <cellStyle name="Normal 2 12 2 2 6" xfId="27744"/>
    <cellStyle name="Normal 2 12 2 2 6 2" xfId="27745"/>
    <cellStyle name="Normal 2 12 2 2 6 3" xfId="27746"/>
    <cellStyle name="Normal 2 12 2 2 6 4" xfId="27747"/>
    <cellStyle name="Normal 2 12 2 2 6 5" xfId="27748"/>
    <cellStyle name="Normal 2 12 2 2 6 6" xfId="27749"/>
    <cellStyle name="Normal 2 12 2 2 7" xfId="27750"/>
    <cellStyle name="Normal 2 12 2 2 7 2" xfId="27751"/>
    <cellStyle name="Normal 2 12 2 2 7 3" xfId="27752"/>
    <cellStyle name="Normal 2 12 2 2 7 4" xfId="27753"/>
    <cellStyle name="Normal 2 12 2 2 7 5" xfId="27754"/>
    <cellStyle name="Normal 2 12 2 2 7 6" xfId="27755"/>
    <cellStyle name="Normal 2 12 2 2 8" xfId="27756"/>
    <cellStyle name="Normal 2 12 2 2 9" xfId="27757"/>
    <cellStyle name="Normal 2 12 2 3" xfId="27758"/>
    <cellStyle name="Normal 2 12 2 3 2" xfId="27759"/>
    <cellStyle name="Normal 2 12 2 3 3" xfId="27760"/>
    <cellStyle name="Normal 2 12 2 3 4" xfId="27761"/>
    <cellStyle name="Normal 2 12 2 3 5" xfId="27762"/>
    <cellStyle name="Normal 2 12 2 3 6" xfId="27763"/>
    <cellStyle name="Normal 2 12 2 4" xfId="27764"/>
    <cellStyle name="Normal 2 12 2 4 2" xfId="27765"/>
    <cellStyle name="Normal 2 12 2 4 3" xfId="27766"/>
    <cellStyle name="Normal 2 12 2 4 4" xfId="27767"/>
    <cellStyle name="Normal 2 12 2 4 5" xfId="27768"/>
    <cellStyle name="Normal 2 12 2 4 6" xfId="27769"/>
    <cellStyle name="Normal 2 12 2 5" xfId="27770"/>
    <cellStyle name="Normal 2 12 2 5 2" xfId="27771"/>
    <cellStyle name="Normal 2 12 2 5 3" xfId="27772"/>
    <cellStyle name="Normal 2 12 2 5 4" xfId="27773"/>
    <cellStyle name="Normal 2 12 2 5 5" xfId="27774"/>
    <cellStyle name="Normal 2 12 2 5 6" xfId="27775"/>
    <cellStyle name="Normal 2 12 2 6" xfId="27776"/>
    <cellStyle name="Normal 2 12 2 6 2" xfId="27777"/>
    <cellStyle name="Normal 2 12 2 6 3" xfId="27778"/>
    <cellStyle name="Normal 2 12 2 6 4" xfId="27779"/>
    <cellStyle name="Normal 2 12 2 6 5" xfId="27780"/>
    <cellStyle name="Normal 2 12 2 6 6" xfId="27781"/>
    <cellStyle name="Normal 2 12 2 7" xfId="27782"/>
    <cellStyle name="Normal 2 12 2 7 2" xfId="27783"/>
    <cellStyle name="Normal 2 12 2 7 3" xfId="27784"/>
    <cellStyle name="Normal 2 12 2 7 4" xfId="27785"/>
    <cellStyle name="Normal 2 12 2 7 5" xfId="27786"/>
    <cellStyle name="Normal 2 12 2 7 6" xfId="27787"/>
    <cellStyle name="Normal 2 12 2 8" xfId="27788"/>
    <cellStyle name="Normal 2 12 2 8 2" xfId="27789"/>
    <cellStyle name="Normal 2 12 2 8 3" xfId="27790"/>
    <cellStyle name="Normal 2 12 2 8 4" xfId="27791"/>
    <cellStyle name="Normal 2 12 2 8 5" xfId="27792"/>
    <cellStyle name="Normal 2 12 2 8 6" xfId="27793"/>
    <cellStyle name="Normal 2 12 2 9" xfId="27794"/>
    <cellStyle name="Normal 2 12 3" xfId="27795"/>
    <cellStyle name="Normal 2 12 3 10" xfId="27796"/>
    <cellStyle name="Normal 2 12 3 11" xfId="27797"/>
    <cellStyle name="Normal 2 12 3 12" xfId="27798"/>
    <cellStyle name="Normal 2 12 3 13" xfId="27799"/>
    <cellStyle name="Normal 2 12 3 2" xfId="27800"/>
    <cellStyle name="Normal 2 12 3 2 10" xfId="27801"/>
    <cellStyle name="Normal 2 12 3 2 11" xfId="27802"/>
    <cellStyle name="Normal 2 12 3 2 12" xfId="27803"/>
    <cellStyle name="Normal 2 12 3 2 2" xfId="27804"/>
    <cellStyle name="Normal 2 12 3 2 2 2" xfId="27805"/>
    <cellStyle name="Normal 2 12 3 2 2 3" xfId="27806"/>
    <cellStyle name="Normal 2 12 3 2 2 4" xfId="27807"/>
    <cellStyle name="Normal 2 12 3 2 2 5" xfId="27808"/>
    <cellStyle name="Normal 2 12 3 2 2 6" xfId="27809"/>
    <cellStyle name="Normal 2 12 3 2 3" xfId="27810"/>
    <cellStyle name="Normal 2 12 3 2 3 2" xfId="27811"/>
    <cellStyle name="Normal 2 12 3 2 3 3" xfId="27812"/>
    <cellStyle name="Normal 2 12 3 2 3 4" xfId="27813"/>
    <cellStyle name="Normal 2 12 3 2 3 5" xfId="27814"/>
    <cellStyle name="Normal 2 12 3 2 3 6" xfId="27815"/>
    <cellStyle name="Normal 2 12 3 2 4" xfId="27816"/>
    <cellStyle name="Normal 2 12 3 2 4 2" xfId="27817"/>
    <cellStyle name="Normal 2 12 3 2 4 3" xfId="27818"/>
    <cellStyle name="Normal 2 12 3 2 4 4" xfId="27819"/>
    <cellStyle name="Normal 2 12 3 2 4 5" xfId="27820"/>
    <cellStyle name="Normal 2 12 3 2 4 6" xfId="27821"/>
    <cellStyle name="Normal 2 12 3 2 5" xfId="27822"/>
    <cellStyle name="Normal 2 12 3 2 5 2" xfId="27823"/>
    <cellStyle name="Normal 2 12 3 2 5 3" xfId="27824"/>
    <cellStyle name="Normal 2 12 3 2 5 4" xfId="27825"/>
    <cellStyle name="Normal 2 12 3 2 5 5" xfId="27826"/>
    <cellStyle name="Normal 2 12 3 2 5 6" xfId="27827"/>
    <cellStyle name="Normal 2 12 3 2 6" xfId="27828"/>
    <cellStyle name="Normal 2 12 3 2 6 2" xfId="27829"/>
    <cellStyle name="Normal 2 12 3 2 6 3" xfId="27830"/>
    <cellStyle name="Normal 2 12 3 2 6 4" xfId="27831"/>
    <cellStyle name="Normal 2 12 3 2 6 5" xfId="27832"/>
    <cellStyle name="Normal 2 12 3 2 6 6" xfId="27833"/>
    <cellStyle name="Normal 2 12 3 2 7" xfId="27834"/>
    <cellStyle name="Normal 2 12 3 2 7 2" xfId="27835"/>
    <cellStyle name="Normal 2 12 3 2 7 3" xfId="27836"/>
    <cellStyle name="Normal 2 12 3 2 7 4" xfId="27837"/>
    <cellStyle name="Normal 2 12 3 2 7 5" xfId="27838"/>
    <cellStyle name="Normal 2 12 3 2 7 6" xfId="27839"/>
    <cellStyle name="Normal 2 12 3 2 8" xfId="27840"/>
    <cellStyle name="Normal 2 12 3 2 9" xfId="27841"/>
    <cellStyle name="Normal 2 12 3 3" xfId="27842"/>
    <cellStyle name="Normal 2 12 3 3 2" xfId="27843"/>
    <cellStyle name="Normal 2 12 3 3 3" xfId="27844"/>
    <cellStyle name="Normal 2 12 3 3 4" xfId="27845"/>
    <cellStyle name="Normal 2 12 3 3 5" xfId="27846"/>
    <cellStyle name="Normal 2 12 3 3 6" xfId="27847"/>
    <cellStyle name="Normal 2 12 3 4" xfId="27848"/>
    <cellStyle name="Normal 2 12 3 4 2" xfId="27849"/>
    <cellStyle name="Normal 2 12 3 4 3" xfId="27850"/>
    <cellStyle name="Normal 2 12 3 4 4" xfId="27851"/>
    <cellStyle name="Normal 2 12 3 4 5" xfId="27852"/>
    <cellStyle name="Normal 2 12 3 4 6" xfId="27853"/>
    <cellStyle name="Normal 2 12 3 5" xfId="27854"/>
    <cellStyle name="Normal 2 12 3 5 2" xfId="27855"/>
    <cellStyle name="Normal 2 12 3 5 3" xfId="27856"/>
    <cellStyle name="Normal 2 12 3 5 4" xfId="27857"/>
    <cellStyle name="Normal 2 12 3 5 5" xfId="27858"/>
    <cellStyle name="Normal 2 12 3 5 6" xfId="27859"/>
    <cellStyle name="Normal 2 12 3 6" xfId="27860"/>
    <cellStyle name="Normal 2 12 3 6 2" xfId="27861"/>
    <cellStyle name="Normal 2 12 3 6 3" xfId="27862"/>
    <cellStyle name="Normal 2 12 3 6 4" xfId="27863"/>
    <cellStyle name="Normal 2 12 3 6 5" xfId="27864"/>
    <cellStyle name="Normal 2 12 3 6 6" xfId="27865"/>
    <cellStyle name="Normal 2 12 3 7" xfId="27866"/>
    <cellStyle name="Normal 2 12 3 7 2" xfId="27867"/>
    <cellStyle name="Normal 2 12 3 7 3" xfId="27868"/>
    <cellStyle name="Normal 2 12 3 7 4" xfId="27869"/>
    <cellStyle name="Normal 2 12 3 7 5" xfId="27870"/>
    <cellStyle name="Normal 2 12 3 7 6" xfId="27871"/>
    <cellStyle name="Normal 2 12 3 8" xfId="27872"/>
    <cellStyle name="Normal 2 12 3 8 2" xfId="27873"/>
    <cellStyle name="Normal 2 12 3 8 3" xfId="27874"/>
    <cellStyle name="Normal 2 12 3 8 4" xfId="27875"/>
    <cellStyle name="Normal 2 12 3 8 5" xfId="27876"/>
    <cellStyle name="Normal 2 12 3 8 6" xfId="27877"/>
    <cellStyle name="Normal 2 12 3 9" xfId="27878"/>
    <cellStyle name="Normal 2 12 4" xfId="27879"/>
    <cellStyle name="Normal 2 12 4 10" xfId="27880"/>
    <cellStyle name="Normal 2 12 4 11" xfId="27881"/>
    <cellStyle name="Normal 2 12 4 12" xfId="27882"/>
    <cellStyle name="Normal 2 12 4 13" xfId="27883"/>
    <cellStyle name="Normal 2 12 4 2" xfId="27884"/>
    <cellStyle name="Normal 2 12 4 2 10" xfId="27885"/>
    <cellStyle name="Normal 2 12 4 2 11" xfId="27886"/>
    <cellStyle name="Normal 2 12 4 2 12" xfId="27887"/>
    <cellStyle name="Normal 2 12 4 2 2" xfId="27888"/>
    <cellStyle name="Normal 2 12 4 2 2 2" xfId="27889"/>
    <cellStyle name="Normal 2 12 4 2 2 3" xfId="27890"/>
    <cellStyle name="Normal 2 12 4 2 2 4" xfId="27891"/>
    <cellStyle name="Normal 2 12 4 2 2 5" xfId="27892"/>
    <cellStyle name="Normal 2 12 4 2 2 6" xfId="27893"/>
    <cellStyle name="Normal 2 12 4 2 3" xfId="27894"/>
    <cellStyle name="Normal 2 12 4 2 3 2" xfId="27895"/>
    <cellStyle name="Normal 2 12 4 2 3 3" xfId="27896"/>
    <cellStyle name="Normal 2 12 4 2 3 4" xfId="27897"/>
    <cellStyle name="Normal 2 12 4 2 3 5" xfId="27898"/>
    <cellStyle name="Normal 2 12 4 2 3 6" xfId="27899"/>
    <cellStyle name="Normal 2 12 4 2 4" xfId="27900"/>
    <cellStyle name="Normal 2 12 4 2 4 2" xfId="27901"/>
    <cellStyle name="Normal 2 12 4 2 4 3" xfId="27902"/>
    <cellStyle name="Normal 2 12 4 2 4 4" xfId="27903"/>
    <cellStyle name="Normal 2 12 4 2 4 5" xfId="27904"/>
    <cellStyle name="Normal 2 12 4 2 4 6" xfId="27905"/>
    <cellStyle name="Normal 2 12 4 2 5" xfId="27906"/>
    <cellStyle name="Normal 2 12 4 2 5 2" xfId="27907"/>
    <cellStyle name="Normal 2 12 4 2 5 3" xfId="27908"/>
    <cellStyle name="Normal 2 12 4 2 5 4" xfId="27909"/>
    <cellStyle name="Normal 2 12 4 2 5 5" xfId="27910"/>
    <cellStyle name="Normal 2 12 4 2 5 6" xfId="27911"/>
    <cellStyle name="Normal 2 12 4 2 6" xfId="27912"/>
    <cellStyle name="Normal 2 12 4 2 6 2" xfId="27913"/>
    <cellStyle name="Normal 2 12 4 2 6 3" xfId="27914"/>
    <cellStyle name="Normal 2 12 4 2 6 4" xfId="27915"/>
    <cellStyle name="Normal 2 12 4 2 6 5" xfId="27916"/>
    <cellStyle name="Normal 2 12 4 2 6 6" xfId="27917"/>
    <cellStyle name="Normal 2 12 4 2 7" xfId="27918"/>
    <cellStyle name="Normal 2 12 4 2 7 2" xfId="27919"/>
    <cellStyle name="Normal 2 12 4 2 7 3" xfId="27920"/>
    <cellStyle name="Normal 2 12 4 2 7 4" xfId="27921"/>
    <cellStyle name="Normal 2 12 4 2 7 5" xfId="27922"/>
    <cellStyle name="Normal 2 12 4 2 7 6" xfId="27923"/>
    <cellStyle name="Normal 2 12 4 2 8" xfId="27924"/>
    <cellStyle name="Normal 2 12 4 2 9" xfId="27925"/>
    <cellStyle name="Normal 2 12 4 3" xfId="27926"/>
    <cellStyle name="Normal 2 12 4 3 2" xfId="27927"/>
    <cellStyle name="Normal 2 12 4 3 3" xfId="27928"/>
    <cellStyle name="Normal 2 12 4 3 4" xfId="27929"/>
    <cellStyle name="Normal 2 12 4 3 5" xfId="27930"/>
    <cellStyle name="Normal 2 12 4 3 6" xfId="27931"/>
    <cellStyle name="Normal 2 12 4 4" xfId="27932"/>
    <cellStyle name="Normal 2 12 4 4 2" xfId="27933"/>
    <cellStyle name="Normal 2 12 4 4 3" xfId="27934"/>
    <cellStyle name="Normal 2 12 4 4 4" xfId="27935"/>
    <cellStyle name="Normal 2 12 4 4 5" xfId="27936"/>
    <cellStyle name="Normal 2 12 4 4 6" xfId="27937"/>
    <cellStyle name="Normal 2 12 4 5" xfId="27938"/>
    <cellStyle name="Normal 2 12 4 5 2" xfId="27939"/>
    <cellStyle name="Normal 2 12 4 5 3" xfId="27940"/>
    <cellStyle name="Normal 2 12 4 5 4" xfId="27941"/>
    <cellStyle name="Normal 2 12 4 5 5" xfId="27942"/>
    <cellStyle name="Normal 2 12 4 5 6" xfId="27943"/>
    <cellStyle name="Normal 2 12 4 6" xfId="27944"/>
    <cellStyle name="Normal 2 12 4 6 2" xfId="27945"/>
    <cellStyle name="Normal 2 12 4 6 3" xfId="27946"/>
    <cellStyle name="Normal 2 12 4 6 4" xfId="27947"/>
    <cellStyle name="Normal 2 12 4 6 5" xfId="27948"/>
    <cellStyle name="Normal 2 12 4 6 6" xfId="27949"/>
    <cellStyle name="Normal 2 12 4 7" xfId="27950"/>
    <cellStyle name="Normal 2 12 4 7 2" xfId="27951"/>
    <cellStyle name="Normal 2 12 4 7 3" xfId="27952"/>
    <cellStyle name="Normal 2 12 4 7 4" xfId="27953"/>
    <cellStyle name="Normal 2 12 4 7 5" xfId="27954"/>
    <cellStyle name="Normal 2 12 4 7 6" xfId="27955"/>
    <cellStyle name="Normal 2 12 4 8" xfId="27956"/>
    <cellStyle name="Normal 2 12 4 8 2" xfId="27957"/>
    <cellStyle name="Normal 2 12 4 8 3" xfId="27958"/>
    <cellStyle name="Normal 2 12 4 8 4" xfId="27959"/>
    <cellStyle name="Normal 2 12 4 8 5" xfId="27960"/>
    <cellStyle name="Normal 2 12 4 8 6" xfId="27961"/>
    <cellStyle name="Normal 2 12 4 9" xfId="27962"/>
    <cellStyle name="Normal 2 12 5" xfId="27963"/>
    <cellStyle name="Normal 2 12 5 10" xfId="27964"/>
    <cellStyle name="Normal 2 12 5 11" xfId="27965"/>
    <cellStyle name="Normal 2 12 5 12" xfId="27966"/>
    <cellStyle name="Normal 2 12 5 2" xfId="27967"/>
    <cellStyle name="Normal 2 12 5 2 2" xfId="27968"/>
    <cellStyle name="Normal 2 12 5 2 3" xfId="27969"/>
    <cellStyle name="Normal 2 12 5 2 4" xfId="27970"/>
    <cellStyle name="Normal 2 12 5 2 5" xfId="27971"/>
    <cellStyle name="Normal 2 12 5 2 6" xfId="27972"/>
    <cellStyle name="Normal 2 12 5 3" xfId="27973"/>
    <cellStyle name="Normal 2 12 5 3 2" xfId="27974"/>
    <cellStyle name="Normal 2 12 5 3 3" xfId="27975"/>
    <cellStyle name="Normal 2 12 5 3 4" xfId="27976"/>
    <cellStyle name="Normal 2 12 5 3 5" xfId="27977"/>
    <cellStyle name="Normal 2 12 5 3 6" xfId="27978"/>
    <cellStyle name="Normal 2 12 5 4" xfId="27979"/>
    <cellStyle name="Normal 2 12 5 4 2" xfId="27980"/>
    <cellStyle name="Normal 2 12 5 4 3" xfId="27981"/>
    <cellStyle name="Normal 2 12 5 4 4" xfId="27982"/>
    <cellStyle name="Normal 2 12 5 4 5" xfId="27983"/>
    <cellStyle name="Normal 2 12 5 4 6" xfId="27984"/>
    <cellStyle name="Normal 2 12 5 5" xfId="27985"/>
    <cellStyle name="Normal 2 12 5 5 2" xfId="27986"/>
    <cellStyle name="Normal 2 12 5 5 3" xfId="27987"/>
    <cellStyle name="Normal 2 12 5 5 4" xfId="27988"/>
    <cellStyle name="Normal 2 12 5 5 5" xfId="27989"/>
    <cellStyle name="Normal 2 12 5 5 6" xfId="27990"/>
    <cellStyle name="Normal 2 12 5 6" xfId="27991"/>
    <cellStyle name="Normal 2 12 5 6 2" xfId="27992"/>
    <cellStyle name="Normal 2 12 5 6 3" xfId="27993"/>
    <cellStyle name="Normal 2 12 5 6 4" xfId="27994"/>
    <cellStyle name="Normal 2 12 5 6 5" xfId="27995"/>
    <cellStyle name="Normal 2 12 5 6 6" xfId="27996"/>
    <cellStyle name="Normal 2 12 5 7" xfId="27997"/>
    <cellStyle name="Normal 2 12 5 7 2" xfId="27998"/>
    <cellStyle name="Normal 2 12 5 7 3" xfId="27999"/>
    <cellStyle name="Normal 2 12 5 7 4" xfId="28000"/>
    <cellStyle name="Normal 2 12 5 7 5" xfId="28001"/>
    <cellStyle name="Normal 2 12 5 7 6" xfId="28002"/>
    <cellStyle name="Normal 2 12 5 8" xfId="28003"/>
    <cellStyle name="Normal 2 12 5 9" xfId="28004"/>
    <cellStyle name="Normal 2 12 6" xfId="28005"/>
    <cellStyle name="Normal 2 12 6 2" xfId="28006"/>
    <cellStyle name="Normal 2 12 6 3" xfId="28007"/>
    <cellStyle name="Normal 2 12 6 4" xfId="28008"/>
    <cellStyle name="Normal 2 12 6 5" xfId="28009"/>
    <cellStyle name="Normal 2 12 6 6" xfId="28010"/>
    <cellStyle name="Normal 2 12 7" xfId="28011"/>
    <cellStyle name="Normal 2 12 7 2" xfId="28012"/>
    <cellStyle name="Normal 2 12 7 3" xfId="28013"/>
    <cellStyle name="Normal 2 12 7 4" xfId="28014"/>
    <cellStyle name="Normal 2 12 7 5" xfId="28015"/>
    <cellStyle name="Normal 2 12 7 6" xfId="28016"/>
    <cellStyle name="Normal 2 12 8" xfId="28017"/>
    <cellStyle name="Normal 2 12 8 2" xfId="28018"/>
    <cellStyle name="Normal 2 12 8 3" xfId="28019"/>
    <cellStyle name="Normal 2 12 8 4" xfId="28020"/>
    <cellStyle name="Normal 2 12 8 5" xfId="28021"/>
    <cellStyle name="Normal 2 12 8 6" xfId="28022"/>
    <cellStyle name="Normal 2 12 9" xfId="28023"/>
    <cellStyle name="Normal 2 12 9 2" xfId="28024"/>
    <cellStyle name="Normal 2 12 9 3" xfId="28025"/>
    <cellStyle name="Normal 2 12 9 4" xfId="28026"/>
    <cellStyle name="Normal 2 12 9 5" xfId="28027"/>
    <cellStyle name="Normal 2 12 9 6" xfId="28028"/>
    <cellStyle name="Normal 2 13" xfId="28029"/>
    <cellStyle name="Normal 2 13 10" xfId="28030"/>
    <cellStyle name="Normal 2 13 10 2" xfId="28031"/>
    <cellStyle name="Normal 2 13 10 3" xfId="28032"/>
    <cellStyle name="Normal 2 13 10 4" xfId="28033"/>
    <cellStyle name="Normal 2 13 10 5" xfId="28034"/>
    <cellStyle name="Normal 2 13 10 6" xfId="28035"/>
    <cellStyle name="Normal 2 13 11" xfId="28036"/>
    <cellStyle name="Normal 2 13 11 2" xfId="28037"/>
    <cellStyle name="Normal 2 13 11 3" xfId="28038"/>
    <cellStyle name="Normal 2 13 11 4" xfId="28039"/>
    <cellStyle name="Normal 2 13 11 5" xfId="28040"/>
    <cellStyle name="Normal 2 13 11 6" xfId="28041"/>
    <cellStyle name="Normal 2 13 12" xfId="28042"/>
    <cellStyle name="Normal 2 13 13" xfId="28043"/>
    <cellStyle name="Normal 2 13 14" xfId="28044"/>
    <cellStyle name="Normal 2 13 15" xfId="28045"/>
    <cellStyle name="Normal 2 13 16" xfId="28046"/>
    <cellStyle name="Normal 2 13 17" xfId="28047"/>
    <cellStyle name="Normal 2 13 18" xfId="28048"/>
    <cellStyle name="Normal 2 13 2" xfId="28049"/>
    <cellStyle name="Normal 2 13 2 10" xfId="28050"/>
    <cellStyle name="Normal 2 13 2 11" xfId="28051"/>
    <cellStyle name="Normal 2 13 2 12" xfId="28052"/>
    <cellStyle name="Normal 2 13 2 13" xfId="28053"/>
    <cellStyle name="Normal 2 13 2 2" xfId="28054"/>
    <cellStyle name="Normal 2 13 2 2 10" xfId="28055"/>
    <cellStyle name="Normal 2 13 2 2 11" xfId="28056"/>
    <cellStyle name="Normal 2 13 2 2 12" xfId="28057"/>
    <cellStyle name="Normal 2 13 2 2 2" xfId="28058"/>
    <cellStyle name="Normal 2 13 2 2 2 2" xfId="28059"/>
    <cellStyle name="Normal 2 13 2 2 2 3" xfId="28060"/>
    <cellStyle name="Normal 2 13 2 2 2 4" xfId="28061"/>
    <cellStyle name="Normal 2 13 2 2 2 5" xfId="28062"/>
    <cellStyle name="Normal 2 13 2 2 2 6" xfId="28063"/>
    <cellStyle name="Normal 2 13 2 2 3" xfId="28064"/>
    <cellStyle name="Normal 2 13 2 2 3 2" xfId="28065"/>
    <cellStyle name="Normal 2 13 2 2 3 3" xfId="28066"/>
    <cellStyle name="Normal 2 13 2 2 3 4" xfId="28067"/>
    <cellStyle name="Normal 2 13 2 2 3 5" xfId="28068"/>
    <cellStyle name="Normal 2 13 2 2 3 6" xfId="28069"/>
    <cellStyle name="Normal 2 13 2 2 4" xfId="28070"/>
    <cellStyle name="Normal 2 13 2 2 4 2" xfId="28071"/>
    <cellStyle name="Normal 2 13 2 2 4 3" xfId="28072"/>
    <cellStyle name="Normal 2 13 2 2 4 4" xfId="28073"/>
    <cellStyle name="Normal 2 13 2 2 4 5" xfId="28074"/>
    <cellStyle name="Normal 2 13 2 2 4 6" xfId="28075"/>
    <cellStyle name="Normal 2 13 2 2 5" xfId="28076"/>
    <cellStyle name="Normal 2 13 2 2 5 2" xfId="28077"/>
    <cellStyle name="Normal 2 13 2 2 5 3" xfId="28078"/>
    <cellStyle name="Normal 2 13 2 2 5 4" xfId="28079"/>
    <cellStyle name="Normal 2 13 2 2 5 5" xfId="28080"/>
    <cellStyle name="Normal 2 13 2 2 5 6" xfId="28081"/>
    <cellStyle name="Normal 2 13 2 2 6" xfId="28082"/>
    <cellStyle name="Normal 2 13 2 2 6 2" xfId="28083"/>
    <cellStyle name="Normal 2 13 2 2 6 3" xfId="28084"/>
    <cellStyle name="Normal 2 13 2 2 6 4" xfId="28085"/>
    <cellStyle name="Normal 2 13 2 2 6 5" xfId="28086"/>
    <cellStyle name="Normal 2 13 2 2 6 6" xfId="28087"/>
    <cellStyle name="Normal 2 13 2 2 7" xfId="28088"/>
    <cellStyle name="Normal 2 13 2 2 7 2" xfId="28089"/>
    <cellStyle name="Normal 2 13 2 2 7 3" xfId="28090"/>
    <cellStyle name="Normal 2 13 2 2 7 4" xfId="28091"/>
    <cellStyle name="Normal 2 13 2 2 7 5" xfId="28092"/>
    <cellStyle name="Normal 2 13 2 2 7 6" xfId="28093"/>
    <cellStyle name="Normal 2 13 2 2 8" xfId="28094"/>
    <cellStyle name="Normal 2 13 2 2 9" xfId="28095"/>
    <cellStyle name="Normal 2 13 2 3" xfId="28096"/>
    <cellStyle name="Normal 2 13 2 3 2" xfId="28097"/>
    <cellStyle name="Normal 2 13 2 3 3" xfId="28098"/>
    <cellStyle name="Normal 2 13 2 3 4" xfId="28099"/>
    <cellStyle name="Normal 2 13 2 3 5" xfId="28100"/>
    <cellStyle name="Normal 2 13 2 3 6" xfId="28101"/>
    <cellStyle name="Normal 2 13 2 4" xfId="28102"/>
    <cellStyle name="Normal 2 13 2 4 2" xfId="28103"/>
    <cellStyle name="Normal 2 13 2 4 3" xfId="28104"/>
    <cellStyle name="Normal 2 13 2 4 4" xfId="28105"/>
    <cellStyle name="Normal 2 13 2 4 5" xfId="28106"/>
    <cellStyle name="Normal 2 13 2 4 6" xfId="28107"/>
    <cellStyle name="Normal 2 13 2 5" xfId="28108"/>
    <cellStyle name="Normal 2 13 2 5 2" xfId="28109"/>
    <cellStyle name="Normal 2 13 2 5 3" xfId="28110"/>
    <cellStyle name="Normal 2 13 2 5 4" xfId="28111"/>
    <cellStyle name="Normal 2 13 2 5 5" xfId="28112"/>
    <cellStyle name="Normal 2 13 2 5 6" xfId="28113"/>
    <cellStyle name="Normal 2 13 2 6" xfId="28114"/>
    <cellStyle name="Normal 2 13 2 6 2" xfId="28115"/>
    <cellStyle name="Normal 2 13 2 6 3" xfId="28116"/>
    <cellStyle name="Normal 2 13 2 6 4" xfId="28117"/>
    <cellStyle name="Normal 2 13 2 6 5" xfId="28118"/>
    <cellStyle name="Normal 2 13 2 6 6" xfId="28119"/>
    <cellStyle name="Normal 2 13 2 7" xfId="28120"/>
    <cellStyle name="Normal 2 13 2 7 2" xfId="28121"/>
    <cellStyle name="Normal 2 13 2 7 3" xfId="28122"/>
    <cellStyle name="Normal 2 13 2 7 4" xfId="28123"/>
    <cellStyle name="Normal 2 13 2 7 5" xfId="28124"/>
    <cellStyle name="Normal 2 13 2 7 6" xfId="28125"/>
    <cellStyle name="Normal 2 13 2 8" xfId="28126"/>
    <cellStyle name="Normal 2 13 2 8 2" xfId="28127"/>
    <cellStyle name="Normal 2 13 2 8 3" xfId="28128"/>
    <cellStyle name="Normal 2 13 2 8 4" xfId="28129"/>
    <cellStyle name="Normal 2 13 2 8 5" xfId="28130"/>
    <cellStyle name="Normal 2 13 2 8 6" xfId="28131"/>
    <cellStyle name="Normal 2 13 2 9" xfId="28132"/>
    <cellStyle name="Normal 2 13 3" xfId="28133"/>
    <cellStyle name="Normal 2 13 3 10" xfId="28134"/>
    <cellStyle name="Normal 2 13 3 11" xfId="28135"/>
    <cellStyle name="Normal 2 13 3 12" xfId="28136"/>
    <cellStyle name="Normal 2 13 3 13" xfId="28137"/>
    <cellStyle name="Normal 2 13 3 2" xfId="28138"/>
    <cellStyle name="Normal 2 13 3 2 10" xfId="28139"/>
    <cellStyle name="Normal 2 13 3 2 11" xfId="28140"/>
    <cellStyle name="Normal 2 13 3 2 12" xfId="28141"/>
    <cellStyle name="Normal 2 13 3 2 2" xfId="28142"/>
    <cellStyle name="Normal 2 13 3 2 2 2" xfId="28143"/>
    <cellStyle name="Normal 2 13 3 2 2 3" xfId="28144"/>
    <cellStyle name="Normal 2 13 3 2 2 4" xfId="28145"/>
    <cellStyle name="Normal 2 13 3 2 2 5" xfId="28146"/>
    <cellStyle name="Normal 2 13 3 2 2 6" xfId="28147"/>
    <cellStyle name="Normal 2 13 3 2 3" xfId="28148"/>
    <cellStyle name="Normal 2 13 3 2 3 2" xfId="28149"/>
    <cellStyle name="Normal 2 13 3 2 3 3" xfId="28150"/>
    <cellStyle name="Normal 2 13 3 2 3 4" xfId="28151"/>
    <cellStyle name="Normal 2 13 3 2 3 5" xfId="28152"/>
    <cellStyle name="Normal 2 13 3 2 3 6" xfId="28153"/>
    <cellStyle name="Normal 2 13 3 2 4" xfId="28154"/>
    <cellStyle name="Normal 2 13 3 2 4 2" xfId="28155"/>
    <cellStyle name="Normal 2 13 3 2 4 3" xfId="28156"/>
    <cellStyle name="Normal 2 13 3 2 4 4" xfId="28157"/>
    <cellStyle name="Normal 2 13 3 2 4 5" xfId="28158"/>
    <cellStyle name="Normal 2 13 3 2 4 6" xfId="28159"/>
    <cellStyle name="Normal 2 13 3 2 5" xfId="28160"/>
    <cellStyle name="Normal 2 13 3 2 5 2" xfId="28161"/>
    <cellStyle name="Normal 2 13 3 2 5 3" xfId="28162"/>
    <cellStyle name="Normal 2 13 3 2 5 4" xfId="28163"/>
    <cellStyle name="Normal 2 13 3 2 5 5" xfId="28164"/>
    <cellStyle name="Normal 2 13 3 2 5 6" xfId="28165"/>
    <cellStyle name="Normal 2 13 3 2 6" xfId="28166"/>
    <cellStyle name="Normal 2 13 3 2 6 2" xfId="28167"/>
    <cellStyle name="Normal 2 13 3 2 6 3" xfId="28168"/>
    <cellStyle name="Normal 2 13 3 2 6 4" xfId="28169"/>
    <cellStyle name="Normal 2 13 3 2 6 5" xfId="28170"/>
    <cellStyle name="Normal 2 13 3 2 6 6" xfId="28171"/>
    <cellStyle name="Normal 2 13 3 2 7" xfId="28172"/>
    <cellStyle name="Normal 2 13 3 2 7 2" xfId="28173"/>
    <cellStyle name="Normal 2 13 3 2 7 3" xfId="28174"/>
    <cellStyle name="Normal 2 13 3 2 7 4" xfId="28175"/>
    <cellStyle name="Normal 2 13 3 2 7 5" xfId="28176"/>
    <cellStyle name="Normal 2 13 3 2 7 6" xfId="28177"/>
    <cellStyle name="Normal 2 13 3 2 8" xfId="28178"/>
    <cellStyle name="Normal 2 13 3 2 9" xfId="28179"/>
    <cellStyle name="Normal 2 13 3 3" xfId="28180"/>
    <cellStyle name="Normal 2 13 3 3 2" xfId="28181"/>
    <cellStyle name="Normal 2 13 3 3 3" xfId="28182"/>
    <cellStyle name="Normal 2 13 3 3 4" xfId="28183"/>
    <cellStyle name="Normal 2 13 3 3 5" xfId="28184"/>
    <cellStyle name="Normal 2 13 3 3 6" xfId="28185"/>
    <cellStyle name="Normal 2 13 3 4" xfId="28186"/>
    <cellStyle name="Normal 2 13 3 4 2" xfId="28187"/>
    <cellStyle name="Normal 2 13 3 4 3" xfId="28188"/>
    <cellStyle name="Normal 2 13 3 4 4" xfId="28189"/>
    <cellStyle name="Normal 2 13 3 4 5" xfId="28190"/>
    <cellStyle name="Normal 2 13 3 4 6" xfId="28191"/>
    <cellStyle name="Normal 2 13 3 5" xfId="28192"/>
    <cellStyle name="Normal 2 13 3 5 2" xfId="28193"/>
    <cellStyle name="Normal 2 13 3 5 3" xfId="28194"/>
    <cellStyle name="Normal 2 13 3 5 4" xfId="28195"/>
    <cellStyle name="Normal 2 13 3 5 5" xfId="28196"/>
    <cellStyle name="Normal 2 13 3 5 6" xfId="28197"/>
    <cellStyle name="Normal 2 13 3 6" xfId="28198"/>
    <cellStyle name="Normal 2 13 3 6 2" xfId="28199"/>
    <cellStyle name="Normal 2 13 3 6 3" xfId="28200"/>
    <cellStyle name="Normal 2 13 3 6 4" xfId="28201"/>
    <cellStyle name="Normal 2 13 3 6 5" xfId="28202"/>
    <cellStyle name="Normal 2 13 3 6 6" xfId="28203"/>
    <cellStyle name="Normal 2 13 3 7" xfId="28204"/>
    <cellStyle name="Normal 2 13 3 7 2" xfId="28205"/>
    <cellStyle name="Normal 2 13 3 7 3" xfId="28206"/>
    <cellStyle name="Normal 2 13 3 7 4" xfId="28207"/>
    <cellStyle name="Normal 2 13 3 7 5" xfId="28208"/>
    <cellStyle name="Normal 2 13 3 7 6" xfId="28209"/>
    <cellStyle name="Normal 2 13 3 8" xfId="28210"/>
    <cellStyle name="Normal 2 13 3 8 2" xfId="28211"/>
    <cellStyle name="Normal 2 13 3 8 3" xfId="28212"/>
    <cellStyle name="Normal 2 13 3 8 4" xfId="28213"/>
    <cellStyle name="Normal 2 13 3 8 5" xfId="28214"/>
    <cellStyle name="Normal 2 13 3 8 6" xfId="28215"/>
    <cellStyle name="Normal 2 13 3 9" xfId="28216"/>
    <cellStyle name="Normal 2 13 4" xfId="28217"/>
    <cellStyle name="Normal 2 13 4 10" xfId="28218"/>
    <cellStyle name="Normal 2 13 4 11" xfId="28219"/>
    <cellStyle name="Normal 2 13 4 12" xfId="28220"/>
    <cellStyle name="Normal 2 13 4 13" xfId="28221"/>
    <cellStyle name="Normal 2 13 4 2" xfId="28222"/>
    <cellStyle name="Normal 2 13 4 2 10" xfId="28223"/>
    <cellStyle name="Normal 2 13 4 2 11" xfId="28224"/>
    <cellStyle name="Normal 2 13 4 2 12" xfId="28225"/>
    <cellStyle name="Normal 2 13 4 2 2" xfId="28226"/>
    <cellStyle name="Normal 2 13 4 2 2 2" xfId="28227"/>
    <cellStyle name="Normal 2 13 4 2 2 3" xfId="28228"/>
    <cellStyle name="Normal 2 13 4 2 2 4" xfId="28229"/>
    <cellStyle name="Normal 2 13 4 2 2 5" xfId="28230"/>
    <cellStyle name="Normal 2 13 4 2 2 6" xfId="28231"/>
    <cellStyle name="Normal 2 13 4 2 3" xfId="28232"/>
    <cellStyle name="Normal 2 13 4 2 3 2" xfId="28233"/>
    <cellStyle name="Normal 2 13 4 2 3 3" xfId="28234"/>
    <cellStyle name="Normal 2 13 4 2 3 4" xfId="28235"/>
    <cellStyle name="Normal 2 13 4 2 3 5" xfId="28236"/>
    <cellStyle name="Normal 2 13 4 2 3 6" xfId="28237"/>
    <cellStyle name="Normal 2 13 4 2 4" xfId="28238"/>
    <cellStyle name="Normal 2 13 4 2 4 2" xfId="28239"/>
    <cellStyle name="Normal 2 13 4 2 4 3" xfId="28240"/>
    <cellStyle name="Normal 2 13 4 2 4 4" xfId="28241"/>
    <cellStyle name="Normal 2 13 4 2 4 5" xfId="28242"/>
    <cellStyle name="Normal 2 13 4 2 4 6" xfId="28243"/>
    <cellStyle name="Normal 2 13 4 2 5" xfId="28244"/>
    <cellStyle name="Normal 2 13 4 2 5 2" xfId="28245"/>
    <cellStyle name="Normal 2 13 4 2 5 3" xfId="28246"/>
    <cellStyle name="Normal 2 13 4 2 5 4" xfId="28247"/>
    <cellStyle name="Normal 2 13 4 2 5 5" xfId="28248"/>
    <cellStyle name="Normal 2 13 4 2 5 6" xfId="28249"/>
    <cellStyle name="Normal 2 13 4 2 6" xfId="28250"/>
    <cellStyle name="Normal 2 13 4 2 6 2" xfId="28251"/>
    <cellStyle name="Normal 2 13 4 2 6 3" xfId="28252"/>
    <cellStyle name="Normal 2 13 4 2 6 4" xfId="28253"/>
    <cellStyle name="Normal 2 13 4 2 6 5" xfId="28254"/>
    <cellStyle name="Normal 2 13 4 2 6 6" xfId="28255"/>
    <cellStyle name="Normal 2 13 4 2 7" xfId="28256"/>
    <cellStyle name="Normal 2 13 4 2 7 2" xfId="28257"/>
    <cellStyle name="Normal 2 13 4 2 7 3" xfId="28258"/>
    <cellStyle name="Normal 2 13 4 2 7 4" xfId="28259"/>
    <cellStyle name="Normal 2 13 4 2 7 5" xfId="28260"/>
    <cellStyle name="Normal 2 13 4 2 7 6" xfId="28261"/>
    <cellStyle name="Normal 2 13 4 2 8" xfId="28262"/>
    <cellStyle name="Normal 2 13 4 2 9" xfId="28263"/>
    <cellStyle name="Normal 2 13 4 3" xfId="28264"/>
    <cellStyle name="Normal 2 13 4 3 2" xfId="28265"/>
    <cellStyle name="Normal 2 13 4 3 3" xfId="28266"/>
    <cellStyle name="Normal 2 13 4 3 4" xfId="28267"/>
    <cellStyle name="Normal 2 13 4 3 5" xfId="28268"/>
    <cellStyle name="Normal 2 13 4 3 6" xfId="28269"/>
    <cellStyle name="Normal 2 13 4 4" xfId="28270"/>
    <cellStyle name="Normal 2 13 4 4 2" xfId="28271"/>
    <cellStyle name="Normal 2 13 4 4 3" xfId="28272"/>
    <cellStyle name="Normal 2 13 4 4 4" xfId="28273"/>
    <cellStyle name="Normal 2 13 4 4 5" xfId="28274"/>
    <cellStyle name="Normal 2 13 4 4 6" xfId="28275"/>
    <cellStyle name="Normal 2 13 4 5" xfId="28276"/>
    <cellStyle name="Normal 2 13 4 5 2" xfId="28277"/>
    <cellStyle name="Normal 2 13 4 5 3" xfId="28278"/>
    <cellStyle name="Normal 2 13 4 5 4" xfId="28279"/>
    <cellStyle name="Normal 2 13 4 5 5" xfId="28280"/>
    <cellStyle name="Normal 2 13 4 5 6" xfId="28281"/>
    <cellStyle name="Normal 2 13 4 6" xfId="28282"/>
    <cellStyle name="Normal 2 13 4 6 2" xfId="28283"/>
    <cellStyle name="Normal 2 13 4 6 3" xfId="28284"/>
    <cellStyle name="Normal 2 13 4 6 4" xfId="28285"/>
    <cellStyle name="Normal 2 13 4 6 5" xfId="28286"/>
    <cellStyle name="Normal 2 13 4 6 6" xfId="28287"/>
    <cellStyle name="Normal 2 13 4 7" xfId="28288"/>
    <cellStyle name="Normal 2 13 4 7 2" xfId="28289"/>
    <cellStyle name="Normal 2 13 4 7 3" xfId="28290"/>
    <cellStyle name="Normal 2 13 4 7 4" xfId="28291"/>
    <cellStyle name="Normal 2 13 4 7 5" xfId="28292"/>
    <cellStyle name="Normal 2 13 4 7 6" xfId="28293"/>
    <cellStyle name="Normal 2 13 4 8" xfId="28294"/>
    <cellStyle name="Normal 2 13 4 8 2" xfId="28295"/>
    <cellStyle name="Normal 2 13 4 8 3" xfId="28296"/>
    <cellStyle name="Normal 2 13 4 8 4" xfId="28297"/>
    <cellStyle name="Normal 2 13 4 8 5" xfId="28298"/>
    <cellStyle name="Normal 2 13 4 8 6" xfId="28299"/>
    <cellStyle name="Normal 2 13 4 9" xfId="28300"/>
    <cellStyle name="Normal 2 13 5" xfId="28301"/>
    <cellStyle name="Normal 2 13 5 10" xfId="28302"/>
    <cellStyle name="Normal 2 13 5 11" xfId="28303"/>
    <cellStyle name="Normal 2 13 5 12" xfId="28304"/>
    <cellStyle name="Normal 2 13 5 2" xfId="28305"/>
    <cellStyle name="Normal 2 13 5 2 2" xfId="28306"/>
    <cellStyle name="Normal 2 13 5 2 3" xfId="28307"/>
    <cellStyle name="Normal 2 13 5 2 4" xfId="28308"/>
    <cellStyle name="Normal 2 13 5 2 5" xfId="28309"/>
    <cellStyle name="Normal 2 13 5 2 6" xfId="28310"/>
    <cellStyle name="Normal 2 13 5 3" xfId="28311"/>
    <cellStyle name="Normal 2 13 5 3 2" xfId="28312"/>
    <cellStyle name="Normal 2 13 5 3 3" xfId="28313"/>
    <cellStyle name="Normal 2 13 5 3 4" xfId="28314"/>
    <cellStyle name="Normal 2 13 5 3 5" xfId="28315"/>
    <cellStyle name="Normal 2 13 5 3 6" xfId="28316"/>
    <cellStyle name="Normal 2 13 5 4" xfId="28317"/>
    <cellStyle name="Normal 2 13 5 4 2" xfId="28318"/>
    <cellStyle name="Normal 2 13 5 4 3" xfId="28319"/>
    <cellStyle name="Normal 2 13 5 4 4" xfId="28320"/>
    <cellStyle name="Normal 2 13 5 4 5" xfId="28321"/>
    <cellStyle name="Normal 2 13 5 4 6" xfId="28322"/>
    <cellStyle name="Normal 2 13 5 5" xfId="28323"/>
    <cellStyle name="Normal 2 13 5 5 2" xfId="28324"/>
    <cellStyle name="Normal 2 13 5 5 3" xfId="28325"/>
    <cellStyle name="Normal 2 13 5 5 4" xfId="28326"/>
    <cellStyle name="Normal 2 13 5 5 5" xfId="28327"/>
    <cellStyle name="Normal 2 13 5 5 6" xfId="28328"/>
    <cellStyle name="Normal 2 13 5 6" xfId="28329"/>
    <cellStyle name="Normal 2 13 5 6 2" xfId="28330"/>
    <cellStyle name="Normal 2 13 5 6 3" xfId="28331"/>
    <cellStyle name="Normal 2 13 5 6 4" xfId="28332"/>
    <cellStyle name="Normal 2 13 5 6 5" xfId="28333"/>
    <cellStyle name="Normal 2 13 5 6 6" xfId="28334"/>
    <cellStyle name="Normal 2 13 5 7" xfId="28335"/>
    <cellStyle name="Normal 2 13 5 7 2" xfId="28336"/>
    <cellStyle name="Normal 2 13 5 7 3" xfId="28337"/>
    <cellStyle name="Normal 2 13 5 7 4" xfId="28338"/>
    <cellStyle name="Normal 2 13 5 7 5" xfId="28339"/>
    <cellStyle name="Normal 2 13 5 7 6" xfId="28340"/>
    <cellStyle name="Normal 2 13 5 8" xfId="28341"/>
    <cellStyle name="Normal 2 13 5 9" xfId="28342"/>
    <cellStyle name="Normal 2 13 6" xfId="28343"/>
    <cellStyle name="Normal 2 13 6 2" xfId="28344"/>
    <cellStyle name="Normal 2 13 6 3" xfId="28345"/>
    <cellStyle name="Normal 2 13 6 4" xfId="28346"/>
    <cellStyle name="Normal 2 13 6 5" xfId="28347"/>
    <cellStyle name="Normal 2 13 6 6" xfId="28348"/>
    <cellStyle name="Normal 2 13 7" xfId="28349"/>
    <cellStyle name="Normal 2 13 7 2" xfId="28350"/>
    <cellStyle name="Normal 2 13 7 3" xfId="28351"/>
    <cellStyle name="Normal 2 13 7 4" xfId="28352"/>
    <cellStyle name="Normal 2 13 7 5" xfId="28353"/>
    <cellStyle name="Normal 2 13 7 6" xfId="28354"/>
    <cellStyle name="Normal 2 13 8" xfId="28355"/>
    <cellStyle name="Normal 2 13 8 2" xfId="28356"/>
    <cellStyle name="Normal 2 13 8 3" xfId="28357"/>
    <cellStyle name="Normal 2 13 8 4" xfId="28358"/>
    <cellStyle name="Normal 2 13 8 5" xfId="28359"/>
    <cellStyle name="Normal 2 13 8 6" xfId="28360"/>
    <cellStyle name="Normal 2 13 9" xfId="28361"/>
    <cellStyle name="Normal 2 13 9 2" xfId="28362"/>
    <cellStyle name="Normal 2 13 9 3" xfId="28363"/>
    <cellStyle name="Normal 2 13 9 4" xfId="28364"/>
    <cellStyle name="Normal 2 13 9 5" xfId="28365"/>
    <cellStyle name="Normal 2 13 9 6" xfId="28366"/>
    <cellStyle name="Normal 2 14" xfId="28367"/>
    <cellStyle name="Normal 2 14 10" xfId="28368"/>
    <cellStyle name="Normal 2 14 11" xfId="28369"/>
    <cellStyle name="Normal 2 14 12" xfId="28370"/>
    <cellStyle name="Normal 2 14 13" xfId="28371"/>
    <cellStyle name="Normal 2 14 14" xfId="28372"/>
    <cellStyle name="Normal 2 14 15" xfId="28373"/>
    <cellStyle name="Normal 2 14 2" xfId="28374"/>
    <cellStyle name="Normal 2 14 2 10" xfId="28375"/>
    <cellStyle name="Normal 2 14 2 11" xfId="28376"/>
    <cellStyle name="Normal 2 14 2 12" xfId="28377"/>
    <cellStyle name="Normal 2 14 2 2" xfId="28378"/>
    <cellStyle name="Normal 2 14 2 2 2" xfId="28379"/>
    <cellStyle name="Normal 2 14 2 2 3" xfId="28380"/>
    <cellStyle name="Normal 2 14 2 2 4" xfId="28381"/>
    <cellStyle name="Normal 2 14 2 2 5" xfId="28382"/>
    <cellStyle name="Normal 2 14 2 2 6" xfId="28383"/>
    <cellStyle name="Normal 2 14 2 3" xfId="28384"/>
    <cellStyle name="Normal 2 14 2 3 2" xfId="28385"/>
    <cellStyle name="Normal 2 14 2 3 3" xfId="28386"/>
    <cellStyle name="Normal 2 14 2 3 4" xfId="28387"/>
    <cellStyle name="Normal 2 14 2 3 5" xfId="28388"/>
    <cellStyle name="Normal 2 14 2 3 6" xfId="28389"/>
    <cellStyle name="Normal 2 14 2 4" xfId="28390"/>
    <cellStyle name="Normal 2 14 2 4 2" xfId="28391"/>
    <cellStyle name="Normal 2 14 2 4 3" xfId="28392"/>
    <cellStyle name="Normal 2 14 2 4 4" xfId="28393"/>
    <cellStyle name="Normal 2 14 2 4 5" xfId="28394"/>
    <cellStyle name="Normal 2 14 2 4 6" xfId="28395"/>
    <cellStyle name="Normal 2 14 2 5" xfId="28396"/>
    <cellStyle name="Normal 2 14 2 5 2" xfId="28397"/>
    <cellStyle name="Normal 2 14 2 5 3" xfId="28398"/>
    <cellStyle name="Normal 2 14 2 5 4" xfId="28399"/>
    <cellStyle name="Normal 2 14 2 5 5" xfId="28400"/>
    <cellStyle name="Normal 2 14 2 5 6" xfId="28401"/>
    <cellStyle name="Normal 2 14 2 6" xfId="28402"/>
    <cellStyle name="Normal 2 14 2 6 2" xfId="28403"/>
    <cellStyle name="Normal 2 14 2 6 3" xfId="28404"/>
    <cellStyle name="Normal 2 14 2 6 4" xfId="28405"/>
    <cellStyle name="Normal 2 14 2 6 5" xfId="28406"/>
    <cellStyle name="Normal 2 14 2 6 6" xfId="28407"/>
    <cellStyle name="Normal 2 14 2 7" xfId="28408"/>
    <cellStyle name="Normal 2 14 2 7 2" xfId="28409"/>
    <cellStyle name="Normal 2 14 2 7 3" xfId="28410"/>
    <cellStyle name="Normal 2 14 2 7 4" xfId="28411"/>
    <cellStyle name="Normal 2 14 2 7 5" xfId="28412"/>
    <cellStyle name="Normal 2 14 2 7 6" xfId="28413"/>
    <cellStyle name="Normal 2 14 2 8" xfId="28414"/>
    <cellStyle name="Normal 2 14 2 9" xfId="28415"/>
    <cellStyle name="Normal 2 14 3" xfId="28416"/>
    <cellStyle name="Normal 2 14 3 2" xfId="28417"/>
    <cellStyle name="Normal 2 14 3 3" xfId="28418"/>
    <cellStyle name="Normal 2 14 3 4" xfId="28419"/>
    <cellStyle name="Normal 2 14 3 5" xfId="28420"/>
    <cellStyle name="Normal 2 14 3 6" xfId="28421"/>
    <cellStyle name="Normal 2 14 4" xfId="28422"/>
    <cellStyle name="Normal 2 14 4 2" xfId="28423"/>
    <cellStyle name="Normal 2 14 4 3" xfId="28424"/>
    <cellStyle name="Normal 2 14 4 4" xfId="28425"/>
    <cellStyle name="Normal 2 14 4 5" xfId="28426"/>
    <cellStyle name="Normal 2 14 4 6" xfId="28427"/>
    <cellStyle name="Normal 2 14 5" xfId="28428"/>
    <cellStyle name="Normal 2 14 5 2" xfId="28429"/>
    <cellStyle name="Normal 2 14 5 3" xfId="28430"/>
    <cellStyle name="Normal 2 14 5 4" xfId="28431"/>
    <cellStyle name="Normal 2 14 5 5" xfId="28432"/>
    <cellStyle name="Normal 2 14 5 6" xfId="28433"/>
    <cellStyle name="Normal 2 14 6" xfId="28434"/>
    <cellStyle name="Normal 2 14 6 2" xfId="28435"/>
    <cellStyle name="Normal 2 14 6 3" xfId="28436"/>
    <cellStyle name="Normal 2 14 6 4" xfId="28437"/>
    <cellStyle name="Normal 2 14 6 5" xfId="28438"/>
    <cellStyle name="Normal 2 14 6 6" xfId="28439"/>
    <cellStyle name="Normal 2 14 7" xfId="28440"/>
    <cellStyle name="Normal 2 14 7 2" xfId="28441"/>
    <cellStyle name="Normal 2 14 7 3" xfId="28442"/>
    <cellStyle name="Normal 2 14 7 4" xfId="28443"/>
    <cellStyle name="Normal 2 14 7 5" xfId="28444"/>
    <cellStyle name="Normal 2 14 7 6" xfId="28445"/>
    <cellStyle name="Normal 2 14 8" xfId="28446"/>
    <cellStyle name="Normal 2 14 8 2" xfId="28447"/>
    <cellStyle name="Normal 2 14 8 3" xfId="28448"/>
    <cellStyle name="Normal 2 14 8 4" xfId="28449"/>
    <cellStyle name="Normal 2 14 8 5" xfId="28450"/>
    <cellStyle name="Normal 2 14 8 6" xfId="28451"/>
    <cellStyle name="Normal 2 14 9" xfId="28452"/>
    <cellStyle name="Normal 2 15" xfId="28453"/>
    <cellStyle name="Normal 2 15 10" xfId="28454"/>
    <cellStyle name="Normal 2 15 11" xfId="28455"/>
    <cellStyle name="Normal 2 15 12" xfId="28456"/>
    <cellStyle name="Normal 2 15 13" xfId="28457"/>
    <cellStyle name="Normal 2 15 14" xfId="28458"/>
    <cellStyle name="Normal 2 15 15" xfId="28459"/>
    <cellStyle name="Normal 2 15 2" xfId="28460"/>
    <cellStyle name="Normal 2 15 2 10" xfId="28461"/>
    <cellStyle name="Normal 2 15 2 11" xfId="28462"/>
    <cellStyle name="Normal 2 15 2 12" xfId="28463"/>
    <cellStyle name="Normal 2 15 2 2" xfId="28464"/>
    <cellStyle name="Normal 2 15 2 2 2" xfId="28465"/>
    <cellStyle name="Normal 2 15 2 2 3" xfId="28466"/>
    <cellStyle name="Normal 2 15 2 2 4" xfId="28467"/>
    <cellStyle name="Normal 2 15 2 2 5" xfId="28468"/>
    <cellStyle name="Normal 2 15 2 2 6" xfId="28469"/>
    <cellStyle name="Normal 2 15 2 3" xfId="28470"/>
    <cellStyle name="Normal 2 15 2 3 2" xfId="28471"/>
    <cellStyle name="Normal 2 15 2 3 3" xfId="28472"/>
    <cellStyle name="Normal 2 15 2 3 4" xfId="28473"/>
    <cellStyle name="Normal 2 15 2 3 5" xfId="28474"/>
    <cellStyle name="Normal 2 15 2 3 6" xfId="28475"/>
    <cellStyle name="Normal 2 15 2 4" xfId="28476"/>
    <cellStyle name="Normal 2 15 2 4 2" xfId="28477"/>
    <cellStyle name="Normal 2 15 2 4 3" xfId="28478"/>
    <cellStyle name="Normal 2 15 2 4 4" xfId="28479"/>
    <cellStyle name="Normal 2 15 2 4 5" xfId="28480"/>
    <cellStyle name="Normal 2 15 2 4 6" xfId="28481"/>
    <cellStyle name="Normal 2 15 2 5" xfId="28482"/>
    <cellStyle name="Normal 2 15 2 5 2" xfId="28483"/>
    <cellStyle name="Normal 2 15 2 5 3" xfId="28484"/>
    <cellStyle name="Normal 2 15 2 5 4" xfId="28485"/>
    <cellStyle name="Normal 2 15 2 5 5" xfId="28486"/>
    <cellStyle name="Normal 2 15 2 5 6" xfId="28487"/>
    <cellStyle name="Normal 2 15 2 6" xfId="28488"/>
    <cellStyle name="Normal 2 15 2 6 2" xfId="28489"/>
    <cellStyle name="Normal 2 15 2 6 3" xfId="28490"/>
    <cellStyle name="Normal 2 15 2 6 4" xfId="28491"/>
    <cellStyle name="Normal 2 15 2 6 5" xfId="28492"/>
    <cellStyle name="Normal 2 15 2 6 6" xfId="28493"/>
    <cellStyle name="Normal 2 15 2 7" xfId="28494"/>
    <cellStyle name="Normal 2 15 2 7 2" xfId="28495"/>
    <cellStyle name="Normal 2 15 2 7 3" xfId="28496"/>
    <cellStyle name="Normal 2 15 2 7 4" xfId="28497"/>
    <cellStyle name="Normal 2 15 2 7 5" xfId="28498"/>
    <cellStyle name="Normal 2 15 2 7 6" xfId="28499"/>
    <cellStyle name="Normal 2 15 2 8" xfId="28500"/>
    <cellStyle name="Normal 2 15 2 9" xfId="28501"/>
    <cellStyle name="Normal 2 15 3" xfId="28502"/>
    <cellStyle name="Normal 2 15 3 2" xfId="28503"/>
    <cellStyle name="Normal 2 15 3 3" xfId="28504"/>
    <cellStyle name="Normal 2 15 3 4" xfId="28505"/>
    <cellStyle name="Normal 2 15 3 5" xfId="28506"/>
    <cellStyle name="Normal 2 15 3 6" xfId="28507"/>
    <cellStyle name="Normal 2 15 4" xfId="28508"/>
    <cellStyle name="Normal 2 15 4 2" xfId="28509"/>
    <cellStyle name="Normal 2 15 4 3" xfId="28510"/>
    <cellStyle name="Normal 2 15 4 4" xfId="28511"/>
    <cellStyle name="Normal 2 15 4 5" xfId="28512"/>
    <cellStyle name="Normal 2 15 4 6" xfId="28513"/>
    <cellStyle name="Normal 2 15 5" xfId="28514"/>
    <cellStyle name="Normal 2 15 5 2" xfId="28515"/>
    <cellStyle name="Normal 2 15 5 3" xfId="28516"/>
    <cellStyle name="Normal 2 15 5 4" xfId="28517"/>
    <cellStyle name="Normal 2 15 5 5" xfId="28518"/>
    <cellStyle name="Normal 2 15 5 6" xfId="28519"/>
    <cellStyle name="Normal 2 15 6" xfId="28520"/>
    <cellStyle name="Normal 2 15 6 2" xfId="28521"/>
    <cellStyle name="Normal 2 15 6 3" xfId="28522"/>
    <cellStyle name="Normal 2 15 6 4" xfId="28523"/>
    <cellStyle name="Normal 2 15 6 5" xfId="28524"/>
    <cellStyle name="Normal 2 15 6 6" xfId="28525"/>
    <cellStyle name="Normal 2 15 7" xfId="28526"/>
    <cellStyle name="Normal 2 15 7 2" xfId="28527"/>
    <cellStyle name="Normal 2 15 7 3" xfId="28528"/>
    <cellStyle name="Normal 2 15 7 4" xfId="28529"/>
    <cellStyle name="Normal 2 15 7 5" xfId="28530"/>
    <cellStyle name="Normal 2 15 7 6" xfId="28531"/>
    <cellStyle name="Normal 2 15 8" xfId="28532"/>
    <cellStyle name="Normal 2 15 8 2" xfId="28533"/>
    <cellStyle name="Normal 2 15 8 3" xfId="28534"/>
    <cellStyle name="Normal 2 15 8 4" xfId="28535"/>
    <cellStyle name="Normal 2 15 8 5" xfId="28536"/>
    <cellStyle name="Normal 2 15 8 6" xfId="28537"/>
    <cellStyle name="Normal 2 15 9" xfId="28538"/>
    <cellStyle name="Normal 2 16" xfId="28539"/>
    <cellStyle name="Normal 2 16 10" xfId="28540"/>
    <cellStyle name="Normal 2 16 11" xfId="28541"/>
    <cellStyle name="Normal 2 16 12" xfId="28542"/>
    <cellStyle name="Normal 2 16 13" xfId="28543"/>
    <cellStyle name="Normal 2 16 14" xfId="28544"/>
    <cellStyle name="Normal 2 16 2" xfId="28545"/>
    <cellStyle name="Normal 2 16 2 10" xfId="28546"/>
    <cellStyle name="Normal 2 16 2 11" xfId="28547"/>
    <cellStyle name="Normal 2 16 2 12" xfId="28548"/>
    <cellStyle name="Normal 2 16 2 2" xfId="28549"/>
    <cellStyle name="Normal 2 16 2 2 2" xfId="28550"/>
    <cellStyle name="Normal 2 16 2 2 3" xfId="28551"/>
    <cellStyle name="Normal 2 16 2 2 4" xfId="28552"/>
    <cellStyle name="Normal 2 16 2 2 5" xfId="28553"/>
    <cellStyle name="Normal 2 16 2 2 6" xfId="28554"/>
    <cellStyle name="Normal 2 16 2 3" xfId="28555"/>
    <cellStyle name="Normal 2 16 2 3 2" xfId="28556"/>
    <cellStyle name="Normal 2 16 2 3 3" xfId="28557"/>
    <cellStyle name="Normal 2 16 2 3 4" xfId="28558"/>
    <cellStyle name="Normal 2 16 2 3 5" xfId="28559"/>
    <cellStyle name="Normal 2 16 2 3 6" xfId="28560"/>
    <cellStyle name="Normal 2 16 2 4" xfId="28561"/>
    <cellStyle name="Normal 2 16 2 4 2" xfId="28562"/>
    <cellStyle name="Normal 2 16 2 4 3" xfId="28563"/>
    <cellStyle name="Normal 2 16 2 4 4" xfId="28564"/>
    <cellStyle name="Normal 2 16 2 4 5" xfId="28565"/>
    <cellStyle name="Normal 2 16 2 4 6" xfId="28566"/>
    <cellStyle name="Normal 2 16 2 5" xfId="28567"/>
    <cellStyle name="Normal 2 16 2 5 2" xfId="28568"/>
    <cellStyle name="Normal 2 16 2 5 3" xfId="28569"/>
    <cellStyle name="Normal 2 16 2 5 4" xfId="28570"/>
    <cellStyle name="Normal 2 16 2 5 5" xfId="28571"/>
    <cellStyle name="Normal 2 16 2 5 6" xfId="28572"/>
    <cellStyle name="Normal 2 16 2 6" xfId="28573"/>
    <cellStyle name="Normal 2 16 2 6 2" xfId="28574"/>
    <cellStyle name="Normal 2 16 2 6 3" xfId="28575"/>
    <cellStyle name="Normal 2 16 2 6 4" xfId="28576"/>
    <cellStyle name="Normal 2 16 2 6 5" xfId="28577"/>
    <cellStyle name="Normal 2 16 2 6 6" xfId="28578"/>
    <cellStyle name="Normal 2 16 2 7" xfId="28579"/>
    <cellStyle name="Normal 2 16 2 7 2" xfId="28580"/>
    <cellStyle name="Normal 2 16 2 7 3" xfId="28581"/>
    <cellStyle name="Normal 2 16 2 7 4" xfId="28582"/>
    <cellStyle name="Normal 2 16 2 7 5" xfId="28583"/>
    <cellStyle name="Normal 2 16 2 7 6" xfId="28584"/>
    <cellStyle name="Normal 2 16 2 8" xfId="28585"/>
    <cellStyle name="Normal 2 16 2 9" xfId="28586"/>
    <cellStyle name="Normal 2 16 3" xfId="28587"/>
    <cellStyle name="Normal 2 16 3 2" xfId="28588"/>
    <cellStyle name="Normal 2 16 3 3" xfId="28589"/>
    <cellStyle name="Normal 2 16 3 4" xfId="28590"/>
    <cellStyle name="Normal 2 16 3 5" xfId="28591"/>
    <cellStyle name="Normal 2 16 3 6" xfId="28592"/>
    <cellStyle name="Normal 2 16 4" xfId="28593"/>
    <cellStyle name="Normal 2 16 4 2" xfId="28594"/>
    <cellStyle name="Normal 2 16 4 3" xfId="28595"/>
    <cellStyle name="Normal 2 16 4 4" xfId="28596"/>
    <cellStyle name="Normal 2 16 4 5" xfId="28597"/>
    <cellStyle name="Normal 2 16 4 6" xfId="28598"/>
    <cellStyle name="Normal 2 16 5" xfId="28599"/>
    <cellStyle name="Normal 2 16 5 2" xfId="28600"/>
    <cellStyle name="Normal 2 16 5 3" xfId="28601"/>
    <cellStyle name="Normal 2 16 5 4" xfId="28602"/>
    <cellStyle name="Normal 2 16 5 5" xfId="28603"/>
    <cellStyle name="Normal 2 16 5 6" xfId="28604"/>
    <cellStyle name="Normal 2 16 6" xfId="28605"/>
    <cellStyle name="Normal 2 16 6 2" xfId="28606"/>
    <cellStyle name="Normal 2 16 6 3" xfId="28607"/>
    <cellStyle name="Normal 2 16 6 4" xfId="28608"/>
    <cellStyle name="Normal 2 16 6 5" xfId="28609"/>
    <cellStyle name="Normal 2 16 6 6" xfId="28610"/>
    <cellStyle name="Normal 2 16 7" xfId="28611"/>
    <cellStyle name="Normal 2 16 7 2" xfId="28612"/>
    <cellStyle name="Normal 2 16 7 3" xfId="28613"/>
    <cellStyle name="Normal 2 16 7 4" xfId="28614"/>
    <cellStyle name="Normal 2 16 7 5" xfId="28615"/>
    <cellStyle name="Normal 2 16 7 6" xfId="28616"/>
    <cellStyle name="Normal 2 16 8" xfId="28617"/>
    <cellStyle name="Normal 2 16 8 2" xfId="28618"/>
    <cellStyle name="Normal 2 16 8 3" xfId="28619"/>
    <cellStyle name="Normal 2 16 8 4" xfId="28620"/>
    <cellStyle name="Normal 2 16 8 5" xfId="28621"/>
    <cellStyle name="Normal 2 16 8 6" xfId="28622"/>
    <cellStyle name="Normal 2 16 9" xfId="28623"/>
    <cellStyle name="Normal 2 17" xfId="28624"/>
    <cellStyle name="Normal 2 17 10" xfId="28625"/>
    <cellStyle name="Normal 2 17 11" xfId="28626"/>
    <cellStyle name="Normal 2 17 12" xfId="28627"/>
    <cellStyle name="Normal 2 17 2" xfId="28628"/>
    <cellStyle name="Normal 2 17 2 2" xfId="28629"/>
    <cellStyle name="Normal 2 17 2 3" xfId="28630"/>
    <cellStyle name="Normal 2 17 2 4" xfId="28631"/>
    <cellStyle name="Normal 2 17 2 5" xfId="28632"/>
    <cellStyle name="Normal 2 17 2 6" xfId="28633"/>
    <cellStyle name="Normal 2 17 3" xfId="28634"/>
    <cellStyle name="Normal 2 17 3 2" xfId="28635"/>
    <cellStyle name="Normal 2 17 3 3" xfId="28636"/>
    <cellStyle name="Normal 2 17 3 4" xfId="28637"/>
    <cellStyle name="Normal 2 17 3 5" xfId="28638"/>
    <cellStyle name="Normal 2 17 3 6" xfId="28639"/>
    <cellStyle name="Normal 2 17 4" xfId="28640"/>
    <cellStyle name="Normal 2 17 4 2" xfId="28641"/>
    <cellStyle name="Normal 2 17 4 3" xfId="28642"/>
    <cellStyle name="Normal 2 17 4 4" xfId="28643"/>
    <cellStyle name="Normal 2 17 4 5" xfId="28644"/>
    <cellStyle name="Normal 2 17 4 6" xfId="28645"/>
    <cellStyle name="Normal 2 17 5" xfId="28646"/>
    <cellStyle name="Normal 2 17 5 2" xfId="28647"/>
    <cellStyle name="Normal 2 17 5 3" xfId="28648"/>
    <cellStyle name="Normal 2 17 5 4" xfId="28649"/>
    <cellStyle name="Normal 2 17 5 5" xfId="28650"/>
    <cellStyle name="Normal 2 17 5 6" xfId="28651"/>
    <cellStyle name="Normal 2 17 6" xfId="28652"/>
    <cellStyle name="Normal 2 17 6 2" xfId="28653"/>
    <cellStyle name="Normal 2 17 6 3" xfId="28654"/>
    <cellStyle name="Normal 2 17 6 4" xfId="28655"/>
    <cellStyle name="Normal 2 17 6 5" xfId="28656"/>
    <cellStyle name="Normal 2 17 6 6" xfId="28657"/>
    <cellStyle name="Normal 2 17 7" xfId="28658"/>
    <cellStyle name="Normal 2 17 7 2" xfId="28659"/>
    <cellStyle name="Normal 2 17 7 3" xfId="28660"/>
    <cellStyle name="Normal 2 17 7 4" xfId="28661"/>
    <cellStyle name="Normal 2 17 7 5" xfId="28662"/>
    <cellStyle name="Normal 2 17 7 6" xfId="28663"/>
    <cellStyle name="Normal 2 17 8" xfId="28664"/>
    <cellStyle name="Normal 2 17 9" xfId="28665"/>
    <cellStyle name="Normal 2 18" xfId="28666"/>
    <cellStyle name="Normal 2 18 10" xfId="28667"/>
    <cellStyle name="Normal 2 18 11" xfId="28668"/>
    <cellStyle name="Normal 2 18 12" xfId="28669"/>
    <cellStyle name="Normal 2 18 2" xfId="28670"/>
    <cellStyle name="Normal 2 18 2 2" xfId="28671"/>
    <cellStyle name="Normal 2 18 2 3" xfId="28672"/>
    <cellStyle name="Normal 2 18 2 4" xfId="28673"/>
    <cellStyle name="Normal 2 18 2 5" xfId="28674"/>
    <cellStyle name="Normal 2 18 2 6" xfId="28675"/>
    <cellStyle name="Normal 2 18 3" xfId="28676"/>
    <cellStyle name="Normal 2 18 3 2" xfId="28677"/>
    <cellStyle name="Normal 2 18 3 3" xfId="28678"/>
    <cellStyle name="Normal 2 18 3 4" xfId="28679"/>
    <cellStyle name="Normal 2 18 3 5" xfId="28680"/>
    <cellStyle name="Normal 2 18 3 6" xfId="28681"/>
    <cellStyle name="Normal 2 18 4" xfId="28682"/>
    <cellStyle name="Normal 2 18 4 2" xfId="28683"/>
    <cellStyle name="Normal 2 18 4 3" xfId="28684"/>
    <cellStyle name="Normal 2 18 4 4" xfId="28685"/>
    <cellStyle name="Normal 2 18 4 5" xfId="28686"/>
    <cellStyle name="Normal 2 18 4 6" xfId="28687"/>
    <cellStyle name="Normal 2 18 5" xfId="28688"/>
    <cellStyle name="Normal 2 18 5 2" xfId="28689"/>
    <cellStyle name="Normal 2 18 5 3" xfId="28690"/>
    <cellStyle name="Normal 2 18 5 4" xfId="28691"/>
    <cellStyle name="Normal 2 18 5 5" xfId="28692"/>
    <cellStyle name="Normal 2 18 5 6" xfId="28693"/>
    <cellStyle name="Normal 2 18 6" xfId="28694"/>
    <cellStyle name="Normal 2 18 6 2" xfId="28695"/>
    <cellStyle name="Normal 2 18 6 3" xfId="28696"/>
    <cellStyle name="Normal 2 18 6 4" xfId="28697"/>
    <cellStyle name="Normal 2 18 6 5" xfId="28698"/>
    <cellStyle name="Normal 2 18 6 6" xfId="28699"/>
    <cellStyle name="Normal 2 18 7" xfId="28700"/>
    <cellStyle name="Normal 2 18 7 2" xfId="28701"/>
    <cellStyle name="Normal 2 18 7 3" xfId="28702"/>
    <cellStyle name="Normal 2 18 7 4" xfId="28703"/>
    <cellStyle name="Normal 2 18 7 5" xfId="28704"/>
    <cellStyle name="Normal 2 18 7 6" xfId="28705"/>
    <cellStyle name="Normal 2 18 8" xfId="28706"/>
    <cellStyle name="Normal 2 18 9" xfId="28707"/>
    <cellStyle name="Normal 2 19" xfId="28708"/>
    <cellStyle name="Normal 2 19 10" xfId="28709"/>
    <cellStyle name="Normal 2 19 11" xfId="28710"/>
    <cellStyle name="Normal 2 19 12" xfId="28711"/>
    <cellStyle name="Normal 2 19 2" xfId="28712"/>
    <cellStyle name="Normal 2 19 2 2" xfId="28713"/>
    <cellStyle name="Normal 2 19 2 3" xfId="28714"/>
    <cellStyle name="Normal 2 19 2 4" xfId="28715"/>
    <cellStyle name="Normal 2 19 2 5" xfId="28716"/>
    <cellStyle name="Normal 2 19 2 6" xfId="28717"/>
    <cellStyle name="Normal 2 19 3" xfId="28718"/>
    <cellStyle name="Normal 2 19 3 2" xfId="28719"/>
    <cellStyle name="Normal 2 19 3 3" xfId="28720"/>
    <cellStyle name="Normal 2 19 3 4" xfId="28721"/>
    <cellStyle name="Normal 2 19 3 5" xfId="28722"/>
    <cellStyle name="Normal 2 19 3 6" xfId="28723"/>
    <cellStyle name="Normal 2 19 4" xfId="28724"/>
    <cellStyle name="Normal 2 19 4 2" xfId="28725"/>
    <cellStyle name="Normal 2 19 4 3" xfId="28726"/>
    <cellStyle name="Normal 2 19 4 4" xfId="28727"/>
    <cellStyle name="Normal 2 19 4 5" xfId="28728"/>
    <cellStyle name="Normal 2 19 4 6" xfId="28729"/>
    <cellStyle name="Normal 2 19 5" xfId="28730"/>
    <cellStyle name="Normal 2 19 5 2" xfId="28731"/>
    <cellStyle name="Normal 2 19 5 3" xfId="28732"/>
    <cellStyle name="Normal 2 19 5 4" xfId="28733"/>
    <cellStyle name="Normal 2 19 5 5" xfId="28734"/>
    <cellStyle name="Normal 2 19 5 6" xfId="28735"/>
    <cellStyle name="Normal 2 19 6" xfId="28736"/>
    <cellStyle name="Normal 2 19 6 2" xfId="28737"/>
    <cellStyle name="Normal 2 19 6 3" xfId="28738"/>
    <cellStyle name="Normal 2 19 6 4" xfId="28739"/>
    <cellStyle name="Normal 2 19 6 5" xfId="28740"/>
    <cellStyle name="Normal 2 19 6 6" xfId="28741"/>
    <cellStyle name="Normal 2 19 7" xfId="28742"/>
    <cellStyle name="Normal 2 19 7 2" xfId="28743"/>
    <cellStyle name="Normal 2 19 7 3" xfId="28744"/>
    <cellStyle name="Normal 2 19 7 4" xfId="28745"/>
    <cellStyle name="Normal 2 19 7 5" xfId="28746"/>
    <cellStyle name="Normal 2 19 7 6" xfId="28747"/>
    <cellStyle name="Normal 2 19 8" xfId="28748"/>
    <cellStyle name="Normal 2 19 9" xfId="28749"/>
    <cellStyle name="Normal 2 2" xfId="3"/>
    <cellStyle name="Normal 2 2 10" xfId="28750"/>
    <cellStyle name="Normal 2 2 10 10" xfId="28751"/>
    <cellStyle name="Normal 2 2 10 11" xfId="28752"/>
    <cellStyle name="Normal 2 2 10 2" xfId="28753"/>
    <cellStyle name="Normal 2 2 10 3" xfId="28754"/>
    <cellStyle name="Normal 2 2 10 4" xfId="28755"/>
    <cellStyle name="Normal 2 2 10 5" xfId="28756"/>
    <cellStyle name="Normal 2 2 10 6" xfId="28757"/>
    <cellStyle name="Normal 2 2 10 7" xfId="28758"/>
    <cellStyle name="Normal 2 2 10 8" xfId="28759"/>
    <cellStyle name="Normal 2 2 10 9" xfId="28760"/>
    <cellStyle name="Normal 2 2 11" xfId="28761"/>
    <cellStyle name="Normal 2 2 11 2" xfId="28762"/>
    <cellStyle name="Normal 2 2 11 3" xfId="28763"/>
    <cellStyle name="Normal 2 2 11 4" xfId="28764"/>
    <cellStyle name="Normal 2 2 11 5" xfId="28765"/>
    <cellStyle name="Normal 2 2 11 6" xfId="28766"/>
    <cellStyle name="Normal 2 2 12" xfId="28767"/>
    <cellStyle name="Normal 2 2 12 2" xfId="28768"/>
    <cellStyle name="Normal 2 2 12 3" xfId="28769"/>
    <cellStyle name="Normal 2 2 12 4" xfId="28770"/>
    <cellStyle name="Normal 2 2 12 5" xfId="28771"/>
    <cellStyle name="Normal 2 2 12 6" xfId="28772"/>
    <cellStyle name="Normal 2 2 13" xfId="28773"/>
    <cellStyle name="Normal 2 2 13 2" xfId="28774"/>
    <cellStyle name="Normal 2 2 13 3" xfId="28775"/>
    <cellStyle name="Normal 2 2 13 4" xfId="28776"/>
    <cellStyle name="Normal 2 2 13 5" xfId="28777"/>
    <cellStyle name="Normal 2 2 13 6" xfId="28778"/>
    <cellStyle name="Normal 2 2 14" xfId="28779"/>
    <cellStyle name="Normal 2 2 14 2" xfId="28780"/>
    <cellStyle name="Normal 2 2 14 3" xfId="28781"/>
    <cellStyle name="Normal 2 2 14 4" xfId="28782"/>
    <cellStyle name="Normal 2 2 14 5" xfId="28783"/>
    <cellStyle name="Normal 2 2 14 6" xfId="28784"/>
    <cellStyle name="Normal 2 2 15" xfId="28785"/>
    <cellStyle name="Normal 2 2 16" xfId="28786"/>
    <cellStyle name="Normal 2 2 17" xfId="28787"/>
    <cellStyle name="Normal 2 2 18" xfId="28788"/>
    <cellStyle name="Normal 2 2 19" xfId="28789"/>
    <cellStyle name="Normal 2 2 2" xfId="28790"/>
    <cellStyle name="Normal 2 2 2 2" xfId="28791"/>
    <cellStyle name="Normal 2 2 2 2 10" xfId="28792"/>
    <cellStyle name="Normal 2 2 2 2 2" xfId="28793"/>
    <cellStyle name="Normal 2 2 2 2 2 2" xfId="28794"/>
    <cellStyle name="Normal 2 2 2 2 2 3" xfId="28795"/>
    <cellStyle name="Normal 2 2 2 2 2 4" xfId="28796"/>
    <cellStyle name="Normal 2 2 2 2 3" xfId="28797"/>
    <cellStyle name="Normal 2 2 2 2 4" xfId="28798"/>
    <cellStyle name="Normal 2 2 2 2 5" xfId="28799"/>
    <cellStyle name="Normal 2 2 2 2 6" xfId="28800"/>
    <cellStyle name="Normal 2 2 2 2 7" xfId="28801"/>
    <cellStyle name="Normal 2 2 2 2 8" xfId="28802"/>
    <cellStyle name="Normal 2 2 2 2 9" xfId="28803"/>
    <cellStyle name="Normal 2 2 2 3" xfId="28804"/>
    <cellStyle name="Normal 2 2 2 4" xfId="28805"/>
    <cellStyle name="Normal 2 2 2 5" xfId="28806"/>
    <cellStyle name="Normal 2 2 2 6" xfId="28807"/>
    <cellStyle name="Normal 2 2 2 6 2" xfId="28808"/>
    <cellStyle name="Normal 2 2 2 6 3" xfId="28809"/>
    <cellStyle name="Normal 2 2 2 6 4" xfId="28810"/>
    <cellStyle name="Normal 2 2 2 6 5" xfId="28811"/>
    <cellStyle name="Normal 2 2 2 6 6" xfId="28812"/>
    <cellStyle name="Normal 2 2 2 6 7" xfId="28813"/>
    <cellStyle name="Normal 2 2 2 6 8" xfId="28814"/>
    <cellStyle name="Normal 2 2 2 7" xfId="28815"/>
    <cellStyle name="Normal 2 2 2 8" xfId="28816"/>
    <cellStyle name="Normal 2 2 2 9" xfId="28817"/>
    <cellStyle name="Normal 2 2 20" xfId="28818"/>
    <cellStyle name="Normal 2 2 21" xfId="28819"/>
    <cellStyle name="Normal 2 2 22" xfId="28820"/>
    <cellStyle name="Normal 2 2 23" xfId="28821"/>
    <cellStyle name="Normal 2 2 24" xfId="28822"/>
    <cellStyle name="Normal 2 2 25" xfId="28823"/>
    <cellStyle name="Normal 2 2 3" xfId="28824"/>
    <cellStyle name="Normal 2 2 3 2" xfId="28825"/>
    <cellStyle name="Normal 2 2 3 2 2" xfId="28826"/>
    <cellStyle name="Normal 2 2 3 2 3" xfId="28827"/>
    <cellStyle name="Normal 2 2 3 2 4" xfId="28828"/>
    <cellStyle name="Normal 2 2 3 2 5" xfId="28829"/>
    <cellStyle name="Normal 2 2 3 2 6" xfId="28830"/>
    <cellStyle name="Normal 2 2 3 2 7" xfId="28831"/>
    <cellStyle name="Normal 2 2 3 2 8" xfId="28832"/>
    <cellStyle name="Normal 2 2 3 3" xfId="28833"/>
    <cellStyle name="Normal 2 2 3 3 2" xfId="28834"/>
    <cellStyle name="Normal 2 2 3 3 3" xfId="28835"/>
    <cellStyle name="Normal 2 2 3 3 4" xfId="28836"/>
    <cellStyle name="Normal 2 2 3 3 5" xfId="28837"/>
    <cellStyle name="Normal 2 2 3 3 6" xfId="28838"/>
    <cellStyle name="Normal 2 2 3 4" xfId="28839"/>
    <cellStyle name="Normal 2 2 3 5" xfId="28840"/>
    <cellStyle name="Normal 2 2 4" xfId="28841"/>
    <cellStyle name="Normal 2 2 4 2" xfId="28842"/>
    <cellStyle name="Normal 2 2 4 2 2" xfId="28843"/>
    <cellStyle name="Normal 2 2 4 2 3" xfId="28844"/>
    <cellStyle name="Normal 2 2 4 2 4" xfId="28845"/>
    <cellStyle name="Normal 2 2 4 2 5" xfId="28846"/>
    <cellStyle name="Normal 2 2 4 2 6" xfId="28847"/>
    <cellStyle name="Normal 2 2 4 2 7" xfId="28848"/>
    <cellStyle name="Normal 2 2 4 2 8" xfId="28849"/>
    <cellStyle name="Normal 2 2 4 3" xfId="28850"/>
    <cellStyle name="Normal 2 2 4 3 2" xfId="28851"/>
    <cellStyle name="Normal 2 2 4 3 3" xfId="28852"/>
    <cellStyle name="Normal 2 2 4 3 4" xfId="28853"/>
    <cellStyle name="Normal 2 2 4 3 5" xfId="28854"/>
    <cellStyle name="Normal 2 2 4 3 6" xfId="28855"/>
    <cellStyle name="Normal 2 2 4 4" xfId="28856"/>
    <cellStyle name="Normal 2 2 4 5" xfId="28857"/>
    <cellStyle name="Normal 2 2 5" xfId="28858"/>
    <cellStyle name="Normal 2 2 5 10" xfId="28859"/>
    <cellStyle name="Normal 2 2 5 11" xfId="28860"/>
    <cellStyle name="Normal 2 2 5 12" xfId="28861"/>
    <cellStyle name="Normal 2 2 5 13" xfId="28862"/>
    <cellStyle name="Normal 2 2 5 14" xfId="28863"/>
    <cellStyle name="Normal 2 2 5 15" xfId="28864"/>
    <cellStyle name="Normal 2 2 5 2" xfId="28865"/>
    <cellStyle name="Normal 2 2 5 2 10" xfId="28866"/>
    <cellStyle name="Normal 2 2 5 2 11" xfId="28867"/>
    <cellStyle name="Normal 2 2 5 2 12" xfId="28868"/>
    <cellStyle name="Normal 2 2 5 2 2" xfId="28869"/>
    <cellStyle name="Normal 2 2 5 2 2 2" xfId="28870"/>
    <cellStyle name="Normal 2 2 5 2 2 3" xfId="28871"/>
    <cellStyle name="Normal 2 2 5 2 2 4" xfId="28872"/>
    <cellStyle name="Normal 2 2 5 2 2 5" xfId="28873"/>
    <cellStyle name="Normal 2 2 5 2 2 6" xfId="28874"/>
    <cellStyle name="Normal 2 2 5 2 3" xfId="28875"/>
    <cellStyle name="Normal 2 2 5 2 3 2" xfId="28876"/>
    <cellStyle name="Normal 2 2 5 2 3 3" xfId="28877"/>
    <cellStyle name="Normal 2 2 5 2 3 4" xfId="28878"/>
    <cellStyle name="Normal 2 2 5 2 3 5" xfId="28879"/>
    <cellStyle name="Normal 2 2 5 2 3 6" xfId="28880"/>
    <cellStyle name="Normal 2 2 5 2 4" xfId="28881"/>
    <cellStyle name="Normal 2 2 5 2 4 2" xfId="28882"/>
    <cellStyle name="Normal 2 2 5 2 4 3" xfId="28883"/>
    <cellStyle name="Normal 2 2 5 2 4 4" xfId="28884"/>
    <cellStyle name="Normal 2 2 5 2 4 5" xfId="28885"/>
    <cellStyle name="Normal 2 2 5 2 4 6" xfId="28886"/>
    <cellStyle name="Normal 2 2 5 2 5" xfId="28887"/>
    <cellStyle name="Normal 2 2 5 2 5 2" xfId="28888"/>
    <cellStyle name="Normal 2 2 5 2 5 3" xfId="28889"/>
    <cellStyle name="Normal 2 2 5 2 5 4" xfId="28890"/>
    <cellStyle name="Normal 2 2 5 2 5 5" xfId="28891"/>
    <cellStyle name="Normal 2 2 5 2 5 6" xfId="28892"/>
    <cellStyle name="Normal 2 2 5 2 6" xfId="28893"/>
    <cellStyle name="Normal 2 2 5 2 6 2" xfId="28894"/>
    <cellStyle name="Normal 2 2 5 2 6 3" xfId="28895"/>
    <cellStyle name="Normal 2 2 5 2 6 4" xfId="28896"/>
    <cellStyle name="Normal 2 2 5 2 6 5" xfId="28897"/>
    <cellStyle name="Normal 2 2 5 2 6 6" xfId="28898"/>
    <cellStyle name="Normal 2 2 5 2 7" xfId="28899"/>
    <cellStyle name="Normal 2 2 5 2 7 2" xfId="28900"/>
    <cellStyle name="Normal 2 2 5 2 7 3" xfId="28901"/>
    <cellStyle name="Normal 2 2 5 2 7 4" xfId="28902"/>
    <cellStyle name="Normal 2 2 5 2 7 5" xfId="28903"/>
    <cellStyle name="Normal 2 2 5 2 7 6" xfId="28904"/>
    <cellStyle name="Normal 2 2 5 2 8" xfId="28905"/>
    <cellStyle name="Normal 2 2 5 2 9" xfId="28906"/>
    <cellStyle name="Normal 2 2 5 3" xfId="28907"/>
    <cellStyle name="Normal 2 2 5 3 2" xfId="28908"/>
    <cellStyle name="Normal 2 2 5 3 3" xfId="28909"/>
    <cellStyle name="Normal 2 2 5 3 4" xfId="28910"/>
    <cellStyle name="Normal 2 2 5 3 5" xfId="28911"/>
    <cellStyle name="Normal 2 2 5 3 6" xfId="28912"/>
    <cellStyle name="Normal 2 2 5 4" xfId="28913"/>
    <cellStyle name="Normal 2 2 5 4 2" xfId="28914"/>
    <cellStyle name="Normal 2 2 5 4 3" xfId="28915"/>
    <cellStyle name="Normal 2 2 5 4 4" xfId="28916"/>
    <cellStyle name="Normal 2 2 5 4 5" xfId="28917"/>
    <cellStyle name="Normal 2 2 5 4 6" xfId="28918"/>
    <cellStyle name="Normal 2 2 5 5" xfId="28919"/>
    <cellStyle name="Normal 2 2 5 5 2" xfId="28920"/>
    <cellStyle name="Normal 2 2 5 5 3" xfId="28921"/>
    <cellStyle name="Normal 2 2 5 5 4" xfId="28922"/>
    <cellStyle name="Normal 2 2 5 5 5" xfId="28923"/>
    <cellStyle name="Normal 2 2 5 5 6" xfId="28924"/>
    <cellStyle name="Normal 2 2 5 6" xfId="28925"/>
    <cellStyle name="Normal 2 2 5 6 2" xfId="28926"/>
    <cellStyle name="Normal 2 2 5 6 3" xfId="28927"/>
    <cellStyle name="Normal 2 2 5 6 4" xfId="28928"/>
    <cellStyle name="Normal 2 2 5 6 5" xfId="28929"/>
    <cellStyle name="Normal 2 2 5 6 6" xfId="28930"/>
    <cellStyle name="Normal 2 2 5 7" xfId="28931"/>
    <cellStyle name="Normal 2 2 5 7 2" xfId="28932"/>
    <cellStyle name="Normal 2 2 5 7 3" xfId="28933"/>
    <cellStyle name="Normal 2 2 5 7 4" xfId="28934"/>
    <cellStyle name="Normal 2 2 5 7 5" xfId="28935"/>
    <cellStyle name="Normal 2 2 5 7 6" xfId="28936"/>
    <cellStyle name="Normal 2 2 5 8" xfId="28937"/>
    <cellStyle name="Normal 2 2 5 8 2" xfId="28938"/>
    <cellStyle name="Normal 2 2 5 8 3" xfId="28939"/>
    <cellStyle name="Normal 2 2 5 8 4" xfId="28940"/>
    <cellStyle name="Normal 2 2 5 8 5" xfId="28941"/>
    <cellStyle name="Normal 2 2 5 8 6" xfId="28942"/>
    <cellStyle name="Normal 2 2 5 9" xfId="28943"/>
    <cellStyle name="Normal 2 2 6" xfId="28944"/>
    <cellStyle name="Normal 2 2 6 10" xfId="28945"/>
    <cellStyle name="Normal 2 2 6 11" xfId="28946"/>
    <cellStyle name="Normal 2 2 6 12" xfId="28947"/>
    <cellStyle name="Normal 2 2 6 13" xfId="28948"/>
    <cellStyle name="Normal 2 2 6 2" xfId="28949"/>
    <cellStyle name="Normal 2 2 6 2 10" xfId="28950"/>
    <cellStyle name="Normal 2 2 6 2 11" xfId="28951"/>
    <cellStyle name="Normal 2 2 6 2 12" xfId="28952"/>
    <cellStyle name="Normal 2 2 6 2 2" xfId="28953"/>
    <cellStyle name="Normal 2 2 6 2 2 2" xfId="28954"/>
    <cellStyle name="Normal 2 2 6 2 2 3" xfId="28955"/>
    <cellStyle name="Normal 2 2 6 2 2 4" xfId="28956"/>
    <cellStyle name="Normal 2 2 6 2 2 5" xfId="28957"/>
    <cellStyle name="Normal 2 2 6 2 2 6" xfId="28958"/>
    <cellStyle name="Normal 2 2 6 2 3" xfId="28959"/>
    <cellStyle name="Normal 2 2 6 2 3 2" xfId="28960"/>
    <cellStyle name="Normal 2 2 6 2 3 3" xfId="28961"/>
    <cellStyle name="Normal 2 2 6 2 3 4" xfId="28962"/>
    <cellStyle name="Normal 2 2 6 2 3 5" xfId="28963"/>
    <cellStyle name="Normal 2 2 6 2 3 6" xfId="28964"/>
    <cellStyle name="Normal 2 2 6 2 4" xfId="28965"/>
    <cellStyle name="Normal 2 2 6 2 4 2" xfId="28966"/>
    <cellStyle name="Normal 2 2 6 2 4 3" xfId="28967"/>
    <cellStyle name="Normal 2 2 6 2 4 4" xfId="28968"/>
    <cellStyle name="Normal 2 2 6 2 4 5" xfId="28969"/>
    <cellStyle name="Normal 2 2 6 2 4 6" xfId="28970"/>
    <cellStyle name="Normal 2 2 6 2 5" xfId="28971"/>
    <cellStyle name="Normal 2 2 6 2 5 2" xfId="28972"/>
    <cellStyle name="Normal 2 2 6 2 5 3" xfId="28973"/>
    <cellStyle name="Normal 2 2 6 2 5 4" xfId="28974"/>
    <cellStyle name="Normal 2 2 6 2 5 5" xfId="28975"/>
    <cellStyle name="Normal 2 2 6 2 5 6" xfId="28976"/>
    <cellStyle name="Normal 2 2 6 2 6" xfId="28977"/>
    <cellStyle name="Normal 2 2 6 2 6 2" xfId="28978"/>
    <cellStyle name="Normal 2 2 6 2 6 3" xfId="28979"/>
    <cellStyle name="Normal 2 2 6 2 6 4" xfId="28980"/>
    <cellStyle name="Normal 2 2 6 2 6 5" xfId="28981"/>
    <cellStyle name="Normal 2 2 6 2 6 6" xfId="28982"/>
    <cellStyle name="Normal 2 2 6 2 7" xfId="28983"/>
    <cellStyle name="Normal 2 2 6 2 7 2" xfId="28984"/>
    <cellStyle name="Normal 2 2 6 2 7 3" xfId="28985"/>
    <cellStyle name="Normal 2 2 6 2 7 4" xfId="28986"/>
    <cellStyle name="Normal 2 2 6 2 7 5" xfId="28987"/>
    <cellStyle name="Normal 2 2 6 2 7 6" xfId="28988"/>
    <cellStyle name="Normal 2 2 6 2 8" xfId="28989"/>
    <cellStyle name="Normal 2 2 6 2 9" xfId="28990"/>
    <cellStyle name="Normal 2 2 6 3" xfId="28991"/>
    <cellStyle name="Normal 2 2 6 3 2" xfId="28992"/>
    <cellStyle name="Normal 2 2 6 3 3" xfId="28993"/>
    <cellStyle name="Normal 2 2 6 3 4" xfId="28994"/>
    <cellStyle name="Normal 2 2 6 3 5" xfId="28995"/>
    <cellStyle name="Normal 2 2 6 3 6" xfId="28996"/>
    <cellStyle name="Normal 2 2 6 4" xfId="28997"/>
    <cellStyle name="Normal 2 2 6 4 2" xfId="28998"/>
    <cellStyle name="Normal 2 2 6 4 3" xfId="28999"/>
    <cellStyle name="Normal 2 2 6 4 4" xfId="29000"/>
    <cellStyle name="Normal 2 2 6 4 5" xfId="29001"/>
    <cellStyle name="Normal 2 2 6 4 6" xfId="29002"/>
    <cellStyle name="Normal 2 2 6 5" xfId="29003"/>
    <cellStyle name="Normal 2 2 6 5 2" xfId="29004"/>
    <cellStyle name="Normal 2 2 6 5 3" xfId="29005"/>
    <cellStyle name="Normal 2 2 6 5 4" xfId="29006"/>
    <cellStyle name="Normal 2 2 6 5 5" xfId="29007"/>
    <cellStyle name="Normal 2 2 6 5 6" xfId="29008"/>
    <cellStyle name="Normal 2 2 6 6" xfId="29009"/>
    <cellStyle name="Normal 2 2 6 6 2" xfId="29010"/>
    <cellStyle name="Normal 2 2 6 6 3" xfId="29011"/>
    <cellStyle name="Normal 2 2 6 6 4" xfId="29012"/>
    <cellStyle name="Normal 2 2 6 6 5" xfId="29013"/>
    <cellStyle name="Normal 2 2 6 6 6" xfId="29014"/>
    <cellStyle name="Normal 2 2 6 7" xfId="29015"/>
    <cellStyle name="Normal 2 2 6 7 2" xfId="29016"/>
    <cellStyle name="Normal 2 2 6 7 3" xfId="29017"/>
    <cellStyle name="Normal 2 2 6 7 4" xfId="29018"/>
    <cellStyle name="Normal 2 2 6 7 5" xfId="29019"/>
    <cellStyle name="Normal 2 2 6 7 6" xfId="29020"/>
    <cellStyle name="Normal 2 2 6 8" xfId="29021"/>
    <cellStyle name="Normal 2 2 6 8 2" xfId="29022"/>
    <cellStyle name="Normal 2 2 6 8 3" xfId="29023"/>
    <cellStyle name="Normal 2 2 6 8 4" xfId="29024"/>
    <cellStyle name="Normal 2 2 6 8 5" xfId="29025"/>
    <cellStyle name="Normal 2 2 6 8 6" xfId="29026"/>
    <cellStyle name="Normal 2 2 6 9" xfId="29027"/>
    <cellStyle name="Normal 2 2 7" xfId="29028"/>
    <cellStyle name="Normal 2 2 7 10" xfId="29029"/>
    <cellStyle name="Normal 2 2 7 11" xfId="29030"/>
    <cellStyle name="Normal 2 2 7 12" xfId="29031"/>
    <cellStyle name="Normal 2 2 7 13" xfId="29032"/>
    <cellStyle name="Normal 2 2 7 2" xfId="29033"/>
    <cellStyle name="Normal 2 2 7 2 10" xfId="29034"/>
    <cellStyle name="Normal 2 2 7 2 11" xfId="29035"/>
    <cellStyle name="Normal 2 2 7 2 12" xfId="29036"/>
    <cellStyle name="Normal 2 2 7 2 2" xfId="29037"/>
    <cellStyle name="Normal 2 2 7 2 2 2" xfId="29038"/>
    <cellStyle name="Normal 2 2 7 2 2 3" xfId="29039"/>
    <cellStyle name="Normal 2 2 7 2 2 4" xfId="29040"/>
    <cellStyle name="Normal 2 2 7 2 2 5" xfId="29041"/>
    <cellStyle name="Normal 2 2 7 2 2 6" xfId="29042"/>
    <cellStyle name="Normal 2 2 7 2 3" xfId="29043"/>
    <cellStyle name="Normal 2 2 7 2 3 2" xfId="29044"/>
    <cellStyle name="Normal 2 2 7 2 3 3" xfId="29045"/>
    <cellStyle name="Normal 2 2 7 2 3 4" xfId="29046"/>
    <cellStyle name="Normal 2 2 7 2 3 5" xfId="29047"/>
    <cellStyle name="Normal 2 2 7 2 3 6" xfId="29048"/>
    <cellStyle name="Normal 2 2 7 2 4" xfId="29049"/>
    <cellStyle name="Normal 2 2 7 2 4 2" xfId="29050"/>
    <cellStyle name="Normal 2 2 7 2 4 3" xfId="29051"/>
    <cellStyle name="Normal 2 2 7 2 4 4" xfId="29052"/>
    <cellStyle name="Normal 2 2 7 2 4 5" xfId="29053"/>
    <cellStyle name="Normal 2 2 7 2 4 6" xfId="29054"/>
    <cellStyle name="Normal 2 2 7 2 5" xfId="29055"/>
    <cellStyle name="Normal 2 2 7 2 5 2" xfId="29056"/>
    <cellStyle name="Normal 2 2 7 2 5 3" xfId="29057"/>
    <cellStyle name="Normal 2 2 7 2 5 4" xfId="29058"/>
    <cellStyle name="Normal 2 2 7 2 5 5" xfId="29059"/>
    <cellStyle name="Normal 2 2 7 2 5 6" xfId="29060"/>
    <cellStyle name="Normal 2 2 7 2 6" xfId="29061"/>
    <cellStyle name="Normal 2 2 7 2 6 2" xfId="29062"/>
    <cellStyle name="Normal 2 2 7 2 6 3" xfId="29063"/>
    <cellStyle name="Normal 2 2 7 2 6 4" xfId="29064"/>
    <cellStyle name="Normal 2 2 7 2 6 5" xfId="29065"/>
    <cellStyle name="Normal 2 2 7 2 6 6" xfId="29066"/>
    <cellStyle name="Normal 2 2 7 2 7" xfId="29067"/>
    <cellStyle name="Normal 2 2 7 2 7 2" xfId="29068"/>
    <cellStyle name="Normal 2 2 7 2 7 3" xfId="29069"/>
    <cellStyle name="Normal 2 2 7 2 7 4" xfId="29070"/>
    <cellStyle name="Normal 2 2 7 2 7 5" xfId="29071"/>
    <cellStyle name="Normal 2 2 7 2 7 6" xfId="29072"/>
    <cellStyle name="Normal 2 2 7 2 8" xfId="29073"/>
    <cellStyle name="Normal 2 2 7 2 9" xfId="29074"/>
    <cellStyle name="Normal 2 2 7 3" xfId="29075"/>
    <cellStyle name="Normal 2 2 7 3 2" xfId="29076"/>
    <cellStyle name="Normal 2 2 7 3 3" xfId="29077"/>
    <cellStyle name="Normal 2 2 7 3 4" xfId="29078"/>
    <cellStyle name="Normal 2 2 7 3 5" xfId="29079"/>
    <cellStyle name="Normal 2 2 7 3 6" xfId="29080"/>
    <cellStyle name="Normal 2 2 7 4" xfId="29081"/>
    <cellStyle name="Normal 2 2 7 4 2" xfId="29082"/>
    <cellStyle name="Normal 2 2 7 4 3" xfId="29083"/>
    <cellStyle name="Normal 2 2 7 4 4" xfId="29084"/>
    <cellStyle name="Normal 2 2 7 4 5" xfId="29085"/>
    <cellStyle name="Normal 2 2 7 4 6" xfId="29086"/>
    <cellStyle name="Normal 2 2 7 5" xfId="29087"/>
    <cellStyle name="Normal 2 2 7 5 2" xfId="29088"/>
    <cellStyle name="Normal 2 2 7 5 3" xfId="29089"/>
    <cellStyle name="Normal 2 2 7 5 4" xfId="29090"/>
    <cellStyle name="Normal 2 2 7 5 5" xfId="29091"/>
    <cellStyle name="Normal 2 2 7 5 6" xfId="29092"/>
    <cellStyle name="Normal 2 2 7 6" xfId="29093"/>
    <cellStyle name="Normal 2 2 7 6 2" xfId="29094"/>
    <cellStyle name="Normal 2 2 7 6 3" xfId="29095"/>
    <cellStyle name="Normal 2 2 7 6 4" xfId="29096"/>
    <cellStyle name="Normal 2 2 7 6 5" xfId="29097"/>
    <cellStyle name="Normal 2 2 7 6 6" xfId="29098"/>
    <cellStyle name="Normal 2 2 7 7" xfId="29099"/>
    <cellStyle name="Normal 2 2 7 7 2" xfId="29100"/>
    <cellStyle name="Normal 2 2 7 7 3" xfId="29101"/>
    <cellStyle name="Normal 2 2 7 7 4" xfId="29102"/>
    <cellStyle name="Normal 2 2 7 7 5" xfId="29103"/>
    <cellStyle name="Normal 2 2 7 7 6" xfId="29104"/>
    <cellStyle name="Normal 2 2 7 8" xfId="29105"/>
    <cellStyle name="Normal 2 2 7 8 2" xfId="29106"/>
    <cellStyle name="Normal 2 2 7 8 3" xfId="29107"/>
    <cellStyle name="Normal 2 2 7 8 4" xfId="29108"/>
    <cellStyle name="Normal 2 2 7 8 5" xfId="29109"/>
    <cellStyle name="Normal 2 2 7 8 6" xfId="29110"/>
    <cellStyle name="Normal 2 2 7 9" xfId="29111"/>
    <cellStyle name="Normal 2 2 8" xfId="29112"/>
    <cellStyle name="Normal 2 2 8 10" xfId="29113"/>
    <cellStyle name="Normal 2 2 8 11" xfId="29114"/>
    <cellStyle name="Normal 2 2 8 12" xfId="29115"/>
    <cellStyle name="Normal 2 2 8 2" xfId="29116"/>
    <cellStyle name="Normal 2 2 8 2 2" xfId="29117"/>
    <cellStyle name="Normal 2 2 8 2 3" xfId="29118"/>
    <cellStyle name="Normal 2 2 8 2 4" xfId="29119"/>
    <cellStyle name="Normal 2 2 8 2 5" xfId="29120"/>
    <cellStyle name="Normal 2 2 8 2 6" xfId="29121"/>
    <cellStyle name="Normal 2 2 8 3" xfId="29122"/>
    <cellStyle name="Normal 2 2 8 3 2" xfId="29123"/>
    <cellStyle name="Normal 2 2 8 3 3" xfId="29124"/>
    <cellStyle name="Normal 2 2 8 3 4" xfId="29125"/>
    <cellStyle name="Normal 2 2 8 3 5" xfId="29126"/>
    <cellStyle name="Normal 2 2 8 3 6" xfId="29127"/>
    <cellStyle name="Normal 2 2 8 4" xfId="29128"/>
    <cellStyle name="Normal 2 2 8 4 2" xfId="29129"/>
    <cellStyle name="Normal 2 2 8 4 3" xfId="29130"/>
    <cellStyle name="Normal 2 2 8 4 4" xfId="29131"/>
    <cellStyle name="Normal 2 2 8 4 5" xfId="29132"/>
    <cellStyle name="Normal 2 2 8 4 6" xfId="29133"/>
    <cellStyle name="Normal 2 2 8 5" xfId="29134"/>
    <cellStyle name="Normal 2 2 8 5 2" xfId="29135"/>
    <cellStyle name="Normal 2 2 8 5 3" xfId="29136"/>
    <cellStyle name="Normal 2 2 8 5 4" xfId="29137"/>
    <cellStyle name="Normal 2 2 8 5 5" xfId="29138"/>
    <cellStyle name="Normal 2 2 8 5 6" xfId="29139"/>
    <cellStyle name="Normal 2 2 8 6" xfId="29140"/>
    <cellStyle name="Normal 2 2 8 6 2" xfId="29141"/>
    <cellStyle name="Normal 2 2 8 6 3" xfId="29142"/>
    <cellStyle name="Normal 2 2 8 6 4" xfId="29143"/>
    <cellStyle name="Normal 2 2 8 6 5" xfId="29144"/>
    <cellStyle name="Normal 2 2 8 6 6" xfId="29145"/>
    <cellStyle name="Normal 2 2 8 7" xfId="29146"/>
    <cellStyle name="Normal 2 2 8 7 2" xfId="29147"/>
    <cellStyle name="Normal 2 2 8 7 3" xfId="29148"/>
    <cellStyle name="Normal 2 2 8 7 4" xfId="29149"/>
    <cellStyle name="Normal 2 2 8 7 5" xfId="29150"/>
    <cellStyle name="Normal 2 2 8 7 6" xfId="29151"/>
    <cellStyle name="Normal 2 2 8 8" xfId="29152"/>
    <cellStyle name="Normal 2 2 8 9" xfId="29153"/>
    <cellStyle name="Normal 2 2 9" xfId="29154"/>
    <cellStyle name="Normal 2 2 9 10" xfId="29155"/>
    <cellStyle name="Normal 2 2 9 11" xfId="29156"/>
    <cellStyle name="Normal 2 2 9 2" xfId="29157"/>
    <cellStyle name="Normal 2 2 9 3" xfId="29158"/>
    <cellStyle name="Normal 2 2 9 4" xfId="29159"/>
    <cellStyle name="Normal 2 2 9 5" xfId="29160"/>
    <cellStyle name="Normal 2 2 9 6" xfId="29161"/>
    <cellStyle name="Normal 2 2 9 7" xfId="29162"/>
    <cellStyle name="Normal 2 2 9 8" xfId="29163"/>
    <cellStyle name="Normal 2 2 9 9" xfId="29164"/>
    <cellStyle name="Normal 2 2_15 Yr Phone Poles" xfId="29165"/>
    <cellStyle name="Normal 2 20" xfId="29166"/>
    <cellStyle name="Normal 2 20 10" xfId="29167"/>
    <cellStyle name="Normal 2 20 11" xfId="29168"/>
    <cellStyle name="Normal 2 20 12" xfId="29169"/>
    <cellStyle name="Normal 2 20 13" xfId="29170"/>
    <cellStyle name="Normal 2 20 2" xfId="29171"/>
    <cellStyle name="Normal 2 20 2 2" xfId="29172"/>
    <cellStyle name="Normal 2 20 2 3" xfId="29173"/>
    <cellStyle name="Normal 2 20 2 4" xfId="29174"/>
    <cellStyle name="Normal 2 20 2 5" xfId="29175"/>
    <cellStyle name="Normal 2 20 2 6" xfId="29176"/>
    <cellStyle name="Normal 2 20 3" xfId="29177"/>
    <cellStyle name="Normal 2 20 3 2" xfId="29178"/>
    <cellStyle name="Normal 2 20 3 3" xfId="29179"/>
    <cellStyle name="Normal 2 20 3 4" xfId="29180"/>
    <cellStyle name="Normal 2 20 3 5" xfId="29181"/>
    <cellStyle name="Normal 2 20 3 6" xfId="29182"/>
    <cellStyle name="Normal 2 20 4" xfId="29183"/>
    <cellStyle name="Normal 2 20 4 2" xfId="29184"/>
    <cellStyle name="Normal 2 20 4 3" xfId="29185"/>
    <cellStyle name="Normal 2 20 4 4" xfId="29186"/>
    <cellStyle name="Normal 2 20 4 5" xfId="29187"/>
    <cellStyle name="Normal 2 20 4 6" xfId="29188"/>
    <cellStyle name="Normal 2 20 5" xfId="29189"/>
    <cellStyle name="Normal 2 20 5 2" xfId="29190"/>
    <cellStyle name="Normal 2 20 5 3" xfId="29191"/>
    <cellStyle name="Normal 2 20 5 4" xfId="29192"/>
    <cellStyle name="Normal 2 20 5 5" xfId="29193"/>
    <cellStyle name="Normal 2 20 5 6" xfId="29194"/>
    <cellStyle name="Normal 2 20 6" xfId="29195"/>
    <cellStyle name="Normal 2 20 6 2" xfId="29196"/>
    <cellStyle name="Normal 2 20 6 3" xfId="29197"/>
    <cellStyle name="Normal 2 20 6 4" xfId="29198"/>
    <cellStyle name="Normal 2 20 6 5" xfId="29199"/>
    <cellStyle name="Normal 2 20 6 6" xfId="29200"/>
    <cellStyle name="Normal 2 20 7" xfId="29201"/>
    <cellStyle name="Normal 2 20 7 2" xfId="29202"/>
    <cellStyle name="Normal 2 20 7 3" xfId="29203"/>
    <cellStyle name="Normal 2 20 7 4" xfId="29204"/>
    <cellStyle name="Normal 2 20 7 5" xfId="29205"/>
    <cellStyle name="Normal 2 20 7 6" xfId="29206"/>
    <cellStyle name="Normal 2 20 8" xfId="29207"/>
    <cellStyle name="Normal 2 20 9" xfId="29208"/>
    <cellStyle name="Normal 2 21" xfId="29209"/>
    <cellStyle name="Normal 2 21 10" xfId="29210"/>
    <cellStyle name="Normal 2 21 11" xfId="29211"/>
    <cellStyle name="Normal 2 21 12" xfId="29212"/>
    <cellStyle name="Normal 2 21 2" xfId="29213"/>
    <cellStyle name="Normal 2 21 2 2" xfId="29214"/>
    <cellStyle name="Normal 2 21 2 3" xfId="29215"/>
    <cellStyle name="Normal 2 21 2 4" xfId="29216"/>
    <cellStyle name="Normal 2 21 2 5" xfId="29217"/>
    <cellStyle name="Normal 2 21 2 6" xfId="29218"/>
    <cellStyle name="Normal 2 21 3" xfId="29219"/>
    <cellStyle name="Normal 2 21 3 2" xfId="29220"/>
    <cellStyle name="Normal 2 21 3 3" xfId="29221"/>
    <cellStyle name="Normal 2 21 3 4" xfId="29222"/>
    <cellStyle name="Normal 2 21 3 5" xfId="29223"/>
    <cellStyle name="Normal 2 21 3 6" xfId="29224"/>
    <cellStyle name="Normal 2 21 4" xfId="29225"/>
    <cellStyle name="Normal 2 21 4 2" xfId="29226"/>
    <cellStyle name="Normal 2 21 4 3" xfId="29227"/>
    <cellStyle name="Normal 2 21 4 4" xfId="29228"/>
    <cellStyle name="Normal 2 21 4 5" xfId="29229"/>
    <cellStyle name="Normal 2 21 4 6" xfId="29230"/>
    <cellStyle name="Normal 2 21 5" xfId="29231"/>
    <cellStyle name="Normal 2 21 5 2" xfId="29232"/>
    <cellStyle name="Normal 2 21 5 3" xfId="29233"/>
    <cellStyle name="Normal 2 21 5 4" xfId="29234"/>
    <cellStyle name="Normal 2 21 5 5" xfId="29235"/>
    <cellStyle name="Normal 2 21 5 6" xfId="29236"/>
    <cellStyle name="Normal 2 21 6" xfId="29237"/>
    <cellStyle name="Normal 2 21 6 2" xfId="29238"/>
    <cellStyle name="Normal 2 21 6 3" xfId="29239"/>
    <cellStyle name="Normal 2 21 6 4" xfId="29240"/>
    <cellStyle name="Normal 2 21 6 5" xfId="29241"/>
    <cellStyle name="Normal 2 21 6 6" xfId="29242"/>
    <cellStyle name="Normal 2 21 7" xfId="29243"/>
    <cellStyle name="Normal 2 21 7 2" xfId="29244"/>
    <cellStyle name="Normal 2 21 7 3" xfId="29245"/>
    <cellStyle name="Normal 2 21 7 4" xfId="29246"/>
    <cellStyle name="Normal 2 21 7 5" xfId="29247"/>
    <cellStyle name="Normal 2 21 7 6" xfId="29248"/>
    <cellStyle name="Normal 2 21 8" xfId="29249"/>
    <cellStyle name="Normal 2 21 9" xfId="29250"/>
    <cellStyle name="Normal 2 22" xfId="29251"/>
    <cellStyle name="Normal 2 22 10" xfId="29252"/>
    <cellStyle name="Normal 2 22 11" xfId="29253"/>
    <cellStyle name="Normal 2 22 12" xfId="29254"/>
    <cellStyle name="Normal 2 22 2" xfId="29255"/>
    <cellStyle name="Normal 2 22 2 2" xfId="29256"/>
    <cellStyle name="Normal 2 22 2 3" xfId="29257"/>
    <cellStyle name="Normal 2 22 2 4" xfId="29258"/>
    <cellStyle name="Normal 2 22 2 5" xfId="29259"/>
    <cellStyle name="Normal 2 22 2 6" xfId="29260"/>
    <cellStyle name="Normal 2 22 3" xfId="29261"/>
    <cellStyle name="Normal 2 22 3 2" xfId="29262"/>
    <cellStyle name="Normal 2 22 3 3" xfId="29263"/>
    <cellStyle name="Normal 2 22 3 4" xfId="29264"/>
    <cellStyle name="Normal 2 22 3 5" xfId="29265"/>
    <cellStyle name="Normal 2 22 3 6" xfId="29266"/>
    <cellStyle name="Normal 2 22 4" xfId="29267"/>
    <cellStyle name="Normal 2 22 4 2" xfId="29268"/>
    <cellStyle name="Normal 2 22 4 3" xfId="29269"/>
    <cellStyle name="Normal 2 22 4 4" xfId="29270"/>
    <cellStyle name="Normal 2 22 4 5" xfId="29271"/>
    <cellStyle name="Normal 2 22 4 6" xfId="29272"/>
    <cellStyle name="Normal 2 22 5" xfId="29273"/>
    <cellStyle name="Normal 2 22 5 2" xfId="29274"/>
    <cellStyle name="Normal 2 22 5 3" xfId="29275"/>
    <cellStyle name="Normal 2 22 5 4" xfId="29276"/>
    <cellStyle name="Normal 2 22 5 5" xfId="29277"/>
    <cellStyle name="Normal 2 22 5 6" xfId="29278"/>
    <cellStyle name="Normal 2 22 6" xfId="29279"/>
    <cellStyle name="Normal 2 22 6 2" xfId="29280"/>
    <cellStyle name="Normal 2 22 6 3" xfId="29281"/>
    <cellStyle name="Normal 2 22 6 4" xfId="29282"/>
    <cellStyle name="Normal 2 22 6 5" xfId="29283"/>
    <cellStyle name="Normal 2 22 6 6" xfId="29284"/>
    <cellStyle name="Normal 2 22 7" xfId="29285"/>
    <cellStyle name="Normal 2 22 7 2" xfId="29286"/>
    <cellStyle name="Normal 2 22 7 3" xfId="29287"/>
    <cellStyle name="Normal 2 22 7 4" xfId="29288"/>
    <cellStyle name="Normal 2 22 7 5" xfId="29289"/>
    <cellStyle name="Normal 2 22 7 6" xfId="29290"/>
    <cellStyle name="Normal 2 22 8" xfId="29291"/>
    <cellStyle name="Normal 2 22 9" xfId="29292"/>
    <cellStyle name="Normal 2 23" xfId="29293"/>
    <cellStyle name="Normal 2 23 10" xfId="29294"/>
    <cellStyle name="Normal 2 23 11" xfId="29295"/>
    <cellStyle name="Normal 2 23 12" xfId="29296"/>
    <cellStyle name="Normal 2 23 2" xfId="29297"/>
    <cellStyle name="Normal 2 23 2 2" xfId="29298"/>
    <cellStyle name="Normal 2 23 2 3" xfId="29299"/>
    <cellStyle name="Normal 2 23 2 4" xfId="29300"/>
    <cellStyle name="Normal 2 23 2 5" xfId="29301"/>
    <cellStyle name="Normal 2 23 2 6" xfId="29302"/>
    <cellStyle name="Normal 2 23 3" xfId="29303"/>
    <cellStyle name="Normal 2 23 3 2" xfId="29304"/>
    <cellStyle name="Normal 2 23 3 3" xfId="29305"/>
    <cellStyle name="Normal 2 23 3 4" xfId="29306"/>
    <cellStyle name="Normal 2 23 3 5" xfId="29307"/>
    <cellStyle name="Normal 2 23 3 6" xfId="29308"/>
    <cellStyle name="Normal 2 23 4" xfId="29309"/>
    <cellStyle name="Normal 2 23 4 2" xfId="29310"/>
    <cellStyle name="Normal 2 23 4 3" xfId="29311"/>
    <cellStyle name="Normal 2 23 4 4" xfId="29312"/>
    <cellStyle name="Normal 2 23 4 5" xfId="29313"/>
    <cellStyle name="Normal 2 23 4 6" xfId="29314"/>
    <cellStyle name="Normal 2 23 5" xfId="29315"/>
    <cellStyle name="Normal 2 23 5 2" xfId="29316"/>
    <cellStyle name="Normal 2 23 5 3" xfId="29317"/>
    <cellStyle name="Normal 2 23 5 4" xfId="29318"/>
    <cellStyle name="Normal 2 23 5 5" xfId="29319"/>
    <cellStyle name="Normal 2 23 5 6" xfId="29320"/>
    <cellStyle name="Normal 2 23 6" xfId="29321"/>
    <cellStyle name="Normal 2 23 6 2" xfId="29322"/>
    <cellStyle name="Normal 2 23 6 3" xfId="29323"/>
    <cellStyle name="Normal 2 23 6 4" xfId="29324"/>
    <cellStyle name="Normal 2 23 6 5" xfId="29325"/>
    <cellStyle name="Normal 2 23 6 6" xfId="29326"/>
    <cellStyle name="Normal 2 23 7" xfId="29327"/>
    <cellStyle name="Normal 2 23 7 2" xfId="29328"/>
    <cellStyle name="Normal 2 23 7 3" xfId="29329"/>
    <cellStyle name="Normal 2 23 7 4" xfId="29330"/>
    <cellStyle name="Normal 2 23 7 5" xfId="29331"/>
    <cellStyle name="Normal 2 23 7 6" xfId="29332"/>
    <cellStyle name="Normal 2 23 8" xfId="29333"/>
    <cellStyle name="Normal 2 23 9" xfId="29334"/>
    <cellStyle name="Normal 2 24" xfId="29335"/>
    <cellStyle name="Normal 2 24 2" xfId="29336"/>
    <cellStyle name="Normal 2 24 3" xfId="29337"/>
    <cellStyle name="Normal 2 24 4" xfId="29338"/>
    <cellStyle name="Normal 2 24 5" xfId="29339"/>
    <cellStyle name="Normal 2 24 6" xfId="29340"/>
    <cellStyle name="Normal 2 25" xfId="29341"/>
    <cellStyle name="Normal 2 25 2" xfId="29342"/>
    <cellStyle name="Normal 2 25 3" xfId="29343"/>
    <cellStyle name="Normal 2 25 4" xfId="29344"/>
    <cellStyle name="Normal 2 25 5" xfId="29345"/>
    <cellStyle name="Normal 2 25 6" xfId="29346"/>
    <cellStyle name="Normal 2 26" xfId="29347"/>
    <cellStyle name="Normal 2 26 2" xfId="29348"/>
    <cellStyle name="Normal 2 26 3" xfId="29349"/>
    <cellStyle name="Normal 2 26 4" xfId="29350"/>
    <cellStyle name="Normal 2 26 5" xfId="29351"/>
    <cellStyle name="Normal 2 26 6" xfId="29352"/>
    <cellStyle name="Normal 2 27" xfId="29353"/>
    <cellStyle name="Normal 2 27 2" xfId="29354"/>
    <cellStyle name="Normal 2 27 3" xfId="29355"/>
    <cellStyle name="Normal 2 27 4" xfId="29356"/>
    <cellStyle name="Normal 2 27 5" xfId="29357"/>
    <cellStyle name="Normal 2 27 6" xfId="29358"/>
    <cellStyle name="Normal 2 28" xfId="29359"/>
    <cellStyle name="Normal 2 28 2" xfId="29360"/>
    <cellStyle name="Normal 2 28 3" xfId="29361"/>
    <cellStyle name="Normal 2 28 4" xfId="29362"/>
    <cellStyle name="Normal 2 28 5" xfId="29363"/>
    <cellStyle name="Normal 2 28 6" xfId="29364"/>
    <cellStyle name="Normal 2 29" xfId="29365"/>
    <cellStyle name="Normal 2 29 2" xfId="29366"/>
    <cellStyle name="Normal 2 29 3" xfId="29367"/>
    <cellStyle name="Normal 2 29 4" xfId="29368"/>
    <cellStyle name="Normal 2 29 5" xfId="29369"/>
    <cellStyle name="Normal 2 29 6" xfId="29370"/>
    <cellStyle name="Normal 2 3" xfId="29371"/>
    <cellStyle name="Normal 2 3 10" xfId="29372"/>
    <cellStyle name="Normal 2 3 10 10" xfId="29373"/>
    <cellStyle name="Normal 2 3 10 11" xfId="29374"/>
    <cellStyle name="Normal 2 3 10 2" xfId="29375"/>
    <cellStyle name="Normal 2 3 10 3" xfId="29376"/>
    <cellStyle name="Normal 2 3 10 4" xfId="29377"/>
    <cellStyle name="Normal 2 3 10 5" xfId="29378"/>
    <cellStyle name="Normal 2 3 10 6" xfId="29379"/>
    <cellStyle name="Normal 2 3 10 7" xfId="29380"/>
    <cellStyle name="Normal 2 3 10 8" xfId="29381"/>
    <cellStyle name="Normal 2 3 10 9" xfId="29382"/>
    <cellStyle name="Normal 2 3 11" xfId="29383"/>
    <cellStyle name="Normal 2 3 11 2" xfId="29384"/>
    <cellStyle name="Normal 2 3 11 3" xfId="29385"/>
    <cellStyle name="Normal 2 3 11 4" xfId="29386"/>
    <cellStyle name="Normal 2 3 11 5" xfId="29387"/>
    <cellStyle name="Normal 2 3 11 6" xfId="29388"/>
    <cellStyle name="Normal 2 3 12" xfId="29389"/>
    <cellStyle name="Normal 2 3 12 2" xfId="29390"/>
    <cellStyle name="Normal 2 3 12 3" xfId="29391"/>
    <cellStyle name="Normal 2 3 12 4" xfId="29392"/>
    <cellStyle name="Normal 2 3 12 5" xfId="29393"/>
    <cellStyle name="Normal 2 3 12 6" xfId="29394"/>
    <cellStyle name="Normal 2 3 13" xfId="29395"/>
    <cellStyle name="Normal 2 3 13 2" xfId="29396"/>
    <cellStyle name="Normal 2 3 13 3" xfId="29397"/>
    <cellStyle name="Normal 2 3 13 4" xfId="29398"/>
    <cellStyle name="Normal 2 3 13 5" xfId="29399"/>
    <cellStyle name="Normal 2 3 13 6" xfId="29400"/>
    <cellStyle name="Normal 2 3 14" xfId="29401"/>
    <cellStyle name="Normal 2 3 14 2" xfId="29402"/>
    <cellStyle name="Normal 2 3 14 3" xfId="29403"/>
    <cellStyle name="Normal 2 3 14 4" xfId="29404"/>
    <cellStyle name="Normal 2 3 14 5" xfId="29405"/>
    <cellStyle name="Normal 2 3 14 6" xfId="29406"/>
    <cellStyle name="Normal 2 3 15" xfId="29407"/>
    <cellStyle name="Normal 2 3 16" xfId="29408"/>
    <cellStyle name="Normal 2 3 17" xfId="29409"/>
    <cellStyle name="Normal 2 3 18" xfId="29410"/>
    <cellStyle name="Normal 2 3 19" xfId="29411"/>
    <cellStyle name="Normal 2 3 2" xfId="29412"/>
    <cellStyle name="Normal 2 3 2 2" xfId="29413"/>
    <cellStyle name="Normal 2 3 2 2 2" xfId="29414"/>
    <cellStyle name="Normal 2 3 2 3" xfId="29415"/>
    <cellStyle name="Normal 2 3 2 3 2" xfId="29416"/>
    <cellStyle name="Normal 2 3 2 4" xfId="29417"/>
    <cellStyle name="Normal 2 3 2 4 2" xfId="29418"/>
    <cellStyle name="Normal 2 3 20" xfId="29419"/>
    <cellStyle name="Normal 2 3 21" xfId="29420"/>
    <cellStyle name="Normal 2 3 22" xfId="29421"/>
    <cellStyle name="Normal 2 3 23" xfId="29422"/>
    <cellStyle name="Normal 2 3 24" xfId="29423"/>
    <cellStyle name="Normal 2 3 3" xfId="29424"/>
    <cellStyle name="Normal 2 3 3 2" xfId="29425"/>
    <cellStyle name="Normal 2 3 3 3" xfId="29426"/>
    <cellStyle name="Normal 2 3 3 4" xfId="29427"/>
    <cellStyle name="Normal 2 3 4" xfId="29428"/>
    <cellStyle name="Normal 2 3 4 2" xfId="29429"/>
    <cellStyle name="Normal 2 3 4 3" xfId="29430"/>
    <cellStyle name="Normal 2 3 5" xfId="29431"/>
    <cellStyle name="Normal 2 3 5 10" xfId="29432"/>
    <cellStyle name="Normal 2 3 5 11" xfId="29433"/>
    <cellStyle name="Normal 2 3 5 12" xfId="29434"/>
    <cellStyle name="Normal 2 3 5 13" xfId="29435"/>
    <cellStyle name="Normal 2 3 5 14" xfId="29436"/>
    <cellStyle name="Normal 2 3 5 2" xfId="29437"/>
    <cellStyle name="Normal 2 3 5 2 10" xfId="29438"/>
    <cellStyle name="Normal 2 3 5 2 11" xfId="29439"/>
    <cellStyle name="Normal 2 3 5 2 12" xfId="29440"/>
    <cellStyle name="Normal 2 3 5 2 2" xfId="29441"/>
    <cellStyle name="Normal 2 3 5 2 2 2" xfId="29442"/>
    <cellStyle name="Normal 2 3 5 2 2 3" xfId="29443"/>
    <cellStyle name="Normal 2 3 5 2 2 4" xfId="29444"/>
    <cellStyle name="Normal 2 3 5 2 2 5" xfId="29445"/>
    <cellStyle name="Normal 2 3 5 2 2 6" xfId="29446"/>
    <cellStyle name="Normal 2 3 5 2 3" xfId="29447"/>
    <cellStyle name="Normal 2 3 5 2 3 2" xfId="29448"/>
    <cellStyle name="Normal 2 3 5 2 3 3" xfId="29449"/>
    <cellStyle name="Normal 2 3 5 2 3 4" xfId="29450"/>
    <cellStyle name="Normal 2 3 5 2 3 5" xfId="29451"/>
    <cellStyle name="Normal 2 3 5 2 3 6" xfId="29452"/>
    <cellStyle name="Normal 2 3 5 2 4" xfId="29453"/>
    <cellStyle name="Normal 2 3 5 2 4 2" xfId="29454"/>
    <cellStyle name="Normal 2 3 5 2 4 3" xfId="29455"/>
    <cellStyle name="Normal 2 3 5 2 4 4" xfId="29456"/>
    <cellStyle name="Normal 2 3 5 2 4 5" xfId="29457"/>
    <cellStyle name="Normal 2 3 5 2 4 6" xfId="29458"/>
    <cellStyle name="Normal 2 3 5 2 5" xfId="29459"/>
    <cellStyle name="Normal 2 3 5 2 5 2" xfId="29460"/>
    <cellStyle name="Normal 2 3 5 2 5 3" xfId="29461"/>
    <cellStyle name="Normal 2 3 5 2 5 4" xfId="29462"/>
    <cellStyle name="Normal 2 3 5 2 5 5" xfId="29463"/>
    <cellStyle name="Normal 2 3 5 2 5 6" xfId="29464"/>
    <cellStyle name="Normal 2 3 5 2 6" xfId="29465"/>
    <cellStyle name="Normal 2 3 5 2 6 2" xfId="29466"/>
    <cellStyle name="Normal 2 3 5 2 6 3" xfId="29467"/>
    <cellStyle name="Normal 2 3 5 2 6 4" xfId="29468"/>
    <cellStyle name="Normal 2 3 5 2 6 5" xfId="29469"/>
    <cellStyle name="Normal 2 3 5 2 6 6" xfId="29470"/>
    <cellStyle name="Normal 2 3 5 2 7" xfId="29471"/>
    <cellStyle name="Normal 2 3 5 2 7 2" xfId="29472"/>
    <cellStyle name="Normal 2 3 5 2 7 3" xfId="29473"/>
    <cellStyle name="Normal 2 3 5 2 7 4" xfId="29474"/>
    <cellStyle name="Normal 2 3 5 2 7 5" xfId="29475"/>
    <cellStyle name="Normal 2 3 5 2 7 6" xfId="29476"/>
    <cellStyle name="Normal 2 3 5 2 8" xfId="29477"/>
    <cellStyle name="Normal 2 3 5 2 9" xfId="29478"/>
    <cellStyle name="Normal 2 3 5 3" xfId="29479"/>
    <cellStyle name="Normal 2 3 5 3 2" xfId="29480"/>
    <cellStyle name="Normal 2 3 5 3 3" xfId="29481"/>
    <cellStyle name="Normal 2 3 5 3 4" xfId="29482"/>
    <cellStyle name="Normal 2 3 5 3 5" xfId="29483"/>
    <cellStyle name="Normal 2 3 5 3 6" xfId="29484"/>
    <cellStyle name="Normal 2 3 5 4" xfId="29485"/>
    <cellStyle name="Normal 2 3 5 4 2" xfId="29486"/>
    <cellStyle name="Normal 2 3 5 4 3" xfId="29487"/>
    <cellStyle name="Normal 2 3 5 4 4" xfId="29488"/>
    <cellStyle name="Normal 2 3 5 4 5" xfId="29489"/>
    <cellStyle name="Normal 2 3 5 4 6" xfId="29490"/>
    <cellStyle name="Normal 2 3 5 5" xfId="29491"/>
    <cellStyle name="Normal 2 3 5 5 2" xfId="29492"/>
    <cellStyle name="Normal 2 3 5 5 3" xfId="29493"/>
    <cellStyle name="Normal 2 3 5 5 4" xfId="29494"/>
    <cellStyle name="Normal 2 3 5 5 5" xfId="29495"/>
    <cellStyle name="Normal 2 3 5 5 6" xfId="29496"/>
    <cellStyle name="Normal 2 3 5 6" xfId="29497"/>
    <cellStyle name="Normal 2 3 5 6 2" xfId="29498"/>
    <cellStyle name="Normal 2 3 5 6 3" xfId="29499"/>
    <cellStyle name="Normal 2 3 5 6 4" xfId="29500"/>
    <cellStyle name="Normal 2 3 5 6 5" xfId="29501"/>
    <cellStyle name="Normal 2 3 5 6 6" xfId="29502"/>
    <cellStyle name="Normal 2 3 5 7" xfId="29503"/>
    <cellStyle name="Normal 2 3 5 7 2" xfId="29504"/>
    <cellStyle name="Normal 2 3 5 7 3" xfId="29505"/>
    <cellStyle name="Normal 2 3 5 7 4" xfId="29506"/>
    <cellStyle name="Normal 2 3 5 7 5" xfId="29507"/>
    <cellStyle name="Normal 2 3 5 7 6" xfId="29508"/>
    <cellStyle name="Normal 2 3 5 8" xfId="29509"/>
    <cellStyle name="Normal 2 3 5 8 2" xfId="29510"/>
    <cellStyle name="Normal 2 3 5 8 3" xfId="29511"/>
    <cellStyle name="Normal 2 3 5 8 4" xfId="29512"/>
    <cellStyle name="Normal 2 3 5 8 5" xfId="29513"/>
    <cellStyle name="Normal 2 3 5 8 6" xfId="29514"/>
    <cellStyle name="Normal 2 3 5 9" xfId="29515"/>
    <cellStyle name="Normal 2 3 6" xfId="29516"/>
    <cellStyle name="Normal 2 3 6 10" xfId="29517"/>
    <cellStyle name="Normal 2 3 6 11" xfId="29518"/>
    <cellStyle name="Normal 2 3 6 12" xfId="29519"/>
    <cellStyle name="Normal 2 3 6 13" xfId="29520"/>
    <cellStyle name="Normal 2 3 6 2" xfId="29521"/>
    <cellStyle name="Normal 2 3 6 2 10" xfId="29522"/>
    <cellStyle name="Normal 2 3 6 2 11" xfId="29523"/>
    <cellStyle name="Normal 2 3 6 2 12" xfId="29524"/>
    <cellStyle name="Normal 2 3 6 2 2" xfId="29525"/>
    <cellStyle name="Normal 2 3 6 2 2 2" xfId="29526"/>
    <cellStyle name="Normal 2 3 6 2 2 3" xfId="29527"/>
    <cellStyle name="Normal 2 3 6 2 2 4" xfId="29528"/>
    <cellStyle name="Normal 2 3 6 2 2 5" xfId="29529"/>
    <cellStyle name="Normal 2 3 6 2 2 6" xfId="29530"/>
    <cellStyle name="Normal 2 3 6 2 3" xfId="29531"/>
    <cellStyle name="Normal 2 3 6 2 3 2" xfId="29532"/>
    <cellStyle name="Normal 2 3 6 2 3 3" xfId="29533"/>
    <cellStyle name="Normal 2 3 6 2 3 4" xfId="29534"/>
    <cellStyle name="Normal 2 3 6 2 3 5" xfId="29535"/>
    <cellStyle name="Normal 2 3 6 2 3 6" xfId="29536"/>
    <cellStyle name="Normal 2 3 6 2 4" xfId="29537"/>
    <cellStyle name="Normal 2 3 6 2 4 2" xfId="29538"/>
    <cellStyle name="Normal 2 3 6 2 4 3" xfId="29539"/>
    <cellStyle name="Normal 2 3 6 2 4 4" xfId="29540"/>
    <cellStyle name="Normal 2 3 6 2 4 5" xfId="29541"/>
    <cellStyle name="Normal 2 3 6 2 4 6" xfId="29542"/>
    <cellStyle name="Normal 2 3 6 2 5" xfId="29543"/>
    <cellStyle name="Normal 2 3 6 2 5 2" xfId="29544"/>
    <cellStyle name="Normal 2 3 6 2 5 3" xfId="29545"/>
    <cellStyle name="Normal 2 3 6 2 5 4" xfId="29546"/>
    <cellStyle name="Normal 2 3 6 2 5 5" xfId="29547"/>
    <cellStyle name="Normal 2 3 6 2 5 6" xfId="29548"/>
    <cellStyle name="Normal 2 3 6 2 6" xfId="29549"/>
    <cellStyle name="Normal 2 3 6 2 6 2" xfId="29550"/>
    <cellStyle name="Normal 2 3 6 2 6 3" xfId="29551"/>
    <cellStyle name="Normal 2 3 6 2 6 4" xfId="29552"/>
    <cellStyle name="Normal 2 3 6 2 6 5" xfId="29553"/>
    <cellStyle name="Normal 2 3 6 2 6 6" xfId="29554"/>
    <cellStyle name="Normal 2 3 6 2 7" xfId="29555"/>
    <cellStyle name="Normal 2 3 6 2 7 2" xfId="29556"/>
    <cellStyle name="Normal 2 3 6 2 7 3" xfId="29557"/>
    <cellStyle name="Normal 2 3 6 2 7 4" xfId="29558"/>
    <cellStyle name="Normal 2 3 6 2 7 5" xfId="29559"/>
    <cellStyle name="Normal 2 3 6 2 7 6" xfId="29560"/>
    <cellStyle name="Normal 2 3 6 2 8" xfId="29561"/>
    <cellStyle name="Normal 2 3 6 2 9" xfId="29562"/>
    <cellStyle name="Normal 2 3 6 3" xfId="29563"/>
    <cellStyle name="Normal 2 3 6 3 2" xfId="29564"/>
    <cellStyle name="Normal 2 3 6 3 3" xfId="29565"/>
    <cellStyle name="Normal 2 3 6 3 4" xfId="29566"/>
    <cellStyle name="Normal 2 3 6 3 5" xfId="29567"/>
    <cellStyle name="Normal 2 3 6 3 6" xfId="29568"/>
    <cellStyle name="Normal 2 3 6 4" xfId="29569"/>
    <cellStyle name="Normal 2 3 6 4 2" xfId="29570"/>
    <cellStyle name="Normal 2 3 6 4 3" xfId="29571"/>
    <cellStyle name="Normal 2 3 6 4 4" xfId="29572"/>
    <cellStyle name="Normal 2 3 6 4 5" xfId="29573"/>
    <cellStyle name="Normal 2 3 6 4 6" xfId="29574"/>
    <cellStyle name="Normal 2 3 6 5" xfId="29575"/>
    <cellStyle name="Normal 2 3 6 5 2" xfId="29576"/>
    <cellStyle name="Normal 2 3 6 5 3" xfId="29577"/>
    <cellStyle name="Normal 2 3 6 5 4" xfId="29578"/>
    <cellStyle name="Normal 2 3 6 5 5" xfId="29579"/>
    <cellStyle name="Normal 2 3 6 5 6" xfId="29580"/>
    <cellStyle name="Normal 2 3 6 6" xfId="29581"/>
    <cellStyle name="Normal 2 3 6 6 2" xfId="29582"/>
    <cellStyle name="Normal 2 3 6 6 3" xfId="29583"/>
    <cellStyle name="Normal 2 3 6 6 4" xfId="29584"/>
    <cellStyle name="Normal 2 3 6 6 5" xfId="29585"/>
    <cellStyle name="Normal 2 3 6 6 6" xfId="29586"/>
    <cellStyle name="Normal 2 3 6 7" xfId="29587"/>
    <cellStyle name="Normal 2 3 6 7 2" xfId="29588"/>
    <cellStyle name="Normal 2 3 6 7 3" xfId="29589"/>
    <cellStyle name="Normal 2 3 6 7 4" xfId="29590"/>
    <cellStyle name="Normal 2 3 6 7 5" xfId="29591"/>
    <cellStyle name="Normal 2 3 6 7 6" xfId="29592"/>
    <cellStyle name="Normal 2 3 6 8" xfId="29593"/>
    <cellStyle name="Normal 2 3 6 8 2" xfId="29594"/>
    <cellStyle name="Normal 2 3 6 8 3" xfId="29595"/>
    <cellStyle name="Normal 2 3 6 8 4" xfId="29596"/>
    <cellStyle name="Normal 2 3 6 8 5" xfId="29597"/>
    <cellStyle name="Normal 2 3 6 8 6" xfId="29598"/>
    <cellStyle name="Normal 2 3 6 9" xfId="29599"/>
    <cellStyle name="Normal 2 3 7" xfId="29600"/>
    <cellStyle name="Normal 2 3 7 10" xfId="29601"/>
    <cellStyle name="Normal 2 3 7 11" xfId="29602"/>
    <cellStyle name="Normal 2 3 7 12" xfId="29603"/>
    <cellStyle name="Normal 2 3 7 13" xfId="29604"/>
    <cellStyle name="Normal 2 3 7 2" xfId="29605"/>
    <cellStyle name="Normal 2 3 7 2 10" xfId="29606"/>
    <cellStyle name="Normal 2 3 7 2 11" xfId="29607"/>
    <cellStyle name="Normal 2 3 7 2 12" xfId="29608"/>
    <cellStyle name="Normal 2 3 7 2 2" xfId="29609"/>
    <cellStyle name="Normal 2 3 7 2 2 2" xfId="29610"/>
    <cellStyle name="Normal 2 3 7 2 2 3" xfId="29611"/>
    <cellStyle name="Normal 2 3 7 2 2 4" xfId="29612"/>
    <cellStyle name="Normal 2 3 7 2 2 5" xfId="29613"/>
    <cellStyle name="Normal 2 3 7 2 2 6" xfId="29614"/>
    <cellStyle name="Normal 2 3 7 2 3" xfId="29615"/>
    <cellStyle name="Normal 2 3 7 2 3 2" xfId="29616"/>
    <cellStyle name="Normal 2 3 7 2 3 3" xfId="29617"/>
    <cellStyle name="Normal 2 3 7 2 3 4" xfId="29618"/>
    <cellStyle name="Normal 2 3 7 2 3 5" xfId="29619"/>
    <cellStyle name="Normal 2 3 7 2 3 6" xfId="29620"/>
    <cellStyle name="Normal 2 3 7 2 4" xfId="29621"/>
    <cellStyle name="Normal 2 3 7 2 4 2" xfId="29622"/>
    <cellStyle name="Normal 2 3 7 2 4 3" xfId="29623"/>
    <cellStyle name="Normal 2 3 7 2 4 4" xfId="29624"/>
    <cellStyle name="Normal 2 3 7 2 4 5" xfId="29625"/>
    <cellStyle name="Normal 2 3 7 2 4 6" xfId="29626"/>
    <cellStyle name="Normal 2 3 7 2 5" xfId="29627"/>
    <cellStyle name="Normal 2 3 7 2 5 2" xfId="29628"/>
    <cellStyle name="Normal 2 3 7 2 5 3" xfId="29629"/>
    <cellStyle name="Normal 2 3 7 2 5 4" xfId="29630"/>
    <cellStyle name="Normal 2 3 7 2 5 5" xfId="29631"/>
    <cellStyle name="Normal 2 3 7 2 5 6" xfId="29632"/>
    <cellStyle name="Normal 2 3 7 2 6" xfId="29633"/>
    <cellStyle name="Normal 2 3 7 2 6 2" xfId="29634"/>
    <cellStyle name="Normal 2 3 7 2 6 3" xfId="29635"/>
    <cellStyle name="Normal 2 3 7 2 6 4" xfId="29636"/>
    <cellStyle name="Normal 2 3 7 2 6 5" xfId="29637"/>
    <cellStyle name="Normal 2 3 7 2 6 6" xfId="29638"/>
    <cellStyle name="Normal 2 3 7 2 7" xfId="29639"/>
    <cellStyle name="Normal 2 3 7 2 7 2" xfId="29640"/>
    <cellStyle name="Normal 2 3 7 2 7 3" xfId="29641"/>
    <cellStyle name="Normal 2 3 7 2 7 4" xfId="29642"/>
    <cellStyle name="Normal 2 3 7 2 7 5" xfId="29643"/>
    <cellStyle name="Normal 2 3 7 2 7 6" xfId="29644"/>
    <cellStyle name="Normal 2 3 7 2 8" xfId="29645"/>
    <cellStyle name="Normal 2 3 7 2 9" xfId="29646"/>
    <cellStyle name="Normal 2 3 7 3" xfId="29647"/>
    <cellStyle name="Normal 2 3 7 3 2" xfId="29648"/>
    <cellStyle name="Normal 2 3 7 3 3" xfId="29649"/>
    <cellStyle name="Normal 2 3 7 3 4" xfId="29650"/>
    <cellStyle name="Normal 2 3 7 3 5" xfId="29651"/>
    <cellStyle name="Normal 2 3 7 3 6" xfId="29652"/>
    <cellStyle name="Normal 2 3 7 4" xfId="29653"/>
    <cellStyle name="Normal 2 3 7 4 2" xfId="29654"/>
    <cellStyle name="Normal 2 3 7 4 3" xfId="29655"/>
    <cellStyle name="Normal 2 3 7 4 4" xfId="29656"/>
    <cellStyle name="Normal 2 3 7 4 5" xfId="29657"/>
    <cellStyle name="Normal 2 3 7 4 6" xfId="29658"/>
    <cellStyle name="Normal 2 3 7 5" xfId="29659"/>
    <cellStyle name="Normal 2 3 7 5 2" xfId="29660"/>
    <cellStyle name="Normal 2 3 7 5 3" xfId="29661"/>
    <cellStyle name="Normal 2 3 7 5 4" xfId="29662"/>
    <cellStyle name="Normal 2 3 7 5 5" xfId="29663"/>
    <cellStyle name="Normal 2 3 7 5 6" xfId="29664"/>
    <cellStyle name="Normal 2 3 7 6" xfId="29665"/>
    <cellStyle name="Normal 2 3 7 6 2" xfId="29666"/>
    <cellStyle name="Normal 2 3 7 6 3" xfId="29667"/>
    <cellStyle name="Normal 2 3 7 6 4" xfId="29668"/>
    <cellStyle name="Normal 2 3 7 6 5" xfId="29669"/>
    <cellStyle name="Normal 2 3 7 6 6" xfId="29670"/>
    <cellStyle name="Normal 2 3 7 7" xfId="29671"/>
    <cellStyle name="Normal 2 3 7 7 2" xfId="29672"/>
    <cellStyle name="Normal 2 3 7 7 3" xfId="29673"/>
    <cellStyle name="Normal 2 3 7 7 4" xfId="29674"/>
    <cellStyle name="Normal 2 3 7 7 5" xfId="29675"/>
    <cellStyle name="Normal 2 3 7 7 6" xfId="29676"/>
    <cellStyle name="Normal 2 3 7 8" xfId="29677"/>
    <cellStyle name="Normal 2 3 7 8 2" xfId="29678"/>
    <cellStyle name="Normal 2 3 7 8 3" xfId="29679"/>
    <cellStyle name="Normal 2 3 7 8 4" xfId="29680"/>
    <cellStyle name="Normal 2 3 7 8 5" xfId="29681"/>
    <cellStyle name="Normal 2 3 7 8 6" xfId="29682"/>
    <cellStyle name="Normal 2 3 7 9" xfId="29683"/>
    <cellStyle name="Normal 2 3 8" xfId="29684"/>
    <cellStyle name="Normal 2 3 8 10" xfId="29685"/>
    <cellStyle name="Normal 2 3 8 11" xfId="29686"/>
    <cellStyle name="Normal 2 3 8 12" xfId="29687"/>
    <cellStyle name="Normal 2 3 8 2" xfId="29688"/>
    <cellStyle name="Normal 2 3 8 2 2" xfId="29689"/>
    <cellStyle name="Normal 2 3 8 2 3" xfId="29690"/>
    <cellStyle name="Normal 2 3 8 2 4" xfId="29691"/>
    <cellStyle name="Normal 2 3 8 2 5" xfId="29692"/>
    <cellStyle name="Normal 2 3 8 2 6" xfId="29693"/>
    <cellStyle name="Normal 2 3 8 3" xfId="29694"/>
    <cellStyle name="Normal 2 3 8 3 2" xfId="29695"/>
    <cellStyle name="Normal 2 3 8 3 3" xfId="29696"/>
    <cellStyle name="Normal 2 3 8 3 4" xfId="29697"/>
    <cellStyle name="Normal 2 3 8 3 5" xfId="29698"/>
    <cellStyle name="Normal 2 3 8 3 6" xfId="29699"/>
    <cellStyle name="Normal 2 3 8 4" xfId="29700"/>
    <cellStyle name="Normal 2 3 8 4 2" xfId="29701"/>
    <cellStyle name="Normal 2 3 8 4 3" xfId="29702"/>
    <cellStyle name="Normal 2 3 8 4 4" xfId="29703"/>
    <cellStyle name="Normal 2 3 8 4 5" xfId="29704"/>
    <cellStyle name="Normal 2 3 8 4 6" xfId="29705"/>
    <cellStyle name="Normal 2 3 8 5" xfId="29706"/>
    <cellStyle name="Normal 2 3 8 5 2" xfId="29707"/>
    <cellStyle name="Normal 2 3 8 5 3" xfId="29708"/>
    <cellStyle name="Normal 2 3 8 5 4" xfId="29709"/>
    <cellStyle name="Normal 2 3 8 5 5" xfId="29710"/>
    <cellStyle name="Normal 2 3 8 5 6" xfId="29711"/>
    <cellStyle name="Normal 2 3 8 6" xfId="29712"/>
    <cellStyle name="Normal 2 3 8 6 2" xfId="29713"/>
    <cellStyle name="Normal 2 3 8 6 3" xfId="29714"/>
    <cellStyle name="Normal 2 3 8 6 4" xfId="29715"/>
    <cellStyle name="Normal 2 3 8 6 5" xfId="29716"/>
    <cellStyle name="Normal 2 3 8 6 6" xfId="29717"/>
    <cellStyle name="Normal 2 3 8 7" xfId="29718"/>
    <cellStyle name="Normal 2 3 8 7 2" xfId="29719"/>
    <cellStyle name="Normal 2 3 8 7 3" xfId="29720"/>
    <cellStyle name="Normal 2 3 8 7 4" xfId="29721"/>
    <cellStyle name="Normal 2 3 8 7 5" xfId="29722"/>
    <cellStyle name="Normal 2 3 8 7 6" xfId="29723"/>
    <cellStyle name="Normal 2 3 8 8" xfId="29724"/>
    <cellStyle name="Normal 2 3 8 9" xfId="29725"/>
    <cellStyle name="Normal 2 3 9" xfId="29726"/>
    <cellStyle name="Normal 2 3 9 10" xfId="29727"/>
    <cellStyle name="Normal 2 3 9 11" xfId="29728"/>
    <cellStyle name="Normal 2 3 9 2" xfId="29729"/>
    <cellStyle name="Normal 2 3 9 3" xfId="29730"/>
    <cellStyle name="Normal 2 3 9 4" xfId="29731"/>
    <cellStyle name="Normal 2 3 9 5" xfId="29732"/>
    <cellStyle name="Normal 2 3 9 6" xfId="29733"/>
    <cellStyle name="Normal 2 3 9 7" xfId="29734"/>
    <cellStyle name="Normal 2 3 9 8" xfId="29735"/>
    <cellStyle name="Normal 2 3 9 9" xfId="29736"/>
    <cellStyle name="Normal 2 3_2010 Return to Provision" xfId="29737"/>
    <cellStyle name="Normal 2 30" xfId="29738"/>
    <cellStyle name="Normal 2 31" xfId="29739"/>
    <cellStyle name="Normal 2 32" xfId="29740"/>
    <cellStyle name="Normal 2 33" xfId="29741"/>
    <cellStyle name="Normal 2 34" xfId="29742"/>
    <cellStyle name="Normal 2 35" xfId="29743"/>
    <cellStyle name="Normal 2 36" xfId="29744"/>
    <cellStyle name="Normal 2 37" xfId="29745"/>
    <cellStyle name="Normal 2 38" xfId="29746"/>
    <cellStyle name="Normal 2 39" xfId="29747"/>
    <cellStyle name="Normal 2 4" xfId="29748"/>
    <cellStyle name="Normal 2 4 10" xfId="29749"/>
    <cellStyle name="Normal 2 4 10 10" xfId="29750"/>
    <cellStyle name="Normal 2 4 10 11" xfId="29751"/>
    <cellStyle name="Normal 2 4 10 2" xfId="29752"/>
    <cellStyle name="Normal 2 4 10 3" xfId="29753"/>
    <cellStyle name="Normal 2 4 10 4" xfId="29754"/>
    <cellStyle name="Normal 2 4 10 5" xfId="29755"/>
    <cellStyle name="Normal 2 4 10 6" xfId="29756"/>
    <cellStyle name="Normal 2 4 10 7" xfId="29757"/>
    <cellStyle name="Normal 2 4 10 8" xfId="29758"/>
    <cellStyle name="Normal 2 4 10 9" xfId="29759"/>
    <cellStyle name="Normal 2 4 11" xfId="29760"/>
    <cellStyle name="Normal 2 4 11 2" xfId="29761"/>
    <cellStyle name="Normal 2 4 11 3" xfId="29762"/>
    <cellStyle name="Normal 2 4 11 4" xfId="29763"/>
    <cellStyle name="Normal 2 4 11 5" xfId="29764"/>
    <cellStyle name="Normal 2 4 11 6" xfId="29765"/>
    <cellStyle name="Normal 2 4 12" xfId="29766"/>
    <cellStyle name="Normal 2 4 12 2" xfId="29767"/>
    <cellStyle name="Normal 2 4 12 3" xfId="29768"/>
    <cellStyle name="Normal 2 4 12 4" xfId="29769"/>
    <cellStyle name="Normal 2 4 12 5" xfId="29770"/>
    <cellStyle name="Normal 2 4 12 6" xfId="29771"/>
    <cellStyle name="Normal 2 4 13" xfId="29772"/>
    <cellStyle name="Normal 2 4 13 2" xfId="29773"/>
    <cellStyle name="Normal 2 4 13 3" xfId="29774"/>
    <cellStyle name="Normal 2 4 13 4" xfId="29775"/>
    <cellStyle name="Normal 2 4 13 5" xfId="29776"/>
    <cellStyle name="Normal 2 4 13 6" xfId="29777"/>
    <cellStyle name="Normal 2 4 14" xfId="29778"/>
    <cellStyle name="Normal 2 4 14 2" xfId="29779"/>
    <cellStyle name="Normal 2 4 14 3" xfId="29780"/>
    <cellStyle name="Normal 2 4 14 4" xfId="29781"/>
    <cellStyle name="Normal 2 4 14 5" xfId="29782"/>
    <cellStyle name="Normal 2 4 14 6" xfId="29783"/>
    <cellStyle name="Normal 2 4 15" xfId="29784"/>
    <cellStyle name="Normal 2 4 16" xfId="29785"/>
    <cellStyle name="Normal 2 4 17" xfId="29786"/>
    <cellStyle name="Normal 2 4 18" xfId="29787"/>
    <cellStyle name="Normal 2 4 19" xfId="29788"/>
    <cellStyle name="Normal 2 4 2" xfId="29789"/>
    <cellStyle name="Normal 2 4 2 2" xfId="29790"/>
    <cellStyle name="Normal 2 4 20" xfId="29791"/>
    <cellStyle name="Normal 2 4 21" xfId="29792"/>
    <cellStyle name="Normal 2 4 3" xfId="29793"/>
    <cellStyle name="Normal 2 4 4" xfId="29794"/>
    <cellStyle name="Normal 2 4 5" xfId="29795"/>
    <cellStyle name="Normal 2 4 5 10" xfId="29796"/>
    <cellStyle name="Normal 2 4 5 11" xfId="29797"/>
    <cellStyle name="Normal 2 4 5 12" xfId="29798"/>
    <cellStyle name="Normal 2 4 5 13" xfId="29799"/>
    <cellStyle name="Normal 2 4 5 14" xfId="29800"/>
    <cellStyle name="Normal 2 4 5 15" xfId="29801"/>
    <cellStyle name="Normal 2 4 5 2" xfId="29802"/>
    <cellStyle name="Normal 2 4 5 2 10" xfId="29803"/>
    <cellStyle name="Normal 2 4 5 2 11" xfId="29804"/>
    <cellStyle name="Normal 2 4 5 2 12" xfId="29805"/>
    <cellStyle name="Normal 2 4 5 2 2" xfId="29806"/>
    <cellStyle name="Normal 2 4 5 2 2 2" xfId="29807"/>
    <cellStyle name="Normal 2 4 5 2 2 3" xfId="29808"/>
    <cellStyle name="Normal 2 4 5 2 2 4" xfId="29809"/>
    <cellStyle name="Normal 2 4 5 2 2 5" xfId="29810"/>
    <cellStyle name="Normal 2 4 5 2 2 6" xfId="29811"/>
    <cellStyle name="Normal 2 4 5 2 3" xfId="29812"/>
    <cellStyle name="Normal 2 4 5 2 3 2" xfId="29813"/>
    <cellStyle name="Normal 2 4 5 2 3 3" xfId="29814"/>
    <cellStyle name="Normal 2 4 5 2 3 4" xfId="29815"/>
    <cellStyle name="Normal 2 4 5 2 3 5" xfId="29816"/>
    <cellStyle name="Normal 2 4 5 2 3 6" xfId="29817"/>
    <cellStyle name="Normal 2 4 5 2 4" xfId="29818"/>
    <cellStyle name="Normal 2 4 5 2 4 2" xfId="29819"/>
    <cellStyle name="Normal 2 4 5 2 4 3" xfId="29820"/>
    <cellStyle name="Normal 2 4 5 2 4 4" xfId="29821"/>
    <cellStyle name="Normal 2 4 5 2 4 5" xfId="29822"/>
    <cellStyle name="Normal 2 4 5 2 4 6" xfId="29823"/>
    <cellStyle name="Normal 2 4 5 2 5" xfId="29824"/>
    <cellStyle name="Normal 2 4 5 2 5 2" xfId="29825"/>
    <cellStyle name="Normal 2 4 5 2 5 3" xfId="29826"/>
    <cellStyle name="Normal 2 4 5 2 5 4" xfId="29827"/>
    <cellStyle name="Normal 2 4 5 2 5 5" xfId="29828"/>
    <cellStyle name="Normal 2 4 5 2 5 6" xfId="29829"/>
    <cellStyle name="Normal 2 4 5 2 6" xfId="29830"/>
    <cellStyle name="Normal 2 4 5 2 6 2" xfId="29831"/>
    <cellStyle name="Normal 2 4 5 2 6 3" xfId="29832"/>
    <cellStyle name="Normal 2 4 5 2 6 4" xfId="29833"/>
    <cellStyle name="Normal 2 4 5 2 6 5" xfId="29834"/>
    <cellStyle name="Normal 2 4 5 2 6 6" xfId="29835"/>
    <cellStyle name="Normal 2 4 5 2 7" xfId="29836"/>
    <cellStyle name="Normal 2 4 5 2 7 2" xfId="29837"/>
    <cellStyle name="Normal 2 4 5 2 7 3" xfId="29838"/>
    <cellStyle name="Normal 2 4 5 2 7 4" xfId="29839"/>
    <cellStyle name="Normal 2 4 5 2 7 5" xfId="29840"/>
    <cellStyle name="Normal 2 4 5 2 7 6" xfId="29841"/>
    <cellStyle name="Normal 2 4 5 2 8" xfId="29842"/>
    <cellStyle name="Normal 2 4 5 2 9" xfId="29843"/>
    <cellStyle name="Normal 2 4 5 3" xfId="29844"/>
    <cellStyle name="Normal 2 4 5 3 10" xfId="29845"/>
    <cellStyle name="Normal 2 4 5 3 11" xfId="29846"/>
    <cellStyle name="Normal 2 4 5 3 2" xfId="29847"/>
    <cellStyle name="Normal 2 4 5 3 3" xfId="29848"/>
    <cellStyle name="Normal 2 4 5 3 4" xfId="29849"/>
    <cellStyle name="Normal 2 4 5 3 5" xfId="29850"/>
    <cellStyle name="Normal 2 4 5 3 6" xfId="29851"/>
    <cellStyle name="Normal 2 4 5 3 7" xfId="29852"/>
    <cellStyle name="Normal 2 4 5 3 8" xfId="29853"/>
    <cellStyle name="Normal 2 4 5 3 9" xfId="29854"/>
    <cellStyle name="Normal 2 4 5 4" xfId="29855"/>
    <cellStyle name="Normal 2 4 5 4 10" xfId="29856"/>
    <cellStyle name="Normal 2 4 5 4 11" xfId="29857"/>
    <cellStyle name="Normal 2 4 5 4 2" xfId="29858"/>
    <cellStyle name="Normal 2 4 5 4 3" xfId="29859"/>
    <cellStyle name="Normal 2 4 5 4 4" xfId="29860"/>
    <cellStyle name="Normal 2 4 5 4 5" xfId="29861"/>
    <cellStyle name="Normal 2 4 5 4 6" xfId="29862"/>
    <cellStyle name="Normal 2 4 5 4 7" xfId="29863"/>
    <cellStyle name="Normal 2 4 5 4 8" xfId="29864"/>
    <cellStyle name="Normal 2 4 5 4 9" xfId="29865"/>
    <cellStyle name="Normal 2 4 5 5" xfId="29866"/>
    <cellStyle name="Normal 2 4 5 5 2" xfId="29867"/>
    <cellStyle name="Normal 2 4 5 5 3" xfId="29868"/>
    <cellStyle name="Normal 2 4 5 5 4" xfId="29869"/>
    <cellStyle name="Normal 2 4 5 5 5" xfId="29870"/>
    <cellStyle name="Normal 2 4 5 5 6" xfId="29871"/>
    <cellStyle name="Normal 2 4 5 6" xfId="29872"/>
    <cellStyle name="Normal 2 4 5 6 2" xfId="29873"/>
    <cellStyle name="Normal 2 4 5 6 3" xfId="29874"/>
    <cellStyle name="Normal 2 4 5 6 4" xfId="29875"/>
    <cellStyle name="Normal 2 4 5 6 5" xfId="29876"/>
    <cellStyle name="Normal 2 4 5 6 6" xfId="29877"/>
    <cellStyle name="Normal 2 4 5 7" xfId="29878"/>
    <cellStyle name="Normal 2 4 5 7 2" xfId="29879"/>
    <cellStyle name="Normal 2 4 5 7 3" xfId="29880"/>
    <cellStyle name="Normal 2 4 5 7 4" xfId="29881"/>
    <cellStyle name="Normal 2 4 5 7 5" xfId="29882"/>
    <cellStyle name="Normal 2 4 5 7 6" xfId="29883"/>
    <cellStyle name="Normal 2 4 5 8" xfId="29884"/>
    <cellStyle name="Normal 2 4 5 8 2" xfId="29885"/>
    <cellStyle name="Normal 2 4 5 8 3" xfId="29886"/>
    <cellStyle name="Normal 2 4 5 8 4" xfId="29887"/>
    <cellStyle name="Normal 2 4 5 8 5" xfId="29888"/>
    <cellStyle name="Normal 2 4 5 8 6" xfId="29889"/>
    <cellStyle name="Normal 2 4 5 9" xfId="29890"/>
    <cellStyle name="Normal 2 4 6" xfId="29891"/>
    <cellStyle name="Normal 2 4 6 10" xfId="29892"/>
    <cellStyle name="Normal 2 4 6 11" xfId="29893"/>
    <cellStyle name="Normal 2 4 6 12" xfId="29894"/>
    <cellStyle name="Normal 2 4 6 13" xfId="29895"/>
    <cellStyle name="Normal 2 4 6 2" xfId="29896"/>
    <cellStyle name="Normal 2 4 6 2 10" xfId="29897"/>
    <cellStyle name="Normal 2 4 6 2 11" xfId="29898"/>
    <cellStyle name="Normal 2 4 6 2 12" xfId="29899"/>
    <cellStyle name="Normal 2 4 6 2 2" xfId="29900"/>
    <cellStyle name="Normal 2 4 6 2 2 2" xfId="29901"/>
    <cellStyle name="Normal 2 4 6 2 2 3" xfId="29902"/>
    <cellStyle name="Normal 2 4 6 2 2 4" xfId="29903"/>
    <cellStyle name="Normal 2 4 6 2 2 5" xfId="29904"/>
    <cellStyle name="Normal 2 4 6 2 2 6" xfId="29905"/>
    <cellStyle name="Normal 2 4 6 2 3" xfId="29906"/>
    <cellStyle name="Normal 2 4 6 2 3 2" xfId="29907"/>
    <cellStyle name="Normal 2 4 6 2 3 3" xfId="29908"/>
    <cellStyle name="Normal 2 4 6 2 3 4" xfId="29909"/>
    <cellStyle name="Normal 2 4 6 2 3 5" xfId="29910"/>
    <cellStyle name="Normal 2 4 6 2 3 6" xfId="29911"/>
    <cellStyle name="Normal 2 4 6 2 4" xfId="29912"/>
    <cellStyle name="Normal 2 4 6 2 4 2" xfId="29913"/>
    <cellStyle name="Normal 2 4 6 2 4 3" xfId="29914"/>
    <cellStyle name="Normal 2 4 6 2 4 4" xfId="29915"/>
    <cellStyle name="Normal 2 4 6 2 4 5" xfId="29916"/>
    <cellStyle name="Normal 2 4 6 2 4 6" xfId="29917"/>
    <cellStyle name="Normal 2 4 6 2 5" xfId="29918"/>
    <cellStyle name="Normal 2 4 6 2 5 2" xfId="29919"/>
    <cellStyle name="Normal 2 4 6 2 5 3" xfId="29920"/>
    <cellStyle name="Normal 2 4 6 2 5 4" xfId="29921"/>
    <cellStyle name="Normal 2 4 6 2 5 5" xfId="29922"/>
    <cellStyle name="Normal 2 4 6 2 5 6" xfId="29923"/>
    <cellStyle name="Normal 2 4 6 2 6" xfId="29924"/>
    <cellStyle name="Normal 2 4 6 2 6 2" xfId="29925"/>
    <cellStyle name="Normal 2 4 6 2 6 3" xfId="29926"/>
    <cellStyle name="Normal 2 4 6 2 6 4" xfId="29927"/>
    <cellStyle name="Normal 2 4 6 2 6 5" xfId="29928"/>
    <cellStyle name="Normal 2 4 6 2 6 6" xfId="29929"/>
    <cellStyle name="Normal 2 4 6 2 7" xfId="29930"/>
    <cellStyle name="Normal 2 4 6 2 7 2" xfId="29931"/>
    <cellStyle name="Normal 2 4 6 2 7 3" xfId="29932"/>
    <cellStyle name="Normal 2 4 6 2 7 4" xfId="29933"/>
    <cellStyle name="Normal 2 4 6 2 7 5" xfId="29934"/>
    <cellStyle name="Normal 2 4 6 2 7 6" xfId="29935"/>
    <cellStyle name="Normal 2 4 6 2 8" xfId="29936"/>
    <cellStyle name="Normal 2 4 6 2 9" xfId="29937"/>
    <cellStyle name="Normal 2 4 6 3" xfId="29938"/>
    <cellStyle name="Normal 2 4 6 3 2" xfId="29939"/>
    <cellStyle name="Normal 2 4 6 3 3" xfId="29940"/>
    <cellStyle name="Normal 2 4 6 3 4" xfId="29941"/>
    <cellStyle name="Normal 2 4 6 3 5" xfId="29942"/>
    <cellStyle name="Normal 2 4 6 3 6" xfId="29943"/>
    <cellStyle name="Normal 2 4 6 4" xfId="29944"/>
    <cellStyle name="Normal 2 4 6 4 2" xfId="29945"/>
    <cellStyle name="Normal 2 4 6 4 3" xfId="29946"/>
    <cellStyle name="Normal 2 4 6 4 4" xfId="29947"/>
    <cellStyle name="Normal 2 4 6 4 5" xfId="29948"/>
    <cellStyle name="Normal 2 4 6 4 6" xfId="29949"/>
    <cellStyle name="Normal 2 4 6 5" xfId="29950"/>
    <cellStyle name="Normal 2 4 6 5 2" xfId="29951"/>
    <cellStyle name="Normal 2 4 6 5 3" xfId="29952"/>
    <cellStyle name="Normal 2 4 6 5 4" xfId="29953"/>
    <cellStyle name="Normal 2 4 6 5 5" xfId="29954"/>
    <cellStyle name="Normal 2 4 6 5 6" xfId="29955"/>
    <cellStyle name="Normal 2 4 6 6" xfId="29956"/>
    <cellStyle name="Normal 2 4 6 6 2" xfId="29957"/>
    <cellStyle name="Normal 2 4 6 6 3" xfId="29958"/>
    <cellStyle name="Normal 2 4 6 6 4" xfId="29959"/>
    <cellStyle name="Normal 2 4 6 6 5" xfId="29960"/>
    <cellStyle name="Normal 2 4 6 6 6" xfId="29961"/>
    <cellStyle name="Normal 2 4 6 7" xfId="29962"/>
    <cellStyle name="Normal 2 4 6 7 2" xfId="29963"/>
    <cellStyle name="Normal 2 4 6 7 3" xfId="29964"/>
    <cellStyle name="Normal 2 4 6 7 4" xfId="29965"/>
    <cellStyle name="Normal 2 4 6 7 5" xfId="29966"/>
    <cellStyle name="Normal 2 4 6 7 6" xfId="29967"/>
    <cellStyle name="Normal 2 4 6 8" xfId="29968"/>
    <cellStyle name="Normal 2 4 6 8 2" xfId="29969"/>
    <cellStyle name="Normal 2 4 6 8 3" xfId="29970"/>
    <cellStyle name="Normal 2 4 6 8 4" xfId="29971"/>
    <cellStyle name="Normal 2 4 6 8 5" xfId="29972"/>
    <cellStyle name="Normal 2 4 6 8 6" xfId="29973"/>
    <cellStyle name="Normal 2 4 6 9" xfId="29974"/>
    <cellStyle name="Normal 2 4 7" xfId="29975"/>
    <cellStyle name="Normal 2 4 7 10" xfId="29976"/>
    <cellStyle name="Normal 2 4 7 11" xfId="29977"/>
    <cellStyle name="Normal 2 4 7 12" xfId="29978"/>
    <cellStyle name="Normal 2 4 7 13" xfId="29979"/>
    <cellStyle name="Normal 2 4 7 2" xfId="29980"/>
    <cellStyle name="Normal 2 4 7 2 10" xfId="29981"/>
    <cellStyle name="Normal 2 4 7 2 11" xfId="29982"/>
    <cellStyle name="Normal 2 4 7 2 12" xfId="29983"/>
    <cellStyle name="Normal 2 4 7 2 2" xfId="29984"/>
    <cellStyle name="Normal 2 4 7 2 2 2" xfId="29985"/>
    <cellStyle name="Normal 2 4 7 2 2 3" xfId="29986"/>
    <cellStyle name="Normal 2 4 7 2 2 4" xfId="29987"/>
    <cellStyle name="Normal 2 4 7 2 2 5" xfId="29988"/>
    <cellStyle name="Normal 2 4 7 2 2 6" xfId="29989"/>
    <cellStyle name="Normal 2 4 7 2 3" xfId="29990"/>
    <cellStyle name="Normal 2 4 7 2 3 2" xfId="29991"/>
    <cellStyle name="Normal 2 4 7 2 3 3" xfId="29992"/>
    <cellStyle name="Normal 2 4 7 2 3 4" xfId="29993"/>
    <cellStyle name="Normal 2 4 7 2 3 5" xfId="29994"/>
    <cellStyle name="Normal 2 4 7 2 3 6" xfId="29995"/>
    <cellStyle name="Normal 2 4 7 2 4" xfId="29996"/>
    <cellStyle name="Normal 2 4 7 2 4 2" xfId="29997"/>
    <cellStyle name="Normal 2 4 7 2 4 3" xfId="29998"/>
    <cellStyle name="Normal 2 4 7 2 4 4" xfId="29999"/>
    <cellStyle name="Normal 2 4 7 2 4 5" xfId="30000"/>
    <cellStyle name="Normal 2 4 7 2 4 6" xfId="30001"/>
    <cellStyle name="Normal 2 4 7 2 5" xfId="30002"/>
    <cellStyle name="Normal 2 4 7 2 5 2" xfId="30003"/>
    <cellStyle name="Normal 2 4 7 2 5 3" xfId="30004"/>
    <cellStyle name="Normal 2 4 7 2 5 4" xfId="30005"/>
    <cellStyle name="Normal 2 4 7 2 5 5" xfId="30006"/>
    <cellStyle name="Normal 2 4 7 2 5 6" xfId="30007"/>
    <cellStyle name="Normal 2 4 7 2 6" xfId="30008"/>
    <cellStyle name="Normal 2 4 7 2 6 2" xfId="30009"/>
    <cellStyle name="Normal 2 4 7 2 6 3" xfId="30010"/>
    <cellStyle name="Normal 2 4 7 2 6 4" xfId="30011"/>
    <cellStyle name="Normal 2 4 7 2 6 5" xfId="30012"/>
    <cellStyle name="Normal 2 4 7 2 6 6" xfId="30013"/>
    <cellStyle name="Normal 2 4 7 2 7" xfId="30014"/>
    <cellStyle name="Normal 2 4 7 2 7 2" xfId="30015"/>
    <cellStyle name="Normal 2 4 7 2 7 3" xfId="30016"/>
    <cellStyle name="Normal 2 4 7 2 7 4" xfId="30017"/>
    <cellStyle name="Normal 2 4 7 2 7 5" xfId="30018"/>
    <cellStyle name="Normal 2 4 7 2 7 6" xfId="30019"/>
    <cellStyle name="Normal 2 4 7 2 8" xfId="30020"/>
    <cellStyle name="Normal 2 4 7 2 9" xfId="30021"/>
    <cellStyle name="Normal 2 4 7 3" xfId="30022"/>
    <cellStyle name="Normal 2 4 7 3 2" xfId="30023"/>
    <cellStyle name="Normal 2 4 7 3 3" xfId="30024"/>
    <cellStyle name="Normal 2 4 7 3 4" xfId="30025"/>
    <cellStyle name="Normal 2 4 7 3 5" xfId="30026"/>
    <cellStyle name="Normal 2 4 7 3 6" xfId="30027"/>
    <cellStyle name="Normal 2 4 7 4" xfId="30028"/>
    <cellStyle name="Normal 2 4 7 4 2" xfId="30029"/>
    <cellStyle name="Normal 2 4 7 4 3" xfId="30030"/>
    <cellStyle name="Normal 2 4 7 4 4" xfId="30031"/>
    <cellStyle name="Normal 2 4 7 4 5" xfId="30032"/>
    <cellStyle name="Normal 2 4 7 4 6" xfId="30033"/>
    <cellStyle name="Normal 2 4 7 5" xfId="30034"/>
    <cellStyle name="Normal 2 4 7 5 2" xfId="30035"/>
    <cellStyle name="Normal 2 4 7 5 3" xfId="30036"/>
    <cellStyle name="Normal 2 4 7 5 4" xfId="30037"/>
    <cellStyle name="Normal 2 4 7 5 5" xfId="30038"/>
    <cellStyle name="Normal 2 4 7 5 6" xfId="30039"/>
    <cellStyle name="Normal 2 4 7 6" xfId="30040"/>
    <cellStyle name="Normal 2 4 7 6 2" xfId="30041"/>
    <cellStyle name="Normal 2 4 7 6 3" xfId="30042"/>
    <cellStyle name="Normal 2 4 7 6 4" xfId="30043"/>
    <cellStyle name="Normal 2 4 7 6 5" xfId="30044"/>
    <cellStyle name="Normal 2 4 7 6 6" xfId="30045"/>
    <cellStyle name="Normal 2 4 7 7" xfId="30046"/>
    <cellStyle name="Normal 2 4 7 7 2" xfId="30047"/>
    <cellStyle name="Normal 2 4 7 7 3" xfId="30048"/>
    <cellStyle name="Normal 2 4 7 7 4" xfId="30049"/>
    <cellStyle name="Normal 2 4 7 7 5" xfId="30050"/>
    <cellStyle name="Normal 2 4 7 7 6" xfId="30051"/>
    <cellStyle name="Normal 2 4 7 8" xfId="30052"/>
    <cellStyle name="Normal 2 4 7 8 2" xfId="30053"/>
    <cellStyle name="Normal 2 4 7 8 3" xfId="30054"/>
    <cellStyle name="Normal 2 4 7 8 4" xfId="30055"/>
    <cellStyle name="Normal 2 4 7 8 5" xfId="30056"/>
    <cellStyle name="Normal 2 4 7 8 6" xfId="30057"/>
    <cellStyle name="Normal 2 4 7 9" xfId="30058"/>
    <cellStyle name="Normal 2 4 8" xfId="30059"/>
    <cellStyle name="Normal 2 4 8 10" xfId="30060"/>
    <cellStyle name="Normal 2 4 8 11" xfId="30061"/>
    <cellStyle name="Normal 2 4 8 12" xfId="30062"/>
    <cellStyle name="Normal 2 4 8 2" xfId="30063"/>
    <cellStyle name="Normal 2 4 8 2 2" xfId="30064"/>
    <cellStyle name="Normal 2 4 8 2 3" xfId="30065"/>
    <cellStyle name="Normal 2 4 8 2 4" xfId="30066"/>
    <cellStyle name="Normal 2 4 8 2 5" xfId="30067"/>
    <cellStyle name="Normal 2 4 8 2 6" xfId="30068"/>
    <cellStyle name="Normal 2 4 8 3" xfId="30069"/>
    <cellStyle name="Normal 2 4 8 3 2" xfId="30070"/>
    <cellStyle name="Normal 2 4 8 3 3" xfId="30071"/>
    <cellStyle name="Normal 2 4 8 3 4" xfId="30072"/>
    <cellStyle name="Normal 2 4 8 3 5" xfId="30073"/>
    <cellStyle name="Normal 2 4 8 3 6" xfId="30074"/>
    <cellStyle name="Normal 2 4 8 4" xfId="30075"/>
    <cellStyle name="Normal 2 4 8 4 2" xfId="30076"/>
    <cellStyle name="Normal 2 4 8 4 3" xfId="30077"/>
    <cellStyle name="Normal 2 4 8 4 4" xfId="30078"/>
    <cellStyle name="Normal 2 4 8 4 5" xfId="30079"/>
    <cellStyle name="Normal 2 4 8 4 6" xfId="30080"/>
    <cellStyle name="Normal 2 4 8 5" xfId="30081"/>
    <cellStyle name="Normal 2 4 8 5 2" xfId="30082"/>
    <cellStyle name="Normal 2 4 8 5 3" xfId="30083"/>
    <cellStyle name="Normal 2 4 8 5 4" xfId="30084"/>
    <cellStyle name="Normal 2 4 8 5 5" xfId="30085"/>
    <cellStyle name="Normal 2 4 8 5 6" xfId="30086"/>
    <cellStyle name="Normal 2 4 8 6" xfId="30087"/>
    <cellStyle name="Normal 2 4 8 6 2" xfId="30088"/>
    <cellStyle name="Normal 2 4 8 6 3" xfId="30089"/>
    <cellStyle name="Normal 2 4 8 6 4" xfId="30090"/>
    <cellStyle name="Normal 2 4 8 6 5" xfId="30091"/>
    <cellStyle name="Normal 2 4 8 6 6" xfId="30092"/>
    <cellStyle name="Normal 2 4 8 7" xfId="30093"/>
    <cellStyle name="Normal 2 4 8 7 2" xfId="30094"/>
    <cellStyle name="Normal 2 4 8 7 3" xfId="30095"/>
    <cellStyle name="Normal 2 4 8 7 4" xfId="30096"/>
    <cellStyle name="Normal 2 4 8 7 5" xfId="30097"/>
    <cellStyle name="Normal 2 4 8 7 6" xfId="30098"/>
    <cellStyle name="Normal 2 4 8 8" xfId="30099"/>
    <cellStyle name="Normal 2 4 8 9" xfId="30100"/>
    <cellStyle name="Normal 2 4 9" xfId="30101"/>
    <cellStyle name="Normal 2 4 9 10" xfId="30102"/>
    <cellStyle name="Normal 2 4 9 11" xfId="30103"/>
    <cellStyle name="Normal 2 4 9 2" xfId="30104"/>
    <cellStyle name="Normal 2 4 9 3" xfId="30105"/>
    <cellStyle name="Normal 2 4 9 4" xfId="30106"/>
    <cellStyle name="Normal 2 4 9 5" xfId="30107"/>
    <cellStyle name="Normal 2 4 9 6" xfId="30108"/>
    <cellStyle name="Normal 2 4 9 7" xfId="30109"/>
    <cellStyle name="Normal 2 4 9 8" xfId="30110"/>
    <cellStyle name="Normal 2 4 9 9" xfId="30111"/>
    <cellStyle name="Normal 2 40" xfId="30112"/>
    <cellStyle name="Normal 2 41" xfId="30113"/>
    <cellStyle name="Normal 2 42" xfId="30114"/>
    <cellStyle name="Normal 2 43" xfId="30115"/>
    <cellStyle name="Normal 2 44" xfId="30116"/>
    <cellStyle name="Normal 2 45" xfId="30117"/>
    <cellStyle name="Normal 2 46" xfId="51047"/>
    <cellStyle name="Normal 2 47" xfId="51077"/>
    <cellStyle name="Normal 2 48" xfId="51144"/>
    <cellStyle name="Normal 2 5" xfId="30118"/>
    <cellStyle name="Normal 2 5 10" xfId="30119"/>
    <cellStyle name="Normal 2 5 10 2" xfId="30120"/>
    <cellStyle name="Normal 2 5 10 3" xfId="30121"/>
    <cellStyle name="Normal 2 5 10 4" xfId="30122"/>
    <cellStyle name="Normal 2 5 10 5" xfId="30123"/>
    <cellStyle name="Normal 2 5 10 6" xfId="30124"/>
    <cellStyle name="Normal 2 5 11" xfId="30125"/>
    <cellStyle name="Normal 2 5 11 2" xfId="30126"/>
    <cellStyle name="Normal 2 5 11 3" xfId="30127"/>
    <cellStyle name="Normal 2 5 11 4" xfId="30128"/>
    <cellStyle name="Normal 2 5 11 5" xfId="30129"/>
    <cellStyle name="Normal 2 5 11 6" xfId="30130"/>
    <cellStyle name="Normal 2 5 12" xfId="30131"/>
    <cellStyle name="Normal 2 5 13" xfId="30132"/>
    <cellStyle name="Normal 2 5 14" xfId="30133"/>
    <cellStyle name="Normal 2 5 15" xfId="30134"/>
    <cellStyle name="Normal 2 5 16" xfId="30135"/>
    <cellStyle name="Normal 2 5 17" xfId="30136"/>
    <cellStyle name="Normal 2 5 18" xfId="30137"/>
    <cellStyle name="Normal 2 5 19" xfId="30138"/>
    <cellStyle name="Normal 2 5 2" xfId="30139"/>
    <cellStyle name="Normal 2 5 2 10" xfId="30140"/>
    <cellStyle name="Normal 2 5 2 11" xfId="30141"/>
    <cellStyle name="Normal 2 5 2 12" xfId="30142"/>
    <cellStyle name="Normal 2 5 2 13" xfId="30143"/>
    <cellStyle name="Normal 2 5 2 2" xfId="30144"/>
    <cellStyle name="Normal 2 5 2 2 10" xfId="30145"/>
    <cellStyle name="Normal 2 5 2 2 11" xfId="30146"/>
    <cellStyle name="Normal 2 5 2 2 12" xfId="30147"/>
    <cellStyle name="Normal 2 5 2 2 13" xfId="30148"/>
    <cellStyle name="Normal 2 5 2 2 2" xfId="30149"/>
    <cellStyle name="Normal 2 5 2 2 2 2" xfId="30150"/>
    <cellStyle name="Normal 2 5 2 2 2 3" xfId="30151"/>
    <cellStyle name="Normal 2 5 2 2 2 4" xfId="30152"/>
    <cellStyle name="Normal 2 5 2 2 2 5" xfId="30153"/>
    <cellStyle name="Normal 2 5 2 2 2 6" xfId="30154"/>
    <cellStyle name="Normal 2 5 2 2 3" xfId="30155"/>
    <cellStyle name="Normal 2 5 2 2 3 2" xfId="30156"/>
    <cellStyle name="Normal 2 5 2 2 3 3" xfId="30157"/>
    <cellStyle name="Normal 2 5 2 2 3 4" xfId="30158"/>
    <cellStyle name="Normal 2 5 2 2 3 5" xfId="30159"/>
    <cellStyle name="Normal 2 5 2 2 3 6" xfId="30160"/>
    <cellStyle name="Normal 2 5 2 2 4" xfId="30161"/>
    <cellStyle name="Normal 2 5 2 2 4 2" xfId="30162"/>
    <cellStyle name="Normal 2 5 2 2 4 3" xfId="30163"/>
    <cellStyle name="Normal 2 5 2 2 4 4" xfId="30164"/>
    <cellStyle name="Normal 2 5 2 2 4 5" xfId="30165"/>
    <cellStyle name="Normal 2 5 2 2 4 6" xfId="30166"/>
    <cellStyle name="Normal 2 5 2 2 5" xfId="30167"/>
    <cellStyle name="Normal 2 5 2 2 5 2" xfId="30168"/>
    <cellStyle name="Normal 2 5 2 2 5 3" xfId="30169"/>
    <cellStyle name="Normal 2 5 2 2 5 4" xfId="30170"/>
    <cellStyle name="Normal 2 5 2 2 5 5" xfId="30171"/>
    <cellStyle name="Normal 2 5 2 2 5 6" xfId="30172"/>
    <cellStyle name="Normal 2 5 2 2 6" xfId="30173"/>
    <cellStyle name="Normal 2 5 2 2 6 2" xfId="30174"/>
    <cellStyle name="Normal 2 5 2 2 6 3" xfId="30175"/>
    <cellStyle name="Normal 2 5 2 2 6 4" xfId="30176"/>
    <cellStyle name="Normal 2 5 2 2 6 5" xfId="30177"/>
    <cellStyle name="Normal 2 5 2 2 6 6" xfId="30178"/>
    <cellStyle name="Normal 2 5 2 2 7" xfId="30179"/>
    <cellStyle name="Normal 2 5 2 2 7 2" xfId="30180"/>
    <cellStyle name="Normal 2 5 2 2 7 3" xfId="30181"/>
    <cellStyle name="Normal 2 5 2 2 7 4" xfId="30182"/>
    <cellStyle name="Normal 2 5 2 2 7 5" xfId="30183"/>
    <cellStyle name="Normal 2 5 2 2 7 6" xfId="30184"/>
    <cellStyle name="Normal 2 5 2 2 8" xfId="30185"/>
    <cellStyle name="Normal 2 5 2 2 9" xfId="30186"/>
    <cellStyle name="Normal 2 5 2 3" xfId="30187"/>
    <cellStyle name="Normal 2 5 2 3 2" xfId="30188"/>
    <cellStyle name="Normal 2 5 2 3 3" xfId="30189"/>
    <cellStyle name="Normal 2 5 2 3 4" xfId="30190"/>
    <cellStyle name="Normal 2 5 2 3 5" xfId="30191"/>
    <cellStyle name="Normal 2 5 2 3 6" xfId="30192"/>
    <cellStyle name="Normal 2 5 2 4" xfId="30193"/>
    <cellStyle name="Normal 2 5 2 4 2" xfId="30194"/>
    <cellStyle name="Normal 2 5 2 4 3" xfId="30195"/>
    <cellStyle name="Normal 2 5 2 4 4" xfId="30196"/>
    <cellStyle name="Normal 2 5 2 4 5" xfId="30197"/>
    <cellStyle name="Normal 2 5 2 4 6" xfId="30198"/>
    <cellStyle name="Normal 2 5 2 5" xfId="30199"/>
    <cellStyle name="Normal 2 5 2 5 2" xfId="30200"/>
    <cellStyle name="Normal 2 5 2 5 3" xfId="30201"/>
    <cellStyle name="Normal 2 5 2 5 4" xfId="30202"/>
    <cellStyle name="Normal 2 5 2 5 5" xfId="30203"/>
    <cellStyle name="Normal 2 5 2 5 6" xfId="30204"/>
    <cellStyle name="Normal 2 5 2 6" xfId="30205"/>
    <cellStyle name="Normal 2 5 2 6 2" xfId="30206"/>
    <cellStyle name="Normal 2 5 2 6 3" xfId="30207"/>
    <cellStyle name="Normal 2 5 2 6 4" xfId="30208"/>
    <cellStyle name="Normal 2 5 2 6 5" xfId="30209"/>
    <cellStyle name="Normal 2 5 2 6 6" xfId="30210"/>
    <cellStyle name="Normal 2 5 2 7" xfId="30211"/>
    <cellStyle name="Normal 2 5 2 7 2" xfId="30212"/>
    <cellStyle name="Normal 2 5 2 7 3" xfId="30213"/>
    <cellStyle name="Normal 2 5 2 7 4" xfId="30214"/>
    <cellStyle name="Normal 2 5 2 7 5" xfId="30215"/>
    <cellStyle name="Normal 2 5 2 7 6" xfId="30216"/>
    <cellStyle name="Normal 2 5 2 8" xfId="30217"/>
    <cellStyle name="Normal 2 5 2 8 2" xfId="30218"/>
    <cellStyle name="Normal 2 5 2 8 3" xfId="30219"/>
    <cellStyle name="Normal 2 5 2 8 4" xfId="30220"/>
    <cellStyle name="Normal 2 5 2 8 5" xfId="30221"/>
    <cellStyle name="Normal 2 5 2 8 6" xfId="30222"/>
    <cellStyle name="Normal 2 5 2 9" xfId="30223"/>
    <cellStyle name="Normal 2 5 2_TQ 04" xfId="30224"/>
    <cellStyle name="Normal 2 5 20" xfId="30225"/>
    <cellStyle name="Normal 2 5 3" xfId="30226"/>
    <cellStyle name="Normal 2 5 3 10" xfId="30227"/>
    <cellStyle name="Normal 2 5 3 11" xfId="30228"/>
    <cellStyle name="Normal 2 5 3 12" xfId="30229"/>
    <cellStyle name="Normal 2 5 3 13" xfId="30230"/>
    <cellStyle name="Normal 2 5 3 2" xfId="30231"/>
    <cellStyle name="Normal 2 5 3 2 10" xfId="30232"/>
    <cellStyle name="Normal 2 5 3 2 11" xfId="30233"/>
    <cellStyle name="Normal 2 5 3 2 12" xfId="30234"/>
    <cellStyle name="Normal 2 5 3 2 2" xfId="30235"/>
    <cellStyle name="Normal 2 5 3 2 2 2" xfId="30236"/>
    <cellStyle name="Normal 2 5 3 2 2 3" xfId="30237"/>
    <cellStyle name="Normal 2 5 3 2 2 4" xfId="30238"/>
    <cellStyle name="Normal 2 5 3 2 2 5" xfId="30239"/>
    <cellStyle name="Normal 2 5 3 2 2 6" xfId="30240"/>
    <cellStyle name="Normal 2 5 3 2 3" xfId="30241"/>
    <cellStyle name="Normal 2 5 3 2 3 2" xfId="30242"/>
    <cellStyle name="Normal 2 5 3 2 3 3" xfId="30243"/>
    <cellStyle name="Normal 2 5 3 2 3 4" xfId="30244"/>
    <cellStyle name="Normal 2 5 3 2 3 5" xfId="30245"/>
    <cellStyle name="Normal 2 5 3 2 3 6" xfId="30246"/>
    <cellStyle name="Normal 2 5 3 2 4" xfId="30247"/>
    <cellStyle name="Normal 2 5 3 2 4 2" xfId="30248"/>
    <cellStyle name="Normal 2 5 3 2 4 3" xfId="30249"/>
    <cellStyle name="Normal 2 5 3 2 4 4" xfId="30250"/>
    <cellStyle name="Normal 2 5 3 2 4 5" xfId="30251"/>
    <cellStyle name="Normal 2 5 3 2 4 6" xfId="30252"/>
    <cellStyle name="Normal 2 5 3 2 5" xfId="30253"/>
    <cellStyle name="Normal 2 5 3 2 5 2" xfId="30254"/>
    <cellStyle name="Normal 2 5 3 2 5 3" xfId="30255"/>
    <cellStyle name="Normal 2 5 3 2 5 4" xfId="30256"/>
    <cellStyle name="Normal 2 5 3 2 5 5" xfId="30257"/>
    <cellStyle name="Normal 2 5 3 2 5 6" xfId="30258"/>
    <cellStyle name="Normal 2 5 3 2 6" xfId="30259"/>
    <cellStyle name="Normal 2 5 3 2 6 2" xfId="30260"/>
    <cellStyle name="Normal 2 5 3 2 6 3" xfId="30261"/>
    <cellStyle name="Normal 2 5 3 2 6 4" xfId="30262"/>
    <cellStyle name="Normal 2 5 3 2 6 5" xfId="30263"/>
    <cellStyle name="Normal 2 5 3 2 6 6" xfId="30264"/>
    <cellStyle name="Normal 2 5 3 2 7" xfId="30265"/>
    <cellStyle name="Normal 2 5 3 2 7 2" xfId="30266"/>
    <cellStyle name="Normal 2 5 3 2 7 3" xfId="30267"/>
    <cellStyle name="Normal 2 5 3 2 7 4" xfId="30268"/>
    <cellStyle name="Normal 2 5 3 2 7 5" xfId="30269"/>
    <cellStyle name="Normal 2 5 3 2 7 6" xfId="30270"/>
    <cellStyle name="Normal 2 5 3 2 8" xfId="30271"/>
    <cellStyle name="Normal 2 5 3 2 9" xfId="30272"/>
    <cellStyle name="Normal 2 5 3 3" xfId="30273"/>
    <cellStyle name="Normal 2 5 3 3 2" xfId="30274"/>
    <cellStyle name="Normal 2 5 3 3 3" xfId="30275"/>
    <cellStyle name="Normal 2 5 3 3 4" xfId="30276"/>
    <cellStyle name="Normal 2 5 3 3 5" xfId="30277"/>
    <cellStyle name="Normal 2 5 3 3 6" xfId="30278"/>
    <cellStyle name="Normal 2 5 3 4" xfId="30279"/>
    <cellStyle name="Normal 2 5 3 4 2" xfId="30280"/>
    <cellStyle name="Normal 2 5 3 4 3" xfId="30281"/>
    <cellStyle name="Normal 2 5 3 4 4" xfId="30282"/>
    <cellStyle name="Normal 2 5 3 4 5" xfId="30283"/>
    <cellStyle name="Normal 2 5 3 4 6" xfId="30284"/>
    <cellStyle name="Normal 2 5 3 5" xfId="30285"/>
    <cellStyle name="Normal 2 5 3 5 2" xfId="30286"/>
    <cellStyle name="Normal 2 5 3 5 3" xfId="30287"/>
    <cellStyle name="Normal 2 5 3 5 4" xfId="30288"/>
    <cellStyle name="Normal 2 5 3 5 5" xfId="30289"/>
    <cellStyle name="Normal 2 5 3 5 6" xfId="30290"/>
    <cellStyle name="Normal 2 5 3 6" xfId="30291"/>
    <cellStyle name="Normal 2 5 3 6 2" xfId="30292"/>
    <cellStyle name="Normal 2 5 3 6 3" xfId="30293"/>
    <cellStyle name="Normal 2 5 3 6 4" xfId="30294"/>
    <cellStyle name="Normal 2 5 3 6 5" xfId="30295"/>
    <cellStyle name="Normal 2 5 3 6 6" xfId="30296"/>
    <cellStyle name="Normal 2 5 3 7" xfId="30297"/>
    <cellStyle name="Normal 2 5 3 7 2" xfId="30298"/>
    <cellStyle name="Normal 2 5 3 7 3" xfId="30299"/>
    <cellStyle name="Normal 2 5 3 7 4" xfId="30300"/>
    <cellStyle name="Normal 2 5 3 7 5" xfId="30301"/>
    <cellStyle name="Normal 2 5 3 7 6" xfId="30302"/>
    <cellStyle name="Normal 2 5 3 8" xfId="30303"/>
    <cellStyle name="Normal 2 5 3 8 2" xfId="30304"/>
    <cellStyle name="Normal 2 5 3 8 3" xfId="30305"/>
    <cellStyle name="Normal 2 5 3 8 4" xfId="30306"/>
    <cellStyle name="Normal 2 5 3 8 5" xfId="30307"/>
    <cellStyle name="Normal 2 5 3 8 6" xfId="30308"/>
    <cellStyle name="Normal 2 5 3 9" xfId="30309"/>
    <cellStyle name="Normal 2 5 4" xfId="30310"/>
    <cellStyle name="Normal 2 5 4 10" xfId="30311"/>
    <cellStyle name="Normal 2 5 4 11" xfId="30312"/>
    <cellStyle name="Normal 2 5 4 12" xfId="30313"/>
    <cellStyle name="Normal 2 5 4 13" xfId="30314"/>
    <cellStyle name="Normal 2 5 4 2" xfId="30315"/>
    <cellStyle name="Normal 2 5 4 2 10" xfId="30316"/>
    <cellStyle name="Normal 2 5 4 2 11" xfId="30317"/>
    <cellStyle name="Normal 2 5 4 2 12" xfId="30318"/>
    <cellStyle name="Normal 2 5 4 2 2" xfId="30319"/>
    <cellStyle name="Normal 2 5 4 2 2 2" xfId="30320"/>
    <cellStyle name="Normal 2 5 4 2 2 3" xfId="30321"/>
    <cellStyle name="Normal 2 5 4 2 2 4" xfId="30322"/>
    <cellStyle name="Normal 2 5 4 2 2 5" xfId="30323"/>
    <cellStyle name="Normal 2 5 4 2 2 6" xfId="30324"/>
    <cellStyle name="Normal 2 5 4 2 3" xfId="30325"/>
    <cellStyle name="Normal 2 5 4 2 3 2" xfId="30326"/>
    <cellStyle name="Normal 2 5 4 2 3 3" xfId="30327"/>
    <cellStyle name="Normal 2 5 4 2 3 4" xfId="30328"/>
    <cellStyle name="Normal 2 5 4 2 3 5" xfId="30329"/>
    <cellStyle name="Normal 2 5 4 2 3 6" xfId="30330"/>
    <cellStyle name="Normal 2 5 4 2 4" xfId="30331"/>
    <cellStyle name="Normal 2 5 4 2 4 2" xfId="30332"/>
    <cellStyle name="Normal 2 5 4 2 4 3" xfId="30333"/>
    <cellStyle name="Normal 2 5 4 2 4 4" xfId="30334"/>
    <cellStyle name="Normal 2 5 4 2 4 5" xfId="30335"/>
    <cellStyle name="Normal 2 5 4 2 4 6" xfId="30336"/>
    <cellStyle name="Normal 2 5 4 2 5" xfId="30337"/>
    <cellStyle name="Normal 2 5 4 2 5 2" xfId="30338"/>
    <cellStyle name="Normal 2 5 4 2 5 3" xfId="30339"/>
    <cellStyle name="Normal 2 5 4 2 5 4" xfId="30340"/>
    <cellStyle name="Normal 2 5 4 2 5 5" xfId="30341"/>
    <cellStyle name="Normal 2 5 4 2 5 6" xfId="30342"/>
    <cellStyle name="Normal 2 5 4 2 6" xfId="30343"/>
    <cellStyle name="Normal 2 5 4 2 6 2" xfId="30344"/>
    <cellStyle name="Normal 2 5 4 2 6 3" xfId="30345"/>
    <cellStyle name="Normal 2 5 4 2 6 4" xfId="30346"/>
    <cellStyle name="Normal 2 5 4 2 6 5" xfId="30347"/>
    <cellStyle name="Normal 2 5 4 2 6 6" xfId="30348"/>
    <cellStyle name="Normal 2 5 4 2 7" xfId="30349"/>
    <cellStyle name="Normal 2 5 4 2 7 2" xfId="30350"/>
    <cellStyle name="Normal 2 5 4 2 7 3" xfId="30351"/>
    <cellStyle name="Normal 2 5 4 2 7 4" xfId="30352"/>
    <cellStyle name="Normal 2 5 4 2 7 5" xfId="30353"/>
    <cellStyle name="Normal 2 5 4 2 7 6" xfId="30354"/>
    <cellStyle name="Normal 2 5 4 2 8" xfId="30355"/>
    <cellStyle name="Normal 2 5 4 2 9" xfId="30356"/>
    <cellStyle name="Normal 2 5 4 3" xfId="30357"/>
    <cellStyle name="Normal 2 5 4 3 2" xfId="30358"/>
    <cellStyle name="Normal 2 5 4 3 3" xfId="30359"/>
    <cellStyle name="Normal 2 5 4 3 4" xfId="30360"/>
    <cellStyle name="Normal 2 5 4 3 5" xfId="30361"/>
    <cellStyle name="Normal 2 5 4 3 6" xfId="30362"/>
    <cellStyle name="Normal 2 5 4 4" xfId="30363"/>
    <cellStyle name="Normal 2 5 4 4 2" xfId="30364"/>
    <cellStyle name="Normal 2 5 4 4 3" xfId="30365"/>
    <cellStyle name="Normal 2 5 4 4 4" xfId="30366"/>
    <cellStyle name="Normal 2 5 4 4 5" xfId="30367"/>
    <cellStyle name="Normal 2 5 4 4 6" xfId="30368"/>
    <cellStyle name="Normal 2 5 4 5" xfId="30369"/>
    <cellStyle name="Normal 2 5 4 5 2" xfId="30370"/>
    <cellStyle name="Normal 2 5 4 5 3" xfId="30371"/>
    <cellStyle name="Normal 2 5 4 5 4" xfId="30372"/>
    <cellStyle name="Normal 2 5 4 5 5" xfId="30373"/>
    <cellStyle name="Normal 2 5 4 5 6" xfId="30374"/>
    <cellStyle name="Normal 2 5 4 6" xfId="30375"/>
    <cellStyle name="Normal 2 5 4 6 2" xfId="30376"/>
    <cellStyle name="Normal 2 5 4 6 3" xfId="30377"/>
    <cellStyle name="Normal 2 5 4 6 4" xfId="30378"/>
    <cellStyle name="Normal 2 5 4 6 5" xfId="30379"/>
    <cellStyle name="Normal 2 5 4 6 6" xfId="30380"/>
    <cellStyle name="Normal 2 5 4 7" xfId="30381"/>
    <cellStyle name="Normal 2 5 4 7 2" xfId="30382"/>
    <cellStyle name="Normal 2 5 4 7 3" xfId="30383"/>
    <cellStyle name="Normal 2 5 4 7 4" xfId="30384"/>
    <cellStyle name="Normal 2 5 4 7 5" xfId="30385"/>
    <cellStyle name="Normal 2 5 4 7 6" xfId="30386"/>
    <cellStyle name="Normal 2 5 4 8" xfId="30387"/>
    <cellStyle name="Normal 2 5 4 8 2" xfId="30388"/>
    <cellStyle name="Normal 2 5 4 8 3" xfId="30389"/>
    <cellStyle name="Normal 2 5 4 8 4" xfId="30390"/>
    <cellStyle name="Normal 2 5 4 8 5" xfId="30391"/>
    <cellStyle name="Normal 2 5 4 8 6" xfId="30392"/>
    <cellStyle name="Normal 2 5 4 9" xfId="30393"/>
    <cellStyle name="Normal 2 5 5" xfId="30394"/>
    <cellStyle name="Normal 2 5 5 10" xfId="30395"/>
    <cellStyle name="Normal 2 5 5 11" xfId="30396"/>
    <cellStyle name="Normal 2 5 5 12" xfId="30397"/>
    <cellStyle name="Normal 2 5 5 2" xfId="30398"/>
    <cellStyle name="Normal 2 5 5 2 2" xfId="30399"/>
    <cellStyle name="Normal 2 5 5 2 3" xfId="30400"/>
    <cellStyle name="Normal 2 5 5 2 4" xfId="30401"/>
    <cellStyle name="Normal 2 5 5 2 5" xfId="30402"/>
    <cellStyle name="Normal 2 5 5 2 6" xfId="30403"/>
    <cellStyle name="Normal 2 5 5 3" xfId="30404"/>
    <cellStyle name="Normal 2 5 5 3 2" xfId="30405"/>
    <cellStyle name="Normal 2 5 5 3 3" xfId="30406"/>
    <cellStyle name="Normal 2 5 5 3 4" xfId="30407"/>
    <cellStyle name="Normal 2 5 5 3 5" xfId="30408"/>
    <cellStyle name="Normal 2 5 5 3 6" xfId="30409"/>
    <cellStyle name="Normal 2 5 5 4" xfId="30410"/>
    <cellStyle name="Normal 2 5 5 4 2" xfId="30411"/>
    <cellStyle name="Normal 2 5 5 4 3" xfId="30412"/>
    <cellStyle name="Normal 2 5 5 4 4" xfId="30413"/>
    <cellStyle name="Normal 2 5 5 4 5" xfId="30414"/>
    <cellStyle name="Normal 2 5 5 4 6" xfId="30415"/>
    <cellStyle name="Normal 2 5 5 5" xfId="30416"/>
    <cellStyle name="Normal 2 5 5 5 2" xfId="30417"/>
    <cellStyle name="Normal 2 5 5 5 3" xfId="30418"/>
    <cellStyle name="Normal 2 5 5 5 4" xfId="30419"/>
    <cellStyle name="Normal 2 5 5 5 5" xfId="30420"/>
    <cellStyle name="Normal 2 5 5 5 6" xfId="30421"/>
    <cellStyle name="Normal 2 5 5 6" xfId="30422"/>
    <cellStyle name="Normal 2 5 5 6 2" xfId="30423"/>
    <cellStyle name="Normal 2 5 5 6 3" xfId="30424"/>
    <cellStyle name="Normal 2 5 5 6 4" xfId="30425"/>
    <cellStyle name="Normal 2 5 5 6 5" xfId="30426"/>
    <cellStyle name="Normal 2 5 5 6 6" xfId="30427"/>
    <cellStyle name="Normal 2 5 5 7" xfId="30428"/>
    <cellStyle name="Normal 2 5 5 7 2" xfId="30429"/>
    <cellStyle name="Normal 2 5 5 7 3" xfId="30430"/>
    <cellStyle name="Normal 2 5 5 7 4" xfId="30431"/>
    <cellStyle name="Normal 2 5 5 7 5" xfId="30432"/>
    <cellStyle name="Normal 2 5 5 7 6" xfId="30433"/>
    <cellStyle name="Normal 2 5 5 8" xfId="30434"/>
    <cellStyle name="Normal 2 5 5 9" xfId="30435"/>
    <cellStyle name="Normal 2 5 6" xfId="30436"/>
    <cellStyle name="Normal 2 5 6 10" xfId="30437"/>
    <cellStyle name="Normal 2 5 6 11" xfId="30438"/>
    <cellStyle name="Normal 2 5 6 2" xfId="30439"/>
    <cellStyle name="Normal 2 5 6 3" xfId="30440"/>
    <cellStyle name="Normal 2 5 6 4" xfId="30441"/>
    <cellStyle name="Normal 2 5 6 5" xfId="30442"/>
    <cellStyle name="Normal 2 5 6 6" xfId="30443"/>
    <cellStyle name="Normal 2 5 6 7" xfId="30444"/>
    <cellStyle name="Normal 2 5 6 8" xfId="30445"/>
    <cellStyle name="Normal 2 5 6 9" xfId="30446"/>
    <cellStyle name="Normal 2 5 7" xfId="30447"/>
    <cellStyle name="Normal 2 5 7 10" xfId="30448"/>
    <cellStyle name="Normal 2 5 7 11" xfId="30449"/>
    <cellStyle name="Normal 2 5 7 2" xfId="30450"/>
    <cellStyle name="Normal 2 5 7 3" xfId="30451"/>
    <cellStyle name="Normal 2 5 7 4" xfId="30452"/>
    <cellStyle name="Normal 2 5 7 5" xfId="30453"/>
    <cellStyle name="Normal 2 5 7 6" xfId="30454"/>
    <cellStyle name="Normal 2 5 7 7" xfId="30455"/>
    <cellStyle name="Normal 2 5 7 8" xfId="30456"/>
    <cellStyle name="Normal 2 5 7 9" xfId="30457"/>
    <cellStyle name="Normal 2 5 8" xfId="30458"/>
    <cellStyle name="Normal 2 5 8 2" xfId="30459"/>
    <cellStyle name="Normal 2 5 8 3" xfId="30460"/>
    <cellStyle name="Normal 2 5 8 4" xfId="30461"/>
    <cellStyle name="Normal 2 5 8 5" xfId="30462"/>
    <cellStyle name="Normal 2 5 8 6" xfId="30463"/>
    <cellStyle name="Normal 2 5 9" xfId="30464"/>
    <cellStyle name="Normal 2 5 9 2" xfId="30465"/>
    <cellStyle name="Normal 2 5 9 3" xfId="30466"/>
    <cellStyle name="Normal 2 5 9 4" xfId="30467"/>
    <cellStyle name="Normal 2 5 9 5" xfId="30468"/>
    <cellStyle name="Normal 2 5 9 6" xfId="30469"/>
    <cellStyle name="Normal 2 5_TQ 61 - FPL Partnerships" xfId="30470"/>
    <cellStyle name="Normal 2 6" xfId="30471"/>
    <cellStyle name="Normal 2 6 10" xfId="30472"/>
    <cellStyle name="Normal 2 6 10 2" xfId="30473"/>
    <cellStyle name="Normal 2 6 10 3" xfId="30474"/>
    <cellStyle name="Normal 2 6 10 4" xfId="30475"/>
    <cellStyle name="Normal 2 6 10 5" xfId="30476"/>
    <cellStyle name="Normal 2 6 10 6" xfId="30477"/>
    <cellStyle name="Normal 2 6 11" xfId="30478"/>
    <cellStyle name="Normal 2 6 11 2" xfId="30479"/>
    <cellStyle name="Normal 2 6 11 3" xfId="30480"/>
    <cellStyle name="Normal 2 6 11 4" xfId="30481"/>
    <cellStyle name="Normal 2 6 11 5" xfId="30482"/>
    <cellStyle name="Normal 2 6 11 6" xfId="30483"/>
    <cellStyle name="Normal 2 6 12" xfId="30484"/>
    <cellStyle name="Normal 2 6 13" xfId="30485"/>
    <cellStyle name="Normal 2 6 14" xfId="30486"/>
    <cellStyle name="Normal 2 6 15" xfId="30487"/>
    <cellStyle name="Normal 2 6 16" xfId="30488"/>
    <cellStyle name="Normal 2 6 17" xfId="30489"/>
    <cellStyle name="Normal 2 6 18" xfId="30490"/>
    <cellStyle name="Normal 2 6 19" xfId="30491"/>
    <cellStyle name="Normal 2 6 2" xfId="30492"/>
    <cellStyle name="Normal 2 6 2 10" xfId="30493"/>
    <cellStyle name="Normal 2 6 2 11" xfId="30494"/>
    <cellStyle name="Normal 2 6 2 12" xfId="30495"/>
    <cellStyle name="Normal 2 6 2 13" xfId="30496"/>
    <cellStyle name="Normal 2 6 2 2" xfId="30497"/>
    <cellStyle name="Normal 2 6 2 2 10" xfId="30498"/>
    <cellStyle name="Normal 2 6 2 2 11" xfId="30499"/>
    <cellStyle name="Normal 2 6 2 2 12" xfId="30500"/>
    <cellStyle name="Normal 2 6 2 2 2" xfId="30501"/>
    <cellStyle name="Normal 2 6 2 2 2 2" xfId="30502"/>
    <cellStyle name="Normal 2 6 2 2 2 3" xfId="30503"/>
    <cellStyle name="Normal 2 6 2 2 2 4" xfId="30504"/>
    <cellStyle name="Normal 2 6 2 2 2 5" xfId="30505"/>
    <cellStyle name="Normal 2 6 2 2 2 6" xfId="30506"/>
    <cellStyle name="Normal 2 6 2 2 3" xfId="30507"/>
    <cellStyle name="Normal 2 6 2 2 3 2" xfId="30508"/>
    <cellStyle name="Normal 2 6 2 2 3 3" xfId="30509"/>
    <cellStyle name="Normal 2 6 2 2 3 4" xfId="30510"/>
    <cellStyle name="Normal 2 6 2 2 3 5" xfId="30511"/>
    <cellStyle name="Normal 2 6 2 2 3 6" xfId="30512"/>
    <cellStyle name="Normal 2 6 2 2 4" xfId="30513"/>
    <cellStyle name="Normal 2 6 2 2 4 2" xfId="30514"/>
    <cellStyle name="Normal 2 6 2 2 4 3" xfId="30515"/>
    <cellStyle name="Normal 2 6 2 2 4 4" xfId="30516"/>
    <cellStyle name="Normal 2 6 2 2 4 5" xfId="30517"/>
    <cellStyle name="Normal 2 6 2 2 4 6" xfId="30518"/>
    <cellStyle name="Normal 2 6 2 2 5" xfId="30519"/>
    <cellStyle name="Normal 2 6 2 2 5 2" xfId="30520"/>
    <cellStyle name="Normal 2 6 2 2 5 3" xfId="30521"/>
    <cellStyle name="Normal 2 6 2 2 5 4" xfId="30522"/>
    <cellStyle name="Normal 2 6 2 2 5 5" xfId="30523"/>
    <cellStyle name="Normal 2 6 2 2 5 6" xfId="30524"/>
    <cellStyle name="Normal 2 6 2 2 6" xfId="30525"/>
    <cellStyle name="Normal 2 6 2 2 6 2" xfId="30526"/>
    <cellStyle name="Normal 2 6 2 2 6 3" xfId="30527"/>
    <cellStyle name="Normal 2 6 2 2 6 4" xfId="30528"/>
    <cellStyle name="Normal 2 6 2 2 6 5" xfId="30529"/>
    <cellStyle name="Normal 2 6 2 2 6 6" xfId="30530"/>
    <cellStyle name="Normal 2 6 2 2 7" xfId="30531"/>
    <cellStyle name="Normal 2 6 2 2 7 2" xfId="30532"/>
    <cellStyle name="Normal 2 6 2 2 7 3" xfId="30533"/>
    <cellStyle name="Normal 2 6 2 2 7 4" xfId="30534"/>
    <cellStyle name="Normal 2 6 2 2 7 5" xfId="30535"/>
    <cellStyle name="Normal 2 6 2 2 7 6" xfId="30536"/>
    <cellStyle name="Normal 2 6 2 2 8" xfId="30537"/>
    <cellStyle name="Normal 2 6 2 2 9" xfId="30538"/>
    <cellStyle name="Normal 2 6 2 3" xfId="30539"/>
    <cellStyle name="Normal 2 6 2 3 2" xfId="30540"/>
    <cellStyle name="Normal 2 6 2 3 3" xfId="30541"/>
    <cellStyle name="Normal 2 6 2 3 4" xfId="30542"/>
    <cellStyle name="Normal 2 6 2 3 5" xfId="30543"/>
    <cellStyle name="Normal 2 6 2 3 6" xfId="30544"/>
    <cellStyle name="Normal 2 6 2 4" xfId="30545"/>
    <cellStyle name="Normal 2 6 2 4 2" xfId="30546"/>
    <cellStyle name="Normal 2 6 2 4 3" xfId="30547"/>
    <cellStyle name="Normal 2 6 2 4 4" xfId="30548"/>
    <cellStyle name="Normal 2 6 2 4 5" xfId="30549"/>
    <cellStyle name="Normal 2 6 2 4 6" xfId="30550"/>
    <cellStyle name="Normal 2 6 2 5" xfId="30551"/>
    <cellStyle name="Normal 2 6 2 5 2" xfId="30552"/>
    <cellStyle name="Normal 2 6 2 5 3" xfId="30553"/>
    <cellStyle name="Normal 2 6 2 5 4" xfId="30554"/>
    <cellStyle name="Normal 2 6 2 5 5" xfId="30555"/>
    <cellStyle name="Normal 2 6 2 5 6" xfId="30556"/>
    <cellStyle name="Normal 2 6 2 6" xfId="30557"/>
    <cellStyle name="Normal 2 6 2 6 2" xfId="30558"/>
    <cellStyle name="Normal 2 6 2 6 3" xfId="30559"/>
    <cellStyle name="Normal 2 6 2 6 4" xfId="30560"/>
    <cellStyle name="Normal 2 6 2 6 5" xfId="30561"/>
    <cellStyle name="Normal 2 6 2 6 6" xfId="30562"/>
    <cellStyle name="Normal 2 6 2 7" xfId="30563"/>
    <cellStyle name="Normal 2 6 2 7 2" xfId="30564"/>
    <cellStyle name="Normal 2 6 2 7 3" xfId="30565"/>
    <cellStyle name="Normal 2 6 2 7 4" xfId="30566"/>
    <cellStyle name="Normal 2 6 2 7 5" xfId="30567"/>
    <cellStyle name="Normal 2 6 2 7 6" xfId="30568"/>
    <cellStyle name="Normal 2 6 2 8" xfId="30569"/>
    <cellStyle name="Normal 2 6 2 8 2" xfId="30570"/>
    <cellStyle name="Normal 2 6 2 8 3" xfId="30571"/>
    <cellStyle name="Normal 2 6 2 8 4" xfId="30572"/>
    <cellStyle name="Normal 2 6 2 8 5" xfId="30573"/>
    <cellStyle name="Normal 2 6 2 8 6" xfId="30574"/>
    <cellStyle name="Normal 2 6 2 9" xfId="30575"/>
    <cellStyle name="Normal 2 6 20" xfId="30576"/>
    <cellStyle name="Normal 2 6 3" xfId="30577"/>
    <cellStyle name="Normal 2 6 3 10" xfId="30578"/>
    <cellStyle name="Normal 2 6 3 11" xfId="30579"/>
    <cellStyle name="Normal 2 6 3 12" xfId="30580"/>
    <cellStyle name="Normal 2 6 3 13" xfId="30581"/>
    <cellStyle name="Normal 2 6 3 2" xfId="30582"/>
    <cellStyle name="Normal 2 6 3 2 10" xfId="30583"/>
    <cellStyle name="Normal 2 6 3 2 11" xfId="30584"/>
    <cellStyle name="Normal 2 6 3 2 12" xfId="30585"/>
    <cellStyle name="Normal 2 6 3 2 2" xfId="30586"/>
    <cellStyle name="Normal 2 6 3 2 2 2" xfId="30587"/>
    <cellStyle name="Normal 2 6 3 2 2 3" xfId="30588"/>
    <cellStyle name="Normal 2 6 3 2 2 4" xfId="30589"/>
    <cellStyle name="Normal 2 6 3 2 2 5" xfId="30590"/>
    <cellStyle name="Normal 2 6 3 2 2 6" xfId="30591"/>
    <cellStyle name="Normal 2 6 3 2 3" xfId="30592"/>
    <cellStyle name="Normal 2 6 3 2 3 2" xfId="30593"/>
    <cellStyle name="Normal 2 6 3 2 3 3" xfId="30594"/>
    <cellStyle name="Normal 2 6 3 2 3 4" xfId="30595"/>
    <cellStyle name="Normal 2 6 3 2 3 5" xfId="30596"/>
    <cellStyle name="Normal 2 6 3 2 3 6" xfId="30597"/>
    <cellStyle name="Normal 2 6 3 2 4" xfId="30598"/>
    <cellStyle name="Normal 2 6 3 2 4 2" xfId="30599"/>
    <cellStyle name="Normal 2 6 3 2 4 3" xfId="30600"/>
    <cellStyle name="Normal 2 6 3 2 4 4" xfId="30601"/>
    <cellStyle name="Normal 2 6 3 2 4 5" xfId="30602"/>
    <cellStyle name="Normal 2 6 3 2 4 6" xfId="30603"/>
    <cellStyle name="Normal 2 6 3 2 5" xfId="30604"/>
    <cellStyle name="Normal 2 6 3 2 5 2" xfId="30605"/>
    <cellStyle name="Normal 2 6 3 2 5 3" xfId="30606"/>
    <cellStyle name="Normal 2 6 3 2 5 4" xfId="30607"/>
    <cellStyle name="Normal 2 6 3 2 5 5" xfId="30608"/>
    <cellStyle name="Normal 2 6 3 2 5 6" xfId="30609"/>
    <cellStyle name="Normal 2 6 3 2 6" xfId="30610"/>
    <cellStyle name="Normal 2 6 3 2 6 2" xfId="30611"/>
    <cellStyle name="Normal 2 6 3 2 6 3" xfId="30612"/>
    <cellStyle name="Normal 2 6 3 2 6 4" xfId="30613"/>
    <cellStyle name="Normal 2 6 3 2 6 5" xfId="30614"/>
    <cellStyle name="Normal 2 6 3 2 6 6" xfId="30615"/>
    <cellStyle name="Normal 2 6 3 2 7" xfId="30616"/>
    <cellStyle name="Normal 2 6 3 2 7 2" xfId="30617"/>
    <cellStyle name="Normal 2 6 3 2 7 3" xfId="30618"/>
    <cellStyle name="Normal 2 6 3 2 7 4" xfId="30619"/>
    <cellStyle name="Normal 2 6 3 2 7 5" xfId="30620"/>
    <cellStyle name="Normal 2 6 3 2 7 6" xfId="30621"/>
    <cellStyle name="Normal 2 6 3 2 8" xfId="30622"/>
    <cellStyle name="Normal 2 6 3 2 9" xfId="30623"/>
    <cellStyle name="Normal 2 6 3 3" xfId="30624"/>
    <cellStyle name="Normal 2 6 3 3 2" xfId="30625"/>
    <cellStyle name="Normal 2 6 3 3 3" xfId="30626"/>
    <cellStyle name="Normal 2 6 3 3 4" xfId="30627"/>
    <cellStyle name="Normal 2 6 3 3 5" xfId="30628"/>
    <cellStyle name="Normal 2 6 3 3 6" xfId="30629"/>
    <cellStyle name="Normal 2 6 3 4" xfId="30630"/>
    <cellStyle name="Normal 2 6 3 4 2" xfId="30631"/>
    <cellStyle name="Normal 2 6 3 4 3" xfId="30632"/>
    <cellStyle name="Normal 2 6 3 4 4" xfId="30633"/>
    <cellStyle name="Normal 2 6 3 4 5" xfId="30634"/>
    <cellStyle name="Normal 2 6 3 4 6" xfId="30635"/>
    <cellStyle name="Normal 2 6 3 5" xfId="30636"/>
    <cellStyle name="Normal 2 6 3 5 2" xfId="30637"/>
    <cellStyle name="Normal 2 6 3 5 3" xfId="30638"/>
    <cellStyle name="Normal 2 6 3 5 4" xfId="30639"/>
    <cellStyle name="Normal 2 6 3 5 5" xfId="30640"/>
    <cellStyle name="Normal 2 6 3 5 6" xfId="30641"/>
    <cellStyle name="Normal 2 6 3 6" xfId="30642"/>
    <cellStyle name="Normal 2 6 3 6 2" xfId="30643"/>
    <cellStyle name="Normal 2 6 3 6 3" xfId="30644"/>
    <cellStyle name="Normal 2 6 3 6 4" xfId="30645"/>
    <cellStyle name="Normal 2 6 3 6 5" xfId="30646"/>
    <cellStyle name="Normal 2 6 3 6 6" xfId="30647"/>
    <cellStyle name="Normal 2 6 3 7" xfId="30648"/>
    <cellStyle name="Normal 2 6 3 7 2" xfId="30649"/>
    <cellStyle name="Normal 2 6 3 7 3" xfId="30650"/>
    <cellStyle name="Normal 2 6 3 7 4" xfId="30651"/>
    <cellStyle name="Normal 2 6 3 7 5" xfId="30652"/>
    <cellStyle name="Normal 2 6 3 7 6" xfId="30653"/>
    <cellStyle name="Normal 2 6 3 8" xfId="30654"/>
    <cellStyle name="Normal 2 6 3 8 2" xfId="30655"/>
    <cellStyle name="Normal 2 6 3 8 3" xfId="30656"/>
    <cellStyle name="Normal 2 6 3 8 4" xfId="30657"/>
    <cellStyle name="Normal 2 6 3 8 5" xfId="30658"/>
    <cellStyle name="Normal 2 6 3 8 6" xfId="30659"/>
    <cellStyle name="Normal 2 6 3 9" xfId="30660"/>
    <cellStyle name="Normal 2 6 4" xfId="30661"/>
    <cellStyle name="Normal 2 6 4 10" xfId="30662"/>
    <cellStyle name="Normal 2 6 4 11" xfId="30663"/>
    <cellStyle name="Normal 2 6 4 12" xfId="30664"/>
    <cellStyle name="Normal 2 6 4 13" xfId="30665"/>
    <cellStyle name="Normal 2 6 4 2" xfId="30666"/>
    <cellStyle name="Normal 2 6 4 2 10" xfId="30667"/>
    <cellStyle name="Normal 2 6 4 2 11" xfId="30668"/>
    <cellStyle name="Normal 2 6 4 2 12" xfId="30669"/>
    <cellStyle name="Normal 2 6 4 2 2" xfId="30670"/>
    <cellStyle name="Normal 2 6 4 2 2 2" xfId="30671"/>
    <cellStyle name="Normal 2 6 4 2 2 3" xfId="30672"/>
    <cellStyle name="Normal 2 6 4 2 2 4" xfId="30673"/>
    <cellStyle name="Normal 2 6 4 2 2 5" xfId="30674"/>
    <cellStyle name="Normal 2 6 4 2 2 6" xfId="30675"/>
    <cellStyle name="Normal 2 6 4 2 3" xfId="30676"/>
    <cellStyle name="Normal 2 6 4 2 3 2" xfId="30677"/>
    <cellStyle name="Normal 2 6 4 2 3 3" xfId="30678"/>
    <cellStyle name="Normal 2 6 4 2 3 4" xfId="30679"/>
    <cellStyle name="Normal 2 6 4 2 3 5" xfId="30680"/>
    <cellStyle name="Normal 2 6 4 2 3 6" xfId="30681"/>
    <cellStyle name="Normal 2 6 4 2 4" xfId="30682"/>
    <cellStyle name="Normal 2 6 4 2 4 2" xfId="30683"/>
    <cellStyle name="Normal 2 6 4 2 4 3" xfId="30684"/>
    <cellStyle name="Normal 2 6 4 2 4 4" xfId="30685"/>
    <cellStyle name="Normal 2 6 4 2 4 5" xfId="30686"/>
    <cellStyle name="Normal 2 6 4 2 4 6" xfId="30687"/>
    <cellStyle name="Normal 2 6 4 2 5" xfId="30688"/>
    <cellStyle name="Normal 2 6 4 2 5 2" xfId="30689"/>
    <cellStyle name="Normal 2 6 4 2 5 3" xfId="30690"/>
    <cellStyle name="Normal 2 6 4 2 5 4" xfId="30691"/>
    <cellStyle name="Normal 2 6 4 2 5 5" xfId="30692"/>
    <cellStyle name="Normal 2 6 4 2 5 6" xfId="30693"/>
    <cellStyle name="Normal 2 6 4 2 6" xfId="30694"/>
    <cellStyle name="Normal 2 6 4 2 6 2" xfId="30695"/>
    <cellStyle name="Normal 2 6 4 2 6 3" xfId="30696"/>
    <cellStyle name="Normal 2 6 4 2 6 4" xfId="30697"/>
    <cellStyle name="Normal 2 6 4 2 6 5" xfId="30698"/>
    <cellStyle name="Normal 2 6 4 2 6 6" xfId="30699"/>
    <cellStyle name="Normal 2 6 4 2 7" xfId="30700"/>
    <cellStyle name="Normal 2 6 4 2 7 2" xfId="30701"/>
    <cellStyle name="Normal 2 6 4 2 7 3" xfId="30702"/>
    <cellStyle name="Normal 2 6 4 2 7 4" xfId="30703"/>
    <cellStyle name="Normal 2 6 4 2 7 5" xfId="30704"/>
    <cellStyle name="Normal 2 6 4 2 7 6" xfId="30705"/>
    <cellStyle name="Normal 2 6 4 2 8" xfId="30706"/>
    <cellStyle name="Normal 2 6 4 2 9" xfId="30707"/>
    <cellStyle name="Normal 2 6 4 3" xfId="30708"/>
    <cellStyle name="Normal 2 6 4 3 2" xfId="30709"/>
    <cellStyle name="Normal 2 6 4 3 3" xfId="30710"/>
    <cellStyle name="Normal 2 6 4 3 4" xfId="30711"/>
    <cellStyle name="Normal 2 6 4 3 5" xfId="30712"/>
    <cellStyle name="Normal 2 6 4 3 6" xfId="30713"/>
    <cellStyle name="Normal 2 6 4 4" xfId="30714"/>
    <cellStyle name="Normal 2 6 4 4 2" xfId="30715"/>
    <cellStyle name="Normal 2 6 4 4 3" xfId="30716"/>
    <cellStyle name="Normal 2 6 4 4 4" xfId="30717"/>
    <cellStyle name="Normal 2 6 4 4 5" xfId="30718"/>
    <cellStyle name="Normal 2 6 4 4 6" xfId="30719"/>
    <cellStyle name="Normal 2 6 4 5" xfId="30720"/>
    <cellStyle name="Normal 2 6 4 5 2" xfId="30721"/>
    <cellStyle name="Normal 2 6 4 5 3" xfId="30722"/>
    <cellStyle name="Normal 2 6 4 5 4" xfId="30723"/>
    <cellStyle name="Normal 2 6 4 5 5" xfId="30724"/>
    <cellStyle name="Normal 2 6 4 5 6" xfId="30725"/>
    <cellStyle name="Normal 2 6 4 6" xfId="30726"/>
    <cellStyle name="Normal 2 6 4 6 2" xfId="30727"/>
    <cellStyle name="Normal 2 6 4 6 3" xfId="30728"/>
    <cellStyle name="Normal 2 6 4 6 4" xfId="30729"/>
    <cellStyle name="Normal 2 6 4 6 5" xfId="30730"/>
    <cellStyle name="Normal 2 6 4 6 6" xfId="30731"/>
    <cellStyle name="Normal 2 6 4 7" xfId="30732"/>
    <cellStyle name="Normal 2 6 4 7 2" xfId="30733"/>
    <cellStyle name="Normal 2 6 4 7 3" xfId="30734"/>
    <cellStyle name="Normal 2 6 4 7 4" xfId="30735"/>
    <cellStyle name="Normal 2 6 4 7 5" xfId="30736"/>
    <cellStyle name="Normal 2 6 4 7 6" xfId="30737"/>
    <cellStyle name="Normal 2 6 4 8" xfId="30738"/>
    <cellStyle name="Normal 2 6 4 8 2" xfId="30739"/>
    <cellStyle name="Normal 2 6 4 8 3" xfId="30740"/>
    <cellStyle name="Normal 2 6 4 8 4" xfId="30741"/>
    <cellStyle name="Normal 2 6 4 8 5" xfId="30742"/>
    <cellStyle name="Normal 2 6 4 8 6" xfId="30743"/>
    <cellStyle name="Normal 2 6 4 9" xfId="30744"/>
    <cellStyle name="Normal 2 6 5" xfId="30745"/>
    <cellStyle name="Normal 2 6 5 10" xfId="30746"/>
    <cellStyle name="Normal 2 6 5 11" xfId="30747"/>
    <cellStyle name="Normal 2 6 5 12" xfId="30748"/>
    <cellStyle name="Normal 2 6 5 2" xfId="30749"/>
    <cellStyle name="Normal 2 6 5 2 2" xfId="30750"/>
    <cellStyle name="Normal 2 6 5 2 3" xfId="30751"/>
    <cellStyle name="Normal 2 6 5 2 4" xfId="30752"/>
    <cellStyle name="Normal 2 6 5 2 5" xfId="30753"/>
    <cellStyle name="Normal 2 6 5 2 6" xfId="30754"/>
    <cellStyle name="Normal 2 6 5 3" xfId="30755"/>
    <cellStyle name="Normal 2 6 5 3 2" xfId="30756"/>
    <cellStyle name="Normal 2 6 5 3 3" xfId="30757"/>
    <cellStyle name="Normal 2 6 5 3 4" xfId="30758"/>
    <cellStyle name="Normal 2 6 5 3 5" xfId="30759"/>
    <cellStyle name="Normal 2 6 5 3 6" xfId="30760"/>
    <cellStyle name="Normal 2 6 5 4" xfId="30761"/>
    <cellStyle name="Normal 2 6 5 4 2" xfId="30762"/>
    <cellStyle name="Normal 2 6 5 4 3" xfId="30763"/>
    <cellStyle name="Normal 2 6 5 4 4" xfId="30764"/>
    <cellStyle name="Normal 2 6 5 4 5" xfId="30765"/>
    <cellStyle name="Normal 2 6 5 4 6" xfId="30766"/>
    <cellStyle name="Normal 2 6 5 5" xfId="30767"/>
    <cellStyle name="Normal 2 6 5 5 2" xfId="30768"/>
    <cellStyle name="Normal 2 6 5 5 3" xfId="30769"/>
    <cellStyle name="Normal 2 6 5 5 4" xfId="30770"/>
    <cellStyle name="Normal 2 6 5 5 5" xfId="30771"/>
    <cellStyle name="Normal 2 6 5 5 6" xfId="30772"/>
    <cellStyle name="Normal 2 6 5 6" xfId="30773"/>
    <cellStyle name="Normal 2 6 5 6 2" xfId="30774"/>
    <cellStyle name="Normal 2 6 5 6 3" xfId="30775"/>
    <cellStyle name="Normal 2 6 5 6 4" xfId="30776"/>
    <cellStyle name="Normal 2 6 5 6 5" xfId="30777"/>
    <cellStyle name="Normal 2 6 5 6 6" xfId="30778"/>
    <cellStyle name="Normal 2 6 5 7" xfId="30779"/>
    <cellStyle name="Normal 2 6 5 7 2" xfId="30780"/>
    <cellStyle name="Normal 2 6 5 7 3" xfId="30781"/>
    <cellStyle name="Normal 2 6 5 7 4" xfId="30782"/>
    <cellStyle name="Normal 2 6 5 7 5" xfId="30783"/>
    <cellStyle name="Normal 2 6 5 7 6" xfId="30784"/>
    <cellStyle name="Normal 2 6 5 8" xfId="30785"/>
    <cellStyle name="Normal 2 6 5 9" xfId="30786"/>
    <cellStyle name="Normal 2 6 6" xfId="30787"/>
    <cellStyle name="Normal 2 6 6 10" xfId="30788"/>
    <cellStyle name="Normal 2 6 6 11" xfId="30789"/>
    <cellStyle name="Normal 2 6 6 2" xfId="30790"/>
    <cellStyle name="Normal 2 6 6 3" xfId="30791"/>
    <cellStyle name="Normal 2 6 6 4" xfId="30792"/>
    <cellStyle name="Normal 2 6 6 5" xfId="30793"/>
    <cellStyle name="Normal 2 6 6 6" xfId="30794"/>
    <cellStyle name="Normal 2 6 6 7" xfId="30795"/>
    <cellStyle name="Normal 2 6 6 8" xfId="30796"/>
    <cellStyle name="Normal 2 6 6 9" xfId="30797"/>
    <cellStyle name="Normal 2 6 7" xfId="30798"/>
    <cellStyle name="Normal 2 6 7 10" xfId="30799"/>
    <cellStyle name="Normal 2 6 7 11" xfId="30800"/>
    <cellStyle name="Normal 2 6 7 2" xfId="30801"/>
    <cellStyle name="Normal 2 6 7 3" xfId="30802"/>
    <cellStyle name="Normal 2 6 7 4" xfId="30803"/>
    <cellStyle name="Normal 2 6 7 5" xfId="30804"/>
    <cellStyle name="Normal 2 6 7 6" xfId="30805"/>
    <cellStyle name="Normal 2 6 7 7" xfId="30806"/>
    <cellStyle name="Normal 2 6 7 8" xfId="30807"/>
    <cellStyle name="Normal 2 6 7 9" xfId="30808"/>
    <cellStyle name="Normal 2 6 8" xfId="30809"/>
    <cellStyle name="Normal 2 6 8 2" xfId="30810"/>
    <cellStyle name="Normal 2 6 8 3" xfId="30811"/>
    <cellStyle name="Normal 2 6 8 4" xfId="30812"/>
    <cellStyle name="Normal 2 6 8 5" xfId="30813"/>
    <cellStyle name="Normal 2 6 8 6" xfId="30814"/>
    <cellStyle name="Normal 2 6 9" xfId="30815"/>
    <cellStyle name="Normal 2 6 9 2" xfId="30816"/>
    <cellStyle name="Normal 2 6 9 3" xfId="30817"/>
    <cellStyle name="Normal 2 6 9 4" xfId="30818"/>
    <cellStyle name="Normal 2 6 9 5" xfId="30819"/>
    <cellStyle name="Normal 2 6 9 6" xfId="30820"/>
    <cellStyle name="Normal 2 7" xfId="30821"/>
    <cellStyle name="Normal 2 7 10" xfId="30822"/>
    <cellStyle name="Normal 2 7 10 2" xfId="30823"/>
    <cellStyle name="Normal 2 7 10 3" xfId="30824"/>
    <cellStyle name="Normal 2 7 10 4" xfId="30825"/>
    <cellStyle name="Normal 2 7 10 5" xfId="30826"/>
    <cellStyle name="Normal 2 7 10 6" xfId="30827"/>
    <cellStyle name="Normal 2 7 11" xfId="30828"/>
    <cellStyle name="Normal 2 7 11 2" xfId="30829"/>
    <cellStyle name="Normal 2 7 11 3" xfId="30830"/>
    <cellStyle name="Normal 2 7 11 4" xfId="30831"/>
    <cellStyle name="Normal 2 7 11 5" xfId="30832"/>
    <cellStyle name="Normal 2 7 11 6" xfId="30833"/>
    <cellStyle name="Normal 2 7 12" xfId="30834"/>
    <cellStyle name="Normal 2 7 13" xfId="30835"/>
    <cellStyle name="Normal 2 7 14" xfId="30836"/>
    <cellStyle name="Normal 2 7 15" xfId="30837"/>
    <cellStyle name="Normal 2 7 16" xfId="30838"/>
    <cellStyle name="Normal 2 7 17" xfId="30839"/>
    <cellStyle name="Normal 2 7 18" xfId="30840"/>
    <cellStyle name="Normal 2 7 19" xfId="30841"/>
    <cellStyle name="Normal 2 7 2" xfId="30842"/>
    <cellStyle name="Normal 2 7 2 10" xfId="30843"/>
    <cellStyle name="Normal 2 7 2 11" xfId="30844"/>
    <cellStyle name="Normal 2 7 2 12" xfId="30845"/>
    <cellStyle name="Normal 2 7 2 13" xfId="30846"/>
    <cellStyle name="Normal 2 7 2 2" xfId="30847"/>
    <cellStyle name="Normal 2 7 2 2 10" xfId="30848"/>
    <cellStyle name="Normal 2 7 2 2 11" xfId="30849"/>
    <cellStyle name="Normal 2 7 2 2 12" xfId="30850"/>
    <cellStyle name="Normal 2 7 2 2 2" xfId="30851"/>
    <cellStyle name="Normal 2 7 2 2 2 2" xfId="30852"/>
    <cellStyle name="Normal 2 7 2 2 2 3" xfId="30853"/>
    <cellStyle name="Normal 2 7 2 2 2 4" xfId="30854"/>
    <cellStyle name="Normal 2 7 2 2 2 5" xfId="30855"/>
    <cellStyle name="Normal 2 7 2 2 2 6" xfId="30856"/>
    <cellStyle name="Normal 2 7 2 2 3" xfId="30857"/>
    <cellStyle name="Normal 2 7 2 2 3 2" xfId="30858"/>
    <cellStyle name="Normal 2 7 2 2 3 3" xfId="30859"/>
    <cellStyle name="Normal 2 7 2 2 3 4" xfId="30860"/>
    <cellStyle name="Normal 2 7 2 2 3 5" xfId="30861"/>
    <cellStyle name="Normal 2 7 2 2 3 6" xfId="30862"/>
    <cellStyle name="Normal 2 7 2 2 4" xfId="30863"/>
    <cellStyle name="Normal 2 7 2 2 4 2" xfId="30864"/>
    <cellStyle name="Normal 2 7 2 2 4 3" xfId="30865"/>
    <cellStyle name="Normal 2 7 2 2 4 4" xfId="30866"/>
    <cellStyle name="Normal 2 7 2 2 4 5" xfId="30867"/>
    <cellStyle name="Normal 2 7 2 2 4 6" xfId="30868"/>
    <cellStyle name="Normal 2 7 2 2 5" xfId="30869"/>
    <cellStyle name="Normal 2 7 2 2 5 2" xfId="30870"/>
    <cellStyle name="Normal 2 7 2 2 5 3" xfId="30871"/>
    <cellStyle name="Normal 2 7 2 2 5 4" xfId="30872"/>
    <cellStyle name="Normal 2 7 2 2 5 5" xfId="30873"/>
    <cellStyle name="Normal 2 7 2 2 5 6" xfId="30874"/>
    <cellStyle name="Normal 2 7 2 2 6" xfId="30875"/>
    <cellStyle name="Normal 2 7 2 2 6 2" xfId="30876"/>
    <cellStyle name="Normal 2 7 2 2 6 3" xfId="30877"/>
    <cellStyle name="Normal 2 7 2 2 6 4" xfId="30878"/>
    <cellStyle name="Normal 2 7 2 2 6 5" xfId="30879"/>
    <cellStyle name="Normal 2 7 2 2 6 6" xfId="30880"/>
    <cellStyle name="Normal 2 7 2 2 7" xfId="30881"/>
    <cellStyle name="Normal 2 7 2 2 7 2" xfId="30882"/>
    <cellStyle name="Normal 2 7 2 2 7 3" xfId="30883"/>
    <cellStyle name="Normal 2 7 2 2 7 4" xfId="30884"/>
    <cellStyle name="Normal 2 7 2 2 7 5" xfId="30885"/>
    <cellStyle name="Normal 2 7 2 2 7 6" xfId="30886"/>
    <cellStyle name="Normal 2 7 2 2 8" xfId="30887"/>
    <cellStyle name="Normal 2 7 2 2 9" xfId="30888"/>
    <cellStyle name="Normal 2 7 2 3" xfId="30889"/>
    <cellStyle name="Normal 2 7 2 3 2" xfId="30890"/>
    <cellStyle name="Normal 2 7 2 3 3" xfId="30891"/>
    <cellStyle name="Normal 2 7 2 3 4" xfId="30892"/>
    <cellStyle name="Normal 2 7 2 3 5" xfId="30893"/>
    <cellStyle name="Normal 2 7 2 3 6" xfId="30894"/>
    <cellStyle name="Normal 2 7 2 4" xfId="30895"/>
    <cellStyle name="Normal 2 7 2 4 2" xfId="30896"/>
    <cellStyle name="Normal 2 7 2 4 3" xfId="30897"/>
    <cellStyle name="Normal 2 7 2 4 4" xfId="30898"/>
    <cellStyle name="Normal 2 7 2 4 5" xfId="30899"/>
    <cellStyle name="Normal 2 7 2 4 6" xfId="30900"/>
    <cellStyle name="Normal 2 7 2 5" xfId="30901"/>
    <cellStyle name="Normal 2 7 2 5 2" xfId="30902"/>
    <cellStyle name="Normal 2 7 2 5 3" xfId="30903"/>
    <cellStyle name="Normal 2 7 2 5 4" xfId="30904"/>
    <cellStyle name="Normal 2 7 2 5 5" xfId="30905"/>
    <cellStyle name="Normal 2 7 2 5 6" xfId="30906"/>
    <cellStyle name="Normal 2 7 2 6" xfId="30907"/>
    <cellStyle name="Normal 2 7 2 6 2" xfId="30908"/>
    <cellStyle name="Normal 2 7 2 6 3" xfId="30909"/>
    <cellStyle name="Normal 2 7 2 6 4" xfId="30910"/>
    <cellStyle name="Normal 2 7 2 6 5" xfId="30911"/>
    <cellStyle name="Normal 2 7 2 6 6" xfId="30912"/>
    <cellStyle name="Normal 2 7 2 7" xfId="30913"/>
    <cellStyle name="Normal 2 7 2 7 2" xfId="30914"/>
    <cellStyle name="Normal 2 7 2 7 3" xfId="30915"/>
    <cellStyle name="Normal 2 7 2 7 4" xfId="30916"/>
    <cellStyle name="Normal 2 7 2 7 5" xfId="30917"/>
    <cellStyle name="Normal 2 7 2 7 6" xfId="30918"/>
    <cellStyle name="Normal 2 7 2 8" xfId="30919"/>
    <cellStyle name="Normal 2 7 2 8 2" xfId="30920"/>
    <cellStyle name="Normal 2 7 2 8 3" xfId="30921"/>
    <cellStyle name="Normal 2 7 2 8 4" xfId="30922"/>
    <cellStyle name="Normal 2 7 2 8 5" xfId="30923"/>
    <cellStyle name="Normal 2 7 2 8 6" xfId="30924"/>
    <cellStyle name="Normal 2 7 2 9" xfId="30925"/>
    <cellStyle name="Normal 2 7 20" xfId="30926"/>
    <cellStyle name="Normal 2 7 3" xfId="30927"/>
    <cellStyle name="Normal 2 7 3 10" xfId="30928"/>
    <cellStyle name="Normal 2 7 3 11" xfId="30929"/>
    <cellStyle name="Normal 2 7 3 12" xfId="30930"/>
    <cellStyle name="Normal 2 7 3 13" xfId="30931"/>
    <cellStyle name="Normal 2 7 3 2" xfId="30932"/>
    <cellStyle name="Normal 2 7 3 2 10" xfId="30933"/>
    <cellStyle name="Normal 2 7 3 2 11" xfId="30934"/>
    <cellStyle name="Normal 2 7 3 2 12" xfId="30935"/>
    <cellStyle name="Normal 2 7 3 2 2" xfId="30936"/>
    <cellStyle name="Normal 2 7 3 2 2 2" xfId="30937"/>
    <cellStyle name="Normal 2 7 3 2 2 3" xfId="30938"/>
    <cellStyle name="Normal 2 7 3 2 2 4" xfId="30939"/>
    <cellStyle name="Normal 2 7 3 2 2 5" xfId="30940"/>
    <cellStyle name="Normal 2 7 3 2 2 6" xfId="30941"/>
    <cellStyle name="Normal 2 7 3 2 3" xfId="30942"/>
    <cellStyle name="Normal 2 7 3 2 3 2" xfId="30943"/>
    <cellStyle name="Normal 2 7 3 2 3 3" xfId="30944"/>
    <cellStyle name="Normal 2 7 3 2 3 4" xfId="30945"/>
    <cellStyle name="Normal 2 7 3 2 3 5" xfId="30946"/>
    <cellStyle name="Normal 2 7 3 2 3 6" xfId="30947"/>
    <cellStyle name="Normal 2 7 3 2 4" xfId="30948"/>
    <cellStyle name="Normal 2 7 3 2 4 2" xfId="30949"/>
    <cellStyle name="Normal 2 7 3 2 4 3" xfId="30950"/>
    <cellStyle name="Normal 2 7 3 2 4 4" xfId="30951"/>
    <cellStyle name="Normal 2 7 3 2 4 5" xfId="30952"/>
    <cellStyle name="Normal 2 7 3 2 4 6" xfId="30953"/>
    <cellStyle name="Normal 2 7 3 2 5" xfId="30954"/>
    <cellStyle name="Normal 2 7 3 2 5 2" xfId="30955"/>
    <cellStyle name="Normal 2 7 3 2 5 3" xfId="30956"/>
    <cellStyle name="Normal 2 7 3 2 5 4" xfId="30957"/>
    <cellStyle name="Normal 2 7 3 2 5 5" xfId="30958"/>
    <cellStyle name="Normal 2 7 3 2 5 6" xfId="30959"/>
    <cellStyle name="Normal 2 7 3 2 6" xfId="30960"/>
    <cellStyle name="Normal 2 7 3 2 6 2" xfId="30961"/>
    <cellStyle name="Normal 2 7 3 2 6 3" xfId="30962"/>
    <cellStyle name="Normal 2 7 3 2 6 4" xfId="30963"/>
    <cellStyle name="Normal 2 7 3 2 6 5" xfId="30964"/>
    <cellStyle name="Normal 2 7 3 2 6 6" xfId="30965"/>
    <cellStyle name="Normal 2 7 3 2 7" xfId="30966"/>
    <cellStyle name="Normal 2 7 3 2 7 2" xfId="30967"/>
    <cellStyle name="Normal 2 7 3 2 7 3" xfId="30968"/>
    <cellStyle name="Normal 2 7 3 2 7 4" xfId="30969"/>
    <cellStyle name="Normal 2 7 3 2 7 5" xfId="30970"/>
    <cellStyle name="Normal 2 7 3 2 7 6" xfId="30971"/>
    <cellStyle name="Normal 2 7 3 2 8" xfId="30972"/>
    <cellStyle name="Normal 2 7 3 2 9" xfId="30973"/>
    <cellStyle name="Normal 2 7 3 3" xfId="30974"/>
    <cellStyle name="Normal 2 7 3 3 2" xfId="30975"/>
    <cellStyle name="Normal 2 7 3 3 3" xfId="30976"/>
    <cellStyle name="Normal 2 7 3 3 4" xfId="30977"/>
    <cellStyle name="Normal 2 7 3 3 5" xfId="30978"/>
    <cellStyle name="Normal 2 7 3 3 6" xfId="30979"/>
    <cellStyle name="Normal 2 7 3 4" xfId="30980"/>
    <cellStyle name="Normal 2 7 3 4 2" xfId="30981"/>
    <cellStyle name="Normal 2 7 3 4 3" xfId="30982"/>
    <cellStyle name="Normal 2 7 3 4 4" xfId="30983"/>
    <cellStyle name="Normal 2 7 3 4 5" xfId="30984"/>
    <cellStyle name="Normal 2 7 3 4 6" xfId="30985"/>
    <cellStyle name="Normal 2 7 3 5" xfId="30986"/>
    <cellStyle name="Normal 2 7 3 5 2" xfId="30987"/>
    <cellStyle name="Normal 2 7 3 5 3" xfId="30988"/>
    <cellStyle name="Normal 2 7 3 5 4" xfId="30989"/>
    <cellStyle name="Normal 2 7 3 5 5" xfId="30990"/>
    <cellStyle name="Normal 2 7 3 5 6" xfId="30991"/>
    <cellStyle name="Normal 2 7 3 6" xfId="30992"/>
    <cellStyle name="Normal 2 7 3 6 2" xfId="30993"/>
    <cellStyle name="Normal 2 7 3 6 3" xfId="30994"/>
    <cellStyle name="Normal 2 7 3 6 4" xfId="30995"/>
    <cellStyle name="Normal 2 7 3 6 5" xfId="30996"/>
    <cellStyle name="Normal 2 7 3 6 6" xfId="30997"/>
    <cellStyle name="Normal 2 7 3 7" xfId="30998"/>
    <cellStyle name="Normal 2 7 3 7 2" xfId="30999"/>
    <cellStyle name="Normal 2 7 3 7 3" xfId="31000"/>
    <cellStyle name="Normal 2 7 3 7 4" xfId="31001"/>
    <cellStyle name="Normal 2 7 3 7 5" xfId="31002"/>
    <cellStyle name="Normal 2 7 3 7 6" xfId="31003"/>
    <cellStyle name="Normal 2 7 3 8" xfId="31004"/>
    <cellStyle name="Normal 2 7 3 8 2" xfId="31005"/>
    <cellStyle name="Normal 2 7 3 8 3" xfId="31006"/>
    <cellStyle name="Normal 2 7 3 8 4" xfId="31007"/>
    <cellStyle name="Normal 2 7 3 8 5" xfId="31008"/>
    <cellStyle name="Normal 2 7 3 8 6" xfId="31009"/>
    <cellStyle name="Normal 2 7 3 9" xfId="31010"/>
    <cellStyle name="Normal 2 7 4" xfId="31011"/>
    <cellStyle name="Normal 2 7 4 10" xfId="31012"/>
    <cellStyle name="Normal 2 7 4 11" xfId="31013"/>
    <cellStyle name="Normal 2 7 4 12" xfId="31014"/>
    <cellStyle name="Normal 2 7 4 13" xfId="31015"/>
    <cellStyle name="Normal 2 7 4 2" xfId="31016"/>
    <cellStyle name="Normal 2 7 4 2 10" xfId="31017"/>
    <cellStyle name="Normal 2 7 4 2 11" xfId="31018"/>
    <cellStyle name="Normal 2 7 4 2 12" xfId="31019"/>
    <cellStyle name="Normal 2 7 4 2 2" xfId="31020"/>
    <cellStyle name="Normal 2 7 4 2 2 2" xfId="31021"/>
    <cellStyle name="Normal 2 7 4 2 2 3" xfId="31022"/>
    <cellStyle name="Normal 2 7 4 2 2 4" xfId="31023"/>
    <cellStyle name="Normal 2 7 4 2 2 5" xfId="31024"/>
    <cellStyle name="Normal 2 7 4 2 2 6" xfId="31025"/>
    <cellStyle name="Normal 2 7 4 2 3" xfId="31026"/>
    <cellStyle name="Normal 2 7 4 2 3 2" xfId="31027"/>
    <cellStyle name="Normal 2 7 4 2 3 3" xfId="31028"/>
    <cellStyle name="Normal 2 7 4 2 3 4" xfId="31029"/>
    <cellStyle name="Normal 2 7 4 2 3 5" xfId="31030"/>
    <cellStyle name="Normal 2 7 4 2 3 6" xfId="31031"/>
    <cellStyle name="Normal 2 7 4 2 4" xfId="31032"/>
    <cellStyle name="Normal 2 7 4 2 4 2" xfId="31033"/>
    <cellStyle name="Normal 2 7 4 2 4 3" xfId="31034"/>
    <cellStyle name="Normal 2 7 4 2 4 4" xfId="31035"/>
    <cellStyle name="Normal 2 7 4 2 4 5" xfId="31036"/>
    <cellStyle name="Normal 2 7 4 2 4 6" xfId="31037"/>
    <cellStyle name="Normal 2 7 4 2 5" xfId="31038"/>
    <cellStyle name="Normal 2 7 4 2 5 2" xfId="31039"/>
    <cellStyle name="Normal 2 7 4 2 5 3" xfId="31040"/>
    <cellStyle name="Normal 2 7 4 2 5 4" xfId="31041"/>
    <cellStyle name="Normal 2 7 4 2 5 5" xfId="31042"/>
    <cellStyle name="Normal 2 7 4 2 5 6" xfId="31043"/>
    <cellStyle name="Normal 2 7 4 2 6" xfId="31044"/>
    <cellStyle name="Normal 2 7 4 2 6 2" xfId="31045"/>
    <cellStyle name="Normal 2 7 4 2 6 3" xfId="31046"/>
    <cellStyle name="Normal 2 7 4 2 6 4" xfId="31047"/>
    <cellStyle name="Normal 2 7 4 2 6 5" xfId="31048"/>
    <cellStyle name="Normal 2 7 4 2 6 6" xfId="31049"/>
    <cellStyle name="Normal 2 7 4 2 7" xfId="31050"/>
    <cellStyle name="Normal 2 7 4 2 7 2" xfId="31051"/>
    <cellStyle name="Normal 2 7 4 2 7 3" xfId="31052"/>
    <cellStyle name="Normal 2 7 4 2 7 4" xfId="31053"/>
    <cellStyle name="Normal 2 7 4 2 7 5" xfId="31054"/>
    <cellStyle name="Normal 2 7 4 2 7 6" xfId="31055"/>
    <cellStyle name="Normal 2 7 4 2 8" xfId="31056"/>
    <cellStyle name="Normal 2 7 4 2 9" xfId="31057"/>
    <cellStyle name="Normal 2 7 4 3" xfId="31058"/>
    <cellStyle name="Normal 2 7 4 3 2" xfId="31059"/>
    <cellStyle name="Normal 2 7 4 3 3" xfId="31060"/>
    <cellStyle name="Normal 2 7 4 3 4" xfId="31061"/>
    <cellStyle name="Normal 2 7 4 3 5" xfId="31062"/>
    <cellStyle name="Normal 2 7 4 3 6" xfId="31063"/>
    <cellStyle name="Normal 2 7 4 4" xfId="31064"/>
    <cellStyle name="Normal 2 7 4 4 2" xfId="31065"/>
    <cellStyle name="Normal 2 7 4 4 3" xfId="31066"/>
    <cellStyle name="Normal 2 7 4 4 4" xfId="31067"/>
    <cellStyle name="Normal 2 7 4 4 5" xfId="31068"/>
    <cellStyle name="Normal 2 7 4 4 6" xfId="31069"/>
    <cellStyle name="Normal 2 7 4 5" xfId="31070"/>
    <cellStyle name="Normal 2 7 4 5 2" xfId="31071"/>
    <cellStyle name="Normal 2 7 4 5 3" xfId="31072"/>
    <cellStyle name="Normal 2 7 4 5 4" xfId="31073"/>
    <cellStyle name="Normal 2 7 4 5 5" xfId="31074"/>
    <cellStyle name="Normal 2 7 4 5 6" xfId="31075"/>
    <cellStyle name="Normal 2 7 4 6" xfId="31076"/>
    <cellStyle name="Normal 2 7 4 6 2" xfId="31077"/>
    <cellStyle name="Normal 2 7 4 6 3" xfId="31078"/>
    <cellStyle name="Normal 2 7 4 6 4" xfId="31079"/>
    <cellStyle name="Normal 2 7 4 6 5" xfId="31080"/>
    <cellStyle name="Normal 2 7 4 6 6" xfId="31081"/>
    <cellStyle name="Normal 2 7 4 7" xfId="31082"/>
    <cellStyle name="Normal 2 7 4 7 2" xfId="31083"/>
    <cellStyle name="Normal 2 7 4 7 3" xfId="31084"/>
    <cellStyle name="Normal 2 7 4 7 4" xfId="31085"/>
    <cellStyle name="Normal 2 7 4 7 5" xfId="31086"/>
    <cellStyle name="Normal 2 7 4 7 6" xfId="31087"/>
    <cellStyle name="Normal 2 7 4 8" xfId="31088"/>
    <cellStyle name="Normal 2 7 4 8 2" xfId="31089"/>
    <cellStyle name="Normal 2 7 4 8 3" xfId="31090"/>
    <cellStyle name="Normal 2 7 4 8 4" xfId="31091"/>
    <cellStyle name="Normal 2 7 4 8 5" xfId="31092"/>
    <cellStyle name="Normal 2 7 4 8 6" xfId="31093"/>
    <cellStyle name="Normal 2 7 4 9" xfId="31094"/>
    <cellStyle name="Normal 2 7 5" xfId="31095"/>
    <cellStyle name="Normal 2 7 5 10" xfId="31096"/>
    <cellStyle name="Normal 2 7 5 11" xfId="31097"/>
    <cellStyle name="Normal 2 7 5 12" xfId="31098"/>
    <cellStyle name="Normal 2 7 5 2" xfId="31099"/>
    <cellStyle name="Normal 2 7 5 2 2" xfId="31100"/>
    <cellStyle name="Normal 2 7 5 2 3" xfId="31101"/>
    <cellStyle name="Normal 2 7 5 2 4" xfId="31102"/>
    <cellStyle name="Normal 2 7 5 2 5" xfId="31103"/>
    <cellStyle name="Normal 2 7 5 2 6" xfId="31104"/>
    <cellStyle name="Normal 2 7 5 3" xfId="31105"/>
    <cellStyle name="Normal 2 7 5 3 2" xfId="31106"/>
    <cellStyle name="Normal 2 7 5 3 3" xfId="31107"/>
    <cellStyle name="Normal 2 7 5 3 4" xfId="31108"/>
    <cellStyle name="Normal 2 7 5 3 5" xfId="31109"/>
    <cellStyle name="Normal 2 7 5 3 6" xfId="31110"/>
    <cellStyle name="Normal 2 7 5 4" xfId="31111"/>
    <cellStyle name="Normal 2 7 5 4 2" xfId="31112"/>
    <cellStyle name="Normal 2 7 5 4 3" xfId="31113"/>
    <cellStyle name="Normal 2 7 5 4 4" xfId="31114"/>
    <cellStyle name="Normal 2 7 5 4 5" xfId="31115"/>
    <cellStyle name="Normal 2 7 5 4 6" xfId="31116"/>
    <cellStyle name="Normal 2 7 5 5" xfId="31117"/>
    <cellStyle name="Normal 2 7 5 5 2" xfId="31118"/>
    <cellStyle name="Normal 2 7 5 5 3" xfId="31119"/>
    <cellStyle name="Normal 2 7 5 5 4" xfId="31120"/>
    <cellStyle name="Normal 2 7 5 5 5" xfId="31121"/>
    <cellStyle name="Normal 2 7 5 5 6" xfId="31122"/>
    <cellStyle name="Normal 2 7 5 6" xfId="31123"/>
    <cellStyle name="Normal 2 7 5 6 2" xfId="31124"/>
    <cellStyle name="Normal 2 7 5 6 3" xfId="31125"/>
    <cellStyle name="Normal 2 7 5 6 4" xfId="31126"/>
    <cellStyle name="Normal 2 7 5 6 5" xfId="31127"/>
    <cellStyle name="Normal 2 7 5 6 6" xfId="31128"/>
    <cellStyle name="Normal 2 7 5 7" xfId="31129"/>
    <cellStyle name="Normal 2 7 5 7 2" xfId="31130"/>
    <cellStyle name="Normal 2 7 5 7 3" xfId="31131"/>
    <cellStyle name="Normal 2 7 5 7 4" xfId="31132"/>
    <cellStyle name="Normal 2 7 5 7 5" xfId="31133"/>
    <cellStyle name="Normal 2 7 5 7 6" xfId="31134"/>
    <cellStyle name="Normal 2 7 5 8" xfId="31135"/>
    <cellStyle name="Normal 2 7 5 9" xfId="31136"/>
    <cellStyle name="Normal 2 7 6" xfId="31137"/>
    <cellStyle name="Normal 2 7 6 10" xfId="31138"/>
    <cellStyle name="Normal 2 7 6 11" xfId="31139"/>
    <cellStyle name="Normal 2 7 6 2" xfId="31140"/>
    <cellStyle name="Normal 2 7 6 3" xfId="31141"/>
    <cellStyle name="Normal 2 7 6 4" xfId="31142"/>
    <cellStyle name="Normal 2 7 6 5" xfId="31143"/>
    <cellStyle name="Normal 2 7 6 6" xfId="31144"/>
    <cellStyle name="Normal 2 7 6 7" xfId="31145"/>
    <cellStyle name="Normal 2 7 6 8" xfId="31146"/>
    <cellStyle name="Normal 2 7 6 9" xfId="31147"/>
    <cellStyle name="Normal 2 7 7" xfId="31148"/>
    <cellStyle name="Normal 2 7 7 10" xfId="31149"/>
    <cellStyle name="Normal 2 7 7 11" xfId="31150"/>
    <cellStyle name="Normal 2 7 7 2" xfId="31151"/>
    <cellStyle name="Normal 2 7 7 3" xfId="31152"/>
    <cellStyle name="Normal 2 7 7 4" xfId="31153"/>
    <cellStyle name="Normal 2 7 7 5" xfId="31154"/>
    <cellStyle name="Normal 2 7 7 6" xfId="31155"/>
    <cellStyle name="Normal 2 7 7 7" xfId="31156"/>
    <cellStyle name="Normal 2 7 7 8" xfId="31157"/>
    <cellStyle name="Normal 2 7 7 9" xfId="31158"/>
    <cellStyle name="Normal 2 7 8" xfId="31159"/>
    <cellStyle name="Normal 2 7 8 2" xfId="31160"/>
    <cellStyle name="Normal 2 7 8 3" xfId="31161"/>
    <cellStyle name="Normal 2 7 8 4" xfId="31162"/>
    <cellStyle name="Normal 2 7 8 5" xfId="31163"/>
    <cellStyle name="Normal 2 7 8 6" xfId="31164"/>
    <cellStyle name="Normal 2 7 9" xfId="31165"/>
    <cellStyle name="Normal 2 7 9 2" xfId="31166"/>
    <cellStyle name="Normal 2 7 9 3" xfId="31167"/>
    <cellStyle name="Normal 2 7 9 4" xfId="31168"/>
    <cellStyle name="Normal 2 7 9 5" xfId="31169"/>
    <cellStyle name="Normal 2 7 9 6" xfId="31170"/>
    <cellStyle name="Normal 2 8" xfId="31171"/>
    <cellStyle name="Normal 2 8 10" xfId="31172"/>
    <cellStyle name="Normal 2 8 10 2" xfId="31173"/>
    <cellStyle name="Normal 2 8 10 3" xfId="31174"/>
    <cellStyle name="Normal 2 8 10 4" xfId="31175"/>
    <cellStyle name="Normal 2 8 10 5" xfId="31176"/>
    <cellStyle name="Normal 2 8 10 6" xfId="31177"/>
    <cellStyle name="Normal 2 8 11" xfId="31178"/>
    <cellStyle name="Normal 2 8 11 2" xfId="31179"/>
    <cellStyle name="Normal 2 8 11 3" xfId="31180"/>
    <cellStyle name="Normal 2 8 11 4" xfId="31181"/>
    <cellStyle name="Normal 2 8 11 5" xfId="31182"/>
    <cellStyle name="Normal 2 8 11 6" xfId="31183"/>
    <cellStyle name="Normal 2 8 12" xfId="31184"/>
    <cellStyle name="Normal 2 8 13" xfId="31185"/>
    <cellStyle name="Normal 2 8 14" xfId="31186"/>
    <cellStyle name="Normal 2 8 15" xfId="31187"/>
    <cellStyle name="Normal 2 8 16" xfId="31188"/>
    <cellStyle name="Normal 2 8 17" xfId="31189"/>
    <cellStyle name="Normal 2 8 18" xfId="31190"/>
    <cellStyle name="Normal 2 8 19" xfId="31191"/>
    <cellStyle name="Normal 2 8 2" xfId="31192"/>
    <cellStyle name="Normal 2 8 2 10" xfId="31193"/>
    <cellStyle name="Normal 2 8 2 11" xfId="31194"/>
    <cellStyle name="Normal 2 8 2 12" xfId="31195"/>
    <cellStyle name="Normal 2 8 2 13" xfId="31196"/>
    <cellStyle name="Normal 2 8 2 2" xfId="31197"/>
    <cellStyle name="Normal 2 8 2 2 10" xfId="31198"/>
    <cellStyle name="Normal 2 8 2 2 11" xfId="31199"/>
    <cellStyle name="Normal 2 8 2 2 12" xfId="31200"/>
    <cellStyle name="Normal 2 8 2 2 2" xfId="31201"/>
    <cellStyle name="Normal 2 8 2 2 2 2" xfId="31202"/>
    <cellStyle name="Normal 2 8 2 2 2 3" xfId="31203"/>
    <cellStyle name="Normal 2 8 2 2 2 4" xfId="31204"/>
    <cellStyle name="Normal 2 8 2 2 2 5" xfId="31205"/>
    <cellStyle name="Normal 2 8 2 2 2 6" xfId="31206"/>
    <cellStyle name="Normal 2 8 2 2 3" xfId="31207"/>
    <cellStyle name="Normal 2 8 2 2 3 2" xfId="31208"/>
    <cellStyle name="Normal 2 8 2 2 3 3" xfId="31209"/>
    <cellStyle name="Normal 2 8 2 2 3 4" xfId="31210"/>
    <cellStyle name="Normal 2 8 2 2 3 5" xfId="31211"/>
    <cellStyle name="Normal 2 8 2 2 3 6" xfId="31212"/>
    <cellStyle name="Normal 2 8 2 2 4" xfId="31213"/>
    <cellStyle name="Normal 2 8 2 2 4 2" xfId="31214"/>
    <cellStyle name="Normal 2 8 2 2 4 3" xfId="31215"/>
    <cellStyle name="Normal 2 8 2 2 4 4" xfId="31216"/>
    <cellStyle name="Normal 2 8 2 2 4 5" xfId="31217"/>
    <cellStyle name="Normal 2 8 2 2 4 6" xfId="31218"/>
    <cellStyle name="Normal 2 8 2 2 5" xfId="31219"/>
    <cellStyle name="Normal 2 8 2 2 5 2" xfId="31220"/>
    <cellStyle name="Normal 2 8 2 2 5 3" xfId="31221"/>
    <cellStyle name="Normal 2 8 2 2 5 4" xfId="31222"/>
    <cellStyle name="Normal 2 8 2 2 5 5" xfId="31223"/>
    <cellStyle name="Normal 2 8 2 2 5 6" xfId="31224"/>
    <cellStyle name="Normal 2 8 2 2 6" xfId="31225"/>
    <cellStyle name="Normal 2 8 2 2 6 2" xfId="31226"/>
    <cellStyle name="Normal 2 8 2 2 6 3" xfId="31227"/>
    <cellStyle name="Normal 2 8 2 2 6 4" xfId="31228"/>
    <cellStyle name="Normal 2 8 2 2 6 5" xfId="31229"/>
    <cellStyle name="Normal 2 8 2 2 6 6" xfId="31230"/>
    <cellStyle name="Normal 2 8 2 2 7" xfId="31231"/>
    <cellStyle name="Normal 2 8 2 2 7 2" xfId="31232"/>
    <cellStyle name="Normal 2 8 2 2 7 3" xfId="31233"/>
    <cellStyle name="Normal 2 8 2 2 7 4" xfId="31234"/>
    <cellStyle name="Normal 2 8 2 2 7 5" xfId="31235"/>
    <cellStyle name="Normal 2 8 2 2 7 6" xfId="31236"/>
    <cellStyle name="Normal 2 8 2 2 8" xfId="31237"/>
    <cellStyle name="Normal 2 8 2 2 9" xfId="31238"/>
    <cellStyle name="Normal 2 8 2 3" xfId="31239"/>
    <cellStyle name="Normal 2 8 2 3 2" xfId="31240"/>
    <cellStyle name="Normal 2 8 2 3 3" xfId="31241"/>
    <cellStyle name="Normal 2 8 2 3 4" xfId="31242"/>
    <cellStyle name="Normal 2 8 2 3 5" xfId="31243"/>
    <cellStyle name="Normal 2 8 2 3 6" xfId="31244"/>
    <cellStyle name="Normal 2 8 2 4" xfId="31245"/>
    <cellStyle name="Normal 2 8 2 4 2" xfId="31246"/>
    <cellStyle name="Normal 2 8 2 4 3" xfId="31247"/>
    <cellStyle name="Normal 2 8 2 4 4" xfId="31248"/>
    <cellStyle name="Normal 2 8 2 4 5" xfId="31249"/>
    <cellStyle name="Normal 2 8 2 4 6" xfId="31250"/>
    <cellStyle name="Normal 2 8 2 5" xfId="31251"/>
    <cellStyle name="Normal 2 8 2 5 2" xfId="31252"/>
    <cellStyle name="Normal 2 8 2 5 3" xfId="31253"/>
    <cellStyle name="Normal 2 8 2 5 4" xfId="31254"/>
    <cellStyle name="Normal 2 8 2 5 5" xfId="31255"/>
    <cellStyle name="Normal 2 8 2 5 6" xfId="31256"/>
    <cellStyle name="Normal 2 8 2 6" xfId="31257"/>
    <cellStyle name="Normal 2 8 2 6 2" xfId="31258"/>
    <cellStyle name="Normal 2 8 2 6 3" xfId="31259"/>
    <cellStyle name="Normal 2 8 2 6 4" xfId="31260"/>
    <cellStyle name="Normal 2 8 2 6 5" xfId="31261"/>
    <cellStyle name="Normal 2 8 2 6 6" xfId="31262"/>
    <cellStyle name="Normal 2 8 2 7" xfId="31263"/>
    <cellStyle name="Normal 2 8 2 7 2" xfId="31264"/>
    <cellStyle name="Normal 2 8 2 7 3" xfId="31265"/>
    <cellStyle name="Normal 2 8 2 7 4" xfId="31266"/>
    <cellStyle name="Normal 2 8 2 7 5" xfId="31267"/>
    <cellStyle name="Normal 2 8 2 7 6" xfId="31268"/>
    <cellStyle name="Normal 2 8 2 8" xfId="31269"/>
    <cellStyle name="Normal 2 8 2 8 2" xfId="31270"/>
    <cellStyle name="Normal 2 8 2 8 3" xfId="31271"/>
    <cellStyle name="Normal 2 8 2 8 4" xfId="31272"/>
    <cellStyle name="Normal 2 8 2 8 5" xfId="31273"/>
    <cellStyle name="Normal 2 8 2 8 6" xfId="31274"/>
    <cellStyle name="Normal 2 8 2 9" xfId="31275"/>
    <cellStyle name="Normal 2 8 20" xfId="31276"/>
    <cellStyle name="Normal 2 8 3" xfId="31277"/>
    <cellStyle name="Normal 2 8 3 10" xfId="31278"/>
    <cellStyle name="Normal 2 8 3 11" xfId="31279"/>
    <cellStyle name="Normal 2 8 3 12" xfId="31280"/>
    <cellStyle name="Normal 2 8 3 13" xfId="31281"/>
    <cellStyle name="Normal 2 8 3 2" xfId="31282"/>
    <cellStyle name="Normal 2 8 3 2 10" xfId="31283"/>
    <cellStyle name="Normal 2 8 3 2 11" xfId="31284"/>
    <cellStyle name="Normal 2 8 3 2 12" xfId="31285"/>
    <cellStyle name="Normal 2 8 3 2 2" xfId="31286"/>
    <cellStyle name="Normal 2 8 3 2 2 2" xfId="31287"/>
    <cellStyle name="Normal 2 8 3 2 2 3" xfId="31288"/>
    <cellStyle name="Normal 2 8 3 2 2 4" xfId="31289"/>
    <cellStyle name="Normal 2 8 3 2 2 5" xfId="31290"/>
    <cellStyle name="Normal 2 8 3 2 2 6" xfId="31291"/>
    <cellStyle name="Normal 2 8 3 2 3" xfId="31292"/>
    <cellStyle name="Normal 2 8 3 2 3 2" xfId="31293"/>
    <cellStyle name="Normal 2 8 3 2 3 3" xfId="31294"/>
    <cellStyle name="Normal 2 8 3 2 3 4" xfId="31295"/>
    <cellStyle name="Normal 2 8 3 2 3 5" xfId="31296"/>
    <cellStyle name="Normal 2 8 3 2 3 6" xfId="31297"/>
    <cellStyle name="Normal 2 8 3 2 4" xfId="31298"/>
    <cellStyle name="Normal 2 8 3 2 4 2" xfId="31299"/>
    <cellStyle name="Normal 2 8 3 2 4 3" xfId="31300"/>
    <cellStyle name="Normal 2 8 3 2 4 4" xfId="31301"/>
    <cellStyle name="Normal 2 8 3 2 4 5" xfId="31302"/>
    <cellStyle name="Normal 2 8 3 2 4 6" xfId="31303"/>
    <cellStyle name="Normal 2 8 3 2 5" xfId="31304"/>
    <cellStyle name="Normal 2 8 3 2 5 2" xfId="31305"/>
    <cellStyle name="Normal 2 8 3 2 5 3" xfId="31306"/>
    <cellStyle name="Normal 2 8 3 2 5 4" xfId="31307"/>
    <cellStyle name="Normal 2 8 3 2 5 5" xfId="31308"/>
    <cellStyle name="Normal 2 8 3 2 5 6" xfId="31309"/>
    <cellStyle name="Normal 2 8 3 2 6" xfId="31310"/>
    <cellStyle name="Normal 2 8 3 2 6 2" xfId="31311"/>
    <cellStyle name="Normal 2 8 3 2 6 3" xfId="31312"/>
    <cellStyle name="Normal 2 8 3 2 6 4" xfId="31313"/>
    <cellStyle name="Normal 2 8 3 2 6 5" xfId="31314"/>
    <cellStyle name="Normal 2 8 3 2 6 6" xfId="31315"/>
    <cellStyle name="Normal 2 8 3 2 7" xfId="31316"/>
    <cellStyle name="Normal 2 8 3 2 7 2" xfId="31317"/>
    <cellStyle name="Normal 2 8 3 2 7 3" xfId="31318"/>
    <cellStyle name="Normal 2 8 3 2 7 4" xfId="31319"/>
    <cellStyle name="Normal 2 8 3 2 7 5" xfId="31320"/>
    <cellStyle name="Normal 2 8 3 2 7 6" xfId="31321"/>
    <cellStyle name="Normal 2 8 3 2 8" xfId="31322"/>
    <cellStyle name="Normal 2 8 3 2 9" xfId="31323"/>
    <cellStyle name="Normal 2 8 3 3" xfId="31324"/>
    <cellStyle name="Normal 2 8 3 3 2" xfId="31325"/>
    <cellStyle name="Normal 2 8 3 3 3" xfId="31326"/>
    <cellStyle name="Normal 2 8 3 3 4" xfId="31327"/>
    <cellStyle name="Normal 2 8 3 3 5" xfId="31328"/>
    <cellStyle name="Normal 2 8 3 3 6" xfId="31329"/>
    <cellStyle name="Normal 2 8 3 4" xfId="31330"/>
    <cellStyle name="Normal 2 8 3 4 2" xfId="31331"/>
    <cellStyle name="Normal 2 8 3 4 3" xfId="31332"/>
    <cellStyle name="Normal 2 8 3 4 4" xfId="31333"/>
    <cellStyle name="Normal 2 8 3 4 5" xfId="31334"/>
    <cellStyle name="Normal 2 8 3 4 6" xfId="31335"/>
    <cellStyle name="Normal 2 8 3 5" xfId="31336"/>
    <cellStyle name="Normal 2 8 3 5 2" xfId="31337"/>
    <cellStyle name="Normal 2 8 3 5 3" xfId="31338"/>
    <cellStyle name="Normal 2 8 3 5 4" xfId="31339"/>
    <cellStyle name="Normal 2 8 3 5 5" xfId="31340"/>
    <cellStyle name="Normal 2 8 3 5 6" xfId="31341"/>
    <cellStyle name="Normal 2 8 3 6" xfId="31342"/>
    <cellStyle name="Normal 2 8 3 6 2" xfId="31343"/>
    <cellStyle name="Normal 2 8 3 6 3" xfId="31344"/>
    <cellStyle name="Normal 2 8 3 6 4" xfId="31345"/>
    <cellStyle name="Normal 2 8 3 6 5" xfId="31346"/>
    <cellStyle name="Normal 2 8 3 6 6" xfId="31347"/>
    <cellStyle name="Normal 2 8 3 7" xfId="31348"/>
    <cellStyle name="Normal 2 8 3 7 2" xfId="31349"/>
    <cellStyle name="Normal 2 8 3 7 3" xfId="31350"/>
    <cellStyle name="Normal 2 8 3 7 4" xfId="31351"/>
    <cellStyle name="Normal 2 8 3 7 5" xfId="31352"/>
    <cellStyle name="Normal 2 8 3 7 6" xfId="31353"/>
    <cellStyle name="Normal 2 8 3 8" xfId="31354"/>
    <cellStyle name="Normal 2 8 3 8 2" xfId="31355"/>
    <cellStyle name="Normal 2 8 3 8 3" xfId="31356"/>
    <cellStyle name="Normal 2 8 3 8 4" xfId="31357"/>
    <cellStyle name="Normal 2 8 3 8 5" xfId="31358"/>
    <cellStyle name="Normal 2 8 3 8 6" xfId="31359"/>
    <cellStyle name="Normal 2 8 3 9" xfId="31360"/>
    <cellStyle name="Normal 2 8 4" xfId="31361"/>
    <cellStyle name="Normal 2 8 4 10" xfId="31362"/>
    <cellStyle name="Normal 2 8 4 11" xfId="31363"/>
    <cellStyle name="Normal 2 8 4 12" xfId="31364"/>
    <cellStyle name="Normal 2 8 4 13" xfId="31365"/>
    <cellStyle name="Normal 2 8 4 2" xfId="31366"/>
    <cellStyle name="Normal 2 8 4 2 10" xfId="31367"/>
    <cellStyle name="Normal 2 8 4 2 11" xfId="31368"/>
    <cellStyle name="Normal 2 8 4 2 12" xfId="31369"/>
    <cellStyle name="Normal 2 8 4 2 2" xfId="31370"/>
    <cellStyle name="Normal 2 8 4 2 2 2" xfId="31371"/>
    <cellStyle name="Normal 2 8 4 2 2 3" xfId="31372"/>
    <cellStyle name="Normal 2 8 4 2 2 4" xfId="31373"/>
    <cellStyle name="Normal 2 8 4 2 2 5" xfId="31374"/>
    <cellStyle name="Normal 2 8 4 2 2 6" xfId="31375"/>
    <cellStyle name="Normal 2 8 4 2 3" xfId="31376"/>
    <cellStyle name="Normal 2 8 4 2 3 2" xfId="31377"/>
    <cellStyle name="Normal 2 8 4 2 3 3" xfId="31378"/>
    <cellStyle name="Normal 2 8 4 2 3 4" xfId="31379"/>
    <cellStyle name="Normal 2 8 4 2 3 5" xfId="31380"/>
    <cellStyle name="Normal 2 8 4 2 3 6" xfId="31381"/>
    <cellStyle name="Normal 2 8 4 2 4" xfId="31382"/>
    <cellStyle name="Normal 2 8 4 2 4 2" xfId="31383"/>
    <cellStyle name="Normal 2 8 4 2 4 3" xfId="31384"/>
    <cellStyle name="Normal 2 8 4 2 4 4" xfId="31385"/>
    <cellStyle name="Normal 2 8 4 2 4 5" xfId="31386"/>
    <cellStyle name="Normal 2 8 4 2 4 6" xfId="31387"/>
    <cellStyle name="Normal 2 8 4 2 5" xfId="31388"/>
    <cellStyle name="Normal 2 8 4 2 5 2" xfId="31389"/>
    <cellStyle name="Normal 2 8 4 2 5 3" xfId="31390"/>
    <cellStyle name="Normal 2 8 4 2 5 4" xfId="31391"/>
    <cellStyle name="Normal 2 8 4 2 5 5" xfId="31392"/>
    <cellStyle name="Normal 2 8 4 2 5 6" xfId="31393"/>
    <cellStyle name="Normal 2 8 4 2 6" xfId="31394"/>
    <cellStyle name="Normal 2 8 4 2 6 2" xfId="31395"/>
    <cellStyle name="Normal 2 8 4 2 6 3" xfId="31396"/>
    <cellStyle name="Normal 2 8 4 2 6 4" xfId="31397"/>
    <cellStyle name="Normal 2 8 4 2 6 5" xfId="31398"/>
    <cellStyle name="Normal 2 8 4 2 6 6" xfId="31399"/>
    <cellStyle name="Normal 2 8 4 2 7" xfId="31400"/>
    <cellStyle name="Normal 2 8 4 2 7 2" xfId="31401"/>
    <cellStyle name="Normal 2 8 4 2 7 3" xfId="31402"/>
    <cellStyle name="Normal 2 8 4 2 7 4" xfId="31403"/>
    <cellStyle name="Normal 2 8 4 2 7 5" xfId="31404"/>
    <cellStyle name="Normal 2 8 4 2 7 6" xfId="31405"/>
    <cellStyle name="Normal 2 8 4 2 8" xfId="31406"/>
    <cellStyle name="Normal 2 8 4 2 9" xfId="31407"/>
    <cellStyle name="Normal 2 8 4 3" xfId="31408"/>
    <cellStyle name="Normal 2 8 4 3 2" xfId="31409"/>
    <cellStyle name="Normal 2 8 4 3 3" xfId="31410"/>
    <cellStyle name="Normal 2 8 4 3 4" xfId="31411"/>
    <cellStyle name="Normal 2 8 4 3 5" xfId="31412"/>
    <cellStyle name="Normal 2 8 4 3 6" xfId="31413"/>
    <cellStyle name="Normal 2 8 4 4" xfId="31414"/>
    <cellStyle name="Normal 2 8 4 4 2" xfId="31415"/>
    <cellStyle name="Normal 2 8 4 4 3" xfId="31416"/>
    <cellStyle name="Normal 2 8 4 4 4" xfId="31417"/>
    <cellStyle name="Normal 2 8 4 4 5" xfId="31418"/>
    <cellStyle name="Normal 2 8 4 4 6" xfId="31419"/>
    <cellStyle name="Normal 2 8 4 5" xfId="31420"/>
    <cellStyle name="Normal 2 8 4 5 2" xfId="31421"/>
    <cellStyle name="Normal 2 8 4 5 3" xfId="31422"/>
    <cellStyle name="Normal 2 8 4 5 4" xfId="31423"/>
    <cellStyle name="Normal 2 8 4 5 5" xfId="31424"/>
    <cellStyle name="Normal 2 8 4 5 6" xfId="31425"/>
    <cellStyle name="Normal 2 8 4 6" xfId="31426"/>
    <cellStyle name="Normal 2 8 4 6 2" xfId="31427"/>
    <cellStyle name="Normal 2 8 4 6 3" xfId="31428"/>
    <cellStyle name="Normal 2 8 4 6 4" xfId="31429"/>
    <cellStyle name="Normal 2 8 4 6 5" xfId="31430"/>
    <cellStyle name="Normal 2 8 4 6 6" xfId="31431"/>
    <cellStyle name="Normal 2 8 4 7" xfId="31432"/>
    <cellStyle name="Normal 2 8 4 7 2" xfId="31433"/>
    <cellStyle name="Normal 2 8 4 7 3" xfId="31434"/>
    <cellStyle name="Normal 2 8 4 7 4" xfId="31435"/>
    <cellStyle name="Normal 2 8 4 7 5" xfId="31436"/>
    <cellStyle name="Normal 2 8 4 7 6" xfId="31437"/>
    <cellStyle name="Normal 2 8 4 8" xfId="31438"/>
    <cellStyle name="Normal 2 8 4 8 2" xfId="31439"/>
    <cellStyle name="Normal 2 8 4 8 3" xfId="31440"/>
    <cellStyle name="Normal 2 8 4 8 4" xfId="31441"/>
    <cellStyle name="Normal 2 8 4 8 5" xfId="31442"/>
    <cellStyle name="Normal 2 8 4 8 6" xfId="31443"/>
    <cellStyle name="Normal 2 8 4 9" xfId="31444"/>
    <cellStyle name="Normal 2 8 5" xfId="31445"/>
    <cellStyle name="Normal 2 8 5 10" xfId="31446"/>
    <cellStyle name="Normal 2 8 5 11" xfId="31447"/>
    <cellStyle name="Normal 2 8 5 12" xfId="31448"/>
    <cellStyle name="Normal 2 8 5 2" xfId="31449"/>
    <cellStyle name="Normal 2 8 5 2 2" xfId="31450"/>
    <cellStyle name="Normal 2 8 5 2 3" xfId="31451"/>
    <cellStyle name="Normal 2 8 5 2 4" xfId="31452"/>
    <cellStyle name="Normal 2 8 5 2 5" xfId="31453"/>
    <cellStyle name="Normal 2 8 5 2 6" xfId="31454"/>
    <cellStyle name="Normal 2 8 5 3" xfId="31455"/>
    <cellStyle name="Normal 2 8 5 3 2" xfId="31456"/>
    <cellStyle name="Normal 2 8 5 3 3" xfId="31457"/>
    <cellStyle name="Normal 2 8 5 3 4" xfId="31458"/>
    <cellStyle name="Normal 2 8 5 3 5" xfId="31459"/>
    <cellStyle name="Normal 2 8 5 3 6" xfId="31460"/>
    <cellStyle name="Normal 2 8 5 4" xfId="31461"/>
    <cellStyle name="Normal 2 8 5 4 2" xfId="31462"/>
    <cellStyle name="Normal 2 8 5 4 3" xfId="31463"/>
    <cellStyle name="Normal 2 8 5 4 4" xfId="31464"/>
    <cellStyle name="Normal 2 8 5 4 5" xfId="31465"/>
    <cellStyle name="Normal 2 8 5 4 6" xfId="31466"/>
    <cellStyle name="Normal 2 8 5 5" xfId="31467"/>
    <cellStyle name="Normal 2 8 5 5 2" xfId="31468"/>
    <cellStyle name="Normal 2 8 5 5 3" xfId="31469"/>
    <cellStyle name="Normal 2 8 5 5 4" xfId="31470"/>
    <cellStyle name="Normal 2 8 5 5 5" xfId="31471"/>
    <cellStyle name="Normal 2 8 5 5 6" xfId="31472"/>
    <cellStyle name="Normal 2 8 5 6" xfId="31473"/>
    <cellStyle name="Normal 2 8 5 6 2" xfId="31474"/>
    <cellStyle name="Normal 2 8 5 6 3" xfId="31475"/>
    <cellStyle name="Normal 2 8 5 6 4" xfId="31476"/>
    <cellStyle name="Normal 2 8 5 6 5" xfId="31477"/>
    <cellStyle name="Normal 2 8 5 6 6" xfId="31478"/>
    <cellStyle name="Normal 2 8 5 7" xfId="31479"/>
    <cellStyle name="Normal 2 8 5 7 2" xfId="31480"/>
    <cellStyle name="Normal 2 8 5 7 3" xfId="31481"/>
    <cellStyle name="Normal 2 8 5 7 4" xfId="31482"/>
    <cellStyle name="Normal 2 8 5 7 5" xfId="31483"/>
    <cellStyle name="Normal 2 8 5 7 6" xfId="31484"/>
    <cellStyle name="Normal 2 8 5 8" xfId="31485"/>
    <cellStyle name="Normal 2 8 5 9" xfId="31486"/>
    <cellStyle name="Normal 2 8 6" xfId="31487"/>
    <cellStyle name="Normal 2 8 6 10" xfId="31488"/>
    <cellStyle name="Normal 2 8 6 11" xfId="31489"/>
    <cellStyle name="Normal 2 8 6 2" xfId="31490"/>
    <cellStyle name="Normal 2 8 6 3" xfId="31491"/>
    <cellStyle name="Normal 2 8 6 4" xfId="31492"/>
    <cellStyle name="Normal 2 8 6 5" xfId="31493"/>
    <cellStyle name="Normal 2 8 6 6" xfId="31494"/>
    <cellStyle name="Normal 2 8 6 7" xfId="31495"/>
    <cellStyle name="Normal 2 8 6 8" xfId="31496"/>
    <cellStyle name="Normal 2 8 6 9" xfId="31497"/>
    <cellStyle name="Normal 2 8 7" xfId="31498"/>
    <cellStyle name="Normal 2 8 7 10" xfId="31499"/>
    <cellStyle name="Normal 2 8 7 11" xfId="31500"/>
    <cellStyle name="Normal 2 8 7 2" xfId="31501"/>
    <cellStyle name="Normal 2 8 7 3" xfId="31502"/>
    <cellStyle name="Normal 2 8 7 4" xfId="31503"/>
    <cellStyle name="Normal 2 8 7 5" xfId="31504"/>
    <cellStyle name="Normal 2 8 7 6" xfId="31505"/>
    <cellStyle name="Normal 2 8 7 7" xfId="31506"/>
    <cellStyle name="Normal 2 8 7 8" xfId="31507"/>
    <cellStyle name="Normal 2 8 7 9" xfId="31508"/>
    <cellStyle name="Normal 2 8 8" xfId="31509"/>
    <cellStyle name="Normal 2 8 8 2" xfId="31510"/>
    <cellStyle name="Normal 2 8 8 3" xfId="31511"/>
    <cellStyle name="Normal 2 8 8 4" xfId="31512"/>
    <cellStyle name="Normal 2 8 8 5" xfId="31513"/>
    <cellStyle name="Normal 2 8 8 6" xfId="31514"/>
    <cellStyle name="Normal 2 8 9" xfId="31515"/>
    <cellStyle name="Normal 2 8 9 2" xfId="31516"/>
    <cellStyle name="Normal 2 8 9 3" xfId="31517"/>
    <cellStyle name="Normal 2 8 9 4" xfId="31518"/>
    <cellStyle name="Normal 2 8 9 5" xfId="31519"/>
    <cellStyle name="Normal 2 8 9 6" xfId="31520"/>
    <cellStyle name="Normal 2 9" xfId="31521"/>
    <cellStyle name="Normal 2 9 10" xfId="31522"/>
    <cellStyle name="Normal 2 9 10 2" xfId="31523"/>
    <cellStyle name="Normal 2 9 10 3" xfId="31524"/>
    <cellStyle name="Normal 2 9 10 4" xfId="31525"/>
    <cellStyle name="Normal 2 9 10 5" xfId="31526"/>
    <cellStyle name="Normal 2 9 10 6" xfId="31527"/>
    <cellStyle name="Normal 2 9 11" xfId="31528"/>
    <cellStyle name="Normal 2 9 11 2" xfId="31529"/>
    <cellStyle name="Normal 2 9 11 3" xfId="31530"/>
    <cellStyle name="Normal 2 9 11 4" xfId="31531"/>
    <cellStyle name="Normal 2 9 11 5" xfId="31532"/>
    <cellStyle name="Normal 2 9 11 6" xfId="31533"/>
    <cellStyle name="Normal 2 9 12" xfId="31534"/>
    <cellStyle name="Normal 2 9 13" xfId="31535"/>
    <cellStyle name="Normal 2 9 14" xfId="31536"/>
    <cellStyle name="Normal 2 9 15" xfId="31537"/>
    <cellStyle name="Normal 2 9 16" xfId="31538"/>
    <cellStyle name="Normal 2 9 17" xfId="31539"/>
    <cellStyle name="Normal 2 9 18" xfId="31540"/>
    <cellStyle name="Normal 2 9 19" xfId="31541"/>
    <cellStyle name="Normal 2 9 2" xfId="31542"/>
    <cellStyle name="Normal 2 9 2 10" xfId="31543"/>
    <cellStyle name="Normal 2 9 2 11" xfId="31544"/>
    <cellStyle name="Normal 2 9 2 12" xfId="31545"/>
    <cellStyle name="Normal 2 9 2 13" xfId="31546"/>
    <cellStyle name="Normal 2 9 2 2" xfId="31547"/>
    <cellStyle name="Normal 2 9 2 2 10" xfId="31548"/>
    <cellStyle name="Normal 2 9 2 2 11" xfId="31549"/>
    <cellStyle name="Normal 2 9 2 2 12" xfId="31550"/>
    <cellStyle name="Normal 2 9 2 2 2" xfId="31551"/>
    <cellStyle name="Normal 2 9 2 2 2 2" xfId="31552"/>
    <cellStyle name="Normal 2 9 2 2 2 3" xfId="31553"/>
    <cellStyle name="Normal 2 9 2 2 2 4" xfId="31554"/>
    <cellStyle name="Normal 2 9 2 2 2 5" xfId="31555"/>
    <cellStyle name="Normal 2 9 2 2 2 6" xfId="31556"/>
    <cellStyle name="Normal 2 9 2 2 3" xfId="31557"/>
    <cellStyle name="Normal 2 9 2 2 3 2" xfId="31558"/>
    <cellStyle name="Normal 2 9 2 2 3 3" xfId="31559"/>
    <cellStyle name="Normal 2 9 2 2 3 4" xfId="31560"/>
    <cellStyle name="Normal 2 9 2 2 3 5" xfId="31561"/>
    <cellStyle name="Normal 2 9 2 2 3 6" xfId="31562"/>
    <cellStyle name="Normal 2 9 2 2 4" xfId="31563"/>
    <cellStyle name="Normal 2 9 2 2 4 2" xfId="31564"/>
    <cellStyle name="Normal 2 9 2 2 4 3" xfId="31565"/>
    <cellStyle name="Normal 2 9 2 2 4 4" xfId="31566"/>
    <cellStyle name="Normal 2 9 2 2 4 5" xfId="31567"/>
    <cellStyle name="Normal 2 9 2 2 4 6" xfId="31568"/>
    <cellStyle name="Normal 2 9 2 2 5" xfId="31569"/>
    <cellStyle name="Normal 2 9 2 2 5 2" xfId="31570"/>
    <cellStyle name="Normal 2 9 2 2 5 3" xfId="31571"/>
    <cellStyle name="Normal 2 9 2 2 5 4" xfId="31572"/>
    <cellStyle name="Normal 2 9 2 2 5 5" xfId="31573"/>
    <cellStyle name="Normal 2 9 2 2 5 6" xfId="31574"/>
    <cellStyle name="Normal 2 9 2 2 6" xfId="31575"/>
    <cellStyle name="Normal 2 9 2 2 6 2" xfId="31576"/>
    <cellStyle name="Normal 2 9 2 2 6 3" xfId="31577"/>
    <cellStyle name="Normal 2 9 2 2 6 4" xfId="31578"/>
    <cellStyle name="Normal 2 9 2 2 6 5" xfId="31579"/>
    <cellStyle name="Normal 2 9 2 2 6 6" xfId="31580"/>
    <cellStyle name="Normal 2 9 2 2 7" xfId="31581"/>
    <cellStyle name="Normal 2 9 2 2 7 2" xfId="31582"/>
    <cellStyle name="Normal 2 9 2 2 7 3" xfId="31583"/>
    <cellStyle name="Normal 2 9 2 2 7 4" xfId="31584"/>
    <cellStyle name="Normal 2 9 2 2 7 5" xfId="31585"/>
    <cellStyle name="Normal 2 9 2 2 7 6" xfId="31586"/>
    <cellStyle name="Normal 2 9 2 2 8" xfId="31587"/>
    <cellStyle name="Normal 2 9 2 2 9" xfId="31588"/>
    <cellStyle name="Normal 2 9 2 3" xfId="31589"/>
    <cellStyle name="Normal 2 9 2 3 2" xfId="31590"/>
    <cellStyle name="Normal 2 9 2 3 3" xfId="31591"/>
    <cellStyle name="Normal 2 9 2 3 4" xfId="31592"/>
    <cellStyle name="Normal 2 9 2 3 5" xfId="31593"/>
    <cellStyle name="Normal 2 9 2 3 6" xfId="31594"/>
    <cellStyle name="Normal 2 9 2 4" xfId="31595"/>
    <cellStyle name="Normal 2 9 2 4 2" xfId="31596"/>
    <cellStyle name="Normal 2 9 2 4 3" xfId="31597"/>
    <cellStyle name="Normal 2 9 2 4 4" xfId="31598"/>
    <cellStyle name="Normal 2 9 2 4 5" xfId="31599"/>
    <cellStyle name="Normal 2 9 2 4 6" xfId="31600"/>
    <cellStyle name="Normal 2 9 2 5" xfId="31601"/>
    <cellStyle name="Normal 2 9 2 5 2" xfId="31602"/>
    <cellStyle name="Normal 2 9 2 5 3" xfId="31603"/>
    <cellStyle name="Normal 2 9 2 5 4" xfId="31604"/>
    <cellStyle name="Normal 2 9 2 5 5" xfId="31605"/>
    <cellStyle name="Normal 2 9 2 5 6" xfId="31606"/>
    <cellStyle name="Normal 2 9 2 6" xfId="31607"/>
    <cellStyle name="Normal 2 9 2 6 2" xfId="31608"/>
    <cellStyle name="Normal 2 9 2 6 3" xfId="31609"/>
    <cellStyle name="Normal 2 9 2 6 4" xfId="31610"/>
    <cellStyle name="Normal 2 9 2 6 5" xfId="31611"/>
    <cellStyle name="Normal 2 9 2 6 6" xfId="31612"/>
    <cellStyle name="Normal 2 9 2 7" xfId="31613"/>
    <cellStyle name="Normal 2 9 2 7 2" xfId="31614"/>
    <cellStyle name="Normal 2 9 2 7 3" xfId="31615"/>
    <cellStyle name="Normal 2 9 2 7 4" xfId="31616"/>
    <cellStyle name="Normal 2 9 2 7 5" xfId="31617"/>
    <cellStyle name="Normal 2 9 2 7 6" xfId="31618"/>
    <cellStyle name="Normal 2 9 2 8" xfId="31619"/>
    <cellStyle name="Normal 2 9 2 8 2" xfId="31620"/>
    <cellStyle name="Normal 2 9 2 8 3" xfId="31621"/>
    <cellStyle name="Normal 2 9 2 8 4" xfId="31622"/>
    <cellStyle name="Normal 2 9 2 8 5" xfId="31623"/>
    <cellStyle name="Normal 2 9 2 8 6" xfId="31624"/>
    <cellStyle name="Normal 2 9 2 9" xfId="31625"/>
    <cellStyle name="Normal 2 9 20" xfId="31626"/>
    <cellStyle name="Normal 2 9 3" xfId="31627"/>
    <cellStyle name="Normal 2 9 3 10" xfId="31628"/>
    <cellStyle name="Normal 2 9 3 11" xfId="31629"/>
    <cellStyle name="Normal 2 9 3 12" xfId="31630"/>
    <cellStyle name="Normal 2 9 3 13" xfId="31631"/>
    <cellStyle name="Normal 2 9 3 2" xfId="31632"/>
    <cellStyle name="Normal 2 9 3 2 10" xfId="31633"/>
    <cellStyle name="Normal 2 9 3 2 11" xfId="31634"/>
    <cellStyle name="Normal 2 9 3 2 12" xfId="31635"/>
    <cellStyle name="Normal 2 9 3 2 2" xfId="31636"/>
    <cellStyle name="Normal 2 9 3 2 2 2" xfId="31637"/>
    <cellStyle name="Normal 2 9 3 2 2 3" xfId="31638"/>
    <cellStyle name="Normal 2 9 3 2 2 4" xfId="31639"/>
    <cellStyle name="Normal 2 9 3 2 2 5" xfId="31640"/>
    <cellStyle name="Normal 2 9 3 2 2 6" xfId="31641"/>
    <cellStyle name="Normal 2 9 3 2 3" xfId="31642"/>
    <cellStyle name="Normal 2 9 3 2 3 2" xfId="31643"/>
    <cellStyle name="Normal 2 9 3 2 3 3" xfId="31644"/>
    <cellStyle name="Normal 2 9 3 2 3 4" xfId="31645"/>
    <cellStyle name="Normal 2 9 3 2 3 5" xfId="31646"/>
    <cellStyle name="Normal 2 9 3 2 3 6" xfId="31647"/>
    <cellStyle name="Normal 2 9 3 2 4" xfId="31648"/>
    <cellStyle name="Normal 2 9 3 2 4 2" xfId="31649"/>
    <cellStyle name="Normal 2 9 3 2 4 3" xfId="31650"/>
    <cellStyle name="Normal 2 9 3 2 4 4" xfId="31651"/>
    <cellStyle name="Normal 2 9 3 2 4 5" xfId="31652"/>
    <cellStyle name="Normal 2 9 3 2 4 6" xfId="31653"/>
    <cellStyle name="Normal 2 9 3 2 5" xfId="31654"/>
    <cellStyle name="Normal 2 9 3 2 5 2" xfId="31655"/>
    <cellStyle name="Normal 2 9 3 2 5 3" xfId="31656"/>
    <cellStyle name="Normal 2 9 3 2 5 4" xfId="31657"/>
    <cellStyle name="Normal 2 9 3 2 5 5" xfId="31658"/>
    <cellStyle name="Normal 2 9 3 2 5 6" xfId="31659"/>
    <cellStyle name="Normal 2 9 3 2 6" xfId="31660"/>
    <cellStyle name="Normal 2 9 3 2 6 2" xfId="31661"/>
    <cellStyle name="Normal 2 9 3 2 6 3" xfId="31662"/>
    <cellStyle name="Normal 2 9 3 2 6 4" xfId="31663"/>
    <cellStyle name="Normal 2 9 3 2 6 5" xfId="31664"/>
    <cellStyle name="Normal 2 9 3 2 6 6" xfId="31665"/>
    <cellStyle name="Normal 2 9 3 2 7" xfId="31666"/>
    <cellStyle name="Normal 2 9 3 2 7 2" xfId="31667"/>
    <cellStyle name="Normal 2 9 3 2 7 3" xfId="31668"/>
    <cellStyle name="Normal 2 9 3 2 7 4" xfId="31669"/>
    <cellStyle name="Normal 2 9 3 2 7 5" xfId="31670"/>
    <cellStyle name="Normal 2 9 3 2 7 6" xfId="31671"/>
    <cellStyle name="Normal 2 9 3 2 8" xfId="31672"/>
    <cellStyle name="Normal 2 9 3 2 9" xfId="31673"/>
    <cellStyle name="Normal 2 9 3 3" xfId="31674"/>
    <cellStyle name="Normal 2 9 3 3 2" xfId="31675"/>
    <cellStyle name="Normal 2 9 3 3 3" xfId="31676"/>
    <cellStyle name="Normal 2 9 3 3 4" xfId="31677"/>
    <cellStyle name="Normal 2 9 3 3 5" xfId="31678"/>
    <cellStyle name="Normal 2 9 3 3 6" xfId="31679"/>
    <cellStyle name="Normal 2 9 3 4" xfId="31680"/>
    <cellStyle name="Normal 2 9 3 4 2" xfId="31681"/>
    <cellStyle name="Normal 2 9 3 4 3" xfId="31682"/>
    <cellStyle name="Normal 2 9 3 4 4" xfId="31683"/>
    <cellStyle name="Normal 2 9 3 4 5" xfId="31684"/>
    <cellStyle name="Normal 2 9 3 4 6" xfId="31685"/>
    <cellStyle name="Normal 2 9 3 5" xfId="31686"/>
    <cellStyle name="Normal 2 9 3 5 2" xfId="31687"/>
    <cellStyle name="Normal 2 9 3 5 3" xfId="31688"/>
    <cellStyle name="Normal 2 9 3 5 4" xfId="31689"/>
    <cellStyle name="Normal 2 9 3 5 5" xfId="31690"/>
    <cellStyle name="Normal 2 9 3 5 6" xfId="31691"/>
    <cellStyle name="Normal 2 9 3 6" xfId="31692"/>
    <cellStyle name="Normal 2 9 3 6 2" xfId="31693"/>
    <cellStyle name="Normal 2 9 3 6 3" xfId="31694"/>
    <cellStyle name="Normal 2 9 3 6 4" xfId="31695"/>
    <cellStyle name="Normal 2 9 3 6 5" xfId="31696"/>
    <cellStyle name="Normal 2 9 3 6 6" xfId="31697"/>
    <cellStyle name="Normal 2 9 3 7" xfId="31698"/>
    <cellStyle name="Normal 2 9 3 7 2" xfId="31699"/>
    <cellStyle name="Normal 2 9 3 7 3" xfId="31700"/>
    <cellStyle name="Normal 2 9 3 7 4" xfId="31701"/>
    <cellStyle name="Normal 2 9 3 7 5" xfId="31702"/>
    <cellStyle name="Normal 2 9 3 7 6" xfId="31703"/>
    <cellStyle name="Normal 2 9 3 8" xfId="31704"/>
    <cellStyle name="Normal 2 9 3 8 2" xfId="31705"/>
    <cellStyle name="Normal 2 9 3 8 3" xfId="31706"/>
    <cellStyle name="Normal 2 9 3 8 4" xfId="31707"/>
    <cellStyle name="Normal 2 9 3 8 5" xfId="31708"/>
    <cellStyle name="Normal 2 9 3 8 6" xfId="31709"/>
    <cellStyle name="Normal 2 9 3 9" xfId="31710"/>
    <cellStyle name="Normal 2 9 4" xfId="31711"/>
    <cellStyle name="Normal 2 9 4 10" xfId="31712"/>
    <cellStyle name="Normal 2 9 4 11" xfId="31713"/>
    <cellStyle name="Normal 2 9 4 12" xfId="31714"/>
    <cellStyle name="Normal 2 9 4 13" xfId="31715"/>
    <cellStyle name="Normal 2 9 4 2" xfId="31716"/>
    <cellStyle name="Normal 2 9 4 2 10" xfId="31717"/>
    <cellStyle name="Normal 2 9 4 2 11" xfId="31718"/>
    <cellStyle name="Normal 2 9 4 2 12" xfId="31719"/>
    <cellStyle name="Normal 2 9 4 2 2" xfId="31720"/>
    <cellStyle name="Normal 2 9 4 2 2 2" xfId="31721"/>
    <cellStyle name="Normal 2 9 4 2 2 3" xfId="31722"/>
    <cellStyle name="Normal 2 9 4 2 2 4" xfId="31723"/>
    <cellStyle name="Normal 2 9 4 2 2 5" xfId="31724"/>
    <cellStyle name="Normal 2 9 4 2 2 6" xfId="31725"/>
    <cellStyle name="Normal 2 9 4 2 3" xfId="31726"/>
    <cellStyle name="Normal 2 9 4 2 3 2" xfId="31727"/>
    <cellStyle name="Normal 2 9 4 2 3 3" xfId="31728"/>
    <cellStyle name="Normal 2 9 4 2 3 4" xfId="31729"/>
    <cellStyle name="Normal 2 9 4 2 3 5" xfId="31730"/>
    <cellStyle name="Normal 2 9 4 2 3 6" xfId="31731"/>
    <cellStyle name="Normal 2 9 4 2 4" xfId="31732"/>
    <cellStyle name="Normal 2 9 4 2 4 2" xfId="31733"/>
    <cellStyle name="Normal 2 9 4 2 4 3" xfId="31734"/>
    <cellStyle name="Normal 2 9 4 2 4 4" xfId="31735"/>
    <cellStyle name="Normal 2 9 4 2 4 5" xfId="31736"/>
    <cellStyle name="Normal 2 9 4 2 4 6" xfId="31737"/>
    <cellStyle name="Normal 2 9 4 2 5" xfId="31738"/>
    <cellStyle name="Normal 2 9 4 2 5 2" xfId="31739"/>
    <cellStyle name="Normal 2 9 4 2 5 3" xfId="31740"/>
    <cellStyle name="Normal 2 9 4 2 5 4" xfId="31741"/>
    <cellStyle name="Normal 2 9 4 2 5 5" xfId="31742"/>
    <cellStyle name="Normal 2 9 4 2 5 6" xfId="31743"/>
    <cellStyle name="Normal 2 9 4 2 6" xfId="31744"/>
    <cellStyle name="Normal 2 9 4 2 6 2" xfId="31745"/>
    <cellStyle name="Normal 2 9 4 2 6 3" xfId="31746"/>
    <cellStyle name="Normal 2 9 4 2 6 4" xfId="31747"/>
    <cellStyle name="Normal 2 9 4 2 6 5" xfId="31748"/>
    <cellStyle name="Normal 2 9 4 2 6 6" xfId="31749"/>
    <cellStyle name="Normal 2 9 4 2 7" xfId="31750"/>
    <cellStyle name="Normal 2 9 4 2 7 2" xfId="31751"/>
    <cellStyle name="Normal 2 9 4 2 7 3" xfId="31752"/>
    <cellStyle name="Normal 2 9 4 2 7 4" xfId="31753"/>
    <cellStyle name="Normal 2 9 4 2 7 5" xfId="31754"/>
    <cellStyle name="Normal 2 9 4 2 7 6" xfId="31755"/>
    <cellStyle name="Normal 2 9 4 2 8" xfId="31756"/>
    <cellStyle name="Normal 2 9 4 2 9" xfId="31757"/>
    <cellStyle name="Normal 2 9 4 3" xfId="31758"/>
    <cellStyle name="Normal 2 9 4 3 2" xfId="31759"/>
    <cellStyle name="Normal 2 9 4 3 3" xfId="31760"/>
    <cellStyle name="Normal 2 9 4 3 4" xfId="31761"/>
    <cellStyle name="Normal 2 9 4 3 5" xfId="31762"/>
    <cellStyle name="Normal 2 9 4 3 6" xfId="31763"/>
    <cellStyle name="Normal 2 9 4 4" xfId="31764"/>
    <cellStyle name="Normal 2 9 4 4 2" xfId="31765"/>
    <cellStyle name="Normal 2 9 4 4 3" xfId="31766"/>
    <cellStyle name="Normal 2 9 4 4 4" xfId="31767"/>
    <cellStyle name="Normal 2 9 4 4 5" xfId="31768"/>
    <cellStyle name="Normal 2 9 4 4 6" xfId="31769"/>
    <cellStyle name="Normal 2 9 4 5" xfId="31770"/>
    <cellStyle name="Normal 2 9 4 5 2" xfId="31771"/>
    <cellStyle name="Normal 2 9 4 5 3" xfId="31772"/>
    <cellStyle name="Normal 2 9 4 5 4" xfId="31773"/>
    <cellStyle name="Normal 2 9 4 5 5" xfId="31774"/>
    <cellStyle name="Normal 2 9 4 5 6" xfId="31775"/>
    <cellStyle name="Normal 2 9 4 6" xfId="31776"/>
    <cellStyle name="Normal 2 9 4 6 2" xfId="31777"/>
    <cellStyle name="Normal 2 9 4 6 3" xfId="31778"/>
    <cellStyle name="Normal 2 9 4 6 4" xfId="31779"/>
    <cellStyle name="Normal 2 9 4 6 5" xfId="31780"/>
    <cellStyle name="Normal 2 9 4 6 6" xfId="31781"/>
    <cellStyle name="Normal 2 9 4 7" xfId="31782"/>
    <cellStyle name="Normal 2 9 4 7 2" xfId="31783"/>
    <cellStyle name="Normal 2 9 4 7 3" xfId="31784"/>
    <cellStyle name="Normal 2 9 4 7 4" xfId="31785"/>
    <cellStyle name="Normal 2 9 4 7 5" xfId="31786"/>
    <cellStyle name="Normal 2 9 4 7 6" xfId="31787"/>
    <cellStyle name="Normal 2 9 4 8" xfId="31788"/>
    <cellStyle name="Normal 2 9 4 8 2" xfId="31789"/>
    <cellStyle name="Normal 2 9 4 8 3" xfId="31790"/>
    <cellStyle name="Normal 2 9 4 8 4" xfId="31791"/>
    <cellStyle name="Normal 2 9 4 8 5" xfId="31792"/>
    <cellStyle name="Normal 2 9 4 8 6" xfId="31793"/>
    <cellStyle name="Normal 2 9 4 9" xfId="31794"/>
    <cellStyle name="Normal 2 9 5" xfId="31795"/>
    <cellStyle name="Normal 2 9 5 10" xfId="31796"/>
    <cellStyle name="Normal 2 9 5 11" xfId="31797"/>
    <cellStyle name="Normal 2 9 5 12" xfId="31798"/>
    <cellStyle name="Normal 2 9 5 2" xfId="31799"/>
    <cellStyle name="Normal 2 9 5 2 2" xfId="31800"/>
    <cellStyle name="Normal 2 9 5 2 3" xfId="31801"/>
    <cellStyle name="Normal 2 9 5 2 4" xfId="31802"/>
    <cellStyle name="Normal 2 9 5 2 5" xfId="31803"/>
    <cellStyle name="Normal 2 9 5 2 6" xfId="31804"/>
    <cellStyle name="Normal 2 9 5 3" xfId="31805"/>
    <cellStyle name="Normal 2 9 5 3 2" xfId="31806"/>
    <cellStyle name="Normal 2 9 5 3 3" xfId="31807"/>
    <cellStyle name="Normal 2 9 5 3 4" xfId="31808"/>
    <cellStyle name="Normal 2 9 5 3 5" xfId="31809"/>
    <cellStyle name="Normal 2 9 5 3 6" xfId="31810"/>
    <cellStyle name="Normal 2 9 5 4" xfId="31811"/>
    <cellStyle name="Normal 2 9 5 4 2" xfId="31812"/>
    <cellStyle name="Normal 2 9 5 4 3" xfId="31813"/>
    <cellStyle name="Normal 2 9 5 4 4" xfId="31814"/>
    <cellStyle name="Normal 2 9 5 4 5" xfId="31815"/>
    <cellStyle name="Normal 2 9 5 4 6" xfId="31816"/>
    <cellStyle name="Normal 2 9 5 5" xfId="31817"/>
    <cellStyle name="Normal 2 9 5 5 2" xfId="31818"/>
    <cellStyle name="Normal 2 9 5 5 3" xfId="31819"/>
    <cellStyle name="Normal 2 9 5 5 4" xfId="31820"/>
    <cellStyle name="Normal 2 9 5 5 5" xfId="31821"/>
    <cellStyle name="Normal 2 9 5 5 6" xfId="31822"/>
    <cellStyle name="Normal 2 9 5 6" xfId="31823"/>
    <cellStyle name="Normal 2 9 5 6 2" xfId="31824"/>
    <cellStyle name="Normal 2 9 5 6 3" xfId="31825"/>
    <cellStyle name="Normal 2 9 5 6 4" xfId="31826"/>
    <cellStyle name="Normal 2 9 5 6 5" xfId="31827"/>
    <cellStyle name="Normal 2 9 5 6 6" xfId="31828"/>
    <cellStyle name="Normal 2 9 5 7" xfId="31829"/>
    <cellStyle name="Normal 2 9 5 7 2" xfId="31830"/>
    <cellStyle name="Normal 2 9 5 7 3" xfId="31831"/>
    <cellStyle name="Normal 2 9 5 7 4" xfId="31832"/>
    <cellStyle name="Normal 2 9 5 7 5" xfId="31833"/>
    <cellStyle name="Normal 2 9 5 7 6" xfId="31834"/>
    <cellStyle name="Normal 2 9 5 8" xfId="31835"/>
    <cellStyle name="Normal 2 9 5 9" xfId="31836"/>
    <cellStyle name="Normal 2 9 6" xfId="31837"/>
    <cellStyle name="Normal 2 9 6 2" xfId="31838"/>
    <cellStyle name="Normal 2 9 6 3" xfId="31839"/>
    <cellStyle name="Normal 2 9 6 4" xfId="31840"/>
    <cellStyle name="Normal 2 9 6 5" xfId="31841"/>
    <cellStyle name="Normal 2 9 6 6" xfId="31842"/>
    <cellStyle name="Normal 2 9 7" xfId="31843"/>
    <cellStyle name="Normal 2 9 7 2" xfId="31844"/>
    <cellStyle name="Normal 2 9 7 3" xfId="31845"/>
    <cellStyle name="Normal 2 9 7 4" xfId="31846"/>
    <cellStyle name="Normal 2 9 7 5" xfId="31847"/>
    <cellStyle name="Normal 2 9 7 6" xfId="31848"/>
    <cellStyle name="Normal 2 9 8" xfId="31849"/>
    <cellStyle name="Normal 2 9 8 2" xfId="31850"/>
    <cellStyle name="Normal 2 9 8 3" xfId="31851"/>
    <cellStyle name="Normal 2 9 8 4" xfId="31852"/>
    <cellStyle name="Normal 2 9 8 5" xfId="31853"/>
    <cellStyle name="Normal 2 9 8 6" xfId="31854"/>
    <cellStyle name="Normal 2 9 9" xfId="31855"/>
    <cellStyle name="Normal 2 9 9 2" xfId="31856"/>
    <cellStyle name="Normal 2 9 9 3" xfId="31857"/>
    <cellStyle name="Normal 2 9 9 4" xfId="31858"/>
    <cellStyle name="Normal 2 9 9 5" xfId="31859"/>
    <cellStyle name="Normal 2 9 9 6" xfId="31860"/>
    <cellStyle name="Normal 2_$402.5M Debenture Schedule" xfId="31861"/>
    <cellStyle name="Normal 20" xfId="31862"/>
    <cellStyle name="Normal 20 2" xfId="31863"/>
    <cellStyle name="Normal 20 2 2" xfId="31864"/>
    <cellStyle name="Normal 20 2 3" xfId="31865"/>
    <cellStyle name="Normal 20 3" xfId="31866"/>
    <cellStyle name="Normal 20 4" xfId="31867"/>
    <cellStyle name="Normal 20 5" xfId="31868"/>
    <cellStyle name="Normal 20 6" xfId="31869"/>
    <cellStyle name="Normal 20 7" xfId="31870"/>
    <cellStyle name="Normal 20 8" xfId="31871"/>
    <cellStyle name="Normal 20 9" xfId="31872"/>
    <cellStyle name="Normal 200" xfId="31873"/>
    <cellStyle name="Normal 201" xfId="31874"/>
    <cellStyle name="Normal 202" xfId="31875"/>
    <cellStyle name="Normal 203" xfId="31876"/>
    <cellStyle name="Normal 204" xfId="31877"/>
    <cellStyle name="Normal 205" xfId="31878"/>
    <cellStyle name="Normal 206" xfId="31879"/>
    <cellStyle name="Normal 207" xfId="31880"/>
    <cellStyle name="Normal 208" xfId="31881"/>
    <cellStyle name="Normal 209" xfId="31882"/>
    <cellStyle name="Normal 21" xfId="31883"/>
    <cellStyle name="Normal 21 10" xfId="31884"/>
    <cellStyle name="Normal 21 11" xfId="31885"/>
    <cellStyle name="Normal 21 12" xfId="31886"/>
    <cellStyle name="Normal 21 13" xfId="31887"/>
    <cellStyle name="Normal 21 14" xfId="31888"/>
    <cellStyle name="Normal 21 15" xfId="31889"/>
    <cellStyle name="Normal 21 16" xfId="31890"/>
    <cellStyle name="Normal 21 17" xfId="31891"/>
    <cellStyle name="Normal 21 18" xfId="31892"/>
    <cellStyle name="Normal 21 19" xfId="31893"/>
    <cellStyle name="Normal 21 2" xfId="31894"/>
    <cellStyle name="Normal 21 2 2" xfId="31895"/>
    <cellStyle name="Normal 21 3" xfId="31896"/>
    <cellStyle name="Normal 21 4" xfId="31897"/>
    <cellStyle name="Normal 21 5" xfId="31898"/>
    <cellStyle name="Normal 21 6" xfId="31899"/>
    <cellStyle name="Normal 21 7" xfId="31900"/>
    <cellStyle name="Normal 21 8" xfId="31901"/>
    <cellStyle name="Normal 21 9" xfId="31902"/>
    <cellStyle name="Normal 210" xfId="31903"/>
    <cellStyle name="Normal 211" xfId="31904"/>
    <cellStyle name="Normal 212" xfId="31905"/>
    <cellStyle name="Normal 213" xfId="31906"/>
    <cellStyle name="Normal 214" xfId="31907"/>
    <cellStyle name="Normal 215" xfId="31908"/>
    <cellStyle name="Normal 216" xfId="31909"/>
    <cellStyle name="Normal 217" xfId="31910"/>
    <cellStyle name="Normal 218" xfId="31911"/>
    <cellStyle name="Normal 219" xfId="31912"/>
    <cellStyle name="Normal 22" xfId="31913"/>
    <cellStyle name="Normal 22 10" xfId="31914"/>
    <cellStyle name="Normal 22 10 10" xfId="31915"/>
    <cellStyle name="Normal 22 10 11" xfId="31916"/>
    <cellStyle name="Normal 22 10 12" xfId="31917"/>
    <cellStyle name="Normal 22 10 2" xfId="31918"/>
    <cellStyle name="Normal 22 10 2 2" xfId="31919"/>
    <cellStyle name="Normal 22 10 2 3" xfId="31920"/>
    <cellStyle name="Normal 22 10 2 4" xfId="31921"/>
    <cellStyle name="Normal 22 10 2 5" xfId="31922"/>
    <cellStyle name="Normal 22 10 2 6" xfId="31923"/>
    <cellStyle name="Normal 22 10 3" xfId="31924"/>
    <cellStyle name="Normal 22 10 3 2" xfId="31925"/>
    <cellStyle name="Normal 22 10 3 3" xfId="31926"/>
    <cellStyle name="Normal 22 10 3 4" xfId="31927"/>
    <cellStyle name="Normal 22 10 3 5" xfId="31928"/>
    <cellStyle name="Normal 22 10 3 6" xfId="31929"/>
    <cellStyle name="Normal 22 10 4" xfId="31930"/>
    <cellStyle name="Normal 22 10 4 2" xfId="31931"/>
    <cellStyle name="Normal 22 10 4 3" xfId="31932"/>
    <cellStyle name="Normal 22 10 4 4" xfId="31933"/>
    <cellStyle name="Normal 22 10 4 5" xfId="31934"/>
    <cellStyle name="Normal 22 10 4 6" xfId="31935"/>
    <cellStyle name="Normal 22 10 5" xfId="31936"/>
    <cellStyle name="Normal 22 10 5 2" xfId="31937"/>
    <cellStyle name="Normal 22 10 5 3" xfId="31938"/>
    <cellStyle name="Normal 22 10 5 4" xfId="31939"/>
    <cellStyle name="Normal 22 10 5 5" xfId="31940"/>
    <cellStyle name="Normal 22 10 5 6" xfId="31941"/>
    <cellStyle name="Normal 22 10 6" xfId="31942"/>
    <cellStyle name="Normal 22 10 6 2" xfId="31943"/>
    <cellStyle name="Normal 22 10 6 3" xfId="31944"/>
    <cellStyle name="Normal 22 10 6 4" xfId="31945"/>
    <cellStyle name="Normal 22 10 6 5" xfId="31946"/>
    <cellStyle name="Normal 22 10 6 6" xfId="31947"/>
    <cellStyle name="Normal 22 10 7" xfId="31948"/>
    <cellStyle name="Normal 22 10 7 2" xfId="31949"/>
    <cellStyle name="Normal 22 10 7 3" xfId="31950"/>
    <cellStyle name="Normal 22 10 7 4" xfId="31951"/>
    <cellStyle name="Normal 22 10 7 5" xfId="31952"/>
    <cellStyle name="Normal 22 10 7 6" xfId="31953"/>
    <cellStyle name="Normal 22 10 8" xfId="31954"/>
    <cellStyle name="Normal 22 10 9" xfId="31955"/>
    <cellStyle name="Normal 22 11" xfId="31956"/>
    <cellStyle name="Normal 22 11 10" xfId="31957"/>
    <cellStyle name="Normal 22 11 11" xfId="31958"/>
    <cellStyle name="Normal 22 11 12" xfId="31959"/>
    <cellStyle name="Normal 22 11 2" xfId="31960"/>
    <cellStyle name="Normal 22 11 2 2" xfId="31961"/>
    <cellStyle name="Normal 22 11 2 3" xfId="31962"/>
    <cellStyle name="Normal 22 11 2 4" xfId="31963"/>
    <cellStyle name="Normal 22 11 2 5" xfId="31964"/>
    <cellStyle name="Normal 22 11 2 6" xfId="31965"/>
    <cellStyle name="Normal 22 11 3" xfId="31966"/>
    <cellStyle name="Normal 22 11 3 2" xfId="31967"/>
    <cellStyle name="Normal 22 11 3 3" xfId="31968"/>
    <cellStyle name="Normal 22 11 3 4" xfId="31969"/>
    <cellStyle name="Normal 22 11 3 5" xfId="31970"/>
    <cellStyle name="Normal 22 11 3 6" xfId="31971"/>
    <cellStyle name="Normal 22 11 4" xfId="31972"/>
    <cellStyle name="Normal 22 11 4 2" xfId="31973"/>
    <cellStyle name="Normal 22 11 4 3" xfId="31974"/>
    <cellStyle name="Normal 22 11 4 4" xfId="31975"/>
    <cellStyle name="Normal 22 11 4 5" xfId="31976"/>
    <cellStyle name="Normal 22 11 4 6" xfId="31977"/>
    <cellStyle name="Normal 22 11 5" xfId="31978"/>
    <cellStyle name="Normal 22 11 5 2" xfId="31979"/>
    <cellStyle name="Normal 22 11 5 3" xfId="31980"/>
    <cellStyle name="Normal 22 11 5 4" xfId="31981"/>
    <cellStyle name="Normal 22 11 5 5" xfId="31982"/>
    <cellStyle name="Normal 22 11 5 6" xfId="31983"/>
    <cellStyle name="Normal 22 11 6" xfId="31984"/>
    <cellStyle name="Normal 22 11 6 2" xfId="31985"/>
    <cellStyle name="Normal 22 11 6 3" xfId="31986"/>
    <cellStyle name="Normal 22 11 6 4" xfId="31987"/>
    <cellStyle name="Normal 22 11 6 5" xfId="31988"/>
    <cellStyle name="Normal 22 11 6 6" xfId="31989"/>
    <cellStyle name="Normal 22 11 7" xfId="31990"/>
    <cellStyle name="Normal 22 11 7 2" xfId="31991"/>
    <cellStyle name="Normal 22 11 7 3" xfId="31992"/>
    <cellStyle name="Normal 22 11 7 4" xfId="31993"/>
    <cellStyle name="Normal 22 11 7 5" xfId="31994"/>
    <cellStyle name="Normal 22 11 7 6" xfId="31995"/>
    <cellStyle name="Normal 22 11 8" xfId="31996"/>
    <cellStyle name="Normal 22 11 9" xfId="31997"/>
    <cellStyle name="Normal 22 12" xfId="31998"/>
    <cellStyle name="Normal 22 12 10" xfId="31999"/>
    <cellStyle name="Normal 22 12 11" xfId="32000"/>
    <cellStyle name="Normal 22 12 12" xfId="32001"/>
    <cellStyle name="Normal 22 12 2" xfId="32002"/>
    <cellStyle name="Normal 22 12 2 2" xfId="32003"/>
    <cellStyle name="Normal 22 12 2 3" xfId="32004"/>
    <cellStyle name="Normal 22 12 2 4" xfId="32005"/>
    <cellStyle name="Normal 22 12 2 5" xfId="32006"/>
    <cellStyle name="Normal 22 12 2 6" xfId="32007"/>
    <cellStyle name="Normal 22 12 3" xfId="32008"/>
    <cellStyle name="Normal 22 12 3 2" xfId="32009"/>
    <cellStyle name="Normal 22 12 3 3" xfId="32010"/>
    <cellStyle name="Normal 22 12 3 4" xfId="32011"/>
    <cellStyle name="Normal 22 12 3 5" xfId="32012"/>
    <cellStyle name="Normal 22 12 3 6" xfId="32013"/>
    <cellStyle name="Normal 22 12 4" xfId="32014"/>
    <cellStyle name="Normal 22 12 4 2" xfId="32015"/>
    <cellStyle name="Normal 22 12 4 3" xfId="32016"/>
    <cellStyle name="Normal 22 12 4 4" xfId="32017"/>
    <cellStyle name="Normal 22 12 4 5" xfId="32018"/>
    <cellStyle name="Normal 22 12 4 6" xfId="32019"/>
    <cellStyle name="Normal 22 12 5" xfId="32020"/>
    <cellStyle name="Normal 22 12 5 2" xfId="32021"/>
    <cellStyle name="Normal 22 12 5 3" xfId="32022"/>
    <cellStyle name="Normal 22 12 5 4" xfId="32023"/>
    <cellStyle name="Normal 22 12 5 5" xfId="32024"/>
    <cellStyle name="Normal 22 12 5 6" xfId="32025"/>
    <cellStyle name="Normal 22 12 6" xfId="32026"/>
    <cellStyle name="Normal 22 12 6 2" xfId="32027"/>
    <cellStyle name="Normal 22 12 6 3" xfId="32028"/>
    <cellStyle name="Normal 22 12 6 4" xfId="32029"/>
    <cellStyle name="Normal 22 12 6 5" xfId="32030"/>
    <cellStyle name="Normal 22 12 6 6" xfId="32031"/>
    <cellStyle name="Normal 22 12 7" xfId="32032"/>
    <cellStyle name="Normal 22 12 7 2" xfId="32033"/>
    <cellStyle name="Normal 22 12 7 3" xfId="32034"/>
    <cellStyle name="Normal 22 12 7 4" xfId="32035"/>
    <cellStyle name="Normal 22 12 7 5" xfId="32036"/>
    <cellStyle name="Normal 22 12 7 6" xfId="32037"/>
    <cellStyle name="Normal 22 12 8" xfId="32038"/>
    <cellStyle name="Normal 22 12 9" xfId="32039"/>
    <cellStyle name="Normal 22 13" xfId="32040"/>
    <cellStyle name="Normal 22 13 10" xfId="32041"/>
    <cellStyle name="Normal 22 13 11" xfId="32042"/>
    <cellStyle name="Normal 22 13 12" xfId="32043"/>
    <cellStyle name="Normal 22 13 2" xfId="32044"/>
    <cellStyle name="Normal 22 13 2 2" xfId="32045"/>
    <cellStyle name="Normal 22 13 2 3" xfId="32046"/>
    <cellStyle name="Normal 22 13 2 4" xfId="32047"/>
    <cellStyle name="Normal 22 13 2 5" xfId="32048"/>
    <cellStyle name="Normal 22 13 2 6" xfId="32049"/>
    <cellStyle name="Normal 22 13 3" xfId="32050"/>
    <cellStyle name="Normal 22 13 3 2" xfId="32051"/>
    <cellStyle name="Normal 22 13 3 3" xfId="32052"/>
    <cellStyle name="Normal 22 13 3 4" xfId="32053"/>
    <cellStyle name="Normal 22 13 3 5" xfId="32054"/>
    <cellStyle name="Normal 22 13 3 6" xfId="32055"/>
    <cellStyle name="Normal 22 13 4" xfId="32056"/>
    <cellStyle name="Normal 22 13 4 2" xfId="32057"/>
    <cellStyle name="Normal 22 13 4 3" xfId="32058"/>
    <cellStyle name="Normal 22 13 4 4" xfId="32059"/>
    <cellStyle name="Normal 22 13 4 5" xfId="32060"/>
    <cellStyle name="Normal 22 13 4 6" xfId="32061"/>
    <cellStyle name="Normal 22 13 5" xfId="32062"/>
    <cellStyle name="Normal 22 13 5 2" xfId="32063"/>
    <cellStyle name="Normal 22 13 5 3" xfId="32064"/>
    <cellStyle name="Normal 22 13 5 4" xfId="32065"/>
    <cellStyle name="Normal 22 13 5 5" xfId="32066"/>
    <cellStyle name="Normal 22 13 5 6" xfId="32067"/>
    <cellStyle name="Normal 22 13 6" xfId="32068"/>
    <cellStyle name="Normal 22 13 6 2" xfId="32069"/>
    <cellStyle name="Normal 22 13 6 3" xfId="32070"/>
    <cellStyle name="Normal 22 13 6 4" xfId="32071"/>
    <cellStyle name="Normal 22 13 6 5" xfId="32072"/>
    <cellStyle name="Normal 22 13 6 6" xfId="32073"/>
    <cellStyle name="Normal 22 13 7" xfId="32074"/>
    <cellStyle name="Normal 22 13 7 2" xfId="32075"/>
    <cellStyle name="Normal 22 13 7 3" xfId="32076"/>
    <cellStyle name="Normal 22 13 7 4" xfId="32077"/>
    <cellStyle name="Normal 22 13 7 5" xfId="32078"/>
    <cellStyle name="Normal 22 13 7 6" xfId="32079"/>
    <cellStyle name="Normal 22 13 8" xfId="32080"/>
    <cellStyle name="Normal 22 13 9" xfId="32081"/>
    <cellStyle name="Normal 22 14" xfId="32082"/>
    <cellStyle name="Normal 22 14 10" xfId="32083"/>
    <cellStyle name="Normal 22 14 11" xfId="32084"/>
    <cellStyle name="Normal 22 14 12" xfId="32085"/>
    <cellStyle name="Normal 22 14 2" xfId="32086"/>
    <cellStyle name="Normal 22 14 2 2" xfId="32087"/>
    <cellStyle name="Normal 22 14 2 3" xfId="32088"/>
    <cellStyle name="Normal 22 14 2 4" xfId="32089"/>
    <cellStyle name="Normal 22 14 2 5" xfId="32090"/>
    <cellStyle name="Normal 22 14 2 6" xfId="32091"/>
    <cellStyle name="Normal 22 14 3" xfId="32092"/>
    <cellStyle name="Normal 22 14 3 2" xfId="32093"/>
    <cellStyle name="Normal 22 14 3 3" xfId="32094"/>
    <cellStyle name="Normal 22 14 3 4" xfId="32095"/>
    <cellStyle name="Normal 22 14 3 5" xfId="32096"/>
    <cellStyle name="Normal 22 14 3 6" xfId="32097"/>
    <cellStyle name="Normal 22 14 4" xfId="32098"/>
    <cellStyle name="Normal 22 14 4 2" xfId="32099"/>
    <cellStyle name="Normal 22 14 4 3" xfId="32100"/>
    <cellStyle name="Normal 22 14 4 4" xfId="32101"/>
    <cellStyle name="Normal 22 14 4 5" xfId="32102"/>
    <cellStyle name="Normal 22 14 4 6" xfId="32103"/>
    <cellStyle name="Normal 22 14 5" xfId="32104"/>
    <cellStyle name="Normal 22 14 5 2" xfId="32105"/>
    <cellStyle name="Normal 22 14 5 3" xfId="32106"/>
    <cellStyle name="Normal 22 14 5 4" xfId="32107"/>
    <cellStyle name="Normal 22 14 5 5" xfId="32108"/>
    <cellStyle name="Normal 22 14 5 6" xfId="32109"/>
    <cellStyle name="Normal 22 14 6" xfId="32110"/>
    <cellStyle name="Normal 22 14 6 2" xfId="32111"/>
    <cellStyle name="Normal 22 14 6 3" xfId="32112"/>
    <cellStyle name="Normal 22 14 6 4" xfId="32113"/>
    <cellStyle name="Normal 22 14 6 5" xfId="32114"/>
    <cellStyle name="Normal 22 14 6 6" xfId="32115"/>
    <cellStyle name="Normal 22 14 7" xfId="32116"/>
    <cellStyle name="Normal 22 14 7 2" xfId="32117"/>
    <cellStyle name="Normal 22 14 7 3" xfId="32118"/>
    <cellStyle name="Normal 22 14 7 4" xfId="32119"/>
    <cellStyle name="Normal 22 14 7 5" xfId="32120"/>
    <cellStyle name="Normal 22 14 7 6" xfId="32121"/>
    <cellStyle name="Normal 22 14 8" xfId="32122"/>
    <cellStyle name="Normal 22 14 9" xfId="32123"/>
    <cellStyle name="Normal 22 15" xfId="32124"/>
    <cellStyle name="Normal 22 15 2" xfId="32125"/>
    <cellStyle name="Normal 22 15 3" xfId="32126"/>
    <cellStyle name="Normal 22 15 4" xfId="32127"/>
    <cellStyle name="Normal 22 15 5" xfId="32128"/>
    <cellStyle name="Normal 22 15 6" xfId="32129"/>
    <cellStyle name="Normal 22 16" xfId="32130"/>
    <cellStyle name="Normal 22 16 2" xfId="32131"/>
    <cellStyle name="Normal 22 16 3" xfId="32132"/>
    <cellStyle name="Normal 22 16 4" xfId="32133"/>
    <cellStyle name="Normal 22 16 5" xfId="32134"/>
    <cellStyle name="Normal 22 16 6" xfId="32135"/>
    <cellStyle name="Normal 22 17" xfId="32136"/>
    <cellStyle name="Normal 22 17 2" xfId="32137"/>
    <cellStyle name="Normal 22 17 3" xfId="32138"/>
    <cellStyle name="Normal 22 17 4" xfId="32139"/>
    <cellStyle name="Normal 22 17 5" xfId="32140"/>
    <cellStyle name="Normal 22 17 6" xfId="32141"/>
    <cellStyle name="Normal 22 18" xfId="32142"/>
    <cellStyle name="Normal 22 18 2" xfId="32143"/>
    <cellStyle name="Normal 22 18 3" xfId="32144"/>
    <cellStyle name="Normal 22 18 4" xfId="32145"/>
    <cellStyle name="Normal 22 18 5" xfId="32146"/>
    <cellStyle name="Normal 22 18 6" xfId="32147"/>
    <cellStyle name="Normal 22 19" xfId="32148"/>
    <cellStyle name="Normal 22 19 2" xfId="32149"/>
    <cellStyle name="Normal 22 19 3" xfId="32150"/>
    <cellStyle name="Normal 22 19 4" xfId="32151"/>
    <cellStyle name="Normal 22 19 5" xfId="32152"/>
    <cellStyle name="Normal 22 19 6" xfId="32153"/>
    <cellStyle name="Normal 22 2" xfId="32154"/>
    <cellStyle name="Normal 22 2 10" xfId="32155"/>
    <cellStyle name="Normal 22 2 10 2" xfId="32156"/>
    <cellStyle name="Normal 22 2 10 3" xfId="32157"/>
    <cellStyle name="Normal 22 2 10 4" xfId="32158"/>
    <cellStyle name="Normal 22 2 10 5" xfId="32159"/>
    <cellStyle name="Normal 22 2 10 6" xfId="32160"/>
    <cellStyle name="Normal 22 2 11" xfId="32161"/>
    <cellStyle name="Normal 22 2 11 2" xfId="32162"/>
    <cellStyle name="Normal 22 2 11 3" xfId="32163"/>
    <cellStyle name="Normal 22 2 11 4" xfId="32164"/>
    <cellStyle name="Normal 22 2 11 5" xfId="32165"/>
    <cellStyle name="Normal 22 2 11 6" xfId="32166"/>
    <cellStyle name="Normal 22 2 12" xfId="32167"/>
    <cellStyle name="Normal 22 2 13" xfId="32168"/>
    <cellStyle name="Normal 22 2 14" xfId="32169"/>
    <cellStyle name="Normal 22 2 15" xfId="32170"/>
    <cellStyle name="Normal 22 2 16" xfId="32171"/>
    <cellStyle name="Normal 22 2 17" xfId="32172"/>
    <cellStyle name="Normal 22 2 18" xfId="32173"/>
    <cellStyle name="Normal 22 2 2" xfId="32174"/>
    <cellStyle name="Normal 22 2 2 10" xfId="32175"/>
    <cellStyle name="Normal 22 2 2 11" xfId="32176"/>
    <cellStyle name="Normal 22 2 2 12" xfId="32177"/>
    <cellStyle name="Normal 22 2 2 13" xfId="32178"/>
    <cellStyle name="Normal 22 2 2 2" xfId="32179"/>
    <cellStyle name="Normal 22 2 2 2 10" xfId="32180"/>
    <cellStyle name="Normal 22 2 2 2 11" xfId="32181"/>
    <cellStyle name="Normal 22 2 2 2 12" xfId="32182"/>
    <cellStyle name="Normal 22 2 2 2 2" xfId="32183"/>
    <cellStyle name="Normal 22 2 2 2 2 2" xfId="32184"/>
    <cellStyle name="Normal 22 2 2 2 2 3" xfId="32185"/>
    <cellStyle name="Normal 22 2 2 2 2 4" xfId="32186"/>
    <cellStyle name="Normal 22 2 2 2 2 5" xfId="32187"/>
    <cellStyle name="Normal 22 2 2 2 2 6" xfId="32188"/>
    <cellStyle name="Normal 22 2 2 2 3" xfId="32189"/>
    <cellStyle name="Normal 22 2 2 2 3 2" xfId="32190"/>
    <cellStyle name="Normal 22 2 2 2 3 3" xfId="32191"/>
    <cellStyle name="Normal 22 2 2 2 3 4" xfId="32192"/>
    <cellStyle name="Normal 22 2 2 2 3 5" xfId="32193"/>
    <cellStyle name="Normal 22 2 2 2 3 6" xfId="32194"/>
    <cellStyle name="Normal 22 2 2 2 4" xfId="32195"/>
    <cellStyle name="Normal 22 2 2 2 4 2" xfId="32196"/>
    <cellStyle name="Normal 22 2 2 2 4 3" xfId="32197"/>
    <cellStyle name="Normal 22 2 2 2 4 4" xfId="32198"/>
    <cellStyle name="Normal 22 2 2 2 4 5" xfId="32199"/>
    <cellStyle name="Normal 22 2 2 2 4 6" xfId="32200"/>
    <cellStyle name="Normal 22 2 2 2 5" xfId="32201"/>
    <cellStyle name="Normal 22 2 2 2 5 2" xfId="32202"/>
    <cellStyle name="Normal 22 2 2 2 5 3" xfId="32203"/>
    <cellStyle name="Normal 22 2 2 2 5 4" xfId="32204"/>
    <cellStyle name="Normal 22 2 2 2 5 5" xfId="32205"/>
    <cellStyle name="Normal 22 2 2 2 5 6" xfId="32206"/>
    <cellStyle name="Normal 22 2 2 2 6" xfId="32207"/>
    <cellStyle name="Normal 22 2 2 2 6 2" xfId="32208"/>
    <cellStyle name="Normal 22 2 2 2 6 3" xfId="32209"/>
    <cellStyle name="Normal 22 2 2 2 6 4" xfId="32210"/>
    <cellStyle name="Normal 22 2 2 2 6 5" xfId="32211"/>
    <cellStyle name="Normal 22 2 2 2 6 6" xfId="32212"/>
    <cellStyle name="Normal 22 2 2 2 7" xfId="32213"/>
    <cellStyle name="Normal 22 2 2 2 7 2" xfId="32214"/>
    <cellStyle name="Normal 22 2 2 2 7 3" xfId="32215"/>
    <cellStyle name="Normal 22 2 2 2 7 4" xfId="32216"/>
    <cellStyle name="Normal 22 2 2 2 7 5" xfId="32217"/>
    <cellStyle name="Normal 22 2 2 2 7 6" xfId="32218"/>
    <cellStyle name="Normal 22 2 2 2 8" xfId="32219"/>
    <cellStyle name="Normal 22 2 2 2 9" xfId="32220"/>
    <cellStyle name="Normal 22 2 2 3" xfId="32221"/>
    <cellStyle name="Normal 22 2 2 3 2" xfId="32222"/>
    <cellStyle name="Normal 22 2 2 3 3" xfId="32223"/>
    <cellStyle name="Normal 22 2 2 3 4" xfId="32224"/>
    <cellStyle name="Normal 22 2 2 3 5" xfId="32225"/>
    <cellStyle name="Normal 22 2 2 3 6" xfId="32226"/>
    <cellStyle name="Normal 22 2 2 4" xfId="32227"/>
    <cellStyle name="Normal 22 2 2 4 2" xfId="32228"/>
    <cellStyle name="Normal 22 2 2 4 3" xfId="32229"/>
    <cellStyle name="Normal 22 2 2 4 4" xfId="32230"/>
    <cellStyle name="Normal 22 2 2 4 5" xfId="32231"/>
    <cellStyle name="Normal 22 2 2 4 6" xfId="32232"/>
    <cellStyle name="Normal 22 2 2 5" xfId="32233"/>
    <cellStyle name="Normal 22 2 2 5 2" xfId="32234"/>
    <cellStyle name="Normal 22 2 2 5 3" xfId="32235"/>
    <cellStyle name="Normal 22 2 2 5 4" xfId="32236"/>
    <cellStyle name="Normal 22 2 2 5 5" xfId="32237"/>
    <cellStyle name="Normal 22 2 2 5 6" xfId="32238"/>
    <cellStyle name="Normal 22 2 2 6" xfId="32239"/>
    <cellStyle name="Normal 22 2 2 6 2" xfId="32240"/>
    <cellStyle name="Normal 22 2 2 6 3" xfId="32241"/>
    <cellStyle name="Normal 22 2 2 6 4" xfId="32242"/>
    <cellStyle name="Normal 22 2 2 6 5" xfId="32243"/>
    <cellStyle name="Normal 22 2 2 6 6" xfId="32244"/>
    <cellStyle name="Normal 22 2 2 7" xfId="32245"/>
    <cellStyle name="Normal 22 2 2 7 2" xfId="32246"/>
    <cellStyle name="Normal 22 2 2 7 3" xfId="32247"/>
    <cellStyle name="Normal 22 2 2 7 4" xfId="32248"/>
    <cellStyle name="Normal 22 2 2 7 5" xfId="32249"/>
    <cellStyle name="Normal 22 2 2 7 6" xfId="32250"/>
    <cellStyle name="Normal 22 2 2 8" xfId="32251"/>
    <cellStyle name="Normal 22 2 2 8 2" xfId="32252"/>
    <cellStyle name="Normal 22 2 2 8 3" xfId="32253"/>
    <cellStyle name="Normal 22 2 2 8 4" xfId="32254"/>
    <cellStyle name="Normal 22 2 2 8 5" xfId="32255"/>
    <cellStyle name="Normal 22 2 2 8 6" xfId="32256"/>
    <cellStyle name="Normal 22 2 2 9" xfId="32257"/>
    <cellStyle name="Normal 22 2 3" xfId="32258"/>
    <cellStyle name="Normal 22 2 3 10" xfId="32259"/>
    <cellStyle name="Normal 22 2 3 11" xfId="32260"/>
    <cellStyle name="Normal 22 2 3 12" xfId="32261"/>
    <cellStyle name="Normal 22 2 3 13" xfId="32262"/>
    <cellStyle name="Normal 22 2 3 2" xfId="32263"/>
    <cellStyle name="Normal 22 2 3 2 10" xfId="32264"/>
    <cellStyle name="Normal 22 2 3 2 11" xfId="32265"/>
    <cellStyle name="Normal 22 2 3 2 12" xfId="32266"/>
    <cellStyle name="Normal 22 2 3 2 2" xfId="32267"/>
    <cellStyle name="Normal 22 2 3 2 2 2" xfId="32268"/>
    <cellStyle name="Normal 22 2 3 2 2 3" xfId="32269"/>
    <cellStyle name="Normal 22 2 3 2 2 4" xfId="32270"/>
    <cellStyle name="Normal 22 2 3 2 2 5" xfId="32271"/>
    <cellStyle name="Normal 22 2 3 2 2 6" xfId="32272"/>
    <cellStyle name="Normal 22 2 3 2 3" xfId="32273"/>
    <cellStyle name="Normal 22 2 3 2 3 2" xfId="32274"/>
    <cellStyle name="Normal 22 2 3 2 3 3" xfId="32275"/>
    <cellStyle name="Normal 22 2 3 2 3 4" xfId="32276"/>
    <cellStyle name="Normal 22 2 3 2 3 5" xfId="32277"/>
    <cellStyle name="Normal 22 2 3 2 3 6" xfId="32278"/>
    <cellStyle name="Normal 22 2 3 2 4" xfId="32279"/>
    <cellStyle name="Normal 22 2 3 2 4 2" xfId="32280"/>
    <cellStyle name="Normal 22 2 3 2 4 3" xfId="32281"/>
    <cellStyle name="Normal 22 2 3 2 4 4" xfId="32282"/>
    <cellStyle name="Normal 22 2 3 2 4 5" xfId="32283"/>
    <cellStyle name="Normal 22 2 3 2 4 6" xfId="32284"/>
    <cellStyle name="Normal 22 2 3 2 5" xfId="32285"/>
    <cellStyle name="Normal 22 2 3 2 5 2" xfId="32286"/>
    <cellStyle name="Normal 22 2 3 2 5 3" xfId="32287"/>
    <cellStyle name="Normal 22 2 3 2 5 4" xfId="32288"/>
    <cellStyle name="Normal 22 2 3 2 5 5" xfId="32289"/>
    <cellStyle name="Normal 22 2 3 2 5 6" xfId="32290"/>
    <cellStyle name="Normal 22 2 3 2 6" xfId="32291"/>
    <cellStyle name="Normal 22 2 3 2 6 2" xfId="32292"/>
    <cellStyle name="Normal 22 2 3 2 6 3" xfId="32293"/>
    <cellStyle name="Normal 22 2 3 2 6 4" xfId="32294"/>
    <cellStyle name="Normal 22 2 3 2 6 5" xfId="32295"/>
    <cellStyle name="Normal 22 2 3 2 6 6" xfId="32296"/>
    <cellStyle name="Normal 22 2 3 2 7" xfId="32297"/>
    <cellStyle name="Normal 22 2 3 2 7 2" xfId="32298"/>
    <cellStyle name="Normal 22 2 3 2 7 3" xfId="32299"/>
    <cellStyle name="Normal 22 2 3 2 7 4" xfId="32300"/>
    <cellStyle name="Normal 22 2 3 2 7 5" xfId="32301"/>
    <cellStyle name="Normal 22 2 3 2 7 6" xfId="32302"/>
    <cellStyle name="Normal 22 2 3 2 8" xfId="32303"/>
    <cellStyle name="Normal 22 2 3 2 9" xfId="32304"/>
    <cellStyle name="Normal 22 2 3 3" xfId="32305"/>
    <cellStyle name="Normal 22 2 3 3 2" xfId="32306"/>
    <cellStyle name="Normal 22 2 3 3 3" xfId="32307"/>
    <cellStyle name="Normal 22 2 3 3 4" xfId="32308"/>
    <cellStyle name="Normal 22 2 3 3 5" xfId="32309"/>
    <cellStyle name="Normal 22 2 3 3 6" xfId="32310"/>
    <cellStyle name="Normal 22 2 3 4" xfId="32311"/>
    <cellStyle name="Normal 22 2 3 4 2" xfId="32312"/>
    <cellStyle name="Normal 22 2 3 4 3" xfId="32313"/>
    <cellStyle name="Normal 22 2 3 4 4" xfId="32314"/>
    <cellStyle name="Normal 22 2 3 4 5" xfId="32315"/>
    <cellStyle name="Normal 22 2 3 4 6" xfId="32316"/>
    <cellStyle name="Normal 22 2 3 5" xfId="32317"/>
    <cellStyle name="Normal 22 2 3 5 2" xfId="32318"/>
    <cellStyle name="Normal 22 2 3 5 3" xfId="32319"/>
    <cellStyle name="Normal 22 2 3 5 4" xfId="32320"/>
    <cellStyle name="Normal 22 2 3 5 5" xfId="32321"/>
    <cellStyle name="Normal 22 2 3 5 6" xfId="32322"/>
    <cellStyle name="Normal 22 2 3 6" xfId="32323"/>
    <cellStyle name="Normal 22 2 3 6 2" xfId="32324"/>
    <cellStyle name="Normal 22 2 3 6 3" xfId="32325"/>
    <cellStyle name="Normal 22 2 3 6 4" xfId="32326"/>
    <cellStyle name="Normal 22 2 3 6 5" xfId="32327"/>
    <cellStyle name="Normal 22 2 3 6 6" xfId="32328"/>
    <cellStyle name="Normal 22 2 3 7" xfId="32329"/>
    <cellStyle name="Normal 22 2 3 7 2" xfId="32330"/>
    <cellStyle name="Normal 22 2 3 7 3" xfId="32331"/>
    <cellStyle name="Normal 22 2 3 7 4" xfId="32332"/>
    <cellStyle name="Normal 22 2 3 7 5" xfId="32333"/>
    <cellStyle name="Normal 22 2 3 7 6" xfId="32334"/>
    <cellStyle name="Normal 22 2 3 8" xfId="32335"/>
    <cellStyle name="Normal 22 2 3 8 2" xfId="32336"/>
    <cellStyle name="Normal 22 2 3 8 3" xfId="32337"/>
    <cellStyle name="Normal 22 2 3 8 4" xfId="32338"/>
    <cellStyle name="Normal 22 2 3 8 5" xfId="32339"/>
    <cellStyle name="Normal 22 2 3 8 6" xfId="32340"/>
    <cellStyle name="Normal 22 2 3 9" xfId="32341"/>
    <cellStyle name="Normal 22 2 4" xfId="32342"/>
    <cellStyle name="Normal 22 2 4 10" xfId="32343"/>
    <cellStyle name="Normal 22 2 4 11" xfId="32344"/>
    <cellStyle name="Normal 22 2 4 12" xfId="32345"/>
    <cellStyle name="Normal 22 2 4 13" xfId="32346"/>
    <cellStyle name="Normal 22 2 4 2" xfId="32347"/>
    <cellStyle name="Normal 22 2 4 2 10" xfId="32348"/>
    <cellStyle name="Normal 22 2 4 2 11" xfId="32349"/>
    <cellStyle name="Normal 22 2 4 2 12" xfId="32350"/>
    <cellStyle name="Normal 22 2 4 2 2" xfId="32351"/>
    <cellStyle name="Normal 22 2 4 2 2 2" xfId="32352"/>
    <cellStyle name="Normal 22 2 4 2 2 3" xfId="32353"/>
    <cellStyle name="Normal 22 2 4 2 2 4" xfId="32354"/>
    <cellStyle name="Normal 22 2 4 2 2 5" xfId="32355"/>
    <cellStyle name="Normal 22 2 4 2 2 6" xfId="32356"/>
    <cellStyle name="Normal 22 2 4 2 3" xfId="32357"/>
    <cellStyle name="Normal 22 2 4 2 3 2" xfId="32358"/>
    <cellStyle name="Normal 22 2 4 2 3 3" xfId="32359"/>
    <cellStyle name="Normal 22 2 4 2 3 4" xfId="32360"/>
    <cellStyle name="Normal 22 2 4 2 3 5" xfId="32361"/>
    <cellStyle name="Normal 22 2 4 2 3 6" xfId="32362"/>
    <cellStyle name="Normal 22 2 4 2 4" xfId="32363"/>
    <cellStyle name="Normal 22 2 4 2 4 2" xfId="32364"/>
    <cellStyle name="Normal 22 2 4 2 4 3" xfId="32365"/>
    <cellStyle name="Normal 22 2 4 2 4 4" xfId="32366"/>
    <cellStyle name="Normal 22 2 4 2 4 5" xfId="32367"/>
    <cellStyle name="Normal 22 2 4 2 4 6" xfId="32368"/>
    <cellStyle name="Normal 22 2 4 2 5" xfId="32369"/>
    <cellStyle name="Normal 22 2 4 2 5 2" xfId="32370"/>
    <cellStyle name="Normal 22 2 4 2 5 3" xfId="32371"/>
    <cellStyle name="Normal 22 2 4 2 5 4" xfId="32372"/>
    <cellStyle name="Normal 22 2 4 2 5 5" xfId="32373"/>
    <cellStyle name="Normal 22 2 4 2 5 6" xfId="32374"/>
    <cellStyle name="Normal 22 2 4 2 6" xfId="32375"/>
    <cellStyle name="Normal 22 2 4 2 6 2" xfId="32376"/>
    <cellStyle name="Normal 22 2 4 2 6 3" xfId="32377"/>
    <cellStyle name="Normal 22 2 4 2 6 4" xfId="32378"/>
    <cellStyle name="Normal 22 2 4 2 6 5" xfId="32379"/>
    <cellStyle name="Normal 22 2 4 2 6 6" xfId="32380"/>
    <cellStyle name="Normal 22 2 4 2 7" xfId="32381"/>
    <cellStyle name="Normal 22 2 4 2 7 2" xfId="32382"/>
    <cellStyle name="Normal 22 2 4 2 7 3" xfId="32383"/>
    <cellStyle name="Normal 22 2 4 2 7 4" xfId="32384"/>
    <cellStyle name="Normal 22 2 4 2 7 5" xfId="32385"/>
    <cellStyle name="Normal 22 2 4 2 7 6" xfId="32386"/>
    <cellStyle name="Normal 22 2 4 2 8" xfId="32387"/>
    <cellStyle name="Normal 22 2 4 2 9" xfId="32388"/>
    <cellStyle name="Normal 22 2 4 3" xfId="32389"/>
    <cellStyle name="Normal 22 2 4 3 2" xfId="32390"/>
    <cellStyle name="Normal 22 2 4 3 3" xfId="32391"/>
    <cellStyle name="Normal 22 2 4 3 4" xfId="32392"/>
    <cellStyle name="Normal 22 2 4 3 5" xfId="32393"/>
    <cellStyle name="Normal 22 2 4 3 6" xfId="32394"/>
    <cellStyle name="Normal 22 2 4 4" xfId="32395"/>
    <cellStyle name="Normal 22 2 4 4 2" xfId="32396"/>
    <cellStyle name="Normal 22 2 4 4 3" xfId="32397"/>
    <cellStyle name="Normal 22 2 4 4 4" xfId="32398"/>
    <cellStyle name="Normal 22 2 4 4 5" xfId="32399"/>
    <cellStyle name="Normal 22 2 4 4 6" xfId="32400"/>
    <cellStyle name="Normal 22 2 4 5" xfId="32401"/>
    <cellStyle name="Normal 22 2 4 5 2" xfId="32402"/>
    <cellStyle name="Normal 22 2 4 5 3" xfId="32403"/>
    <cellStyle name="Normal 22 2 4 5 4" xfId="32404"/>
    <cellStyle name="Normal 22 2 4 5 5" xfId="32405"/>
    <cellStyle name="Normal 22 2 4 5 6" xfId="32406"/>
    <cellStyle name="Normal 22 2 4 6" xfId="32407"/>
    <cellStyle name="Normal 22 2 4 6 2" xfId="32408"/>
    <cellStyle name="Normal 22 2 4 6 3" xfId="32409"/>
    <cellStyle name="Normal 22 2 4 6 4" xfId="32410"/>
    <cellStyle name="Normal 22 2 4 6 5" xfId="32411"/>
    <cellStyle name="Normal 22 2 4 6 6" xfId="32412"/>
    <cellStyle name="Normal 22 2 4 7" xfId="32413"/>
    <cellStyle name="Normal 22 2 4 7 2" xfId="32414"/>
    <cellStyle name="Normal 22 2 4 7 3" xfId="32415"/>
    <cellStyle name="Normal 22 2 4 7 4" xfId="32416"/>
    <cellStyle name="Normal 22 2 4 7 5" xfId="32417"/>
    <cellStyle name="Normal 22 2 4 7 6" xfId="32418"/>
    <cellStyle name="Normal 22 2 4 8" xfId="32419"/>
    <cellStyle name="Normal 22 2 4 8 2" xfId="32420"/>
    <cellStyle name="Normal 22 2 4 8 3" xfId="32421"/>
    <cellStyle name="Normal 22 2 4 8 4" xfId="32422"/>
    <cellStyle name="Normal 22 2 4 8 5" xfId="32423"/>
    <cellStyle name="Normal 22 2 4 8 6" xfId="32424"/>
    <cellStyle name="Normal 22 2 4 9" xfId="32425"/>
    <cellStyle name="Normal 22 2 5" xfId="32426"/>
    <cellStyle name="Normal 22 2 5 10" xfId="32427"/>
    <cellStyle name="Normal 22 2 5 11" xfId="32428"/>
    <cellStyle name="Normal 22 2 5 12" xfId="32429"/>
    <cellStyle name="Normal 22 2 5 2" xfId="32430"/>
    <cellStyle name="Normal 22 2 5 2 2" xfId="32431"/>
    <cellStyle name="Normal 22 2 5 2 3" xfId="32432"/>
    <cellStyle name="Normal 22 2 5 2 4" xfId="32433"/>
    <cellStyle name="Normal 22 2 5 2 5" xfId="32434"/>
    <cellStyle name="Normal 22 2 5 2 6" xfId="32435"/>
    <cellStyle name="Normal 22 2 5 3" xfId="32436"/>
    <cellStyle name="Normal 22 2 5 3 2" xfId="32437"/>
    <cellStyle name="Normal 22 2 5 3 3" xfId="32438"/>
    <cellStyle name="Normal 22 2 5 3 4" xfId="32439"/>
    <cellStyle name="Normal 22 2 5 3 5" xfId="32440"/>
    <cellStyle name="Normal 22 2 5 3 6" xfId="32441"/>
    <cellStyle name="Normal 22 2 5 4" xfId="32442"/>
    <cellStyle name="Normal 22 2 5 4 2" xfId="32443"/>
    <cellStyle name="Normal 22 2 5 4 3" xfId="32444"/>
    <cellStyle name="Normal 22 2 5 4 4" xfId="32445"/>
    <cellStyle name="Normal 22 2 5 4 5" xfId="32446"/>
    <cellStyle name="Normal 22 2 5 4 6" xfId="32447"/>
    <cellStyle name="Normal 22 2 5 5" xfId="32448"/>
    <cellStyle name="Normal 22 2 5 5 2" xfId="32449"/>
    <cellStyle name="Normal 22 2 5 5 3" xfId="32450"/>
    <cellStyle name="Normal 22 2 5 5 4" xfId="32451"/>
    <cellStyle name="Normal 22 2 5 5 5" xfId="32452"/>
    <cellStyle name="Normal 22 2 5 5 6" xfId="32453"/>
    <cellStyle name="Normal 22 2 5 6" xfId="32454"/>
    <cellStyle name="Normal 22 2 5 6 2" xfId="32455"/>
    <cellStyle name="Normal 22 2 5 6 3" xfId="32456"/>
    <cellStyle name="Normal 22 2 5 6 4" xfId="32457"/>
    <cellStyle name="Normal 22 2 5 6 5" xfId="32458"/>
    <cellStyle name="Normal 22 2 5 6 6" xfId="32459"/>
    <cellStyle name="Normal 22 2 5 7" xfId="32460"/>
    <cellStyle name="Normal 22 2 5 7 2" xfId="32461"/>
    <cellStyle name="Normal 22 2 5 7 3" xfId="32462"/>
    <cellStyle name="Normal 22 2 5 7 4" xfId="32463"/>
    <cellStyle name="Normal 22 2 5 7 5" xfId="32464"/>
    <cellStyle name="Normal 22 2 5 7 6" xfId="32465"/>
    <cellStyle name="Normal 22 2 5 8" xfId="32466"/>
    <cellStyle name="Normal 22 2 5 9" xfId="32467"/>
    <cellStyle name="Normal 22 2 6" xfId="32468"/>
    <cellStyle name="Normal 22 2 6 2" xfId="32469"/>
    <cellStyle name="Normal 22 2 6 3" xfId="32470"/>
    <cellStyle name="Normal 22 2 6 4" xfId="32471"/>
    <cellStyle name="Normal 22 2 6 5" xfId="32472"/>
    <cellStyle name="Normal 22 2 6 6" xfId="32473"/>
    <cellStyle name="Normal 22 2 7" xfId="32474"/>
    <cellStyle name="Normal 22 2 7 2" xfId="32475"/>
    <cellStyle name="Normal 22 2 7 3" xfId="32476"/>
    <cellStyle name="Normal 22 2 7 4" xfId="32477"/>
    <cellStyle name="Normal 22 2 7 5" xfId="32478"/>
    <cellStyle name="Normal 22 2 7 6" xfId="32479"/>
    <cellStyle name="Normal 22 2 8" xfId="32480"/>
    <cellStyle name="Normal 22 2 8 2" xfId="32481"/>
    <cellStyle name="Normal 22 2 8 3" xfId="32482"/>
    <cellStyle name="Normal 22 2 8 4" xfId="32483"/>
    <cellStyle name="Normal 22 2 8 5" xfId="32484"/>
    <cellStyle name="Normal 22 2 8 6" xfId="32485"/>
    <cellStyle name="Normal 22 2 9" xfId="32486"/>
    <cellStyle name="Normal 22 2 9 2" xfId="32487"/>
    <cellStyle name="Normal 22 2 9 3" xfId="32488"/>
    <cellStyle name="Normal 22 2 9 4" xfId="32489"/>
    <cellStyle name="Normal 22 2 9 5" xfId="32490"/>
    <cellStyle name="Normal 22 2 9 6" xfId="32491"/>
    <cellStyle name="Normal 22 20" xfId="32492"/>
    <cellStyle name="Normal 22 20 2" xfId="32493"/>
    <cellStyle name="Normal 22 20 3" xfId="32494"/>
    <cellStyle name="Normal 22 20 4" xfId="32495"/>
    <cellStyle name="Normal 22 20 5" xfId="32496"/>
    <cellStyle name="Normal 22 20 6" xfId="32497"/>
    <cellStyle name="Normal 22 21" xfId="32498"/>
    <cellStyle name="Normal 22 21 2" xfId="32499"/>
    <cellStyle name="Normal 22 21 3" xfId="32500"/>
    <cellStyle name="Normal 22 21 4" xfId="32501"/>
    <cellStyle name="Normal 22 21 5" xfId="32502"/>
    <cellStyle name="Normal 22 21 6" xfId="32503"/>
    <cellStyle name="Normal 22 22" xfId="32504"/>
    <cellStyle name="Normal 22 22 2" xfId="32505"/>
    <cellStyle name="Normal 22 22 3" xfId="32506"/>
    <cellStyle name="Normal 22 22 4" xfId="32507"/>
    <cellStyle name="Normal 22 22 5" xfId="32508"/>
    <cellStyle name="Normal 22 22 6" xfId="32509"/>
    <cellStyle name="Normal 22 23" xfId="32510"/>
    <cellStyle name="Normal 22 23 2" xfId="32511"/>
    <cellStyle name="Normal 22 23 3" xfId="32512"/>
    <cellStyle name="Normal 22 23 4" xfId="32513"/>
    <cellStyle name="Normal 22 23 5" xfId="32514"/>
    <cellStyle name="Normal 22 23 6" xfId="32515"/>
    <cellStyle name="Normal 22 24" xfId="32516"/>
    <cellStyle name="Normal 22 24 2" xfId="32517"/>
    <cellStyle name="Normal 22 24 3" xfId="32518"/>
    <cellStyle name="Normal 22 24 4" xfId="32519"/>
    <cellStyle name="Normal 22 24 5" xfId="32520"/>
    <cellStyle name="Normal 22 24 6" xfId="32521"/>
    <cellStyle name="Normal 22 25" xfId="32522"/>
    <cellStyle name="Normal 22 25 2" xfId="32523"/>
    <cellStyle name="Normal 22 25 3" xfId="32524"/>
    <cellStyle name="Normal 22 25 4" xfId="32525"/>
    <cellStyle name="Normal 22 25 5" xfId="32526"/>
    <cellStyle name="Normal 22 25 6" xfId="32527"/>
    <cellStyle name="Normal 22 26" xfId="32528"/>
    <cellStyle name="Normal 22 26 2" xfId="32529"/>
    <cellStyle name="Normal 22 26 3" xfId="32530"/>
    <cellStyle name="Normal 22 26 4" xfId="32531"/>
    <cellStyle name="Normal 22 26 5" xfId="32532"/>
    <cellStyle name="Normal 22 26 6" xfId="32533"/>
    <cellStyle name="Normal 22 27" xfId="32534"/>
    <cellStyle name="Normal 22 27 2" xfId="32535"/>
    <cellStyle name="Normal 22 27 3" xfId="32536"/>
    <cellStyle name="Normal 22 27 4" xfId="32537"/>
    <cellStyle name="Normal 22 27 5" xfId="32538"/>
    <cellStyle name="Normal 22 27 6" xfId="32539"/>
    <cellStyle name="Normal 22 28" xfId="32540"/>
    <cellStyle name="Normal 22 28 2" xfId="32541"/>
    <cellStyle name="Normal 22 28 3" xfId="32542"/>
    <cellStyle name="Normal 22 28 4" xfId="32543"/>
    <cellStyle name="Normal 22 28 5" xfId="32544"/>
    <cellStyle name="Normal 22 28 6" xfId="32545"/>
    <cellStyle name="Normal 22 29" xfId="32546"/>
    <cellStyle name="Normal 22 29 2" xfId="32547"/>
    <cellStyle name="Normal 22 29 3" xfId="32548"/>
    <cellStyle name="Normal 22 29 4" xfId="32549"/>
    <cellStyle name="Normal 22 29 5" xfId="32550"/>
    <cellStyle name="Normal 22 29 6" xfId="32551"/>
    <cellStyle name="Normal 22 3" xfId="32552"/>
    <cellStyle name="Normal 22 3 10" xfId="32553"/>
    <cellStyle name="Normal 22 3 10 2" xfId="32554"/>
    <cellStyle name="Normal 22 3 10 3" xfId="32555"/>
    <cellStyle name="Normal 22 3 10 4" xfId="32556"/>
    <cellStyle name="Normal 22 3 10 5" xfId="32557"/>
    <cellStyle name="Normal 22 3 10 6" xfId="32558"/>
    <cellStyle name="Normal 22 3 11" xfId="32559"/>
    <cellStyle name="Normal 22 3 11 2" xfId="32560"/>
    <cellStyle name="Normal 22 3 11 3" xfId="32561"/>
    <cellStyle name="Normal 22 3 11 4" xfId="32562"/>
    <cellStyle name="Normal 22 3 11 5" xfId="32563"/>
    <cellStyle name="Normal 22 3 11 6" xfId="32564"/>
    <cellStyle name="Normal 22 3 12" xfId="32565"/>
    <cellStyle name="Normal 22 3 13" xfId="32566"/>
    <cellStyle name="Normal 22 3 14" xfId="32567"/>
    <cellStyle name="Normal 22 3 15" xfId="32568"/>
    <cellStyle name="Normal 22 3 16" xfId="32569"/>
    <cellStyle name="Normal 22 3 17" xfId="32570"/>
    <cellStyle name="Normal 22 3 18" xfId="32571"/>
    <cellStyle name="Normal 22 3 2" xfId="32572"/>
    <cellStyle name="Normal 22 3 2 10" xfId="32573"/>
    <cellStyle name="Normal 22 3 2 11" xfId="32574"/>
    <cellStyle name="Normal 22 3 2 12" xfId="32575"/>
    <cellStyle name="Normal 22 3 2 13" xfId="32576"/>
    <cellStyle name="Normal 22 3 2 2" xfId="32577"/>
    <cellStyle name="Normal 22 3 2 2 10" xfId="32578"/>
    <cellStyle name="Normal 22 3 2 2 11" xfId="32579"/>
    <cellStyle name="Normal 22 3 2 2 12" xfId="32580"/>
    <cellStyle name="Normal 22 3 2 2 2" xfId="32581"/>
    <cellStyle name="Normal 22 3 2 2 2 2" xfId="32582"/>
    <cellStyle name="Normal 22 3 2 2 2 3" xfId="32583"/>
    <cellStyle name="Normal 22 3 2 2 2 4" xfId="32584"/>
    <cellStyle name="Normal 22 3 2 2 2 5" xfId="32585"/>
    <cellStyle name="Normal 22 3 2 2 2 6" xfId="32586"/>
    <cellStyle name="Normal 22 3 2 2 3" xfId="32587"/>
    <cellStyle name="Normal 22 3 2 2 3 2" xfId="32588"/>
    <cellStyle name="Normal 22 3 2 2 3 3" xfId="32589"/>
    <cellStyle name="Normal 22 3 2 2 3 4" xfId="32590"/>
    <cellStyle name="Normal 22 3 2 2 3 5" xfId="32591"/>
    <cellStyle name="Normal 22 3 2 2 3 6" xfId="32592"/>
    <cellStyle name="Normal 22 3 2 2 4" xfId="32593"/>
    <cellStyle name="Normal 22 3 2 2 4 2" xfId="32594"/>
    <cellStyle name="Normal 22 3 2 2 4 3" xfId="32595"/>
    <cellStyle name="Normal 22 3 2 2 4 4" xfId="32596"/>
    <cellStyle name="Normal 22 3 2 2 4 5" xfId="32597"/>
    <cellStyle name="Normal 22 3 2 2 4 6" xfId="32598"/>
    <cellStyle name="Normal 22 3 2 2 5" xfId="32599"/>
    <cellStyle name="Normal 22 3 2 2 5 2" xfId="32600"/>
    <cellStyle name="Normal 22 3 2 2 5 3" xfId="32601"/>
    <cellStyle name="Normal 22 3 2 2 5 4" xfId="32602"/>
    <cellStyle name="Normal 22 3 2 2 5 5" xfId="32603"/>
    <cellStyle name="Normal 22 3 2 2 5 6" xfId="32604"/>
    <cellStyle name="Normal 22 3 2 2 6" xfId="32605"/>
    <cellStyle name="Normal 22 3 2 2 6 2" xfId="32606"/>
    <cellStyle name="Normal 22 3 2 2 6 3" xfId="32607"/>
    <cellStyle name="Normal 22 3 2 2 6 4" xfId="32608"/>
    <cellStyle name="Normal 22 3 2 2 6 5" xfId="32609"/>
    <cellStyle name="Normal 22 3 2 2 6 6" xfId="32610"/>
    <cellStyle name="Normal 22 3 2 2 7" xfId="32611"/>
    <cellStyle name="Normal 22 3 2 2 7 2" xfId="32612"/>
    <cellStyle name="Normal 22 3 2 2 7 3" xfId="32613"/>
    <cellStyle name="Normal 22 3 2 2 7 4" xfId="32614"/>
    <cellStyle name="Normal 22 3 2 2 7 5" xfId="32615"/>
    <cellStyle name="Normal 22 3 2 2 7 6" xfId="32616"/>
    <cellStyle name="Normal 22 3 2 2 8" xfId="32617"/>
    <cellStyle name="Normal 22 3 2 2 9" xfId="32618"/>
    <cellStyle name="Normal 22 3 2 3" xfId="32619"/>
    <cellStyle name="Normal 22 3 2 3 2" xfId="32620"/>
    <cellStyle name="Normal 22 3 2 3 3" xfId="32621"/>
    <cellStyle name="Normal 22 3 2 3 4" xfId="32622"/>
    <cellStyle name="Normal 22 3 2 3 5" xfId="32623"/>
    <cellStyle name="Normal 22 3 2 3 6" xfId="32624"/>
    <cellStyle name="Normal 22 3 2 4" xfId="32625"/>
    <cellStyle name="Normal 22 3 2 4 2" xfId="32626"/>
    <cellStyle name="Normal 22 3 2 4 3" xfId="32627"/>
    <cellStyle name="Normal 22 3 2 4 4" xfId="32628"/>
    <cellStyle name="Normal 22 3 2 4 5" xfId="32629"/>
    <cellStyle name="Normal 22 3 2 4 6" xfId="32630"/>
    <cellStyle name="Normal 22 3 2 5" xfId="32631"/>
    <cellStyle name="Normal 22 3 2 5 2" xfId="32632"/>
    <cellStyle name="Normal 22 3 2 5 3" xfId="32633"/>
    <cellStyle name="Normal 22 3 2 5 4" xfId="32634"/>
    <cellStyle name="Normal 22 3 2 5 5" xfId="32635"/>
    <cellStyle name="Normal 22 3 2 5 6" xfId="32636"/>
    <cellStyle name="Normal 22 3 2 6" xfId="32637"/>
    <cellStyle name="Normal 22 3 2 6 2" xfId="32638"/>
    <cellStyle name="Normal 22 3 2 6 3" xfId="32639"/>
    <cellStyle name="Normal 22 3 2 6 4" xfId="32640"/>
    <cellStyle name="Normal 22 3 2 6 5" xfId="32641"/>
    <cellStyle name="Normal 22 3 2 6 6" xfId="32642"/>
    <cellStyle name="Normal 22 3 2 7" xfId="32643"/>
    <cellStyle name="Normal 22 3 2 7 2" xfId="32644"/>
    <cellStyle name="Normal 22 3 2 7 3" xfId="32645"/>
    <cellStyle name="Normal 22 3 2 7 4" xfId="32646"/>
    <cellStyle name="Normal 22 3 2 7 5" xfId="32647"/>
    <cellStyle name="Normal 22 3 2 7 6" xfId="32648"/>
    <cellStyle name="Normal 22 3 2 8" xfId="32649"/>
    <cellStyle name="Normal 22 3 2 8 2" xfId="32650"/>
    <cellStyle name="Normal 22 3 2 8 3" xfId="32651"/>
    <cellStyle name="Normal 22 3 2 8 4" xfId="32652"/>
    <cellStyle name="Normal 22 3 2 8 5" xfId="32653"/>
    <cellStyle name="Normal 22 3 2 8 6" xfId="32654"/>
    <cellStyle name="Normal 22 3 2 9" xfId="32655"/>
    <cellStyle name="Normal 22 3 3" xfId="32656"/>
    <cellStyle name="Normal 22 3 3 10" xfId="32657"/>
    <cellStyle name="Normal 22 3 3 11" xfId="32658"/>
    <cellStyle name="Normal 22 3 3 12" xfId="32659"/>
    <cellStyle name="Normal 22 3 3 13" xfId="32660"/>
    <cellStyle name="Normal 22 3 3 2" xfId="32661"/>
    <cellStyle name="Normal 22 3 3 2 10" xfId="32662"/>
    <cellStyle name="Normal 22 3 3 2 11" xfId="32663"/>
    <cellStyle name="Normal 22 3 3 2 12" xfId="32664"/>
    <cellStyle name="Normal 22 3 3 2 2" xfId="32665"/>
    <cellStyle name="Normal 22 3 3 2 2 2" xfId="32666"/>
    <cellStyle name="Normal 22 3 3 2 2 3" xfId="32667"/>
    <cellStyle name="Normal 22 3 3 2 2 4" xfId="32668"/>
    <cellStyle name="Normal 22 3 3 2 2 5" xfId="32669"/>
    <cellStyle name="Normal 22 3 3 2 2 6" xfId="32670"/>
    <cellStyle name="Normal 22 3 3 2 3" xfId="32671"/>
    <cellStyle name="Normal 22 3 3 2 3 2" xfId="32672"/>
    <cellStyle name="Normal 22 3 3 2 3 3" xfId="32673"/>
    <cellStyle name="Normal 22 3 3 2 3 4" xfId="32674"/>
    <cellStyle name="Normal 22 3 3 2 3 5" xfId="32675"/>
    <cellStyle name="Normal 22 3 3 2 3 6" xfId="32676"/>
    <cellStyle name="Normal 22 3 3 2 4" xfId="32677"/>
    <cellStyle name="Normal 22 3 3 2 4 2" xfId="32678"/>
    <cellStyle name="Normal 22 3 3 2 4 3" xfId="32679"/>
    <cellStyle name="Normal 22 3 3 2 4 4" xfId="32680"/>
    <cellStyle name="Normal 22 3 3 2 4 5" xfId="32681"/>
    <cellStyle name="Normal 22 3 3 2 4 6" xfId="32682"/>
    <cellStyle name="Normal 22 3 3 2 5" xfId="32683"/>
    <cellStyle name="Normal 22 3 3 2 5 2" xfId="32684"/>
    <cellStyle name="Normal 22 3 3 2 5 3" xfId="32685"/>
    <cellStyle name="Normal 22 3 3 2 5 4" xfId="32686"/>
    <cellStyle name="Normal 22 3 3 2 5 5" xfId="32687"/>
    <cellStyle name="Normal 22 3 3 2 5 6" xfId="32688"/>
    <cellStyle name="Normal 22 3 3 2 6" xfId="32689"/>
    <cellStyle name="Normal 22 3 3 2 6 2" xfId="32690"/>
    <cellStyle name="Normal 22 3 3 2 6 3" xfId="32691"/>
    <cellStyle name="Normal 22 3 3 2 6 4" xfId="32692"/>
    <cellStyle name="Normal 22 3 3 2 6 5" xfId="32693"/>
    <cellStyle name="Normal 22 3 3 2 6 6" xfId="32694"/>
    <cellStyle name="Normal 22 3 3 2 7" xfId="32695"/>
    <cellStyle name="Normal 22 3 3 2 7 2" xfId="32696"/>
    <cellStyle name="Normal 22 3 3 2 7 3" xfId="32697"/>
    <cellStyle name="Normal 22 3 3 2 7 4" xfId="32698"/>
    <cellStyle name="Normal 22 3 3 2 7 5" xfId="32699"/>
    <cellStyle name="Normal 22 3 3 2 7 6" xfId="32700"/>
    <cellStyle name="Normal 22 3 3 2 8" xfId="32701"/>
    <cellStyle name="Normal 22 3 3 2 9" xfId="32702"/>
    <cellStyle name="Normal 22 3 3 3" xfId="32703"/>
    <cellStyle name="Normal 22 3 3 3 2" xfId="32704"/>
    <cellStyle name="Normal 22 3 3 3 3" xfId="32705"/>
    <cellStyle name="Normal 22 3 3 3 4" xfId="32706"/>
    <cellStyle name="Normal 22 3 3 3 5" xfId="32707"/>
    <cellStyle name="Normal 22 3 3 3 6" xfId="32708"/>
    <cellStyle name="Normal 22 3 3 4" xfId="32709"/>
    <cellStyle name="Normal 22 3 3 4 2" xfId="32710"/>
    <cellStyle name="Normal 22 3 3 4 3" xfId="32711"/>
    <cellStyle name="Normal 22 3 3 4 4" xfId="32712"/>
    <cellStyle name="Normal 22 3 3 4 5" xfId="32713"/>
    <cellStyle name="Normal 22 3 3 4 6" xfId="32714"/>
    <cellStyle name="Normal 22 3 3 5" xfId="32715"/>
    <cellStyle name="Normal 22 3 3 5 2" xfId="32716"/>
    <cellStyle name="Normal 22 3 3 5 3" xfId="32717"/>
    <cellStyle name="Normal 22 3 3 5 4" xfId="32718"/>
    <cellStyle name="Normal 22 3 3 5 5" xfId="32719"/>
    <cellStyle name="Normal 22 3 3 5 6" xfId="32720"/>
    <cellStyle name="Normal 22 3 3 6" xfId="32721"/>
    <cellStyle name="Normal 22 3 3 6 2" xfId="32722"/>
    <cellStyle name="Normal 22 3 3 6 3" xfId="32723"/>
    <cellStyle name="Normal 22 3 3 6 4" xfId="32724"/>
    <cellStyle name="Normal 22 3 3 6 5" xfId="32725"/>
    <cellStyle name="Normal 22 3 3 6 6" xfId="32726"/>
    <cellStyle name="Normal 22 3 3 7" xfId="32727"/>
    <cellStyle name="Normal 22 3 3 7 2" xfId="32728"/>
    <cellStyle name="Normal 22 3 3 7 3" xfId="32729"/>
    <cellStyle name="Normal 22 3 3 7 4" xfId="32730"/>
    <cellStyle name="Normal 22 3 3 7 5" xfId="32731"/>
    <cellStyle name="Normal 22 3 3 7 6" xfId="32732"/>
    <cellStyle name="Normal 22 3 3 8" xfId="32733"/>
    <cellStyle name="Normal 22 3 3 8 2" xfId="32734"/>
    <cellStyle name="Normal 22 3 3 8 3" xfId="32735"/>
    <cellStyle name="Normal 22 3 3 8 4" xfId="32736"/>
    <cellStyle name="Normal 22 3 3 8 5" xfId="32737"/>
    <cellStyle name="Normal 22 3 3 8 6" xfId="32738"/>
    <cellStyle name="Normal 22 3 3 9" xfId="32739"/>
    <cellStyle name="Normal 22 3 4" xfId="32740"/>
    <cellStyle name="Normal 22 3 4 10" xfId="32741"/>
    <cellStyle name="Normal 22 3 4 11" xfId="32742"/>
    <cellStyle name="Normal 22 3 4 12" xfId="32743"/>
    <cellStyle name="Normal 22 3 4 13" xfId="32744"/>
    <cellStyle name="Normal 22 3 4 2" xfId="32745"/>
    <cellStyle name="Normal 22 3 4 2 10" xfId="32746"/>
    <cellStyle name="Normal 22 3 4 2 11" xfId="32747"/>
    <cellStyle name="Normal 22 3 4 2 12" xfId="32748"/>
    <cellStyle name="Normal 22 3 4 2 2" xfId="32749"/>
    <cellStyle name="Normal 22 3 4 2 2 2" xfId="32750"/>
    <cellStyle name="Normal 22 3 4 2 2 3" xfId="32751"/>
    <cellStyle name="Normal 22 3 4 2 2 4" xfId="32752"/>
    <cellStyle name="Normal 22 3 4 2 2 5" xfId="32753"/>
    <cellStyle name="Normal 22 3 4 2 2 6" xfId="32754"/>
    <cellStyle name="Normal 22 3 4 2 3" xfId="32755"/>
    <cellStyle name="Normal 22 3 4 2 3 2" xfId="32756"/>
    <cellStyle name="Normal 22 3 4 2 3 3" xfId="32757"/>
    <cellStyle name="Normal 22 3 4 2 3 4" xfId="32758"/>
    <cellStyle name="Normal 22 3 4 2 3 5" xfId="32759"/>
    <cellStyle name="Normal 22 3 4 2 3 6" xfId="32760"/>
    <cellStyle name="Normal 22 3 4 2 4" xfId="32761"/>
    <cellStyle name="Normal 22 3 4 2 4 2" xfId="32762"/>
    <cellStyle name="Normal 22 3 4 2 4 3" xfId="32763"/>
    <cellStyle name="Normal 22 3 4 2 4 4" xfId="32764"/>
    <cellStyle name="Normal 22 3 4 2 4 5" xfId="32765"/>
    <cellStyle name="Normal 22 3 4 2 4 6" xfId="32766"/>
    <cellStyle name="Normal 22 3 4 2 5" xfId="32767"/>
    <cellStyle name="Normal 22 3 4 2 5 2" xfId="32768"/>
    <cellStyle name="Normal 22 3 4 2 5 3" xfId="32769"/>
    <cellStyle name="Normal 22 3 4 2 5 4" xfId="32770"/>
    <cellStyle name="Normal 22 3 4 2 5 5" xfId="32771"/>
    <cellStyle name="Normal 22 3 4 2 5 6" xfId="32772"/>
    <cellStyle name="Normal 22 3 4 2 6" xfId="32773"/>
    <cellStyle name="Normal 22 3 4 2 6 2" xfId="32774"/>
    <cellStyle name="Normal 22 3 4 2 6 3" xfId="32775"/>
    <cellStyle name="Normal 22 3 4 2 6 4" xfId="32776"/>
    <cellStyle name="Normal 22 3 4 2 6 5" xfId="32777"/>
    <cellStyle name="Normal 22 3 4 2 6 6" xfId="32778"/>
    <cellStyle name="Normal 22 3 4 2 7" xfId="32779"/>
    <cellStyle name="Normal 22 3 4 2 7 2" xfId="32780"/>
    <cellStyle name="Normal 22 3 4 2 7 3" xfId="32781"/>
    <cellStyle name="Normal 22 3 4 2 7 4" xfId="32782"/>
    <cellStyle name="Normal 22 3 4 2 7 5" xfId="32783"/>
    <cellStyle name="Normal 22 3 4 2 7 6" xfId="32784"/>
    <cellStyle name="Normal 22 3 4 2 8" xfId="32785"/>
    <cellStyle name="Normal 22 3 4 2 9" xfId="32786"/>
    <cellStyle name="Normal 22 3 4 3" xfId="32787"/>
    <cellStyle name="Normal 22 3 4 3 2" xfId="32788"/>
    <cellStyle name="Normal 22 3 4 3 3" xfId="32789"/>
    <cellStyle name="Normal 22 3 4 3 4" xfId="32790"/>
    <cellStyle name="Normal 22 3 4 3 5" xfId="32791"/>
    <cellStyle name="Normal 22 3 4 3 6" xfId="32792"/>
    <cellStyle name="Normal 22 3 4 4" xfId="32793"/>
    <cellStyle name="Normal 22 3 4 4 2" xfId="32794"/>
    <cellStyle name="Normal 22 3 4 4 3" xfId="32795"/>
    <cellStyle name="Normal 22 3 4 4 4" xfId="32796"/>
    <cellStyle name="Normal 22 3 4 4 5" xfId="32797"/>
    <cellStyle name="Normal 22 3 4 4 6" xfId="32798"/>
    <cellStyle name="Normal 22 3 4 5" xfId="32799"/>
    <cellStyle name="Normal 22 3 4 5 2" xfId="32800"/>
    <cellStyle name="Normal 22 3 4 5 3" xfId="32801"/>
    <cellStyle name="Normal 22 3 4 5 4" xfId="32802"/>
    <cellStyle name="Normal 22 3 4 5 5" xfId="32803"/>
    <cellStyle name="Normal 22 3 4 5 6" xfId="32804"/>
    <cellStyle name="Normal 22 3 4 6" xfId="32805"/>
    <cellStyle name="Normal 22 3 4 6 2" xfId="32806"/>
    <cellStyle name="Normal 22 3 4 6 3" xfId="32807"/>
    <cellStyle name="Normal 22 3 4 6 4" xfId="32808"/>
    <cellStyle name="Normal 22 3 4 6 5" xfId="32809"/>
    <cellStyle name="Normal 22 3 4 6 6" xfId="32810"/>
    <cellStyle name="Normal 22 3 4 7" xfId="32811"/>
    <cellStyle name="Normal 22 3 4 7 2" xfId="32812"/>
    <cellStyle name="Normal 22 3 4 7 3" xfId="32813"/>
    <cellStyle name="Normal 22 3 4 7 4" xfId="32814"/>
    <cellStyle name="Normal 22 3 4 7 5" xfId="32815"/>
    <cellStyle name="Normal 22 3 4 7 6" xfId="32816"/>
    <cellStyle name="Normal 22 3 4 8" xfId="32817"/>
    <cellStyle name="Normal 22 3 4 8 2" xfId="32818"/>
    <cellStyle name="Normal 22 3 4 8 3" xfId="32819"/>
    <cellStyle name="Normal 22 3 4 8 4" xfId="32820"/>
    <cellStyle name="Normal 22 3 4 8 5" xfId="32821"/>
    <cellStyle name="Normal 22 3 4 8 6" xfId="32822"/>
    <cellStyle name="Normal 22 3 4 9" xfId="32823"/>
    <cellStyle name="Normal 22 3 5" xfId="32824"/>
    <cellStyle name="Normal 22 3 5 10" xfId="32825"/>
    <cellStyle name="Normal 22 3 5 11" xfId="32826"/>
    <cellStyle name="Normal 22 3 5 12" xfId="32827"/>
    <cellStyle name="Normal 22 3 5 2" xfId="32828"/>
    <cellStyle name="Normal 22 3 5 2 2" xfId="32829"/>
    <cellStyle name="Normal 22 3 5 2 3" xfId="32830"/>
    <cellStyle name="Normal 22 3 5 2 4" xfId="32831"/>
    <cellStyle name="Normal 22 3 5 2 5" xfId="32832"/>
    <cellStyle name="Normal 22 3 5 2 6" xfId="32833"/>
    <cellStyle name="Normal 22 3 5 3" xfId="32834"/>
    <cellStyle name="Normal 22 3 5 3 2" xfId="32835"/>
    <cellStyle name="Normal 22 3 5 3 3" xfId="32836"/>
    <cellStyle name="Normal 22 3 5 3 4" xfId="32837"/>
    <cellStyle name="Normal 22 3 5 3 5" xfId="32838"/>
    <cellStyle name="Normal 22 3 5 3 6" xfId="32839"/>
    <cellStyle name="Normal 22 3 5 4" xfId="32840"/>
    <cellStyle name="Normal 22 3 5 4 2" xfId="32841"/>
    <cellStyle name="Normal 22 3 5 4 3" xfId="32842"/>
    <cellStyle name="Normal 22 3 5 4 4" xfId="32843"/>
    <cellStyle name="Normal 22 3 5 4 5" xfId="32844"/>
    <cellStyle name="Normal 22 3 5 4 6" xfId="32845"/>
    <cellStyle name="Normal 22 3 5 5" xfId="32846"/>
    <cellStyle name="Normal 22 3 5 5 2" xfId="32847"/>
    <cellStyle name="Normal 22 3 5 5 3" xfId="32848"/>
    <cellStyle name="Normal 22 3 5 5 4" xfId="32849"/>
    <cellStyle name="Normal 22 3 5 5 5" xfId="32850"/>
    <cellStyle name="Normal 22 3 5 5 6" xfId="32851"/>
    <cellStyle name="Normal 22 3 5 6" xfId="32852"/>
    <cellStyle name="Normal 22 3 5 6 2" xfId="32853"/>
    <cellStyle name="Normal 22 3 5 6 3" xfId="32854"/>
    <cellStyle name="Normal 22 3 5 6 4" xfId="32855"/>
    <cellStyle name="Normal 22 3 5 6 5" xfId="32856"/>
    <cellStyle name="Normal 22 3 5 6 6" xfId="32857"/>
    <cellStyle name="Normal 22 3 5 7" xfId="32858"/>
    <cellStyle name="Normal 22 3 5 7 2" xfId="32859"/>
    <cellStyle name="Normal 22 3 5 7 3" xfId="32860"/>
    <cellStyle name="Normal 22 3 5 7 4" xfId="32861"/>
    <cellStyle name="Normal 22 3 5 7 5" xfId="32862"/>
    <cellStyle name="Normal 22 3 5 7 6" xfId="32863"/>
    <cellStyle name="Normal 22 3 5 8" xfId="32864"/>
    <cellStyle name="Normal 22 3 5 9" xfId="32865"/>
    <cellStyle name="Normal 22 3 6" xfId="32866"/>
    <cellStyle name="Normal 22 3 6 2" xfId="32867"/>
    <cellStyle name="Normal 22 3 6 3" xfId="32868"/>
    <cellStyle name="Normal 22 3 6 4" xfId="32869"/>
    <cellStyle name="Normal 22 3 6 5" xfId="32870"/>
    <cellStyle name="Normal 22 3 6 6" xfId="32871"/>
    <cellStyle name="Normal 22 3 7" xfId="32872"/>
    <cellStyle name="Normal 22 3 7 2" xfId="32873"/>
    <cellStyle name="Normal 22 3 7 3" xfId="32874"/>
    <cellStyle name="Normal 22 3 7 4" xfId="32875"/>
    <cellStyle name="Normal 22 3 7 5" xfId="32876"/>
    <cellStyle name="Normal 22 3 7 6" xfId="32877"/>
    <cellStyle name="Normal 22 3 8" xfId="32878"/>
    <cellStyle name="Normal 22 3 8 2" xfId="32879"/>
    <cellStyle name="Normal 22 3 8 3" xfId="32880"/>
    <cellStyle name="Normal 22 3 8 4" xfId="32881"/>
    <cellStyle name="Normal 22 3 8 5" xfId="32882"/>
    <cellStyle name="Normal 22 3 8 6" xfId="32883"/>
    <cellStyle name="Normal 22 3 9" xfId="32884"/>
    <cellStyle name="Normal 22 3 9 2" xfId="32885"/>
    <cellStyle name="Normal 22 3 9 3" xfId="32886"/>
    <cellStyle name="Normal 22 3 9 4" xfId="32887"/>
    <cellStyle name="Normal 22 3 9 5" xfId="32888"/>
    <cellStyle name="Normal 22 3 9 6" xfId="32889"/>
    <cellStyle name="Normal 22 30" xfId="32890"/>
    <cellStyle name="Normal 22 31" xfId="32891"/>
    <cellStyle name="Normal 22 32" xfId="32892"/>
    <cellStyle name="Normal 22 33" xfId="32893"/>
    <cellStyle name="Normal 22 34" xfId="32894"/>
    <cellStyle name="Normal 22 35" xfId="32895"/>
    <cellStyle name="Normal 22 36" xfId="32896"/>
    <cellStyle name="Normal 22 37" xfId="32897"/>
    <cellStyle name="Normal 22 4" xfId="32898"/>
    <cellStyle name="Normal 22 4 10" xfId="32899"/>
    <cellStyle name="Normal 22 4 10 2" xfId="32900"/>
    <cellStyle name="Normal 22 4 10 3" xfId="32901"/>
    <cellStyle name="Normal 22 4 10 4" xfId="32902"/>
    <cellStyle name="Normal 22 4 10 5" xfId="32903"/>
    <cellStyle name="Normal 22 4 10 6" xfId="32904"/>
    <cellStyle name="Normal 22 4 11" xfId="32905"/>
    <cellStyle name="Normal 22 4 11 2" xfId="32906"/>
    <cellStyle name="Normal 22 4 11 3" xfId="32907"/>
    <cellStyle name="Normal 22 4 11 4" xfId="32908"/>
    <cellStyle name="Normal 22 4 11 5" xfId="32909"/>
    <cellStyle name="Normal 22 4 11 6" xfId="32910"/>
    <cellStyle name="Normal 22 4 12" xfId="32911"/>
    <cellStyle name="Normal 22 4 13" xfId="32912"/>
    <cellStyle name="Normal 22 4 14" xfId="32913"/>
    <cellStyle name="Normal 22 4 15" xfId="32914"/>
    <cellStyle name="Normal 22 4 16" xfId="32915"/>
    <cellStyle name="Normal 22 4 17" xfId="32916"/>
    <cellStyle name="Normal 22 4 18" xfId="32917"/>
    <cellStyle name="Normal 22 4 2" xfId="32918"/>
    <cellStyle name="Normal 22 4 2 10" xfId="32919"/>
    <cellStyle name="Normal 22 4 2 11" xfId="32920"/>
    <cellStyle name="Normal 22 4 2 12" xfId="32921"/>
    <cellStyle name="Normal 22 4 2 13" xfId="32922"/>
    <cellStyle name="Normal 22 4 2 2" xfId="32923"/>
    <cellStyle name="Normal 22 4 2 2 10" xfId="32924"/>
    <cellStyle name="Normal 22 4 2 2 11" xfId="32925"/>
    <cellStyle name="Normal 22 4 2 2 12" xfId="32926"/>
    <cellStyle name="Normal 22 4 2 2 2" xfId="32927"/>
    <cellStyle name="Normal 22 4 2 2 2 2" xfId="32928"/>
    <cellStyle name="Normal 22 4 2 2 2 3" xfId="32929"/>
    <cellStyle name="Normal 22 4 2 2 2 4" xfId="32930"/>
    <cellStyle name="Normal 22 4 2 2 2 5" xfId="32931"/>
    <cellStyle name="Normal 22 4 2 2 2 6" xfId="32932"/>
    <cellStyle name="Normal 22 4 2 2 3" xfId="32933"/>
    <cellStyle name="Normal 22 4 2 2 3 2" xfId="32934"/>
    <cellStyle name="Normal 22 4 2 2 3 3" xfId="32935"/>
    <cellStyle name="Normal 22 4 2 2 3 4" xfId="32936"/>
    <cellStyle name="Normal 22 4 2 2 3 5" xfId="32937"/>
    <cellStyle name="Normal 22 4 2 2 3 6" xfId="32938"/>
    <cellStyle name="Normal 22 4 2 2 4" xfId="32939"/>
    <cellStyle name="Normal 22 4 2 2 4 2" xfId="32940"/>
    <cellStyle name="Normal 22 4 2 2 4 3" xfId="32941"/>
    <cellStyle name="Normal 22 4 2 2 4 4" xfId="32942"/>
    <cellStyle name="Normal 22 4 2 2 4 5" xfId="32943"/>
    <cellStyle name="Normal 22 4 2 2 4 6" xfId="32944"/>
    <cellStyle name="Normal 22 4 2 2 5" xfId="32945"/>
    <cellStyle name="Normal 22 4 2 2 5 2" xfId="32946"/>
    <cellStyle name="Normal 22 4 2 2 5 3" xfId="32947"/>
    <cellStyle name="Normal 22 4 2 2 5 4" xfId="32948"/>
    <cellStyle name="Normal 22 4 2 2 5 5" xfId="32949"/>
    <cellStyle name="Normal 22 4 2 2 5 6" xfId="32950"/>
    <cellStyle name="Normal 22 4 2 2 6" xfId="32951"/>
    <cellStyle name="Normal 22 4 2 2 6 2" xfId="32952"/>
    <cellStyle name="Normal 22 4 2 2 6 3" xfId="32953"/>
    <cellStyle name="Normal 22 4 2 2 6 4" xfId="32954"/>
    <cellStyle name="Normal 22 4 2 2 6 5" xfId="32955"/>
    <cellStyle name="Normal 22 4 2 2 6 6" xfId="32956"/>
    <cellStyle name="Normal 22 4 2 2 7" xfId="32957"/>
    <cellStyle name="Normal 22 4 2 2 7 2" xfId="32958"/>
    <cellStyle name="Normal 22 4 2 2 7 3" xfId="32959"/>
    <cellStyle name="Normal 22 4 2 2 7 4" xfId="32960"/>
    <cellStyle name="Normal 22 4 2 2 7 5" xfId="32961"/>
    <cellStyle name="Normal 22 4 2 2 7 6" xfId="32962"/>
    <cellStyle name="Normal 22 4 2 2 8" xfId="32963"/>
    <cellStyle name="Normal 22 4 2 2 9" xfId="32964"/>
    <cellStyle name="Normal 22 4 2 3" xfId="32965"/>
    <cellStyle name="Normal 22 4 2 3 2" xfId="32966"/>
    <cellStyle name="Normal 22 4 2 3 3" xfId="32967"/>
    <cellStyle name="Normal 22 4 2 3 4" xfId="32968"/>
    <cellStyle name="Normal 22 4 2 3 5" xfId="32969"/>
    <cellStyle name="Normal 22 4 2 3 6" xfId="32970"/>
    <cellStyle name="Normal 22 4 2 4" xfId="32971"/>
    <cellStyle name="Normal 22 4 2 4 2" xfId="32972"/>
    <cellStyle name="Normal 22 4 2 4 3" xfId="32973"/>
    <cellStyle name="Normal 22 4 2 4 4" xfId="32974"/>
    <cellStyle name="Normal 22 4 2 4 5" xfId="32975"/>
    <cellStyle name="Normal 22 4 2 4 6" xfId="32976"/>
    <cellStyle name="Normal 22 4 2 5" xfId="32977"/>
    <cellStyle name="Normal 22 4 2 5 2" xfId="32978"/>
    <cellStyle name="Normal 22 4 2 5 3" xfId="32979"/>
    <cellStyle name="Normal 22 4 2 5 4" xfId="32980"/>
    <cellStyle name="Normal 22 4 2 5 5" xfId="32981"/>
    <cellStyle name="Normal 22 4 2 5 6" xfId="32982"/>
    <cellStyle name="Normal 22 4 2 6" xfId="32983"/>
    <cellStyle name="Normal 22 4 2 6 2" xfId="32984"/>
    <cellStyle name="Normal 22 4 2 6 3" xfId="32985"/>
    <cellStyle name="Normal 22 4 2 6 4" xfId="32986"/>
    <cellStyle name="Normal 22 4 2 6 5" xfId="32987"/>
    <cellStyle name="Normal 22 4 2 6 6" xfId="32988"/>
    <cellStyle name="Normal 22 4 2 7" xfId="32989"/>
    <cellStyle name="Normal 22 4 2 7 2" xfId="32990"/>
    <cellStyle name="Normal 22 4 2 7 3" xfId="32991"/>
    <cellStyle name="Normal 22 4 2 7 4" xfId="32992"/>
    <cellStyle name="Normal 22 4 2 7 5" xfId="32993"/>
    <cellStyle name="Normal 22 4 2 7 6" xfId="32994"/>
    <cellStyle name="Normal 22 4 2 8" xfId="32995"/>
    <cellStyle name="Normal 22 4 2 8 2" xfId="32996"/>
    <cellStyle name="Normal 22 4 2 8 3" xfId="32997"/>
    <cellStyle name="Normal 22 4 2 8 4" xfId="32998"/>
    <cellStyle name="Normal 22 4 2 8 5" xfId="32999"/>
    <cellStyle name="Normal 22 4 2 8 6" xfId="33000"/>
    <cellStyle name="Normal 22 4 2 9" xfId="33001"/>
    <cellStyle name="Normal 22 4 3" xfId="33002"/>
    <cellStyle name="Normal 22 4 3 10" xfId="33003"/>
    <cellStyle name="Normal 22 4 3 11" xfId="33004"/>
    <cellStyle name="Normal 22 4 3 12" xfId="33005"/>
    <cellStyle name="Normal 22 4 3 13" xfId="33006"/>
    <cellStyle name="Normal 22 4 3 2" xfId="33007"/>
    <cellStyle name="Normal 22 4 3 2 10" xfId="33008"/>
    <cellStyle name="Normal 22 4 3 2 11" xfId="33009"/>
    <cellStyle name="Normal 22 4 3 2 12" xfId="33010"/>
    <cellStyle name="Normal 22 4 3 2 2" xfId="33011"/>
    <cellStyle name="Normal 22 4 3 2 2 2" xfId="33012"/>
    <cellStyle name="Normal 22 4 3 2 2 3" xfId="33013"/>
    <cellStyle name="Normal 22 4 3 2 2 4" xfId="33014"/>
    <cellStyle name="Normal 22 4 3 2 2 5" xfId="33015"/>
    <cellStyle name="Normal 22 4 3 2 2 6" xfId="33016"/>
    <cellStyle name="Normal 22 4 3 2 3" xfId="33017"/>
    <cellStyle name="Normal 22 4 3 2 3 2" xfId="33018"/>
    <cellStyle name="Normal 22 4 3 2 3 3" xfId="33019"/>
    <cellStyle name="Normal 22 4 3 2 3 4" xfId="33020"/>
    <cellStyle name="Normal 22 4 3 2 3 5" xfId="33021"/>
    <cellStyle name="Normal 22 4 3 2 3 6" xfId="33022"/>
    <cellStyle name="Normal 22 4 3 2 4" xfId="33023"/>
    <cellStyle name="Normal 22 4 3 2 4 2" xfId="33024"/>
    <cellStyle name="Normal 22 4 3 2 4 3" xfId="33025"/>
    <cellStyle name="Normal 22 4 3 2 4 4" xfId="33026"/>
    <cellStyle name="Normal 22 4 3 2 4 5" xfId="33027"/>
    <cellStyle name="Normal 22 4 3 2 4 6" xfId="33028"/>
    <cellStyle name="Normal 22 4 3 2 5" xfId="33029"/>
    <cellStyle name="Normal 22 4 3 2 5 2" xfId="33030"/>
    <cellStyle name="Normal 22 4 3 2 5 3" xfId="33031"/>
    <cellStyle name="Normal 22 4 3 2 5 4" xfId="33032"/>
    <cellStyle name="Normal 22 4 3 2 5 5" xfId="33033"/>
    <cellStyle name="Normal 22 4 3 2 5 6" xfId="33034"/>
    <cellStyle name="Normal 22 4 3 2 6" xfId="33035"/>
    <cellStyle name="Normal 22 4 3 2 6 2" xfId="33036"/>
    <cellStyle name="Normal 22 4 3 2 6 3" xfId="33037"/>
    <cellStyle name="Normal 22 4 3 2 6 4" xfId="33038"/>
    <cellStyle name="Normal 22 4 3 2 6 5" xfId="33039"/>
    <cellStyle name="Normal 22 4 3 2 6 6" xfId="33040"/>
    <cellStyle name="Normal 22 4 3 2 7" xfId="33041"/>
    <cellStyle name="Normal 22 4 3 2 7 2" xfId="33042"/>
    <cellStyle name="Normal 22 4 3 2 7 3" xfId="33043"/>
    <cellStyle name="Normal 22 4 3 2 7 4" xfId="33044"/>
    <cellStyle name="Normal 22 4 3 2 7 5" xfId="33045"/>
    <cellStyle name="Normal 22 4 3 2 7 6" xfId="33046"/>
    <cellStyle name="Normal 22 4 3 2 8" xfId="33047"/>
    <cellStyle name="Normal 22 4 3 2 9" xfId="33048"/>
    <cellStyle name="Normal 22 4 3 3" xfId="33049"/>
    <cellStyle name="Normal 22 4 3 3 2" xfId="33050"/>
    <cellStyle name="Normal 22 4 3 3 3" xfId="33051"/>
    <cellStyle name="Normal 22 4 3 3 4" xfId="33052"/>
    <cellStyle name="Normal 22 4 3 3 5" xfId="33053"/>
    <cellStyle name="Normal 22 4 3 3 6" xfId="33054"/>
    <cellStyle name="Normal 22 4 3 4" xfId="33055"/>
    <cellStyle name="Normal 22 4 3 4 2" xfId="33056"/>
    <cellStyle name="Normal 22 4 3 4 3" xfId="33057"/>
    <cellStyle name="Normal 22 4 3 4 4" xfId="33058"/>
    <cellStyle name="Normal 22 4 3 4 5" xfId="33059"/>
    <cellStyle name="Normal 22 4 3 4 6" xfId="33060"/>
    <cellStyle name="Normal 22 4 3 5" xfId="33061"/>
    <cellStyle name="Normal 22 4 3 5 2" xfId="33062"/>
    <cellStyle name="Normal 22 4 3 5 3" xfId="33063"/>
    <cellStyle name="Normal 22 4 3 5 4" xfId="33064"/>
    <cellStyle name="Normal 22 4 3 5 5" xfId="33065"/>
    <cellStyle name="Normal 22 4 3 5 6" xfId="33066"/>
    <cellStyle name="Normal 22 4 3 6" xfId="33067"/>
    <cellStyle name="Normal 22 4 3 6 2" xfId="33068"/>
    <cellStyle name="Normal 22 4 3 6 3" xfId="33069"/>
    <cellStyle name="Normal 22 4 3 6 4" xfId="33070"/>
    <cellStyle name="Normal 22 4 3 6 5" xfId="33071"/>
    <cellStyle name="Normal 22 4 3 6 6" xfId="33072"/>
    <cellStyle name="Normal 22 4 3 7" xfId="33073"/>
    <cellStyle name="Normal 22 4 3 7 2" xfId="33074"/>
    <cellStyle name="Normal 22 4 3 7 3" xfId="33075"/>
    <cellStyle name="Normal 22 4 3 7 4" xfId="33076"/>
    <cellStyle name="Normal 22 4 3 7 5" xfId="33077"/>
    <cellStyle name="Normal 22 4 3 7 6" xfId="33078"/>
    <cellStyle name="Normal 22 4 3 8" xfId="33079"/>
    <cellStyle name="Normal 22 4 3 8 2" xfId="33080"/>
    <cellStyle name="Normal 22 4 3 8 3" xfId="33081"/>
    <cellStyle name="Normal 22 4 3 8 4" xfId="33082"/>
    <cellStyle name="Normal 22 4 3 8 5" xfId="33083"/>
    <cellStyle name="Normal 22 4 3 8 6" xfId="33084"/>
    <cellStyle name="Normal 22 4 3 9" xfId="33085"/>
    <cellStyle name="Normal 22 4 4" xfId="33086"/>
    <cellStyle name="Normal 22 4 4 10" xfId="33087"/>
    <cellStyle name="Normal 22 4 4 11" xfId="33088"/>
    <cellStyle name="Normal 22 4 4 12" xfId="33089"/>
    <cellStyle name="Normal 22 4 4 13" xfId="33090"/>
    <cellStyle name="Normal 22 4 4 2" xfId="33091"/>
    <cellStyle name="Normal 22 4 4 2 10" xfId="33092"/>
    <cellStyle name="Normal 22 4 4 2 11" xfId="33093"/>
    <cellStyle name="Normal 22 4 4 2 12" xfId="33094"/>
    <cellStyle name="Normal 22 4 4 2 2" xfId="33095"/>
    <cellStyle name="Normal 22 4 4 2 2 2" xfId="33096"/>
    <cellStyle name="Normal 22 4 4 2 2 3" xfId="33097"/>
    <cellStyle name="Normal 22 4 4 2 2 4" xfId="33098"/>
    <cellStyle name="Normal 22 4 4 2 2 5" xfId="33099"/>
    <cellStyle name="Normal 22 4 4 2 2 6" xfId="33100"/>
    <cellStyle name="Normal 22 4 4 2 3" xfId="33101"/>
    <cellStyle name="Normal 22 4 4 2 3 2" xfId="33102"/>
    <cellStyle name="Normal 22 4 4 2 3 3" xfId="33103"/>
    <cellStyle name="Normal 22 4 4 2 3 4" xfId="33104"/>
    <cellStyle name="Normal 22 4 4 2 3 5" xfId="33105"/>
    <cellStyle name="Normal 22 4 4 2 3 6" xfId="33106"/>
    <cellStyle name="Normal 22 4 4 2 4" xfId="33107"/>
    <cellStyle name="Normal 22 4 4 2 4 2" xfId="33108"/>
    <cellStyle name="Normal 22 4 4 2 4 3" xfId="33109"/>
    <cellStyle name="Normal 22 4 4 2 4 4" xfId="33110"/>
    <cellStyle name="Normal 22 4 4 2 4 5" xfId="33111"/>
    <cellStyle name="Normal 22 4 4 2 4 6" xfId="33112"/>
    <cellStyle name="Normal 22 4 4 2 5" xfId="33113"/>
    <cellStyle name="Normal 22 4 4 2 5 2" xfId="33114"/>
    <cellStyle name="Normal 22 4 4 2 5 3" xfId="33115"/>
    <cellStyle name="Normal 22 4 4 2 5 4" xfId="33116"/>
    <cellStyle name="Normal 22 4 4 2 5 5" xfId="33117"/>
    <cellStyle name="Normal 22 4 4 2 5 6" xfId="33118"/>
    <cellStyle name="Normal 22 4 4 2 6" xfId="33119"/>
    <cellStyle name="Normal 22 4 4 2 6 2" xfId="33120"/>
    <cellStyle name="Normal 22 4 4 2 6 3" xfId="33121"/>
    <cellStyle name="Normal 22 4 4 2 6 4" xfId="33122"/>
    <cellStyle name="Normal 22 4 4 2 6 5" xfId="33123"/>
    <cellStyle name="Normal 22 4 4 2 6 6" xfId="33124"/>
    <cellStyle name="Normal 22 4 4 2 7" xfId="33125"/>
    <cellStyle name="Normal 22 4 4 2 7 2" xfId="33126"/>
    <cellStyle name="Normal 22 4 4 2 7 3" xfId="33127"/>
    <cellStyle name="Normal 22 4 4 2 7 4" xfId="33128"/>
    <cellStyle name="Normal 22 4 4 2 7 5" xfId="33129"/>
    <cellStyle name="Normal 22 4 4 2 7 6" xfId="33130"/>
    <cellStyle name="Normal 22 4 4 2 8" xfId="33131"/>
    <cellStyle name="Normal 22 4 4 2 9" xfId="33132"/>
    <cellStyle name="Normal 22 4 4 3" xfId="33133"/>
    <cellStyle name="Normal 22 4 4 3 2" xfId="33134"/>
    <cellStyle name="Normal 22 4 4 3 3" xfId="33135"/>
    <cellStyle name="Normal 22 4 4 3 4" xfId="33136"/>
    <cellStyle name="Normal 22 4 4 3 5" xfId="33137"/>
    <cellStyle name="Normal 22 4 4 3 6" xfId="33138"/>
    <cellStyle name="Normal 22 4 4 4" xfId="33139"/>
    <cellStyle name="Normal 22 4 4 4 2" xfId="33140"/>
    <cellStyle name="Normal 22 4 4 4 3" xfId="33141"/>
    <cellStyle name="Normal 22 4 4 4 4" xfId="33142"/>
    <cellStyle name="Normal 22 4 4 4 5" xfId="33143"/>
    <cellStyle name="Normal 22 4 4 4 6" xfId="33144"/>
    <cellStyle name="Normal 22 4 4 5" xfId="33145"/>
    <cellStyle name="Normal 22 4 4 5 2" xfId="33146"/>
    <cellStyle name="Normal 22 4 4 5 3" xfId="33147"/>
    <cellStyle name="Normal 22 4 4 5 4" xfId="33148"/>
    <cellStyle name="Normal 22 4 4 5 5" xfId="33149"/>
    <cellStyle name="Normal 22 4 4 5 6" xfId="33150"/>
    <cellStyle name="Normal 22 4 4 6" xfId="33151"/>
    <cellStyle name="Normal 22 4 4 6 2" xfId="33152"/>
    <cellStyle name="Normal 22 4 4 6 3" xfId="33153"/>
    <cellStyle name="Normal 22 4 4 6 4" xfId="33154"/>
    <cellStyle name="Normal 22 4 4 6 5" xfId="33155"/>
    <cellStyle name="Normal 22 4 4 6 6" xfId="33156"/>
    <cellStyle name="Normal 22 4 4 7" xfId="33157"/>
    <cellStyle name="Normal 22 4 4 7 2" xfId="33158"/>
    <cellStyle name="Normal 22 4 4 7 3" xfId="33159"/>
    <cellStyle name="Normal 22 4 4 7 4" xfId="33160"/>
    <cellStyle name="Normal 22 4 4 7 5" xfId="33161"/>
    <cellStyle name="Normal 22 4 4 7 6" xfId="33162"/>
    <cellStyle name="Normal 22 4 4 8" xfId="33163"/>
    <cellStyle name="Normal 22 4 4 8 2" xfId="33164"/>
    <cellStyle name="Normal 22 4 4 8 3" xfId="33165"/>
    <cellStyle name="Normal 22 4 4 8 4" xfId="33166"/>
    <cellStyle name="Normal 22 4 4 8 5" xfId="33167"/>
    <cellStyle name="Normal 22 4 4 8 6" xfId="33168"/>
    <cellStyle name="Normal 22 4 4 9" xfId="33169"/>
    <cellStyle name="Normal 22 4 5" xfId="33170"/>
    <cellStyle name="Normal 22 4 5 10" xfId="33171"/>
    <cellStyle name="Normal 22 4 5 11" xfId="33172"/>
    <cellStyle name="Normal 22 4 5 12" xfId="33173"/>
    <cellStyle name="Normal 22 4 5 2" xfId="33174"/>
    <cellStyle name="Normal 22 4 5 2 2" xfId="33175"/>
    <cellStyle name="Normal 22 4 5 2 3" xfId="33176"/>
    <cellStyle name="Normal 22 4 5 2 4" xfId="33177"/>
    <cellStyle name="Normal 22 4 5 2 5" xfId="33178"/>
    <cellStyle name="Normal 22 4 5 2 6" xfId="33179"/>
    <cellStyle name="Normal 22 4 5 3" xfId="33180"/>
    <cellStyle name="Normal 22 4 5 3 2" xfId="33181"/>
    <cellStyle name="Normal 22 4 5 3 3" xfId="33182"/>
    <cellStyle name="Normal 22 4 5 3 4" xfId="33183"/>
    <cellStyle name="Normal 22 4 5 3 5" xfId="33184"/>
    <cellStyle name="Normal 22 4 5 3 6" xfId="33185"/>
    <cellStyle name="Normal 22 4 5 4" xfId="33186"/>
    <cellStyle name="Normal 22 4 5 4 2" xfId="33187"/>
    <cellStyle name="Normal 22 4 5 4 3" xfId="33188"/>
    <cellStyle name="Normal 22 4 5 4 4" xfId="33189"/>
    <cellStyle name="Normal 22 4 5 4 5" xfId="33190"/>
    <cellStyle name="Normal 22 4 5 4 6" xfId="33191"/>
    <cellStyle name="Normal 22 4 5 5" xfId="33192"/>
    <cellStyle name="Normal 22 4 5 5 2" xfId="33193"/>
    <cellStyle name="Normal 22 4 5 5 3" xfId="33194"/>
    <cellStyle name="Normal 22 4 5 5 4" xfId="33195"/>
    <cellStyle name="Normal 22 4 5 5 5" xfId="33196"/>
    <cellStyle name="Normal 22 4 5 5 6" xfId="33197"/>
    <cellStyle name="Normal 22 4 5 6" xfId="33198"/>
    <cellStyle name="Normal 22 4 5 6 2" xfId="33199"/>
    <cellStyle name="Normal 22 4 5 6 3" xfId="33200"/>
    <cellStyle name="Normal 22 4 5 6 4" xfId="33201"/>
    <cellStyle name="Normal 22 4 5 6 5" xfId="33202"/>
    <cellStyle name="Normal 22 4 5 6 6" xfId="33203"/>
    <cellStyle name="Normal 22 4 5 7" xfId="33204"/>
    <cellStyle name="Normal 22 4 5 7 2" xfId="33205"/>
    <cellStyle name="Normal 22 4 5 7 3" xfId="33206"/>
    <cellStyle name="Normal 22 4 5 7 4" xfId="33207"/>
    <cellStyle name="Normal 22 4 5 7 5" xfId="33208"/>
    <cellStyle name="Normal 22 4 5 7 6" xfId="33209"/>
    <cellStyle name="Normal 22 4 5 8" xfId="33210"/>
    <cellStyle name="Normal 22 4 5 9" xfId="33211"/>
    <cellStyle name="Normal 22 4 6" xfId="33212"/>
    <cellStyle name="Normal 22 4 6 2" xfId="33213"/>
    <cellStyle name="Normal 22 4 6 3" xfId="33214"/>
    <cellStyle name="Normal 22 4 6 4" xfId="33215"/>
    <cellStyle name="Normal 22 4 6 5" xfId="33216"/>
    <cellStyle name="Normal 22 4 6 6" xfId="33217"/>
    <cellStyle name="Normal 22 4 7" xfId="33218"/>
    <cellStyle name="Normal 22 4 7 2" xfId="33219"/>
    <cellStyle name="Normal 22 4 7 3" xfId="33220"/>
    <cellStyle name="Normal 22 4 7 4" xfId="33221"/>
    <cellStyle name="Normal 22 4 7 5" xfId="33222"/>
    <cellStyle name="Normal 22 4 7 6" xfId="33223"/>
    <cellStyle name="Normal 22 4 8" xfId="33224"/>
    <cellStyle name="Normal 22 4 8 2" xfId="33225"/>
    <cellStyle name="Normal 22 4 8 3" xfId="33226"/>
    <cellStyle name="Normal 22 4 8 4" xfId="33227"/>
    <cellStyle name="Normal 22 4 8 5" xfId="33228"/>
    <cellStyle name="Normal 22 4 8 6" xfId="33229"/>
    <cellStyle name="Normal 22 4 9" xfId="33230"/>
    <cellStyle name="Normal 22 4 9 2" xfId="33231"/>
    <cellStyle name="Normal 22 4 9 3" xfId="33232"/>
    <cellStyle name="Normal 22 4 9 4" xfId="33233"/>
    <cellStyle name="Normal 22 4 9 5" xfId="33234"/>
    <cellStyle name="Normal 22 4 9 6" xfId="33235"/>
    <cellStyle name="Normal 22 5" xfId="33236"/>
    <cellStyle name="Normal 22 5 10" xfId="33237"/>
    <cellStyle name="Normal 22 5 11" xfId="33238"/>
    <cellStyle name="Normal 22 5 12" xfId="33239"/>
    <cellStyle name="Normal 22 5 13" xfId="33240"/>
    <cellStyle name="Normal 22 5 14" xfId="33241"/>
    <cellStyle name="Normal 22 5 15" xfId="33242"/>
    <cellStyle name="Normal 22 5 2" xfId="33243"/>
    <cellStyle name="Normal 22 5 2 10" xfId="33244"/>
    <cellStyle name="Normal 22 5 2 11" xfId="33245"/>
    <cellStyle name="Normal 22 5 2 12" xfId="33246"/>
    <cellStyle name="Normal 22 5 2 2" xfId="33247"/>
    <cellStyle name="Normal 22 5 2 2 2" xfId="33248"/>
    <cellStyle name="Normal 22 5 2 2 3" xfId="33249"/>
    <cellStyle name="Normal 22 5 2 2 4" xfId="33250"/>
    <cellStyle name="Normal 22 5 2 2 5" xfId="33251"/>
    <cellStyle name="Normal 22 5 2 2 6" xfId="33252"/>
    <cellStyle name="Normal 22 5 2 3" xfId="33253"/>
    <cellStyle name="Normal 22 5 2 3 2" xfId="33254"/>
    <cellStyle name="Normal 22 5 2 3 3" xfId="33255"/>
    <cellStyle name="Normal 22 5 2 3 4" xfId="33256"/>
    <cellStyle name="Normal 22 5 2 3 5" xfId="33257"/>
    <cellStyle name="Normal 22 5 2 3 6" xfId="33258"/>
    <cellStyle name="Normal 22 5 2 4" xfId="33259"/>
    <cellStyle name="Normal 22 5 2 4 2" xfId="33260"/>
    <cellStyle name="Normal 22 5 2 4 3" xfId="33261"/>
    <cellStyle name="Normal 22 5 2 4 4" xfId="33262"/>
    <cellStyle name="Normal 22 5 2 4 5" xfId="33263"/>
    <cellStyle name="Normal 22 5 2 4 6" xfId="33264"/>
    <cellStyle name="Normal 22 5 2 5" xfId="33265"/>
    <cellStyle name="Normal 22 5 2 5 2" xfId="33266"/>
    <cellStyle name="Normal 22 5 2 5 3" xfId="33267"/>
    <cellStyle name="Normal 22 5 2 5 4" xfId="33268"/>
    <cellStyle name="Normal 22 5 2 5 5" xfId="33269"/>
    <cellStyle name="Normal 22 5 2 5 6" xfId="33270"/>
    <cellStyle name="Normal 22 5 2 6" xfId="33271"/>
    <cellStyle name="Normal 22 5 2 6 2" xfId="33272"/>
    <cellStyle name="Normal 22 5 2 6 3" xfId="33273"/>
    <cellStyle name="Normal 22 5 2 6 4" xfId="33274"/>
    <cellStyle name="Normal 22 5 2 6 5" xfId="33275"/>
    <cellStyle name="Normal 22 5 2 6 6" xfId="33276"/>
    <cellStyle name="Normal 22 5 2 7" xfId="33277"/>
    <cellStyle name="Normal 22 5 2 7 2" xfId="33278"/>
    <cellStyle name="Normal 22 5 2 7 3" xfId="33279"/>
    <cellStyle name="Normal 22 5 2 7 4" xfId="33280"/>
    <cellStyle name="Normal 22 5 2 7 5" xfId="33281"/>
    <cellStyle name="Normal 22 5 2 7 6" xfId="33282"/>
    <cellStyle name="Normal 22 5 2 8" xfId="33283"/>
    <cellStyle name="Normal 22 5 2 9" xfId="33284"/>
    <cellStyle name="Normal 22 5 3" xfId="33285"/>
    <cellStyle name="Normal 22 5 3 2" xfId="33286"/>
    <cellStyle name="Normal 22 5 3 3" xfId="33287"/>
    <cellStyle name="Normal 22 5 3 4" xfId="33288"/>
    <cellStyle name="Normal 22 5 3 5" xfId="33289"/>
    <cellStyle name="Normal 22 5 3 6" xfId="33290"/>
    <cellStyle name="Normal 22 5 4" xfId="33291"/>
    <cellStyle name="Normal 22 5 4 2" xfId="33292"/>
    <cellStyle name="Normal 22 5 4 3" xfId="33293"/>
    <cellStyle name="Normal 22 5 4 4" xfId="33294"/>
    <cellStyle name="Normal 22 5 4 5" xfId="33295"/>
    <cellStyle name="Normal 22 5 4 6" xfId="33296"/>
    <cellStyle name="Normal 22 5 5" xfId="33297"/>
    <cellStyle name="Normal 22 5 5 2" xfId="33298"/>
    <cellStyle name="Normal 22 5 5 3" xfId="33299"/>
    <cellStyle name="Normal 22 5 5 4" xfId="33300"/>
    <cellStyle name="Normal 22 5 5 5" xfId="33301"/>
    <cellStyle name="Normal 22 5 5 6" xfId="33302"/>
    <cellStyle name="Normal 22 5 6" xfId="33303"/>
    <cellStyle name="Normal 22 5 6 2" xfId="33304"/>
    <cellStyle name="Normal 22 5 6 3" xfId="33305"/>
    <cellStyle name="Normal 22 5 6 4" xfId="33306"/>
    <cellStyle name="Normal 22 5 6 5" xfId="33307"/>
    <cellStyle name="Normal 22 5 6 6" xfId="33308"/>
    <cellStyle name="Normal 22 5 7" xfId="33309"/>
    <cellStyle name="Normal 22 5 7 2" xfId="33310"/>
    <cellStyle name="Normal 22 5 7 3" xfId="33311"/>
    <cellStyle name="Normal 22 5 7 4" xfId="33312"/>
    <cellStyle name="Normal 22 5 7 5" xfId="33313"/>
    <cellStyle name="Normal 22 5 7 6" xfId="33314"/>
    <cellStyle name="Normal 22 5 8" xfId="33315"/>
    <cellStyle name="Normal 22 5 8 2" xfId="33316"/>
    <cellStyle name="Normal 22 5 8 3" xfId="33317"/>
    <cellStyle name="Normal 22 5 8 4" xfId="33318"/>
    <cellStyle name="Normal 22 5 8 5" xfId="33319"/>
    <cellStyle name="Normal 22 5 8 6" xfId="33320"/>
    <cellStyle name="Normal 22 5 9" xfId="33321"/>
    <cellStyle name="Normal 22 6" xfId="33322"/>
    <cellStyle name="Normal 22 6 10" xfId="33323"/>
    <cellStyle name="Normal 22 6 11" xfId="33324"/>
    <cellStyle name="Normal 22 6 12" xfId="33325"/>
    <cellStyle name="Normal 22 6 13" xfId="33326"/>
    <cellStyle name="Normal 22 6 2" xfId="33327"/>
    <cellStyle name="Normal 22 6 2 10" xfId="33328"/>
    <cellStyle name="Normal 22 6 2 11" xfId="33329"/>
    <cellStyle name="Normal 22 6 2 12" xfId="33330"/>
    <cellStyle name="Normal 22 6 2 2" xfId="33331"/>
    <cellStyle name="Normal 22 6 2 2 2" xfId="33332"/>
    <cellStyle name="Normal 22 6 2 2 3" xfId="33333"/>
    <cellStyle name="Normal 22 6 2 2 4" xfId="33334"/>
    <cellStyle name="Normal 22 6 2 2 5" xfId="33335"/>
    <cellStyle name="Normal 22 6 2 2 6" xfId="33336"/>
    <cellStyle name="Normal 22 6 2 3" xfId="33337"/>
    <cellStyle name="Normal 22 6 2 3 2" xfId="33338"/>
    <cellStyle name="Normal 22 6 2 3 3" xfId="33339"/>
    <cellStyle name="Normal 22 6 2 3 4" xfId="33340"/>
    <cellStyle name="Normal 22 6 2 3 5" xfId="33341"/>
    <cellStyle name="Normal 22 6 2 3 6" xfId="33342"/>
    <cellStyle name="Normal 22 6 2 4" xfId="33343"/>
    <cellStyle name="Normal 22 6 2 4 2" xfId="33344"/>
    <cellStyle name="Normal 22 6 2 4 3" xfId="33345"/>
    <cellStyle name="Normal 22 6 2 4 4" xfId="33346"/>
    <cellStyle name="Normal 22 6 2 4 5" xfId="33347"/>
    <cellStyle name="Normal 22 6 2 4 6" xfId="33348"/>
    <cellStyle name="Normal 22 6 2 5" xfId="33349"/>
    <cellStyle name="Normal 22 6 2 5 2" xfId="33350"/>
    <cellStyle name="Normal 22 6 2 5 3" xfId="33351"/>
    <cellStyle name="Normal 22 6 2 5 4" xfId="33352"/>
    <cellStyle name="Normal 22 6 2 5 5" xfId="33353"/>
    <cellStyle name="Normal 22 6 2 5 6" xfId="33354"/>
    <cellStyle name="Normal 22 6 2 6" xfId="33355"/>
    <cellStyle name="Normal 22 6 2 6 2" xfId="33356"/>
    <cellStyle name="Normal 22 6 2 6 3" xfId="33357"/>
    <cellStyle name="Normal 22 6 2 6 4" xfId="33358"/>
    <cellStyle name="Normal 22 6 2 6 5" xfId="33359"/>
    <cellStyle name="Normal 22 6 2 6 6" xfId="33360"/>
    <cellStyle name="Normal 22 6 2 7" xfId="33361"/>
    <cellStyle name="Normal 22 6 2 7 2" xfId="33362"/>
    <cellStyle name="Normal 22 6 2 7 3" xfId="33363"/>
    <cellStyle name="Normal 22 6 2 7 4" xfId="33364"/>
    <cellStyle name="Normal 22 6 2 7 5" xfId="33365"/>
    <cellStyle name="Normal 22 6 2 7 6" xfId="33366"/>
    <cellStyle name="Normal 22 6 2 8" xfId="33367"/>
    <cellStyle name="Normal 22 6 2 9" xfId="33368"/>
    <cellStyle name="Normal 22 6 3" xfId="33369"/>
    <cellStyle name="Normal 22 6 3 2" xfId="33370"/>
    <cellStyle name="Normal 22 6 3 3" xfId="33371"/>
    <cellStyle name="Normal 22 6 3 4" xfId="33372"/>
    <cellStyle name="Normal 22 6 3 5" xfId="33373"/>
    <cellStyle name="Normal 22 6 3 6" xfId="33374"/>
    <cellStyle name="Normal 22 6 4" xfId="33375"/>
    <cellStyle name="Normal 22 6 4 2" xfId="33376"/>
    <cellStyle name="Normal 22 6 4 3" xfId="33377"/>
    <cellStyle name="Normal 22 6 4 4" xfId="33378"/>
    <cellStyle name="Normal 22 6 4 5" xfId="33379"/>
    <cellStyle name="Normal 22 6 4 6" xfId="33380"/>
    <cellStyle name="Normal 22 6 5" xfId="33381"/>
    <cellStyle name="Normal 22 6 5 2" xfId="33382"/>
    <cellStyle name="Normal 22 6 5 3" xfId="33383"/>
    <cellStyle name="Normal 22 6 5 4" xfId="33384"/>
    <cellStyle name="Normal 22 6 5 5" xfId="33385"/>
    <cellStyle name="Normal 22 6 5 6" xfId="33386"/>
    <cellStyle name="Normal 22 6 6" xfId="33387"/>
    <cellStyle name="Normal 22 6 6 2" xfId="33388"/>
    <cellStyle name="Normal 22 6 6 3" xfId="33389"/>
    <cellStyle name="Normal 22 6 6 4" xfId="33390"/>
    <cellStyle name="Normal 22 6 6 5" xfId="33391"/>
    <cellStyle name="Normal 22 6 6 6" xfId="33392"/>
    <cellStyle name="Normal 22 6 7" xfId="33393"/>
    <cellStyle name="Normal 22 6 7 2" xfId="33394"/>
    <cellStyle name="Normal 22 6 7 3" xfId="33395"/>
    <cellStyle name="Normal 22 6 7 4" xfId="33396"/>
    <cellStyle name="Normal 22 6 7 5" xfId="33397"/>
    <cellStyle name="Normal 22 6 7 6" xfId="33398"/>
    <cellStyle name="Normal 22 6 8" xfId="33399"/>
    <cellStyle name="Normal 22 6 8 2" xfId="33400"/>
    <cellStyle name="Normal 22 6 8 3" xfId="33401"/>
    <cellStyle name="Normal 22 6 8 4" xfId="33402"/>
    <cellStyle name="Normal 22 6 8 5" xfId="33403"/>
    <cellStyle name="Normal 22 6 8 6" xfId="33404"/>
    <cellStyle name="Normal 22 6 9" xfId="33405"/>
    <cellStyle name="Normal 22 7" xfId="33406"/>
    <cellStyle name="Normal 22 7 10" xfId="33407"/>
    <cellStyle name="Normal 22 7 11" xfId="33408"/>
    <cellStyle name="Normal 22 7 12" xfId="33409"/>
    <cellStyle name="Normal 22 7 13" xfId="33410"/>
    <cellStyle name="Normal 22 7 2" xfId="33411"/>
    <cellStyle name="Normal 22 7 2 10" xfId="33412"/>
    <cellStyle name="Normal 22 7 2 11" xfId="33413"/>
    <cellStyle name="Normal 22 7 2 12" xfId="33414"/>
    <cellStyle name="Normal 22 7 2 2" xfId="33415"/>
    <cellStyle name="Normal 22 7 2 2 2" xfId="33416"/>
    <cellStyle name="Normal 22 7 2 2 3" xfId="33417"/>
    <cellStyle name="Normal 22 7 2 2 4" xfId="33418"/>
    <cellStyle name="Normal 22 7 2 2 5" xfId="33419"/>
    <cellStyle name="Normal 22 7 2 2 6" xfId="33420"/>
    <cellStyle name="Normal 22 7 2 3" xfId="33421"/>
    <cellStyle name="Normal 22 7 2 3 2" xfId="33422"/>
    <cellStyle name="Normal 22 7 2 3 3" xfId="33423"/>
    <cellStyle name="Normal 22 7 2 3 4" xfId="33424"/>
    <cellStyle name="Normal 22 7 2 3 5" xfId="33425"/>
    <cellStyle name="Normal 22 7 2 3 6" xfId="33426"/>
    <cellStyle name="Normal 22 7 2 4" xfId="33427"/>
    <cellStyle name="Normal 22 7 2 4 2" xfId="33428"/>
    <cellStyle name="Normal 22 7 2 4 3" xfId="33429"/>
    <cellStyle name="Normal 22 7 2 4 4" xfId="33430"/>
    <cellStyle name="Normal 22 7 2 4 5" xfId="33431"/>
    <cellStyle name="Normal 22 7 2 4 6" xfId="33432"/>
    <cellStyle name="Normal 22 7 2 5" xfId="33433"/>
    <cellStyle name="Normal 22 7 2 5 2" xfId="33434"/>
    <cellStyle name="Normal 22 7 2 5 3" xfId="33435"/>
    <cellStyle name="Normal 22 7 2 5 4" xfId="33436"/>
    <cellStyle name="Normal 22 7 2 5 5" xfId="33437"/>
    <cellStyle name="Normal 22 7 2 5 6" xfId="33438"/>
    <cellStyle name="Normal 22 7 2 6" xfId="33439"/>
    <cellStyle name="Normal 22 7 2 6 2" xfId="33440"/>
    <cellStyle name="Normal 22 7 2 6 3" xfId="33441"/>
    <cellStyle name="Normal 22 7 2 6 4" xfId="33442"/>
    <cellStyle name="Normal 22 7 2 6 5" xfId="33443"/>
    <cellStyle name="Normal 22 7 2 6 6" xfId="33444"/>
    <cellStyle name="Normal 22 7 2 7" xfId="33445"/>
    <cellStyle name="Normal 22 7 2 7 2" xfId="33446"/>
    <cellStyle name="Normal 22 7 2 7 3" xfId="33447"/>
    <cellStyle name="Normal 22 7 2 7 4" xfId="33448"/>
    <cellStyle name="Normal 22 7 2 7 5" xfId="33449"/>
    <cellStyle name="Normal 22 7 2 7 6" xfId="33450"/>
    <cellStyle name="Normal 22 7 2 8" xfId="33451"/>
    <cellStyle name="Normal 22 7 2 9" xfId="33452"/>
    <cellStyle name="Normal 22 7 3" xfId="33453"/>
    <cellStyle name="Normal 22 7 3 2" xfId="33454"/>
    <cellStyle name="Normal 22 7 3 3" xfId="33455"/>
    <cellStyle name="Normal 22 7 3 4" xfId="33456"/>
    <cellStyle name="Normal 22 7 3 5" xfId="33457"/>
    <cellStyle name="Normal 22 7 3 6" xfId="33458"/>
    <cellStyle name="Normal 22 7 4" xfId="33459"/>
    <cellStyle name="Normal 22 7 4 2" xfId="33460"/>
    <cellStyle name="Normal 22 7 4 3" xfId="33461"/>
    <cellStyle name="Normal 22 7 4 4" xfId="33462"/>
    <cellStyle name="Normal 22 7 4 5" xfId="33463"/>
    <cellStyle name="Normal 22 7 4 6" xfId="33464"/>
    <cellStyle name="Normal 22 7 5" xfId="33465"/>
    <cellStyle name="Normal 22 7 5 2" xfId="33466"/>
    <cellStyle name="Normal 22 7 5 3" xfId="33467"/>
    <cellStyle name="Normal 22 7 5 4" xfId="33468"/>
    <cellStyle name="Normal 22 7 5 5" xfId="33469"/>
    <cellStyle name="Normal 22 7 5 6" xfId="33470"/>
    <cellStyle name="Normal 22 7 6" xfId="33471"/>
    <cellStyle name="Normal 22 7 6 2" xfId="33472"/>
    <cellStyle name="Normal 22 7 6 3" xfId="33473"/>
    <cellStyle name="Normal 22 7 6 4" xfId="33474"/>
    <cellStyle name="Normal 22 7 6 5" xfId="33475"/>
    <cellStyle name="Normal 22 7 6 6" xfId="33476"/>
    <cellStyle name="Normal 22 7 7" xfId="33477"/>
    <cellStyle name="Normal 22 7 7 2" xfId="33478"/>
    <cellStyle name="Normal 22 7 7 3" xfId="33479"/>
    <cellStyle name="Normal 22 7 7 4" xfId="33480"/>
    <cellStyle name="Normal 22 7 7 5" xfId="33481"/>
    <cellStyle name="Normal 22 7 7 6" xfId="33482"/>
    <cellStyle name="Normal 22 7 8" xfId="33483"/>
    <cellStyle name="Normal 22 7 8 2" xfId="33484"/>
    <cellStyle name="Normal 22 7 8 3" xfId="33485"/>
    <cellStyle name="Normal 22 7 8 4" xfId="33486"/>
    <cellStyle name="Normal 22 7 8 5" xfId="33487"/>
    <cellStyle name="Normal 22 7 8 6" xfId="33488"/>
    <cellStyle name="Normal 22 7 9" xfId="33489"/>
    <cellStyle name="Normal 22 8" xfId="33490"/>
    <cellStyle name="Normal 22 8 10" xfId="33491"/>
    <cellStyle name="Normal 22 8 11" xfId="33492"/>
    <cellStyle name="Normal 22 8 12" xfId="33493"/>
    <cellStyle name="Normal 22 8 2" xfId="33494"/>
    <cellStyle name="Normal 22 8 2 2" xfId="33495"/>
    <cellStyle name="Normal 22 8 2 3" xfId="33496"/>
    <cellStyle name="Normal 22 8 2 4" xfId="33497"/>
    <cellStyle name="Normal 22 8 2 5" xfId="33498"/>
    <cellStyle name="Normal 22 8 2 6" xfId="33499"/>
    <cellStyle name="Normal 22 8 3" xfId="33500"/>
    <cellStyle name="Normal 22 8 3 2" xfId="33501"/>
    <cellStyle name="Normal 22 8 3 3" xfId="33502"/>
    <cellStyle name="Normal 22 8 3 4" xfId="33503"/>
    <cellStyle name="Normal 22 8 3 5" xfId="33504"/>
    <cellStyle name="Normal 22 8 3 6" xfId="33505"/>
    <cellStyle name="Normal 22 8 4" xfId="33506"/>
    <cellStyle name="Normal 22 8 4 2" xfId="33507"/>
    <cellStyle name="Normal 22 8 4 3" xfId="33508"/>
    <cellStyle name="Normal 22 8 4 4" xfId="33509"/>
    <cellStyle name="Normal 22 8 4 5" xfId="33510"/>
    <cellStyle name="Normal 22 8 4 6" xfId="33511"/>
    <cellStyle name="Normal 22 8 5" xfId="33512"/>
    <cellStyle name="Normal 22 8 5 2" xfId="33513"/>
    <cellStyle name="Normal 22 8 5 3" xfId="33514"/>
    <cellStyle name="Normal 22 8 5 4" xfId="33515"/>
    <cellStyle name="Normal 22 8 5 5" xfId="33516"/>
    <cellStyle name="Normal 22 8 5 6" xfId="33517"/>
    <cellStyle name="Normal 22 8 6" xfId="33518"/>
    <cellStyle name="Normal 22 8 6 2" xfId="33519"/>
    <cellStyle name="Normal 22 8 6 3" xfId="33520"/>
    <cellStyle name="Normal 22 8 6 4" xfId="33521"/>
    <cellStyle name="Normal 22 8 6 5" xfId="33522"/>
    <cellStyle name="Normal 22 8 6 6" xfId="33523"/>
    <cellStyle name="Normal 22 8 7" xfId="33524"/>
    <cellStyle name="Normal 22 8 7 2" xfId="33525"/>
    <cellStyle name="Normal 22 8 7 3" xfId="33526"/>
    <cellStyle name="Normal 22 8 7 4" xfId="33527"/>
    <cellStyle name="Normal 22 8 7 5" xfId="33528"/>
    <cellStyle name="Normal 22 8 7 6" xfId="33529"/>
    <cellStyle name="Normal 22 8 8" xfId="33530"/>
    <cellStyle name="Normal 22 8 9" xfId="33531"/>
    <cellStyle name="Normal 22 9" xfId="33532"/>
    <cellStyle name="Normal 22 9 10" xfId="33533"/>
    <cellStyle name="Normal 22 9 11" xfId="33534"/>
    <cellStyle name="Normal 22 9 12" xfId="33535"/>
    <cellStyle name="Normal 22 9 2" xfId="33536"/>
    <cellStyle name="Normal 22 9 2 2" xfId="33537"/>
    <cellStyle name="Normal 22 9 2 3" xfId="33538"/>
    <cellStyle name="Normal 22 9 2 4" xfId="33539"/>
    <cellStyle name="Normal 22 9 2 5" xfId="33540"/>
    <cellStyle name="Normal 22 9 2 6" xfId="33541"/>
    <cellStyle name="Normal 22 9 3" xfId="33542"/>
    <cellStyle name="Normal 22 9 3 2" xfId="33543"/>
    <cellStyle name="Normal 22 9 3 3" xfId="33544"/>
    <cellStyle name="Normal 22 9 3 4" xfId="33545"/>
    <cellStyle name="Normal 22 9 3 5" xfId="33546"/>
    <cellStyle name="Normal 22 9 3 6" xfId="33547"/>
    <cellStyle name="Normal 22 9 4" xfId="33548"/>
    <cellStyle name="Normal 22 9 4 2" xfId="33549"/>
    <cellStyle name="Normal 22 9 4 3" xfId="33550"/>
    <cellStyle name="Normal 22 9 4 4" xfId="33551"/>
    <cellStyle name="Normal 22 9 4 5" xfId="33552"/>
    <cellStyle name="Normal 22 9 4 6" xfId="33553"/>
    <cellStyle name="Normal 22 9 5" xfId="33554"/>
    <cellStyle name="Normal 22 9 5 2" xfId="33555"/>
    <cellStyle name="Normal 22 9 5 3" xfId="33556"/>
    <cellStyle name="Normal 22 9 5 4" xfId="33557"/>
    <cellStyle name="Normal 22 9 5 5" xfId="33558"/>
    <cellStyle name="Normal 22 9 5 6" xfId="33559"/>
    <cellStyle name="Normal 22 9 6" xfId="33560"/>
    <cellStyle name="Normal 22 9 6 2" xfId="33561"/>
    <cellStyle name="Normal 22 9 6 3" xfId="33562"/>
    <cellStyle name="Normal 22 9 6 4" xfId="33563"/>
    <cellStyle name="Normal 22 9 6 5" xfId="33564"/>
    <cellStyle name="Normal 22 9 6 6" xfId="33565"/>
    <cellStyle name="Normal 22 9 7" xfId="33566"/>
    <cellStyle name="Normal 22 9 7 2" xfId="33567"/>
    <cellStyle name="Normal 22 9 7 3" xfId="33568"/>
    <cellStyle name="Normal 22 9 7 4" xfId="33569"/>
    <cellStyle name="Normal 22 9 7 5" xfId="33570"/>
    <cellStyle name="Normal 22 9 7 6" xfId="33571"/>
    <cellStyle name="Normal 22 9 8" xfId="33572"/>
    <cellStyle name="Normal 22 9 9" xfId="33573"/>
    <cellStyle name="Normal 220" xfId="6"/>
    <cellStyle name="Normal 221" xfId="33574"/>
    <cellStyle name="Normal 222" xfId="33575"/>
    <cellStyle name="Normal 223" xfId="33576"/>
    <cellStyle name="Normal 224" xfId="51018"/>
    <cellStyle name="Normal 225" xfId="51037"/>
    <cellStyle name="Normal 226" xfId="51041"/>
    <cellStyle name="Normal 227" xfId="51045"/>
    <cellStyle name="Normal 228" xfId="51050"/>
    <cellStyle name="Normal 229" xfId="51078"/>
    <cellStyle name="Normal 23" xfId="33577"/>
    <cellStyle name="Normal 23 2" xfId="33578"/>
    <cellStyle name="Normal 23 2 2" xfId="33579"/>
    <cellStyle name="Normal 23 3" xfId="33580"/>
    <cellStyle name="Normal 23 4" xfId="33581"/>
    <cellStyle name="Normal 23 5" xfId="33582"/>
    <cellStyle name="Normal 23 6" xfId="33583"/>
    <cellStyle name="Normal 23 7" xfId="33584"/>
    <cellStyle name="Normal 23 8" xfId="33585"/>
    <cellStyle name="Normal 23 9" xfId="33586"/>
    <cellStyle name="Normal 230" xfId="51155"/>
    <cellStyle name="Normal 24" xfId="33587"/>
    <cellStyle name="Normal 24 10" xfId="33588"/>
    <cellStyle name="Normal 24 2" xfId="33589"/>
    <cellStyle name="Normal 24 2 2" xfId="33590"/>
    <cellStyle name="Normal 24 3" xfId="33591"/>
    <cellStyle name="Normal 24 4" xfId="33592"/>
    <cellStyle name="Normal 24 5" xfId="33593"/>
    <cellStyle name="Normal 24 6" xfId="33594"/>
    <cellStyle name="Normal 24 7" xfId="33595"/>
    <cellStyle name="Normal 24 8" xfId="33596"/>
    <cellStyle name="Normal 24 9" xfId="33597"/>
    <cellStyle name="Normal 25" xfId="33598"/>
    <cellStyle name="Normal 25 2" xfId="33599"/>
    <cellStyle name="Normal 25 2 2" xfId="33600"/>
    <cellStyle name="Normal 25 3" xfId="33601"/>
    <cellStyle name="Normal 25 4" xfId="33602"/>
    <cellStyle name="Normal 25 5" xfId="33603"/>
    <cellStyle name="Normal 25 6" xfId="33604"/>
    <cellStyle name="Normal 25 7" xfId="33605"/>
    <cellStyle name="Normal 25 8" xfId="33606"/>
    <cellStyle name="Normal 25 9" xfId="33607"/>
    <cellStyle name="Normal 26" xfId="33608"/>
    <cellStyle name="Normal 26 2" xfId="33609"/>
    <cellStyle name="Normal 26 2 2" xfId="33610"/>
    <cellStyle name="Normal 26 3" xfId="33611"/>
    <cellStyle name="Normal 26 4" xfId="33612"/>
    <cellStyle name="Normal 26 5" xfId="33613"/>
    <cellStyle name="Normal 26 6" xfId="33614"/>
    <cellStyle name="Normal 26 7" xfId="33615"/>
    <cellStyle name="Normal 26 8" xfId="33616"/>
    <cellStyle name="Normal 26 9" xfId="33617"/>
    <cellStyle name="Normal 27" xfId="33618"/>
    <cellStyle name="Normal 27 2" xfId="33619"/>
    <cellStyle name="Normal 27 2 2" xfId="33620"/>
    <cellStyle name="Normal 27 3" xfId="33621"/>
    <cellStyle name="Normal 27 4" xfId="33622"/>
    <cellStyle name="Normal 27 5" xfId="33623"/>
    <cellStyle name="Normal 27 6" xfId="33624"/>
    <cellStyle name="Normal 27 7" xfId="33625"/>
    <cellStyle name="Normal 27 8" xfId="33626"/>
    <cellStyle name="Normal 28" xfId="33627"/>
    <cellStyle name="Normal 28 10" xfId="33628"/>
    <cellStyle name="Normal 28 11" xfId="33629"/>
    <cellStyle name="Normal 28 12" xfId="33630"/>
    <cellStyle name="Normal 28 13" xfId="33631"/>
    <cellStyle name="Normal 28 14" xfId="33632"/>
    <cellStyle name="Normal 28 15" xfId="33633"/>
    <cellStyle name="Normal 28 16" xfId="33634"/>
    <cellStyle name="Normal 28 17" xfId="33635"/>
    <cellStyle name="Normal 28 18" xfId="33636"/>
    <cellStyle name="Normal 28 2" xfId="33637"/>
    <cellStyle name="Normal 28 2 2" xfId="33638"/>
    <cellStyle name="Normal 28 3" xfId="33639"/>
    <cellStyle name="Normal 28 4" xfId="33640"/>
    <cellStyle name="Normal 28 5" xfId="33641"/>
    <cellStyle name="Normal 28 6" xfId="33642"/>
    <cellStyle name="Normal 28 7" xfId="33643"/>
    <cellStyle name="Normal 28 8" xfId="33644"/>
    <cellStyle name="Normal 28 9" xfId="33645"/>
    <cellStyle name="Normal 29" xfId="33646"/>
    <cellStyle name="Normal 29 10" xfId="33647"/>
    <cellStyle name="Normal 29 11" xfId="33648"/>
    <cellStyle name="Normal 29 12" xfId="33649"/>
    <cellStyle name="Normal 29 13" xfId="33650"/>
    <cellStyle name="Normal 29 14" xfId="33651"/>
    <cellStyle name="Normal 29 15" xfId="33652"/>
    <cellStyle name="Normal 29 16" xfId="33653"/>
    <cellStyle name="Normal 29 17" xfId="33654"/>
    <cellStyle name="Normal 29 18" xfId="33655"/>
    <cellStyle name="Normal 29 2" xfId="33656"/>
    <cellStyle name="Normal 29 2 2" xfId="33657"/>
    <cellStyle name="Normal 29 3" xfId="33658"/>
    <cellStyle name="Normal 29 4" xfId="33659"/>
    <cellStyle name="Normal 29 5" xfId="33660"/>
    <cellStyle name="Normal 29 6" xfId="33661"/>
    <cellStyle name="Normal 29 7" xfId="33662"/>
    <cellStyle name="Normal 29 8" xfId="33663"/>
    <cellStyle name="Normal 29 9" xfId="33664"/>
    <cellStyle name="Normal 3" xfId="33665"/>
    <cellStyle name="Normal 3 10" xfId="33666"/>
    <cellStyle name="Normal 3 11" xfId="33667"/>
    <cellStyle name="Normal 3 12" xfId="33668"/>
    <cellStyle name="Normal 3 13" xfId="33669"/>
    <cellStyle name="Normal 3 13 2" xfId="33670"/>
    <cellStyle name="Normal 3 13 3" xfId="33671"/>
    <cellStyle name="Normal 3 13 4" xfId="33672"/>
    <cellStyle name="Normal 3 13 5" xfId="33673"/>
    <cellStyle name="Normal 3 13 6" xfId="33674"/>
    <cellStyle name="Normal 3 14" xfId="33675"/>
    <cellStyle name="Normal 3 14 2" xfId="33676"/>
    <cellStyle name="Normal 3 14 3" xfId="33677"/>
    <cellStyle name="Normal 3 14 4" xfId="33678"/>
    <cellStyle name="Normal 3 14 5" xfId="33679"/>
    <cellStyle name="Normal 3 14 6" xfId="33680"/>
    <cellStyle name="Normal 3 15" xfId="33681"/>
    <cellStyle name="Normal 3 15 2" xfId="33682"/>
    <cellStyle name="Normal 3 15 2 2" xfId="33683"/>
    <cellStyle name="Normal 3 15 2 2 2" xfId="33684"/>
    <cellStyle name="Normal 3 15 2 2 2 2" xfId="33685"/>
    <cellStyle name="Normal 3 15 2 2 2 2 2" xfId="33686"/>
    <cellStyle name="Normal 3 15 2 2 2 3" xfId="33687"/>
    <cellStyle name="Normal 3 15 2 2 2 4" xfId="33688"/>
    <cellStyle name="Normal 3 15 2 2 3" xfId="33689"/>
    <cellStyle name="Normal 3 15 2 2 3 2" xfId="33690"/>
    <cellStyle name="Normal 3 15 2 2 4" xfId="33691"/>
    <cellStyle name="Normal 3 15 2 3" xfId="33692"/>
    <cellStyle name="Normal 3 15 2 3 2" xfId="33693"/>
    <cellStyle name="Normal 3 15 2 4" xfId="33694"/>
    <cellStyle name="Normal 3 15 2 5" xfId="33695"/>
    <cellStyle name="Normal 3 15 3" xfId="33696"/>
    <cellStyle name="Normal 3 15 4" xfId="33697"/>
    <cellStyle name="Normal 3 15 5" xfId="33698"/>
    <cellStyle name="Normal 3 15 5 2" xfId="33699"/>
    <cellStyle name="Normal 3 15 5 2 2" xfId="33700"/>
    <cellStyle name="Normal 3 15 5 3" xfId="33701"/>
    <cellStyle name="Normal 3 15 5 4" xfId="33702"/>
    <cellStyle name="Normal 3 15 6" xfId="33703"/>
    <cellStyle name="Normal 3 15 6 2" xfId="33704"/>
    <cellStyle name="Normal 3 15 7" xfId="33705"/>
    <cellStyle name="Normal 3 16" xfId="33706"/>
    <cellStyle name="Normal 3 17" xfId="33707"/>
    <cellStyle name="Normal 3 18" xfId="33708"/>
    <cellStyle name="Normal 3 18 2" xfId="33709"/>
    <cellStyle name="Normal 3 18 2 2" xfId="33710"/>
    <cellStyle name="Normal 3 18 2 2 2" xfId="33711"/>
    <cellStyle name="Normal 3 18 2 2 2 2" xfId="33712"/>
    <cellStyle name="Normal 3 18 2 2 3" xfId="33713"/>
    <cellStyle name="Normal 3 18 2 2 4" xfId="33714"/>
    <cellStyle name="Normal 3 18 2 3" xfId="33715"/>
    <cellStyle name="Normal 3 18 2 3 2" xfId="33716"/>
    <cellStyle name="Normal 3 18 2 4" xfId="33717"/>
    <cellStyle name="Normal 3 18 3" xfId="33718"/>
    <cellStyle name="Normal 3 18 3 2" xfId="33719"/>
    <cellStyle name="Normal 3 18 4" xfId="33720"/>
    <cellStyle name="Normal 3 18 5" xfId="33721"/>
    <cellStyle name="Normal 3 19" xfId="33722"/>
    <cellStyle name="Normal 3 2" xfId="33723"/>
    <cellStyle name="Normal 3 2 10" xfId="33724"/>
    <cellStyle name="Normal 3 2 10 10" xfId="33725"/>
    <cellStyle name="Normal 3 2 10 11" xfId="33726"/>
    <cellStyle name="Normal 3 2 10 12" xfId="33727"/>
    <cellStyle name="Normal 3 2 10 2" xfId="33728"/>
    <cellStyle name="Normal 3 2 10 2 2" xfId="33729"/>
    <cellStyle name="Normal 3 2 10 2 3" xfId="33730"/>
    <cellStyle name="Normal 3 2 10 2 4" xfId="33731"/>
    <cellStyle name="Normal 3 2 10 2 5" xfId="33732"/>
    <cellStyle name="Normal 3 2 10 2 6" xfId="33733"/>
    <cellStyle name="Normal 3 2 10 3" xfId="33734"/>
    <cellStyle name="Normal 3 2 10 3 2" xfId="33735"/>
    <cellStyle name="Normal 3 2 10 3 3" xfId="33736"/>
    <cellStyle name="Normal 3 2 10 3 4" xfId="33737"/>
    <cellStyle name="Normal 3 2 10 3 5" xfId="33738"/>
    <cellStyle name="Normal 3 2 10 3 6" xfId="33739"/>
    <cellStyle name="Normal 3 2 10 4" xfId="33740"/>
    <cellStyle name="Normal 3 2 10 4 2" xfId="33741"/>
    <cellStyle name="Normal 3 2 10 4 3" xfId="33742"/>
    <cellStyle name="Normal 3 2 10 4 4" xfId="33743"/>
    <cellStyle name="Normal 3 2 10 4 5" xfId="33744"/>
    <cellStyle name="Normal 3 2 10 4 6" xfId="33745"/>
    <cellStyle name="Normal 3 2 10 5" xfId="33746"/>
    <cellStyle name="Normal 3 2 10 5 2" xfId="33747"/>
    <cellStyle name="Normal 3 2 10 5 3" xfId="33748"/>
    <cellStyle name="Normal 3 2 10 5 4" xfId="33749"/>
    <cellStyle name="Normal 3 2 10 5 5" xfId="33750"/>
    <cellStyle name="Normal 3 2 10 5 6" xfId="33751"/>
    <cellStyle name="Normal 3 2 10 6" xfId="33752"/>
    <cellStyle name="Normal 3 2 10 6 2" xfId="33753"/>
    <cellStyle name="Normal 3 2 10 6 3" xfId="33754"/>
    <cellStyle name="Normal 3 2 10 6 4" xfId="33755"/>
    <cellStyle name="Normal 3 2 10 6 5" xfId="33756"/>
    <cellStyle name="Normal 3 2 10 6 6" xfId="33757"/>
    <cellStyle name="Normal 3 2 10 7" xfId="33758"/>
    <cellStyle name="Normal 3 2 10 7 2" xfId="33759"/>
    <cellStyle name="Normal 3 2 10 7 3" xfId="33760"/>
    <cellStyle name="Normal 3 2 10 7 4" xfId="33761"/>
    <cellStyle name="Normal 3 2 10 7 5" xfId="33762"/>
    <cellStyle name="Normal 3 2 10 7 6" xfId="33763"/>
    <cellStyle name="Normal 3 2 10 8" xfId="33764"/>
    <cellStyle name="Normal 3 2 10 9" xfId="33765"/>
    <cellStyle name="Normal 3 2 11" xfId="33766"/>
    <cellStyle name="Normal 3 2 11 10" xfId="33767"/>
    <cellStyle name="Normal 3 2 11 11" xfId="33768"/>
    <cellStyle name="Normal 3 2 11 12" xfId="33769"/>
    <cellStyle name="Normal 3 2 11 2" xfId="33770"/>
    <cellStyle name="Normal 3 2 11 2 2" xfId="33771"/>
    <cellStyle name="Normal 3 2 11 2 3" xfId="33772"/>
    <cellStyle name="Normal 3 2 11 2 4" xfId="33773"/>
    <cellStyle name="Normal 3 2 11 2 5" xfId="33774"/>
    <cellStyle name="Normal 3 2 11 2 6" xfId="33775"/>
    <cellStyle name="Normal 3 2 11 3" xfId="33776"/>
    <cellStyle name="Normal 3 2 11 3 2" xfId="33777"/>
    <cellStyle name="Normal 3 2 11 3 3" xfId="33778"/>
    <cellStyle name="Normal 3 2 11 3 4" xfId="33779"/>
    <cellStyle name="Normal 3 2 11 3 5" xfId="33780"/>
    <cellStyle name="Normal 3 2 11 3 6" xfId="33781"/>
    <cellStyle name="Normal 3 2 11 4" xfId="33782"/>
    <cellStyle name="Normal 3 2 11 4 2" xfId="33783"/>
    <cellStyle name="Normal 3 2 11 4 3" xfId="33784"/>
    <cellStyle name="Normal 3 2 11 4 4" xfId="33785"/>
    <cellStyle name="Normal 3 2 11 4 5" xfId="33786"/>
    <cellStyle name="Normal 3 2 11 4 6" xfId="33787"/>
    <cellStyle name="Normal 3 2 11 5" xfId="33788"/>
    <cellStyle name="Normal 3 2 11 5 2" xfId="33789"/>
    <cellStyle name="Normal 3 2 11 5 3" xfId="33790"/>
    <cellStyle name="Normal 3 2 11 5 4" xfId="33791"/>
    <cellStyle name="Normal 3 2 11 5 5" xfId="33792"/>
    <cellStyle name="Normal 3 2 11 5 6" xfId="33793"/>
    <cellStyle name="Normal 3 2 11 6" xfId="33794"/>
    <cellStyle name="Normal 3 2 11 6 2" xfId="33795"/>
    <cellStyle name="Normal 3 2 11 6 3" xfId="33796"/>
    <cellStyle name="Normal 3 2 11 6 4" xfId="33797"/>
    <cellStyle name="Normal 3 2 11 6 5" xfId="33798"/>
    <cellStyle name="Normal 3 2 11 6 6" xfId="33799"/>
    <cellStyle name="Normal 3 2 11 7" xfId="33800"/>
    <cellStyle name="Normal 3 2 11 7 2" xfId="33801"/>
    <cellStyle name="Normal 3 2 11 7 3" xfId="33802"/>
    <cellStyle name="Normal 3 2 11 7 4" xfId="33803"/>
    <cellStyle name="Normal 3 2 11 7 5" xfId="33804"/>
    <cellStyle name="Normal 3 2 11 7 6" xfId="33805"/>
    <cellStyle name="Normal 3 2 11 8" xfId="33806"/>
    <cellStyle name="Normal 3 2 11 9" xfId="33807"/>
    <cellStyle name="Normal 3 2 12" xfId="33808"/>
    <cellStyle name="Normal 3 2 12 10" xfId="33809"/>
    <cellStyle name="Normal 3 2 12 11" xfId="33810"/>
    <cellStyle name="Normal 3 2 12 12" xfId="33811"/>
    <cellStyle name="Normal 3 2 12 2" xfId="33812"/>
    <cellStyle name="Normal 3 2 12 2 2" xfId="33813"/>
    <cellStyle name="Normal 3 2 12 2 3" xfId="33814"/>
    <cellStyle name="Normal 3 2 12 2 4" xfId="33815"/>
    <cellStyle name="Normal 3 2 12 2 5" xfId="33816"/>
    <cellStyle name="Normal 3 2 12 2 6" xfId="33817"/>
    <cellStyle name="Normal 3 2 12 3" xfId="33818"/>
    <cellStyle name="Normal 3 2 12 3 2" xfId="33819"/>
    <cellStyle name="Normal 3 2 12 3 3" xfId="33820"/>
    <cellStyle name="Normal 3 2 12 3 4" xfId="33821"/>
    <cellStyle name="Normal 3 2 12 3 5" xfId="33822"/>
    <cellStyle name="Normal 3 2 12 3 6" xfId="33823"/>
    <cellStyle name="Normal 3 2 12 4" xfId="33824"/>
    <cellStyle name="Normal 3 2 12 4 2" xfId="33825"/>
    <cellStyle name="Normal 3 2 12 4 3" xfId="33826"/>
    <cellStyle name="Normal 3 2 12 4 4" xfId="33827"/>
    <cellStyle name="Normal 3 2 12 4 5" xfId="33828"/>
    <cellStyle name="Normal 3 2 12 4 6" xfId="33829"/>
    <cellStyle name="Normal 3 2 12 5" xfId="33830"/>
    <cellStyle name="Normal 3 2 12 5 2" xfId="33831"/>
    <cellStyle name="Normal 3 2 12 5 3" xfId="33832"/>
    <cellStyle name="Normal 3 2 12 5 4" xfId="33833"/>
    <cellStyle name="Normal 3 2 12 5 5" xfId="33834"/>
    <cellStyle name="Normal 3 2 12 5 6" xfId="33835"/>
    <cellStyle name="Normal 3 2 12 6" xfId="33836"/>
    <cellStyle name="Normal 3 2 12 6 2" xfId="33837"/>
    <cellStyle name="Normal 3 2 12 6 3" xfId="33838"/>
    <cellStyle name="Normal 3 2 12 6 4" xfId="33839"/>
    <cellStyle name="Normal 3 2 12 6 5" xfId="33840"/>
    <cellStyle name="Normal 3 2 12 6 6" xfId="33841"/>
    <cellStyle name="Normal 3 2 12 7" xfId="33842"/>
    <cellStyle name="Normal 3 2 12 7 2" xfId="33843"/>
    <cellStyle name="Normal 3 2 12 7 3" xfId="33844"/>
    <cellStyle name="Normal 3 2 12 7 4" xfId="33845"/>
    <cellStyle name="Normal 3 2 12 7 5" xfId="33846"/>
    <cellStyle name="Normal 3 2 12 7 6" xfId="33847"/>
    <cellStyle name="Normal 3 2 12 8" xfId="33848"/>
    <cellStyle name="Normal 3 2 12 9" xfId="33849"/>
    <cellStyle name="Normal 3 2 13" xfId="33850"/>
    <cellStyle name="Normal 3 2 13 10" xfId="33851"/>
    <cellStyle name="Normal 3 2 13 11" xfId="33852"/>
    <cellStyle name="Normal 3 2 13 12" xfId="33853"/>
    <cellStyle name="Normal 3 2 13 2" xfId="33854"/>
    <cellStyle name="Normal 3 2 13 2 2" xfId="33855"/>
    <cellStyle name="Normal 3 2 13 2 3" xfId="33856"/>
    <cellStyle name="Normal 3 2 13 2 4" xfId="33857"/>
    <cellStyle name="Normal 3 2 13 2 5" xfId="33858"/>
    <cellStyle name="Normal 3 2 13 2 6" xfId="33859"/>
    <cellStyle name="Normal 3 2 13 3" xfId="33860"/>
    <cellStyle name="Normal 3 2 13 3 2" xfId="33861"/>
    <cellStyle name="Normal 3 2 13 3 3" xfId="33862"/>
    <cellStyle name="Normal 3 2 13 3 4" xfId="33863"/>
    <cellStyle name="Normal 3 2 13 3 5" xfId="33864"/>
    <cellStyle name="Normal 3 2 13 3 6" xfId="33865"/>
    <cellStyle name="Normal 3 2 13 4" xfId="33866"/>
    <cellStyle name="Normal 3 2 13 4 2" xfId="33867"/>
    <cellStyle name="Normal 3 2 13 4 3" xfId="33868"/>
    <cellStyle name="Normal 3 2 13 4 4" xfId="33869"/>
    <cellStyle name="Normal 3 2 13 4 5" xfId="33870"/>
    <cellStyle name="Normal 3 2 13 4 6" xfId="33871"/>
    <cellStyle name="Normal 3 2 13 5" xfId="33872"/>
    <cellStyle name="Normal 3 2 13 5 2" xfId="33873"/>
    <cellStyle name="Normal 3 2 13 5 3" xfId="33874"/>
    <cellStyle name="Normal 3 2 13 5 4" xfId="33875"/>
    <cellStyle name="Normal 3 2 13 5 5" xfId="33876"/>
    <cellStyle name="Normal 3 2 13 5 6" xfId="33877"/>
    <cellStyle name="Normal 3 2 13 6" xfId="33878"/>
    <cellStyle name="Normal 3 2 13 6 2" xfId="33879"/>
    <cellStyle name="Normal 3 2 13 6 3" xfId="33880"/>
    <cellStyle name="Normal 3 2 13 6 4" xfId="33881"/>
    <cellStyle name="Normal 3 2 13 6 5" xfId="33882"/>
    <cellStyle name="Normal 3 2 13 6 6" xfId="33883"/>
    <cellStyle name="Normal 3 2 13 7" xfId="33884"/>
    <cellStyle name="Normal 3 2 13 7 2" xfId="33885"/>
    <cellStyle name="Normal 3 2 13 7 3" xfId="33886"/>
    <cellStyle name="Normal 3 2 13 7 4" xfId="33887"/>
    <cellStyle name="Normal 3 2 13 7 5" xfId="33888"/>
    <cellStyle name="Normal 3 2 13 7 6" xfId="33889"/>
    <cellStyle name="Normal 3 2 13 8" xfId="33890"/>
    <cellStyle name="Normal 3 2 13 9" xfId="33891"/>
    <cellStyle name="Normal 3 2 14" xfId="33892"/>
    <cellStyle name="Normal 3 2 14 10" xfId="33893"/>
    <cellStyle name="Normal 3 2 14 11" xfId="33894"/>
    <cellStyle name="Normal 3 2 14 12" xfId="33895"/>
    <cellStyle name="Normal 3 2 14 2" xfId="33896"/>
    <cellStyle name="Normal 3 2 14 2 2" xfId="33897"/>
    <cellStyle name="Normal 3 2 14 2 3" xfId="33898"/>
    <cellStyle name="Normal 3 2 14 2 4" xfId="33899"/>
    <cellStyle name="Normal 3 2 14 2 5" xfId="33900"/>
    <cellStyle name="Normal 3 2 14 2 6" xfId="33901"/>
    <cellStyle name="Normal 3 2 14 3" xfId="33902"/>
    <cellStyle name="Normal 3 2 14 3 2" xfId="33903"/>
    <cellStyle name="Normal 3 2 14 3 3" xfId="33904"/>
    <cellStyle name="Normal 3 2 14 3 4" xfId="33905"/>
    <cellStyle name="Normal 3 2 14 3 5" xfId="33906"/>
    <cellStyle name="Normal 3 2 14 3 6" xfId="33907"/>
    <cellStyle name="Normal 3 2 14 4" xfId="33908"/>
    <cellStyle name="Normal 3 2 14 4 2" xfId="33909"/>
    <cellStyle name="Normal 3 2 14 4 3" xfId="33910"/>
    <cellStyle name="Normal 3 2 14 4 4" xfId="33911"/>
    <cellStyle name="Normal 3 2 14 4 5" xfId="33912"/>
    <cellStyle name="Normal 3 2 14 4 6" xfId="33913"/>
    <cellStyle name="Normal 3 2 14 5" xfId="33914"/>
    <cellStyle name="Normal 3 2 14 5 2" xfId="33915"/>
    <cellStyle name="Normal 3 2 14 5 3" xfId="33916"/>
    <cellStyle name="Normal 3 2 14 5 4" xfId="33917"/>
    <cellStyle name="Normal 3 2 14 5 5" xfId="33918"/>
    <cellStyle name="Normal 3 2 14 5 6" xfId="33919"/>
    <cellStyle name="Normal 3 2 14 6" xfId="33920"/>
    <cellStyle name="Normal 3 2 14 6 2" xfId="33921"/>
    <cellStyle name="Normal 3 2 14 6 3" xfId="33922"/>
    <cellStyle name="Normal 3 2 14 6 4" xfId="33923"/>
    <cellStyle name="Normal 3 2 14 6 5" xfId="33924"/>
    <cellStyle name="Normal 3 2 14 6 6" xfId="33925"/>
    <cellStyle name="Normal 3 2 14 7" xfId="33926"/>
    <cellStyle name="Normal 3 2 14 7 2" xfId="33927"/>
    <cellStyle name="Normal 3 2 14 7 3" xfId="33928"/>
    <cellStyle name="Normal 3 2 14 7 4" xfId="33929"/>
    <cellStyle name="Normal 3 2 14 7 5" xfId="33930"/>
    <cellStyle name="Normal 3 2 14 7 6" xfId="33931"/>
    <cellStyle name="Normal 3 2 14 8" xfId="33932"/>
    <cellStyle name="Normal 3 2 14 9" xfId="33933"/>
    <cellStyle name="Normal 3 2 15" xfId="33934"/>
    <cellStyle name="Normal 3 2 15 10" xfId="33935"/>
    <cellStyle name="Normal 3 2 15 11" xfId="33936"/>
    <cellStyle name="Normal 3 2 15 2" xfId="33937"/>
    <cellStyle name="Normal 3 2 15 3" xfId="33938"/>
    <cellStyle name="Normal 3 2 15 4" xfId="33939"/>
    <cellStyle name="Normal 3 2 15 5" xfId="33940"/>
    <cellStyle name="Normal 3 2 15 6" xfId="33941"/>
    <cellStyle name="Normal 3 2 15 7" xfId="33942"/>
    <cellStyle name="Normal 3 2 15 8" xfId="33943"/>
    <cellStyle name="Normal 3 2 15 9" xfId="33944"/>
    <cellStyle name="Normal 3 2 16" xfId="33945"/>
    <cellStyle name="Normal 3 2 16 10" xfId="33946"/>
    <cellStyle name="Normal 3 2 16 11" xfId="33947"/>
    <cellStyle name="Normal 3 2 16 2" xfId="33948"/>
    <cellStyle name="Normal 3 2 16 3" xfId="33949"/>
    <cellStyle name="Normal 3 2 16 4" xfId="33950"/>
    <cellStyle name="Normal 3 2 16 5" xfId="33951"/>
    <cellStyle name="Normal 3 2 16 6" xfId="33952"/>
    <cellStyle name="Normal 3 2 16 7" xfId="33953"/>
    <cellStyle name="Normal 3 2 16 8" xfId="33954"/>
    <cellStyle name="Normal 3 2 16 9" xfId="33955"/>
    <cellStyle name="Normal 3 2 17" xfId="33956"/>
    <cellStyle name="Normal 3 2 17 2" xfId="33957"/>
    <cellStyle name="Normal 3 2 17 3" xfId="33958"/>
    <cellStyle name="Normal 3 2 17 4" xfId="33959"/>
    <cellStyle name="Normal 3 2 17 5" xfId="33960"/>
    <cellStyle name="Normal 3 2 17 6" xfId="33961"/>
    <cellStyle name="Normal 3 2 18" xfId="33962"/>
    <cellStyle name="Normal 3 2 18 2" xfId="33963"/>
    <cellStyle name="Normal 3 2 18 3" xfId="33964"/>
    <cellStyle name="Normal 3 2 18 4" xfId="33965"/>
    <cellStyle name="Normal 3 2 18 5" xfId="33966"/>
    <cellStyle name="Normal 3 2 18 6" xfId="33967"/>
    <cellStyle name="Normal 3 2 19" xfId="33968"/>
    <cellStyle name="Normal 3 2 19 2" xfId="33969"/>
    <cellStyle name="Normal 3 2 19 3" xfId="33970"/>
    <cellStyle name="Normal 3 2 19 4" xfId="33971"/>
    <cellStyle name="Normal 3 2 19 5" xfId="33972"/>
    <cellStyle name="Normal 3 2 19 6" xfId="33973"/>
    <cellStyle name="Normal 3 2 2" xfId="33974"/>
    <cellStyle name="Normal 3 2 2 10" xfId="33975"/>
    <cellStyle name="Normal 3 2 2 10 2" xfId="33976"/>
    <cellStyle name="Normal 3 2 2 10 2 2" xfId="33977"/>
    <cellStyle name="Normal 3 2 2 10 2 2 2" xfId="33978"/>
    <cellStyle name="Normal 3 2 2 10 2 2 2 2" xfId="33979"/>
    <cellStyle name="Normal 3 2 2 10 2 2 2 2 2" xfId="33980"/>
    <cellStyle name="Normal 3 2 2 10 2 2 2 3" xfId="33981"/>
    <cellStyle name="Normal 3 2 2 10 2 2 2 4" xfId="33982"/>
    <cellStyle name="Normal 3 2 2 10 2 2 3" xfId="33983"/>
    <cellStyle name="Normal 3 2 2 10 2 2 3 2" xfId="33984"/>
    <cellStyle name="Normal 3 2 2 10 2 2 4" xfId="33985"/>
    <cellStyle name="Normal 3 2 2 10 2 3" xfId="33986"/>
    <cellStyle name="Normal 3 2 2 10 2 3 2" xfId="33987"/>
    <cellStyle name="Normal 3 2 2 10 2 4" xfId="33988"/>
    <cellStyle name="Normal 3 2 2 10 2 5" xfId="33989"/>
    <cellStyle name="Normal 3 2 2 10 3" xfId="33990"/>
    <cellStyle name="Normal 3 2 2 10 4" xfId="33991"/>
    <cellStyle name="Normal 3 2 2 10 5" xfId="33992"/>
    <cellStyle name="Normal 3 2 2 10 5 2" xfId="33993"/>
    <cellStyle name="Normal 3 2 2 10 5 2 2" xfId="33994"/>
    <cellStyle name="Normal 3 2 2 10 5 3" xfId="33995"/>
    <cellStyle name="Normal 3 2 2 10 5 4" xfId="33996"/>
    <cellStyle name="Normal 3 2 2 10 6" xfId="33997"/>
    <cellStyle name="Normal 3 2 2 10 6 2" xfId="33998"/>
    <cellStyle name="Normal 3 2 2 10 7" xfId="33999"/>
    <cellStyle name="Normal 3 2 2 11" xfId="34000"/>
    <cellStyle name="Normal 3 2 2 12" xfId="34001"/>
    <cellStyle name="Normal 3 2 2 13" xfId="34002"/>
    <cellStyle name="Normal 3 2 2 13 2" xfId="34003"/>
    <cellStyle name="Normal 3 2 2 13 2 2" xfId="34004"/>
    <cellStyle name="Normal 3 2 2 13 2 2 2" xfId="34005"/>
    <cellStyle name="Normal 3 2 2 13 2 2 2 2" xfId="34006"/>
    <cellStyle name="Normal 3 2 2 13 2 2 3" xfId="34007"/>
    <cellStyle name="Normal 3 2 2 13 2 2 4" xfId="34008"/>
    <cellStyle name="Normal 3 2 2 13 2 3" xfId="34009"/>
    <cellStyle name="Normal 3 2 2 13 2 3 2" xfId="34010"/>
    <cellStyle name="Normal 3 2 2 13 2 4" xfId="34011"/>
    <cellStyle name="Normal 3 2 2 13 3" xfId="34012"/>
    <cellStyle name="Normal 3 2 2 13 3 2" xfId="34013"/>
    <cellStyle name="Normal 3 2 2 13 4" xfId="34014"/>
    <cellStyle name="Normal 3 2 2 13 5" xfId="34015"/>
    <cellStyle name="Normal 3 2 2 14" xfId="34016"/>
    <cellStyle name="Normal 3 2 2 15" xfId="34017"/>
    <cellStyle name="Normal 3 2 2 15 2" xfId="34018"/>
    <cellStyle name="Normal 3 2 2 15 2 2" xfId="34019"/>
    <cellStyle name="Normal 3 2 2 15 3" xfId="34020"/>
    <cellStyle name="Normal 3 2 2 15 4" xfId="34021"/>
    <cellStyle name="Normal 3 2 2 16" xfId="34022"/>
    <cellStyle name="Normal 3 2 2 16 2" xfId="34023"/>
    <cellStyle name="Normal 3 2 2 17" xfId="34024"/>
    <cellStyle name="Normal 3 2 2 18" xfId="34025"/>
    <cellStyle name="Normal 3 2 2 19" xfId="34026"/>
    <cellStyle name="Normal 3 2 2 2" xfId="34027"/>
    <cellStyle name="Normal 3 2 2 2 10" xfId="34028"/>
    <cellStyle name="Normal 3 2 2 2 11" xfId="34029"/>
    <cellStyle name="Normal 3 2 2 2 12" xfId="34030"/>
    <cellStyle name="Normal 3 2 2 2 12 2" xfId="34031"/>
    <cellStyle name="Normal 3 2 2 2 12 2 2" xfId="34032"/>
    <cellStyle name="Normal 3 2 2 2 12 2 2 2" xfId="34033"/>
    <cellStyle name="Normal 3 2 2 2 12 2 2 2 2" xfId="34034"/>
    <cellStyle name="Normal 3 2 2 2 12 2 2 3" xfId="34035"/>
    <cellStyle name="Normal 3 2 2 2 12 2 2 4" xfId="34036"/>
    <cellStyle name="Normal 3 2 2 2 12 2 3" xfId="34037"/>
    <cellStyle name="Normal 3 2 2 2 12 2 3 2" xfId="34038"/>
    <cellStyle name="Normal 3 2 2 2 12 2 4" xfId="34039"/>
    <cellStyle name="Normal 3 2 2 2 12 3" xfId="34040"/>
    <cellStyle name="Normal 3 2 2 2 12 3 2" xfId="34041"/>
    <cellStyle name="Normal 3 2 2 2 12 4" xfId="34042"/>
    <cellStyle name="Normal 3 2 2 2 12 5" xfId="34043"/>
    <cellStyle name="Normal 3 2 2 2 13" xfId="34044"/>
    <cellStyle name="Normal 3 2 2 2 14" xfId="34045"/>
    <cellStyle name="Normal 3 2 2 2 14 2" xfId="34046"/>
    <cellStyle name="Normal 3 2 2 2 14 2 2" xfId="34047"/>
    <cellStyle name="Normal 3 2 2 2 14 3" xfId="34048"/>
    <cellStyle name="Normal 3 2 2 2 14 4" xfId="34049"/>
    <cellStyle name="Normal 3 2 2 2 15" xfId="34050"/>
    <cellStyle name="Normal 3 2 2 2 15 2" xfId="34051"/>
    <cellStyle name="Normal 3 2 2 2 16" xfId="34052"/>
    <cellStyle name="Normal 3 2 2 2 17" xfId="34053"/>
    <cellStyle name="Normal 3 2 2 2 18" xfId="34054"/>
    <cellStyle name="Normal 3 2 2 2 2" xfId="34055"/>
    <cellStyle name="Normal 3 2 2 2 2 10" xfId="34056"/>
    <cellStyle name="Normal 3 2 2 2 2 11" xfId="34057"/>
    <cellStyle name="Normal 3 2 2 2 2 12" xfId="34058"/>
    <cellStyle name="Normal 3 2 2 2 2 2" xfId="34059"/>
    <cellStyle name="Normal 3 2 2 2 2 2 2" xfId="34060"/>
    <cellStyle name="Normal 3 2 2 2 2 2 2 2" xfId="34061"/>
    <cellStyle name="Normal 3 2 2 2 2 2 2 2 2" xfId="34062"/>
    <cellStyle name="Normal 3 2 2 2 2 2 2 2 2 2" xfId="34063"/>
    <cellStyle name="Normal 3 2 2 2 2 2 2 2 2 2 2" xfId="34064"/>
    <cellStyle name="Normal 3 2 2 2 2 2 2 2 2 2 2 2" xfId="34065"/>
    <cellStyle name="Normal 3 2 2 2 2 2 2 2 2 2 2 3" xfId="34066"/>
    <cellStyle name="Normal 3 2 2 2 2 2 2 2 2 2 2 4" xfId="34067"/>
    <cellStyle name="Normal 3 2 2 2 2 2 2 2 2 2 3" xfId="34068"/>
    <cellStyle name="Normal 3 2 2 2 2 2 2 2 2 2 4" xfId="34069"/>
    <cellStyle name="Normal 3 2 2 2 2 2 2 2 2 3" xfId="34070"/>
    <cellStyle name="Normal 3 2 2 2 2 2 2 2 2 4" xfId="34071"/>
    <cellStyle name="Normal 3 2 2 2 2 2 2 2 2 5" xfId="34072"/>
    <cellStyle name="Normal 3 2 2 2 2 2 2 2 2 6" xfId="34073"/>
    <cellStyle name="Normal 3 2 2 2 2 2 2 2 3" xfId="34074"/>
    <cellStyle name="Normal 3 2 2 2 2 2 2 2 3 2" xfId="34075"/>
    <cellStyle name="Normal 3 2 2 2 2 2 2 2 4" xfId="34076"/>
    <cellStyle name="Normal 3 2 2 2 2 2 2 2 5" xfId="34077"/>
    <cellStyle name="Normal 3 2 2 2 2 2 2 2 6" xfId="34078"/>
    <cellStyle name="Normal 3 2 2 2 2 2 2 3" xfId="34079"/>
    <cellStyle name="Normal 3 2 2 2 2 2 2 3 2" xfId="34080"/>
    <cellStyle name="Normal 3 2 2 2 2 2 2 4" xfId="34081"/>
    <cellStyle name="Normal 3 2 2 2 2 2 2 5" xfId="34082"/>
    <cellStyle name="Normal 3 2 2 2 2 2 2 6" xfId="34083"/>
    <cellStyle name="Normal 3 2 2 2 2 2 2 7" xfId="34084"/>
    <cellStyle name="Normal 3 2 2 2 2 2 3" xfId="34085"/>
    <cellStyle name="Normal 3 2 2 2 2 2 4" xfId="34086"/>
    <cellStyle name="Normal 3 2 2 2 2 2 5" xfId="34087"/>
    <cellStyle name="Normal 3 2 2 2 2 2 5 2" xfId="34088"/>
    <cellStyle name="Normal 3 2 2 2 2 2 5 2 2" xfId="34089"/>
    <cellStyle name="Normal 3 2 2 2 2 2 5 3" xfId="34090"/>
    <cellStyle name="Normal 3 2 2 2 2 2 5 4" xfId="34091"/>
    <cellStyle name="Normal 3 2 2 2 2 2 6" xfId="34092"/>
    <cellStyle name="Normal 3 2 2 2 2 2 6 2" xfId="34093"/>
    <cellStyle name="Normal 3 2 2 2 2 2 7" xfId="34094"/>
    <cellStyle name="Normal 3 2 2 2 2 2 8" xfId="34095"/>
    <cellStyle name="Normal 3 2 2 2 2 2 9" xfId="34096"/>
    <cellStyle name="Normal 3 2 2 2 2 3" xfId="34097"/>
    <cellStyle name="Normal 3 2 2 2 2 4" xfId="34098"/>
    <cellStyle name="Normal 3 2 2 2 2 5" xfId="34099"/>
    <cellStyle name="Normal 3 2 2 2 2 6" xfId="34100"/>
    <cellStyle name="Normal 3 2 2 2 2 6 2" xfId="34101"/>
    <cellStyle name="Normal 3 2 2 2 2 6 2 2" xfId="34102"/>
    <cellStyle name="Normal 3 2 2 2 2 6 2 2 2" xfId="34103"/>
    <cellStyle name="Normal 3 2 2 2 2 6 2 2 2 2" xfId="34104"/>
    <cellStyle name="Normal 3 2 2 2 2 6 2 2 3" xfId="34105"/>
    <cellStyle name="Normal 3 2 2 2 2 6 2 2 4" xfId="34106"/>
    <cellStyle name="Normal 3 2 2 2 2 6 2 3" xfId="34107"/>
    <cellStyle name="Normal 3 2 2 2 2 6 2 3 2" xfId="34108"/>
    <cellStyle name="Normal 3 2 2 2 2 6 2 4" xfId="34109"/>
    <cellStyle name="Normal 3 2 2 2 2 6 3" xfId="34110"/>
    <cellStyle name="Normal 3 2 2 2 2 6 3 2" xfId="34111"/>
    <cellStyle name="Normal 3 2 2 2 2 6 4" xfId="34112"/>
    <cellStyle name="Normal 3 2 2 2 2 6 5" xfId="34113"/>
    <cellStyle name="Normal 3 2 2 2 2 7" xfId="34114"/>
    <cellStyle name="Normal 3 2 2 2 2 8" xfId="34115"/>
    <cellStyle name="Normal 3 2 2 2 2 8 2" xfId="34116"/>
    <cellStyle name="Normal 3 2 2 2 2 8 2 2" xfId="34117"/>
    <cellStyle name="Normal 3 2 2 2 2 8 3" xfId="34118"/>
    <cellStyle name="Normal 3 2 2 2 2 8 4" xfId="34119"/>
    <cellStyle name="Normal 3 2 2 2 2 9" xfId="34120"/>
    <cellStyle name="Normal 3 2 2 2 2 9 2" xfId="34121"/>
    <cellStyle name="Normal 3 2 2 2 3" xfId="34122"/>
    <cellStyle name="Normal 3 2 2 2 3 2" xfId="34123"/>
    <cellStyle name="Normal 3 2 2 2 3 3" xfId="34124"/>
    <cellStyle name="Normal 3 2 2 2 3 4" xfId="34125"/>
    <cellStyle name="Normal 3 2 2 2 3 5" xfId="34126"/>
    <cellStyle name="Normal 3 2 2 2 3 6" xfId="34127"/>
    <cellStyle name="Normal 3 2 2 2 4" xfId="34128"/>
    <cellStyle name="Normal 3 2 2 2 4 2" xfId="34129"/>
    <cellStyle name="Normal 3 2 2 2 4 3" xfId="34130"/>
    <cellStyle name="Normal 3 2 2 2 4 4" xfId="34131"/>
    <cellStyle name="Normal 3 2 2 2 4 5" xfId="34132"/>
    <cellStyle name="Normal 3 2 2 2 4 6" xfId="34133"/>
    <cellStyle name="Normal 3 2 2 2 5" xfId="34134"/>
    <cellStyle name="Normal 3 2 2 2 5 2" xfId="34135"/>
    <cellStyle name="Normal 3 2 2 2 5 3" xfId="34136"/>
    <cellStyle name="Normal 3 2 2 2 5 4" xfId="34137"/>
    <cellStyle name="Normal 3 2 2 2 5 5" xfId="34138"/>
    <cellStyle name="Normal 3 2 2 2 5 6" xfId="34139"/>
    <cellStyle name="Normal 3 2 2 2 6" xfId="34140"/>
    <cellStyle name="Normal 3 2 2 2 6 2" xfId="34141"/>
    <cellStyle name="Normal 3 2 2 2 6 3" xfId="34142"/>
    <cellStyle name="Normal 3 2 2 2 6 4" xfId="34143"/>
    <cellStyle name="Normal 3 2 2 2 6 5" xfId="34144"/>
    <cellStyle name="Normal 3 2 2 2 6 6" xfId="34145"/>
    <cellStyle name="Normal 3 2 2 2 7" xfId="34146"/>
    <cellStyle name="Normal 3 2 2 2 7 2" xfId="34147"/>
    <cellStyle name="Normal 3 2 2 2 7 3" xfId="34148"/>
    <cellStyle name="Normal 3 2 2 2 7 4" xfId="34149"/>
    <cellStyle name="Normal 3 2 2 2 7 5" xfId="34150"/>
    <cellStyle name="Normal 3 2 2 2 7 6" xfId="34151"/>
    <cellStyle name="Normal 3 2 2 2 8" xfId="34152"/>
    <cellStyle name="Normal 3 2 2 2 8 2" xfId="34153"/>
    <cellStyle name="Normal 3 2 2 2 8 3" xfId="34154"/>
    <cellStyle name="Normal 3 2 2 2 8 4" xfId="34155"/>
    <cellStyle name="Normal 3 2 2 2 8 5" xfId="34156"/>
    <cellStyle name="Normal 3 2 2 2 8 6" xfId="34157"/>
    <cellStyle name="Normal 3 2 2 2 9" xfId="34158"/>
    <cellStyle name="Normal 3 2 2 2 9 2" xfId="34159"/>
    <cellStyle name="Normal 3 2 2 2 9 2 2" xfId="34160"/>
    <cellStyle name="Normal 3 2 2 2 9 2 2 2" xfId="34161"/>
    <cellStyle name="Normal 3 2 2 2 9 2 2 2 2" xfId="34162"/>
    <cellStyle name="Normal 3 2 2 2 9 2 2 2 2 2" xfId="34163"/>
    <cellStyle name="Normal 3 2 2 2 9 2 2 2 3" xfId="34164"/>
    <cellStyle name="Normal 3 2 2 2 9 2 2 2 4" xfId="34165"/>
    <cellStyle name="Normal 3 2 2 2 9 2 2 3" xfId="34166"/>
    <cellStyle name="Normal 3 2 2 2 9 2 2 3 2" xfId="34167"/>
    <cellStyle name="Normal 3 2 2 2 9 2 2 4" xfId="34168"/>
    <cellStyle name="Normal 3 2 2 2 9 2 3" xfId="34169"/>
    <cellStyle name="Normal 3 2 2 2 9 2 3 2" xfId="34170"/>
    <cellStyle name="Normal 3 2 2 2 9 2 4" xfId="34171"/>
    <cellStyle name="Normal 3 2 2 2 9 2 5" xfId="34172"/>
    <cellStyle name="Normal 3 2 2 2 9 3" xfId="34173"/>
    <cellStyle name="Normal 3 2 2 2 9 4" xfId="34174"/>
    <cellStyle name="Normal 3 2 2 2 9 5" xfId="34175"/>
    <cellStyle name="Normal 3 2 2 2 9 5 2" xfId="34176"/>
    <cellStyle name="Normal 3 2 2 2 9 5 2 2" xfId="34177"/>
    <cellStyle name="Normal 3 2 2 2 9 5 3" xfId="34178"/>
    <cellStyle name="Normal 3 2 2 2 9 5 4" xfId="34179"/>
    <cellStyle name="Normal 3 2 2 2 9 6" xfId="34180"/>
    <cellStyle name="Normal 3 2 2 2 9 6 2" xfId="34181"/>
    <cellStyle name="Normal 3 2 2 2 9 7" xfId="34182"/>
    <cellStyle name="Normal 3 2 2 20" xfId="34183"/>
    <cellStyle name="Normal 3 2 2 3" xfId="34184"/>
    <cellStyle name="Normal 3 2 2 4" xfId="34185"/>
    <cellStyle name="Normal 3 2 2 5" xfId="34186"/>
    <cellStyle name="Normal 3 2 2 6" xfId="34187"/>
    <cellStyle name="Normal 3 2 2 7" xfId="34188"/>
    <cellStyle name="Normal 3 2 2 8" xfId="34189"/>
    <cellStyle name="Normal 3 2 2 9" xfId="34190"/>
    <cellStyle name="Normal 3 2 20" xfId="34191"/>
    <cellStyle name="Normal 3 2 20 2" xfId="34192"/>
    <cellStyle name="Normal 3 2 20 3" xfId="34193"/>
    <cellStyle name="Normal 3 2 20 4" xfId="34194"/>
    <cellStyle name="Normal 3 2 20 5" xfId="34195"/>
    <cellStyle name="Normal 3 2 20 6" xfId="34196"/>
    <cellStyle name="Normal 3 2 21" xfId="34197"/>
    <cellStyle name="Normal 3 2 21 2" xfId="34198"/>
    <cellStyle name="Normal 3 2 21 2 2" xfId="34199"/>
    <cellStyle name="Normal 3 2 21 2 2 2" xfId="34200"/>
    <cellStyle name="Normal 3 2 21 2 2 2 2" xfId="34201"/>
    <cellStyle name="Normal 3 2 21 2 2 2 2 2" xfId="34202"/>
    <cellStyle name="Normal 3 2 21 2 2 2 3" xfId="34203"/>
    <cellStyle name="Normal 3 2 21 2 2 2 4" xfId="34204"/>
    <cellStyle name="Normal 3 2 21 2 2 3" xfId="34205"/>
    <cellStyle name="Normal 3 2 21 2 2 3 2" xfId="34206"/>
    <cellStyle name="Normal 3 2 21 2 2 4" xfId="34207"/>
    <cellStyle name="Normal 3 2 21 2 3" xfId="34208"/>
    <cellStyle name="Normal 3 2 21 2 3 2" xfId="34209"/>
    <cellStyle name="Normal 3 2 21 2 4" xfId="34210"/>
    <cellStyle name="Normal 3 2 21 2 5" xfId="34211"/>
    <cellStyle name="Normal 3 2 21 3" xfId="34212"/>
    <cellStyle name="Normal 3 2 21 4" xfId="34213"/>
    <cellStyle name="Normal 3 2 21 5" xfId="34214"/>
    <cellStyle name="Normal 3 2 21 5 2" xfId="34215"/>
    <cellStyle name="Normal 3 2 21 5 2 2" xfId="34216"/>
    <cellStyle name="Normal 3 2 21 5 3" xfId="34217"/>
    <cellStyle name="Normal 3 2 21 5 4" xfId="34218"/>
    <cellStyle name="Normal 3 2 21 6" xfId="34219"/>
    <cellStyle name="Normal 3 2 21 6 2" xfId="34220"/>
    <cellStyle name="Normal 3 2 21 7" xfId="34221"/>
    <cellStyle name="Normal 3 2 22" xfId="34222"/>
    <cellStyle name="Normal 3 2 23" xfId="34223"/>
    <cellStyle name="Normal 3 2 24" xfId="34224"/>
    <cellStyle name="Normal 3 2 24 2" xfId="34225"/>
    <cellStyle name="Normal 3 2 24 2 2" xfId="34226"/>
    <cellStyle name="Normal 3 2 24 2 2 2" xfId="34227"/>
    <cellStyle name="Normal 3 2 24 2 2 2 2" xfId="34228"/>
    <cellStyle name="Normal 3 2 24 2 2 3" xfId="34229"/>
    <cellStyle name="Normal 3 2 24 2 2 4" xfId="34230"/>
    <cellStyle name="Normal 3 2 24 2 3" xfId="34231"/>
    <cellStyle name="Normal 3 2 24 2 3 2" xfId="34232"/>
    <cellStyle name="Normal 3 2 24 2 4" xfId="34233"/>
    <cellStyle name="Normal 3 2 24 3" xfId="34234"/>
    <cellStyle name="Normal 3 2 24 3 2" xfId="34235"/>
    <cellStyle name="Normal 3 2 24 4" xfId="34236"/>
    <cellStyle name="Normal 3 2 24 5" xfId="34237"/>
    <cellStyle name="Normal 3 2 25" xfId="34238"/>
    <cellStyle name="Normal 3 2 26" xfId="34239"/>
    <cellStyle name="Normal 3 2 26 2" xfId="34240"/>
    <cellStyle name="Normal 3 2 26 2 2" xfId="34241"/>
    <cellStyle name="Normal 3 2 26 3" xfId="34242"/>
    <cellStyle name="Normal 3 2 26 4" xfId="34243"/>
    <cellStyle name="Normal 3 2 27" xfId="34244"/>
    <cellStyle name="Normal 3 2 27 2" xfId="34245"/>
    <cellStyle name="Normal 3 2 28" xfId="34246"/>
    <cellStyle name="Normal 3 2 29" xfId="34247"/>
    <cellStyle name="Normal 3 2 3" xfId="34248"/>
    <cellStyle name="Normal 3 2 3 2" xfId="34249"/>
    <cellStyle name="Normal 3 2 3 3" xfId="34250"/>
    <cellStyle name="Normal 3 2 3 4" xfId="34251"/>
    <cellStyle name="Normal 3 2 30" xfId="34252"/>
    <cellStyle name="Normal 3 2 31" xfId="34253"/>
    <cellStyle name="Normal 3 2 32" xfId="34254"/>
    <cellStyle name="Normal 3 2 4" xfId="34255"/>
    <cellStyle name="Normal 3 2 4 2" xfId="34256"/>
    <cellStyle name="Normal 3 2 4 3" xfId="34257"/>
    <cellStyle name="Normal 3 2 5" xfId="34258"/>
    <cellStyle name="Normal 3 2 5 10" xfId="34259"/>
    <cellStyle name="Normal 3 2 5 11" xfId="34260"/>
    <cellStyle name="Normal 3 2 5 12" xfId="34261"/>
    <cellStyle name="Normal 3 2 5 13" xfId="34262"/>
    <cellStyle name="Normal 3 2 5 2" xfId="34263"/>
    <cellStyle name="Normal 3 2 5 2 10" xfId="34264"/>
    <cellStyle name="Normal 3 2 5 2 11" xfId="34265"/>
    <cellStyle name="Normal 3 2 5 2 12" xfId="34266"/>
    <cellStyle name="Normal 3 2 5 2 2" xfId="34267"/>
    <cellStyle name="Normal 3 2 5 2 2 2" xfId="34268"/>
    <cellStyle name="Normal 3 2 5 2 2 3" xfId="34269"/>
    <cellStyle name="Normal 3 2 5 2 2 4" xfId="34270"/>
    <cellStyle name="Normal 3 2 5 2 2 5" xfId="34271"/>
    <cellStyle name="Normal 3 2 5 2 2 6" xfId="34272"/>
    <cellStyle name="Normal 3 2 5 2 3" xfId="34273"/>
    <cellStyle name="Normal 3 2 5 2 3 2" xfId="34274"/>
    <cellStyle name="Normal 3 2 5 2 3 3" xfId="34275"/>
    <cellStyle name="Normal 3 2 5 2 3 4" xfId="34276"/>
    <cellStyle name="Normal 3 2 5 2 3 5" xfId="34277"/>
    <cellStyle name="Normal 3 2 5 2 3 6" xfId="34278"/>
    <cellStyle name="Normal 3 2 5 2 4" xfId="34279"/>
    <cellStyle name="Normal 3 2 5 2 4 2" xfId="34280"/>
    <cellStyle name="Normal 3 2 5 2 4 3" xfId="34281"/>
    <cellStyle name="Normal 3 2 5 2 4 4" xfId="34282"/>
    <cellStyle name="Normal 3 2 5 2 4 5" xfId="34283"/>
    <cellStyle name="Normal 3 2 5 2 4 6" xfId="34284"/>
    <cellStyle name="Normal 3 2 5 2 5" xfId="34285"/>
    <cellStyle name="Normal 3 2 5 2 5 2" xfId="34286"/>
    <cellStyle name="Normal 3 2 5 2 5 3" xfId="34287"/>
    <cellStyle name="Normal 3 2 5 2 5 4" xfId="34288"/>
    <cellStyle name="Normal 3 2 5 2 5 5" xfId="34289"/>
    <cellStyle name="Normal 3 2 5 2 5 6" xfId="34290"/>
    <cellStyle name="Normal 3 2 5 2 6" xfId="34291"/>
    <cellStyle name="Normal 3 2 5 2 6 2" xfId="34292"/>
    <cellStyle name="Normal 3 2 5 2 6 3" xfId="34293"/>
    <cellStyle name="Normal 3 2 5 2 6 4" xfId="34294"/>
    <cellStyle name="Normal 3 2 5 2 6 5" xfId="34295"/>
    <cellStyle name="Normal 3 2 5 2 6 6" xfId="34296"/>
    <cellStyle name="Normal 3 2 5 2 7" xfId="34297"/>
    <cellStyle name="Normal 3 2 5 2 7 2" xfId="34298"/>
    <cellStyle name="Normal 3 2 5 2 7 3" xfId="34299"/>
    <cellStyle name="Normal 3 2 5 2 7 4" xfId="34300"/>
    <cellStyle name="Normal 3 2 5 2 7 5" xfId="34301"/>
    <cellStyle name="Normal 3 2 5 2 7 6" xfId="34302"/>
    <cellStyle name="Normal 3 2 5 2 8" xfId="34303"/>
    <cellStyle name="Normal 3 2 5 2 9" xfId="34304"/>
    <cellStyle name="Normal 3 2 5 3" xfId="34305"/>
    <cellStyle name="Normal 3 2 5 3 2" xfId="34306"/>
    <cellStyle name="Normal 3 2 5 3 3" xfId="34307"/>
    <cellStyle name="Normal 3 2 5 3 4" xfId="34308"/>
    <cellStyle name="Normal 3 2 5 3 5" xfId="34309"/>
    <cellStyle name="Normal 3 2 5 3 6" xfId="34310"/>
    <cellStyle name="Normal 3 2 5 4" xfId="34311"/>
    <cellStyle name="Normal 3 2 5 4 2" xfId="34312"/>
    <cellStyle name="Normal 3 2 5 4 3" xfId="34313"/>
    <cellStyle name="Normal 3 2 5 4 4" xfId="34314"/>
    <cellStyle name="Normal 3 2 5 4 5" xfId="34315"/>
    <cellStyle name="Normal 3 2 5 4 6" xfId="34316"/>
    <cellStyle name="Normal 3 2 5 5" xfId="34317"/>
    <cellStyle name="Normal 3 2 5 5 2" xfId="34318"/>
    <cellStyle name="Normal 3 2 5 5 3" xfId="34319"/>
    <cellStyle name="Normal 3 2 5 5 4" xfId="34320"/>
    <cellStyle name="Normal 3 2 5 5 5" xfId="34321"/>
    <cellStyle name="Normal 3 2 5 5 6" xfId="34322"/>
    <cellStyle name="Normal 3 2 5 6" xfId="34323"/>
    <cellStyle name="Normal 3 2 5 6 2" xfId="34324"/>
    <cellStyle name="Normal 3 2 5 6 3" xfId="34325"/>
    <cellStyle name="Normal 3 2 5 6 4" xfId="34326"/>
    <cellStyle name="Normal 3 2 5 6 5" xfId="34327"/>
    <cellStyle name="Normal 3 2 5 6 6" xfId="34328"/>
    <cellStyle name="Normal 3 2 5 7" xfId="34329"/>
    <cellStyle name="Normal 3 2 5 7 2" xfId="34330"/>
    <cellStyle name="Normal 3 2 5 7 3" xfId="34331"/>
    <cellStyle name="Normal 3 2 5 7 4" xfId="34332"/>
    <cellStyle name="Normal 3 2 5 7 5" xfId="34333"/>
    <cellStyle name="Normal 3 2 5 7 6" xfId="34334"/>
    <cellStyle name="Normal 3 2 5 8" xfId="34335"/>
    <cellStyle name="Normal 3 2 5 8 2" xfId="34336"/>
    <cellStyle name="Normal 3 2 5 8 3" xfId="34337"/>
    <cellStyle name="Normal 3 2 5 8 4" xfId="34338"/>
    <cellStyle name="Normal 3 2 5 8 5" xfId="34339"/>
    <cellStyle name="Normal 3 2 5 8 6" xfId="34340"/>
    <cellStyle name="Normal 3 2 5 9" xfId="34341"/>
    <cellStyle name="Normal 3 2 6" xfId="34342"/>
    <cellStyle name="Normal 3 2 6 10" xfId="34343"/>
    <cellStyle name="Normal 3 2 6 11" xfId="34344"/>
    <cellStyle name="Normal 3 2 6 12" xfId="34345"/>
    <cellStyle name="Normal 3 2 6 13" xfId="34346"/>
    <cellStyle name="Normal 3 2 6 2" xfId="34347"/>
    <cellStyle name="Normal 3 2 6 2 10" xfId="34348"/>
    <cellStyle name="Normal 3 2 6 2 11" xfId="34349"/>
    <cellStyle name="Normal 3 2 6 2 12" xfId="34350"/>
    <cellStyle name="Normal 3 2 6 2 2" xfId="34351"/>
    <cellStyle name="Normal 3 2 6 2 2 2" xfId="34352"/>
    <cellStyle name="Normal 3 2 6 2 2 3" xfId="34353"/>
    <cellStyle name="Normal 3 2 6 2 2 4" xfId="34354"/>
    <cellStyle name="Normal 3 2 6 2 2 5" xfId="34355"/>
    <cellStyle name="Normal 3 2 6 2 2 6" xfId="34356"/>
    <cellStyle name="Normal 3 2 6 2 3" xfId="34357"/>
    <cellStyle name="Normal 3 2 6 2 3 2" xfId="34358"/>
    <cellStyle name="Normal 3 2 6 2 3 3" xfId="34359"/>
    <cellStyle name="Normal 3 2 6 2 3 4" xfId="34360"/>
    <cellStyle name="Normal 3 2 6 2 3 5" xfId="34361"/>
    <cellStyle name="Normal 3 2 6 2 3 6" xfId="34362"/>
    <cellStyle name="Normal 3 2 6 2 4" xfId="34363"/>
    <cellStyle name="Normal 3 2 6 2 4 2" xfId="34364"/>
    <cellStyle name="Normal 3 2 6 2 4 3" xfId="34365"/>
    <cellStyle name="Normal 3 2 6 2 4 4" xfId="34366"/>
    <cellStyle name="Normal 3 2 6 2 4 5" xfId="34367"/>
    <cellStyle name="Normal 3 2 6 2 4 6" xfId="34368"/>
    <cellStyle name="Normal 3 2 6 2 5" xfId="34369"/>
    <cellStyle name="Normal 3 2 6 2 5 2" xfId="34370"/>
    <cellStyle name="Normal 3 2 6 2 5 3" xfId="34371"/>
    <cellStyle name="Normal 3 2 6 2 5 4" xfId="34372"/>
    <cellStyle name="Normal 3 2 6 2 5 5" xfId="34373"/>
    <cellStyle name="Normal 3 2 6 2 5 6" xfId="34374"/>
    <cellStyle name="Normal 3 2 6 2 6" xfId="34375"/>
    <cellStyle name="Normal 3 2 6 2 6 2" xfId="34376"/>
    <cellStyle name="Normal 3 2 6 2 6 3" xfId="34377"/>
    <cellStyle name="Normal 3 2 6 2 6 4" xfId="34378"/>
    <cellStyle name="Normal 3 2 6 2 6 5" xfId="34379"/>
    <cellStyle name="Normal 3 2 6 2 6 6" xfId="34380"/>
    <cellStyle name="Normal 3 2 6 2 7" xfId="34381"/>
    <cellStyle name="Normal 3 2 6 2 7 2" xfId="34382"/>
    <cellStyle name="Normal 3 2 6 2 7 3" xfId="34383"/>
    <cellStyle name="Normal 3 2 6 2 7 4" xfId="34384"/>
    <cellStyle name="Normal 3 2 6 2 7 5" xfId="34385"/>
    <cellStyle name="Normal 3 2 6 2 7 6" xfId="34386"/>
    <cellStyle name="Normal 3 2 6 2 8" xfId="34387"/>
    <cellStyle name="Normal 3 2 6 2 9" xfId="34388"/>
    <cellStyle name="Normal 3 2 6 3" xfId="34389"/>
    <cellStyle name="Normal 3 2 6 3 2" xfId="34390"/>
    <cellStyle name="Normal 3 2 6 3 3" xfId="34391"/>
    <cellStyle name="Normal 3 2 6 3 4" xfId="34392"/>
    <cellStyle name="Normal 3 2 6 3 5" xfId="34393"/>
    <cellStyle name="Normal 3 2 6 3 6" xfId="34394"/>
    <cellStyle name="Normal 3 2 6 4" xfId="34395"/>
    <cellStyle name="Normal 3 2 6 4 2" xfId="34396"/>
    <cellStyle name="Normal 3 2 6 4 3" xfId="34397"/>
    <cellStyle name="Normal 3 2 6 4 4" xfId="34398"/>
    <cellStyle name="Normal 3 2 6 4 5" xfId="34399"/>
    <cellStyle name="Normal 3 2 6 4 6" xfId="34400"/>
    <cellStyle name="Normal 3 2 6 5" xfId="34401"/>
    <cellStyle name="Normal 3 2 6 5 2" xfId="34402"/>
    <cellStyle name="Normal 3 2 6 5 3" xfId="34403"/>
    <cellStyle name="Normal 3 2 6 5 4" xfId="34404"/>
    <cellStyle name="Normal 3 2 6 5 5" xfId="34405"/>
    <cellStyle name="Normal 3 2 6 5 6" xfId="34406"/>
    <cellStyle name="Normal 3 2 6 6" xfId="34407"/>
    <cellStyle name="Normal 3 2 6 6 2" xfId="34408"/>
    <cellStyle name="Normal 3 2 6 6 3" xfId="34409"/>
    <cellStyle name="Normal 3 2 6 6 4" xfId="34410"/>
    <cellStyle name="Normal 3 2 6 6 5" xfId="34411"/>
    <cellStyle name="Normal 3 2 6 6 6" xfId="34412"/>
    <cellStyle name="Normal 3 2 6 7" xfId="34413"/>
    <cellStyle name="Normal 3 2 6 7 2" xfId="34414"/>
    <cellStyle name="Normal 3 2 6 7 3" xfId="34415"/>
    <cellStyle name="Normal 3 2 6 7 4" xfId="34416"/>
    <cellStyle name="Normal 3 2 6 7 5" xfId="34417"/>
    <cellStyle name="Normal 3 2 6 7 6" xfId="34418"/>
    <cellStyle name="Normal 3 2 6 8" xfId="34419"/>
    <cellStyle name="Normal 3 2 6 8 2" xfId="34420"/>
    <cellStyle name="Normal 3 2 6 8 3" xfId="34421"/>
    <cellStyle name="Normal 3 2 6 8 4" xfId="34422"/>
    <cellStyle name="Normal 3 2 6 8 5" xfId="34423"/>
    <cellStyle name="Normal 3 2 6 8 6" xfId="34424"/>
    <cellStyle name="Normal 3 2 6 9" xfId="34425"/>
    <cellStyle name="Normal 3 2 7" xfId="34426"/>
    <cellStyle name="Normal 3 2 7 10" xfId="34427"/>
    <cellStyle name="Normal 3 2 7 11" xfId="34428"/>
    <cellStyle name="Normal 3 2 7 12" xfId="34429"/>
    <cellStyle name="Normal 3 2 7 13" xfId="34430"/>
    <cellStyle name="Normal 3 2 7 2" xfId="34431"/>
    <cellStyle name="Normal 3 2 7 2 10" xfId="34432"/>
    <cellStyle name="Normal 3 2 7 2 11" xfId="34433"/>
    <cellStyle name="Normal 3 2 7 2 12" xfId="34434"/>
    <cellStyle name="Normal 3 2 7 2 2" xfId="34435"/>
    <cellStyle name="Normal 3 2 7 2 2 2" xfId="34436"/>
    <cellStyle name="Normal 3 2 7 2 2 3" xfId="34437"/>
    <cellStyle name="Normal 3 2 7 2 2 4" xfId="34438"/>
    <cellStyle name="Normal 3 2 7 2 2 5" xfId="34439"/>
    <cellStyle name="Normal 3 2 7 2 2 6" xfId="34440"/>
    <cellStyle name="Normal 3 2 7 2 3" xfId="34441"/>
    <cellStyle name="Normal 3 2 7 2 3 2" xfId="34442"/>
    <cellStyle name="Normal 3 2 7 2 3 3" xfId="34443"/>
    <cellStyle name="Normal 3 2 7 2 3 4" xfId="34444"/>
    <cellStyle name="Normal 3 2 7 2 3 5" xfId="34445"/>
    <cellStyle name="Normal 3 2 7 2 3 6" xfId="34446"/>
    <cellStyle name="Normal 3 2 7 2 4" xfId="34447"/>
    <cellStyle name="Normal 3 2 7 2 4 2" xfId="34448"/>
    <cellStyle name="Normal 3 2 7 2 4 3" xfId="34449"/>
    <cellStyle name="Normal 3 2 7 2 4 4" xfId="34450"/>
    <cellStyle name="Normal 3 2 7 2 4 5" xfId="34451"/>
    <cellStyle name="Normal 3 2 7 2 4 6" xfId="34452"/>
    <cellStyle name="Normal 3 2 7 2 5" xfId="34453"/>
    <cellStyle name="Normal 3 2 7 2 5 2" xfId="34454"/>
    <cellStyle name="Normal 3 2 7 2 5 3" xfId="34455"/>
    <cellStyle name="Normal 3 2 7 2 5 4" xfId="34456"/>
    <cellStyle name="Normal 3 2 7 2 5 5" xfId="34457"/>
    <cellStyle name="Normal 3 2 7 2 5 6" xfId="34458"/>
    <cellStyle name="Normal 3 2 7 2 6" xfId="34459"/>
    <cellStyle name="Normal 3 2 7 2 6 2" xfId="34460"/>
    <cellStyle name="Normal 3 2 7 2 6 3" xfId="34461"/>
    <cellStyle name="Normal 3 2 7 2 6 4" xfId="34462"/>
    <cellStyle name="Normal 3 2 7 2 6 5" xfId="34463"/>
    <cellStyle name="Normal 3 2 7 2 6 6" xfId="34464"/>
    <cellStyle name="Normal 3 2 7 2 7" xfId="34465"/>
    <cellStyle name="Normal 3 2 7 2 7 2" xfId="34466"/>
    <cellStyle name="Normal 3 2 7 2 7 3" xfId="34467"/>
    <cellStyle name="Normal 3 2 7 2 7 4" xfId="34468"/>
    <cellStyle name="Normal 3 2 7 2 7 5" xfId="34469"/>
    <cellStyle name="Normal 3 2 7 2 7 6" xfId="34470"/>
    <cellStyle name="Normal 3 2 7 2 8" xfId="34471"/>
    <cellStyle name="Normal 3 2 7 2 9" xfId="34472"/>
    <cellStyle name="Normal 3 2 7 3" xfId="34473"/>
    <cellStyle name="Normal 3 2 7 3 2" xfId="34474"/>
    <cellStyle name="Normal 3 2 7 3 3" xfId="34475"/>
    <cellStyle name="Normal 3 2 7 3 4" xfId="34476"/>
    <cellStyle name="Normal 3 2 7 3 5" xfId="34477"/>
    <cellStyle name="Normal 3 2 7 3 6" xfId="34478"/>
    <cellStyle name="Normal 3 2 7 4" xfId="34479"/>
    <cellStyle name="Normal 3 2 7 4 2" xfId="34480"/>
    <cellStyle name="Normal 3 2 7 4 3" xfId="34481"/>
    <cellStyle name="Normal 3 2 7 4 4" xfId="34482"/>
    <cellStyle name="Normal 3 2 7 4 5" xfId="34483"/>
    <cellStyle name="Normal 3 2 7 4 6" xfId="34484"/>
    <cellStyle name="Normal 3 2 7 5" xfId="34485"/>
    <cellStyle name="Normal 3 2 7 5 2" xfId="34486"/>
    <cellStyle name="Normal 3 2 7 5 3" xfId="34487"/>
    <cellStyle name="Normal 3 2 7 5 4" xfId="34488"/>
    <cellStyle name="Normal 3 2 7 5 5" xfId="34489"/>
    <cellStyle name="Normal 3 2 7 5 6" xfId="34490"/>
    <cellStyle name="Normal 3 2 7 6" xfId="34491"/>
    <cellStyle name="Normal 3 2 7 6 2" xfId="34492"/>
    <cellStyle name="Normal 3 2 7 6 3" xfId="34493"/>
    <cellStyle name="Normal 3 2 7 6 4" xfId="34494"/>
    <cellStyle name="Normal 3 2 7 6 5" xfId="34495"/>
    <cellStyle name="Normal 3 2 7 6 6" xfId="34496"/>
    <cellStyle name="Normal 3 2 7 7" xfId="34497"/>
    <cellStyle name="Normal 3 2 7 7 2" xfId="34498"/>
    <cellStyle name="Normal 3 2 7 7 3" xfId="34499"/>
    <cellStyle name="Normal 3 2 7 7 4" xfId="34500"/>
    <cellStyle name="Normal 3 2 7 7 5" xfId="34501"/>
    <cellStyle name="Normal 3 2 7 7 6" xfId="34502"/>
    <cellStyle name="Normal 3 2 7 8" xfId="34503"/>
    <cellStyle name="Normal 3 2 7 8 2" xfId="34504"/>
    <cellStyle name="Normal 3 2 7 8 3" xfId="34505"/>
    <cellStyle name="Normal 3 2 7 8 4" xfId="34506"/>
    <cellStyle name="Normal 3 2 7 8 5" xfId="34507"/>
    <cellStyle name="Normal 3 2 7 8 6" xfId="34508"/>
    <cellStyle name="Normal 3 2 7 9" xfId="34509"/>
    <cellStyle name="Normal 3 2 8" xfId="34510"/>
    <cellStyle name="Normal 3 2 8 2" xfId="34511"/>
    <cellStyle name="Normal 3 2 8 2 10" xfId="34512"/>
    <cellStyle name="Normal 3 2 8 2 11" xfId="34513"/>
    <cellStyle name="Normal 3 2 8 2 12" xfId="34514"/>
    <cellStyle name="Normal 3 2 8 2 2" xfId="34515"/>
    <cellStyle name="Normal 3 2 8 2 2 2" xfId="34516"/>
    <cellStyle name="Normal 3 2 8 2 2 3" xfId="34517"/>
    <cellStyle name="Normal 3 2 8 2 2 4" xfId="34518"/>
    <cellStyle name="Normal 3 2 8 2 2 5" xfId="34519"/>
    <cellStyle name="Normal 3 2 8 2 2 6" xfId="34520"/>
    <cellStyle name="Normal 3 2 8 2 3" xfId="34521"/>
    <cellStyle name="Normal 3 2 8 2 3 2" xfId="34522"/>
    <cellStyle name="Normal 3 2 8 2 3 3" xfId="34523"/>
    <cellStyle name="Normal 3 2 8 2 3 4" xfId="34524"/>
    <cellStyle name="Normal 3 2 8 2 3 5" xfId="34525"/>
    <cellStyle name="Normal 3 2 8 2 3 6" xfId="34526"/>
    <cellStyle name="Normal 3 2 8 2 4" xfId="34527"/>
    <cellStyle name="Normal 3 2 8 2 4 2" xfId="34528"/>
    <cellStyle name="Normal 3 2 8 2 4 3" xfId="34529"/>
    <cellStyle name="Normal 3 2 8 2 4 4" xfId="34530"/>
    <cellStyle name="Normal 3 2 8 2 4 5" xfId="34531"/>
    <cellStyle name="Normal 3 2 8 2 4 6" xfId="34532"/>
    <cellStyle name="Normal 3 2 8 2 5" xfId="34533"/>
    <cellStyle name="Normal 3 2 8 2 5 2" xfId="34534"/>
    <cellStyle name="Normal 3 2 8 2 5 3" xfId="34535"/>
    <cellStyle name="Normal 3 2 8 2 5 4" xfId="34536"/>
    <cellStyle name="Normal 3 2 8 2 5 5" xfId="34537"/>
    <cellStyle name="Normal 3 2 8 2 5 6" xfId="34538"/>
    <cellStyle name="Normal 3 2 8 2 6" xfId="34539"/>
    <cellStyle name="Normal 3 2 8 2 6 2" xfId="34540"/>
    <cellStyle name="Normal 3 2 8 2 6 3" xfId="34541"/>
    <cellStyle name="Normal 3 2 8 2 6 4" xfId="34542"/>
    <cellStyle name="Normal 3 2 8 2 6 5" xfId="34543"/>
    <cellStyle name="Normal 3 2 8 2 6 6" xfId="34544"/>
    <cellStyle name="Normal 3 2 8 2 7" xfId="34545"/>
    <cellStyle name="Normal 3 2 8 2 7 2" xfId="34546"/>
    <cellStyle name="Normal 3 2 8 2 7 3" xfId="34547"/>
    <cellStyle name="Normal 3 2 8 2 7 4" xfId="34548"/>
    <cellStyle name="Normal 3 2 8 2 7 5" xfId="34549"/>
    <cellStyle name="Normal 3 2 8 2 7 6" xfId="34550"/>
    <cellStyle name="Normal 3 2 8 2 8" xfId="34551"/>
    <cellStyle name="Normal 3 2 8 2 9" xfId="34552"/>
    <cellStyle name="Normal 3 2 9" xfId="34553"/>
    <cellStyle name="Normal 3 2 9 10" xfId="34554"/>
    <cellStyle name="Normal 3 2 9 11" xfId="34555"/>
    <cellStyle name="Normal 3 2 9 12" xfId="34556"/>
    <cellStyle name="Normal 3 2 9 2" xfId="34557"/>
    <cellStyle name="Normal 3 2 9 2 2" xfId="34558"/>
    <cellStyle name="Normal 3 2 9 2 3" xfId="34559"/>
    <cellStyle name="Normal 3 2 9 2 4" xfId="34560"/>
    <cellStyle name="Normal 3 2 9 2 5" xfId="34561"/>
    <cellStyle name="Normal 3 2 9 2 6" xfId="34562"/>
    <cellStyle name="Normal 3 2 9 3" xfId="34563"/>
    <cellStyle name="Normal 3 2 9 3 2" xfId="34564"/>
    <cellStyle name="Normal 3 2 9 3 3" xfId="34565"/>
    <cellStyle name="Normal 3 2 9 3 4" xfId="34566"/>
    <cellStyle name="Normal 3 2 9 3 5" xfId="34567"/>
    <cellStyle name="Normal 3 2 9 3 6" xfId="34568"/>
    <cellStyle name="Normal 3 2 9 4" xfId="34569"/>
    <cellStyle name="Normal 3 2 9 4 2" xfId="34570"/>
    <cellStyle name="Normal 3 2 9 4 3" xfId="34571"/>
    <cellStyle name="Normal 3 2 9 4 4" xfId="34572"/>
    <cellStyle name="Normal 3 2 9 4 5" xfId="34573"/>
    <cellStyle name="Normal 3 2 9 4 6" xfId="34574"/>
    <cellStyle name="Normal 3 2 9 5" xfId="34575"/>
    <cellStyle name="Normal 3 2 9 5 2" xfId="34576"/>
    <cellStyle name="Normal 3 2 9 5 3" xfId="34577"/>
    <cellStyle name="Normal 3 2 9 5 4" xfId="34578"/>
    <cellStyle name="Normal 3 2 9 5 5" xfId="34579"/>
    <cellStyle name="Normal 3 2 9 5 6" xfId="34580"/>
    <cellStyle name="Normal 3 2 9 6" xfId="34581"/>
    <cellStyle name="Normal 3 2 9 6 2" xfId="34582"/>
    <cellStyle name="Normal 3 2 9 6 3" xfId="34583"/>
    <cellStyle name="Normal 3 2 9 6 4" xfId="34584"/>
    <cellStyle name="Normal 3 2 9 6 5" xfId="34585"/>
    <cellStyle name="Normal 3 2 9 6 6" xfId="34586"/>
    <cellStyle name="Normal 3 2 9 7" xfId="34587"/>
    <cellStyle name="Normal 3 2 9 7 2" xfId="34588"/>
    <cellStyle name="Normal 3 2 9 7 3" xfId="34589"/>
    <cellStyle name="Normal 3 2 9 7 4" xfId="34590"/>
    <cellStyle name="Normal 3 2 9 7 5" xfId="34591"/>
    <cellStyle name="Normal 3 2 9 7 6" xfId="34592"/>
    <cellStyle name="Normal 3 2 9 8" xfId="34593"/>
    <cellStyle name="Normal 3 2 9 9" xfId="34594"/>
    <cellStyle name="Normal 3 2_2010 Return to Provision" xfId="34595"/>
    <cellStyle name="Normal 3 20" xfId="34596"/>
    <cellStyle name="Normal 3 20 2" xfId="34597"/>
    <cellStyle name="Normal 3 20 2 2" xfId="34598"/>
    <cellStyle name="Normal 3 20 3" xfId="34599"/>
    <cellStyle name="Normal 3 20 4" xfId="34600"/>
    <cellStyle name="Normal 3 21" xfId="34601"/>
    <cellStyle name="Normal 3 21 2" xfId="34602"/>
    <cellStyle name="Normal 3 22" xfId="34603"/>
    <cellStyle name="Normal 3 23" xfId="34604"/>
    <cellStyle name="Normal 3 24" xfId="34605"/>
    <cellStyle name="Normal 3 25" xfId="34606"/>
    <cellStyle name="Normal 3 26" xfId="34607"/>
    <cellStyle name="Normal 3 27" xfId="34608"/>
    <cellStyle name="Normal 3 28" xfId="34609"/>
    <cellStyle name="Normal 3 29" xfId="34610"/>
    <cellStyle name="Normal 3 3" xfId="34611"/>
    <cellStyle name="Normal 3 3 2" xfId="34612"/>
    <cellStyle name="Normal 3 3 2 2" xfId="34613"/>
    <cellStyle name="Normal 3 3 3" xfId="34614"/>
    <cellStyle name="Normal 3 3 3 2" xfId="34615"/>
    <cellStyle name="Normal 3 3 4" xfId="34616"/>
    <cellStyle name="Normal 3 3 5" xfId="34617"/>
    <cellStyle name="Normal 3 3 6" xfId="34618"/>
    <cellStyle name="Normal 3 30" xfId="34619"/>
    <cellStyle name="Normal 3 31" xfId="51048"/>
    <cellStyle name="Normal 3 4" xfId="34620"/>
    <cellStyle name="Normal 3 4 10" xfId="34621"/>
    <cellStyle name="Normal 3 4 10 2" xfId="34622"/>
    <cellStyle name="Normal 3 4 10 3" xfId="34623"/>
    <cellStyle name="Normal 3 4 10 4" xfId="34624"/>
    <cellStyle name="Normal 3 4 10 5" xfId="34625"/>
    <cellStyle name="Normal 3 4 10 6" xfId="34626"/>
    <cellStyle name="Normal 3 4 11" xfId="34627"/>
    <cellStyle name="Normal 3 4 11 2" xfId="34628"/>
    <cellStyle name="Normal 3 4 11 3" xfId="34629"/>
    <cellStyle name="Normal 3 4 11 4" xfId="34630"/>
    <cellStyle name="Normal 3 4 11 5" xfId="34631"/>
    <cellStyle name="Normal 3 4 11 6" xfId="34632"/>
    <cellStyle name="Normal 3 4 12" xfId="34633"/>
    <cellStyle name="Normal 3 4 13" xfId="34634"/>
    <cellStyle name="Normal 3 4 14" xfId="34635"/>
    <cellStyle name="Normal 3 4 15" xfId="34636"/>
    <cellStyle name="Normal 3 4 16" xfId="34637"/>
    <cellStyle name="Normal 3 4 17" xfId="34638"/>
    <cellStyle name="Normal 3 4 18" xfId="34639"/>
    <cellStyle name="Normal 3 4 19" xfId="34640"/>
    <cellStyle name="Normal 3 4 2" xfId="34641"/>
    <cellStyle name="Normal 3 4 2 10" xfId="34642"/>
    <cellStyle name="Normal 3 4 2 11" xfId="34643"/>
    <cellStyle name="Normal 3 4 2 12" xfId="34644"/>
    <cellStyle name="Normal 3 4 2 13" xfId="34645"/>
    <cellStyle name="Normal 3 4 2 2" xfId="34646"/>
    <cellStyle name="Normal 3 4 2 2 10" xfId="34647"/>
    <cellStyle name="Normal 3 4 2 2 11" xfId="34648"/>
    <cellStyle name="Normal 3 4 2 2 12" xfId="34649"/>
    <cellStyle name="Normal 3 4 2 2 2" xfId="34650"/>
    <cellStyle name="Normal 3 4 2 2 2 2" xfId="34651"/>
    <cellStyle name="Normal 3 4 2 2 2 3" xfId="34652"/>
    <cellStyle name="Normal 3 4 2 2 2 4" xfId="34653"/>
    <cellStyle name="Normal 3 4 2 2 2 5" xfId="34654"/>
    <cellStyle name="Normal 3 4 2 2 2 6" xfId="34655"/>
    <cellStyle name="Normal 3 4 2 2 3" xfId="34656"/>
    <cellStyle name="Normal 3 4 2 2 3 2" xfId="34657"/>
    <cellStyle name="Normal 3 4 2 2 3 3" xfId="34658"/>
    <cellStyle name="Normal 3 4 2 2 3 4" xfId="34659"/>
    <cellStyle name="Normal 3 4 2 2 3 5" xfId="34660"/>
    <cellStyle name="Normal 3 4 2 2 3 6" xfId="34661"/>
    <cellStyle name="Normal 3 4 2 2 4" xfId="34662"/>
    <cellStyle name="Normal 3 4 2 2 4 2" xfId="34663"/>
    <cellStyle name="Normal 3 4 2 2 4 3" xfId="34664"/>
    <cellStyle name="Normal 3 4 2 2 4 4" xfId="34665"/>
    <cellStyle name="Normal 3 4 2 2 4 5" xfId="34666"/>
    <cellStyle name="Normal 3 4 2 2 4 6" xfId="34667"/>
    <cellStyle name="Normal 3 4 2 2 5" xfId="34668"/>
    <cellStyle name="Normal 3 4 2 2 5 2" xfId="34669"/>
    <cellStyle name="Normal 3 4 2 2 5 3" xfId="34670"/>
    <cellStyle name="Normal 3 4 2 2 5 4" xfId="34671"/>
    <cellStyle name="Normal 3 4 2 2 5 5" xfId="34672"/>
    <cellStyle name="Normal 3 4 2 2 5 6" xfId="34673"/>
    <cellStyle name="Normal 3 4 2 2 6" xfId="34674"/>
    <cellStyle name="Normal 3 4 2 2 6 2" xfId="34675"/>
    <cellStyle name="Normal 3 4 2 2 6 3" xfId="34676"/>
    <cellStyle name="Normal 3 4 2 2 6 4" xfId="34677"/>
    <cellStyle name="Normal 3 4 2 2 6 5" xfId="34678"/>
    <cellStyle name="Normal 3 4 2 2 6 6" xfId="34679"/>
    <cellStyle name="Normal 3 4 2 2 7" xfId="34680"/>
    <cellStyle name="Normal 3 4 2 2 7 2" xfId="34681"/>
    <cellStyle name="Normal 3 4 2 2 7 3" xfId="34682"/>
    <cellStyle name="Normal 3 4 2 2 7 4" xfId="34683"/>
    <cellStyle name="Normal 3 4 2 2 7 5" xfId="34684"/>
    <cellStyle name="Normal 3 4 2 2 7 6" xfId="34685"/>
    <cellStyle name="Normal 3 4 2 2 8" xfId="34686"/>
    <cellStyle name="Normal 3 4 2 2 9" xfId="34687"/>
    <cellStyle name="Normal 3 4 2 3" xfId="34688"/>
    <cellStyle name="Normal 3 4 2 3 2" xfId="34689"/>
    <cellStyle name="Normal 3 4 2 3 3" xfId="34690"/>
    <cellStyle name="Normal 3 4 2 3 4" xfId="34691"/>
    <cellStyle name="Normal 3 4 2 3 5" xfId="34692"/>
    <cellStyle name="Normal 3 4 2 3 6" xfId="34693"/>
    <cellStyle name="Normal 3 4 2 4" xfId="34694"/>
    <cellStyle name="Normal 3 4 2 4 2" xfId="34695"/>
    <cellStyle name="Normal 3 4 2 4 3" xfId="34696"/>
    <cellStyle name="Normal 3 4 2 4 4" xfId="34697"/>
    <cellStyle name="Normal 3 4 2 4 5" xfId="34698"/>
    <cellStyle name="Normal 3 4 2 4 6" xfId="34699"/>
    <cellStyle name="Normal 3 4 2 5" xfId="34700"/>
    <cellStyle name="Normal 3 4 2 5 2" xfId="34701"/>
    <cellStyle name="Normal 3 4 2 5 3" xfId="34702"/>
    <cellStyle name="Normal 3 4 2 5 4" xfId="34703"/>
    <cellStyle name="Normal 3 4 2 5 5" xfId="34704"/>
    <cellStyle name="Normal 3 4 2 5 6" xfId="34705"/>
    <cellStyle name="Normal 3 4 2 6" xfId="34706"/>
    <cellStyle name="Normal 3 4 2 6 2" xfId="34707"/>
    <cellStyle name="Normal 3 4 2 6 3" xfId="34708"/>
    <cellStyle name="Normal 3 4 2 6 4" xfId="34709"/>
    <cellStyle name="Normal 3 4 2 6 5" xfId="34710"/>
    <cellStyle name="Normal 3 4 2 6 6" xfId="34711"/>
    <cellStyle name="Normal 3 4 2 7" xfId="34712"/>
    <cellStyle name="Normal 3 4 2 7 2" xfId="34713"/>
    <cellStyle name="Normal 3 4 2 7 3" xfId="34714"/>
    <cellStyle name="Normal 3 4 2 7 4" xfId="34715"/>
    <cellStyle name="Normal 3 4 2 7 5" xfId="34716"/>
    <cellStyle name="Normal 3 4 2 7 6" xfId="34717"/>
    <cellStyle name="Normal 3 4 2 8" xfId="34718"/>
    <cellStyle name="Normal 3 4 2 8 2" xfId="34719"/>
    <cellStyle name="Normal 3 4 2 8 3" xfId="34720"/>
    <cellStyle name="Normal 3 4 2 8 4" xfId="34721"/>
    <cellStyle name="Normal 3 4 2 8 5" xfId="34722"/>
    <cellStyle name="Normal 3 4 2 8 6" xfId="34723"/>
    <cellStyle name="Normal 3 4 2 9" xfId="34724"/>
    <cellStyle name="Normal 3 4 20" xfId="34725"/>
    <cellStyle name="Normal 3 4 3" xfId="34726"/>
    <cellStyle name="Normal 3 4 3 10" xfId="34727"/>
    <cellStyle name="Normal 3 4 3 11" xfId="34728"/>
    <cellStyle name="Normal 3 4 3 12" xfId="34729"/>
    <cellStyle name="Normal 3 4 3 13" xfId="34730"/>
    <cellStyle name="Normal 3 4 3 2" xfId="34731"/>
    <cellStyle name="Normal 3 4 3 2 10" xfId="34732"/>
    <cellStyle name="Normal 3 4 3 2 11" xfId="34733"/>
    <cellStyle name="Normal 3 4 3 2 12" xfId="34734"/>
    <cellStyle name="Normal 3 4 3 2 2" xfId="34735"/>
    <cellStyle name="Normal 3 4 3 2 2 2" xfId="34736"/>
    <cellStyle name="Normal 3 4 3 2 2 3" xfId="34737"/>
    <cellStyle name="Normal 3 4 3 2 2 4" xfId="34738"/>
    <cellStyle name="Normal 3 4 3 2 2 5" xfId="34739"/>
    <cellStyle name="Normal 3 4 3 2 2 6" xfId="34740"/>
    <cellStyle name="Normal 3 4 3 2 3" xfId="34741"/>
    <cellStyle name="Normal 3 4 3 2 3 2" xfId="34742"/>
    <cellStyle name="Normal 3 4 3 2 3 3" xfId="34743"/>
    <cellStyle name="Normal 3 4 3 2 3 4" xfId="34744"/>
    <cellStyle name="Normal 3 4 3 2 3 5" xfId="34745"/>
    <cellStyle name="Normal 3 4 3 2 3 6" xfId="34746"/>
    <cellStyle name="Normal 3 4 3 2 4" xfId="34747"/>
    <cellStyle name="Normal 3 4 3 2 4 2" xfId="34748"/>
    <cellStyle name="Normal 3 4 3 2 4 3" xfId="34749"/>
    <cellStyle name="Normal 3 4 3 2 4 4" xfId="34750"/>
    <cellStyle name="Normal 3 4 3 2 4 5" xfId="34751"/>
    <cellStyle name="Normal 3 4 3 2 4 6" xfId="34752"/>
    <cellStyle name="Normal 3 4 3 2 5" xfId="34753"/>
    <cellStyle name="Normal 3 4 3 2 5 2" xfId="34754"/>
    <cellStyle name="Normal 3 4 3 2 5 3" xfId="34755"/>
    <cellStyle name="Normal 3 4 3 2 5 4" xfId="34756"/>
    <cellStyle name="Normal 3 4 3 2 5 5" xfId="34757"/>
    <cellStyle name="Normal 3 4 3 2 5 6" xfId="34758"/>
    <cellStyle name="Normal 3 4 3 2 6" xfId="34759"/>
    <cellStyle name="Normal 3 4 3 2 6 2" xfId="34760"/>
    <cellStyle name="Normal 3 4 3 2 6 3" xfId="34761"/>
    <cellStyle name="Normal 3 4 3 2 6 4" xfId="34762"/>
    <cellStyle name="Normal 3 4 3 2 6 5" xfId="34763"/>
    <cellStyle name="Normal 3 4 3 2 6 6" xfId="34764"/>
    <cellStyle name="Normal 3 4 3 2 7" xfId="34765"/>
    <cellStyle name="Normal 3 4 3 2 7 2" xfId="34766"/>
    <cellStyle name="Normal 3 4 3 2 7 3" xfId="34767"/>
    <cellStyle name="Normal 3 4 3 2 7 4" xfId="34768"/>
    <cellStyle name="Normal 3 4 3 2 7 5" xfId="34769"/>
    <cellStyle name="Normal 3 4 3 2 7 6" xfId="34770"/>
    <cellStyle name="Normal 3 4 3 2 8" xfId="34771"/>
    <cellStyle name="Normal 3 4 3 2 9" xfId="34772"/>
    <cellStyle name="Normal 3 4 3 3" xfId="34773"/>
    <cellStyle name="Normal 3 4 3 3 2" xfId="34774"/>
    <cellStyle name="Normal 3 4 3 3 3" xfId="34775"/>
    <cellStyle name="Normal 3 4 3 3 4" xfId="34776"/>
    <cellStyle name="Normal 3 4 3 3 5" xfId="34777"/>
    <cellStyle name="Normal 3 4 3 3 6" xfId="34778"/>
    <cellStyle name="Normal 3 4 3 4" xfId="34779"/>
    <cellStyle name="Normal 3 4 3 4 2" xfId="34780"/>
    <cellStyle name="Normal 3 4 3 4 3" xfId="34781"/>
    <cellStyle name="Normal 3 4 3 4 4" xfId="34782"/>
    <cellStyle name="Normal 3 4 3 4 5" xfId="34783"/>
    <cellStyle name="Normal 3 4 3 4 6" xfId="34784"/>
    <cellStyle name="Normal 3 4 3 5" xfId="34785"/>
    <cellStyle name="Normal 3 4 3 5 2" xfId="34786"/>
    <cellStyle name="Normal 3 4 3 5 3" xfId="34787"/>
    <cellStyle name="Normal 3 4 3 5 4" xfId="34788"/>
    <cellStyle name="Normal 3 4 3 5 5" xfId="34789"/>
    <cellStyle name="Normal 3 4 3 5 6" xfId="34790"/>
    <cellStyle name="Normal 3 4 3 6" xfId="34791"/>
    <cellStyle name="Normal 3 4 3 6 2" xfId="34792"/>
    <cellStyle name="Normal 3 4 3 6 3" xfId="34793"/>
    <cellStyle name="Normal 3 4 3 6 4" xfId="34794"/>
    <cellStyle name="Normal 3 4 3 6 5" xfId="34795"/>
    <cellStyle name="Normal 3 4 3 6 6" xfId="34796"/>
    <cellStyle name="Normal 3 4 3 7" xfId="34797"/>
    <cellStyle name="Normal 3 4 3 7 2" xfId="34798"/>
    <cellStyle name="Normal 3 4 3 7 3" xfId="34799"/>
    <cellStyle name="Normal 3 4 3 7 4" xfId="34800"/>
    <cellStyle name="Normal 3 4 3 7 5" xfId="34801"/>
    <cellStyle name="Normal 3 4 3 7 6" xfId="34802"/>
    <cellStyle name="Normal 3 4 3 8" xfId="34803"/>
    <cellStyle name="Normal 3 4 3 8 2" xfId="34804"/>
    <cellStyle name="Normal 3 4 3 8 3" xfId="34805"/>
    <cellStyle name="Normal 3 4 3 8 4" xfId="34806"/>
    <cellStyle name="Normal 3 4 3 8 5" xfId="34807"/>
    <cellStyle name="Normal 3 4 3 8 6" xfId="34808"/>
    <cellStyle name="Normal 3 4 3 9" xfId="34809"/>
    <cellStyle name="Normal 3 4 4" xfId="34810"/>
    <cellStyle name="Normal 3 4 4 10" xfId="34811"/>
    <cellStyle name="Normal 3 4 4 11" xfId="34812"/>
    <cellStyle name="Normal 3 4 4 12" xfId="34813"/>
    <cellStyle name="Normal 3 4 4 13" xfId="34814"/>
    <cellStyle name="Normal 3 4 4 2" xfId="34815"/>
    <cellStyle name="Normal 3 4 4 2 10" xfId="34816"/>
    <cellStyle name="Normal 3 4 4 2 11" xfId="34817"/>
    <cellStyle name="Normal 3 4 4 2 12" xfId="34818"/>
    <cellStyle name="Normal 3 4 4 2 2" xfId="34819"/>
    <cellStyle name="Normal 3 4 4 2 2 2" xfId="34820"/>
    <cellStyle name="Normal 3 4 4 2 2 3" xfId="34821"/>
    <cellStyle name="Normal 3 4 4 2 2 4" xfId="34822"/>
    <cellStyle name="Normal 3 4 4 2 2 5" xfId="34823"/>
    <cellStyle name="Normal 3 4 4 2 2 6" xfId="34824"/>
    <cellStyle name="Normal 3 4 4 2 3" xfId="34825"/>
    <cellStyle name="Normal 3 4 4 2 3 2" xfId="34826"/>
    <cellStyle name="Normal 3 4 4 2 3 3" xfId="34827"/>
    <cellStyle name="Normal 3 4 4 2 3 4" xfId="34828"/>
    <cellStyle name="Normal 3 4 4 2 3 5" xfId="34829"/>
    <cellStyle name="Normal 3 4 4 2 3 6" xfId="34830"/>
    <cellStyle name="Normal 3 4 4 2 4" xfId="34831"/>
    <cellStyle name="Normal 3 4 4 2 4 2" xfId="34832"/>
    <cellStyle name="Normal 3 4 4 2 4 3" xfId="34833"/>
    <cellStyle name="Normal 3 4 4 2 4 4" xfId="34834"/>
    <cellStyle name="Normal 3 4 4 2 4 5" xfId="34835"/>
    <cellStyle name="Normal 3 4 4 2 4 6" xfId="34836"/>
    <cellStyle name="Normal 3 4 4 2 5" xfId="34837"/>
    <cellStyle name="Normal 3 4 4 2 5 2" xfId="34838"/>
    <cellStyle name="Normal 3 4 4 2 5 3" xfId="34839"/>
    <cellStyle name="Normal 3 4 4 2 5 4" xfId="34840"/>
    <cellStyle name="Normal 3 4 4 2 5 5" xfId="34841"/>
    <cellStyle name="Normal 3 4 4 2 5 6" xfId="34842"/>
    <cellStyle name="Normal 3 4 4 2 6" xfId="34843"/>
    <cellStyle name="Normal 3 4 4 2 6 2" xfId="34844"/>
    <cellStyle name="Normal 3 4 4 2 6 3" xfId="34845"/>
    <cellStyle name="Normal 3 4 4 2 6 4" xfId="34846"/>
    <cellStyle name="Normal 3 4 4 2 6 5" xfId="34847"/>
    <cellStyle name="Normal 3 4 4 2 6 6" xfId="34848"/>
    <cellStyle name="Normal 3 4 4 2 7" xfId="34849"/>
    <cellStyle name="Normal 3 4 4 2 7 2" xfId="34850"/>
    <cellStyle name="Normal 3 4 4 2 7 3" xfId="34851"/>
    <cellStyle name="Normal 3 4 4 2 7 4" xfId="34852"/>
    <cellStyle name="Normal 3 4 4 2 7 5" xfId="34853"/>
    <cellStyle name="Normal 3 4 4 2 7 6" xfId="34854"/>
    <cellStyle name="Normal 3 4 4 2 8" xfId="34855"/>
    <cellStyle name="Normal 3 4 4 2 9" xfId="34856"/>
    <cellStyle name="Normal 3 4 4 3" xfId="34857"/>
    <cellStyle name="Normal 3 4 4 3 2" xfId="34858"/>
    <cellStyle name="Normal 3 4 4 3 3" xfId="34859"/>
    <cellStyle name="Normal 3 4 4 3 4" xfId="34860"/>
    <cellStyle name="Normal 3 4 4 3 5" xfId="34861"/>
    <cellStyle name="Normal 3 4 4 3 6" xfId="34862"/>
    <cellStyle name="Normal 3 4 4 4" xfId="34863"/>
    <cellStyle name="Normal 3 4 4 4 2" xfId="34864"/>
    <cellStyle name="Normal 3 4 4 4 3" xfId="34865"/>
    <cellStyle name="Normal 3 4 4 4 4" xfId="34866"/>
    <cellStyle name="Normal 3 4 4 4 5" xfId="34867"/>
    <cellStyle name="Normal 3 4 4 4 6" xfId="34868"/>
    <cellStyle name="Normal 3 4 4 5" xfId="34869"/>
    <cellStyle name="Normal 3 4 4 5 2" xfId="34870"/>
    <cellStyle name="Normal 3 4 4 5 3" xfId="34871"/>
    <cellStyle name="Normal 3 4 4 5 4" xfId="34872"/>
    <cellStyle name="Normal 3 4 4 5 5" xfId="34873"/>
    <cellStyle name="Normal 3 4 4 5 6" xfId="34874"/>
    <cellStyle name="Normal 3 4 4 6" xfId="34875"/>
    <cellStyle name="Normal 3 4 4 6 2" xfId="34876"/>
    <cellStyle name="Normal 3 4 4 6 3" xfId="34877"/>
    <cellStyle name="Normal 3 4 4 6 4" xfId="34878"/>
    <cellStyle name="Normal 3 4 4 6 5" xfId="34879"/>
    <cellStyle name="Normal 3 4 4 6 6" xfId="34880"/>
    <cellStyle name="Normal 3 4 4 7" xfId="34881"/>
    <cellStyle name="Normal 3 4 4 7 2" xfId="34882"/>
    <cellStyle name="Normal 3 4 4 7 3" xfId="34883"/>
    <cellStyle name="Normal 3 4 4 7 4" xfId="34884"/>
    <cellStyle name="Normal 3 4 4 7 5" xfId="34885"/>
    <cellStyle name="Normal 3 4 4 7 6" xfId="34886"/>
    <cellStyle name="Normal 3 4 4 8" xfId="34887"/>
    <cellStyle name="Normal 3 4 4 8 2" xfId="34888"/>
    <cellStyle name="Normal 3 4 4 8 3" xfId="34889"/>
    <cellStyle name="Normal 3 4 4 8 4" xfId="34890"/>
    <cellStyle name="Normal 3 4 4 8 5" xfId="34891"/>
    <cellStyle name="Normal 3 4 4 8 6" xfId="34892"/>
    <cellStyle name="Normal 3 4 4 9" xfId="34893"/>
    <cellStyle name="Normal 3 4 5" xfId="34894"/>
    <cellStyle name="Normal 3 4 5 10" xfId="34895"/>
    <cellStyle name="Normal 3 4 5 11" xfId="34896"/>
    <cellStyle name="Normal 3 4 5 12" xfId="34897"/>
    <cellStyle name="Normal 3 4 5 2" xfId="34898"/>
    <cellStyle name="Normal 3 4 5 2 2" xfId="34899"/>
    <cellStyle name="Normal 3 4 5 2 3" xfId="34900"/>
    <cellStyle name="Normal 3 4 5 2 4" xfId="34901"/>
    <cellStyle name="Normal 3 4 5 2 5" xfId="34902"/>
    <cellStyle name="Normal 3 4 5 2 6" xfId="34903"/>
    <cellStyle name="Normal 3 4 5 3" xfId="34904"/>
    <cellStyle name="Normal 3 4 5 3 2" xfId="34905"/>
    <cellStyle name="Normal 3 4 5 3 3" xfId="34906"/>
    <cellStyle name="Normal 3 4 5 3 4" xfId="34907"/>
    <cellStyle name="Normal 3 4 5 3 5" xfId="34908"/>
    <cellStyle name="Normal 3 4 5 3 6" xfId="34909"/>
    <cellStyle name="Normal 3 4 5 4" xfId="34910"/>
    <cellStyle name="Normal 3 4 5 4 2" xfId="34911"/>
    <cellStyle name="Normal 3 4 5 4 3" xfId="34912"/>
    <cellStyle name="Normal 3 4 5 4 4" xfId="34913"/>
    <cellStyle name="Normal 3 4 5 4 5" xfId="34914"/>
    <cellStyle name="Normal 3 4 5 4 6" xfId="34915"/>
    <cellStyle name="Normal 3 4 5 5" xfId="34916"/>
    <cellStyle name="Normal 3 4 5 5 2" xfId="34917"/>
    <cellStyle name="Normal 3 4 5 5 3" xfId="34918"/>
    <cellStyle name="Normal 3 4 5 5 4" xfId="34919"/>
    <cellStyle name="Normal 3 4 5 5 5" xfId="34920"/>
    <cellStyle name="Normal 3 4 5 5 6" xfId="34921"/>
    <cellStyle name="Normal 3 4 5 6" xfId="34922"/>
    <cellStyle name="Normal 3 4 5 6 2" xfId="34923"/>
    <cellStyle name="Normal 3 4 5 6 3" xfId="34924"/>
    <cellStyle name="Normal 3 4 5 6 4" xfId="34925"/>
    <cellStyle name="Normal 3 4 5 6 5" xfId="34926"/>
    <cellStyle name="Normal 3 4 5 6 6" xfId="34927"/>
    <cellStyle name="Normal 3 4 5 7" xfId="34928"/>
    <cellStyle name="Normal 3 4 5 7 2" xfId="34929"/>
    <cellStyle name="Normal 3 4 5 7 3" xfId="34930"/>
    <cellStyle name="Normal 3 4 5 7 4" xfId="34931"/>
    <cellStyle name="Normal 3 4 5 7 5" xfId="34932"/>
    <cellStyle name="Normal 3 4 5 7 6" xfId="34933"/>
    <cellStyle name="Normal 3 4 5 8" xfId="34934"/>
    <cellStyle name="Normal 3 4 5 9" xfId="34935"/>
    <cellStyle name="Normal 3 4 6" xfId="34936"/>
    <cellStyle name="Normal 3 4 6 2" xfId="34937"/>
    <cellStyle name="Normal 3 4 6 3" xfId="34938"/>
    <cellStyle name="Normal 3 4 6 4" xfId="34939"/>
    <cellStyle name="Normal 3 4 6 5" xfId="34940"/>
    <cellStyle name="Normal 3 4 6 6" xfId="34941"/>
    <cellStyle name="Normal 3 4 7" xfId="34942"/>
    <cellStyle name="Normal 3 4 7 2" xfId="34943"/>
    <cellStyle name="Normal 3 4 7 3" xfId="34944"/>
    <cellStyle name="Normal 3 4 7 4" xfId="34945"/>
    <cellStyle name="Normal 3 4 7 5" xfId="34946"/>
    <cellStyle name="Normal 3 4 7 6" xfId="34947"/>
    <cellStyle name="Normal 3 4 8" xfId="34948"/>
    <cellStyle name="Normal 3 4 8 2" xfId="34949"/>
    <cellStyle name="Normal 3 4 8 3" xfId="34950"/>
    <cellStyle name="Normal 3 4 8 4" xfId="34951"/>
    <cellStyle name="Normal 3 4 8 5" xfId="34952"/>
    <cellStyle name="Normal 3 4 8 6" xfId="34953"/>
    <cellStyle name="Normal 3 4 9" xfId="34954"/>
    <cellStyle name="Normal 3 4 9 2" xfId="34955"/>
    <cellStyle name="Normal 3 4 9 3" xfId="34956"/>
    <cellStyle name="Normal 3 4 9 4" xfId="34957"/>
    <cellStyle name="Normal 3 4 9 5" xfId="34958"/>
    <cellStyle name="Normal 3 4 9 6" xfId="34959"/>
    <cellStyle name="Normal 3 5" xfId="34960"/>
    <cellStyle name="Normal 3 5 10" xfId="34961"/>
    <cellStyle name="Normal 3 5 10 2" xfId="34962"/>
    <cellStyle name="Normal 3 5 10 3" xfId="34963"/>
    <cellStyle name="Normal 3 5 10 4" xfId="34964"/>
    <cellStyle name="Normal 3 5 10 5" xfId="34965"/>
    <cellStyle name="Normal 3 5 10 6" xfId="34966"/>
    <cellStyle name="Normal 3 5 11" xfId="34967"/>
    <cellStyle name="Normal 3 5 11 2" xfId="34968"/>
    <cellStyle name="Normal 3 5 11 3" xfId="34969"/>
    <cellStyle name="Normal 3 5 11 4" xfId="34970"/>
    <cellStyle name="Normal 3 5 11 5" xfId="34971"/>
    <cellStyle name="Normal 3 5 11 6" xfId="34972"/>
    <cellStyle name="Normal 3 5 12" xfId="34973"/>
    <cellStyle name="Normal 3 5 13" xfId="34974"/>
    <cellStyle name="Normal 3 5 14" xfId="34975"/>
    <cellStyle name="Normal 3 5 15" xfId="34976"/>
    <cellStyle name="Normal 3 5 16" xfId="34977"/>
    <cellStyle name="Normal 3 5 17" xfId="34978"/>
    <cellStyle name="Normal 3 5 18" xfId="34979"/>
    <cellStyle name="Normal 3 5 19" xfId="34980"/>
    <cellStyle name="Normal 3 5 2" xfId="34981"/>
    <cellStyle name="Normal 3 5 2 10" xfId="34982"/>
    <cellStyle name="Normal 3 5 2 11" xfId="34983"/>
    <cellStyle name="Normal 3 5 2 12" xfId="34984"/>
    <cellStyle name="Normal 3 5 2 13" xfId="34985"/>
    <cellStyle name="Normal 3 5 2 2" xfId="34986"/>
    <cellStyle name="Normal 3 5 2 2 10" xfId="34987"/>
    <cellStyle name="Normal 3 5 2 2 11" xfId="34988"/>
    <cellStyle name="Normal 3 5 2 2 12" xfId="34989"/>
    <cellStyle name="Normal 3 5 2 2 2" xfId="34990"/>
    <cellStyle name="Normal 3 5 2 2 2 2" xfId="34991"/>
    <cellStyle name="Normal 3 5 2 2 2 3" xfId="34992"/>
    <cellStyle name="Normal 3 5 2 2 2 4" xfId="34993"/>
    <cellStyle name="Normal 3 5 2 2 2 5" xfId="34994"/>
    <cellStyle name="Normal 3 5 2 2 2 6" xfId="34995"/>
    <cellStyle name="Normal 3 5 2 2 3" xfId="34996"/>
    <cellStyle name="Normal 3 5 2 2 3 2" xfId="34997"/>
    <cellStyle name="Normal 3 5 2 2 3 3" xfId="34998"/>
    <cellStyle name="Normal 3 5 2 2 3 4" xfId="34999"/>
    <cellStyle name="Normal 3 5 2 2 3 5" xfId="35000"/>
    <cellStyle name="Normal 3 5 2 2 3 6" xfId="35001"/>
    <cellStyle name="Normal 3 5 2 2 4" xfId="35002"/>
    <cellStyle name="Normal 3 5 2 2 4 2" xfId="35003"/>
    <cellStyle name="Normal 3 5 2 2 4 3" xfId="35004"/>
    <cellStyle name="Normal 3 5 2 2 4 4" xfId="35005"/>
    <cellStyle name="Normal 3 5 2 2 4 5" xfId="35006"/>
    <cellStyle name="Normal 3 5 2 2 4 6" xfId="35007"/>
    <cellStyle name="Normal 3 5 2 2 5" xfId="35008"/>
    <cellStyle name="Normal 3 5 2 2 5 2" xfId="35009"/>
    <cellStyle name="Normal 3 5 2 2 5 3" xfId="35010"/>
    <cellStyle name="Normal 3 5 2 2 5 4" xfId="35011"/>
    <cellStyle name="Normal 3 5 2 2 5 5" xfId="35012"/>
    <cellStyle name="Normal 3 5 2 2 5 6" xfId="35013"/>
    <cellStyle name="Normal 3 5 2 2 6" xfId="35014"/>
    <cellStyle name="Normal 3 5 2 2 6 2" xfId="35015"/>
    <cellStyle name="Normal 3 5 2 2 6 3" xfId="35016"/>
    <cellStyle name="Normal 3 5 2 2 6 4" xfId="35017"/>
    <cellStyle name="Normal 3 5 2 2 6 5" xfId="35018"/>
    <cellStyle name="Normal 3 5 2 2 6 6" xfId="35019"/>
    <cellStyle name="Normal 3 5 2 2 7" xfId="35020"/>
    <cellStyle name="Normal 3 5 2 2 7 2" xfId="35021"/>
    <cellStyle name="Normal 3 5 2 2 7 3" xfId="35022"/>
    <cellStyle name="Normal 3 5 2 2 7 4" xfId="35023"/>
    <cellStyle name="Normal 3 5 2 2 7 5" xfId="35024"/>
    <cellStyle name="Normal 3 5 2 2 7 6" xfId="35025"/>
    <cellStyle name="Normal 3 5 2 2 8" xfId="35026"/>
    <cellStyle name="Normal 3 5 2 2 9" xfId="35027"/>
    <cellStyle name="Normal 3 5 2 3" xfId="35028"/>
    <cellStyle name="Normal 3 5 2 3 2" xfId="35029"/>
    <cellStyle name="Normal 3 5 2 3 3" xfId="35030"/>
    <cellStyle name="Normal 3 5 2 3 4" xfId="35031"/>
    <cellStyle name="Normal 3 5 2 3 5" xfId="35032"/>
    <cellStyle name="Normal 3 5 2 3 6" xfId="35033"/>
    <cellStyle name="Normal 3 5 2 4" xfId="35034"/>
    <cellStyle name="Normal 3 5 2 4 2" xfId="35035"/>
    <cellStyle name="Normal 3 5 2 4 3" xfId="35036"/>
    <cellStyle name="Normal 3 5 2 4 4" xfId="35037"/>
    <cellStyle name="Normal 3 5 2 4 5" xfId="35038"/>
    <cellStyle name="Normal 3 5 2 4 6" xfId="35039"/>
    <cellStyle name="Normal 3 5 2 5" xfId="35040"/>
    <cellStyle name="Normal 3 5 2 5 2" xfId="35041"/>
    <cellStyle name="Normal 3 5 2 5 3" xfId="35042"/>
    <cellStyle name="Normal 3 5 2 5 4" xfId="35043"/>
    <cellStyle name="Normal 3 5 2 5 5" xfId="35044"/>
    <cellStyle name="Normal 3 5 2 5 6" xfId="35045"/>
    <cellStyle name="Normal 3 5 2 6" xfId="35046"/>
    <cellStyle name="Normal 3 5 2 6 2" xfId="35047"/>
    <cellStyle name="Normal 3 5 2 6 3" xfId="35048"/>
    <cellStyle name="Normal 3 5 2 6 4" xfId="35049"/>
    <cellStyle name="Normal 3 5 2 6 5" xfId="35050"/>
    <cellStyle name="Normal 3 5 2 6 6" xfId="35051"/>
    <cellStyle name="Normal 3 5 2 7" xfId="35052"/>
    <cellStyle name="Normal 3 5 2 7 2" xfId="35053"/>
    <cellStyle name="Normal 3 5 2 7 3" xfId="35054"/>
    <cellStyle name="Normal 3 5 2 7 4" xfId="35055"/>
    <cellStyle name="Normal 3 5 2 7 5" xfId="35056"/>
    <cellStyle name="Normal 3 5 2 7 6" xfId="35057"/>
    <cellStyle name="Normal 3 5 2 8" xfId="35058"/>
    <cellStyle name="Normal 3 5 2 8 2" xfId="35059"/>
    <cellStyle name="Normal 3 5 2 8 3" xfId="35060"/>
    <cellStyle name="Normal 3 5 2 8 4" xfId="35061"/>
    <cellStyle name="Normal 3 5 2 8 5" xfId="35062"/>
    <cellStyle name="Normal 3 5 2 8 6" xfId="35063"/>
    <cellStyle name="Normal 3 5 2 9" xfId="35064"/>
    <cellStyle name="Normal 3 5 3" xfId="35065"/>
    <cellStyle name="Normal 3 5 3 10" xfId="35066"/>
    <cellStyle name="Normal 3 5 3 11" xfId="35067"/>
    <cellStyle name="Normal 3 5 3 12" xfId="35068"/>
    <cellStyle name="Normal 3 5 3 13" xfId="35069"/>
    <cellStyle name="Normal 3 5 3 2" xfId="35070"/>
    <cellStyle name="Normal 3 5 3 2 10" xfId="35071"/>
    <cellStyle name="Normal 3 5 3 2 11" xfId="35072"/>
    <cellStyle name="Normal 3 5 3 2 12" xfId="35073"/>
    <cellStyle name="Normal 3 5 3 2 2" xfId="35074"/>
    <cellStyle name="Normal 3 5 3 2 2 2" xfId="35075"/>
    <cellStyle name="Normal 3 5 3 2 2 3" xfId="35076"/>
    <cellStyle name="Normal 3 5 3 2 2 4" xfId="35077"/>
    <cellStyle name="Normal 3 5 3 2 2 5" xfId="35078"/>
    <cellStyle name="Normal 3 5 3 2 2 6" xfId="35079"/>
    <cellStyle name="Normal 3 5 3 2 3" xfId="35080"/>
    <cellStyle name="Normal 3 5 3 2 3 2" xfId="35081"/>
    <cellStyle name="Normal 3 5 3 2 3 3" xfId="35082"/>
    <cellStyle name="Normal 3 5 3 2 3 4" xfId="35083"/>
    <cellStyle name="Normal 3 5 3 2 3 5" xfId="35084"/>
    <cellStyle name="Normal 3 5 3 2 3 6" xfId="35085"/>
    <cellStyle name="Normal 3 5 3 2 4" xfId="35086"/>
    <cellStyle name="Normal 3 5 3 2 4 2" xfId="35087"/>
    <cellStyle name="Normal 3 5 3 2 4 3" xfId="35088"/>
    <cellStyle name="Normal 3 5 3 2 4 4" xfId="35089"/>
    <cellStyle name="Normal 3 5 3 2 4 5" xfId="35090"/>
    <cellStyle name="Normal 3 5 3 2 4 6" xfId="35091"/>
    <cellStyle name="Normal 3 5 3 2 5" xfId="35092"/>
    <cellStyle name="Normal 3 5 3 2 5 2" xfId="35093"/>
    <cellStyle name="Normal 3 5 3 2 5 3" xfId="35094"/>
    <cellStyle name="Normal 3 5 3 2 5 4" xfId="35095"/>
    <cellStyle name="Normal 3 5 3 2 5 5" xfId="35096"/>
    <cellStyle name="Normal 3 5 3 2 5 6" xfId="35097"/>
    <cellStyle name="Normal 3 5 3 2 6" xfId="35098"/>
    <cellStyle name="Normal 3 5 3 2 6 2" xfId="35099"/>
    <cellStyle name="Normal 3 5 3 2 6 3" xfId="35100"/>
    <cellStyle name="Normal 3 5 3 2 6 4" xfId="35101"/>
    <cellStyle name="Normal 3 5 3 2 6 5" xfId="35102"/>
    <cellStyle name="Normal 3 5 3 2 6 6" xfId="35103"/>
    <cellStyle name="Normal 3 5 3 2 7" xfId="35104"/>
    <cellStyle name="Normal 3 5 3 2 7 2" xfId="35105"/>
    <cellStyle name="Normal 3 5 3 2 7 3" xfId="35106"/>
    <cellStyle name="Normal 3 5 3 2 7 4" xfId="35107"/>
    <cellStyle name="Normal 3 5 3 2 7 5" xfId="35108"/>
    <cellStyle name="Normal 3 5 3 2 7 6" xfId="35109"/>
    <cellStyle name="Normal 3 5 3 2 8" xfId="35110"/>
    <cellStyle name="Normal 3 5 3 2 9" xfId="35111"/>
    <cellStyle name="Normal 3 5 3 3" xfId="35112"/>
    <cellStyle name="Normal 3 5 3 3 2" xfId="35113"/>
    <cellStyle name="Normal 3 5 3 3 3" xfId="35114"/>
    <cellStyle name="Normal 3 5 3 3 4" xfId="35115"/>
    <cellStyle name="Normal 3 5 3 3 5" xfId="35116"/>
    <cellStyle name="Normal 3 5 3 3 6" xfId="35117"/>
    <cellStyle name="Normal 3 5 3 4" xfId="35118"/>
    <cellStyle name="Normal 3 5 3 4 2" xfId="35119"/>
    <cellStyle name="Normal 3 5 3 4 3" xfId="35120"/>
    <cellStyle name="Normal 3 5 3 4 4" xfId="35121"/>
    <cellStyle name="Normal 3 5 3 4 5" xfId="35122"/>
    <cellStyle name="Normal 3 5 3 4 6" xfId="35123"/>
    <cellStyle name="Normal 3 5 3 5" xfId="35124"/>
    <cellStyle name="Normal 3 5 3 5 2" xfId="35125"/>
    <cellStyle name="Normal 3 5 3 5 3" xfId="35126"/>
    <cellStyle name="Normal 3 5 3 5 4" xfId="35127"/>
    <cellStyle name="Normal 3 5 3 5 5" xfId="35128"/>
    <cellStyle name="Normal 3 5 3 5 6" xfId="35129"/>
    <cellStyle name="Normal 3 5 3 6" xfId="35130"/>
    <cellStyle name="Normal 3 5 3 6 2" xfId="35131"/>
    <cellStyle name="Normal 3 5 3 6 3" xfId="35132"/>
    <cellStyle name="Normal 3 5 3 6 4" xfId="35133"/>
    <cellStyle name="Normal 3 5 3 6 5" xfId="35134"/>
    <cellStyle name="Normal 3 5 3 6 6" xfId="35135"/>
    <cellStyle name="Normal 3 5 3 7" xfId="35136"/>
    <cellStyle name="Normal 3 5 3 7 2" xfId="35137"/>
    <cellStyle name="Normal 3 5 3 7 3" xfId="35138"/>
    <cellStyle name="Normal 3 5 3 7 4" xfId="35139"/>
    <cellStyle name="Normal 3 5 3 7 5" xfId="35140"/>
    <cellStyle name="Normal 3 5 3 7 6" xfId="35141"/>
    <cellStyle name="Normal 3 5 3 8" xfId="35142"/>
    <cellStyle name="Normal 3 5 3 8 2" xfId="35143"/>
    <cellStyle name="Normal 3 5 3 8 3" xfId="35144"/>
    <cellStyle name="Normal 3 5 3 8 4" xfId="35145"/>
    <cellStyle name="Normal 3 5 3 8 5" xfId="35146"/>
    <cellStyle name="Normal 3 5 3 8 6" xfId="35147"/>
    <cellStyle name="Normal 3 5 3 9" xfId="35148"/>
    <cellStyle name="Normal 3 5 4" xfId="35149"/>
    <cellStyle name="Normal 3 5 4 10" xfId="35150"/>
    <cellStyle name="Normal 3 5 4 11" xfId="35151"/>
    <cellStyle name="Normal 3 5 4 12" xfId="35152"/>
    <cellStyle name="Normal 3 5 4 13" xfId="35153"/>
    <cellStyle name="Normal 3 5 4 2" xfId="35154"/>
    <cellStyle name="Normal 3 5 4 2 10" xfId="35155"/>
    <cellStyle name="Normal 3 5 4 2 11" xfId="35156"/>
    <cellStyle name="Normal 3 5 4 2 12" xfId="35157"/>
    <cellStyle name="Normal 3 5 4 2 2" xfId="35158"/>
    <cellStyle name="Normal 3 5 4 2 2 2" xfId="35159"/>
    <cellStyle name="Normal 3 5 4 2 2 3" xfId="35160"/>
    <cellStyle name="Normal 3 5 4 2 2 4" xfId="35161"/>
    <cellStyle name="Normal 3 5 4 2 2 5" xfId="35162"/>
    <cellStyle name="Normal 3 5 4 2 2 6" xfId="35163"/>
    <cellStyle name="Normal 3 5 4 2 3" xfId="35164"/>
    <cellStyle name="Normal 3 5 4 2 3 2" xfId="35165"/>
    <cellStyle name="Normal 3 5 4 2 3 3" xfId="35166"/>
    <cellStyle name="Normal 3 5 4 2 3 4" xfId="35167"/>
    <cellStyle name="Normal 3 5 4 2 3 5" xfId="35168"/>
    <cellStyle name="Normal 3 5 4 2 3 6" xfId="35169"/>
    <cellStyle name="Normal 3 5 4 2 4" xfId="35170"/>
    <cellStyle name="Normal 3 5 4 2 4 2" xfId="35171"/>
    <cellStyle name="Normal 3 5 4 2 4 3" xfId="35172"/>
    <cellStyle name="Normal 3 5 4 2 4 4" xfId="35173"/>
    <cellStyle name="Normal 3 5 4 2 4 5" xfId="35174"/>
    <cellStyle name="Normal 3 5 4 2 4 6" xfId="35175"/>
    <cellStyle name="Normal 3 5 4 2 5" xfId="35176"/>
    <cellStyle name="Normal 3 5 4 2 5 2" xfId="35177"/>
    <cellStyle name="Normal 3 5 4 2 5 3" xfId="35178"/>
    <cellStyle name="Normal 3 5 4 2 5 4" xfId="35179"/>
    <cellStyle name="Normal 3 5 4 2 5 5" xfId="35180"/>
    <cellStyle name="Normal 3 5 4 2 5 6" xfId="35181"/>
    <cellStyle name="Normal 3 5 4 2 6" xfId="35182"/>
    <cellStyle name="Normal 3 5 4 2 6 2" xfId="35183"/>
    <cellStyle name="Normal 3 5 4 2 6 3" xfId="35184"/>
    <cellStyle name="Normal 3 5 4 2 6 4" xfId="35185"/>
    <cellStyle name="Normal 3 5 4 2 6 5" xfId="35186"/>
    <cellStyle name="Normal 3 5 4 2 6 6" xfId="35187"/>
    <cellStyle name="Normal 3 5 4 2 7" xfId="35188"/>
    <cellStyle name="Normal 3 5 4 2 7 2" xfId="35189"/>
    <cellStyle name="Normal 3 5 4 2 7 3" xfId="35190"/>
    <cellStyle name="Normal 3 5 4 2 7 4" xfId="35191"/>
    <cellStyle name="Normal 3 5 4 2 7 5" xfId="35192"/>
    <cellStyle name="Normal 3 5 4 2 7 6" xfId="35193"/>
    <cellStyle name="Normal 3 5 4 2 8" xfId="35194"/>
    <cellStyle name="Normal 3 5 4 2 9" xfId="35195"/>
    <cellStyle name="Normal 3 5 4 3" xfId="35196"/>
    <cellStyle name="Normal 3 5 4 3 2" xfId="35197"/>
    <cellStyle name="Normal 3 5 4 3 3" xfId="35198"/>
    <cellStyle name="Normal 3 5 4 3 4" xfId="35199"/>
    <cellStyle name="Normal 3 5 4 3 5" xfId="35200"/>
    <cellStyle name="Normal 3 5 4 3 6" xfId="35201"/>
    <cellStyle name="Normal 3 5 4 4" xfId="35202"/>
    <cellStyle name="Normal 3 5 4 4 2" xfId="35203"/>
    <cellStyle name="Normal 3 5 4 4 3" xfId="35204"/>
    <cellStyle name="Normal 3 5 4 4 4" xfId="35205"/>
    <cellStyle name="Normal 3 5 4 4 5" xfId="35206"/>
    <cellStyle name="Normal 3 5 4 4 6" xfId="35207"/>
    <cellStyle name="Normal 3 5 4 5" xfId="35208"/>
    <cellStyle name="Normal 3 5 4 5 2" xfId="35209"/>
    <cellStyle name="Normal 3 5 4 5 3" xfId="35210"/>
    <cellStyle name="Normal 3 5 4 5 4" xfId="35211"/>
    <cellStyle name="Normal 3 5 4 5 5" xfId="35212"/>
    <cellStyle name="Normal 3 5 4 5 6" xfId="35213"/>
    <cellStyle name="Normal 3 5 4 6" xfId="35214"/>
    <cellStyle name="Normal 3 5 4 6 2" xfId="35215"/>
    <cellStyle name="Normal 3 5 4 6 3" xfId="35216"/>
    <cellStyle name="Normal 3 5 4 6 4" xfId="35217"/>
    <cellStyle name="Normal 3 5 4 6 5" xfId="35218"/>
    <cellStyle name="Normal 3 5 4 6 6" xfId="35219"/>
    <cellStyle name="Normal 3 5 4 7" xfId="35220"/>
    <cellStyle name="Normal 3 5 4 7 2" xfId="35221"/>
    <cellStyle name="Normal 3 5 4 7 3" xfId="35222"/>
    <cellStyle name="Normal 3 5 4 7 4" xfId="35223"/>
    <cellStyle name="Normal 3 5 4 7 5" xfId="35224"/>
    <cellStyle name="Normal 3 5 4 7 6" xfId="35225"/>
    <cellStyle name="Normal 3 5 4 8" xfId="35226"/>
    <cellStyle name="Normal 3 5 4 8 2" xfId="35227"/>
    <cellStyle name="Normal 3 5 4 8 3" xfId="35228"/>
    <cellStyle name="Normal 3 5 4 8 4" xfId="35229"/>
    <cellStyle name="Normal 3 5 4 8 5" xfId="35230"/>
    <cellStyle name="Normal 3 5 4 8 6" xfId="35231"/>
    <cellStyle name="Normal 3 5 4 9" xfId="35232"/>
    <cellStyle name="Normal 3 5 5" xfId="35233"/>
    <cellStyle name="Normal 3 5 5 10" xfId="35234"/>
    <cellStyle name="Normal 3 5 5 11" xfId="35235"/>
    <cellStyle name="Normal 3 5 5 12" xfId="35236"/>
    <cellStyle name="Normal 3 5 5 2" xfId="35237"/>
    <cellStyle name="Normal 3 5 5 2 2" xfId="35238"/>
    <cellStyle name="Normal 3 5 5 2 3" xfId="35239"/>
    <cellStyle name="Normal 3 5 5 2 4" xfId="35240"/>
    <cellStyle name="Normal 3 5 5 2 5" xfId="35241"/>
    <cellStyle name="Normal 3 5 5 2 6" xfId="35242"/>
    <cellStyle name="Normal 3 5 5 3" xfId="35243"/>
    <cellStyle name="Normal 3 5 5 3 2" xfId="35244"/>
    <cellStyle name="Normal 3 5 5 3 3" xfId="35245"/>
    <cellStyle name="Normal 3 5 5 3 4" xfId="35246"/>
    <cellStyle name="Normal 3 5 5 3 5" xfId="35247"/>
    <cellStyle name="Normal 3 5 5 3 6" xfId="35248"/>
    <cellStyle name="Normal 3 5 5 4" xfId="35249"/>
    <cellStyle name="Normal 3 5 5 4 2" xfId="35250"/>
    <cellStyle name="Normal 3 5 5 4 3" xfId="35251"/>
    <cellStyle name="Normal 3 5 5 4 4" xfId="35252"/>
    <cellStyle name="Normal 3 5 5 4 5" xfId="35253"/>
    <cellStyle name="Normal 3 5 5 4 6" xfId="35254"/>
    <cellStyle name="Normal 3 5 5 5" xfId="35255"/>
    <cellStyle name="Normal 3 5 5 5 2" xfId="35256"/>
    <cellStyle name="Normal 3 5 5 5 3" xfId="35257"/>
    <cellStyle name="Normal 3 5 5 5 4" xfId="35258"/>
    <cellStyle name="Normal 3 5 5 5 5" xfId="35259"/>
    <cellStyle name="Normal 3 5 5 5 6" xfId="35260"/>
    <cellStyle name="Normal 3 5 5 6" xfId="35261"/>
    <cellStyle name="Normal 3 5 5 6 2" xfId="35262"/>
    <cellStyle name="Normal 3 5 5 6 3" xfId="35263"/>
    <cellStyle name="Normal 3 5 5 6 4" xfId="35264"/>
    <cellStyle name="Normal 3 5 5 6 5" xfId="35265"/>
    <cellStyle name="Normal 3 5 5 6 6" xfId="35266"/>
    <cellStyle name="Normal 3 5 5 7" xfId="35267"/>
    <cellStyle name="Normal 3 5 5 7 2" xfId="35268"/>
    <cellStyle name="Normal 3 5 5 7 3" xfId="35269"/>
    <cellStyle name="Normal 3 5 5 7 4" xfId="35270"/>
    <cellStyle name="Normal 3 5 5 7 5" xfId="35271"/>
    <cellStyle name="Normal 3 5 5 7 6" xfId="35272"/>
    <cellStyle name="Normal 3 5 5 8" xfId="35273"/>
    <cellStyle name="Normal 3 5 5 9" xfId="35274"/>
    <cellStyle name="Normal 3 5 6" xfId="35275"/>
    <cellStyle name="Normal 3 5 6 2" xfId="35276"/>
    <cellStyle name="Normal 3 5 6 3" xfId="35277"/>
    <cellStyle name="Normal 3 5 6 4" xfId="35278"/>
    <cellStyle name="Normal 3 5 6 5" xfId="35279"/>
    <cellStyle name="Normal 3 5 6 6" xfId="35280"/>
    <cellStyle name="Normal 3 5 7" xfId="35281"/>
    <cellStyle name="Normal 3 5 7 2" xfId="35282"/>
    <cellStyle name="Normal 3 5 7 3" xfId="35283"/>
    <cellStyle name="Normal 3 5 7 4" xfId="35284"/>
    <cellStyle name="Normal 3 5 7 5" xfId="35285"/>
    <cellStyle name="Normal 3 5 7 6" xfId="35286"/>
    <cellStyle name="Normal 3 5 8" xfId="35287"/>
    <cellStyle name="Normal 3 5 8 2" xfId="35288"/>
    <cellStyle name="Normal 3 5 8 3" xfId="35289"/>
    <cellStyle name="Normal 3 5 8 4" xfId="35290"/>
    <cellStyle name="Normal 3 5 8 5" xfId="35291"/>
    <cellStyle name="Normal 3 5 8 6" xfId="35292"/>
    <cellStyle name="Normal 3 5 9" xfId="35293"/>
    <cellStyle name="Normal 3 5 9 2" xfId="35294"/>
    <cellStyle name="Normal 3 5 9 3" xfId="35295"/>
    <cellStyle name="Normal 3 5 9 4" xfId="35296"/>
    <cellStyle name="Normal 3 5 9 5" xfId="35297"/>
    <cellStyle name="Normal 3 5 9 6" xfId="35298"/>
    <cellStyle name="Normal 3 6" xfId="35299"/>
    <cellStyle name="Normal 3 6 10" xfId="35300"/>
    <cellStyle name="Normal 3 6 11" xfId="35301"/>
    <cellStyle name="Normal 3 6 12" xfId="35302"/>
    <cellStyle name="Normal 3 6 13" xfId="35303"/>
    <cellStyle name="Normal 3 6 14" xfId="35304"/>
    <cellStyle name="Normal 3 6 15" xfId="35305"/>
    <cellStyle name="Normal 3 6 2" xfId="35306"/>
    <cellStyle name="Normal 3 6 2 2" xfId="35307"/>
    <cellStyle name="Normal 3 6 2 3" xfId="35308"/>
    <cellStyle name="Normal 3 6 2 4" xfId="35309"/>
    <cellStyle name="Normal 3 6 3" xfId="35310"/>
    <cellStyle name="Normal 3 6 3 2" xfId="35311"/>
    <cellStyle name="Normal 3 6 3 3" xfId="35312"/>
    <cellStyle name="Normal 3 6 3 4" xfId="35313"/>
    <cellStyle name="Normal 3 6 3 5" xfId="35314"/>
    <cellStyle name="Normal 3 6 3 6" xfId="35315"/>
    <cellStyle name="Normal 3 6 4" xfId="35316"/>
    <cellStyle name="Normal 3 6 4 2" xfId="35317"/>
    <cellStyle name="Normal 3 6 4 3" xfId="35318"/>
    <cellStyle name="Normal 3 6 4 4" xfId="35319"/>
    <cellStyle name="Normal 3 6 4 5" xfId="35320"/>
    <cellStyle name="Normal 3 6 4 6" xfId="35321"/>
    <cellStyle name="Normal 3 6 5" xfId="35322"/>
    <cellStyle name="Normal 3 6 5 2" xfId="35323"/>
    <cellStyle name="Normal 3 6 5 3" xfId="35324"/>
    <cellStyle name="Normal 3 6 5 4" xfId="35325"/>
    <cellStyle name="Normal 3 6 5 5" xfId="35326"/>
    <cellStyle name="Normal 3 6 5 6" xfId="35327"/>
    <cellStyle name="Normal 3 6 6" xfId="35328"/>
    <cellStyle name="Normal 3 6 6 2" xfId="35329"/>
    <cellStyle name="Normal 3 6 6 3" xfId="35330"/>
    <cellStyle name="Normal 3 6 6 4" xfId="35331"/>
    <cellStyle name="Normal 3 6 6 5" xfId="35332"/>
    <cellStyle name="Normal 3 6 6 6" xfId="35333"/>
    <cellStyle name="Normal 3 6 7" xfId="35334"/>
    <cellStyle name="Normal 3 6 7 2" xfId="35335"/>
    <cellStyle name="Normal 3 6 7 3" xfId="35336"/>
    <cellStyle name="Normal 3 6 7 4" xfId="35337"/>
    <cellStyle name="Normal 3 6 7 5" xfId="35338"/>
    <cellStyle name="Normal 3 6 7 6" xfId="35339"/>
    <cellStyle name="Normal 3 6 8" xfId="35340"/>
    <cellStyle name="Normal 3 6 8 2" xfId="35341"/>
    <cellStyle name="Normal 3 6 8 3" xfId="35342"/>
    <cellStyle name="Normal 3 6 8 4" xfId="35343"/>
    <cellStyle name="Normal 3 6 8 5" xfId="35344"/>
    <cellStyle name="Normal 3 6 8 6" xfId="35345"/>
    <cellStyle name="Normal 3 6 9" xfId="35346"/>
    <cellStyle name="Normal 3 7" xfId="35347"/>
    <cellStyle name="Normal 3 7 2" xfId="35348"/>
    <cellStyle name="Normal 3 7 2 2" xfId="35349"/>
    <cellStyle name="Normal 3 7 2 3" xfId="35350"/>
    <cellStyle name="Normal 3 7 2 4" xfId="35351"/>
    <cellStyle name="Normal 3 7 2 5" xfId="35352"/>
    <cellStyle name="Normal 3 7 2 6" xfId="35353"/>
    <cellStyle name="Normal 3 7 2 7" xfId="35354"/>
    <cellStyle name="Normal 3 7 2 8" xfId="35355"/>
    <cellStyle name="Normal 3 7 3" xfId="35356"/>
    <cellStyle name="Normal 3 7 3 2" xfId="35357"/>
    <cellStyle name="Normal 3 7 3 3" xfId="35358"/>
    <cellStyle name="Normal 3 7 3 4" xfId="35359"/>
    <cellStyle name="Normal 3 7 3 5" xfId="35360"/>
    <cellStyle name="Normal 3 7 3 6" xfId="35361"/>
    <cellStyle name="Normal 3 7 4" xfId="35362"/>
    <cellStyle name="Normal 3 7 5" xfId="35363"/>
    <cellStyle name="Normal 3 8" xfId="35364"/>
    <cellStyle name="Normal 3 9" xfId="35365"/>
    <cellStyle name="Normal 3_09TQ16" xfId="35366"/>
    <cellStyle name="Normal 30" xfId="35367"/>
    <cellStyle name="Normal 30 10" xfId="35368"/>
    <cellStyle name="Normal 30 11" xfId="35369"/>
    <cellStyle name="Normal 30 12" xfId="35370"/>
    <cellStyle name="Normal 30 2" xfId="35371"/>
    <cellStyle name="Normal 30 2 2" xfId="35372"/>
    <cellStyle name="Normal 30 2 3" xfId="35373"/>
    <cellStyle name="Normal 30 2 4" xfId="35374"/>
    <cellStyle name="Normal 30 2 5" xfId="35375"/>
    <cellStyle name="Normal 30 2 6" xfId="35376"/>
    <cellStyle name="Normal 30 2 7" xfId="35377"/>
    <cellStyle name="Normal 30 2 8" xfId="35378"/>
    <cellStyle name="Normal 30 3" xfId="35379"/>
    <cellStyle name="Normal 30 3 2" xfId="35380"/>
    <cellStyle name="Normal 30 3 3" xfId="35381"/>
    <cellStyle name="Normal 30 3 4" xfId="35382"/>
    <cellStyle name="Normal 30 3 5" xfId="35383"/>
    <cellStyle name="Normal 30 3 6" xfId="35384"/>
    <cellStyle name="Normal 30 3 7" xfId="35385"/>
    <cellStyle name="Normal 30 3 8" xfId="35386"/>
    <cellStyle name="Normal 30 4" xfId="35387"/>
    <cellStyle name="Normal 30 4 2" xfId="35388"/>
    <cellStyle name="Normal 30 4 3" xfId="35389"/>
    <cellStyle name="Normal 30 4 4" xfId="35390"/>
    <cellStyle name="Normal 30 4 5" xfId="35391"/>
    <cellStyle name="Normal 30 4 6" xfId="35392"/>
    <cellStyle name="Normal 30 4 7" xfId="35393"/>
    <cellStyle name="Normal 30 4 8" xfId="35394"/>
    <cellStyle name="Normal 30 5" xfId="35395"/>
    <cellStyle name="Normal 30 5 2" xfId="35396"/>
    <cellStyle name="Normal 30 5 3" xfId="35397"/>
    <cellStyle name="Normal 30 5 4" xfId="35398"/>
    <cellStyle name="Normal 30 5 5" xfId="35399"/>
    <cellStyle name="Normal 30 5 6" xfId="35400"/>
    <cellStyle name="Normal 30 5 7" xfId="35401"/>
    <cellStyle name="Normal 30 5 8" xfId="35402"/>
    <cellStyle name="Normal 30 6" xfId="35403"/>
    <cellStyle name="Normal 30 6 2" xfId="35404"/>
    <cellStyle name="Normal 30 6 3" xfId="35405"/>
    <cellStyle name="Normal 30 6 4" xfId="35406"/>
    <cellStyle name="Normal 30 6 5" xfId="35407"/>
    <cellStyle name="Normal 30 6 6" xfId="35408"/>
    <cellStyle name="Normal 30 6 7" xfId="35409"/>
    <cellStyle name="Normal 30 6 8" xfId="35410"/>
    <cellStyle name="Normal 30 7" xfId="35411"/>
    <cellStyle name="Normal 30 8" xfId="35412"/>
    <cellStyle name="Normal 30 9" xfId="35413"/>
    <cellStyle name="Normal 31" xfId="35414"/>
    <cellStyle name="Normal 31 2" xfId="35415"/>
    <cellStyle name="Normal 31 2 2" xfId="35416"/>
    <cellStyle name="Normal 31 2 3" xfId="35417"/>
    <cellStyle name="Normal 31 2 4" xfId="35418"/>
    <cellStyle name="Normal 31 2 5" xfId="35419"/>
    <cellStyle name="Normal 31 2 6" xfId="35420"/>
    <cellStyle name="Normal 31 2 7" xfId="35421"/>
    <cellStyle name="Normal 31 2 8" xfId="35422"/>
    <cellStyle name="Normal 31 3" xfId="35423"/>
    <cellStyle name="Normal 31 3 2" xfId="35424"/>
    <cellStyle name="Normal 31 3 3" xfId="35425"/>
    <cellStyle name="Normal 31 3 4" xfId="35426"/>
    <cellStyle name="Normal 31 3 5" xfId="35427"/>
    <cellStyle name="Normal 31 3 6" xfId="35428"/>
    <cellStyle name="Normal 31 4" xfId="35429"/>
    <cellStyle name="Normal 31 5" xfId="35430"/>
    <cellStyle name="Normal 31 6" xfId="35431"/>
    <cellStyle name="Normal 31 7" xfId="35432"/>
    <cellStyle name="Normal 31 8" xfId="35433"/>
    <cellStyle name="Normal 31 9" xfId="35434"/>
    <cellStyle name="Normal 32" xfId="35435"/>
    <cellStyle name="Normal 32 2" xfId="35436"/>
    <cellStyle name="Normal 32 2 2" xfId="35437"/>
    <cellStyle name="Normal 32 2 3" xfId="35438"/>
    <cellStyle name="Normal 32 2 4" xfId="35439"/>
    <cellStyle name="Normal 32 2 5" xfId="35440"/>
    <cellStyle name="Normal 32 2 6" xfId="35441"/>
    <cellStyle name="Normal 32 2 7" xfId="35442"/>
    <cellStyle name="Normal 32 2 8" xfId="35443"/>
    <cellStyle name="Normal 32 3" xfId="35444"/>
    <cellStyle name="Normal 32 3 2" xfId="35445"/>
    <cellStyle name="Normal 32 3 3" xfId="35446"/>
    <cellStyle name="Normal 32 3 4" xfId="35447"/>
    <cellStyle name="Normal 32 3 5" xfId="35448"/>
    <cellStyle name="Normal 32 3 6" xfId="35449"/>
    <cellStyle name="Normal 32 4" xfId="35450"/>
    <cellStyle name="Normal 32 5" xfId="35451"/>
    <cellStyle name="Normal 32 6" xfId="35452"/>
    <cellStyle name="Normal 32 7" xfId="35453"/>
    <cellStyle name="Normal 32 8" xfId="35454"/>
    <cellStyle name="Normal 32 9" xfId="35455"/>
    <cellStyle name="Normal 33" xfId="35456"/>
    <cellStyle name="Normal 33 2" xfId="35457"/>
    <cellStyle name="Normal 33 2 2" xfId="35458"/>
    <cellStyle name="Normal 33 2 3" xfId="35459"/>
    <cellStyle name="Normal 33 2 4" xfId="35460"/>
    <cellStyle name="Normal 33 2 5" xfId="35461"/>
    <cellStyle name="Normal 33 2 6" xfId="35462"/>
    <cellStyle name="Normal 33 2 7" xfId="35463"/>
    <cellStyle name="Normal 33 2 8" xfId="35464"/>
    <cellStyle name="Normal 33 3" xfId="35465"/>
    <cellStyle name="Normal 33 3 2" xfId="35466"/>
    <cellStyle name="Normal 33 3 3" xfId="35467"/>
    <cellStyle name="Normal 33 3 4" xfId="35468"/>
    <cellStyle name="Normal 33 3 5" xfId="35469"/>
    <cellStyle name="Normal 33 3 6" xfId="35470"/>
    <cellStyle name="Normal 33 4" xfId="35471"/>
    <cellStyle name="Normal 33 5" xfId="35472"/>
    <cellStyle name="Normal 33 6" xfId="35473"/>
    <cellStyle name="Normal 33 7" xfId="35474"/>
    <cellStyle name="Normal 33 8" xfId="35475"/>
    <cellStyle name="Normal 33 9" xfId="35476"/>
    <cellStyle name="Normal 34" xfId="35477"/>
    <cellStyle name="Normal 34 2" xfId="35478"/>
    <cellStyle name="Normal 34 2 2" xfId="35479"/>
    <cellStyle name="Normal 34 2 3" xfId="35480"/>
    <cellStyle name="Normal 34 2 4" xfId="35481"/>
    <cellStyle name="Normal 34 2 5" xfId="35482"/>
    <cellStyle name="Normal 34 2 6" xfId="35483"/>
    <cellStyle name="Normal 34 2 7" xfId="35484"/>
    <cellStyle name="Normal 34 2 8" xfId="35485"/>
    <cellStyle name="Normal 34 3" xfId="35486"/>
    <cellStyle name="Normal 34 3 2" xfId="35487"/>
    <cellStyle name="Normal 34 3 3" xfId="35488"/>
    <cellStyle name="Normal 34 3 4" xfId="35489"/>
    <cellStyle name="Normal 34 3 5" xfId="35490"/>
    <cellStyle name="Normal 34 3 6" xfId="35491"/>
    <cellStyle name="Normal 34 4" xfId="35492"/>
    <cellStyle name="Normal 34 5" xfId="35493"/>
    <cellStyle name="Normal 34 6" xfId="35494"/>
    <cellStyle name="Normal 34 7" xfId="35495"/>
    <cellStyle name="Normal 34 8" xfId="35496"/>
    <cellStyle name="Normal 34 9" xfId="35497"/>
    <cellStyle name="Normal 35" xfId="35498"/>
    <cellStyle name="Normal 35 2" xfId="35499"/>
    <cellStyle name="Normal 35 2 2" xfId="35500"/>
    <cellStyle name="Normal 35 2 3" xfId="35501"/>
    <cellStyle name="Normal 35 2 4" xfId="35502"/>
    <cellStyle name="Normal 35 2 5" xfId="35503"/>
    <cellStyle name="Normal 35 2 6" xfId="35504"/>
    <cellStyle name="Normal 35 2 7" xfId="35505"/>
    <cellStyle name="Normal 35 2 8" xfId="35506"/>
    <cellStyle name="Normal 35 3" xfId="35507"/>
    <cellStyle name="Normal 35 3 2" xfId="35508"/>
    <cellStyle name="Normal 35 3 3" xfId="35509"/>
    <cellStyle name="Normal 35 3 4" xfId="35510"/>
    <cellStyle name="Normal 35 3 5" xfId="35511"/>
    <cellStyle name="Normal 35 3 6" xfId="35512"/>
    <cellStyle name="Normal 35 4" xfId="35513"/>
    <cellStyle name="Normal 35 5" xfId="35514"/>
    <cellStyle name="Normal 36" xfId="35515"/>
    <cellStyle name="Normal 36 2" xfId="35516"/>
    <cellStyle name="Normal 36 2 2" xfId="35517"/>
    <cellStyle name="Normal 36 2 3" xfId="35518"/>
    <cellStyle name="Normal 36 2 4" xfId="35519"/>
    <cellStyle name="Normal 36 2 5" xfId="35520"/>
    <cellStyle name="Normal 36 2 6" xfId="35521"/>
    <cellStyle name="Normal 36 2 7" xfId="35522"/>
    <cellStyle name="Normal 36 2 8" xfId="35523"/>
    <cellStyle name="Normal 36 3" xfId="35524"/>
    <cellStyle name="Normal 36 3 2" xfId="35525"/>
    <cellStyle name="Normal 36 3 3" xfId="35526"/>
    <cellStyle name="Normal 36 3 4" xfId="35527"/>
    <cellStyle name="Normal 36 3 5" xfId="35528"/>
    <cellStyle name="Normal 36 3 6" xfId="35529"/>
    <cellStyle name="Normal 36 4" xfId="35530"/>
    <cellStyle name="Normal 36 5" xfId="35531"/>
    <cellStyle name="Normal 37" xfId="35532"/>
    <cellStyle name="Normal 37 2" xfId="35533"/>
    <cellStyle name="Normal 37 2 2" xfId="35534"/>
    <cellStyle name="Normal 37 2 3" xfId="35535"/>
    <cellStyle name="Normal 37 2 4" xfId="35536"/>
    <cellStyle name="Normal 37 2 5" xfId="35537"/>
    <cellStyle name="Normal 37 2 6" xfId="35538"/>
    <cellStyle name="Normal 37 2 7" xfId="35539"/>
    <cellStyle name="Normal 37 2 8" xfId="35540"/>
    <cellStyle name="Normal 37 3" xfId="35541"/>
    <cellStyle name="Normal 37 3 2" xfId="35542"/>
    <cellStyle name="Normal 37 3 3" xfId="35543"/>
    <cellStyle name="Normal 37 3 4" xfId="35544"/>
    <cellStyle name="Normal 37 3 5" xfId="35545"/>
    <cellStyle name="Normal 37 3 6" xfId="35546"/>
    <cellStyle name="Normal 37 4" xfId="35547"/>
    <cellStyle name="Normal 37 5" xfId="35548"/>
    <cellStyle name="Normal 38" xfId="35549"/>
    <cellStyle name="Normal 38 2" xfId="35550"/>
    <cellStyle name="Normal 38 2 2" xfId="35551"/>
    <cellStyle name="Normal 38 2 3" xfId="35552"/>
    <cellStyle name="Normal 38 2 4" xfId="35553"/>
    <cellStyle name="Normal 38 2 5" xfId="35554"/>
    <cellStyle name="Normal 38 2 6" xfId="35555"/>
    <cellStyle name="Normal 38 2 7" xfId="35556"/>
    <cellStyle name="Normal 38 2 8" xfId="35557"/>
    <cellStyle name="Normal 38 3" xfId="35558"/>
    <cellStyle name="Normal 38 3 2" xfId="35559"/>
    <cellStyle name="Normal 38 3 3" xfId="35560"/>
    <cellStyle name="Normal 38 3 4" xfId="35561"/>
    <cellStyle name="Normal 38 3 5" xfId="35562"/>
    <cellStyle name="Normal 38 3 6" xfId="35563"/>
    <cellStyle name="Normal 38 4" xfId="35564"/>
    <cellStyle name="Normal 38 5" xfId="35565"/>
    <cellStyle name="Normal 39" xfId="35566"/>
    <cellStyle name="Normal 39 2" xfId="35567"/>
    <cellStyle name="Normal 39 2 2" xfId="35568"/>
    <cellStyle name="Normal 39 2 3" xfId="35569"/>
    <cellStyle name="Normal 39 2 4" xfId="35570"/>
    <cellStyle name="Normal 39 2 5" xfId="35571"/>
    <cellStyle name="Normal 39 2 6" xfId="35572"/>
    <cellStyle name="Normal 39 2 7" xfId="35573"/>
    <cellStyle name="Normal 39 2 8" xfId="35574"/>
    <cellStyle name="Normal 39 3" xfId="35575"/>
    <cellStyle name="Normal 39 3 2" xfId="35576"/>
    <cellStyle name="Normal 39 3 3" xfId="35577"/>
    <cellStyle name="Normal 39 3 4" xfId="35578"/>
    <cellStyle name="Normal 39 3 5" xfId="35579"/>
    <cellStyle name="Normal 39 3 6" xfId="35580"/>
    <cellStyle name="Normal 39 4" xfId="35581"/>
    <cellStyle name="Normal 39 5" xfId="35582"/>
    <cellStyle name="Normal 4" xfId="35583"/>
    <cellStyle name="Normal 4 10" xfId="35584"/>
    <cellStyle name="Normal 4 10 2" xfId="35585"/>
    <cellStyle name="Normal 4 11" xfId="35586"/>
    <cellStyle name="Normal 4 11 2" xfId="35587"/>
    <cellStyle name="Normal 4 12" xfId="35588"/>
    <cellStyle name="Normal 4 12 2" xfId="35589"/>
    <cellStyle name="Normal 4 12 3" xfId="35590"/>
    <cellStyle name="Normal 4 12 4" xfId="35591"/>
    <cellStyle name="Normal 4 12 5" xfId="35592"/>
    <cellStyle name="Normal 4 12 6" xfId="35593"/>
    <cellStyle name="Normal 4 13" xfId="35594"/>
    <cellStyle name="Normal 4 13 2" xfId="35595"/>
    <cellStyle name="Normal 4 13 3" xfId="35596"/>
    <cellStyle name="Normal 4 13 4" xfId="35597"/>
    <cellStyle name="Normal 4 13 5" xfId="35598"/>
    <cellStyle name="Normal 4 13 6" xfId="35599"/>
    <cellStyle name="Normal 4 14" xfId="35600"/>
    <cellStyle name="Normal 4 14 2" xfId="35601"/>
    <cellStyle name="Normal 4 14 2 2" xfId="35602"/>
    <cellStyle name="Normal 4 14 2 2 2" xfId="35603"/>
    <cellStyle name="Normal 4 14 2 2 2 2" xfId="35604"/>
    <cellStyle name="Normal 4 14 2 2 2 2 2" xfId="35605"/>
    <cellStyle name="Normal 4 14 2 2 2 3" xfId="35606"/>
    <cellStyle name="Normal 4 14 2 2 2 4" xfId="35607"/>
    <cellStyle name="Normal 4 14 2 2 3" xfId="35608"/>
    <cellStyle name="Normal 4 14 2 2 3 2" xfId="35609"/>
    <cellStyle name="Normal 4 14 2 2 4" xfId="35610"/>
    <cellStyle name="Normal 4 14 2 3" xfId="35611"/>
    <cellStyle name="Normal 4 14 2 3 2" xfId="35612"/>
    <cellStyle name="Normal 4 14 2 4" xfId="35613"/>
    <cellStyle name="Normal 4 14 2 5" xfId="35614"/>
    <cellStyle name="Normal 4 14 3" xfId="35615"/>
    <cellStyle name="Normal 4 14 4" xfId="35616"/>
    <cellStyle name="Normal 4 14 5" xfId="35617"/>
    <cellStyle name="Normal 4 14 5 2" xfId="35618"/>
    <cellStyle name="Normal 4 14 5 2 2" xfId="35619"/>
    <cellStyle name="Normal 4 14 5 3" xfId="35620"/>
    <cellStyle name="Normal 4 14 5 4" xfId="35621"/>
    <cellStyle name="Normal 4 14 6" xfId="35622"/>
    <cellStyle name="Normal 4 14 6 2" xfId="35623"/>
    <cellStyle name="Normal 4 14 7" xfId="35624"/>
    <cellStyle name="Normal 4 15" xfId="35625"/>
    <cellStyle name="Normal 4 16" xfId="35626"/>
    <cellStyle name="Normal 4 17" xfId="35627"/>
    <cellStyle name="Normal 4 17 2" xfId="35628"/>
    <cellStyle name="Normal 4 17 2 2" xfId="35629"/>
    <cellStyle name="Normal 4 17 2 2 2" xfId="35630"/>
    <cellStyle name="Normal 4 17 2 2 2 2" xfId="35631"/>
    <cellStyle name="Normal 4 17 2 2 3" xfId="35632"/>
    <cellStyle name="Normal 4 17 2 2 4" xfId="35633"/>
    <cellStyle name="Normal 4 17 2 3" xfId="35634"/>
    <cellStyle name="Normal 4 17 2 3 2" xfId="35635"/>
    <cellStyle name="Normal 4 17 2 4" xfId="35636"/>
    <cellStyle name="Normal 4 17 3" xfId="35637"/>
    <cellStyle name="Normal 4 17 3 2" xfId="35638"/>
    <cellStyle name="Normal 4 17 4" xfId="35639"/>
    <cellStyle name="Normal 4 17 5" xfId="35640"/>
    <cellStyle name="Normal 4 18" xfId="35641"/>
    <cellStyle name="Normal 4 19" xfId="35642"/>
    <cellStyle name="Normal 4 19 2" xfId="35643"/>
    <cellStyle name="Normal 4 19 2 2" xfId="35644"/>
    <cellStyle name="Normal 4 19 3" xfId="35645"/>
    <cellStyle name="Normal 4 19 4" xfId="35646"/>
    <cellStyle name="Normal 4 2" xfId="35647"/>
    <cellStyle name="Normal 4 2 10" xfId="35648"/>
    <cellStyle name="Normal 4 2 10 10" xfId="35649"/>
    <cellStyle name="Normal 4 2 10 11" xfId="35650"/>
    <cellStyle name="Normal 4 2 10 12" xfId="35651"/>
    <cellStyle name="Normal 4 2 10 2" xfId="35652"/>
    <cellStyle name="Normal 4 2 10 2 2" xfId="35653"/>
    <cellStyle name="Normal 4 2 10 2 3" xfId="35654"/>
    <cellStyle name="Normal 4 2 10 2 4" xfId="35655"/>
    <cellStyle name="Normal 4 2 10 2 5" xfId="35656"/>
    <cellStyle name="Normal 4 2 10 2 6" xfId="35657"/>
    <cellStyle name="Normal 4 2 10 3" xfId="35658"/>
    <cellStyle name="Normal 4 2 10 3 2" xfId="35659"/>
    <cellStyle name="Normal 4 2 10 3 3" xfId="35660"/>
    <cellStyle name="Normal 4 2 10 3 4" xfId="35661"/>
    <cellStyle name="Normal 4 2 10 3 5" xfId="35662"/>
    <cellStyle name="Normal 4 2 10 3 6" xfId="35663"/>
    <cellStyle name="Normal 4 2 10 4" xfId="35664"/>
    <cellStyle name="Normal 4 2 10 4 2" xfId="35665"/>
    <cellStyle name="Normal 4 2 10 4 3" xfId="35666"/>
    <cellStyle name="Normal 4 2 10 4 4" xfId="35667"/>
    <cellStyle name="Normal 4 2 10 4 5" xfId="35668"/>
    <cellStyle name="Normal 4 2 10 4 6" xfId="35669"/>
    <cellStyle name="Normal 4 2 10 5" xfId="35670"/>
    <cellStyle name="Normal 4 2 10 5 2" xfId="35671"/>
    <cellStyle name="Normal 4 2 10 5 3" xfId="35672"/>
    <cellStyle name="Normal 4 2 10 5 4" xfId="35673"/>
    <cellStyle name="Normal 4 2 10 5 5" xfId="35674"/>
    <cellStyle name="Normal 4 2 10 5 6" xfId="35675"/>
    <cellStyle name="Normal 4 2 10 6" xfId="35676"/>
    <cellStyle name="Normal 4 2 10 6 2" xfId="35677"/>
    <cellStyle name="Normal 4 2 10 6 3" xfId="35678"/>
    <cellStyle name="Normal 4 2 10 6 4" xfId="35679"/>
    <cellStyle name="Normal 4 2 10 6 5" xfId="35680"/>
    <cellStyle name="Normal 4 2 10 6 6" xfId="35681"/>
    <cellStyle name="Normal 4 2 10 7" xfId="35682"/>
    <cellStyle name="Normal 4 2 10 7 2" xfId="35683"/>
    <cellStyle name="Normal 4 2 10 7 3" xfId="35684"/>
    <cellStyle name="Normal 4 2 10 7 4" xfId="35685"/>
    <cellStyle name="Normal 4 2 10 7 5" xfId="35686"/>
    <cellStyle name="Normal 4 2 10 7 6" xfId="35687"/>
    <cellStyle name="Normal 4 2 10 8" xfId="35688"/>
    <cellStyle name="Normal 4 2 10 9" xfId="35689"/>
    <cellStyle name="Normal 4 2 11" xfId="35690"/>
    <cellStyle name="Normal 4 2 11 10" xfId="35691"/>
    <cellStyle name="Normal 4 2 11 11" xfId="35692"/>
    <cellStyle name="Normal 4 2 11 12" xfId="35693"/>
    <cellStyle name="Normal 4 2 11 2" xfId="35694"/>
    <cellStyle name="Normal 4 2 11 2 2" xfId="35695"/>
    <cellStyle name="Normal 4 2 11 2 3" xfId="35696"/>
    <cellStyle name="Normal 4 2 11 2 4" xfId="35697"/>
    <cellStyle name="Normal 4 2 11 2 5" xfId="35698"/>
    <cellStyle name="Normal 4 2 11 2 6" xfId="35699"/>
    <cellStyle name="Normal 4 2 11 3" xfId="35700"/>
    <cellStyle name="Normal 4 2 11 3 2" xfId="35701"/>
    <cellStyle name="Normal 4 2 11 3 3" xfId="35702"/>
    <cellStyle name="Normal 4 2 11 3 4" xfId="35703"/>
    <cellStyle name="Normal 4 2 11 3 5" xfId="35704"/>
    <cellStyle name="Normal 4 2 11 3 6" xfId="35705"/>
    <cellStyle name="Normal 4 2 11 4" xfId="35706"/>
    <cellStyle name="Normal 4 2 11 4 2" xfId="35707"/>
    <cellStyle name="Normal 4 2 11 4 3" xfId="35708"/>
    <cellStyle name="Normal 4 2 11 4 4" xfId="35709"/>
    <cellStyle name="Normal 4 2 11 4 5" xfId="35710"/>
    <cellStyle name="Normal 4 2 11 4 6" xfId="35711"/>
    <cellStyle name="Normal 4 2 11 5" xfId="35712"/>
    <cellStyle name="Normal 4 2 11 5 2" xfId="35713"/>
    <cellStyle name="Normal 4 2 11 5 3" xfId="35714"/>
    <cellStyle name="Normal 4 2 11 5 4" xfId="35715"/>
    <cellStyle name="Normal 4 2 11 5 5" xfId="35716"/>
    <cellStyle name="Normal 4 2 11 5 6" xfId="35717"/>
    <cellStyle name="Normal 4 2 11 6" xfId="35718"/>
    <cellStyle name="Normal 4 2 11 6 2" xfId="35719"/>
    <cellStyle name="Normal 4 2 11 6 3" xfId="35720"/>
    <cellStyle name="Normal 4 2 11 6 4" xfId="35721"/>
    <cellStyle name="Normal 4 2 11 6 5" xfId="35722"/>
    <cellStyle name="Normal 4 2 11 6 6" xfId="35723"/>
    <cellStyle name="Normal 4 2 11 7" xfId="35724"/>
    <cellStyle name="Normal 4 2 11 7 2" xfId="35725"/>
    <cellStyle name="Normal 4 2 11 7 3" xfId="35726"/>
    <cellStyle name="Normal 4 2 11 7 4" xfId="35727"/>
    <cellStyle name="Normal 4 2 11 7 5" xfId="35728"/>
    <cellStyle name="Normal 4 2 11 7 6" xfId="35729"/>
    <cellStyle name="Normal 4 2 11 8" xfId="35730"/>
    <cellStyle name="Normal 4 2 11 9" xfId="35731"/>
    <cellStyle name="Normal 4 2 12" xfId="35732"/>
    <cellStyle name="Normal 4 2 12 2" xfId="35733"/>
    <cellStyle name="Normal 4 2 12 3" xfId="35734"/>
    <cellStyle name="Normal 4 2 12 4" xfId="35735"/>
    <cellStyle name="Normal 4 2 12 5" xfId="35736"/>
    <cellStyle name="Normal 4 2 12 6" xfId="35737"/>
    <cellStyle name="Normal 4 2 13" xfId="35738"/>
    <cellStyle name="Normal 4 2 13 2" xfId="35739"/>
    <cellStyle name="Normal 4 2 13 3" xfId="35740"/>
    <cellStyle name="Normal 4 2 13 4" xfId="35741"/>
    <cellStyle name="Normal 4 2 13 5" xfId="35742"/>
    <cellStyle name="Normal 4 2 13 6" xfId="35743"/>
    <cellStyle name="Normal 4 2 14" xfId="35744"/>
    <cellStyle name="Normal 4 2 14 2" xfId="35745"/>
    <cellStyle name="Normal 4 2 14 3" xfId="35746"/>
    <cellStyle name="Normal 4 2 14 4" xfId="35747"/>
    <cellStyle name="Normal 4 2 14 5" xfId="35748"/>
    <cellStyle name="Normal 4 2 14 6" xfId="35749"/>
    <cellStyle name="Normal 4 2 15" xfId="35750"/>
    <cellStyle name="Normal 4 2 15 2" xfId="35751"/>
    <cellStyle name="Normal 4 2 15 3" xfId="35752"/>
    <cellStyle name="Normal 4 2 15 4" xfId="35753"/>
    <cellStyle name="Normal 4 2 15 5" xfId="35754"/>
    <cellStyle name="Normal 4 2 15 6" xfId="35755"/>
    <cellStyle name="Normal 4 2 16" xfId="35756"/>
    <cellStyle name="Normal 4 2 16 2" xfId="35757"/>
    <cellStyle name="Normal 4 2 16 3" xfId="35758"/>
    <cellStyle name="Normal 4 2 16 4" xfId="35759"/>
    <cellStyle name="Normal 4 2 16 5" xfId="35760"/>
    <cellStyle name="Normal 4 2 16 6" xfId="35761"/>
    <cellStyle name="Normal 4 2 17" xfId="35762"/>
    <cellStyle name="Normal 4 2 17 2" xfId="35763"/>
    <cellStyle name="Normal 4 2 17 3" xfId="35764"/>
    <cellStyle name="Normal 4 2 17 4" xfId="35765"/>
    <cellStyle name="Normal 4 2 17 5" xfId="35766"/>
    <cellStyle name="Normal 4 2 17 6" xfId="35767"/>
    <cellStyle name="Normal 4 2 18" xfId="35768"/>
    <cellStyle name="Normal 4 2 18 2" xfId="35769"/>
    <cellStyle name="Normal 4 2 18 2 2" xfId="35770"/>
    <cellStyle name="Normal 4 2 18 2 2 2" xfId="35771"/>
    <cellStyle name="Normal 4 2 18 2 2 2 2" xfId="35772"/>
    <cellStyle name="Normal 4 2 18 2 2 2 2 2" xfId="35773"/>
    <cellStyle name="Normal 4 2 18 2 2 2 3" xfId="35774"/>
    <cellStyle name="Normal 4 2 18 2 2 2 4" xfId="35775"/>
    <cellStyle name="Normal 4 2 18 2 2 3" xfId="35776"/>
    <cellStyle name="Normal 4 2 18 2 2 3 2" xfId="35777"/>
    <cellStyle name="Normal 4 2 18 2 2 4" xfId="35778"/>
    <cellStyle name="Normal 4 2 18 2 3" xfId="35779"/>
    <cellStyle name="Normal 4 2 18 2 3 2" xfId="35780"/>
    <cellStyle name="Normal 4 2 18 2 4" xfId="35781"/>
    <cellStyle name="Normal 4 2 18 2 5" xfId="35782"/>
    <cellStyle name="Normal 4 2 18 3" xfId="35783"/>
    <cellStyle name="Normal 4 2 18 4" xfId="35784"/>
    <cellStyle name="Normal 4 2 18 5" xfId="35785"/>
    <cellStyle name="Normal 4 2 18 5 2" xfId="35786"/>
    <cellStyle name="Normal 4 2 18 5 2 2" xfId="35787"/>
    <cellStyle name="Normal 4 2 18 5 3" xfId="35788"/>
    <cellStyle name="Normal 4 2 18 5 4" xfId="35789"/>
    <cellStyle name="Normal 4 2 18 6" xfId="35790"/>
    <cellStyle name="Normal 4 2 18 6 2" xfId="35791"/>
    <cellStyle name="Normal 4 2 18 7" xfId="35792"/>
    <cellStyle name="Normal 4 2 19" xfId="35793"/>
    <cellStyle name="Normal 4 2 2" xfId="35794"/>
    <cellStyle name="Normal 4 2 2 10" xfId="35795"/>
    <cellStyle name="Normal 4 2 2 11" xfId="35796"/>
    <cellStyle name="Normal 4 2 2 12" xfId="35797"/>
    <cellStyle name="Normal 4 2 2 13" xfId="35798"/>
    <cellStyle name="Normal 4 2 2 14" xfId="35799"/>
    <cellStyle name="Normal 4 2 2 2" xfId="35800"/>
    <cellStyle name="Normal 4 2 2 2 10" xfId="35801"/>
    <cellStyle name="Normal 4 2 2 2 11" xfId="35802"/>
    <cellStyle name="Normal 4 2 2 2 12" xfId="35803"/>
    <cellStyle name="Normal 4 2 2 2 2" xfId="35804"/>
    <cellStyle name="Normal 4 2 2 2 2 2" xfId="35805"/>
    <cellStyle name="Normal 4 2 2 2 2 3" xfId="35806"/>
    <cellStyle name="Normal 4 2 2 2 2 4" xfId="35807"/>
    <cellStyle name="Normal 4 2 2 2 2 5" xfId="35808"/>
    <cellStyle name="Normal 4 2 2 2 2 6" xfId="35809"/>
    <cellStyle name="Normal 4 2 2 2 3" xfId="35810"/>
    <cellStyle name="Normal 4 2 2 2 3 2" xfId="35811"/>
    <cellStyle name="Normal 4 2 2 2 3 3" xfId="35812"/>
    <cellStyle name="Normal 4 2 2 2 3 4" xfId="35813"/>
    <cellStyle name="Normal 4 2 2 2 3 5" xfId="35814"/>
    <cellStyle name="Normal 4 2 2 2 3 6" xfId="35815"/>
    <cellStyle name="Normal 4 2 2 2 4" xfId="35816"/>
    <cellStyle name="Normal 4 2 2 2 4 2" xfId="35817"/>
    <cellStyle name="Normal 4 2 2 2 4 3" xfId="35818"/>
    <cellStyle name="Normal 4 2 2 2 4 4" xfId="35819"/>
    <cellStyle name="Normal 4 2 2 2 4 5" xfId="35820"/>
    <cellStyle name="Normal 4 2 2 2 4 6" xfId="35821"/>
    <cellStyle name="Normal 4 2 2 2 5" xfId="35822"/>
    <cellStyle name="Normal 4 2 2 2 5 2" xfId="35823"/>
    <cellStyle name="Normal 4 2 2 2 5 3" xfId="35824"/>
    <cellStyle name="Normal 4 2 2 2 5 4" xfId="35825"/>
    <cellStyle name="Normal 4 2 2 2 5 5" xfId="35826"/>
    <cellStyle name="Normal 4 2 2 2 5 6" xfId="35827"/>
    <cellStyle name="Normal 4 2 2 2 6" xfId="35828"/>
    <cellStyle name="Normal 4 2 2 2 6 2" xfId="35829"/>
    <cellStyle name="Normal 4 2 2 2 6 3" xfId="35830"/>
    <cellStyle name="Normal 4 2 2 2 6 4" xfId="35831"/>
    <cellStyle name="Normal 4 2 2 2 6 5" xfId="35832"/>
    <cellStyle name="Normal 4 2 2 2 6 6" xfId="35833"/>
    <cellStyle name="Normal 4 2 2 2 7" xfId="35834"/>
    <cellStyle name="Normal 4 2 2 2 7 2" xfId="35835"/>
    <cellStyle name="Normal 4 2 2 2 7 3" xfId="35836"/>
    <cellStyle name="Normal 4 2 2 2 7 4" xfId="35837"/>
    <cellStyle name="Normal 4 2 2 2 7 5" xfId="35838"/>
    <cellStyle name="Normal 4 2 2 2 7 6" xfId="35839"/>
    <cellStyle name="Normal 4 2 2 2 8" xfId="35840"/>
    <cellStyle name="Normal 4 2 2 2 9" xfId="35841"/>
    <cellStyle name="Normal 4 2 2 3" xfId="35842"/>
    <cellStyle name="Normal 4 2 2 3 2" xfId="35843"/>
    <cellStyle name="Normal 4 2 2 3 3" xfId="35844"/>
    <cellStyle name="Normal 4 2 2 3 4" xfId="35845"/>
    <cellStyle name="Normal 4 2 2 3 5" xfId="35846"/>
    <cellStyle name="Normal 4 2 2 3 6" xfId="35847"/>
    <cellStyle name="Normal 4 2 2 4" xfId="35848"/>
    <cellStyle name="Normal 4 2 2 4 2" xfId="35849"/>
    <cellStyle name="Normal 4 2 2 4 3" xfId="35850"/>
    <cellStyle name="Normal 4 2 2 4 4" xfId="35851"/>
    <cellStyle name="Normal 4 2 2 4 5" xfId="35852"/>
    <cellStyle name="Normal 4 2 2 4 6" xfId="35853"/>
    <cellStyle name="Normal 4 2 2 5" xfId="35854"/>
    <cellStyle name="Normal 4 2 2 5 2" xfId="35855"/>
    <cellStyle name="Normal 4 2 2 5 3" xfId="35856"/>
    <cellStyle name="Normal 4 2 2 5 4" xfId="35857"/>
    <cellStyle name="Normal 4 2 2 5 5" xfId="35858"/>
    <cellStyle name="Normal 4 2 2 5 6" xfId="35859"/>
    <cellStyle name="Normal 4 2 2 6" xfId="35860"/>
    <cellStyle name="Normal 4 2 2 6 2" xfId="35861"/>
    <cellStyle name="Normal 4 2 2 6 3" xfId="35862"/>
    <cellStyle name="Normal 4 2 2 6 4" xfId="35863"/>
    <cellStyle name="Normal 4 2 2 6 5" xfId="35864"/>
    <cellStyle name="Normal 4 2 2 6 6" xfId="35865"/>
    <cellStyle name="Normal 4 2 2 7" xfId="35866"/>
    <cellStyle name="Normal 4 2 2 7 2" xfId="35867"/>
    <cellStyle name="Normal 4 2 2 7 3" xfId="35868"/>
    <cellStyle name="Normal 4 2 2 7 4" xfId="35869"/>
    <cellStyle name="Normal 4 2 2 7 5" xfId="35870"/>
    <cellStyle name="Normal 4 2 2 7 6" xfId="35871"/>
    <cellStyle name="Normal 4 2 2 8" xfId="35872"/>
    <cellStyle name="Normal 4 2 2 8 2" xfId="35873"/>
    <cellStyle name="Normal 4 2 2 8 3" xfId="35874"/>
    <cellStyle name="Normal 4 2 2 8 4" xfId="35875"/>
    <cellStyle name="Normal 4 2 2 8 5" xfId="35876"/>
    <cellStyle name="Normal 4 2 2 8 6" xfId="35877"/>
    <cellStyle name="Normal 4 2 2 9" xfId="35878"/>
    <cellStyle name="Normal 4 2 20" xfId="35879"/>
    <cellStyle name="Normal 4 2 21" xfId="35880"/>
    <cellStyle name="Normal 4 2 21 2" xfId="35881"/>
    <cellStyle name="Normal 4 2 21 2 2" xfId="35882"/>
    <cellStyle name="Normal 4 2 21 2 2 2" xfId="35883"/>
    <cellStyle name="Normal 4 2 21 2 2 2 2" xfId="35884"/>
    <cellStyle name="Normal 4 2 21 2 2 3" xfId="35885"/>
    <cellStyle name="Normal 4 2 21 2 2 4" xfId="35886"/>
    <cellStyle name="Normal 4 2 21 2 3" xfId="35887"/>
    <cellStyle name="Normal 4 2 21 2 3 2" xfId="35888"/>
    <cellStyle name="Normal 4 2 21 2 4" xfId="35889"/>
    <cellStyle name="Normal 4 2 21 3" xfId="35890"/>
    <cellStyle name="Normal 4 2 21 3 2" xfId="35891"/>
    <cellStyle name="Normal 4 2 21 4" xfId="35892"/>
    <cellStyle name="Normal 4 2 21 5" xfId="35893"/>
    <cellStyle name="Normal 4 2 22" xfId="35894"/>
    <cellStyle name="Normal 4 2 23" xfId="35895"/>
    <cellStyle name="Normal 4 2 23 2" xfId="35896"/>
    <cellStyle name="Normal 4 2 23 2 2" xfId="35897"/>
    <cellStyle name="Normal 4 2 23 3" xfId="35898"/>
    <cellStyle name="Normal 4 2 23 4" xfId="35899"/>
    <cellStyle name="Normal 4 2 24" xfId="35900"/>
    <cellStyle name="Normal 4 2 24 2" xfId="35901"/>
    <cellStyle name="Normal 4 2 25" xfId="35902"/>
    <cellStyle name="Normal 4 2 26" xfId="35903"/>
    <cellStyle name="Normal 4 2 27" xfId="35904"/>
    <cellStyle name="Normal 4 2 28" xfId="35905"/>
    <cellStyle name="Normal 4 2 29" xfId="35906"/>
    <cellStyle name="Normal 4 2 3" xfId="35907"/>
    <cellStyle name="Normal 4 2 3 10" xfId="35908"/>
    <cellStyle name="Normal 4 2 3 11" xfId="35909"/>
    <cellStyle name="Normal 4 2 3 12" xfId="35910"/>
    <cellStyle name="Normal 4 2 3 13" xfId="35911"/>
    <cellStyle name="Normal 4 2 3 14" xfId="35912"/>
    <cellStyle name="Normal 4 2 3 2" xfId="35913"/>
    <cellStyle name="Normal 4 2 3 2 10" xfId="35914"/>
    <cellStyle name="Normal 4 2 3 2 11" xfId="35915"/>
    <cellStyle name="Normal 4 2 3 2 12" xfId="35916"/>
    <cellStyle name="Normal 4 2 3 2 2" xfId="35917"/>
    <cellStyle name="Normal 4 2 3 2 2 2" xfId="35918"/>
    <cellStyle name="Normal 4 2 3 2 2 3" xfId="35919"/>
    <cellStyle name="Normal 4 2 3 2 2 4" xfId="35920"/>
    <cellStyle name="Normal 4 2 3 2 2 5" xfId="35921"/>
    <cellStyle name="Normal 4 2 3 2 2 6" xfId="35922"/>
    <cellStyle name="Normal 4 2 3 2 3" xfId="35923"/>
    <cellStyle name="Normal 4 2 3 2 3 2" xfId="35924"/>
    <cellStyle name="Normal 4 2 3 2 3 3" xfId="35925"/>
    <cellStyle name="Normal 4 2 3 2 3 4" xfId="35926"/>
    <cellStyle name="Normal 4 2 3 2 3 5" xfId="35927"/>
    <cellStyle name="Normal 4 2 3 2 3 6" xfId="35928"/>
    <cellStyle name="Normal 4 2 3 2 4" xfId="35929"/>
    <cellStyle name="Normal 4 2 3 2 4 2" xfId="35930"/>
    <cellStyle name="Normal 4 2 3 2 4 3" xfId="35931"/>
    <cellStyle name="Normal 4 2 3 2 4 4" xfId="35932"/>
    <cellStyle name="Normal 4 2 3 2 4 5" xfId="35933"/>
    <cellStyle name="Normal 4 2 3 2 4 6" xfId="35934"/>
    <cellStyle name="Normal 4 2 3 2 5" xfId="35935"/>
    <cellStyle name="Normal 4 2 3 2 5 2" xfId="35936"/>
    <cellStyle name="Normal 4 2 3 2 5 3" xfId="35937"/>
    <cellStyle name="Normal 4 2 3 2 5 4" xfId="35938"/>
    <cellStyle name="Normal 4 2 3 2 5 5" xfId="35939"/>
    <cellStyle name="Normal 4 2 3 2 5 6" xfId="35940"/>
    <cellStyle name="Normal 4 2 3 2 6" xfId="35941"/>
    <cellStyle name="Normal 4 2 3 2 6 2" xfId="35942"/>
    <cellStyle name="Normal 4 2 3 2 6 3" xfId="35943"/>
    <cellStyle name="Normal 4 2 3 2 6 4" xfId="35944"/>
    <cellStyle name="Normal 4 2 3 2 6 5" xfId="35945"/>
    <cellStyle name="Normal 4 2 3 2 6 6" xfId="35946"/>
    <cellStyle name="Normal 4 2 3 2 7" xfId="35947"/>
    <cellStyle name="Normal 4 2 3 2 7 2" xfId="35948"/>
    <cellStyle name="Normal 4 2 3 2 7 3" xfId="35949"/>
    <cellStyle name="Normal 4 2 3 2 7 4" xfId="35950"/>
    <cellStyle name="Normal 4 2 3 2 7 5" xfId="35951"/>
    <cellStyle name="Normal 4 2 3 2 7 6" xfId="35952"/>
    <cellStyle name="Normal 4 2 3 2 8" xfId="35953"/>
    <cellStyle name="Normal 4 2 3 2 9" xfId="35954"/>
    <cellStyle name="Normal 4 2 3 3" xfId="35955"/>
    <cellStyle name="Normal 4 2 3 3 2" xfId="35956"/>
    <cellStyle name="Normal 4 2 3 3 3" xfId="35957"/>
    <cellStyle name="Normal 4 2 3 3 4" xfId="35958"/>
    <cellStyle name="Normal 4 2 3 3 5" xfId="35959"/>
    <cellStyle name="Normal 4 2 3 3 6" xfId="35960"/>
    <cellStyle name="Normal 4 2 3 4" xfId="35961"/>
    <cellStyle name="Normal 4 2 3 4 2" xfId="35962"/>
    <cellStyle name="Normal 4 2 3 4 3" xfId="35963"/>
    <cellStyle name="Normal 4 2 3 4 4" xfId="35964"/>
    <cellStyle name="Normal 4 2 3 4 5" xfId="35965"/>
    <cellStyle name="Normal 4 2 3 4 6" xfId="35966"/>
    <cellStyle name="Normal 4 2 3 5" xfId="35967"/>
    <cellStyle name="Normal 4 2 3 5 2" xfId="35968"/>
    <cellStyle name="Normal 4 2 3 5 3" xfId="35969"/>
    <cellStyle name="Normal 4 2 3 5 4" xfId="35970"/>
    <cellStyle name="Normal 4 2 3 5 5" xfId="35971"/>
    <cellStyle name="Normal 4 2 3 5 6" xfId="35972"/>
    <cellStyle name="Normal 4 2 3 6" xfId="35973"/>
    <cellStyle name="Normal 4 2 3 6 2" xfId="35974"/>
    <cellStyle name="Normal 4 2 3 6 3" xfId="35975"/>
    <cellStyle name="Normal 4 2 3 6 4" xfId="35976"/>
    <cellStyle name="Normal 4 2 3 6 5" xfId="35977"/>
    <cellStyle name="Normal 4 2 3 6 6" xfId="35978"/>
    <cellStyle name="Normal 4 2 3 7" xfId="35979"/>
    <cellStyle name="Normal 4 2 3 7 2" xfId="35980"/>
    <cellStyle name="Normal 4 2 3 7 3" xfId="35981"/>
    <cellStyle name="Normal 4 2 3 7 4" xfId="35982"/>
    <cellStyle name="Normal 4 2 3 7 5" xfId="35983"/>
    <cellStyle name="Normal 4 2 3 7 6" xfId="35984"/>
    <cellStyle name="Normal 4 2 3 8" xfId="35985"/>
    <cellStyle name="Normal 4 2 3 8 2" xfId="35986"/>
    <cellStyle name="Normal 4 2 3 8 3" xfId="35987"/>
    <cellStyle name="Normal 4 2 3 8 4" xfId="35988"/>
    <cellStyle name="Normal 4 2 3 8 5" xfId="35989"/>
    <cellStyle name="Normal 4 2 3 8 6" xfId="35990"/>
    <cellStyle name="Normal 4 2 3 9" xfId="35991"/>
    <cellStyle name="Normal 4 2 4" xfId="35992"/>
    <cellStyle name="Normal 4 2 4 10" xfId="35993"/>
    <cellStyle name="Normal 4 2 4 11" xfId="35994"/>
    <cellStyle name="Normal 4 2 4 12" xfId="35995"/>
    <cellStyle name="Normal 4 2 4 13" xfId="35996"/>
    <cellStyle name="Normal 4 2 4 2" xfId="35997"/>
    <cellStyle name="Normal 4 2 4 2 10" xfId="35998"/>
    <cellStyle name="Normal 4 2 4 2 11" xfId="35999"/>
    <cellStyle name="Normal 4 2 4 2 12" xfId="36000"/>
    <cellStyle name="Normal 4 2 4 2 2" xfId="36001"/>
    <cellStyle name="Normal 4 2 4 2 2 2" xfId="36002"/>
    <cellStyle name="Normal 4 2 4 2 2 3" xfId="36003"/>
    <cellStyle name="Normal 4 2 4 2 2 4" xfId="36004"/>
    <cellStyle name="Normal 4 2 4 2 2 5" xfId="36005"/>
    <cellStyle name="Normal 4 2 4 2 2 6" xfId="36006"/>
    <cellStyle name="Normal 4 2 4 2 3" xfId="36007"/>
    <cellStyle name="Normal 4 2 4 2 3 2" xfId="36008"/>
    <cellStyle name="Normal 4 2 4 2 3 3" xfId="36009"/>
    <cellStyle name="Normal 4 2 4 2 3 4" xfId="36010"/>
    <cellStyle name="Normal 4 2 4 2 3 5" xfId="36011"/>
    <cellStyle name="Normal 4 2 4 2 3 6" xfId="36012"/>
    <cellStyle name="Normal 4 2 4 2 4" xfId="36013"/>
    <cellStyle name="Normal 4 2 4 2 4 2" xfId="36014"/>
    <cellStyle name="Normal 4 2 4 2 4 3" xfId="36015"/>
    <cellStyle name="Normal 4 2 4 2 4 4" xfId="36016"/>
    <cellStyle name="Normal 4 2 4 2 4 5" xfId="36017"/>
    <cellStyle name="Normal 4 2 4 2 4 6" xfId="36018"/>
    <cellStyle name="Normal 4 2 4 2 5" xfId="36019"/>
    <cellStyle name="Normal 4 2 4 2 5 2" xfId="36020"/>
    <cellStyle name="Normal 4 2 4 2 5 3" xfId="36021"/>
    <cellStyle name="Normal 4 2 4 2 5 4" xfId="36022"/>
    <cellStyle name="Normal 4 2 4 2 5 5" xfId="36023"/>
    <cellStyle name="Normal 4 2 4 2 5 6" xfId="36024"/>
    <cellStyle name="Normal 4 2 4 2 6" xfId="36025"/>
    <cellStyle name="Normal 4 2 4 2 6 2" xfId="36026"/>
    <cellStyle name="Normal 4 2 4 2 6 3" xfId="36027"/>
    <cellStyle name="Normal 4 2 4 2 6 4" xfId="36028"/>
    <cellStyle name="Normal 4 2 4 2 6 5" xfId="36029"/>
    <cellStyle name="Normal 4 2 4 2 6 6" xfId="36030"/>
    <cellStyle name="Normal 4 2 4 2 7" xfId="36031"/>
    <cellStyle name="Normal 4 2 4 2 7 2" xfId="36032"/>
    <cellStyle name="Normal 4 2 4 2 7 3" xfId="36033"/>
    <cellStyle name="Normal 4 2 4 2 7 4" xfId="36034"/>
    <cellStyle name="Normal 4 2 4 2 7 5" xfId="36035"/>
    <cellStyle name="Normal 4 2 4 2 7 6" xfId="36036"/>
    <cellStyle name="Normal 4 2 4 2 8" xfId="36037"/>
    <cellStyle name="Normal 4 2 4 2 9" xfId="36038"/>
    <cellStyle name="Normal 4 2 4 3" xfId="36039"/>
    <cellStyle name="Normal 4 2 4 3 2" xfId="36040"/>
    <cellStyle name="Normal 4 2 4 3 3" xfId="36041"/>
    <cellStyle name="Normal 4 2 4 3 4" xfId="36042"/>
    <cellStyle name="Normal 4 2 4 3 5" xfId="36043"/>
    <cellStyle name="Normal 4 2 4 3 6" xfId="36044"/>
    <cellStyle name="Normal 4 2 4 4" xfId="36045"/>
    <cellStyle name="Normal 4 2 4 4 2" xfId="36046"/>
    <cellStyle name="Normal 4 2 4 4 3" xfId="36047"/>
    <cellStyle name="Normal 4 2 4 4 4" xfId="36048"/>
    <cellStyle name="Normal 4 2 4 4 5" xfId="36049"/>
    <cellStyle name="Normal 4 2 4 4 6" xfId="36050"/>
    <cellStyle name="Normal 4 2 4 5" xfId="36051"/>
    <cellStyle name="Normal 4 2 4 5 2" xfId="36052"/>
    <cellStyle name="Normal 4 2 4 5 3" xfId="36053"/>
    <cellStyle name="Normal 4 2 4 5 4" xfId="36054"/>
    <cellStyle name="Normal 4 2 4 5 5" xfId="36055"/>
    <cellStyle name="Normal 4 2 4 5 6" xfId="36056"/>
    <cellStyle name="Normal 4 2 4 6" xfId="36057"/>
    <cellStyle name="Normal 4 2 4 6 2" xfId="36058"/>
    <cellStyle name="Normal 4 2 4 6 3" xfId="36059"/>
    <cellStyle name="Normal 4 2 4 6 4" xfId="36060"/>
    <cellStyle name="Normal 4 2 4 6 5" xfId="36061"/>
    <cellStyle name="Normal 4 2 4 6 6" xfId="36062"/>
    <cellStyle name="Normal 4 2 4 7" xfId="36063"/>
    <cellStyle name="Normal 4 2 4 7 2" xfId="36064"/>
    <cellStyle name="Normal 4 2 4 7 3" xfId="36065"/>
    <cellStyle name="Normal 4 2 4 7 4" xfId="36066"/>
    <cellStyle name="Normal 4 2 4 7 5" xfId="36067"/>
    <cellStyle name="Normal 4 2 4 7 6" xfId="36068"/>
    <cellStyle name="Normal 4 2 4 8" xfId="36069"/>
    <cellStyle name="Normal 4 2 4 8 2" xfId="36070"/>
    <cellStyle name="Normal 4 2 4 8 3" xfId="36071"/>
    <cellStyle name="Normal 4 2 4 8 4" xfId="36072"/>
    <cellStyle name="Normal 4 2 4 8 5" xfId="36073"/>
    <cellStyle name="Normal 4 2 4 8 6" xfId="36074"/>
    <cellStyle name="Normal 4 2 4 9" xfId="36075"/>
    <cellStyle name="Normal 4 2 5" xfId="36076"/>
    <cellStyle name="Normal 4 2 5 2" xfId="36077"/>
    <cellStyle name="Normal 4 2 5 2 10" xfId="36078"/>
    <cellStyle name="Normal 4 2 5 2 11" xfId="36079"/>
    <cellStyle name="Normal 4 2 5 2 12" xfId="36080"/>
    <cellStyle name="Normal 4 2 5 2 2" xfId="36081"/>
    <cellStyle name="Normal 4 2 5 2 2 2" xfId="36082"/>
    <cellStyle name="Normal 4 2 5 2 2 3" xfId="36083"/>
    <cellStyle name="Normal 4 2 5 2 2 4" xfId="36084"/>
    <cellStyle name="Normal 4 2 5 2 2 5" xfId="36085"/>
    <cellStyle name="Normal 4 2 5 2 2 6" xfId="36086"/>
    <cellStyle name="Normal 4 2 5 2 3" xfId="36087"/>
    <cellStyle name="Normal 4 2 5 2 3 2" xfId="36088"/>
    <cellStyle name="Normal 4 2 5 2 3 3" xfId="36089"/>
    <cellStyle name="Normal 4 2 5 2 3 4" xfId="36090"/>
    <cellStyle name="Normal 4 2 5 2 3 5" xfId="36091"/>
    <cellStyle name="Normal 4 2 5 2 3 6" xfId="36092"/>
    <cellStyle name="Normal 4 2 5 2 4" xfId="36093"/>
    <cellStyle name="Normal 4 2 5 2 4 2" xfId="36094"/>
    <cellStyle name="Normal 4 2 5 2 4 3" xfId="36095"/>
    <cellStyle name="Normal 4 2 5 2 4 4" xfId="36096"/>
    <cellStyle name="Normal 4 2 5 2 4 5" xfId="36097"/>
    <cellStyle name="Normal 4 2 5 2 4 6" xfId="36098"/>
    <cellStyle name="Normal 4 2 5 2 5" xfId="36099"/>
    <cellStyle name="Normal 4 2 5 2 5 2" xfId="36100"/>
    <cellStyle name="Normal 4 2 5 2 5 3" xfId="36101"/>
    <cellStyle name="Normal 4 2 5 2 5 4" xfId="36102"/>
    <cellStyle name="Normal 4 2 5 2 5 5" xfId="36103"/>
    <cellStyle name="Normal 4 2 5 2 5 6" xfId="36104"/>
    <cellStyle name="Normal 4 2 5 2 6" xfId="36105"/>
    <cellStyle name="Normal 4 2 5 2 6 2" xfId="36106"/>
    <cellStyle name="Normal 4 2 5 2 6 3" xfId="36107"/>
    <cellStyle name="Normal 4 2 5 2 6 4" xfId="36108"/>
    <cellStyle name="Normal 4 2 5 2 6 5" xfId="36109"/>
    <cellStyle name="Normal 4 2 5 2 6 6" xfId="36110"/>
    <cellStyle name="Normal 4 2 5 2 7" xfId="36111"/>
    <cellStyle name="Normal 4 2 5 2 7 2" xfId="36112"/>
    <cellStyle name="Normal 4 2 5 2 7 3" xfId="36113"/>
    <cellStyle name="Normal 4 2 5 2 7 4" xfId="36114"/>
    <cellStyle name="Normal 4 2 5 2 7 5" xfId="36115"/>
    <cellStyle name="Normal 4 2 5 2 7 6" xfId="36116"/>
    <cellStyle name="Normal 4 2 5 2 8" xfId="36117"/>
    <cellStyle name="Normal 4 2 5 2 9" xfId="36118"/>
    <cellStyle name="Normal 4 2 6" xfId="36119"/>
    <cellStyle name="Normal 4 2 6 10" xfId="36120"/>
    <cellStyle name="Normal 4 2 6 11" xfId="36121"/>
    <cellStyle name="Normal 4 2 6 12" xfId="36122"/>
    <cellStyle name="Normal 4 2 6 2" xfId="36123"/>
    <cellStyle name="Normal 4 2 6 2 2" xfId="36124"/>
    <cellStyle name="Normal 4 2 6 2 3" xfId="36125"/>
    <cellStyle name="Normal 4 2 6 2 4" xfId="36126"/>
    <cellStyle name="Normal 4 2 6 2 5" xfId="36127"/>
    <cellStyle name="Normal 4 2 6 2 6" xfId="36128"/>
    <cellStyle name="Normal 4 2 6 3" xfId="36129"/>
    <cellStyle name="Normal 4 2 6 3 2" xfId="36130"/>
    <cellStyle name="Normal 4 2 6 3 3" xfId="36131"/>
    <cellStyle name="Normal 4 2 6 3 4" xfId="36132"/>
    <cellStyle name="Normal 4 2 6 3 5" xfId="36133"/>
    <cellStyle name="Normal 4 2 6 3 6" xfId="36134"/>
    <cellStyle name="Normal 4 2 6 4" xfId="36135"/>
    <cellStyle name="Normal 4 2 6 4 2" xfId="36136"/>
    <cellStyle name="Normal 4 2 6 4 3" xfId="36137"/>
    <cellStyle name="Normal 4 2 6 4 4" xfId="36138"/>
    <cellStyle name="Normal 4 2 6 4 5" xfId="36139"/>
    <cellStyle name="Normal 4 2 6 4 6" xfId="36140"/>
    <cellStyle name="Normal 4 2 6 5" xfId="36141"/>
    <cellStyle name="Normal 4 2 6 5 2" xfId="36142"/>
    <cellStyle name="Normal 4 2 6 5 3" xfId="36143"/>
    <cellStyle name="Normal 4 2 6 5 4" xfId="36144"/>
    <cellStyle name="Normal 4 2 6 5 5" xfId="36145"/>
    <cellStyle name="Normal 4 2 6 5 6" xfId="36146"/>
    <cellStyle name="Normal 4 2 6 6" xfId="36147"/>
    <cellStyle name="Normal 4 2 6 6 2" xfId="36148"/>
    <cellStyle name="Normal 4 2 6 6 3" xfId="36149"/>
    <cellStyle name="Normal 4 2 6 6 4" xfId="36150"/>
    <cellStyle name="Normal 4 2 6 6 5" xfId="36151"/>
    <cellStyle name="Normal 4 2 6 6 6" xfId="36152"/>
    <cellStyle name="Normal 4 2 6 7" xfId="36153"/>
    <cellStyle name="Normal 4 2 6 7 2" xfId="36154"/>
    <cellStyle name="Normal 4 2 6 7 3" xfId="36155"/>
    <cellStyle name="Normal 4 2 6 7 4" xfId="36156"/>
    <cellStyle name="Normal 4 2 6 7 5" xfId="36157"/>
    <cellStyle name="Normal 4 2 6 7 6" xfId="36158"/>
    <cellStyle name="Normal 4 2 6 8" xfId="36159"/>
    <cellStyle name="Normal 4 2 6 9" xfId="36160"/>
    <cellStyle name="Normal 4 2 7" xfId="36161"/>
    <cellStyle name="Normal 4 2 7 10" xfId="36162"/>
    <cellStyle name="Normal 4 2 7 11" xfId="36163"/>
    <cellStyle name="Normal 4 2 7 12" xfId="36164"/>
    <cellStyle name="Normal 4 2 7 2" xfId="36165"/>
    <cellStyle name="Normal 4 2 7 2 2" xfId="36166"/>
    <cellStyle name="Normal 4 2 7 2 3" xfId="36167"/>
    <cellStyle name="Normal 4 2 7 2 4" xfId="36168"/>
    <cellStyle name="Normal 4 2 7 2 5" xfId="36169"/>
    <cellStyle name="Normal 4 2 7 2 6" xfId="36170"/>
    <cellStyle name="Normal 4 2 7 3" xfId="36171"/>
    <cellStyle name="Normal 4 2 7 3 2" xfId="36172"/>
    <cellStyle name="Normal 4 2 7 3 3" xfId="36173"/>
    <cellStyle name="Normal 4 2 7 3 4" xfId="36174"/>
    <cellStyle name="Normal 4 2 7 3 5" xfId="36175"/>
    <cellStyle name="Normal 4 2 7 3 6" xfId="36176"/>
    <cellStyle name="Normal 4 2 7 4" xfId="36177"/>
    <cellStyle name="Normal 4 2 7 4 2" xfId="36178"/>
    <cellStyle name="Normal 4 2 7 4 3" xfId="36179"/>
    <cellStyle name="Normal 4 2 7 4 4" xfId="36180"/>
    <cellStyle name="Normal 4 2 7 4 5" xfId="36181"/>
    <cellStyle name="Normal 4 2 7 4 6" xfId="36182"/>
    <cellStyle name="Normal 4 2 7 5" xfId="36183"/>
    <cellStyle name="Normal 4 2 7 5 2" xfId="36184"/>
    <cellStyle name="Normal 4 2 7 5 3" xfId="36185"/>
    <cellStyle name="Normal 4 2 7 5 4" xfId="36186"/>
    <cellStyle name="Normal 4 2 7 5 5" xfId="36187"/>
    <cellStyle name="Normal 4 2 7 5 6" xfId="36188"/>
    <cellStyle name="Normal 4 2 7 6" xfId="36189"/>
    <cellStyle name="Normal 4 2 7 6 2" xfId="36190"/>
    <cellStyle name="Normal 4 2 7 6 3" xfId="36191"/>
    <cellStyle name="Normal 4 2 7 6 4" xfId="36192"/>
    <cellStyle name="Normal 4 2 7 6 5" xfId="36193"/>
    <cellStyle name="Normal 4 2 7 6 6" xfId="36194"/>
    <cellStyle name="Normal 4 2 7 7" xfId="36195"/>
    <cellStyle name="Normal 4 2 7 7 2" xfId="36196"/>
    <cellStyle name="Normal 4 2 7 7 3" xfId="36197"/>
    <cellStyle name="Normal 4 2 7 7 4" xfId="36198"/>
    <cellStyle name="Normal 4 2 7 7 5" xfId="36199"/>
    <cellStyle name="Normal 4 2 7 7 6" xfId="36200"/>
    <cellStyle name="Normal 4 2 7 8" xfId="36201"/>
    <cellStyle name="Normal 4 2 7 9" xfId="36202"/>
    <cellStyle name="Normal 4 2 8" xfId="36203"/>
    <cellStyle name="Normal 4 2 8 10" xfId="36204"/>
    <cellStyle name="Normal 4 2 8 11" xfId="36205"/>
    <cellStyle name="Normal 4 2 8 12" xfId="36206"/>
    <cellStyle name="Normal 4 2 8 2" xfId="36207"/>
    <cellStyle name="Normal 4 2 8 2 2" xfId="36208"/>
    <cellStyle name="Normal 4 2 8 2 3" xfId="36209"/>
    <cellStyle name="Normal 4 2 8 2 4" xfId="36210"/>
    <cellStyle name="Normal 4 2 8 2 5" xfId="36211"/>
    <cellStyle name="Normal 4 2 8 2 6" xfId="36212"/>
    <cellStyle name="Normal 4 2 8 3" xfId="36213"/>
    <cellStyle name="Normal 4 2 8 3 2" xfId="36214"/>
    <cellStyle name="Normal 4 2 8 3 3" xfId="36215"/>
    <cellStyle name="Normal 4 2 8 3 4" xfId="36216"/>
    <cellStyle name="Normal 4 2 8 3 5" xfId="36217"/>
    <cellStyle name="Normal 4 2 8 3 6" xfId="36218"/>
    <cellStyle name="Normal 4 2 8 4" xfId="36219"/>
    <cellStyle name="Normal 4 2 8 4 2" xfId="36220"/>
    <cellStyle name="Normal 4 2 8 4 3" xfId="36221"/>
    <cellStyle name="Normal 4 2 8 4 4" xfId="36222"/>
    <cellStyle name="Normal 4 2 8 4 5" xfId="36223"/>
    <cellStyle name="Normal 4 2 8 4 6" xfId="36224"/>
    <cellStyle name="Normal 4 2 8 5" xfId="36225"/>
    <cellStyle name="Normal 4 2 8 5 2" xfId="36226"/>
    <cellStyle name="Normal 4 2 8 5 3" xfId="36227"/>
    <cellStyle name="Normal 4 2 8 5 4" xfId="36228"/>
    <cellStyle name="Normal 4 2 8 5 5" xfId="36229"/>
    <cellStyle name="Normal 4 2 8 5 6" xfId="36230"/>
    <cellStyle name="Normal 4 2 8 6" xfId="36231"/>
    <cellStyle name="Normal 4 2 8 6 2" xfId="36232"/>
    <cellStyle name="Normal 4 2 8 6 3" xfId="36233"/>
    <cellStyle name="Normal 4 2 8 6 4" xfId="36234"/>
    <cellStyle name="Normal 4 2 8 6 5" xfId="36235"/>
    <cellStyle name="Normal 4 2 8 6 6" xfId="36236"/>
    <cellStyle name="Normal 4 2 8 7" xfId="36237"/>
    <cellStyle name="Normal 4 2 8 7 2" xfId="36238"/>
    <cellStyle name="Normal 4 2 8 7 3" xfId="36239"/>
    <cellStyle name="Normal 4 2 8 7 4" xfId="36240"/>
    <cellStyle name="Normal 4 2 8 7 5" xfId="36241"/>
    <cellStyle name="Normal 4 2 8 7 6" xfId="36242"/>
    <cellStyle name="Normal 4 2 8 8" xfId="36243"/>
    <cellStyle name="Normal 4 2 8 9" xfId="36244"/>
    <cellStyle name="Normal 4 2 9" xfId="36245"/>
    <cellStyle name="Normal 4 2 9 10" xfId="36246"/>
    <cellStyle name="Normal 4 2 9 11" xfId="36247"/>
    <cellStyle name="Normal 4 2 9 12" xfId="36248"/>
    <cellStyle name="Normal 4 2 9 2" xfId="36249"/>
    <cellStyle name="Normal 4 2 9 2 2" xfId="36250"/>
    <cellStyle name="Normal 4 2 9 2 3" xfId="36251"/>
    <cellStyle name="Normal 4 2 9 2 4" xfId="36252"/>
    <cellStyle name="Normal 4 2 9 2 5" xfId="36253"/>
    <cellStyle name="Normal 4 2 9 2 6" xfId="36254"/>
    <cellStyle name="Normal 4 2 9 3" xfId="36255"/>
    <cellStyle name="Normal 4 2 9 3 2" xfId="36256"/>
    <cellStyle name="Normal 4 2 9 3 3" xfId="36257"/>
    <cellStyle name="Normal 4 2 9 3 4" xfId="36258"/>
    <cellStyle name="Normal 4 2 9 3 5" xfId="36259"/>
    <cellStyle name="Normal 4 2 9 3 6" xfId="36260"/>
    <cellStyle name="Normal 4 2 9 4" xfId="36261"/>
    <cellStyle name="Normal 4 2 9 4 2" xfId="36262"/>
    <cellStyle name="Normal 4 2 9 4 3" xfId="36263"/>
    <cellStyle name="Normal 4 2 9 4 4" xfId="36264"/>
    <cellStyle name="Normal 4 2 9 4 5" xfId="36265"/>
    <cellStyle name="Normal 4 2 9 4 6" xfId="36266"/>
    <cellStyle name="Normal 4 2 9 5" xfId="36267"/>
    <cellStyle name="Normal 4 2 9 5 2" xfId="36268"/>
    <cellStyle name="Normal 4 2 9 5 3" xfId="36269"/>
    <cellStyle name="Normal 4 2 9 5 4" xfId="36270"/>
    <cellStyle name="Normal 4 2 9 5 5" xfId="36271"/>
    <cellStyle name="Normal 4 2 9 5 6" xfId="36272"/>
    <cellStyle name="Normal 4 2 9 6" xfId="36273"/>
    <cellStyle name="Normal 4 2 9 6 2" xfId="36274"/>
    <cellStyle name="Normal 4 2 9 6 3" xfId="36275"/>
    <cellStyle name="Normal 4 2 9 6 4" xfId="36276"/>
    <cellStyle name="Normal 4 2 9 6 5" xfId="36277"/>
    <cellStyle name="Normal 4 2 9 6 6" xfId="36278"/>
    <cellStyle name="Normal 4 2 9 7" xfId="36279"/>
    <cellStyle name="Normal 4 2 9 7 2" xfId="36280"/>
    <cellStyle name="Normal 4 2 9 7 3" xfId="36281"/>
    <cellStyle name="Normal 4 2 9 7 4" xfId="36282"/>
    <cellStyle name="Normal 4 2 9 7 5" xfId="36283"/>
    <cellStyle name="Normal 4 2 9 7 6" xfId="36284"/>
    <cellStyle name="Normal 4 2 9 8" xfId="36285"/>
    <cellStyle name="Normal 4 2 9 9" xfId="36286"/>
    <cellStyle name="Normal 4 2_2010 Return to Provision" xfId="36287"/>
    <cellStyle name="Normal 4 20" xfId="36288"/>
    <cellStyle name="Normal 4 20 2" xfId="36289"/>
    <cellStyle name="Normal 4 21" xfId="36290"/>
    <cellStyle name="Normal 4 22" xfId="36291"/>
    <cellStyle name="Normal 4 23" xfId="36292"/>
    <cellStyle name="Normal 4 24" xfId="36293"/>
    <cellStyle name="Normal 4 25" xfId="36294"/>
    <cellStyle name="Normal 4 26" xfId="36295"/>
    <cellStyle name="Normal 4 27" xfId="36296"/>
    <cellStyle name="Normal 4 28" xfId="36297"/>
    <cellStyle name="Normal 4 29" xfId="36298"/>
    <cellStyle name="Normal 4 3" xfId="36299"/>
    <cellStyle name="Normal 4 3 10" xfId="36300"/>
    <cellStyle name="Normal 4 3 10 2" xfId="36301"/>
    <cellStyle name="Normal 4 3 10 3" xfId="36302"/>
    <cellStyle name="Normal 4 3 10 4" xfId="36303"/>
    <cellStyle name="Normal 4 3 10 5" xfId="36304"/>
    <cellStyle name="Normal 4 3 10 6" xfId="36305"/>
    <cellStyle name="Normal 4 3 11" xfId="36306"/>
    <cellStyle name="Normal 4 3 11 2" xfId="36307"/>
    <cellStyle name="Normal 4 3 11 3" xfId="36308"/>
    <cellStyle name="Normal 4 3 11 4" xfId="36309"/>
    <cellStyle name="Normal 4 3 11 5" xfId="36310"/>
    <cellStyle name="Normal 4 3 11 6" xfId="36311"/>
    <cellStyle name="Normal 4 3 12" xfId="36312"/>
    <cellStyle name="Normal 4 3 13" xfId="36313"/>
    <cellStyle name="Normal 4 3 14" xfId="36314"/>
    <cellStyle name="Normal 4 3 15" xfId="36315"/>
    <cellStyle name="Normal 4 3 16" xfId="36316"/>
    <cellStyle name="Normal 4 3 17" xfId="36317"/>
    <cellStyle name="Normal 4 3 18" xfId="36318"/>
    <cellStyle name="Normal 4 3 19" xfId="36319"/>
    <cellStyle name="Normal 4 3 2" xfId="36320"/>
    <cellStyle name="Normal 4 3 2 10" xfId="36321"/>
    <cellStyle name="Normal 4 3 2 11" xfId="36322"/>
    <cellStyle name="Normal 4 3 2 12" xfId="36323"/>
    <cellStyle name="Normal 4 3 2 13" xfId="36324"/>
    <cellStyle name="Normal 4 3 2 2" xfId="36325"/>
    <cellStyle name="Normal 4 3 2 2 10" xfId="36326"/>
    <cellStyle name="Normal 4 3 2 2 11" xfId="36327"/>
    <cellStyle name="Normal 4 3 2 2 12" xfId="36328"/>
    <cellStyle name="Normal 4 3 2 2 2" xfId="36329"/>
    <cellStyle name="Normal 4 3 2 2 2 2" xfId="36330"/>
    <cellStyle name="Normal 4 3 2 2 2 3" xfId="36331"/>
    <cellStyle name="Normal 4 3 2 2 2 4" xfId="36332"/>
    <cellStyle name="Normal 4 3 2 2 2 5" xfId="36333"/>
    <cellStyle name="Normal 4 3 2 2 2 6" xfId="36334"/>
    <cellStyle name="Normal 4 3 2 2 3" xfId="36335"/>
    <cellStyle name="Normal 4 3 2 2 3 2" xfId="36336"/>
    <cellStyle name="Normal 4 3 2 2 3 3" xfId="36337"/>
    <cellStyle name="Normal 4 3 2 2 3 4" xfId="36338"/>
    <cellStyle name="Normal 4 3 2 2 3 5" xfId="36339"/>
    <cellStyle name="Normal 4 3 2 2 3 6" xfId="36340"/>
    <cellStyle name="Normal 4 3 2 2 4" xfId="36341"/>
    <cellStyle name="Normal 4 3 2 2 4 2" xfId="36342"/>
    <cellStyle name="Normal 4 3 2 2 4 3" xfId="36343"/>
    <cellStyle name="Normal 4 3 2 2 4 4" xfId="36344"/>
    <cellStyle name="Normal 4 3 2 2 4 5" xfId="36345"/>
    <cellStyle name="Normal 4 3 2 2 4 6" xfId="36346"/>
    <cellStyle name="Normal 4 3 2 2 5" xfId="36347"/>
    <cellStyle name="Normal 4 3 2 2 5 2" xfId="36348"/>
    <cellStyle name="Normal 4 3 2 2 5 3" xfId="36349"/>
    <cellStyle name="Normal 4 3 2 2 5 4" xfId="36350"/>
    <cellStyle name="Normal 4 3 2 2 5 5" xfId="36351"/>
    <cellStyle name="Normal 4 3 2 2 5 6" xfId="36352"/>
    <cellStyle name="Normal 4 3 2 2 6" xfId="36353"/>
    <cellStyle name="Normal 4 3 2 2 6 2" xfId="36354"/>
    <cellStyle name="Normal 4 3 2 2 6 3" xfId="36355"/>
    <cellStyle name="Normal 4 3 2 2 6 4" xfId="36356"/>
    <cellStyle name="Normal 4 3 2 2 6 5" xfId="36357"/>
    <cellStyle name="Normal 4 3 2 2 6 6" xfId="36358"/>
    <cellStyle name="Normal 4 3 2 2 7" xfId="36359"/>
    <cellStyle name="Normal 4 3 2 2 7 2" xfId="36360"/>
    <cellStyle name="Normal 4 3 2 2 7 3" xfId="36361"/>
    <cellStyle name="Normal 4 3 2 2 7 4" xfId="36362"/>
    <cellStyle name="Normal 4 3 2 2 7 5" xfId="36363"/>
    <cellStyle name="Normal 4 3 2 2 7 6" xfId="36364"/>
    <cellStyle name="Normal 4 3 2 2 8" xfId="36365"/>
    <cellStyle name="Normal 4 3 2 2 9" xfId="36366"/>
    <cellStyle name="Normal 4 3 2 3" xfId="36367"/>
    <cellStyle name="Normal 4 3 2 3 2" xfId="36368"/>
    <cellStyle name="Normal 4 3 2 3 3" xfId="36369"/>
    <cellStyle name="Normal 4 3 2 3 4" xfId="36370"/>
    <cellStyle name="Normal 4 3 2 3 5" xfId="36371"/>
    <cellStyle name="Normal 4 3 2 3 6" xfId="36372"/>
    <cellStyle name="Normal 4 3 2 4" xfId="36373"/>
    <cellStyle name="Normal 4 3 2 4 2" xfId="36374"/>
    <cellStyle name="Normal 4 3 2 4 3" xfId="36375"/>
    <cellStyle name="Normal 4 3 2 4 4" xfId="36376"/>
    <cellStyle name="Normal 4 3 2 4 5" xfId="36377"/>
    <cellStyle name="Normal 4 3 2 4 6" xfId="36378"/>
    <cellStyle name="Normal 4 3 2 5" xfId="36379"/>
    <cellStyle name="Normal 4 3 2 5 2" xfId="36380"/>
    <cellStyle name="Normal 4 3 2 5 3" xfId="36381"/>
    <cellStyle name="Normal 4 3 2 5 4" xfId="36382"/>
    <cellStyle name="Normal 4 3 2 5 5" xfId="36383"/>
    <cellStyle name="Normal 4 3 2 5 6" xfId="36384"/>
    <cellStyle name="Normal 4 3 2 6" xfId="36385"/>
    <cellStyle name="Normal 4 3 2 6 2" xfId="36386"/>
    <cellStyle name="Normal 4 3 2 6 3" xfId="36387"/>
    <cellStyle name="Normal 4 3 2 6 4" xfId="36388"/>
    <cellStyle name="Normal 4 3 2 6 5" xfId="36389"/>
    <cellStyle name="Normal 4 3 2 6 6" xfId="36390"/>
    <cellStyle name="Normal 4 3 2 7" xfId="36391"/>
    <cellStyle name="Normal 4 3 2 7 2" xfId="36392"/>
    <cellStyle name="Normal 4 3 2 7 3" xfId="36393"/>
    <cellStyle name="Normal 4 3 2 7 4" xfId="36394"/>
    <cellStyle name="Normal 4 3 2 7 5" xfId="36395"/>
    <cellStyle name="Normal 4 3 2 7 6" xfId="36396"/>
    <cellStyle name="Normal 4 3 2 8" xfId="36397"/>
    <cellStyle name="Normal 4 3 2 8 2" xfId="36398"/>
    <cellStyle name="Normal 4 3 2 8 3" xfId="36399"/>
    <cellStyle name="Normal 4 3 2 8 4" xfId="36400"/>
    <cellStyle name="Normal 4 3 2 8 5" xfId="36401"/>
    <cellStyle name="Normal 4 3 2 8 6" xfId="36402"/>
    <cellStyle name="Normal 4 3 2 9" xfId="36403"/>
    <cellStyle name="Normal 4 3 3" xfId="36404"/>
    <cellStyle name="Normal 4 3 3 10" xfId="36405"/>
    <cellStyle name="Normal 4 3 3 11" xfId="36406"/>
    <cellStyle name="Normal 4 3 3 12" xfId="36407"/>
    <cellStyle name="Normal 4 3 3 13" xfId="36408"/>
    <cellStyle name="Normal 4 3 3 2" xfId="36409"/>
    <cellStyle name="Normal 4 3 3 2 10" xfId="36410"/>
    <cellStyle name="Normal 4 3 3 2 11" xfId="36411"/>
    <cellStyle name="Normal 4 3 3 2 12" xfId="36412"/>
    <cellStyle name="Normal 4 3 3 2 2" xfId="36413"/>
    <cellStyle name="Normal 4 3 3 2 2 2" xfId="36414"/>
    <cellStyle name="Normal 4 3 3 2 2 3" xfId="36415"/>
    <cellStyle name="Normal 4 3 3 2 2 4" xfId="36416"/>
    <cellStyle name="Normal 4 3 3 2 2 5" xfId="36417"/>
    <cellStyle name="Normal 4 3 3 2 2 6" xfId="36418"/>
    <cellStyle name="Normal 4 3 3 2 3" xfId="36419"/>
    <cellStyle name="Normal 4 3 3 2 3 2" xfId="36420"/>
    <cellStyle name="Normal 4 3 3 2 3 3" xfId="36421"/>
    <cellStyle name="Normal 4 3 3 2 3 4" xfId="36422"/>
    <cellStyle name="Normal 4 3 3 2 3 5" xfId="36423"/>
    <cellStyle name="Normal 4 3 3 2 3 6" xfId="36424"/>
    <cellStyle name="Normal 4 3 3 2 4" xfId="36425"/>
    <cellStyle name="Normal 4 3 3 2 4 2" xfId="36426"/>
    <cellStyle name="Normal 4 3 3 2 4 3" xfId="36427"/>
    <cellStyle name="Normal 4 3 3 2 4 4" xfId="36428"/>
    <cellStyle name="Normal 4 3 3 2 4 5" xfId="36429"/>
    <cellStyle name="Normal 4 3 3 2 4 6" xfId="36430"/>
    <cellStyle name="Normal 4 3 3 2 5" xfId="36431"/>
    <cellStyle name="Normal 4 3 3 2 5 2" xfId="36432"/>
    <cellStyle name="Normal 4 3 3 2 5 3" xfId="36433"/>
    <cellStyle name="Normal 4 3 3 2 5 4" xfId="36434"/>
    <cellStyle name="Normal 4 3 3 2 5 5" xfId="36435"/>
    <cellStyle name="Normal 4 3 3 2 5 6" xfId="36436"/>
    <cellStyle name="Normal 4 3 3 2 6" xfId="36437"/>
    <cellStyle name="Normal 4 3 3 2 6 2" xfId="36438"/>
    <cellStyle name="Normal 4 3 3 2 6 3" xfId="36439"/>
    <cellStyle name="Normal 4 3 3 2 6 4" xfId="36440"/>
    <cellStyle name="Normal 4 3 3 2 6 5" xfId="36441"/>
    <cellStyle name="Normal 4 3 3 2 6 6" xfId="36442"/>
    <cellStyle name="Normal 4 3 3 2 7" xfId="36443"/>
    <cellStyle name="Normal 4 3 3 2 7 2" xfId="36444"/>
    <cellStyle name="Normal 4 3 3 2 7 3" xfId="36445"/>
    <cellStyle name="Normal 4 3 3 2 7 4" xfId="36446"/>
    <cellStyle name="Normal 4 3 3 2 7 5" xfId="36447"/>
    <cellStyle name="Normal 4 3 3 2 7 6" xfId="36448"/>
    <cellStyle name="Normal 4 3 3 2 8" xfId="36449"/>
    <cellStyle name="Normal 4 3 3 2 9" xfId="36450"/>
    <cellStyle name="Normal 4 3 3 3" xfId="36451"/>
    <cellStyle name="Normal 4 3 3 3 2" xfId="36452"/>
    <cellStyle name="Normal 4 3 3 3 3" xfId="36453"/>
    <cellStyle name="Normal 4 3 3 3 4" xfId="36454"/>
    <cellStyle name="Normal 4 3 3 3 5" xfId="36455"/>
    <cellStyle name="Normal 4 3 3 3 6" xfId="36456"/>
    <cellStyle name="Normal 4 3 3 4" xfId="36457"/>
    <cellStyle name="Normal 4 3 3 4 2" xfId="36458"/>
    <cellStyle name="Normal 4 3 3 4 3" xfId="36459"/>
    <cellStyle name="Normal 4 3 3 4 4" xfId="36460"/>
    <cellStyle name="Normal 4 3 3 4 5" xfId="36461"/>
    <cellStyle name="Normal 4 3 3 4 6" xfId="36462"/>
    <cellStyle name="Normal 4 3 3 5" xfId="36463"/>
    <cellStyle name="Normal 4 3 3 5 2" xfId="36464"/>
    <cellStyle name="Normal 4 3 3 5 3" xfId="36465"/>
    <cellStyle name="Normal 4 3 3 5 4" xfId="36466"/>
    <cellStyle name="Normal 4 3 3 5 5" xfId="36467"/>
    <cellStyle name="Normal 4 3 3 5 6" xfId="36468"/>
    <cellStyle name="Normal 4 3 3 6" xfId="36469"/>
    <cellStyle name="Normal 4 3 3 6 2" xfId="36470"/>
    <cellStyle name="Normal 4 3 3 6 3" xfId="36471"/>
    <cellStyle name="Normal 4 3 3 6 4" xfId="36472"/>
    <cellStyle name="Normal 4 3 3 6 5" xfId="36473"/>
    <cellStyle name="Normal 4 3 3 6 6" xfId="36474"/>
    <cellStyle name="Normal 4 3 3 7" xfId="36475"/>
    <cellStyle name="Normal 4 3 3 7 2" xfId="36476"/>
    <cellStyle name="Normal 4 3 3 7 3" xfId="36477"/>
    <cellStyle name="Normal 4 3 3 7 4" xfId="36478"/>
    <cellStyle name="Normal 4 3 3 7 5" xfId="36479"/>
    <cellStyle name="Normal 4 3 3 7 6" xfId="36480"/>
    <cellStyle name="Normal 4 3 3 8" xfId="36481"/>
    <cellStyle name="Normal 4 3 3 8 2" xfId="36482"/>
    <cellStyle name="Normal 4 3 3 8 3" xfId="36483"/>
    <cellStyle name="Normal 4 3 3 8 4" xfId="36484"/>
    <cellStyle name="Normal 4 3 3 8 5" xfId="36485"/>
    <cellStyle name="Normal 4 3 3 8 6" xfId="36486"/>
    <cellStyle name="Normal 4 3 3 9" xfId="36487"/>
    <cellStyle name="Normal 4 3 4" xfId="36488"/>
    <cellStyle name="Normal 4 3 4 10" xfId="36489"/>
    <cellStyle name="Normal 4 3 4 11" xfId="36490"/>
    <cellStyle name="Normal 4 3 4 12" xfId="36491"/>
    <cellStyle name="Normal 4 3 4 13" xfId="36492"/>
    <cellStyle name="Normal 4 3 4 2" xfId="36493"/>
    <cellStyle name="Normal 4 3 4 2 10" xfId="36494"/>
    <cellStyle name="Normal 4 3 4 2 11" xfId="36495"/>
    <cellStyle name="Normal 4 3 4 2 12" xfId="36496"/>
    <cellStyle name="Normal 4 3 4 2 2" xfId="36497"/>
    <cellStyle name="Normal 4 3 4 2 2 2" xfId="36498"/>
    <cellStyle name="Normal 4 3 4 2 2 3" xfId="36499"/>
    <cellStyle name="Normal 4 3 4 2 2 4" xfId="36500"/>
    <cellStyle name="Normal 4 3 4 2 2 5" xfId="36501"/>
    <cellStyle name="Normal 4 3 4 2 2 6" xfId="36502"/>
    <cellStyle name="Normal 4 3 4 2 3" xfId="36503"/>
    <cellStyle name="Normal 4 3 4 2 3 2" xfId="36504"/>
    <cellStyle name="Normal 4 3 4 2 3 3" xfId="36505"/>
    <cellStyle name="Normal 4 3 4 2 3 4" xfId="36506"/>
    <cellStyle name="Normal 4 3 4 2 3 5" xfId="36507"/>
    <cellStyle name="Normal 4 3 4 2 3 6" xfId="36508"/>
    <cellStyle name="Normal 4 3 4 2 4" xfId="36509"/>
    <cellStyle name="Normal 4 3 4 2 4 2" xfId="36510"/>
    <cellStyle name="Normal 4 3 4 2 4 3" xfId="36511"/>
    <cellStyle name="Normal 4 3 4 2 4 4" xfId="36512"/>
    <cellStyle name="Normal 4 3 4 2 4 5" xfId="36513"/>
    <cellStyle name="Normal 4 3 4 2 4 6" xfId="36514"/>
    <cellStyle name="Normal 4 3 4 2 5" xfId="36515"/>
    <cellStyle name="Normal 4 3 4 2 5 2" xfId="36516"/>
    <cellStyle name="Normal 4 3 4 2 5 3" xfId="36517"/>
    <cellStyle name="Normal 4 3 4 2 5 4" xfId="36518"/>
    <cellStyle name="Normal 4 3 4 2 5 5" xfId="36519"/>
    <cellStyle name="Normal 4 3 4 2 5 6" xfId="36520"/>
    <cellStyle name="Normal 4 3 4 2 6" xfId="36521"/>
    <cellStyle name="Normal 4 3 4 2 6 2" xfId="36522"/>
    <cellStyle name="Normal 4 3 4 2 6 3" xfId="36523"/>
    <cellStyle name="Normal 4 3 4 2 6 4" xfId="36524"/>
    <cellStyle name="Normal 4 3 4 2 6 5" xfId="36525"/>
    <cellStyle name="Normal 4 3 4 2 6 6" xfId="36526"/>
    <cellStyle name="Normal 4 3 4 2 7" xfId="36527"/>
    <cellStyle name="Normal 4 3 4 2 7 2" xfId="36528"/>
    <cellStyle name="Normal 4 3 4 2 7 3" xfId="36529"/>
    <cellStyle name="Normal 4 3 4 2 7 4" xfId="36530"/>
    <cellStyle name="Normal 4 3 4 2 7 5" xfId="36531"/>
    <cellStyle name="Normal 4 3 4 2 7 6" xfId="36532"/>
    <cellStyle name="Normal 4 3 4 2 8" xfId="36533"/>
    <cellStyle name="Normal 4 3 4 2 9" xfId="36534"/>
    <cellStyle name="Normal 4 3 4 3" xfId="36535"/>
    <cellStyle name="Normal 4 3 4 3 2" xfId="36536"/>
    <cellStyle name="Normal 4 3 4 3 3" xfId="36537"/>
    <cellStyle name="Normal 4 3 4 3 4" xfId="36538"/>
    <cellStyle name="Normal 4 3 4 3 5" xfId="36539"/>
    <cellStyle name="Normal 4 3 4 3 6" xfId="36540"/>
    <cellStyle name="Normal 4 3 4 4" xfId="36541"/>
    <cellStyle name="Normal 4 3 4 4 2" xfId="36542"/>
    <cellStyle name="Normal 4 3 4 4 3" xfId="36543"/>
    <cellStyle name="Normal 4 3 4 4 4" xfId="36544"/>
    <cellStyle name="Normal 4 3 4 4 5" xfId="36545"/>
    <cellStyle name="Normal 4 3 4 4 6" xfId="36546"/>
    <cellStyle name="Normal 4 3 4 5" xfId="36547"/>
    <cellStyle name="Normal 4 3 4 5 2" xfId="36548"/>
    <cellStyle name="Normal 4 3 4 5 3" xfId="36549"/>
    <cellStyle name="Normal 4 3 4 5 4" xfId="36550"/>
    <cellStyle name="Normal 4 3 4 5 5" xfId="36551"/>
    <cellStyle name="Normal 4 3 4 5 6" xfId="36552"/>
    <cellStyle name="Normal 4 3 4 6" xfId="36553"/>
    <cellStyle name="Normal 4 3 4 6 2" xfId="36554"/>
    <cellStyle name="Normal 4 3 4 6 3" xfId="36555"/>
    <cellStyle name="Normal 4 3 4 6 4" xfId="36556"/>
    <cellStyle name="Normal 4 3 4 6 5" xfId="36557"/>
    <cellStyle name="Normal 4 3 4 6 6" xfId="36558"/>
    <cellStyle name="Normal 4 3 4 7" xfId="36559"/>
    <cellStyle name="Normal 4 3 4 7 2" xfId="36560"/>
    <cellStyle name="Normal 4 3 4 7 3" xfId="36561"/>
    <cellStyle name="Normal 4 3 4 7 4" xfId="36562"/>
    <cellStyle name="Normal 4 3 4 7 5" xfId="36563"/>
    <cellStyle name="Normal 4 3 4 7 6" xfId="36564"/>
    <cellStyle name="Normal 4 3 4 8" xfId="36565"/>
    <cellStyle name="Normal 4 3 4 8 2" xfId="36566"/>
    <cellStyle name="Normal 4 3 4 8 3" xfId="36567"/>
    <cellStyle name="Normal 4 3 4 8 4" xfId="36568"/>
    <cellStyle name="Normal 4 3 4 8 5" xfId="36569"/>
    <cellStyle name="Normal 4 3 4 8 6" xfId="36570"/>
    <cellStyle name="Normal 4 3 4 9" xfId="36571"/>
    <cellStyle name="Normal 4 3 5" xfId="36572"/>
    <cellStyle name="Normal 4 3 5 10" xfId="36573"/>
    <cellStyle name="Normal 4 3 5 11" xfId="36574"/>
    <cellStyle name="Normal 4 3 5 12" xfId="36575"/>
    <cellStyle name="Normal 4 3 5 2" xfId="36576"/>
    <cellStyle name="Normal 4 3 5 2 2" xfId="36577"/>
    <cellStyle name="Normal 4 3 5 2 3" xfId="36578"/>
    <cellStyle name="Normal 4 3 5 2 4" xfId="36579"/>
    <cellStyle name="Normal 4 3 5 2 5" xfId="36580"/>
    <cellStyle name="Normal 4 3 5 2 6" xfId="36581"/>
    <cellStyle name="Normal 4 3 5 3" xfId="36582"/>
    <cellStyle name="Normal 4 3 5 3 2" xfId="36583"/>
    <cellStyle name="Normal 4 3 5 3 3" xfId="36584"/>
    <cellStyle name="Normal 4 3 5 3 4" xfId="36585"/>
    <cellStyle name="Normal 4 3 5 3 5" xfId="36586"/>
    <cellStyle name="Normal 4 3 5 3 6" xfId="36587"/>
    <cellStyle name="Normal 4 3 5 4" xfId="36588"/>
    <cellStyle name="Normal 4 3 5 4 2" xfId="36589"/>
    <cellStyle name="Normal 4 3 5 4 3" xfId="36590"/>
    <cellStyle name="Normal 4 3 5 4 4" xfId="36591"/>
    <cellStyle name="Normal 4 3 5 4 5" xfId="36592"/>
    <cellStyle name="Normal 4 3 5 4 6" xfId="36593"/>
    <cellStyle name="Normal 4 3 5 5" xfId="36594"/>
    <cellStyle name="Normal 4 3 5 5 2" xfId="36595"/>
    <cellStyle name="Normal 4 3 5 5 3" xfId="36596"/>
    <cellStyle name="Normal 4 3 5 5 4" xfId="36597"/>
    <cellStyle name="Normal 4 3 5 5 5" xfId="36598"/>
    <cellStyle name="Normal 4 3 5 5 6" xfId="36599"/>
    <cellStyle name="Normal 4 3 5 6" xfId="36600"/>
    <cellStyle name="Normal 4 3 5 6 2" xfId="36601"/>
    <cellStyle name="Normal 4 3 5 6 3" xfId="36602"/>
    <cellStyle name="Normal 4 3 5 6 4" xfId="36603"/>
    <cellStyle name="Normal 4 3 5 6 5" xfId="36604"/>
    <cellStyle name="Normal 4 3 5 6 6" xfId="36605"/>
    <cellStyle name="Normal 4 3 5 7" xfId="36606"/>
    <cellStyle name="Normal 4 3 5 7 2" xfId="36607"/>
    <cellStyle name="Normal 4 3 5 7 3" xfId="36608"/>
    <cellStyle name="Normal 4 3 5 7 4" xfId="36609"/>
    <cellStyle name="Normal 4 3 5 7 5" xfId="36610"/>
    <cellStyle name="Normal 4 3 5 7 6" xfId="36611"/>
    <cellStyle name="Normal 4 3 5 8" xfId="36612"/>
    <cellStyle name="Normal 4 3 5 9" xfId="36613"/>
    <cellStyle name="Normal 4 3 6" xfId="36614"/>
    <cellStyle name="Normal 4 3 6 2" xfId="36615"/>
    <cellStyle name="Normal 4 3 6 3" xfId="36616"/>
    <cellStyle name="Normal 4 3 6 4" xfId="36617"/>
    <cellStyle name="Normal 4 3 6 5" xfId="36618"/>
    <cellStyle name="Normal 4 3 6 6" xfId="36619"/>
    <cellStyle name="Normal 4 3 7" xfId="36620"/>
    <cellStyle name="Normal 4 3 7 2" xfId="36621"/>
    <cellStyle name="Normal 4 3 7 3" xfId="36622"/>
    <cellStyle name="Normal 4 3 7 4" xfId="36623"/>
    <cellStyle name="Normal 4 3 7 5" xfId="36624"/>
    <cellStyle name="Normal 4 3 7 6" xfId="36625"/>
    <cellStyle name="Normal 4 3 8" xfId="36626"/>
    <cellStyle name="Normal 4 3 8 2" xfId="36627"/>
    <cellStyle name="Normal 4 3 8 3" xfId="36628"/>
    <cellStyle name="Normal 4 3 8 4" xfId="36629"/>
    <cellStyle name="Normal 4 3 8 5" xfId="36630"/>
    <cellStyle name="Normal 4 3 8 6" xfId="36631"/>
    <cellStyle name="Normal 4 3 9" xfId="36632"/>
    <cellStyle name="Normal 4 3 9 2" xfId="36633"/>
    <cellStyle name="Normal 4 3 9 3" xfId="36634"/>
    <cellStyle name="Normal 4 3 9 4" xfId="36635"/>
    <cellStyle name="Normal 4 3 9 5" xfId="36636"/>
    <cellStyle name="Normal 4 3 9 6" xfId="36637"/>
    <cellStyle name="Normal 4 30" xfId="36638"/>
    <cellStyle name="Normal 4 4" xfId="36639"/>
    <cellStyle name="Normal 4 4 10" xfId="36640"/>
    <cellStyle name="Normal 4 4 10 2" xfId="36641"/>
    <cellStyle name="Normal 4 4 10 3" xfId="36642"/>
    <cellStyle name="Normal 4 4 10 4" xfId="36643"/>
    <cellStyle name="Normal 4 4 10 5" xfId="36644"/>
    <cellStyle name="Normal 4 4 10 6" xfId="36645"/>
    <cellStyle name="Normal 4 4 11" xfId="36646"/>
    <cellStyle name="Normal 4 4 11 2" xfId="36647"/>
    <cellStyle name="Normal 4 4 11 3" xfId="36648"/>
    <cellStyle name="Normal 4 4 11 4" xfId="36649"/>
    <cellStyle name="Normal 4 4 11 5" xfId="36650"/>
    <cellStyle name="Normal 4 4 11 6" xfId="36651"/>
    <cellStyle name="Normal 4 4 12" xfId="36652"/>
    <cellStyle name="Normal 4 4 13" xfId="36653"/>
    <cellStyle name="Normal 4 4 14" xfId="36654"/>
    <cellStyle name="Normal 4 4 15" xfId="36655"/>
    <cellStyle name="Normal 4 4 16" xfId="36656"/>
    <cellStyle name="Normal 4 4 17" xfId="36657"/>
    <cellStyle name="Normal 4 4 18" xfId="36658"/>
    <cellStyle name="Normal 4 4 19" xfId="36659"/>
    <cellStyle name="Normal 4 4 2" xfId="36660"/>
    <cellStyle name="Normal 4 4 2 10" xfId="36661"/>
    <cellStyle name="Normal 4 4 2 11" xfId="36662"/>
    <cellStyle name="Normal 4 4 2 12" xfId="36663"/>
    <cellStyle name="Normal 4 4 2 13" xfId="36664"/>
    <cellStyle name="Normal 4 4 2 2" xfId="36665"/>
    <cellStyle name="Normal 4 4 2 2 10" xfId="36666"/>
    <cellStyle name="Normal 4 4 2 2 11" xfId="36667"/>
    <cellStyle name="Normal 4 4 2 2 12" xfId="36668"/>
    <cellStyle name="Normal 4 4 2 2 2" xfId="36669"/>
    <cellStyle name="Normal 4 4 2 2 2 2" xfId="36670"/>
    <cellStyle name="Normal 4 4 2 2 2 3" xfId="36671"/>
    <cellStyle name="Normal 4 4 2 2 2 4" xfId="36672"/>
    <cellStyle name="Normal 4 4 2 2 2 5" xfId="36673"/>
    <cellStyle name="Normal 4 4 2 2 2 6" xfId="36674"/>
    <cellStyle name="Normal 4 4 2 2 3" xfId="36675"/>
    <cellStyle name="Normal 4 4 2 2 3 2" xfId="36676"/>
    <cellStyle name="Normal 4 4 2 2 3 3" xfId="36677"/>
    <cellStyle name="Normal 4 4 2 2 3 4" xfId="36678"/>
    <cellStyle name="Normal 4 4 2 2 3 5" xfId="36679"/>
    <cellStyle name="Normal 4 4 2 2 3 6" xfId="36680"/>
    <cellStyle name="Normal 4 4 2 2 4" xfId="36681"/>
    <cellStyle name="Normal 4 4 2 2 4 2" xfId="36682"/>
    <cellStyle name="Normal 4 4 2 2 4 3" xfId="36683"/>
    <cellStyle name="Normal 4 4 2 2 4 4" xfId="36684"/>
    <cellStyle name="Normal 4 4 2 2 4 5" xfId="36685"/>
    <cellStyle name="Normal 4 4 2 2 4 6" xfId="36686"/>
    <cellStyle name="Normal 4 4 2 2 5" xfId="36687"/>
    <cellStyle name="Normal 4 4 2 2 5 2" xfId="36688"/>
    <cellStyle name="Normal 4 4 2 2 5 3" xfId="36689"/>
    <cellStyle name="Normal 4 4 2 2 5 4" xfId="36690"/>
    <cellStyle name="Normal 4 4 2 2 5 5" xfId="36691"/>
    <cellStyle name="Normal 4 4 2 2 5 6" xfId="36692"/>
    <cellStyle name="Normal 4 4 2 2 6" xfId="36693"/>
    <cellStyle name="Normal 4 4 2 2 6 2" xfId="36694"/>
    <cellStyle name="Normal 4 4 2 2 6 3" xfId="36695"/>
    <cellStyle name="Normal 4 4 2 2 6 4" xfId="36696"/>
    <cellStyle name="Normal 4 4 2 2 6 5" xfId="36697"/>
    <cellStyle name="Normal 4 4 2 2 6 6" xfId="36698"/>
    <cellStyle name="Normal 4 4 2 2 7" xfId="36699"/>
    <cellStyle name="Normal 4 4 2 2 7 2" xfId="36700"/>
    <cellStyle name="Normal 4 4 2 2 7 3" xfId="36701"/>
    <cellStyle name="Normal 4 4 2 2 7 4" xfId="36702"/>
    <cellStyle name="Normal 4 4 2 2 7 5" xfId="36703"/>
    <cellStyle name="Normal 4 4 2 2 7 6" xfId="36704"/>
    <cellStyle name="Normal 4 4 2 2 8" xfId="36705"/>
    <cellStyle name="Normal 4 4 2 2 9" xfId="36706"/>
    <cellStyle name="Normal 4 4 2 3" xfId="36707"/>
    <cellStyle name="Normal 4 4 2 3 2" xfId="36708"/>
    <cellStyle name="Normal 4 4 2 3 3" xfId="36709"/>
    <cellStyle name="Normal 4 4 2 3 4" xfId="36710"/>
    <cellStyle name="Normal 4 4 2 3 5" xfId="36711"/>
    <cellStyle name="Normal 4 4 2 3 6" xfId="36712"/>
    <cellStyle name="Normal 4 4 2 4" xfId="36713"/>
    <cellStyle name="Normal 4 4 2 4 2" xfId="36714"/>
    <cellStyle name="Normal 4 4 2 4 3" xfId="36715"/>
    <cellStyle name="Normal 4 4 2 4 4" xfId="36716"/>
    <cellStyle name="Normal 4 4 2 4 5" xfId="36717"/>
    <cellStyle name="Normal 4 4 2 4 6" xfId="36718"/>
    <cellStyle name="Normal 4 4 2 5" xfId="36719"/>
    <cellStyle name="Normal 4 4 2 5 2" xfId="36720"/>
    <cellStyle name="Normal 4 4 2 5 3" xfId="36721"/>
    <cellStyle name="Normal 4 4 2 5 4" xfId="36722"/>
    <cellStyle name="Normal 4 4 2 5 5" xfId="36723"/>
    <cellStyle name="Normal 4 4 2 5 6" xfId="36724"/>
    <cellStyle name="Normal 4 4 2 6" xfId="36725"/>
    <cellStyle name="Normal 4 4 2 6 2" xfId="36726"/>
    <cellStyle name="Normal 4 4 2 6 3" xfId="36727"/>
    <cellStyle name="Normal 4 4 2 6 4" xfId="36728"/>
    <cellStyle name="Normal 4 4 2 6 5" xfId="36729"/>
    <cellStyle name="Normal 4 4 2 6 6" xfId="36730"/>
    <cellStyle name="Normal 4 4 2 7" xfId="36731"/>
    <cellStyle name="Normal 4 4 2 7 2" xfId="36732"/>
    <cellStyle name="Normal 4 4 2 7 3" xfId="36733"/>
    <cellStyle name="Normal 4 4 2 7 4" xfId="36734"/>
    <cellStyle name="Normal 4 4 2 7 5" xfId="36735"/>
    <cellStyle name="Normal 4 4 2 7 6" xfId="36736"/>
    <cellStyle name="Normal 4 4 2 8" xfId="36737"/>
    <cellStyle name="Normal 4 4 2 8 2" xfId="36738"/>
    <cellStyle name="Normal 4 4 2 8 3" xfId="36739"/>
    <cellStyle name="Normal 4 4 2 8 4" xfId="36740"/>
    <cellStyle name="Normal 4 4 2 8 5" xfId="36741"/>
    <cellStyle name="Normal 4 4 2 8 6" xfId="36742"/>
    <cellStyle name="Normal 4 4 2 9" xfId="36743"/>
    <cellStyle name="Normal 4 4 3" xfId="36744"/>
    <cellStyle name="Normal 4 4 3 10" xfId="36745"/>
    <cellStyle name="Normal 4 4 3 11" xfId="36746"/>
    <cellStyle name="Normal 4 4 3 12" xfId="36747"/>
    <cellStyle name="Normal 4 4 3 13" xfId="36748"/>
    <cellStyle name="Normal 4 4 3 2" xfId="36749"/>
    <cellStyle name="Normal 4 4 3 2 10" xfId="36750"/>
    <cellStyle name="Normal 4 4 3 2 11" xfId="36751"/>
    <cellStyle name="Normal 4 4 3 2 12" xfId="36752"/>
    <cellStyle name="Normal 4 4 3 2 2" xfId="36753"/>
    <cellStyle name="Normal 4 4 3 2 2 2" xfId="36754"/>
    <cellStyle name="Normal 4 4 3 2 2 3" xfId="36755"/>
    <cellStyle name="Normal 4 4 3 2 2 4" xfId="36756"/>
    <cellStyle name="Normal 4 4 3 2 2 5" xfId="36757"/>
    <cellStyle name="Normal 4 4 3 2 2 6" xfId="36758"/>
    <cellStyle name="Normal 4 4 3 2 3" xfId="36759"/>
    <cellStyle name="Normal 4 4 3 2 3 2" xfId="36760"/>
    <cellStyle name="Normal 4 4 3 2 3 3" xfId="36761"/>
    <cellStyle name="Normal 4 4 3 2 3 4" xfId="36762"/>
    <cellStyle name="Normal 4 4 3 2 3 5" xfId="36763"/>
    <cellStyle name="Normal 4 4 3 2 3 6" xfId="36764"/>
    <cellStyle name="Normal 4 4 3 2 4" xfId="36765"/>
    <cellStyle name="Normal 4 4 3 2 4 2" xfId="36766"/>
    <cellStyle name="Normal 4 4 3 2 4 3" xfId="36767"/>
    <cellStyle name="Normal 4 4 3 2 4 4" xfId="36768"/>
    <cellStyle name="Normal 4 4 3 2 4 5" xfId="36769"/>
    <cellStyle name="Normal 4 4 3 2 4 6" xfId="36770"/>
    <cellStyle name="Normal 4 4 3 2 5" xfId="36771"/>
    <cellStyle name="Normal 4 4 3 2 5 2" xfId="36772"/>
    <cellStyle name="Normal 4 4 3 2 5 3" xfId="36773"/>
    <cellStyle name="Normal 4 4 3 2 5 4" xfId="36774"/>
    <cellStyle name="Normal 4 4 3 2 5 5" xfId="36775"/>
    <cellStyle name="Normal 4 4 3 2 5 6" xfId="36776"/>
    <cellStyle name="Normal 4 4 3 2 6" xfId="36777"/>
    <cellStyle name="Normal 4 4 3 2 6 2" xfId="36778"/>
    <cellStyle name="Normal 4 4 3 2 6 3" xfId="36779"/>
    <cellStyle name="Normal 4 4 3 2 6 4" xfId="36780"/>
    <cellStyle name="Normal 4 4 3 2 6 5" xfId="36781"/>
    <cellStyle name="Normal 4 4 3 2 6 6" xfId="36782"/>
    <cellStyle name="Normal 4 4 3 2 7" xfId="36783"/>
    <cellStyle name="Normal 4 4 3 2 7 2" xfId="36784"/>
    <cellStyle name="Normal 4 4 3 2 7 3" xfId="36785"/>
    <cellStyle name="Normal 4 4 3 2 7 4" xfId="36786"/>
    <cellStyle name="Normal 4 4 3 2 7 5" xfId="36787"/>
    <cellStyle name="Normal 4 4 3 2 7 6" xfId="36788"/>
    <cellStyle name="Normal 4 4 3 2 8" xfId="36789"/>
    <cellStyle name="Normal 4 4 3 2 9" xfId="36790"/>
    <cellStyle name="Normal 4 4 3 3" xfId="36791"/>
    <cellStyle name="Normal 4 4 3 3 2" xfId="36792"/>
    <cellStyle name="Normal 4 4 3 3 3" xfId="36793"/>
    <cellStyle name="Normal 4 4 3 3 4" xfId="36794"/>
    <cellStyle name="Normal 4 4 3 3 5" xfId="36795"/>
    <cellStyle name="Normal 4 4 3 3 6" xfId="36796"/>
    <cellStyle name="Normal 4 4 3 4" xfId="36797"/>
    <cellStyle name="Normal 4 4 3 4 2" xfId="36798"/>
    <cellStyle name="Normal 4 4 3 4 3" xfId="36799"/>
    <cellStyle name="Normal 4 4 3 4 4" xfId="36800"/>
    <cellStyle name="Normal 4 4 3 4 5" xfId="36801"/>
    <cellStyle name="Normal 4 4 3 4 6" xfId="36802"/>
    <cellStyle name="Normal 4 4 3 5" xfId="36803"/>
    <cellStyle name="Normal 4 4 3 5 2" xfId="36804"/>
    <cellStyle name="Normal 4 4 3 5 3" xfId="36805"/>
    <cellStyle name="Normal 4 4 3 5 4" xfId="36806"/>
    <cellStyle name="Normal 4 4 3 5 5" xfId="36807"/>
    <cellStyle name="Normal 4 4 3 5 6" xfId="36808"/>
    <cellStyle name="Normal 4 4 3 6" xfId="36809"/>
    <cellStyle name="Normal 4 4 3 6 2" xfId="36810"/>
    <cellStyle name="Normal 4 4 3 6 3" xfId="36811"/>
    <cellStyle name="Normal 4 4 3 6 4" xfId="36812"/>
    <cellStyle name="Normal 4 4 3 6 5" xfId="36813"/>
    <cellStyle name="Normal 4 4 3 6 6" xfId="36814"/>
    <cellStyle name="Normal 4 4 3 7" xfId="36815"/>
    <cellStyle name="Normal 4 4 3 7 2" xfId="36816"/>
    <cellStyle name="Normal 4 4 3 7 3" xfId="36817"/>
    <cellStyle name="Normal 4 4 3 7 4" xfId="36818"/>
    <cellStyle name="Normal 4 4 3 7 5" xfId="36819"/>
    <cellStyle name="Normal 4 4 3 7 6" xfId="36820"/>
    <cellStyle name="Normal 4 4 3 8" xfId="36821"/>
    <cellStyle name="Normal 4 4 3 8 2" xfId="36822"/>
    <cellStyle name="Normal 4 4 3 8 3" xfId="36823"/>
    <cellStyle name="Normal 4 4 3 8 4" xfId="36824"/>
    <cellStyle name="Normal 4 4 3 8 5" xfId="36825"/>
    <cellStyle name="Normal 4 4 3 8 6" xfId="36826"/>
    <cellStyle name="Normal 4 4 3 9" xfId="36827"/>
    <cellStyle name="Normal 4 4 4" xfId="36828"/>
    <cellStyle name="Normal 4 4 4 10" xfId="36829"/>
    <cellStyle name="Normal 4 4 4 11" xfId="36830"/>
    <cellStyle name="Normal 4 4 4 12" xfId="36831"/>
    <cellStyle name="Normal 4 4 4 13" xfId="36832"/>
    <cellStyle name="Normal 4 4 4 2" xfId="36833"/>
    <cellStyle name="Normal 4 4 4 2 10" xfId="36834"/>
    <cellStyle name="Normal 4 4 4 2 11" xfId="36835"/>
    <cellStyle name="Normal 4 4 4 2 12" xfId="36836"/>
    <cellStyle name="Normal 4 4 4 2 2" xfId="36837"/>
    <cellStyle name="Normal 4 4 4 2 2 2" xfId="36838"/>
    <cellStyle name="Normal 4 4 4 2 2 3" xfId="36839"/>
    <cellStyle name="Normal 4 4 4 2 2 4" xfId="36840"/>
    <cellStyle name="Normal 4 4 4 2 2 5" xfId="36841"/>
    <cellStyle name="Normal 4 4 4 2 2 6" xfId="36842"/>
    <cellStyle name="Normal 4 4 4 2 3" xfId="36843"/>
    <cellStyle name="Normal 4 4 4 2 3 2" xfId="36844"/>
    <cellStyle name="Normal 4 4 4 2 3 3" xfId="36845"/>
    <cellStyle name="Normal 4 4 4 2 3 4" xfId="36846"/>
    <cellStyle name="Normal 4 4 4 2 3 5" xfId="36847"/>
    <cellStyle name="Normal 4 4 4 2 3 6" xfId="36848"/>
    <cellStyle name="Normal 4 4 4 2 4" xfId="36849"/>
    <cellStyle name="Normal 4 4 4 2 4 2" xfId="36850"/>
    <cellStyle name="Normal 4 4 4 2 4 3" xfId="36851"/>
    <cellStyle name="Normal 4 4 4 2 4 4" xfId="36852"/>
    <cellStyle name="Normal 4 4 4 2 4 5" xfId="36853"/>
    <cellStyle name="Normal 4 4 4 2 4 6" xfId="36854"/>
    <cellStyle name="Normal 4 4 4 2 5" xfId="36855"/>
    <cellStyle name="Normal 4 4 4 2 5 2" xfId="36856"/>
    <cellStyle name="Normal 4 4 4 2 5 3" xfId="36857"/>
    <cellStyle name="Normal 4 4 4 2 5 4" xfId="36858"/>
    <cellStyle name="Normal 4 4 4 2 5 5" xfId="36859"/>
    <cellStyle name="Normal 4 4 4 2 5 6" xfId="36860"/>
    <cellStyle name="Normal 4 4 4 2 6" xfId="36861"/>
    <cellStyle name="Normal 4 4 4 2 6 2" xfId="36862"/>
    <cellStyle name="Normal 4 4 4 2 6 3" xfId="36863"/>
    <cellStyle name="Normal 4 4 4 2 6 4" xfId="36864"/>
    <cellStyle name="Normal 4 4 4 2 6 5" xfId="36865"/>
    <cellStyle name="Normal 4 4 4 2 6 6" xfId="36866"/>
    <cellStyle name="Normal 4 4 4 2 7" xfId="36867"/>
    <cellStyle name="Normal 4 4 4 2 7 2" xfId="36868"/>
    <cellStyle name="Normal 4 4 4 2 7 3" xfId="36869"/>
    <cellStyle name="Normal 4 4 4 2 7 4" xfId="36870"/>
    <cellStyle name="Normal 4 4 4 2 7 5" xfId="36871"/>
    <cellStyle name="Normal 4 4 4 2 7 6" xfId="36872"/>
    <cellStyle name="Normal 4 4 4 2 8" xfId="36873"/>
    <cellStyle name="Normal 4 4 4 2 9" xfId="36874"/>
    <cellStyle name="Normal 4 4 4 3" xfId="36875"/>
    <cellStyle name="Normal 4 4 4 3 2" xfId="36876"/>
    <cellStyle name="Normal 4 4 4 3 3" xfId="36877"/>
    <cellStyle name="Normal 4 4 4 3 4" xfId="36878"/>
    <cellStyle name="Normal 4 4 4 3 5" xfId="36879"/>
    <cellStyle name="Normal 4 4 4 3 6" xfId="36880"/>
    <cellStyle name="Normal 4 4 4 4" xfId="36881"/>
    <cellStyle name="Normal 4 4 4 4 2" xfId="36882"/>
    <cellStyle name="Normal 4 4 4 4 3" xfId="36883"/>
    <cellStyle name="Normal 4 4 4 4 4" xfId="36884"/>
    <cellStyle name="Normal 4 4 4 4 5" xfId="36885"/>
    <cellStyle name="Normal 4 4 4 4 6" xfId="36886"/>
    <cellStyle name="Normal 4 4 4 5" xfId="36887"/>
    <cellStyle name="Normal 4 4 4 5 2" xfId="36888"/>
    <cellStyle name="Normal 4 4 4 5 3" xfId="36889"/>
    <cellStyle name="Normal 4 4 4 5 4" xfId="36890"/>
    <cellStyle name="Normal 4 4 4 5 5" xfId="36891"/>
    <cellStyle name="Normal 4 4 4 5 6" xfId="36892"/>
    <cellStyle name="Normal 4 4 4 6" xfId="36893"/>
    <cellStyle name="Normal 4 4 4 6 2" xfId="36894"/>
    <cellStyle name="Normal 4 4 4 6 3" xfId="36895"/>
    <cellStyle name="Normal 4 4 4 6 4" xfId="36896"/>
    <cellStyle name="Normal 4 4 4 6 5" xfId="36897"/>
    <cellStyle name="Normal 4 4 4 6 6" xfId="36898"/>
    <cellStyle name="Normal 4 4 4 7" xfId="36899"/>
    <cellStyle name="Normal 4 4 4 7 2" xfId="36900"/>
    <cellStyle name="Normal 4 4 4 7 3" xfId="36901"/>
    <cellStyle name="Normal 4 4 4 7 4" xfId="36902"/>
    <cellStyle name="Normal 4 4 4 7 5" xfId="36903"/>
    <cellStyle name="Normal 4 4 4 7 6" xfId="36904"/>
    <cellStyle name="Normal 4 4 4 8" xfId="36905"/>
    <cellStyle name="Normal 4 4 4 8 2" xfId="36906"/>
    <cellStyle name="Normal 4 4 4 8 3" xfId="36907"/>
    <cellStyle name="Normal 4 4 4 8 4" xfId="36908"/>
    <cellStyle name="Normal 4 4 4 8 5" xfId="36909"/>
    <cellStyle name="Normal 4 4 4 8 6" xfId="36910"/>
    <cellStyle name="Normal 4 4 4 9" xfId="36911"/>
    <cellStyle name="Normal 4 4 5" xfId="36912"/>
    <cellStyle name="Normal 4 4 5 10" xfId="36913"/>
    <cellStyle name="Normal 4 4 5 11" xfId="36914"/>
    <cellStyle name="Normal 4 4 5 12" xfId="36915"/>
    <cellStyle name="Normal 4 4 5 2" xfId="36916"/>
    <cellStyle name="Normal 4 4 5 2 2" xfId="36917"/>
    <cellStyle name="Normal 4 4 5 2 3" xfId="36918"/>
    <cellStyle name="Normal 4 4 5 2 4" xfId="36919"/>
    <cellStyle name="Normal 4 4 5 2 5" xfId="36920"/>
    <cellStyle name="Normal 4 4 5 2 6" xfId="36921"/>
    <cellStyle name="Normal 4 4 5 3" xfId="36922"/>
    <cellStyle name="Normal 4 4 5 3 2" xfId="36923"/>
    <cellStyle name="Normal 4 4 5 3 3" xfId="36924"/>
    <cellStyle name="Normal 4 4 5 3 4" xfId="36925"/>
    <cellStyle name="Normal 4 4 5 3 5" xfId="36926"/>
    <cellStyle name="Normal 4 4 5 3 6" xfId="36927"/>
    <cellStyle name="Normal 4 4 5 4" xfId="36928"/>
    <cellStyle name="Normal 4 4 5 4 2" xfId="36929"/>
    <cellStyle name="Normal 4 4 5 4 3" xfId="36930"/>
    <cellStyle name="Normal 4 4 5 4 4" xfId="36931"/>
    <cellStyle name="Normal 4 4 5 4 5" xfId="36932"/>
    <cellStyle name="Normal 4 4 5 4 6" xfId="36933"/>
    <cellStyle name="Normal 4 4 5 5" xfId="36934"/>
    <cellStyle name="Normal 4 4 5 5 2" xfId="36935"/>
    <cellStyle name="Normal 4 4 5 5 3" xfId="36936"/>
    <cellStyle name="Normal 4 4 5 5 4" xfId="36937"/>
    <cellStyle name="Normal 4 4 5 5 5" xfId="36938"/>
    <cellStyle name="Normal 4 4 5 5 6" xfId="36939"/>
    <cellStyle name="Normal 4 4 5 6" xfId="36940"/>
    <cellStyle name="Normal 4 4 5 6 2" xfId="36941"/>
    <cellStyle name="Normal 4 4 5 6 3" xfId="36942"/>
    <cellStyle name="Normal 4 4 5 6 4" xfId="36943"/>
    <cellStyle name="Normal 4 4 5 6 5" xfId="36944"/>
    <cellStyle name="Normal 4 4 5 6 6" xfId="36945"/>
    <cellStyle name="Normal 4 4 5 7" xfId="36946"/>
    <cellStyle name="Normal 4 4 5 7 2" xfId="36947"/>
    <cellStyle name="Normal 4 4 5 7 3" xfId="36948"/>
    <cellStyle name="Normal 4 4 5 7 4" xfId="36949"/>
    <cellStyle name="Normal 4 4 5 7 5" xfId="36950"/>
    <cellStyle name="Normal 4 4 5 7 6" xfId="36951"/>
    <cellStyle name="Normal 4 4 5 8" xfId="36952"/>
    <cellStyle name="Normal 4 4 5 9" xfId="36953"/>
    <cellStyle name="Normal 4 4 6" xfId="36954"/>
    <cellStyle name="Normal 4 4 6 2" xfId="36955"/>
    <cellStyle name="Normal 4 4 6 3" xfId="36956"/>
    <cellStyle name="Normal 4 4 6 4" xfId="36957"/>
    <cellStyle name="Normal 4 4 6 5" xfId="36958"/>
    <cellStyle name="Normal 4 4 6 6" xfId="36959"/>
    <cellStyle name="Normal 4 4 7" xfId="36960"/>
    <cellStyle name="Normal 4 4 7 2" xfId="36961"/>
    <cellStyle name="Normal 4 4 7 3" xfId="36962"/>
    <cellStyle name="Normal 4 4 7 4" xfId="36963"/>
    <cellStyle name="Normal 4 4 7 5" xfId="36964"/>
    <cellStyle name="Normal 4 4 7 6" xfId="36965"/>
    <cellStyle name="Normal 4 4 8" xfId="36966"/>
    <cellStyle name="Normal 4 4 8 2" xfId="36967"/>
    <cellStyle name="Normal 4 4 8 3" xfId="36968"/>
    <cellStyle name="Normal 4 4 8 4" xfId="36969"/>
    <cellStyle name="Normal 4 4 8 5" xfId="36970"/>
    <cellStyle name="Normal 4 4 8 6" xfId="36971"/>
    <cellStyle name="Normal 4 4 9" xfId="36972"/>
    <cellStyle name="Normal 4 4 9 2" xfId="36973"/>
    <cellStyle name="Normal 4 4 9 3" xfId="36974"/>
    <cellStyle name="Normal 4 4 9 4" xfId="36975"/>
    <cellStyle name="Normal 4 4 9 5" xfId="36976"/>
    <cellStyle name="Normal 4 4 9 6" xfId="36977"/>
    <cellStyle name="Normal 4 5" xfId="36978"/>
    <cellStyle name="Normal 4 5 10" xfId="36979"/>
    <cellStyle name="Normal 4 5 11" xfId="36980"/>
    <cellStyle name="Normal 4 5 12" xfId="36981"/>
    <cellStyle name="Normal 4 5 13" xfId="36982"/>
    <cellStyle name="Normal 4 5 14" xfId="36983"/>
    <cellStyle name="Normal 4 5 15" xfId="36984"/>
    <cellStyle name="Normal 4 5 2" xfId="36985"/>
    <cellStyle name="Normal 4 5 2 2" xfId="36986"/>
    <cellStyle name="Normal 4 5 2 3" xfId="36987"/>
    <cellStyle name="Normal 4 5 2 4" xfId="36988"/>
    <cellStyle name="Normal 4 5 3" xfId="36989"/>
    <cellStyle name="Normal 4 5 3 2" xfId="36990"/>
    <cellStyle name="Normal 4 5 3 3" xfId="36991"/>
    <cellStyle name="Normal 4 5 3 4" xfId="36992"/>
    <cellStyle name="Normal 4 5 3 5" xfId="36993"/>
    <cellStyle name="Normal 4 5 3 6" xfId="36994"/>
    <cellStyle name="Normal 4 5 4" xfId="36995"/>
    <cellStyle name="Normal 4 5 4 2" xfId="36996"/>
    <cellStyle name="Normal 4 5 4 3" xfId="36997"/>
    <cellStyle name="Normal 4 5 4 4" xfId="36998"/>
    <cellStyle name="Normal 4 5 4 5" xfId="36999"/>
    <cellStyle name="Normal 4 5 4 6" xfId="37000"/>
    <cellStyle name="Normal 4 5 5" xfId="37001"/>
    <cellStyle name="Normal 4 5 5 2" xfId="37002"/>
    <cellStyle name="Normal 4 5 5 3" xfId="37003"/>
    <cellStyle name="Normal 4 5 5 4" xfId="37004"/>
    <cellStyle name="Normal 4 5 5 5" xfId="37005"/>
    <cellStyle name="Normal 4 5 5 6" xfId="37006"/>
    <cellStyle name="Normal 4 5 6" xfId="37007"/>
    <cellStyle name="Normal 4 5 6 2" xfId="37008"/>
    <cellStyle name="Normal 4 5 6 3" xfId="37009"/>
    <cellStyle name="Normal 4 5 6 4" xfId="37010"/>
    <cellStyle name="Normal 4 5 6 5" xfId="37011"/>
    <cellStyle name="Normal 4 5 6 6" xfId="37012"/>
    <cellStyle name="Normal 4 5 7" xfId="37013"/>
    <cellStyle name="Normal 4 5 7 2" xfId="37014"/>
    <cellStyle name="Normal 4 5 7 3" xfId="37015"/>
    <cellStyle name="Normal 4 5 7 4" xfId="37016"/>
    <cellStyle name="Normal 4 5 7 5" xfId="37017"/>
    <cellStyle name="Normal 4 5 7 6" xfId="37018"/>
    <cellStyle name="Normal 4 5 8" xfId="37019"/>
    <cellStyle name="Normal 4 5 8 2" xfId="37020"/>
    <cellStyle name="Normal 4 5 8 3" xfId="37021"/>
    <cellStyle name="Normal 4 5 8 4" xfId="37022"/>
    <cellStyle name="Normal 4 5 8 5" xfId="37023"/>
    <cellStyle name="Normal 4 5 8 6" xfId="37024"/>
    <cellStyle name="Normal 4 5 9" xfId="37025"/>
    <cellStyle name="Normal 4 6" xfId="37026"/>
    <cellStyle name="Normal 4 6 2" xfId="37027"/>
    <cellStyle name="Normal 4 6 3" xfId="37028"/>
    <cellStyle name="Normal 4 7" xfId="37029"/>
    <cellStyle name="Normal 4 7 2" xfId="37030"/>
    <cellStyle name="Normal 4 8" xfId="37031"/>
    <cellStyle name="Normal 4 8 2" xfId="37032"/>
    <cellStyle name="Normal 4 9" xfId="37033"/>
    <cellStyle name="Normal 4 9 2" xfId="37034"/>
    <cellStyle name="Normal 4_2008 FPL Group Tax Workpapers" xfId="37035"/>
    <cellStyle name="Normal 40" xfId="37036"/>
    <cellStyle name="Normal 40 2" xfId="37037"/>
    <cellStyle name="Normal 40 2 2" xfId="37038"/>
    <cellStyle name="Normal 40 2 3" xfId="37039"/>
    <cellStyle name="Normal 40 2 4" xfId="37040"/>
    <cellStyle name="Normal 40 2 5" xfId="37041"/>
    <cellStyle name="Normal 40 2 6" xfId="37042"/>
    <cellStyle name="Normal 40 2 7" xfId="37043"/>
    <cellStyle name="Normal 40 2 8" xfId="37044"/>
    <cellStyle name="Normal 40 3" xfId="37045"/>
    <cellStyle name="Normal 40 3 2" xfId="37046"/>
    <cellStyle name="Normal 40 3 3" xfId="37047"/>
    <cellStyle name="Normal 40 3 4" xfId="37048"/>
    <cellStyle name="Normal 40 3 5" xfId="37049"/>
    <cellStyle name="Normal 40 3 6" xfId="37050"/>
    <cellStyle name="Normal 40 4" xfId="37051"/>
    <cellStyle name="Normal 40 5" xfId="37052"/>
    <cellStyle name="Normal 41" xfId="37053"/>
    <cellStyle name="Normal 41 2" xfId="37054"/>
    <cellStyle name="Normal 41 2 2" xfId="37055"/>
    <cellStyle name="Normal 41 2 3" xfId="37056"/>
    <cellStyle name="Normal 41 2 4" xfId="37057"/>
    <cellStyle name="Normal 41 2 5" xfId="37058"/>
    <cellStyle name="Normal 41 2 6" xfId="37059"/>
    <cellStyle name="Normal 41 2 7" xfId="37060"/>
    <cellStyle name="Normal 41 2 8" xfId="37061"/>
    <cellStyle name="Normal 41 3" xfId="37062"/>
    <cellStyle name="Normal 41 3 2" xfId="37063"/>
    <cellStyle name="Normal 41 3 3" xfId="37064"/>
    <cellStyle name="Normal 41 3 4" xfId="37065"/>
    <cellStyle name="Normal 41 3 5" xfId="37066"/>
    <cellStyle name="Normal 41 3 6" xfId="37067"/>
    <cellStyle name="Normal 41 4" xfId="37068"/>
    <cellStyle name="Normal 41 5" xfId="37069"/>
    <cellStyle name="Normal 42" xfId="37070"/>
    <cellStyle name="Normal 42 10" xfId="37071"/>
    <cellStyle name="Normal 42 11" xfId="37072"/>
    <cellStyle name="Normal 42 12" xfId="37073"/>
    <cellStyle name="Normal 42 13" xfId="37074"/>
    <cellStyle name="Normal 42 2" xfId="37075"/>
    <cellStyle name="Normal 42 2 2" xfId="37076"/>
    <cellStyle name="Normal 42 2 2 2" xfId="37077"/>
    <cellStyle name="Normal 42 2 2 3" xfId="37078"/>
    <cellStyle name="Normal 42 2 2 4" xfId="37079"/>
    <cellStyle name="Normal 42 2 2 5" xfId="37080"/>
    <cellStyle name="Normal 42 2 2 6" xfId="37081"/>
    <cellStyle name="Normal 42 2 3" xfId="37082"/>
    <cellStyle name="Normal 42 2 3 2" xfId="37083"/>
    <cellStyle name="Normal 42 2 3 3" xfId="37084"/>
    <cellStyle name="Normal 42 2 3 4" xfId="37085"/>
    <cellStyle name="Normal 42 2 3 5" xfId="37086"/>
    <cellStyle name="Normal 42 2 3 6" xfId="37087"/>
    <cellStyle name="Normal 42 2 4" xfId="37088"/>
    <cellStyle name="Normal 42 2 4 2" xfId="37089"/>
    <cellStyle name="Normal 42 2 4 3" xfId="37090"/>
    <cellStyle name="Normal 42 2 4 4" xfId="37091"/>
    <cellStyle name="Normal 42 2 4 5" xfId="37092"/>
    <cellStyle name="Normal 42 2 4 6" xfId="37093"/>
    <cellStyle name="Normal 42 2 5" xfId="37094"/>
    <cellStyle name="Normal 42 2 5 2" xfId="37095"/>
    <cellStyle name="Normal 42 2 5 3" xfId="37096"/>
    <cellStyle name="Normal 42 2 5 4" xfId="37097"/>
    <cellStyle name="Normal 42 2 5 5" xfId="37098"/>
    <cellStyle name="Normal 42 2 5 6" xfId="37099"/>
    <cellStyle name="Normal 42 2 6" xfId="37100"/>
    <cellStyle name="Normal 42 2 6 2" xfId="37101"/>
    <cellStyle name="Normal 42 2 6 3" xfId="37102"/>
    <cellStyle name="Normal 42 2 6 4" xfId="37103"/>
    <cellStyle name="Normal 42 2 6 5" xfId="37104"/>
    <cellStyle name="Normal 42 2 6 6" xfId="37105"/>
    <cellStyle name="Normal 42 3" xfId="37106"/>
    <cellStyle name="Normal 42 3 2" xfId="37107"/>
    <cellStyle name="Normal 42 3 2 2" xfId="37108"/>
    <cellStyle name="Normal 42 3 2 3" xfId="37109"/>
    <cellStyle name="Normal 42 3 2 4" xfId="37110"/>
    <cellStyle name="Normal 42 3 2 5" xfId="37111"/>
    <cellStyle name="Normal 42 3 2 6" xfId="37112"/>
    <cellStyle name="Normal 42 3 3" xfId="37113"/>
    <cellStyle name="Normal 42 3 3 2" xfId="37114"/>
    <cellStyle name="Normal 42 3 3 3" xfId="37115"/>
    <cellStyle name="Normal 42 3 3 4" xfId="37116"/>
    <cellStyle name="Normal 42 3 3 5" xfId="37117"/>
    <cellStyle name="Normal 42 3 3 6" xfId="37118"/>
    <cellStyle name="Normal 42 3 4" xfId="37119"/>
    <cellStyle name="Normal 42 3 4 2" xfId="37120"/>
    <cellStyle name="Normal 42 3 4 3" xfId="37121"/>
    <cellStyle name="Normal 42 3 4 4" xfId="37122"/>
    <cellStyle name="Normal 42 3 4 5" xfId="37123"/>
    <cellStyle name="Normal 42 3 4 6" xfId="37124"/>
    <cellStyle name="Normal 42 3 5" xfId="37125"/>
    <cellStyle name="Normal 42 3 5 2" xfId="37126"/>
    <cellStyle name="Normal 42 3 5 3" xfId="37127"/>
    <cellStyle name="Normal 42 3 5 4" xfId="37128"/>
    <cellStyle name="Normal 42 3 5 5" xfId="37129"/>
    <cellStyle name="Normal 42 3 5 6" xfId="37130"/>
    <cellStyle name="Normal 42 3 6" xfId="37131"/>
    <cellStyle name="Normal 42 3 6 2" xfId="37132"/>
    <cellStyle name="Normal 42 3 6 3" xfId="37133"/>
    <cellStyle name="Normal 42 3 6 4" xfId="37134"/>
    <cellStyle name="Normal 42 3 6 5" xfId="37135"/>
    <cellStyle name="Normal 42 3 6 6" xfId="37136"/>
    <cellStyle name="Normal 42 4" xfId="37137"/>
    <cellStyle name="Normal 42 5" xfId="37138"/>
    <cellStyle name="Normal 42 6" xfId="37139"/>
    <cellStyle name="Normal 42 7" xfId="37140"/>
    <cellStyle name="Normal 42 8" xfId="37141"/>
    <cellStyle name="Normal 42 9" xfId="37142"/>
    <cellStyle name="Normal 43" xfId="37143"/>
    <cellStyle name="Normal 43 2" xfId="37144"/>
    <cellStyle name="Normal 43 2 2" xfId="37145"/>
    <cellStyle name="Normal 43 2 3" xfId="37146"/>
    <cellStyle name="Normal 43 2 4" xfId="37147"/>
    <cellStyle name="Normal 43 2 5" xfId="37148"/>
    <cellStyle name="Normal 43 2 6" xfId="37149"/>
    <cellStyle name="Normal 43 2 7" xfId="37150"/>
    <cellStyle name="Normal 43 2 8" xfId="37151"/>
    <cellStyle name="Normal 43 3" xfId="37152"/>
    <cellStyle name="Normal 43 3 2" xfId="37153"/>
    <cellStyle name="Normal 43 3 3" xfId="37154"/>
    <cellStyle name="Normal 43 3 4" xfId="37155"/>
    <cellStyle name="Normal 43 3 5" xfId="37156"/>
    <cellStyle name="Normal 43 3 6" xfId="37157"/>
    <cellStyle name="Normal 43 4" xfId="37158"/>
    <cellStyle name="Normal 43 5" xfId="37159"/>
    <cellStyle name="Normal 43 6" xfId="37160"/>
    <cellStyle name="Normal 44" xfId="37161"/>
    <cellStyle name="Normal 44 2" xfId="37162"/>
    <cellStyle name="Normal 44 2 2" xfId="37163"/>
    <cellStyle name="Normal 44 2 3" xfId="37164"/>
    <cellStyle name="Normal 44 2 4" xfId="37165"/>
    <cellStyle name="Normal 44 2 5" xfId="37166"/>
    <cellStyle name="Normal 44 2 6" xfId="37167"/>
    <cellStyle name="Normal 44 2 7" xfId="37168"/>
    <cellStyle name="Normal 44 2 8" xfId="37169"/>
    <cellStyle name="Normal 44 3" xfId="37170"/>
    <cellStyle name="Normal 44 3 2" xfId="37171"/>
    <cellStyle name="Normal 44 3 3" xfId="37172"/>
    <cellStyle name="Normal 44 3 4" xfId="37173"/>
    <cellStyle name="Normal 44 3 5" xfId="37174"/>
    <cellStyle name="Normal 44 3 6" xfId="37175"/>
    <cellStyle name="Normal 44 4" xfId="37176"/>
    <cellStyle name="Normal 44 5" xfId="37177"/>
    <cellStyle name="Normal 44 6" xfId="37178"/>
    <cellStyle name="Normal 45" xfId="37179"/>
    <cellStyle name="Normal 45 2" xfId="37180"/>
    <cellStyle name="Normal 45 2 2" xfId="37181"/>
    <cellStyle name="Normal 45 2 3" xfId="37182"/>
    <cellStyle name="Normal 45 2 4" xfId="37183"/>
    <cellStyle name="Normal 45 2 5" xfId="37184"/>
    <cellStyle name="Normal 45 2 6" xfId="37185"/>
    <cellStyle name="Normal 45 2 7" xfId="37186"/>
    <cellStyle name="Normal 45 2 8" xfId="37187"/>
    <cellStyle name="Normal 45 3" xfId="37188"/>
    <cellStyle name="Normal 45 3 2" xfId="37189"/>
    <cellStyle name="Normal 45 3 3" xfId="37190"/>
    <cellStyle name="Normal 45 3 4" xfId="37191"/>
    <cellStyle name="Normal 45 3 5" xfId="37192"/>
    <cellStyle name="Normal 45 3 6" xfId="37193"/>
    <cellStyle name="Normal 45 4" xfId="37194"/>
    <cellStyle name="Normal 45 5" xfId="37195"/>
    <cellStyle name="Normal 45 6" xfId="37196"/>
    <cellStyle name="Normal 46" xfId="37197"/>
    <cellStyle name="Normal 46 2" xfId="37198"/>
    <cellStyle name="Normal 46 2 2" xfId="37199"/>
    <cellStyle name="Normal 46 2 3" xfId="37200"/>
    <cellStyle name="Normal 46 2 4" xfId="37201"/>
    <cellStyle name="Normal 46 2 5" xfId="37202"/>
    <cellStyle name="Normal 46 2 6" xfId="37203"/>
    <cellStyle name="Normal 46 2 7" xfId="37204"/>
    <cellStyle name="Normal 46 2 8" xfId="37205"/>
    <cellStyle name="Normal 46 3" xfId="37206"/>
    <cellStyle name="Normal 46 3 2" xfId="37207"/>
    <cellStyle name="Normal 46 3 3" xfId="37208"/>
    <cellStyle name="Normal 46 3 4" xfId="37209"/>
    <cellStyle name="Normal 46 3 5" xfId="37210"/>
    <cellStyle name="Normal 46 3 6" xfId="37211"/>
    <cellStyle name="Normal 46 4" xfId="37212"/>
    <cellStyle name="Normal 46 5" xfId="37213"/>
    <cellStyle name="Normal 46 6" xfId="37214"/>
    <cellStyle name="Normal 47" xfId="37215"/>
    <cellStyle name="Normal 47 10" xfId="37216"/>
    <cellStyle name="Normal 47 11" xfId="37217"/>
    <cellStyle name="Normal 47 12" xfId="37218"/>
    <cellStyle name="Normal 47 13" xfId="37219"/>
    <cellStyle name="Normal 47 2" xfId="37220"/>
    <cellStyle name="Normal 47 2 2" xfId="37221"/>
    <cellStyle name="Normal 47 2 2 2" xfId="37222"/>
    <cellStyle name="Normal 47 2 2 3" xfId="37223"/>
    <cellStyle name="Normal 47 2 2 4" xfId="37224"/>
    <cellStyle name="Normal 47 2 2 5" xfId="37225"/>
    <cellStyle name="Normal 47 2 2 6" xfId="37226"/>
    <cellStyle name="Normal 47 2 3" xfId="37227"/>
    <cellStyle name="Normal 47 2 3 2" xfId="37228"/>
    <cellStyle name="Normal 47 2 3 3" xfId="37229"/>
    <cellStyle name="Normal 47 2 3 4" xfId="37230"/>
    <cellStyle name="Normal 47 2 3 5" xfId="37231"/>
    <cellStyle name="Normal 47 2 3 6" xfId="37232"/>
    <cellStyle name="Normal 47 2 4" xfId="37233"/>
    <cellStyle name="Normal 47 2 4 2" xfId="37234"/>
    <cellStyle name="Normal 47 2 4 3" xfId="37235"/>
    <cellStyle name="Normal 47 2 4 4" xfId="37236"/>
    <cellStyle name="Normal 47 2 4 5" xfId="37237"/>
    <cellStyle name="Normal 47 2 4 6" xfId="37238"/>
    <cellStyle name="Normal 47 2 5" xfId="37239"/>
    <cellStyle name="Normal 47 2 5 2" xfId="37240"/>
    <cellStyle name="Normal 47 2 5 3" xfId="37241"/>
    <cellStyle name="Normal 47 2 5 4" xfId="37242"/>
    <cellStyle name="Normal 47 2 5 5" xfId="37243"/>
    <cellStyle name="Normal 47 2 5 6" xfId="37244"/>
    <cellStyle name="Normal 47 2 6" xfId="37245"/>
    <cellStyle name="Normal 47 2 6 2" xfId="37246"/>
    <cellStyle name="Normal 47 2 6 3" xfId="37247"/>
    <cellStyle name="Normal 47 2 6 4" xfId="37248"/>
    <cellStyle name="Normal 47 2 6 5" xfId="37249"/>
    <cellStyle name="Normal 47 2 6 6" xfId="37250"/>
    <cellStyle name="Normal 47 3" xfId="37251"/>
    <cellStyle name="Normal 47 3 2" xfId="37252"/>
    <cellStyle name="Normal 47 3 3" xfId="37253"/>
    <cellStyle name="Normal 47 3 4" xfId="37254"/>
    <cellStyle name="Normal 47 3 5" xfId="37255"/>
    <cellStyle name="Normal 47 3 6" xfId="37256"/>
    <cellStyle name="Normal 47 4" xfId="37257"/>
    <cellStyle name="Normal 47 5" xfId="37258"/>
    <cellStyle name="Normal 47 6" xfId="37259"/>
    <cellStyle name="Normal 47 6 2" xfId="37260"/>
    <cellStyle name="Normal 47 7" xfId="37261"/>
    <cellStyle name="Normal 47 8" xfId="37262"/>
    <cellStyle name="Normal 47 9" xfId="37263"/>
    <cellStyle name="Normal 48" xfId="37264"/>
    <cellStyle name="Normal 48 2" xfId="37265"/>
    <cellStyle name="Normal 48 3" xfId="37266"/>
    <cellStyle name="Normal 48 4" xfId="37267"/>
    <cellStyle name="Normal 48 5" xfId="37268"/>
    <cellStyle name="Normal 48 6" xfId="37269"/>
    <cellStyle name="Normal 48 7" xfId="37270"/>
    <cellStyle name="Normal 48 8" xfId="37271"/>
    <cellStyle name="Normal 48 9" xfId="37272"/>
    <cellStyle name="Normal 49" xfId="37273"/>
    <cellStyle name="Normal 49 2" xfId="37274"/>
    <cellStyle name="Normal 49 3" xfId="37275"/>
    <cellStyle name="Normal 49 4" xfId="37276"/>
    <cellStyle name="Normal 49 5" xfId="37277"/>
    <cellStyle name="Normal 49 6" xfId="37278"/>
    <cellStyle name="Normal 49 7" xfId="37279"/>
    <cellStyle name="Normal 49 8" xfId="37280"/>
    <cellStyle name="Normal 49 9" xfId="37281"/>
    <cellStyle name="Normal 5" xfId="37282"/>
    <cellStyle name="Normal 5 10" xfId="37283"/>
    <cellStyle name="Normal 5 10 2" xfId="37284"/>
    <cellStyle name="Normal 5 11" xfId="37285"/>
    <cellStyle name="Normal 5 11 2" xfId="37286"/>
    <cellStyle name="Normal 5 12" xfId="37287"/>
    <cellStyle name="Normal 5 12 2" xfId="37288"/>
    <cellStyle name="Normal 5 12 3" xfId="37289"/>
    <cellStyle name="Normal 5 12 4" xfId="37290"/>
    <cellStyle name="Normal 5 12 5" xfId="37291"/>
    <cellStyle name="Normal 5 12 6" xfId="37292"/>
    <cellStyle name="Normal 5 13" xfId="37293"/>
    <cellStyle name="Normal 5 13 2" xfId="37294"/>
    <cellStyle name="Normal 5 13 3" xfId="37295"/>
    <cellStyle name="Normal 5 13 4" xfId="37296"/>
    <cellStyle name="Normal 5 13 5" xfId="37297"/>
    <cellStyle name="Normal 5 13 6" xfId="37298"/>
    <cellStyle name="Normal 5 14" xfId="37299"/>
    <cellStyle name="Normal 5 14 2" xfId="37300"/>
    <cellStyle name="Normal 5 15" xfId="37301"/>
    <cellStyle name="Normal 5 15 2" xfId="37302"/>
    <cellStyle name="Normal 5 16" xfId="37303"/>
    <cellStyle name="Normal 5 16 2" xfId="37304"/>
    <cellStyle name="Normal 5 17" xfId="37305"/>
    <cellStyle name="Normal 5 18" xfId="37306"/>
    <cellStyle name="Normal 5 19" xfId="37307"/>
    <cellStyle name="Normal 5 2" xfId="37308"/>
    <cellStyle name="Normal 5 2 10" xfId="37309"/>
    <cellStyle name="Normal 5 2 10 10" xfId="37310"/>
    <cellStyle name="Normal 5 2 10 11" xfId="37311"/>
    <cellStyle name="Normal 5 2 10 12" xfId="37312"/>
    <cellStyle name="Normal 5 2 10 2" xfId="37313"/>
    <cellStyle name="Normal 5 2 10 2 2" xfId="37314"/>
    <cellStyle name="Normal 5 2 10 2 3" xfId="37315"/>
    <cellStyle name="Normal 5 2 10 2 4" xfId="37316"/>
    <cellStyle name="Normal 5 2 10 2 5" xfId="37317"/>
    <cellStyle name="Normal 5 2 10 2 6" xfId="37318"/>
    <cellStyle name="Normal 5 2 10 3" xfId="37319"/>
    <cellStyle name="Normal 5 2 10 3 2" xfId="37320"/>
    <cellStyle name="Normal 5 2 10 3 3" xfId="37321"/>
    <cellStyle name="Normal 5 2 10 3 4" xfId="37322"/>
    <cellStyle name="Normal 5 2 10 3 5" xfId="37323"/>
    <cellStyle name="Normal 5 2 10 3 6" xfId="37324"/>
    <cellStyle name="Normal 5 2 10 4" xfId="37325"/>
    <cellStyle name="Normal 5 2 10 4 2" xfId="37326"/>
    <cellStyle name="Normal 5 2 10 4 3" xfId="37327"/>
    <cellStyle name="Normal 5 2 10 4 4" xfId="37328"/>
    <cellStyle name="Normal 5 2 10 4 5" xfId="37329"/>
    <cellStyle name="Normal 5 2 10 4 6" xfId="37330"/>
    <cellStyle name="Normal 5 2 10 5" xfId="37331"/>
    <cellStyle name="Normal 5 2 10 5 2" xfId="37332"/>
    <cellStyle name="Normal 5 2 10 5 3" xfId="37333"/>
    <cellStyle name="Normal 5 2 10 5 4" xfId="37334"/>
    <cellStyle name="Normal 5 2 10 5 5" xfId="37335"/>
    <cellStyle name="Normal 5 2 10 5 6" xfId="37336"/>
    <cellStyle name="Normal 5 2 10 6" xfId="37337"/>
    <cellStyle name="Normal 5 2 10 6 2" xfId="37338"/>
    <cellStyle name="Normal 5 2 10 6 3" xfId="37339"/>
    <cellStyle name="Normal 5 2 10 6 4" xfId="37340"/>
    <cellStyle name="Normal 5 2 10 6 5" xfId="37341"/>
    <cellStyle name="Normal 5 2 10 6 6" xfId="37342"/>
    <cellStyle name="Normal 5 2 10 7" xfId="37343"/>
    <cellStyle name="Normal 5 2 10 7 2" xfId="37344"/>
    <cellStyle name="Normal 5 2 10 7 3" xfId="37345"/>
    <cellStyle name="Normal 5 2 10 7 4" xfId="37346"/>
    <cellStyle name="Normal 5 2 10 7 5" xfId="37347"/>
    <cellStyle name="Normal 5 2 10 7 6" xfId="37348"/>
    <cellStyle name="Normal 5 2 10 8" xfId="37349"/>
    <cellStyle name="Normal 5 2 10 9" xfId="37350"/>
    <cellStyle name="Normal 5 2 11" xfId="37351"/>
    <cellStyle name="Normal 5 2 11 10" xfId="37352"/>
    <cellStyle name="Normal 5 2 11 11" xfId="37353"/>
    <cellStyle name="Normal 5 2 11 12" xfId="37354"/>
    <cellStyle name="Normal 5 2 11 2" xfId="37355"/>
    <cellStyle name="Normal 5 2 11 2 2" xfId="37356"/>
    <cellStyle name="Normal 5 2 11 2 3" xfId="37357"/>
    <cellStyle name="Normal 5 2 11 2 4" xfId="37358"/>
    <cellStyle name="Normal 5 2 11 2 5" xfId="37359"/>
    <cellStyle name="Normal 5 2 11 2 6" xfId="37360"/>
    <cellStyle name="Normal 5 2 11 3" xfId="37361"/>
    <cellStyle name="Normal 5 2 11 3 2" xfId="37362"/>
    <cellStyle name="Normal 5 2 11 3 3" xfId="37363"/>
    <cellStyle name="Normal 5 2 11 3 4" xfId="37364"/>
    <cellStyle name="Normal 5 2 11 3 5" xfId="37365"/>
    <cellStyle name="Normal 5 2 11 3 6" xfId="37366"/>
    <cellStyle name="Normal 5 2 11 4" xfId="37367"/>
    <cellStyle name="Normal 5 2 11 4 2" xfId="37368"/>
    <cellStyle name="Normal 5 2 11 4 3" xfId="37369"/>
    <cellStyle name="Normal 5 2 11 4 4" xfId="37370"/>
    <cellStyle name="Normal 5 2 11 4 5" xfId="37371"/>
    <cellStyle name="Normal 5 2 11 4 6" xfId="37372"/>
    <cellStyle name="Normal 5 2 11 5" xfId="37373"/>
    <cellStyle name="Normal 5 2 11 5 2" xfId="37374"/>
    <cellStyle name="Normal 5 2 11 5 3" xfId="37375"/>
    <cellStyle name="Normal 5 2 11 5 4" xfId="37376"/>
    <cellStyle name="Normal 5 2 11 5 5" xfId="37377"/>
    <cellStyle name="Normal 5 2 11 5 6" xfId="37378"/>
    <cellStyle name="Normal 5 2 11 6" xfId="37379"/>
    <cellStyle name="Normal 5 2 11 6 2" xfId="37380"/>
    <cellStyle name="Normal 5 2 11 6 3" xfId="37381"/>
    <cellStyle name="Normal 5 2 11 6 4" xfId="37382"/>
    <cellStyle name="Normal 5 2 11 6 5" xfId="37383"/>
    <cellStyle name="Normal 5 2 11 6 6" xfId="37384"/>
    <cellStyle name="Normal 5 2 11 7" xfId="37385"/>
    <cellStyle name="Normal 5 2 11 7 2" xfId="37386"/>
    <cellStyle name="Normal 5 2 11 7 3" xfId="37387"/>
    <cellStyle name="Normal 5 2 11 7 4" xfId="37388"/>
    <cellStyle name="Normal 5 2 11 7 5" xfId="37389"/>
    <cellStyle name="Normal 5 2 11 7 6" xfId="37390"/>
    <cellStyle name="Normal 5 2 11 8" xfId="37391"/>
    <cellStyle name="Normal 5 2 11 9" xfId="37392"/>
    <cellStyle name="Normal 5 2 12" xfId="37393"/>
    <cellStyle name="Normal 5 2 12 2" xfId="37394"/>
    <cellStyle name="Normal 5 2 12 3" xfId="37395"/>
    <cellStyle name="Normal 5 2 12 4" xfId="37396"/>
    <cellStyle name="Normal 5 2 12 5" xfId="37397"/>
    <cellStyle name="Normal 5 2 12 6" xfId="37398"/>
    <cellStyle name="Normal 5 2 13" xfId="37399"/>
    <cellStyle name="Normal 5 2 13 2" xfId="37400"/>
    <cellStyle name="Normal 5 2 13 3" xfId="37401"/>
    <cellStyle name="Normal 5 2 13 4" xfId="37402"/>
    <cellStyle name="Normal 5 2 13 5" xfId="37403"/>
    <cellStyle name="Normal 5 2 13 6" xfId="37404"/>
    <cellStyle name="Normal 5 2 14" xfId="37405"/>
    <cellStyle name="Normal 5 2 14 2" xfId="37406"/>
    <cellStyle name="Normal 5 2 14 3" xfId="37407"/>
    <cellStyle name="Normal 5 2 14 4" xfId="37408"/>
    <cellStyle name="Normal 5 2 14 5" xfId="37409"/>
    <cellStyle name="Normal 5 2 14 6" xfId="37410"/>
    <cellStyle name="Normal 5 2 15" xfId="37411"/>
    <cellStyle name="Normal 5 2 15 2" xfId="37412"/>
    <cellStyle name="Normal 5 2 15 3" xfId="37413"/>
    <cellStyle name="Normal 5 2 15 4" xfId="37414"/>
    <cellStyle name="Normal 5 2 15 5" xfId="37415"/>
    <cellStyle name="Normal 5 2 15 6" xfId="37416"/>
    <cellStyle name="Normal 5 2 16" xfId="37417"/>
    <cellStyle name="Normal 5 2 16 2" xfId="37418"/>
    <cellStyle name="Normal 5 2 16 3" xfId="37419"/>
    <cellStyle name="Normal 5 2 16 4" xfId="37420"/>
    <cellStyle name="Normal 5 2 16 5" xfId="37421"/>
    <cellStyle name="Normal 5 2 16 6" xfId="37422"/>
    <cellStyle name="Normal 5 2 17" xfId="37423"/>
    <cellStyle name="Normal 5 2 17 2" xfId="37424"/>
    <cellStyle name="Normal 5 2 17 3" xfId="37425"/>
    <cellStyle name="Normal 5 2 17 4" xfId="37426"/>
    <cellStyle name="Normal 5 2 17 5" xfId="37427"/>
    <cellStyle name="Normal 5 2 17 6" xfId="37428"/>
    <cellStyle name="Normal 5 2 18" xfId="37429"/>
    <cellStyle name="Normal 5 2 18 2" xfId="37430"/>
    <cellStyle name="Normal 5 2 18 2 2" xfId="37431"/>
    <cellStyle name="Normal 5 2 18 2 2 2" xfId="37432"/>
    <cellStyle name="Normal 5 2 18 2 2 2 2" xfId="37433"/>
    <cellStyle name="Normal 5 2 18 2 2 2 2 2" xfId="37434"/>
    <cellStyle name="Normal 5 2 18 2 2 2 3" xfId="37435"/>
    <cellStyle name="Normal 5 2 18 2 2 2 4" xfId="37436"/>
    <cellStyle name="Normal 5 2 18 2 2 3" xfId="37437"/>
    <cellStyle name="Normal 5 2 18 2 2 3 2" xfId="37438"/>
    <cellStyle name="Normal 5 2 18 2 2 4" xfId="37439"/>
    <cellStyle name="Normal 5 2 18 2 3" xfId="37440"/>
    <cellStyle name="Normal 5 2 18 2 3 2" xfId="37441"/>
    <cellStyle name="Normal 5 2 18 2 4" xfId="37442"/>
    <cellStyle name="Normal 5 2 18 2 5" xfId="37443"/>
    <cellStyle name="Normal 5 2 18 3" xfId="37444"/>
    <cellStyle name="Normal 5 2 18 4" xfId="37445"/>
    <cellStyle name="Normal 5 2 18 5" xfId="37446"/>
    <cellStyle name="Normal 5 2 18 5 2" xfId="37447"/>
    <cellStyle name="Normal 5 2 18 5 2 2" xfId="37448"/>
    <cellStyle name="Normal 5 2 18 5 3" xfId="37449"/>
    <cellStyle name="Normal 5 2 18 5 4" xfId="37450"/>
    <cellStyle name="Normal 5 2 18 6" xfId="37451"/>
    <cellStyle name="Normal 5 2 18 6 2" xfId="37452"/>
    <cellStyle name="Normal 5 2 18 7" xfId="37453"/>
    <cellStyle name="Normal 5 2 19" xfId="37454"/>
    <cellStyle name="Normal 5 2 2" xfId="37455"/>
    <cellStyle name="Normal 5 2 2 10" xfId="37456"/>
    <cellStyle name="Normal 5 2 2 11" xfId="37457"/>
    <cellStyle name="Normal 5 2 2 12" xfId="37458"/>
    <cellStyle name="Normal 5 2 2 13" xfId="37459"/>
    <cellStyle name="Normal 5 2 2 2" xfId="37460"/>
    <cellStyle name="Normal 5 2 2 2 10" xfId="37461"/>
    <cellStyle name="Normal 5 2 2 2 11" xfId="37462"/>
    <cellStyle name="Normal 5 2 2 2 12" xfId="37463"/>
    <cellStyle name="Normal 5 2 2 2 2" xfId="37464"/>
    <cellStyle name="Normal 5 2 2 2 2 2" xfId="37465"/>
    <cellStyle name="Normal 5 2 2 2 2 3" xfId="37466"/>
    <cellStyle name="Normal 5 2 2 2 2 4" xfId="37467"/>
    <cellStyle name="Normal 5 2 2 2 2 5" xfId="37468"/>
    <cellStyle name="Normal 5 2 2 2 2 6" xfId="37469"/>
    <cellStyle name="Normal 5 2 2 2 3" xfId="37470"/>
    <cellStyle name="Normal 5 2 2 2 3 2" xfId="37471"/>
    <cellStyle name="Normal 5 2 2 2 3 3" xfId="37472"/>
    <cellStyle name="Normal 5 2 2 2 3 4" xfId="37473"/>
    <cellStyle name="Normal 5 2 2 2 3 5" xfId="37474"/>
    <cellStyle name="Normal 5 2 2 2 3 6" xfId="37475"/>
    <cellStyle name="Normal 5 2 2 2 4" xfId="37476"/>
    <cellStyle name="Normal 5 2 2 2 4 2" xfId="37477"/>
    <cellStyle name="Normal 5 2 2 2 4 3" xfId="37478"/>
    <cellStyle name="Normal 5 2 2 2 4 4" xfId="37479"/>
    <cellStyle name="Normal 5 2 2 2 4 5" xfId="37480"/>
    <cellStyle name="Normal 5 2 2 2 4 6" xfId="37481"/>
    <cellStyle name="Normal 5 2 2 2 5" xfId="37482"/>
    <cellStyle name="Normal 5 2 2 2 5 2" xfId="37483"/>
    <cellStyle name="Normal 5 2 2 2 5 3" xfId="37484"/>
    <cellStyle name="Normal 5 2 2 2 5 4" xfId="37485"/>
    <cellStyle name="Normal 5 2 2 2 5 5" xfId="37486"/>
    <cellStyle name="Normal 5 2 2 2 5 6" xfId="37487"/>
    <cellStyle name="Normal 5 2 2 2 6" xfId="37488"/>
    <cellStyle name="Normal 5 2 2 2 6 2" xfId="37489"/>
    <cellStyle name="Normal 5 2 2 2 6 3" xfId="37490"/>
    <cellStyle name="Normal 5 2 2 2 6 4" xfId="37491"/>
    <cellStyle name="Normal 5 2 2 2 6 5" xfId="37492"/>
    <cellStyle name="Normal 5 2 2 2 6 6" xfId="37493"/>
    <cellStyle name="Normal 5 2 2 2 7" xfId="37494"/>
    <cellStyle name="Normal 5 2 2 2 7 2" xfId="37495"/>
    <cellStyle name="Normal 5 2 2 2 7 3" xfId="37496"/>
    <cellStyle name="Normal 5 2 2 2 7 4" xfId="37497"/>
    <cellStyle name="Normal 5 2 2 2 7 5" xfId="37498"/>
    <cellStyle name="Normal 5 2 2 2 7 6" xfId="37499"/>
    <cellStyle name="Normal 5 2 2 2 8" xfId="37500"/>
    <cellStyle name="Normal 5 2 2 2 9" xfId="37501"/>
    <cellStyle name="Normal 5 2 2 3" xfId="37502"/>
    <cellStyle name="Normal 5 2 2 3 2" xfId="37503"/>
    <cellStyle name="Normal 5 2 2 3 3" xfId="37504"/>
    <cellStyle name="Normal 5 2 2 3 4" xfId="37505"/>
    <cellStyle name="Normal 5 2 2 3 5" xfId="37506"/>
    <cellStyle name="Normal 5 2 2 3 6" xfId="37507"/>
    <cellStyle name="Normal 5 2 2 4" xfId="37508"/>
    <cellStyle name="Normal 5 2 2 4 2" xfId="37509"/>
    <cellStyle name="Normal 5 2 2 4 3" xfId="37510"/>
    <cellStyle name="Normal 5 2 2 4 4" xfId="37511"/>
    <cellStyle name="Normal 5 2 2 4 5" xfId="37512"/>
    <cellStyle name="Normal 5 2 2 4 6" xfId="37513"/>
    <cellStyle name="Normal 5 2 2 5" xfId="37514"/>
    <cellStyle name="Normal 5 2 2 5 2" xfId="37515"/>
    <cellStyle name="Normal 5 2 2 5 3" xfId="37516"/>
    <cellStyle name="Normal 5 2 2 5 4" xfId="37517"/>
    <cellStyle name="Normal 5 2 2 5 5" xfId="37518"/>
    <cellStyle name="Normal 5 2 2 5 6" xfId="37519"/>
    <cellStyle name="Normal 5 2 2 6" xfId="37520"/>
    <cellStyle name="Normal 5 2 2 6 2" xfId="37521"/>
    <cellStyle name="Normal 5 2 2 6 3" xfId="37522"/>
    <cellStyle name="Normal 5 2 2 6 4" xfId="37523"/>
    <cellStyle name="Normal 5 2 2 6 5" xfId="37524"/>
    <cellStyle name="Normal 5 2 2 6 6" xfId="37525"/>
    <cellStyle name="Normal 5 2 2 7" xfId="37526"/>
    <cellStyle name="Normal 5 2 2 7 2" xfId="37527"/>
    <cellStyle name="Normal 5 2 2 7 3" xfId="37528"/>
    <cellStyle name="Normal 5 2 2 7 4" xfId="37529"/>
    <cellStyle name="Normal 5 2 2 7 5" xfId="37530"/>
    <cellStyle name="Normal 5 2 2 7 6" xfId="37531"/>
    <cellStyle name="Normal 5 2 2 8" xfId="37532"/>
    <cellStyle name="Normal 5 2 2 8 2" xfId="37533"/>
    <cellStyle name="Normal 5 2 2 8 3" xfId="37534"/>
    <cellStyle name="Normal 5 2 2 8 4" xfId="37535"/>
    <cellStyle name="Normal 5 2 2 8 5" xfId="37536"/>
    <cellStyle name="Normal 5 2 2 8 6" xfId="37537"/>
    <cellStyle name="Normal 5 2 2 9" xfId="37538"/>
    <cellStyle name="Normal 5 2 20" xfId="37539"/>
    <cellStyle name="Normal 5 2 21" xfId="37540"/>
    <cellStyle name="Normal 5 2 21 2" xfId="37541"/>
    <cellStyle name="Normal 5 2 21 2 2" xfId="37542"/>
    <cellStyle name="Normal 5 2 21 2 2 2" xfId="37543"/>
    <cellStyle name="Normal 5 2 21 2 2 2 2" xfId="37544"/>
    <cellStyle name="Normal 5 2 21 2 2 3" xfId="37545"/>
    <cellStyle name="Normal 5 2 21 2 2 4" xfId="37546"/>
    <cellStyle name="Normal 5 2 21 2 3" xfId="37547"/>
    <cellStyle name="Normal 5 2 21 2 3 2" xfId="37548"/>
    <cellStyle name="Normal 5 2 21 2 4" xfId="37549"/>
    <cellStyle name="Normal 5 2 21 3" xfId="37550"/>
    <cellStyle name="Normal 5 2 21 3 2" xfId="37551"/>
    <cellStyle name="Normal 5 2 21 4" xfId="37552"/>
    <cellStyle name="Normal 5 2 21 5" xfId="37553"/>
    <cellStyle name="Normal 5 2 22" xfId="37554"/>
    <cellStyle name="Normal 5 2 23" xfId="37555"/>
    <cellStyle name="Normal 5 2 23 2" xfId="37556"/>
    <cellStyle name="Normal 5 2 23 2 2" xfId="37557"/>
    <cellStyle name="Normal 5 2 23 3" xfId="37558"/>
    <cellStyle name="Normal 5 2 23 4" xfId="37559"/>
    <cellStyle name="Normal 5 2 24" xfId="37560"/>
    <cellStyle name="Normal 5 2 24 2" xfId="37561"/>
    <cellStyle name="Normal 5 2 25" xfId="37562"/>
    <cellStyle name="Normal 5 2 26" xfId="37563"/>
    <cellStyle name="Normal 5 2 27" xfId="37564"/>
    <cellStyle name="Normal 5 2 28" xfId="37565"/>
    <cellStyle name="Normal 5 2 3" xfId="37566"/>
    <cellStyle name="Normal 5 2 3 10" xfId="37567"/>
    <cellStyle name="Normal 5 2 3 11" xfId="37568"/>
    <cellStyle name="Normal 5 2 3 12" xfId="37569"/>
    <cellStyle name="Normal 5 2 3 13" xfId="37570"/>
    <cellStyle name="Normal 5 2 3 2" xfId="37571"/>
    <cellStyle name="Normal 5 2 3 2 10" xfId="37572"/>
    <cellStyle name="Normal 5 2 3 2 11" xfId="37573"/>
    <cellStyle name="Normal 5 2 3 2 12" xfId="37574"/>
    <cellStyle name="Normal 5 2 3 2 2" xfId="37575"/>
    <cellStyle name="Normal 5 2 3 2 2 2" xfId="37576"/>
    <cellStyle name="Normal 5 2 3 2 2 3" xfId="37577"/>
    <cellStyle name="Normal 5 2 3 2 2 4" xfId="37578"/>
    <cellStyle name="Normal 5 2 3 2 2 5" xfId="37579"/>
    <cellStyle name="Normal 5 2 3 2 2 6" xfId="37580"/>
    <cellStyle name="Normal 5 2 3 2 3" xfId="37581"/>
    <cellStyle name="Normal 5 2 3 2 3 2" xfId="37582"/>
    <cellStyle name="Normal 5 2 3 2 3 3" xfId="37583"/>
    <cellStyle name="Normal 5 2 3 2 3 4" xfId="37584"/>
    <cellStyle name="Normal 5 2 3 2 3 5" xfId="37585"/>
    <cellStyle name="Normal 5 2 3 2 3 6" xfId="37586"/>
    <cellStyle name="Normal 5 2 3 2 4" xfId="37587"/>
    <cellStyle name="Normal 5 2 3 2 4 2" xfId="37588"/>
    <cellStyle name="Normal 5 2 3 2 4 3" xfId="37589"/>
    <cellStyle name="Normal 5 2 3 2 4 4" xfId="37590"/>
    <cellStyle name="Normal 5 2 3 2 4 5" xfId="37591"/>
    <cellStyle name="Normal 5 2 3 2 4 6" xfId="37592"/>
    <cellStyle name="Normal 5 2 3 2 5" xfId="37593"/>
    <cellStyle name="Normal 5 2 3 2 5 2" xfId="37594"/>
    <cellStyle name="Normal 5 2 3 2 5 3" xfId="37595"/>
    <cellStyle name="Normal 5 2 3 2 5 4" xfId="37596"/>
    <cellStyle name="Normal 5 2 3 2 5 5" xfId="37597"/>
    <cellStyle name="Normal 5 2 3 2 5 6" xfId="37598"/>
    <cellStyle name="Normal 5 2 3 2 6" xfId="37599"/>
    <cellStyle name="Normal 5 2 3 2 6 2" xfId="37600"/>
    <cellStyle name="Normal 5 2 3 2 6 3" xfId="37601"/>
    <cellStyle name="Normal 5 2 3 2 6 4" xfId="37602"/>
    <cellStyle name="Normal 5 2 3 2 6 5" xfId="37603"/>
    <cellStyle name="Normal 5 2 3 2 6 6" xfId="37604"/>
    <cellStyle name="Normal 5 2 3 2 7" xfId="37605"/>
    <cellStyle name="Normal 5 2 3 2 7 2" xfId="37606"/>
    <cellStyle name="Normal 5 2 3 2 7 3" xfId="37607"/>
    <cellStyle name="Normal 5 2 3 2 7 4" xfId="37608"/>
    <cellStyle name="Normal 5 2 3 2 7 5" xfId="37609"/>
    <cellStyle name="Normal 5 2 3 2 7 6" xfId="37610"/>
    <cellStyle name="Normal 5 2 3 2 8" xfId="37611"/>
    <cellStyle name="Normal 5 2 3 2 9" xfId="37612"/>
    <cellStyle name="Normal 5 2 3 3" xfId="37613"/>
    <cellStyle name="Normal 5 2 3 3 2" xfId="37614"/>
    <cellStyle name="Normal 5 2 3 3 3" xfId="37615"/>
    <cellStyle name="Normal 5 2 3 3 4" xfId="37616"/>
    <cellStyle name="Normal 5 2 3 3 5" xfId="37617"/>
    <cellStyle name="Normal 5 2 3 3 6" xfId="37618"/>
    <cellStyle name="Normal 5 2 3 4" xfId="37619"/>
    <cellStyle name="Normal 5 2 3 4 2" xfId="37620"/>
    <cellStyle name="Normal 5 2 3 4 3" xfId="37621"/>
    <cellStyle name="Normal 5 2 3 4 4" xfId="37622"/>
    <cellStyle name="Normal 5 2 3 4 5" xfId="37623"/>
    <cellStyle name="Normal 5 2 3 4 6" xfId="37624"/>
    <cellStyle name="Normal 5 2 3 5" xfId="37625"/>
    <cellStyle name="Normal 5 2 3 5 2" xfId="37626"/>
    <cellStyle name="Normal 5 2 3 5 3" xfId="37627"/>
    <cellStyle name="Normal 5 2 3 5 4" xfId="37628"/>
    <cellStyle name="Normal 5 2 3 5 5" xfId="37629"/>
    <cellStyle name="Normal 5 2 3 5 6" xfId="37630"/>
    <cellStyle name="Normal 5 2 3 6" xfId="37631"/>
    <cellStyle name="Normal 5 2 3 6 2" xfId="37632"/>
    <cellStyle name="Normal 5 2 3 6 3" xfId="37633"/>
    <cellStyle name="Normal 5 2 3 6 4" xfId="37634"/>
    <cellStyle name="Normal 5 2 3 6 5" xfId="37635"/>
    <cellStyle name="Normal 5 2 3 6 6" xfId="37636"/>
    <cellStyle name="Normal 5 2 3 7" xfId="37637"/>
    <cellStyle name="Normal 5 2 3 7 2" xfId="37638"/>
    <cellStyle name="Normal 5 2 3 7 3" xfId="37639"/>
    <cellStyle name="Normal 5 2 3 7 4" xfId="37640"/>
    <cellStyle name="Normal 5 2 3 7 5" xfId="37641"/>
    <cellStyle name="Normal 5 2 3 7 6" xfId="37642"/>
    <cellStyle name="Normal 5 2 3 8" xfId="37643"/>
    <cellStyle name="Normal 5 2 3 8 2" xfId="37644"/>
    <cellStyle name="Normal 5 2 3 8 3" xfId="37645"/>
    <cellStyle name="Normal 5 2 3 8 4" xfId="37646"/>
    <cellStyle name="Normal 5 2 3 8 5" xfId="37647"/>
    <cellStyle name="Normal 5 2 3 8 6" xfId="37648"/>
    <cellStyle name="Normal 5 2 3 9" xfId="37649"/>
    <cellStyle name="Normal 5 2 4" xfId="37650"/>
    <cellStyle name="Normal 5 2 4 10" xfId="37651"/>
    <cellStyle name="Normal 5 2 4 11" xfId="37652"/>
    <cellStyle name="Normal 5 2 4 12" xfId="37653"/>
    <cellStyle name="Normal 5 2 4 13" xfId="37654"/>
    <cellStyle name="Normal 5 2 4 2" xfId="37655"/>
    <cellStyle name="Normal 5 2 4 2 10" xfId="37656"/>
    <cellStyle name="Normal 5 2 4 2 11" xfId="37657"/>
    <cellStyle name="Normal 5 2 4 2 12" xfId="37658"/>
    <cellStyle name="Normal 5 2 4 2 2" xfId="37659"/>
    <cellStyle name="Normal 5 2 4 2 2 2" xfId="37660"/>
    <cellStyle name="Normal 5 2 4 2 2 3" xfId="37661"/>
    <cellStyle name="Normal 5 2 4 2 2 4" xfId="37662"/>
    <cellStyle name="Normal 5 2 4 2 2 5" xfId="37663"/>
    <cellStyle name="Normal 5 2 4 2 2 6" xfId="37664"/>
    <cellStyle name="Normal 5 2 4 2 3" xfId="37665"/>
    <cellStyle name="Normal 5 2 4 2 3 2" xfId="37666"/>
    <cellStyle name="Normal 5 2 4 2 3 3" xfId="37667"/>
    <cellStyle name="Normal 5 2 4 2 3 4" xfId="37668"/>
    <cellStyle name="Normal 5 2 4 2 3 5" xfId="37669"/>
    <cellStyle name="Normal 5 2 4 2 3 6" xfId="37670"/>
    <cellStyle name="Normal 5 2 4 2 4" xfId="37671"/>
    <cellStyle name="Normal 5 2 4 2 4 2" xfId="37672"/>
    <cellStyle name="Normal 5 2 4 2 4 3" xfId="37673"/>
    <cellStyle name="Normal 5 2 4 2 4 4" xfId="37674"/>
    <cellStyle name="Normal 5 2 4 2 4 5" xfId="37675"/>
    <cellStyle name="Normal 5 2 4 2 4 6" xfId="37676"/>
    <cellStyle name="Normal 5 2 4 2 5" xfId="37677"/>
    <cellStyle name="Normal 5 2 4 2 5 2" xfId="37678"/>
    <cellStyle name="Normal 5 2 4 2 5 3" xfId="37679"/>
    <cellStyle name="Normal 5 2 4 2 5 4" xfId="37680"/>
    <cellStyle name="Normal 5 2 4 2 5 5" xfId="37681"/>
    <cellStyle name="Normal 5 2 4 2 5 6" xfId="37682"/>
    <cellStyle name="Normal 5 2 4 2 6" xfId="37683"/>
    <cellStyle name="Normal 5 2 4 2 6 2" xfId="37684"/>
    <cellStyle name="Normal 5 2 4 2 6 3" xfId="37685"/>
    <cellStyle name="Normal 5 2 4 2 6 4" xfId="37686"/>
    <cellStyle name="Normal 5 2 4 2 6 5" xfId="37687"/>
    <cellStyle name="Normal 5 2 4 2 6 6" xfId="37688"/>
    <cellStyle name="Normal 5 2 4 2 7" xfId="37689"/>
    <cellStyle name="Normal 5 2 4 2 7 2" xfId="37690"/>
    <cellStyle name="Normal 5 2 4 2 7 3" xfId="37691"/>
    <cellStyle name="Normal 5 2 4 2 7 4" xfId="37692"/>
    <cellStyle name="Normal 5 2 4 2 7 5" xfId="37693"/>
    <cellStyle name="Normal 5 2 4 2 7 6" xfId="37694"/>
    <cellStyle name="Normal 5 2 4 2 8" xfId="37695"/>
    <cellStyle name="Normal 5 2 4 2 9" xfId="37696"/>
    <cellStyle name="Normal 5 2 4 3" xfId="37697"/>
    <cellStyle name="Normal 5 2 4 3 2" xfId="37698"/>
    <cellStyle name="Normal 5 2 4 3 3" xfId="37699"/>
    <cellStyle name="Normal 5 2 4 3 4" xfId="37700"/>
    <cellStyle name="Normal 5 2 4 3 5" xfId="37701"/>
    <cellStyle name="Normal 5 2 4 3 6" xfId="37702"/>
    <cellStyle name="Normal 5 2 4 4" xfId="37703"/>
    <cellStyle name="Normal 5 2 4 4 2" xfId="37704"/>
    <cellStyle name="Normal 5 2 4 4 3" xfId="37705"/>
    <cellStyle name="Normal 5 2 4 4 4" xfId="37706"/>
    <cellStyle name="Normal 5 2 4 4 5" xfId="37707"/>
    <cellStyle name="Normal 5 2 4 4 6" xfId="37708"/>
    <cellStyle name="Normal 5 2 4 5" xfId="37709"/>
    <cellStyle name="Normal 5 2 4 5 2" xfId="37710"/>
    <cellStyle name="Normal 5 2 4 5 3" xfId="37711"/>
    <cellStyle name="Normal 5 2 4 5 4" xfId="37712"/>
    <cellStyle name="Normal 5 2 4 5 5" xfId="37713"/>
    <cellStyle name="Normal 5 2 4 5 6" xfId="37714"/>
    <cellStyle name="Normal 5 2 4 6" xfId="37715"/>
    <cellStyle name="Normal 5 2 4 6 2" xfId="37716"/>
    <cellStyle name="Normal 5 2 4 6 3" xfId="37717"/>
    <cellStyle name="Normal 5 2 4 6 4" xfId="37718"/>
    <cellStyle name="Normal 5 2 4 6 5" xfId="37719"/>
    <cellStyle name="Normal 5 2 4 6 6" xfId="37720"/>
    <cellStyle name="Normal 5 2 4 7" xfId="37721"/>
    <cellStyle name="Normal 5 2 4 7 2" xfId="37722"/>
    <cellStyle name="Normal 5 2 4 7 3" xfId="37723"/>
    <cellStyle name="Normal 5 2 4 7 4" xfId="37724"/>
    <cellStyle name="Normal 5 2 4 7 5" xfId="37725"/>
    <cellStyle name="Normal 5 2 4 7 6" xfId="37726"/>
    <cellStyle name="Normal 5 2 4 8" xfId="37727"/>
    <cellStyle name="Normal 5 2 4 8 2" xfId="37728"/>
    <cellStyle name="Normal 5 2 4 8 3" xfId="37729"/>
    <cellStyle name="Normal 5 2 4 8 4" xfId="37730"/>
    <cellStyle name="Normal 5 2 4 8 5" xfId="37731"/>
    <cellStyle name="Normal 5 2 4 8 6" xfId="37732"/>
    <cellStyle name="Normal 5 2 4 9" xfId="37733"/>
    <cellStyle name="Normal 5 2 5" xfId="37734"/>
    <cellStyle name="Normal 5 2 5 2" xfId="37735"/>
    <cellStyle name="Normal 5 2 5 2 10" xfId="37736"/>
    <cellStyle name="Normal 5 2 5 2 11" xfId="37737"/>
    <cellStyle name="Normal 5 2 5 2 12" xfId="37738"/>
    <cellStyle name="Normal 5 2 5 2 2" xfId="37739"/>
    <cellStyle name="Normal 5 2 5 2 2 2" xfId="37740"/>
    <cellStyle name="Normal 5 2 5 2 2 3" xfId="37741"/>
    <cellStyle name="Normal 5 2 5 2 2 4" xfId="37742"/>
    <cellStyle name="Normal 5 2 5 2 2 5" xfId="37743"/>
    <cellStyle name="Normal 5 2 5 2 2 6" xfId="37744"/>
    <cellStyle name="Normal 5 2 5 2 3" xfId="37745"/>
    <cellStyle name="Normal 5 2 5 2 3 2" xfId="37746"/>
    <cellStyle name="Normal 5 2 5 2 3 3" xfId="37747"/>
    <cellStyle name="Normal 5 2 5 2 3 4" xfId="37748"/>
    <cellStyle name="Normal 5 2 5 2 3 5" xfId="37749"/>
    <cellStyle name="Normal 5 2 5 2 3 6" xfId="37750"/>
    <cellStyle name="Normal 5 2 5 2 4" xfId="37751"/>
    <cellStyle name="Normal 5 2 5 2 4 2" xfId="37752"/>
    <cellStyle name="Normal 5 2 5 2 4 3" xfId="37753"/>
    <cellStyle name="Normal 5 2 5 2 4 4" xfId="37754"/>
    <cellStyle name="Normal 5 2 5 2 4 5" xfId="37755"/>
    <cellStyle name="Normal 5 2 5 2 4 6" xfId="37756"/>
    <cellStyle name="Normal 5 2 5 2 5" xfId="37757"/>
    <cellStyle name="Normal 5 2 5 2 5 2" xfId="37758"/>
    <cellStyle name="Normal 5 2 5 2 5 3" xfId="37759"/>
    <cellStyle name="Normal 5 2 5 2 5 4" xfId="37760"/>
    <cellStyle name="Normal 5 2 5 2 5 5" xfId="37761"/>
    <cellStyle name="Normal 5 2 5 2 5 6" xfId="37762"/>
    <cellStyle name="Normal 5 2 5 2 6" xfId="37763"/>
    <cellStyle name="Normal 5 2 5 2 6 2" xfId="37764"/>
    <cellStyle name="Normal 5 2 5 2 6 3" xfId="37765"/>
    <cellStyle name="Normal 5 2 5 2 6 4" xfId="37766"/>
    <cellStyle name="Normal 5 2 5 2 6 5" xfId="37767"/>
    <cellStyle name="Normal 5 2 5 2 6 6" xfId="37768"/>
    <cellStyle name="Normal 5 2 5 2 7" xfId="37769"/>
    <cellStyle name="Normal 5 2 5 2 7 2" xfId="37770"/>
    <cellStyle name="Normal 5 2 5 2 7 3" xfId="37771"/>
    <cellStyle name="Normal 5 2 5 2 7 4" xfId="37772"/>
    <cellStyle name="Normal 5 2 5 2 7 5" xfId="37773"/>
    <cellStyle name="Normal 5 2 5 2 7 6" xfId="37774"/>
    <cellStyle name="Normal 5 2 5 2 8" xfId="37775"/>
    <cellStyle name="Normal 5 2 5 2 9" xfId="37776"/>
    <cellStyle name="Normal 5 2 6" xfId="37777"/>
    <cellStyle name="Normal 5 2 6 10" xfId="37778"/>
    <cellStyle name="Normal 5 2 6 11" xfId="37779"/>
    <cellStyle name="Normal 5 2 6 12" xfId="37780"/>
    <cellStyle name="Normal 5 2 6 2" xfId="37781"/>
    <cellStyle name="Normal 5 2 6 2 2" xfId="37782"/>
    <cellStyle name="Normal 5 2 6 2 3" xfId="37783"/>
    <cellStyle name="Normal 5 2 6 2 4" xfId="37784"/>
    <cellStyle name="Normal 5 2 6 2 5" xfId="37785"/>
    <cellStyle name="Normal 5 2 6 2 6" xfId="37786"/>
    <cellStyle name="Normal 5 2 6 3" xfId="37787"/>
    <cellStyle name="Normal 5 2 6 3 2" xfId="37788"/>
    <cellStyle name="Normal 5 2 6 3 3" xfId="37789"/>
    <cellStyle name="Normal 5 2 6 3 4" xfId="37790"/>
    <cellStyle name="Normal 5 2 6 3 5" xfId="37791"/>
    <cellStyle name="Normal 5 2 6 3 6" xfId="37792"/>
    <cellStyle name="Normal 5 2 6 4" xfId="37793"/>
    <cellStyle name="Normal 5 2 6 4 2" xfId="37794"/>
    <cellStyle name="Normal 5 2 6 4 3" xfId="37795"/>
    <cellStyle name="Normal 5 2 6 4 4" xfId="37796"/>
    <cellStyle name="Normal 5 2 6 4 5" xfId="37797"/>
    <cellStyle name="Normal 5 2 6 4 6" xfId="37798"/>
    <cellStyle name="Normal 5 2 6 5" xfId="37799"/>
    <cellStyle name="Normal 5 2 6 5 2" xfId="37800"/>
    <cellStyle name="Normal 5 2 6 5 3" xfId="37801"/>
    <cellStyle name="Normal 5 2 6 5 4" xfId="37802"/>
    <cellStyle name="Normal 5 2 6 5 5" xfId="37803"/>
    <cellStyle name="Normal 5 2 6 5 6" xfId="37804"/>
    <cellStyle name="Normal 5 2 6 6" xfId="37805"/>
    <cellStyle name="Normal 5 2 6 6 2" xfId="37806"/>
    <cellStyle name="Normal 5 2 6 6 3" xfId="37807"/>
    <cellStyle name="Normal 5 2 6 6 4" xfId="37808"/>
    <cellStyle name="Normal 5 2 6 6 5" xfId="37809"/>
    <cellStyle name="Normal 5 2 6 6 6" xfId="37810"/>
    <cellStyle name="Normal 5 2 6 7" xfId="37811"/>
    <cellStyle name="Normal 5 2 6 7 2" xfId="37812"/>
    <cellStyle name="Normal 5 2 6 7 3" xfId="37813"/>
    <cellStyle name="Normal 5 2 6 7 4" xfId="37814"/>
    <cellStyle name="Normal 5 2 6 7 5" xfId="37815"/>
    <cellStyle name="Normal 5 2 6 7 6" xfId="37816"/>
    <cellStyle name="Normal 5 2 6 8" xfId="37817"/>
    <cellStyle name="Normal 5 2 6 9" xfId="37818"/>
    <cellStyle name="Normal 5 2 7" xfId="37819"/>
    <cellStyle name="Normal 5 2 7 10" xfId="37820"/>
    <cellStyle name="Normal 5 2 7 11" xfId="37821"/>
    <cellStyle name="Normal 5 2 7 12" xfId="37822"/>
    <cellStyle name="Normal 5 2 7 2" xfId="37823"/>
    <cellStyle name="Normal 5 2 7 2 2" xfId="37824"/>
    <cellStyle name="Normal 5 2 7 2 3" xfId="37825"/>
    <cellStyle name="Normal 5 2 7 2 4" xfId="37826"/>
    <cellStyle name="Normal 5 2 7 2 5" xfId="37827"/>
    <cellStyle name="Normal 5 2 7 2 6" xfId="37828"/>
    <cellStyle name="Normal 5 2 7 3" xfId="37829"/>
    <cellStyle name="Normal 5 2 7 3 2" xfId="37830"/>
    <cellStyle name="Normal 5 2 7 3 3" xfId="37831"/>
    <cellStyle name="Normal 5 2 7 3 4" xfId="37832"/>
    <cellStyle name="Normal 5 2 7 3 5" xfId="37833"/>
    <cellStyle name="Normal 5 2 7 3 6" xfId="37834"/>
    <cellStyle name="Normal 5 2 7 4" xfId="37835"/>
    <cellStyle name="Normal 5 2 7 4 2" xfId="37836"/>
    <cellStyle name="Normal 5 2 7 4 3" xfId="37837"/>
    <cellStyle name="Normal 5 2 7 4 4" xfId="37838"/>
    <cellStyle name="Normal 5 2 7 4 5" xfId="37839"/>
    <cellStyle name="Normal 5 2 7 4 6" xfId="37840"/>
    <cellStyle name="Normal 5 2 7 5" xfId="37841"/>
    <cellStyle name="Normal 5 2 7 5 2" xfId="37842"/>
    <cellStyle name="Normal 5 2 7 5 3" xfId="37843"/>
    <cellStyle name="Normal 5 2 7 5 4" xfId="37844"/>
    <cellStyle name="Normal 5 2 7 5 5" xfId="37845"/>
    <cellStyle name="Normal 5 2 7 5 6" xfId="37846"/>
    <cellStyle name="Normal 5 2 7 6" xfId="37847"/>
    <cellStyle name="Normal 5 2 7 6 2" xfId="37848"/>
    <cellStyle name="Normal 5 2 7 6 3" xfId="37849"/>
    <cellStyle name="Normal 5 2 7 6 4" xfId="37850"/>
    <cellStyle name="Normal 5 2 7 6 5" xfId="37851"/>
    <cellStyle name="Normal 5 2 7 6 6" xfId="37852"/>
    <cellStyle name="Normal 5 2 7 7" xfId="37853"/>
    <cellStyle name="Normal 5 2 7 7 2" xfId="37854"/>
    <cellStyle name="Normal 5 2 7 7 3" xfId="37855"/>
    <cellStyle name="Normal 5 2 7 7 4" xfId="37856"/>
    <cellStyle name="Normal 5 2 7 7 5" xfId="37857"/>
    <cellStyle name="Normal 5 2 7 7 6" xfId="37858"/>
    <cellStyle name="Normal 5 2 7 8" xfId="37859"/>
    <cellStyle name="Normal 5 2 7 9" xfId="37860"/>
    <cellStyle name="Normal 5 2 8" xfId="37861"/>
    <cellStyle name="Normal 5 2 8 10" xfId="37862"/>
    <cellStyle name="Normal 5 2 8 11" xfId="37863"/>
    <cellStyle name="Normal 5 2 8 12" xfId="37864"/>
    <cellStyle name="Normal 5 2 8 2" xfId="37865"/>
    <cellStyle name="Normal 5 2 8 2 2" xfId="37866"/>
    <cellStyle name="Normal 5 2 8 2 3" xfId="37867"/>
    <cellStyle name="Normal 5 2 8 2 4" xfId="37868"/>
    <cellStyle name="Normal 5 2 8 2 5" xfId="37869"/>
    <cellStyle name="Normal 5 2 8 2 6" xfId="37870"/>
    <cellStyle name="Normal 5 2 8 3" xfId="37871"/>
    <cellStyle name="Normal 5 2 8 3 2" xfId="37872"/>
    <cellStyle name="Normal 5 2 8 3 3" xfId="37873"/>
    <cellStyle name="Normal 5 2 8 3 4" xfId="37874"/>
    <cellStyle name="Normal 5 2 8 3 5" xfId="37875"/>
    <cellStyle name="Normal 5 2 8 3 6" xfId="37876"/>
    <cellStyle name="Normal 5 2 8 4" xfId="37877"/>
    <cellStyle name="Normal 5 2 8 4 2" xfId="37878"/>
    <cellStyle name="Normal 5 2 8 4 3" xfId="37879"/>
    <cellStyle name="Normal 5 2 8 4 4" xfId="37880"/>
    <cellStyle name="Normal 5 2 8 4 5" xfId="37881"/>
    <cellStyle name="Normal 5 2 8 4 6" xfId="37882"/>
    <cellStyle name="Normal 5 2 8 5" xfId="37883"/>
    <cellStyle name="Normal 5 2 8 5 2" xfId="37884"/>
    <cellStyle name="Normal 5 2 8 5 3" xfId="37885"/>
    <cellStyle name="Normal 5 2 8 5 4" xfId="37886"/>
    <cellStyle name="Normal 5 2 8 5 5" xfId="37887"/>
    <cellStyle name="Normal 5 2 8 5 6" xfId="37888"/>
    <cellStyle name="Normal 5 2 8 6" xfId="37889"/>
    <cellStyle name="Normal 5 2 8 6 2" xfId="37890"/>
    <cellStyle name="Normal 5 2 8 6 3" xfId="37891"/>
    <cellStyle name="Normal 5 2 8 6 4" xfId="37892"/>
    <cellStyle name="Normal 5 2 8 6 5" xfId="37893"/>
    <cellStyle name="Normal 5 2 8 6 6" xfId="37894"/>
    <cellStyle name="Normal 5 2 8 7" xfId="37895"/>
    <cellStyle name="Normal 5 2 8 7 2" xfId="37896"/>
    <cellStyle name="Normal 5 2 8 7 3" xfId="37897"/>
    <cellStyle name="Normal 5 2 8 7 4" xfId="37898"/>
    <cellStyle name="Normal 5 2 8 7 5" xfId="37899"/>
    <cellStyle name="Normal 5 2 8 7 6" xfId="37900"/>
    <cellStyle name="Normal 5 2 8 8" xfId="37901"/>
    <cellStyle name="Normal 5 2 8 9" xfId="37902"/>
    <cellStyle name="Normal 5 2 9" xfId="37903"/>
    <cellStyle name="Normal 5 2 9 10" xfId="37904"/>
    <cellStyle name="Normal 5 2 9 11" xfId="37905"/>
    <cellStyle name="Normal 5 2 9 12" xfId="37906"/>
    <cellStyle name="Normal 5 2 9 2" xfId="37907"/>
    <cellStyle name="Normal 5 2 9 2 2" xfId="37908"/>
    <cellStyle name="Normal 5 2 9 2 3" xfId="37909"/>
    <cellStyle name="Normal 5 2 9 2 4" xfId="37910"/>
    <cellStyle name="Normal 5 2 9 2 5" xfId="37911"/>
    <cellStyle name="Normal 5 2 9 2 6" xfId="37912"/>
    <cellStyle name="Normal 5 2 9 3" xfId="37913"/>
    <cellStyle name="Normal 5 2 9 3 2" xfId="37914"/>
    <cellStyle name="Normal 5 2 9 3 3" xfId="37915"/>
    <cellStyle name="Normal 5 2 9 3 4" xfId="37916"/>
    <cellStyle name="Normal 5 2 9 3 5" xfId="37917"/>
    <cellStyle name="Normal 5 2 9 3 6" xfId="37918"/>
    <cellStyle name="Normal 5 2 9 4" xfId="37919"/>
    <cellStyle name="Normal 5 2 9 4 2" xfId="37920"/>
    <cellStyle name="Normal 5 2 9 4 3" xfId="37921"/>
    <cellStyle name="Normal 5 2 9 4 4" xfId="37922"/>
    <cellStyle name="Normal 5 2 9 4 5" xfId="37923"/>
    <cellStyle name="Normal 5 2 9 4 6" xfId="37924"/>
    <cellStyle name="Normal 5 2 9 5" xfId="37925"/>
    <cellStyle name="Normal 5 2 9 5 2" xfId="37926"/>
    <cellStyle name="Normal 5 2 9 5 3" xfId="37927"/>
    <cellStyle name="Normal 5 2 9 5 4" xfId="37928"/>
    <cellStyle name="Normal 5 2 9 5 5" xfId="37929"/>
    <cellStyle name="Normal 5 2 9 5 6" xfId="37930"/>
    <cellStyle name="Normal 5 2 9 6" xfId="37931"/>
    <cellStyle name="Normal 5 2 9 6 2" xfId="37932"/>
    <cellStyle name="Normal 5 2 9 6 3" xfId="37933"/>
    <cellStyle name="Normal 5 2 9 6 4" xfId="37934"/>
    <cellStyle name="Normal 5 2 9 6 5" xfId="37935"/>
    <cellStyle name="Normal 5 2 9 6 6" xfId="37936"/>
    <cellStyle name="Normal 5 2 9 7" xfId="37937"/>
    <cellStyle name="Normal 5 2 9 7 2" xfId="37938"/>
    <cellStyle name="Normal 5 2 9 7 3" xfId="37939"/>
    <cellStyle name="Normal 5 2 9 7 4" xfId="37940"/>
    <cellStyle name="Normal 5 2 9 7 5" xfId="37941"/>
    <cellStyle name="Normal 5 2 9 7 6" xfId="37942"/>
    <cellStyle name="Normal 5 2 9 8" xfId="37943"/>
    <cellStyle name="Normal 5 2 9 9" xfId="37944"/>
    <cellStyle name="Normal 5 20" xfId="37945"/>
    <cellStyle name="Normal 5 21" xfId="37946"/>
    <cellStyle name="Normal 5 22" xfId="37947"/>
    <cellStyle name="Normal 5 23" xfId="37948"/>
    <cellStyle name="Normal 5 24" xfId="37949"/>
    <cellStyle name="Normal 5 25" xfId="37950"/>
    <cellStyle name="Normal 5 26" xfId="37951"/>
    <cellStyle name="Normal 5 27" xfId="37952"/>
    <cellStyle name="Normal 5 28" xfId="37953"/>
    <cellStyle name="Normal 5 3" xfId="37954"/>
    <cellStyle name="Normal 5 3 10" xfId="37955"/>
    <cellStyle name="Normal 5 3 10 2" xfId="37956"/>
    <cellStyle name="Normal 5 3 10 3" xfId="37957"/>
    <cellStyle name="Normal 5 3 10 4" xfId="37958"/>
    <cellStyle name="Normal 5 3 10 5" xfId="37959"/>
    <cellStyle name="Normal 5 3 10 6" xfId="37960"/>
    <cellStyle name="Normal 5 3 11" xfId="37961"/>
    <cellStyle name="Normal 5 3 11 2" xfId="37962"/>
    <cellStyle name="Normal 5 3 11 3" xfId="37963"/>
    <cellStyle name="Normal 5 3 11 4" xfId="37964"/>
    <cellStyle name="Normal 5 3 11 5" xfId="37965"/>
    <cellStyle name="Normal 5 3 11 6" xfId="37966"/>
    <cellStyle name="Normal 5 3 12" xfId="37967"/>
    <cellStyle name="Normal 5 3 13" xfId="37968"/>
    <cellStyle name="Normal 5 3 14" xfId="37969"/>
    <cellStyle name="Normal 5 3 15" xfId="37970"/>
    <cellStyle name="Normal 5 3 16" xfId="37971"/>
    <cellStyle name="Normal 5 3 17" xfId="37972"/>
    <cellStyle name="Normal 5 3 18" xfId="37973"/>
    <cellStyle name="Normal 5 3 19" xfId="37974"/>
    <cellStyle name="Normal 5 3 2" xfId="37975"/>
    <cellStyle name="Normal 5 3 2 10" xfId="37976"/>
    <cellStyle name="Normal 5 3 2 11" xfId="37977"/>
    <cellStyle name="Normal 5 3 2 12" xfId="37978"/>
    <cellStyle name="Normal 5 3 2 13" xfId="37979"/>
    <cellStyle name="Normal 5 3 2 2" xfId="37980"/>
    <cellStyle name="Normal 5 3 2 2 10" xfId="37981"/>
    <cellStyle name="Normal 5 3 2 2 11" xfId="37982"/>
    <cellStyle name="Normal 5 3 2 2 12" xfId="37983"/>
    <cellStyle name="Normal 5 3 2 2 2" xfId="37984"/>
    <cellStyle name="Normal 5 3 2 2 2 2" xfId="37985"/>
    <cellStyle name="Normal 5 3 2 2 2 3" xfId="37986"/>
    <cellStyle name="Normal 5 3 2 2 2 4" xfId="37987"/>
    <cellStyle name="Normal 5 3 2 2 2 5" xfId="37988"/>
    <cellStyle name="Normal 5 3 2 2 2 6" xfId="37989"/>
    <cellStyle name="Normal 5 3 2 2 3" xfId="37990"/>
    <cellStyle name="Normal 5 3 2 2 3 2" xfId="37991"/>
    <cellStyle name="Normal 5 3 2 2 3 3" xfId="37992"/>
    <cellStyle name="Normal 5 3 2 2 3 4" xfId="37993"/>
    <cellStyle name="Normal 5 3 2 2 3 5" xfId="37994"/>
    <cellStyle name="Normal 5 3 2 2 3 6" xfId="37995"/>
    <cellStyle name="Normal 5 3 2 2 4" xfId="37996"/>
    <cellStyle name="Normal 5 3 2 2 4 2" xfId="37997"/>
    <cellStyle name="Normal 5 3 2 2 4 3" xfId="37998"/>
    <cellStyle name="Normal 5 3 2 2 4 4" xfId="37999"/>
    <cellStyle name="Normal 5 3 2 2 4 5" xfId="38000"/>
    <cellStyle name="Normal 5 3 2 2 4 6" xfId="38001"/>
    <cellStyle name="Normal 5 3 2 2 5" xfId="38002"/>
    <cellStyle name="Normal 5 3 2 2 5 2" xfId="38003"/>
    <cellStyle name="Normal 5 3 2 2 5 3" xfId="38004"/>
    <cellStyle name="Normal 5 3 2 2 5 4" xfId="38005"/>
    <cellStyle name="Normal 5 3 2 2 5 5" xfId="38006"/>
    <cellStyle name="Normal 5 3 2 2 5 6" xfId="38007"/>
    <cellStyle name="Normal 5 3 2 2 6" xfId="38008"/>
    <cellStyle name="Normal 5 3 2 2 6 2" xfId="38009"/>
    <cellStyle name="Normal 5 3 2 2 6 3" xfId="38010"/>
    <cellStyle name="Normal 5 3 2 2 6 4" xfId="38011"/>
    <cellStyle name="Normal 5 3 2 2 6 5" xfId="38012"/>
    <cellStyle name="Normal 5 3 2 2 6 6" xfId="38013"/>
    <cellStyle name="Normal 5 3 2 2 7" xfId="38014"/>
    <cellStyle name="Normal 5 3 2 2 7 2" xfId="38015"/>
    <cellStyle name="Normal 5 3 2 2 7 3" xfId="38016"/>
    <cellStyle name="Normal 5 3 2 2 7 4" xfId="38017"/>
    <cellStyle name="Normal 5 3 2 2 7 5" xfId="38018"/>
    <cellStyle name="Normal 5 3 2 2 7 6" xfId="38019"/>
    <cellStyle name="Normal 5 3 2 2 8" xfId="38020"/>
    <cellStyle name="Normal 5 3 2 2 9" xfId="38021"/>
    <cellStyle name="Normal 5 3 2 3" xfId="38022"/>
    <cellStyle name="Normal 5 3 2 3 2" xfId="38023"/>
    <cellStyle name="Normal 5 3 2 3 3" xfId="38024"/>
    <cellStyle name="Normal 5 3 2 3 4" xfId="38025"/>
    <cellStyle name="Normal 5 3 2 3 5" xfId="38026"/>
    <cellStyle name="Normal 5 3 2 3 6" xfId="38027"/>
    <cellStyle name="Normal 5 3 2 4" xfId="38028"/>
    <cellStyle name="Normal 5 3 2 4 2" xfId="38029"/>
    <cellStyle name="Normal 5 3 2 4 3" xfId="38030"/>
    <cellStyle name="Normal 5 3 2 4 4" xfId="38031"/>
    <cellStyle name="Normal 5 3 2 4 5" xfId="38032"/>
    <cellStyle name="Normal 5 3 2 4 6" xfId="38033"/>
    <cellStyle name="Normal 5 3 2 5" xfId="38034"/>
    <cellStyle name="Normal 5 3 2 5 2" xfId="38035"/>
    <cellStyle name="Normal 5 3 2 5 3" xfId="38036"/>
    <cellStyle name="Normal 5 3 2 5 4" xfId="38037"/>
    <cellStyle name="Normal 5 3 2 5 5" xfId="38038"/>
    <cellStyle name="Normal 5 3 2 5 6" xfId="38039"/>
    <cellStyle name="Normal 5 3 2 6" xfId="38040"/>
    <cellStyle name="Normal 5 3 2 6 2" xfId="38041"/>
    <cellStyle name="Normal 5 3 2 6 3" xfId="38042"/>
    <cellStyle name="Normal 5 3 2 6 4" xfId="38043"/>
    <cellStyle name="Normal 5 3 2 6 5" xfId="38044"/>
    <cellStyle name="Normal 5 3 2 6 6" xfId="38045"/>
    <cellStyle name="Normal 5 3 2 7" xfId="38046"/>
    <cellStyle name="Normal 5 3 2 7 2" xfId="38047"/>
    <cellStyle name="Normal 5 3 2 7 3" xfId="38048"/>
    <cellStyle name="Normal 5 3 2 7 4" xfId="38049"/>
    <cellStyle name="Normal 5 3 2 7 5" xfId="38050"/>
    <cellStyle name="Normal 5 3 2 7 6" xfId="38051"/>
    <cellStyle name="Normal 5 3 2 8" xfId="38052"/>
    <cellStyle name="Normal 5 3 2 8 2" xfId="38053"/>
    <cellStyle name="Normal 5 3 2 8 3" xfId="38054"/>
    <cellStyle name="Normal 5 3 2 8 4" xfId="38055"/>
    <cellStyle name="Normal 5 3 2 8 5" xfId="38056"/>
    <cellStyle name="Normal 5 3 2 8 6" xfId="38057"/>
    <cellStyle name="Normal 5 3 2 9" xfId="38058"/>
    <cellStyle name="Normal 5 3 3" xfId="38059"/>
    <cellStyle name="Normal 5 3 3 10" xfId="38060"/>
    <cellStyle name="Normal 5 3 3 11" xfId="38061"/>
    <cellStyle name="Normal 5 3 3 12" xfId="38062"/>
    <cellStyle name="Normal 5 3 3 13" xfId="38063"/>
    <cellStyle name="Normal 5 3 3 2" xfId="38064"/>
    <cellStyle name="Normal 5 3 3 2 10" xfId="38065"/>
    <cellStyle name="Normal 5 3 3 2 11" xfId="38066"/>
    <cellStyle name="Normal 5 3 3 2 12" xfId="38067"/>
    <cellStyle name="Normal 5 3 3 2 2" xfId="38068"/>
    <cellStyle name="Normal 5 3 3 2 2 2" xfId="38069"/>
    <cellStyle name="Normal 5 3 3 2 2 3" xfId="38070"/>
    <cellStyle name="Normal 5 3 3 2 2 4" xfId="38071"/>
    <cellStyle name="Normal 5 3 3 2 2 5" xfId="38072"/>
    <cellStyle name="Normal 5 3 3 2 2 6" xfId="38073"/>
    <cellStyle name="Normal 5 3 3 2 3" xfId="38074"/>
    <cellStyle name="Normal 5 3 3 2 3 2" xfId="38075"/>
    <cellStyle name="Normal 5 3 3 2 3 3" xfId="38076"/>
    <cellStyle name="Normal 5 3 3 2 3 4" xfId="38077"/>
    <cellStyle name="Normal 5 3 3 2 3 5" xfId="38078"/>
    <cellStyle name="Normal 5 3 3 2 3 6" xfId="38079"/>
    <cellStyle name="Normal 5 3 3 2 4" xfId="38080"/>
    <cellStyle name="Normal 5 3 3 2 4 2" xfId="38081"/>
    <cellStyle name="Normal 5 3 3 2 4 3" xfId="38082"/>
    <cellStyle name="Normal 5 3 3 2 4 4" xfId="38083"/>
    <cellStyle name="Normal 5 3 3 2 4 5" xfId="38084"/>
    <cellStyle name="Normal 5 3 3 2 4 6" xfId="38085"/>
    <cellStyle name="Normal 5 3 3 2 5" xfId="38086"/>
    <cellStyle name="Normal 5 3 3 2 5 2" xfId="38087"/>
    <cellStyle name="Normal 5 3 3 2 5 3" xfId="38088"/>
    <cellStyle name="Normal 5 3 3 2 5 4" xfId="38089"/>
    <cellStyle name="Normal 5 3 3 2 5 5" xfId="38090"/>
    <cellStyle name="Normal 5 3 3 2 5 6" xfId="38091"/>
    <cellStyle name="Normal 5 3 3 2 6" xfId="38092"/>
    <cellStyle name="Normal 5 3 3 2 6 2" xfId="38093"/>
    <cellStyle name="Normal 5 3 3 2 6 3" xfId="38094"/>
    <cellStyle name="Normal 5 3 3 2 6 4" xfId="38095"/>
    <cellStyle name="Normal 5 3 3 2 6 5" xfId="38096"/>
    <cellStyle name="Normal 5 3 3 2 6 6" xfId="38097"/>
    <cellStyle name="Normal 5 3 3 2 7" xfId="38098"/>
    <cellStyle name="Normal 5 3 3 2 7 2" xfId="38099"/>
    <cellStyle name="Normal 5 3 3 2 7 3" xfId="38100"/>
    <cellStyle name="Normal 5 3 3 2 7 4" xfId="38101"/>
    <cellStyle name="Normal 5 3 3 2 7 5" xfId="38102"/>
    <cellStyle name="Normal 5 3 3 2 7 6" xfId="38103"/>
    <cellStyle name="Normal 5 3 3 2 8" xfId="38104"/>
    <cellStyle name="Normal 5 3 3 2 9" xfId="38105"/>
    <cellStyle name="Normal 5 3 3 3" xfId="38106"/>
    <cellStyle name="Normal 5 3 3 3 2" xfId="38107"/>
    <cellStyle name="Normal 5 3 3 3 3" xfId="38108"/>
    <cellStyle name="Normal 5 3 3 3 4" xfId="38109"/>
    <cellStyle name="Normal 5 3 3 3 5" xfId="38110"/>
    <cellStyle name="Normal 5 3 3 3 6" xfId="38111"/>
    <cellStyle name="Normal 5 3 3 4" xfId="38112"/>
    <cellStyle name="Normal 5 3 3 4 2" xfId="38113"/>
    <cellStyle name="Normal 5 3 3 4 3" xfId="38114"/>
    <cellStyle name="Normal 5 3 3 4 4" xfId="38115"/>
    <cellStyle name="Normal 5 3 3 4 5" xfId="38116"/>
    <cellStyle name="Normal 5 3 3 4 6" xfId="38117"/>
    <cellStyle name="Normal 5 3 3 5" xfId="38118"/>
    <cellStyle name="Normal 5 3 3 5 2" xfId="38119"/>
    <cellStyle name="Normal 5 3 3 5 3" xfId="38120"/>
    <cellStyle name="Normal 5 3 3 5 4" xfId="38121"/>
    <cellStyle name="Normal 5 3 3 5 5" xfId="38122"/>
    <cellStyle name="Normal 5 3 3 5 6" xfId="38123"/>
    <cellStyle name="Normal 5 3 3 6" xfId="38124"/>
    <cellStyle name="Normal 5 3 3 6 2" xfId="38125"/>
    <cellStyle name="Normal 5 3 3 6 3" xfId="38126"/>
    <cellStyle name="Normal 5 3 3 6 4" xfId="38127"/>
    <cellStyle name="Normal 5 3 3 6 5" xfId="38128"/>
    <cellStyle name="Normal 5 3 3 6 6" xfId="38129"/>
    <cellStyle name="Normal 5 3 3 7" xfId="38130"/>
    <cellStyle name="Normal 5 3 3 7 2" xfId="38131"/>
    <cellStyle name="Normal 5 3 3 7 3" xfId="38132"/>
    <cellStyle name="Normal 5 3 3 7 4" xfId="38133"/>
    <cellStyle name="Normal 5 3 3 7 5" xfId="38134"/>
    <cellStyle name="Normal 5 3 3 7 6" xfId="38135"/>
    <cellStyle name="Normal 5 3 3 8" xfId="38136"/>
    <cellStyle name="Normal 5 3 3 8 2" xfId="38137"/>
    <cellStyle name="Normal 5 3 3 8 3" xfId="38138"/>
    <cellStyle name="Normal 5 3 3 8 4" xfId="38139"/>
    <cellStyle name="Normal 5 3 3 8 5" xfId="38140"/>
    <cellStyle name="Normal 5 3 3 8 6" xfId="38141"/>
    <cellStyle name="Normal 5 3 3 9" xfId="38142"/>
    <cellStyle name="Normal 5 3 4" xfId="38143"/>
    <cellStyle name="Normal 5 3 4 10" xfId="38144"/>
    <cellStyle name="Normal 5 3 4 11" xfId="38145"/>
    <cellStyle name="Normal 5 3 4 12" xfId="38146"/>
    <cellStyle name="Normal 5 3 4 13" xfId="38147"/>
    <cellStyle name="Normal 5 3 4 2" xfId="38148"/>
    <cellStyle name="Normal 5 3 4 2 10" xfId="38149"/>
    <cellStyle name="Normal 5 3 4 2 11" xfId="38150"/>
    <cellStyle name="Normal 5 3 4 2 12" xfId="38151"/>
    <cellStyle name="Normal 5 3 4 2 2" xfId="38152"/>
    <cellStyle name="Normal 5 3 4 2 2 2" xfId="38153"/>
    <cellStyle name="Normal 5 3 4 2 2 3" xfId="38154"/>
    <cellStyle name="Normal 5 3 4 2 2 4" xfId="38155"/>
    <cellStyle name="Normal 5 3 4 2 2 5" xfId="38156"/>
    <cellStyle name="Normal 5 3 4 2 2 6" xfId="38157"/>
    <cellStyle name="Normal 5 3 4 2 3" xfId="38158"/>
    <cellStyle name="Normal 5 3 4 2 3 2" xfId="38159"/>
    <cellStyle name="Normal 5 3 4 2 3 3" xfId="38160"/>
    <cellStyle name="Normal 5 3 4 2 3 4" xfId="38161"/>
    <cellStyle name="Normal 5 3 4 2 3 5" xfId="38162"/>
    <cellStyle name="Normal 5 3 4 2 3 6" xfId="38163"/>
    <cellStyle name="Normal 5 3 4 2 4" xfId="38164"/>
    <cellStyle name="Normal 5 3 4 2 4 2" xfId="38165"/>
    <cellStyle name="Normal 5 3 4 2 4 3" xfId="38166"/>
    <cellStyle name="Normal 5 3 4 2 4 4" xfId="38167"/>
    <cellStyle name="Normal 5 3 4 2 4 5" xfId="38168"/>
    <cellStyle name="Normal 5 3 4 2 4 6" xfId="38169"/>
    <cellStyle name="Normal 5 3 4 2 5" xfId="38170"/>
    <cellStyle name="Normal 5 3 4 2 5 2" xfId="38171"/>
    <cellStyle name="Normal 5 3 4 2 5 3" xfId="38172"/>
    <cellStyle name="Normal 5 3 4 2 5 4" xfId="38173"/>
    <cellStyle name="Normal 5 3 4 2 5 5" xfId="38174"/>
    <cellStyle name="Normal 5 3 4 2 5 6" xfId="38175"/>
    <cellStyle name="Normal 5 3 4 2 6" xfId="38176"/>
    <cellStyle name="Normal 5 3 4 2 6 2" xfId="38177"/>
    <cellStyle name="Normal 5 3 4 2 6 3" xfId="38178"/>
    <cellStyle name="Normal 5 3 4 2 6 4" xfId="38179"/>
    <cellStyle name="Normal 5 3 4 2 6 5" xfId="38180"/>
    <cellStyle name="Normal 5 3 4 2 6 6" xfId="38181"/>
    <cellStyle name="Normal 5 3 4 2 7" xfId="38182"/>
    <cellStyle name="Normal 5 3 4 2 7 2" xfId="38183"/>
    <cellStyle name="Normal 5 3 4 2 7 3" xfId="38184"/>
    <cellStyle name="Normal 5 3 4 2 7 4" xfId="38185"/>
    <cellStyle name="Normal 5 3 4 2 7 5" xfId="38186"/>
    <cellStyle name="Normal 5 3 4 2 7 6" xfId="38187"/>
    <cellStyle name="Normal 5 3 4 2 8" xfId="38188"/>
    <cellStyle name="Normal 5 3 4 2 9" xfId="38189"/>
    <cellStyle name="Normal 5 3 4 3" xfId="38190"/>
    <cellStyle name="Normal 5 3 4 3 2" xfId="38191"/>
    <cellStyle name="Normal 5 3 4 3 3" xfId="38192"/>
    <cellStyle name="Normal 5 3 4 3 4" xfId="38193"/>
    <cellStyle name="Normal 5 3 4 3 5" xfId="38194"/>
    <cellStyle name="Normal 5 3 4 3 6" xfId="38195"/>
    <cellStyle name="Normal 5 3 4 4" xfId="38196"/>
    <cellStyle name="Normal 5 3 4 4 2" xfId="38197"/>
    <cellStyle name="Normal 5 3 4 4 3" xfId="38198"/>
    <cellStyle name="Normal 5 3 4 4 4" xfId="38199"/>
    <cellStyle name="Normal 5 3 4 4 5" xfId="38200"/>
    <cellStyle name="Normal 5 3 4 4 6" xfId="38201"/>
    <cellStyle name="Normal 5 3 4 5" xfId="38202"/>
    <cellStyle name="Normal 5 3 4 5 2" xfId="38203"/>
    <cellStyle name="Normal 5 3 4 5 3" xfId="38204"/>
    <cellStyle name="Normal 5 3 4 5 4" xfId="38205"/>
    <cellStyle name="Normal 5 3 4 5 5" xfId="38206"/>
    <cellStyle name="Normal 5 3 4 5 6" xfId="38207"/>
    <cellStyle name="Normal 5 3 4 6" xfId="38208"/>
    <cellStyle name="Normal 5 3 4 6 2" xfId="38209"/>
    <cellStyle name="Normal 5 3 4 6 3" xfId="38210"/>
    <cellStyle name="Normal 5 3 4 6 4" xfId="38211"/>
    <cellStyle name="Normal 5 3 4 6 5" xfId="38212"/>
    <cellStyle name="Normal 5 3 4 6 6" xfId="38213"/>
    <cellStyle name="Normal 5 3 4 7" xfId="38214"/>
    <cellStyle name="Normal 5 3 4 7 2" xfId="38215"/>
    <cellStyle name="Normal 5 3 4 7 3" xfId="38216"/>
    <cellStyle name="Normal 5 3 4 7 4" xfId="38217"/>
    <cellStyle name="Normal 5 3 4 7 5" xfId="38218"/>
    <cellStyle name="Normal 5 3 4 7 6" xfId="38219"/>
    <cellStyle name="Normal 5 3 4 8" xfId="38220"/>
    <cellStyle name="Normal 5 3 4 8 2" xfId="38221"/>
    <cellStyle name="Normal 5 3 4 8 3" xfId="38222"/>
    <cellStyle name="Normal 5 3 4 8 4" xfId="38223"/>
    <cellStyle name="Normal 5 3 4 8 5" xfId="38224"/>
    <cellStyle name="Normal 5 3 4 8 6" xfId="38225"/>
    <cellStyle name="Normal 5 3 4 9" xfId="38226"/>
    <cellStyle name="Normal 5 3 5" xfId="38227"/>
    <cellStyle name="Normal 5 3 5 10" xfId="38228"/>
    <cellStyle name="Normal 5 3 5 11" xfId="38229"/>
    <cellStyle name="Normal 5 3 5 12" xfId="38230"/>
    <cellStyle name="Normal 5 3 5 2" xfId="38231"/>
    <cellStyle name="Normal 5 3 5 2 2" xfId="38232"/>
    <cellStyle name="Normal 5 3 5 2 3" xfId="38233"/>
    <cellStyle name="Normal 5 3 5 2 4" xfId="38234"/>
    <cellStyle name="Normal 5 3 5 2 5" xfId="38235"/>
    <cellStyle name="Normal 5 3 5 2 6" xfId="38236"/>
    <cellStyle name="Normal 5 3 5 3" xfId="38237"/>
    <cellStyle name="Normal 5 3 5 3 2" xfId="38238"/>
    <cellStyle name="Normal 5 3 5 3 3" xfId="38239"/>
    <cellStyle name="Normal 5 3 5 3 4" xfId="38240"/>
    <cellStyle name="Normal 5 3 5 3 5" xfId="38241"/>
    <cellStyle name="Normal 5 3 5 3 6" xfId="38242"/>
    <cellStyle name="Normal 5 3 5 4" xfId="38243"/>
    <cellStyle name="Normal 5 3 5 4 2" xfId="38244"/>
    <cellStyle name="Normal 5 3 5 4 3" xfId="38245"/>
    <cellStyle name="Normal 5 3 5 4 4" xfId="38246"/>
    <cellStyle name="Normal 5 3 5 4 5" xfId="38247"/>
    <cellStyle name="Normal 5 3 5 4 6" xfId="38248"/>
    <cellStyle name="Normal 5 3 5 5" xfId="38249"/>
    <cellStyle name="Normal 5 3 5 5 2" xfId="38250"/>
    <cellStyle name="Normal 5 3 5 5 3" xfId="38251"/>
    <cellStyle name="Normal 5 3 5 5 4" xfId="38252"/>
    <cellStyle name="Normal 5 3 5 5 5" xfId="38253"/>
    <cellStyle name="Normal 5 3 5 5 6" xfId="38254"/>
    <cellStyle name="Normal 5 3 5 6" xfId="38255"/>
    <cellStyle name="Normal 5 3 5 6 2" xfId="38256"/>
    <cellStyle name="Normal 5 3 5 6 3" xfId="38257"/>
    <cellStyle name="Normal 5 3 5 6 4" xfId="38258"/>
    <cellStyle name="Normal 5 3 5 6 5" xfId="38259"/>
    <cellStyle name="Normal 5 3 5 6 6" xfId="38260"/>
    <cellStyle name="Normal 5 3 5 7" xfId="38261"/>
    <cellStyle name="Normal 5 3 5 7 2" xfId="38262"/>
    <cellStyle name="Normal 5 3 5 7 3" xfId="38263"/>
    <cellStyle name="Normal 5 3 5 7 4" xfId="38264"/>
    <cellStyle name="Normal 5 3 5 7 5" xfId="38265"/>
    <cellStyle name="Normal 5 3 5 7 6" xfId="38266"/>
    <cellStyle name="Normal 5 3 5 8" xfId="38267"/>
    <cellStyle name="Normal 5 3 5 9" xfId="38268"/>
    <cellStyle name="Normal 5 3 6" xfId="38269"/>
    <cellStyle name="Normal 5 3 6 2" xfId="38270"/>
    <cellStyle name="Normal 5 3 6 3" xfId="38271"/>
    <cellStyle name="Normal 5 3 6 4" xfId="38272"/>
    <cellStyle name="Normal 5 3 6 5" xfId="38273"/>
    <cellStyle name="Normal 5 3 6 6" xfId="38274"/>
    <cellStyle name="Normal 5 3 7" xfId="38275"/>
    <cellStyle name="Normal 5 3 7 2" xfId="38276"/>
    <cellStyle name="Normal 5 3 7 3" xfId="38277"/>
    <cellStyle name="Normal 5 3 7 4" xfId="38278"/>
    <cellStyle name="Normal 5 3 7 5" xfId="38279"/>
    <cellStyle name="Normal 5 3 7 6" xfId="38280"/>
    <cellStyle name="Normal 5 3 8" xfId="38281"/>
    <cellStyle name="Normal 5 3 8 2" xfId="38282"/>
    <cellStyle name="Normal 5 3 8 3" xfId="38283"/>
    <cellStyle name="Normal 5 3 8 4" xfId="38284"/>
    <cellStyle name="Normal 5 3 8 5" xfId="38285"/>
    <cellStyle name="Normal 5 3 8 6" xfId="38286"/>
    <cellStyle name="Normal 5 3 9" xfId="38287"/>
    <cellStyle name="Normal 5 3 9 2" xfId="38288"/>
    <cellStyle name="Normal 5 3 9 3" xfId="38289"/>
    <cellStyle name="Normal 5 3 9 4" xfId="38290"/>
    <cellStyle name="Normal 5 3 9 5" xfId="38291"/>
    <cellStyle name="Normal 5 3 9 6" xfId="38292"/>
    <cellStyle name="Normal 5 4" xfId="38293"/>
    <cellStyle name="Normal 5 4 10" xfId="38294"/>
    <cellStyle name="Normal 5 4 10 2" xfId="38295"/>
    <cellStyle name="Normal 5 4 10 3" xfId="38296"/>
    <cellStyle name="Normal 5 4 10 4" xfId="38297"/>
    <cellStyle name="Normal 5 4 10 5" xfId="38298"/>
    <cellStyle name="Normal 5 4 10 6" xfId="38299"/>
    <cellStyle name="Normal 5 4 11" xfId="38300"/>
    <cellStyle name="Normal 5 4 11 2" xfId="38301"/>
    <cellStyle name="Normal 5 4 11 3" xfId="38302"/>
    <cellStyle name="Normal 5 4 11 4" xfId="38303"/>
    <cellStyle name="Normal 5 4 11 5" xfId="38304"/>
    <cellStyle name="Normal 5 4 11 6" xfId="38305"/>
    <cellStyle name="Normal 5 4 12" xfId="38306"/>
    <cellStyle name="Normal 5 4 13" xfId="38307"/>
    <cellStyle name="Normal 5 4 14" xfId="38308"/>
    <cellStyle name="Normal 5 4 15" xfId="38309"/>
    <cellStyle name="Normal 5 4 16" xfId="38310"/>
    <cellStyle name="Normal 5 4 17" xfId="38311"/>
    <cellStyle name="Normal 5 4 18" xfId="38312"/>
    <cellStyle name="Normal 5 4 2" xfId="38313"/>
    <cellStyle name="Normal 5 4 2 10" xfId="38314"/>
    <cellStyle name="Normal 5 4 2 11" xfId="38315"/>
    <cellStyle name="Normal 5 4 2 12" xfId="38316"/>
    <cellStyle name="Normal 5 4 2 13" xfId="38317"/>
    <cellStyle name="Normal 5 4 2 2" xfId="38318"/>
    <cellStyle name="Normal 5 4 2 2 10" xfId="38319"/>
    <cellStyle name="Normal 5 4 2 2 11" xfId="38320"/>
    <cellStyle name="Normal 5 4 2 2 12" xfId="38321"/>
    <cellStyle name="Normal 5 4 2 2 2" xfId="38322"/>
    <cellStyle name="Normal 5 4 2 2 2 2" xfId="38323"/>
    <cellStyle name="Normal 5 4 2 2 2 3" xfId="38324"/>
    <cellStyle name="Normal 5 4 2 2 2 4" xfId="38325"/>
    <cellStyle name="Normal 5 4 2 2 2 5" xfId="38326"/>
    <cellStyle name="Normal 5 4 2 2 2 6" xfId="38327"/>
    <cellStyle name="Normal 5 4 2 2 3" xfId="38328"/>
    <cellStyle name="Normal 5 4 2 2 3 2" xfId="38329"/>
    <cellStyle name="Normal 5 4 2 2 3 3" xfId="38330"/>
    <cellStyle name="Normal 5 4 2 2 3 4" xfId="38331"/>
    <cellStyle name="Normal 5 4 2 2 3 5" xfId="38332"/>
    <cellStyle name="Normal 5 4 2 2 3 6" xfId="38333"/>
    <cellStyle name="Normal 5 4 2 2 4" xfId="38334"/>
    <cellStyle name="Normal 5 4 2 2 4 2" xfId="38335"/>
    <cellStyle name="Normal 5 4 2 2 4 3" xfId="38336"/>
    <cellStyle name="Normal 5 4 2 2 4 4" xfId="38337"/>
    <cellStyle name="Normal 5 4 2 2 4 5" xfId="38338"/>
    <cellStyle name="Normal 5 4 2 2 4 6" xfId="38339"/>
    <cellStyle name="Normal 5 4 2 2 5" xfId="38340"/>
    <cellStyle name="Normal 5 4 2 2 5 2" xfId="38341"/>
    <cellStyle name="Normal 5 4 2 2 5 3" xfId="38342"/>
    <cellStyle name="Normal 5 4 2 2 5 4" xfId="38343"/>
    <cellStyle name="Normal 5 4 2 2 5 5" xfId="38344"/>
    <cellStyle name="Normal 5 4 2 2 5 6" xfId="38345"/>
    <cellStyle name="Normal 5 4 2 2 6" xfId="38346"/>
    <cellStyle name="Normal 5 4 2 2 6 2" xfId="38347"/>
    <cellStyle name="Normal 5 4 2 2 6 3" xfId="38348"/>
    <cellStyle name="Normal 5 4 2 2 6 4" xfId="38349"/>
    <cellStyle name="Normal 5 4 2 2 6 5" xfId="38350"/>
    <cellStyle name="Normal 5 4 2 2 6 6" xfId="38351"/>
    <cellStyle name="Normal 5 4 2 2 7" xfId="38352"/>
    <cellStyle name="Normal 5 4 2 2 7 2" xfId="38353"/>
    <cellStyle name="Normal 5 4 2 2 7 3" xfId="38354"/>
    <cellStyle name="Normal 5 4 2 2 7 4" xfId="38355"/>
    <cellStyle name="Normal 5 4 2 2 7 5" xfId="38356"/>
    <cellStyle name="Normal 5 4 2 2 7 6" xfId="38357"/>
    <cellStyle name="Normal 5 4 2 2 8" xfId="38358"/>
    <cellStyle name="Normal 5 4 2 2 9" xfId="38359"/>
    <cellStyle name="Normal 5 4 2 3" xfId="38360"/>
    <cellStyle name="Normal 5 4 2 3 2" xfId="38361"/>
    <cellStyle name="Normal 5 4 2 3 3" xfId="38362"/>
    <cellStyle name="Normal 5 4 2 3 4" xfId="38363"/>
    <cellStyle name="Normal 5 4 2 3 5" xfId="38364"/>
    <cellStyle name="Normal 5 4 2 3 6" xfId="38365"/>
    <cellStyle name="Normal 5 4 2 4" xfId="38366"/>
    <cellStyle name="Normal 5 4 2 4 2" xfId="38367"/>
    <cellStyle name="Normal 5 4 2 4 3" xfId="38368"/>
    <cellStyle name="Normal 5 4 2 4 4" xfId="38369"/>
    <cellStyle name="Normal 5 4 2 4 5" xfId="38370"/>
    <cellStyle name="Normal 5 4 2 4 6" xfId="38371"/>
    <cellStyle name="Normal 5 4 2 5" xfId="38372"/>
    <cellStyle name="Normal 5 4 2 5 2" xfId="38373"/>
    <cellStyle name="Normal 5 4 2 5 3" xfId="38374"/>
    <cellStyle name="Normal 5 4 2 5 4" xfId="38375"/>
    <cellStyle name="Normal 5 4 2 5 5" xfId="38376"/>
    <cellStyle name="Normal 5 4 2 5 6" xfId="38377"/>
    <cellStyle name="Normal 5 4 2 6" xfId="38378"/>
    <cellStyle name="Normal 5 4 2 6 2" xfId="38379"/>
    <cellStyle name="Normal 5 4 2 6 3" xfId="38380"/>
    <cellStyle name="Normal 5 4 2 6 4" xfId="38381"/>
    <cellStyle name="Normal 5 4 2 6 5" xfId="38382"/>
    <cellStyle name="Normal 5 4 2 6 6" xfId="38383"/>
    <cellStyle name="Normal 5 4 2 7" xfId="38384"/>
    <cellStyle name="Normal 5 4 2 7 2" xfId="38385"/>
    <cellStyle name="Normal 5 4 2 7 3" xfId="38386"/>
    <cellStyle name="Normal 5 4 2 7 4" xfId="38387"/>
    <cellStyle name="Normal 5 4 2 7 5" xfId="38388"/>
    <cellStyle name="Normal 5 4 2 7 6" xfId="38389"/>
    <cellStyle name="Normal 5 4 2 8" xfId="38390"/>
    <cellStyle name="Normal 5 4 2 8 2" xfId="38391"/>
    <cellStyle name="Normal 5 4 2 8 3" xfId="38392"/>
    <cellStyle name="Normal 5 4 2 8 4" xfId="38393"/>
    <cellStyle name="Normal 5 4 2 8 5" xfId="38394"/>
    <cellStyle name="Normal 5 4 2 8 6" xfId="38395"/>
    <cellStyle name="Normal 5 4 2 9" xfId="38396"/>
    <cellStyle name="Normal 5 4 3" xfId="38397"/>
    <cellStyle name="Normal 5 4 3 10" xfId="38398"/>
    <cellStyle name="Normal 5 4 3 11" xfId="38399"/>
    <cellStyle name="Normal 5 4 3 12" xfId="38400"/>
    <cellStyle name="Normal 5 4 3 13" xfId="38401"/>
    <cellStyle name="Normal 5 4 3 2" xfId="38402"/>
    <cellStyle name="Normal 5 4 3 2 10" xfId="38403"/>
    <cellStyle name="Normal 5 4 3 2 11" xfId="38404"/>
    <cellStyle name="Normal 5 4 3 2 12" xfId="38405"/>
    <cellStyle name="Normal 5 4 3 2 2" xfId="38406"/>
    <cellStyle name="Normal 5 4 3 2 2 2" xfId="38407"/>
    <cellStyle name="Normal 5 4 3 2 2 3" xfId="38408"/>
    <cellStyle name="Normal 5 4 3 2 2 4" xfId="38409"/>
    <cellStyle name="Normal 5 4 3 2 2 5" xfId="38410"/>
    <cellStyle name="Normal 5 4 3 2 2 6" xfId="38411"/>
    <cellStyle name="Normal 5 4 3 2 3" xfId="38412"/>
    <cellStyle name="Normal 5 4 3 2 3 2" xfId="38413"/>
    <cellStyle name="Normal 5 4 3 2 3 3" xfId="38414"/>
    <cellStyle name="Normal 5 4 3 2 3 4" xfId="38415"/>
    <cellStyle name="Normal 5 4 3 2 3 5" xfId="38416"/>
    <cellStyle name="Normal 5 4 3 2 3 6" xfId="38417"/>
    <cellStyle name="Normal 5 4 3 2 4" xfId="38418"/>
    <cellStyle name="Normal 5 4 3 2 4 2" xfId="38419"/>
    <cellStyle name="Normal 5 4 3 2 4 3" xfId="38420"/>
    <cellStyle name="Normal 5 4 3 2 4 4" xfId="38421"/>
    <cellStyle name="Normal 5 4 3 2 4 5" xfId="38422"/>
    <cellStyle name="Normal 5 4 3 2 4 6" xfId="38423"/>
    <cellStyle name="Normal 5 4 3 2 5" xfId="38424"/>
    <cellStyle name="Normal 5 4 3 2 5 2" xfId="38425"/>
    <cellStyle name="Normal 5 4 3 2 5 3" xfId="38426"/>
    <cellStyle name="Normal 5 4 3 2 5 4" xfId="38427"/>
    <cellStyle name="Normal 5 4 3 2 5 5" xfId="38428"/>
    <cellStyle name="Normal 5 4 3 2 5 6" xfId="38429"/>
    <cellStyle name="Normal 5 4 3 2 6" xfId="38430"/>
    <cellStyle name="Normal 5 4 3 2 6 2" xfId="38431"/>
    <cellStyle name="Normal 5 4 3 2 6 3" xfId="38432"/>
    <cellStyle name="Normal 5 4 3 2 6 4" xfId="38433"/>
    <cellStyle name="Normal 5 4 3 2 6 5" xfId="38434"/>
    <cellStyle name="Normal 5 4 3 2 6 6" xfId="38435"/>
    <cellStyle name="Normal 5 4 3 2 7" xfId="38436"/>
    <cellStyle name="Normal 5 4 3 2 7 2" xfId="38437"/>
    <cellStyle name="Normal 5 4 3 2 7 3" xfId="38438"/>
    <cellStyle name="Normal 5 4 3 2 7 4" xfId="38439"/>
    <cellStyle name="Normal 5 4 3 2 7 5" xfId="38440"/>
    <cellStyle name="Normal 5 4 3 2 7 6" xfId="38441"/>
    <cellStyle name="Normal 5 4 3 2 8" xfId="38442"/>
    <cellStyle name="Normal 5 4 3 2 9" xfId="38443"/>
    <cellStyle name="Normal 5 4 3 3" xfId="38444"/>
    <cellStyle name="Normal 5 4 3 3 2" xfId="38445"/>
    <cellStyle name="Normal 5 4 3 3 3" xfId="38446"/>
    <cellStyle name="Normal 5 4 3 3 4" xfId="38447"/>
    <cellStyle name="Normal 5 4 3 3 5" xfId="38448"/>
    <cellStyle name="Normal 5 4 3 3 6" xfId="38449"/>
    <cellStyle name="Normal 5 4 3 4" xfId="38450"/>
    <cellStyle name="Normal 5 4 3 4 2" xfId="38451"/>
    <cellStyle name="Normal 5 4 3 4 3" xfId="38452"/>
    <cellStyle name="Normal 5 4 3 4 4" xfId="38453"/>
    <cellStyle name="Normal 5 4 3 4 5" xfId="38454"/>
    <cellStyle name="Normal 5 4 3 4 6" xfId="38455"/>
    <cellStyle name="Normal 5 4 3 5" xfId="38456"/>
    <cellStyle name="Normal 5 4 3 5 2" xfId="38457"/>
    <cellStyle name="Normal 5 4 3 5 3" xfId="38458"/>
    <cellStyle name="Normal 5 4 3 5 4" xfId="38459"/>
    <cellStyle name="Normal 5 4 3 5 5" xfId="38460"/>
    <cellStyle name="Normal 5 4 3 5 6" xfId="38461"/>
    <cellStyle name="Normal 5 4 3 6" xfId="38462"/>
    <cellStyle name="Normal 5 4 3 6 2" xfId="38463"/>
    <cellStyle name="Normal 5 4 3 6 3" xfId="38464"/>
    <cellStyle name="Normal 5 4 3 6 4" xfId="38465"/>
    <cellStyle name="Normal 5 4 3 6 5" xfId="38466"/>
    <cellStyle name="Normal 5 4 3 6 6" xfId="38467"/>
    <cellStyle name="Normal 5 4 3 7" xfId="38468"/>
    <cellStyle name="Normal 5 4 3 7 2" xfId="38469"/>
    <cellStyle name="Normal 5 4 3 7 3" xfId="38470"/>
    <cellStyle name="Normal 5 4 3 7 4" xfId="38471"/>
    <cellStyle name="Normal 5 4 3 7 5" xfId="38472"/>
    <cellStyle name="Normal 5 4 3 7 6" xfId="38473"/>
    <cellStyle name="Normal 5 4 3 8" xfId="38474"/>
    <cellStyle name="Normal 5 4 3 8 2" xfId="38475"/>
    <cellStyle name="Normal 5 4 3 8 3" xfId="38476"/>
    <cellStyle name="Normal 5 4 3 8 4" xfId="38477"/>
    <cellStyle name="Normal 5 4 3 8 5" xfId="38478"/>
    <cellStyle name="Normal 5 4 3 8 6" xfId="38479"/>
    <cellStyle name="Normal 5 4 3 9" xfId="38480"/>
    <cellStyle name="Normal 5 4 4" xfId="38481"/>
    <cellStyle name="Normal 5 4 4 10" xfId="38482"/>
    <cellStyle name="Normal 5 4 4 11" xfId="38483"/>
    <cellStyle name="Normal 5 4 4 12" xfId="38484"/>
    <cellStyle name="Normal 5 4 4 13" xfId="38485"/>
    <cellStyle name="Normal 5 4 4 2" xfId="38486"/>
    <cellStyle name="Normal 5 4 4 2 10" xfId="38487"/>
    <cellStyle name="Normal 5 4 4 2 11" xfId="38488"/>
    <cellStyle name="Normal 5 4 4 2 12" xfId="38489"/>
    <cellStyle name="Normal 5 4 4 2 2" xfId="38490"/>
    <cellStyle name="Normal 5 4 4 2 2 2" xfId="38491"/>
    <cellStyle name="Normal 5 4 4 2 2 3" xfId="38492"/>
    <cellStyle name="Normal 5 4 4 2 2 4" xfId="38493"/>
    <cellStyle name="Normal 5 4 4 2 2 5" xfId="38494"/>
    <cellStyle name="Normal 5 4 4 2 2 6" xfId="38495"/>
    <cellStyle name="Normal 5 4 4 2 3" xfId="38496"/>
    <cellStyle name="Normal 5 4 4 2 3 2" xfId="38497"/>
    <cellStyle name="Normal 5 4 4 2 3 3" xfId="38498"/>
    <cellStyle name="Normal 5 4 4 2 3 4" xfId="38499"/>
    <cellStyle name="Normal 5 4 4 2 3 5" xfId="38500"/>
    <cellStyle name="Normal 5 4 4 2 3 6" xfId="38501"/>
    <cellStyle name="Normal 5 4 4 2 4" xfId="38502"/>
    <cellStyle name="Normal 5 4 4 2 4 2" xfId="38503"/>
    <cellStyle name="Normal 5 4 4 2 4 3" xfId="38504"/>
    <cellStyle name="Normal 5 4 4 2 4 4" xfId="38505"/>
    <cellStyle name="Normal 5 4 4 2 4 5" xfId="38506"/>
    <cellStyle name="Normal 5 4 4 2 4 6" xfId="38507"/>
    <cellStyle name="Normal 5 4 4 2 5" xfId="38508"/>
    <cellStyle name="Normal 5 4 4 2 5 2" xfId="38509"/>
    <cellStyle name="Normal 5 4 4 2 5 3" xfId="38510"/>
    <cellStyle name="Normal 5 4 4 2 5 4" xfId="38511"/>
    <cellStyle name="Normal 5 4 4 2 5 5" xfId="38512"/>
    <cellStyle name="Normal 5 4 4 2 5 6" xfId="38513"/>
    <cellStyle name="Normal 5 4 4 2 6" xfId="38514"/>
    <cellStyle name="Normal 5 4 4 2 6 2" xfId="38515"/>
    <cellStyle name="Normal 5 4 4 2 6 3" xfId="38516"/>
    <cellStyle name="Normal 5 4 4 2 6 4" xfId="38517"/>
    <cellStyle name="Normal 5 4 4 2 6 5" xfId="38518"/>
    <cellStyle name="Normal 5 4 4 2 6 6" xfId="38519"/>
    <cellStyle name="Normal 5 4 4 2 7" xfId="38520"/>
    <cellStyle name="Normal 5 4 4 2 7 2" xfId="38521"/>
    <cellStyle name="Normal 5 4 4 2 7 3" xfId="38522"/>
    <cellStyle name="Normal 5 4 4 2 7 4" xfId="38523"/>
    <cellStyle name="Normal 5 4 4 2 7 5" xfId="38524"/>
    <cellStyle name="Normal 5 4 4 2 7 6" xfId="38525"/>
    <cellStyle name="Normal 5 4 4 2 8" xfId="38526"/>
    <cellStyle name="Normal 5 4 4 2 9" xfId="38527"/>
    <cellStyle name="Normal 5 4 4 3" xfId="38528"/>
    <cellStyle name="Normal 5 4 4 3 2" xfId="38529"/>
    <cellStyle name="Normal 5 4 4 3 3" xfId="38530"/>
    <cellStyle name="Normal 5 4 4 3 4" xfId="38531"/>
    <cellStyle name="Normal 5 4 4 3 5" xfId="38532"/>
    <cellStyle name="Normal 5 4 4 3 6" xfId="38533"/>
    <cellStyle name="Normal 5 4 4 4" xfId="38534"/>
    <cellStyle name="Normal 5 4 4 4 2" xfId="38535"/>
    <cellStyle name="Normal 5 4 4 4 3" xfId="38536"/>
    <cellStyle name="Normal 5 4 4 4 4" xfId="38537"/>
    <cellStyle name="Normal 5 4 4 4 5" xfId="38538"/>
    <cellStyle name="Normal 5 4 4 4 6" xfId="38539"/>
    <cellStyle name="Normal 5 4 4 5" xfId="38540"/>
    <cellStyle name="Normal 5 4 4 5 2" xfId="38541"/>
    <cellStyle name="Normal 5 4 4 5 3" xfId="38542"/>
    <cellStyle name="Normal 5 4 4 5 4" xfId="38543"/>
    <cellStyle name="Normal 5 4 4 5 5" xfId="38544"/>
    <cellStyle name="Normal 5 4 4 5 6" xfId="38545"/>
    <cellStyle name="Normal 5 4 4 6" xfId="38546"/>
    <cellStyle name="Normal 5 4 4 6 2" xfId="38547"/>
    <cellStyle name="Normal 5 4 4 6 3" xfId="38548"/>
    <cellStyle name="Normal 5 4 4 6 4" xfId="38549"/>
    <cellStyle name="Normal 5 4 4 6 5" xfId="38550"/>
    <cellStyle name="Normal 5 4 4 6 6" xfId="38551"/>
    <cellStyle name="Normal 5 4 4 7" xfId="38552"/>
    <cellStyle name="Normal 5 4 4 7 2" xfId="38553"/>
    <cellStyle name="Normal 5 4 4 7 3" xfId="38554"/>
    <cellStyle name="Normal 5 4 4 7 4" xfId="38555"/>
    <cellStyle name="Normal 5 4 4 7 5" xfId="38556"/>
    <cellStyle name="Normal 5 4 4 7 6" xfId="38557"/>
    <cellStyle name="Normal 5 4 4 8" xfId="38558"/>
    <cellStyle name="Normal 5 4 4 8 2" xfId="38559"/>
    <cellStyle name="Normal 5 4 4 8 3" xfId="38560"/>
    <cellStyle name="Normal 5 4 4 8 4" xfId="38561"/>
    <cellStyle name="Normal 5 4 4 8 5" xfId="38562"/>
    <cellStyle name="Normal 5 4 4 8 6" xfId="38563"/>
    <cellStyle name="Normal 5 4 4 9" xfId="38564"/>
    <cellStyle name="Normal 5 4 5" xfId="38565"/>
    <cellStyle name="Normal 5 4 5 10" xfId="38566"/>
    <cellStyle name="Normal 5 4 5 11" xfId="38567"/>
    <cellStyle name="Normal 5 4 5 12" xfId="38568"/>
    <cellStyle name="Normal 5 4 5 2" xfId="38569"/>
    <cellStyle name="Normal 5 4 5 2 2" xfId="38570"/>
    <cellStyle name="Normal 5 4 5 2 3" xfId="38571"/>
    <cellStyle name="Normal 5 4 5 2 4" xfId="38572"/>
    <cellStyle name="Normal 5 4 5 2 5" xfId="38573"/>
    <cellStyle name="Normal 5 4 5 2 6" xfId="38574"/>
    <cellStyle name="Normal 5 4 5 3" xfId="38575"/>
    <cellStyle name="Normal 5 4 5 3 2" xfId="38576"/>
    <cellStyle name="Normal 5 4 5 3 3" xfId="38577"/>
    <cellStyle name="Normal 5 4 5 3 4" xfId="38578"/>
    <cellStyle name="Normal 5 4 5 3 5" xfId="38579"/>
    <cellStyle name="Normal 5 4 5 3 6" xfId="38580"/>
    <cellStyle name="Normal 5 4 5 4" xfId="38581"/>
    <cellStyle name="Normal 5 4 5 4 2" xfId="38582"/>
    <cellStyle name="Normal 5 4 5 4 3" xfId="38583"/>
    <cellStyle name="Normal 5 4 5 4 4" xfId="38584"/>
    <cellStyle name="Normal 5 4 5 4 5" xfId="38585"/>
    <cellStyle name="Normal 5 4 5 4 6" xfId="38586"/>
    <cellStyle name="Normal 5 4 5 5" xfId="38587"/>
    <cellStyle name="Normal 5 4 5 5 2" xfId="38588"/>
    <cellStyle name="Normal 5 4 5 5 3" xfId="38589"/>
    <cellStyle name="Normal 5 4 5 5 4" xfId="38590"/>
    <cellStyle name="Normal 5 4 5 5 5" xfId="38591"/>
    <cellStyle name="Normal 5 4 5 5 6" xfId="38592"/>
    <cellStyle name="Normal 5 4 5 6" xfId="38593"/>
    <cellStyle name="Normal 5 4 5 6 2" xfId="38594"/>
    <cellStyle name="Normal 5 4 5 6 3" xfId="38595"/>
    <cellStyle name="Normal 5 4 5 6 4" xfId="38596"/>
    <cellStyle name="Normal 5 4 5 6 5" xfId="38597"/>
    <cellStyle name="Normal 5 4 5 6 6" xfId="38598"/>
    <cellStyle name="Normal 5 4 5 7" xfId="38599"/>
    <cellStyle name="Normal 5 4 5 7 2" xfId="38600"/>
    <cellStyle name="Normal 5 4 5 7 3" xfId="38601"/>
    <cellStyle name="Normal 5 4 5 7 4" xfId="38602"/>
    <cellStyle name="Normal 5 4 5 7 5" xfId="38603"/>
    <cellStyle name="Normal 5 4 5 7 6" xfId="38604"/>
    <cellStyle name="Normal 5 4 5 8" xfId="38605"/>
    <cellStyle name="Normal 5 4 5 9" xfId="38606"/>
    <cellStyle name="Normal 5 4 6" xfId="38607"/>
    <cellStyle name="Normal 5 4 6 2" xfId="38608"/>
    <cellStyle name="Normal 5 4 6 3" xfId="38609"/>
    <cellStyle name="Normal 5 4 6 4" xfId="38610"/>
    <cellStyle name="Normal 5 4 6 5" xfId="38611"/>
    <cellStyle name="Normal 5 4 6 6" xfId="38612"/>
    <cellStyle name="Normal 5 4 7" xfId="38613"/>
    <cellStyle name="Normal 5 4 7 2" xfId="38614"/>
    <cellStyle name="Normal 5 4 7 3" xfId="38615"/>
    <cellStyle name="Normal 5 4 7 4" xfId="38616"/>
    <cellStyle name="Normal 5 4 7 5" xfId="38617"/>
    <cellStyle name="Normal 5 4 7 6" xfId="38618"/>
    <cellStyle name="Normal 5 4 8" xfId="38619"/>
    <cellStyle name="Normal 5 4 8 2" xfId="38620"/>
    <cellStyle name="Normal 5 4 8 3" xfId="38621"/>
    <cellStyle name="Normal 5 4 8 4" xfId="38622"/>
    <cellStyle name="Normal 5 4 8 5" xfId="38623"/>
    <cellStyle name="Normal 5 4 8 6" xfId="38624"/>
    <cellStyle name="Normal 5 4 9" xfId="38625"/>
    <cellStyle name="Normal 5 4 9 2" xfId="38626"/>
    <cellStyle name="Normal 5 4 9 3" xfId="38627"/>
    <cellStyle name="Normal 5 4 9 4" xfId="38628"/>
    <cellStyle name="Normal 5 4 9 5" xfId="38629"/>
    <cellStyle name="Normal 5 4 9 6" xfId="38630"/>
    <cellStyle name="Normal 5 5" xfId="38631"/>
    <cellStyle name="Normal 5 5 10" xfId="38632"/>
    <cellStyle name="Normal 5 5 11" xfId="38633"/>
    <cellStyle name="Normal 5 5 12" xfId="38634"/>
    <cellStyle name="Normal 5 5 13" xfId="38635"/>
    <cellStyle name="Normal 5 5 14" xfId="38636"/>
    <cellStyle name="Normal 5 5 15" xfId="38637"/>
    <cellStyle name="Normal 5 5 2" xfId="38638"/>
    <cellStyle name="Normal 5 5 2 2" xfId="38639"/>
    <cellStyle name="Normal 5 5 2 3" xfId="38640"/>
    <cellStyle name="Normal 5 5 2 4" xfId="38641"/>
    <cellStyle name="Normal 5 5 3" xfId="38642"/>
    <cellStyle name="Normal 5 5 3 2" xfId="38643"/>
    <cellStyle name="Normal 5 5 3 3" xfId="38644"/>
    <cellStyle name="Normal 5 5 3 4" xfId="38645"/>
    <cellStyle name="Normal 5 5 3 5" xfId="38646"/>
    <cellStyle name="Normal 5 5 3 6" xfId="38647"/>
    <cellStyle name="Normal 5 5 4" xfId="38648"/>
    <cellStyle name="Normal 5 5 4 2" xfId="38649"/>
    <cellStyle name="Normal 5 5 4 3" xfId="38650"/>
    <cellStyle name="Normal 5 5 4 4" xfId="38651"/>
    <cellStyle name="Normal 5 5 4 5" xfId="38652"/>
    <cellStyle name="Normal 5 5 4 6" xfId="38653"/>
    <cellStyle name="Normal 5 5 5" xfId="38654"/>
    <cellStyle name="Normal 5 5 5 2" xfId="38655"/>
    <cellStyle name="Normal 5 5 5 3" xfId="38656"/>
    <cellStyle name="Normal 5 5 5 4" xfId="38657"/>
    <cellStyle name="Normal 5 5 5 5" xfId="38658"/>
    <cellStyle name="Normal 5 5 5 6" xfId="38659"/>
    <cellStyle name="Normal 5 5 6" xfId="38660"/>
    <cellStyle name="Normal 5 5 6 2" xfId="38661"/>
    <cellStyle name="Normal 5 5 6 3" xfId="38662"/>
    <cellStyle name="Normal 5 5 6 4" xfId="38663"/>
    <cellStyle name="Normal 5 5 6 5" xfId="38664"/>
    <cellStyle name="Normal 5 5 6 6" xfId="38665"/>
    <cellStyle name="Normal 5 5 7" xfId="38666"/>
    <cellStyle name="Normal 5 5 7 2" xfId="38667"/>
    <cellStyle name="Normal 5 5 7 3" xfId="38668"/>
    <cellStyle name="Normal 5 5 7 4" xfId="38669"/>
    <cellStyle name="Normal 5 5 7 5" xfId="38670"/>
    <cellStyle name="Normal 5 5 7 6" xfId="38671"/>
    <cellStyle name="Normal 5 5 8" xfId="38672"/>
    <cellStyle name="Normal 5 5 8 2" xfId="38673"/>
    <cellStyle name="Normal 5 5 8 3" xfId="38674"/>
    <cellStyle name="Normal 5 5 8 4" xfId="38675"/>
    <cellStyle name="Normal 5 5 8 5" xfId="38676"/>
    <cellStyle name="Normal 5 5 8 6" xfId="38677"/>
    <cellStyle name="Normal 5 5 9" xfId="38678"/>
    <cellStyle name="Normal 5 6" xfId="38679"/>
    <cellStyle name="Normal 5 6 2" xfId="38680"/>
    <cellStyle name="Normal 5 7" xfId="38681"/>
    <cellStyle name="Normal 5 7 2" xfId="38682"/>
    <cellStyle name="Normal 5 8" xfId="38683"/>
    <cellStyle name="Normal 5 8 2" xfId="38684"/>
    <cellStyle name="Normal 5 9" xfId="38685"/>
    <cellStyle name="Normal 5 9 2" xfId="38686"/>
    <cellStyle name="Normal 5_2010 FPL Services Return to Provision" xfId="38687"/>
    <cellStyle name="Normal 50" xfId="38688"/>
    <cellStyle name="Normal 50 2" xfId="38689"/>
    <cellStyle name="Normal 50 3" xfId="38690"/>
    <cellStyle name="Normal 50 4" xfId="38691"/>
    <cellStyle name="Normal 50 5" xfId="38692"/>
    <cellStyle name="Normal 50 6" xfId="38693"/>
    <cellStyle name="Normal 50 7" xfId="38694"/>
    <cellStyle name="Normal 50 8" xfId="38695"/>
    <cellStyle name="Normal 50 9" xfId="38696"/>
    <cellStyle name="Normal 51" xfId="38697"/>
    <cellStyle name="Normal 51 2" xfId="38698"/>
    <cellStyle name="Normal 51 3" xfId="38699"/>
    <cellStyle name="Normal 51 4" xfId="38700"/>
    <cellStyle name="Normal 51 5" xfId="38701"/>
    <cellStyle name="Normal 51 6" xfId="38702"/>
    <cellStyle name="Normal 51 7" xfId="38703"/>
    <cellStyle name="Normal 51 8" xfId="38704"/>
    <cellStyle name="Normal 51 9" xfId="38705"/>
    <cellStyle name="Normal 52" xfId="38706"/>
    <cellStyle name="Normal 52 2" xfId="38707"/>
    <cellStyle name="Normal 52 3" xfId="38708"/>
    <cellStyle name="Normal 52 4" xfId="38709"/>
    <cellStyle name="Normal 52 5" xfId="38710"/>
    <cellStyle name="Normal 52 6" xfId="38711"/>
    <cellStyle name="Normal 52 7" xfId="38712"/>
    <cellStyle name="Normal 52 8" xfId="38713"/>
    <cellStyle name="Normal 52 9" xfId="38714"/>
    <cellStyle name="Normal 53" xfId="38715"/>
    <cellStyle name="Normal 53 2" xfId="38716"/>
    <cellStyle name="Normal 53 3" xfId="38717"/>
    <cellStyle name="Normal 53 4" xfId="38718"/>
    <cellStyle name="Normal 53 5" xfId="38719"/>
    <cellStyle name="Normal 53 6" xfId="38720"/>
    <cellStyle name="Normal 53 7" xfId="38721"/>
    <cellStyle name="Normal 53 8" xfId="38722"/>
    <cellStyle name="Normal 53 9" xfId="38723"/>
    <cellStyle name="Normal 54" xfId="38724"/>
    <cellStyle name="Normal 54 2" xfId="38725"/>
    <cellStyle name="Normal 54 3" xfId="38726"/>
    <cellStyle name="Normal 54 4" xfId="38727"/>
    <cellStyle name="Normal 54 5" xfId="38728"/>
    <cellStyle name="Normal 54 6" xfId="38729"/>
    <cellStyle name="Normal 54 7" xfId="38730"/>
    <cellStyle name="Normal 54 8" xfId="38731"/>
    <cellStyle name="Normal 54 9" xfId="38732"/>
    <cellStyle name="Normal 55" xfId="38733"/>
    <cellStyle name="Normal 55 2" xfId="38734"/>
    <cellStyle name="Normal 55 3" xfId="38735"/>
    <cellStyle name="Normal 55 4" xfId="38736"/>
    <cellStyle name="Normal 55 5" xfId="38737"/>
    <cellStyle name="Normal 55 6" xfId="38738"/>
    <cellStyle name="Normal 55 7" xfId="38739"/>
    <cellStyle name="Normal 55 8" xfId="38740"/>
    <cellStyle name="Normal 55 9" xfId="38741"/>
    <cellStyle name="Normal 56" xfId="38742"/>
    <cellStyle name="Normal 56 2" xfId="38743"/>
    <cellStyle name="Normal 56 3" xfId="38744"/>
    <cellStyle name="Normal 56 4" xfId="38745"/>
    <cellStyle name="Normal 56 5" xfId="38746"/>
    <cellStyle name="Normal 56 6" xfId="38747"/>
    <cellStyle name="Normal 56 7" xfId="38748"/>
    <cellStyle name="Normal 56 8" xfId="38749"/>
    <cellStyle name="Normal 56 9" xfId="38750"/>
    <cellStyle name="Normal 57" xfId="38751"/>
    <cellStyle name="Normal 57 2" xfId="38752"/>
    <cellStyle name="Normal 57 3" xfId="38753"/>
    <cellStyle name="Normal 57 4" xfId="38754"/>
    <cellStyle name="Normal 57 5" xfId="38755"/>
    <cellStyle name="Normal 57 6" xfId="38756"/>
    <cellStyle name="Normal 57 7" xfId="38757"/>
    <cellStyle name="Normal 57 8" xfId="38758"/>
    <cellStyle name="Normal 57 9" xfId="38759"/>
    <cellStyle name="Normal 58" xfId="38760"/>
    <cellStyle name="Normal 58 2" xfId="38761"/>
    <cellStyle name="Normal 58 3" xfId="38762"/>
    <cellStyle name="Normal 58 4" xfId="38763"/>
    <cellStyle name="Normal 58 5" xfId="38764"/>
    <cellStyle name="Normal 58 6" xfId="38765"/>
    <cellStyle name="Normal 58 7" xfId="38766"/>
    <cellStyle name="Normal 58 8" xfId="38767"/>
    <cellStyle name="Normal 58 9" xfId="38768"/>
    <cellStyle name="Normal 59" xfId="38769"/>
    <cellStyle name="Normal 59 2" xfId="38770"/>
    <cellStyle name="Normal 59 3" xfId="38771"/>
    <cellStyle name="Normal 59 4" xfId="38772"/>
    <cellStyle name="Normal 59 5" xfId="38773"/>
    <cellStyle name="Normal 59 6" xfId="38774"/>
    <cellStyle name="Normal 59 7" xfId="38775"/>
    <cellStyle name="Normal 59 8" xfId="38776"/>
    <cellStyle name="Normal 59 9" xfId="38777"/>
    <cellStyle name="Normal 6" xfId="38778"/>
    <cellStyle name="Normal 6 10" xfId="38779"/>
    <cellStyle name="Normal 6 10 2" xfId="38780"/>
    <cellStyle name="Normal 6 11" xfId="38781"/>
    <cellStyle name="Normal 6 11 2" xfId="38782"/>
    <cellStyle name="Normal 6 12" xfId="38783"/>
    <cellStyle name="Normal 6 12 2" xfId="38784"/>
    <cellStyle name="Normal 6 12 3" xfId="38785"/>
    <cellStyle name="Normal 6 12 4" xfId="38786"/>
    <cellStyle name="Normal 6 12 5" xfId="38787"/>
    <cellStyle name="Normal 6 12 6" xfId="38788"/>
    <cellStyle name="Normal 6 13" xfId="38789"/>
    <cellStyle name="Normal 6 13 2" xfId="38790"/>
    <cellStyle name="Normal 6 13 3" xfId="38791"/>
    <cellStyle name="Normal 6 13 4" xfId="38792"/>
    <cellStyle name="Normal 6 13 5" xfId="38793"/>
    <cellStyle name="Normal 6 13 6" xfId="38794"/>
    <cellStyle name="Normal 6 14" xfId="38795"/>
    <cellStyle name="Normal 6 14 2" xfId="38796"/>
    <cellStyle name="Normal 6 14 2 2" xfId="38797"/>
    <cellStyle name="Normal 6 14 2 2 2" xfId="38798"/>
    <cellStyle name="Normal 6 14 2 2 2 2" xfId="38799"/>
    <cellStyle name="Normal 6 14 2 2 2 2 2" xfId="38800"/>
    <cellStyle name="Normal 6 14 2 2 2 3" xfId="38801"/>
    <cellStyle name="Normal 6 14 2 2 2 4" xfId="38802"/>
    <cellStyle name="Normal 6 14 2 2 3" xfId="38803"/>
    <cellStyle name="Normal 6 14 2 2 3 2" xfId="38804"/>
    <cellStyle name="Normal 6 14 2 2 4" xfId="38805"/>
    <cellStyle name="Normal 6 14 2 3" xfId="38806"/>
    <cellStyle name="Normal 6 14 2 3 2" xfId="38807"/>
    <cellStyle name="Normal 6 14 2 4" xfId="38808"/>
    <cellStyle name="Normal 6 14 2 5" xfId="38809"/>
    <cellStyle name="Normal 6 14 3" xfId="38810"/>
    <cellStyle name="Normal 6 14 4" xfId="38811"/>
    <cellStyle name="Normal 6 14 5" xfId="38812"/>
    <cellStyle name="Normal 6 14 5 2" xfId="38813"/>
    <cellStyle name="Normal 6 14 5 2 2" xfId="38814"/>
    <cellStyle name="Normal 6 14 5 3" xfId="38815"/>
    <cellStyle name="Normal 6 14 5 4" xfId="38816"/>
    <cellStyle name="Normal 6 14 6" xfId="38817"/>
    <cellStyle name="Normal 6 14 6 2" xfId="38818"/>
    <cellStyle name="Normal 6 14 7" xfId="38819"/>
    <cellStyle name="Normal 6 14 8" xfId="38820"/>
    <cellStyle name="Normal 6 15" xfId="38821"/>
    <cellStyle name="Normal 6 16" xfId="38822"/>
    <cellStyle name="Normal 6 17" xfId="38823"/>
    <cellStyle name="Normal 6 17 2" xfId="38824"/>
    <cellStyle name="Normal 6 17 2 2" xfId="38825"/>
    <cellStyle name="Normal 6 17 2 2 2" xfId="38826"/>
    <cellStyle name="Normal 6 17 2 2 2 2" xfId="38827"/>
    <cellStyle name="Normal 6 17 2 2 3" xfId="38828"/>
    <cellStyle name="Normal 6 17 2 2 4" xfId="38829"/>
    <cellStyle name="Normal 6 17 2 3" xfId="38830"/>
    <cellStyle name="Normal 6 17 2 3 2" xfId="38831"/>
    <cellStyle name="Normal 6 17 2 4" xfId="38832"/>
    <cellStyle name="Normal 6 17 3" xfId="38833"/>
    <cellStyle name="Normal 6 17 3 2" xfId="38834"/>
    <cellStyle name="Normal 6 17 4" xfId="38835"/>
    <cellStyle name="Normal 6 17 5" xfId="38836"/>
    <cellStyle name="Normal 6 18" xfId="38837"/>
    <cellStyle name="Normal 6 19" xfId="38838"/>
    <cellStyle name="Normal 6 19 2" xfId="38839"/>
    <cellStyle name="Normal 6 19 2 2" xfId="38840"/>
    <cellStyle name="Normal 6 19 3" xfId="38841"/>
    <cellStyle name="Normal 6 19 4" xfId="38842"/>
    <cellStyle name="Normal 6 2" xfId="38843"/>
    <cellStyle name="Normal 6 2 10" xfId="38844"/>
    <cellStyle name="Normal 6 2 10 10" xfId="38845"/>
    <cellStyle name="Normal 6 2 10 11" xfId="38846"/>
    <cellStyle name="Normal 6 2 10 12" xfId="38847"/>
    <cellStyle name="Normal 6 2 10 2" xfId="38848"/>
    <cellStyle name="Normal 6 2 10 2 2" xfId="38849"/>
    <cellStyle name="Normal 6 2 10 2 3" xfId="38850"/>
    <cellStyle name="Normal 6 2 10 2 4" xfId="38851"/>
    <cellStyle name="Normal 6 2 10 2 5" xfId="38852"/>
    <cellStyle name="Normal 6 2 10 2 6" xfId="38853"/>
    <cellStyle name="Normal 6 2 10 3" xfId="38854"/>
    <cellStyle name="Normal 6 2 10 3 2" xfId="38855"/>
    <cellStyle name="Normal 6 2 10 3 3" xfId="38856"/>
    <cellStyle name="Normal 6 2 10 3 4" xfId="38857"/>
    <cellStyle name="Normal 6 2 10 3 5" xfId="38858"/>
    <cellStyle name="Normal 6 2 10 3 6" xfId="38859"/>
    <cellStyle name="Normal 6 2 10 4" xfId="38860"/>
    <cellStyle name="Normal 6 2 10 4 2" xfId="38861"/>
    <cellStyle name="Normal 6 2 10 4 3" xfId="38862"/>
    <cellStyle name="Normal 6 2 10 4 4" xfId="38863"/>
    <cellStyle name="Normal 6 2 10 4 5" xfId="38864"/>
    <cellStyle name="Normal 6 2 10 4 6" xfId="38865"/>
    <cellStyle name="Normal 6 2 10 5" xfId="38866"/>
    <cellStyle name="Normal 6 2 10 5 2" xfId="38867"/>
    <cellStyle name="Normal 6 2 10 5 3" xfId="38868"/>
    <cellStyle name="Normal 6 2 10 5 4" xfId="38869"/>
    <cellStyle name="Normal 6 2 10 5 5" xfId="38870"/>
    <cellStyle name="Normal 6 2 10 5 6" xfId="38871"/>
    <cellStyle name="Normal 6 2 10 6" xfId="38872"/>
    <cellStyle name="Normal 6 2 10 6 2" xfId="38873"/>
    <cellStyle name="Normal 6 2 10 6 3" xfId="38874"/>
    <cellStyle name="Normal 6 2 10 6 4" xfId="38875"/>
    <cellStyle name="Normal 6 2 10 6 5" xfId="38876"/>
    <cellStyle name="Normal 6 2 10 6 6" xfId="38877"/>
    <cellStyle name="Normal 6 2 10 7" xfId="38878"/>
    <cellStyle name="Normal 6 2 10 7 2" xfId="38879"/>
    <cellStyle name="Normal 6 2 10 7 3" xfId="38880"/>
    <cellStyle name="Normal 6 2 10 7 4" xfId="38881"/>
    <cellStyle name="Normal 6 2 10 7 5" xfId="38882"/>
    <cellStyle name="Normal 6 2 10 7 6" xfId="38883"/>
    <cellStyle name="Normal 6 2 10 8" xfId="38884"/>
    <cellStyle name="Normal 6 2 10 9" xfId="38885"/>
    <cellStyle name="Normal 6 2 11" xfId="38886"/>
    <cellStyle name="Normal 6 2 11 10" xfId="38887"/>
    <cellStyle name="Normal 6 2 11 11" xfId="38888"/>
    <cellStyle name="Normal 6 2 11 12" xfId="38889"/>
    <cellStyle name="Normal 6 2 11 2" xfId="38890"/>
    <cellStyle name="Normal 6 2 11 2 2" xfId="38891"/>
    <cellStyle name="Normal 6 2 11 2 3" xfId="38892"/>
    <cellStyle name="Normal 6 2 11 2 4" xfId="38893"/>
    <cellStyle name="Normal 6 2 11 2 5" xfId="38894"/>
    <cellStyle name="Normal 6 2 11 2 6" xfId="38895"/>
    <cellStyle name="Normal 6 2 11 3" xfId="38896"/>
    <cellStyle name="Normal 6 2 11 3 2" xfId="38897"/>
    <cellStyle name="Normal 6 2 11 3 3" xfId="38898"/>
    <cellStyle name="Normal 6 2 11 3 4" xfId="38899"/>
    <cellStyle name="Normal 6 2 11 3 5" xfId="38900"/>
    <cellStyle name="Normal 6 2 11 3 6" xfId="38901"/>
    <cellStyle name="Normal 6 2 11 4" xfId="38902"/>
    <cellStyle name="Normal 6 2 11 4 2" xfId="38903"/>
    <cellStyle name="Normal 6 2 11 4 3" xfId="38904"/>
    <cellStyle name="Normal 6 2 11 4 4" xfId="38905"/>
    <cellStyle name="Normal 6 2 11 4 5" xfId="38906"/>
    <cellStyle name="Normal 6 2 11 4 6" xfId="38907"/>
    <cellStyle name="Normal 6 2 11 5" xfId="38908"/>
    <cellStyle name="Normal 6 2 11 5 2" xfId="38909"/>
    <cellStyle name="Normal 6 2 11 5 3" xfId="38910"/>
    <cellStyle name="Normal 6 2 11 5 4" xfId="38911"/>
    <cellStyle name="Normal 6 2 11 5 5" xfId="38912"/>
    <cellStyle name="Normal 6 2 11 5 6" xfId="38913"/>
    <cellStyle name="Normal 6 2 11 6" xfId="38914"/>
    <cellStyle name="Normal 6 2 11 6 2" xfId="38915"/>
    <cellStyle name="Normal 6 2 11 6 3" xfId="38916"/>
    <cellStyle name="Normal 6 2 11 6 4" xfId="38917"/>
    <cellStyle name="Normal 6 2 11 6 5" xfId="38918"/>
    <cellStyle name="Normal 6 2 11 6 6" xfId="38919"/>
    <cellStyle name="Normal 6 2 11 7" xfId="38920"/>
    <cellStyle name="Normal 6 2 11 7 2" xfId="38921"/>
    <cellStyle name="Normal 6 2 11 7 3" xfId="38922"/>
    <cellStyle name="Normal 6 2 11 7 4" xfId="38923"/>
    <cellStyle name="Normal 6 2 11 7 5" xfId="38924"/>
    <cellStyle name="Normal 6 2 11 7 6" xfId="38925"/>
    <cellStyle name="Normal 6 2 11 8" xfId="38926"/>
    <cellStyle name="Normal 6 2 11 9" xfId="38927"/>
    <cellStyle name="Normal 6 2 12" xfId="38928"/>
    <cellStyle name="Normal 6 2 12 2" xfId="38929"/>
    <cellStyle name="Normal 6 2 12 3" xfId="38930"/>
    <cellStyle name="Normal 6 2 12 4" xfId="38931"/>
    <cellStyle name="Normal 6 2 12 5" xfId="38932"/>
    <cellStyle name="Normal 6 2 12 6" xfId="38933"/>
    <cellStyle name="Normal 6 2 13" xfId="38934"/>
    <cellStyle name="Normal 6 2 13 2" xfId="38935"/>
    <cellStyle name="Normal 6 2 13 3" xfId="38936"/>
    <cellStyle name="Normal 6 2 13 4" xfId="38937"/>
    <cellStyle name="Normal 6 2 13 5" xfId="38938"/>
    <cellStyle name="Normal 6 2 13 6" xfId="38939"/>
    <cellStyle name="Normal 6 2 14" xfId="38940"/>
    <cellStyle name="Normal 6 2 14 2" xfId="38941"/>
    <cellStyle name="Normal 6 2 14 3" xfId="38942"/>
    <cellStyle name="Normal 6 2 14 4" xfId="38943"/>
    <cellStyle name="Normal 6 2 14 5" xfId="38944"/>
    <cellStyle name="Normal 6 2 14 6" xfId="38945"/>
    <cellStyle name="Normal 6 2 15" xfId="38946"/>
    <cellStyle name="Normal 6 2 15 2" xfId="38947"/>
    <cellStyle name="Normal 6 2 15 3" xfId="38948"/>
    <cellStyle name="Normal 6 2 15 4" xfId="38949"/>
    <cellStyle name="Normal 6 2 15 5" xfId="38950"/>
    <cellStyle name="Normal 6 2 15 6" xfId="38951"/>
    <cellStyle name="Normal 6 2 16" xfId="38952"/>
    <cellStyle name="Normal 6 2 16 2" xfId="38953"/>
    <cellStyle name="Normal 6 2 16 3" xfId="38954"/>
    <cellStyle name="Normal 6 2 16 4" xfId="38955"/>
    <cellStyle name="Normal 6 2 16 5" xfId="38956"/>
    <cellStyle name="Normal 6 2 16 6" xfId="38957"/>
    <cellStyle name="Normal 6 2 17" xfId="38958"/>
    <cellStyle name="Normal 6 2 17 2" xfId="38959"/>
    <cellStyle name="Normal 6 2 17 3" xfId="38960"/>
    <cellStyle name="Normal 6 2 17 4" xfId="38961"/>
    <cellStyle name="Normal 6 2 17 5" xfId="38962"/>
    <cellStyle name="Normal 6 2 17 6" xfId="38963"/>
    <cellStyle name="Normal 6 2 18" xfId="38964"/>
    <cellStyle name="Normal 6 2 18 2" xfId="38965"/>
    <cellStyle name="Normal 6 2 18 2 2" xfId="38966"/>
    <cellStyle name="Normal 6 2 18 2 2 2" xfId="38967"/>
    <cellStyle name="Normal 6 2 18 2 2 2 2" xfId="38968"/>
    <cellStyle name="Normal 6 2 18 2 2 2 2 2" xfId="38969"/>
    <cellStyle name="Normal 6 2 18 2 2 2 3" xfId="38970"/>
    <cellStyle name="Normal 6 2 18 2 2 2 4" xfId="38971"/>
    <cellStyle name="Normal 6 2 18 2 2 3" xfId="38972"/>
    <cellStyle name="Normal 6 2 18 2 2 3 2" xfId="38973"/>
    <cellStyle name="Normal 6 2 18 2 2 4" xfId="38974"/>
    <cellStyle name="Normal 6 2 18 2 3" xfId="38975"/>
    <cellStyle name="Normal 6 2 18 2 3 2" xfId="38976"/>
    <cellStyle name="Normal 6 2 18 2 4" xfId="38977"/>
    <cellStyle name="Normal 6 2 18 2 5" xfId="38978"/>
    <cellStyle name="Normal 6 2 18 3" xfId="38979"/>
    <cellStyle name="Normal 6 2 18 4" xfId="38980"/>
    <cellStyle name="Normal 6 2 18 5" xfId="38981"/>
    <cellStyle name="Normal 6 2 18 5 2" xfId="38982"/>
    <cellStyle name="Normal 6 2 18 5 2 2" xfId="38983"/>
    <cellStyle name="Normal 6 2 18 5 3" xfId="38984"/>
    <cellStyle name="Normal 6 2 18 5 4" xfId="38985"/>
    <cellStyle name="Normal 6 2 18 6" xfId="38986"/>
    <cellStyle name="Normal 6 2 18 6 2" xfId="38987"/>
    <cellStyle name="Normal 6 2 18 7" xfId="38988"/>
    <cellStyle name="Normal 6 2 19" xfId="38989"/>
    <cellStyle name="Normal 6 2 2" xfId="38990"/>
    <cellStyle name="Normal 6 2 2 10" xfId="38991"/>
    <cellStyle name="Normal 6 2 2 11" xfId="38992"/>
    <cellStyle name="Normal 6 2 2 12" xfId="38993"/>
    <cellStyle name="Normal 6 2 2 13" xfId="38994"/>
    <cellStyle name="Normal 6 2 2 2" xfId="38995"/>
    <cellStyle name="Normal 6 2 2 2 10" xfId="38996"/>
    <cellStyle name="Normal 6 2 2 2 11" xfId="38997"/>
    <cellStyle name="Normal 6 2 2 2 12" xfId="38998"/>
    <cellStyle name="Normal 6 2 2 2 2" xfId="38999"/>
    <cellStyle name="Normal 6 2 2 2 2 2" xfId="39000"/>
    <cellStyle name="Normal 6 2 2 2 2 3" xfId="39001"/>
    <cellStyle name="Normal 6 2 2 2 2 4" xfId="39002"/>
    <cellStyle name="Normal 6 2 2 2 2 5" xfId="39003"/>
    <cellStyle name="Normal 6 2 2 2 2 6" xfId="39004"/>
    <cellStyle name="Normal 6 2 2 2 3" xfId="39005"/>
    <cellStyle name="Normal 6 2 2 2 3 2" xfId="39006"/>
    <cellStyle name="Normal 6 2 2 2 3 3" xfId="39007"/>
    <cellStyle name="Normal 6 2 2 2 3 4" xfId="39008"/>
    <cellStyle name="Normal 6 2 2 2 3 5" xfId="39009"/>
    <cellStyle name="Normal 6 2 2 2 3 6" xfId="39010"/>
    <cellStyle name="Normal 6 2 2 2 4" xfId="39011"/>
    <cellStyle name="Normal 6 2 2 2 4 2" xfId="39012"/>
    <cellStyle name="Normal 6 2 2 2 4 3" xfId="39013"/>
    <cellStyle name="Normal 6 2 2 2 4 4" xfId="39014"/>
    <cellStyle name="Normal 6 2 2 2 4 5" xfId="39015"/>
    <cellStyle name="Normal 6 2 2 2 4 6" xfId="39016"/>
    <cellStyle name="Normal 6 2 2 2 5" xfId="39017"/>
    <cellStyle name="Normal 6 2 2 2 5 2" xfId="39018"/>
    <cellStyle name="Normal 6 2 2 2 5 3" xfId="39019"/>
    <cellStyle name="Normal 6 2 2 2 5 4" xfId="39020"/>
    <cellStyle name="Normal 6 2 2 2 5 5" xfId="39021"/>
    <cellStyle name="Normal 6 2 2 2 5 6" xfId="39022"/>
    <cellStyle name="Normal 6 2 2 2 6" xfId="39023"/>
    <cellStyle name="Normal 6 2 2 2 6 2" xfId="39024"/>
    <cellStyle name="Normal 6 2 2 2 6 3" xfId="39025"/>
    <cellStyle name="Normal 6 2 2 2 6 4" xfId="39026"/>
    <cellStyle name="Normal 6 2 2 2 6 5" xfId="39027"/>
    <cellStyle name="Normal 6 2 2 2 6 6" xfId="39028"/>
    <cellStyle name="Normal 6 2 2 2 7" xfId="39029"/>
    <cellStyle name="Normal 6 2 2 2 7 2" xfId="39030"/>
    <cellStyle name="Normal 6 2 2 2 7 3" xfId="39031"/>
    <cellStyle name="Normal 6 2 2 2 7 4" xfId="39032"/>
    <cellStyle name="Normal 6 2 2 2 7 5" xfId="39033"/>
    <cellStyle name="Normal 6 2 2 2 7 6" xfId="39034"/>
    <cellStyle name="Normal 6 2 2 2 8" xfId="39035"/>
    <cellStyle name="Normal 6 2 2 2 9" xfId="39036"/>
    <cellStyle name="Normal 6 2 2 3" xfId="39037"/>
    <cellStyle name="Normal 6 2 2 3 2" xfId="39038"/>
    <cellStyle name="Normal 6 2 2 3 3" xfId="39039"/>
    <cellStyle name="Normal 6 2 2 3 4" xfId="39040"/>
    <cellStyle name="Normal 6 2 2 3 5" xfId="39041"/>
    <cellStyle name="Normal 6 2 2 3 6" xfId="39042"/>
    <cellStyle name="Normal 6 2 2 4" xfId="39043"/>
    <cellStyle name="Normal 6 2 2 4 2" xfId="39044"/>
    <cellStyle name="Normal 6 2 2 4 3" xfId="39045"/>
    <cellStyle name="Normal 6 2 2 4 4" xfId="39046"/>
    <cellStyle name="Normal 6 2 2 4 5" xfId="39047"/>
    <cellStyle name="Normal 6 2 2 4 6" xfId="39048"/>
    <cellStyle name="Normal 6 2 2 5" xfId="39049"/>
    <cellStyle name="Normal 6 2 2 5 2" xfId="39050"/>
    <cellStyle name="Normal 6 2 2 5 3" xfId="39051"/>
    <cellStyle name="Normal 6 2 2 5 4" xfId="39052"/>
    <cellStyle name="Normal 6 2 2 5 5" xfId="39053"/>
    <cellStyle name="Normal 6 2 2 5 6" xfId="39054"/>
    <cellStyle name="Normal 6 2 2 6" xfId="39055"/>
    <cellStyle name="Normal 6 2 2 6 2" xfId="39056"/>
    <cellStyle name="Normal 6 2 2 6 3" xfId="39057"/>
    <cellStyle name="Normal 6 2 2 6 4" xfId="39058"/>
    <cellStyle name="Normal 6 2 2 6 5" xfId="39059"/>
    <cellStyle name="Normal 6 2 2 6 6" xfId="39060"/>
    <cellStyle name="Normal 6 2 2 7" xfId="39061"/>
    <cellStyle name="Normal 6 2 2 7 2" xfId="39062"/>
    <cellStyle name="Normal 6 2 2 7 3" xfId="39063"/>
    <cellStyle name="Normal 6 2 2 7 4" xfId="39064"/>
    <cellStyle name="Normal 6 2 2 7 5" xfId="39065"/>
    <cellStyle name="Normal 6 2 2 7 6" xfId="39066"/>
    <cellStyle name="Normal 6 2 2 8" xfId="39067"/>
    <cellStyle name="Normal 6 2 2 8 2" xfId="39068"/>
    <cellStyle name="Normal 6 2 2 8 3" xfId="39069"/>
    <cellStyle name="Normal 6 2 2 8 4" xfId="39070"/>
    <cellStyle name="Normal 6 2 2 8 5" xfId="39071"/>
    <cellStyle name="Normal 6 2 2 8 6" xfId="39072"/>
    <cellStyle name="Normal 6 2 2 9" xfId="39073"/>
    <cellStyle name="Normal 6 2 20" xfId="39074"/>
    <cellStyle name="Normal 6 2 21" xfId="39075"/>
    <cellStyle name="Normal 6 2 21 2" xfId="39076"/>
    <cellStyle name="Normal 6 2 21 2 2" xfId="39077"/>
    <cellStyle name="Normal 6 2 21 2 2 2" xfId="39078"/>
    <cellStyle name="Normal 6 2 21 2 2 2 2" xfId="39079"/>
    <cellStyle name="Normal 6 2 21 2 2 3" xfId="39080"/>
    <cellStyle name="Normal 6 2 21 2 2 4" xfId="39081"/>
    <cellStyle name="Normal 6 2 21 2 3" xfId="39082"/>
    <cellStyle name="Normal 6 2 21 2 3 2" xfId="39083"/>
    <cellStyle name="Normal 6 2 21 2 4" xfId="39084"/>
    <cellStyle name="Normal 6 2 21 3" xfId="39085"/>
    <cellStyle name="Normal 6 2 21 3 2" xfId="39086"/>
    <cellStyle name="Normal 6 2 21 4" xfId="39087"/>
    <cellStyle name="Normal 6 2 21 5" xfId="39088"/>
    <cellStyle name="Normal 6 2 22" xfId="39089"/>
    <cellStyle name="Normal 6 2 23" xfId="39090"/>
    <cellStyle name="Normal 6 2 23 2" xfId="39091"/>
    <cellStyle name="Normal 6 2 23 2 2" xfId="39092"/>
    <cellStyle name="Normal 6 2 23 3" xfId="39093"/>
    <cellStyle name="Normal 6 2 23 4" xfId="39094"/>
    <cellStyle name="Normal 6 2 24" xfId="39095"/>
    <cellStyle name="Normal 6 2 24 2" xfId="39096"/>
    <cellStyle name="Normal 6 2 25" xfId="39097"/>
    <cellStyle name="Normal 6 2 26" xfId="39098"/>
    <cellStyle name="Normal 6 2 27" xfId="39099"/>
    <cellStyle name="Normal 6 2 28" xfId="39100"/>
    <cellStyle name="Normal 6 2 3" xfId="39101"/>
    <cellStyle name="Normal 6 2 3 10" xfId="39102"/>
    <cellStyle name="Normal 6 2 3 11" xfId="39103"/>
    <cellStyle name="Normal 6 2 3 12" xfId="39104"/>
    <cellStyle name="Normal 6 2 3 13" xfId="39105"/>
    <cellStyle name="Normal 6 2 3 2" xfId="39106"/>
    <cellStyle name="Normal 6 2 3 2 10" xfId="39107"/>
    <cellStyle name="Normal 6 2 3 2 11" xfId="39108"/>
    <cellStyle name="Normal 6 2 3 2 12" xfId="39109"/>
    <cellStyle name="Normal 6 2 3 2 2" xfId="39110"/>
    <cellStyle name="Normal 6 2 3 2 2 2" xfId="39111"/>
    <cellStyle name="Normal 6 2 3 2 2 3" xfId="39112"/>
    <cellStyle name="Normal 6 2 3 2 2 4" xfId="39113"/>
    <cellStyle name="Normal 6 2 3 2 2 5" xfId="39114"/>
    <cellStyle name="Normal 6 2 3 2 2 6" xfId="39115"/>
    <cellStyle name="Normal 6 2 3 2 3" xfId="39116"/>
    <cellStyle name="Normal 6 2 3 2 3 2" xfId="39117"/>
    <cellStyle name="Normal 6 2 3 2 3 3" xfId="39118"/>
    <cellStyle name="Normal 6 2 3 2 3 4" xfId="39119"/>
    <cellStyle name="Normal 6 2 3 2 3 5" xfId="39120"/>
    <cellStyle name="Normal 6 2 3 2 3 6" xfId="39121"/>
    <cellStyle name="Normal 6 2 3 2 4" xfId="39122"/>
    <cellStyle name="Normal 6 2 3 2 4 2" xfId="39123"/>
    <cellStyle name="Normal 6 2 3 2 4 3" xfId="39124"/>
    <cellStyle name="Normal 6 2 3 2 4 4" xfId="39125"/>
    <cellStyle name="Normal 6 2 3 2 4 5" xfId="39126"/>
    <cellStyle name="Normal 6 2 3 2 4 6" xfId="39127"/>
    <cellStyle name="Normal 6 2 3 2 5" xfId="39128"/>
    <cellStyle name="Normal 6 2 3 2 5 2" xfId="39129"/>
    <cellStyle name="Normal 6 2 3 2 5 3" xfId="39130"/>
    <cellStyle name="Normal 6 2 3 2 5 4" xfId="39131"/>
    <cellStyle name="Normal 6 2 3 2 5 5" xfId="39132"/>
    <cellStyle name="Normal 6 2 3 2 5 6" xfId="39133"/>
    <cellStyle name="Normal 6 2 3 2 6" xfId="39134"/>
    <cellStyle name="Normal 6 2 3 2 6 2" xfId="39135"/>
    <cellStyle name="Normal 6 2 3 2 6 3" xfId="39136"/>
    <cellStyle name="Normal 6 2 3 2 6 4" xfId="39137"/>
    <cellStyle name="Normal 6 2 3 2 6 5" xfId="39138"/>
    <cellStyle name="Normal 6 2 3 2 6 6" xfId="39139"/>
    <cellStyle name="Normal 6 2 3 2 7" xfId="39140"/>
    <cellStyle name="Normal 6 2 3 2 7 2" xfId="39141"/>
    <cellStyle name="Normal 6 2 3 2 7 3" xfId="39142"/>
    <cellStyle name="Normal 6 2 3 2 7 4" xfId="39143"/>
    <cellStyle name="Normal 6 2 3 2 7 5" xfId="39144"/>
    <cellStyle name="Normal 6 2 3 2 7 6" xfId="39145"/>
    <cellStyle name="Normal 6 2 3 2 8" xfId="39146"/>
    <cellStyle name="Normal 6 2 3 2 9" xfId="39147"/>
    <cellStyle name="Normal 6 2 3 3" xfId="39148"/>
    <cellStyle name="Normal 6 2 3 3 2" xfId="39149"/>
    <cellStyle name="Normal 6 2 3 3 3" xfId="39150"/>
    <cellStyle name="Normal 6 2 3 3 4" xfId="39151"/>
    <cellStyle name="Normal 6 2 3 3 5" xfId="39152"/>
    <cellStyle name="Normal 6 2 3 3 6" xfId="39153"/>
    <cellStyle name="Normal 6 2 3 4" xfId="39154"/>
    <cellStyle name="Normal 6 2 3 4 2" xfId="39155"/>
    <cellStyle name="Normal 6 2 3 4 3" xfId="39156"/>
    <cellStyle name="Normal 6 2 3 4 4" xfId="39157"/>
    <cellStyle name="Normal 6 2 3 4 5" xfId="39158"/>
    <cellStyle name="Normal 6 2 3 4 6" xfId="39159"/>
    <cellStyle name="Normal 6 2 3 5" xfId="39160"/>
    <cellStyle name="Normal 6 2 3 5 2" xfId="39161"/>
    <cellStyle name="Normal 6 2 3 5 3" xfId="39162"/>
    <cellStyle name="Normal 6 2 3 5 4" xfId="39163"/>
    <cellStyle name="Normal 6 2 3 5 5" xfId="39164"/>
    <cellStyle name="Normal 6 2 3 5 6" xfId="39165"/>
    <cellStyle name="Normal 6 2 3 6" xfId="39166"/>
    <cellStyle name="Normal 6 2 3 6 2" xfId="39167"/>
    <cellStyle name="Normal 6 2 3 6 3" xfId="39168"/>
    <cellStyle name="Normal 6 2 3 6 4" xfId="39169"/>
    <cellStyle name="Normal 6 2 3 6 5" xfId="39170"/>
    <cellStyle name="Normal 6 2 3 6 6" xfId="39171"/>
    <cellStyle name="Normal 6 2 3 7" xfId="39172"/>
    <cellStyle name="Normal 6 2 3 7 2" xfId="39173"/>
    <cellStyle name="Normal 6 2 3 7 3" xfId="39174"/>
    <cellStyle name="Normal 6 2 3 7 4" xfId="39175"/>
    <cellStyle name="Normal 6 2 3 7 5" xfId="39176"/>
    <cellStyle name="Normal 6 2 3 7 6" xfId="39177"/>
    <cellStyle name="Normal 6 2 3 8" xfId="39178"/>
    <cellStyle name="Normal 6 2 3 8 2" xfId="39179"/>
    <cellStyle name="Normal 6 2 3 8 3" xfId="39180"/>
    <cellStyle name="Normal 6 2 3 8 4" xfId="39181"/>
    <cellStyle name="Normal 6 2 3 8 5" xfId="39182"/>
    <cellStyle name="Normal 6 2 3 8 6" xfId="39183"/>
    <cellStyle name="Normal 6 2 3 9" xfId="39184"/>
    <cellStyle name="Normal 6 2 4" xfId="39185"/>
    <cellStyle name="Normal 6 2 4 10" xfId="39186"/>
    <cellStyle name="Normal 6 2 4 11" xfId="39187"/>
    <cellStyle name="Normal 6 2 4 12" xfId="39188"/>
    <cellStyle name="Normal 6 2 4 13" xfId="39189"/>
    <cellStyle name="Normal 6 2 4 2" xfId="39190"/>
    <cellStyle name="Normal 6 2 4 2 10" xfId="39191"/>
    <cellStyle name="Normal 6 2 4 2 11" xfId="39192"/>
    <cellStyle name="Normal 6 2 4 2 12" xfId="39193"/>
    <cellStyle name="Normal 6 2 4 2 2" xfId="39194"/>
    <cellStyle name="Normal 6 2 4 2 2 2" xfId="39195"/>
    <cellStyle name="Normal 6 2 4 2 2 3" xfId="39196"/>
    <cellStyle name="Normal 6 2 4 2 2 4" xfId="39197"/>
    <cellStyle name="Normal 6 2 4 2 2 5" xfId="39198"/>
    <cellStyle name="Normal 6 2 4 2 2 6" xfId="39199"/>
    <cellStyle name="Normal 6 2 4 2 3" xfId="39200"/>
    <cellStyle name="Normal 6 2 4 2 3 2" xfId="39201"/>
    <cellStyle name="Normal 6 2 4 2 3 3" xfId="39202"/>
    <cellStyle name="Normal 6 2 4 2 3 4" xfId="39203"/>
    <cellStyle name="Normal 6 2 4 2 3 5" xfId="39204"/>
    <cellStyle name="Normal 6 2 4 2 3 6" xfId="39205"/>
    <cellStyle name="Normal 6 2 4 2 4" xfId="39206"/>
    <cellStyle name="Normal 6 2 4 2 4 2" xfId="39207"/>
    <cellStyle name="Normal 6 2 4 2 4 3" xfId="39208"/>
    <cellStyle name="Normal 6 2 4 2 4 4" xfId="39209"/>
    <cellStyle name="Normal 6 2 4 2 4 5" xfId="39210"/>
    <cellStyle name="Normal 6 2 4 2 4 6" xfId="39211"/>
    <cellStyle name="Normal 6 2 4 2 5" xfId="39212"/>
    <cellStyle name="Normal 6 2 4 2 5 2" xfId="39213"/>
    <cellStyle name="Normal 6 2 4 2 5 3" xfId="39214"/>
    <cellStyle name="Normal 6 2 4 2 5 4" xfId="39215"/>
    <cellStyle name="Normal 6 2 4 2 5 5" xfId="39216"/>
    <cellStyle name="Normal 6 2 4 2 5 6" xfId="39217"/>
    <cellStyle name="Normal 6 2 4 2 6" xfId="39218"/>
    <cellStyle name="Normal 6 2 4 2 6 2" xfId="39219"/>
    <cellStyle name="Normal 6 2 4 2 6 3" xfId="39220"/>
    <cellStyle name="Normal 6 2 4 2 6 4" xfId="39221"/>
    <cellStyle name="Normal 6 2 4 2 6 5" xfId="39222"/>
    <cellStyle name="Normal 6 2 4 2 6 6" xfId="39223"/>
    <cellStyle name="Normal 6 2 4 2 7" xfId="39224"/>
    <cellStyle name="Normal 6 2 4 2 7 2" xfId="39225"/>
    <cellStyle name="Normal 6 2 4 2 7 3" xfId="39226"/>
    <cellStyle name="Normal 6 2 4 2 7 4" xfId="39227"/>
    <cellStyle name="Normal 6 2 4 2 7 5" xfId="39228"/>
    <cellStyle name="Normal 6 2 4 2 7 6" xfId="39229"/>
    <cellStyle name="Normal 6 2 4 2 8" xfId="39230"/>
    <cellStyle name="Normal 6 2 4 2 9" xfId="39231"/>
    <cellStyle name="Normal 6 2 4 3" xfId="39232"/>
    <cellStyle name="Normal 6 2 4 3 2" xfId="39233"/>
    <cellStyle name="Normal 6 2 4 3 3" xfId="39234"/>
    <cellStyle name="Normal 6 2 4 3 4" xfId="39235"/>
    <cellStyle name="Normal 6 2 4 3 5" xfId="39236"/>
    <cellStyle name="Normal 6 2 4 3 6" xfId="39237"/>
    <cellStyle name="Normal 6 2 4 4" xfId="39238"/>
    <cellStyle name="Normal 6 2 4 4 2" xfId="39239"/>
    <cellStyle name="Normal 6 2 4 4 3" xfId="39240"/>
    <cellStyle name="Normal 6 2 4 4 4" xfId="39241"/>
    <cellStyle name="Normal 6 2 4 4 5" xfId="39242"/>
    <cellStyle name="Normal 6 2 4 4 6" xfId="39243"/>
    <cellStyle name="Normal 6 2 4 5" xfId="39244"/>
    <cellStyle name="Normal 6 2 4 5 2" xfId="39245"/>
    <cellStyle name="Normal 6 2 4 5 3" xfId="39246"/>
    <cellStyle name="Normal 6 2 4 5 4" xfId="39247"/>
    <cellStyle name="Normal 6 2 4 5 5" xfId="39248"/>
    <cellStyle name="Normal 6 2 4 5 6" xfId="39249"/>
    <cellStyle name="Normal 6 2 4 6" xfId="39250"/>
    <cellStyle name="Normal 6 2 4 6 2" xfId="39251"/>
    <cellStyle name="Normal 6 2 4 6 3" xfId="39252"/>
    <cellStyle name="Normal 6 2 4 6 4" xfId="39253"/>
    <cellStyle name="Normal 6 2 4 6 5" xfId="39254"/>
    <cellStyle name="Normal 6 2 4 6 6" xfId="39255"/>
    <cellStyle name="Normal 6 2 4 7" xfId="39256"/>
    <cellStyle name="Normal 6 2 4 7 2" xfId="39257"/>
    <cellStyle name="Normal 6 2 4 7 3" xfId="39258"/>
    <cellStyle name="Normal 6 2 4 7 4" xfId="39259"/>
    <cellStyle name="Normal 6 2 4 7 5" xfId="39260"/>
    <cellStyle name="Normal 6 2 4 7 6" xfId="39261"/>
    <cellStyle name="Normal 6 2 4 8" xfId="39262"/>
    <cellStyle name="Normal 6 2 4 8 2" xfId="39263"/>
    <cellStyle name="Normal 6 2 4 8 3" xfId="39264"/>
    <cellStyle name="Normal 6 2 4 8 4" xfId="39265"/>
    <cellStyle name="Normal 6 2 4 8 5" xfId="39266"/>
    <cellStyle name="Normal 6 2 4 8 6" xfId="39267"/>
    <cellStyle name="Normal 6 2 4 9" xfId="39268"/>
    <cellStyle name="Normal 6 2 5" xfId="39269"/>
    <cellStyle name="Normal 6 2 5 2" xfId="39270"/>
    <cellStyle name="Normal 6 2 5 2 10" xfId="39271"/>
    <cellStyle name="Normal 6 2 5 2 11" xfId="39272"/>
    <cellStyle name="Normal 6 2 5 2 12" xfId="39273"/>
    <cellStyle name="Normal 6 2 5 2 2" xfId="39274"/>
    <cellStyle name="Normal 6 2 5 2 2 2" xfId="39275"/>
    <cellStyle name="Normal 6 2 5 2 2 3" xfId="39276"/>
    <cellStyle name="Normal 6 2 5 2 2 4" xfId="39277"/>
    <cellStyle name="Normal 6 2 5 2 2 5" xfId="39278"/>
    <cellStyle name="Normal 6 2 5 2 2 6" xfId="39279"/>
    <cellStyle name="Normal 6 2 5 2 3" xfId="39280"/>
    <cellStyle name="Normal 6 2 5 2 3 2" xfId="39281"/>
    <cellStyle name="Normal 6 2 5 2 3 3" xfId="39282"/>
    <cellStyle name="Normal 6 2 5 2 3 4" xfId="39283"/>
    <cellStyle name="Normal 6 2 5 2 3 5" xfId="39284"/>
    <cellStyle name="Normal 6 2 5 2 3 6" xfId="39285"/>
    <cellStyle name="Normal 6 2 5 2 4" xfId="39286"/>
    <cellStyle name="Normal 6 2 5 2 4 2" xfId="39287"/>
    <cellStyle name="Normal 6 2 5 2 4 3" xfId="39288"/>
    <cellStyle name="Normal 6 2 5 2 4 4" xfId="39289"/>
    <cellStyle name="Normal 6 2 5 2 4 5" xfId="39290"/>
    <cellStyle name="Normal 6 2 5 2 4 6" xfId="39291"/>
    <cellStyle name="Normal 6 2 5 2 5" xfId="39292"/>
    <cellStyle name="Normal 6 2 5 2 5 2" xfId="39293"/>
    <cellStyle name="Normal 6 2 5 2 5 3" xfId="39294"/>
    <cellStyle name="Normal 6 2 5 2 5 4" xfId="39295"/>
    <cellStyle name="Normal 6 2 5 2 5 5" xfId="39296"/>
    <cellStyle name="Normal 6 2 5 2 5 6" xfId="39297"/>
    <cellStyle name="Normal 6 2 5 2 6" xfId="39298"/>
    <cellStyle name="Normal 6 2 5 2 6 2" xfId="39299"/>
    <cellStyle name="Normal 6 2 5 2 6 3" xfId="39300"/>
    <cellStyle name="Normal 6 2 5 2 6 4" xfId="39301"/>
    <cellStyle name="Normal 6 2 5 2 6 5" xfId="39302"/>
    <cellStyle name="Normal 6 2 5 2 6 6" xfId="39303"/>
    <cellStyle name="Normal 6 2 5 2 7" xfId="39304"/>
    <cellStyle name="Normal 6 2 5 2 7 2" xfId="39305"/>
    <cellStyle name="Normal 6 2 5 2 7 3" xfId="39306"/>
    <cellStyle name="Normal 6 2 5 2 7 4" xfId="39307"/>
    <cellStyle name="Normal 6 2 5 2 7 5" xfId="39308"/>
    <cellStyle name="Normal 6 2 5 2 7 6" xfId="39309"/>
    <cellStyle name="Normal 6 2 5 2 8" xfId="39310"/>
    <cellStyle name="Normal 6 2 5 2 9" xfId="39311"/>
    <cellStyle name="Normal 6 2 6" xfId="39312"/>
    <cellStyle name="Normal 6 2 6 10" xfId="39313"/>
    <cellStyle name="Normal 6 2 6 11" xfId="39314"/>
    <cellStyle name="Normal 6 2 6 12" xfId="39315"/>
    <cellStyle name="Normal 6 2 6 2" xfId="39316"/>
    <cellStyle name="Normal 6 2 6 2 2" xfId="39317"/>
    <cellStyle name="Normal 6 2 6 2 3" xfId="39318"/>
    <cellStyle name="Normal 6 2 6 2 4" xfId="39319"/>
    <cellStyle name="Normal 6 2 6 2 5" xfId="39320"/>
    <cellStyle name="Normal 6 2 6 2 6" xfId="39321"/>
    <cellStyle name="Normal 6 2 6 3" xfId="39322"/>
    <cellStyle name="Normal 6 2 6 3 2" xfId="39323"/>
    <cellStyle name="Normal 6 2 6 3 3" xfId="39324"/>
    <cellStyle name="Normal 6 2 6 3 4" xfId="39325"/>
    <cellStyle name="Normal 6 2 6 3 5" xfId="39326"/>
    <cellStyle name="Normal 6 2 6 3 6" xfId="39327"/>
    <cellStyle name="Normal 6 2 6 4" xfId="39328"/>
    <cellStyle name="Normal 6 2 6 4 2" xfId="39329"/>
    <cellStyle name="Normal 6 2 6 4 3" xfId="39330"/>
    <cellStyle name="Normal 6 2 6 4 4" xfId="39331"/>
    <cellStyle name="Normal 6 2 6 4 5" xfId="39332"/>
    <cellStyle name="Normal 6 2 6 4 6" xfId="39333"/>
    <cellStyle name="Normal 6 2 6 5" xfId="39334"/>
    <cellStyle name="Normal 6 2 6 5 2" xfId="39335"/>
    <cellStyle name="Normal 6 2 6 5 3" xfId="39336"/>
    <cellStyle name="Normal 6 2 6 5 4" xfId="39337"/>
    <cellStyle name="Normal 6 2 6 5 5" xfId="39338"/>
    <cellStyle name="Normal 6 2 6 5 6" xfId="39339"/>
    <cellStyle name="Normal 6 2 6 6" xfId="39340"/>
    <cellStyle name="Normal 6 2 6 6 2" xfId="39341"/>
    <cellStyle name="Normal 6 2 6 6 3" xfId="39342"/>
    <cellStyle name="Normal 6 2 6 6 4" xfId="39343"/>
    <cellStyle name="Normal 6 2 6 6 5" xfId="39344"/>
    <cellStyle name="Normal 6 2 6 6 6" xfId="39345"/>
    <cellStyle name="Normal 6 2 6 7" xfId="39346"/>
    <cellStyle name="Normal 6 2 6 7 2" xfId="39347"/>
    <cellStyle name="Normal 6 2 6 7 3" xfId="39348"/>
    <cellStyle name="Normal 6 2 6 7 4" xfId="39349"/>
    <cellStyle name="Normal 6 2 6 7 5" xfId="39350"/>
    <cellStyle name="Normal 6 2 6 7 6" xfId="39351"/>
    <cellStyle name="Normal 6 2 6 8" xfId="39352"/>
    <cellStyle name="Normal 6 2 6 9" xfId="39353"/>
    <cellStyle name="Normal 6 2 7" xfId="39354"/>
    <cellStyle name="Normal 6 2 7 10" xfId="39355"/>
    <cellStyle name="Normal 6 2 7 11" xfId="39356"/>
    <cellStyle name="Normal 6 2 7 12" xfId="39357"/>
    <cellStyle name="Normal 6 2 7 2" xfId="39358"/>
    <cellStyle name="Normal 6 2 7 2 2" xfId="39359"/>
    <cellStyle name="Normal 6 2 7 2 3" xfId="39360"/>
    <cellStyle name="Normal 6 2 7 2 4" xfId="39361"/>
    <cellStyle name="Normal 6 2 7 2 5" xfId="39362"/>
    <cellStyle name="Normal 6 2 7 2 6" xfId="39363"/>
    <cellStyle name="Normal 6 2 7 3" xfId="39364"/>
    <cellStyle name="Normal 6 2 7 3 2" xfId="39365"/>
    <cellStyle name="Normal 6 2 7 3 3" xfId="39366"/>
    <cellStyle name="Normal 6 2 7 3 4" xfId="39367"/>
    <cellStyle name="Normal 6 2 7 3 5" xfId="39368"/>
    <cellStyle name="Normal 6 2 7 3 6" xfId="39369"/>
    <cellStyle name="Normal 6 2 7 4" xfId="39370"/>
    <cellStyle name="Normal 6 2 7 4 2" xfId="39371"/>
    <cellStyle name="Normal 6 2 7 4 3" xfId="39372"/>
    <cellStyle name="Normal 6 2 7 4 4" xfId="39373"/>
    <cellStyle name="Normal 6 2 7 4 5" xfId="39374"/>
    <cellStyle name="Normal 6 2 7 4 6" xfId="39375"/>
    <cellStyle name="Normal 6 2 7 5" xfId="39376"/>
    <cellStyle name="Normal 6 2 7 5 2" xfId="39377"/>
    <cellStyle name="Normal 6 2 7 5 3" xfId="39378"/>
    <cellStyle name="Normal 6 2 7 5 4" xfId="39379"/>
    <cellStyle name="Normal 6 2 7 5 5" xfId="39380"/>
    <cellStyle name="Normal 6 2 7 5 6" xfId="39381"/>
    <cellStyle name="Normal 6 2 7 6" xfId="39382"/>
    <cellStyle name="Normal 6 2 7 6 2" xfId="39383"/>
    <cellStyle name="Normal 6 2 7 6 3" xfId="39384"/>
    <cellStyle name="Normal 6 2 7 6 4" xfId="39385"/>
    <cellStyle name="Normal 6 2 7 6 5" xfId="39386"/>
    <cellStyle name="Normal 6 2 7 6 6" xfId="39387"/>
    <cellStyle name="Normal 6 2 7 7" xfId="39388"/>
    <cellStyle name="Normal 6 2 7 7 2" xfId="39389"/>
    <cellStyle name="Normal 6 2 7 7 3" xfId="39390"/>
    <cellStyle name="Normal 6 2 7 7 4" xfId="39391"/>
    <cellStyle name="Normal 6 2 7 7 5" xfId="39392"/>
    <cellStyle name="Normal 6 2 7 7 6" xfId="39393"/>
    <cellStyle name="Normal 6 2 7 8" xfId="39394"/>
    <cellStyle name="Normal 6 2 7 9" xfId="39395"/>
    <cellStyle name="Normal 6 2 8" xfId="39396"/>
    <cellStyle name="Normal 6 2 8 10" xfId="39397"/>
    <cellStyle name="Normal 6 2 8 11" xfId="39398"/>
    <cellStyle name="Normal 6 2 8 12" xfId="39399"/>
    <cellStyle name="Normal 6 2 8 2" xfId="39400"/>
    <cellStyle name="Normal 6 2 8 2 2" xfId="39401"/>
    <cellStyle name="Normal 6 2 8 2 3" xfId="39402"/>
    <cellStyle name="Normal 6 2 8 2 4" xfId="39403"/>
    <cellStyle name="Normal 6 2 8 2 5" xfId="39404"/>
    <cellStyle name="Normal 6 2 8 2 6" xfId="39405"/>
    <cellStyle name="Normal 6 2 8 3" xfId="39406"/>
    <cellStyle name="Normal 6 2 8 3 2" xfId="39407"/>
    <cellStyle name="Normal 6 2 8 3 3" xfId="39408"/>
    <cellStyle name="Normal 6 2 8 3 4" xfId="39409"/>
    <cellStyle name="Normal 6 2 8 3 5" xfId="39410"/>
    <cellStyle name="Normal 6 2 8 3 6" xfId="39411"/>
    <cellStyle name="Normal 6 2 8 4" xfId="39412"/>
    <cellStyle name="Normal 6 2 8 4 2" xfId="39413"/>
    <cellStyle name="Normal 6 2 8 4 3" xfId="39414"/>
    <cellStyle name="Normal 6 2 8 4 4" xfId="39415"/>
    <cellStyle name="Normal 6 2 8 4 5" xfId="39416"/>
    <cellStyle name="Normal 6 2 8 4 6" xfId="39417"/>
    <cellStyle name="Normal 6 2 8 5" xfId="39418"/>
    <cellStyle name="Normal 6 2 8 5 2" xfId="39419"/>
    <cellStyle name="Normal 6 2 8 5 3" xfId="39420"/>
    <cellStyle name="Normal 6 2 8 5 4" xfId="39421"/>
    <cellStyle name="Normal 6 2 8 5 5" xfId="39422"/>
    <cellStyle name="Normal 6 2 8 5 6" xfId="39423"/>
    <cellStyle name="Normal 6 2 8 6" xfId="39424"/>
    <cellStyle name="Normal 6 2 8 6 2" xfId="39425"/>
    <cellStyle name="Normal 6 2 8 6 3" xfId="39426"/>
    <cellStyle name="Normal 6 2 8 6 4" xfId="39427"/>
    <cellStyle name="Normal 6 2 8 6 5" xfId="39428"/>
    <cellStyle name="Normal 6 2 8 6 6" xfId="39429"/>
    <cellStyle name="Normal 6 2 8 7" xfId="39430"/>
    <cellStyle name="Normal 6 2 8 7 2" xfId="39431"/>
    <cellStyle name="Normal 6 2 8 7 3" xfId="39432"/>
    <cellStyle name="Normal 6 2 8 7 4" xfId="39433"/>
    <cellStyle name="Normal 6 2 8 7 5" xfId="39434"/>
    <cellStyle name="Normal 6 2 8 7 6" xfId="39435"/>
    <cellStyle name="Normal 6 2 8 8" xfId="39436"/>
    <cellStyle name="Normal 6 2 8 9" xfId="39437"/>
    <cellStyle name="Normal 6 2 9" xfId="39438"/>
    <cellStyle name="Normal 6 2 9 10" xfId="39439"/>
    <cellStyle name="Normal 6 2 9 11" xfId="39440"/>
    <cellStyle name="Normal 6 2 9 12" xfId="39441"/>
    <cellStyle name="Normal 6 2 9 2" xfId="39442"/>
    <cellStyle name="Normal 6 2 9 2 2" xfId="39443"/>
    <cellStyle name="Normal 6 2 9 2 3" xfId="39444"/>
    <cellStyle name="Normal 6 2 9 2 4" xfId="39445"/>
    <cellStyle name="Normal 6 2 9 2 5" xfId="39446"/>
    <cellStyle name="Normal 6 2 9 2 6" xfId="39447"/>
    <cellStyle name="Normal 6 2 9 3" xfId="39448"/>
    <cellStyle name="Normal 6 2 9 3 2" xfId="39449"/>
    <cellStyle name="Normal 6 2 9 3 3" xfId="39450"/>
    <cellStyle name="Normal 6 2 9 3 4" xfId="39451"/>
    <cellStyle name="Normal 6 2 9 3 5" xfId="39452"/>
    <cellStyle name="Normal 6 2 9 3 6" xfId="39453"/>
    <cellStyle name="Normal 6 2 9 4" xfId="39454"/>
    <cellStyle name="Normal 6 2 9 4 2" xfId="39455"/>
    <cellStyle name="Normal 6 2 9 4 3" xfId="39456"/>
    <cellStyle name="Normal 6 2 9 4 4" xfId="39457"/>
    <cellStyle name="Normal 6 2 9 4 5" xfId="39458"/>
    <cellStyle name="Normal 6 2 9 4 6" xfId="39459"/>
    <cellStyle name="Normal 6 2 9 5" xfId="39460"/>
    <cellStyle name="Normal 6 2 9 5 2" xfId="39461"/>
    <cellStyle name="Normal 6 2 9 5 3" xfId="39462"/>
    <cellStyle name="Normal 6 2 9 5 4" xfId="39463"/>
    <cellStyle name="Normal 6 2 9 5 5" xfId="39464"/>
    <cellStyle name="Normal 6 2 9 5 6" xfId="39465"/>
    <cellStyle name="Normal 6 2 9 6" xfId="39466"/>
    <cellStyle name="Normal 6 2 9 6 2" xfId="39467"/>
    <cellStyle name="Normal 6 2 9 6 3" xfId="39468"/>
    <cellStyle name="Normal 6 2 9 6 4" xfId="39469"/>
    <cellStyle name="Normal 6 2 9 6 5" xfId="39470"/>
    <cellStyle name="Normal 6 2 9 6 6" xfId="39471"/>
    <cellStyle name="Normal 6 2 9 7" xfId="39472"/>
    <cellStyle name="Normal 6 2 9 7 2" xfId="39473"/>
    <cellStyle name="Normal 6 2 9 7 3" xfId="39474"/>
    <cellStyle name="Normal 6 2 9 7 4" xfId="39475"/>
    <cellStyle name="Normal 6 2 9 7 5" xfId="39476"/>
    <cellStyle name="Normal 6 2 9 7 6" xfId="39477"/>
    <cellStyle name="Normal 6 2 9 8" xfId="39478"/>
    <cellStyle name="Normal 6 2 9 9" xfId="39479"/>
    <cellStyle name="Normal 6 20" xfId="39480"/>
    <cellStyle name="Normal 6 20 2" xfId="39481"/>
    <cellStyle name="Normal 6 21" xfId="39482"/>
    <cellStyle name="Normal 6 22" xfId="39483"/>
    <cellStyle name="Normal 6 23" xfId="39484"/>
    <cellStyle name="Normal 6 24" xfId="39485"/>
    <cellStyle name="Normal 6 25" xfId="39486"/>
    <cellStyle name="Normal 6 26" xfId="39487"/>
    <cellStyle name="Normal 6 27" xfId="39488"/>
    <cellStyle name="Normal 6 28" xfId="39489"/>
    <cellStyle name="Normal 6 29" xfId="39490"/>
    <cellStyle name="Normal 6 3" xfId="39491"/>
    <cellStyle name="Normal 6 3 10" xfId="39492"/>
    <cellStyle name="Normal 6 3 10 2" xfId="39493"/>
    <cellStyle name="Normal 6 3 10 3" xfId="39494"/>
    <cellStyle name="Normal 6 3 10 4" xfId="39495"/>
    <cellStyle name="Normal 6 3 10 5" xfId="39496"/>
    <cellStyle name="Normal 6 3 10 6" xfId="39497"/>
    <cellStyle name="Normal 6 3 11" xfId="39498"/>
    <cellStyle name="Normal 6 3 11 2" xfId="39499"/>
    <cellStyle name="Normal 6 3 11 3" xfId="39500"/>
    <cellStyle name="Normal 6 3 11 4" xfId="39501"/>
    <cellStyle name="Normal 6 3 11 5" xfId="39502"/>
    <cellStyle name="Normal 6 3 11 6" xfId="39503"/>
    <cellStyle name="Normal 6 3 12" xfId="39504"/>
    <cellStyle name="Normal 6 3 13" xfId="39505"/>
    <cellStyle name="Normal 6 3 14" xfId="39506"/>
    <cellStyle name="Normal 6 3 15" xfId="39507"/>
    <cellStyle name="Normal 6 3 16" xfId="39508"/>
    <cellStyle name="Normal 6 3 17" xfId="39509"/>
    <cellStyle name="Normal 6 3 18" xfId="39510"/>
    <cellStyle name="Normal 6 3 2" xfId="39511"/>
    <cellStyle name="Normal 6 3 2 10" xfId="39512"/>
    <cellStyle name="Normal 6 3 2 11" xfId="39513"/>
    <cellStyle name="Normal 6 3 2 12" xfId="39514"/>
    <cellStyle name="Normal 6 3 2 13" xfId="39515"/>
    <cellStyle name="Normal 6 3 2 2" xfId="39516"/>
    <cellStyle name="Normal 6 3 2 2 10" xfId="39517"/>
    <cellStyle name="Normal 6 3 2 2 11" xfId="39518"/>
    <cellStyle name="Normal 6 3 2 2 12" xfId="39519"/>
    <cellStyle name="Normal 6 3 2 2 2" xfId="39520"/>
    <cellStyle name="Normal 6 3 2 2 2 2" xfId="39521"/>
    <cellStyle name="Normal 6 3 2 2 2 3" xfId="39522"/>
    <cellStyle name="Normal 6 3 2 2 2 4" xfId="39523"/>
    <cellStyle name="Normal 6 3 2 2 2 5" xfId="39524"/>
    <cellStyle name="Normal 6 3 2 2 2 6" xfId="39525"/>
    <cellStyle name="Normal 6 3 2 2 3" xfId="39526"/>
    <cellStyle name="Normal 6 3 2 2 3 2" xfId="39527"/>
    <cellStyle name="Normal 6 3 2 2 3 3" xfId="39528"/>
    <cellStyle name="Normal 6 3 2 2 3 4" xfId="39529"/>
    <cellStyle name="Normal 6 3 2 2 3 5" xfId="39530"/>
    <cellStyle name="Normal 6 3 2 2 3 6" xfId="39531"/>
    <cellStyle name="Normal 6 3 2 2 4" xfId="39532"/>
    <cellStyle name="Normal 6 3 2 2 4 2" xfId="39533"/>
    <cellStyle name="Normal 6 3 2 2 4 3" xfId="39534"/>
    <cellStyle name="Normal 6 3 2 2 4 4" xfId="39535"/>
    <cellStyle name="Normal 6 3 2 2 4 5" xfId="39536"/>
    <cellStyle name="Normal 6 3 2 2 4 6" xfId="39537"/>
    <cellStyle name="Normal 6 3 2 2 5" xfId="39538"/>
    <cellStyle name="Normal 6 3 2 2 5 2" xfId="39539"/>
    <cellStyle name="Normal 6 3 2 2 5 3" xfId="39540"/>
    <cellStyle name="Normal 6 3 2 2 5 4" xfId="39541"/>
    <cellStyle name="Normal 6 3 2 2 5 5" xfId="39542"/>
    <cellStyle name="Normal 6 3 2 2 5 6" xfId="39543"/>
    <cellStyle name="Normal 6 3 2 2 6" xfId="39544"/>
    <cellStyle name="Normal 6 3 2 2 6 2" xfId="39545"/>
    <cellStyle name="Normal 6 3 2 2 6 3" xfId="39546"/>
    <cellStyle name="Normal 6 3 2 2 6 4" xfId="39547"/>
    <cellStyle name="Normal 6 3 2 2 6 5" xfId="39548"/>
    <cellStyle name="Normal 6 3 2 2 6 6" xfId="39549"/>
    <cellStyle name="Normal 6 3 2 2 7" xfId="39550"/>
    <cellStyle name="Normal 6 3 2 2 7 2" xfId="39551"/>
    <cellStyle name="Normal 6 3 2 2 7 3" xfId="39552"/>
    <cellStyle name="Normal 6 3 2 2 7 4" xfId="39553"/>
    <cellStyle name="Normal 6 3 2 2 7 5" xfId="39554"/>
    <cellStyle name="Normal 6 3 2 2 7 6" xfId="39555"/>
    <cellStyle name="Normal 6 3 2 2 8" xfId="39556"/>
    <cellStyle name="Normal 6 3 2 2 9" xfId="39557"/>
    <cellStyle name="Normal 6 3 2 3" xfId="39558"/>
    <cellStyle name="Normal 6 3 2 3 2" xfId="39559"/>
    <cellStyle name="Normal 6 3 2 3 3" xfId="39560"/>
    <cellStyle name="Normal 6 3 2 3 4" xfId="39561"/>
    <cellStyle name="Normal 6 3 2 3 5" xfId="39562"/>
    <cellStyle name="Normal 6 3 2 3 6" xfId="39563"/>
    <cellStyle name="Normal 6 3 2 4" xfId="39564"/>
    <cellStyle name="Normal 6 3 2 4 2" xfId="39565"/>
    <cellStyle name="Normal 6 3 2 4 3" xfId="39566"/>
    <cellStyle name="Normal 6 3 2 4 4" xfId="39567"/>
    <cellStyle name="Normal 6 3 2 4 5" xfId="39568"/>
    <cellStyle name="Normal 6 3 2 4 6" xfId="39569"/>
    <cellStyle name="Normal 6 3 2 5" xfId="39570"/>
    <cellStyle name="Normal 6 3 2 5 2" xfId="39571"/>
    <cellStyle name="Normal 6 3 2 5 3" xfId="39572"/>
    <cellStyle name="Normal 6 3 2 5 4" xfId="39573"/>
    <cellStyle name="Normal 6 3 2 5 5" xfId="39574"/>
    <cellStyle name="Normal 6 3 2 5 6" xfId="39575"/>
    <cellStyle name="Normal 6 3 2 6" xfId="39576"/>
    <cellStyle name="Normal 6 3 2 6 2" xfId="39577"/>
    <cellStyle name="Normal 6 3 2 6 3" xfId="39578"/>
    <cellStyle name="Normal 6 3 2 6 4" xfId="39579"/>
    <cellStyle name="Normal 6 3 2 6 5" xfId="39580"/>
    <cellStyle name="Normal 6 3 2 6 6" xfId="39581"/>
    <cellStyle name="Normal 6 3 2 7" xfId="39582"/>
    <cellStyle name="Normal 6 3 2 7 2" xfId="39583"/>
    <cellStyle name="Normal 6 3 2 7 3" xfId="39584"/>
    <cellStyle name="Normal 6 3 2 7 4" xfId="39585"/>
    <cellStyle name="Normal 6 3 2 7 5" xfId="39586"/>
    <cellStyle name="Normal 6 3 2 7 6" xfId="39587"/>
    <cellStyle name="Normal 6 3 2 8" xfId="39588"/>
    <cellStyle name="Normal 6 3 2 8 2" xfId="39589"/>
    <cellStyle name="Normal 6 3 2 8 3" xfId="39590"/>
    <cellStyle name="Normal 6 3 2 8 4" xfId="39591"/>
    <cellStyle name="Normal 6 3 2 8 5" xfId="39592"/>
    <cellStyle name="Normal 6 3 2 8 6" xfId="39593"/>
    <cellStyle name="Normal 6 3 2 9" xfId="39594"/>
    <cellStyle name="Normal 6 3 3" xfId="39595"/>
    <cellStyle name="Normal 6 3 3 10" xfId="39596"/>
    <cellStyle name="Normal 6 3 3 11" xfId="39597"/>
    <cellStyle name="Normal 6 3 3 12" xfId="39598"/>
    <cellStyle name="Normal 6 3 3 13" xfId="39599"/>
    <cellStyle name="Normal 6 3 3 2" xfId="39600"/>
    <cellStyle name="Normal 6 3 3 2 10" xfId="39601"/>
    <cellStyle name="Normal 6 3 3 2 11" xfId="39602"/>
    <cellStyle name="Normal 6 3 3 2 12" xfId="39603"/>
    <cellStyle name="Normal 6 3 3 2 2" xfId="39604"/>
    <cellStyle name="Normal 6 3 3 2 2 2" xfId="39605"/>
    <cellStyle name="Normal 6 3 3 2 2 3" xfId="39606"/>
    <cellStyle name="Normal 6 3 3 2 2 4" xfId="39607"/>
    <cellStyle name="Normal 6 3 3 2 2 5" xfId="39608"/>
    <cellStyle name="Normal 6 3 3 2 2 6" xfId="39609"/>
    <cellStyle name="Normal 6 3 3 2 3" xfId="39610"/>
    <cellStyle name="Normal 6 3 3 2 3 2" xfId="39611"/>
    <cellStyle name="Normal 6 3 3 2 3 3" xfId="39612"/>
    <cellStyle name="Normal 6 3 3 2 3 4" xfId="39613"/>
    <cellStyle name="Normal 6 3 3 2 3 5" xfId="39614"/>
    <cellStyle name="Normal 6 3 3 2 3 6" xfId="39615"/>
    <cellStyle name="Normal 6 3 3 2 4" xfId="39616"/>
    <cellStyle name="Normal 6 3 3 2 4 2" xfId="39617"/>
    <cellStyle name="Normal 6 3 3 2 4 3" xfId="39618"/>
    <cellStyle name="Normal 6 3 3 2 4 4" xfId="39619"/>
    <cellStyle name="Normal 6 3 3 2 4 5" xfId="39620"/>
    <cellStyle name="Normal 6 3 3 2 4 6" xfId="39621"/>
    <cellStyle name="Normal 6 3 3 2 5" xfId="39622"/>
    <cellStyle name="Normal 6 3 3 2 5 2" xfId="39623"/>
    <cellStyle name="Normal 6 3 3 2 5 3" xfId="39624"/>
    <cellStyle name="Normal 6 3 3 2 5 4" xfId="39625"/>
    <cellStyle name="Normal 6 3 3 2 5 5" xfId="39626"/>
    <cellStyle name="Normal 6 3 3 2 5 6" xfId="39627"/>
    <cellStyle name="Normal 6 3 3 2 6" xfId="39628"/>
    <cellStyle name="Normal 6 3 3 2 6 2" xfId="39629"/>
    <cellStyle name="Normal 6 3 3 2 6 3" xfId="39630"/>
    <cellStyle name="Normal 6 3 3 2 6 4" xfId="39631"/>
    <cellStyle name="Normal 6 3 3 2 6 5" xfId="39632"/>
    <cellStyle name="Normal 6 3 3 2 6 6" xfId="39633"/>
    <cellStyle name="Normal 6 3 3 2 7" xfId="39634"/>
    <cellStyle name="Normal 6 3 3 2 7 2" xfId="39635"/>
    <cellStyle name="Normal 6 3 3 2 7 3" xfId="39636"/>
    <cellStyle name="Normal 6 3 3 2 7 4" xfId="39637"/>
    <cellStyle name="Normal 6 3 3 2 7 5" xfId="39638"/>
    <cellStyle name="Normal 6 3 3 2 7 6" xfId="39639"/>
    <cellStyle name="Normal 6 3 3 2 8" xfId="39640"/>
    <cellStyle name="Normal 6 3 3 2 9" xfId="39641"/>
    <cellStyle name="Normal 6 3 3 3" xfId="39642"/>
    <cellStyle name="Normal 6 3 3 3 2" xfId="39643"/>
    <cellStyle name="Normal 6 3 3 3 3" xfId="39644"/>
    <cellStyle name="Normal 6 3 3 3 4" xfId="39645"/>
    <cellStyle name="Normal 6 3 3 3 5" xfId="39646"/>
    <cellStyle name="Normal 6 3 3 3 6" xfId="39647"/>
    <cellStyle name="Normal 6 3 3 4" xfId="39648"/>
    <cellStyle name="Normal 6 3 3 4 2" xfId="39649"/>
    <cellStyle name="Normal 6 3 3 4 3" xfId="39650"/>
    <cellStyle name="Normal 6 3 3 4 4" xfId="39651"/>
    <cellStyle name="Normal 6 3 3 4 5" xfId="39652"/>
    <cellStyle name="Normal 6 3 3 4 6" xfId="39653"/>
    <cellStyle name="Normal 6 3 3 5" xfId="39654"/>
    <cellStyle name="Normal 6 3 3 5 2" xfId="39655"/>
    <cellStyle name="Normal 6 3 3 5 3" xfId="39656"/>
    <cellStyle name="Normal 6 3 3 5 4" xfId="39657"/>
    <cellStyle name="Normal 6 3 3 5 5" xfId="39658"/>
    <cellStyle name="Normal 6 3 3 5 6" xfId="39659"/>
    <cellStyle name="Normal 6 3 3 6" xfId="39660"/>
    <cellStyle name="Normal 6 3 3 6 2" xfId="39661"/>
    <cellStyle name="Normal 6 3 3 6 3" xfId="39662"/>
    <cellStyle name="Normal 6 3 3 6 4" xfId="39663"/>
    <cellStyle name="Normal 6 3 3 6 5" xfId="39664"/>
    <cellStyle name="Normal 6 3 3 6 6" xfId="39665"/>
    <cellStyle name="Normal 6 3 3 7" xfId="39666"/>
    <cellStyle name="Normal 6 3 3 7 2" xfId="39667"/>
    <cellStyle name="Normal 6 3 3 7 3" xfId="39668"/>
    <cellStyle name="Normal 6 3 3 7 4" xfId="39669"/>
    <cellStyle name="Normal 6 3 3 7 5" xfId="39670"/>
    <cellStyle name="Normal 6 3 3 7 6" xfId="39671"/>
    <cellStyle name="Normal 6 3 3 8" xfId="39672"/>
    <cellStyle name="Normal 6 3 3 8 2" xfId="39673"/>
    <cellStyle name="Normal 6 3 3 8 3" xfId="39674"/>
    <cellStyle name="Normal 6 3 3 8 4" xfId="39675"/>
    <cellStyle name="Normal 6 3 3 8 5" xfId="39676"/>
    <cellStyle name="Normal 6 3 3 8 6" xfId="39677"/>
    <cellStyle name="Normal 6 3 3 9" xfId="39678"/>
    <cellStyle name="Normal 6 3 4" xfId="39679"/>
    <cellStyle name="Normal 6 3 4 10" xfId="39680"/>
    <cellStyle name="Normal 6 3 4 11" xfId="39681"/>
    <cellStyle name="Normal 6 3 4 12" xfId="39682"/>
    <cellStyle name="Normal 6 3 4 13" xfId="39683"/>
    <cellStyle name="Normal 6 3 4 2" xfId="39684"/>
    <cellStyle name="Normal 6 3 4 2 10" xfId="39685"/>
    <cellStyle name="Normal 6 3 4 2 11" xfId="39686"/>
    <cellStyle name="Normal 6 3 4 2 12" xfId="39687"/>
    <cellStyle name="Normal 6 3 4 2 2" xfId="39688"/>
    <cellStyle name="Normal 6 3 4 2 2 2" xfId="39689"/>
    <cellStyle name="Normal 6 3 4 2 2 3" xfId="39690"/>
    <cellStyle name="Normal 6 3 4 2 2 4" xfId="39691"/>
    <cellStyle name="Normal 6 3 4 2 2 5" xfId="39692"/>
    <cellStyle name="Normal 6 3 4 2 2 6" xfId="39693"/>
    <cellStyle name="Normal 6 3 4 2 3" xfId="39694"/>
    <cellStyle name="Normal 6 3 4 2 3 2" xfId="39695"/>
    <cellStyle name="Normal 6 3 4 2 3 3" xfId="39696"/>
    <cellStyle name="Normal 6 3 4 2 3 4" xfId="39697"/>
    <cellStyle name="Normal 6 3 4 2 3 5" xfId="39698"/>
    <cellStyle name="Normal 6 3 4 2 3 6" xfId="39699"/>
    <cellStyle name="Normal 6 3 4 2 4" xfId="39700"/>
    <cellStyle name="Normal 6 3 4 2 4 2" xfId="39701"/>
    <cellStyle name="Normal 6 3 4 2 4 3" xfId="39702"/>
    <cellStyle name="Normal 6 3 4 2 4 4" xfId="39703"/>
    <cellStyle name="Normal 6 3 4 2 4 5" xfId="39704"/>
    <cellStyle name="Normal 6 3 4 2 4 6" xfId="39705"/>
    <cellStyle name="Normal 6 3 4 2 5" xfId="39706"/>
    <cellStyle name="Normal 6 3 4 2 5 2" xfId="39707"/>
    <cellStyle name="Normal 6 3 4 2 5 3" xfId="39708"/>
    <cellStyle name="Normal 6 3 4 2 5 4" xfId="39709"/>
    <cellStyle name="Normal 6 3 4 2 5 5" xfId="39710"/>
    <cellStyle name="Normal 6 3 4 2 5 6" xfId="39711"/>
    <cellStyle name="Normal 6 3 4 2 6" xfId="39712"/>
    <cellStyle name="Normal 6 3 4 2 6 2" xfId="39713"/>
    <cellStyle name="Normal 6 3 4 2 6 3" xfId="39714"/>
    <cellStyle name="Normal 6 3 4 2 6 4" xfId="39715"/>
    <cellStyle name="Normal 6 3 4 2 6 5" xfId="39716"/>
    <cellStyle name="Normal 6 3 4 2 6 6" xfId="39717"/>
    <cellStyle name="Normal 6 3 4 2 7" xfId="39718"/>
    <cellStyle name="Normal 6 3 4 2 7 2" xfId="39719"/>
    <cellStyle name="Normal 6 3 4 2 7 3" xfId="39720"/>
    <cellStyle name="Normal 6 3 4 2 7 4" xfId="39721"/>
    <cellStyle name="Normal 6 3 4 2 7 5" xfId="39722"/>
    <cellStyle name="Normal 6 3 4 2 7 6" xfId="39723"/>
    <cellStyle name="Normal 6 3 4 2 8" xfId="39724"/>
    <cellStyle name="Normal 6 3 4 2 9" xfId="39725"/>
    <cellStyle name="Normal 6 3 4 3" xfId="39726"/>
    <cellStyle name="Normal 6 3 4 3 2" xfId="39727"/>
    <cellStyle name="Normal 6 3 4 3 3" xfId="39728"/>
    <cellStyle name="Normal 6 3 4 3 4" xfId="39729"/>
    <cellStyle name="Normal 6 3 4 3 5" xfId="39730"/>
    <cellStyle name="Normal 6 3 4 3 6" xfId="39731"/>
    <cellStyle name="Normal 6 3 4 4" xfId="39732"/>
    <cellStyle name="Normal 6 3 4 4 2" xfId="39733"/>
    <cellStyle name="Normal 6 3 4 4 3" xfId="39734"/>
    <cellStyle name="Normal 6 3 4 4 4" xfId="39735"/>
    <cellStyle name="Normal 6 3 4 4 5" xfId="39736"/>
    <cellStyle name="Normal 6 3 4 4 6" xfId="39737"/>
    <cellStyle name="Normal 6 3 4 5" xfId="39738"/>
    <cellStyle name="Normal 6 3 4 5 2" xfId="39739"/>
    <cellStyle name="Normal 6 3 4 5 3" xfId="39740"/>
    <cellStyle name="Normal 6 3 4 5 4" xfId="39741"/>
    <cellStyle name="Normal 6 3 4 5 5" xfId="39742"/>
    <cellStyle name="Normal 6 3 4 5 6" xfId="39743"/>
    <cellStyle name="Normal 6 3 4 6" xfId="39744"/>
    <cellStyle name="Normal 6 3 4 6 2" xfId="39745"/>
    <cellStyle name="Normal 6 3 4 6 3" xfId="39746"/>
    <cellStyle name="Normal 6 3 4 6 4" xfId="39747"/>
    <cellStyle name="Normal 6 3 4 6 5" xfId="39748"/>
    <cellStyle name="Normal 6 3 4 6 6" xfId="39749"/>
    <cellStyle name="Normal 6 3 4 7" xfId="39750"/>
    <cellStyle name="Normal 6 3 4 7 2" xfId="39751"/>
    <cellStyle name="Normal 6 3 4 7 3" xfId="39752"/>
    <cellStyle name="Normal 6 3 4 7 4" xfId="39753"/>
    <cellStyle name="Normal 6 3 4 7 5" xfId="39754"/>
    <cellStyle name="Normal 6 3 4 7 6" xfId="39755"/>
    <cellStyle name="Normal 6 3 4 8" xfId="39756"/>
    <cellStyle name="Normal 6 3 4 8 2" xfId="39757"/>
    <cellStyle name="Normal 6 3 4 8 3" xfId="39758"/>
    <cellStyle name="Normal 6 3 4 8 4" xfId="39759"/>
    <cellStyle name="Normal 6 3 4 8 5" xfId="39760"/>
    <cellStyle name="Normal 6 3 4 8 6" xfId="39761"/>
    <cellStyle name="Normal 6 3 4 9" xfId="39762"/>
    <cellStyle name="Normal 6 3 5" xfId="39763"/>
    <cellStyle name="Normal 6 3 5 10" xfId="39764"/>
    <cellStyle name="Normal 6 3 5 11" xfId="39765"/>
    <cellStyle name="Normal 6 3 5 12" xfId="39766"/>
    <cellStyle name="Normal 6 3 5 2" xfId="39767"/>
    <cellStyle name="Normal 6 3 5 2 2" xfId="39768"/>
    <cellStyle name="Normal 6 3 5 2 3" xfId="39769"/>
    <cellStyle name="Normal 6 3 5 2 4" xfId="39770"/>
    <cellStyle name="Normal 6 3 5 2 5" xfId="39771"/>
    <cellStyle name="Normal 6 3 5 2 6" xfId="39772"/>
    <cellStyle name="Normal 6 3 5 3" xfId="39773"/>
    <cellStyle name="Normal 6 3 5 3 2" xfId="39774"/>
    <cellStyle name="Normal 6 3 5 3 3" xfId="39775"/>
    <cellStyle name="Normal 6 3 5 3 4" xfId="39776"/>
    <cellStyle name="Normal 6 3 5 3 5" xfId="39777"/>
    <cellStyle name="Normal 6 3 5 3 6" xfId="39778"/>
    <cellStyle name="Normal 6 3 5 4" xfId="39779"/>
    <cellStyle name="Normal 6 3 5 4 2" xfId="39780"/>
    <cellStyle name="Normal 6 3 5 4 3" xfId="39781"/>
    <cellStyle name="Normal 6 3 5 4 4" xfId="39782"/>
    <cellStyle name="Normal 6 3 5 4 5" xfId="39783"/>
    <cellStyle name="Normal 6 3 5 4 6" xfId="39784"/>
    <cellStyle name="Normal 6 3 5 5" xfId="39785"/>
    <cellStyle name="Normal 6 3 5 5 2" xfId="39786"/>
    <cellStyle name="Normal 6 3 5 5 3" xfId="39787"/>
    <cellStyle name="Normal 6 3 5 5 4" xfId="39788"/>
    <cellStyle name="Normal 6 3 5 5 5" xfId="39789"/>
    <cellStyle name="Normal 6 3 5 5 6" xfId="39790"/>
    <cellStyle name="Normal 6 3 5 6" xfId="39791"/>
    <cellStyle name="Normal 6 3 5 6 2" xfId="39792"/>
    <cellStyle name="Normal 6 3 5 6 3" xfId="39793"/>
    <cellStyle name="Normal 6 3 5 6 4" xfId="39794"/>
    <cellStyle name="Normal 6 3 5 6 5" xfId="39795"/>
    <cellStyle name="Normal 6 3 5 6 6" xfId="39796"/>
    <cellStyle name="Normal 6 3 5 7" xfId="39797"/>
    <cellStyle name="Normal 6 3 5 7 2" xfId="39798"/>
    <cellStyle name="Normal 6 3 5 7 3" xfId="39799"/>
    <cellStyle name="Normal 6 3 5 7 4" xfId="39800"/>
    <cellStyle name="Normal 6 3 5 7 5" xfId="39801"/>
    <cellStyle name="Normal 6 3 5 7 6" xfId="39802"/>
    <cellStyle name="Normal 6 3 5 8" xfId="39803"/>
    <cellStyle name="Normal 6 3 5 9" xfId="39804"/>
    <cellStyle name="Normal 6 3 6" xfId="39805"/>
    <cellStyle name="Normal 6 3 6 2" xfId="39806"/>
    <cellStyle name="Normal 6 3 6 3" xfId="39807"/>
    <cellStyle name="Normal 6 3 6 4" xfId="39808"/>
    <cellStyle name="Normal 6 3 6 5" xfId="39809"/>
    <cellStyle name="Normal 6 3 6 6" xfId="39810"/>
    <cellStyle name="Normal 6 3 7" xfId="39811"/>
    <cellStyle name="Normal 6 3 7 2" xfId="39812"/>
    <cellStyle name="Normal 6 3 7 3" xfId="39813"/>
    <cellStyle name="Normal 6 3 7 4" xfId="39814"/>
    <cellStyle name="Normal 6 3 7 5" xfId="39815"/>
    <cellStyle name="Normal 6 3 7 6" xfId="39816"/>
    <cellStyle name="Normal 6 3 8" xfId="39817"/>
    <cellStyle name="Normal 6 3 8 2" xfId="39818"/>
    <cellStyle name="Normal 6 3 8 3" xfId="39819"/>
    <cellStyle name="Normal 6 3 8 4" xfId="39820"/>
    <cellStyle name="Normal 6 3 8 5" xfId="39821"/>
    <cellStyle name="Normal 6 3 8 6" xfId="39822"/>
    <cellStyle name="Normal 6 3 9" xfId="39823"/>
    <cellStyle name="Normal 6 3 9 2" xfId="39824"/>
    <cellStyle name="Normal 6 3 9 3" xfId="39825"/>
    <cellStyle name="Normal 6 3 9 4" xfId="39826"/>
    <cellStyle name="Normal 6 3 9 5" xfId="39827"/>
    <cellStyle name="Normal 6 3 9 6" xfId="39828"/>
    <cellStyle name="Normal 6 30" xfId="39829"/>
    <cellStyle name="Normal 6 4" xfId="39830"/>
    <cellStyle name="Normal 6 4 10" xfId="39831"/>
    <cellStyle name="Normal 6 4 10 2" xfId="39832"/>
    <cellStyle name="Normal 6 4 10 3" xfId="39833"/>
    <cellStyle name="Normal 6 4 10 4" xfId="39834"/>
    <cellStyle name="Normal 6 4 10 5" xfId="39835"/>
    <cellStyle name="Normal 6 4 10 6" xfId="39836"/>
    <cellStyle name="Normal 6 4 11" xfId="39837"/>
    <cellStyle name="Normal 6 4 11 2" xfId="39838"/>
    <cellStyle name="Normal 6 4 11 3" xfId="39839"/>
    <cellStyle name="Normal 6 4 11 4" xfId="39840"/>
    <cellStyle name="Normal 6 4 11 5" xfId="39841"/>
    <cellStyle name="Normal 6 4 11 6" xfId="39842"/>
    <cellStyle name="Normal 6 4 12" xfId="39843"/>
    <cellStyle name="Normal 6 4 13" xfId="39844"/>
    <cellStyle name="Normal 6 4 14" xfId="39845"/>
    <cellStyle name="Normal 6 4 15" xfId="39846"/>
    <cellStyle name="Normal 6 4 16" xfId="39847"/>
    <cellStyle name="Normal 6 4 17" xfId="39848"/>
    <cellStyle name="Normal 6 4 18" xfId="39849"/>
    <cellStyle name="Normal 6 4 2" xfId="39850"/>
    <cellStyle name="Normal 6 4 2 10" xfId="39851"/>
    <cellStyle name="Normal 6 4 2 11" xfId="39852"/>
    <cellStyle name="Normal 6 4 2 12" xfId="39853"/>
    <cellStyle name="Normal 6 4 2 13" xfId="39854"/>
    <cellStyle name="Normal 6 4 2 2" xfId="39855"/>
    <cellStyle name="Normal 6 4 2 2 10" xfId="39856"/>
    <cellStyle name="Normal 6 4 2 2 11" xfId="39857"/>
    <cellStyle name="Normal 6 4 2 2 12" xfId="39858"/>
    <cellStyle name="Normal 6 4 2 2 2" xfId="39859"/>
    <cellStyle name="Normal 6 4 2 2 2 2" xfId="39860"/>
    <cellStyle name="Normal 6 4 2 2 2 3" xfId="39861"/>
    <cellStyle name="Normal 6 4 2 2 2 4" xfId="39862"/>
    <cellStyle name="Normal 6 4 2 2 2 5" xfId="39863"/>
    <cellStyle name="Normal 6 4 2 2 2 6" xfId="39864"/>
    <cellStyle name="Normal 6 4 2 2 3" xfId="39865"/>
    <cellStyle name="Normal 6 4 2 2 3 2" xfId="39866"/>
    <cellStyle name="Normal 6 4 2 2 3 3" xfId="39867"/>
    <cellStyle name="Normal 6 4 2 2 3 4" xfId="39868"/>
    <cellStyle name="Normal 6 4 2 2 3 5" xfId="39869"/>
    <cellStyle name="Normal 6 4 2 2 3 6" xfId="39870"/>
    <cellStyle name="Normal 6 4 2 2 4" xfId="39871"/>
    <cellStyle name="Normal 6 4 2 2 4 2" xfId="39872"/>
    <cellStyle name="Normal 6 4 2 2 4 3" xfId="39873"/>
    <cellStyle name="Normal 6 4 2 2 4 4" xfId="39874"/>
    <cellStyle name="Normal 6 4 2 2 4 5" xfId="39875"/>
    <cellStyle name="Normal 6 4 2 2 4 6" xfId="39876"/>
    <cellStyle name="Normal 6 4 2 2 5" xfId="39877"/>
    <cellStyle name="Normal 6 4 2 2 5 2" xfId="39878"/>
    <cellStyle name="Normal 6 4 2 2 5 3" xfId="39879"/>
    <cellStyle name="Normal 6 4 2 2 5 4" xfId="39880"/>
    <cellStyle name="Normal 6 4 2 2 5 5" xfId="39881"/>
    <cellStyle name="Normal 6 4 2 2 5 6" xfId="39882"/>
    <cellStyle name="Normal 6 4 2 2 6" xfId="39883"/>
    <cellStyle name="Normal 6 4 2 2 6 2" xfId="39884"/>
    <cellStyle name="Normal 6 4 2 2 6 3" xfId="39885"/>
    <cellStyle name="Normal 6 4 2 2 6 4" xfId="39886"/>
    <cellStyle name="Normal 6 4 2 2 6 5" xfId="39887"/>
    <cellStyle name="Normal 6 4 2 2 6 6" xfId="39888"/>
    <cellStyle name="Normal 6 4 2 2 7" xfId="39889"/>
    <cellStyle name="Normal 6 4 2 2 7 2" xfId="39890"/>
    <cellStyle name="Normal 6 4 2 2 7 3" xfId="39891"/>
    <cellStyle name="Normal 6 4 2 2 7 4" xfId="39892"/>
    <cellStyle name="Normal 6 4 2 2 7 5" xfId="39893"/>
    <cellStyle name="Normal 6 4 2 2 7 6" xfId="39894"/>
    <cellStyle name="Normal 6 4 2 2 8" xfId="39895"/>
    <cellStyle name="Normal 6 4 2 2 9" xfId="39896"/>
    <cellStyle name="Normal 6 4 2 3" xfId="39897"/>
    <cellStyle name="Normal 6 4 2 3 2" xfId="39898"/>
    <cellStyle name="Normal 6 4 2 3 3" xfId="39899"/>
    <cellStyle name="Normal 6 4 2 3 4" xfId="39900"/>
    <cellStyle name="Normal 6 4 2 3 5" xfId="39901"/>
    <cellStyle name="Normal 6 4 2 3 6" xfId="39902"/>
    <cellStyle name="Normal 6 4 2 4" xfId="39903"/>
    <cellStyle name="Normal 6 4 2 4 2" xfId="39904"/>
    <cellStyle name="Normal 6 4 2 4 3" xfId="39905"/>
    <cellStyle name="Normal 6 4 2 4 4" xfId="39906"/>
    <cellStyle name="Normal 6 4 2 4 5" xfId="39907"/>
    <cellStyle name="Normal 6 4 2 4 6" xfId="39908"/>
    <cellStyle name="Normal 6 4 2 5" xfId="39909"/>
    <cellStyle name="Normal 6 4 2 5 2" xfId="39910"/>
    <cellStyle name="Normal 6 4 2 5 3" xfId="39911"/>
    <cellStyle name="Normal 6 4 2 5 4" xfId="39912"/>
    <cellStyle name="Normal 6 4 2 5 5" xfId="39913"/>
    <cellStyle name="Normal 6 4 2 5 6" xfId="39914"/>
    <cellStyle name="Normal 6 4 2 6" xfId="39915"/>
    <cellStyle name="Normal 6 4 2 6 2" xfId="39916"/>
    <cellStyle name="Normal 6 4 2 6 3" xfId="39917"/>
    <cellStyle name="Normal 6 4 2 6 4" xfId="39918"/>
    <cellStyle name="Normal 6 4 2 6 5" xfId="39919"/>
    <cellStyle name="Normal 6 4 2 6 6" xfId="39920"/>
    <cellStyle name="Normal 6 4 2 7" xfId="39921"/>
    <cellStyle name="Normal 6 4 2 7 2" xfId="39922"/>
    <cellStyle name="Normal 6 4 2 7 3" xfId="39923"/>
    <cellStyle name="Normal 6 4 2 7 4" xfId="39924"/>
    <cellStyle name="Normal 6 4 2 7 5" xfId="39925"/>
    <cellStyle name="Normal 6 4 2 7 6" xfId="39926"/>
    <cellStyle name="Normal 6 4 2 8" xfId="39927"/>
    <cellStyle name="Normal 6 4 2 8 2" xfId="39928"/>
    <cellStyle name="Normal 6 4 2 8 3" xfId="39929"/>
    <cellStyle name="Normal 6 4 2 8 4" xfId="39930"/>
    <cellStyle name="Normal 6 4 2 8 5" xfId="39931"/>
    <cellStyle name="Normal 6 4 2 8 6" xfId="39932"/>
    <cellStyle name="Normal 6 4 2 9" xfId="39933"/>
    <cellStyle name="Normal 6 4 3" xfId="39934"/>
    <cellStyle name="Normal 6 4 3 10" xfId="39935"/>
    <cellStyle name="Normal 6 4 3 11" xfId="39936"/>
    <cellStyle name="Normal 6 4 3 12" xfId="39937"/>
    <cellStyle name="Normal 6 4 3 13" xfId="39938"/>
    <cellStyle name="Normal 6 4 3 2" xfId="39939"/>
    <cellStyle name="Normal 6 4 3 2 10" xfId="39940"/>
    <cellStyle name="Normal 6 4 3 2 11" xfId="39941"/>
    <cellStyle name="Normal 6 4 3 2 12" xfId="39942"/>
    <cellStyle name="Normal 6 4 3 2 2" xfId="39943"/>
    <cellStyle name="Normal 6 4 3 2 2 2" xfId="39944"/>
    <cellStyle name="Normal 6 4 3 2 2 3" xfId="39945"/>
    <cellStyle name="Normal 6 4 3 2 2 4" xfId="39946"/>
    <cellStyle name="Normal 6 4 3 2 2 5" xfId="39947"/>
    <cellStyle name="Normal 6 4 3 2 2 6" xfId="39948"/>
    <cellStyle name="Normal 6 4 3 2 3" xfId="39949"/>
    <cellStyle name="Normal 6 4 3 2 3 2" xfId="39950"/>
    <cellStyle name="Normal 6 4 3 2 3 3" xfId="39951"/>
    <cellStyle name="Normal 6 4 3 2 3 4" xfId="39952"/>
    <cellStyle name="Normal 6 4 3 2 3 5" xfId="39953"/>
    <cellStyle name="Normal 6 4 3 2 3 6" xfId="39954"/>
    <cellStyle name="Normal 6 4 3 2 4" xfId="39955"/>
    <cellStyle name="Normal 6 4 3 2 4 2" xfId="39956"/>
    <cellStyle name="Normal 6 4 3 2 4 3" xfId="39957"/>
    <cellStyle name="Normal 6 4 3 2 4 4" xfId="39958"/>
    <cellStyle name="Normal 6 4 3 2 4 5" xfId="39959"/>
    <cellStyle name="Normal 6 4 3 2 4 6" xfId="39960"/>
    <cellStyle name="Normal 6 4 3 2 5" xfId="39961"/>
    <cellStyle name="Normal 6 4 3 2 5 2" xfId="39962"/>
    <cellStyle name="Normal 6 4 3 2 5 3" xfId="39963"/>
    <cellStyle name="Normal 6 4 3 2 5 4" xfId="39964"/>
    <cellStyle name="Normal 6 4 3 2 5 5" xfId="39965"/>
    <cellStyle name="Normal 6 4 3 2 5 6" xfId="39966"/>
    <cellStyle name="Normal 6 4 3 2 6" xfId="39967"/>
    <cellStyle name="Normal 6 4 3 2 6 2" xfId="39968"/>
    <cellStyle name="Normal 6 4 3 2 6 3" xfId="39969"/>
    <cellStyle name="Normal 6 4 3 2 6 4" xfId="39970"/>
    <cellStyle name="Normal 6 4 3 2 6 5" xfId="39971"/>
    <cellStyle name="Normal 6 4 3 2 6 6" xfId="39972"/>
    <cellStyle name="Normal 6 4 3 2 7" xfId="39973"/>
    <cellStyle name="Normal 6 4 3 2 7 2" xfId="39974"/>
    <cellStyle name="Normal 6 4 3 2 7 3" xfId="39975"/>
    <cellStyle name="Normal 6 4 3 2 7 4" xfId="39976"/>
    <cellStyle name="Normal 6 4 3 2 7 5" xfId="39977"/>
    <cellStyle name="Normal 6 4 3 2 7 6" xfId="39978"/>
    <cellStyle name="Normal 6 4 3 2 8" xfId="39979"/>
    <cellStyle name="Normal 6 4 3 2 9" xfId="39980"/>
    <cellStyle name="Normal 6 4 3 3" xfId="39981"/>
    <cellStyle name="Normal 6 4 3 3 2" xfId="39982"/>
    <cellStyle name="Normal 6 4 3 3 3" xfId="39983"/>
    <cellStyle name="Normal 6 4 3 3 4" xfId="39984"/>
    <cellStyle name="Normal 6 4 3 3 5" xfId="39985"/>
    <cellStyle name="Normal 6 4 3 3 6" xfId="39986"/>
    <cellStyle name="Normal 6 4 3 4" xfId="39987"/>
    <cellStyle name="Normal 6 4 3 4 2" xfId="39988"/>
    <cellStyle name="Normal 6 4 3 4 3" xfId="39989"/>
    <cellStyle name="Normal 6 4 3 4 4" xfId="39990"/>
    <cellStyle name="Normal 6 4 3 4 5" xfId="39991"/>
    <cellStyle name="Normal 6 4 3 4 6" xfId="39992"/>
    <cellStyle name="Normal 6 4 3 5" xfId="39993"/>
    <cellStyle name="Normal 6 4 3 5 2" xfId="39994"/>
    <cellStyle name="Normal 6 4 3 5 3" xfId="39995"/>
    <cellStyle name="Normal 6 4 3 5 4" xfId="39996"/>
    <cellStyle name="Normal 6 4 3 5 5" xfId="39997"/>
    <cellStyle name="Normal 6 4 3 5 6" xfId="39998"/>
    <cellStyle name="Normal 6 4 3 6" xfId="39999"/>
    <cellStyle name="Normal 6 4 3 6 2" xfId="40000"/>
    <cellStyle name="Normal 6 4 3 6 3" xfId="40001"/>
    <cellStyle name="Normal 6 4 3 6 4" xfId="40002"/>
    <cellStyle name="Normal 6 4 3 6 5" xfId="40003"/>
    <cellStyle name="Normal 6 4 3 6 6" xfId="40004"/>
    <cellStyle name="Normal 6 4 3 7" xfId="40005"/>
    <cellStyle name="Normal 6 4 3 7 2" xfId="40006"/>
    <cellStyle name="Normal 6 4 3 7 3" xfId="40007"/>
    <cellStyle name="Normal 6 4 3 7 4" xfId="40008"/>
    <cellStyle name="Normal 6 4 3 7 5" xfId="40009"/>
    <cellStyle name="Normal 6 4 3 7 6" xfId="40010"/>
    <cellStyle name="Normal 6 4 3 8" xfId="40011"/>
    <cellStyle name="Normal 6 4 3 8 2" xfId="40012"/>
    <cellStyle name="Normal 6 4 3 8 3" xfId="40013"/>
    <cellStyle name="Normal 6 4 3 8 4" xfId="40014"/>
    <cellStyle name="Normal 6 4 3 8 5" xfId="40015"/>
    <cellStyle name="Normal 6 4 3 8 6" xfId="40016"/>
    <cellStyle name="Normal 6 4 3 9" xfId="40017"/>
    <cellStyle name="Normal 6 4 4" xfId="40018"/>
    <cellStyle name="Normal 6 4 4 10" xfId="40019"/>
    <cellStyle name="Normal 6 4 4 11" xfId="40020"/>
    <cellStyle name="Normal 6 4 4 12" xfId="40021"/>
    <cellStyle name="Normal 6 4 4 13" xfId="40022"/>
    <cellStyle name="Normal 6 4 4 2" xfId="40023"/>
    <cellStyle name="Normal 6 4 4 2 10" xfId="40024"/>
    <cellStyle name="Normal 6 4 4 2 11" xfId="40025"/>
    <cellStyle name="Normal 6 4 4 2 12" xfId="40026"/>
    <cellStyle name="Normal 6 4 4 2 2" xfId="40027"/>
    <cellStyle name="Normal 6 4 4 2 2 2" xfId="40028"/>
    <cellStyle name="Normal 6 4 4 2 2 3" xfId="40029"/>
    <cellStyle name="Normal 6 4 4 2 2 4" xfId="40030"/>
    <cellStyle name="Normal 6 4 4 2 2 5" xfId="40031"/>
    <cellStyle name="Normal 6 4 4 2 2 6" xfId="40032"/>
    <cellStyle name="Normal 6 4 4 2 3" xfId="40033"/>
    <cellStyle name="Normal 6 4 4 2 3 2" xfId="40034"/>
    <cellStyle name="Normal 6 4 4 2 3 3" xfId="40035"/>
    <cellStyle name="Normal 6 4 4 2 3 4" xfId="40036"/>
    <cellStyle name="Normal 6 4 4 2 3 5" xfId="40037"/>
    <cellStyle name="Normal 6 4 4 2 3 6" xfId="40038"/>
    <cellStyle name="Normal 6 4 4 2 4" xfId="40039"/>
    <cellStyle name="Normal 6 4 4 2 4 2" xfId="40040"/>
    <cellStyle name="Normal 6 4 4 2 4 3" xfId="40041"/>
    <cellStyle name="Normal 6 4 4 2 4 4" xfId="40042"/>
    <cellStyle name="Normal 6 4 4 2 4 5" xfId="40043"/>
    <cellStyle name="Normal 6 4 4 2 4 6" xfId="40044"/>
    <cellStyle name="Normal 6 4 4 2 5" xfId="40045"/>
    <cellStyle name="Normal 6 4 4 2 5 2" xfId="40046"/>
    <cellStyle name="Normal 6 4 4 2 5 3" xfId="40047"/>
    <cellStyle name="Normal 6 4 4 2 5 4" xfId="40048"/>
    <cellStyle name="Normal 6 4 4 2 5 5" xfId="40049"/>
    <cellStyle name="Normal 6 4 4 2 5 6" xfId="40050"/>
    <cellStyle name="Normal 6 4 4 2 6" xfId="40051"/>
    <cellStyle name="Normal 6 4 4 2 6 2" xfId="40052"/>
    <cellStyle name="Normal 6 4 4 2 6 3" xfId="40053"/>
    <cellStyle name="Normal 6 4 4 2 6 4" xfId="40054"/>
    <cellStyle name="Normal 6 4 4 2 6 5" xfId="40055"/>
    <cellStyle name="Normal 6 4 4 2 6 6" xfId="40056"/>
    <cellStyle name="Normal 6 4 4 2 7" xfId="40057"/>
    <cellStyle name="Normal 6 4 4 2 7 2" xfId="40058"/>
    <cellStyle name="Normal 6 4 4 2 7 3" xfId="40059"/>
    <cellStyle name="Normal 6 4 4 2 7 4" xfId="40060"/>
    <cellStyle name="Normal 6 4 4 2 7 5" xfId="40061"/>
    <cellStyle name="Normal 6 4 4 2 7 6" xfId="40062"/>
    <cellStyle name="Normal 6 4 4 2 8" xfId="40063"/>
    <cellStyle name="Normal 6 4 4 2 9" xfId="40064"/>
    <cellStyle name="Normal 6 4 4 3" xfId="40065"/>
    <cellStyle name="Normal 6 4 4 3 2" xfId="40066"/>
    <cellStyle name="Normal 6 4 4 3 3" xfId="40067"/>
    <cellStyle name="Normal 6 4 4 3 4" xfId="40068"/>
    <cellStyle name="Normal 6 4 4 3 5" xfId="40069"/>
    <cellStyle name="Normal 6 4 4 3 6" xfId="40070"/>
    <cellStyle name="Normal 6 4 4 4" xfId="40071"/>
    <cellStyle name="Normal 6 4 4 4 2" xfId="40072"/>
    <cellStyle name="Normal 6 4 4 4 3" xfId="40073"/>
    <cellStyle name="Normal 6 4 4 4 4" xfId="40074"/>
    <cellStyle name="Normal 6 4 4 4 5" xfId="40075"/>
    <cellStyle name="Normal 6 4 4 4 6" xfId="40076"/>
    <cellStyle name="Normal 6 4 4 5" xfId="40077"/>
    <cellStyle name="Normal 6 4 4 5 2" xfId="40078"/>
    <cellStyle name="Normal 6 4 4 5 3" xfId="40079"/>
    <cellStyle name="Normal 6 4 4 5 4" xfId="40080"/>
    <cellStyle name="Normal 6 4 4 5 5" xfId="40081"/>
    <cellStyle name="Normal 6 4 4 5 6" xfId="40082"/>
    <cellStyle name="Normal 6 4 4 6" xfId="40083"/>
    <cellStyle name="Normal 6 4 4 6 2" xfId="40084"/>
    <cellStyle name="Normal 6 4 4 6 3" xfId="40085"/>
    <cellStyle name="Normal 6 4 4 6 4" xfId="40086"/>
    <cellStyle name="Normal 6 4 4 6 5" xfId="40087"/>
    <cellStyle name="Normal 6 4 4 6 6" xfId="40088"/>
    <cellStyle name="Normal 6 4 4 7" xfId="40089"/>
    <cellStyle name="Normal 6 4 4 7 2" xfId="40090"/>
    <cellStyle name="Normal 6 4 4 7 3" xfId="40091"/>
    <cellStyle name="Normal 6 4 4 7 4" xfId="40092"/>
    <cellStyle name="Normal 6 4 4 7 5" xfId="40093"/>
    <cellStyle name="Normal 6 4 4 7 6" xfId="40094"/>
    <cellStyle name="Normal 6 4 4 8" xfId="40095"/>
    <cellStyle name="Normal 6 4 4 8 2" xfId="40096"/>
    <cellStyle name="Normal 6 4 4 8 3" xfId="40097"/>
    <cellStyle name="Normal 6 4 4 8 4" xfId="40098"/>
    <cellStyle name="Normal 6 4 4 8 5" xfId="40099"/>
    <cellStyle name="Normal 6 4 4 8 6" xfId="40100"/>
    <cellStyle name="Normal 6 4 4 9" xfId="40101"/>
    <cellStyle name="Normal 6 4 5" xfId="40102"/>
    <cellStyle name="Normal 6 4 5 10" xfId="40103"/>
    <cellStyle name="Normal 6 4 5 11" xfId="40104"/>
    <cellStyle name="Normal 6 4 5 12" xfId="40105"/>
    <cellStyle name="Normal 6 4 5 2" xfId="40106"/>
    <cellStyle name="Normal 6 4 5 2 2" xfId="40107"/>
    <cellStyle name="Normal 6 4 5 2 3" xfId="40108"/>
    <cellStyle name="Normal 6 4 5 2 4" xfId="40109"/>
    <cellStyle name="Normal 6 4 5 2 5" xfId="40110"/>
    <cellStyle name="Normal 6 4 5 2 6" xfId="40111"/>
    <cellStyle name="Normal 6 4 5 3" xfId="40112"/>
    <cellStyle name="Normal 6 4 5 3 2" xfId="40113"/>
    <cellStyle name="Normal 6 4 5 3 3" xfId="40114"/>
    <cellStyle name="Normal 6 4 5 3 4" xfId="40115"/>
    <cellStyle name="Normal 6 4 5 3 5" xfId="40116"/>
    <cellStyle name="Normal 6 4 5 3 6" xfId="40117"/>
    <cellStyle name="Normal 6 4 5 4" xfId="40118"/>
    <cellStyle name="Normal 6 4 5 4 2" xfId="40119"/>
    <cellStyle name="Normal 6 4 5 4 3" xfId="40120"/>
    <cellStyle name="Normal 6 4 5 4 4" xfId="40121"/>
    <cellStyle name="Normal 6 4 5 4 5" xfId="40122"/>
    <cellStyle name="Normal 6 4 5 4 6" xfId="40123"/>
    <cellStyle name="Normal 6 4 5 5" xfId="40124"/>
    <cellStyle name="Normal 6 4 5 5 2" xfId="40125"/>
    <cellStyle name="Normal 6 4 5 5 3" xfId="40126"/>
    <cellStyle name="Normal 6 4 5 5 4" xfId="40127"/>
    <cellStyle name="Normal 6 4 5 5 5" xfId="40128"/>
    <cellStyle name="Normal 6 4 5 5 6" xfId="40129"/>
    <cellStyle name="Normal 6 4 5 6" xfId="40130"/>
    <cellStyle name="Normal 6 4 5 6 2" xfId="40131"/>
    <cellStyle name="Normal 6 4 5 6 3" xfId="40132"/>
    <cellStyle name="Normal 6 4 5 6 4" xfId="40133"/>
    <cellStyle name="Normal 6 4 5 6 5" xfId="40134"/>
    <cellStyle name="Normal 6 4 5 6 6" xfId="40135"/>
    <cellStyle name="Normal 6 4 5 7" xfId="40136"/>
    <cellStyle name="Normal 6 4 5 7 2" xfId="40137"/>
    <cellStyle name="Normal 6 4 5 7 3" xfId="40138"/>
    <cellStyle name="Normal 6 4 5 7 4" xfId="40139"/>
    <cellStyle name="Normal 6 4 5 7 5" xfId="40140"/>
    <cellStyle name="Normal 6 4 5 7 6" xfId="40141"/>
    <cellStyle name="Normal 6 4 5 8" xfId="40142"/>
    <cellStyle name="Normal 6 4 5 9" xfId="40143"/>
    <cellStyle name="Normal 6 4 6" xfId="40144"/>
    <cellStyle name="Normal 6 4 6 2" xfId="40145"/>
    <cellStyle name="Normal 6 4 6 3" xfId="40146"/>
    <cellStyle name="Normal 6 4 6 4" xfId="40147"/>
    <cellStyle name="Normal 6 4 6 5" xfId="40148"/>
    <cellStyle name="Normal 6 4 6 6" xfId="40149"/>
    <cellStyle name="Normal 6 4 7" xfId="40150"/>
    <cellStyle name="Normal 6 4 7 2" xfId="40151"/>
    <cellStyle name="Normal 6 4 7 3" xfId="40152"/>
    <cellStyle name="Normal 6 4 7 4" xfId="40153"/>
    <cellStyle name="Normal 6 4 7 5" xfId="40154"/>
    <cellStyle name="Normal 6 4 7 6" xfId="40155"/>
    <cellStyle name="Normal 6 4 8" xfId="40156"/>
    <cellStyle name="Normal 6 4 8 2" xfId="40157"/>
    <cellStyle name="Normal 6 4 8 3" xfId="40158"/>
    <cellStyle name="Normal 6 4 8 4" xfId="40159"/>
    <cellStyle name="Normal 6 4 8 5" xfId="40160"/>
    <cellStyle name="Normal 6 4 8 6" xfId="40161"/>
    <cellStyle name="Normal 6 4 9" xfId="40162"/>
    <cellStyle name="Normal 6 4 9 2" xfId="40163"/>
    <cellStyle name="Normal 6 4 9 3" xfId="40164"/>
    <cellStyle name="Normal 6 4 9 4" xfId="40165"/>
    <cellStyle name="Normal 6 4 9 5" xfId="40166"/>
    <cellStyle name="Normal 6 4 9 6" xfId="40167"/>
    <cellStyle name="Normal 6 5" xfId="40168"/>
    <cellStyle name="Normal 6 5 10" xfId="40169"/>
    <cellStyle name="Normal 6 5 11" xfId="40170"/>
    <cellStyle name="Normal 6 5 12" xfId="40171"/>
    <cellStyle name="Normal 6 5 13" xfId="40172"/>
    <cellStyle name="Normal 6 5 14" xfId="40173"/>
    <cellStyle name="Normal 6 5 15" xfId="40174"/>
    <cellStyle name="Normal 6 5 2" xfId="40175"/>
    <cellStyle name="Normal 6 5 2 2" xfId="40176"/>
    <cellStyle name="Normal 6 5 2 3" xfId="40177"/>
    <cellStyle name="Normal 6 5 2 4" xfId="40178"/>
    <cellStyle name="Normal 6 5 3" xfId="40179"/>
    <cellStyle name="Normal 6 5 3 2" xfId="40180"/>
    <cellStyle name="Normal 6 5 3 3" xfId="40181"/>
    <cellStyle name="Normal 6 5 3 4" xfId="40182"/>
    <cellStyle name="Normal 6 5 3 5" xfId="40183"/>
    <cellStyle name="Normal 6 5 3 6" xfId="40184"/>
    <cellStyle name="Normal 6 5 4" xfId="40185"/>
    <cellStyle name="Normal 6 5 4 2" xfId="40186"/>
    <cellStyle name="Normal 6 5 4 3" xfId="40187"/>
    <cellStyle name="Normal 6 5 4 4" xfId="40188"/>
    <cellStyle name="Normal 6 5 4 5" xfId="40189"/>
    <cellStyle name="Normal 6 5 4 6" xfId="40190"/>
    <cellStyle name="Normal 6 5 5" xfId="40191"/>
    <cellStyle name="Normal 6 5 5 2" xfId="40192"/>
    <cellStyle name="Normal 6 5 5 3" xfId="40193"/>
    <cellStyle name="Normal 6 5 5 4" xfId="40194"/>
    <cellStyle name="Normal 6 5 5 5" xfId="40195"/>
    <cellStyle name="Normal 6 5 5 6" xfId="40196"/>
    <cellStyle name="Normal 6 5 6" xfId="40197"/>
    <cellStyle name="Normal 6 5 6 2" xfId="40198"/>
    <cellStyle name="Normal 6 5 6 3" xfId="40199"/>
    <cellStyle name="Normal 6 5 6 4" xfId="40200"/>
    <cellStyle name="Normal 6 5 6 5" xfId="40201"/>
    <cellStyle name="Normal 6 5 6 6" xfId="40202"/>
    <cellStyle name="Normal 6 5 7" xfId="40203"/>
    <cellStyle name="Normal 6 5 7 2" xfId="40204"/>
    <cellStyle name="Normal 6 5 7 3" xfId="40205"/>
    <cellStyle name="Normal 6 5 7 4" xfId="40206"/>
    <cellStyle name="Normal 6 5 7 5" xfId="40207"/>
    <cellStyle name="Normal 6 5 7 6" xfId="40208"/>
    <cellStyle name="Normal 6 5 8" xfId="40209"/>
    <cellStyle name="Normal 6 5 8 2" xfId="40210"/>
    <cellStyle name="Normal 6 5 8 3" xfId="40211"/>
    <cellStyle name="Normal 6 5 8 4" xfId="40212"/>
    <cellStyle name="Normal 6 5 8 5" xfId="40213"/>
    <cellStyle name="Normal 6 5 8 6" xfId="40214"/>
    <cellStyle name="Normal 6 5 9" xfId="40215"/>
    <cellStyle name="Normal 6 6" xfId="40216"/>
    <cellStyle name="Normal 6 6 2" xfId="40217"/>
    <cellStyle name="Normal 6 7" xfId="40218"/>
    <cellStyle name="Normal 6 7 2" xfId="40219"/>
    <cellStyle name="Normal 6 8" xfId="40220"/>
    <cellStyle name="Normal 6 8 2" xfId="40221"/>
    <cellStyle name="Normal 6 9" xfId="40222"/>
    <cellStyle name="Normal 6 9 2" xfId="40223"/>
    <cellStyle name="Normal 6_Return to Provision" xfId="40224"/>
    <cellStyle name="Normal 60" xfId="40225"/>
    <cellStyle name="Normal 60 2" xfId="40226"/>
    <cellStyle name="Normal 60 3" xfId="40227"/>
    <cellStyle name="Normal 60 4" xfId="40228"/>
    <cellStyle name="Normal 60 5" xfId="40229"/>
    <cellStyle name="Normal 60 6" xfId="40230"/>
    <cellStyle name="Normal 60 7" xfId="40231"/>
    <cellStyle name="Normal 60 8" xfId="40232"/>
    <cellStyle name="Normal 60 9" xfId="40233"/>
    <cellStyle name="Normal 61" xfId="40234"/>
    <cellStyle name="Normal 61 2" xfId="40235"/>
    <cellStyle name="Normal 61 3" xfId="40236"/>
    <cellStyle name="Normal 61 4" xfId="40237"/>
    <cellStyle name="Normal 61 5" xfId="40238"/>
    <cellStyle name="Normal 61 6" xfId="40239"/>
    <cellStyle name="Normal 61 7" xfId="40240"/>
    <cellStyle name="Normal 61 8" xfId="40241"/>
    <cellStyle name="Normal 61 9" xfId="40242"/>
    <cellStyle name="Normal 62" xfId="40243"/>
    <cellStyle name="Normal 62 2" xfId="40244"/>
    <cellStyle name="Normal 62 3" xfId="40245"/>
    <cellStyle name="Normal 62 4" xfId="40246"/>
    <cellStyle name="Normal 62 5" xfId="40247"/>
    <cellStyle name="Normal 62 6" xfId="40248"/>
    <cellStyle name="Normal 62 7" xfId="40249"/>
    <cellStyle name="Normal 62 8" xfId="40250"/>
    <cellStyle name="Normal 62 9" xfId="40251"/>
    <cellStyle name="Normal 63" xfId="40252"/>
    <cellStyle name="Normal 63 2" xfId="40253"/>
    <cellStyle name="Normal 63 3" xfId="40254"/>
    <cellStyle name="Normal 63 4" xfId="40255"/>
    <cellStyle name="Normal 63 5" xfId="40256"/>
    <cellStyle name="Normal 63 6" xfId="40257"/>
    <cellStyle name="Normal 63 7" xfId="40258"/>
    <cellStyle name="Normal 63 8" xfId="40259"/>
    <cellStyle name="Normal 63 9" xfId="40260"/>
    <cellStyle name="Normal 64" xfId="40261"/>
    <cellStyle name="Normal 64 2" xfId="40262"/>
    <cellStyle name="Normal 64 3" xfId="40263"/>
    <cellStyle name="Normal 64 4" xfId="40264"/>
    <cellStyle name="Normal 64 5" xfId="40265"/>
    <cellStyle name="Normal 64 6" xfId="40266"/>
    <cellStyle name="Normal 64 7" xfId="40267"/>
    <cellStyle name="Normal 64 8" xfId="40268"/>
    <cellStyle name="Normal 64 9" xfId="40269"/>
    <cellStyle name="Normal 65" xfId="40270"/>
    <cellStyle name="Normal 65 2" xfId="40271"/>
    <cellStyle name="Normal 65 3" xfId="40272"/>
    <cellStyle name="Normal 65 4" xfId="40273"/>
    <cellStyle name="Normal 65 5" xfId="40274"/>
    <cellStyle name="Normal 65 6" xfId="40275"/>
    <cellStyle name="Normal 65 7" xfId="40276"/>
    <cellStyle name="Normal 65 8" xfId="40277"/>
    <cellStyle name="Normal 65 9" xfId="40278"/>
    <cellStyle name="Normal 66" xfId="40279"/>
    <cellStyle name="Normal 66 2" xfId="40280"/>
    <cellStyle name="Normal 67" xfId="40281"/>
    <cellStyle name="Normal 67 2" xfId="40282"/>
    <cellStyle name="Normal 67 3" xfId="40283"/>
    <cellStyle name="Normal 68" xfId="40284"/>
    <cellStyle name="Normal 68 2" xfId="40285"/>
    <cellStyle name="Normal 69" xfId="40286"/>
    <cellStyle name="Normal 69 2" xfId="40287"/>
    <cellStyle name="Normal 7" xfId="40288"/>
    <cellStyle name="Normal 7 10" xfId="40289"/>
    <cellStyle name="Normal 7 10 2" xfId="40290"/>
    <cellStyle name="Normal 7 11" xfId="40291"/>
    <cellStyle name="Normal 7 11 2" xfId="40292"/>
    <cellStyle name="Normal 7 12" xfId="40293"/>
    <cellStyle name="Normal 7 12 2" xfId="40294"/>
    <cellStyle name="Normal 7 12 3" xfId="40295"/>
    <cellStyle name="Normal 7 12 4" xfId="40296"/>
    <cellStyle name="Normal 7 12 5" xfId="40297"/>
    <cellStyle name="Normal 7 12 6" xfId="40298"/>
    <cellStyle name="Normal 7 13" xfId="40299"/>
    <cellStyle name="Normal 7 13 2" xfId="40300"/>
    <cellStyle name="Normal 7 13 3" xfId="40301"/>
    <cellStyle name="Normal 7 13 4" xfId="40302"/>
    <cellStyle name="Normal 7 13 5" xfId="40303"/>
    <cellStyle name="Normal 7 13 6" xfId="40304"/>
    <cellStyle name="Normal 7 14" xfId="40305"/>
    <cellStyle name="Normal 7 14 2" xfId="40306"/>
    <cellStyle name="Normal 7 14 2 2" xfId="40307"/>
    <cellStyle name="Normal 7 14 2 2 2" xfId="40308"/>
    <cellStyle name="Normal 7 14 2 2 2 2" xfId="40309"/>
    <cellStyle name="Normal 7 14 2 2 2 2 2" xfId="40310"/>
    <cellStyle name="Normal 7 14 2 2 2 3" xfId="40311"/>
    <cellStyle name="Normal 7 14 2 2 2 4" xfId="40312"/>
    <cellStyle name="Normal 7 14 2 2 3" xfId="40313"/>
    <cellStyle name="Normal 7 14 2 2 3 2" xfId="40314"/>
    <cellStyle name="Normal 7 14 2 2 4" xfId="40315"/>
    <cellStyle name="Normal 7 14 2 3" xfId="40316"/>
    <cellStyle name="Normal 7 14 2 3 2" xfId="40317"/>
    <cellStyle name="Normal 7 14 2 4" xfId="40318"/>
    <cellStyle name="Normal 7 14 2 5" xfId="40319"/>
    <cellStyle name="Normal 7 14 3" xfId="40320"/>
    <cellStyle name="Normal 7 14 4" xfId="40321"/>
    <cellStyle name="Normal 7 14 5" xfId="40322"/>
    <cellStyle name="Normal 7 14 5 2" xfId="40323"/>
    <cellStyle name="Normal 7 14 5 2 2" xfId="40324"/>
    <cellStyle name="Normal 7 14 5 3" xfId="40325"/>
    <cellStyle name="Normal 7 14 5 4" xfId="40326"/>
    <cellStyle name="Normal 7 14 6" xfId="40327"/>
    <cellStyle name="Normal 7 14 6 2" xfId="40328"/>
    <cellStyle name="Normal 7 14 7" xfId="40329"/>
    <cellStyle name="Normal 7 14 8" xfId="40330"/>
    <cellStyle name="Normal 7 14 9" xfId="40331"/>
    <cellStyle name="Normal 7 15" xfId="40332"/>
    <cellStyle name="Normal 7 15 2" xfId="40333"/>
    <cellStyle name="Normal 7 16" xfId="40334"/>
    <cellStyle name="Normal 7 17" xfId="40335"/>
    <cellStyle name="Normal 7 17 2" xfId="40336"/>
    <cellStyle name="Normal 7 17 2 2" xfId="40337"/>
    <cellStyle name="Normal 7 17 2 2 2" xfId="40338"/>
    <cellStyle name="Normal 7 17 2 2 2 2" xfId="40339"/>
    <cellStyle name="Normal 7 17 2 2 3" xfId="40340"/>
    <cellStyle name="Normal 7 17 2 2 4" xfId="40341"/>
    <cellStyle name="Normal 7 17 2 3" xfId="40342"/>
    <cellStyle name="Normal 7 17 2 3 2" xfId="40343"/>
    <cellStyle name="Normal 7 17 2 4" xfId="40344"/>
    <cellStyle name="Normal 7 17 3" xfId="40345"/>
    <cellStyle name="Normal 7 17 3 2" xfId="40346"/>
    <cellStyle name="Normal 7 17 4" xfId="40347"/>
    <cellStyle name="Normal 7 17 5" xfId="40348"/>
    <cellStyle name="Normal 7 18" xfId="40349"/>
    <cellStyle name="Normal 7 19" xfId="40350"/>
    <cellStyle name="Normal 7 19 2" xfId="40351"/>
    <cellStyle name="Normal 7 19 2 2" xfId="40352"/>
    <cellStyle name="Normal 7 19 3" xfId="40353"/>
    <cellStyle name="Normal 7 19 4" xfId="40354"/>
    <cellStyle name="Normal 7 2" xfId="40355"/>
    <cellStyle name="Normal 7 2 10" xfId="40356"/>
    <cellStyle name="Normal 7 2 10 10" xfId="40357"/>
    <cellStyle name="Normal 7 2 10 11" xfId="40358"/>
    <cellStyle name="Normal 7 2 10 12" xfId="40359"/>
    <cellStyle name="Normal 7 2 10 2" xfId="40360"/>
    <cellStyle name="Normal 7 2 10 2 2" xfId="40361"/>
    <cellStyle name="Normal 7 2 10 2 3" xfId="40362"/>
    <cellStyle name="Normal 7 2 10 2 4" xfId="40363"/>
    <cellStyle name="Normal 7 2 10 2 5" xfId="40364"/>
    <cellStyle name="Normal 7 2 10 2 6" xfId="40365"/>
    <cellStyle name="Normal 7 2 10 3" xfId="40366"/>
    <cellStyle name="Normal 7 2 10 3 2" xfId="40367"/>
    <cellStyle name="Normal 7 2 10 3 3" xfId="40368"/>
    <cellStyle name="Normal 7 2 10 3 4" xfId="40369"/>
    <cellStyle name="Normal 7 2 10 3 5" xfId="40370"/>
    <cellStyle name="Normal 7 2 10 3 6" xfId="40371"/>
    <cellStyle name="Normal 7 2 10 4" xfId="40372"/>
    <cellStyle name="Normal 7 2 10 4 2" xfId="40373"/>
    <cellStyle name="Normal 7 2 10 4 3" xfId="40374"/>
    <cellStyle name="Normal 7 2 10 4 4" xfId="40375"/>
    <cellStyle name="Normal 7 2 10 4 5" xfId="40376"/>
    <cellStyle name="Normal 7 2 10 4 6" xfId="40377"/>
    <cellStyle name="Normal 7 2 10 5" xfId="40378"/>
    <cellStyle name="Normal 7 2 10 5 2" xfId="40379"/>
    <cellStyle name="Normal 7 2 10 5 3" xfId="40380"/>
    <cellStyle name="Normal 7 2 10 5 4" xfId="40381"/>
    <cellStyle name="Normal 7 2 10 5 5" xfId="40382"/>
    <cellStyle name="Normal 7 2 10 5 6" xfId="40383"/>
    <cellStyle name="Normal 7 2 10 6" xfId="40384"/>
    <cellStyle name="Normal 7 2 10 6 2" xfId="40385"/>
    <cellStyle name="Normal 7 2 10 6 3" xfId="40386"/>
    <cellStyle name="Normal 7 2 10 6 4" xfId="40387"/>
    <cellStyle name="Normal 7 2 10 6 5" xfId="40388"/>
    <cellStyle name="Normal 7 2 10 6 6" xfId="40389"/>
    <cellStyle name="Normal 7 2 10 7" xfId="40390"/>
    <cellStyle name="Normal 7 2 10 7 2" xfId="40391"/>
    <cellStyle name="Normal 7 2 10 7 3" xfId="40392"/>
    <cellStyle name="Normal 7 2 10 7 4" xfId="40393"/>
    <cellStyle name="Normal 7 2 10 7 5" xfId="40394"/>
    <cellStyle name="Normal 7 2 10 7 6" xfId="40395"/>
    <cellStyle name="Normal 7 2 10 8" xfId="40396"/>
    <cellStyle name="Normal 7 2 10 9" xfId="40397"/>
    <cellStyle name="Normal 7 2 11" xfId="40398"/>
    <cellStyle name="Normal 7 2 11 10" xfId="40399"/>
    <cellStyle name="Normal 7 2 11 11" xfId="40400"/>
    <cellStyle name="Normal 7 2 11 12" xfId="40401"/>
    <cellStyle name="Normal 7 2 11 2" xfId="40402"/>
    <cellStyle name="Normal 7 2 11 2 2" xfId="40403"/>
    <cellStyle name="Normal 7 2 11 2 3" xfId="40404"/>
    <cellStyle name="Normal 7 2 11 2 4" xfId="40405"/>
    <cellStyle name="Normal 7 2 11 2 5" xfId="40406"/>
    <cellStyle name="Normal 7 2 11 2 6" xfId="40407"/>
    <cellStyle name="Normal 7 2 11 3" xfId="40408"/>
    <cellStyle name="Normal 7 2 11 3 2" xfId="40409"/>
    <cellStyle name="Normal 7 2 11 3 3" xfId="40410"/>
    <cellStyle name="Normal 7 2 11 3 4" xfId="40411"/>
    <cellStyle name="Normal 7 2 11 3 5" xfId="40412"/>
    <cellStyle name="Normal 7 2 11 3 6" xfId="40413"/>
    <cellStyle name="Normal 7 2 11 4" xfId="40414"/>
    <cellStyle name="Normal 7 2 11 4 2" xfId="40415"/>
    <cellStyle name="Normal 7 2 11 4 3" xfId="40416"/>
    <cellStyle name="Normal 7 2 11 4 4" xfId="40417"/>
    <cellStyle name="Normal 7 2 11 4 5" xfId="40418"/>
    <cellStyle name="Normal 7 2 11 4 6" xfId="40419"/>
    <cellStyle name="Normal 7 2 11 5" xfId="40420"/>
    <cellStyle name="Normal 7 2 11 5 2" xfId="40421"/>
    <cellStyle name="Normal 7 2 11 5 3" xfId="40422"/>
    <cellStyle name="Normal 7 2 11 5 4" xfId="40423"/>
    <cellStyle name="Normal 7 2 11 5 5" xfId="40424"/>
    <cellStyle name="Normal 7 2 11 5 6" xfId="40425"/>
    <cellStyle name="Normal 7 2 11 6" xfId="40426"/>
    <cellStyle name="Normal 7 2 11 6 2" xfId="40427"/>
    <cellStyle name="Normal 7 2 11 6 3" xfId="40428"/>
    <cellStyle name="Normal 7 2 11 6 4" xfId="40429"/>
    <cellStyle name="Normal 7 2 11 6 5" xfId="40430"/>
    <cellStyle name="Normal 7 2 11 6 6" xfId="40431"/>
    <cellStyle name="Normal 7 2 11 7" xfId="40432"/>
    <cellStyle name="Normal 7 2 11 7 2" xfId="40433"/>
    <cellStyle name="Normal 7 2 11 7 3" xfId="40434"/>
    <cellStyle name="Normal 7 2 11 7 4" xfId="40435"/>
    <cellStyle name="Normal 7 2 11 7 5" xfId="40436"/>
    <cellStyle name="Normal 7 2 11 7 6" xfId="40437"/>
    <cellStyle name="Normal 7 2 11 8" xfId="40438"/>
    <cellStyle name="Normal 7 2 11 9" xfId="40439"/>
    <cellStyle name="Normal 7 2 12" xfId="40440"/>
    <cellStyle name="Normal 7 2 12 2" xfId="40441"/>
    <cellStyle name="Normal 7 2 12 3" xfId="40442"/>
    <cellStyle name="Normal 7 2 12 4" xfId="40443"/>
    <cellStyle name="Normal 7 2 12 5" xfId="40444"/>
    <cellStyle name="Normal 7 2 12 6" xfId="40445"/>
    <cellStyle name="Normal 7 2 13" xfId="40446"/>
    <cellStyle name="Normal 7 2 13 2" xfId="40447"/>
    <cellStyle name="Normal 7 2 13 3" xfId="40448"/>
    <cellStyle name="Normal 7 2 13 4" xfId="40449"/>
    <cellStyle name="Normal 7 2 13 5" xfId="40450"/>
    <cellStyle name="Normal 7 2 13 6" xfId="40451"/>
    <cellStyle name="Normal 7 2 14" xfId="40452"/>
    <cellStyle name="Normal 7 2 14 2" xfId="40453"/>
    <cellStyle name="Normal 7 2 14 3" xfId="40454"/>
    <cellStyle name="Normal 7 2 14 4" xfId="40455"/>
    <cellStyle name="Normal 7 2 14 5" xfId="40456"/>
    <cellStyle name="Normal 7 2 14 6" xfId="40457"/>
    <cellStyle name="Normal 7 2 15" xfId="40458"/>
    <cellStyle name="Normal 7 2 15 2" xfId="40459"/>
    <cellStyle name="Normal 7 2 15 3" xfId="40460"/>
    <cellStyle name="Normal 7 2 15 4" xfId="40461"/>
    <cellStyle name="Normal 7 2 15 5" xfId="40462"/>
    <cellStyle name="Normal 7 2 15 6" xfId="40463"/>
    <cellStyle name="Normal 7 2 16" xfId="40464"/>
    <cellStyle name="Normal 7 2 16 2" xfId="40465"/>
    <cellStyle name="Normal 7 2 16 3" xfId="40466"/>
    <cellStyle name="Normal 7 2 16 4" xfId="40467"/>
    <cellStyle name="Normal 7 2 16 5" xfId="40468"/>
    <cellStyle name="Normal 7 2 16 6" xfId="40469"/>
    <cellStyle name="Normal 7 2 17" xfId="40470"/>
    <cellStyle name="Normal 7 2 17 2" xfId="40471"/>
    <cellStyle name="Normal 7 2 17 3" xfId="40472"/>
    <cellStyle name="Normal 7 2 17 4" xfId="40473"/>
    <cellStyle name="Normal 7 2 17 5" xfId="40474"/>
    <cellStyle name="Normal 7 2 17 6" xfId="40475"/>
    <cellStyle name="Normal 7 2 18" xfId="40476"/>
    <cellStyle name="Normal 7 2 18 2" xfId="40477"/>
    <cellStyle name="Normal 7 2 18 2 2" xfId="40478"/>
    <cellStyle name="Normal 7 2 18 2 2 2" xfId="40479"/>
    <cellStyle name="Normal 7 2 18 2 2 2 2" xfId="40480"/>
    <cellStyle name="Normal 7 2 18 2 2 2 2 2" xfId="40481"/>
    <cellStyle name="Normal 7 2 18 2 2 2 3" xfId="40482"/>
    <cellStyle name="Normal 7 2 18 2 2 2 4" xfId="40483"/>
    <cellStyle name="Normal 7 2 18 2 2 3" xfId="40484"/>
    <cellStyle name="Normal 7 2 18 2 2 3 2" xfId="40485"/>
    <cellStyle name="Normal 7 2 18 2 2 4" xfId="40486"/>
    <cellStyle name="Normal 7 2 18 2 3" xfId="40487"/>
    <cellStyle name="Normal 7 2 18 2 3 2" xfId="40488"/>
    <cellStyle name="Normal 7 2 18 2 4" xfId="40489"/>
    <cellStyle name="Normal 7 2 18 2 5" xfId="40490"/>
    <cellStyle name="Normal 7 2 18 3" xfId="40491"/>
    <cellStyle name="Normal 7 2 18 4" xfId="40492"/>
    <cellStyle name="Normal 7 2 18 5" xfId="40493"/>
    <cellStyle name="Normal 7 2 18 5 2" xfId="40494"/>
    <cellStyle name="Normal 7 2 18 5 2 2" xfId="40495"/>
    <cellStyle name="Normal 7 2 18 5 3" xfId="40496"/>
    <cellStyle name="Normal 7 2 18 5 4" xfId="40497"/>
    <cellStyle name="Normal 7 2 18 6" xfId="40498"/>
    <cellStyle name="Normal 7 2 18 6 2" xfId="40499"/>
    <cellStyle name="Normal 7 2 18 7" xfId="40500"/>
    <cellStyle name="Normal 7 2 19" xfId="40501"/>
    <cellStyle name="Normal 7 2 2" xfId="40502"/>
    <cellStyle name="Normal 7 2 2 10" xfId="40503"/>
    <cellStyle name="Normal 7 2 2 11" xfId="40504"/>
    <cellStyle name="Normal 7 2 2 12" xfId="40505"/>
    <cellStyle name="Normal 7 2 2 13" xfId="40506"/>
    <cellStyle name="Normal 7 2 2 2" xfId="40507"/>
    <cellStyle name="Normal 7 2 2 2 10" xfId="40508"/>
    <cellStyle name="Normal 7 2 2 2 11" xfId="40509"/>
    <cellStyle name="Normal 7 2 2 2 12" xfId="40510"/>
    <cellStyle name="Normal 7 2 2 2 2" xfId="40511"/>
    <cellStyle name="Normal 7 2 2 2 2 2" xfId="40512"/>
    <cellStyle name="Normal 7 2 2 2 2 3" xfId="40513"/>
    <cellStyle name="Normal 7 2 2 2 2 4" xfId="40514"/>
    <cellStyle name="Normal 7 2 2 2 2 5" xfId="40515"/>
    <cellStyle name="Normal 7 2 2 2 2 6" xfId="40516"/>
    <cellStyle name="Normal 7 2 2 2 3" xfId="40517"/>
    <cellStyle name="Normal 7 2 2 2 3 2" xfId="40518"/>
    <cellStyle name="Normal 7 2 2 2 3 3" xfId="40519"/>
    <cellStyle name="Normal 7 2 2 2 3 4" xfId="40520"/>
    <cellStyle name="Normal 7 2 2 2 3 5" xfId="40521"/>
    <cellStyle name="Normal 7 2 2 2 3 6" xfId="40522"/>
    <cellStyle name="Normal 7 2 2 2 4" xfId="40523"/>
    <cellStyle name="Normal 7 2 2 2 4 2" xfId="40524"/>
    <cellStyle name="Normal 7 2 2 2 4 3" xfId="40525"/>
    <cellStyle name="Normal 7 2 2 2 4 4" xfId="40526"/>
    <cellStyle name="Normal 7 2 2 2 4 5" xfId="40527"/>
    <cellStyle name="Normal 7 2 2 2 4 6" xfId="40528"/>
    <cellStyle name="Normal 7 2 2 2 5" xfId="40529"/>
    <cellStyle name="Normal 7 2 2 2 5 2" xfId="40530"/>
    <cellStyle name="Normal 7 2 2 2 5 3" xfId="40531"/>
    <cellStyle name="Normal 7 2 2 2 5 4" xfId="40532"/>
    <cellStyle name="Normal 7 2 2 2 5 5" xfId="40533"/>
    <cellStyle name="Normal 7 2 2 2 5 6" xfId="40534"/>
    <cellStyle name="Normal 7 2 2 2 6" xfId="40535"/>
    <cellStyle name="Normal 7 2 2 2 6 2" xfId="40536"/>
    <cellStyle name="Normal 7 2 2 2 6 3" xfId="40537"/>
    <cellStyle name="Normal 7 2 2 2 6 4" xfId="40538"/>
    <cellStyle name="Normal 7 2 2 2 6 5" xfId="40539"/>
    <cellStyle name="Normal 7 2 2 2 6 6" xfId="40540"/>
    <cellStyle name="Normal 7 2 2 2 7" xfId="40541"/>
    <cellStyle name="Normal 7 2 2 2 7 2" xfId="40542"/>
    <cellStyle name="Normal 7 2 2 2 7 3" xfId="40543"/>
    <cellStyle name="Normal 7 2 2 2 7 4" xfId="40544"/>
    <cellStyle name="Normal 7 2 2 2 7 5" xfId="40545"/>
    <cellStyle name="Normal 7 2 2 2 7 6" xfId="40546"/>
    <cellStyle name="Normal 7 2 2 2 8" xfId="40547"/>
    <cellStyle name="Normal 7 2 2 2 9" xfId="40548"/>
    <cellStyle name="Normal 7 2 2 3" xfId="40549"/>
    <cellStyle name="Normal 7 2 2 3 2" xfId="40550"/>
    <cellStyle name="Normal 7 2 2 3 3" xfId="40551"/>
    <cellStyle name="Normal 7 2 2 3 4" xfId="40552"/>
    <cellStyle name="Normal 7 2 2 3 5" xfId="40553"/>
    <cellStyle name="Normal 7 2 2 3 6" xfId="40554"/>
    <cellStyle name="Normal 7 2 2 4" xfId="40555"/>
    <cellStyle name="Normal 7 2 2 4 2" xfId="40556"/>
    <cellStyle name="Normal 7 2 2 4 3" xfId="40557"/>
    <cellStyle name="Normal 7 2 2 4 4" xfId="40558"/>
    <cellStyle name="Normal 7 2 2 4 5" xfId="40559"/>
    <cellStyle name="Normal 7 2 2 4 6" xfId="40560"/>
    <cellStyle name="Normal 7 2 2 5" xfId="40561"/>
    <cellStyle name="Normal 7 2 2 5 2" xfId="40562"/>
    <cellStyle name="Normal 7 2 2 5 3" xfId="40563"/>
    <cellStyle name="Normal 7 2 2 5 4" xfId="40564"/>
    <cellStyle name="Normal 7 2 2 5 5" xfId="40565"/>
    <cellStyle name="Normal 7 2 2 5 6" xfId="40566"/>
    <cellStyle name="Normal 7 2 2 6" xfId="40567"/>
    <cellStyle name="Normal 7 2 2 6 2" xfId="40568"/>
    <cellStyle name="Normal 7 2 2 6 3" xfId="40569"/>
    <cellStyle name="Normal 7 2 2 6 4" xfId="40570"/>
    <cellStyle name="Normal 7 2 2 6 5" xfId="40571"/>
    <cellStyle name="Normal 7 2 2 6 6" xfId="40572"/>
    <cellStyle name="Normal 7 2 2 7" xfId="40573"/>
    <cellStyle name="Normal 7 2 2 7 2" xfId="40574"/>
    <cellStyle name="Normal 7 2 2 7 3" xfId="40575"/>
    <cellStyle name="Normal 7 2 2 7 4" xfId="40576"/>
    <cellStyle name="Normal 7 2 2 7 5" xfId="40577"/>
    <cellStyle name="Normal 7 2 2 7 6" xfId="40578"/>
    <cellStyle name="Normal 7 2 2 8" xfId="40579"/>
    <cellStyle name="Normal 7 2 2 8 2" xfId="40580"/>
    <cellStyle name="Normal 7 2 2 8 3" xfId="40581"/>
    <cellStyle name="Normal 7 2 2 8 4" xfId="40582"/>
    <cellStyle name="Normal 7 2 2 8 5" xfId="40583"/>
    <cellStyle name="Normal 7 2 2 8 6" xfId="40584"/>
    <cellStyle name="Normal 7 2 2 9" xfId="40585"/>
    <cellStyle name="Normal 7 2 20" xfId="40586"/>
    <cellStyle name="Normal 7 2 21" xfId="40587"/>
    <cellStyle name="Normal 7 2 21 2" xfId="40588"/>
    <cellStyle name="Normal 7 2 21 2 2" xfId="40589"/>
    <cellStyle name="Normal 7 2 21 2 2 2" xfId="40590"/>
    <cellStyle name="Normal 7 2 21 2 2 2 2" xfId="40591"/>
    <cellStyle name="Normal 7 2 21 2 2 3" xfId="40592"/>
    <cellStyle name="Normal 7 2 21 2 2 4" xfId="40593"/>
    <cellStyle name="Normal 7 2 21 2 3" xfId="40594"/>
    <cellStyle name="Normal 7 2 21 2 3 2" xfId="40595"/>
    <cellStyle name="Normal 7 2 21 2 4" xfId="40596"/>
    <cellStyle name="Normal 7 2 21 3" xfId="40597"/>
    <cellStyle name="Normal 7 2 21 3 2" xfId="40598"/>
    <cellStyle name="Normal 7 2 21 4" xfId="40599"/>
    <cellStyle name="Normal 7 2 21 5" xfId="40600"/>
    <cellStyle name="Normal 7 2 22" xfId="40601"/>
    <cellStyle name="Normal 7 2 23" xfId="40602"/>
    <cellStyle name="Normal 7 2 23 2" xfId="40603"/>
    <cellStyle name="Normal 7 2 23 2 2" xfId="40604"/>
    <cellStyle name="Normal 7 2 23 3" xfId="40605"/>
    <cellStyle name="Normal 7 2 23 4" xfId="40606"/>
    <cellStyle name="Normal 7 2 24" xfId="40607"/>
    <cellStyle name="Normal 7 2 24 2" xfId="40608"/>
    <cellStyle name="Normal 7 2 25" xfId="40609"/>
    <cellStyle name="Normal 7 2 26" xfId="40610"/>
    <cellStyle name="Normal 7 2 27" xfId="40611"/>
    <cellStyle name="Normal 7 2 3" xfId="40612"/>
    <cellStyle name="Normal 7 2 3 10" xfId="40613"/>
    <cellStyle name="Normal 7 2 3 11" xfId="40614"/>
    <cellStyle name="Normal 7 2 3 12" xfId="40615"/>
    <cellStyle name="Normal 7 2 3 13" xfId="40616"/>
    <cellStyle name="Normal 7 2 3 2" xfId="40617"/>
    <cellStyle name="Normal 7 2 3 2 10" xfId="40618"/>
    <cellStyle name="Normal 7 2 3 2 11" xfId="40619"/>
    <cellStyle name="Normal 7 2 3 2 12" xfId="40620"/>
    <cellStyle name="Normal 7 2 3 2 2" xfId="40621"/>
    <cellStyle name="Normal 7 2 3 2 2 2" xfId="40622"/>
    <cellStyle name="Normal 7 2 3 2 2 3" xfId="40623"/>
    <cellStyle name="Normal 7 2 3 2 2 4" xfId="40624"/>
    <cellStyle name="Normal 7 2 3 2 2 5" xfId="40625"/>
    <cellStyle name="Normal 7 2 3 2 2 6" xfId="40626"/>
    <cellStyle name="Normal 7 2 3 2 3" xfId="40627"/>
    <cellStyle name="Normal 7 2 3 2 3 2" xfId="40628"/>
    <cellStyle name="Normal 7 2 3 2 3 3" xfId="40629"/>
    <cellStyle name="Normal 7 2 3 2 3 4" xfId="40630"/>
    <cellStyle name="Normal 7 2 3 2 3 5" xfId="40631"/>
    <cellStyle name="Normal 7 2 3 2 3 6" xfId="40632"/>
    <cellStyle name="Normal 7 2 3 2 4" xfId="40633"/>
    <cellStyle name="Normal 7 2 3 2 4 2" xfId="40634"/>
    <cellStyle name="Normal 7 2 3 2 4 3" xfId="40635"/>
    <cellStyle name="Normal 7 2 3 2 4 4" xfId="40636"/>
    <cellStyle name="Normal 7 2 3 2 4 5" xfId="40637"/>
    <cellStyle name="Normal 7 2 3 2 4 6" xfId="40638"/>
    <cellStyle name="Normal 7 2 3 2 5" xfId="40639"/>
    <cellStyle name="Normal 7 2 3 2 5 2" xfId="40640"/>
    <cellStyle name="Normal 7 2 3 2 5 3" xfId="40641"/>
    <cellStyle name="Normal 7 2 3 2 5 4" xfId="40642"/>
    <cellStyle name="Normal 7 2 3 2 5 5" xfId="40643"/>
    <cellStyle name="Normal 7 2 3 2 5 6" xfId="40644"/>
    <cellStyle name="Normal 7 2 3 2 6" xfId="40645"/>
    <cellStyle name="Normal 7 2 3 2 6 2" xfId="40646"/>
    <cellStyle name="Normal 7 2 3 2 6 3" xfId="40647"/>
    <cellStyle name="Normal 7 2 3 2 6 4" xfId="40648"/>
    <cellStyle name="Normal 7 2 3 2 6 5" xfId="40649"/>
    <cellStyle name="Normal 7 2 3 2 6 6" xfId="40650"/>
    <cellStyle name="Normal 7 2 3 2 7" xfId="40651"/>
    <cellStyle name="Normal 7 2 3 2 7 2" xfId="40652"/>
    <cellStyle name="Normal 7 2 3 2 7 3" xfId="40653"/>
    <cellStyle name="Normal 7 2 3 2 7 4" xfId="40654"/>
    <cellStyle name="Normal 7 2 3 2 7 5" xfId="40655"/>
    <cellStyle name="Normal 7 2 3 2 7 6" xfId="40656"/>
    <cellStyle name="Normal 7 2 3 2 8" xfId="40657"/>
    <cellStyle name="Normal 7 2 3 2 9" xfId="40658"/>
    <cellStyle name="Normal 7 2 3 3" xfId="40659"/>
    <cellStyle name="Normal 7 2 3 3 2" xfId="40660"/>
    <cellStyle name="Normal 7 2 3 3 3" xfId="40661"/>
    <cellStyle name="Normal 7 2 3 3 4" xfId="40662"/>
    <cellStyle name="Normal 7 2 3 3 5" xfId="40663"/>
    <cellStyle name="Normal 7 2 3 3 6" xfId="40664"/>
    <cellStyle name="Normal 7 2 3 4" xfId="40665"/>
    <cellStyle name="Normal 7 2 3 4 2" xfId="40666"/>
    <cellStyle name="Normal 7 2 3 4 3" xfId="40667"/>
    <cellStyle name="Normal 7 2 3 4 4" xfId="40668"/>
    <cellStyle name="Normal 7 2 3 4 5" xfId="40669"/>
    <cellStyle name="Normal 7 2 3 4 6" xfId="40670"/>
    <cellStyle name="Normal 7 2 3 5" xfId="40671"/>
    <cellStyle name="Normal 7 2 3 5 2" xfId="40672"/>
    <cellStyle name="Normal 7 2 3 5 3" xfId="40673"/>
    <cellStyle name="Normal 7 2 3 5 4" xfId="40674"/>
    <cellStyle name="Normal 7 2 3 5 5" xfId="40675"/>
    <cellStyle name="Normal 7 2 3 5 6" xfId="40676"/>
    <cellStyle name="Normal 7 2 3 6" xfId="40677"/>
    <cellStyle name="Normal 7 2 3 6 2" xfId="40678"/>
    <cellStyle name="Normal 7 2 3 6 3" xfId="40679"/>
    <cellStyle name="Normal 7 2 3 6 4" xfId="40680"/>
    <cellStyle name="Normal 7 2 3 6 5" xfId="40681"/>
    <cellStyle name="Normal 7 2 3 6 6" xfId="40682"/>
    <cellStyle name="Normal 7 2 3 7" xfId="40683"/>
    <cellStyle name="Normal 7 2 3 7 2" xfId="40684"/>
    <cellStyle name="Normal 7 2 3 7 3" xfId="40685"/>
    <cellStyle name="Normal 7 2 3 7 4" xfId="40686"/>
    <cellStyle name="Normal 7 2 3 7 5" xfId="40687"/>
    <cellStyle name="Normal 7 2 3 7 6" xfId="40688"/>
    <cellStyle name="Normal 7 2 3 8" xfId="40689"/>
    <cellStyle name="Normal 7 2 3 8 2" xfId="40690"/>
    <cellStyle name="Normal 7 2 3 8 3" xfId="40691"/>
    <cellStyle name="Normal 7 2 3 8 4" xfId="40692"/>
    <cellStyle name="Normal 7 2 3 8 5" xfId="40693"/>
    <cellStyle name="Normal 7 2 3 8 6" xfId="40694"/>
    <cellStyle name="Normal 7 2 3 9" xfId="40695"/>
    <cellStyle name="Normal 7 2 4" xfId="40696"/>
    <cellStyle name="Normal 7 2 4 10" xfId="40697"/>
    <cellStyle name="Normal 7 2 4 11" xfId="40698"/>
    <cellStyle name="Normal 7 2 4 12" xfId="40699"/>
    <cellStyle name="Normal 7 2 4 13" xfId="40700"/>
    <cellStyle name="Normal 7 2 4 2" xfId="40701"/>
    <cellStyle name="Normal 7 2 4 2 10" xfId="40702"/>
    <cellStyle name="Normal 7 2 4 2 11" xfId="40703"/>
    <cellStyle name="Normal 7 2 4 2 12" xfId="40704"/>
    <cellStyle name="Normal 7 2 4 2 2" xfId="40705"/>
    <cellStyle name="Normal 7 2 4 2 2 2" xfId="40706"/>
    <cellStyle name="Normal 7 2 4 2 2 3" xfId="40707"/>
    <cellStyle name="Normal 7 2 4 2 2 4" xfId="40708"/>
    <cellStyle name="Normal 7 2 4 2 2 5" xfId="40709"/>
    <cellStyle name="Normal 7 2 4 2 2 6" xfId="40710"/>
    <cellStyle name="Normal 7 2 4 2 3" xfId="40711"/>
    <cellStyle name="Normal 7 2 4 2 3 2" xfId="40712"/>
    <cellStyle name="Normal 7 2 4 2 3 3" xfId="40713"/>
    <cellStyle name="Normal 7 2 4 2 3 4" xfId="40714"/>
    <cellStyle name="Normal 7 2 4 2 3 5" xfId="40715"/>
    <cellStyle name="Normal 7 2 4 2 3 6" xfId="40716"/>
    <cellStyle name="Normal 7 2 4 2 4" xfId="40717"/>
    <cellStyle name="Normal 7 2 4 2 4 2" xfId="40718"/>
    <cellStyle name="Normal 7 2 4 2 4 3" xfId="40719"/>
    <cellStyle name="Normal 7 2 4 2 4 4" xfId="40720"/>
    <cellStyle name="Normal 7 2 4 2 4 5" xfId="40721"/>
    <cellStyle name="Normal 7 2 4 2 4 6" xfId="40722"/>
    <cellStyle name="Normal 7 2 4 2 5" xfId="40723"/>
    <cellStyle name="Normal 7 2 4 2 5 2" xfId="40724"/>
    <cellStyle name="Normal 7 2 4 2 5 3" xfId="40725"/>
    <cellStyle name="Normal 7 2 4 2 5 4" xfId="40726"/>
    <cellStyle name="Normal 7 2 4 2 5 5" xfId="40727"/>
    <cellStyle name="Normal 7 2 4 2 5 6" xfId="40728"/>
    <cellStyle name="Normal 7 2 4 2 6" xfId="40729"/>
    <cellStyle name="Normal 7 2 4 2 6 2" xfId="40730"/>
    <cellStyle name="Normal 7 2 4 2 6 3" xfId="40731"/>
    <cellStyle name="Normal 7 2 4 2 6 4" xfId="40732"/>
    <cellStyle name="Normal 7 2 4 2 6 5" xfId="40733"/>
    <cellStyle name="Normal 7 2 4 2 6 6" xfId="40734"/>
    <cellStyle name="Normal 7 2 4 2 7" xfId="40735"/>
    <cellStyle name="Normal 7 2 4 2 7 2" xfId="40736"/>
    <cellStyle name="Normal 7 2 4 2 7 3" xfId="40737"/>
    <cellStyle name="Normal 7 2 4 2 7 4" xfId="40738"/>
    <cellStyle name="Normal 7 2 4 2 7 5" xfId="40739"/>
    <cellStyle name="Normal 7 2 4 2 7 6" xfId="40740"/>
    <cellStyle name="Normal 7 2 4 2 8" xfId="40741"/>
    <cellStyle name="Normal 7 2 4 2 9" xfId="40742"/>
    <cellStyle name="Normal 7 2 4 3" xfId="40743"/>
    <cellStyle name="Normal 7 2 4 3 2" xfId="40744"/>
    <cellStyle name="Normal 7 2 4 3 3" xfId="40745"/>
    <cellStyle name="Normal 7 2 4 3 4" xfId="40746"/>
    <cellStyle name="Normal 7 2 4 3 5" xfId="40747"/>
    <cellStyle name="Normal 7 2 4 3 6" xfId="40748"/>
    <cellStyle name="Normal 7 2 4 4" xfId="40749"/>
    <cellStyle name="Normal 7 2 4 4 2" xfId="40750"/>
    <cellStyle name="Normal 7 2 4 4 3" xfId="40751"/>
    <cellStyle name="Normal 7 2 4 4 4" xfId="40752"/>
    <cellStyle name="Normal 7 2 4 4 5" xfId="40753"/>
    <cellStyle name="Normal 7 2 4 4 6" xfId="40754"/>
    <cellStyle name="Normal 7 2 4 5" xfId="40755"/>
    <cellStyle name="Normal 7 2 4 5 2" xfId="40756"/>
    <cellStyle name="Normal 7 2 4 5 3" xfId="40757"/>
    <cellStyle name="Normal 7 2 4 5 4" xfId="40758"/>
    <cellStyle name="Normal 7 2 4 5 5" xfId="40759"/>
    <cellStyle name="Normal 7 2 4 5 6" xfId="40760"/>
    <cellStyle name="Normal 7 2 4 6" xfId="40761"/>
    <cellStyle name="Normal 7 2 4 6 2" xfId="40762"/>
    <cellStyle name="Normal 7 2 4 6 3" xfId="40763"/>
    <cellStyle name="Normal 7 2 4 6 4" xfId="40764"/>
    <cellStyle name="Normal 7 2 4 6 5" xfId="40765"/>
    <cellStyle name="Normal 7 2 4 6 6" xfId="40766"/>
    <cellStyle name="Normal 7 2 4 7" xfId="40767"/>
    <cellStyle name="Normal 7 2 4 7 2" xfId="40768"/>
    <cellStyle name="Normal 7 2 4 7 3" xfId="40769"/>
    <cellStyle name="Normal 7 2 4 7 4" xfId="40770"/>
    <cellStyle name="Normal 7 2 4 7 5" xfId="40771"/>
    <cellStyle name="Normal 7 2 4 7 6" xfId="40772"/>
    <cellStyle name="Normal 7 2 4 8" xfId="40773"/>
    <cellStyle name="Normal 7 2 4 8 2" xfId="40774"/>
    <cellStyle name="Normal 7 2 4 8 3" xfId="40775"/>
    <cellStyle name="Normal 7 2 4 8 4" xfId="40776"/>
    <cellStyle name="Normal 7 2 4 8 5" xfId="40777"/>
    <cellStyle name="Normal 7 2 4 8 6" xfId="40778"/>
    <cellStyle name="Normal 7 2 4 9" xfId="40779"/>
    <cellStyle name="Normal 7 2 5" xfId="40780"/>
    <cellStyle name="Normal 7 2 5 2" xfId="40781"/>
    <cellStyle name="Normal 7 2 5 2 10" xfId="40782"/>
    <cellStyle name="Normal 7 2 5 2 11" xfId="40783"/>
    <cellStyle name="Normal 7 2 5 2 12" xfId="40784"/>
    <cellStyle name="Normal 7 2 5 2 2" xfId="40785"/>
    <cellStyle name="Normal 7 2 5 2 2 2" xfId="40786"/>
    <cellStyle name="Normal 7 2 5 2 2 3" xfId="40787"/>
    <cellStyle name="Normal 7 2 5 2 2 4" xfId="40788"/>
    <cellStyle name="Normal 7 2 5 2 2 5" xfId="40789"/>
    <cellStyle name="Normal 7 2 5 2 2 6" xfId="40790"/>
    <cellStyle name="Normal 7 2 5 2 3" xfId="40791"/>
    <cellStyle name="Normal 7 2 5 2 3 2" xfId="40792"/>
    <cellStyle name="Normal 7 2 5 2 3 3" xfId="40793"/>
    <cellStyle name="Normal 7 2 5 2 3 4" xfId="40794"/>
    <cellStyle name="Normal 7 2 5 2 3 5" xfId="40795"/>
    <cellStyle name="Normal 7 2 5 2 3 6" xfId="40796"/>
    <cellStyle name="Normal 7 2 5 2 4" xfId="40797"/>
    <cellStyle name="Normal 7 2 5 2 4 2" xfId="40798"/>
    <cellStyle name="Normal 7 2 5 2 4 3" xfId="40799"/>
    <cellStyle name="Normal 7 2 5 2 4 4" xfId="40800"/>
    <cellStyle name="Normal 7 2 5 2 4 5" xfId="40801"/>
    <cellStyle name="Normal 7 2 5 2 4 6" xfId="40802"/>
    <cellStyle name="Normal 7 2 5 2 5" xfId="40803"/>
    <cellStyle name="Normal 7 2 5 2 5 2" xfId="40804"/>
    <cellStyle name="Normal 7 2 5 2 5 3" xfId="40805"/>
    <cellStyle name="Normal 7 2 5 2 5 4" xfId="40806"/>
    <cellStyle name="Normal 7 2 5 2 5 5" xfId="40807"/>
    <cellStyle name="Normal 7 2 5 2 5 6" xfId="40808"/>
    <cellStyle name="Normal 7 2 5 2 6" xfId="40809"/>
    <cellStyle name="Normal 7 2 5 2 6 2" xfId="40810"/>
    <cellStyle name="Normal 7 2 5 2 6 3" xfId="40811"/>
    <cellStyle name="Normal 7 2 5 2 6 4" xfId="40812"/>
    <cellStyle name="Normal 7 2 5 2 6 5" xfId="40813"/>
    <cellStyle name="Normal 7 2 5 2 6 6" xfId="40814"/>
    <cellStyle name="Normal 7 2 5 2 7" xfId="40815"/>
    <cellStyle name="Normal 7 2 5 2 7 2" xfId="40816"/>
    <cellStyle name="Normal 7 2 5 2 7 3" xfId="40817"/>
    <cellStyle name="Normal 7 2 5 2 7 4" xfId="40818"/>
    <cellStyle name="Normal 7 2 5 2 7 5" xfId="40819"/>
    <cellStyle name="Normal 7 2 5 2 7 6" xfId="40820"/>
    <cellStyle name="Normal 7 2 5 2 8" xfId="40821"/>
    <cellStyle name="Normal 7 2 5 2 9" xfId="40822"/>
    <cellStyle name="Normal 7 2 6" xfId="40823"/>
    <cellStyle name="Normal 7 2 6 10" xfId="40824"/>
    <cellStyle name="Normal 7 2 6 11" xfId="40825"/>
    <cellStyle name="Normal 7 2 6 12" xfId="40826"/>
    <cellStyle name="Normal 7 2 6 2" xfId="40827"/>
    <cellStyle name="Normal 7 2 6 2 2" xfId="40828"/>
    <cellStyle name="Normal 7 2 6 2 3" xfId="40829"/>
    <cellStyle name="Normal 7 2 6 2 4" xfId="40830"/>
    <cellStyle name="Normal 7 2 6 2 5" xfId="40831"/>
    <cellStyle name="Normal 7 2 6 2 6" xfId="40832"/>
    <cellStyle name="Normal 7 2 6 3" xfId="40833"/>
    <cellStyle name="Normal 7 2 6 3 2" xfId="40834"/>
    <cellStyle name="Normal 7 2 6 3 3" xfId="40835"/>
    <cellStyle name="Normal 7 2 6 3 4" xfId="40836"/>
    <cellStyle name="Normal 7 2 6 3 5" xfId="40837"/>
    <cellStyle name="Normal 7 2 6 3 6" xfId="40838"/>
    <cellStyle name="Normal 7 2 6 4" xfId="40839"/>
    <cellStyle name="Normal 7 2 6 4 2" xfId="40840"/>
    <cellStyle name="Normal 7 2 6 4 3" xfId="40841"/>
    <cellStyle name="Normal 7 2 6 4 4" xfId="40842"/>
    <cellStyle name="Normal 7 2 6 4 5" xfId="40843"/>
    <cellStyle name="Normal 7 2 6 4 6" xfId="40844"/>
    <cellStyle name="Normal 7 2 6 5" xfId="40845"/>
    <cellStyle name="Normal 7 2 6 5 2" xfId="40846"/>
    <cellStyle name="Normal 7 2 6 5 3" xfId="40847"/>
    <cellStyle name="Normal 7 2 6 5 4" xfId="40848"/>
    <cellStyle name="Normal 7 2 6 5 5" xfId="40849"/>
    <cellStyle name="Normal 7 2 6 5 6" xfId="40850"/>
    <cellStyle name="Normal 7 2 6 6" xfId="40851"/>
    <cellStyle name="Normal 7 2 6 6 2" xfId="40852"/>
    <cellStyle name="Normal 7 2 6 6 3" xfId="40853"/>
    <cellStyle name="Normal 7 2 6 6 4" xfId="40854"/>
    <cellStyle name="Normal 7 2 6 6 5" xfId="40855"/>
    <cellStyle name="Normal 7 2 6 6 6" xfId="40856"/>
    <cellStyle name="Normal 7 2 6 7" xfId="40857"/>
    <cellStyle name="Normal 7 2 6 7 2" xfId="40858"/>
    <cellStyle name="Normal 7 2 6 7 3" xfId="40859"/>
    <cellStyle name="Normal 7 2 6 7 4" xfId="40860"/>
    <cellStyle name="Normal 7 2 6 7 5" xfId="40861"/>
    <cellStyle name="Normal 7 2 6 7 6" xfId="40862"/>
    <cellStyle name="Normal 7 2 6 8" xfId="40863"/>
    <cellStyle name="Normal 7 2 6 9" xfId="40864"/>
    <cellStyle name="Normal 7 2 7" xfId="40865"/>
    <cellStyle name="Normal 7 2 7 10" xfId="40866"/>
    <cellStyle name="Normal 7 2 7 11" xfId="40867"/>
    <cellStyle name="Normal 7 2 7 12" xfId="40868"/>
    <cellStyle name="Normal 7 2 7 2" xfId="40869"/>
    <cellStyle name="Normal 7 2 7 2 2" xfId="40870"/>
    <cellStyle name="Normal 7 2 7 2 3" xfId="40871"/>
    <cellStyle name="Normal 7 2 7 2 4" xfId="40872"/>
    <cellStyle name="Normal 7 2 7 2 5" xfId="40873"/>
    <cellStyle name="Normal 7 2 7 2 6" xfId="40874"/>
    <cellStyle name="Normal 7 2 7 3" xfId="40875"/>
    <cellStyle name="Normal 7 2 7 3 2" xfId="40876"/>
    <cellStyle name="Normal 7 2 7 3 3" xfId="40877"/>
    <cellStyle name="Normal 7 2 7 3 4" xfId="40878"/>
    <cellStyle name="Normal 7 2 7 3 5" xfId="40879"/>
    <cellStyle name="Normal 7 2 7 3 6" xfId="40880"/>
    <cellStyle name="Normal 7 2 7 4" xfId="40881"/>
    <cellStyle name="Normal 7 2 7 4 2" xfId="40882"/>
    <cellStyle name="Normal 7 2 7 4 3" xfId="40883"/>
    <cellStyle name="Normal 7 2 7 4 4" xfId="40884"/>
    <cellStyle name="Normal 7 2 7 4 5" xfId="40885"/>
    <cellStyle name="Normal 7 2 7 4 6" xfId="40886"/>
    <cellStyle name="Normal 7 2 7 5" xfId="40887"/>
    <cellStyle name="Normal 7 2 7 5 2" xfId="40888"/>
    <cellStyle name="Normal 7 2 7 5 3" xfId="40889"/>
    <cellStyle name="Normal 7 2 7 5 4" xfId="40890"/>
    <cellStyle name="Normal 7 2 7 5 5" xfId="40891"/>
    <cellStyle name="Normal 7 2 7 5 6" xfId="40892"/>
    <cellStyle name="Normal 7 2 7 6" xfId="40893"/>
    <cellStyle name="Normal 7 2 7 6 2" xfId="40894"/>
    <cellStyle name="Normal 7 2 7 6 3" xfId="40895"/>
    <cellStyle name="Normal 7 2 7 6 4" xfId="40896"/>
    <cellStyle name="Normal 7 2 7 6 5" xfId="40897"/>
    <cellStyle name="Normal 7 2 7 6 6" xfId="40898"/>
    <cellStyle name="Normal 7 2 7 7" xfId="40899"/>
    <cellStyle name="Normal 7 2 7 7 2" xfId="40900"/>
    <cellStyle name="Normal 7 2 7 7 3" xfId="40901"/>
    <cellStyle name="Normal 7 2 7 7 4" xfId="40902"/>
    <cellStyle name="Normal 7 2 7 7 5" xfId="40903"/>
    <cellStyle name="Normal 7 2 7 7 6" xfId="40904"/>
    <cellStyle name="Normal 7 2 7 8" xfId="40905"/>
    <cellStyle name="Normal 7 2 7 9" xfId="40906"/>
    <cellStyle name="Normal 7 2 8" xfId="40907"/>
    <cellStyle name="Normal 7 2 8 10" xfId="40908"/>
    <cellStyle name="Normal 7 2 8 11" xfId="40909"/>
    <cellStyle name="Normal 7 2 8 12" xfId="40910"/>
    <cellStyle name="Normal 7 2 8 2" xfId="40911"/>
    <cellStyle name="Normal 7 2 8 2 2" xfId="40912"/>
    <cellStyle name="Normal 7 2 8 2 3" xfId="40913"/>
    <cellStyle name="Normal 7 2 8 2 4" xfId="40914"/>
    <cellStyle name="Normal 7 2 8 2 5" xfId="40915"/>
    <cellStyle name="Normal 7 2 8 2 6" xfId="40916"/>
    <cellStyle name="Normal 7 2 8 3" xfId="40917"/>
    <cellStyle name="Normal 7 2 8 3 2" xfId="40918"/>
    <cellStyle name="Normal 7 2 8 3 3" xfId="40919"/>
    <cellStyle name="Normal 7 2 8 3 4" xfId="40920"/>
    <cellStyle name="Normal 7 2 8 3 5" xfId="40921"/>
    <cellStyle name="Normal 7 2 8 3 6" xfId="40922"/>
    <cellStyle name="Normal 7 2 8 4" xfId="40923"/>
    <cellStyle name="Normal 7 2 8 4 2" xfId="40924"/>
    <cellStyle name="Normal 7 2 8 4 3" xfId="40925"/>
    <cellStyle name="Normal 7 2 8 4 4" xfId="40926"/>
    <cellStyle name="Normal 7 2 8 4 5" xfId="40927"/>
    <cellStyle name="Normal 7 2 8 4 6" xfId="40928"/>
    <cellStyle name="Normal 7 2 8 5" xfId="40929"/>
    <cellStyle name="Normal 7 2 8 5 2" xfId="40930"/>
    <cellStyle name="Normal 7 2 8 5 3" xfId="40931"/>
    <cellStyle name="Normal 7 2 8 5 4" xfId="40932"/>
    <cellStyle name="Normal 7 2 8 5 5" xfId="40933"/>
    <cellStyle name="Normal 7 2 8 5 6" xfId="40934"/>
    <cellStyle name="Normal 7 2 8 6" xfId="40935"/>
    <cellStyle name="Normal 7 2 8 6 2" xfId="40936"/>
    <cellStyle name="Normal 7 2 8 6 3" xfId="40937"/>
    <cellStyle name="Normal 7 2 8 6 4" xfId="40938"/>
    <cellStyle name="Normal 7 2 8 6 5" xfId="40939"/>
    <cellStyle name="Normal 7 2 8 6 6" xfId="40940"/>
    <cellStyle name="Normal 7 2 8 7" xfId="40941"/>
    <cellStyle name="Normal 7 2 8 7 2" xfId="40942"/>
    <cellStyle name="Normal 7 2 8 7 3" xfId="40943"/>
    <cellStyle name="Normal 7 2 8 7 4" xfId="40944"/>
    <cellStyle name="Normal 7 2 8 7 5" xfId="40945"/>
    <cellStyle name="Normal 7 2 8 7 6" xfId="40946"/>
    <cellStyle name="Normal 7 2 8 8" xfId="40947"/>
    <cellStyle name="Normal 7 2 8 9" xfId="40948"/>
    <cellStyle name="Normal 7 2 9" xfId="40949"/>
    <cellStyle name="Normal 7 2 9 10" xfId="40950"/>
    <cellStyle name="Normal 7 2 9 11" xfId="40951"/>
    <cellStyle name="Normal 7 2 9 12" xfId="40952"/>
    <cellStyle name="Normal 7 2 9 2" xfId="40953"/>
    <cellStyle name="Normal 7 2 9 2 2" xfId="40954"/>
    <cellStyle name="Normal 7 2 9 2 3" xfId="40955"/>
    <cellStyle name="Normal 7 2 9 2 4" xfId="40956"/>
    <cellStyle name="Normal 7 2 9 2 5" xfId="40957"/>
    <cellStyle name="Normal 7 2 9 2 6" xfId="40958"/>
    <cellStyle name="Normal 7 2 9 3" xfId="40959"/>
    <cellStyle name="Normal 7 2 9 3 2" xfId="40960"/>
    <cellStyle name="Normal 7 2 9 3 3" xfId="40961"/>
    <cellStyle name="Normal 7 2 9 3 4" xfId="40962"/>
    <cellStyle name="Normal 7 2 9 3 5" xfId="40963"/>
    <cellStyle name="Normal 7 2 9 3 6" xfId="40964"/>
    <cellStyle name="Normal 7 2 9 4" xfId="40965"/>
    <cellStyle name="Normal 7 2 9 4 2" xfId="40966"/>
    <cellStyle name="Normal 7 2 9 4 3" xfId="40967"/>
    <cellStyle name="Normal 7 2 9 4 4" xfId="40968"/>
    <cellStyle name="Normal 7 2 9 4 5" xfId="40969"/>
    <cellStyle name="Normal 7 2 9 4 6" xfId="40970"/>
    <cellStyle name="Normal 7 2 9 5" xfId="40971"/>
    <cellStyle name="Normal 7 2 9 5 2" xfId="40972"/>
    <cellStyle name="Normal 7 2 9 5 3" xfId="40973"/>
    <cellStyle name="Normal 7 2 9 5 4" xfId="40974"/>
    <cellStyle name="Normal 7 2 9 5 5" xfId="40975"/>
    <cellStyle name="Normal 7 2 9 5 6" xfId="40976"/>
    <cellStyle name="Normal 7 2 9 6" xfId="40977"/>
    <cellStyle name="Normal 7 2 9 6 2" xfId="40978"/>
    <cellStyle name="Normal 7 2 9 6 3" xfId="40979"/>
    <cellStyle name="Normal 7 2 9 6 4" xfId="40980"/>
    <cellStyle name="Normal 7 2 9 6 5" xfId="40981"/>
    <cellStyle name="Normal 7 2 9 6 6" xfId="40982"/>
    <cellStyle name="Normal 7 2 9 7" xfId="40983"/>
    <cellStyle name="Normal 7 2 9 7 2" xfId="40984"/>
    <cellStyle name="Normal 7 2 9 7 3" xfId="40985"/>
    <cellStyle name="Normal 7 2 9 7 4" xfId="40986"/>
    <cellStyle name="Normal 7 2 9 7 5" xfId="40987"/>
    <cellStyle name="Normal 7 2 9 7 6" xfId="40988"/>
    <cellStyle name="Normal 7 2 9 8" xfId="40989"/>
    <cellStyle name="Normal 7 2 9 9" xfId="40990"/>
    <cellStyle name="Normal 7 20" xfId="40991"/>
    <cellStyle name="Normal 7 20 2" xfId="40992"/>
    <cellStyle name="Normal 7 21" xfId="40993"/>
    <cellStyle name="Normal 7 22" xfId="40994"/>
    <cellStyle name="Normal 7 23" xfId="40995"/>
    <cellStyle name="Normal 7 24" xfId="40996"/>
    <cellStyle name="Normal 7 25" xfId="40997"/>
    <cellStyle name="Normal 7 26" xfId="40998"/>
    <cellStyle name="Normal 7 27" xfId="40999"/>
    <cellStyle name="Normal 7 28" xfId="41000"/>
    <cellStyle name="Normal 7 29" xfId="41001"/>
    <cellStyle name="Normal 7 3" xfId="41002"/>
    <cellStyle name="Normal 7 3 10" xfId="41003"/>
    <cellStyle name="Normal 7 3 10 2" xfId="41004"/>
    <cellStyle name="Normal 7 3 10 3" xfId="41005"/>
    <cellStyle name="Normal 7 3 10 4" xfId="41006"/>
    <cellStyle name="Normal 7 3 10 5" xfId="41007"/>
    <cellStyle name="Normal 7 3 10 6" xfId="41008"/>
    <cellStyle name="Normal 7 3 11" xfId="41009"/>
    <cellStyle name="Normal 7 3 11 2" xfId="41010"/>
    <cellStyle name="Normal 7 3 11 3" xfId="41011"/>
    <cellStyle name="Normal 7 3 11 4" xfId="41012"/>
    <cellStyle name="Normal 7 3 11 5" xfId="41013"/>
    <cellStyle name="Normal 7 3 11 6" xfId="41014"/>
    <cellStyle name="Normal 7 3 12" xfId="41015"/>
    <cellStyle name="Normal 7 3 13" xfId="41016"/>
    <cellStyle name="Normal 7 3 14" xfId="41017"/>
    <cellStyle name="Normal 7 3 15" xfId="41018"/>
    <cellStyle name="Normal 7 3 16" xfId="41019"/>
    <cellStyle name="Normal 7 3 17" xfId="41020"/>
    <cellStyle name="Normal 7 3 18" xfId="41021"/>
    <cellStyle name="Normal 7 3 19" xfId="41022"/>
    <cellStyle name="Normal 7 3 2" xfId="41023"/>
    <cellStyle name="Normal 7 3 2 10" xfId="41024"/>
    <cellStyle name="Normal 7 3 2 11" xfId="41025"/>
    <cellStyle name="Normal 7 3 2 12" xfId="41026"/>
    <cellStyle name="Normal 7 3 2 13" xfId="41027"/>
    <cellStyle name="Normal 7 3 2 2" xfId="41028"/>
    <cellStyle name="Normal 7 3 2 2 10" xfId="41029"/>
    <cellStyle name="Normal 7 3 2 2 11" xfId="41030"/>
    <cellStyle name="Normal 7 3 2 2 12" xfId="41031"/>
    <cellStyle name="Normal 7 3 2 2 2" xfId="41032"/>
    <cellStyle name="Normal 7 3 2 2 2 2" xfId="41033"/>
    <cellStyle name="Normal 7 3 2 2 2 3" xfId="41034"/>
    <cellStyle name="Normal 7 3 2 2 2 4" xfId="41035"/>
    <cellStyle name="Normal 7 3 2 2 2 5" xfId="41036"/>
    <cellStyle name="Normal 7 3 2 2 2 6" xfId="41037"/>
    <cellStyle name="Normal 7 3 2 2 3" xfId="41038"/>
    <cellStyle name="Normal 7 3 2 2 3 2" xfId="41039"/>
    <cellStyle name="Normal 7 3 2 2 3 3" xfId="41040"/>
    <cellStyle name="Normal 7 3 2 2 3 4" xfId="41041"/>
    <cellStyle name="Normal 7 3 2 2 3 5" xfId="41042"/>
    <cellStyle name="Normal 7 3 2 2 3 6" xfId="41043"/>
    <cellStyle name="Normal 7 3 2 2 4" xfId="41044"/>
    <cellStyle name="Normal 7 3 2 2 4 2" xfId="41045"/>
    <cellStyle name="Normal 7 3 2 2 4 3" xfId="41046"/>
    <cellStyle name="Normal 7 3 2 2 4 4" xfId="41047"/>
    <cellStyle name="Normal 7 3 2 2 4 5" xfId="41048"/>
    <cellStyle name="Normal 7 3 2 2 4 6" xfId="41049"/>
    <cellStyle name="Normal 7 3 2 2 5" xfId="41050"/>
    <cellStyle name="Normal 7 3 2 2 5 2" xfId="41051"/>
    <cellStyle name="Normal 7 3 2 2 5 3" xfId="41052"/>
    <cellStyle name="Normal 7 3 2 2 5 4" xfId="41053"/>
    <cellStyle name="Normal 7 3 2 2 5 5" xfId="41054"/>
    <cellStyle name="Normal 7 3 2 2 5 6" xfId="41055"/>
    <cellStyle name="Normal 7 3 2 2 6" xfId="41056"/>
    <cellStyle name="Normal 7 3 2 2 6 2" xfId="41057"/>
    <cellStyle name="Normal 7 3 2 2 6 3" xfId="41058"/>
    <cellStyle name="Normal 7 3 2 2 6 4" xfId="41059"/>
    <cellStyle name="Normal 7 3 2 2 6 5" xfId="41060"/>
    <cellStyle name="Normal 7 3 2 2 6 6" xfId="41061"/>
    <cellStyle name="Normal 7 3 2 2 7" xfId="41062"/>
    <cellStyle name="Normal 7 3 2 2 7 2" xfId="41063"/>
    <cellStyle name="Normal 7 3 2 2 7 3" xfId="41064"/>
    <cellStyle name="Normal 7 3 2 2 7 4" xfId="41065"/>
    <cellStyle name="Normal 7 3 2 2 7 5" xfId="41066"/>
    <cellStyle name="Normal 7 3 2 2 7 6" xfId="41067"/>
    <cellStyle name="Normal 7 3 2 2 8" xfId="41068"/>
    <cellStyle name="Normal 7 3 2 2 9" xfId="41069"/>
    <cellStyle name="Normal 7 3 2 3" xfId="41070"/>
    <cellStyle name="Normal 7 3 2 3 2" xfId="41071"/>
    <cellStyle name="Normal 7 3 2 3 3" xfId="41072"/>
    <cellStyle name="Normal 7 3 2 3 4" xfId="41073"/>
    <cellStyle name="Normal 7 3 2 3 5" xfId="41074"/>
    <cellStyle name="Normal 7 3 2 3 6" xfId="41075"/>
    <cellStyle name="Normal 7 3 2 4" xfId="41076"/>
    <cellStyle name="Normal 7 3 2 4 2" xfId="41077"/>
    <cellStyle name="Normal 7 3 2 4 3" xfId="41078"/>
    <cellStyle name="Normal 7 3 2 4 4" xfId="41079"/>
    <cellStyle name="Normal 7 3 2 4 5" xfId="41080"/>
    <cellStyle name="Normal 7 3 2 4 6" xfId="41081"/>
    <cellStyle name="Normal 7 3 2 5" xfId="41082"/>
    <cellStyle name="Normal 7 3 2 5 2" xfId="41083"/>
    <cellStyle name="Normal 7 3 2 5 3" xfId="41084"/>
    <cellStyle name="Normal 7 3 2 5 4" xfId="41085"/>
    <cellStyle name="Normal 7 3 2 5 5" xfId="41086"/>
    <cellStyle name="Normal 7 3 2 5 6" xfId="41087"/>
    <cellStyle name="Normal 7 3 2 6" xfId="41088"/>
    <cellStyle name="Normal 7 3 2 6 2" xfId="41089"/>
    <cellStyle name="Normal 7 3 2 6 3" xfId="41090"/>
    <cellStyle name="Normal 7 3 2 6 4" xfId="41091"/>
    <cellStyle name="Normal 7 3 2 6 5" xfId="41092"/>
    <cellStyle name="Normal 7 3 2 6 6" xfId="41093"/>
    <cellStyle name="Normal 7 3 2 7" xfId="41094"/>
    <cellStyle name="Normal 7 3 2 7 2" xfId="41095"/>
    <cellStyle name="Normal 7 3 2 7 3" xfId="41096"/>
    <cellStyle name="Normal 7 3 2 7 4" xfId="41097"/>
    <cellStyle name="Normal 7 3 2 7 5" xfId="41098"/>
    <cellStyle name="Normal 7 3 2 7 6" xfId="41099"/>
    <cellStyle name="Normal 7 3 2 8" xfId="41100"/>
    <cellStyle name="Normal 7 3 2 8 2" xfId="41101"/>
    <cellStyle name="Normal 7 3 2 8 3" xfId="41102"/>
    <cellStyle name="Normal 7 3 2 8 4" xfId="41103"/>
    <cellStyle name="Normal 7 3 2 8 5" xfId="41104"/>
    <cellStyle name="Normal 7 3 2 8 6" xfId="41105"/>
    <cellStyle name="Normal 7 3 2 9" xfId="41106"/>
    <cellStyle name="Normal 7 3 3" xfId="41107"/>
    <cellStyle name="Normal 7 3 3 10" xfId="41108"/>
    <cellStyle name="Normal 7 3 3 11" xfId="41109"/>
    <cellStyle name="Normal 7 3 3 12" xfId="41110"/>
    <cellStyle name="Normal 7 3 3 13" xfId="41111"/>
    <cellStyle name="Normal 7 3 3 2" xfId="41112"/>
    <cellStyle name="Normal 7 3 3 2 10" xfId="41113"/>
    <cellStyle name="Normal 7 3 3 2 11" xfId="41114"/>
    <cellStyle name="Normal 7 3 3 2 12" xfId="41115"/>
    <cellStyle name="Normal 7 3 3 2 2" xfId="41116"/>
    <cellStyle name="Normal 7 3 3 2 2 2" xfId="41117"/>
    <cellStyle name="Normal 7 3 3 2 2 3" xfId="41118"/>
    <cellStyle name="Normal 7 3 3 2 2 4" xfId="41119"/>
    <cellStyle name="Normal 7 3 3 2 2 5" xfId="41120"/>
    <cellStyle name="Normal 7 3 3 2 2 6" xfId="41121"/>
    <cellStyle name="Normal 7 3 3 2 3" xfId="41122"/>
    <cellStyle name="Normal 7 3 3 2 3 2" xfId="41123"/>
    <cellStyle name="Normal 7 3 3 2 3 3" xfId="41124"/>
    <cellStyle name="Normal 7 3 3 2 3 4" xfId="41125"/>
    <cellStyle name="Normal 7 3 3 2 3 5" xfId="41126"/>
    <cellStyle name="Normal 7 3 3 2 3 6" xfId="41127"/>
    <cellStyle name="Normal 7 3 3 2 4" xfId="41128"/>
    <cellStyle name="Normal 7 3 3 2 4 2" xfId="41129"/>
    <cellStyle name="Normal 7 3 3 2 4 3" xfId="41130"/>
    <cellStyle name="Normal 7 3 3 2 4 4" xfId="41131"/>
    <cellStyle name="Normal 7 3 3 2 4 5" xfId="41132"/>
    <cellStyle name="Normal 7 3 3 2 4 6" xfId="41133"/>
    <cellStyle name="Normal 7 3 3 2 5" xfId="41134"/>
    <cellStyle name="Normal 7 3 3 2 5 2" xfId="41135"/>
    <cellStyle name="Normal 7 3 3 2 5 3" xfId="41136"/>
    <cellStyle name="Normal 7 3 3 2 5 4" xfId="41137"/>
    <cellStyle name="Normal 7 3 3 2 5 5" xfId="41138"/>
    <cellStyle name="Normal 7 3 3 2 5 6" xfId="41139"/>
    <cellStyle name="Normal 7 3 3 2 6" xfId="41140"/>
    <cellStyle name="Normal 7 3 3 2 6 2" xfId="41141"/>
    <cellStyle name="Normal 7 3 3 2 6 3" xfId="41142"/>
    <cellStyle name="Normal 7 3 3 2 6 4" xfId="41143"/>
    <cellStyle name="Normal 7 3 3 2 6 5" xfId="41144"/>
    <cellStyle name="Normal 7 3 3 2 6 6" xfId="41145"/>
    <cellStyle name="Normal 7 3 3 2 7" xfId="41146"/>
    <cellStyle name="Normal 7 3 3 2 7 2" xfId="41147"/>
    <cellStyle name="Normal 7 3 3 2 7 3" xfId="41148"/>
    <cellStyle name="Normal 7 3 3 2 7 4" xfId="41149"/>
    <cellStyle name="Normal 7 3 3 2 7 5" xfId="41150"/>
    <cellStyle name="Normal 7 3 3 2 7 6" xfId="41151"/>
    <cellStyle name="Normal 7 3 3 2 8" xfId="41152"/>
    <cellStyle name="Normal 7 3 3 2 9" xfId="41153"/>
    <cellStyle name="Normal 7 3 3 3" xfId="41154"/>
    <cellStyle name="Normal 7 3 3 3 2" xfId="41155"/>
    <cellStyle name="Normal 7 3 3 3 3" xfId="41156"/>
    <cellStyle name="Normal 7 3 3 3 4" xfId="41157"/>
    <cellStyle name="Normal 7 3 3 3 5" xfId="41158"/>
    <cellStyle name="Normal 7 3 3 3 6" xfId="41159"/>
    <cellStyle name="Normal 7 3 3 4" xfId="41160"/>
    <cellStyle name="Normal 7 3 3 4 2" xfId="41161"/>
    <cellStyle name="Normal 7 3 3 4 3" xfId="41162"/>
    <cellStyle name="Normal 7 3 3 4 4" xfId="41163"/>
    <cellStyle name="Normal 7 3 3 4 5" xfId="41164"/>
    <cellStyle name="Normal 7 3 3 4 6" xfId="41165"/>
    <cellStyle name="Normal 7 3 3 5" xfId="41166"/>
    <cellStyle name="Normal 7 3 3 5 2" xfId="41167"/>
    <cellStyle name="Normal 7 3 3 5 3" xfId="41168"/>
    <cellStyle name="Normal 7 3 3 5 4" xfId="41169"/>
    <cellStyle name="Normal 7 3 3 5 5" xfId="41170"/>
    <cellStyle name="Normal 7 3 3 5 6" xfId="41171"/>
    <cellStyle name="Normal 7 3 3 6" xfId="41172"/>
    <cellStyle name="Normal 7 3 3 6 2" xfId="41173"/>
    <cellStyle name="Normal 7 3 3 6 3" xfId="41174"/>
    <cellStyle name="Normal 7 3 3 6 4" xfId="41175"/>
    <cellStyle name="Normal 7 3 3 6 5" xfId="41176"/>
    <cellStyle name="Normal 7 3 3 6 6" xfId="41177"/>
    <cellStyle name="Normal 7 3 3 7" xfId="41178"/>
    <cellStyle name="Normal 7 3 3 7 2" xfId="41179"/>
    <cellStyle name="Normal 7 3 3 7 3" xfId="41180"/>
    <cellStyle name="Normal 7 3 3 7 4" xfId="41181"/>
    <cellStyle name="Normal 7 3 3 7 5" xfId="41182"/>
    <cellStyle name="Normal 7 3 3 7 6" xfId="41183"/>
    <cellStyle name="Normal 7 3 3 8" xfId="41184"/>
    <cellStyle name="Normal 7 3 3 8 2" xfId="41185"/>
    <cellStyle name="Normal 7 3 3 8 3" xfId="41186"/>
    <cellStyle name="Normal 7 3 3 8 4" xfId="41187"/>
    <cellStyle name="Normal 7 3 3 8 5" xfId="41188"/>
    <cellStyle name="Normal 7 3 3 8 6" xfId="41189"/>
    <cellStyle name="Normal 7 3 3 9" xfId="41190"/>
    <cellStyle name="Normal 7 3 4" xfId="41191"/>
    <cellStyle name="Normal 7 3 4 10" xfId="41192"/>
    <cellStyle name="Normal 7 3 4 11" xfId="41193"/>
    <cellStyle name="Normal 7 3 4 12" xfId="41194"/>
    <cellStyle name="Normal 7 3 4 13" xfId="41195"/>
    <cellStyle name="Normal 7 3 4 2" xfId="41196"/>
    <cellStyle name="Normal 7 3 4 2 10" xfId="41197"/>
    <cellStyle name="Normal 7 3 4 2 11" xfId="41198"/>
    <cellStyle name="Normal 7 3 4 2 12" xfId="41199"/>
    <cellStyle name="Normal 7 3 4 2 2" xfId="41200"/>
    <cellStyle name="Normal 7 3 4 2 2 2" xfId="41201"/>
    <cellStyle name="Normal 7 3 4 2 2 3" xfId="41202"/>
    <cellStyle name="Normal 7 3 4 2 2 4" xfId="41203"/>
    <cellStyle name="Normal 7 3 4 2 2 5" xfId="41204"/>
    <cellStyle name="Normal 7 3 4 2 2 6" xfId="41205"/>
    <cellStyle name="Normal 7 3 4 2 3" xfId="41206"/>
    <cellStyle name="Normal 7 3 4 2 3 2" xfId="41207"/>
    <cellStyle name="Normal 7 3 4 2 3 3" xfId="41208"/>
    <cellStyle name="Normal 7 3 4 2 3 4" xfId="41209"/>
    <cellStyle name="Normal 7 3 4 2 3 5" xfId="41210"/>
    <cellStyle name="Normal 7 3 4 2 3 6" xfId="41211"/>
    <cellStyle name="Normal 7 3 4 2 4" xfId="41212"/>
    <cellStyle name="Normal 7 3 4 2 4 2" xfId="41213"/>
    <cellStyle name="Normal 7 3 4 2 4 3" xfId="41214"/>
    <cellStyle name="Normal 7 3 4 2 4 4" xfId="41215"/>
    <cellStyle name="Normal 7 3 4 2 4 5" xfId="41216"/>
    <cellStyle name="Normal 7 3 4 2 4 6" xfId="41217"/>
    <cellStyle name="Normal 7 3 4 2 5" xfId="41218"/>
    <cellStyle name="Normal 7 3 4 2 5 2" xfId="41219"/>
    <cellStyle name="Normal 7 3 4 2 5 3" xfId="41220"/>
    <cellStyle name="Normal 7 3 4 2 5 4" xfId="41221"/>
    <cellStyle name="Normal 7 3 4 2 5 5" xfId="41222"/>
    <cellStyle name="Normal 7 3 4 2 5 6" xfId="41223"/>
    <cellStyle name="Normal 7 3 4 2 6" xfId="41224"/>
    <cellStyle name="Normal 7 3 4 2 6 2" xfId="41225"/>
    <cellStyle name="Normal 7 3 4 2 6 3" xfId="41226"/>
    <cellStyle name="Normal 7 3 4 2 6 4" xfId="41227"/>
    <cellStyle name="Normal 7 3 4 2 6 5" xfId="41228"/>
    <cellStyle name="Normal 7 3 4 2 6 6" xfId="41229"/>
    <cellStyle name="Normal 7 3 4 2 7" xfId="41230"/>
    <cellStyle name="Normal 7 3 4 2 7 2" xfId="41231"/>
    <cellStyle name="Normal 7 3 4 2 7 3" xfId="41232"/>
    <cellStyle name="Normal 7 3 4 2 7 4" xfId="41233"/>
    <cellStyle name="Normal 7 3 4 2 7 5" xfId="41234"/>
    <cellStyle name="Normal 7 3 4 2 7 6" xfId="41235"/>
    <cellStyle name="Normal 7 3 4 2 8" xfId="41236"/>
    <cellStyle name="Normal 7 3 4 2 9" xfId="41237"/>
    <cellStyle name="Normal 7 3 4 3" xfId="41238"/>
    <cellStyle name="Normal 7 3 4 3 2" xfId="41239"/>
    <cellStyle name="Normal 7 3 4 3 3" xfId="41240"/>
    <cellStyle name="Normal 7 3 4 3 4" xfId="41241"/>
    <cellStyle name="Normal 7 3 4 3 5" xfId="41242"/>
    <cellStyle name="Normal 7 3 4 3 6" xfId="41243"/>
    <cellStyle name="Normal 7 3 4 4" xfId="41244"/>
    <cellStyle name="Normal 7 3 4 4 2" xfId="41245"/>
    <cellStyle name="Normal 7 3 4 4 3" xfId="41246"/>
    <cellStyle name="Normal 7 3 4 4 4" xfId="41247"/>
    <cellStyle name="Normal 7 3 4 4 5" xfId="41248"/>
    <cellStyle name="Normal 7 3 4 4 6" xfId="41249"/>
    <cellStyle name="Normal 7 3 4 5" xfId="41250"/>
    <cellStyle name="Normal 7 3 4 5 2" xfId="41251"/>
    <cellStyle name="Normal 7 3 4 5 3" xfId="41252"/>
    <cellStyle name="Normal 7 3 4 5 4" xfId="41253"/>
    <cellStyle name="Normal 7 3 4 5 5" xfId="41254"/>
    <cellStyle name="Normal 7 3 4 5 6" xfId="41255"/>
    <cellStyle name="Normal 7 3 4 6" xfId="41256"/>
    <cellStyle name="Normal 7 3 4 6 2" xfId="41257"/>
    <cellStyle name="Normal 7 3 4 6 3" xfId="41258"/>
    <cellStyle name="Normal 7 3 4 6 4" xfId="41259"/>
    <cellStyle name="Normal 7 3 4 6 5" xfId="41260"/>
    <cellStyle name="Normal 7 3 4 6 6" xfId="41261"/>
    <cellStyle name="Normal 7 3 4 7" xfId="41262"/>
    <cellStyle name="Normal 7 3 4 7 2" xfId="41263"/>
    <cellStyle name="Normal 7 3 4 7 3" xfId="41264"/>
    <cellStyle name="Normal 7 3 4 7 4" xfId="41265"/>
    <cellStyle name="Normal 7 3 4 7 5" xfId="41266"/>
    <cellStyle name="Normal 7 3 4 7 6" xfId="41267"/>
    <cellStyle name="Normal 7 3 4 8" xfId="41268"/>
    <cellStyle name="Normal 7 3 4 8 2" xfId="41269"/>
    <cellStyle name="Normal 7 3 4 8 3" xfId="41270"/>
    <cellStyle name="Normal 7 3 4 8 4" xfId="41271"/>
    <cellStyle name="Normal 7 3 4 8 5" xfId="41272"/>
    <cellStyle name="Normal 7 3 4 8 6" xfId="41273"/>
    <cellStyle name="Normal 7 3 4 9" xfId="41274"/>
    <cellStyle name="Normal 7 3 5" xfId="41275"/>
    <cellStyle name="Normal 7 3 5 10" xfId="41276"/>
    <cellStyle name="Normal 7 3 5 11" xfId="41277"/>
    <cellStyle name="Normal 7 3 5 12" xfId="41278"/>
    <cellStyle name="Normal 7 3 5 2" xfId="41279"/>
    <cellStyle name="Normal 7 3 5 2 2" xfId="41280"/>
    <cellStyle name="Normal 7 3 5 2 3" xfId="41281"/>
    <cellStyle name="Normal 7 3 5 2 4" xfId="41282"/>
    <cellStyle name="Normal 7 3 5 2 5" xfId="41283"/>
    <cellStyle name="Normal 7 3 5 2 6" xfId="41284"/>
    <cellStyle name="Normal 7 3 5 3" xfId="41285"/>
    <cellStyle name="Normal 7 3 5 3 2" xfId="41286"/>
    <cellStyle name="Normal 7 3 5 3 3" xfId="41287"/>
    <cellStyle name="Normal 7 3 5 3 4" xfId="41288"/>
    <cellStyle name="Normal 7 3 5 3 5" xfId="41289"/>
    <cellStyle name="Normal 7 3 5 3 6" xfId="41290"/>
    <cellStyle name="Normal 7 3 5 4" xfId="41291"/>
    <cellStyle name="Normal 7 3 5 4 2" xfId="41292"/>
    <cellStyle name="Normal 7 3 5 4 3" xfId="41293"/>
    <cellStyle name="Normal 7 3 5 4 4" xfId="41294"/>
    <cellStyle name="Normal 7 3 5 4 5" xfId="41295"/>
    <cellStyle name="Normal 7 3 5 4 6" xfId="41296"/>
    <cellStyle name="Normal 7 3 5 5" xfId="41297"/>
    <cellStyle name="Normal 7 3 5 5 2" xfId="41298"/>
    <cellStyle name="Normal 7 3 5 5 3" xfId="41299"/>
    <cellStyle name="Normal 7 3 5 5 4" xfId="41300"/>
    <cellStyle name="Normal 7 3 5 5 5" xfId="41301"/>
    <cellStyle name="Normal 7 3 5 5 6" xfId="41302"/>
    <cellStyle name="Normal 7 3 5 6" xfId="41303"/>
    <cellStyle name="Normal 7 3 5 6 2" xfId="41304"/>
    <cellStyle name="Normal 7 3 5 6 3" xfId="41305"/>
    <cellStyle name="Normal 7 3 5 6 4" xfId="41306"/>
    <cellStyle name="Normal 7 3 5 6 5" xfId="41307"/>
    <cellStyle name="Normal 7 3 5 6 6" xfId="41308"/>
    <cellStyle name="Normal 7 3 5 7" xfId="41309"/>
    <cellStyle name="Normal 7 3 5 7 2" xfId="41310"/>
    <cellStyle name="Normal 7 3 5 7 3" xfId="41311"/>
    <cellStyle name="Normal 7 3 5 7 4" xfId="41312"/>
    <cellStyle name="Normal 7 3 5 7 5" xfId="41313"/>
    <cellStyle name="Normal 7 3 5 7 6" xfId="41314"/>
    <cellStyle name="Normal 7 3 5 8" xfId="41315"/>
    <cellStyle name="Normal 7 3 5 9" xfId="41316"/>
    <cellStyle name="Normal 7 3 6" xfId="41317"/>
    <cellStyle name="Normal 7 3 6 2" xfId="41318"/>
    <cellStyle name="Normal 7 3 6 3" xfId="41319"/>
    <cellStyle name="Normal 7 3 6 4" xfId="41320"/>
    <cellStyle name="Normal 7 3 6 5" xfId="41321"/>
    <cellStyle name="Normal 7 3 6 6" xfId="41322"/>
    <cellStyle name="Normal 7 3 7" xfId="41323"/>
    <cellStyle name="Normal 7 3 7 2" xfId="41324"/>
    <cellStyle name="Normal 7 3 7 3" xfId="41325"/>
    <cellStyle name="Normal 7 3 7 4" xfId="41326"/>
    <cellStyle name="Normal 7 3 7 5" xfId="41327"/>
    <cellStyle name="Normal 7 3 7 6" xfId="41328"/>
    <cellStyle name="Normal 7 3 8" xfId="41329"/>
    <cellStyle name="Normal 7 3 8 2" xfId="41330"/>
    <cellStyle name="Normal 7 3 8 3" xfId="41331"/>
    <cellStyle name="Normal 7 3 8 4" xfId="41332"/>
    <cellStyle name="Normal 7 3 8 5" xfId="41333"/>
    <cellStyle name="Normal 7 3 8 6" xfId="41334"/>
    <cellStyle name="Normal 7 3 9" xfId="41335"/>
    <cellStyle name="Normal 7 3 9 2" xfId="41336"/>
    <cellStyle name="Normal 7 3 9 3" xfId="41337"/>
    <cellStyle name="Normal 7 3 9 4" xfId="41338"/>
    <cellStyle name="Normal 7 3 9 5" xfId="41339"/>
    <cellStyle name="Normal 7 3 9 6" xfId="41340"/>
    <cellStyle name="Normal 7 4" xfId="41341"/>
    <cellStyle name="Normal 7 4 10" xfId="41342"/>
    <cellStyle name="Normal 7 4 10 2" xfId="41343"/>
    <cellStyle name="Normal 7 4 10 3" xfId="41344"/>
    <cellStyle name="Normal 7 4 10 4" xfId="41345"/>
    <cellStyle name="Normal 7 4 10 5" xfId="41346"/>
    <cellStyle name="Normal 7 4 10 6" xfId="41347"/>
    <cellStyle name="Normal 7 4 11" xfId="41348"/>
    <cellStyle name="Normal 7 4 11 2" xfId="41349"/>
    <cellStyle name="Normal 7 4 11 3" xfId="41350"/>
    <cellStyle name="Normal 7 4 11 4" xfId="41351"/>
    <cellStyle name="Normal 7 4 11 5" xfId="41352"/>
    <cellStyle name="Normal 7 4 11 6" xfId="41353"/>
    <cellStyle name="Normal 7 4 12" xfId="41354"/>
    <cellStyle name="Normal 7 4 13" xfId="41355"/>
    <cellStyle name="Normal 7 4 14" xfId="41356"/>
    <cellStyle name="Normal 7 4 15" xfId="41357"/>
    <cellStyle name="Normal 7 4 16" xfId="41358"/>
    <cellStyle name="Normal 7 4 17" xfId="41359"/>
    <cellStyle name="Normal 7 4 18" xfId="41360"/>
    <cellStyle name="Normal 7 4 19" xfId="41361"/>
    <cellStyle name="Normal 7 4 2" xfId="41362"/>
    <cellStyle name="Normal 7 4 2 10" xfId="41363"/>
    <cellStyle name="Normal 7 4 2 11" xfId="41364"/>
    <cellStyle name="Normal 7 4 2 12" xfId="41365"/>
    <cellStyle name="Normal 7 4 2 13" xfId="41366"/>
    <cellStyle name="Normal 7 4 2 2" xfId="41367"/>
    <cellStyle name="Normal 7 4 2 2 10" xfId="41368"/>
    <cellStyle name="Normal 7 4 2 2 11" xfId="41369"/>
    <cellStyle name="Normal 7 4 2 2 12" xfId="41370"/>
    <cellStyle name="Normal 7 4 2 2 2" xfId="41371"/>
    <cellStyle name="Normal 7 4 2 2 2 2" xfId="41372"/>
    <cellStyle name="Normal 7 4 2 2 2 3" xfId="41373"/>
    <cellStyle name="Normal 7 4 2 2 2 4" xfId="41374"/>
    <cellStyle name="Normal 7 4 2 2 2 5" xfId="41375"/>
    <cellStyle name="Normal 7 4 2 2 2 6" xfId="41376"/>
    <cellStyle name="Normal 7 4 2 2 3" xfId="41377"/>
    <cellStyle name="Normal 7 4 2 2 3 2" xfId="41378"/>
    <cellStyle name="Normal 7 4 2 2 3 3" xfId="41379"/>
    <cellStyle name="Normal 7 4 2 2 3 4" xfId="41380"/>
    <cellStyle name="Normal 7 4 2 2 3 5" xfId="41381"/>
    <cellStyle name="Normal 7 4 2 2 3 6" xfId="41382"/>
    <cellStyle name="Normal 7 4 2 2 4" xfId="41383"/>
    <cellStyle name="Normal 7 4 2 2 4 2" xfId="41384"/>
    <cellStyle name="Normal 7 4 2 2 4 3" xfId="41385"/>
    <cellStyle name="Normal 7 4 2 2 4 4" xfId="41386"/>
    <cellStyle name="Normal 7 4 2 2 4 5" xfId="41387"/>
    <cellStyle name="Normal 7 4 2 2 4 6" xfId="41388"/>
    <cellStyle name="Normal 7 4 2 2 5" xfId="41389"/>
    <cellStyle name="Normal 7 4 2 2 5 2" xfId="41390"/>
    <cellStyle name="Normal 7 4 2 2 5 3" xfId="41391"/>
    <cellStyle name="Normal 7 4 2 2 5 4" xfId="41392"/>
    <cellStyle name="Normal 7 4 2 2 5 5" xfId="41393"/>
    <cellStyle name="Normal 7 4 2 2 5 6" xfId="41394"/>
    <cellStyle name="Normal 7 4 2 2 6" xfId="41395"/>
    <cellStyle name="Normal 7 4 2 2 6 2" xfId="41396"/>
    <cellStyle name="Normal 7 4 2 2 6 3" xfId="41397"/>
    <cellStyle name="Normal 7 4 2 2 6 4" xfId="41398"/>
    <cellStyle name="Normal 7 4 2 2 6 5" xfId="41399"/>
    <cellStyle name="Normal 7 4 2 2 6 6" xfId="41400"/>
    <cellStyle name="Normal 7 4 2 2 7" xfId="41401"/>
    <cellStyle name="Normal 7 4 2 2 7 2" xfId="41402"/>
    <cellStyle name="Normal 7 4 2 2 7 3" xfId="41403"/>
    <cellStyle name="Normal 7 4 2 2 7 4" xfId="41404"/>
    <cellStyle name="Normal 7 4 2 2 7 5" xfId="41405"/>
    <cellStyle name="Normal 7 4 2 2 7 6" xfId="41406"/>
    <cellStyle name="Normal 7 4 2 2 8" xfId="41407"/>
    <cellStyle name="Normal 7 4 2 2 9" xfId="41408"/>
    <cellStyle name="Normal 7 4 2 3" xfId="41409"/>
    <cellStyle name="Normal 7 4 2 3 2" xfId="41410"/>
    <cellStyle name="Normal 7 4 2 3 3" xfId="41411"/>
    <cellStyle name="Normal 7 4 2 3 4" xfId="41412"/>
    <cellStyle name="Normal 7 4 2 3 5" xfId="41413"/>
    <cellStyle name="Normal 7 4 2 3 6" xfId="41414"/>
    <cellStyle name="Normal 7 4 2 4" xfId="41415"/>
    <cellStyle name="Normal 7 4 2 4 2" xfId="41416"/>
    <cellStyle name="Normal 7 4 2 4 3" xfId="41417"/>
    <cellStyle name="Normal 7 4 2 4 4" xfId="41418"/>
    <cellStyle name="Normal 7 4 2 4 5" xfId="41419"/>
    <cellStyle name="Normal 7 4 2 4 6" xfId="41420"/>
    <cellStyle name="Normal 7 4 2 5" xfId="41421"/>
    <cellStyle name="Normal 7 4 2 5 2" xfId="41422"/>
    <cellStyle name="Normal 7 4 2 5 3" xfId="41423"/>
    <cellStyle name="Normal 7 4 2 5 4" xfId="41424"/>
    <cellStyle name="Normal 7 4 2 5 5" xfId="41425"/>
    <cellStyle name="Normal 7 4 2 5 6" xfId="41426"/>
    <cellStyle name="Normal 7 4 2 6" xfId="41427"/>
    <cellStyle name="Normal 7 4 2 6 2" xfId="41428"/>
    <cellStyle name="Normal 7 4 2 6 3" xfId="41429"/>
    <cellStyle name="Normal 7 4 2 6 4" xfId="41430"/>
    <cellStyle name="Normal 7 4 2 6 5" xfId="41431"/>
    <cellStyle name="Normal 7 4 2 6 6" xfId="41432"/>
    <cellStyle name="Normal 7 4 2 7" xfId="41433"/>
    <cellStyle name="Normal 7 4 2 7 2" xfId="41434"/>
    <cellStyle name="Normal 7 4 2 7 3" xfId="41435"/>
    <cellStyle name="Normal 7 4 2 7 4" xfId="41436"/>
    <cellStyle name="Normal 7 4 2 7 5" xfId="41437"/>
    <cellStyle name="Normal 7 4 2 7 6" xfId="41438"/>
    <cellStyle name="Normal 7 4 2 8" xfId="41439"/>
    <cellStyle name="Normal 7 4 2 8 2" xfId="41440"/>
    <cellStyle name="Normal 7 4 2 8 3" xfId="41441"/>
    <cellStyle name="Normal 7 4 2 8 4" xfId="41442"/>
    <cellStyle name="Normal 7 4 2 8 5" xfId="41443"/>
    <cellStyle name="Normal 7 4 2 8 6" xfId="41444"/>
    <cellStyle name="Normal 7 4 2 9" xfId="41445"/>
    <cellStyle name="Normal 7 4 3" xfId="41446"/>
    <cellStyle name="Normal 7 4 3 10" xfId="41447"/>
    <cellStyle name="Normal 7 4 3 11" xfId="41448"/>
    <cellStyle name="Normal 7 4 3 12" xfId="41449"/>
    <cellStyle name="Normal 7 4 3 13" xfId="41450"/>
    <cellStyle name="Normal 7 4 3 2" xfId="41451"/>
    <cellStyle name="Normal 7 4 3 2 10" xfId="41452"/>
    <cellStyle name="Normal 7 4 3 2 11" xfId="41453"/>
    <cellStyle name="Normal 7 4 3 2 12" xfId="41454"/>
    <cellStyle name="Normal 7 4 3 2 2" xfId="41455"/>
    <cellStyle name="Normal 7 4 3 2 2 2" xfId="41456"/>
    <cellStyle name="Normal 7 4 3 2 2 3" xfId="41457"/>
    <cellStyle name="Normal 7 4 3 2 2 4" xfId="41458"/>
    <cellStyle name="Normal 7 4 3 2 2 5" xfId="41459"/>
    <cellStyle name="Normal 7 4 3 2 2 6" xfId="41460"/>
    <cellStyle name="Normal 7 4 3 2 3" xfId="41461"/>
    <cellStyle name="Normal 7 4 3 2 3 2" xfId="41462"/>
    <cellStyle name="Normal 7 4 3 2 3 3" xfId="41463"/>
    <cellStyle name="Normal 7 4 3 2 3 4" xfId="41464"/>
    <cellStyle name="Normal 7 4 3 2 3 5" xfId="41465"/>
    <cellStyle name="Normal 7 4 3 2 3 6" xfId="41466"/>
    <cellStyle name="Normal 7 4 3 2 4" xfId="41467"/>
    <cellStyle name="Normal 7 4 3 2 4 2" xfId="41468"/>
    <cellStyle name="Normal 7 4 3 2 4 3" xfId="41469"/>
    <cellStyle name="Normal 7 4 3 2 4 4" xfId="41470"/>
    <cellStyle name="Normal 7 4 3 2 4 5" xfId="41471"/>
    <cellStyle name="Normal 7 4 3 2 4 6" xfId="41472"/>
    <cellStyle name="Normal 7 4 3 2 5" xfId="41473"/>
    <cellStyle name="Normal 7 4 3 2 5 2" xfId="41474"/>
    <cellStyle name="Normal 7 4 3 2 5 3" xfId="41475"/>
    <cellStyle name="Normal 7 4 3 2 5 4" xfId="41476"/>
    <cellStyle name="Normal 7 4 3 2 5 5" xfId="41477"/>
    <cellStyle name="Normal 7 4 3 2 5 6" xfId="41478"/>
    <cellStyle name="Normal 7 4 3 2 6" xfId="41479"/>
    <cellStyle name="Normal 7 4 3 2 6 2" xfId="41480"/>
    <cellStyle name="Normal 7 4 3 2 6 3" xfId="41481"/>
    <cellStyle name="Normal 7 4 3 2 6 4" xfId="41482"/>
    <cellStyle name="Normal 7 4 3 2 6 5" xfId="41483"/>
    <cellStyle name="Normal 7 4 3 2 6 6" xfId="41484"/>
    <cellStyle name="Normal 7 4 3 2 7" xfId="41485"/>
    <cellStyle name="Normal 7 4 3 2 7 2" xfId="41486"/>
    <cellStyle name="Normal 7 4 3 2 7 3" xfId="41487"/>
    <cellStyle name="Normal 7 4 3 2 7 4" xfId="41488"/>
    <cellStyle name="Normal 7 4 3 2 7 5" xfId="41489"/>
    <cellStyle name="Normal 7 4 3 2 7 6" xfId="41490"/>
    <cellStyle name="Normal 7 4 3 2 8" xfId="41491"/>
    <cellStyle name="Normal 7 4 3 2 9" xfId="41492"/>
    <cellStyle name="Normal 7 4 3 3" xfId="41493"/>
    <cellStyle name="Normal 7 4 3 3 2" xfId="41494"/>
    <cellStyle name="Normal 7 4 3 3 3" xfId="41495"/>
    <cellStyle name="Normal 7 4 3 3 4" xfId="41496"/>
    <cellStyle name="Normal 7 4 3 3 5" xfId="41497"/>
    <cellStyle name="Normal 7 4 3 3 6" xfId="41498"/>
    <cellStyle name="Normal 7 4 3 4" xfId="41499"/>
    <cellStyle name="Normal 7 4 3 4 2" xfId="41500"/>
    <cellStyle name="Normal 7 4 3 4 3" xfId="41501"/>
    <cellStyle name="Normal 7 4 3 4 4" xfId="41502"/>
    <cellStyle name="Normal 7 4 3 4 5" xfId="41503"/>
    <cellStyle name="Normal 7 4 3 4 6" xfId="41504"/>
    <cellStyle name="Normal 7 4 3 5" xfId="41505"/>
    <cellStyle name="Normal 7 4 3 5 2" xfId="41506"/>
    <cellStyle name="Normal 7 4 3 5 3" xfId="41507"/>
    <cellStyle name="Normal 7 4 3 5 4" xfId="41508"/>
    <cellStyle name="Normal 7 4 3 5 5" xfId="41509"/>
    <cellStyle name="Normal 7 4 3 5 6" xfId="41510"/>
    <cellStyle name="Normal 7 4 3 6" xfId="41511"/>
    <cellStyle name="Normal 7 4 3 6 2" xfId="41512"/>
    <cellStyle name="Normal 7 4 3 6 3" xfId="41513"/>
    <cellStyle name="Normal 7 4 3 6 4" xfId="41514"/>
    <cellStyle name="Normal 7 4 3 6 5" xfId="41515"/>
    <cellStyle name="Normal 7 4 3 6 6" xfId="41516"/>
    <cellStyle name="Normal 7 4 3 7" xfId="41517"/>
    <cellStyle name="Normal 7 4 3 7 2" xfId="41518"/>
    <cellStyle name="Normal 7 4 3 7 3" xfId="41519"/>
    <cellStyle name="Normal 7 4 3 7 4" xfId="41520"/>
    <cellStyle name="Normal 7 4 3 7 5" xfId="41521"/>
    <cellStyle name="Normal 7 4 3 7 6" xfId="41522"/>
    <cellStyle name="Normal 7 4 3 8" xfId="41523"/>
    <cellStyle name="Normal 7 4 3 8 2" xfId="41524"/>
    <cellStyle name="Normal 7 4 3 8 3" xfId="41525"/>
    <cellStyle name="Normal 7 4 3 8 4" xfId="41526"/>
    <cellStyle name="Normal 7 4 3 8 5" xfId="41527"/>
    <cellStyle name="Normal 7 4 3 8 6" xfId="41528"/>
    <cellStyle name="Normal 7 4 3 9" xfId="41529"/>
    <cellStyle name="Normal 7 4 4" xfId="41530"/>
    <cellStyle name="Normal 7 4 4 10" xfId="41531"/>
    <cellStyle name="Normal 7 4 4 11" xfId="41532"/>
    <cellStyle name="Normal 7 4 4 12" xfId="41533"/>
    <cellStyle name="Normal 7 4 4 13" xfId="41534"/>
    <cellStyle name="Normal 7 4 4 2" xfId="41535"/>
    <cellStyle name="Normal 7 4 4 2 10" xfId="41536"/>
    <cellStyle name="Normal 7 4 4 2 11" xfId="41537"/>
    <cellStyle name="Normal 7 4 4 2 12" xfId="41538"/>
    <cellStyle name="Normal 7 4 4 2 2" xfId="41539"/>
    <cellStyle name="Normal 7 4 4 2 2 2" xfId="41540"/>
    <cellStyle name="Normal 7 4 4 2 2 3" xfId="41541"/>
    <cellStyle name="Normal 7 4 4 2 2 4" xfId="41542"/>
    <cellStyle name="Normal 7 4 4 2 2 5" xfId="41543"/>
    <cellStyle name="Normal 7 4 4 2 2 6" xfId="41544"/>
    <cellStyle name="Normal 7 4 4 2 3" xfId="41545"/>
    <cellStyle name="Normal 7 4 4 2 3 2" xfId="41546"/>
    <cellStyle name="Normal 7 4 4 2 3 3" xfId="41547"/>
    <cellStyle name="Normal 7 4 4 2 3 4" xfId="41548"/>
    <cellStyle name="Normal 7 4 4 2 3 5" xfId="41549"/>
    <cellStyle name="Normal 7 4 4 2 3 6" xfId="41550"/>
    <cellStyle name="Normal 7 4 4 2 4" xfId="41551"/>
    <cellStyle name="Normal 7 4 4 2 4 2" xfId="41552"/>
    <cellStyle name="Normal 7 4 4 2 4 3" xfId="41553"/>
    <cellStyle name="Normal 7 4 4 2 4 4" xfId="41554"/>
    <cellStyle name="Normal 7 4 4 2 4 5" xfId="41555"/>
    <cellStyle name="Normal 7 4 4 2 4 6" xfId="41556"/>
    <cellStyle name="Normal 7 4 4 2 5" xfId="41557"/>
    <cellStyle name="Normal 7 4 4 2 5 2" xfId="41558"/>
    <cellStyle name="Normal 7 4 4 2 5 3" xfId="41559"/>
    <cellStyle name="Normal 7 4 4 2 5 4" xfId="41560"/>
    <cellStyle name="Normal 7 4 4 2 5 5" xfId="41561"/>
    <cellStyle name="Normal 7 4 4 2 5 6" xfId="41562"/>
    <cellStyle name="Normal 7 4 4 2 6" xfId="41563"/>
    <cellStyle name="Normal 7 4 4 2 6 2" xfId="41564"/>
    <cellStyle name="Normal 7 4 4 2 6 3" xfId="41565"/>
    <cellStyle name="Normal 7 4 4 2 6 4" xfId="41566"/>
    <cellStyle name="Normal 7 4 4 2 6 5" xfId="41567"/>
    <cellStyle name="Normal 7 4 4 2 6 6" xfId="41568"/>
    <cellStyle name="Normal 7 4 4 2 7" xfId="41569"/>
    <cellStyle name="Normal 7 4 4 2 7 2" xfId="41570"/>
    <cellStyle name="Normal 7 4 4 2 7 3" xfId="41571"/>
    <cellStyle name="Normal 7 4 4 2 7 4" xfId="41572"/>
    <cellStyle name="Normal 7 4 4 2 7 5" xfId="41573"/>
    <cellStyle name="Normal 7 4 4 2 7 6" xfId="41574"/>
    <cellStyle name="Normal 7 4 4 2 8" xfId="41575"/>
    <cellStyle name="Normal 7 4 4 2 9" xfId="41576"/>
    <cellStyle name="Normal 7 4 4 3" xfId="41577"/>
    <cellStyle name="Normal 7 4 4 3 2" xfId="41578"/>
    <cellStyle name="Normal 7 4 4 3 3" xfId="41579"/>
    <cellStyle name="Normal 7 4 4 3 4" xfId="41580"/>
    <cellStyle name="Normal 7 4 4 3 5" xfId="41581"/>
    <cellStyle name="Normal 7 4 4 3 6" xfId="41582"/>
    <cellStyle name="Normal 7 4 4 4" xfId="41583"/>
    <cellStyle name="Normal 7 4 4 4 2" xfId="41584"/>
    <cellStyle name="Normal 7 4 4 4 3" xfId="41585"/>
    <cellStyle name="Normal 7 4 4 4 4" xfId="41586"/>
    <cellStyle name="Normal 7 4 4 4 5" xfId="41587"/>
    <cellStyle name="Normal 7 4 4 4 6" xfId="41588"/>
    <cellStyle name="Normal 7 4 4 5" xfId="41589"/>
    <cellStyle name="Normal 7 4 4 5 2" xfId="41590"/>
    <cellStyle name="Normal 7 4 4 5 3" xfId="41591"/>
    <cellStyle name="Normal 7 4 4 5 4" xfId="41592"/>
    <cellStyle name="Normal 7 4 4 5 5" xfId="41593"/>
    <cellStyle name="Normal 7 4 4 5 6" xfId="41594"/>
    <cellStyle name="Normal 7 4 4 6" xfId="41595"/>
    <cellStyle name="Normal 7 4 4 6 2" xfId="41596"/>
    <cellStyle name="Normal 7 4 4 6 3" xfId="41597"/>
    <cellStyle name="Normal 7 4 4 6 4" xfId="41598"/>
    <cellStyle name="Normal 7 4 4 6 5" xfId="41599"/>
    <cellStyle name="Normal 7 4 4 6 6" xfId="41600"/>
    <cellStyle name="Normal 7 4 4 7" xfId="41601"/>
    <cellStyle name="Normal 7 4 4 7 2" xfId="41602"/>
    <cellStyle name="Normal 7 4 4 7 3" xfId="41603"/>
    <cellStyle name="Normal 7 4 4 7 4" xfId="41604"/>
    <cellStyle name="Normal 7 4 4 7 5" xfId="41605"/>
    <cellStyle name="Normal 7 4 4 7 6" xfId="41606"/>
    <cellStyle name="Normal 7 4 4 8" xfId="41607"/>
    <cellStyle name="Normal 7 4 4 8 2" xfId="41608"/>
    <cellStyle name="Normal 7 4 4 8 3" xfId="41609"/>
    <cellStyle name="Normal 7 4 4 8 4" xfId="41610"/>
    <cellStyle name="Normal 7 4 4 8 5" xfId="41611"/>
    <cellStyle name="Normal 7 4 4 8 6" xfId="41612"/>
    <cellStyle name="Normal 7 4 4 9" xfId="41613"/>
    <cellStyle name="Normal 7 4 5" xfId="41614"/>
    <cellStyle name="Normal 7 4 5 10" xfId="41615"/>
    <cellStyle name="Normal 7 4 5 11" xfId="41616"/>
    <cellStyle name="Normal 7 4 5 12" xfId="41617"/>
    <cellStyle name="Normal 7 4 5 2" xfId="41618"/>
    <cellStyle name="Normal 7 4 5 2 2" xfId="41619"/>
    <cellStyle name="Normal 7 4 5 2 3" xfId="41620"/>
    <cellStyle name="Normal 7 4 5 2 4" xfId="41621"/>
    <cellStyle name="Normal 7 4 5 2 5" xfId="41622"/>
    <cellStyle name="Normal 7 4 5 2 6" xfId="41623"/>
    <cellStyle name="Normal 7 4 5 3" xfId="41624"/>
    <cellStyle name="Normal 7 4 5 3 2" xfId="41625"/>
    <cellStyle name="Normal 7 4 5 3 3" xfId="41626"/>
    <cellStyle name="Normal 7 4 5 3 4" xfId="41627"/>
    <cellStyle name="Normal 7 4 5 3 5" xfId="41628"/>
    <cellStyle name="Normal 7 4 5 3 6" xfId="41629"/>
    <cellStyle name="Normal 7 4 5 4" xfId="41630"/>
    <cellStyle name="Normal 7 4 5 4 2" xfId="41631"/>
    <cellStyle name="Normal 7 4 5 4 3" xfId="41632"/>
    <cellStyle name="Normal 7 4 5 4 4" xfId="41633"/>
    <cellStyle name="Normal 7 4 5 4 5" xfId="41634"/>
    <cellStyle name="Normal 7 4 5 4 6" xfId="41635"/>
    <cellStyle name="Normal 7 4 5 5" xfId="41636"/>
    <cellStyle name="Normal 7 4 5 5 2" xfId="41637"/>
    <cellStyle name="Normal 7 4 5 5 3" xfId="41638"/>
    <cellStyle name="Normal 7 4 5 5 4" xfId="41639"/>
    <cellStyle name="Normal 7 4 5 5 5" xfId="41640"/>
    <cellStyle name="Normal 7 4 5 5 6" xfId="41641"/>
    <cellStyle name="Normal 7 4 5 6" xfId="41642"/>
    <cellStyle name="Normal 7 4 5 6 2" xfId="41643"/>
    <cellStyle name="Normal 7 4 5 6 3" xfId="41644"/>
    <cellStyle name="Normal 7 4 5 6 4" xfId="41645"/>
    <cellStyle name="Normal 7 4 5 6 5" xfId="41646"/>
    <cellStyle name="Normal 7 4 5 6 6" xfId="41647"/>
    <cellStyle name="Normal 7 4 5 7" xfId="41648"/>
    <cellStyle name="Normal 7 4 5 7 2" xfId="41649"/>
    <cellStyle name="Normal 7 4 5 7 3" xfId="41650"/>
    <cellStyle name="Normal 7 4 5 7 4" xfId="41651"/>
    <cellStyle name="Normal 7 4 5 7 5" xfId="41652"/>
    <cellStyle name="Normal 7 4 5 7 6" xfId="41653"/>
    <cellStyle name="Normal 7 4 5 8" xfId="41654"/>
    <cellStyle name="Normal 7 4 5 9" xfId="41655"/>
    <cellStyle name="Normal 7 4 6" xfId="41656"/>
    <cellStyle name="Normal 7 4 6 2" xfId="41657"/>
    <cellStyle name="Normal 7 4 6 3" xfId="41658"/>
    <cellStyle name="Normal 7 4 6 4" xfId="41659"/>
    <cellStyle name="Normal 7 4 6 5" xfId="41660"/>
    <cellStyle name="Normal 7 4 6 6" xfId="41661"/>
    <cellStyle name="Normal 7 4 7" xfId="41662"/>
    <cellStyle name="Normal 7 4 7 2" xfId="41663"/>
    <cellStyle name="Normal 7 4 7 3" xfId="41664"/>
    <cellStyle name="Normal 7 4 7 4" xfId="41665"/>
    <cellStyle name="Normal 7 4 7 5" xfId="41666"/>
    <cellStyle name="Normal 7 4 7 6" xfId="41667"/>
    <cellStyle name="Normal 7 4 8" xfId="41668"/>
    <cellStyle name="Normal 7 4 8 2" xfId="41669"/>
    <cellStyle name="Normal 7 4 8 3" xfId="41670"/>
    <cellStyle name="Normal 7 4 8 4" xfId="41671"/>
    <cellStyle name="Normal 7 4 8 5" xfId="41672"/>
    <cellStyle name="Normal 7 4 8 6" xfId="41673"/>
    <cellStyle name="Normal 7 4 9" xfId="41674"/>
    <cellStyle name="Normal 7 4 9 2" xfId="41675"/>
    <cellStyle name="Normal 7 4 9 3" xfId="41676"/>
    <cellStyle name="Normal 7 4 9 4" xfId="41677"/>
    <cellStyle name="Normal 7 4 9 5" xfId="41678"/>
    <cellStyle name="Normal 7 4 9 6" xfId="41679"/>
    <cellStyle name="Normal 7 5" xfId="41680"/>
    <cellStyle name="Normal 7 5 2" xfId="41681"/>
    <cellStyle name="Normal 7 5 2 2" xfId="41682"/>
    <cellStyle name="Normal 7 5 2 3" xfId="41683"/>
    <cellStyle name="Normal 7 5 2 4" xfId="41684"/>
    <cellStyle name="Normal 7 5 2 5" xfId="41685"/>
    <cellStyle name="Normal 7 5 2 6" xfId="41686"/>
    <cellStyle name="Normal 7 5 2 7" xfId="41687"/>
    <cellStyle name="Normal 7 5 2 8" xfId="41688"/>
    <cellStyle name="Normal 7 5 3" xfId="41689"/>
    <cellStyle name="Normal 7 5 3 2" xfId="41690"/>
    <cellStyle name="Normal 7 5 3 3" xfId="41691"/>
    <cellStyle name="Normal 7 5 3 4" xfId="41692"/>
    <cellStyle name="Normal 7 5 3 5" xfId="41693"/>
    <cellStyle name="Normal 7 5 3 6" xfId="41694"/>
    <cellStyle name="Normal 7 5 4" xfId="41695"/>
    <cellStyle name="Normal 7 5 5" xfId="41696"/>
    <cellStyle name="Normal 7 6" xfId="41697"/>
    <cellStyle name="Normal 7 6 2" xfId="41698"/>
    <cellStyle name="Normal 7 7" xfId="41699"/>
    <cellStyle name="Normal 7 7 2" xfId="41700"/>
    <cellStyle name="Normal 7 8" xfId="41701"/>
    <cellStyle name="Normal 7 8 2" xfId="41702"/>
    <cellStyle name="Normal 7 9" xfId="41703"/>
    <cellStyle name="Normal 7 9 2" xfId="41704"/>
    <cellStyle name="Normal 7_2010 FPL Services Return to Provision" xfId="41705"/>
    <cellStyle name="Normal 70" xfId="41706"/>
    <cellStyle name="Normal 70 2" xfId="41707"/>
    <cellStyle name="Normal 71" xfId="41708"/>
    <cellStyle name="Normal 71 2" xfId="41709"/>
    <cellStyle name="Normal 72" xfId="41710"/>
    <cellStyle name="Normal 72 2" xfId="41711"/>
    <cellStyle name="Normal 72 3" xfId="41712"/>
    <cellStyle name="Normal 73" xfId="41713"/>
    <cellStyle name="Normal 73 2" xfId="41714"/>
    <cellStyle name="Normal 73 3" xfId="41715"/>
    <cellStyle name="Normal 74" xfId="41716"/>
    <cellStyle name="Normal 74 2" xfId="41717"/>
    <cellStyle name="Normal 74 3" xfId="41718"/>
    <cellStyle name="Normal 75" xfId="41719"/>
    <cellStyle name="Normal 75 2" xfId="41720"/>
    <cellStyle name="Normal 75 3" xfId="41721"/>
    <cellStyle name="Normal 76" xfId="41722"/>
    <cellStyle name="Normal 76 2" xfId="41723"/>
    <cellStyle name="Normal 76 3" xfId="41724"/>
    <cellStyle name="Normal 77" xfId="41725"/>
    <cellStyle name="Normal 77 2" xfId="41726"/>
    <cellStyle name="Normal 77 3" xfId="41727"/>
    <cellStyle name="Normal 78" xfId="41728"/>
    <cellStyle name="Normal 78 2" xfId="41729"/>
    <cellStyle name="Normal 78 3" xfId="41730"/>
    <cellStyle name="Normal 79" xfId="41731"/>
    <cellStyle name="Normal 79 2" xfId="41732"/>
    <cellStyle name="Normal 79 3" xfId="41733"/>
    <cellStyle name="Normal 79 4" xfId="41734"/>
    <cellStyle name="Normal 79 5" xfId="41735"/>
    <cellStyle name="Normal 79 6" xfId="41736"/>
    <cellStyle name="Normal 79 7" xfId="41737"/>
    <cellStyle name="Normal 79 8" xfId="41738"/>
    <cellStyle name="Normal 8" xfId="41739"/>
    <cellStyle name="Normal 8 10" xfId="41740"/>
    <cellStyle name="Normal 8 10 2" xfId="41741"/>
    <cellStyle name="Normal 8 11" xfId="41742"/>
    <cellStyle name="Normal 8 11 2" xfId="41743"/>
    <cellStyle name="Normal 8 12" xfId="41744"/>
    <cellStyle name="Normal 8 12 2" xfId="41745"/>
    <cellStyle name="Normal 8 12 3" xfId="41746"/>
    <cellStyle name="Normal 8 12 4" xfId="41747"/>
    <cellStyle name="Normal 8 12 5" xfId="41748"/>
    <cellStyle name="Normal 8 12 6" xfId="41749"/>
    <cellStyle name="Normal 8 13" xfId="41750"/>
    <cellStyle name="Normal 8 13 2" xfId="41751"/>
    <cellStyle name="Normal 8 13 3" xfId="41752"/>
    <cellStyle name="Normal 8 13 4" xfId="41753"/>
    <cellStyle name="Normal 8 13 5" xfId="41754"/>
    <cellStyle name="Normal 8 13 6" xfId="41755"/>
    <cellStyle name="Normal 8 14" xfId="41756"/>
    <cellStyle name="Normal 8 14 2" xfId="41757"/>
    <cellStyle name="Normal 8 14 2 2" xfId="41758"/>
    <cellStyle name="Normal 8 14 2 2 2" xfId="41759"/>
    <cellStyle name="Normal 8 14 2 2 2 2" xfId="41760"/>
    <cellStyle name="Normal 8 14 2 2 2 2 2" xfId="41761"/>
    <cellStyle name="Normal 8 14 2 2 2 3" xfId="41762"/>
    <cellStyle name="Normal 8 14 2 2 2 4" xfId="41763"/>
    <cellStyle name="Normal 8 14 2 2 3" xfId="41764"/>
    <cellStyle name="Normal 8 14 2 2 3 2" xfId="41765"/>
    <cellStyle name="Normal 8 14 2 2 4" xfId="41766"/>
    <cellStyle name="Normal 8 14 2 3" xfId="41767"/>
    <cellStyle name="Normal 8 14 2 3 2" xfId="41768"/>
    <cellStyle name="Normal 8 14 2 4" xfId="41769"/>
    <cellStyle name="Normal 8 14 2 5" xfId="41770"/>
    <cellStyle name="Normal 8 14 3" xfId="41771"/>
    <cellStyle name="Normal 8 14 4" xfId="41772"/>
    <cellStyle name="Normal 8 14 5" xfId="41773"/>
    <cellStyle name="Normal 8 14 5 2" xfId="41774"/>
    <cellStyle name="Normal 8 14 5 2 2" xfId="41775"/>
    <cellStyle name="Normal 8 14 5 3" xfId="41776"/>
    <cellStyle name="Normal 8 14 5 4" xfId="41777"/>
    <cellStyle name="Normal 8 14 6" xfId="41778"/>
    <cellStyle name="Normal 8 14 6 2" xfId="41779"/>
    <cellStyle name="Normal 8 14 7" xfId="41780"/>
    <cellStyle name="Normal 8 14 8" xfId="41781"/>
    <cellStyle name="Normal 8 14 9" xfId="41782"/>
    <cellStyle name="Normal 8 15" xfId="41783"/>
    <cellStyle name="Normal 8 16" xfId="41784"/>
    <cellStyle name="Normal 8 17" xfId="41785"/>
    <cellStyle name="Normal 8 17 2" xfId="41786"/>
    <cellStyle name="Normal 8 17 2 2" xfId="41787"/>
    <cellStyle name="Normal 8 17 2 2 2" xfId="41788"/>
    <cellStyle name="Normal 8 17 2 2 2 2" xfId="41789"/>
    <cellStyle name="Normal 8 17 2 2 3" xfId="41790"/>
    <cellStyle name="Normal 8 17 2 2 4" xfId="41791"/>
    <cellStyle name="Normal 8 17 2 3" xfId="41792"/>
    <cellStyle name="Normal 8 17 2 3 2" xfId="41793"/>
    <cellStyle name="Normal 8 17 2 4" xfId="41794"/>
    <cellStyle name="Normal 8 17 3" xfId="41795"/>
    <cellStyle name="Normal 8 17 3 2" xfId="41796"/>
    <cellStyle name="Normal 8 17 4" xfId="41797"/>
    <cellStyle name="Normal 8 17 5" xfId="41798"/>
    <cellStyle name="Normal 8 18" xfId="41799"/>
    <cellStyle name="Normal 8 19" xfId="41800"/>
    <cellStyle name="Normal 8 19 2" xfId="41801"/>
    <cellStyle name="Normal 8 19 2 2" xfId="41802"/>
    <cellStyle name="Normal 8 19 3" xfId="41803"/>
    <cellStyle name="Normal 8 19 4" xfId="41804"/>
    <cellStyle name="Normal 8 2" xfId="41805"/>
    <cellStyle name="Normal 8 2 10" xfId="41806"/>
    <cellStyle name="Normal 8 2 10 10" xfId="41807"/>
    <cellStyle name="Normal 8 2 10 11" xfId="41808"/>
    <cellStyle name="Normal 8 2 10 12" xfId="41809"/>
    <cellStyle name="Normal 8 2 10 2" xfId="41810"/>
    <cellStyle name="Normal 8 2 10 2 2" xfId="41811"/>
    <cellStyle name="Normal 8 2 10 2 3" xfId="41812"/>
    <cellStyle name="Normal 8 2 10 2 4" xfId="41813"/>
    <cellStyle name="Normal 8 2 10 2 5" xfId="41814"/>
    <cellStyle name="Normal 8 2 10 2 6" xfId="41815"/>
    <cellStyle name="Normal 8 2 10 3" xfId="41816"/>
    <cellStyle name="Normal 8 2 10 3 2" xfId="41817"/>
    <cellStyle name="Normal 8 2 10 3 3" xfId="41818"/>
    <cellStyle name="Normal 8 2 10 3 4" xfId="41819"/>
    <cellStyle name="Normal 8 2 10 3 5" xfId="41820"/>
    <cellStyle name="Normal 8 2 10 3 6" xfId="41821"/>
    <cellStyle name="Normal 8 2 10 4" xfId="41822"/>
    <cellStyle name="Normal 8 2 10 4 2" xfId="41823"/>
    <cellStyle name="Normal 8 2 10 4 3" xfId="41824"/>
    <cellStyle name="Normal 8 2 10 4 4" xfId="41825"/>
    <cellStyle name="Normal 8 2 10 4 5" xfId="41826"/>
    <cellStyle name="Normal 8 2 10 4 6" xfId="41827"/>
    <cellStyle name="Normal 8 2 10 5" xfId="41828"/>
    <cellStyle name="Normal 8 2 10 5 2" xfId="41829"/>
    <cellStyle name="Normal 8 2 10 5 3" xfId="41830"/>
    <cellStyle name="Normal 8 2 10 5 4" xfId="41831"/>
    <cellStyle name="Normal 8 2 10 5 5" xfId="41832"/>
    <cellStyle name="Normal 8 2 10 5 6" xfId="41833"/>
    <cellStyle name="Normal 8 2 10 6" xfId="41834"/>
    <cellStyle name="Normal 8 2 10 6 2" xfId="41835"/>
    <cellStyle name="Normal 8 2 10 6 3" xfId="41836"/>
    <cellStyle name="Normal 8 2 10 6 4" xfId="41837"/>
    <cellStyle name="Normal 8 2 10 6 5" xfId="41838"/>
    <cellStyle name="Normal 8 2 10 6 6" xfId="41839"/>
    <cellStyle name="Normal 8 2 10 7" xfId="41840"/>
    <cellStyle name="Normal 8 2 10 7 2" xfId="41841"/>
    <cellStyle name="Normal 8 2 10 7 3" xfId="41842"/>
    <cellStyle name="Normal 8 2 10 7 4" xfId="41843"/>
    <cellStyle name="Normal 8 2 10 7 5" xfId="41844"/>
    <cellStyle name="Normal 8 2 10 7 6" xfId="41845"/>
    <cellStyle name="Normal 8 2 10 8" xfId="41846"/>
    <cellStyle name="Normal 8 2 10 9" xfId="41847"/>
    <cellStyle name="Normal 8 2 11" xfId="41848"/>
    <cellStyle name="Normal 8 2 11 10" xfId="41849"/>
    <cellStyle name="Normal 8 2 11 11" xfId="41850"/>
    <cellStyle name="Normal 8 2 11 12" xfId="41851"/>
    <cellStyle name="Normal 8 2 11 2" xfId="41852"/>
    <cellStyle name="Normal 8 2 11 2 2" xfId="41853"/>
    <cellStyle name="Normal 8 2 11 2 3" xfId="41854"/>
    <cellStyle name="Normal 8 2 11 2 4" xfId="41855"/>
    <cellStyle name="Normal 8 2 11 2 5" xfId="41856"/>
    <cellStyle name="Normal 8 2 11 2 6" xfId="41857"/>
    <cellStyle name="Normal 8 2 11 3" xfId="41858"/>
    <cellStyle name="Normal 8 2 11 3 2" xfId="41859"/>
    <cellStyle name="Normal 8 2 11 3 3" xfId="41860"/>
    <cellStyle name="Normal 8 2 11 3 4" xfId="41861"/>
    <cellStyle name="Normal 8 2 11 3 5" xfId="41862"/>
    <cellStyle name="Normal 8 2 11 3 6" xfId="41863"/>
    <cellStyle name="Normal 8 2 11 4" xfId="41864"/>
    <cellStyle name="Normal 8 2 11 4 2" xfId="41865"/>
    <cellStyle name="Normal 8 2 11 4 3" xfId="41866"/>
    <cellStyle name="Normal 8 2 11 4 4" xfId="41867"/>
    <cellStyle name="Normal 8 2 11 4 5" xfId="41868"/>
    <cellStyle name="Normal 8 2 11 4 6" xfId="41869"/>
    <cellStyle name="Normal 8 2 11 5" xfId="41870"/>
    <cellStyle name="Normal 8 2 11 5 2" xfId="41871"/>
    <cellStyle name="Normal 8 2 11 5 3" xfId="41872"/>
    <cellStyle name="Normal 8 2 11 5 4" xfId="41873"/>
    <cellStyle name="Normal 8 2 11 5 5" xfId="41874"/>
    <cellStyle name="Normal 8 2 11 5 6" xfId="41875"/>
    <cellStyle name="Normal 8 2 11 6" xfId="41876"/>
    <cellStyle name="Normal 8 2 11 6 2" xfId="41877"/>
    <cellStyle name="Normal 8 2 11 6 3" xfId="41878"/>
    <cellStyle name="Normal 8 2 11 6 4" xfId="41879"/>
    <cellStyle name="Normal 8 2 11 6 5" xfId="41880"/>
    <cellStyle name="Normal 8 2 11 6 6" xfId="41881"/>
    <cellStyle name="Normal 8 2 11 7" xfId="41882"/>
    <cellStyle name="Normal 8 2 11 7 2" xfId="41883"/>
    <cellStyle name="Normal 8 2 11 7 3" xfId="41884"/>
    <cellStyle name="Normal 8 2 11 7 4" xfId="41885"/>
    <cellStyle name="Normal 8 2 11 7 5" xfId="41886"/>
    <cellStyle name="Normal 8 2 11 7 6" xfId="41887"/>
    <cellStyle name="Normal 8 2 11 8" xfId="41888"/>
    <cellStyle name="Normal 8 2 11 9" xfId="41889"/>
    <cellStyle name="Normal 8 2 12" xfId="41890"/>
    <cellStyle name="Normal 8 2 12 2" xfId="41891"/>
    <cellStyle name="Normal 8 2 12 3" xfId="41892"/>
    <cellStyle name="Normal 8 2 12 4" xfId="41893"/>
    <cellStyle name="Normal 8 2 12 5" xfId="41894"/>
    <cellStyle name="Normal 8 2 12 6" xfId="41895"/>
    <cellStyle name="Normal 8 2 13" xfId="41896"/>
    <cellStyle name="Normal 8 2 13 2" xfId="41897"/>
    <cellStyle name="Normal 8 2 13 3" xfId="41898"/>
    <cellStyle name="Normal 8 2 13 4" xfId="41899"/>
    <cellStyle name="Normal 8 2 13 5" xfId="41900"/>
    <cellStyle name="Normal 8 2 13 6" xfId="41901"/>
    <cellStyle name="Normal 8 2 14" xfId="41902"/>
    <cellStyle name="Normal 8 2 14 2" xfId="41903"/>
    <cellStyle name="Normal 8 2 14 3" xfId="41904"/>
    <cellStyle name="Normal 8 2 14 4" xfId="41905"/>
    <cellStyle name="Normal 8 2 14 5" xfId="41906"/>
    <cellStyle name="Normal 8 2 14 6" xfId="41907"/>
    <cellStyle name="Normal 8 2 15" xfId="41908"/>
    <cellStyle name="Normal 8 2 15 2" xfId="41909"/>
    <cellStyle name="Normal 8 2 15 3" xfId="41910"/>
    <cellStyle name="Normal 8 2 15 4" xfId="41911"/>
    <cellStyle name="Normal 8 2 15 5" xfId="41912"/>
    <cellStyle name="Normal 8 2 15 6" xfId="41913"/>
    <cellStyle name="Normal 8 2 16" xfId="41914"/>
    <cellStyle name="Normal 8 2 16 2" xfId="41915"/>
    <cellStyle name="Normal 8 2 16 3" xfId="41916"/>
    <cellStyle name="Normal 8 2 16 4" xfId="41917"/>
    <cellStyle name="Normal 8 2 16 5" xfId="41918"/>
    <cellStyle name="Normal 8 2 16 6" xfId="41919"/>
    <cellStyle name="Normal 8 2 17" xfId="41920"/>
    <cellStyle name="Normal 8 2 17 2" xfId="41921"/>
    <cellStyle name="Normal 8 2 17 3" xfId="41922"/>
    <cellStyle name="Normal 8 2 17 4" xfId="41923"/>
    <cellStyle name="Normal 8 2 17 5" xfId="41924"/>
    <cellStyle name="Normal 8 2 17 6" xfId="41925"/>
    <cellStyle name="Normal 8 2 18" xfId="41926"/>
    <cellStyle name="Normal 8 2 18 2" xfId="41927"/>
    <cellStyle name="Normal 8 2 18 2 2" xfId="41928"/>
    <cellStyle name="Normal 8 2 18 2 2 2" xfId="41929"/>
    <cellStyle name="Normal 8 2 18 2 2 2 2" xfId="41930"/>
    <cellStyle name="Normal 8 2 18 2 2 2 2 2" xfId="41931"/>
    <cellStyle name="Normal 8 2 18 2 2 2 3" xfId="41932"/>
    <cellStyle name="Normal 8 2 18 2 2 2 4" xfId="41933"/>
    <cellStyle name="Normal 8 2 18 2 2 3" xfId="41934"/>
    <cellStyle name="Normal 8 2 18 2 2 3 2" xfId="41935"/>
    <cellStyle name="Normal 8 2 18 2 2 4" xfId="41936"/>
    <cellStyle name="Normal 8 2 18 2 3" xfId="41937"/>
    <cellStyle name="Normal 8 2 18 2 3 2" xfId="41938"/>
    <cellStyle name="Normal 8 2 18 2 4" xfId="41939"/>
    <cellStyle name="Normal 8 2 18 2 5" xfId="41940"/>
    <cellStyle name="Normal 8 2 18 3" xfId="41941"/>
    <cellStyle name="Normal 8 2 18 4" xfId="41942"/>
    <cellStyle name="Normal 8 2 18 5" xfId="41943"/>
    <cellStyle name="Normal 8 2 18 5 2" xfId="41944"/>
    <cellStyle name="Normal 8 2 18 5 2 2" xfId="41945"/>
    <cellStyle name="Normal 8 2 18 5 3" xfId="41946"/>
    <cellStyle name="Normal 8 2 18 5 4" xfId="41947"/>
    <cellStyle name="Normal 8 2 18 6" xfId="41948"/>
    <cellStyle name="Normal 8 2 18 6 2" xfId="41949"/>
    <cellStyle name="Normal 8 2 18 7" xfId="41950"/>
    <cellStyle name="Normal 8 2 19" xfId="41951"/>
    <cellStyle name="Normal 8 2 2" xfId="41952"/>
    <cellStyle name="Normal 8 2 2 10" xfId="41953"/>
    <cellStyle name="Normal 8 2 2 11" xfId="41954"/>
    <cellStyle name="Normal 8 2 2 12" xfId="41955"/>
    <cellStyle name="Normal 8 2 2 13" xfId="41956"/>
    <cellStyle name="Normal 8 2 2 2" xfId="41957"/>
    <cellStyle name="Normal 8 2 2 2 10" xfId="41958"/>
    <cellStyle name="Normal 8 2 2 2 11" xfId="41959"/>
    <cellStyle name="Normal 8 2 2 2 12" xfId="41960"/>
    <cellStyle name="Normal 8 2 2 2 2" xfId="41961"/>
    <cellStyle name="Normal 8 2 2 2 2 2" xfId="41962"/>
    <cellStyle name="Normal 8 2 2 2 2 3" xfId="41963"/>
    <cellStyle name="Normal 8 2 2 2 2 4" xfId="41964"/>
    <cellStyle name="Normal 8 2 2 2 2 5" xfId="41965"/>
    <cellStyle name="Normal 8 2 2 2 2 6" xfId="41966"/>
    <cellStyle name="Normal 8 2 2 2 3" xfId="41967"/>
    <cellStyle name="Normal 8 2 2 2 3 2" xfId="41968"/>
    <cellStyle name="Normal 8 2 2 2 3 3" xfId="41969"/>
    <cellStyle name="Normal 8 2 2 2 3 4" xfId="41970"/>
    <cellStyle name="Normal 8 2 2 2 3 5" xfId="41971"/>
    <cellStyle name="Normal 8 2 2 2 3 6" xfId="41972"/>
    <cellStyle name="Normal 8 2 2 2 4" xfId="41973"/>
    <cellStyle name="Normal 8 2 2 2 4 2" xfId="41974"/>
    <cellStyle name="Normal 8 2 2 2 4 3" xfId="41975"/>
    <cellStyle name="Normal 8 2 2 2 4 4" xfId="41976"/>
    <cellStyle name="Normal 8 2 2 2 4 5" xfId="41977"/>
    <cellStyle name="Normal 8 2 2 2 4 6" xfId="41978"/>
    <cellStyle name="Normal 8 2 2 2 5" xfId="41979"/>
    <cellStyle name="Normal 8 2 2 2 5 2" xfId="41980"/>
    <cellStyle name="Normal 8 2 2 2 5 3" xfId="41981"/>
    <cellStyle name="Normal 8 2 2 2 5 4" xfId="41982"/>
    <cellStyle name="Normal 8 2 2 2 5 5" xfId="41983"/>
    <cellStyle name="Normal 8 2 2 2 5 6" xfId="41984"/>
    <cellStyle name="Normal 8 2 2 2 6" xfId="41985"/>
    <cellStyle name="Normal 8 2 2 2 6 2" xfId="41986"/>
    <cellStyle name="Normal 8 2 2 2 6 3" xfId="41987"/>
    <cellStyle name="Normal 8 2 2 2 6 4" xfId="41988"/>
    <cellStyle name="Normal 8 2 2 2 6 5" xfId="41989"/>
    <cellStyle name="Normal 8 2 2 2 6 6" xfId="41990"/>
    <cellStyle name="Normal 8 2 2 2 7" xfId="41991"/>
    <cellStyle name="Normal 8 2 2 2 7 2" xfId="41992"/>
    <cellStyle name="Normal 8 2 2 2 7 3" xfId="41993"/>
    <cellStyle name="Normal 8 2 2 2 7 4" xfId="41994"/>
    <cellStyle name="Normal 8 2 2 2 7 5" xfId="41995"/>
    <cellStyle name="Normal 8 2 2 2 7 6" xfId="41996"/>
    <cellStyle name="Normal 8 2 2 2 8" xfId="41997"/>
    <cellStyle name="Normal 8 2 2 2 9" xfId="41998"/>
    <cellStyle name="Normal 8 2 2 3" xfId="41999"/>
    <cellStyle name="Normal 8 2 2 3 2" xfId="42000"/>
    <cellStyle name="Normal 8 2 2 3 3" xfId="42001"/>
    <cellStyle name="Normal 8 2 2 3 4" xfId="42002"/>
    <cellStyle name="Normal 8 2 2 3 5" xfId="42003"/>
    <cellStyle name="Normal 8 2 2 3 6" xfId="42004"/>
    <cellStyle name="Normal 8 2 2 4" xfId="42005"/>
    <cellStyle name="Normal 8 2 2 4 2" xfId="42006"/>
    <cellStyle name="Normal 8 2 2 4 3" xfId="42007"/>
    <cellStyle name="Normal 8 2 2 4 4" xfId="42008"/>
    <cellStyle name="Normal 8 2 2 4 5" xfId="42009"/>
    <cellStyle name="Normal 8 2 2 4 6" xfId="42010"/>
    <cellStyle name="Normal 8 2 2 5" xfId="42011"/>
    <cellStyle name="Normal 8 2 2 5 2" xfId="42012"/>
    <cellStyle name="Normal 8 2 2 5 3" xfId="42013"/>
    <cellStyle name="Normal 8 2 2 5 4" xfId="42014"/>
    <cellStyle name="Normal 8 2 2 5 5" xfId="42015"/>
    <cellStyle name="Normal 8 2 2 5 6" xfId="42016"/>
    <cellStyle name="Normal 8 2 2 6" xfId="42017"/>
    <cellStyle name="Normal 8 2 2 6 2" xfId="42018"/>
    <cellStyle name="Normal 8 2 2 6 3" xfId="42019"/>
    <cellStyle name="Normal 8 2 2 6 4" xfId="42020"/>
    <cellStyle name="Normal 8 2 2 6 5" xfId="42021"/>
    <cellStyle name="Normal 8 2 2 6 6" xfId="42022"/>
    <cellStyle name="Normal 8 2 2 7" xfId="42023"/>
    <cellStyle name="Normal 8 2 2 7 2" xfId="42024"/>
    <cellStyle name="Normal 8 2 2 7 3" xfId="42025"/>
    <cellStyle name="Normal 8 2 2 7 4" xfId="42026"/>
    <cellStyle name="Normal 8 2 2 7 5" xfId="42027"/>
    <cellStyle name="Normal 8 2 2 7 6" xfId="42028"/>
    <cellStyle name="Normal 8 2 2 8" xfId="42029"/>
    <cellStyle name="Normal 8 2 2 8 2" xfId="42030"/>
    <cellStyle name="Normal 8 2 2 8 3" xfId="42031"/>
    <cellStyle name="Normal 8 2 2 8 4" xfId="42032"/>
    <cellStyle name="Normal 8 2 2 8 5" xfId="42033"/>
    <cellStyle name="Normal 8 2 2 8 6" xfId="42034"/>
    <cellStyle name="Normal 8 2 2 9" xfId="42035"/>
    <cellStyle name="Normal 8 2 20" xfId="42036"/>
    <cellStyle name="Normal 8 2 21" xfId="42037"/>
    <cellStyle name="Normal 8 2 21 2" xfId="42038"/>
    <cellStyle name="Normal 8 2 21 2 2" xfId="42039"/>
    <cellStyle name="Normal 8 2 21 2 2 2" xfId="42040"/>
    <cellStyle name="Normal 8 2 21 2 2 2 2" xfId="42041"/>
    <cellStyle name="Normal 8 2 21 2 2 3" xfId="42042"/>
    <cellStyle name="Normal 8 2 21 2 2 4" xfId="42043"/>
    <cellStyle name="Normal 8 2 21 2 3" xfId="42044"/>
    <cellStyle name="Normal 8 2 21 2 3 2" xfId="42045"/>
    <cellStyle name="Normal 8 2 21 2 4" xfId="42046"/>
    <cellStyle name="Normal 8 2 21 3" xfId="42047"/>
    <cellStyle name="Normal 8 2 21 3 2" xfId="42048"/>
    <cellStyle name="Normal 8 2 21 4" xfId="42049"/>
    <cellStyle name="Normal 8 2 21 5" xfId="42050"/>
    <cellStyle name="Normal 8 2 22" xfId="42051"/>
    <cellStyle name="Normal 8 2 23" xfId="42052"/>
    <cellStyle name="Normal 8 2 23 2" xfId="42053"/>
    <cellStyle name="Normal 8 2 23 2 2" xfId="42054"/>
    <cellStyle name="Normal 8 2 23 3" xfId="42055"/>
    <cellStyle name="Normal 8 2 23 4" xfId="42056"/>
    <cellStyle name="Normal 8 2 24" xfId="42057"/>
    <cellStyle name="Normal 8 2 24 2" xfId="42058"/>
    <cellStyle name="Normal 8 2 25" xfId="42059"/>
    <cellStyle name="Normal 8 2 26" xfId="42060"/>
    <cellStyle name="Normal 8 2 27" xfId="42061"/>
    <cellStyle name="Normal 8 2 28" xfId="42062"/>
    <cellStyle name="Normal 8 2 3" xfId="42063"/>
    <cellStyle name="Normal 8 2 3 10" xfId="42064"/>
    <cellStyle name="Normal 8 2 3 11" xfId="42065"/>
    <cellStyle name="Normal 8 2 3 12" xfId="42066"/>
    <cellStyle name="Normal 8 2 3 13" xfId="42067"/>
    <cellStyle name="Normal 8 2 3 2" xfId="42068"/>
    <cellStyle name="Normal 8 2 3 2 10" xfId="42069"/>
    <cellStyle name="Normal 8 2 3 2 11" xfId="42070"/>
    <cellStyle name="Normal 8 2 3 2 12" xfId="42071"/>
    <cellStyle name="Normal 8 2 3 2 2" xfId="42072"/>
    <cellStyle name="Normal 8 2 3 2 2 2" xfId="42073"/>
    <cellStyle name="Normal 8 2 3 2 2 3" xfId="42074"/>
    <cellStyle name="Normal 8 2 3 2 2 4" xfId="42075"/>
    <cellStyle name="Normal 8 2 3 2 2 5" xfId="42076"/>
    <cellStyle name="Normal 8 2 3 2 2 6" xfId="42077"/>
    <cellStyle name="Normal 8 2 3 2 3" xfId="42078"/>
    <cellStyle name="Normal 8 2 3 2 3 2" xfId="42079"/>
    <cellStyle name="Normal 8 2 3 2 3 3" xfId="42080"/>
    <cellStyle name="Normal 8 2 3 2 3 4" xfId="42081"/>
    <cellStyle name="Normal 8 2 3 2 3 5" xfId="42082"/>
    <cellStyle name="Normal 8 2 3 2 3 6" xfId="42083"/>
    <cellStyle name="Normal 8 2 3 2 4" xfId="42084"/>
    <cellStyle name="Normal 8 2 3 2 4 2" xfId="42085"/>
    <cellStyle name="Normal 8 2 3 2 4 3" xfId="42086"/>
    <cellStyle name="Normal 8 2 3 2 4 4" xfId="42087"/>
    <cellStyle name="Normal 8 2 3 2 4 5" xfId="42088"/>
    <cellStyle name="Normal 8 2 3 2 4 6" xfId="42089"/>
    <cellStyle name="Normal 8 2 3 2 5" xfId="42090"/>
    <cellStyle name="Normal 8 2 3 2 5 2" xfId="42091"/>
    <cellStyle name="Normal 8 2 3 2 5 3" xfId="42092"/>
    <cellStyle name="Normal 8 2 3 2 5 4" xfId="42093"/>
    <cellStyle name="Normal 8 2 3 2 5 5" xfId="42094"/>
    <cellStyle name="Normal 8 2 3 2 5 6" xfId="42095"/>
    <cellStyle name="Normal 8 2 3 2 6" xfId="42096"/>
    <cellStyle name="Normal 8 2 3 2 6 2" xfId="42097"/>
    <cellStyle name="Normal 8 2 3 2 6 3" xfId="42098"/>
    <cellStyle name="Normal 8 2 3 2 6 4" xfId="42099"/>
    <cellStyle name="Normal 8 2 3 2 6 5" xfId="42100"/>
    <cellStyle name="Normal 8 2 3 2 6 6" xfId="42101"/>
    <cellStyle name="Normal 8 2 3 2 7" xfId="42102"/>
    <cellStyle name="Normal 8 2 3 2 7 2" xfId="42103"/>
    <cellStyle name="Normal 8 2 3 2 7 3" xfId="42104"/>
    <cellStyle name="Normal 8 2 3 2 7 4" xfId="42105"/>
    <cellStyle name="Normal 8 2 3 2 7 5" xfId="42106"/>
    <cellStyle name="Normal 8 2 3 2 7 6" xfId="42107"/>
    <cellStyle name="Normal 8 2 3 2 8" xfId="42108"/>
    <cellStyle name="Normal 8 2 3 2 9" xfId="42109"/>
    <cellStyle name="Normal 8 2 3 3" xfId="42110"/>
    <cellStyle name="Normal 8 2 3 3 2" xfId="42111"/>
    <cellStyle name="Normal 8 2 3 3 3" xfId="42112"/>
    <cellStyle name="Normal 8 2 3 3 4" xfId="42113"/>
    <cellStyle name="Normal 8 2 3 3 5" xfId="42114"/>
    <cellStyle name="Normal 8 2 3 3 6" xfId="42115"/>
    <cellStyle name="Normal 8 2 3 4" xfId="42116"/>
    <cellStyle name="Normal 8 2 3 4 2" xfId="42117"/>
    <cellStyle name="Normal 8 2 3 4 3" xfId="42118"/>
    <cellStyle name="Normal 8 2 3 4 4" xfId="42119"/>
    <cellStyle name="Normal 8 2 3 4 5" xfId="42120"/>
    <cellStyle name="Normal 8 2 3 4 6" xfId="42121"/>
    <cellStyle name="Normal 8 2 3 5" xfId="42122"/>
    <cellStyle name="Normal 8 2 3 5 2" xfId="42123"/>
    <cellStyle name="Normal 8 2 3 5 3" xfId="42124"/>
    <cellStyle name="Normal 8 2 3 5 4" xfId="42125"/>
    <cellStyle name="Normal 8 2 3 5 5" xfId="42126"/>
    <cellStyle name="Normal 8 2 3 5 6" xfId="42127"/>
    <cellStyle name="Normal 8 2 3 6" xfId="42128"/>
    <cellStyle name="Normal 8 2 3 6 2" xfId="42129"/>
    <cellStyle name="Normal 8 2 3 6 3" xfId="42130"/>
    <cellStyle name="Normal 8 2 3 6 4" xfId="42131"/>
    <cellStyle name="Normal 8 2 3 6 5" xfId="42132"/>
    <cellStyle name="Normal 8 2 3 6 6" xfId="42133"/>
    <cellStyle name="Normal 8 2 3 7" xfId="42134"/>
    <cellStyle name="Normal 8 2 3 7 2" xfId="42135"/>
    <cellStyle name="Normal 8 2 3 7 3" xfId="42136"/>
    <cellStyle name="Normal 8 2 3 7 4" xfId="42137"/>
    <cellStyle name="Normal 8 2 3 7 5" xfId="42138"/>
    <cellStyle name="Normal 8 2 3 7 6" xfId="42139"/>
    <cellStyle name="Normal 8 2 3 8" xfId="42140"/>
    <cellStyle name="Normal 8 2 3 8 2" xfId="42141"/>
    <cellStyle name="Normal 8 2 3 8 3" xfId="42142"/>
    <cellStyle name="Normal 8 2 3 8 4" xfId="42143"/>
    <cellStyle name="Normal 8 2 3 8 5" xfId="42144"/>
    <cellStyle name="Normal 8 2 3 8 6" xfId="42145"/>
    <cellStyle name="Normal 8 2 3 9" xfId="42146"/>
    <cellStyle name="Normal 8 2 4" xfId="42147"/>
    <cellStyle name="Normal 8 2 4 10" xfId="42148"/>
    <cellStyle name="Normal 8 2 4 11" xfId="42149"/>
    <cellStyle name="Normal 8 2 4 12" xfId="42150"/>
    <cellStyle name="Normal 8 2 4 13" xfId="42151"/>
    <cellStyle name="Normal 8 2 4 2" xfId="42152"/>
    <cellStyle name="Normal 8 2 4 2 10" xfId="42153"/>
    <cellStyle name="Normal 8 2 4 2 11" xfId="42154"/>
    <cellStyle name="Normal 8 2 4 2 12" xfId="42155"/>
    <cellStyle name="Normal 8 2 4 2 2" xfId="42156"/>
    <cellStyle name="Normal 8 2 4 2 2 2" xfId="42157"/>
    <cellStyle name="Normal 8 2 4 2 2 3" xfId="42158"/>
    <cellStyle name="Normal 8 2 4 2 2 4" xfId="42159"/>
    <cellStyle name="Normal 8 2 4 2 2 5" xfId="42160"/>
    <cellStyle name="Normal 8 2 4 2 2 6" xfId="42161"/>
    <cellStyle name="Normal 8 2 4 2 3" xfId="42162"/>
    <cellStyle name="Normal 8 2 4 2 3 2" xfId="42163"/>
    <cellStyle name="Normal 8 2 4 2 3 3" xfId="42164"/>
    <cellStyle name="Normal 8 2 4 2 3 4" xfId="42165"/>
    <cellStyle name="Normal 8 2 4 2 3 5" xfId="42166"/>
    <cellStyle name="Normal 8 2 4 2 3 6" xfId="42167"/>
    <cellStyle name="Normal 8 2 4 2 4" xfId="42168"/>
    <cellStyle name="Normal 8 2 4 2 4 2" xfId="42169"/>
    <cellStyle name="Normal 8 2 4 2 4 3" xfId="42170"/>
    <cellStyle name="Normal 8 2 4 2 4 4" xfId="42171"/>
    <cellStyle name="Normal 8 2 4 2 4 5" xfId="42172"/>
    <cellStyle name="Normal 8 2 4 2 4 6" xfId="42173"/>
    <cellStyle name="Normal 8 2 4 2 5" xfId="42174"/>
    <cellStyle name="Normal 8 2 4 2 5 2" xfId="42175"/>
    <cellStyle name="Normal 8 2 4 2 5 3" xfId="42176"/>
    <cellStyle name="Normal 8 2 4 2 5 4" xfId="42177"/>
    <cellStyle name="Normal 8 2 4 2 5 5" xfId="42178"/>
    <cellStyle name="Normal 8 2 4 2 5 6" xfId="42179"/>
    <cellStyle name="Normal 8 2 4 2 6" xfId="42180"/>
    <cellStyle name="Normal 8 2 4 2 6 2" xfId="42181"/>
    <cellStyle name="Normal 8 2 4 2 6 3" xfId="42182"/>
    <cellStyle name="Normal 8 2 4 2 6 4" xfId="42183"/>
    <cellStyle name="Normal 8 2 4 2 6 5" xfId="42184"/>
    <cellStyle name="Normal 8 2 4 2 6 6" xfId="42185"/>
    <cellStyle name="Normal 8 2 4 2 7" xfId="42186"/>
    <cellStyle name="Normal 8 2 4 2 7 2" xfId="42187"/>
    <cellStyle name="Normal 8 2 4 2 7 3" xfId="42188"/>
    <cellStyle name="Normal 8 2 4 2 7 4" xfId="42189"/>
    <cellStyle name="Normal 8 2 4 2 7 5" xfId="42190"/>
    <cellStyle name="Normal 8 2 4 2 7 6" xfId="42191"/>
    <cellStyle name="Normal 8 2 4 2 8" xfId="42192"/>
    <cellStyle name="Normal 8 2 4 2 9" xfId="42193"/>
    <cellStyle name="Normal 8 2 4 3" xfId="42194"/>
    <cellStyle name="Normal 8 2 4 3 2" xfId="42195"/>
    <cellStyle name="Normal 8 2 4 3 3" xfId="42196"/>
    <cellStyle name="Normal 8 2 4 3 4" xfId="42197"/>
    <cellStyle name="Normal 8 2 4 3 5" xfId="42198"/>
    <cellStyle name="Normal 8 2 4 3 6" xfId="42199"/>
    <cellStyle name="Normal 8 2 4 4" xfId="42200"/>
    <cellStyle name="Normal 8 2 4 4 2" xfId="42201"/>
    <cellStyle name="Normal 8 2 4 4 3" xfId="42202"/>
    <cellStyle name="Normal 8 2 4 4 4" xfId="42203"/>
    <cellStyle name="Normal 8 2 4 4 5" xfId="42204"/>
    <cellStyle name="Normal 8 2 4 4 6" xfId="42205"/>
    <cellStyle name="Normal 8 2 4 5" xfId="42206"/>
    <cellStyle name="Normal 8 2 4 5 2" xfId="42207"/>
    <cellStyle name="Normal 8 2 4 5 3" xfId="42208"/>
    <cellStyle name="Normal 8 2 4 5 4" xfId="42209"/>
    <cellStyle name="Normal 8 2 4 5 5" xfId="42210"/>
    <cellStyle name="Normal 8 2 4 5 6" xfId="42211"/>
    <cellStyle name="Normal 8 2 4 6" xfId="42212"/>
    <cellStyle name="Normal 8 2 4 6 2" xfId="42213"/>
    <cellStyle name="Normal 8 2 4 6 3" xfId="42214"/>
    <cellStyle name="Normal 8 2 4 6 4" xfId="42215"/>
    <cellStyle name="Normal 8 2 4 6 5" xfId="42216"/>
    <cellStyle name="Normal 8 2 4 6 6" xfId="42217"/>
    <cellStyle name="Normal 8 2 4 7" xfId="42218"/>
    <cellStyle name="Normal 8 2 4 7 2" xfId="42219"/>
    <cellStyle name="Normal 8 2 4 7 3" xfId="42220"/>
    <cellStyle name="Normal 8 2 4 7 4" xfId="42221"/>
    <cellStyle name="Normal 8 2 4 7 5" xfId="42222"/>
    <cellStyle name="Normal 8 2 4 7 6" xfId="42223"/>
    <cellStyle name="Normal 8 2 4 8" xfId="42224"/>
    <cellStyle name="Normal 8 2 4 8 2" xfId="42225"/>
    <cellStyle name="Normal 8 2 4 8 3" xfId="42226"/>
    <cellStyle name="Normal 8 2 4 8 4" xfId="42227"/>
    <cellStyle name="Normal 8 2 4 8 5" xfId="42228"/>
    <cellStyle name="Normal 8 2 4 8 6" xfId="42229"/>
    <cellStyle name="Normal 8 2 4 9" xfId="42230"/>
    <cellStyle name="Normal 8 2 5" xfId="42231"/>
    <cellStyle name="Normal 8 2 5 2" xfId="42232"/>
    <cellStyle name="Normal 8 2 5 2 10" xfId="42233"/>
    <cellStyle name="Normal 8 2 5 2 11" xfId="42234"/>
    <cellStyle name="Normal 8 2 5 2 12" xfId="42235"/>
    <cellStyle name="Normal 8 2 5 2 2" xfId="42236"/>
    <cellStyle name="Normal 8 2 5 2 2 2" xfId="42237"/>
    <cellStyle name="Normal 8 2 5 2 2 3" xfId="42238"/>
    <cellStyle name="Normal 8 2 5 2 2 4" xfId="42239"/>
    <cellStyle name="Normal 8 2 5 2 2 5" xfId="42240"/>
    <cellStyle name="Normal 8 2 5 2 2 6" xfId="42241"/>
    <cellStyle name="Normal 8 2 5 2 3" xfId="42242"/>
    <cellStyle name="Normal 8 2 5 2 3 2" xfId="42243"/>
    <cellStyle name="Normal 8 2 5 2 3 3" xfId="42244"/>
    <cellStyle name="Normal 8 2 5 2 3 4" xfId="42245"/>
    <cellStyle name="Normal 8 2 5 2 3 5" xfId="42246"/>
    <cellStyle name="Normal 8 2 5 2 3 6" xfId="42247"/>
    <cellStyle name="Normal 8 2 5 2 4" xfId="42248"/>
    <cellStyle name="Normal 8 2 5 2 4 2" xfId="42249"/>
    <cellStyle name="Normal 8 2 5 2 4 3" xfId="42250"/>
    <cellStyle name="Normal 8 2 5 2 4 4" xfId="42251"/>
    <cellStyle name="Normal 8 2 5 2 4 5" xfId="42252"/>
    <cellStyle name="Normal 8 2 5 2 4 6" xfId="42253"/>
    <cellStyle name="Normal 8 2 5 2 5" xfId="42254"/>
    <cellStyle name="Normal 8 2 5 2 5 2" xfId="42255"/>
    <cellStyle name="Normal 8 2 5 2 5 3" xfId="42256"/>
    <cellStyle name="Normal 8 2 5 2 5 4" xfId="42257"/>
    <cellStyle name="Normal 8 2 5 2 5 5" xfId="42258"/>
    <cellStyle name="Normal 8 2 5 2 5 6" xfId="42259"/>
    <cellStyle name="Normal 8 2 5 2 6" xfId="42260"/>
    <cellStyle name="Normal 8 2 5 2 6 2" xfId="42261"/>
    <cellStyle name="Normal 8 2 5 2 6 3" xfId="42262"/>
    <cellStyle name="Normal 8 2 5 2 6 4" xfId="42263"/>
    <cellStyle name="Normal 8 2 5 2 6 5" xfId="42264"/>
    <cellStyle name="Normal 8 2 5 2 6 6" xfId="42265"/>
    <cellStyle name="Normal 8 2 5 2 7" xfId="42266"/>
    <cellStyle name="Normal 8 2 5 2 7 2" xfId="42267"/>
    <cellStyle name="Normal 8 2 5 2 7 3" xfId="42268"/>
    <cellStyle name="Normal 8 2 5 2 7 4" xfId="42269"/>
    <cellStyle name="Normal 8 2 5 2 7 5" xfId="42270"/>
    <cellStyle name="Normal 8 2 5 2 7 6" xfId="42271"/>
    <cellStyle name="Normal 8 2 5 2 8" xfId="42272"/>
    <cellStyle name="Normal 8 2 5 2 9" xfId="42273"/>
    <cellStyle name="Normal 8 2 6" xfId="42274"/>
    <cellStyle name="Normal 8 2 6 10" xfId="42275"/>
    <cellStyle name="Normal 8 2 6 11" xfId="42276"/>
    <cellStyle name="Normal 8 2 6 12" xfId="42277"/>
    <cellStyle name="Normal 8 2 6 2" xfId="42278"/>
    <cellStyle name="Normal 8 2 6 2 2" xfId="42279"/>
    <cellStyle name="Normal 8 2 6 2 3" xfId="42280"/>
    <cellStyle name="Normal 8 2 6 2 4" xfId="42281"/>
    <cellStyle name="Normal 8 2 6 2 5" xfId="42282"/>
    <cellStyle name="Normal 8 2 6 2 6" xfId="42283"/>
    <cellStyle name="Normal 8 2 6 3" xfId="42284"/>
    <cellStyle name="Normal 8 2 6 3 2" xfId="42285"/>
    <cellStyle name="Normal 8 2 6 3 3" xfId="42286"/>
    <cellStyle name="Normal 8 2 6 3 4" xfId="42287"/>
    <cellStyle name="Normal 8 2 6 3 5" xfId="42288"/>
    <cellStyle name="Normal 8 2 6 3 6" xfId="42289"/>
    <cellStyle name="Normal 8 2 6 4" xfId="42290"/>
    <cellStyle name="Normal 8 2 6 4 2" xfId="42291"/>
    <cellStyle name="Normal 8 2 6 4 3" xfId="42292"/>
    <cellStyle name="Normal 8 2 6 4 4" xfId="42293"/>
    <cellStyle name="Normal 8 2 6 4 5" xfId="42294"/>
    <cellStyle name="Normal 8 2 6 4 6" xfId="42295"/>
    <cellStyle name="Normal 8 2 6 5" xfId="42296"/>
    <cellStyle name="Normal 8 2 6 5 2" xfId="42297"/>
    <cellStyle name="Normal 8 2 6 5 3" xfId="42298"/>
    <cellStyle name="Normal 8 2 6 5 4" xfId="42299"/>
    <cellStyle name="Normal 8 2 6 5 5" xfId="42300"/>
    <cellStyle name="Normal 8 2 6 5 6" xfId="42301"/>
    <cellStyle name="Normal 8 2 6 6" xfId="42302"/>
    <cellStyle name="Normal 8 2 6 6 2" xfId="42303"/>
    <cellStyle name="Normal 8 2 6 6 3" xfId="42304"/>
    <cellStyle name="Normal 8 2 6 6 4" xfId="42305"/>
    <cellStyle name="Normal 8 2 6 6 5" xfId="42306"/>
    <cellStyle name="Normal 8 2 6 6 6" xfId="42307"/>
    <cellStyle name="Normal 8 2 6 7" xfId="42308"/>
    <cellStyle name="Normal 8 2 6 7 2" xfId="42309"/>
    <cellStyle name="Normal 8 2 6 7 3" xfId="42310"/>
    <cellStyle name="Normal 8 2 6 7 4" xfId="42311"/>
    <cellStyle name="Normal 8 2 6 7 5" xfId="42312"/>
    <cellStyle name="Normal 8 2 6 7 6" xfId="42313"/>
    <cellStyle name="Normal 8 2 6 8" xfId="42314"/>
    <cellStyle name="Normal 8 2 6 9" xfId="42315"/>
    <cellStyle name="Normal 8 2 7" xfId="42316"/>
    <cellStyle name="Normal 8 2 7 10" xfId="42317"/>
    <cellStyle name="Normal 8 2 7 11" xfId="42318"/>
    <cellStyle name="Normal 8 2 7 12" xfId="42319"/>
    <cellStyle name="Normal 8 2 7 2" xfId="42320"/>
    <cellStyle name="Normal 8 2 7 2 2" xfId="42321"/>
    <cellStyle name="Normal 8 2 7 2 3" xfId="42322"/>
    <cellStyle name="Normal 8 2 7 2 4" xfId="42323"/>
    <cellStyle name="Normal 8 2 7 2 5" xfId="42324"/>
    <cellStyle name="Normal 8 2 7 2 6" xfId="42325"/>
    <cellStyle name="Normal 8 2 7 3" xfId="42326"/>
    <cellStyle name="Normal 8 2 7 3 2" xfId="42327"/>
    <cellStyle name="Normal 8 2 7 3 3" xfId="42328"/>
    <cellStyle name="Normal 8 2 7 3 4" xfId="42329"/>
    <cellStyle name="Normal 8 2 7 3 5" xfId="42330"/>
    <cellStyle name="Normal 8 2 7 3 6" xfId="42331"/>
    <cellStyle name="Normal 8 2 7 4" xfId="42332"/>
    <cellStyle name="Normal 8 2 7 4 2" xfId="42333"/>
    <cellStyle name="Normal 8 2 7 4 3" xfId="42334"/>
    <cellStyle name="Normal 8 2 7 4 4" xfId="42335"/>
    <cellStyle name="Normal 8 2 7 4 5" xfId="42336"/>
    <cellStyle name="Normal 8 2 7 4 6" xfId="42337"/>
    <cellStyle name="Normal 8 2 7 5" xfId="42338"/>
    <cellStyle name="Normal 8 2 7 5 2" xfId="42339"/>
    <cellStyle name="Normal 8 2 7 5 3" xfId="42340"/>
    <cellStyle name="Normal 8 2 7 5 4" xfId="42341"/>
    <cellStyle name="Normal 8 2 7 5 5" xfId="42342"/>
    <cellStyle name="Normal 8 2 7 5 6" xfId="42343"/>
    <cellStyle name="Normal 8 2 7 6" xfId="42344"/>
    <cellStyle name="Normal 8 2 7 6 2" xfId="42345"/>
    <cellStyle name="Normal 8 2 7 6 3" xfId="42346"/>
    <cellStyle name="Normal 8 2 7 6 4" xfId="42347"/>
    <cellStyle name="Normal 8 2 7 6 5" xfId="42348"/>
    <cellStyle name="Normal 8 2 7 6 6" xfId="42349"/>
    <cellStyle name="Normal 8 2 7 7" xfId="42350"/>
    <cellStyle name="Normal 8 2 7 7 2" xfId="42351"/>
    <cellStyle name="Normal 8 2 7 7 3" xfId="42352"/>
    <cellStyle name="Normal 8 2 7 7 4" xfId="42353"/>
    <cellStyle name="Normal 8 2 7 7 5" xfId="42354"/>
    <cellStyle name="Normal 8 2 7 7 6" xfId="42355"/>
    <cellStyle name="Normal 8 2 7 8" xfId="42356"/>
    <cellStyle name="Normal 8 2 7 9" xfId="42357"/>
    <cellStyle name="Normal 8 2 8" xfId="42358"/>
    <cellStyle name="Normal 8 2 8 10" xfId="42359"/>
    <cellStyle name="Normal 8 2 8 11" xfId="42360"/>
    <cellStyle name="Normal 8 2 8 12" xfId="42361"/>
    <cellStyle name="Normal 8 2 8 2" xfId="42362"/>
    <cellStyle name="Normal 8 2 8 2 2" xfId="42363"/>
    <cellStyle name="Normal 8 2 8 2 3" xfId="42364"/>
    <cellStyle name="Normal 8 2 8 2 4" xfId="42365"/>
    <cellStyle name="Normal 8 2 8 2 5" xfId="42366"/>
    <cellStyle name="Normal 8 2 8 2 6" xfId="42367"/>
    <cellStyle name="Normal 8 2 8 3" xfId="42368"/>
    <cellStyle name="Normal 8 2 8 3 2" xfId="42369"/>
    <cellStyle name="Normal 8 2 8 3 3" xfId="42370"/>
    <cellStyle name="Normal 8 2 8 3 4" xfId="42371"/>
    <cellStyle name="Normal 8 2 8 3 5" xfId="42372"/>
    <cellStyle name="Normal 8 2 8 3 6" xfId="42373"/>
    <cellStyle name="Normal 8 2 8 4" xfId="42374"/>
    <cellStyle name="Normal 8 2 8 4 2" xfId="42375"/>
    <cellStyle name="Normal 8 2 8 4 3" xfId="42376"/>
    <cellStyle name="Normal 8 2 8 4 4" xfId="42377"/>
    <cellStyle name="Normal 8 2 8 4 5" xfId="42378"/>
    <cellStyle name="Normal 8 2 8 4 6" xfId="42379"/>
    <cellStyle name="Normal 8 2 8 5" xfId="42380"/>
    <cellStyle name="Normal 8 2 8 5 2" xfId="42381"/>
    <cellStyle name="Normal 8 2 8 5 3" xfId="42382"/>
    <cellStyle name="Normal 8 2 8 5 4" xfId="42383"/>
    <cellStyle name="Normal 8 2 8 5 5" xfId="42384"/>
    <cellStyle name="Normal 8 2 8 5 6" xfId="42385"/>
    <cellStyle name="Normal 8 2 8 6" xfId="42386"/>
    <cellStyle name="Normal 8 2 8 6 2" xfId="42387"/>
    <cellStyle name="Normal 8 2 8 6 3" xfId="42388"/>
    <cellStyle name="Normal 8 2 8 6 4" xfId="42389"/>
    <cellStyle name="Normal 8 2 8 6 5" xfId="42390"/>
    <cellStyle name="Normal 8 2 8 6 6" xfId="42391"/>
    <cellStyle name="Normal 8 2 8 7" xfId="42392"/>
    <cellStyle name="Normal 8 2 8 7 2" xfId="42393"/>
    <cellStyle name="Normal 8 2 8 7 3" xfId="42394"/>
    <cellStyle name="Normal 8 2 8 7 4" xfId="42395"/>
    <cellStyle name="Normal 8 2 8 7 5" xfId="42396"/>
    <cellStyle name="Normal 8 2 8 7 6" xfId="42397"/>
    <cellStyle name="Normal 8 2 8 8" xfId="42398"/>
    <cellStyle name="Normal 8 2 8 9" xfId="42399"/>
    <cellStyle name="Normal 8 2 9" xfId="42400"/>
    <cellStyle name="Normal 8 2 9 10" xfId="42401"/>
    <cellStyle name="Normal 8 2 9 11" xfId="42402"/>
    <cellStyle name="Normal 8 2 9 12" xfId="42403"/>
    <cellStyle name="Normal 8 2 9 2" xfId="42404"/>
    <cellStyle name="Normal 8 2 9 2 2" xfId="42405"/>
    <cellStyle name="Normal 8 2 9 2 3" xfId="42406"/>
    <cellStyle name="Normal 8 2 9 2 4" xfId="42407"/>
    <cellStyle name="Normal 8 2 9 2 5" xfId="42408"/>
    <cellStyle name="Normal 8 2 9 2 6" xfId="42409"/>
    <cellStyle name="Normal 8 2 9 3" xfId="42410"/>
    <cellStyle name="Normal 8 2 9 3 2" xfId="42411"/>
    <cellStyle name="Normal 8 2 9 3 3" xfId="42412"/>
    <cellStyle name="Normal 8 2 9 3 4" xfId="42413"/>
    <cellStyle name="Normal 8 2 9 3 5" xfId="42414"/>
    <cellStyle name="Normal 8 2 9 3 6" xfId="42415"/>
    <cellStyle name="Normal 8 2 9 4" xfId="42416"/>
    <cellStyle name="Normal 8 2 9 4 2" xfId="42417"/>
    <cellStyle name="Normal 8 2 9 4 3" xfId="42418"/>
    <cellStyle name="Normal 8 2 9 4 4" xfId="42419"/>
    <cellStyle name="Normal 8 2 9 4 5" xfId="42420"/>
    <cellStyle name="Normal 8 2 9 4 6" xfId="42421"/>
    <cellStyle name="Normal 8 2 9 5" xfId="42422"/>
    <cellStyle name="Normal 8 2 9 5 2" xfId="42423"/>
    <cellStyle name="Normal 8 2 9 5 3" xfId="42424"/>
    <cellStyle name="Normal 8 2 9 5 4" xfId="42425"/>
    <cellStyle name="Normal 8 2 9 5 5" xfId="42426"/>
    <cellStyle name="Normal 8 2 9 5 6" xfId="42427"/>
    <cellStyle name="Normal 8 2 9 6" xfId="42428"/>
    <cellStyle name="Normal 8 2 9 6 2" xfId="42429"/>
    <cellStyle name="Normal 8 2 9 6 3" xfId="42430"/>
    <cellStyle name="Normal 8 2 9 6 4" xfId="42431"/>
    <cellStyle name="Normal 8 2 9 6 5" xfId="42432"/>
    <cellStyle name="Normal 8 2 9 6 6" xfId="42433"/>
    <cellStyle name="Normal 8 2 9 7" xfId="42434"/>
    <cellStyle name="Normal 8 2 9 7 2" xfId="42435"/>
    <cellStyle name="Normal 8 2 9 7 3" xfId="42436"/>
    <cellStyle name="Normal 8 2 9 7 4" xfId="42437"/>
    <cellStyle name="Normal 8 2 9 7 5" xfId="42438"/>
    <cellStyle name="Normal 8 2 9 7 6" xfId="42439"/>
    <cellStyle name="Normal 8 2 9 8" xfId="42440"/>
    <cellStyle name="Normal 8 2 9 9" xfId="42441"/>
    <cellStyle name="Normal 8 20" xfId="42442"/>
    <cellStyle name="Normal 8 20 2" xfId="42443"/>
    <cellStyle name="Normal 8 21" xfId="42444"/>
    <cellStyle name="Normal 8 22" xfId="42445"/>
    <cellStyle name="Normal 8 23" xfId="42446"/>
    <cellStyle name="Normal 8 24" xfId="42447"/>
    <cellStyle name="Normal 8 25" xfId="42448"/>
    <cellStyle name="Normal 8 26" xfId="42449"/>
    <cellStyle name="Normal 8 27" xfId="42450"/>
    <cellStyle name="Normal 8 28" xfId="42451"/>
    <cellStyle name="Normal 8 3" xfId="42452"/>
    <cellStyle name="Normal 8 3 10" xfId="42453"/>
    <cellStyle name="Normal 8 3 10 2" xfId="42454"/>
    <cellStyle name="Normal 8 3 10 3" xfId="42455"/>
    <cellStyle name="Normal 8 3 10 4" xfId="42456"/>
    <cellStyle name="Normal 8 3 10 5" xfId="42457"/>
    <cellStyle name="Normal 8 3 10 6" xfId="42458"/>
    <cellStyle name="Normal 8 3 11" xfId="42459"/>
    <cellStyle name="Normal 8 3 11 2" xfId="42460"/>
    <cellStyle name="Normal 8 3 11 3" xfId="42461"/>
    <cellStyle name="Normal 8 3 11 4" xfId="42462"/>
    <cellStyle name="Normal 8 3 11 5" xfId="42463"/>
    <cellStyle name="Normal 8 3 11 6" xfId="42464"/>
    <cellStyle name="Normal 8 3 12" xfId="42465"/>
    <cellStyle name="Normal 8 3 13" xfId="42466"/>
    <cellStyle name="Normal 8 3 14" xfId="42467"/>
    <cellStyle name="Normal 8 3 15" xfId="42468"/>
    <cellStyle name="Normal 8 3 16" xfId="42469"/>
    <cellStyle name="Normal 8 3 17" xfId="42470"/>
    <cellStyle name="Normal 8 3 18" xfId="42471"/>
    <cellStyle name="Normal 8 3 19" xfId="42472"/>
    <cellStyle name="Normal 8 3 2" xfId="42473"/>
    <cellStyle name="Normal 8 3 2 10" xfId="42474"/>
    <cellStyle name="Normal 8 3 2 11" xfId="42475"/>
    <cellStyle name="Normal 8 3 2 12" xfId="42476"/>
    <cellStyle name="Normal 8 3 2 13" xfId="42477"/>
    <cellStyle name="Normal 8 3 2 2" xfId="42478"/>
    <cellStyle name="Normal 8 3 2 2 10" xfId="42479"/>
    <cellStyle name="Normal 8 3 2 2 11" xfId="42480"/>
    <cellStyle name="Normal 8 3 2 2 12" xfId="42481"/>
    <cellStyle name="Normal 8 3 2 2 2" xfId="42482"/>
    <cellStyle name="Normal 8 3 2 2 2 2" xfId="42483"/>
    <cellStyle name="Normal 8 3 2 2 2 3" xfId="42484"/>
    <cellStyle name="Normal 8 3 2 2 2 4" xfId="42485"/>
    <cellStyle name="Normal 8 3 2 2 2 5" xfId="42486"/>
    <cellStyle name="Normal 8 3 2 2 2 6" xfId="42487"/>
    <cellStyle name="Normal 8 3 2 2 3" xfId="42488"/>
    <cellStyle name="Normal 8 3 2 2 3 2" xfId="42489"/>
    <cellStyle name="Normal 8 3 2 2 3 3" xfId="42490"/>
    <cellStyle name="Normal 8 3 2 2 3 4" xfId="42491"/>
    <cellStyle name="Normal 8 3 2 2 3 5" xfId="42492"/>
    <cellStyle name="Normal 8 3 2 2 3 6" xfId="42493"/>
    <cellStyle name="Normal 8 3 2 2 4" xfId="42494"/>
    <cellStyle name="Normal 8 3 2 2 4 2" xfId="42495"/>
    <cellStyle name="Normal 8 3 2 2 4 3" xfId="42496"/>
    <cellStyle name="Normal 8 3 2 2 4 4" xfId="42497"/>
    <cellStyle name="Normal 8 3 2 2 4 5" xfId="42498"/>
    <cellStyle name="Normal 8 3 2 2 4 6" xfId="42499"/>
    <cellStyle name="Normal 8 3 2 2 5" xfId="42500"/>
    <cellStyle name="Normal 8 3 2 2 5 2" xfId="42501"/>
    <cellStyle name="Normal 8 3 2 2 5 3" xfId="42502"/>
    <cellStyle name="Normal 8 3 2 2 5 4" xfId="42503"/>
    <cellStyle name="Normal 8 3 2 2 5 5" xfId="42504"/>
    <cellStyle name="Normal 8 3 2 2 5 6" xfId="42505"/>
    <cellStyle name="Normal 8 3 2 2 6" xfId="42506"/>
    <cellStyle name="Normal 8 3 2 2 6 2" xfId="42507"/>
    <cellStyle name="Normal 8 3 2 2 6 3" xfId="42508"/>
    <cellStyle name="Normal 8 3 2 2 6 4" xfId="42509"/>
    <cellStyle name="Normal 8 3 2 2 6 5" xfId="42510"/>
    <cellStyle name="Normal 8 3 2 2 6 6" xfId="42511"/>
    <cellStyle name="Normal 8 3 2 2 7" xfId="42512"/>
    <cellStyle name="Normal 8 3 2 2 7 2" xfId="42513"/>
    <cellStyle name="Normal 8 3 2 2 7 3" xfId="42514"/>
    <cellStyle name="Normal 8 3 2 2 7 4" xfId="42515"/>
    <cellStyle name="Normal 8 3 2 2 7 5" xfId="42516"/>
    <cellStyle name="Normal 8 3 2 2 7 6" xfId="42517"/>
    <cellStyle name="Normal 8 3 2 2 8" xfId="42518"/>
    <cellStyle name="Normal 8 3 2 2 9" xfId="42519"/>
    <cellStyle name="Normal 8 3 2 3" xfId="42520"/>
    <cellStyle name="Normal 8 3 2 3 2" xfId="42521"/>
    <cellStyle name="Normal 8 3 2 3 3" xfId="42522"/>
    <cellStyle name="Normal 8 3 2 3 4" xfId="42523"/>
    <cellStyle name="Normal 8 3 2 3 5" xfId="42524"/>
    <cellStyle name="Normal 8 3 2 3 6" xfId="42525"/>
    <cellStyle name="Normal 8 3 2 4" xfId="42526"/>
    <cellStyle name="Normal 8 3 2 4 2" xfId="42527"/>
    <cellStyle name="Normal 8 3 2 4 3" xfId="42528"/>
    <cellStyle name="Normal 8 3 2 4 4" xfId="42529"/>
    <cellStyle name="Normal 8 3 2 4 5" xfId="42530"/>
    <cellStyle name="Normal 8 3 2 4 6" xfId="42531"/>
    <cellStyle name="Normal 8 3 2 5" xfId="42532"/>
    <cellStyle name="Normal 8 3 2 5 2" xfId="42533"/>
    <cellStyle name="Normal 8 3 2 5 3" xfId="42534"/>
    <cellStyle name="Normal 8 3 2 5 4" xfId="42535"/>
    <cellStyle name="Normal 8 3 2 5 5" xfId="42536"/>
    <cellStyle name="Normal 8 3 2 5 6" xfId="42537"/>
    <cellStyle name="Normal 8 3 2 6" xfId="42538"/>
    <cellStyle name="Normal 8 3 2 6 2" xfId="42539"/>
    <cellStyle name="Normal 8 3 2 6 3" xfId="42540"/>
    <cellStyle name="Normal 8 3 2 6 4" xfId="42541"/>
    <cellStyle name="Normal 8 3 2 6 5" xfId="42542"/>
    <cellStyle name="Normal 8 3 2 6 6" xfId="42543"/>
    <cellStyle name="Normal 8 3 2 7" xfId="42544"/>
    <cellStyle name="Normal 8 3 2 7 2" xfId="42545"/>
    <cellStyle name="Normal 8 3 2 7 3" xfId="42546"/>
    <cellStyle name="Normal 8 3 2 7 4" xfId="42547"/>
    <cellStyle name="Normal 8 3 2 7 5" xfId="42548"/>
    <cellStyle name="Normal 8 3 2 7 6" xfId="42549"/>
    <cellStyle name="Normal 8 3 2 8" xfId="42550"/>
    <cellStyle name="Normal 8 3 2 8 2" xfId="42551"/>
    <cellStyle name="Normal 8 3 2 8 3" xfId="42552"/>
    <cellStyle name="Normal 8 3 2 8 4" xfId="42553"/>
    <cellStyle name="Normal 8 3 2 8 5" xfId="42554"/>
    <cellStyle name="Normal 8 3 2 8 6" xfId="42555"/>
    <cellStyle name="Normal 8 3 2 9" xfId="42556"/>
    <cellStyle name="Normal 8 3 3" xfId="42557"/>
    <cellStyle name="Normal 8 3 3 10" xfId="42558"/>
    <cellStyle name="Normal 8 3 3 11" xfId="42559"/>
    <cellStyle name="Normal 8 3 3 12" xfId="42560"/>
    <cellStyle name="Normal 8 3 3 13" xfId="42561"/>
    <cellStyle name="Normal 8 3 3 2" xfId="42562"/>
    <cellStyle name="Normal 8 3 3 2 10" xfId="42563"/>
    <cellStyle name="Normal 8 3 3 2 11" xfId="42564"/>
    <cellStyle name="Normal 8 3 3 2 12" xfId="42565"/>
    <cellStyle name="Normal 8 3 3 2 2" xfId="42566"/>
    <cellStyle name="Normal 8 3 3 2 2 2" xfId="42567"/>
    <cellStyle name="Normal 8 3 3 2 2 3" xfId="42568"/>
    <cellStyle name="Normal 8 3 3 2 2 4" xfId="42569"/>
    <cellStyle name="Normal 8 3 3 2 2 5" xfId="42570"/>
    <cellStyle name="Normal 8 3 3 2 2 6" xfId="42571"/>
    <cellStyle name="Normal 8 3 3 2 3" xfId="42572"/>
    <cellStyle name="Normal 8 3 3 2 3 2" xfId="42573"/>
    <cellStyle name="Normal 8 3 3 2 3 3" xfId="42574"/>
    <cellStyle name="Normal 8 3 3 2 3 4" xfId="42575"/>
    <cellStyle name="Normal 8 3 3 2 3 5" xfId="42576"/>
    <cellStyle name="Normal 8 3 3 2 3 6" xfId="42577"/>
    <cellStyle name="Normal 8 3 3 2 4" xfId="42578"/>
    <cellStyle name="Normal 8 3 3 2 4 2" xfId="42579"/>
    <cellStyle name="Normal 8 3 3 2 4 3" xfId="42580"/>
    <cellStyle name="Normal 8 3 3 2 4 4" xfId="42581"/>
    <cellStyle name="Normal 8 3 3 2 4 5" xfId="42582"/>
    <cellStyle name="Normal 8 3 3 2 4 6" xfId="42583"/>
    <cellStyle name="Normal 8 3 3 2 5" xfId="42584"/>
    <cellStyle name="Normal 8 3 3 2 5 2" xfId="42585"/>
    <cellStyle name="Normal 8 3 3 2 5 3" xfId="42586"/>
    <cellStyle name="Normal 8 3 3 2 5 4" xfId="42587"/>
    <cellStyle name="Normal 8 3 3 2 5 5" xfId="42588"/>
    <cellStyle name="Normal 8 3 3 2 5 6" xfId="42589"/>
    <cellStyle name="Normal 8 3 3 2 6" xfId="42590"/>
    <cellStyle name="Normal 8 3 3 2 6 2" xfId="42591"/>
    <cellStyle name="Normal 8 3 3 2 6 3" xfId="42592"/>
    <cellStyle name="Normal 8 3 3 2 6 4" xfId="42593"/>
    <cellStyle name="Normal 8 3 3 2 6 5" xfId="42594"/>
    <cellStyle name="Normal 8 3 3 2 6 6" xfId="42595"/>
    <cellStyle name="Normal 8 3 3 2 7" xfId="42596"/>
    <cellStyle name="Normal 8 3 3 2 7 2" xfId="42597"/>
    <cellStyle name="Normal 8 3 3 2 7 3" xfId="42598"/>
    <cellStyle name="Normal 8 3 3 2 7 4" xfId="42599"/>
    <cellStyle name="Normal 8 3 3 2 7 5" xfId="42600"/>
    <cellStyle name="Normal 8 3 3 2 7 6" xfId="42601"/>
    <cellStyle name="Normal 8 3 3 2 8" xfId="42602"/>
    <cellStyle name="Normal 8 3 3 2 9" xfId="42603"/>
    <cellStyle name="Normal 8 3 3 3" xfId="42604"/>
    <cellStyle name="Normal 8 3 3 3 2" xfId="42605"/>
    <cellStyle name="Normal 8 3 3 3 3" xfId="42606"/>
    <cellStyle name="Normal 8 3 3 3 4" xfId="42607"/>
    <cellStyle name="Normal 8 3 3 3 5" xfId="42608"/>
    <cellStyle name="Normal 8 3 3 3 6" xfId="42609"/>
    <cellStyle name="Normal 8 3 3 4" xfId="42610"/>
    <cellStyle name="Normal 8 3 3 4 2" xfId="42611"/>
    <cellStyle name="Normal 8 3 3 4 3" xfId="42612"/>
    <cellStyle name="Normal 8 3 3 4 4" xfId="42613"/>
    <cellStyle name="Normal 8 3 3 4 5" xfId="42614"/>
    <cellStyle name="Normal 8 3 3 4 6" xfId="42615"/>
    <cellStyle name="Normal 8 3 3 5" xfId="42616"/>
    <cellStyle name="Normal 8 3 3 5 2" xfId="42617"/>
    <cellStyle name="Normal 8 3 3 5 3" xfId="42618"/>
    <cellStyle name="Normal 8 3 3 5 4" xfId="42619"/>
    <cellStyle name="Normal 8 3 3 5 5" xfId="42620"/>
    <cellStyle name="Normal 8 3 3 5 6" xfId="42621"/>
    <cellStyle name="Normal 8 3 3 6" xfId="42622"/>
    <cellStyle name="Normal 8 3 3 6 2" xfId="42623"/>
    <cellStyle name="Normal 8 3 3 6 3" xfId="42624"/>
    <cellStyle name="Normal 8 3 3 6 4" xfId="42625"/>
    <cellStyle name="Normal 8 3 3 6 5" xfId="42626"/>
    <cellStyle name="Normal 8 3 3 6 6" xfId="42627"/>
    <cellStyle name="Normal 8 3 3 7" xfId="42628"/>
    <cellStyle name="Normal 8 3 3 7 2" xfId="42629"/>
    <cellStyle name="Normal 8 3 3 7 3" xfId="42630"/>
    <cellStyle name="Normal 8 3 3 7 4" xfId="42631"/>
    <cellStyle name="Normal 8 3 3 7 5" xfId="42632"/>
    <cellStyle name="Normal 8 3 3 7 6" xfId="42633"/>
    <cellStyle name="Normal 8 3 3 8" xfId="42634"/>
    <cellStyle name="Normal 8 3 3 8 2" xfId="42635"/>
    <cellStyle name="Normal 8 3 3 8 3" xfId="42636"/>
    <cellStyle name="Normal 8 3 3 8 4" xfId="42637"/>
    <cellStyle name="Normal 8 3 3 8 5" xfId="42638"/>
    <cellStyle name="Normal 8 3 3 8 6" xfId="42639"/>
    <cellStyle name="Normal 8 3 3 9" xfId="42640"/>
    <cellStyle name="Normal 8 3 4" xfId="42641"/>
    <cellStyle name="Normal 8 3 4 10" xfId="42642"/>
    <cellStyle name="Normal 8 3 4 11" xfId="42643"/>
    <cellStyle name="Normal 8 3 4 12" xfId="42644"/>
    <cellStyle name="Normal 8 3 4 13" xfId="42645"/>
    <cellStyle name="Normal 8 3 4 2" xfId="42646"/>
    <cellStyle name="Normal 8 3 4 2 10" xfId="42647"/>
    <cellStyle name="Normal 8 3 4 2 11" xfId="42648"/>
    <cellStyle name="Normal 8 3 4 2 12" xfId="42649"/>
    <cellStyle name="Normal 8 3 4 2 2" xfId="42650"/>
    <cellStyle name="Normal 8 3 4 2 2 2" xfId="42651"/>
    <cellStyle name="Normal 8 3 4 2 2 3" xfId="42652"/>
    <cellStyle name="Normal 8 3 4 2 2 4" xfId="42653"/>
    <cellStyle name="Normal 8 3 4 2 2 5" xfId="42654"/>
    <cellStyle name="Normal 8 3 4 2 2 6" xfId="42655"/>
    <cellStyle name="Normal 8 3 4 2 3" xfId="42656"/>
    <cellStyle name="Normal 8 3 4 2 3 2" xfId="42657"/>
    <cellStyle name="Normal 8 3 4 2 3 3" xfId="42658"/>
    <cellStyle name="Normal 8 3 4 2 3 4" xfId="42659"/>
    <cellStyle name="Normal 8 3 4 2 3 5" xfId="42660"/>
    <cellStyle name="Normal 8 3 4 2 3 6" xfId="42661"/>
    <cellStyle name="Normal 8 3 4 2 4" xfId="42662"/>
    <cellStyle name="Normal 8 3 4 2 4 2" xfId="42663"/>
    <cellStyle name="Normal 8 3 4 2 4 3" xfId="42664"/>
    <cellStyle name="Normal 8 3 4 2 4 4" xfId="42665"/>
    <cellStyle name="Normal 8 3 4 2 4 5" xfId="42666"/>
    <cellStyle name="Normal 8 3 4 2 4 6" xfId="42667"/>
    <cellStyle name="Normal 8 3 4 2 5" xfId="42668"/>
    <cellStyle name="Normal 8 3 4 2 5 2" xfId="42669"/>
    <cellStyle name="Normal 8 3 4 2 5 3" xfId="42670"/>
    <cellStyle name="Normal 8 3 4 2 5 4" xfId="42671"/>
    <cellStyle name="Normal 8 3 4 2 5 5" xfId="42672"/>
    <cellStyle name="Normal 8 3 4 2 5 6" xfId="42673"/>
    <cellStyle name="Normal 8 3 4 2 6" xfId="42674"/>
    <cellStyle name="Normal 8 3 4 2 6 2" xfId="42675"/>
    <cellStyle name="Normal 8 3 4 2 6 3" xfId="42676"/>
    <cellStyle name="Normal 8 3 4 2 6 4" xfId="42677"/>
    <cellStyle name="Normal 8 3 4 2 6 5" xfId="42678"/>
    <cellStyle name="Normal 8 3 4 2 6 6" xfId="42679"/>
    <cellStyle name="Normal 8 3 4 2 7" xfId="42680"/>
    <cellStyle name="Normal 8 3 4 2 7 2" xfId="42681"/>
    <cellStyle name="Normal 8 3 4 2 7 3" xfId="42682"/>
    <cellStyle name="Normal 8 3 4 2 7 4" xfId="42683"/>
    <cellStyle name="Normal 8 3 4 2 7 5" xfId="42684"/>
    <cellStyle name="Normal 8 3 4 2 7 6" xfId="42685"/>
    <cellStyle name="Normal 8 3 4 2 8" xfId="42686"/>
    <cellStyle name="Normal 8 3 4 2 9" xfId="42687"/>
    <cellStyle name="Normal 8 3 4 3" xfId="42688"/>
    <cellStyle name="Normal 8 3 4 3 2" xfId="42689"/>
    <cellStyle name="Normal 8 3 4 3 3" xfId="42690"/>
    <cellStyle name="Normal 8 3 4 3 4" xfId="42691"/>
    <cellStyle name="Normal 8 3 4 3 5" xfId="42692"/>
    <cellStyle name="Normal 8 3 4 3 6" xfId="42693"/>
    <cellStyle name="Normal 8 3 4 4" xfId="42694"/>
    <cellStyle name="Normal 8 3 4 4 2" xfId="42695"/>
    <cellStyle name="Normal 8 3 4 4 3" xfId="42696"/>
    <cellStyle name="Normal 8 3 4 4 4" xfId="42697"/>
    <cellStyle name="Normal 8 3 4 4 5" xfId="42698"/>
    <cellStyle name="Normal 8 3 4 4 6" xfId="42699"/>
    <cellStyle name="Normal 8 3 4 5" xfId="42700"/>
    <cellStyle name="Normal 8 3 4 5 2" xfId="42701"/>
    <cellStyle name="Normal 8 3 4 5 3" xfId="42702"/>
    <cellStyle name="Normal 8 3 4 5 4" xfId="42703"/>
    <cellStyle name="Normal 8 3 4 5 5" xfId="42704"/>
    <cellStyle name="Normal 8 3 4 5 6" xfId="42705"/>
    <cellStyle name="Normal 8 3 4 6" xfId="42706"/>
    <cellStyle name="Normal 8 3 4 6 2" xfId="42707"/>
    <cellStyle name="Normal 8 3 4 6 3" xfId="42708"/>
    <cellStyle name="Normal 8 3 4 6 4" xfId="42709"/>
    <cellStyle name="Normal 8 3 4 6 5" xfId="42710"/>
    <cellStyle name="Normal 8 3 4 6 6" xfId="42711"/>
    <cellStyle name="Normal 8 3 4 7" xfId="42712"/>
    <cellStyle name="Normal 8 3 4 7 2" xfId="42713"/>
    <cellStyle name="Normal 8 3 4 7 3" xfId="42714"/>
    <cellStyle name="Normal 8 3 4 7 4" xfId="42715"/>
    <cellStyle name="Normal 8 3 4 7 5" xfId="42716"/>
    <cellStyle name="Normal 8 3 4 7 6" xfId="42717"/>
    <cellStyle name="Normal 8 3 4 8" xfId="42718"/>
    <cellStyle name="Normal 8 3 4 8 2" xfId="42719"/>
    <cellStyle name="Normal 8 3 4 8 3" xfId="42720"/>
    <cellStyle name="Normal 8 3 4 8 4" xfId="42721"/>
    <cellStyle name="Normal 8 3 4 8 5" xfId="42722"/>
    <cellStyle name="Normal 8 3 4 8 6" xfId="42723"/>
    <cellStyle name="Normal 8 3 4 9" xfId="42724"/>
    <cellStyle name="Normal 8 3 5" xfId="42725"/>
    <cellStyle name="Normal 8 3 5 10" xfId="42726"/>
    <cellStyle name="Normal 8 3 5 11" xfId="42727"/>
    <cellStyle name="Normal 8 3 5 12" xfId="42728"/>
    <cellStyle name="Normal 8 3 5 2" xfId="42729"/>
    <cellStyle name="Normal 8 3 5 2 2" xfId="42730"/>
    <cellStyle name="Normal 8 3 5 2 3" xfId="42731"/>
    <cellStyle name="Normal 8 3 5 2 4" xfId="42732"/>
    <cellStyle name="Normal 8 3 5 2 5" xfId="42733"/>
    <cellStyle name="Normal 8 3 5 2 6" xfId="42734"/>
    <cellStyle name="Normal 8 3 5 3" xfId="42735"/>
    <cellStyle name="Normal 8 3 5 3 2" xfId="42736"/>
    <cellStyle name="Normal 8 3 5 3 3" xfId="42737"/>
    <cellStyle name="Normal 8 3 5 3 4" xfId="42738"/>
    <cellStyle name="Normal 8 3 5 3 5" xfId="42739"/>
    <cellStyle name="Normal 8 3 5 3 6" xfId="42740"/>
    <cellStyle name="Normal 8 3 5 4" xfId="42741"/>
    <cellStyle name="Normal 8 3 5 4 2" xfId="42742"/>
    <cellStyle name="Normal 8 3 5 4 3" xfId="42743"/>
    <cellStyle name="Normal 8 3 5 4 4" xfId="42744"/>
    <cellStyle name="Normal 8 3 5 4 5" xfId="42745"/>
    <cellStyle name="Normal 8 3 5 4 6" xfId="42746"/>
    <cellStyle name="Normal 8 3 5 5" xfId="42747"/>
    <cellStyle name="Normal 8 3 5 5 2" xfId="42748"/>
    <cellStyle name="Normal 8 3 5 5 3" xfId="42749"/>
    <cellStyle name="Normal 8 3 5 5 4" xfId="42750"/>
    <cellStyle name="Normal 8 3 5 5 5" xfId="42751"/>
    <cellStyle name="Normal 8 3 5 5 6" xfId="42752"/>
    <cellStyle name="Normal 8 3 5 6" xfId="42753"/>
    <cellStyle name="Normal 8 3 5 6 2" xfId="42754"/>
    <cellStyle name="Normal 8 3 5 6 3" xfId="42755"/>
    <cellStyle name="Normal 8 3 5 6 4" xfId="42756"/>
    <cellStyle name="Normal 8 3 5 6 5" xfId="42757"/>
    <cellStyle name="Normal 8 3 5 6 6" xfId="42758"/>
    <cellStyle name="Normal 8 3 5 7" xfId="42759"/>
    <cellStyle name="Normal 8 3 5 7 2" xfId="42760"/>
    <cellStyle name="Normal 8 3 5 7 3" xfId="42761"/>
    <cellStyle name="Normal 8 3 5 7 4" xfId="42762"/>
    <cellStyle name="Normal 8 3 5 7 5" xfId="42763"/>
    <cellStyle name="Normal 8 3 5 7 6" xfId="42764"/>
    <cellStyle name="Normal 8 3 5 8" xfId="42765"/>
    <cellStyle name="Normal 8 3 5 9" xfId="42766"/>
    <cellStyle name="Normal 8 3 6" xfId="42767"/>
    <cellStyle name="Normal 8 3 6 2" xfId="42768"/>
    <cellStyle name="Normal 8 3 6 3" xfId="42769"/>
    <cellStyle name="Normal 8 3 6 4" xfId="42770"/>
    <cellStyle name="Normal 8 3 6 5" xfId="42771"/>
    <cellStyle name="Normal 8 3 6 6" xfId="42772"/>
    <cellStyle name="Normal 8 3 7" xfId="42773"/>
    <cellStyle name="Normal 8 3 7 2" xfId="42774"/>
    <cellStyle name="Normal 8 3 7 3" xfId="42775"/>
    <cellStyle name="Normal 8 3 7 4" xfId="42776"/>
    <cellStyle name="Normal 8 3 7 5" xfId="42777"/>
    <cellStyle name="Normal 8 3 7 6" xfId="42778"/>
    <cellStyle name="Normal 8 3 8" xfId="42779"/>
    <cellStyle name="Normal 8 3 8 2" xfId="42780"/>
    <cellStyle name="Normal 8 3 8 3" xfId="42781"/>
    <cellStyle name="Normal 8 3 8 4" xfId="42782"/>
    <cellStyle name="Normal 8 3 8 5" xfId="42783"/>
    <cellStyle name="Normal 8 3 8 6" xfId="42784"/>
    <cellStyle name="Normal 8 3 9" xfId="42785"/>
    <cellStyle name="Normal 8 3 9 2" xfId="42786"/>
    <cellStyle name="Normal 8 3 9 3" xfId="42787"/>
    <cellStyle name="Normal 8 3 9 4" xfId="42788"/>
    <cellStyle name="Normal 8 3 9 5" xfId="42789"/>
    <cellStyle name="Normal 8 3 9 6" xfId="42790"/>
    <cellStyle name="Normal 8 4" xfId="42791"/>
    <cellStyle name="Normal 8 4 10" xfId="42792"/>
    <cellStyle name="Normal 8 4 10 2" xfId="42793"/>
    <cellStyle name="Normal 8 4 10 3" xfId="42794"/>
    <cellStyle name="Normal 8 4 10 4" xfId="42795"/>
    <cellStyle name="Normal 8 4 10 5" xfId="42796"/>
    <cellStyle name="Normal 8 4 10 6" xfId="42797"/>
    <cellStyle name="Normal 8 4 11" xfId="42798"/>
    <cellStyle name="Normal 8 4 11 2" xfId="42799"/>
    <cellStyle name="Normal 8 4 11 3" xfId="42800"/>
    <cellStyle name="Normal 8 4 11 4" xfId="42801"/>
    <cellStyle name="Normal 8 4 11 5" xfId="42802"/>
    <cellStyle name="Normal 8 4 11 6" xfId="42803"/>
    <cellStyle name="Normal 8 4 12" xfId="42804"/>
    <cellStyle name="Normal 8 4 13" xfId="42805"/>
    <cellStyle name="Normal 8 4 14" xfId="42806"/>
    <cellStyle name="Normal 8 4 15" xfId="42807"/>
    <cellStyle name="Normal 8 4 16" xfId="42808"/>
    <cellStyle name="Normal 8 4 17" xfId="42809"/>
    <cellStyle name="Normal 8 4 18" xfId="42810"/>
    <cellStyle name="Normal 8 4 2" xfId="42811"/>
    <cellStyle name="Normal 8 4 2 10" xfId="42812"/>
    <cellStyle name="Normal 8 4 2 11" xfId="42813"/>
    <cellStyle name="Normal 8 4 2 12" xfId="42814"/>
    <cellStyle name="Normal 8 4 2 13" xfId="42815"/>
    <cellStyle name="Normal 8 4 2 2" xfId="42816"/>
    <cellStyle name="Normal 8 4 2 2 10" xfId="42817"/>
    <cellStyle name="Normal 8 4 2 2 11" xfId="42818"/>
    <cellStyle name="Normal 8 4 2 2 12" xfId="42819"/>
    <cellStyle name="Normal 8 4 2 2 2" xfId="42820"/>
    <cellStyle name="Normal 8 4 2 2 2 2" xfId="42821"/>
    <cellStyle name="Normal 8 4 2 2 2 3" xfId="42822"/>
    <cellStyle name="Normal 8 4 2 2 2 4" xfId="42823"/>
    <cellStyle name="Normal 8 4 2 2 2 5" xfId="42824"/>
    <cellStyle name="Normal 8 4 2 2 2 6" xfId="42825"/>
    <cellStyle name="Normal 8 4 2 2 3" xfId="42826"/>
    <cellStyle name="Normal 8 4 2 2 3 2" xfId="42827"/>
    <cellStyle name="Normal 8 4 2 2 3 3" xfId="42828"/>
    <cellStyle name="Normal 8 4 2 2 3 4" xfId="42829"/>
    <cellStyle name="Normal 8 4 2 2 3 5" xfId="42830"/>
    <cellStyle name="Normal 8 4 2 2 3 6" xfId="42831"/>
    <cellStyle name="Normal 8 4 2 2 4" xfId="42832"/>
    <cellStyle name="Normal 8 4 2 2 4 2" xfId="42833"/>
    <cellStyle name="Normal 8 4 2 2 4 3" xfId="42834"/>
    <cellStyle name="Normal 8 4 2 2 4 4" xfId="42835"/>
    <cellStyle name="Normal 8 4 2 2 4 5" xfId="42836"/>
    <cellStyle name="Normal 8 4 2 2 4 6" xfId="42837"/>
    <cellStyle name="Normal 8 4 2 2 5" xfId="42838"/>
    <cellStyle name="Normal 8 4 2 2 5 2" xfId="42839"/>
    <cellStyle name="Normal 8 4 2 2 5 3" xfId="42840"/>
    <cellStyle name="Normal 8 4 2 2 5 4" xfId="42841"/>
    <cellStyle name="Normal 8 4 2 2 5 5" xfId="42842"/>
    <cellStyle name="Normal 8 4 2 2 5 6" xfId="42843"/>
    <cellStyle name="Normal 8 4 2 2 6" xfId="42844"/>
    <cellStyle name="Normal 8 4 2 2 6 2" xfId="42845"/>
    <cellStyle name="Normal 8 4 2 2 6 3" xfId="42846"/>
    <cellStyle name="Normal 8 4 2 2 6 4" xfId="42847"/>
    <cellStyle name="Normal 8 4 2 2 6 5" xfId="42848"/>
    <cellStyle name="Normal 8 4 2 2 6 6" xfId="42849"/>
    <cellStyle name="Normal 8 4 2 2 7" xfId="42850"/>
    <cellStyle name="Normal 8 4 2 2 7 2" xfId="42851"/>
    <cellStyle name="Normal 8 4 2 2 7 3" xfId="42852"/>
    <cellStyle name="Normal 8 4 2 2 7 4" xfId="42853"/>
    <cellStyle name="Normal 8 4 2 2 7 5" xfId="42854"/>
    <cellStyle name="Normal 8 4 2 2 7 6" xfId="42855"/>
    <cellStyle name="Normal 8 4 2 2 8" xfId="42856"/>
    <cellStyle name="Normal 8 4 2 2 9" xfId="42857"/>
    <cellStyle name="Normal 8 4 2 3" xfId="42858"/>
    <cellStyle name="Normal 8 4 2 3 2" xfId="42859"/>
    <cellStyle name="Normal 8 4 2 3 3" xfId="42860"/>
    <cellStyle name="Normal 8 4 2 3 4" xfId="42861"/>
    <cellStyle name="Normal 8 4 2 3 5" xfId="42862"/>
    <cellStyle name="Normal 8 4 2 3 6" xfId="42863"/>
    <cellStyle name="Normal 8 4 2 4" xfId="42864"/>
    <cellStyle name="Normal 8 4 2 4 2" xfId="42865"/>
    <cellStyle name="Normal 8 4 2 4 3" xfId="42866"/>
    <cellStyle name="Normal 8 4 2 4 4" xfId="42867"/>
    <cellStyle name="Normal 8 4 2 4 5" xfId="42868"/>
    <cellStyle name="Normal 8 4 2 4 6" xfId="42869"/>
    <cellStyle name="Normal 8 4 2 5" xfId="42870"/>
    <cellStyle name="Normal 8 4 2 5 2" xfId="42871"/>
    <cellStyle name="Normal 8 4 2 5 3" xfId="42872"/>
    <cellStyle name="Normal 8 4 2 5 4" xfId="42873"/>
    <cellStyle name="Normal 8 4 2 5 5" xfId="42874"/>
    <cellStyle name="Normal 8 4 2 5 6" xfId="42875"/>
    <cellStyle name="Normal 8 4 2 6" xfId="42876"/>
    <cellStyle name="Normal 8 4 2 6 2" xfId="42877"/>
    <cellStyle name="Normal 8 4 2 6 3" xfId="42878"/>
    <cellStyle name="Normal 8 4 2 6 4" xfId="42879"/>
    <cellStyle name="Normal 8 4 2 6 5" xfId="42880"/>
    <cellStyle name="Normal 8 4 2 6 6" xfId="42881"/>
    <cellStyle name="Normal 8 4 2 7" xfId="42882"/>
    <cellStyle name="Normal 8 4 2 7 2" xfId="42883"/>
    <cellStyle name="Normal 8 4 2 7 3" xfId="42884"/>
    <cellStyle name="Normal 8 4 2 7 4" xfId="42885"/>
    <cellStyle name="Normal 8 4 2 7 5" xfId="42886"/>
    <cellStyle name="Normal 8 4 2 7 6" xfId="42887"/>
    <cellStyle name="Normal 8 4 2 8" xfId="42888"/>
    <cellStyle name="Normal 8 4 2 8 2" xfId="42889"/>
    <cellStyle name="Normal 8 4 2 8 3" xfId="42890"/>
    <cellStyle name="Normal 8 4 2 8 4" xfId="42891"/>
    <cellStyle name="Normal 8 4 2 8 5" xfId="42892"/>
    <cellStyle name="Normal 8 4 2 8 6" xfId="42893"/>
    <cellStyle name="Normal 8 4 2 9" xfId="42894"/>
    <cellStyle name="Normal 8 4 3" xfId="42895"/>
    <cellStyle name="Normal 8 4 3 10" xfId="42896"/>
    <cellStyle name="Normal 8 4 3 11" xfId="42897"/>
    <cellStyle name="Normal 8 4 3 12" xfId="42898"/>
    <cellStyle name="Normal 8 4 3 13" xfId="42899"/>
    <cellStyle name="Normal 8 4 3 2" xfId="42900"/>
    <cellStyle name="Normal 8 4 3 2 10" xfId="42901"/>
    <cellStyle name="Normal 8 4 3 2 11" xfId="42902"/>
    <cellStyle name="Normal 8 4 3 2 12" xfId="42903"/>
    <cellStyle name="Normal 8 4 3 2 2" xfId="42904"/>
    <cellStyle name="Normal 8 4 3 2 2 2" xfId="42905"/>
    <cellStyle name="Normal 8 4 3 2 2 3" xfId="42906"/>
    <cellStyle name="Normal 8 4 3 2 2 4" xfId="42907"/>
    <cellStyle name="Normal 8 4 3 2 2 5" xfId="42908"/>
    <cellStyle name="Normal 8 4 3 2 2 6" xfId="42909"/>
    <cellStyle name="Normal 8 4 3 2 3" xfId="42910"/>
    <cellStyle name="Normal 8 4 3 2 3 2" xfId="42911"/>
    <cellStyle name="Normal 8 4 3 2 3 3" xfId="42912"/>
    <cellStyle name="Normal 8 4 3 2 3 4" xfId="42913"/>
    <cellStyle name="Normal 8 4 3 2 3 5" xfId="42914"/>
    <cellStyle name="Normal 8 4 3 2 3 6" xfId="42915"/>
    <cellStyle name="Normal 8 4 3 2 4" xfId="42916"/>
    <cellStyle name="Normal 8 4 3 2 4 2" xfId="42917"/>
    <cellStyle name="Normal 8 4 3 2 4 3" xfId="42918"/>
    <cellStyle name="Normal 8 4 3 2 4 4" xfId="42919"/>
    <cellStyle name="Normal 8 4 3 2 4 5" xfId="42920"/>
    <cellStyle name="Normal 8 4 3 2 4 6" xfId="42921"/>
    <cellStyle name="Normal 8 4 3 2 5" xfId="42922"/>
    <cellStyle name="Normal 8 4 3 2 5 2" xfId="42923"/>
    <cellStyle name="Normal 8 4 3 2 5 3" xfId="42924"/>
    <cellStyle name="Normal 8 4 3 2 5 4" xfId="42925"/>
    <cellStyle name="Normal 8 4 3 2 5 5" xfId="42926"/>
    <cellStyle name="Normal 8 4 3 2 5 6" xfId="42927"/>
    <cellStyle name="Normal 8 4 3 2 6" xfId="42928"/>
    <cellStyle name="Normal 8 4 3 2 6 2" xfId="42929"/>
    <cellStyle name="Normal 8 4 3 2 6 3" xfId="42930"/>
    <cellStyle name="Normal 8 4 3 2 6 4" xfId="42931"/>
    <cellStyle name="Normal 8 4 3 2 6 5" xfId="42932"/>
    <cellStyle name="Normal 8 4 3 2 6 6" xfId="42933"/>
    <cellStyle name="Normal 8 4 3 2 7" xfId="42934"/>
    <cellStyle name="Normal 8 4 3 2 7 2" xfId="42935"/>
    <cellStyle name="Normal 8 4 3 2 7 3" xfId="42936"/>
    <cellStyle name="Normal 8 4 3 2 7 4" xfId="42937"/>
    <cellStyle name="Normal 8 4 3 2 7 5" xfId="42938"/>
    <cellStyle name="Normal 8 4 3 2 7 6" xfId="42939"/>
    <cellStyle name="Normal 8 4 3 2 8" xfId="42940"/>
    <cellStyle name="Normal 8 4 3 2 9" xfId="42941"/>
    <cellStyle name="Normal 8 4 3 3" xfId="42942"/>
    <cellStyle name="Normal 8 4 3 3 2" xfId="42943"/>
    <cellStyle name="Normal 8 4 3 3 3" xfId="42944"/>
    <cellStyle name="Normal 8 4 3 3 4" xfId="42945"/>
    <cellStyle name="Normal 8 4 3 3 5" xfId="42946"/>
    <cellStyle name="Normal 8 4 3 3 6" xfId="42947"/>
    <cellStyle name="Normal 8 4 3 4" xfId="42948"/>
    <cellStyle name="Normal 8 4 3 4 2" xfId="42949"/>
    <cellStyle name="Normal 8 4 3 4 3" xfId="42950"/>
    <cellStyle name="Normal 8 4 3 4 4" xfId="42951"/>
    <cellStyle name="Normal 8 4 3 4 5" xfId="42952"/>
    <cellStyle name="Normal 8 4 3 4 6" xfId="42953"/>
    <cellStyle name="Normal 8 4 3 5" xfId="42954"/>
    <cellStyle name="Normal 8 4 3 5 2" xfId="42955"/>
    <cellStyle name="Normal 8 4 3 5 3" xfId="42956"/>
    <cellStyle name="Normal 8 4 3 5 4" xfId="42957"/>
    <cellStyle name="Normal 8 4 3 5 5" xfId="42958"/>
    <cellStyle name="Normal 8 4 3 5 6" xfId="42959"/>
    <cellStyle name="Normal 8 4 3 6" xfId="42960"/>
    <cellStyle name="Normal 8 4 3 6 2" xfId="42961"/>
    <cellStyle name="Normal 8 4 3 6 3" xfId="42962"/>
    <cellStyle name="Normal 8 4 3 6 4" xfId="42963"/>
    <cellStyle name="Normal 8 4 3 6 5" xfId="42964"/>
    <cellStyle name="Normal 8 4 3 6 6" xfId="42965"/>
    <cellStyle name="Normal 8 4 3 7" xfId="42966"/>
    <cellStyle name="Normal 8 4 3 7 2" xfId="42967"/>
    <cellStyle name="Normal 8 4 3 7 3" xfId="42968"/>
    <cellStyle name="Normal 8 4 3 7 4" xfId="42969"/>
    <cellStyle name="Normal 8 4 3 7 5" xfId="42970"/>
    <cellStyle name="Normal 8 4 3 7 6" xfId="42971"/>
    <cellStyle name="Normal 8 4 3 8" xfId="42972"/>
    <cellStyle name="Normal 8 4 3 8 2" xfId="42973"/>
    <cellStyle name="Normal 8 4 3 8 3" xfId="42974"/>
    <cellStyle name="Normal 8 4 3 8 4" xfId="42975"/>
    <cellStyle name="Normal 8 4 3 8 5" xfId="42976"/>
    <cellStyle name="Normal 8 4 3 8 6" xfId="42977"/>
    <cellStyle name="Normal 8 4 3 9" xfId="42978"/>
    <cellStyle name="Normal 8 4 4" xfId="42979"/>
    <cellStyle name="Normal 8 4 4 10" xfId="42980"/>
    <cellStyle name="Normal 8 4 4 11" xfId="42981"/>
    <cellStyle name="Normal 8 4 4 12" xfId="42982"/>
    <cellStyle name="Normal 8 4 4 13" xfId="42983"/>
    <cellStyle name="Normal 8 4 4 2" xfId="42984"/>
    <cellStyle name="Normal 8 4 4 2 10" xfId="42985"/>
    <cellStyle name="Normal 8 4 4 2 11" xfId="42986"/>
    <cellStyle name="Normal 8 4 4 2 12" xfId="42987"/>
    <cellStyle name="Normal 8 4 4 2 2" xfId="42988"/>
    <cellStyle name="Normal 8 4 4 2 2 2" xfId="42989"/>
    <cellStyle name="Normal 8 4 4 2 2 3" xfId="42990"/>
    <cellStyle name="Normal 8 4 4 2 2 4" xfId="42991"/>
    <cellStyle name="Normal 8 4 4 2 2 5" xfId="42992"/>
    <cellStyle name="Normal 8 4 4 2 2 6" xfId="42993"/>
    <cellStyle name="Normal 8 4 4 2 3" xfId="42994"/>
    <cellStyle name="Normal 8 4 4 2 3 2" xfId="42995"/>
    <cellStyle name="Normal 8 4 4 2 3 3" xfId="42996"/>
    <cellStyle name="Normal 8 4 4 2 3 4" xfId="42997"/>
    <cellStyle name="Normal 8 4 4 2 3 5" xfId="42998"/>
    <cellStyle name="Normal 8 4 4 2 3 6" xfId="42999"/>
    <cellStyle name="Normal 8 4 4 2 4" xfId="43000"/>
    <cellStyle name="Normal 8 4 4 2 4 2" xfId="43001"/>
    <cellStyle name="Normal 8 4 4 2 4 3" xfId="43002"/>
    <cellStyle name="Normal 8 4 4 2 4 4" xfId="43003"/>
    <cellStyle name="Normal 8 4 4 2 4 5" xfId="43004"/>
    <cellStyle name="Normal 8 4 4 2 4 6" xfId="43005"/>
    <cellStyle name="Normal 8 4 4 2 5" xfId="43006"/>
    <cellStyle name="Normal 8 4 4 2 5 2" xfId="43007"/>
    <cellStyle name="Normal 8 4 4 2 5 3" xfId="43008"/>
    <cellStyle name="Normal 8 4 4 2 5 4" xfId="43009"/>
    <cellStyle name="Normal 8 4 4 2 5 5" xfId="43010"/>
    <cellStyle name="Normal 8 4 4 2 5 6" xfId="43011"/>
    <cellStyle name="Normal 8 4 4 2 6" xfId="43012"/>
    <cellStyle name="Normal 8 4 4 2 6 2" xfId="43013"/>
    <cellStyle name="Normal 8 4 4 2 6 3" xfId="43014"/>
    <cellStyle name="Normal 8 4 4 2 6 4" xfId="43015"/>
    <cellStyle name="Normal 8 4 4 2 6 5" xfId="43016"/>
    <cellStyle name="Normal 8 4 4 2 6 6" xfId="43017"/>
    <cellStyle name="Normal 8 4 4 2 7" xfId="43018"/>
    <cellStyle name="Normal 8 4 4 2 7 2" xfId="43019"/>
    <cellStyle name="Normal 8 4 4 2 7 3" xfId="43020"/>
    <cellStyle name="Normal 8 4 4 2 7 4" xfId="43021"/>
    <cellStyle name="Normal 8 4 4 2 7 5" xfId="43022"/>
    <cellStyle name="Normal 8 4 4 2 7 6" xfId="43023"/>
    <cellStyle name="Normal 8 4 4 2 8" xfId="43024"/>
    <cellStyle name="Normal 8 4 4 2 9" xfId="43025"/>
    <cellStyle name="Normal 8 4 4 3" xfId="43026"/>
    <cellStyle name="Normal 8 4 4 3 2" xfId="43027"/>
    <cellStyle name="Normal 8 4 4 3 3" xfId="43028"/>
    <cellStyle name="Normal 8 4 4 3 4" xfId="43029"/>
    <cellStyle name="Normal 8 4 4 3 5" xfId="43030"/>
    <cellStyle name="Normal 8 4 4 3 6" xfId="43031"/>
    <cellStyle name="Normal 8 4 4 4" xfId="43032"/>
    <cellStyle name="Normal 8 4 4 4 2" xfId="43033"/>
    <cellStyle name="Normal 8 4 4 4 3" xfId="43034"/>
    <cellStyle name="Normal 8 4 4 4 4" xfId="43035"/>
    <cellStyle name="Normal 8 4 4 4 5" xfId="43036"/>
    <cellStyle name="Normal 8 4 4 4 6" xfId="43037"/>
    <cellStyle name="Normal 8 4 4 5" xfId="43038"/>
    <cellStyle name="Normal 8 4 4 5 2" xfId="43039"/>
    <cellStyle name="Normal 8 4 4 5 3" xfId="43040"/>
    <cellStyle name="Normal 8 4 4 5 4" xfId="43041"/>
    <cellStyle name="Normal 8 4 4 5 5" xfId="43042"/>
    <cellStyle name="Normal 8 4 4 5 6" xfId="43043"/>
    <cellStyle name="Normal 8 4 4 6" xfId="43044"/>
    <cellStyle name="Normal 8 4 4 6 2" xfId="43045"/>
    <cellStyle name="Normal 8 4 4 6 3" xfId="43046"/>
    <cellStyle name="Normal 8 4 4 6 4" xfId="43047"/>
    <cellStyle name="Normal 8 4 4 6 5" xfId="43048"/>
    <cellStyle name="Normal 8 4 4 6 6" xfId="43049"/>
    <cellStyle name="Normal 8 4 4 7" xfId="43050"/>
    <cellStyle name="Normal 8 4 4 7 2" xfId="43051"/>
    <cellStyle name="Normal 8 4 4 7 3" xfId="43052"/>
    <cellStyle name="Normal 8 4 4 7 4" xfId="43053"/>
    <cellStyle name="Normal 8 4 4 7 5" xfId="43054"/>
    <cellStyle name="Normal 8 4 4 7 6" xfId="43055"/>
    <cellStyle name="Normal 8 4 4 8" xfId="43056"/>
    <cellStyle name="Normal 8 4 4 8 2" xfId="43057"/>
    <cellStyle name="Normal 8 4 4 8 3" xfId="43058"/>
    <cellStyle name="Normal 8 4 4 8 4" xfId="43059"/>
    <cellStyle name="Normal 8 4 4 8 5" xfId="43060"/>
    <cellStyle name="Normal 8 4 4 8 6" xfId="43061"/>
    <cellStyle name="Normal 8 4 4 9" xfId="43062"/>
    <cellStyle name="Normal 8 4 5" xfId="43063"/>
    <cellStyle name="Normal 8 4 5 10" xfId="43064"/>
    <cellStyle name="Normal 8 4 5 11" xfId="43065"/>
    <cellStyle name="Normal 8 4 5 12" xfId="43066"/>
    <cellStyle name="Normal 8 4 5 2" xfId="43067"/>
    <cellStyle name="Normal 8 4 5 2 2" xfId="43068"/>
    <cellStyle name="Normal 8 4 5 2 3" xfId="43069"/>
    <cellStyle name="Normal 8 4 5 2 4" xfId="43070"/>
    <cellStyle name="Normal 8 4 5 2 5" xfId="43071"/>
    <cellStyle name="Normal 8 4 5 2 6" xfId="43072"/>
    <cellStyle name="Normal 8 4 5 3" xfId="43073"/>
    <cellStyle name="Normal 8 4 5 3 2" xfId="43074"/>
    <cellStyle name="Normal 8 4 5 3 3" xfId="43075"/>
    <cellStyle name="Normal 8 4 5 3 4" xfId="43076"/>
    <cellStyle name="Normal 8 4 5 3 5" xfId="43077"/>
    <cellStyle name="Normal 8 4 5 3 6" xfId="43078"/>
    <cellStyle name="Normal 8 4 5 4" xfId="43079"/>
    <cellStyle name="Normal 8 4 5 4 2" xfId="43080"/>
    <cellStyle name="Normal 8 4 5 4 3" xfId="43081"/>
    <cellStyle name="Normal 8 4 5 4 4" xfId="43082"/>
    <cellStyle name="Normal 8 4 5 4 5" xfId="43083"/>
    <cellStyle name="Normal 8 4 5 4 6" xfId="43084"/>
    <cellStyle name="Normal 8 4 5 5" xfId="43085"/>
    <cellStyle name="Normal 8 4 5 5 2" xfId="43086"/>
    <cellStyle name="Normal 8 4 5 5 3" xfId="43087"/>
    <cellStyle name="Normal 8 4 5 5 4" xfId="43088"/>
    <cellStyle name="Normal 8 4 5 5 5" xfId="43089"/>
    <cellStyle name="Normal 8 4 5 5 6" xfId="43090"/>
    <cellStyle name="Normal 8 4 5 6" xfId="43091"/>
    <cellStyle name="Normal 8 4 5 6 2" xfId="43092"/>
    <cellStyle name="Normal 8 4 5 6 3" xfId="43093"/>
    <cellStyle name="Normal 8 4 5 6 4" xfId="43094"/>
    <cellStyle name="Normal 8 4 5 6 5" xfId="43095"/>
    <cellStyle name="Normal 8 4 5 6 6" xfId="43096"/>
    <cellStyle name="Normal 8 4 5 7" xfId="43097"/>
    <cellStyle name="Normal 8 4 5 7 2" xfId="43098"/>
    <cellStyle name="Normal 8 4 5 7 3" xfId="43099"/>
    <cellStyle name="Normal 8 4 5 7 4" xfId="43100"/>
    <cellStyle name="Normal 8 4 5 7 5" xfId="43101"/>
    <cellStyle name="Normal 8 4 5 7 6" xfId="43102"/>
    <cellStyle name="Normal 8 4 5 8" xfId="43103"/>
    <cellStyle name="Normal 8 4 5 9" xfId="43104"/>
    <cellStyle name="Normal 8 4 6" xfId="43105"/>
    <cellStyle name="Normal 8 4 6 2" xfId="43106"/>
    <cellStyle name="Normal 8 4 6 3" xfId="43107"/>
    <cellStyle name="Normal 8 4 6 4" xfId="43108"/>
    <cellStyle name="Normal 8 4 6 5" xfId="43109"/>
    <cellStyle name="Normal 8 4 6 6" xfId="43110"/>
    <cellStyle name="Normal 8 4 7" xfId="43111"/>
    <cellStyle name="Normal 8 4 7 2" xfId="43112"/>
    <cellStyle name="Normal 8 4 7 3" xfId="43113"/>
    <cellStyle name="Normal 8 4 7 4" xfId="43114"/>
    <cellStyle name="Normal 8 4 7 5" xfId="43115"/>
    <cellStyle name="Normal 8 4 7 6" xfId="43116"/>
    <cellStyle name="Normal 8 4 8" xfId="43117"/>
    <cellStyle name="Normal 8 4 8 2" xfId="43118"/>
    <cellStyle name="Normal 8 4 8 3" xfId="43119"/>
    <cellStyle name="Normal 8 4 8 4" xfId="43120"/>
    <cellStyle name="Normal 8 4 8 5" xfId="43121"/>
    <cellStyle name="Normal 8 4 8 6" xfId="43122"/>
    <cellStyle name="Normal 8 4 9" xfId="43123"/>
    <cellStyle name="Normal 8 4 9 2" xfId="43124"/>
    <cellStyle name="Normal 8 4 9 3" xfId="43125"/>
    <cellStyle name="Normal 8 4 9 4" xfId="43126"/>
    <cellStyle name="Normal 8 4 9 5" xfId="43127"/>
    <cellStyle name="Normal 8 4 9 6" xfId="43128"/>
    <cellStyle name="Normal 8 5" xfId="43129"/>
    <cellStyle name="Normal 8 5 10" xfId="43130"/>
    <cellStyle name="Normal 8 5 11" xfId="43131"/>
    <cellStyle name="Normal 8 5 12" xfId="43132"/>
    <cellStyle name="Normal 8 5 13" xfId="43133"/>
    <cellStyle name="Normal 8 5 14" xfId="43134"/>
    <cellStyle name="Normal 8 5 15" xfId="43135"/>
    <cellStyle name="Normal 8 5 2" xfId="43136"/>
    <cellStyle name="Normal 8 5 2 2" xfId="43137"/>
    <cellStyle name="Normal 8 5 2 3" xfId="43138"/>
    <cellStyle name="Normal 8 5 2 4" xfId="43139"/>
    <cellStyle name="Normal 8 5 3" xfId="43140"/>
    <cellStyle name="Normal 8 5 3 2" xfId="43141"/>
    <cellStyle name="Normal 8 5 3 3" xfId="43142"/>
    <cellStyle name="Normal 8 5 3 4" xfId="43143"/>
    <cellStyle name="Normal 8 5 3 5" xfId="43144"/>
    <cellStyle name="Normal 8 5 3 6" xfId="43145"/>
    <cellStyle name="Normal 8 5 4" xfId="43146"/>
    <cellStyle name="Normal 8 5 4 2" xfId="43147"/>
    <cellStyle name="Normal 8 5 4 3" xfId="43148"/>
    <cellStyle name="Normal 8 5 4 4" xfId="43149"/>
    <cellStyle name="Normal 8 5 4 5" xfId="43150"/>
    <cellStyle name="Normal 8 5 4 6" xfId="43151"/>
    <cellStyle name="Normal 8 5 5" xfId="43152"/>
    <cellStyle name="Normal 8 5 5 2" xfId="43153"/>
    <cellStyle name="Normal 8 5 5 3" xfId="43154"/>
    <cellStyle name="Normal 8 5 5 4" xfId="43155"/>
    <cellStyle name="Normal 8 5 5 5" xfId="43156"/>
    <cellStyle name="Normal 8 5 5 6" xfId="43157"/>
    <cellStyle name="Normal 8 5 6" xfId="43158"/>
    <cellStyle name="Normal 8 5 6 2" xfId="43159"/>
    <cellStyle name="Normal 8 5 6 3" xfId="43160"/>
    <cellStyle name="Normal 8 5 6 4" xfId="43161"/>
    <cellStyle name="Normal 8 5 6 5" xfId="43162"/>
    <cellStyle name="Normal 8 5 6 6" xfId="43163"/>
    <cellStyle name="Normal 8 5 7" xfId="43164"/>
    <cellStyle name="Normal 8 5 7 2" xfId="43165"/>
    <cellStyle name="Normal 8 5 7 3" xfId="43166"/>
    <cellStyle name="Normal 8 5 7 4" xfId="43167"/>
    <cellStyle name="Normal 8 5 7 5" xfId="43168"/>
    <cellStyle name="Normal 8 5 7 6" xfId="43169"/>
    <cellStyle name="Normal 8 5 8" xfId="43170"/>
    <cellStyle name="Normal 8 5 8 2" xfId="43171"/>
    <cellStyle name="Normal 8 5 8 3" xfId="43172"/>
    <cellStyle name="Normal 8 5 8 4" xfId="43173"/>
    <cellStyle name="Normal 8 5 8 5" xfId="43174"/>
    <cellStyle name="Normal 8 5 8 6" xfId="43175"/>
    <cellStyle name="Normal 8 5 9" xfId="43176"/>
    <cellStyle name="Normal 8 6" xfId="43177"/>
    <cellStyle name="Normal 8 6 2" xfId="43178"/>
    <cellStyle name="Normal 8 7" xfId="43179"/>
    <cellStyle name="Normal 8 7 2" xfId="43180"/>
    <cellStyle name="Normal 8 8" xfId="43181"/>
    <cellStyle name="Normal 8 8 2" xfId="43182"/>
    <cellStyle name="Normal 8 9" xfId="43183"/>
    <cellStyle name="Normal 8 9 2" xfId="43184"/>
    <cellStyle name="Normal 8_FPL Subs" xfId="43185"/>
    <cellStyle name="Normal 80" xfId="43186"/>
    <cellStyle name="Normal 80 2" xfId="43187"/>
    <cellStyle name="Normal 81" xfId="43188"/>
    <cellStyle name="Normal 81 2" xfId="43189"/>
    <cellStyle name="Normal 81 3" xfId="43190"/>
    <cellStyle name="Normal 82" xfId="43191"/>
    <cellStyle name="Normal 82 2" xfId="43192"/>
    <cellStyle name="Normal 82 3" xfId="43193"/>
    <cellStyle name="Normal 83" xfId="43194"/>
    <cellStyle name="Normal 83 2" xfId="43195"/>
    <cellStyle name="Normal 84" xfId="43196"/>
    <cellStyle name="Normal 84 2" xfId="43197"/>
    <cellStyle name="Normal 84 3" xfId="43198"/>
    <cellStyle name="Normal 84 4" xfId="43199"/>
    <cellStyle name="Normal 84 5" xfId="43200"/>
    <cellStyle name="Normal 84 6" xfId="43201"/>
    <cellStyle name="Normal 85" xfId="43202"/>
    <cellStyle name="Normal 85 2" xfId="43203"/>
    <cellStyle name="Normal 86" xfId="43204"/>
    <cellStyle name="Normal 86 2" xfId="43205"/>
    <cellStyle name="Normal 86 3" xfId="43206"/>
    <cellStyle name="Normal 86 4" xfId="43207"/>
    <cellStyle name="Normal 86 5" xfId="43208"/>
    <cellStyle name="Normal 86 6" xfId="43209"/>
    <cellStyle name="Normal 86 7" xfId="43210"/>
    <cellStyle name="Normal 87" xfId="43211"/>
    <cellStyle name="Normal 87 2" xfId="43212"/>
    <cellStyle name="Normal 87 3" xfId="43213"/>
    <cellStyle name="Normal 87 4" xfId="43214"/>
    <cellStyle name="Normal 87 5" xfId="43215"/>
    <cellStyle name="Normal 87 6" xfId="43216"/>
    <cellStyle name="Normal 87 7" xfId="43217"/>
    <cellStyle name="Normal 88" xfId="43218"/>
    <cellStyle name="Normal 88 2" xfId="43219"/>
    <cellStyle name="Normal 88 3" xfId="43220"/>
    <cellStyle name="Normal 88 4" xfId="43221"/>
    <cellStyle name="Normal 88 5" xfId="43222"/>
    <cellStyle name="Normal 88 6" xfId="43223"/>
    <cellStyle name="Normal 88 7" xfId="43224"/>
    <cellStyle name="Normal 89" xfId="43225"/>
    <cellStyle name="Normal 89 2" xfId="43226"/>
    <cellStyle name="Normal 89 3" xfId="43227"/>
    <cellStyle name="Normal 89 4" xfId="43228"/>
    <cellStyle name="Normal 89 5" xfId="43229"/>
    <cellStyle name="Normal 89 6" xfId="43230"/>
    <cellStyle name="Normal 89 7" xfId="43231"/>
    <cellStyle name="Normal 9" xfId="43232"/>
    <cellStyle name="Normal 9 10" xfId="43233"/>
    <cellStyle name="Normal 9 10 2" xfId="43234"/>
    <cellStyle name="Normal 9 10 2 2" xfId="43235"/>
    <cellStyle name="Normal 9 10 2 2 2" xfId="43236"/>
    <cellStyle name="Normal 9 10 2 2 2 2" xfId="43237"/>
    <cellStyle name="Normal 9 10 2 2 3" xfId="43238"/>
    <cellStyle name="Normal 9 10 2 2 4" xfId="43239"/>
    <cellStyle name="Normal 9 10 2 3" xfId="43240"/>
    <cellStyle name="Normal 9 10 2 3 2" xfId="43241"/>
    <cellStyle name="Normal 9 10 2 4" xfId="43242"/>
    <cellStyle name="Normal 9 10 3" xfId="43243"/>
    <cellStyle name="Normal 9 10 3 2" xfId="43244"/>
    <cellStyle name="Normal 9 10 4" xfId="43245"/>
    <cellStyle name="Normal 9 10 5" xfId="43246"/>
    <cellStyle name="Normal 9 11" xfId="43247"/>
    <cellStyle name="Normal 9 11 2" xfId="43248"/>
    <cellStyle name="Normal 9 12" xfId="43249"/>
    <cellStyle name="Normal 9 12 2" xfId="43250"/>
    <cellStyle name="Normal 9 12 2 2" xfId="43251"/>
    <cellStyle name="Normal 9 12 3" xfId="43252"/>
    <cellStyle name="Normal 9 12 4" xfId="43253"/>
    <cellStyle name="Normal 9 13" xfId="43254"/>
    <cellStyle name="Normal 9 13 2" xfId="43255"/>
    <cellStyle name="Normal 9 14" xfId="43256"/>
    <cellStyle name="Normal 9 14 2" xfId="43257"/>
    <cellStyle name="Normal 9 14 3" xfId="43258"/>
    <cellStyle name="Normal 9 15" xfId="43259"/>
    <cellStyle name="Normal 9 16" xfId="43260"/>
    <cellStyle name="Normal 9 17" xfId="43261"/>
    <cellStyle name="Normal 9 18" xfId="43262"/>
    <cellStyle name="Normal 9 19" xfId="43263"/>
    <cellStyle name="Normal 9 2" xfId="43264"/>
    <cellStyle name="Normal 9 2 10" xfId="43265"/>
    <cellStyle name="Normal 9 2 10 2" xfId="43266"/>
    <cellStyle name="Normal 9 2 10 3" xfId="43267"/>
    <cellStyle name="Normal 9 2 10 4" xfId="43268"/>
    <cellStyle name="Normal 9 2 10 5" xfId="43269"/>
    <cellStyle name="Normal 9 2 10 6" xfId="43270"/>
    <cellStyle name="Normal 9 2 11" xfId="43271"/>
    <cellStyle name="Normal 9 2 11 2" xfId="43272"/>
    <cellStyle name="Normal 9 2 11 3" xfId="43273"/>
    <cellStyle name="Normal 9 2 11 4" xfId="43274"/>
    <cellStyle name="Normal 9 2 11 5" xfId="43275"/>
    <cellStyle name="Normal 9 2 11 6" xfId="43276"/>
    <cellStyle name="Normal 9 2 12" xfId="43277"/>
    <cellStyle name="Normal 9 2 12 2" xfId="43278"/>
    <cellStyle name="Normal 9 2 12 2 2" xfId="43279"/>
    <cellStyle name="Normal 9 2 12 2 2 2" xfId="43280"/>
    <cellStyle name="Normal 9 2 12 2 2 2 2" xfId="43281"/>
    <cellStyle name="Normal 9 2 12 2 2 2 2 2" xfId="43282"/>
    <cellStyle name="Normal 9 2 12 2 2 2 3" xfId="43283"/>
    <cellStyle name="Normal 9 2 12 2 2 2 4" xfId="43284"/>
    <cellStyle name="Normal 9 2 12 2 2 3" xfId="43285"/>
    <cellStyle name="Normal 9 2 12 2 2 3 2" xfId="43286"/>
    <cellStyle name="Normal 9 2 12 2 2 4" xfId="43287"/>
    <cellStyle name="Normal 9 2 12 2 3" xfId="43288"/>
    <cellStyle name="Normal 9 2 12 2 3 2" xfId="43289"/>
    <cellStyle name="Normal 9 2 12 2 4" xfId="43290"/>
    <cellStyle name="Normal 9 2 12 2 5" xfId="43291"/>
    <cellStyle name="Normal 9 2 12 3" xfId="43292"/>
    <cellStyle name="Normal 9 2 12 4" xfId="43293"/>
    <cellStyle name="Normal 9 2 12 5" xfId="43294"/>
    <cellStyle name="Normal 9 2 12 5 2" xfId="43295"/>
    <cellStyle name="Normal 9 2 12 5 2 2" xfId="43296"/>
    <cellStyle name="Normal 9 2 12 5 3" xfId="43297"/>
    <cellStyle name="Normal 9 2 12 5 4" xfId="43298"/>
    <cellStyle name="Normal 9 2 12 6" xfId="43299"/>
    <cellStyle name="Normal 9 2 12 6 2" xfId="43300"/>
    <cellStyle name="Normal 9 2 12 7" xfId="43301"/>
    <cellStyle name="Normal 9 2 13" xfId="43302"/>
    <cellStyle name="Normal 9 2 14" xfId="43303"/>
    <cellStyle name="Normal 9 2 15" xfId="43304"/>
    <cellStyle name="Normal 9 2 15 2" xfId="43305"/>
    <cellStyle name="Normal 9 2 15 2 2" xfId="43306"/>
    <cellStyle name="Normal 9 2 15 2 2 2" xfId="43307"/>
    <cellStyle name="Normal 9 2 15 2 2 2 2" xfId="43308"/>
    <cellStyle name="Normal 9 2 15 2 2 3" xfId="43309"/>
    <cellStyle name="Normal 9 2 15 2 2 4" xfId="43310"/>
    <cellStyle name="Normal 9 2 15 2 3" xfId="43311"/>
    <cellStyle name="Normal 9 2 15 2 3 2" xfId="43312"/>
    <cellStyle name="Normal 9 2 15 2 4" xfId="43313"/>
    <cellStyle name="Normal 9 2 15 3" xfId="43314"/>
    <cellStyle name="Normal 9 2 15 3 2" xfId="43315"/>
    <cellStyle name="Normal 9 2 15 4" xfId="43316"/>
    <cellStyle name="Normal 9 2 15 5" xfId="43317"/>
    <cellStyle name="Normal 9 2 16" xfId="43318"/>
    <cellStyle name="Normal 9 2 17" xfId="43319"/>
    <cellStyle name="Normal 9 2 17 2" xfId="43320"/>
    <cellStyle name="Normal 9 2 17 2 2" xfId="43321"/>
    <cellStyle name="Normal 9 2 17 3" xfId="43322"/>
    <cellStyle name="Normal 9 2 17 4" xfId="43323"/>
    <cellStyle name="Normal 9 2 18" xfId="43324"/>
    <cellStyle name="Normal 9 2 18 2" xfId="43325"/>
    <cellStyle name="Normal 9 2 19" xfId="43326"/>
    <cellStyle name="Normal 9 2 2" xfId="43327"/>
    <cellStyle name="Normal 9 2 2 10" xfId="43328"/>
    <cellStyle name="Normal 9 2 2 11" xfId="43329"/>
    <cellStyle name="Normal 9 2 2 12" xfId="43330"/>
    <cellStyle name="Normal 9 2 2 13" xfId="43331"/>
    <cellStyle name="Normal 9 2 2 2" xfId="43332"/>
    <cellStyle name="Normal 9 2 2 2 10" xfId="43333"/>
    <cellStyle name="Normal 9 2 2 2 11" xfId="43334"/>
    <cellStyle name="Normal 9 2 2 2 12" xfId="43335"/>
    <cellStyle name="Normal 9 2 2 2 2" xfId="43336"/>
    <cellStyle name="Normal 9 2 2 2 2 2" xfId="43337"/>
    <cellStyle name="Normal 9 2 2 2 2 3" xfId="43338"/>
    <cellStyle name="Normal 9 2 2 2 2 4" xfId="43339"/>
    <cellStyle name="Normal 9 2 2 2 2 5" xfId="43340"/>
    <cellStyle name="Normal 9 2 2 2 2 6" xfId="43341"/>
    <cellStyle name="Normal 9 2 2 2 3" xfId="43342"/>
    <cellStyle name="Normal 9 2 2 2 3 2" xfId="43343"/>
    <cellStyle name="Normal 9 2 2 2 3 3" xfId="43344"/>
    <cellStyle name="Normal 9 2 2 2 3 4" xfId="43345"/>
    <cellStyle name="Normal 9 2 2 2 3 5" xfId="43346"/>
    <cellStyle name="Normal 9 2 2 2 3 6" xfId="43347"/>
    <cellStyle name="Normal 9 2 2 2 4" xfId="43348"/>
    <cellStyle name="Normal 9 2 2 2 4 2" xfId="43349"/>
    <cellStyle name="Normal 9 2 2 2 4 3" xfId="43350"/>
    <cellStyle name="Normal 9 2 2 2 4 4" xfId="43351"/>
    <cellStyle name="Normal 9 2 2 2 4 5" xfId="43352"/>
    <cellStyle name="Normal 9 2 2 2 4 6" xfId="43353"/>
    <cellStyle name="Normal 9 2 2 2 5" xfId="43354"/>
    <cellStyle name="Normal 9 2 2 2 5 2" xfId="43355"/>
    <cellStyle name="Normal 9 2 2 2 5 3" xfId="43356"/>
    <cellStyle name="Normal 9 2 2 2 5 4" xfId="43357"/>
    <cellStyle name="Normal 9 2 2 2 5 5" xfId="43358"/>
    <cellStyle name="Normal 9 2 2 2 5 6" xfId="43359"/>
    <cellStyle name="Normal 9 2 2 2 6" xfId="43360"/>
    <cellStyle name="Normal 9 2 2 2 6 2" xfId="43361"/>
    <cellStyle name="Normal 9 2 2 2 6 3" xfId="43362"/>
    <cellStyle name="Normal 9 2 2 2 6 4" xfId="43363"/>
    <cellStyle name="Normal 9 2 2 2 6 5" xfId="43364"/>
    <cellStyle name="Normal 9 2 2 2 6 6" xfId="43365"/>
    <cellStyle name="Normal 9 2 2 2 7" xfId="43366"/>
    <cellStyle name="Normal 9 2 2 2 7 2" xfId="43367"/>
    <cellStyle name="Normal 9 2 2 2 7 3" xfId="43368"/>
    <cellStyle name="Normal 9 2 2 2 7 4" xfId="43369"/>
    <cellStyle name="Normal 9 2 2 2 7 5" xfId="43370"/>
    <cellStyle name="Normal 9 2 2 2 7 6" xfId="43371"/>
    <cellStyle name="Normal 9 2 2 2 8" xfId="43372"/>
    <cellStyle name="Normal 9 2 2 2 9" xfId="43373"/>
    <cellStyle name="Normal 9 2 2 3" xfId="43374"/>
    <cellStyle name="Normal 9 2 2 3 2" xfId="43375"/>
    <cellStyle name="Normal 9 2 2 3 3" xfId="43376"/>
    <cellStyle name="Normal 9 2 2 3 4" xfId="43377"/>
    <cellStyle name="Normal 9 2 2 3 5" xfId="43378"/>
    <cellStyle name="Normal 9 2 2 3 6" xfId="43379"/>
    <cellStyle name="Normal 9 2 2 4" xfId="43380"/>
    <cellStyle name="Normal 9 2 2 4 2" xfId="43381"/>
    <cellStyle name="Normal 9 2 2 4 3" xfId="43382"/>
    <cellStyle name="Normal 9 2 2 4 4" xfId="43383"/>
    <cellStyle name="Normal 9 2 2 4 5" xfId="43384"/>
    <cellStyle name="Normal 9 2 2 4 6" xfId="43385"/>
    <cellStyle name="Normal 9 2 2 5" xfId="43386"/>
    <cellStyle name="Normal 9 2 2 5 2" xfId="43387"/>
    <cellStyle name="Normal 9 2 2 5 3" xfId="43388"/>
    <cellStyle name="Normal 9 2 2 5 4" xfId="43389"/>
    <cellStyle name="Normal 9 2 2 5 5" xfId="43390"/>
    <cellStyle name="Normal 9 2 2 5 6" xfId="43391"/>
    <cellStyle name="Normal 9 2 2 6" xfId="43392"/>
    <cellStyle name="Normal 9 2 2 6 2" xfId="43393"/>
    <cellStyle name="Normal 9 2 2 6 3" xfId="43394"/>
    <cellStyle name="Normal 9 2 2 6 4" xfId="43395"/>
    <cellStyle name="Normal 9 2 2 6 5" xfId="43396"/>
    <cellStyle name="Normal 9 2 2 6 6" xfId="43397"/>
    <cellStyle name="Normal 9 2 2 7" xfId="43398"/>
    <cellStyle name="Normal 9 2 2 7 2" xfId="43399"/>
    <cellStyle name="Normal 9 2 2 7 3" xfId="43400"/>
    <cellStyle name="Normal 9 2 2 7 4" xfId="43401"/>
    <cellStyle name="Normal 9 2 2 7 5" xfId="43402"/>
    <cellStyle name="Normal 9 2 2 7 6" xfId="43403"/>
    <cellStyle name="Normal 9 2 2 8" xfId="43404"/>
    <cellStyle name="Normal 9 2 2 8 2" xfId="43405"/>
    <cellStyle name="Normal 9 2 2 8 3" xfId="43406"/>
    <cellStyle name="Normal 9 2 2 8 4" xfId="43407"/>
    <cellStyle name="Normal 9 2 2 8 5" xfId="43408"/>
    <cellStyle name="Normal 9 2 2 8 6" xfId="43409"/>
    <cellStyle name="Normal 9 2 2 9" xfId="43410"/>
    <cellStyle name="Normal 9 2 20" xfId="43411"/>
    <cellStyle name="Normal 9 2 21" xfId="43412"/>
    <cellStyle name="Normal 9 2 22" xfId="43413"/>
    <cellStyle name="Normal 9 2 3" xfId="43414"/>
    <cellStyle name="Normal 9 2 3 10" xfId="43415"/>
    <cellStyle name="Normal 9 2 3 11" xfId="43416"/>
    <cellStyle name="Normal 9 2 3 12" xfId="43417"/>
    <cellStyle name="Normal 9 2 3 13" xfId="43418"/>
    <cellStyle name="Normal 9 2 3 2" xfId="43419"/>
    <cellStyle name="Normal 9 2 3 2 10" xfId="43420"/>
    <cellStyle name="Normal 9 2 3 2 11" xfId="43421"/>
    <cellStyle name="Normal 9 2 3 2 12" xfId="43422"/>
    <cellStyle name="Normal 9 2 3 2 2" xfId="43423"/>
    <cellStyle name="Normal 9 2 3 2 2 2" xfId="43424"/>
    <cellStyle name="Normal 9 2 3 2 2 3" xfId="43425"/>
    <cellStyle name="Normal 9 2 3 2 2 4" xfId="43426"/>
    <cellStyle name="Normal 9 2 3 2 2 5" xfId="43427"/>
    <cellStyle name="Normal 9 2 3 2 2 6" xfId="43428"/>
    <cellStyle name="Normal 9 2 3 2 3" xfId="43429"/>
    <cellStyle name="Normal 9 2 3 2 3 2" xfId="43430"/>
    <cellStyle name="Normal 9 2 3 2 3 3" xfId="43431"/>
    <cellStyle name="Normal 9 2 3 2 3 4" xfId="43432"/>
    <cellStyle name="Normal 9 2 3 2 3 5" xfId="43433"/>
    <cellStyle name="Normal 9 2 3 2 3 6" xfId="43434"/>
    <cellStyle name="Normal 9 2 3 2 4" xfId="43435"/>
    <cellStyle name="Normal 9 2 3 2 4 2" xfId="43436"/>
    <cellStyle name="Normal 9 2 3 2 4 3" xfId="43437"/>
    <cellStyle name="Normal 9 2 3 2 4 4" xfId="43438"/>
    <cellStyle name="Normal 9 2 3 2 4 5" xfId="43439"/>
    <cellStyle name="Normal 9 2 3 2 4 6" xfId="43440"/>
    <cellStyle name="Normal 9 2 3 2 5" xfId="43441"/>
    <cellStyle name="Normal 9 2 3 2 5 2" xfId="43442"/>
    <cellStyle name="Normal 9 2 3 2 5 3" xfId="43443"/>
    <cellStyle name="Normal 9 2 3 2 5 4" xfId="43444"/>
    <cellStyle name="Normal 9 2 3 2 5 5" xfId="43445"/>
    <cellStyle name="Normal 9 2 3 2 5 6" xfId="43446"/>
    <cellStyle name="Normal 9 2 3 2 6" xfId="43447"/>
    <cellStyle name="Normal 9 2 3 2 6 2" xfId="43448"/>
    <cellStyle name="Normal 9 2 3 2 6 3" xfId="43449"/>
    <cellStyle name="Normal 9 2 3 2 6 4" xfId="43450"/>
    <cellStyle name="Normal 9 2 3 2 6 5" xfId="43451"/>
    <cellStyle name="Normal 9 2 3 2 6 6" xfId="43452"/>
    <cellStyle name="Normal 9 2 3 2 7" xfId="43453"/>
    <cellStyle name="Normal 9 2 3 2 7 2" xfId="43454"/>
    <cellStyle name="Normal 9 2 3 2 7 3" xfId="43455"/>
    <cellStyle name="Normal 9 2 3 2 7 4" xfId="43456"/>
    <cellStyle name="Normal 9 2 3 2 7 5" xfId="43457"/>
    <cellStyle name="Normal 9 2 3 2 7 6" xfId="43458"/>
    <cellStyle name="Normal 9 2 3 2 8" xfId="43459"/>
    <cellStyle name="Normal 9 2 3 2 9" xfId="43460"/>
    <cellStyle name="Normal 9 2 3 3" xfId="43461"/>
    <cellStyle name="Normal 9 2 3 3 2" xfId="43462"/>
    <cellStyle name="Normal 9 2 3 3 3" xfId="43463"/>
    <cellStyle name="Normal 9 2 3 3 4" xfId="43464"/>
    <cellStyle name="Normal 9 2 3 3 5" xfId="43465"/>
    <cellStyle name="Normal 9 2 3 3 6" xfId="43466"/>
    <cellStyle name="Normal 9 2 3 4" xfId="43467"/>
    <cellStyle name="Normal 9 2 3 4 2" xfId="43468"/>
    <cellStyle name="Normal 9 2 3 4 3" xfId="43469"/>
    <cellStyle name="Normal 9 2 3 4 4" xfId="43470"/>
    <cellStyle name="Normal 9 2 3 4 5" xfId="43471"/>
    <cellStyle name="Normal 9 2 3 4 6" xfId="43472"/>
    <cellStyle name="Normal 9 2 3 5" xfId="43473"/>
    <cellStyle name="Normal 9 2 3 5 2" xfId="43474"/>
    <cellStyle name="Normal 9 2 3 5 3" xfId="43475"/>
    <cellStyle name="Normal 9 2 3 5 4" xfId="43476"/>
    <cellStyle name="Normal 9 2 3 5 5" xfId="43477"/>
    <cellStyle name="Normal 9 2 3 5 6" xfId="43478"/>
    <cellStyle name="Normal 9 2 3 6" xfId="43479"/>
    <cellStyle name="Normal 9 2 3 6 2" xfId="43480"/>
    <cellStyle name="Normal 9 2 3 6 3" xfId="43481"/>
    <cellStyle name="Normal 9 2 3 6 4" xfId="43482"/>
    <cellStyle name="Normal 9 2 3 6 5" xfId="43483"/>
    <cellStyle name="Normal 9 2 3 6 6" xfId="43484"/>
    <cellStyle name="Normal 9 2 3 7" xfId="43485"/>
    <cellStyle name="Normal 9 2 3 7 2" xfId="43486"/>
    <cellStyle name="Normal 9 2 3 7 3" xfId="43487"/>
    <cellStyle name="Normal 9 2 3 7 4" xfId="43488"/>
    <cellStyle name="Normal 9 2 3 7 5" xfId="43489"/>
    <cellStyle name="Normal 9 2 3 7 6" xfId="43490"/>
    <cellStyle name="Normal 9 2 3 8" xfId="43491"/>
    <cellStyle name="Normal 9 2 3 8 2" xfId="43492"/>
    <cellStyle name="Normal 9 2 3 8 3" xfId="43493"/>
    <cellStyle name="Normal 9 2 3 8 4" xfId="43494"/>
    <cellStyle name="Normal 9 2 3 8 5" xfId="43495"/>
    <cellStyle name="Normal 9 2 3 8 6" xfId="43496"/>
    <cellStyle name="Normal 9 2 3 9" xfId="43497"/>
    <cellStyle name="Normal 9 2 4" xfId="43498"/>
    <cellStyle name="Normal 9 2 4 10" xfId="43499"/>
    <cellStyle name="Normal 9 2 4 11" xfId="43500"/>
    <cellStyle name="Normal 9 2 4 12" xfId="43501"/>
    <cellStyle name="Normal 9 2 4 13" xfId="43502"/>
    <cellStyle name="Normal 9 2 4 2" xfId="43503"/>
    <cellStyle name="Normal 9 2 4 2 10" xfId="43504"/>
    <cellStyle name="Normal 9 2 4 2 11" xfId="43505"/>
    <cellStyle name="Normal 9 2 4 2 12" xfId="43506"/>
    <cellStyle name="Normal 9 2 4 2 2" xfId="43507"/>
    <cellStyle name="Normal 9 2 4 2 2 2" xfId="43508"/>
    <cellStyle name="Normal 9 2 4 2 2 3" xfId="43509"/>
    <cellStyle name="Normal 9 2 4 2 2 4" xfId="43510"/>
    <cellStyle name="Normal 9 2 4 2 2 5" xfId="43511"/>
    <cellStyle name="Normal 9 2 4 2 2 6" xfId="43512"/>
    <cellStyle name="Normal 9 2 4 2 3" xfId="43513"/>
    <cellStyle name="Normal 9 2 4 2 3 2" xfId="43514"/>
    <cellStyle name="Normal 9 2 4 2 3 3" xfId="43515"/>
    <cellStyle name="Normal 9 2 4 2 3 4" xfId="43516"/>
    <cellStyle name="Normal 9 2 4 2 3 5" xfId="43517"/>
    <cellStyle name="Normal 9 2 4 2 3 6" xfId="43518"/>
    <cellStyle name="Normal 9 2 4 2 4" xfId="43519"/>
    <cellStyle name="Normal 9 2 4 2 4 2" xfId="43520"/>
    <cellStyle name="Normal 9 2 4 2 4 3" xfId="43521"/>
    <cellStyle name="Normal 9 2 4 2 4 4" xfId="43522"/>
    <cellStyle name="Normal 9 2 4 2 4 5" xfId="43523"/>
    <cellStyle name="Normal 9 2 4 2 4 6" xfId="43524"/>
    <cellStyle name="Normal 9 2 4 2 5" xfId="43525"/>
    <cellStyle name="Normal 9 2 4 2 5 2" xfId="43526"/>
    <cellStyle name="Normal 9 2 4 2 5 3" xfId="43527"/>
    <cellStyle name="Normal 9 2 4 2 5 4" xfId="43528"/>
    <cellStyle name="Normal 9 2 4 2 5 5" xfId="43529"/>
    <cellStyle name="Normal 9 2 4 2 5 6" xfId="43530"/>
    <cellStyle name="Normal 9 2 4 2 6" xfId="43531"/>
    <cellStyle name="Normal 9 2 4 2 6 2" xfId="43532"/>
    <cellStyle name="Normal 9 2 4 2 6 3" xfId="43533"/>
    <cellStyle name="Normal 9 2 4 2 6 4" xfId="43534"/>
    <cellStyle name="Normal 9 2 4 2 6 5" xfId="43535"/>
    <cellStyle name="Normal 9 2 4 2 6 6" xfId="43536"/>
    <cellStyle name="Normal 9 2 4 2 7" xfId="43537"/>
    <cellStyle name="Normal 9 2 4 2 7 2" xfId="43538"/>
    <cellStyle name="Normal 9 2 4 2 7 3" xfId="43539"/>
    <cellStyle name="Normal 9 2 4 2 7 4" xfId="43540"/>
    <cellStyle name="Normal 9 2 4 2 7 5" xfId="43541"/>
    <cellStyle name="Normal 9 2 4 2 7 6" xfId="43542"/>
    <cellStyle name="Normal 9 2 4 2 8" xfId="43543"/>
    <cellStyle name="Normal 9 2 4 2 9" xfId="43544"/>
    <cellStyle name="Normal 9 2 4 3" xfId="43545"/>
    <cellStyle name="Normal 9 2 4 3 2" xfId="43546"/>
    <cellStyle name="Normal 9 2 4 3 3" xfId="43547"/>
    <cellStyle name="Normal 9 2 4 3 4" xfId="43548"/>
    <cellStyle name="Normal 9 2 4 3 5" xfId="43549"/>
    <cellStyle name="Normal 9 2 4 3 6" xfId="43550"/>
    <cellStyle name="Normal 9 2 4 4" xfId="43551"/>
    <cellStyle name="Normal 9 2 4 4 2" xfId="43552"/>
    <cellStyle name="Normal 9 2 4 4 3" xfId="43553"/>
    <cellStyle name="Normal 9 2 4 4 4" xfId="43554"/>
    <cellStyle name="Normal 9 2 4 4 5" xfId="43555"/>
    <cellStyle name="Normal 9 2 4 4 6" xfId="43556"/>
    <cellStyle name="Normal 9 2 4 5" xfId="43557"/>
    <cellStyle name="Normal 9 2 4 5 2" xfId="43558"/>
    <cellStyle name="Normal 9 2 4 5 3" xfId="43559"/>
    <cellStyle name="Normal 9 2 4 5 4" xfId="43560"/>
    <cellStyle name="Normal 9 2 4 5 5" xfId="43561"/>
    <cellStyle name="Normal 9 2 4 5 6" xfId="43562"/>
    <cellStyle name="Normal 9 2 4 6" xfId="43563"/>
    <cellStyle name="Normal 9 2 4 6 2" xfId="43564"/>
    <cellStyle name="Normal 9 2 4 6 3" xfId="43565"/>
    <cellStyle name="Normal 9 2 4 6 4" xfId="43566"/>
    <cellStyle name="Normal 9 2 4 6 5" xfId="43567"/>
    <cellStyle name="Normal 9 2 4 6 6" xfId="43568"/>
    <cellStyle name="Normal 9 2 4 7" xfId="43569"/>
    <cellStyle name="Normal 9 2 4 7 2" xfId="43570"/>
    <cellStyle name="Normal 9 2 4 7 3" xfId="43571"/>
    <cellStyle name="Normal 9 2 4 7 4" xfId="43572"/>
    <cellStyle name="Normal 9 2 4 7 5" xfId="43573"/>
    <cellStyle name="Normal 9 2 4 7 6" xfId="43574"/>
    <cellStyle name="Normal 9 2 4 8" xfId="43575"/>
    <cellStyle name="Normal 9 2 4 8 2" xfId="43576"/>
    <cellStyle name="Normal 9 2 4 8 3" xfId="43577"/>
    <cellStyle name="Normal 9 2 4 8 4" xfId="43578"/>
    <cellStyle name="Normal 9 2 4 8 5" xfId="43579"/>
    <cellStyle name="Normal 9 2 4 8 6" xfId="43580"/>
    <cellStyle name="Normal 9 2 4 9" xfId="43581"/>
    <cellStyle name="Normal 9 2 5" xfId="43582"/>
    <cellStyle name="Normal 9 2 5 10" xfId="43583"/>
    <cellStyle name="Normal 9 2 5 11" xfId="43584"/>
    <cellStyle name="Normal 9 2 5 12" xfId="43585"/>
    <cellStyle name="Normal 9 2 5 2" xfId="43586"/>
    <cellStyle name="Normal 9 2 5 2 2" xfId="43587"/>
    <cellStyle name="Normal 9 2 5 2 3" xfId="43588"/>
    <cellStyle name="Normal 9 2 5 2 4" xfId="43589"/>
    <cellStyle name="Normal 9 2 5 2 5" xfId="43590"/>
    <cellStyle name="Normal 9 2 5 2 6" xfId="43591"/>
    <cellStyle name="Normal 9 2 5 3" xfId="43592"/>
    <cellStyle name="Normal 9 2 5 3 2" xfId="43593"/>
    <cellStyle name="Normal 9 2 5 3 3" xfId="43594"/>
    <cellStyle name="Normal 9 2 5 3 4" xfId="43595"/>
    <cellStyle name="Normal 9 2 5 3 5" xfId="43596"/>
    <cellStyle name="Normal 9 2 5 3 6" xfId="43597"/>
    <cellStyle name="Normal 9 2 5 4" xfId="43598"/>
    <cellStyle name="Normal 9 2 5 4 2" xfId="43599"/>
    <cellStyle name="Normal 9 2 5 4 3" xfId="43600"/>
    <cellStyle name="Normal 9 2 5 4 4" xfId="43601"/>
    <cellStyle name="Normal 9 2 5 4 5" xfId="43602"/>
    <cellStyle name="Normal 9 2 5 4 6" xfId="43603"/>
    <cellStyle name="Normal 9 2 5 5" xfId="43604"/>
    <cellStyle name="Normal 9 2 5 5 2" xfId="43605"/>
    <cellStyle name="Normal 9 2 5 5 3" xfId="43606"/>
    <cellStyle name="Normal 9 2 5 5 4" xfId="43607"/>
    <cellStyle name="Normal 9 2 5 5 5" xfId="43608"/>
    <cellStyle name="Normal 9 2 5 5 6" xfId="43609"/>
    <cellStyle name="Normal 9 2 5 6" xfId="43610"/>
    <cellStyle name="Normal 9 2 5 6 2" xfId="43611"/>
    <cellStyle name="Normal 9 2 5 6 3" xfId="43612"/>
    <cellStyle name="Normal 9 2 5 6 4" xfId="43613"/>
    <cellStyle name="Normal 9 2 5 6 5" xfId="43614"/>
    <cellStyle name="Normal 9 2 5 6 6" xfId="43615"/>
    <cellStyle name="Normal 9 2 5 7" xfId="43616"/>
    <cellStyle name="Normal 9 2 5 7 2" xfId="43617"/>
    <cellStyle name="Normal 9 2 5 7 3" xfId="43618"/>
    <cellStyle name="Normal 9 2 5 7 4" xfId="43619"/>
    <cellStyle name="Normal 9 2 5 7 5" xfId="43620"/>
    <cellStyle name="Normal 9 2 5 7 6" xfId="43621"/>
    <cellStyle name="Normal 9 2 5 8" xfId="43622"/>
    <cellStyle name="Normal 9 2 5 9" xfId="43623"/>
    <cellStyle name="Normal 9 2 6" xfId="43624"/>
    <cellStyle name="Normal 9 2 6 2" xfId="43625"/>
    <cellStyle name="Normal 9 2 6 3" xfId="43626"/>
    <cellStyle name="Normal 9 2 6 4" xfId="43627"/>
    <cellStyle name="Normal 9 2 6 5" xfId="43628"/>
    <cellStyle name="Normal 9 2 6 6" xfId="43629"/>
    <cellStyle name="Normal 9 2 7" xfId="43630"/>
    <cellStyle name="Normal 9 2 7 2" xfId="43631"/>
    <cellStyle name="Normal 9 2 7 3" xfId="43632"/>
    <cellStyle name="Normal 9 2 7 4" xfId="43633"/>
    <cellStyle name="Normal 9 2 7 5" xfId="43634"/>
    <cellStyle name="Normal 9 2 7 6" xfId="43635"/>
    <cellStyle name="Normal 9 2 8" xfId="43636"/>
    <cellStyle name="Normal 9 2 8 2" xfId="43637"/>
    <cellStyle name="Normal 9 2 8 3" xfId="43638"/>
    <cellStyle name="Normal 9 2 8 4" xfId="43639"/>
    <cellStyle name="Normal 9 2 8 5" xfId="43640"/>
    <cellStyle name="Normal 9 2 8 6" xfId="43641"/>
    <cellStyle name="Normal 9 2 9" xfId="43642"/>
    <cellStyle name="Normal 9 2 9 2" xfId="43643"/>
    <cellStyle name="Normal 9 2 9 3" xfId="43644"/>
    <cellStyle name="Normal 9 2 9 4" xfId="43645"/>
    <cellStyle name="Normal 9 2 9 5" xfId="43646"/>
    <cellStyle name="Normal 9 2 9 6" xfId="43647"/>
    <cellStyle name="Normal 9 20" xfId="43648"/>
    <cellStyle name="Normal 9 21" xfId="43649"/>
    <cellStyle name="Normal 9 22" xfId="43650"/>
    <cellStyle name="Normal 9 3" xfId="43651"/>
    <cellStyle name="Normal 9 3 10" xfId="43652"/>
    <cellStyle name="Normal 9 3 10 2" xfId="43653"/>
    <cellStyle name="Normal 9 3 10 3" xfId="43654"/>
    <cellStyle name="Normal 9 3 10 4" xfId="43655"/>
    <cellStyle name="Normal 9 3 10 5" xfId="43656"/>
    <cellStyle name="Normal 9 3 10 6" xfId="43657"/>
    <cellStyle name="Normal 9 3 11" xfId="43658"/>
    <cellStyle name="Normal 9 3 11 2" xfId="43659"/>
    <cellStyle name="Normal 9 3 11 3" xfId="43660"/>
    <cellStyle name="Normal 9 3 11 4" xfId="43661"/>
    <cellStyle name="Normal 9 3 11 5" xfId="43662"/>
    <cellStyle name="Normal 9 3 11 6" xfId="43663"/>
    <cellStyle name="Normal 9 3 12" xfId="43664"/>
    <cellStyle name="Normal 9 3 13" xfId="43665"/>
    <cellStyle name="Normal 9 3 14" xfId="43666"/>
    <cellStyle name="Normal 9 3 15" xfId="43667"/>
    <cellStyle name="Normal 9 3 16" xfId="43668"/>
    <cellStyle name="Normal 9 3 17" xfId="43669"/>
    <cellStyle name="Normal 9 3 18" xfId="43670"/>
    <cellStyle name="Normal 9 3 19" xfId="43671"/>
    <cellStyle name="Normal 9 3 2" xfId="43672"/>
    <cellStyle name="Normal 9 3 2 10" xfId="43673"/>
    <cellStyle name="Normal 9 3 2 11" xfId="43674"/>
    <cellStyle name="Normal 9 3 2 12" xfId="43675"/>
    <cellStyle name="Normal 9 3 2 13" xfId="43676"/>
    <cellStyle name="Normal 9 3 2 2" xfId="43677"/>
    <cellStyle name="Normal 9 3 2 2 10" xfId="43678"/>
    <cellStyle name="Normal 9 3 2 2 11" xfId="43679"/>
    <cellStyle name="Normal 9 3 2 2 12" xfId="43680"/>
    <cellStyle name="Normal 9 3 2 2 2" xfId="43681"/>
    <cellStyle name="Normal 9 3 2 2 2 2" xfId="43682"/>
    <cellStyle name="Normal 9 3 2 2 2 3" xfId="43683"/>
    <cellStyle name="Normal 9 3 2 2 2 4" xfId="43684"/>
    <cellStyle name="Normal 9 3 2 2 2 5" xfId="43685"/>
    <cellStyle name="Normal 9 3 2 2 2 6" xfId="43686"/>
    <cellStyle name="Normal 9 3 2 2 3" xfId="43687"/>
    <cellStyle name="Normal 9 3 2 2 3 2" xfId="43688"/>
    <cellStyle name="Normal 9 3 2 2 3 3" xfId="43689"/>
    <cellStyle name="Normal 9 3 2 2 3 4" xfId="43690"/>
    <cellStyle name="Normal 9 3 2 2 3 5" xfId="43691"/>
    <cellStyle name="Normal 9 3 2 2 3 6" xfId="43692"/>
    <cellStyle name="Normal 9 3 2 2 4" xfId="43693"/>
    <cellStyle name="Normal 9 3 2 2 4 2" xfId="43694"/>
    <cellStyle name="Normal 9 3 2 2 4 3" xfId="43695"/>
    <cellStyle name="Normal 9 3 2 2 4 4" xfId="43696"/>
    <cellStyle name="Normal 9 3 2 2 4 5" xfId="43697"/>
    <cellStyle name="Normal 9 3 2 2 4 6" xfId="43698"/>
    <cellStyle name="Normal 9 3 2 2 5" xfId="43699"/>
    <cellStyle name="Normal 9 3 2 2 5 2" xfId="43700"/>
    <cellStyle name="Normal 9 3 2 2 5 3" xfId="43701"/>
    <cellStyle name="Normal 9 3 2 2 5 4" xfId="43702"/>
    <cellStyle name="Normal 9 3 2 2 5 5" xfId="43703"/>
    <cellStyle name="Normal 9 3 2 2 5 6" xfId="43704"/>
    <cellStyle name="Normal 9 3 2 2 6" xfId="43705"/>
    <cellStyle name="Normal 9 3 2 2 6 2" xfId="43706"/>
    <cellStyle name="Normal 9 3 2 2 6 3" xfId="43707"/>
    <cellStyle name="Normal 9 3 2 2 6 4" xfId="43708"/>
    <cellStyle name="Normal 9 3 2 2 6 5" xfId="43709"/>
    <cellStyle name="Normal 9 3 2 2 6 6" xfId="43710"/>
    <cellStyle name="Normal 9 3 2 2 7" xfId="43711"/>
    <cellStyle name="Normal 9 3 2 2 7 2" xfId="43712"/>
    <cellStyle name="Normal 9 3 2 2 7 3" xfId="43713"/>
    <cellStyle name="Normal 9 3 2 2 7 4" xfId="43714"/>
    <cellStyle name="Normal 9 3 2 2 7 5" xfId="43715"/>
    <cellStyle name="Normal 9 3 2 2 7 6" xfId="43716"/>
    <cellStyle name="Normal 9 3 2 2 8" xfId="43717"/>
    <cellStyle name="Normal 9 3 2 2 9" xfId="43718"/>
    <cellStyle name="Normal 9 3 2 3" xfId="43719"/>
    <cellStyle name="Normal 9 3 2 3 2" xfId="43720"/>
    <cellStyle name="Normal 9 3 2 3 3" xfId="43721"/>
    <cellStyle name="Normal 9 3 2 3 4" xfId="43722"/>
    <cellStyle name="Normal 9 3 2 3 5" xfId="43723"/>
    <cellStyle name="Normal 9 3 2 3 6" xfId="43724"/>
    <cellStyle name="Normal 9 3 2 4" xfId="43725"/>
    <cellStyle name="Normal 9 3 2 4 2" xfId="43726"/>
    <cellStyle name="Normal 9 3 2 4 3" xfId="43727"/>
    <cellStyle name="Normal 9 3 2 4 4" xfId="43728"/>
    <cellStyle name="Normal 9 3 2 4 5" xfId="43729"/>
    <cellStyle name="Normal 9 3 2 4 6" xfId="43730"/>
    <cellStyle name="Normal 9 3 2 5" xfId="43731"/>
    <cellStyle name="Normal 9 3 2 5 2" xfId="43732"/>
    <cellStyle name="Normal 9 3 2 5 3" xfId="43733"/>
    <cellStyle name="Normal 9 3 2 5 4" xfId="43734"/>
    <cellStyle name="Normal 9 3 2 5 5" xfId="43735"/>
    <cellStyle name="Normal 9 3 2 5 6" xfId="43736"/>
    <cellStyle name="Normal 9 3 2 6" xfId="43737"/>
    <cellStyle name="Normal 9 3 2 6 2" xfId="43738"/>
    <cellStyle name="Normal 9 3 2 6 3" xfId="43739"/>
    <cellStyle name="Normal 9 3 2 6 4" xfId="43740"/>
    <cellStyle name="Normal 9 3 2 6 5" xfId="43741"/>
    <cellStyle name="Normal 9 3 2 6 6" xfId="43742"/>
    <cellStyle name="Normal 9 3 2 7" xfId="43743"/>
    <cellStyle name="Normal 9 3 2 7 2" xfId="43744"/>
    <cellStyle name="Normal 9 3 2 7 3" xfId="43745"/>
    <cellStyle name="Normal 9 3 2 7 4" xfId="43746"/>
    <cellStyle name="Normal 9 3 2 7 5" xfId="43747"/>
    <cellStyle name="Normal 9 3 2 7 6" xfId="43748"/>
    <cellStyle name="Normal 9 3 2 8" xfId="43749"/>
    <cellStyle name="Normal 9 3 2 8 2" xfId="43750"/>
    <cellStyle name="Normal 9 3 2 8 3" xfId="43751"/>
    <cellStyle name="Normal 9 3 2 8 4" xfId="43752"/>
    <cellStyle name="Normal 9 3 2 8 5" xfId="43753"/>
    <cellStyle name="Normal 9 3 2 8 6" xfId="43754"/>
    <cellStyle name="Normal 9 3 2 9" xfId="43755"/>
    <cellStyle name="Normal 9 3 3" xfId="43756"/>
    <cellStyle name="Normal 9 3 3 10" xfId="43757"/>
    <cellStyle name="Normal 9 3 3 11" xfId="43758"/>
    <cellStyle name="Normal 9 3 3 12" xfId="43759"/>
    <cellStyle name="Normal 9 3 3 13" xfId="43760"/>
    <cellStyle name="Normal 9 3 3 2" xfId="43761"/>
    <cellStyle name="Normal 9 3 3 2 10" xfId="43762"/>
    <cellStyle name="Normal 9 3 3 2 11" xfId="43763"/>
    <cellStyle name="Normal 9 3 3 2 12" xfId="43764"/>
    <cellStyle name="Normal 9 3 3 2 2" xfId="43765"/>
    <cellStyle name="Normal 9 3 3 2 2 2" xfId="43766"/>
    <cellStyle name="Normal 9 3 3 2 2 3" xfId="43767"/>
    <cellStyle name="Normal 9 3 3 2 2 4" xfId="43768"/>
    <cellStyle name="Normal 9 3 3 2 2 5" xfId="43769"/>
    <cellStyle name="Normal 9 3 3 2 2 6" xfId="43770"/>
    <cellStyle name="Normal 9 3 3 2 3" xfId="43771"/>
    <cellStyle name="Normal 9 3 3 2 3 2" xfId="43772"/>
    <cellStyle name="Normal 9 3 3 2 3 3" xfId="43773"/>
    <cellStyle name="Normal 9 3 3 2 3 4" xfId="43774"/>
    <cellStyle name="Normal 9 3 3 2 3 5" xfId="43775"/>
    <cellStyle name="Normal 9 3 3 2 3 6" xfId="43776"/>
    <cellStyle name="Normal 9 3 3 2 4" xfId="43777"/>
    <cellStyle name="Normal 9 3 3 2 4 2" xfId="43778"/>
    <cellStyle name="Normal 9 3 3 2 4 3" xfId="43779"/>
    <cellStyle name="Normal 9 3 3 2 4 4" xfId="43780"/>
    <cellStyle name="Normal 9 3 3 2 4 5" xfId="43781"/>
    <cellStyle name="Normal 9 3 3 2 4 6" xfId="43782"/>
    <cellStyle name="Normal 9 3 3 2 5" xfId="43783"/>
    <cellStyle name="Normal 9 3 3 2 5 2" xfId="43784"/>
    <cellStyle name="Normal 9 3 3 2 5 3" xfId="43785"/>
    <cellStyle name="Normal 9 3 3 2 5 4" xfId="43786"/>
    <cellStyle name="Normal 9 3 3 2 5 5" xfId="43787"/>
    <cellStyle name="Normal 9 3 3 2 5 6" xfId="43788"/>
    <cellStyle name="Normal 9 3 3 2 6" xfId="43789"/>
    <cellStyle name="Normal 9 3 3 2 6 2" xfId="43790"/>
    <cellStyle name="Normal 9 3 3 2 6 3" xfId="43791"/>
    <cellStyle name="Normal 9 3 3 2 6 4" xfId="43792"/>
    <cellStyle name="Normal 9 3 3 2 6 5" xfId="43793"/>
    <cellStyle name="Normal 9 3 3 2 6 6" xfId="43794"/>
    <cellStyle name="Normal 9 3 3 2 7" xfId="43795"/>
    <cellStyle name="Normal 9 3 3 2 7 2" xfId="43796"/>
    <cellStyle name="Normal 9 3 3 2 7 3" xfId="43797"/>
    <cellStyle name="Normal 9 3 3 2 7 4" xfId="43798"/>
    <cellStyle name="Normal 9 3 3 2 7 5" xfId="43799"/>
    <cellStyle name="Normal 9 3 3 2 7 6" xfId="43800"/>
    <cellStyle name="Normal 9 3 3 2 8" xfId="43801"/>
    <cellStyle name="Normal 9 3 3 2 9" xfId="43802"/>
    <cellStyle name="Normal 9 3 3 3" xfId="43803"/>
    <cellStyle name="Normal 9 3 3 3 2" xfId="43804"/>
    <cellStyle name="Normal 9 3 3 3 3" xfId="43805"/>
    <cellStyle name="Normal 9 3 3 3 4" xfId="43806"/>
    <cellStyle name="Normal 9 3 3 3 5" xfId="43807"/>
    <cellStyle name="Normal 9 3 3 3 6" xfId="43808"/>
    <cellStyle name="Normal 9 3 3 4" xfId="43809"/>
    <cellStyle name="Normal 9 3 3 4 2" xfId="43810"/>
    <cellStyle name="Normal 9 3 3 4 3" xfId="43811"/>
    <cellStyle name="Normal 9 3 3 4 4" xfId="43812"/>
    <cellStyle name="Normal 9 3 3 4 5" xfId="43813"/>
    <cellStyle name="Normal 9 3 3 4 6" xfId="43814"/>
    <cellStyle name="Normal 9 3 3 5" xfId="43815"/>
    <cellStyle name="Normal 9 3 3 5 2" xfId="43816"/>
    <cellStyle name="Normal 9 3 3 5 3" xfId="43817"/>
    <cellStyle name="Normal 9 3 3 5 4" xfId="43818"/>
    <cellStyle name="Normal 9 3 3 5 5" xfId="43819"/>
    <cellStyle name="Normal 9 3 3 5 6" xfId="43820"/>
    <cellStyle name="Normal 9 3 3 6" xfId="43821"/>
    <cellStyle name="Normal 9 3 3 6 2" xfId="43822"/>
    <cellStyle name="Normal 9 3 3 6 3" xfId="43823"/>
    <cellStyle name="Normal 9 3 3 6 4" xfId="43824"/>
    <cellStyle name="Normal 9 3 3 6 5" xfId="43825"/>
    <cellStyle name="Normal 9 3 3 6 6" xfId="43826"/>
    <cellStyle name="Normal 9 3 3 7" xfId="43827"/>
    <cellStyle name="Normal 9 3 3 7 2" xfId="43828"/>
    <cellStyle name="Normal 9 3 3 7 3" xfId="43829"/>
    <cellStyle name="Normal 9 3 3 7 4" xfId="43830"/>
    <cellStyle name="Normal 9 3 3 7 5" xfId="43831"/>
    <cellStyle name="Normal 9 3 3 7 6" xfId="43832"/>
    <cellStyle name="Normal 9 3 3 8" xfId="43833"/>
    <cellStyle name="Normal 9 3 3 8 2" xfId="43834"/>
    <cellStyle name="Normal 9 3 3 8 3" xfId="43835"/>
    <cellStyle name="Normal 9 3 3 8 4" xfId="43836"/>
    <cellStyle name="Normal 9 3 3 8 5" xfId="43837"/>
    <cellStyle name="Normal 9 3 3 8 6" xfId="43838"/>
    <cellStyle name="Normal 9 3 3 9" xfId="43839"/>
    <cellStyle name="Normal 9 3 4" xfId="43840"/>
    <cellStyle name="Normal 9 3 4 10" xfId="43841"/>
    <cellStyle name="Normal 9 3 4 11" xfId="43842"/>
    <cellStyle name="Normal 9 3 4 12" xfId="43843"/>
    <cellStyle name="Normal 9 3 4 13" xfId="43844"/>
    <cellStyle name="Normal 9 3 4 2" xfId="43845"/>
    <cellStyle name="Normal 9 3 4 2 10" xfId="43846"/>
    <cellStyle name="Normal 9 3 4 2 11" xfId="43847"/>
    <cellStyle name="Normal 9 3 4 2 12" xfId="43848"/>
    <cellStyle name="Normal 9 3 4 2 2" xfId="43849"/>
    <cellStyle name="Normal 9 3 4 2 2 2" xfId="43850"/>
    <cellStyle name="Normal 9 3 4 2 2 3" xfId="43851"/>
    <cellStyle name="Normal 9 3 4 2 2 4" xfId="43852"/>
    <cellStyle name="Normal 9 3 4 2 2 5" xfId="43853"/>
    <cellStyle name="Normal 9 3 4 2 2 6" xfId="43854"/>
    <cellStyle name="Normal 9 3 4 2 3" xfId="43855"/>
    <cellStyle name="Normal 9 3 4 2 3 2" xfId="43856"/>
    <cellStyle name="Normal 9 3 4 2 3 3" xfId="43857"/>
    <cellStyle name="Normal 9 3 4 2 3 4" xfId="43858"/>
    <cellStyle name="Normal 9 3 4 2 3 5" xfId="43859"/>
    <cellStyle name="Normal 9 3 4 2 3 6" xfId="43860"/>
    <cellStyle name="Normal 9 3 4 2 4" xfId="43861"/>
    <cellStyle name="Normal 9 3 4 2 4 2" xfId="43862"/>
    <cellStyle name="Normal 9 3 4 2 4 3" xfId="43863"/>
    <cellStyle name="Normal 9 3 4 2 4 4" xfId="43864"/>
    <cellStyle name="Normal 9 3 4 2 4 5" xfId="43865"/>
    <cellStyle name="Normal 9 3 4 2 4 6" xfId="43866"/>
    <cellStyle name="Normal 9 3 4 2 5" xfId="43867"/>
    <cellStyle name="Normal 9 3 4 2 5 2" xfId="43868"/>
    <cellStyle name="Normal 9 3 4 2 5 3" xfId="43869"/>
    <cellStyle name="Normal 9 3 4 2 5 4" xfId="43870"/>
    <cellStyle name="Normal 9 3 4 2 5 5" xfId="43871"/>
    <cellStyle name="Normal 9 3 4 2 5 6" xfId="43872"/>
    <cellStyle name="Normal 9 3 4 2 6" xfId="43873"/>
    <cellStyle name="Normal 9 3 4 2 6 2" xfId="43874"/>
    <cellStyle name="Normal 9 3 4 2 6 3" xfId="43875"/>
    <cellStyle name="Normal 9 3 4 2 6 4" xfId="43876"/>
    <cellStyle name="Normal 9 3 4 2 6 5" xfId="43877"/>
    <cellStyle name="Normal 9 3 4 2 6 6" xfId="43878"/>
    <cellStyle name="Normal 9 3 4 2 7" xfId="43879"/>
    <cellStyle name="Normal 9 3 4 2 7 2" xfId="43880"/>
    <cellStyle name="Normal 9 3 4 2 7 3" xfId="43881"/>
    <cellStyle name="Normal 9 3 4 2 7 4" xfId="43882"/>
    <cellStyle name="Normal 9 3 4 2 7 5" xfId="43883"/>
    <cellStyle name="Normal 9 3 4 2 7 6" xfId="43884"/>
    <cellStyle name="Normal 9 3 4 2 8" xfId="43885"/>
    <cellStyle name="Normal 9 3 4 2 9" xfId="43886"/>
    <cellStyle name="Normal 9 3 4 3" xfId="43887"/>
    <cellStyle name="Normal 9 3 4 3 2" xfId="43888"/>
    <cellStyle name="Normal 9 3 4 3 3" xfId="43889"/>
    <cellStyle name="Normal 9 3 4 3 4" xfId="43890"/>
    <cellStyle name="Normal 9 3 4 3 5" xfId="43891"/>
    <cellStyle name="Normal 9 3 4 3 6" xfId="43892"/>
    <cellStyle name="Normal 9 3 4 4" xfId="43893"/>
    <cellStyle name="Normal 9 3 4 4 2" xfId="43894"/>
    <cellStyle name="Normal 9 3 4 4 3" xfId="43895"/>
    <cellStyle name="Normal 9 3 4 4 4" xfId="43896"/>
    <cellStyle name="Normal 9 3 4 4 5" xfId="43897"/>
    <cellStyle name="Normal 9 3 4 4 6" xfId="43898"/>
    <cellStyle name="Normal 9 3 4 5" xfId="43899"/>
    <cellStyle name="Normal 9 3 4 5 2" xfId="43900"/>
    <cellStyle name="Normal 9 3 4 5 3" xfId="43901"/>
    <cellStyle name="Normal 9 3 4 5 4" xfId="43902"/>
    <cellStyle name="Normal 9 3 4 5 5" xfId="43903"/>
    <cellStyle name="Normal 9 3 4 5 6" xfId="43904"/>
    <cellStyle name="Normal 9 3 4 6" xfId="43905"/>
    <cellStyle name="Normal 9 3 4 6 2" xfId="43906"/>
    <cellStyle name="Normal 9 3 4 6 3" xfId="43907"/>
    <cellStyle name="Normal 9 3 4 6 4" xfId="43908"/>
    <cellStyle name="Normal 9 3 4 6 5" xfId="43909"/>
    <cellStyle name="Normal 9 3 4 6 6" xfId="43910"/>
    <cellStyle name="Normal 9 3 4 7" xfId="43911"/>
    <cellStyle name="Normal 9 3 4 7 2" xfId="43912"/>
    <cellStyle name="Normal 9 3 4 7 3" xfId="43913"/>
    <cellStyle name="Normal 9 3 4 7 4" xfId="43914"/>
    <cellStyle name="Normal 9 3 4 7 5" xfId="43915"/>
    <cellStyle name="Normal 9 3 4 7 6" xfId="43916"/>
    <cellStyle name="Normal 9 3 4 8" xfId="43917"/>
    <cellStyle name="Normal 9 3 4 8 2" xfId="43918"/>
    <cellStyle name="Normal 9 3 4 8 3" xfId="43919"/>
    <cellStyle name="Normal 9 3 4 8 4" xfId="43920"/>
    <cellStyle name="Normal 9 3 4 8 5" xfId="43921"/>
    <cellStyle name="Normal 9 3 4 8 6" xfId="43922"/>
    <cellStyle name="Normal 9 3 4 9" xfId="43923"/>
    <cellStyle name="Normal 9 3 5" xfId="43924"/>
    <cellStyle name="Normal 9 3 5 10" xfId="43925"/>
    <cellStyle name="Normal 9 3 5 11" xfId="43926"/>
    <cellStyle name="Normal 9 3 5 12" xfId="43927"/>
    <cellStyle name="Normal 9 3 5 2" xfId="43928"/>
    <cellStyle name="Normal 9 3 5 2 2" xfId="43929"/>
    <cellStyle name="Normal 9 3 5 2 3" xfId="43930"/>
    <cellStyle name="Normal 9 3 5 2 4" xfId="43931"/>
    <cellStyle name="Normal 9 3 5 2 5" xfId="43932"/>
    <cellStyle name="Normal 9 3 5 2 6" xfId="43933"/>
    <cellStyle name="Normal 9 3 5 3" xfId="43934"/>
    <cellStyle name="Normal 9 3 5 3 2" xfId="43935"/>
    <cellStyle name="Normal 9 3 5 3 3" xfId="43936"/>
    <cellStyle name="Normal 9 3 5 3 4" xfId="43937"/>
    <cellStyle name="Normal 9 3 5 3 5" xfId="43938"/>
    <cellStyle name="Normal 9 3 5 3 6" xfId="43939"/>
    <cellStyle name="Normal 9 3 5 4" xfId="43940"/>
    <cellStyle name="Normal 9 3 5 4 2" xfId="43941"/>
    <cellStyle name="Normal 9 3 5 4 3" xfId="43942"/>
    <cellStyle name="Normal 9 3 5 4 4" xfId="43943"/>
    <cellStyle name="Normal 9 3 5 4 5" xfId="43944"/>
    <cellStyle name="Normal 9 3 5 4 6" xfId="43945"/>
    <cellStyle name="Normal 9 3 5 5" xfId="43946"/>
    <cellStyle name="Normal 9 3 5 5 2" xfId="43947"/>
    <cellStyle name="Normal 9 3 5 5 3" xfId="43948"/>
    <cellStyle name="Normal 9 3 5 5 4" xfId="43949"/>
    <cellStyle name="Normal 9 3 5 5 5" xfId="43950"/>
    <cellStyle name="Normal 9 3 5 5 6" xfId="43951"/>
    <cellStyle name="Normal 9 3 5 6" xfId="43952"/>
    <cellStyle name="Normal 9 3 5 6 2" xfId="43953"/>
    <cellStyle name="Normal 9 3 5 6 3" xfId="43954"/>
    <cellStyle name="Normal 9 3 5 6 4" xfId="43955"/>
    <cellStyle name="Normal 9 3 5 6 5" xfId="43956"/>
    <cellStyle name="Normal 9 3 5 6 6" xfId="43957"/>
    <cellStyle name="Normal 9 3 5 7" xfId="43958"/>
    <cellStyle name="Normal 9 3 5 7 2" xfId="43959"/>
    <cellStyle name="Normal 9 3 5 7 3" xfId="43960"/>
    <cellStyle name="Normal 9 3 5 7 4" xfId="43961"/>
    <cellStyle name="Normal 9 3 5 7 5" xfId="43962"/>
    <cellStyle name="Normal 9 3 5 7 6" xfId="43963"/>
    <cellStyle name="Normal 9 3 5 8" xfId="43964"/>
    <cellStyle name="Normal 9 3 5 9" xfId="43965"/>
    <cellStyle name="Normal 9 3 6" xfId="43966"/>
    <cellStyle name="Normal 9 3 6 2" xfId="43967"/>
    <cellStyle name="Normal 9 3 6 3" xfId="43968"/>
    <cellStyle name="Normal 9 3 6 4" xfId="43969"/>
    <cellStyle name="Normal 9 3 6 5" xfId="43970"/>
    <cellStyle name="Normal 9 3 6 6" xfId="43971"/>
    <cellStyle name="Normal 9 3 7" xfId="43972"/>
    <cellStyle name="Normal 9 3 7 2" xfId="43973"/>
    <cellStyle name="Normal 9 3 7 3" xfId="43974"/>
    <cellStyle name="Normal 9 3 7 4" xfId="43975"/>
    <cellStyle name="Normal 9 3 7 5" xfId="43976"/>
    <cellStyle name="Normal 9 3 7 6" xfId="43977"/>
    <cellStyle name="Normal 9 3 8" xfId="43978"/>
    <cellStyle name="Normal 9 3 8 2" xfId="43979"/>
    <cellStyle name="Normal 9 3 8 3" xfId="43980"/>
    <cellStyle name="Normal 9 3 8 4" xfId="43981"/>
    <cellStyle name="Normal 9 3 8 5" xfId="43982"/>
    <cellStyle name="Normal 9 3 8 6" xfId="43983"/>
    <cellStyle name="Normal 9 3 9" xfId="43984"/>
    <cellStyle name="Normal 9 3 9 2" xfId="43985"/>
    <cellStyle name="Normal 9 3 9 3" xfId="43986"/>
    <cellStyle name="Normal 9 3 9 4" xfId="43987"/>
    <cellStyle name="Normal 9 3 9 5" xfId="43988"/>
    <cellStyle name="Normal 9 3 9 6" xfId="43989"/>
    <cellStyle name="Normal 9 4" xfId="43990"/>
    <cellStyle name="Normal 9 4 10" xfId="43991"/>
    <cellStyle name="Normal 9 4 10 2" xfId="43992"/>
    <cellStyle name="Normal 9 4 10 3" xfId="43993"/>
    <cellStyle name="Normal 9 4 10 4" xfId="43994"/>
    <cellStyle name="Normal 9 4 10 5" xfId="43995"/>
    <cellStyle name="Normal 9 4 10 6" xfId="43996"/>
    <cellStyle name="Normal 9 4 11" xfId="43997"/>
    <cellStyle name="Normal 9 4 11 2" xfId="43998"/>
    <cellStyle name="Normal 9 4 11 3" xfId="43999"/>
    <cellStyle name="Normal 9 4 11 4" xfId="44000"/>
    <cellStyle name="Normal 9 4 11 5" xfId="44001"/>
    <cellStyle name="Normal 9 4 11 6" xfId="44002"/>
    <cellStyle name="Normal 9 4 12" xfId="44003"/>
    <cellStyle name="Normal 9 4 13" xfId="44004"/>
    <cellStyle name="Normal 9 4 14" xfId="44005"/>
    <cellStyle name="Normal 9 4 15" xfId="44006"/>
    <cellStyle name="Normal 9 4 16" xfId="44007"/>
    <cellStyle name="Normal 9 4 17" xfId="44008"/>
    <cellStyle name="Normal 9 4 18" xfId="44009"/>
    <cellStyle name="Normal 9 4 19" xfId="44010"/>
    <cellStyle name="Normal 9 4 2" xfId="44011"/>
    <cellStyle name="Normal 9 4 2 10" xfId="44012"/>
    <cellStyle name="Normal 9 4 2 11" xfId="44013"/>
    <cellStyle name="Normal 9 4 2 12" xfId="44014"/>
    <cellStyle name="Normal 9 4 2 13" xfId="44015"/>
    <cellStyle name="Normal 9 4 2 2" xfId="44016"/>
    <cellStyle name="Normal 9 4 2 2 10" xfId="44017"/>
    <cellStyle name="Normal 9 4 2 2 11" xfId="44018"/>
    <cellStyle name="Normal 9 4 2 2 12" xfId="44019"/>
    <cellStyle name="Normal 9 4 2 2 2" xfId="44020"/>
    <cellStyle name="Normal 9 4 2 2 2 2" xfId="44021"/>
    <cellStyle name="Normal 9 4 2 2 2 3" xfId="44022"/>
    <cellStyle name="Normal 9 4 2 2 2 4" xfId="44023"/>
    <cellStyle name="Normal 9 4 2 2 2 5" xfId="44024"/>
    <cellStyle name="Normal 9 4 2 2 2 6" xfId="44025"/>
    <cellStyle name="Normal 9 4 2 2 3" xfId="44026"/>
    <cellStyle name="Normal 9 4 2 2 3 2" xfId="44027"/>
    <cellStyle name="Normal 9 4 2 2 3 3" xfId="44028"/>
    <cellStyle name="Normal 9 4 2 2 3 4" xfId="44029"/>
    <cellStyle name="Normal 9 4 2 2 3 5" xfId="44030"/>
    <cellStyle name="Normal 9 4 2 2 3 6" xfId="44031"/>
    <cellStyle name="Normal 9 4 2 2 4" xfId="44032"/>
    <cellStyle name="Normal 9 4 2 2 4 2" xfId="44033"/>
    <cellStyle name="Normal 9 4 2 2 4 3" xfId="44034"/>
    <cellStyle name="Normal 9 4 2 2 4 4" xfId="44035"/>
    <cellStyle name="Normal 9 4 2 2 4 5" xfId="44036"/>
    <cellStyle name="Normal 9 4 2 2 4 6" xfId="44037"/>
    <cellStyle name="Normal 9 4 2 2 5" xfId="44038"/>
    <cellStyle name="Normal 9 4 2 2 5 2" xfId="44039"/>
    <cellStyle name="Normal 9 4 2 2 5 3" xfId="44040"/>
    <cellStyle name="Normal 9 4 2 2 5 4" xfId="44041"/>
    <cellStyle name="Normal 9 4 2 2 5 5" xfId="44042"/>
    <cellStyle name="Normal 9 4 2 2 5 6" xfId="44043"/>
    <cellStyle name="Normal 9 4 2 2 6" xfId="44044"/>
    <cellStyle name="Normal 9 4 2 2 6 2" xfId="44045"/>
    <cellStyle name="Normal 9 4 2 2 6 3" xfId="44046"/>
    <cellStyle name="Normal 9 4 2 2 6 4" xfId="44047"/>
    <cellStyle name="Normal 9 4 2 2 6 5" xfId="44048"/>
    <cellStyle name="Normal 9 4 2 2 6 6" xfId="44049"/>
    <cellStyle name="Normal 9 4 2 2 7" xfId="44050"/>
    <cellStyle name="Normal 9 4 2 2 7 2" xfId="44051"/>
    <cellStyle name="Normal 9 4 2 2 7 3" xfId="44052"/>
    <cellStyle name="Normal 9 4 2 2 7 4" xfId="44053"/>
    <cellStyle name="Normal 9 4 2 2 7 5" xfId="44054"/>
    <cellStyle name="Normal 9 4 2 2 7 6" xfId="44055"/>
    <cellStyle name="Normal 9 4 2 2 8" xfId="44056"/>
    <cellStyle name="Normal 9 4 2 2 9" xfId="44057"/>
    <cellStyle name="Normal 9 4 2 3" xfId="44058"/>
    <cellStyle name="Normal 9 4 2 3 2" xfId="44059"/>
    <cellStyle name="Normal 9 4 2 3 3" xfId="44060"/>
    <cellStyle name="Normal 9 4 2 3 4" xfId="44061"/>
    <cellStyle name="Normal 9 4 2 3 5" xfId="44062"/>
    <cellStyle name="Normal 9 4 2 3 6" xfId="44063"/>
    <cellStyle name="Normal 9 4 2 4" xfId="44064"/>
    <cellStyle name="Normal 9 4 2 4 2" xfId="44065"/>
    <cellStyle name="Normal 9 4 2 4 3" xfId="44066"/>
    <cellStyle name="Normal 9 4 2 4 4" xfId="44067"/>
    <cellStyle name="Normal 9 4 2 4 5" xfId="44068"/>
    <cellStyle name="Normal 9 4 2 4 6" xfId="44069"/>
    <cellStyle name="Normal 9 4 2 5" xfId="44070"/>
    <cellStyle name="Normal 9 4 2 5 2" xfId="44071"/>
    <cellStyle name="Normal 9 4 2 5 3" xfId="44072"/>
    <cellStyle name="Normal 9 4 2 5 4" xfId="44073"/>
    <cellStyle name="Normal 9 4 2 5 5" xfId="44074"/>
    <cellStyle name="Normal 9 4 2 5 6" xfId="44075"/>
    <cellStyle name="Normal 9 4 2 6" xfId="44076"/>
    <cellStyle name="Normal 9 4 2 6 2" xfId="44077"/>
    <cellStyle name="Normal 9 4 2 6 3" xfId="44078"/>
    <cellStyle name="Normal 9 4 2 6 4" xfId="44079"/>
    <cellStyle name="Normal 9 4 2 6 5" xfId="44080"/>
    <cellStyle name="Normal 9 4 2 6 6" xfId="44081"/>
    <cellStyle name="Normal 9 4 2 7" xfId="44082"/>
    <cellStyle name="Normal 9 4 2 7 2" xfId="44083"/>
    <cellStyle name="Normal 9 4 2 7 3" xfId="44084"/>
    <cellStyle name="Normal 9 4 2 7 4" xfId="44085"/>
    <cellStyle name="Normal 9 4 2 7 5" xfId="44086"/>
    <cellStyle name="Normal 9 4 2 7 6" xfId="44087"/>
    <cellStyle name="Normal 9 4 2 8" xfId="44088"/>
    <cellStyle name="Normal 9 4 2 8 2" xfId="44089"/>
    <cellStyle name="Normal 9 4 2 8 3" xfId="44090"/>
    <cellStyle name="Normal 9 4 2 8 4" xfId="44091"/>
    <cellStyle name="Normal 9 4 2 8 5" xfId="44092"/>
    <cellStyle name="Normal 9 4 2 8 6" xfId="44093"/>
    <cellStyle name="Normal 9 4 2 9" xfId="44094"/>
    <cellStyle name="Normal 9 4 3" xfId="44095"/>
    <cellStyle name="Normal 9 4 3 10" xfId="44096"/>
    <cellStyle name="Normal 9 4 3 11" xfId="44097"/>
    <cellStyle name="Normal 9 4 3 12" xfId="44098"/>
    <cellStyle name="Normal 9 4 3 13" xfId="44099"/>
    <cellStyle name="Normal 9 4 3 2" xfId="44100"/>
    <cellStyle name="Normal 9 4 3 2 10" xfId="44101"/>
    <cellStyle name="Normal 9 4 3 2 11" xfId="44102"/>
    <cellStyle name="Normal 9 4 3 2 12" xfId="44103"/>
    <cellStyle name="Normal 9 4 3 2 2" xfId="44104"/>
    <cellStyle name="Normal 9 4 3 2 2 2" xfId="44105"/>
    <cellStyle name="Normal 9 4 3 2 2 3" xfId="44106"/>
    <cellStyle name="Normal 9 4 3 2 2 4" xfId="44107"/>
    <cellStyle name="Normal 9 4 3 2 2 5" xfId="44108"/>
    <cellStyle name="Normal 9 4 3 2 2 6" xfId="44109"/>
    <cellStyle name="Normal 9 4 3 2 3" xfId="44110"/>
    <cellStyle name="Normal 9 4 3 2 3 2" xfId="44111"/>
    <cellStyle name="Normal 9 4 3 2 3 3" xfId="44112"/>
    <cellStyle name="Normal 9 4 3 2 3 4" xfId="44113"/>
    <cellStyle name="Normal 9 4 3 2 3 5" xfId="44114"/>
    <cellStyle name="Normal 9 4 3 2 3 6" xfId="44115"/>
    <cellStyle name="Normal 9 4 3 2 4" xfId="44116"/>
    <cellStyle name="Normal 9 4 3 2 4 2" xfId="44117"/>
    <cellStyle name="Normal 9 4 3 2 4 3" xfId="44118"/>
    <cellStyle name="Normal 9 4 3 2 4 4" xfId="44119"/>
    <cellStyle name="Normal 9 4 3 2 4 5" xfId="44120"/>
    <cellStyle name="Normal 9 4 3 2 4 6" xfId="44121"/>
    <cellStyle name="Normal 9 4 3 2 5" xfId="44122"/>
    <cellStyle name="Normal 9 4 3 2 5 2" xfId="44123"/>
    <cellStyle name="Normal 9 4 3 2 5 3" xfId="44124"/>
    <cellStyle name="Normal 9 4 3 2 5 4" xfId="44125"/>
    <cellStyle name="Normal 9 4 3 2 5 5" xfId="44126"/>
    <cellStyle name="Normal 9 4 3 2 5 6" xfId="44127"/>
    <cellStyle name="Normal 9 4 3 2 6" xfId="44128"/>
    <cellStyle name="Normal 9 4 3 2 6 2" xfId="44129"/>
    <cellStyle name="Normal 9 4 3 2 6 3" xfId="44130"/>
    <cellStyle name="Normal 9 4 3 2 6 4" xfId="44131"/>
    <cellStyle name="Normal 9 4 3 2 6 5" xfId="44132"/>
    <cellStyle name="Normal 9 4 3 2 6 6" xfId="44133"/>
    <cellStyle name="Normal 9 4 3 2 7" xfId="44134"/>
    <cellStyle name="Normal 9 4 3 2 7 2" xfId="44135"/>
    <cellStyle name="Normal 9 4 3 2 7 3" xfId="44136"/>
    <cellStyle name="Normal 9 4 3 2 7 4" xfId="44137"/>
    <cellStyle name="Normal 9 4 3 2 7 5" xfId="44138"/>
    <cellStyle name="Normal 9 4 3 2 7 6" xfId="44139"/>
    <cellStyle name="Normal 9 4 3 2 8" xfId="44140"/>
    <cellStyle name="Normal 9 4 3 2 9" xfId="44141"/>
    <cellStyle name="Normal 9 4 3 3" xfId="44142"/>
    <cellStyle name="Normal 9 4 3 3 2" xfId="44143"/>
    <cellStyle name="Normal 9 4 3 3 3" xfId="44144"/>
    <cellStyle name="Normal 9 4 3 3 4" xfId="44145"/>
    <cellStyle name="Normal 9 4 3 3 5" xfId="44146"/>
    <cellStyle name="Normal 9 4 3 3 6" xfId="44147"/>
    <cellStyle name="Normal 9 4 3 4" xfId="44148"/>
    <cellStyle name="Normal 9 4 3 4 2" xfId="44149"/>
    <cellStyle name="Normal 9 4 3 4 3" xfId="44150"/>
    <cellStyle name="Normal 9 4 3 4 4" xfId="44151"/>
    <cellStyle name="Normal 9 4 3 4 5" xfId="44152"/>
    <cellStyle name="Normal 9 4 3 4 6" xfId="44153"/>
    <cellStyle name="Normal 9 4 3 5" xfId="44154"/>
    <cellStyle name="Normal 9 4 3 5 2" xfId="44155"/>
    <cellStyle name="Normal 9 4 3 5 3" xfId="44156"/>
    <cellStyle name="Normal 9 4 3 5 4" xfId="44157"/>
    <cellStyle name="Normal 9 4 3 5 5" xfId="44158"/>
    <cellStyle name="Normal 9 4 3 5 6" xfId="44159"/>
    <cellStyle name="Normal 9 4 3 6" xfId="44160"/>
    <cellStyle name="Normal 9 4 3 6 2" xfId="44161"/>
    <cellStyle name="Normal 9 4 3 6 3" xfId="44162"/>
    <cellStyle name="Normal 9 4 3 6 4" xfId="44163"/>
    <cellStyle name="Normal 9 4 3 6 5" xfId="44164"/>
    <cellStyle name="Normal 9 4 3 6 6" xfId="44165"/>
    <cellStyle name="Normal 9 4 3 7" xfId="44166"/>
    <cellStyle name="Normal 9 4 3 7 2" xfId="44167"/>
    <cellStyle name="Normal 9 4 3 7 3" xfId="44168"/>
    <cellStyle name="Normal 9 4 3 7 4" xfId="44169"/>
    <cellStyle name="Normal 9 4 3 7 5" xfId="44170"/>
    <cellStyle name="Normal 9 4 3 7 6" xfId="44171"/>
    <cellStyle name="Normal 9 4 3 8" xfId="44172"/>
    <cellStyle name="Normal 9 4 3 8 2" xfId="44173"/>
    <cellStyle name="Normal 9 4 3 8 3" xfId="44174"/>
    <cellStyle name="Normal 9 4 3 8 4" xfId="44175"/>
    <cellStyle name="Normal 9 4 3 8 5" xfId="44176"/>
    <cellStyle name="Normal 9 4 3 8 6" xfId="44177"/>
    <cellStyle name="Normal 9 4 3 9" xfId="44178"/>
    <cellStyle name="Normal 9 4 4" xfId="44179"/>
    <cellStyle name="Normal 9 4 4 10" xfId="44180"/>
    <cellStyle name="Normal 9 4 4 11" xfId="44181"/>
    <cellStyle name="Normal 9 4 4 12" xfId="44182"/>
    <cellStyle name="Normal 9 4 4 13" xfId="44183"/>
    <cellStyle name="Normal 9 4 4 2" xfId="44184"/>
    <cellStyle name="Normal 9 4 4 2 10" xfId="44185"/>
    <cellStyle name="Normal 9 4 4 2 11" xfId="44186"/>
    <cellStyle name="Normal 9 4 4 2 12" xfId="44187"/>
    <cellStyle name="Normal 9 4 4 2 2" xfId="44188"/>
    <cellStyle name="Normal 9 4 4 2 2 2" xfId="44189"/>
    <cellStyle name="Normal 9 4 4 2 2 3" xfId="44190"/>
    <cellStyle name="Normal 9 4 4 2 2 4" xfId="44191"/>
    <cellStyle name="Normal 9 4 4 2 2 5" xfId="44192"/>
    <cellStyle name="Normal 9 4 4 2 2 6" xfId="44193"/>
    <cellStyle name="Normal 9 4 4 2 3" xfId="44194"/>
    <cellStyle name="Normal 9 4 4 2 3 2" xfId="44195"/>
    <cellStyle name="Normal 9 4 4 2 3 3" xfId="44196"/>
    <cellStyle name="Normal 9 4 4 2 3 4" xfId="44197"/>
    <cellStyle name="Normal 9 4 4 2 3 5" xfId="44198"/>
    <cellStyle name="Normal 9 4 4 2 3 6" xfId="44199"/>
    <cellStyle name="Normal 9 4 4 2 4" xfId="44200"/>
    <cellStyle name="Normal 9 4 4 2 4 2" xfId="44201"/>
    <cellStyle name="Normal 9 4 4 2 4 3" xfId="44202"/>
    <cellStyle name="Normal 9 4 4 2 4 4" xfId="44203"/>
    <cellStyle name="Normal 9 4 4 2 4 5" xfId="44204"/>
    <cellStyle name="Normal 9 4 4 2 4 6" xfId="44205"/>
    <cellStyle name="Normal 9 4 4 2 5" xfId="44206"/>
    <cellStyle name="Normal 9 4 4 2 5 2" xfId="44207"/>
    <cellStyle name="Normal 9 4 4 2 5 3" xfId="44208"/>
    <cellStyle name="Normal 9 4 4 2 5 4" xfId="44209"/>
    <cellStyle name="Normal 9 4 4 2 5 5" xfId="44210"/>
    <cellStyle name="Normal 9 4 4 2 5 6" xfId="44211"/>
    <cellStyle name="Normal 9 4 4 2 6" xfId="44212"/>
    <cellStyle name="Normal 9 4 4 2 6 2" xfId="44213"/>
    <cellStyle name="Normal 9 4 4 2 6 3" xfId="44214"/>
    <cellStyle name="Normal 9 4 4 2 6 4" xfId="44215"/>
    <cellStyle name="Normal 9 4 4 2 6 5" xfId="44216"/>
    <cellStyle name="Normal 9 4 4 2 6 6" xfId="44217"/>
    <cellStyle name="Normal 9 4 4 2 7" xfId="44218"/>
    <cellStyle name="Normal 9 4 4 2 7 2" xfId="44219"/>
    <cellStyle name="Normal 9 4 4 2 7 3" xfId="44220"/>
    <cellStyle name="Normal 9 4 4 2 7 4" xfId="44221"/>
    <cellStyle name="Normal 9 4 4 2 7 5" xfId="44222"/>
    <cellStyle name="Normal 9 4 4 2 7 6" xfId="44223"/>
    <cellStyle name="Normal 9 4 4 2 8" xfId="44224"/>
    <cellStyle name="Normal 9 4 4 2 9" xfId="44225"/>
    <cellStyle name="Normal 9 4 4 3" xfId="44226"/>
    <cellStyle name="Normal 9 4 4 3 2" xfId="44227"/>
    <cellStyle name="Normal 9 4 4 3 3" xfId="44228"/>
    <cellStyle name="Normal 9 4 4 3 4" xfId="44229"/>
    <cellStyle name="Normal 9 4 4 3 5" xfId="44230"/>
    <cellStyle name="Normal 9 4 4 3 6" xfId="44231"/>
    <cellStyle name="Normal 9 4 4 4" xfId="44232"/>
    <cellStyle name="Normal 9 4 4 4 2" xfId="44233"/>
    <cellStyle name="Normal 9 4 4 4 3" xfId="44234"/>
    <cellStyle name="Normal 9 4 4 4 4" xfId="44235"/>
    <cellStyle name="Normal 9 4 4 4 5" xfId="44236"/>
    <cellStyle name="Normal 9 4 4 4 6" xfId="44237"/>
    <cellStyle name="Normal 9 4 4 5" xfId="44238"/>
    <cellStyle name="Normal 9 4 4 5 2" xfId="44239"/>
    <cellStyle name="Normal 9 4 4 5 3" xfId="44240"/>
    <cellStyle name="Normal 9 4 4 5 4" xfId="44241"/>
    <cellStyle name="Normal 9 4 4 5 5" xfId="44242"/>
    <cellStyle name="Normal 9 4 4 5 6" xfId="44243"/>
    <cellStyle name="Normal 9 4 4 6" xfId="44244"/>
    <cellStyle name="Normal 9 4 4 6 2" xfId="44245"/>
    <cellStyle name="Normal 9 4 4 6 3" xfId="44246"/>
    <cellStyle name="Normal 9 4 4 6 4" xfId="44247"/>
    <cellStyle name="Normal 9 4 4 6 5" xfId="44248"/>
    <cellStyle name="Normal 9 4 4 6 6" xfId="44249"/>
    <cellStyle name="Normal 9 4 4 7" xfId="44250"/>
    <cellStyle name="Normal 9 4 4 7 2" xfId="44251"/>
    <cellStyle name="Normal 9 4 4 7 3" xfId="44252"/>
    <cellStyle name="Normal 9 4 4 7 4" xfId="44253"/>
    <cellStyle name="Normal 9 4 4 7 5" xfId="44254"/>
    <cellStyle name="Normal 9 4 4 7 6" xfId="44255"/>
    <cellStyle name="Normal 9 4 4 8" xfId="44256"/>
    <cellStyle name="Normal 9 4 4 8 2" xfId="44257"/>
    <cellStyle name="Normal 9 4 4 8 3" xfId="44258"/>
    <cellStyle name="Normal 9 4 4 8 4" xfId="44259"/>
    <cellStyle name="Normal 9 4 4 8 5" xfId="44260"/>
    <cellStyle name="Normal 9 4 4 8 6" xfId="44261"/>
    <cellStyle name="Normal 9 4 4 9" xfId="44262"/>
    <cellStyle name="Normal 9 4 5" xfId="44263"/>
    <cellStyle name="Normal 9 4 5 10" xfId="44264"/>
    <cellStyle name="Normal 9 4 5 11" xfId="44265"/>
    <cellStyle name="Normal 9 4 5 12" xfId="44266"/>
    <cellStyle name="Normal 9 4 5 2" xfId="44267"/>
    <cellStyle name="Normal 9 4 5 2 2" xfId="44268"/>
    <cellStyle name="Normal 9 4 5 2 3" xfId="44269"/>
    <cellStyle name="Normal 9 4 5 2 4" xfId="44270"/>
    <cellStyle name="Normal 9 4 5 2 5" xfId="44271"/>
    <cellStyle name="Normal 9 4 5 2 6" xfId="44272"/>
    <cellStyle name="Normal 9 4 5 3" xfId="44273"/>
    <cellStyle name="Normal 9 4 5 3 2" xfId="44274"/>
    <cellStyle name="Normal 9 4 5 3 3" xfId="44275"/>
    <cellStyle name="Normal 9 4 5 3 4" xfId="44276"/>
    <cellStyle name="Normal 9 4 5 3 5" xfId="44277"/>
    <cellStyle name="Normal 9 4 5 3 6" xfId="44278"/>
    <cellStyle name="Normal 9 4 5 4" xfId="44279"/>
    <cellStyle name="Normal 9 4 5 4 2" xfId="44280"/>
    <cellStyle name="Normal 9 4 5 4 3" xfId="44281"/>
    <cellStyle name="Normal 9 4 5 4 4" xfId="44282"/>
    <cellStyle name="Normal 9 4 5 4 5" xfId="44283"/>
    <cellStyle name="Normal 9 4 5 4 6" xfId="44284"/>
    <cellStyle name="Normal 9 4 5 5" xfId="44285"/>
    <cellStyle name="Normal 9 4 5 5 2" xfId="44286"/>
    <cellStyle name="Normal 9 4 5 5 3" xfId="44287"/>
    <cellStyle name="Normal 9 4 5 5 4" xfId="44288"/>
    <cellStyle name="Normal 9 4 5 5 5" xfId="44289"/>
    <cellStyle name="Normal 9 4 5 5 6" xfId="44290"/>
    <cellStyle name="Normal 9 4 5 6" xfId="44291"/>
    <cellStyle name="Normal 9 4 5 6 2" xfId="44292"/>
    <cellStyle name="Normal 9 4 5 6 3" xfId="44293"/>
    <cellStyle name="Normal 9 4 5 6 4" xfId="44294"/>
    <cellStyle name="Normal 9 4 5 6 5" xfId="44295"/>
    <cellStyle name="Normal 9 4 5 6 6" xfId="44296"/>
    <cellStyle name="Normal 9 4 5 7" xfId="44297"/>
    <cellStyle name="Normal 9 4 5 7 2" xfId="44298"/>
    <cellStyle name="Normal 9 4 5 7 3" xfId="44299"/>
    <cellStyle name="Normal 9 4 5 7 4" xfId="44300"/>
    <cellStyle name="Normal 9 4 5 7 5" xfId="44301"/>
    <cellStyle name="Normal 9 4 5 7 6" xfId="44302"/>
    <cellStyle name="Normal 9 4 5 8" xfId="44303"/>
    <cellStyle name="Normal 9 4 5 9" xfId="44304"/>
    <cellStyle name="Normal 9 4 6" xfId="44305"/>
    <cellStyle name="Normal 9 4 6 2" xfId="44306"/>
    <cellStyle name="Normal 9 4 6 3" xfId="44307"/>
    <cellStyle name="Normal 9 4 6 4" xfId="44308"/>
    <cellStyle name="Normal 9 4 6 5" xfId="44309"/>
    <cellStyle name="Normal 9 4 6 6" xfId="44310"/>
    <cellStyle name="Normal 9 4 7" xfId="44311"/>
    <cellStyle name="Normal 9 4 7 2" xfId="44312"/>
    <cellStyle name="Normal 9 4 7 3" xfId="44313"/>
    <cellStyle name="Normal 9 4 7 4" xfId="44314"/>
    <cellStyle name="Normal 9 4 7 5" xfId="44315"/>
    <cellStyle name="Normal 9 4 7 6" xfId="44316"/>
    <cellStyle name="Normal 9 4 8" xfId="44317"/>
    <cellStyle name="Normal 9 4 8 2" xfId="44318"/>
    <cellStyle name="Normal 9 4 8 3" xfId="44319"/>
    <cellStyle name="Normal 9 4 8 4" xfId="44320"/>
    <cellStyle name="Normal 9 4 8 5" xfId="44321"/>
    <cellStyle name="Normal 9 4 8 6" xfId="44322"/>
    <cellStyle name="Normal 9 4 9" xfId="44323"/>
    <cellStyle name="Normal 9 4 9 2" xfId="44324"/>
    <cellStyle name="Normal 9 4 9 3" xfId="44325"/>
    <cellStyle name="Normal 9 4 9 4" xfId="44326"/>
    <cellStyle name="Normal 9 4 9 5" xfId="44327"/>
    <cellStyle name="Normal 9 4 9 6" xfId="44328"/>
    <cellStyle name="Normal 9 5" xfId="44329"/>
    <cellStyle name="Normal 9 5 2" xfId="44330"/>
    <cellStyle name="Normal 9 5 3" xfId="44331"/>
    <cellStyle name="Normal 9 5 4" xfId="44332"/>
    <cellStyle name="Normal 9 5 5" xfId="44333"/>
    <cellStyle name="Normal 9 5 6" xfId="44334"/>
    <cellStyle name="Normal 9 5 7" xfId="44335"/>
    <cellStyle name="Normal 9 5 8" xfId="44336"/>
    <cellStyle name="Normal 9 6" xfId="44337"/>
    <cellStyle name="Normal 9 6 2" xfId="44338"/>
    <cellStyle name="Normal 9 6 3" xfId="44339"/>
    <cellStyle name="Normal 9 6 4" xfId="44340"/>
    <cellStyle name="Normal 9 6 5" xfId="44341"/>
    <cellStyle name="Normal 9 6 6" xfId="44342"/>
    <cellStyle name="Normal 9 6 7" xfId="44343"/>
    <cellStyle name="Normal 9 6 8" xfId="44344"/>
    <cellStyle name="Normal 9 7" xfId="44345"/>
    <cellStyle name="Normal 9 7 2" xfId="44346"/>
    <cellStyle name="Normal 9 7 2 2" xfId="44347"/>
    <cellStyle name="Normal 9 7 2 2 2" xfId="44348"/>
    <cellStyle name="Normal 9 7 2 2 2 2" xfId="44349"/>
    <cellStyle name="Normal 9 7 2 2 2 2 2" xfId="44350"/>
    <cellStyle name="Normal 9 7 2 2 2 3" xfId="44351"/>
    <cellStyle name="Normal 9 7 2 2 2 4" xfId="44352"/>
    <cellStyle name="Normal 9 7 2 2 3" xfId="44353"/>
    <cellStyle name="Normal 9 7 2 2 3 2" xfId="44354"/>
    <cellStyle name="Normal 9 7 2 2 4" xfId="44355"/>
    <cellStyle name="Normal 9 7 2 3" xfId="44356"/>
    <cellStyle name="Normal 9 7 2 3 2" xfId="44357"/>
    <cellStyle name="Normal 9 7 2 4" xfId="44358"/>
    <cellStyle name="Normal 9 7 2 5" xfId="44359"/>
    <cellStyle name="Normal 9 7 3" xfId="44360"/>
    <cellStyle name="Normal 9 7 4" xfId="44361"/>
    <cellStyle name="Normal 9 7 5" xfId="44362"/>
    <cellStyle name="Normal 9 7 5 2" xfId="44363"/>
    <cellStyle name="Normal 9 7 5 2 2" xfId="44364"/>
    <cellStyle name="Normal 9 7 5 3" xfId="44365"/>
    <cellStyle name="Normal 9 7 5 4" xfId="44366"/>
    <cellStyle name="Normal 9 7 6" xfId="44367"/>
    <cellStyle name="Normal 9 7 6 2" xfId="44368"/>
    <cellStyle name="Normal 9 7 7" xfId="44369"/>
    <cellStyle name="Normal 9 8" xfId="44370"/>
    <cellStyle name="Normal 9 8 2" xfId="44371"/>
    <cellStyle name="Normal 9 9" xfId="44372"/>
    <cellStyle name="Normal 9 9 2" xfId="44373"/>
    <cellStyle name="Normal 9_Return to Provision" xfId="44374"/>
    <cellStyle name="Normal 90" xfId="44375"/>
    <cellStyle name="Normal 90 2" xfId="44376"/>
    <cellStyle name="Normal 90 3" xfId="44377"/>
    <cellStyle name="Normal 90 4" xfId="44378"/>
    <cellStyle name="Normal 90 5" xfId="44379"/>
    <cellStyle name="Normal 90 6" xfId="44380"/>
    <cellStyle name="Normal 90 7" xfId="44381"/>
    <cellStyle name="Normal 91" xfId="44382"/>
    <cellStyle name="Normal 91 2" xfId="44383"/>
    <cellStyle name="Normal 91 3" xfId="44384"/>
    <cellStyle name="Normal 91 4" xfId="44385"/>
    <cellStyle name="Normal 91 5" xfId="44386"/>
    <cellStyle name="Normal 91 6" xfId="44387"/>
    <cellStyle name="Normal 91 7" xfId="44388"/>
    <cellStyle name="Normal 92" xfId="44389"/>
    <cellStyle name="Normal 92 2" xfId="44390"/>
    <cellStyle name="Normal 93" xfId="44391"/>
    <cellStyle name="Normal 93 2" xfId="44392"/>
    <cellStyle name="Normal 94" xfId="44393"/>
    <cellStyle name="Normal 94 2" xfId="44394"/>
    <cellStyle name="Normal 94 2 2" xfId="44395"/>
    <cellStyle name="Normal 94 3" xfId="44396"/>
    <cellStyle name="Normal 94 3 2" xfId="44397"/>
    <cellStyle name="Normal 94 4" xfId="44398"/>
    <cellStyle name="Normal 94_TQ 04" xfId="44399"/>
    <cellStyle name="Normal 95" xfId="7"/>
    <cellStyle name="Normal 95 2" xfId="44400"/>
    <cellStyle name="Normal 96" xfId="44401"/>
    <cellStyle name="Normal 96 2" xfId="44402"/>
    <cellStyle name="Normal 97" xfId="44403"/>
    <cellStyle name="Normal 97 2" xfId="44404"/>
    <cellStyle name="Normal 97 3" xfId="44405"/>
    <cellStyle name="Normal 97 4" xfId="44406"/>
    <cellStyle name="Normal 97 5" xfId="44407"/>
    <cellStyle name="Normal 97 6" xfId="44408"/>
    <cellStyle name="Normal 98" xfId="44409"/>
    <cellStyle name="Normal 98 2" xfId="44410"/>
    <cellStyle name="Normal 98 3" xfId="44411"/>
    <cellStyle name="Normal 99" xfId="44412"/>
    <cellStyle name="Normal 99 2" xfId="44413"/>
    <cellStyle name="Normal 99 3" xfId="44414"/>
    <cellStyle name="Normal 99 4" xfId="44415"/>
    <cellStyle name="Normal 99 5" xfId="44416"/>
    <cellStyle name="Normal 99 6" xfId="44417"/>
    <cellStyle name="Normal[0]" xfId="44418"/>
    <cellStyle name="Normal0" xfId="44419"/>
    <cellStyle name="Normal0 10" xfId="44420"/>
    <cellStyle name="Normal0 11" xfId="44421"/>
    <cellStyle name="Normal0 12" xfId="44422"/>
    <cellStyle name="Normal0 13" xfId="44423"/>
    <cellStyle name="Normal0 14" xfId="44424"/>
    <cellStyle name="Normal0 15" xfId="44425"/>
    <cellStyle name="Normal0 16" xfId="44426"/>
    <cellStyle name="Normal0 17" xfId="44427"/>
    <cellStyle name="Normal0 18" xfId="44428"/>
    <cellStyle name="Normal0 19" xfId="44429"/>
    <cellStyle name="Normal0 2" xfId="44430"/>
    <cellStyle name="Normal0 20" xfId="44431"/>
    <cellStyle name="Normal0 3" xfId="44432"/>
    <cellStyle name="Normal0 4" xfId="44433"/>
    <cellStyle name="Normal0 5" xfId="44434"/>
    <cellStyle name="Normal0 6" xfId="44435"/>
    <cellStyle name="Normal0 7" xfId="44436"/>
    <cellStyle name="Normal0 8" xfId="44437"/>
    <cellStyle name="Normal0 9" xfId="44438"/>
    <cellStyle name="Normal1" xfId="44439"/>
    <cellStyle name="Normal1 10" xfId="44440"/>
    <cellStyle name="Normal1 11" xfId="44441"/>
    <cellStyle name="Normal1 12" xfId="44442"/>
    <cellStyle name="Normal1 13" xfId="44443"/>
    <cellStyle name="Normal1 14" xfId="44444"/>
    <cellStyle name="Normal1 15" xfId="44445"/>
    <cellStyle name="Normal1 16" xfId="44446"/>
    <cellStyle name="Normal1 17" xfId="44447"/>
    <cellStyle name="Normal1 18" xfId="44448"/>
    <cellStyle name="Normal1 19" xfId="44449"/>
    <cellStyle name="Normal1 2" xfId="44450"/>
    <cellStyle name="Normal1 20" xfId="44451"/>
    <cellStyle name="Normal1 3" xfId="44452"/>
    <cellStyle name="Normal1 4" xfId="44453"/>
    <cellStyle name="Normal1 5" xfId="44454"/>
    <cellStyle name="Normal1 6" xfId="44455"/>
    <cellStyle name="Normal1 7" xfId="44456"/>
    <cellStyle name="Normal1 8" xfId="44457"/>
    <cellStyle name="Normal1 9" xfId="44458"/>
    <cellStyle name="Normal2" xfId="44459"/>
    <cellStyle name="Normal2 10" xfId="44460"/>
    <cellStyle name="Normal2 11" xfId="44461"/>
    <cellStyle name="Normal2 12" xfId="44462"/>
    <cellStyle name="Normal2 13" xfId="44463"/>
    <cellStyle name="Normal2 14" xfId="44464"/>
    <cellStyle name="Normal2 15" xfId="44465"/>
    <cellStyle name="Normal2 16" xfId="44466"/>
    <cellStyle name="Normal2 17" xfId="44467"/>
    <cellStyle name="Normal2 18" xfId="44468"/>
    <cellStyle name="Normal2 19" xfId="44469"/>
    <cellStyle name="Normal2 2" xfId="44470"/>
    <cellStyle name="Normal2 20" xfId="44471"/>
    <cellStyle name="Normal2 3" xfId="44472"/>
    <cellStyle name="Normal2 4" xfId="44473"/>
    <cellStyle name="Normal2 5" xfId="44474"/>
    <cellStyle name="Normal2 6" xfId="44475"/>
    <cellStyle name="Normal2 7" xfId="44476"/>
    <cellStyle name="Normal2 8" xfId="44477"/>
    <cellStyle name="Normal2 9" xfId="44478"/>
    <cellStyle name="NormalCurrency" xfId="44479"/>
    <cellStyle name="NormalCurrency 10" xfId="44480"/>
    <cellStyle name="NormalCurrency 11" xfId="44481"/>
    <cellStyle name="NormalCurrency 12" xfId="44482"/>
    <cellStyle name="NormalCurrency 13" xfId="44483"/>
    <cellStyle name="NormalCurrency 14" xfId="44484"/>
    <cellStyle name="NormalCurrency 15" xfId="44485"/>
    <cellStyle name="NormalCurrency 16" xfId="44486"/>
    <cellStyle name="NormalCurrency 17" xfId="44487"/>
    <cellStyle name="NormalCurrency 18" xfId="44488"/>
    <cellStyle name="NormalCurrency 19" xfId="44489"/>
    <cellStyle name="NormalCurrency 2" xfId="44490"/>
    <cellStyle name="NormalCurrency 20" xfId="44491"/>
    <cellStyle name="NormalCurrency 3" xfId="44492"/>
    <cellStyle name="NormalCurrency 4" xfId="44493"/>
    <cellStyle name="NormalCurrency 5" xfId="44494"/>
    <cellStyle name="NormalCurrency 6" xfId="44495"/>
    <cellStyle name="NormalCurrency 7" xfId="44496"/>
    <cellStyle name="NormalCurrency 8" xfId="44497"/>
    <cellStyle name="NormalCurrency 9" xfId="44498"/>
    <cellStyle name="NormalGB" xfId="44499"/>
    <cellStyle name="NormalReverse" xfId="44500"/>
    <cellStyle name="Note 10" xfId="44501"/>
    <cellStyle name="Note 10 2" xfId="44502"/>
    <cellStyle name="Note 10 2 2" xfId="44503"/>
    <cellStyle name="Note 10 3" xfId="44504"/>
    <cellStyle name="Note 11" xfId="44505"/>
    <cellStyle name="Note 11 2" xfId="44506"/>
    <cellStyle name="Note 11 2 2" xfId="44507"/>
    <cellStyle name="Note 11 3" xfId="44508"/>
    <cellStyle name="Note 12" xfId="44509"/>
    <cellStyle name="Note 12 2" xfId="44510"/>
    <cellStyle name="Note 12 2 2" xfId="44511"/>
    <cellStyle name="Note 12 3" xfId="44512"/>
    <cellStyle name="Note 13" xfId="44513"/>
    <cellStyle name="Note 13 2" xfId="44514"/>
    <cellStyle name="Note 13 2 2" xfId="44515"/>
    <cellStyle name="Note 13 3" xfId="44516"/>
    <cellStyle name="Note 14" xfId="44517"/>
    <cellStyle name="Note 14 2" xfId="44518"/>
    <cellStyle name="Note 14 2 2" xfId="44519"/>
    <cellStyle name="Note 14 3" xfId="44520"/>
    <cellStyle name="Note 15" xfId="44521"/>
    <cellStyle name="Note 15 2" xfId="44522"/>
    <cellStyle name="Note 15 2 2" xfId="44523"/>
    <cellStyle name="Note 15 3" xfId="44524"/>
    <cellStyle name="Note 16" xfId="44525"/>
    <cellStyle name="Note 16 2" xfId="44526"/>
    <cellStyle name="Note 16 2 2" xfId="44527"/>
    <cellStyle name="Note 16 3" xfId="44528"/>
    <cellStyle name="Note 17" xfId="44529"/>
    <cellStyle name="Note 17 2" xfId="44530"/>
    <cellStyle name="Note 17 2 2" xfId="44531"/>
    <cellStyle name="Note 17 3" xfId="44532"/>
    <cellStyle name="Note 18" xfId="44533"/>
    <cellStyle name="Note 18 2" xfId="44534"/>
    <cellStyle name="Note 18 2 2" xfId="44535"/>
    <cellStyle name="Note 18 3" xfId="44536"/>
    <cellStyle name="Note 19" xfId="44537"/>
    <cellStyle name="Note 19 2" xfId="44538"/>
    <cellStyle name="Note 19 2 2" xfId="44539"/>
    <cellStyle name="Note 19 3" xfId="44540"/>
    <cellStyle name="Note 2" xfId="44541"/>
    <cellStyle name="Note 2 10" xfId="44542"/>
    <cellStyle name="Note 2 11" xfId="44543"/>
    <cellStyle name="Note 2 12" xfId="44544"/>
    <cellStyle name="Note 2 13" xfId="44545"/>
    <cellStyle name="Note 2 14" xfId="44546"/>
    <cellStyle name="Note 2 15" xfId="44547"/>
    <cellStyle name="Note 2 2" xfId="44548"/>
    <cellStyle name="Note 2 2 10" xfId="44549"/>
    <cellStyle name="Note 2 2 11" xfId="44550"/>
    <cellStyle name="Note 2 2 12" xfId="44551"/>
    <cellStyle name="Note 2 2 13" xfId="44552"/>
    <cellStyle name="Note 2 2 14" xfId="44553"/>
    <cellStyle name="Note 2 2 15" xfId="44554"/>
    <cellStyle name="Note 2 2 2" xfId="44555"/>
    <cellStyle name="Note 2 2 2 2" xfId="44556"/>
    <cellStyle name="Note 2 2 2 3" xfId="44557"/>
    <cellStyle name="Note 2 2 3" xfId="44558"/>
    <cellStyle name="Note 2 2 3 2" xfId="44559"/>
    <cellStyle name="Note 2 2 4" xfId="44560"/>
    <cellStyle name="Note 2 2 5" xfId="44561"/>
    <cellStyle name="Note 2 2 6" xfId="44562"/>
    <cellStyle name="Note 2 2 7" xfId="44563"/>
    <cellStyle name="Note 2 2 8" xfId="44564"/>
    <cellStyle name="Note 2 2 9" xfId="44565"/>
    <cellStyle name="Note 2 3" xfId="44566"/>
    <cellStyle name="Note 2 3 2" xfId="44567"/>
    <cellStyle name="Note 2 3 3" xfId="44568"/>
    <cellStyle name="Note 2 4" xfId="44569"/>
    <cellStyle name="Note 2 4 2" xfId="44570"/>
    <cellStyle name="Note 2 4 3" xfId="44571"/>
    <cellStyle name="Note 2 5" xfId="44572"/>
    <cellStyle name="Note 2 5 2" xfId="44573"/>
    <cellStyle name="Note 2 6" xfId="44574"/>
    <cellStyle name="Note 2 6 2" xfId="44575"/>
    <cellStyle name="Note 2 7" xfId="44576"/>
    <cellStyle name="Note 2 8" xfId="44577"/>
    <cellStyle name="Note 2 9" xfId="44578"/>
    <cellStyle name="Note 20" xfId="44579"/>
    <cellStyle name="Note 20 2" xfId="44580"/>
    <cellStyle name="Note 20 2 2" xfId="44581"/>
    <cellStyle name="Note 20 3" xfId="44582"/>
    <cellStyle name="Note 21" xfId="44583"/>
    <cellStyle name="Note 21 2" xfId="44584"/>
    <cellStyle name="Note 21 2 2" xfId="44585"/>
    <cellStyle name="Note 21 3" xfId="44586"/>
    <cellStyle name="Note 22" xfId="44587"/>
    <cellStyle name="Note 22 2" xfId="44588"/>
    <cellStyle name="Note 22 2 2" xfId="44589"/>
    <cellStyle name="Note 22 3" xfId="44590"/>
    <cellStyle name="Note 23" xfId="44591"/>
    <cellStyle name="Note 23 2" xfId="44592"/>
    <cellStyle name="Note 23 2 2" xfId="44593"/>
    <cellStyle name="Note 23 3" xfId="44594"/>
    <cellStyle name="Note 24" xfId="44595"/>
    <cellStyle name="Note 24 2" xfId="44596"/>
    <cellStyle name="Note 24 2 2" xfId="44597"/>
    <cellStyle name="Note 24 3" xfId="44598"/>
    <cellStyle name="Note 25" xfId="44599"/>
    <cellStyle name="Note 25 2" xfId="44600"/>
    <cellStyle name="Note 26" xfId="44601"/>
    <cellStyle name="Note 26 2" xfId="44602"/>
    <cellStyle name="Note 27" xfId="44603"/>
    <cellStyle name="Note 27 2" xfId="44604"/>
    <cellStyle name="Note 28" xfId="44605"/>
    <cellStyle name="Note 28 2" xfId="44606"/>
    <cellStyle name="Note 29" xfId="44607"/>
    <cellStyle name="Note 29 2" xfId="44608"/>
    <cellStyle name="Note 3" xfId="44609"/>
    <cellStyle name="Note 3 10" xfId="44610"/>
    <cellStyle name="Note 3 11" xfId="44611"/>
    <cellStyle name="Note 3 12" xfId="44612"/>
    <cellStyle name="Note 3 13" xfId="44613"/>
    <cellStyle name="Note 3 14" xfId="44614"/>
    <cellStyle name="Note 3 2" xfId="44615"/>
    <cellStyle name="Note 3 2 10" xfId="44616"/>
    <cellStyle name="Note 3 2 11" xfId="44617"/>
    <cellStyle name="Note 3 2 12" xfId="44618"/>
    <cellStyle name="Note 3 2 2" xfId="44619"/>
    <cellStyle name="Note 3 2 2 2" xfId="44620"/>
    <cellStyle name="Note 3 2 3" xfId="44621"/>
    <cellStyle name="Note 3 2 3 2" xfId="44622"/>
    <cellStyle name="Note 3 2 4" xfId="44623"/>
    <cellStyle name="Note 3 2 5" xfId="44624"/>
    <cellStyle name="Note 3 2 6" xfId="44625"/>
    <cellStyle name="Note 3 2 7" xfId="44626"/>
    <cellStyle name="Note 3 2 8" xfId="44627"/>
    <cellStyle name="Note 3 2 9" xfId="44628"/>
    <cellStyle name="Note 3 3" xfId="44629"/>
    <cellStyle name="Note 3 3 2" xfId="44630"/>
    <cellStyle name="Note 3 4" xfId="44631"/>
    <cellStyle name="Note 3 4 2" xfId="44632"/>
    <cellStyle name="Note 3 5" xfId="44633"/>
    <cellStyle name="Note 3 6" xfId="44634"/>
    <cellStyle name="Note 3 7" xfId="44635"/>
    <cellStyle name="Note 3 8" xfId="44636"/>
    <cellStyle name="Note 3 9" xfId="44637"/>
    <cellStyle name="Note 30" xfId="44638"/>
    <cellStyle name="Note 30 2" xfId="44639"/>
    <cellStyle name="Note 31" xfId="44640"/>
    <cellStyle name="Note 32" xfId="44641"/>
    <cellStyle name="Note 4" xfId="44642"/>
    <cellStyle name="Note 4 10" xfId="44643"/>
    <cellStyle name="Note 4 11" xfId="44644"/>
    <cellStyle name="Note 4 12" xfId="44645"/>
    <cellStyle name="Note 4 13" xfId="44646"/>
    <cellStyle name="Note 4 14" xfId="44647"/>
    <cellStyle name="Note 4 2" xfId="44648"/>
    <cellStyle name="Note 4 2 10" xfId="44649"/>
    <cellStyle name="Note 4 2 11" xfId="44650"/>
    <cellStyle name="Note 4 2 12" xfId="44651"/>
    <cellStyle name="Note 4 2 2" xfId="44652"/>
    <cellStyle name="Note 4 2 2 2" xfId="44653"/>
    <cellStyle name="Note 4 2 3" xfId="44654"/>
    <cellStyle name="Note 4 2 3 2" xfId="44655"/>
    <cellStyle name="Note 4 2 4" xfId="44656"/>
    <cellStyle name="Note 4 2 5" xfId="44657"/>
    <cellStyle name="Note 4 2 6" xfId="44658"/>
    <cellStyle name="Note 4 2 7" xfId="44659"/>
    <cellStyle name="Note 4 2 8" xfId="44660"/>
    <cellStyle name="Note 4 2 9" xfId="44661"/>
    <cellStyle name="Note 4 3" xfId="44662"/>
    <cellStyle name="Note 4 3 2" xfId="44663"/>
    <cellStyle name="Note 4 4" xfId="44664"/>
    <cellStyle name="Note 4 4 2" xfId="44665"/>
    <cellStyle name="Note 4 5" xfId="44666"/>
    <cellStyle name="Note 4 6" xfId="44667"/>
    <cellStyle name="Note 4 7" xfId="44668"/>
    <cellStyle name="Note 4 8" xfId="44669"/>
    <cellStyle name="Note 4 9" xfId="44670"/>
    <cellStyle name="Note 5" xfId="44671"/>
    <cellStyle name="Note 5 10" xfId="44672"/>
    <cellStyle name="Note 5 11" xfId="44673"/>
    <cellStyle name="Note 5 12" xfId="44674"/>
    <cellStyle name="Note 5 13" xfId="44675"/>
    <cellStyle name="Note 5 14" xfId="44676"/>
    <cellStyle name="Note 5 15" xfId="44677"/>
    <cellStyle name="Note 5 16" xfId="44678"/>
    <cellStyle name="Note 5 2" xfId="44679"/>
    <cellStyle name="Note 5 2 10" xfId="44680"/>
    <cellStyle name="Note 5 2 11" xfId="44681"/>
    <cellStyle name="Note 5 2 12" xfId="44682"/>
    <cellStyle name="Note 5 2 13" xfId="44683"/>
    <cellStyle name="Note 5 2 2" xfId="44684"/>
    <cellStyle name="Note 5 2 2 2" xfId="44685"/>
    <cellStyle name="Note 5 2 3" xfId="44686"/>
    <cellStyle name="Note 5 2 3 2" xfId="44687"/>
    <cellStyle name="Note 5 2 4" xfId="44688"/>
    <cellStyle name="Note 5 2 5" xfId="44689"/>
    <cellStyle name="Note 5 2 6" xfId="44690"/>
    <cellStyle name="Note 5 2 7" xfId="44691"/>
    <cellStyle name="Note 5 2 8" xfId="44692"/>
    <cellStyle name="Note 5 2 9" xfId="44693"/>
    <cellStyle name="Note 5 3" xfId="44694"/>
    <cellStyle name="Note 5 3 2" xfId="44695"/>
    <cellStyle name="Note 5 4" xfId="44696"/>
    <cellStyle name="Note 5 4 2" xfId="44697"/>
    <cellStyle name="Note 5 5" xfId="44698"/>
    <cellStyle name="Note 5 6" xfId="44699"/>
    <cellStyle name="Note 5 7" xfId="44700"/>
    <cellStyle name="Note 5 8" xfId="44701"/>
    <cellStyle name="Note 5 9" xfId="44702"/>
    <cellStyle name="Note 6" xfId="44703"/>
    <cellStyle name="Note 6 2" xfId="44704"/>
    <cellStyle name="Note 6 2 2" xfId="44705"/>
    <cellStyle name="Note 6 3" xfId="44706"/>
    <cellStyle name="Note 6 4" xfId="44707"/>
    <cellStyle name="Note 6 5" xfId="44708"/>
    <cellStyle name="Note 7" xfId="44709"/>
    <cellStyle name="Note 7 2" xfId="44710"/>
    <cellStyle name="Note 7 2 2" xfId="44711"/>
    <cellStyle name="Note 7 3" xfId="44712"/>
    <cellStyle name="Note 7 4" xfId="44713"/>
    <cellStyle name="Note 7 5" xfId="44714"/>
    <cellStyle name="Note 8" xfId="44715"/>
    <cellStyle name="Note 8 2" xfId="44716"/>
    <cellStyle name="Note 8 2 2" xfId="44717"/>
    <cellStyle name="Note 8 3" xfId="44718"/>
    <cellStyle name="Note 9" xfId="44719"/>
    <cellStyle name="Note 9 2" xfId="44720"/>
    <cellStyle name="Note 9 2 2" xfId="44721"/>
    <cellStyle name="Note 9 3" xfId="44722"/>
    <cellStyle name="num" xfId="44723"/>
    <cellStyle name="Number0DecimalStyle" xfId="44724"/>
    <cellStyle name="Number0DecimalStyle 2" xfId="44725"/>
    <cellStyle name="Number0DecimalStyle 3" xfId="44726"/>
    <cellStyle name="Number10DecimalStyle" xfId="44727"/>
    <cellStyle name="Number10DecimalStyle 2" xfId="44728"/>
    <cellStyle name="Number10DecimalStyle 3" xfId="44729"/>
    <cellStyle name="Number1DecimalStyle" xfId="44730"/>
    <cellStyle name="Number1DecimalStyle 2" xfId="44731"/>
    <cellStyle name="Number1DecimalStyle 3" xfId="44732"/>
    <cellStyle name="Number2DecimalStyle" xfId="44733"/>
    <cellStyle name="Number2DecimalStyle 2" xfId="44734"/>
    <cellStyle name="Number2DecimalStyle 3" xfId="44735"/>
    <cellStyle name="Number3DecimalStyle" xfId="44736"/>
    <cellStyle name="Number3DecimalStyle 2" xfId="44737"/>
    <cellStyle name="Number3DecimalStyle 3" xfId="44738"/>
    <cellStyle name="Number4DecimalStyle" xfId="44739"/>
    <cellStyle name="Number4DecimalStyle 2" xfId="44740"/>
    <cellStyle name="Number4DecimalStyle 3" xfId="44741"/>
    <cellStyle name="Number5DecimalStyle" xfId="44742"/>
    <cellStyle name="Number5DecimalStyle 2" xfId="44743"/>
    <cellStyle name="Number5DecimalStyle 3" xfId="44744"/>
    <cellStyle name="Number6DecimalStyle" xfId="44745"/>
    <cellStyle name="Number6DecimalStyle 2" xfId="44746"/>
    <cellStyle name="Number6DecimalStyle 3" xfId="44747"/>
    <cellStyle name="Number7DecimalStyle" xfId="44748"/>
    <cellStyle name="Number7DecimalStyle 2" xfId="44749"/>
    <cellStyle name="Number7DecimalStyle 3" xfId="44750"/>
    <cellStyle name="Number8DecimalStyle" xfId="44751"/>
    <cellStyle name="Number8DecimalStyle 2" xfId="44752"/>
    <cellStyle name="Number8DecimalStyle 3" xfId="44753"/>
    <cellStyle name="Number9DecimalStyle" xfId="44754"/>
    <cellStyle name="Number9DecimalStyle 2" xfId="44755"/>
    <cellStyle name="Number9DecimalStyle 3" xfId="44756"/>
    <cellStyle name="Numbers" xfId="44757"/>
    <cellStyle name="Numbers - Bold" xfId="44758"/>
    <cellStyle name="Numbers - Bold - Italic" xfId="44759"/>
    <cellStyle name="Numbers - Bold 2" xfId="44760"/>
    <cellStyle name="Numbers - Bold 3" xfId="44761"/>
    <cellStyle name="Numbers - Bold 4" xfId="44762"/>
    <cellStyle name="Numbers - Bold 5" xfId="44763"/>
    <cellStyle name="Numbers - Bold 6" xfId="44764"/>
    <cellStyle name="Numbers - Bold 7" xfId="44765"/>
    <cellStyle name="Numbers - Bold 8" xfId="44766"/>
    <cellStyle name="Numbers - Bold_1pager28" xfId="44767"/>
    <cellStyle name="Numbers - Large" xfId="44768"/>
    <cellStyle name="Numbers 2" xfId="44769"/>
    <cellStyle name="Numbers 3" xfId="44770"/>
    <cellStyle name="Numbers 4" xfId="44771"/>
    <cellStyle name="Numbers_Aquilo_Aaron_20071116" xfId="44772"/>
    <cellStyle name="Nᓯrmal_vstr_pro" xfId="44773"/>
    <cellStyle name="oca" xfId="44774"/>
    <cellStyle name="oca 10" xfId="44775"/>
    <cellStyle name="oca 11" xfId="44776"/>
    <cellStyle name="oca 12" xfId="44777"/>
    <cellStyle name="oca 13" xfId="44778"/>
    <cellStyle name="oca 14" xfId="44779"/>
    <cellStyle name="oca 15" xfId="44780"/>
    <cellStyle name="oca 16" xfId="44781"/>
    <cellStyle name="oca 17" xfId="44782"/>
    <cellStyle name="oca 18" xfId="44783"/>
    <cellStyle name="oca 19" xfId="44784"/>
    <cellStyle name="oca 2" xfId="44785"/>
    <cellStyle name="oca 20" xfId="44786"/>
    <cellStyle name="oca 3" xfId="44787"/>
    <cellStyle name="oca 4" xfId="44788"/>
    <cellStyle name="oca 5" xfId="44789"/>
    <cellStyle name="oca 6" xfId="44790"/>
    <cellStyle name="oca 7" xfId="44791"/>
    <cellStyle name="oca 8" xfId="44792"/>
    <cellStyle name="oca 9" xfId="44793"/>
    <cellStyle name="Œ…‹æØ‚è [0.00]_guyan" xfId="44794"/>
    <cellStyle name="Œ…‹æØ‚è_guyan" xfId="44795"/>
    <cellStyle name="onedec" xfId="44796"/>
    <cellStyle name="Options_inputs" xfId="44797"/>
    <cellStyle name="Outline" xfId="44798"/>
    <cellStyle name="Outlined" xfId="44799"/>
    <cellStyle name="Outlined 2" xfId="44800"/>
    <cellStyle name="Outlined 2 2" xfId="44801"/>
    <cellStyle name="Outlined 2 3" xfId="44802"/>
    <cellStyle name="Outlined 2 4" xfId="44803"/>
    <cellStyle name="Outlined 2 5" xfId="44804"/>
    <cellStyle name="Outlined 3" xfId="44805"/>
    <cellStyle name="Outlined 3 2" xfId="44806"/>
    <cellStyle name="Outlined 3 3" xfId="44807"/>
    <cellStyle name="Outlined 4" xfId="44808"/>
    <cellStyle name="Outlined 5" xfId="44809"/>
    <cellStyle name="Outlined 6" xfId="44810"/>
    <cellStyle name="Outlined 7" xfId="44811"/>
    <cellStyle name="Output 10" xfId="44812"/>
    <cellStyle name="Output 10 2" xfId="44813"/>
    <cellStyle name="Output 11" xfId="44814"/>
    <cellStyle name="Output 11 2" xfId="44815"/>
    <cellStyle name="Output 12" xfId="44816"/>
    <cellStyle name="Output 12 2" xfId="44817"/>
    <cellStyle name="Output 13" xfId="44818"/>
    <cellStyle name="Output 13 2" xfId="44819"/>
    <cellStyle name="Output 14" xfId="44820"/>
    <cellStyle name="Output 14 2" xfId="44821"/>
    <cellStyle name="Output 15" xfId="44822"/>
    <cellStyle name="Output 15 2" xfId="44823"/>
    <cellStyle name="Output 16" xfId="44824"/>
    <cellStyle name="Output 16 2" xfId="44825"/>
    <cellStyle name="Output 17" xfId="44826"/>
    <cellStyle name="Output 17 2" xfId="44827"/>
    <cellStyle name="Output 18" xfId="44828"/>
    <cellStyle name="Output 18 2" xfId="44829"/>
    <cellStyle name="Output 19" xfId="44830"/>
    <cellStyle name="Output 19 2" xfId="44831"/>
    <cellStyle name="Output 2" xfId="44832"/>
    <cellStyle name="Output 2 2" xfId="44833"/>
    <cellStyle name="Output 2 2 2" xfId="44834"/>
    <cellStyle name="Output 2 2 3" xfId="44835"/>
    <cellStyle name="Output 2 2 4" xfId="44836"/>
    <cellStyle name="Output 2 3" xfId="44837"/>
    <cellStyle name="Output 2 3 2" xfId="44838"/>
    <cellStyle name="Output 2 3 3" xfId="44839"/>
    <cellStyle name="Output 2 4" xfId="44840"/>
    <cellStyle name="Output 2 5" xfId="44841"/>
    <cellStyle name="Output 2 6" xfId="44842"/>
    <cellStyle name="Output 2 7" xfId="44843"/>
    <cellStyle name="Output 2 8" xfId="44844"/>
    <cellStyle name="Output 20" xfId="44845"/>
    <cellStyle name="Output 20 2" xfId="44846"/>
    <cellStyle name="Output 21" xfId="44847"/>
    <cellStyle name="Output 21 2" xfId="44848"/>
    <cellStyle name="Output 22" xfId="44849"/>
    <cellStyle name="Output 22 2" xfId="44850"/>
    <cellStyle name="Output 23" xfId="44851"/>
    <cellStyle name="Output 23 2" xfId="44852"/>
    <cellStyle name="Output 24" xfId="44853"/>
    <cellStyle name="Output 24 2" xfId="44854"/>
    <cellStyle name="Output 25" xfId="44855"/>
    <cellStyle name="Output 26" xfId="44856"/>
    <cellStyle name="Output 27" xfId="44857"/>
    <cellStyle name="Output 28" xfId="44858"/>
    <cellStyle name="Output 29" xfId="44859"/>
    <cellStyle name="Output 3" xfId="44860"/>
    <cellStyle name="Output 3 2" xfId="44861"/>
    <cellStyle name="Output 3 2 2" xfId="44862"/>
    <cellStyle name="Output 3 3" xfId="44863"/>
    <cellStyle name="Output 3 4" xfId="44864"/>
    <cellStyle name="Output 3 5" xfId="44865"/>
    <cellStyle name="Output 30" xfId="44866"/>
    <cellStyle name="Output 31" xfId="44867"/>
    <cellStyle name="Output 32" xfId="44868"/>
    <cellStyle name="Output 4" xfId="44869"/>
    <cellStyle name="Output 4 2" xfId="44870"/>
    <cellStyle name="Output 4 3" xfId="44871"/>
    <cellStyle name="Output 4 4" xfId="44872"/>
    <cellStyle name="Output 4 5" xfId="44873"/>
    <cellStyle name="Output 5" xfId="44874"/>
    <cellStyle name="Output 5 2" xfId="44875"/>
    <cellStyle name="Output 5 3" xfId="44876"/>
    <cellStyle name="Output 5 4" xfId="44877"/>
    <cellStyle name="Output 5 5" xfId="44878"/>
    <cellStyle name="Output 6" xfId="44879"/>
    <cellStyle name="Output 6 2" xfId="44880"/>
    <cellStyle name="Output 7" xfId="44881"/>
    <cellStyle name="Output 7 2" xfId="44882"/>
    <cellStyle name="Output 8" xfId="44883"/>
    <cellStyle name="Output 8 2" xfId="44884"/>
    <cellStyle name="Output 9" xfId="44885"/>
    <cellStyle name="Output 9 2" xfId="44886"/>
    <cellStyle name="Output1_Back" xfId="44887"/>
    <cellStyle name="p" xfId="44888"/>
    <cellStyle name="p." xfId="44889"/>
    <cellStyle name="p. 10" xfId="44890"/>
    <cellStyle name="p. 11" xfId="44891"/>
    <cellStyle name="p. 12" xfId="44892"/>
    <cellStyle name="p. 13" xfId="44893"/>
    <cellStyle name="p. 14" xfId="44894"/>
    <cellStyle name="p. 15" xfId="44895"/>
    <cellStyle name="p. 16" xfId="44896"/>
    <cellStyle name="p. 17" xfId="44897"/>
    <cellStyle name="p. 18" xfId="44898"/>
    <cellStyle name="p. 19" xfId="44899"/>
    <cellStyle name="p. 2" xfId="44900"/>
    <cellStyle name="p. 20" xfId="44901"/>
    <cellStyle name="p. 3" xfId="44902"/>
    <cellStyle name="p. 4" xfId="44903"/>
    <cellStyle name="p. 5" xfId="44904"/>
    <cellStyle name="p. 6" xfId="44905"/>
    <cellStyle name="p. 7" xfId="44906"/>
    <cellStyle name="p. 8" xfId="44907"/>
    <cellStyle name="p. 9" xfId="44908"/>
    <cellStyle name="p`1" xfId="44909"/>
    <cellStyle name="p0" xfId="44910"/>
    <cellStyle name="p1" xfId="44911"/>
    <cellStyle name="p12" xfId="44912"/>
    <cellStyle name="p2" xfId="44913"/>
    <cellStyle name="p2 10" xfId="44914"/>
    <cellStyle name="p2 11" xfId="44915"/>
    <cellStyle name="p2 12" xfId="44916"/>
    <cellStyle name="p2 13" xfId="44917"/>
    <cellStyle name="p2 14" xfId="44918"/>
    <cellStyle name="p2 15" xfId="44919"/>
    <cellStyle name="p2 16" xfId="44920"/>
    <cellStyle name="p2 17" xfId="44921"/>
    <cellStyle name="p2 18" xfId="44922"/>
    <cellStyle name="p2 19" xfId="44923"/>
    <cellStyle name="p2 2" xfId="44924"/>
    <cellStyle name="p2 20" xfId="44925"/>
    <cellStyle name="p2 3" xfId="44926"/>
    <cellStyle name="p2 4" xfId="44927"/>
    <cellStyle name="p2 5" xfId="44928"/>
    <cellStyle name="p2 6" xfId="44929"/>
    <cellStyle name="p2 7" xfId="44930"/>
    <cellStyle name="p2 8" xfId="44931"/>
    <cellStyle name="p2 9" xfId="44932"/>
    <cellStyle name="p4" xfId="44933"/>
    <cellStyle name="Page Heading" xfId="44934"/>
    <cellStyle name="Page Heading Large" xfId="44935"/>
    <cellStyle name="Page Heading Large 10" xfId="44936"/>
    <cellStyle name="Page Heading Large 11" xfId="44937"/>
    <cellStyle name="Page Heading Large 12" xfId="44938"/>
    <cellStyle name="Page Heading Large 13" xfId="44939"/>
    <cellStyle name="Page Heading Large 14" xfId="44940"/>
    <cellStyle name="Page Heading Large 15" xfId="44941"/>
    <cellStyle name="Page Heading Large 16" xfId="44942"/>
    <cellStyle name="Page Heading Large 17" xfId="44943"/>
    <cellStyle name="Page Heading Large 18" xfId="44944"/>
    <cellStyle name="Page Heading Large 19" xfId="44945"/>
    <cellStyle name="Page Heading Large 2" xfId="44946"/>
    <cellStyle name="Page Heading Large 20" xfId="44947"/>
    <cellStyle name="Page Heading Large 3" xfId="44948"/>
    <cellStyle name="Page Heading Large 4" xfId="44949"/>
    <cellStyle name="Page Heading Large 5" xfId="44950"/>
    <cellStyle name="Page Heading Large 6" xfId="44951"/>
    <cellStyle name="Page Heading Large 7" xfId="44952"/>
    <cellStyle name="Page Heading Large 8" xfId="44953"/>
    <cellStyle name="Page Heading Large 9" xfId="44954"/>
    <cellStyle name="Page Heading Small" xfId="44955"/>
    <cellStyle name="Page Heading Small 10" xfId="44956"/>
    <cellStyle name="Page Heading Small 11" xfId="44957"/>
    <cellStyle name="Page Heading Small 12" xfId="44958"/>
    <cellStyle name="Page Heading Small 13" xfId="44959"/>
    <cellStyle name="Page Heading Small 14" xfId="44960"/>
    <cellStyle name="Page Heading Small 15" xfId="44961"/>
    <cellStyle name="Page Heading Small 16" xfId="44962"/>
    <cellStyle name="Page Heading Small 17" xfId="44963"/>
    <cellStyle name="Page Heading Small 18" xfId="44964"/>
    <cellStyle name="Page Heading Small 19" xfId="44965"/>
    <cellStyle name="Page Heading Small 2" xfId="44966"/>
    <cellStyle name="Page Heading Small 20" xfId="44967"/>
    <cellStyle name="Page Heading Small 3" xfId="44968"/>
    <cellStyle name="Page Heading Small 4" xfId="44969"/>
    <cellStyle name="Page Heading Small 5" xfId="44970"/>
    <cellStyle name="Page Heading Small 6" xfId="44971"/>
    <cellStyle name="Page Heading Small 7" xfId="44972"/>
    <cellStyle name="Page Heading Small 8" xfId="44973"/>
    <cellStyle name="Page Heading Small 9" xfId="44974"/>
    <cellStyle name="Page Number" xfId="44975"/>
    <cellStyle name="Page Number 10" xfId="44976"/>
    <cellStyle name="Page Number 11" xfId="44977"/>
    <cellStyle name="Page Number 12" xfId="44978"/>
    <cellStyle name="Page Number 13" xfId="44979"/>
    <cellStyle name="Page Number 14" xfId="44980"/>
    <cellStyle name="Page Number 15" xfId="44981"/>
    <cellStyle name="Page Number 16" xfId="44982"/>
    <cellStyle name="Page Number 17" xfId="44983"/>
    <cellStyle name="Page Number 18" xfId="44984"/>
    <cellStyle name="Page Number 19" xfId="44985"/>
    <cellStyle name="Page Number 2" xfId="44986"/>
    <cellStyle name="Page Number 20" xfId="44987"/>
    <cellStyle name="Page Number 3" xfId="44988"/>
    <cellStyle name="Page Number 4" xfId="44989"/>
    <cellStyle name="Page Number 5" xfId="44990"/>
    <cellStyle name="Page Number 6" xfId="44991"/>
    <cellStyle name="Page Number 7" xfId="44992"/>
    <cellStyle name="Page Number 8" xfId="44993"/>
    <cellStyle name="Page Number 9" xfId="44994"/>
    <cellStyle name="Page Title" xfId="44995"/>
    <cellStyle name="PageSubTitle" xfId="44996"/>
    <cellStyle name="PageTitle" xfId="44997"/>
    <cellStyle name="pct2_yr-yr" xfId="44998"/>
    <cellStyle name="Percent" xfId="51154" builtinId="5"/>
    <cellStyle name="Percent (0)" xfId="44999"/>
    <cellStyle name="Percent (0) 2" xfId="45000"/>
    <cellStyle name="Percent (1)" xfId="45001"/>
    <cellStyle name="Percent [0]" xfId="45002"/>
    <cellStyle name="Percent [0] 2" xfId="45003"/>
    <cellStyle name="Percent [0] 2 2" xfId="45004"/>
    <cellStyle name="Percent [0] 2 3" xfId="45005"/>
    <cellStyle name="Percent [0] 3" xfId="45006"/>
    <cellStyle name="Percent [0] 3 2" xfId="45007"/>
    <cellStyle name="Percent [0] 4" xfId="45008"/>
    <cellStyle name="Percent [1]" xfId="45009"/>
    <cellStyle name="Percent [1] 2" xfId="45010"/>
    <cellStyle name="Percent [1] 2 2" xfId="45011"/>
    <cellStyle name="Percent [1] 2 3" xfId="45012"/>
    <cellStyle name="Percent [1] 3" xfId="45013"/>
    <cellStyle name="Percent [1] 3 2" xfId="45014"/>
    <cellStyle name="Percent [1] 4" xfId="45015"/>
    <cellStyle name="Percent [2]" xfId="45016"/>
    <cellStyle name="Percent [2] 2" xfId="45017"/>
    <cellStyle name="Percent [2] 2 2" xfId="45018"/>
    <cellStyle name="Percent [2] 2 3" xfId="45019"/>
    <cellStyle name="Percent [2] 2 4" xfId="45020"/>
    <cellStyle name="Percent [2] 3" xfId="45021"/>
    <cellStyle name="Percent [2] 3 2" xfId="45022"/>
    <cellStyle name="Percent [2] 4" xfId="45023"/>
    <cellStyle name="Percent [2] 5" xfId="45024"/>
    <cellStyle name="Percent [2] 6" xfId="45025"/>
    <cellStyle name="Percent 1" xfId="45026"/>
    <cellStyle name="Percent 10" xfId="45027"/>
    <cellStyle name="Percent 10 2" xfId="45028"/>
    <cellStyle name="Percent 11" xfId="45029"/>
    <cellStyle name="Percent 11 2" xfId="45030"/>
    <cellStyle name="Percent 11 3" xfId="45031"/>
    <cellStyle name="Percent 11 4" xfId="45032"/>
    <cellStyle name="Percent 12" xfId="45033"/>
    <cellStyle name="Percent 12 2" xfId="45034"/>
    <cellStyle name="Percent 13" xfId="45035"/>
    <cellStyle name="Percent 14" xfId="45036"/>
    <cellStyle name="Percent 15" xfId="45037"/>
    <cellStyle name="Percent 16" xfId="45038"/>
    <cellStyle name="Percent 17" xfId="45039"/>
    <cellStyle name="Percent 18" xfId="45040"/>
    <cellStyle name="Percent 19" xfId="45041"/>
    <cellStyle name="Percent 2" xfId="45042"/>
    <cellStyle name="Percent 2 10" xfId="45043"/>
    <cellStyle name="Percent 2 11" xfId="45044"/>
    <cellStyle name="Percent 2 12" xfId="45045"/>
    <cellStyle name="Percent 2 13" xfId="45046"/>
    <cellStyle name="Percent 2 14" xfId="45047"/>
    <cellStyle name="Percent 2 15" xfId="45048"/>
    <cellStyle name="Percent 2 16" xfId="45049"/>
    <cellStyle name="Percent 2 17" xfId="45050"/>
    <cellStyle name="Percent 2 18" xfId="45051"/>
    <cellStyle name="Percent 2 19" xfId="45052"/>
    <cellStyle name="Percent 2 2" xfId="45053"/>
    <cellStyle name="Percent 2 2 2" xfId="45054"/>
    <cellStyle name="Percent 2 2 2 2" xfId="45055"/>
    <cellStyle name="Percent 2 2 3" xfId="45056"/>
    <cellStyle name="Percent 2 20" xfId="45057"/>
    <cellStyle name="Percent 2 21" xfId="45058"/>
    <cellStyle name="Percent 2 22" xfId="45059"/>
    <cellStyle name="Percent 2 23" xfId="45060"/>
    <cellStyle name="Percent 2 24" xfId="45061"/>
    <cellStyle name="Percent 2 25" xfId="45062"/>
    <cellStyle name="Percent 2 26" xfId="45063"/>
    <cellStyle name="Percent 2 27" xfId="45064"/>
    <cellStyle name="Percent 2 28" xfId="45065"/>
    <cellStyle name="Percent 2 29" xfId="45066"/>
    <cellStyle name="Percent 2 3" xfId="45067"/>
    <cellStyle name="Percent 2 3 2" xfId="45068"/>
    <cellStyle name="Percent 2 30" xfId="45069"/>
    <cellStyle name="Percent 2 31" xfId="45070"/>
    <cellStyle name="Percent 2 32" xfId="45071"/>
    <cellStyle name="Percent 2 33" xfId="45072"/>
    <cellStyle name="Percent 2 34" xfId="45073"/>
    <cellStyle name="Percent 2 35" xfId="45074"/>
    <cellStyle name="Percent 2 4" xfId="45075"/>
    <cellStyle name="Percent 2 4 2" xfId="45076"/>
    <cellStyle name="Percent 2 4 3" xfId="45077"/>
    <cellStyle name="Percent 2 5" xfId="45078"/>
    <cellStyle name="Percent 2 5 2" xfId="45079"/>
    <cellStyle name="Percent 2 6" xfId="45080"/>
    <cellStyle name="Percent 2 7" xfId="45081"/>
    <cellStyle name="Percent 2 8" xfId="45082"/>
    <cellStyle name="Percent 2 9" xfId="45083"/>
    <cellStyle name="percent 2 decimal" xfId="45084"/>
    <cellStyle name="Percent 2_$402.5M Debenture Schedule" xfId="45085"/>
    <cellStyle name="Percent 20" xfId="45086"/>
    <cellStyle name="Percent 21" xfId="45087"/>
    <cellStyle name="Percent 22" xfId="45088"/>
    <cellStyle name="Percent 23" xfId="45089"/>
    <cellStyle name="Percent 24" xfId="45090"/>
    <cellStyle name="Percent 25" xfId="45091"/>
    <cellStyle name="Percent 26" xfId="45092"/>
    <cellStyle name="Percent 27" xfId="45093"/>
    <cellStyle name="Percent 28" xfId="45094"/>
    <cellStyle name="Percent 29" xfId="45095"/>
    <cellStyle name="Percent 3" xfId="45096"/>
    <cellStyle name="Percent 3 2" xfId="45097"/>
    <cellStyle name="Percent 3 2 2" xfId="45098"/>
    <cellStyle name="Percent 3 2 3" xfId="45099"/>
    <cellStyle name="Percent 3 3" xfId="45100"/>
    <cellStyle name="Percent 3 3 2" xfId="45101"/>
    <cellStyle name="Percent 3 3 3" xfId="45102"/>
    <cellStyle name="Percent 3 3 4" xfId="45103"/>
    <cellStyle name="Percent 3 3 5" xfId="45104"/>
    <cellStyle name="Percent 3 4" xfId="45105"/>
    <cellStyle name="Percent 3 4 2" xfId="45106"/>
    <cellStyle name="Percent 3 4 3" xfId="45107"/>
    <cellStyle name="Percent 3 4 4" xfId="45108"/>
    <cellStyle name="Percent 3 5" xfId="45109"/>
    <cellStyle name="Percent 3 6" xfId="45110"/>
    <cellStyle name="Percent 3 7" xfId="51079"/>
    <cellStyle name="Percent 30" xfId="45111"/>
    <cellStyle name="Percent 31" xfId="45112"/>
    <cellStyle name="Percent 32" xfId="45113"/>
    <cellStyle name="Percent 33" xfId="45114"/>
    <cellStyle name="Percent 34" xfId="45115"/>
    <cellStyle name="Percent 35" xfId="45116"/>
    <cellStyle name="Percent 36" xfId="45117"/>
    <cellStyle name="Percent 37" xfId="45118"/>
    <cellStyle name="Percent 38" xfId="45119"/>
    <cellStyle name="Percent 39" xfId="45120"/>
    <cellStyle name="Percent 4" xfId="45121"/>
    <cellStyle name="Percent 4 2" xfId="45122"/>
    <cellStyle name="Percent 4 2 2" xfId="45123"/>
    <cellStyle name="Percent 4 3" xfId="45124"/>
    <cellStyle name="Percent 4 4" xfId="45125"/>
    <cellStyle name="Percent 4 5" xfId="45126"/>
    <cellStyle name="Percent 40" xfId="45127"/>
    <cellStyle name="Percent 41" xfId="45128"/>
    <cellStyle name="Percent 42" xfId="45129"/>
    <cellStyle name="Percent 43" xfId="45130"/>
    <cellStyle name="Percent 44" xfId="45131"/>
    <cellStyle name="Percent 45" xfId="45132"/>
    <cellStyle name="Percent 46" xfId="45133"/>
    <cellStyle name="Percent 47" xfId="45134"/>
    <cellStyle name="Percent 48" xfId="45135"/>
    <cellStyle name="Percent 49" xfId="45136"/>
    <cellStyle name="Percent 5" xfId="45137"/>
    <cellStyle name="Percent 5 2" xfId="45138"/>
    <cellStyle name="Percent 5 2 2" xfId="45139"/>
    <cellStyle name="Percent 5 3" xfId="45140"/>
    <cellStyle name="Percent 5 3 2" xfId="45141"/>
    <cellStyle name="Percent 5 4" xfId="45142"/>
    <cellStyle name="Percent 50" xfId="45143"/>
    <cellStyle name="Percent 51" xfId="45144"/>
    <cellStyle name="Percent 52" xfId="45145"/>
    <cellStyle name="Percent 53" xfId="45146"/>
    <cellStyle name="Percent 54" xfId="45147"/>
    <cellStyle name="Percent 55" xfId="45148"/>
    <cellStyle name="Percent 56" xfId="45149"/>
    <cellStyle name="Percent 57" xfId="45150"/>
    <cellStyle name="Percent 58" xfId="45151"/>
    <cellStyle name="Percent 59" xfId="45152"/>
    <cellStyle name="Percent 6" xfId="45153"/>
    <cellStyle name="Percent 6 2" xfId="45154"/>
    <cellStyle name="Percent 6 2 2" xfId="45155"/>
    <cellStyle name="Percent 6 3" xfId="45156"/>
    <cellStyle name="Percent 60" xfId="45157"/>
    <cellStyle name="Percent 61" xfId="45158"/>
    <cellStyle name="Percent 62" xfId="45159"/>
    <cellStyle name="Percent 63" xfId="51038"/>
    <cellStyle name="Percent 64" xfId="51040"/>
    <cellStyle name="Percent 65" xfId="51043"/>
    <cellStyle name="Percent 66" xfId="51049"/>
    <cellStyle name="Percent 67" xfId="51153"/>
    <cellStyle name="Percent 68" xfId="51156"/>
    <cellStyle name="Percent 7" xfId="45160"/>
    <cellStyle name="Percent 7 2" xfId="45161"/>
    <cellStyle name="Percent 7 2 2" xfId="45162"/>
    <cellStyle name="Percent 7 3" xfId="45163"/>
    <cellStyle name="Percent 8" xfId="45164"/>
    <cellStyle name="Percent 8 2" xfId="45165"/>
    <cellStyle name="Percent 9" xfId="45166"/>
    <cellStyle name="Percent 9 2" xfId="45167"/>
    <cellStyle name="Percent 9 2 2" xfId="45168"/>
    <cellStyle name="Percent 9 3" xfId="45169"/>
    <cellStyle name="Percent 9 4" xfId="45170"/>
    <cellStyle name="Percent 9 5" xfId="45171"/>
    <cellStyle name="Percent Hard" xfId="45172"/>
    <cellStyle name="Percent.00" xfId="45173"/>
    <cellStyle name="Percent[0]" xfId="45174"/>
    <cellStyle name="Percent[1]" xfId="45175"/>
    <cellStyle name="Percent[1] 10" xfId="45176"/>
    <cellStyle name="Percent[1] 11" xfId="45177"/>
    <cellStyle name="Percent[1] 12" xfId="45178"/>
    <cellStyle name="Percent[1] 13" xfId="45179"/>
    <cellStyle name="Percent[1] 14" xfId="45180"/>
    <cellStyle name="Percent[1] 15" xfId="45181"/>
    <cellStyle name="Percent[1] 16" xfId="45182"/>
    <cellStyle name="Percent[1] 17" xfId="45183"/>
    <cellStyle name="Percent[1] 18" xfId="45184"/>
    <cellStyle name="Percent[1] 2" xfId="45185"/>
    <cellStyle name="Percent[1] 2 2" xfId="45186"/>
    <cellStyle name="Percent[1] 2 3" xfId="45187"/>
    <cellStyle name="Percent[1] 2 4" xfId="45188"/>
    <cellStyle name="Percent[1] 2 5" xfId="45189"/>
    <cellStyle name="Percent[1] 2 6" xfId="45190"/>
    <cellStyle name="Percent[1] 2 7" xfId="45191"/>
    <cellStyle name="Percent[1] 2 8" xfId="45192"/>
    <cellStyle name="Percent[1] 3" xfId="45193"/>
    <cellStyle name="Percent[1] 3 2" xfId="45194"/>
    <cellStyle name="Percent[1] 3 3" xfId="45195"/>
    <cellStyle name="Percent[1] 3 4" xfId="45196"/>
    <cellStyle name="Percent[1] 3 5" xfId="45197"/>
    <cellStyle name="Percent[1] 3 6" xfId="45198"/>
    <cellStyle name="Percent[1] 3 7" xfId="45199"/>
    <cellStyle name="Percent[1] 3 8" xfId="45200"/>
    <cellStyle name="Percent[1] 4" xfId="45201"/>
    <cellStyle name="Percent[1] 4 2" xfId="45202"/>
    <cellStyle name="Percent[1] 4 3" xfId="45203"/>
    <cellStyle name="Percent[1] 4 4" xfId="45204"/>
    <cellStyle name="Percent[1] 4 5" xfId="45205"/>
    <cellStyle name="Percent[1] 4 6" xfId="45206"/>
    <cellStyle name="Percent[1] 4 7" xfId="45207"/>
    <cellStyle name="Percent[1] 4 8" xfId="45208"/>
    <cellStyle name="Percent[1] 5" xfId="45209"/>
    <cellStyle name="Percent[1] 5 10" xfId="45210"/>
    <cellStyle name="Percent[1] 5 11" xfId="45211"/>
    <cellStyle name="Percent[1] 5 12" xfId="45212"/>
    <cellStyle name="Percent[1] 5 13" xfId="45213"/>
    <cellStyle name="Percent[1] 5 14" xfId="45214"/>
    <cellStyle name="Percent[1] 5 15" xfId="45215"/>
    <cellStyle name="Percent[1] 5 16" xfId="45216"/>
    <cellStyle name="Percent[1] 5 17" xfId="45217"/>
    <cellStyle name="Percent[1] 5 18" xfId="45218"/>
    <cellStyle name="Percent[1] 5 2" xfId="45219"/>
    <cellStyle name="Percent[1] 5 3" xfId="45220"/>
    <cellStyle name="Percent[1] 5 4" xfId="45221"/>
    <cellStyle name="Percent[1] 5 5" xfId="45222"/>
    <cellStyle name="Percent[1] 5 6" xfId="45223"/>
    <cellStyle name="Percent[1] 5 7" xfId="45224"/>
    <cellStyle name="Percent[1] 5 8" xfId="45225"/>
    <cellStyle name="Percent[1] 5 9" xfId="45226"/>
    <cellStyle name="Percent[1] 6" xfId="45227"/>
    <cellStyle name="Percent[1] 6 10" xfId="45228"/>
    <cellStyle name="Percent[1] 6 11" xfId="45229"/>
    <cellStyle name="Percent[1] 6 12" xfId="45230"/>
    <cellStyle name="Percent[1] 6 13" xfId="45231"/>
    <cellStyle name="Percent[1] 6 14" xfId="45232"/>
    <cellStyle name="Percent[1] 6 15" xfId="45233"/>
    <cellStyle name="Percent[1] 6 16" xfId="45234"/>
    <cellStyle name="Percent[1] 6 17" xfId="45235"/>
    <cellStyle name="Percent[1] 6 18" xfId="45236"/>
    <cellStyle name="Percent[1] 6 2" xfId="45237"/>
    <cellStyle name="Percent[1] 6 3" xfId="45238"/>
    <cellStyle name="Percent[1] 6 4" xfId="45239"/>
    <cellStyle name="Percent[1] 6 5" xfId="45240"/>
    <cellStyle name="Percent[1] 6 6" xfId="45241"/>
    <cellStyle name="Percent[1] 6 7" xfId="45242"/>
    <cellStyle name="Percent[1] 6 8" xfId="45243"/>
    <cellStyle name="Percent[1] 6 9" xfId="45244"/>
    <cellStyle name="Percent[1] 7" xfId="45245"/>
    <cellStyle name="Percent[1] 7 10" xfId="45246"/>
    <cellStyle name="Percent[1] 7 11" xfId="45247"/>
    <cellStyle name="Percent[1] 7 12" xfId="45248"/>
    <cellStyle name="Percent[1] 7 13" xfId="45249"/>
    <cellStyle name="Percent[1] 7 14" xfId="45250"/>
    <cellStyle name="Percent[1] 7 15" xfId="45251"/>
    <cellStyle name="Percent[1] 7 16" xfId="45252"/>
    <cellStyle name="Percent[1] 7 17" xfId="45253"/>
    <cellStyle name="Percent[1] 7 18" xfId="45254"/>
    <cellStyle name="Percent[1] 7 2" xfId="45255"/>
    <cellStyle name="Percent[1] 7 3" xfId="45256"/>
    <cellStyle name="Percent[1] 7 4" xfId="45257"/>
    <cellStyle name="Percent[1] 7 5" xfId="45258"/>
    <cellStyle name="Percent[1] 7 6" xfId="45259"/>
    <cellStyle name="Percent[1] 7 7" xfId="45260"/>
    <cellStyle name="Percent[1] 7 8" xfId="45261"/>
    <cellStyle name="Percent[1] 7 9" xfId="45262"/>
    <cellStyle name="Percent[1] 8" xfId="45263"/>
    <cellStyle name="Percent[1] 9" xfId="45264"/>
    <cellStyle name="Percent[1]_2008 FPL Group Tax Workpapers" xfId="45265"/>
    <cellStyle name="Percent1" xfId="45266"/>
    <cellStyle name="Percentage" xfId="45267"/>
    <cellStyle name="Percentage 2" xfId="45268"/>
    <cellStyle name="PERCENTAGE 3" xfId="45269"/>
    <cellStyle name="Porcentagem_Modelo Merrill Lynch - Final" xfId="45270"/>
    <cellStyle name="pound" xfId="45271"/>
    <cellStyle name="pound 10" xfId="45272"/>
    <cellStyle name="pound 11" xfId="45273"/>
    <cellStyle name="pound 12" xfId="45274"/>
    <cellStyle name="pound 13" xfId="45275"/>
    <cellStyle name="pound 14" xfId="45276"/>
    <cellStyle name="pound 15" xfId="45277"/>
    <cellStyle name="pound 16" xfId="45278"/>
    <cellStyle name="pound 17" xfId="45279"/>
    <cellStyle name="pound 18" xfId="45280"/>
    <cellStyle name="pound 19" xfId="45281"/>
    <cellStyle name="pound 2" xfId="45282"/>
    <cellStyle name="pound 20" xfId="45283"/>
    <cellStyle name="pound 3" xfId="45284"/>
    <cellStyle name="pound 4" xfId="45285"/>
    <cellStyle name="pound 5" xfId="45286"/>
    <cellStyle name="pound 6" xfId="45287"/>
    <cellStyle name="pound 7" xfId="45288"/>
    <cellStyle name="pound 8" xfId="45289"/>
    <cellStyle name="pound 9" xfId="45290"/>
    <cellStyle name="Pounds2" xfId="45291"/>
    <cellStyle name="Pounds2 10" xfId="45292"/>
    <cellStyle name="Pounds2 11" xfId="45293"/>
    <cellStyle name="Pounds2 12" xfId="45294"/>
    <cellStyle name="Pounds2 13" xfId="45295"/>
    <cellStyle name="Pounds2 14" xfId="45296"/>
    <cellStyle name="Pounds2 15" xfId="45297"/>
    <cellStyle name="Pounds2 16" xfId="45298"/>
    <cellStyle name="Pounds2 17" xfId="45299"/>
    <cellStyle name="Pounds2 18" xfId="45300"/>
    <cellStyle name="Pounds2 19" xfId="45301"/>
    <cellStyle name="Pounds2 2" xfId="45302"/>
    <cellStyle name="Pounds2 20" xfId="45303"/>
    <cellStyle name="Pounds2 3" xfId="45304"/>
    <cellStyle name="Pounds2 4" xfId="45305"/>
    <cellStyle name="Pounds2 5" xfId="45306"/>
    <cellStyle name="Pounds2 6" xfId="45307"/>
    <cellStyle name="Pounds2 7" xfId="45308"/>
    <cellStyle name="Pounds2 8" xfId="45309"/>
    <cellStyle name="Pounds2 9" xfId="45310"/>
    <cellStyle name="Power Price" xfId="45311"/>
    <cellStyle name="Power Price 2" xfId="45312"/>
    <cellStyle name="Power Price 2 2" xfId="45313"/>
    <cellStyle name="Power Price 2 3" xfId="45314"/>
    <cellStyle name="Power Price 3" xfId="45315"/>
    <cellStyle name="Power Price 3 2" xfId="45316"/>
    <cellStyle name="Power Price 4" xfId="45317"/>
    <cellStyle name="Present Value" xfId="45318"/>
    <cellStyle name="Present Value 2" xfId="45319"/>
    <cellStyle name="Present Value 2 2" xfId="45320"/>
    <cellStyle name="Present Value 2 3" xfId="45321"/>
    <cellStyle name="Present Value 3" xfId="45322"/>
    <cellStyle name="Present Value 3 2" xfId="45323"/>
    <cellStyle name="Present Value 4" xfId="45324"/>
    <cellStyle name="Processing" xfId="45325"/>
    <cellStyle name="PSChar" xfId="45326"/>
    <cellStyle name="PSChar 2" xfId="45327"/>
    <cellStyle name="PSChar 2 10" xfId="45328"/>
    <cellStyle name="PSChar 2 11" xfId="45329"/>
    <cellStyle name="PSChar 2 12" xfId="45330"/>
    <cellStyle name="PSChar 2 13" xfId="45331"/>
    <cellStyle name="PSChar 2 14" xfId="45332"/>
    <cellStyle name="PSChar 2 15" xfId="45333"/>
    <cellStyle name="PSChar 2 16" xfId="45334"/>
    <cellStyle name="PSChar 2 17" xfId="45335"/>
    <cellStyle name="PSChar 2 18" xfId="45336"/>
    <cellStyle name="PSChar 2 19" xfId="45337"/>
    <cellStyle name="PSChar 2 2" xfId="45338"/>
    <cellStyle name="PSChar 2 20" xfId="45339"/>
    <cellStyle name="PSChar 2 21" xfId="45340"/>
    <cellStyle name="PSChar 2 22" xfId="45341"/>
    <cellStyle name="PSChar 2 23" xfId="45342"/>
    <cellStyle name="PSChar 2 24" xfId="45343"/>
    <cellStyle name="PSChar 2 25" xfId="45344"/>
    <cellStyle name="PSChar 2 26" xfId="45345"/>
    <cellStyle name="PSChar 2 27" xfId="45346"/>
    <cellStyle name="PSChar 2 28" xfId="45347"/>
    <cellStyle name="PSChar 2 29" xfId="45348"/>
    <cellStyle name="PSChar 2 3" xfId="45349"/>
    <cellStyle name="PSChar 2 30" xfId="45350"/>
    <cellStyle name="PSChar 2 4" xfId="45351"/>
    <cellStyle name="PSChar 2 5" xfId="45352"/>
    <cellStyle name="PSChar 2 6" xfId="45353"/>
    <cellStyle name="PSChar 2 7" xfId="45354"/>
    <cellStyle name="PSChar 2 8" xfId="45355"/>
    <cellStyle name="PSChar 2 9" xfId="45356"/>
    <cellStyle name="PSDate" xfId="45357"/>
    <cellStyle name="PSDate 2" xfId="45358"/>
    <cellStyle name="PSDate 2 10" xfId="45359"/>
    <cellStyle name="PSDate 2 11" xfId="45360"/>
    <cellStyle name="PSDate 2 12" xfId="45361"/>
    <cellStyle name="PSDate 2 13" xfId="45362"/>
    <cellStyle name="PSDate 2 14" xfId="45363"/>
    <cellStyle name="PSDate 2 15" xfId="45364"/>
    <cellStyle name="PSDate 2 16" xfId="45365"/>
    <cellStyle name="PSDate 2 17" xfId="45366"/>
    <cellStyle name="PSDate 2 18" xfId="45367"/>
    <cellStyle name="PSDate 2 19" xfId="45368"/>
    <cellStyle name="PSDate 2 2" xfId="45369"/>
    <cellStyle name="PSDate 2 20" xfId="45370"/>
    <cellStyle name="PSDate 2 21" xfId="45371"/>
    <cellStyle name="PSDate 2 22" xfId="45372"/>
    <cellStyle name="PSDate 2 23" xfId="45373"/>
    <cellStyle name="PSDate 2 24" xfId="45374"/>
    <cellStyle name="PSDate 2 25" xfId="45375"/>
    <cellStyle name="PSDate 2 26" xfId="45376"/>
    <cellStyle name="PSDate 2 27" xfId="45377"/>
    <cellStyle name="PSDate 2 28" xfId="45378"/>
    <cellStyle name="PSDate 2 29" xfId="45379"/>
    <cellStyle name="PSDate 2 3" xfId="45380"/>
    <cellStyle name="PSDate 2 30" xfId="45381"/>
    <cellStyle name="PSDate 2 4" xfId="45382"/>
    <cellStyle name="PSDate 2 5" xfId="45383"/>
    <cellStyle name="PSDate 2 6" xfId="45384"/>
    <cellStyle name="PSDate 2 7" xfId="45385"/>
    <cellStyle name="PSDate 2 8" xfId="45386"/>
    <cellStyle name="PSDate 2 9" xfId="45387"/>
    <cellStyle name="PSDec" xfId="45388"/>
    <cellStyle name="PSDec 2" xfId="45389"/>
    <cellStyle name="PSDec 2 10" xfId="45390"/>
    <cellStyle name="PSDec 2 11" xfId="45391"/>
    <cellStyle name="PSDec 2 12" xfId="45392"/>
    <cellStyle name="PSDec 2 13" xfId="45393"/>
    <cellStyle name="PSDec 2 14" xfId="45394"/>
    <cellStyle name="PSDec 2 15" xfId="45395"/>
    <cellStyle name="PSDec 2 16" xfId="45396"/>
    <cellStyle name="PSDec 2 17" xfId="45397"/>
    <cellStyle name="PSDec 2 18" xfId="45398"/>
    <cellStyle name="PSDec 2 19" xfId="45399"/>
    <cellStyle name="PSDec 2 2" xfId="45400"/>
    <cellStyle name="PSDec 2 20" xfId="45401"/>
    <cellStyle name="PSDec 2 21" xfId="45402"/>
    <cellStyle name="PSDec 2 22" xfId="45403"/>
    <cellStyle name="PSDec 2 23" xfId="45404"/>
    <cellStyle name="PSDec 2 24" xfId="45405"/>
    <cellStyle name="PSDec 2 25" xfId="45406"/>
    <cellStyle name="PSDec 2 26" xfId="45407"/>
    <cellStyle name="PSDec 2 27" xfId="45408"/>
    <cellStyle name="PSDec 2 28" xfId="45409"/>
    <cellStyle name="PSDec 2 29" xfId="45410"/>
    <cellStyle name="PSDec 2 3" xfId="45411"/>
    <cellStyle name="PSDec 2 30" xfId="45412"/>
    <cellStyle name="PSDec 2 4" xfId="45413"/>
    <cellStyle name="PSDec 2 5" xfId="45414"/>
    <cellStyle name="PSDec 2 6" xfId="45415"/>
    <cellStyle name="PSDec 2 7" xfId="45416"/>
    <cellStyle name="PSDec 2 8" xfId="45417"/>
    <cellStyle name="PSDec 2 9" xfId="45418"/>
    <cellStyle name="PSHeading" xfId="45419"/>
    <cellStyle name="PSHeading 2" xfId="45420"/>
    <cellStyle name="PSHeading 2 10" xfId="45421"/>
    <cellStyle name="PSHeading 2 11" xfId="45422"/>
    <cellStyle name="PSHeading 2 12" xfId="45423"/>
    <cellStyle name="PSHeading 2 13" xfId="45424"/>
    <cellStyle name="PSHeading 2 14" xfId="45425"/>
    <cellStyle name="PSHeading 2 15" xfId="45426"/>
    <cellStyle name="PSHeading 2 16" xfId="45427"/>
    <cellStyle name="PSHeading 2 17" xfId="45428"/>
    <cellStyle name="PSHeading 2 18" xfId="45429"/>
    <cellStyle name="PSHeading 2 19" xfId="45430"/>
    <cellStyle name="PSHeading 2 2" xfId="45431"/>
    <cellStyle name="PSHeading 2 20" xfId="45432"/>
    <cellStyle name="PSHeading 2 21" xfId="45433"/>
    <cellStyle name="PSHeading 2 22" xfId="45434"/>
    <cellStyle name="PSHeading 2 23" xfId="45435"/>
    <cellStyle name="PSHeading 2 24" xfId="45436"/>
    <cellStyle name="PSHeading 2 25" xfId="45437"/>
    <cellStyle name="PSHeading 2 26" xfId="45438"/>
    <cellStyle name="PSHeading 2 27" xfId="45439"/>
    <cellStyle name="PSHeading 2 28" xfId="45440"/>
    <cellStyle name="PSHeading 2 29" xfId="45441"/>
    <cellStyle name="PSHeading 2 3" xfId="45442"/>
    <cellStyle name="PSHeading 2 30" xfId="45443"/>
    <cellStyle name="PSHeading 2 4" xfId="45444"/>
    <cellStyle name="PSHeading 2 5" xfId="45445"/>
    <cellStyle name="PSHeading 2 6" xfId="45446"/>
    <cellStyle name="PSHeading 2 7" xfId="45447"/>
    <cellStyle name="PSHeading 2 8" xfId="45448"/>
    <cellStyle name="PSHeading 2 9" xfId="45449"/>
    <cellStyle name="PSHeading 2_15 Yr Phone Poles" xfId="45450"/>
    <cellStyle name="PSInt" xfId="45451"/>
    <cellStyle name="PSInt 2" xfId="45452"/>
    <cellStyle name="PSInt 2 10" xfId="45453"/>
    <cellStyle name="PSInt 2 11" xfId="45454"/>
    <cellStyle name="PSInt 2 12" xfId="45455"/>
    <cellStyle name="PSInt 2 13" xfId="45456"/>
    <cellStyle name="PSInt 2 14" xfId="45457"/>
    <cellStyle name="PSInt 2 15" xfId="45458"/>
    <cellStyle name="PSInt 2 16" xfId="45459"/>
    <cellStyle name="PSInt 2 17" xfId="45460"/>
    <cellStyle name="PSInt 2 18" xfId="45461"/>
    <cellStyle name="PSInt 2 19" xfId="45462"/>
    <cellStyle name="PSInt 2 2" xfId="45463"/>
    <cellStyle name="PSInt 2 20" xfId="45464"/>
    <cellStyle name="PSInt 2 21" xfId="45465"/>
    <cellStyle name="PSInt 2 22" xfId="45466"/>
    <cellStyle name="PSInt 2 23" xfId="45467"/>
    <cellStyle name="PSInt 2 24" xfId="45468"/>
    <cellStyle name="PSInt 2 25" xfId="45469"/>
    <cellStyle name="PSInt 2 26" xfId="45470"/>
    <cellStyle name="PSInt 2 27" xfId="45471"/>
    <cellStyle name="PSInt 2 28" xfId="45472"/>
    <cellStyle name="PSInt 2 29" xfId="45473"/>
    <cellStyle name="PSInt 2 3" xfId="45474"/>
    <cellStyle name="PSInt 2 30" xfId="45475"/>
    <cellStyle name="PSInt 2 4" xfId="45476"/>
    <cellStyle name="PSInt 2 5" xfId="45477"/>
    <cellStyle name="PSInt 2 6" xfId="45478"/>
    <cellStyle name="PSInt 2 7" xfId="45479"/>
    <cellStyle name="PSInt 2 8" xfId="45480"/>
    <cellStyle name="PSInt 2 9" xfId="45481"/>
    <cellStyle name="PSSpacer" xfId="45482"/>
    <cellStyle name="PSSpacer 2" xfId="45483"/>
    <cellStyle name="PSSpacer 2 10" xfId="45484"/>
    <cellStyle name="PSSpacer 2 11" xfId="45485"/>
    <cellStyle name="PSSpacer 2 12" xfId="45486"/>
    <cellStyle name="PSSpacer 2 13" xfId="45487"/>
    <cellStyle name="PSSpacer 2 14" xfId="45488"/>
    <cellStyle name="PSSpacer 2 15" xfId="45489"/>
    <cellStyle name="PSSpacer 2 16" xfId="45490"/>
    <cellStyle name="PSSpacer 2 17" xfId="45491"/>
    <cellStyle name="PSSpacer 2 18" xfId="45492"/>
    <cellStyle name="PSSpacer 2 19" xfId="45493"/>
    <cellStyle name="PSSpacer 2 2" xfId="45494"/>
    <cellStyle name="PSSpacer 2 20" xfId="45495"/>
    <cellStyle name="PSSpacer 2 21" xfId="45496"/>
    <cellStyle name="PSSpacer 2 22" xfId="45497"/>
    <cellStyle name="PSSpacer 2 23" xfId="45498"/>
    <cellStyle name="PSSpacer 2 24" xfId="45499"/>
    <cellStyle name="PSSpacer 2 25" xfId="45500"/>
    <cellStyle name="PSSpacer 2 26" xfId="45501"/>
    <cellStyle name="PSSpacer 2 27" xfId="45502"/>
    <cellStyle name="PSSpacer 2 28" xfId="45503"/>
    <cellStyle name="PSSpacer 2 29" xfId="45504"/>
    <cellStyle name="PSSpacer 2 3" xfId="45505"/>
    <cellStyle name="PSSpacer 2 30" xfId="45506"/>
    <cellStyle name="PSSpacer 2 4" xfId="45507"/>
    <cellStyle name="PSSpacer 2 5" xfId="45508"/>
    <cellStyle name="PSSpacer 2 6" xfId="45509"/>
    <cellStyle name="PSSpacer 2 7" xfId="45510"/>
    <cellStyle name="PSSpacer 2 8" xfId="45511"/>
    <cellStyle name="PSSpacer 2 9" xfId="45512"/>
    <cellStyle name="r" xfId="45513"/>
    <cellStyle name="r 10" xfId="45514"/>
    <cellStyle name="r 11" xfId="45515"/>
    <cellStyle name="r 12" xfId="45516"/>
    <cellStyle name="r 13" xfId="45517"/>
    <cellStyle name="r 14" xfId="45518"/>
    <cellStyle name="r 15" xfId="45519"/>
    <cellStyle name="r 16" xfId="45520"/>
    <cellStyle name="r 17" xfId="45521"/>
    <cellStyle name="r 18" xfId="45522"/>
    <cellStyle name="r 19" xfId="45523"/>
    <cellStyle name="r 2" xfId="45524"/>
    <cellStyle name="r 2 2" xfId="45525"/>
    <cellStyle name="r 20" xfId="45526"/>
    <cellStyle name="r 21" xfId="45527"/>
    <cellStyle name="r 22" xfId="45528"/>
    <cellStyle name="r 3" xfId="45529"/>
    <cellStyle name="r 4" xfId="45530"/>
    <cellStyle name="r 5" xfId="45531"/>
    <cellStyle name="r 6" xfId="45532"/>
    <cellStyle name="r 7" xfId="45533"/>
    <cellStyle name="r 8" xfId="45534"/>
    <cellStyle name="r 9" xfId="45535"/>
    <cellStyle name="r_2006.10.03 TAX PROV FRCST COMPARISION" xfId="45536"/>
    <cellStyle name="r_6134 2010 11 RECON" xfId="45537"/>
    <cellStyle name="r_6134 2010 11 RECON DRAFT DO NOT USE USE 2010 10 RECON ONCE FINAL" xfId="45538"/>
    <cellStyle name="r_6134 2010 12 RECON" xfId="45539"/>
    <cellStyle name="r_6134 2010 7 RECON" xfId="45540"/>
    <cellStyle name="r_6134 2011 04 RECON" xfId="45541"/>
    <cellStyle name="r_6134 2011 05 RECON" xfId="45542"/>
    <cellStyle name="r_6134 2011 07 RECON" xfId="45543"/>
    <cellStyle name="r_6134 2011 12 RECON" xfId="45544"/>
    <cellStyle name="r_Capital Prov 1Q10" xfId="45545"/>
    <cellStyle name="r_CAPITALIZED LABOR - 0209" xfId="45546"/>
    <cellStyle name="r_CAPITALIZED LABOR - 0209_Contract Labor " xfId="45547"/>
    <cellStyle name="r_CAPITALIZED LABOR - 0209_Template-Final" xfId="45548"/>
    <cellStyle name="r_CAPITALIZED LABOR - 0309" xfId="45549"/>
    <cellStyle name="r_CAPITALIZED LABOR - 0309_Contract Labor " xfId="45550"/>
    <cellStyle name="r_CAPITALIZED LABOR - 0309_Template-Final" xfId="45551"/>
    <cellStyle name="r_CAPITALIZED LABOR - 0309_Template-Final_Contract Labor " xfId="45552"/>
    <cellStyle name="r_CAPITALIZED LABOR - 0409" xfId="45553"/>
    <cellStyle name="r_CAPITALIZED LABOR - 0409_Contract Labor " xfId="45554"/>
    <cellStyle name="r_ColdSide Leases- Section 467 Adjustments for SEM Tax Provision" xfId="45555"/>
    <cellStyle name="r_ColdSide Leases- Tax info from CS REtube Incr_20090819...file" xfId="45556"/>
    <cellStyle name="r_CONSPROV_Q1.R1_041309 Intl" xfId="45557"/>
    <cellStyle name="r_CONSPROV_Q1.R1_041309 Intl 2" xfId="45558"/>
    <cellStyle name="r_CONSPROV_Q3.R1_101308" xfId="45559"/>
    <cellStyle name="r_CONSPROV_Q4.R1_011209" xfId="45560"/>
    <cellStyle name="r_Contract Labor " xfId="45561"/>
    <cellStyle name="r_Contractor Accrual Template -  May 2009" xfId="45562"/>
    <cellStyle name="r_DAEC ARO 2010 Q4 FINAL DAY6" xfId="45563"/>
    <cellStyle name="r_ENTRY 2010 11 FUEL AMORT PROSPECTIVE METHOD" xfId="45564"/>
    <cellStyle name="r_FAS 106 subsidy 2010" xfId="45565"/>
    <cellStyle name="r_Q3 2008" xfId="45566"/>
    <cellStyle name="r_Q4 2008" xfId="45567"/>
    <cellStyle name="r_Scen" xfId="45568"/>
    <cellStyle name="r_Template-Final" xfId="45569"/>
    <cellStyle name="RISKinNumber" xfId="45570"/>
    <cellStyle name="RISKinNumber 2" xfId="45571"/>
    <cellStyle name="RISKnormLabel" xfId="45572"/>
    <cellStyle name="Round to millions" xfId="45573"/>
    <cellStyle name="Round to millions with hundreds and M letter" xfId="45574"/>
    <cellStyle name="Round to thousands" xfId="45575"/>
    <cellStyle name="Round to thousands with K" xfId="45576"/>
    <cellStyle name="s" xfId="45577"/>
    <cellStyle name="s_Acc (Dil) Matrix (2)" xfId="45578"/>
    <cellStyle name="s_Acc (Dil) Matrix (2)_1" xfId="45579"/>
    <cellStyle name="s_Acc (Dil) Matrix (2)_1_CAPITALIZED LABOR - 0209" xfId="45580"/>
    <cellStyle name="s_Acc (Dil) Matrix (2)_1_CAPITALIZED LABOR - 0209_Contract Labor " xfId="45581"/>
    <cellStyle name="s_Acc (Dil) Matrix (2)_1_CAPITALIZED LABOR - 0209_Template-Final" xfId="45582"/>
    <cellStyle name="s_Acc (Dil) Matrix (2)_1_CAPITALIZED LABOR - 0309" xfId="45583"/>
    <cellStyle name="s_Acc (Dil) Matrix (2)_1_CAPITALIZED LABOR - 0309_Contract Labor " xfId="45584"/>
    <cellStyle name="s_Acc (Dil) Matrix (2)_1_CAPITALIZED LABOR - 0309_Template-Final" xfId="45585"/>
    <cellStyle name="s_Acc (Dil) Matrix (2)_1_CAPITALIZED LABOR - 0309_Template-Final_Contract Labor " xfId="45586"/>
    <cellStyle name="s_Acc (Dil) Matrix (2)_1_CAPITALIZED LABOR - 0409" xfId="45587"/>
    <cellStyle name="s_Acc (Dil) Matrix (2)_1_CAPITALIZED LABOR - 0409_Contract Labor " xfId="45588"/>
    <cellStyle name="s_Acc (Dil) Matrix (2)_1_Contract Labor " xfId="45589"/>
    <cellStyle name="s_Acc (Dil) Matrix (2)_1_Contractor Accrual Template -  May 2009" xfId="45590"/>
    <cellStyle name="s_Acc (Dil) Matrix (2)_2" xfId="45591"/>
    <cellStyle name="s_Acc (Dil) Matrix (2)_2_CAPITALIZED LABOR - 0209" xfId="45592"/>
    <cellStyle name="s_Acc (Dil) Matrix (2)_2_CAPITALIZED LABOR - 0209_Contract Labor " xfId="45593"/>
    <cellStyle name="s_Acc (Dil) Matrix (2)_2_CAPITALIZED LABOR - 0209_Template-Final" xfId="45594"/>
    <cellStyle name="s_Acc (Dil) Matrix (2)_2_CAPITALIZED LABOR - 0309" xfId="45595"/>
    <cellStyle name="s_Acc (Dil) Matrix (2)_2_CAPITALIZED LABOR - 0309_Contract Labor " xfId="45596"/>
    <cellStyle name="s_Acc (Dil) Matrix (2)_2_CAPITALIZED LABOR - 0309_Template-Final" xfId="45597"/>
    <cellStyle name="s_Acc (Dil) Matrix (2)_2_CAPITALIZED LABOR - 0309_Template-Final_Contract Labor " xfId="45598"/>
    <cellStyle name="s_Acc (Dil) Matrix (2)_2_CAPITALIZED LABOR - 0409" xfId="45599"/>
    <cellStyle name="s_Acc (Dil) Matrix (2)_2_CAPITALIZED LABOR - 0409_Contract Labor " xfId="45600"/>
    <cellStyle name="s_Acc (Dil) Matrix (2)_2_Celtic DCF" xfId="45601"/>
    <cellStyle name="s_Acc (Dil) Matrix (2)_2_Celtic DCF Inputs" xfId="45602"/>
    <cellStyle name="s_Acc (Dil) Matrix (2)_2_Celtic DCF Inputs_CAPITALIZED LABOR - 0209" xfId="45603"/>
    <cellStyle name="s_Acc (Dil) Matrix (2)_2_Celtic DCF Inputs_CAPITALIZED LABOR - 0209_Contract Labor " xfId="45604"/>
    <cellStyle name="s_Acc (Dil) Matrix (2)_2_Celtic DCF Inputs_CAPITALIZED LABOR - 0209_Template-Final" xfId="45605"/>
    <cellStyle name="s_Acc (Dil) Matrix (2)_2_Celtic DCF Inputs_CAPITALIZED LABOR - 0309" xfId="45606"/>
    <cellStyle name="s_Acc (Dil) Matrix (2)_2_Celtic DCF Inputs_CAPITALIZED LABOR - 0309_Contract Labor " xfId="45607"/>
    <cellStyle name="s_Acc (Dil) Matrix (2)_2_Celtic DCF Inputs_CAPITALIZED LABOR - 0309_Template-Final" xfId="45608"/>
    <cellStyle name="s_Acc (Dil) Matrix (2)_2_Celtic DCF Inputs_CAPITALIZED LABOR - 0309_Template-Final_Contract Labor " xfId="45609"/>
    <cellStyle name="s_Acc (Dil) Matrix (2)_2_Celtic DCF Inputs_CAPITALIZED LABOR - 0409" xfId="45610"/>
    <cellStyle name="s_Acc (Dil) Matrix (2)_2_Celtic DCF Inputs_CAPITALIZED LABOR - 0409_Contract Labor " xfId="45611"/>
    <cellStyle name="s_Acc (Dil) Matrix (2)_2_Celtic DCF Inputs_Contract Labor " xfId="45612"/>
    <cellStyle name="s_Acc (Dil) Matrix (2)_2_Celtic DCF Inputs_Contractor Accrual Template -  May 2009" xfId="45613"/>
    <cellStyle name="s_Acc (Dil) Matrix (2)_2_Celtic DCF_CAPITALIZED LABOR - 0209" xfId="45614"/>
    <cellStyle name="s_Acc (Dil) Matrix (2)_2_Celtic DCF_CAPITALIZED LABOR - 0209_Contract Labor " xfId="45615"/>
    <cellStyle name="s_Acc (Dil) Matrix (2)_2_Celtic DCF_CAPITALIZED LABOR - 0209_Template-Final" xfId="45616"/>
    <cellStyle name="s_Acc (Dil) Matrix (2)_2_Celtic DCF_CAPITALIZED LABOR - 0309" xfId="45617"/>
    <cellStyle name="s_Acc (Dil) Matrix (2)_2_Celtic DCF_CAPITALIZED LABOR - 0309_Contract Labor " xfId="45618"/>
    <cellStyle name="s_Acc (Dil) Matrix (2)_2_Celtic DCF_CAPITALIZED LABOR - 0309_Template-Final" xfId="45619"/>
    <cellStyle name="s_Acc (Dil) Matrix (2)_2_Celtic DCF_CAPITALIZED LABOR - 0309_Template-Final_Contract Labor " xfId="45620"/>
    <cellStyle name="s_Acc (Dil) Matrix (2)_2_Celtic DCF_CAPITALIZED LABOR - 0409" xfId="45621"/>
    <cellStyle name="s_Acc (Dil) Matrix (2)_2_Celtic DCF_CAPITALIZED LABOR - 0409_Contract Labor " xfId="45622"/>
    <cellStyle name="s_Acc (Dil) Matrix (2)_2_Celtic DCF_Contract Labor " xfId="45623"/>
    <cellStyle name="s_Acc (Dil) Matrix (2)_2_Celtic DCF_Contractor Accrual Template -  May 2009" xfId="45624"/>
    <cellStyle name="s_Acc (Dil) Matrix (2)_2_Contract Labor " xfId="45625"/>
    <cellStyle name="s_Acc (Dil) Matrix (2)_2_Contractor Accrual Template -  May 2009" xfId="45626"/>
    <cellStyle name="s_Acc (Dil) Matrix (2)_2_Valuation Summary" xfId="45627"/>
    <cellStyle name="s_Acc (Dil) Matrix (2)_2_Valuation Summary_CAPITALIZED LABOR - 0209" xfId="45628"/>
    <cellStyle name="s_Acc (Dil) Matrix (2)_2_Valuation Summary_CAPITALIZED LABOR - 0209_Contract Labor " xfId="45629"/>
    <cellStyle name="s_Acc (Dil) Matrix (2)_2_Valuation Summary_CAPITALIZED LABOR - 0209_Template-Final" xfId="45630"/>
    <cellStyle name="s_Acc (Dil) Matrix (2)_2_Valuation Summary_CAPITALIZED LABOR - 0309" xfId="45631"/>
    <cellStyle name="s_Acc (Dil) Matrix (2)_2_Valuation Summary_CAPITALIZED LABOR - 0309_Contract Labor " xfId="45632"/>
    <cellStyle name="s_Acc (Dil) Matrix (2)_2_Valuation Summary_CAPITALIZED LABOR - 0309_Template-Final" xfId="45633"/>
    <cellStyle name="s_Acc (Dil) Matrix (2)_2_Valuation Summary_CAPITALIZED LABOR - 0309_Template-Final_Contract Labor " xfId="45634"/>
    <cellStyle name="s_Acc (Dil) Matrix (2)_2_Valuation Summary_CAPITALIZED LABOR - 0409" xfId="45635"/>
    <cellStyle name="s_Acc (Dil) Matrix (2)_2_Valuation Summary_CAPITALIZED LABOR - 0409_Contract Labor " xfId="45636"/>
    <cellStyle name="s_Acc (Dil) Matrix (2)_2_Valuation Summary_Contract Labor " xfId="45637"/>
    <cellStyle name="s_Acc (Dil) Matrix (2)_2_Valuation Summary_Contractor Accrual Template -  May 2009" xfId="45638"/>
    <cellStyle name="s_Acc (Dil) Matrix (2)_CAPITALIZED LABOR - 0209" xfId="45639"/>
    <cellStyle name="s_Acc (Dil) Matrix (2)_CAPITALIZED LABOR - 0209_Contract Labor " xfId="45640"/>
    <cellStyle name="s_Acc (Dil) Matrix (2)_CAPITALIZED LABOR - 0209_Template-Final" xfId="45641"/>
    <cellStyle name="s_Acc (Dil) Matrix (2)_CAPITALIZED LABOR - 0309" xfId="45642"/>
    <cellStyle name="s_Acc (Dil) Matrix (2)_CAPITALIZED LABOR - 0309_Contract Labor " xfId="45643"/>
    <cellStyle name="s_Acc (Dil) Matrix (2)_CAPITALIZED LABOR - 0309_Template-Final" xfId="45644"/>
    <cellStyle name="s_Acc (Dil) Matrix (2)_CAPITALIZED LABOR - 0309_Template-Final_Contract Labor " xfId="45645"/>
    <cellStyle name="s_Acc (Dil) Matrix (2)_CAPITALIZED LABOR - 0409" xfId="45646"/>
    <cellStyle name="s_Acc (Dil) Matrix (2)_CAPITALIZED LABOR - 0409_Contract Labor " xfId="45647"/>
    <cellStyle name="s_Acc (Dil) Matrix (2)_Contract Labor " xfId="45648"/>
    <cellStyle name="s_Acc (Dil) Matrix (2)_Contractor Accrual Template -  May 2009" xfId="45649"/>
    <cellStyle name="s_Ariz_Nevada (2)" xfId="45650"/>
    <cellStyle name="s_Ariz_Nevada (2)_1" xfId="45651"/>
    <cellStyle name="s_Ariz_Nevada (2)_1_CAPITALIZED LABOR - 0209" xfId="45652"/>
    <cellStyle name="s_Ariz_Nevada (2)_1_CAPITALIZED LABOR - 0209_Contract Labor " xfId="45653"/>
    <cellStyle name="s_Ariz_Nevada (2)_1_CAPITALIZED LABOR - 0209_Template-Final" xfId="45654"/>
    <cellStyle name="s_Ariz_Nevada (2)_1_CAPITALIZED LABOR - 0309" xfId="45655"/>
    <cellStyle name="s_Ariz_Nevada (2)_1_CAPITALIZED LABOR - 0309_Contract Labor " xfId="45656"/>
    <cellStyle name="s_Ariz_Nevada (2)_1_CAPITALIZED LABOR - 0309_Template-Final" xfId="45657"/>
    <cellStyle name="s_Ariz_Nevada (2)_1_CAPITALIZED LABOR - 0309_Template-Final_Contract Labor " xfId="45658"/>
    <cellStyle name="s_Ariz_Nevada (2)_1_CAPITALIZED LABOR - 0409" xfId="45659"/>
    <cellStyle name="s_Ariz_Nevada (2)_1_CAPITALIZED LABOR - 0409_Contract Labor " xfId="45660"/>
    <cellStyle name="s_Ariz_Nevada (2)_1_Contract Labor " xfId="45661"/>
    <cellStyle name="s_Ariz_Nevada (2)_1_Contractor Accrual Template -  May 2009" xfId="45662"/>
    <cellStyle name="s_Ariz_Nevada (2)_CAPITALIZED LABOR - 0209" xfId="45663"/>
    <cellStyle name="s_Ariz_Nevada (2)_CAPITALIZED LABOR - 0209_Contract Labor " xfId="45664"/>
    <cellStyle name="s_Ariz_Nevada (2)_CAPITALIZED LABOR - 0209_Template-Final" xfId="45665"/>
    <cellStyle name="s_Ariz_Nevada (2)_CAPITALIZED LABOR - 0309" xfId="45666"/>
    <cellStyle name="s_Ariz_Nevada (2)_CAPITALIZED LABOR - 0309_Contract Labor " xfId="45667"/>
    <cellStyle name="s_Ariz_Nevada (2)_CAPITALIZED LABOR - 0309_Template-Final" xfId="45668"/>
    <cellStyle name="s_Ariz_Nevada (2)_CAPITALIZED LABOR - 0309_Template-Final_Contract Labor " xfId="45669"/>
    <cellStyle name="s_Ariz_Nevada (2)_CAPITALIZED LABOR - 0409" xfId="45670"/>
    <cellStyle name="s_Ariz_Nevada (2)_CAPITALIZED LABOR - 0409_Contract Labor " xfId="45671"/>
    <cellStyle name="s_Ariz_Nevada (2)_Contract Labor " xfId="45672"/>
    <cellStyle name="s_Ariz_Nevada (2)_Contractor Accrual Template -  May 2009" xfId="45673"/>
    <cellStyle name="s_CA Cases (2)" xfId="45674"/>
    <cellStyle name="s_CA Cases (2)_1" xfId="45675"/>
    <cellStyle name="s_CA Cases (2)_1_CAPITALIZED LABOR - 0209" xfId="45676"/>
    <cellStyle name="s_CA Cases (2)_1_CAPITALIZED LABOR - 0209_Contract Labor " xfId="45677"/>
    <cellStyle name="s_CA Cases (2)_1_CAPITALIZED LABOR - 0209_Template-Final" xfId="45678"/>
    <cellStyle name="s_CA Cases (2)_1_CAPITALIZED LABOR - 0309" xfId="45679"/>
    <cellStyle name="s_CA Cases (2)_1_CAPITALIZED LABOR - 0309_Contract Labor " xfId="45680"/>
    <cellStyle name="s_CA Cases (2)_1_CAPITALIZED LABOR - 0309_Template-Final" xfId="45681"/>
    <cellStyle name="s_CA Cases (2)_1_CAPITALIZED LABOR - 0309_Template-Final_Contract Labor " xfId="45682"/>
    <cellStyle name="s_CA Cases (2)_1_CAPITALIZED LABOR - 0409" xfId="45683"/>
    <cellStyle name="s_CA Cases (2)_1_CAPITALIZED LABOR - 0409_Contract Labor " xfId="45684"/>
    <cellStyle name="s_CA Cases (2)_1_Contract Labor " xfId="45685"/>
    <cellStyle name="s_CA Cases (2)_1_Contractor Accrual Template -  May 2009" xfId="45686"/>
    <cellStyle name="s_CA Cases (2)_CAPITALIZED LABOR - 0209" xfId="45687"/>
    <cellStyle name="s_CA Cases (2)_CAPITALIZED LABOR - 0209_Contract Labor " xfId="45688"/>
    <cellStyle name="s_CA Cases (2)_CAPITALIZED LABOR - 0209_Template-Final" xfId="45689"/>
    <cellStyle name="s_CA Cases (2)_CAPITALIZED LABOR - 0309" xfId="45690"/>
    <cellStyle name="s_CA Cases (2)_CAPITALIZED LABOR - 0309_Contract Labor " xfId="45691"/>
    <cellStyle name="s_CA Cases (2)_CAPITALIZED LABOR - 0309_Template-Final" xfId="45692"/>
    <cellStyle name="s_CA Cases (2)_CAPITALIZED LABOR - 0309_Template-Final_Contract Labor " xfId="45693"/>
    <cellStyle name="s_CA Cases (2)_CAPITALIZED LABOR - 0409" xfId="45694"/>
    <cellStyle name="s_CA Cases (2)_CAPITALIZED LABOR - 0409_Contract Labor " xfId="45695"/>
    <cellStyle name="s_CA Cases (2)_Celtic DCF" xfId="45696"/>
    <cellStyle name="s_CA Cases (2)_Celtic DCF Inputs" xfId="45697"/>
    <cellStyle name="s_CA Cases (2)_Celtic DCF Inputs_CAPITALIZED LABOR - 0209" xfId="45698"/>
    <cellStyle name="s_CA Cases (2)_Celtic DCF Inputs_CAPITALIZED LABOR - 0209_Contract Labor " xfId="45699"/>
    <cellStyle name="s_CA Cases (2)_Celtic DCF Inputs_CAPITALIZED LABOR - 0209_Template-Final" xfId="45700"/>
    <cellStyle name="s_CA Cases (2)_Celtic DCF Inputs_CAPITALIZED LABOR - 0309" xfId="45701"/>
    <cellStyle name="s_CA Cases (2)_Celtic DCF Inputs_CAPITALIZED LABOR - 0309_Contract Labor " xfId="45702"/>
    <cellStyle name="s_CA Cases (2)_Celtic DCF Inputs_CAPITALIZED LABOR - 0309_Template-Final" xfId="45703"/>
    <cellStyle name="s_CA Cases (2)_Celtic DCF Inputs_CAPITALIZED LABOR - 0309_Template-Final_Contract Labor " xfId="45704"/>
    <cellStyle name="s_CA Cases (2)_Celtic DCF Inputs_CAPITALIZED LABOR - 0409" xfId="45705"/>
    <cellStyle name="s_CA Cases (2)_Celtic DCF Inputs_CAPITALIZED LABOR - 0409_Contract Labor " xfId="45706"/>
    <cellStyle name="s_CA Cases (2)_Celtic DCF Inputs_Contract Labor " xfId="45707"/>
    <cellStyle name="s_CA Cases (2)_Celtic DCF Inputs_Contractor Accrual Template -  May 2009" xfId="45708"/>
    <cellStyle name="s_CA Cases (2)_Celtic DCF_CAPITALIZED LABOR - 0209" xfId="45709"/>
    <cellStyle name="s_CA Cases (2)_Celtic DCF_CAPITALIZED LABOR - 0209_Contract Labor " xfId="45710"/>
    <cellStyle name="s_CA Cases (2)_Celtic DCF_CAPITALIZED LABOR - 0209_Template-Final" xfId="45711"/>
    <cellStyle name="s_CA Cases (2)_Celtic DCF_CAPITALIZED LABOR - 0309" xfId="45712"/>
    <cellStyle name="s_CA Cases (2)_Celtic DCF_CAPITALIZED LABOR - 0309_Contract Labor " xfId="45713"/>
    <cellStyle name="s_CA Cases (2)_Celtic DCF_CAPITALIZED LABOR - 0309_Template-Final" xfId="45714"/>
    <cellStyle name="s_CA Cases (2)_Celtic DCF_CAPITALIZED LABOR - 0309_Template-Final_Contract Labor " xfId="45715"/>
    <cellStyle name="s_CA Cases (2)_Celtic DCF_CAPITALIZED LABOR - 0409" xfId="45716"/>
    <cellStyle name="s_CA Cases (2)_Celtic DCF_CAPITALIZED LABOR - 0409_Contract Labor " xfId="45717"/>
    <cellStyle name="s_CA Cases (2)_Celtic DCF_Contract Labor " xfId="45718"/>
    <cellStyle name="s_CA Cases (2)_Celtic DCF_Contractor Accrual Template -  May 2009" xfId="45719"/>
    <cellStyle name="s_CA Cases (2)_Contract Labor " xfId="45720"/>
    <cellStyle name="s_CA Cases (2)_Contractor Accrual Template -  May 2009" xfId="45721"/>
    <cellStyle name="s_CA Cases (2)_Valuation Summary" xfId="45722"/>
    <cellStyle name="s_CA Cases (2)_Valuation Summary_CAPITALIZED LABOR - 0209" xfId="45723"/>
    <cellStyle name="s_CA Cases (2)_Valuation Summary_CAPITALIZED LABOR - 0209_Contract Labor " xfId="45724"/>
    <cellStyle name="s_CA Cases (2)_Valuation Summary_CAPITALIZED LABOR - 0209_Template-Final" xfId="45725"/>
    <cellStyle name="s_CA Cases (2)_Valuation Summary_CAPITALIZED LABOR - 0309" xfId="45726"/>
    <cellStyle name="s_CA Cases (2)_Valuation Summary_CAPITALIZED LABOR - 0309_Contract Labor " xfId="45727"/>
    <cellStyle name="s_CA Cases (2)_Valuation Summary_CAPITALIZED LABOR - 0309_Template-Final" xfId="45728"/>
    <cellStyle name="s_CA Cases (2)_Valuation Summary_CAPITALIZED LABOR - 0309_Template-Final_Contract Labor " xfId="45729"/>
    <cellStyle name="s_CA Cases (2)_Valuation Summary_CAPITALIZED LABOR - 0409" xfId="45730"/>
    <cellStyle name="s_CA Cases (2)_Valuation Summary_CAPITALIZED LABOR - 0409_Contract Labor " xfId="45731"/>
    <cellStyle name="s_CA Cases (2)_Valuation Summary_Contract Labor " xfId="45732"/>
    <cellStyle name="s_CA Cases (2)_Valuation Summary_Contractor Accrual Template -  May 2009" xfId="45733"/>
    <cellStyle name="s_Cal. (2)" xfId="45734"/>
    <cellStyle name="s_Cal. (2)_1" xfId="45735"/>
    <cellStyle name="s_Cal. (2)_1_CAPITALIZED LABOR - 0209" xfId="45736"/>
    <cellStyle name="s_Cal. (2)_1_CAPITALIZED LABOR - 0209_Contract Labor " xfId="45737"/>
    <cellStyle name="s_Cal. (2)_1_CAPITALIZED LABOR - 0209_Template-Final" xfId="45738"/>
    <cellStyle name="s_Cal. (2)_1_CAPITALIZED LABOR - 0309" xfId="45739"/>
    <cellStyle name="s_Cal. (2)_1_CAPITALIZED LABOR - 0309_Contract Labor " xfId="45740"/>
    <cellStyle name="s_Cal. (2)_1_CAPITALIZED LABOR - 0309_Template-Final" xfId="45741"/>
    <cellStyle name="s_Cal. (2)_1_CAPITALIZED LABOR - 0309_Template-Final_Contract Labor " xfId="45742"/>
    <cellStyle name="s_Cal. (2)_1_CAPITALIZED LABOR - 0409" xfId="45743"/>
    <cellStyle name="s_Cal. (2)_1_CAPITALIZED LABOR - 0409_Contract Labor " xfId="45744"/>
    <cellStyle name="s_Cal. (2)_1_Contract Labor " xfId="45745"/>
    <cellStyle name="s_Cal. (2)_1_Contractor Accrual Template -  May 2009" xfId="45746"/>
    <cellStyle name="s_Cal. (2)_CAPITALIZED LABOR - 0209" xfId="45747"/>
    <cellStyle name="s_Cal. (2)_CAPITALIZED LABOR - 0209_Contract Labor " xfId="45748"/>
    <cellStyle name="s_Cal. (2)_CAPITALIZED LABOR - 0209_Template-Final" xfId="45749"/>
    <cellStyle name="s_Cal. (2)_CAPITALIZED LABOR - 0309" xfId="45750"/>
    <cellStyle name="s_Cal. (2)_CAPITALIZED LABOR - 0309_Contract Labor " xfId="45751"/>
    <cellStyle name="s_Cal. (2)_CAPITALIZED LABOR - 0309_Template-Final" xfId="45752"/>
    <cellStyle name="s_Cal. (2)_CAPITALIZED LABOR - 0309_Template-Final_Contract Labor " xfId="45753"/>
    <cellStyle name="s_Cal. (2)_CAPITALIZED LABOR - 0409" xfId="45754"/>
    <cellStyle name="s_Cal. (2)_CAPITALIZED LABOR - 0409_Contract Labor " xfId="45755"/>
    <cellStyle name="s_Cal. (2)_Contract Labor " xfId="45756"/>
    <cellStyle name="s_Cal. (2)_Contractor Accrual Template -  May 2009" xfId="45757"/>
    <cellStyle name="s_CAPITALIZED LABOR - 0209" xfId="45758"/>
    <cellStyle name="s_CAPITALIZED LABOR - 0209_Contract Labor " xfId="45759"/>
    <cellStyle name="s_CAPITALIZED LABOR - 0209_Template-Final" xfId="45760"/>
    <cellStyle name="s_CAPITALIZED LABOR - 0309" xfId="45761"/>
    <cellStyle name="s_CAPITALIZED LABOR - 0309_Contract Labor " xfId="45762"/>
    <cellStyle name="s_CAPITALIZED LABOR - 0309_Template-Final" xfId="45763"/>
    <cellStyle name="s_CAPITALIZED LABOR - 0309_Template-Final_Contract Labor " xfId="45764"/>
    <cellStyle name="s_CAPITALIZED LABOR - 0409" xfId="45765"/>
    <cellStyle name="s_CAPITALIZED LABOR - 0409_Contract Labor " xfId="45766"/>
    <cellStyle name="s_Cases (2)" xfId="45767"/>
    <cellStyle name="s_Cases (2)_1" xfId="45768"/>
    <cellStyle name="s_Cases (2)_1_CAPITALIZED LABOR - 0209" xfId="45769"/>
    <cellStyle name="s_Cases (2)_1_CAPITALIZED LABOR - 0209_Contract Labor " xfId="45770"/>
    <cellStyle name="s_Cases (2)_1_CAPITALIZED LABOR - 0209_Template-Final" xfId="45771"/>
    <cellStyle name="s_Cases (2)_1_CAPITALIZED LABOR - 0309" xfId="45772"/>
    <cellStyle name="s_Cases (2)_1_CAPITALIZED LABOR - 0309_Contract Labor " xfId="45773"/>
    <cellStyle name="s_Cases (2)_1_CAPITALIZED LABOR - 0309_Template-Final" xfId="45774"/>
    <cellStyle name="s_Cases (2)_1_CAPITALIZED LABOR - 0309_Template-Final_Contract Labor " xfId="45775"/>
    <cellStyle name="s_Cases (2)_1_CAPITALIZED LABOR - 0409" xfId="45776"/>
    <cellStyle name="s_Cases (2)_1_CAPITALIZED LABOR - 0409_Contract Labor " xfId="45777"/>
    <cellStyle name="s_Cases (2)_1_Contract Labor " xfId="45778"/>
    <cellStyle name="s_Cases (2)_1_Contractor Accrual Template -  May 2009" xfId="45779"/>
    <cellStyle name="s_Cases (2)_CAPITALIZED LABOR - 0209" xfId="45780"/>
    <cellStyle name="s_Cases (2)_CAPITALIZED LABOR - 0209_Contract Labor " xfId="45781"/>
    <cellStyle name="s_Cases (2)_CAPITALIZED LABOR - 0209_Template-Final" xfId="45782"/>
    <cellStyle name="s_Cases (2)_CAPITALIZED LABOR - 0309" xfId="45783"/>
    <cellStyle name="s_Cases (2)_CAPITALIZED LABOR - 0309_Contract Labor " xfId="45784"/>
    <cellStyle name="s_Cases (2)_CAPITALIZED LABOR - 0309_Template-Final" xfId="45785"/>
    <cellStyle name="s_Cases (2)_CAPITALIZED LABOR - 0309_Template-Final_Contract Labor " xfId="45786"/>
    <cellStyle name="s_Cases (2)_CAPITALIZED LABOR - 0409" xfId="45787"/>
    <cellStyle name="s_Cases (2)_CAPITALIZED LABOR - 0409_Contract Labor " xfId="45788"/>
    <cellStyle name="s_Cases (2)_Celtic DCF" xfId="45789"/>
    <cellStyle name="s_Cases (2)_Celtic DCF Inputs" xfId="45790"/>
    <cellStyle name="s_Cases (2)_Celtic DCF Inputs_CAPITALIZED LABOR - 0209" xfId="45791"/>
    <cellStyle name="s_Cases (2)_Celtic DCF Inputs_CAPITALIZED LABOR - 0209_Contract Labor " xfId="45792"/>
    <cellStyle name="s_Cases (2)_Celtic DCF Inputs_CAPITALIZED LABOR - 0209_Template-Final" xfId="45793"/>
    <cellStyle name="s_Cases (2)_Celtic DCF Inputs_CAPITALIZED LABOR - 0309" xfId="45794"/>
    <cellStyle name="s_Cases (2)_Celtic DCF Inputs_CAPITALIZED LABOR - 0309_Contract Labor " xfId="45795"/>
    <cellStyle name="s_Cases (2)_Celtic DCF Inputs_CAPITALIZED LABOR - 0309_Template-Final" xfId="45796"/>
    <cellStyle name="s_Cases (2)_Celtic DCF Inputs_CAPITALIZED LABOR - 0309_Template-Final_Contract Labor " xfId="45797"/>
    <cellStyle name="s_Cases (2)_Celtic DCF Inputs_CAPITALIZED LABOR - 0409" xfId="45798"/>
    <cellStyle name="s_Cases (2)_Celtic DCF Inputs_CAPITALIZED LABOR - 0409_Contract Labor " xfId="45799"/>
    <cellStyle name="s_Cases (2)_Celtic DCF Inputs_Contract Labor " xfId="45800"/>
    <cellStyle name="s_Cases (2)_Celtic DCF Inputs_Contractor Accrual Template -  May 2009" xfId="45801"/>
    <cellStyle name="s_Cases (2)_Celtic DCF_CAPITALIZED LABOR - 0209" xfId="45802"/>
    <cellStyle name="s_Cases (2)_Celtic DCF_CAPITALIZED LABOR - 0209_Contract Labor " xfId="45803"/>
    <cellStyle name="s_Cases (2)_Celtic DCF_CAPITALIZED LABOR - 0209_Template-Final" xfId="45804"/>
    <cellStyle name="s_Cases (2)_Celtic DCF_CAPITALIZED LABOR - 0309" xfId="45805"/>
    <cellStyle name="s_Cases (2)_Celtic DCF_CAPITALIZED LABOR - 0309_Contract Labor " xfId="45806"/>
    <cellStyle name="s_Cases (2)_Celtic DCF_CAPITALIZED LABOR - 0309_Template-Final" xfId="45807"/>
    <cellStyle name="s_Cases (2)_Celtic DCF_CAPITALIZED LABOR - 0309_Template-Final_Contract Labor " xfId="45808"/>
    <cellStyle name="s_Cases (2)_Celtic DCF_CAPITALIZED LABOR - 0409" xfId="45809"/>
    <cellStyle name="s_Cases (2)_Celtic DCF_CAPITALIZED LABOR - 0409_Contract Labor " xfId="45810"/>
    <cellStyle name="s_Cases (2)_Celtic DCF_Contract Labor " xfId="45811"/>
    <cellStyle name="s_Cases (2)_Celtic DCF_Contractor Accrual Template -  May 2009" xfId="45812"/>
    <cellStyle name="s_Cases (2)_Contract Labor " xfId="45813"/>
    <cellStyle name="s_Cases (2)_Contractor Accrual Template -  May 2009" xfId="45814"/>
    <cellStyle name="s_Cases (2)_Valuation Summary" xfId="45815"/>
    <cellStyle name="s_Cases (2)_Valuation Summary_CAPITALIZED LABOR - 0209" xfId="45816"/>
    <cellStyle name="s_Cases (2)_Valuation Summary_CAPITALIZED LABOR - 0209_Contract Labor " xfId="45817"/>
    <cellStyle name="s_Cases (2)_Valuation Summary_CAPITALIZED LABOR - 0209_Template-Final" xfId="45818"/>
    <cellStyle name="s_Cases (2)_Valuation Summary_CAPITALIZED LABOR - 0309" xfId="45819"/>
    <cellStyle name="s_Cases (2)_Valuation Summary_CAPITALIZED LABOR - 0309_Contract Labor " xfId="45820"/>
    <cellStyle name="s_Cases (2)_Valuation Summary_CAPITALIZED LABOR - 0309_Template-Final" xfId="45821"/>
    <cellStyle name="s_Cases (2)_Valuation Summary_CAPITALIZED LABOR - 0309_Template-Final_Contract Labor " xfId="45822"/>
    <cellStyle name="s_Cases (2)_Valuation Summary_CAPITALIZED LABOR - 0409" xfId="45823"/>
    <cellStyle name="s_Cases (2)_Valuation Summary_CAPITALIZED LABOR - 0409_Contract Labor " xfId="45824"/>
    <cellStyle name="s_Cases (2)_Valuation Summary_Contract Labor " xfId="45825"/>
    <cellStyle name="s_Cases (2)_Valuation Summary_Contractor Accrual Template -  May 2009" xfId="45826"/>
    <cellStyle name="s_Celtic DCF" xfId="45827"/>
    <cellStyle name="s_Celtic DCF Inputs" xfId="45828"/>
    <cellStyle name="s_Celtic DCF Inputs_1" xfId="45829"/>
    <cellStyle name="s_Celtic DCF Inputs_1_CAPITALIZED LABOR - 0209" xfId="45830"/>
    <cellStyle name="s_Celtic DCF Inputs_1_CAPITALIZED LABOR - 0209_Contract Labor " xfId="45831"/>
    <cellStyle name="s_Celtic DCF Inputs_1_CAPITALIZED LABOR - 0209_Template-Final" xfId="45832"/>
    <cellStyle name="s_Celtic DCF Inputs_1_CAPITALIZED LABOR - 0309" xfId="45833"/>
    <cellStyle name="s_Celtic DCF Inputs_1_CAPITALIZED LABOR - 0309_Contract Labor " xfId="45834"/>
    <cellStyle name="s_Celtic DCF Inputs_1_CAPITALIZED LABOR - 0309_Template-Final" xfId="45835"/>
    <cellStyle name="s_Celtic DCF Inputs_1_CAPITALIZED LABOR - 0309_Template-Final_Contract Labor " xfId="45836"/>
    <cellStyle name="s_Celtic DCF Inputs_1_CAPITALIZED LABOR - 0409" xfId="45837"/>
    <cellStyle name="s_Celtic DCF Inputs_1_CAPITALIZED LABOR - 0409_Contract Labor " xfId="45838"/>
    <cellStyle name="s_Celtic DCF Inputs_1_Contract Labor " xfId="45839"/>
    <cellStyle name="s_Celtic DCF Inputs_1_Contractor Accrual Template -  May 2009" xfId="45840"/>
    <cellStyle name="s_Celtic DCF Inputs_CAPITALIZED LABOR - 0209" xfId="45841"/>
    <cellStyle name="s_Celtic DCF Inputs_CAPITALIZED LABOR - 0209_Contract Labor " xfId="45842"/>
    <cellStyle name="s_Celtic DCF Inputs_CAPITALIZED LABOR - 0209_Template-Final" xfId="45843"/>
    <cellStyle name="s_Celtic DCF Inputs_CAPITALIZED LABOR - 0309" xfId="45844"/>
    <cellStyle name="s_Celtic DCF Inputs_CAPITALIZED LABOR - 0309_Contract Labor " xfId="45845"/>
    <cellStyle name="s_Celtic DCF Inputs_CAPITALIZED LABOR - 0309_Template-Final" xfId="45846"/>
    <cellStyle name="s_Celtic DCF Inputs_CAPITALIZED LABOR - 0309_Template-Final_Contract Labor " xfId="45847"/>
    <cellStyle name="s_Celtic DCF Inputs_CAPITALIZED LABOR - 0409" xfId="45848"/>
    <cellStyle name="s_Celtic DCF Inputs_CAPITALIZED LABOR - 0409_Contract Labor " xfId="45849"/>
    <cellStyle name="s_Celtic DCF Inputs_Contract Labor " xfId="45850"/>
    <cellStyle name="s_Celtic DCF Inputs_Contractor Accrual Template -  May 2009" xfId="45851"/>
    <cellStyle name="s_Celtic DCF_1" xfId="45852"/>
    <cellStyle name="s_Celtic DCF_1_CAPITALIZED LABOR - 0209" xfId="45853"/>
    <cellStyle name="s_Celtic DCF_1_CAPITALIZED LABOR - 0209_Contract Labor " xfId="45854"/>
    <cellStyle name="s_Celtic DCF_1_CAPITALIZED LABOR - 0209_Template-Final" xfId="45855"/>
    <cellStyle name="s_Celtic DCF_1_CAPITALIZED LABOR - 0309" xfId="45856"/>
    <cellStyle name="s_Celtic DCF_1_CAPITALIZED LABOR - 0309_Contract Labor " xfId="45857"/>
    <cellStyle name="s_Celtic DCF_1_CAPITALIZED LABOR - 0309_Template-Final" xfId="45858"/>
    <cellStyle name="s_Celtic DCF_1_CAPITALIZED LABOR - 0309_Template-Final_Contract Labor " xfId="45859"/>
    <cellStyle name="s_Celtic DCF_1_CAPITALIZED LABOR - 0409" xfId="45860"/>
    <cellStyle name="s_Celtic DCF_1_CAPITALIZED LABOR - 0409_Contract Labor " xfId="45861"/>
    <cellStyle name="s_Celtic DCF_1_Contract Labor " xfId="45862"/>
    <cellStyle name="s_Celtic DCF_1_Contractor Accrual Template -  May 2009" xfId="45863"/>
    <cellStyle name="s_Celtic DCF_CAPITALIZED LABOR - 0209" xfId="45864"/>
    <cellStyle name="s_Celtic DCF_CAPITALIZED LABOR - 0209_Contract Labor " xfId="45865"/>
    <cellStyle name="s_Celtic DCF_CAPITALIZED LABOR - 0209_Template-Final" xfId="45866"/>
    <cellStyle name="s_Celtic DCF_CAPITALIZED LABOR - 0309" xfId="45867"/>
    <cellStyle name="s_Celtic DCF_CAPITALIZED LABOR - 0309_Contract Labor " xfId="45868"/>
    <cellStyle name="s_Celtic DCF_CAPITALIZED LABOR - 0309_Template-Final" xfId="45869"/>
    <cellStyle name="s_Celtic DCF_CAPITALIZED LABOR - 0309_Template-Final_Contract Labor " xfId="45870"/>
    <cellStyle name="s_Celtic DCF_CAPITALIZED LABOR - 0409" xfId="45871"/>
    <cellStyle name="s_Celtic DCF_CAPITALIZED LABOR - 0409_Contract Labor " xfId="45872"/>
    <cellStyle name="s_Celtic DCF_Contract Labor " xfId="45873"/>
    <cellStyle name="s_Celtic DCF_Contractor Accrual Template -  May 2009" xfId="45874"/>
    <cellStyle name="s_Contract Labor " xfId="45875"/>
    <cellStyle name="s_Contractor Accrual Template -  May 2009" xfId="45876"/>
    <cellStyle name="s_Credit Buildup (2)" xfId="45877"/>
    <cellStyle name="s_Credit Buildup (2)_1" xfId="45878"/>
    <cellStyle name="s_Credit Buildup (2)_1_CAPITALIZED LABOR - 0209" xfId="45879"/>
    <cellStyle name="s_Credit Buildup (2)_1_CAPITALIZED LABOR - 0209_Contract Labor " xfId="45880"/>
    <cellStyle name="s_Credit Buildup (2)_1_CAPITALIZED LABOR - 0209_Template-Final" xfId="45881"/>
    <cellStyle name="s_Credit Buildup (2)_1_CAPITALIZED LABOR - 0309" xfId="45882"/>
    <cellStyle name="s_Credit Buildup (2)_1_CAPITALIZED LABOR - 0309_Contract Labor " xfId="45883"/>
    <cellStyle name="s_Credit Buildup (2)_1_CAPITALIZED LABOR - 0309_Template-Final" xfId="45884"/>
    <cellStyle name="s_Credit Buildup (2)_1_CAPITALIZED LABOR - 0309_Template-Final_Contract Labor " xfId="45885"/>
    <cellStyle name="s_Credit Buildup (2)_1_CAPITALIZED LABOR - 0409" xfId="45886"/>
    <cellStyle name="s_Credit Buildup (2)_1_CAPITALIZED LABOR - 0409_Contract Labor " xfId="45887"/>
    <cellStyle name="s_Credit Buildup (2)_1_Contract Labor " xfId="45888"/>
    <cellStyle name="s_Credit Buildup (2)_1_Contractor Accrual Template -  May 2009" xfId="45889"/>
    <cellStyle name="s_Credit Buildup (2)_CAPITALIZED LABOR - 0209" xfId="45890"/>
    <cellStyle name="s_Credit Buildup (2)_CAPITALIZED LABOR - 0209_Contract Labor " xfId="45891"/>
    <cellStyle name="s_Credit Buildup (2)_CAPITALIZED LABOR - 0209_Template-Final" xfId="45892"/>
    <cellStyle name="s_Credit Buildup (2)_CAPITALIZED LABOR - 0309" xfId="45893"/>
    <cellStyle name="s_Credit Buildup (2)_CAPITALIZED LABOR - 0309_Contract Labor " xfId="45894"/>
    <cellStyle name="s_Credit Buildup (2)_CAPITALIZED LABOR - 0309_Template-Final" xfId="45895"/>
    <cellStyle name="s_Credit Buildup (2)_CAPITALIZED LABOR - 0309_Template-Final_Contract Labor " xfId="45896"/>
    <cellStyle name="s_Credit Buildup (2)_CAPITALIZED LABOR - 0409" xfId="45897"/>
    <cellStyle name="s_Credit Buildup (2)_CAPITALIZED LABOR - 0409_Contract Labor " xfId="45898"/>
    <cellStyle name="s_Credit Buildup (2)_Celtic DCF" xfId="45899"/>
    <cellStyle name="s_Credit Buildup (2)_Celtic DCF Inputs" xfId="45900"/>
    <cellStyle name="s_Credit Buildup (2)_Celtic DCF Inputs_CAPITALIZED LABOR - 0209" xfId="45901"/>
    <cellStyle name="s_Credit Buildup (2)_Celtic DCF Inputs_CAPITALIZED LABOR - 0209_Contract Labor " xfId="45902"/>
    <cellStyle name="s_Credit Buildup (2)_Celtic DCF Inputs_CAPITALIZED LABOR - 0209_Template-Final" xfId="45903"/>
    <cellStyle name="s_Credit Buildup (2)_Celtic DCF Inputs_CAPITALIZED LABOR - 0309" xfId="45904"/>
    <cellStyle name="s_Credit Buildup (2)_Celtic DCF Inputs_CAPITALIZED LABOR - 0309_Contract Labor " xfId="45905"/>
    <cellStyle name="s_Credit Buildup (2)_Celtic DCF Inputs_CAPITALIZED LABOR - 0309_Template-Final" xfId="45906"/>
    <cellStyle name="s_Credit Buildup (2)_Celtic DCF Inputs_CAPITALIZED LABOR - 0309_Template-Final_Contract Labor " xfId="45907"/>
    <cellStyle name="s_Credit Buildup (2)_Celtic DCF Inputs_CAPITALIZED LABOR - 0409" xfId="45908"/>
    <cellStyle name="s_Credit Buildup (2)_Celtic DCF Inputs_CAPITALIZED LABOR - 0409_Contract Labor " xfId="45909"/>
    <cellStyle name="s_Credit Buildup (2)_Celtic DCF Inputs_Contract Labor " xfId="45910"/>
    <cellStyle name="s_Credit Buildup (2)_Celtic DCF Inputs_Contractor Accrual Template -  May 2009" xfId="45911"/>
    <cellStyle name="s_Credit Buildup (2)_Celtic DCF_CAPITALIZED LABOR - 0209" xfId="45912"/>
    <cellStyle name="s_Credit Buildup (2)_Celtic DCF_CAPITALIZED LABOR - 0209_Contract Labor " xfId="45913"/>
    <cellStyle name="s_Credit Buildup (2)_Celtic DCF_CAPITALIZED LABOR - 0209_Template-Final" xfId="45914"/>
    <cellStyle name="s_Credit Buildup (2)_Celtic DCF_CAPITALIZED LABOR - 0309" xfId="45915"/>
    <cellStyle name="s_Credit Buildup (2)_Celtic DCF_CAPITALIZED LABOR - 0309_Contract Labor " xfId="45916"/>
    <cellStyle name="s_Credit Buildup (2)_Celtic DCF_CAPITALIZED LABOR - 0309_Template-Final" xfId="45917"/>
    <cellStyle name="s_Credit Buildup (2)_Celtic DCF_CAPITALIZED LABOR - 0309_Template-Final_Contract Labor " xfId="45918"/>
    <cellStyle name="s_Credit Buildup (2)_Celtic DCF_CAPITALIZED LABOR - 0409" xfId="45919"/>
    <cellStyle name="s_Credit Buildup (2)_Celtic DCF_CAPITALIZED LABOR - 0409_Contract Labor " xfId="45920"/>
    <cellStyle name="s_Credit Buildup (2)_Celtic DCF_Contract Labor " xfId="45921"/>
    <cellStyle name="s_Credit Buildup (2)_Celtic DCF_Contractor Accrual Template -  May 2009" xfId="45922"/>
    <cellStyle name="s_Credit Buildup (2)_Contract Labor " xfId="45923"/>
    <cellStyle name="s_Credit Buildup (2)_Contractor Accrual Template -  May 2009" xfId="45924"/>
    <cellStyle name="s_Credit Buildup (2)_Valuation Summary" xfId="45925"/>
    <cellStyle name="s_Credit Buildup (2)_Valuation Summary_CAPITALIZED LABOR - 0209" xfId="45926"/>
    <cellStyle name="s_Credit Buildup (2)_Valuation Summary_CAPITALIZED LABOR - 0209_Contract Labor " xfId="45927"/>
    <cellStyle name="s_Credit Buildup (2)_Valuation Summary_CAPITALIZED LABOR - 0209_Template-Final" xfId="45928"/>
    <cellStyle name="s_Credit Buildup (2)_Valuation Summary_CAPITALIZED LABOR - 0309" xfId="45929"/>
    <cellStyle name="s_Credit Buildup (2)_Valuation Summary_CAPITALIZED LABOR - 0309_Contract Labor " xfId="45930"/>
    <cellStyle name="s_Credit Buildup (2)_Valuation Summary_CAPITALIZED LABOR - 0309_Template-Final" xfId="45931"/>
    <cellStyle name="s_Credit Buildup (2)_Valuation Summary_CAPITALIZED LABOR - 0309_Template-Final_Contract Labor " xfId="45932"/>
    <cellStyle name="s_Credit Buildup (2)_Valuation Summary_CAPITALIZED LABOR - 0409" xfId="45933"/>
    <cellStyle name="s_Credit Buildup (2)_Valuation Summary_CAPITALIZED LABOR - 0409_Contract Labor " xfId="45934"/>
    <cellStyle name="s_Credit Buildup (2)_Valuation Summary_Contract Labor " xfId="45935"/>
    <cellStyle name="s_Credit Buildup (2)_Valuation Summary_Contractor Accrual Template -  May 2009" xfId="45936"/>
    <cellStyle name="s_CredSens" xfId="45937"/>
    <cellStyle name="s_CredSens_1" xfId="45938"/>
    <cellStyle name="s_CredSens_1_CAPITALIZED LABOR - 0209" xfId="45939"/>
    <cellStyle name="s_CredSens_1_CAPITALIZED LABOR - 0209_Contract Labor " xfId="45940"/>
    <cellStyle name="s_CredSens_1_CAPITALIZED LABOR - 0209_Template-Final" xfId="45941"/>
    <cellStyle name="s_CredSens_1_CAPITALIZED LABOR - 0309" xfId="45942"/>
    <cellStyle name="s_CredSens_1_CAPITALIZED LABOR - 0309_Contract Labor " xfId="45943"/>
    <cellStyle name="s_CredSens_1_CAPITALIZED LABOR - 0309_Template-Final" xfId="45944"/>
    <cellStyle name="s_CredSens_1_CAPITALIZED LABOR - 0309_Template-Final_Contract Labor " xfId="45945"/>
    <cellStyle name="s_CredSens_1_CAPITALIZED LABOR - 0409" xfId="45946"/>
    <cellStyle name="s_CredSens_1_CAPITALIZED LABOR - 0409_Contract Labor " xfId="45947"/>
    <cellStyle name="s_CredSens_1_Contract Labor " xfId="45948"/>
    <cellStyle name="s_CredSens_1_Contractor Accrual Template -  May 2009" xfId="45949"/>
    <cellStyle name="s_CredSens_2" xfId="45950"/>
    <cellStyle name="s_CredSens_2_CAPITALIZED LABOR - 0209" xfId="45951"/>
    <cellStyle name="s_CredSens_2_CAPITALIZED LABOR - 0209_Contract Labor " xfId="45952"/>
    <cellStyle name="s_CredSens_2_CAPITALIZED LABOR - 0209_Template-Final" xfId="45953"/>
    <cellStyle name="s_CredSens_2_CAPITALIZED LABOR - 0309" xfId="45954"/>
    <cellStyle name="s_CredSens_2_CAPITALIZED LABOR - 0309_Contract Labor " xfId="45955"/>
    <cellStyle name="s_CredSens_2_CAPITALIZED LABOR - 0309_Template-Final" xfId="45956"/>
    <cellStyle name="s_CredSens_2_CAPITALIZED LABOR - 0309_Template-Final_Contract Labor " xfId="45957"/>
    <cellStyle name="s_CredSens_2_CAPITALIZED LABOR - 0409" xfId="45958"/>
    <cellStyle name="s_CredSens_2_CAPITALIZED LABOR - 0409_Contract Labor " xfId="45959"/>
    <cellStyle name="s_CredSens_2_Contract Labor " xfId="45960"/>
    <cellStyle name="s_CredSens_2_Contractor Accrual Template -  May 2009" xfId="45961"/>
    <cellStyle name="s_CredSens_CAPITALIZED LABOR - 0209" xfId="45962"/>
    <cellStyle name="s_CredSens_CAPITALIZED LABOR - 0209_Contract Labor " xfId="45963"/>
    <cellStyle name="s_CredSens_CAPITALIZED LABOR - 0209_Template-Final" xfId="45964"/>
    <cellStyle name="s_CredSens_CAPITALIZED LABOR - 0309" xfId="45965"/>
    <cellStyle name="s_CredSens_CAPITALIZED LABOR - 0309_Contract Labor " xfId="45966"/>
    <cellStyle name="s_CredSens_CAPITALIZED LABOR - 0309_Template-Final" xfId="45967"/>
    <cellStyle name="s_CredSens_CAPITALIZED LABOR - 0309_Template-Final_Contract Labor " xfId="45968"/>
    <cellStyle name="s_CredSens_CAPITALIZED LABOR - 0409" xfId="45969"/>
    <cellStyle name="s_CredSens_CAPITALIZED LABOR - 0409_Contract Labor " xfId="45970"/>
    <cellStyle name="s_CredSens_Celtic DCF Inputs" xfId="45971"/>
    <cellStyle name="s_CredSens_Celtic DCF Inputs_CAPITALIZED LABOR - 0209" xfId="45972"/>
    <cellStyle name="s_CredSens_Celtic DCF Inputs_CAPITALIZED LABOR - 0209_Contract Labor " xfId="45973"/>
    <cellStyle name="s_CredSens_Celtic DCF Inputs_CAPITALIZED LABOR - 0209_Template-Final" xfId="45974"/>
    <cellStyle name="s_CredSens_Celtic DCF Inputs_CAPITALIZED LABOR - 0309" xfId="45975"/>
    <cellStyle name="s_CredSens_Celtic DCF Inputs_CAPITALIZED LABOR - 0309_Contract Labor " xfId="45976"/>
    <cellStyle name="s_CredSens_Celtic DCF Inputs_CAPITALIZED LABOR - 0309_Template-Final" xfId="45977"/>
    <cellStyle name="s_CredSens_Celtic DCF Inputs_CAPITALIZED LABOR - 0309_Template-Final_Contract Labor " xfId="45978"/>
    <cellStyle name="s_CredSens_Celtic DCF Inputs_CAPITALIZED LABOR - 0409" xfId="45979"/>
    <cellStyle name="s_CredSens_Celtic DCF Inputs_CAPITALIZED LABOR - 0409_Contract Labor " xfId="45980"/>
    <cellStyle name="s_CredSens_Celtic DCF Inputs_Contract Labor " xfId="45981"/>
    <cellStyle name="s_CredSens_Celtic DCF Inputs_Contractor Accrual Template -  May 2009" xfId="45982"/>
    <cellStyle name="s_CredSens_Contract Labor " xfId="45983"/>
    <cellStyle name="s_CredSens_Contractor Accrual Template -  May 2009" xfId="45984"/>
    <cellStyle name="s_CredSens_Valuation Summary" xfId="45985"/>
    <cellStyle name="s_CredSens_Valuation Summary_CAPITALIZED LABOR - 0209" xfId="45986"/>
    <cellStyle name="s_CredSens_Valuation Summary_CAPITALIZED LABOR - 0209_Contract Labor " xfId="45987"/>
    <cellStyle name="s_CredSens_Valuation Summary_CAPITALIZED LABOR - 0209_Template-Final" xfId="45988"/>
    <cellStyle name="s_CredSens_Valuation Summary_CAPITALIZED LABOR - 0309" xfId="45989"/>
    <cellStyle name="s_CredSens_Valuation Summary_CAPITALIZED LABOR - 0309_Contract Labor " xfId="45990"/>
    <cellStyle name="s_CredSens_Valuation Summary_CAPITALIZED LABOR - 0309_Template-Final" xfId="45991"/>
    <cellStyle name="s_CredSens_Valuation Summary_CAPITALIZED LABOR - 0309_Template-Final_Contract Labor " xfId="45992"/>
    <cellStyle name="s_CredSens_Valuation Summary_CAPITALIZED LABOR - 0409" xfId="45993"/>
    <cellStyle name="s_CredSens_Valuation Summary_CAPITALIZED LABOR - 0409_Contract Labor " xfId="45994"/>
    <cellStyle name="s_CredSens_Valuation Summary_Contract Labor " xfId="45995"/>
    <cellStyle name="s_CredSens_Valuation Summary_Contractor Accrual Template -  May 2009" xfId="45996"/>
    <cellStyle name="s_DCF Inputs (2)" xfId="45997"/>
    <cellStyle name="s_DCF Inputs (2)_1" xfId="45998"/>
    <cellStyle name="s_DCF Inputs (2)_1_CAPITALIZED LABOR - 0209" xfId="45999"/>
    <cellStyle name="s_DCF Inputs (2)_1_CAPITALIZED LABOR - 0209_Contract Labor " xfId="46000"/>
    <cellStyle name="s_DCF Inputs (2)_1_CAPITALIZED LABOR - 0209_Template-Final" xfId="46001"/>
    <cellStyle name="s_DCF Inputs (2)_1_CAPITALIZED LABOR - 0309" xfId="46002"/>
    <cellStyle name="s_DCF Inputs (2)_1_CAPITALIZED LABOR - 0309_Contract Labor " xfId="46003"/>
    <cellStyle name="s_DCF Inputs (2)_1_CAPITALIZED LABOR - 0309_Template-Final" xfId="46004"/>
    <cellStyle name="s_DCF Inputs (2)_1_CAPITALIZED LABOR - 0309_Template-Final_Contract Labor " xfId="46005"/>
    <cellStyle name="s_DCF Inputs (2)_1_CAPITALIZED LABOR - 0409" xfId="46006"/>
    <cellStyle name="s_DCF Inputs (2)_1_CAPITALIZED LABOR - 0409_Contract Labor " xfId="46007"/>
    <cellStyle name="s_DCF Inputs (2)_1_Celtic DCF" xfId="46008"/>
    <cellStyle name="s_DCF Inputs (2)_1_Celtic DCF Inputs" xfId="46009"/>
    <cellStyle name="s_DCF Inputs (2)_1_Celtic DCF Inputs_CAPITALIZED LABOR - 0209" xfId="46010"/>
    <cellStyle name="s_DCF Inputs (2)_1_Celtic DCF Inputs_CAPITALIZED LABOR - 0209_Contract Labor " xfId="46011"/>
    <cellStyle name="s_DCF Inputs (2)_1_Celtic DCF Inputs_CAPITALIZED LABOR - 0209_Template-Final" xfId="46012"/>
    <cellStyle name="s_DCF Inputs (2)_1_Celtic DCF Inputs_CAPITALIZED LABOR - 0309" xfId="46013"/>
    <cellStyle name="s_DCF Inputs (2)_1_Celtic DCF Inputs_CAPITALIZED LABOR - 0309_Contract Labor " xfId="46014"/>
    <cellStyle name="s_DCF Inputs (2)_1_Celtic DCF Inputs_CAPITALIZED LABOR - 0309_Template-Final" xfId="46015"/>
    <cellStyle name="s_DCF Inputs (2)_1_Celtic DCF Inputs_CAPITALIZED LABOR - 0309_Template-Final_Contract Labor " xfId="46016"/>
    <cellStyle name="s_DCF Inputs (2)_1_Celtic DCF Inputs_CAPITALIZED LABOR - 0409" xfId="46017"/>
    <cellStyle name="s_DCF Inputs (2)_1_Celtic DCF Inputs_CAPITALIZED LABOR - 0409_Contract Labor " xfId="46018"/>
    <cellStyle name="s_DCF Inputs (2)_1_Celtic DCF Inputs_Contract Labor " xfId="46019"/>
    <cellStyle name="s_DCF Inputs (2)_1_Celtic DCF Inputs_Contractor Accrual Template -  May 2009" xfId="46020"/>
    <cellStyle name="s_DCF Inputs (2)_1_Celtic DCF Inputs_eric" xfId="46021"/>
    <cellStyle name="s_DCF Inputs (2)_1_Celtic DCF Inputs_eric_CAPITALIZED LABOR - 0209" xfId="46022"/>
    <cellStyle name="s_DCF Inputs (2)_1_Celtic DCF Inputs_eric_CAPITALIZED LABOR - 0209_Contract Labor " xfId="46023"/>
    <cellStyle name="s_DCF Inputs (2)_1_Celtic DCF Inputs_eric_CAPITALIZED LABOR - 0209_Template-Final" xfId="46024"/>
    <cellStyle name="s_DCF Inputs (2)_1_Celtic DCF Inputs_eric_CAPITALIZED LABOR - 0309" xfId="46025"/>
    <cellStyle name="s_DCF Inputs (2)_1_Celtic DCF Inputs_eric_CAPITALIZED LABOR - 0309_Contract Labor " xfId="46026"/>
    <cellStyle name="s_DCF Inputs (2)_1_Celtic DCF Inputs_eric_CAPITALIZED LABOR - 0309_Template-Final" xfId="46027"/>
    <cellStyle name="s_DCF Inputs (2)_1_Celtic DCF Inputs_eric_CAPITALIZED LABOR - 0309_Template-Final_Contract Labor " xfId="46028"/>
    <cellStyle name="s_DCF Inputs (2)_1_Celtic DCF Inputs_eric_CAPITALIZED LABOR - 0409" xfId="46029"/>
    <cellStyle name="s_DCF Inputs (2)_1_Celtic DCF Inputs_eric_CAPITALIZED LABOR - 0409_Contract Labor " xfId="46030"/>
    <cellStyle name="s_DCF Inputs (2)_1_Celtic DCF Inputs_eric_Contract Labor " xfId="46031"/>
    <cellStyle name="s_DCF Inputs (2)_1_Celtic DCF Inputs_eric_Contractor Accrual Template -  May 2009" xfId="46032"/>
    <cellStyle name="s_DCF Inputs (2)_1_Celtic DCF_CAPITALIZED LABOR - 0209" xfId="46033"/>
    <cellStyle name="s_DCF Inputs (2)_1_Celtic DCF_CAPITALIZED LABOR - 0209_Contract Labor " xfId="46034"/>
    <cellStyle name="s_DCF Inputs (2)_1_Celtic DCF_CAPITALIZED LABOR - 0209_Template-Final" xfId="46035"/>
    <cellStyle name="s_DCF Inputs (2)_1_Celtic DCF_CAPITALIZED LABOR - 0309" xfId="46036"/>
    <cellStyle name="s_DCF Inputs (2)_1_Celtic DCF_CAPITALIZED LABOR - 0309_Contract Labor " xfId="46037"/>
    <cellStyle name="s_DCF Inputs (2)_1_Celtic DCF_CAPITALIZED LABOR - 0309_Template-Final" xfId="46038"/>
    <cellStyle name="s_DCF Inputs (2)_1_Celtic DCF_CAPITALIZED LABOR - 0309_Template-Final_Contract Labor " xfId="46039"/>
    <cellStyle name="s_DCF Inputs (2)_1_Celtic DCF_CAPITALIZED LABOR - 0409" xfId="46040"/>
    <cellStyle name="s_DCF Inputs (2)_1_Celtic DCF_CAPITALIZED LABOR - 0409_Contract Labor " xfId="46041"/>
    <cellStyle name="s_DCF Inputs (2)_1_Celtic DCF_Contract Labor " xfId="46042"/>
    <cellStyle name="s_DCF Inputs (2)_1_Celtic DCF_Contractor Accrual Template -  May 2009" xfId="46043"/>
    <cellStyle name="s_DCF Inputs (2)_1_Celtic DCF_eric" xfId="46044"/>
    <cellStyle name="s_DCF Inputs (2)_1_Celtic DCF_eric_CAPITALIZED LABOR - 0209" xfId="46045"/>
    <cellStyle name="s_DCF Inputs (2)_1_Celtic DCF_eric_CAPITALIZED LABOR - 0209_Contract Labor " xfId="46046"/>
    <cellStyle name="s_DCF Inputs (2)_1_Celtic DCF_eric_CAPITALIZED LABOR - 0209_Template-Final" xfId="46047"/>
    <cellStyle name="s_DCF Inputs (2)_1_Celtic DCF_eric_CAPITALIZED LABOR - 0309" xfId="46048"/>
    <cellStyle name="s_DCF Inputs (2)_1_Celtic DCF_eric_CAPITALIZED LABOR - 0309_Contract Labor " xfId="46049"/>
    <cellStyle name="s_DCF Inputs (2)_1_Celtic DCF_eric_CAPITALIZED LABOR - 0309_Template-Final" xfId="46050"/>
    <cellStyle name="s_DCF Inputs (2)_1_Celtic DCF_eric_CAPITALIZED LABOR - 0309_Template-Final_Contract Labor " xfId="46051"/>
    <cellStyle name="s_DCF Inputs (2)_1_Celtic DCF_eric_CAPITALIZED LABOR - 0409" xfId="46052"/>
    <cellStyle name="s_DCF Inputs (2)_1_Celtic DCF_eric_CAPITALIZED LABOR - 0409_Contract Labor " xfId="46053"/>
    <cellStyle name="s_DCF Inputs (2)_1_Celtic DCF_eric_Contract Labor " xfId="46054"/>
    <cellStyle name="s_DCF Inputs (2)_1_Celtic DCF_eric_Contractor Accrual Template -  May 2009" xfId="46055"/>
    <cellStyle name="s_DCF Inputs (2)_1_Contract Labor " xfId="46056"/>
    <cellStyle name="s_DCF Inputs (2)_1_Contractor Accrual Template -  May 2009" xfId="46057"/>
    <cellStyle name="s_DCF Inputs (2)_1_Valuation Summary" xfId="46058"/>
    <cellStyle name="s_DCF Inputs (2)_1_Valuation Summary_CAPITALIZED LABOR - 0209" xfId="46059"/>
    <cellStyle name="s_DCF Inputs (2)_1_Valuation Summary_CAPITALIZED LABOR - 0209_Contract Labor " xfId="46060"/>
    <cellStyle name="s_DCF Inputs (2)_1_Valuation Summary_CAPITALIZED LABOR - 0209_Template-Final" xfId="46061"/>
    <cellStyle name="s_DCF Inputs (2)_1_Valuation Summary_CAPITALIZED LABOR - 0309" xfId="46062"/>
    <cellStyle name="s_DCF Inputs (2)_1_Valuation Summary_CAPITALIZED LABOR - 0309_Contract Labor " xfId="46063"/>
    <cellStyle name="s_DCF Inputs (2)_1_Valuation Summary_CAPITALIZED LABOR - 0309_Template-Final" xfId="46064"/>
    <cellStyle name="s_DCF Inputs (2)_1_Valuation Summary_CAPITALIZED LABOR - 0309_Template-Final_Contract Labor " xfId="46065"/>
    <cellStyle name="s_DCF Inputs (2)_1_Valuation Summary_CAPITALIZED LABOR - 0409" xfId="46066"/>
    <cellStyle name="s_DCF Inputs (2)_1_Valuation Summary_CAPITALIZED LABOR - 0409_Contract Labor " xfId="46067"/>
    <cellStyle name="s_DCF Inputs (2)_1_Valuation Summary_Contract Labor " xfId="46068"/>
    <cellStyle name="s_DCF Inputs (2)_1_Valuation Summary_Contractor Accrual Template -  May 2009" xfId="46069"/>
    <cellStyle name="s_DCF Inputs (2)_CAPITALIZED LABOR - 0209" xfId="46070"/>
    <cellStyle name="s_DCF Inputs (2)_CAPITALIZED LABOR - 0209_Contract Labor " xfId="46071"/>
    <cellStyle name="s_DCF Inputs (2)_CAPITALIZED LABOR - 0209_Template-Final" xfId="46072"/>
    <cellStyle name="s_DCF Inputs (2)_CAPITALIZED LABOR - 0309" xfId="46073"/>
    <cellStyle name="s_DCF Inputs (2)_CAPITALIZED LABOR - 0309_Contract Labor " xfId="46074"/>
    <cellStyle name="s_DCF Inputs (2)_CAPITALIZED LABOR - 0309_Template-Final" xfId="46075"/>
    <cellStyle name="s_DCF Inputs (2)_CAPITALIZED LABOR - 0309_Template-Final_Contract Labor " xfId="46076"/>
    <cellStyle name="s_DCF Inputs (2)_CAPITALIZED LABOR - 0409" xfId="46077"/>
    <cellStyle name="s_DCF Inputs (2)_CAPITALIZED LABOR - 0409_Contract Labor " xfId="46078"/>
    <cellStyle name="s_DCF Inputs (2)_Contract Labor " xfId="46079"/>
    <cellStyle name="s_DCF Inputs (2)_Contractor Accrual Template -  May 2009" xfId="46080"/>
    <cellStyle name="s_DCF Matrix (2)" xfId="46081"/>
    <cellStyle name="s_DCF Matrix (2)_1" xfId="46082"/>
    <cellStyle name="s_DCF Matrix (2)_1_CAPITALIZED LABOR - 0209" xfId="46083"/>
    <cellStyle name="s_DCF Matrix (2)_1_CAPITALIZED LABOR - 0209_Contract Labor " xfId="46084"/>
    <cellStyle name="s_DCF Matrix (2)_1_CAPITALIZED LABOR - 0209_Template-Final" xfId="46085"/>
    <cellStyle name="s_DCF Matrix (2)_1_CAPITALIZED LABOR - 0309" xfId="46086"/>
    <cellStyle name="s_DCF Matrix (2)_1_CAPITALIZED LABOR - 0309_Contract Labor " xfId="46087"/>
    <cellStyle name="s_DCF Matrix (2)_1_CAPITALIZED LABOR - 0309_Template-Final" xfId="46088"/>
    <cellStyle name="s_DCF Matrix (2)_1_CAPITALIZED LABOR - 0309_Template-Final_Contract Labor " xfId="46089"/>
    <cellStyle name="s_DCF Matrix (2)_1_CAPITALIZED LABOR - 0409" xfId="46090"/>
    <cellStyle name="s_DCF Matrix (2)_1_CAPITALIZED LABOR - 0409_Contract Labor " xfId="46091"/>
    <cellStyle name="s_DCF Matrix (2)_1_Contract Labor " xfId="46092"/>
    <cellStyle name="s_DCF Matrix (2)_1_Contractor Accrual Template -  May 2009" xfId="46093"/>
    <cellStyle name="s_DCF Matrix (2)_2" xfId="46094"/>
    <cellStyle name="s_DCF Matrix (2)_2_CAPITALIZED LABOR - 0209" xfId="46095"/>
    <cellStyle name="s_DCF Matrix (2)_2_CAPITALIZED LABOR - 0209_Contract Labor " xfId="46096"/>
    <cellStyle name="s_DCF Matrix (2)_2_CAPITALIZED LABOR - 0209_Template-Final" xfId="46097"/>
    <cellStyle name="s_DCF Matrix (2)_2_CAPITALIZED LABOR - 0309" xfId="46098"/>
    <cellStyle name="s_DCF Matrix (2)_2_CAPITALIZED LABOR - 0309_Contract Labor " xfId="46099"/>
    <cellStyle name="s_DCF Matrix (2)_2_CAPITALIZED LABOR - 0309_Template-Final" xfId="46100"/>
    <cellStyle name="s_DCF Matrix (2)_2_CAPITALIZED LABOR - 0309_Template-Final_Contract Labor " xfId="46101"/>
    <cellStyle name="s_DCF Matrix (2)_2_CAPITALIZED LABOR - 0409" xfId="46102"/>
    <cellStyle name="s_DCF Matrix (2)_2_CAPITALIZED LABOR - 0409_Contract Labor " xfId="46103"/>
    <cellStyle name="s_DCF Matrix (2)_2_Celtic DCF" xfId="46104"/>
    <cellStyle name="s_DCF Matrix (2)_2_Celtic DCF Inputs" xfId="46105"/>
    <cellStyle name="s_DCF Matrix (2)_2_Celtic DCF Inputs_CAPITALIZED LABOR - 0209" xfId="46106"/>
    <cellStyle name="s_DCF Matrix (2)_2_Celtic DCF Inputs_CAPITALIZED LABOR - 0209_Contract Labor " xfId="46107"/>
    <cellStyle name="s_DCF Matrix (2)_2_Celtic DCF Inputs_CAPITALIZED LABOR - 0209_Template-Final" xfId="46108"/>
    <cellStyle name="s_DCF Matrix (2)_2_Celtic DCF Inputs_CAPITALIZED LABOR - 0309" xfId="46109"/>
    <cellStyle name="s_DCF Matrix (2)_2_Celtic DCF Inputs_CAPITALIZED LABOR - 0309_Contract Labor " xfId="46110"/>
    <cellStyle name="s_DCF Matrix (2)_2_Celtic DCF Inputs_CAPITALIZED LABOR - 0309_Template-Final" xfId="46111"/>
    <cellStyle name="s_DCF Matrix (2)_2_Celtic DCF Inputs_CAPITALIZED LABOR - 0309_Template-Final_Contract Labor " xfId="46112"/>
    <cellStyle name="s_DCF Matrix (2)_2_Celtic DCF Inputs_CAPITALIZED LABOR - 0409" xfId="46113"/>
    <cellStyle name="s_DCF Matrix (2)_2_Celtic DCF Inputs_CAPITALIZED LABOR - 0409_Contract Labor " xfId="46114"/>
    <cellStyle name="s_DCF Matrix (2)_2_Celtic DCF Inputs_Contract Labor " xfId="46115"/>
    <cellStyle name="s_DCF Matrix (2)_2_Celtic DCF Inputs_Contractor Accrual Template -  May 2009" xfId="46116"/>
    <cellStyle name="s_DCF Matrix (2)_2_Celtic DCF_CAPITALIZED LABOR - 0209" xfId="46117"/>
    <cellStyle name="s_DCF Matrix (2)_2_Celtic DCF_CAPITALIZED LABOR - 0209_Contract Labor " xfId="46118"/>
    <cellStyle name="s_DCF Matrix (2)_2_Celtic DCF_CAPITALIZED LABOR - 0209_Template-Final" xfId="46119"/>
    <cellStyle name="s_DCF Matrix (2)_2_Celtic DCF_CAPITALIZED LABOR - 0309" xfId="46120"/>
    <cellStyle name="s_DCF Matrix (2)_2_Celtic DCF_CAPITALIZED LABOR - 0309_Contract Labor " xfId="46121"/>
    <cellStyle name="s_DCF Matrix (2)_2_Celtic DCF_CAPITALIZED LABOR - 0309_Template-Final" xfId="46122"/>
    <cellStyle name="s_DCF Matrix (2)_2_Celtic DCF_CAPITALIZED LABOR - 0309_Template-Final_Contract Labor " xfId="46123"/>
    <cellStyle name="s_DCF Matrix (2)_2_Celtic DCF_CAPITALIZED LABOR - 0409" xfId="46124"/>
    <cellStyle name="s_DCF Matrix (2)_2_Celtic DCF_CAPITALIZED LABOR - 0409_Contract Labor " xfId="46125"/>
    <cellStyle name="s_DCF Matrix (2)_2_Celtic DCF_Contract Labor " xfId="46126"/>
    <cellStyle name="s_DCF Matrix (2)_2_Celtic DCF_Contractor Accrual Template -  May 2009" xfId="46127"/>
    <cellStyle name="s_DCF Matrix (2)_2_Celtic DCF_eric" xfId="46128"/>
    <cellStyle name="s_DCF Matrix (2)_2_Celtic DCF_eric_CAPITALIZED LABOR - 0209" xfId="46129"/>
    <cellStyle name="s_DCF Matrix (2)_2_Celtic DCF_eric_CAPITALIZED LABOR - 0209_Contract Labor " xfId="46130"/>
    <cellStyle name="s_DCF Matrix (2)_2_Celtic DCF_eric_CAPITALIZED LABOR - 0209_Template-Final" xfId="46131"/>
    <cellStyle name="s_DCF Matrix (2)_2_Celtic DCF_eric_CAPITALIZED LABOR - 0309" xfId="46132"/>
    <cellStyle name="s_DCF Matrix (2)_2_Celtic DCF_eric_CAPITALIZED LABOR - 0309_Contract Labor " xfId="46133"/>
    <cellStyle name="s_DCF Matrix (2)_2_Celtic DCF_eric_CAPITALIZED LABOR - 0309_Template-Final" xfId="46134"/>
    <cellStyle name="s_DCF Matrix (2)_2_Celtic DCF_eric_CAPITALIZED LABOR - 0309_Template-Final_Contract Labor " xfId="46135"/>
    <cellStyle name="s_DCF Matrix (2)_2_Celtic DCF_eric_CAPITALIZED LABOR - 0409" xfId="46136"/>
    <cellStyle name="s_DCF Matrix (2)_2_Celtic DCF_eric_CAPITALIZED LABOR - 0409_Contract Labor " xfId="46137"/>
    <cellStyle name="s_DCF Matrix (2)_2_Celtic DCF_eric_Contract Labor " xfId="46138"/>
    <cellStyle name="s_DCF Matrix (2)_2_Celtic DCF_eric_Contractor Accrual Template -  May 2009" xfId="46139"/>
    <cellStyle name="s_DCF Matrix (2)_2_Contract Labor " xfId="46140"/>
    <cellStyle name="s_DCF Matrix (2)_2_Contractor Accrual Template -  May 2009" xfId="46141"/>
    <cellStyle name="s_DCF Matrix (2)_2_Valuation Summary" xfId="46142"/>
    <cellStyle name="s_DCF Matrix (2)_2_Valuation Summary_CAPITALIZED LABOR - 0209" xfId="46143"/>
    <cellStyle name="s_DCF Matrix (2)_2_Valuation Summary_CAPITALIZED LABOR - 0209_Contract Labor " xfId="46144"/>
    <cellStyle name="s_DCF Matrix (2)_2_Valuation Summary_CAPITALIZED LABOR - 0209_Template-Final" xfId="46145"/>
    <cellStyle name="s_DCF Matrix (2)_2_Valuation Summary_CAPITALIZED LABOR - 0309" xfId="46146"/>
    <cellStyle name="s_DCF Matrix (2)_2_Valuation Summary_CAPITALIZED LABOR - 0309_Contract Labor " xfId="46147"/>
    <cellStyle name="s_DCF Matrix (2)_2_Valuation Summary_CAPITALIZED LABOR - 0309_Template-Final" xfId="46148"/>
    <cellStyle name="s_DCF Matrix (2)_2_Valuation Summary_CAPITALIZED LABOR - 0309_Template-Final_Contract Labor " xfId="46149"/>
    <cellStyle name="s_DCF Matrix (2)_2_Valuation Summary_CAPITALIZED LABOR - 0409" xfId="46150"/>
    <cellStyle name="s_DCF Matrix (2)_2_Valuation Summary_CAPITALIZED LABOR - 0409_Contract Labor " xfId="46151"/>
    <cellStyle name="s_DCF Matrix (2)_2_Valuation Summary_Contract Labor " xfId="46152"/>
    <cellStyle name="s_DCF Matrix (2)_2_Valuation Summary_Contractor Accrual Template -  May 2009" xfId="46153"/>
    <cellStyle name="s_DCF Matrix (2)_2_Valuation Summary_eric" xfId="46154"/>
    <cellStyle name="s_DCF Matrix (2)_2_Valuation Summary_eric_CAPITALIZED LABOR - 0209" xfId="46155"/>
    <cellStyle name="s_DCF Matrix (2)_2_Valuation Summary_eric_CAPITALIZED LABOR - 0209_Contract Labor " xfId="46156"/>
    <cellStyle name="s_DCF Matrix (2)_2_Valuation Summary_eric_CAPITALIZED LABOR - 0209_Template-Final" xfId="46157"/>
    <cellStyle name="s_DCF Matrix (2)_2_Valuation Summary_eric_CAPITALIZED LABOR - 0309" xfId="46158"/>
    <cellStyle name="s_DCF Matrix (2)_2_Valuation Summary_eric_CAPITALIZED LABOR - 0309_Contract Labor " xfId="46159"/>
    <cellStyle name="s_DCF Matrix (2)_2_Valuation Summary_eric_CAPITALIZED LABOR - 0309_Template-Final" xfId="46160"/>
    <cellStyle name="s_DCF Matrix (2)_2_Valuation Summary_eric_CAPITALIZED LABOR - 0309_Template-Final_Contract Labor " xfId="46161"/>
    <cellStyle name="s_DCF Matrix (2)_2_Valuation Summary_eric_CAPITALIZED LABOR - 0409" xfId="46162"/>
    <cellStyle name="s_DCF Matrix (2)_2_Valuation Summary_eric_CAPITALIZED LABOR - 0409_Contract Labor " xfId="46163"/>
    <cellStyle name="s_DCF Matrix (2)_2_Valuation Summary_eric_Contract Labor " xfId="46164"/>
    <cellStyle name="s_DCF Matrix (2)_2_Valuation Summary_eric_Contractor Accrual Template -  May 2009" xfId="46165"/>
    <cellStyle name="s_DCF Matrix (2)_CAPITALIZED LABOR - 0209" xfId="46166"/>
    <cellStyle name="s_DCF Matrix (2)_CAPITALIZED LABOR - 0209_Contract Labor " xfId="46167"/>
    <cellStyle name="s_DCF Matrix (2)_CAPITALIZED LABOR - 0209_Template-Final" xfId="46168"/>
    <cellStyle name="s_DCF Matrix (2)_CAPITALIZED LABOR - 0309" xfId="46169"/>
    <cellStyle name="s_DCF Matrix (2)_CAPITALIZED LABOR - 0309_Contract Labor " xfId="46170"/>
    <cellStyle name="s_DCF Matrix (2)_CAPITALIZED LABOR - 0309_Template-Final" xfId="46171"/>
    <cellStyle name="s_DCF Matrix (2)_CAPITALIZED LABOR - 0309_Template-Final_Contract Labor " xfId="46172"/>
    <cellStyle name="s_DCF Matrix (2)_CAPITALIZED LABOR - 0409" xfId="46173"/>
    <cellStyle name="s_DCF Matrix (2)_CAPITALIZED LABOR - 0409_Contract Labor " xfId="46174"/>
    <cellStyle name="s_DCF Matrix (2)_Contract Labor " xfId="46175"/>
    <cellStyle name="s_DCF Matrix (2)_Contractor Accrual Template -  May 2009" xfId="46176"/>
    <cellStyle name="s_DCFLBO Code" xfId="46177"/>
    <cellStyle name="s_DCFLBO Code_1" xfId="46178"/>
    <cellStyle name="s_DCFLBO Code_1_CAPITALIZED LABOR - 0209" xfId="46179"/>
    <cellStyle name="s_DCFLBO Code_1_CAPITALIZED LABOR - 0209_Contract Labor " xfId="46180"/>
    <cellStyle name="s_DCFLBO Code_1_CAPITALIZED LABOR - 0209_Template-Final" xfId="46181"/>
    <cellStyle name="s_DCFLBO Code_1_CAPITALIZED LABOR - 0309" xfId="46182"/>
    <cellStyle name="s_DCFLBO Code_1_CAPITALIZED LABOR - 0309_Contract Labor " xfId="46183"/>
    <cellStyle name="s_DCFLBO Code_1_CAPITALIZED LABOR - 0309_Template-Final" xfId="46184"/>
    <cellStyle name="s_DCFLBO Code_1_CAPITALIZED LABOR - 0309_Template-Final_Contract Labor " xfId="46185"/>
    <cellStyle name="s_DCFLBO Code_1_CAPITALIZED LABOR - 0409" xfId="46186"/>
    <cellStyle name="s_DCFLBO Code_1_CAPITALIZED LABOR - 0409_Contract Labor " xfId="46187"/>
    <cellStyle name="s_DCFLBO Code_1_Contract Labor " xfId="46188"/>
    <cellStyle name="s_DCFLBO Code_1_Contractor Accrual Template -  May 2009" xfId="46189"/>
    <cellStyle name="s_DCFLBO Code_CAPITALIZED LABOR - 0209" xfId="46190"/>
    <cellStyle name="s_DCFLBO Code_CAPITALIZED LABOR - 0209_Contract Labor " xfId="46191"/>
    <cellStyle name="s_DCFLBO Code_CAPITALIZED LABOR - 0209_Template-Final" xfId="46192"/>
    <cellStyle name="s_DCFLBO Code_CAPITALIZED LABOR - 0309" xfId="46193"/>
    <cellStyle name="s_DCFLBO Code_CAPITALIZED LABOR - 0309_Contract Labor " xfId="46194"/>
    <cellStyle name="s_DCFLBO Code_CAPITALIZED LABOR - 0309_Template-Final" xfId="46195"/>
    <cellStyle name="s_DCFLBO Code_CAPITALIZED LABOR - 0309_Template-Final_Contract Labor " xfId="46196"/>
    <cellStyle name="s_DCFLBO Code_CAPITALIZED LABOR - 0409" xfId="46197"/>
    <cellStyle name="s_DCFLBO Code_CAPITALIZED LABOR - 0409_Contract Labor " xfId="46198"/>
    <cellStyle name="s_DCFLBO Code_Celtic DCF" xfId="46199"/>
    <cellStyle name="s_DCFLBO Code_Celtic DCF Inputs" xfId="46200"/>
    <cellStyle name="s_DCFLBO Code_Celtic DCF Inputs_CAPITALIZED LABOR - 0209" xfId="46201"/>
    <cellStyle name="s_DCFLBO Code_Celtic DCF Inputs_CAPITALIZED LABOR - 0209_Contract Labor " xfId="46202"/>
    <cellStyle name="s_DCFLBO Code_Celtic DCF Inputs_CAPITALIZED LABOR - 0209_Template-Final" xfId="46203"/>
    <cellStyle name="s_DCFLBO Code_Celtic DCF Inputs_CAPITALIZED LABOR - 0309" xfId="46204"/>
    <cellStyle name="s_DCFLBO Code_Celtic DCF Inputs_CAPITALIZED LABOR - 0309_Contract Labor " xfId="46205"/>
    <cellStyle name="s_DCFLBO Code_Celtic DCF Inputs_CAPITALIZED LABOR - 0309_Template-Final" xfId="46206"/>
    <cellStyle name="s_DCFLBO Code_Celtic DCF Inputs_CAPITALIZED LABOR - 0309_Template-Final_Contract Labor " xfId="46207"/>
    <cellStyle name="s_DCFLBO Code_Celtic DCF Inputs_CAPITALIZED LABOR - 0409" xfId="46208"/>
    <cellStyle name="s_DCFLBO Code_Celtic DCF Inputs_CAPITALIZED LABOR - 0409_Contract Labor " xfId="46209"/>
    <cellStyle name="s_DCFLBO Code_Celtic DCF Inputs_Contract Labor " xfId="46210"/>
    <cellStyle name="s_DCFLBO Code_Celtic DCF Inputs_Contractor Accrual Template -  May 2009" xfId="46211"/>
    <cellStyle name="s_DCFLBO Code_Celtic DCF_CAPITALIZED LABOR - 0209" xfId="46212"/>
    <cellStyle name="s_DCFLBO Code_Celtic DCF_CAPITALIZED LABOR - 0209_Contract Labor " xfId="46213"/>
    <cellStyle name="s_DCFLBO Code_Celtic DCF_CAPITALIZED LABOR - 0209_Template-Final" xfId="46214"/>
    <cellStyle name="s_DCFLBO Code_Celtic DCF_CAPITALIZED LABOR - 0309" xfId="46215"/>
    <cellStyle name="s_DCFLBO Code_Celtic DCF_CAPITALIZED LABOR - 0309_Contract Labor " xfId="46216"/>
    <cellStyle name="s_DCFLBO Code_Celtic DCF_CAPITALIZED LABOR - 0309_Template-Final" xfId="46217"/>
    <cellStyle name="s_DCFLBO Code_Celtic DCF_CAPITALIZED LABOR - 0309_Template-Final_Contract Labor " xfId="46218"/>
    <cellStyle name="s_DCFLBO Code_Celtic DCF_CAPITALIZED LABOR - 0409" xfId="46219"/>
    <cellStyle name="s_DCFLBO Code_Celtic DCF_CAPITALIZED LABOR - 0409_Contract Labor " xfId="46220"/>
    <cellStyle name="s_DCFLBO Code_Celtic DCF_Contract Labor " xfId="46221"/>
    <cellStyle name="s_DCFLBO Code_Celtic DCF_Contractor Accrual Template -  May 2009" xfId="46222"/>
    <cellStyle name="s_DCFLBO Code_Contract Labor " xfId="46223"/>
    <cellStyle name="s_DCFLBO Code_Contractor Accrual Template -  May 2009" xfId="46224"/>
    <cellStyle name="s_DCFLBO Code_Valuation Summary" xfId="46225"/>
    <cellStyle name="s_DCFLBO Code_Valuation Summary_CAPITALIZED LABOR - 0209" xfId="46226"/>
    <cellStyle name="s_DCFLBO Code_Valuation Summary_CAPITALIZED LABOR - 0209_Contract Labor " xfId="46227"/>
    <cellStyle name="s_DCFLBO Code_Valuation Summary_CAPITALIZED LABOR - 0209_Template-Final" xfId="46228"/>
    <cellStyle name="s_DCFLBO Code_Valuation Summary_CAPITALIZED LABOR - 0309" xfId="46229"/>
    <cellStyle name="s_DCFLBO Code_Valuation Summary_CAPITALIZED LABOR - 0309_Contract Labor " xfId="46230"/>
    <cellStyle name="s_DCFLBO Code_Valuation Summary_CAPITALIZED LABOR - 0309_Template-Final" xfId="46231"/>
    <cellStyle name="s_DCFLBO Code_Valuation Summary_CAPITALIZED LABOR - 0309_Template-Final_Contract Labor " xfId="46232"/>
    <cellStyle name="s_DCFLBO Code_Valuation Summary_CAPITALIZED LABOR - 0409" xfId="46233"/>
    <cellStyle name="s_DCFLBO Code_Valuation Summary_CAPITALIZED LABOR - 0409_Contract Labor " xfId="46234"/>
    <cellStyle name="s_DCFLBO Code_Valuation Summary_Contract Labor " xfId="46235"/>
    <cellStyle name="s_DCFLBO Code_Valuation Summary_Contractor Accrual Template -  May 2009" xfId="46236"/>
    <cellStyle name="s_Deal" xfId="46237"/>
    <cellStyle name="s_Deal_1" xfId="46238"/>
    <cellStyle name="s_Deal_1_CAPITALIZED LABOR - 0209" xfId="46239"/>
    <cellStyle name="s_Deal_1_CAPITALIZED LABOR - 0209_Contract Labor " xfId="46240"/>
    <cellStyle name="s_Deal_1_CAPITALIZED LABOR - 0209_Template-Final" xfId="46241"/>
    <cellStyle name="s_Deal_1_CAPITALIZED LABOR - 0309" xfId="46242"/>
    <cellStyle name="s_Deal_1_CAPITALIZED LABOR - 0309_Contract Labor " xfId="46243"/>
    <cellStyle name="s_Deal_1_CAPITALIZED LABOR - 0309_Template-Final" xfId="46244"/>
    <cellStyle name="s_Deal_1_CAPITALIZED LABOR - 0309_Template-Final_Contract Labor " xfId="46245"/>
    <cellStyle name="s_Deal_1_CAPITALIZED LABOR - 0409" xfId="46246"/>
    <cellStyle name="s_Deal_1_Contract Labor " xfId="46247"/>
    <cellStyle name="s_Deal_1_Contractor Accrual Template -  May 2009" xfId="46248"/>
    <cellStyle name="s_Deal_2" xfId="46249"/>
    <cellStyle name="s_Deal_2_CAPITALIZED LABOR - 0209" xfId="46250"/>
    <cellStyle name="s_Deal_2_CAPITALIZED LABOR - 0209_Template-Final" xfId="46251"/>
    <cellStyle name="s_Deal_2_CAPITALIZED LABOR - 0309" xfId="46252"/>
    <cellStyle name="s_Deal_2_CAPITALIZED LABOR - 0309_Template-Final" xfId="46253"/>
    <cellStyle name="s_Deal_2_CAPITALIZED LABOR - 0409" xfId="46254"/>
    <cellStyle name="s_Deal_2_Contractor Accrual Template -  May 2009" xfId="46255"/>
    <cellStyle name="s_Deal_CAPITALIZED LABOR - 0209" xfId="46256"/>
    <cellStyle name="s_Deal_CAPITALIZED LABOR - 0209_Template-Final" xfId="46257"/>
    <cellStyle name="s_Deal_CAPITALIZED LABOR - 0309" xfId="46258"/>
    <cellStyle name="s_Deal_CAPITALIZED LABOR - 0309_Template-Final" xfId="46259"/>
    <cellStyle name="s_Deal_CAPITALIZED LABOR - 0409" xfId="46260"/>
    <cellStyle name="s_Deal_Contract Labor " xfId="46261"/>
    <cellStyle name="s_Deal_Contractor Accrual Template -  May 2009" xfId="46262"/>
    <cellStyle name="s_Dental (2)" xfId="46263"/>
    <cellStyle name="s_Dental (2)_1" xfId="46264"/>
    <cellStyle name="s_Dental (2)_1_CAPITALIZED LABOR - 0209" xfId="46265"/>
    <cellStyle name="s_Dental (2)_1_CAPITALIZED LABOR - 0209_Template-Final" xfId="46266"/>
    <cellStyle name="s_Dental (2)_1_CAPITALIZED LABOR - 0309" xfId="46267"/>
    <cellStyle name="s_Dental (2)_1_CAPITALIZED LABOR - 0309_Template-Final" xfId="46268"/>
    <cellStyle name="s_Dental (2)_1_CAPITALIZED LABOR - 0409" xfId="46269"/>
    <cellStyle name="s_Dental (2)_1_Contractor Accrual Template -  May 2009" xfId="46270"/>
    <cellStyle name="s_Dental (2)_2" xfId="46271"/>
    <cellStyle name="s_Dental (2)_2_CAPITALIZED LABOR - 0209" xfId="46272"/>
    <cellStyle name="s_Dental (2)_2_CAPITALIZED LABOR - 0209_Template-Final" xfId="46273"/>
    <cellStyle name="s_Dental (2)_2_CAPITALIZED LABOR - 0309" xfId="46274"/>
    <cellStyle name="s_Dental (2)_2_CAPITALIZED LABOR - 0309_Template-Final" xfId="46275"/>
    <cellStyle name="s_Dental (2)_2_CAPITALIZED LABOR - 0409" xfId="46276"/>
    <cellStyle name="s_Dental (2)_2_Celtic DCF" xfId="46277"/>
    <cellStyle name="s_Dental (2)_2_Celtic DCF Inputs" xfId="46278"/>
    <cellStyle name="s_Dental (2)_2_Celtic DCF Inputs_CAPITALIZED LABOR - 0209" xfId="46279"/>
    <cellStyle name="s_Dental (2)_2_Celtic DCF Inputs_CAPITALIZED LABOR - 0209_Template-Final" xfId="46280"/>
    <cellStyle name="s_Dental (2)_2_Celtic DCF Inputs_CAPITALIZED LABOR - 0309" xfId="46281"/>
    <cellStyle name="s_Dental (2)_2_Celtic DCF Inputs_CAPITALIZED LABOR - 0309_Template-Final" xfId="46282"/>
    <cellStyle name="s_Dental (2)_2_Celtic DCF Inputs_CAPITALIZED LABOR - 0409" xfId="46283"/>
    <cellStyle name="s_Dental (2)_2_Celtic DCF Inputs_Contractor Accrual Template -  May 2009" xfId="46284"/>
    <cellStyle name="s_Dental (2)_2_Celtic DCF Inputs_eric" xfId="46285"/>
    <cellStyle name="s_Dental (2)_2_Celtic DCF Inputs_eric_CAPITALIZED LABOR - 0209" xfId="46286"/>
    <cellStyle name="s_Dental (2)_2_Celtic DCF Inputs_eric_CAPITALIZED LABOR - 0209_Template-Final" xfId="46287"/>
    <cellStyle name="s_Dental (2)_2_Celtic DCF Inputs_eric_CAPITALIZED LABOR - 0309" xfId="46288"/>
    <cellStyle name="s_Dental (2)_2_Celtic DCF Inputs_eric_CAPITALIZED LABOR - 0309_Template-Final" xfId="46289"/>
    <cellStyle name="s_Dental (2)_2_Celtic DCF Inputs_eric_CAPITALIZED LABOR - 0409" xfId="46290"/>
    <cellStyle name="s_Dental (2)_2_Celtic DCF Inputs_eric_Contractor Accrual Template -  May 2009" xfId="46291"/>
    <cellStyle name="s_Dental (2)_2_Celtic DCF_CAPITALIZED LABOR - 0209" xfId="46292"/>
    <cellStyle name="s_Dental (2)_2_Celtic DCF_CAPITALIZED LABOR - 0209_Template-Final" xfId="46293"/>
    <cellStyle name="s_Dental (2)_2_Celtic DCF_CAPITALIZED LABOR - 0309" xfId="46294"/>
    <cellStyle name="s_Dental (2)_2_Celtic DCF_CAPITALIZED LABOR - 0309_Template-Final" xfId="46295"/>
    <cellStyle name="s_Dental (2)_2_Celtic DCF_CAPITALIZED LABOR - 0409" xfId="46296"/>
    <cellStyle name="s_Dental (2)_2_Celtic DCF_Contractor Accrual Template -  May 2009" xfId="46297"/>
    <cellStyle name="s_Dental (2)_2_Contractor Accrual Template -  May 2009" xfId="46298"/>
    <cellStyle name="s_Dental (2)_2_Valuation Summary" xfId="46299"/>
    <cellStyle name="s_Dental (2)_2_Valuation Summary_CAPITALIZED LABOR - 0209" xfId="46300"/>
    <cellStyle name="s_Dental (2)_2_Valuation Summary_CAPITALIZED LABOR - 0209_Template-Final" xfId="46301"/>
    <cellStyle name="s_Dental (2)_2_Valuation Summary_CAPITALIZED LABOR - 0309" xfId="46302"/>
    <cellStyle name="s_Dental (2)_2_Valuation Summary_CAPITALIZED LABOR - 0309_Template-Final" xfId="46303"/>
    <cellStyle name="s_Dental (2)_2_Valuation Summary_CAPITALIZED LABOR - 0409" xfId="46304"/>
    <cellStyle name="s_Dental (2)_2_Valuation Summary_Contractor Accrual Template -  May 2009" xfId="46305"/>
    <cellStyle name="s_Dental (2)_CAPITALIZED LABOR - 0209" xfId="46306"/>
    <cellStyle name="s_Dental (2)_CAPITALIZED LABOR - 0209_Template-Final" xfId="46307"/>
    <cellStyle name="s_Dental (2)_CAPITALIZED LABOR - 0309" xfId="46308"/>
    <cellStyle name="s_Dental (2)_CAPITALIZED LABOR - 0309_Template-Final" xfId="46309"/>
    <cellStyle name="s_Dental (2)_CAPITALIZED LABOR - 0409" xfId="46310"/>
    <cellStyle name="s_Dental (2)_Contractor Accrual Template -  May 2009" xfId="46311"/>
    <cellStyle name="s_E (2)" xfId="46312"/>
    <cellStyle name="s_E (2)_1" xfId="46313"/>
    <cellStyle name="s_E (2)_1_CAPITALIZED LABOR - 0209" xfId="46314"/>
    <cellStyle name="s_E (2)_1_CAPITALIZED LABOR - 0209_Template-Final" xfId="46315"/>
    <cellStyle name="s_E (2)_1_CAPITALIZED LABOR - 0309" xfId="46316"/>
    <cellStyle name="s_E (2)_1_CAPITALIZED LABOR - 0309_Template-Final" xfId="46317"/>
    <cellStyle name="s_E (2)_1_CAPITALIZED LABOR - 0409" xfId="46318"/>
    <cellStyle name="s_E (2)_1_Contractor Accrual Template -  May 2009" xfId="46319"/>
    <cellStyle name="s_E (2)_CAPITALIZED LABOR - 0209" xfId="46320"/>
    <cellStyle name="s_E (2)_CAPITALIZED LABOR - 0209_Template-Final" xfId="46321"/>
    <cellStyle name="s_E (2)_CAPITALIZED LABOR - 0309" xfId="46322"/>
    <cellStyle name="s_E (2)_CAPITALIZED LABOR - 0309_Template-Final" xfId="46323"/>
    <cellStyle name="s_E (2)_CAPITALIZED LABOR - 0409" xfId="46324"/>
    <cellStyle name="s_E (2)_Contractor Accrual Template -  May 2009" xfId="46325"/>
    <cellStyle name="s_East Coast (2)" xfId="46326"/>
    <cellStyle name="s_East Coast (2)_1" xfId="46327"/>
    <cellStyle name="s_East Coast (2)_1_CAPITALIZED LABOR - 0209" xfId="46328"/>
    <cellStyle name="s_East Coast (2)_1_CAPITALIZED LABOR - 0209_Template-Final" xfId="46329"/>
    <cellStyle name="s_East Coast (2)_1_CAPITALIZED LABOR - 0309" xfId="46330"/>
    <cellStyle name="s_East Coast (2)_1_CAPITALIZED LABOR - 0309_Template-Final" xfId="46331"/>
    <cellStyle name="s_East Coast (2)_1_CAPITALIZED LABOR - 0409" xfId="46332"/>
    <cellStyle name="s_East Coast (2)_1_Contractor Accrual Template -  May 2009" xfId="46333"/>
    <cellStyle name="s_East Coast (2)_2" xfId="46334"/>
    <cellStyle name="s_East Coast (2)_2_CAPITALIZED LABOR - 0209" xfId="46335"/>
    <cellStyle name="s_East Coast (2)_2_CAPITALIZED LABOR - 0209_Template-Final" xfId="46336"/>
    <cellStyle name="s_East Coast (2)_2_CAPITALIZED LABOR - 0309" xfId="46337"/>
    <cellStyle name="s_East Coast (2)_2_CAPITALIZED LABOR - 0309_Template-Final" xfId="46338"/>
    <cellStyle name="s_East Coast (2)_2_CAPITALIZED LABOR - 0409" xfId="46339"/>
    <cellStyle name="s_East Coast (2)_2_Contractor Accrual Template -  May 2009" xfId="46340"/>
    <cellStyle name="s_East Coast (2)_2_eric" xfId="46341"/>
    <cellStyle name="s_East Coast (2)_2_eric_CAPITALIZED LABOR - 0209" xfId="46342"/>
    <cellStyle name="s_East Coast (2)_2_eric_CAPITALIZED LABOR - 0209_Template-Final" xfId="46343"/>
    <cellStyle name="s_East Coast (2)_2_eric_CAPITALIZED LABOR - 0309" xfId="46344"/>
    <cellStyle name="s_East Coast (2)_2_eric_CAPITALIZED LABOR - 0309_Template-Final" xfId="46345"/>
    <cellStyle name="s_East Coast (2)_2_eric_CAPITALIZED LABOR - 0409" xfId="46346"/>
    <cellStyle name="s_East Coast (2)_2_eric_Contractor Accrual Template -  May 2009" xfId="46347"/>
    <cellStyle name="s_East Coast (2)_CAPITALIZED LABOR - 0209" xfId="46348"/>
    <cellStyle name="s_East Coast (2)_CAPITALIZED LABOR - 0209_Template-Final" xfId="46349"/>
    <cellStyle name="s_East Coast (2)_CAPITALIZED LABOR - 0309" xfId="46350"/>
    <cellStyle name="s_East Coast (2)_CAPITALIZED LABOR - 0309_Template-Final" xfId="46351"/>
    <cellStyle name="s_East Coast (2)_CAPITALIZED LABOR - 0409" xfId="46352"/>
    <cellStyle name="s_East Coast (2)_Contractor Accrual Template -  May 2009" xfId="46353"/>
    <cellStyle name="s_eric" xfId="46354"/>
    <cellStyle name="s_eric_1" xfId="46355"/>
    <cellStyle name="s_eric_1_CAPITALIZED LABOR - 0209" xfId="46356"/>
    <cellStyle name="s_eric_1_CAPITALIZED LABOR - 0209_Template-Final" xfId="46357"/>
    <cellStyle name="s_eric_1_CAPITALIZED LABOR - 0309" xfId="46358"/>
    <cellStyle name="s_eric_1_CAPITALIZED LABOR - 0309_Template-Final" xfId="46359"/>
    <cellStyle name="s_eric_1_CAPITALIZED LABOR - 0409" xfId="46360"/>
    <cellStyle name="s_eric_1_Contractor Accrual Template -  May 2009" xfId="46361"/>
    <cellStyle name="s_eric_CAPITALIZED LABOR - 0209" xfId="46362"/>
    <cellStyle name="s_eric_CAPITALIZED LABOR - 0209_Template-Final" xfId="46363"/>
    <cellStyle name="s_eric_CAPITALIZED LABOR - 0309" xfId="46364"/>
    <cellStyle name="s_eric_CAPITALIZED LABOR - 0309_Template-Final" xfId="46365"/>
    <cellStyle name="s_eric_CAPITALIZED LABOR - 0409" xfId="46366"/>
    <cellStyle name="s_eric_Contractor Accrual Template -  May 2009" xfId="46367"/>
    <cellStyle name="s_Florida (2)" xfId="46368"/>
    <cellStyle name="s_Florida (2)_1" xfId="46369"/>
    <cellStyle name="s_Florida (2)_1_CAPITALIZED LABOR - 0209" xfId="46370"/>
    <cellStyle name="s_Florida (2)_1_CAPITALIZED LABOR - 0209_Template-Final" xfId="46371"/>
    <cellStyle name="s_Florida (2)_1_CAPITALIZED LABOR - 0309" xfId="46372"/>
    <cellStyle name="s_Florida (2)_1_CAPITALIZED LABOR - 0309_Template-Final" xfId="46373"/>
    <cellStyle name="s_Florida (2)_1_CAPITALIZED LABOR - 0409" xfId="46374"/>
    <cellStyle name="s_Florida (2)_1_Contractor Accrual Template -  May 2009" xfId="46375"/>
    <cellStyle name="s_Florida (2)_2" xfId="46376"/>
    <cellStyle name="s_Florida (2)_2_CAPITALIZED LABOR - 0209" xfId="46377"/>
    <cellStyle name="s_Florida (2)_2_CAPITALIZED LABOR - 0209_Template-Final" xfId="46378"/>
    <cellStyle name="s_Florida (2)_2_CAPITALIZED LABOR - 0309" xfId="46379"/>
    <cellStyle name="s_Florida (2)_2_CAPITALIZED LABOR - 0309_Template-Final" xfId="46380"/>
    <cellStyle name="s_Florida (2)_2_CAPITALIZED LABOR - 0409" xfId="46381"/>
    <cellStyle name="s_Florida (2)_2_Contractor Accrual Template -  May 2009" xfId="46382"/>
    <cellStyle name="s_Florida (2)_2_eric" xfId="46383"/>
    <cellStyle name="s_Florida (2)_2_eric_CAPITALIZED LABOR - 0209" xfId="46384"/>
    <cellStyle name="s_Florida (2)_2_eric_CAPITALIZED LABOR - 0209_Template-Final" xfId="46385"/>
    <cellStyle name="s_Florida (2)_2_eric_CAPITALIZED LABOR - 0309" xfId="46386"/>
    <cellStyle name="s_Florida (2)_2_eric_CAPITALIZED LABOR - 0309_Template-Final" xfId="46387"/>
    <cellStyle name="s_Florida (2)_2_eric_CAPITALIZED LABOR - 0409" xfId="46388"/>
    <cellStyle name="s_Florida (2)_2_eric_Contractor Accrual Template -  May 2009" xfId="46389"/>
    <cellStyle name="s_Florida (2)_CAPITALIZED LABOR - 0209" xfId="46390"/>
    <cellStyle name="s_Florida (2)_CAPITALIZED LABOR - 0209_Template-Final" xfId="46391"/>
    <cellStyle name="s_Florida (2)_CAPITALIZED LABOR - 0309" xfId="46392"/>
    <cellStyle name="s_Florida (2)_CAPITALIZED LABOR - 0309_Template-Final" xfId="46393"/>
    <cellStyle name="s_Florida (2)_CAPITALIZED LABOR - 0409" xfId="46394"/>
    <cellStyle name="s_Florida (2)_Contractor Accrual Template -  May 2009" xfId="46395"/>
    <cellStyle name="s_G" xfId="46396"/>
    <cellStyle name="s_G_1" xfId="46397"/>
    <cellStyle name="s_G_1_CAPITALIZED LABOR - 0209" xfId="46398"/>
    <cellStyle name="s_G_1_CAPITALIZED LABOR - 0209_Template-Final" xfId="46399"/>
    <cellStyle name="s_G_1_CAPITALIZED LABOR - 0309" xfId="46400"/>
    <cellStyle name="s_G_1_CAPITALIZED LABOR - 0309_Template-Final" xfId="46401"/>
    <cellStyle name="s_G_1_CAPITALIZED LABOR - 0409" xfId="46402"/>
    <cellStyle name="s_G_1_Contractor Accrual Template -  May 2009" xfId="46403"/>
    <cellStyle name="s_G_CAPITALIZED LABOR - 0209" xfId="46404"/>
    <cellStyle name="s_G_CAPITALIZED LABOR - 0209_Template-Final" xfId="46405"/>
    <cellStyle name="s_G_CAPITALIZED LABOR - 0309" xfId="46406"/>
    <cellStyle name="s_G_CAPITALIZED LABOR - 0309_Template-Final" xfId="46407"/>
    <cellStyle name="s_G_CAPITALIZED LABOR - 0409" xfId="46408"/>
    <cellStyle name="s_G_Contractor Accrual Template -  May 2009" xfId="46409"/>
    <cellStyle name="s_Georgia (2)" xfId="46410"/>
    <cellStyle name="s_Georgia (2)_1" xfId="46411"/>
    <cellStyle name="s_Georgia (2)_1_CAPITALIZED LABOR - 0209" xfId="46412"/>
    <cellStyle name="s_Georgia (2)_1_CAPITALIZED LABOR - 0209_Template-Final" xfId="46413"/>
    <cellStyle name="s_Georgia (2)_1_CAPITALIZED LABOR - 0309" xfId="46414"/>
    <cellStyle name="s_Georgia (2)_1_CAPITALIZED LABOR - 0309_Template-Final" xfId="46415"/>
    <cellStyle name="s_Georgia (2)_1_CAPITALIZED LABOR - 0409" xfId="46416"/>
    <cellStyle name="s_Georgia (2)_1_Contractor Accrual Template -  May 2009" xfId="46417"/>
    <cellStyle name="s_Georgia (2)_CAPITALIZED LABOR - 0209" xfId="46418"/>
    <cellStyle name="s_Georgia (2)_CAPITALIZED LABOR - 0209_Template-Final" xfId="46419"/>
    <cellStyle name="s_Georgia (2)_CAPITALIZED LABOR - 0309" xfId="46420"/>
    <cellStyle name="s_Georgia (2)_CAPITALIZED LABOR - 0309_Template-Final" xfId="46421"/>
    <cellStyle name="s_Georgia (2)_CAPITALIZED LABOR - 0409" xfId="46422"/>
    <cellStyle name="s_Georgia (2)_Contractor Accrual Template -  May 2009" xfId="46423"/>
    <cellStyle name="s_giesler16" xfId="46424"/>
    <cellStyle name="s_giesler16_CAPITALIZED LABOR - 0209" xfId="46425"/>
    <cellStyle name="s_giesler16_CAPITALIZED LABOR - 0209_Template-Final" xfId="46426"/>
    <cellStyle name="s_giesler16_CAPITALIZED LABOR - 0309" xfId="46427"/>
    <cellStyle name="s_giesler16_CAPITALIZED LABOR - 0309_Template-Final" xfId="46428"/>
    <cellStyle name="s_giesler16_CAPITALIZED LABOR - 0409" xfId="46429"/>
    <cellStyle name="s_giesler16_Contractor Accrual Template -  May 2009" xfId="46430"/>
    <cellStyle name="s_Hard Rock" xfId="46431"/>
    <cellStyle name="s_Hard Rock (2)" xfId="46432"/>
    <cellStyle name="s_Hard Rock (2)_1" xfId="46433"/>
    <cellStyle name="s_Hard Rock (2)_1_CAPITALIZED LABOR - 0209" xfId="46434"/>
    <cellStyle name="s_Hard Rock (2)_1_CAPITALIZED LABOR - 0209_Template-Final" xfId="46435"/>
    <cellStyle name="s_Hard Rock (2)_1_CAPITALIZED LABOR - 0309" xfId="46436"/>
    <cellStyle name="s_Hard Rock (2)_1_CAPITALIZED LABOR - 0309_Template-Final" xfId="46437"/>
    <cellStyle name="s_Hard Rock (2)_1_CAPITALIZED LABOR - 0409" xfId="46438"/>
    <cellStyle name="s_Hard Rock (2)_1_Contractor Accrual Template -  May 2009" xfId="46439"/>
    <cellStyle name="s_Hard Rock (2)_CAPITALIZED LABOR - 0209" xfId="46440"/>
    <cellStyle name="s_Hard Rock (2)_CAPITALIZED LABOR - 0209_Template-Final" xfId="46441"/>
    <cellStyle name="s_Hard Rock (2)_CAPITALIZED LABOR - 0309" xfId="46442"/>
    <cellStyle name="s_Hard Rock (2)_CAPITALIZED LABOR - 0309_Template-Final" xfId="46443"/>
    <cellStyle name="s_Hard Rock (2)_CAPITALIZED LABOR - 0409" xfId="46444"/>
    <cellStyle name="s_Hard Rock (2)_Celtic DCF" xfId="46445"/>
    <cellStyle name="s_Hard Rock (2)_Celtic DCF Inputs" xfId="46446"/>
    <cellStyle name="s_Hard Rock (2)_Celtic DCF Inputs_CAPITALIZED LABOR - 0209" xfId="46447"/>
    <cellStyle name="s_Hard Rock (2)_Celtic DCF Inputs_CAPITALIZED LABOR - 0209_Template-Final" xfId="46448"/>
    <cellStyle name="s_Hard Rock (2)_Celtic DCF Inputs_CAPITALIZED LABOR - 0309" xfId="46449"/>
    <cellStyle name="s_Hard Rock (2)_Celtic DCF Inputs_CAPITALIZED LABOR - 0309_Template-Final" xfId="46450"/>
    <cellStyle name="s_Hard Rock (2)_Celtic DCF Inputs_CAPITALIZED LABOR - 0409" xfId="46451"/>
    <cellStyle name="s_Hard Rock (2)_Celtic DCF Inputs_Contractor Accrual Template -  May 2009" xfId="46452"/>
    <cellStyle name="s_Hard Rock (2)_Celtic DCF Inputs_eric" xfId="46453"/>
    <cellStyle name="s_Hard Rock (2)_Celtic DCF Inputs_eric_CAPITALIZED LABOR - 0209" xfId="46454"/>
    <cellStyle name="s_Hard Rock (2)_Celtic DCF Inputs_eric_CAPITALIZED LABOR - 0209_Template-Final" xfId="46455"/>
    <cellStyle name="s_Hard Rock (2)_Celtic DCF Inputs_eric_CAPITALIZED LABOR - 0309" xfId="46456"/>
    <cellStyle name="s_Hard Rock (2)_Celtic DCF Inputs_eric_CAPITALIZED LABOR - 0309_Template-Final" xfId="46457"/>
    <cellStyle name="s_Hard Rock (2)_Celtic DCF Inputs_eric_CAPITALIZED LABOR - 0409" xfId="46458"/>
    <cellStyle name="s_Hard Rock (2)_Celtic DCF Inputs_eric_Contractor Accrual Template -  May 2009" xfId="46459"/>
    <cellStyle name="s_Hard Rock (2)_Celtic DCF_CAPITALIZED LABOR - 0209" xfId="46460"/>
    <cellStyle name="s_Hard Rock (2)_Celtic DCF_CAPITALIZED LABOR - 0209_Template-Final" xfId="46461"/>
    <cellStyle name="s_Hard Rock (2)_Celtic DCF_CAPITALIZED LABOR - 0309" xfId="46462"/>
    <cellStyle name="s_Hard Rock (2)_Celtic DCF_CAPITALIZED LABOR - 0309_Template-Final" xfId="46463"/>
    <cellStyle name="s_Hard Rock (2)_Celtic DCF_CAPITALIZED LABOR - 0409" xfId="46464"/>
    <cellStyle name="s_Hard Rock (2)_Celtic DCF_Contractor Accrual Template -  May 2009" xfId="46465"/>
    <cellStyle name="s_Hard Rock (2)_Celtic DCF_eric" xfId="46466"/>
    <cellStyle name="s_Hard Rock (2)_Celtic DCF_eric_CAPITALIZED LABOR - 0209" xfId="46467"/>
    <cellStyle name="s_Hard Rock (2)_Celtic DCF_eric_CAPITALIZED LABOR - 0209_Template-Final" xfId="46468"/>
    <cellStyle name="s_Hard Rock (2)_Celtic DCF_eric_CAPITALIZED LABOR - 0309" xfId="46469"/>
    <cellStyle name="s_Hard Rock (2)_Celtic DCF_eric_CAPITALIZED LABOR - 0309_Template-Final" xfId="46470"/>
    <cellStyle name="s_Hard Rock (2)_Celtic DCF_eric_CAPITALIZED LABOR - 0409" xfId="46471"/>
    <cellStyle name="s_Hard Rock (2)_Celtic DCF_eric_Contractor Accrual Template -  May 2009" xfId="46472"/>
    <cellStyle name="s_Hard Rock (2)_Contractor Accrual Template -  May 2009" xfId="46473"/>
    <cellStyle name="s_Hard Rock (2)_Valuation Summary" xfId="46474"/>
    <cellStyle name="s_Hard Rock (2)_Valuation Summary_CAPITALIZED LABOR - 0209" xfId="46475"/>
    <cellStyle name="s_Hard Rock (2)_Valuation Summary_CAPITALIZED LABOR - 0209_Template-Final" xfId="46476"/>
    <cellStyle name="s_Hard Rock (2)_Valuation Summary_CAPITALIZED LABOR - 0309" xfId="46477"/>
    <cellStyle name="s_Hard Rock (2)_Valuation Summary_CAPITALIZED LABOR - 0309_Template-Final" xfId="46478"/>
    <cellStyle name="s_Hard Rock (2)_Valuation Summary_CAPITALIZED LABOR - 0409" xfId="46479"/>
    <cellStyle name="s_Hard Rock (2)_Valuation Summary_Contractor Accrual Template -  May 2009" xfId="46480"/>
    <cellStyle name="s_Hard Rock (2)_Valuation Summary_eric" xfId="46481"/>
    <cellStyle name="s_Hard Rock (2)_Valuation Summary_eric_CAPITALIZED LABOR - 0209" xfId="46482"/>
    <cellStyle name="s_Hard Rock (2)_Valuation Summary_eric_CAPITALIZED LABOR - 0209_Template-Final" xfId="46483"/>
    <cellStyle name="s_Hard Rock (2)_Valuation Summary_eric_CAPITALIZED LABOR - 0309" xfId="46484"/>
    <cellStyle name="s_Hard Rock (2)_Valuation Summary_eric_CAPITALIZED LABOR - 0309_Template-Final" xfId="46485"/>
    <cellStyle name="s_Hard Rock (2)_Valuation Summary_eric_CAPITALIZED LABOR - 0409" xfId="46486"/>
    <cellStyle name="s_Hard Rock (2)_Valuation Summary_eric_Contractor Accrual Template -  May 2009" xfId="46487"/>
    <cellStyle name="s_Hard Rock_1" xfId="46488"/>
    <cellStyle name="s_Hard Rock_1_CAPITALIZED LABOR - 0209" xfId="46489"/>
    <cellStyle name="s_Hard Rock_1_CAPITALIZED LABOR - 0209_Template-Final" xfId="46490"/>
    <cellStyle name="s_Hard Rock_1_CAPITALIZED LABOR - 0309" xfId="46491"/>
    <cellStyle name="s_Hard Rock_1_CAPITALIZED LABOR - 0309_Template-Final" xfId="46492"/>
    <cellStyle name="s_Hard Rock_1_CAPITALIZED LABOR - 0409" xfId="46493"/>
    <cellStyle name="s_Hard Rock_1_Celtic DCF" xfId="46494"/>
    <cellStyle name="s_Hard Rock_1_Celtic DCF Inputs" xfId="46495"/>
    <cellStyle name="s_Hard Rock_1_Celtic DCF Inputs_CAPITALIZED LABOR - 0209" xfId="46496"/>
    <cellStyle name="s_Hard Rock_1_Celtic DCF Inputs_CAPITALIZED LABOR - 0209_Template-Final" xfId="46497"/>
    <cellStyle name="s_Hard Rock_1_Celtic DCF Inputs_CAPITALIZED LABOR - 0309" xfId="46498"/>
    <cellStyle name="s_Hard Rock_1_Celtic DCF Inputs_CAPITALIZED LABOR - 0309_Template-Final" xfId="46499"/>
    <cellStyle name="s_Hard Rock_1_Celtic DCF Inputs_CAPITALIZED LABOR - 0409" xfId="46500"/>
    <cellStyle name="s_Hard Rock_1_Celtic DCF Inputs_Contractor Accrual Template -  May 2009" xfId="46501"/>
    <cellStyle name="s_Hard Rock_1_Celtic DCF Inputs_eric" xfId="46502"/>
    <cellStyle name="s_Hard Rock_1_Celtic DCF Inputs_eric_CAPITALIZED LABOR - 0209" xfId="46503"/>
    <cellStyle name="s_Hard Rock_1_Celtic DCF Inputs_eric_CAPITALIZED LABOR - 0209_Template-Final" xfId="46504"/>
    <cellStyle name="s_Hard Rock_1_Celtic DCF Inputs_eric_CAPITALIZED LABOR - 0309" xfId="46505"/>
    <cellStyle name="s_Hard Rock_1_Celtic DCF Inputs_eric_CAPITALIZED LABOR - 0309_Template-Final" xfId="46506"/>
    <cellStyle name="s_Hard Rock_1_Celtic DCF Inputs_eric_CAPITALIZED LABOR - 0409" xfId="46507"/>
    <cellStyle name="s_Hard Rock_1_Celtic DCF Inputs_eric_Contractor Accrual Template -  May 2009" xfId="46508"/>
    <cellStyle name="s_Hard Rock_1_Celtic DCF_CAPITALIZED LABOR - 0209" xfId="46509"/>
    <cellStyle name="s_Hard Rock_1_Celtic DCF_CAPITALIZED LABOR - 0209_Template-Final" xfId="46510"/>
    <cellStyle name="s_Hard Rock_1_Celtic DCF_CAPITALIZED LABOR - 0309" xfId="46511"/>
    <cellStyle name="s_Hard Rock_1_Celtic DCF_CAPITALIZED LABOR - 0309_Template-Final" xfId="46512"/>
    <cellStyle name="s_Hard Rock_1_Celtic DCF_CAPITALIZED LABOR - 0409" xfId="46513"/>
    <cellStyle name="s_Hard Rock_1_Celtic DCF_Contractor Accrual Template -  May 2009" xfId="46514"/>
    <cellStyle name="s_Hard Rock_1_Celtic DCF_eric" xfId="46515"/>
    <cellStyle name="s_Hard Rock_1_Celtic DCF_eric_CAPITALIZED LABOR - 0209" xfId="46516"/>
    <cellStyle name="s_Hard Rock_1_Celtic DCF_eric_CAPITALIZED LABOR - 0209_Template-Final" xfId="46517"/>
    <cellStyle name="s_Hard Rock_1_Celtic DCF_eric_CAPITALIZED LABOR - 0309" xfId="46518"/>
    <cellStyle name="s_Hard Rock_1_Celtic DCF_eric_CAPITALIZED LABOR - 0309_Template-Final" xfId="46519"/>
    <cellStyle name="s_Hard Rock_1_Celtic DCF_eric_CAPITALIZED LABOR - 0409" xfId="46520"/>
    <cellStyle name="s_Hard Rock_1_Celtic DCF_eric_Contractor Accrual Template -  May 2009" xfId="46521"/>
    <cellStyle name="s_Hard Rock_1_Contractor Accrual Template -  May 2009" xfId="46522"/>
    <cellStyle name="s_Hard Rock_1_Valuation Summary" xfId="46523"/>
    <cellStyle name="s_Hard Rock_1_Valuation Summary_CAPITALIZED LABOR - 0209" xfId="46524"/>
    <cellStyle name="s_Hard Rock_1_Valuation Summary_CAPITALIZED LABOR - 0209_Template-Final" xfId="46525"/>
    <cellStyle name="s_Hard Rock_1_Valuation Summary_CAPITALIZED LABOR - 0309" xfId="46526"/>
    <cellStyle name="s_Hard Rock_1_Valuation Summary_CAPITALIZED LABOR - 0309_Template-Final" xfId="46527"/>
    <cellStyle name="s_Hard Rock_1_Valuation Summary_CAPITALIZED LABOR - 0409" xfId="46528"/>
    <cellStyle name="s_Hard Rock_1_Valuation Summary_Contractor Accrual Template -  May 2009" xfId="46529"/>
    <cellStyle name="s_Hard Rock_1_Valuation Summary_eric" xfId="46530"/>
    <cellStyle name="s_Hard Rock_1_Valuation Summary_eric_CAPITALIZED LABOR - 0209" xfId="46531"/>
    <cellStyle name="s_Hard Rock_1_Valuation Summary_eric_CAPITALIZED LABOR - 0209_Template-Final" xfId="46532"/>
    <cellStyle name="s_Hard Rock_1_Valuation Summary_eric_CAPITALIZED LABOR - 0309" xfId="46533"/>
    <cellStyle name="s_Hard Rock_1_Valuation Summary_eric_CAPITALIZED LABOR - 0309_Template-Final" xfId="46534"/>
    <cellStyle name="s_Hard Rock_1_Valuation Summary_eric_CAPITALIZED LABOR - 0409" xfId="46535"/>
    <cellStyle name="s_Hard Rock_1_Valuation Summary_eric_Contractor Accrual Template -  May 2009" xfId="46536"/>
    <cellStyle name="s_Hard Rock_2" xfId="46537"/>
    <cellStyle name="s_Hard Rock_2_CAPITALIZED LABOR - 0209" xfId="46538"/>
    <cellStyle name="s_Hard Rock_2_CAPITALIZED LABOR - 0209_Template-Final" xfId="46539"/>
    <cellStyle name="s_Hard Rock_2_CAPITALIZED LABOR - 0309" xfId="46540"/>
    <cellStyle name="s_Hard Rock_2_CAPITALIZED LABOR - 0309_Template-Final" xfId="46541"/>
    <cellStyle name="s_Hard Rock_2_CAPITALIZED LABOR - 0409" xfId="46542"/>
    <cellStyle name="s_Hard Rock_2_Contractor Accrual Template -  May 2009" xfId="46543"/>
    <cellStyle name="s_Hard Rock_CAPITALIZED LABOR - 0209" xfId="46544"/>
    <cellStyle name="s_Hard Rock_CAPITALIZED LABOR - 0209_Template-Final" xfId="46545"/>
    <cellStyle name="s_Hard Rock_CAPITALIZED LABOR - 0309" xfId="46546"/>
    <cellStyle name="s_Hard Rock_CAPITALIZED LABOR - 0309_Template-Final" xfId="46547"/>
    <cellStyle name="s_Hard Rock_CAPITALIZED LABOR - 0409" xfId="46548"/>
    <cellStyle name="s_Hard Rock_Contractor Accrual Template -  May 2009" xfId="46549"/>
    <cellStyle name="s_HardInc " xfId="46550"/>
    <cellStyle name="s_HardInc  (2)" xfId="46551"/>
    <cellStyle name="s_HardInc  (2)_1" xfId="46552"/>
    <cellStyle name="s_HardInc  (2)_1_CAPITALIZED LABOR - 0209" xfId="46553"/>
    <cellStyle name="s_HardInc  (2)_1_CAPITALIZED LABOR - 0209_Template-Final" xfId="46554"/>
    <cellStyle name="s_HardInc  (2)_1_CAPITALIZED LABOR - 0309" xfId="46555"/>
    <cellStyle name="s_HardInc  (2)_1_CAPITALIZED LABOR - 0309_Template-Final" xfId="46556"/>
    <cellStyle name="s_HardInc  (2)_1_CAPITALIZED LABOR - 0409" xfId="46557"/>
    <cellStyle name="s_HardInc  (2)_1_Contractor Accrual Template -  May 2009" xfId="46558"/>
    <cellStyle name="s_HardInc  (2)_2" xfId="46559"/>
    <cellStyle name="s_HardInc  (2)_2_CAPITALIZED LABOR - 0209" xfId="46560"/>
    <cellStyle name="s_HardInc  (2)_2_CAPITALIZED LABOR - 0209_Template-Final" xfId="46561"/>
    <cellStyle name="s_HardInc  (2)_2_CAPITALIZED LABOR - 0309" xfId="46562"/>
    <cellStyle name="s_HardInc  (2)_2_CAPITALIZED LABOR - 0309_Template-Final" xfId="46563"/>
    <cellStyle name="s_HardInc  (2)_2_CAPITALIZED LABOR - 0409" xfId="46564"/>
    <cellStyle name="s_HardInc  (2)_2_Contractor Accrual Template -  May 2009" xfId="46565"/>
    <cellStyle name="s_HardInc  (2)_CAPITALIZED LABOR - 0209" xfId="46566"/>
    <cellStyle name="s_HardInc  (2)_CAPITALIZED LABOR - 0209_Template-Final" xfId="46567"/>
    <cellStyle name="s_HardInc  (2)_CAPITALIZED LABOR - 0309" xfId="46568"/>
    <cellStyle name="s_HardInc  (2)_CAPITALIZED LABOR - 0309_Template-Final" xfId="46569"/>
    <cellStyle name="s_HardInc  (2)_CAPITALIZED LABOR - 0409" xfId="46570"/>
    <cellStyle name="s_HardInc  (2)_Celtic DCF" xfId="46571"/>
    <cellStyle name="s_HardInc  (2)_Celtic DCF Inputs" xfId="46572"/>
    <cellStyle name="s_HardInc  (2)_Celtic DCF Inputs_CAPITALIZED LABOR - 0209" xfId="46573"/>
    <cellStyle name="s_HardInc  (2)_Celtic DCF Inputs_CAPITALIZED LABOR - 0209_Template-Final" xfId="46574"/>
    <cellStyle name="s_HardInc  (2)_Celtic DCF Inputs_CAPITALIZED LABOR - 0309" xfId="46575"/>
    <cellStyle name="s_HardInc  (2)_Celtic DCF Inputs_CAPITALIZED LABOR - 0309_Template-Final" xfId="46576"/>
    <cellStyle name="s_HardInc  (2)_Celtic DCF Inputs_CAPITALIZED LABOR - 0409" xfId="46577"/>
    <cellStyle name="s_HardInc  (2)_Celtic DCF Inputs_Contractor Accrual Template -  May 2009" xfId="46578"/>
    <cellStyle name="s_HardInc  (2)_Celtic DCF Inputs_eric" xfId="46579"/>
    <cellStyle name="s_HardInc  (2)_Celtic DCF Inputs_eric_CAPITALIZED LABOR - 0209" xfId="46580"/>
    <cellStyle name="s_HardInc  (2)_Celtic DCF Inputs_eric_CAPITALIZED LABOR - 0209_Template-Final" xfId="46581"/>
    <cellStyle name="s_HardInc  (2)_Celtic DCF Inputs_eric_CAPITALIZED LABOR - 0309" xfId="46582"/>
    <cellStyle name="s_HardInc  (2)_Celtic DCF Inputs_eric_CAPITALIZED LABOR - 0309_Template-Final" xfId="46583"/>
    <cellStyle name="s_HardInc  (2)_Celtic DCF Inputs_eric_CAPITALIZED LABOR - 0409" xfId="46584"/>
    <cellStyle name="s_HardInc  (2)_Celtic DCF Inputs_eric_Contractor Accrual Template -  May 2009" xfId="46585"/>
    <cellStyle name="s_HardInc  (2)_Celtic DCF_CAPITALIZED LABOR - 0209" xfId="46586"/>
    <cellStyle name="s_HardInc  (2)_Celtic DCF_CAPITALIZED LABOR - 0209_Template-Final" xfId="46587"/>
    <cellStyle name="s_HardInc  (2)_Celtic DCF_CAPITALIZED LABOR - 0309" xfId="46588"/>
    <cellStyle name="s_HardInc  (2)_Celtic DCF_CAPITALIZED LABOR - 0309_Template-Final" xfId="46589"/>
    <cellStyle name="s_HardInc  (2)_Celtic DCF_CAPITALIZED LABOR - 0409" xfId="46590"/>
    <cellStyle name="s_HardInc  (2)_Celtic DCF_Contractor Accrual Template -  May 2009" xfId="46591"/>
    <cellStyle name="s_HardInc  (2)_Celtic DCF_eric" xfId="46592"/>
    <cellStyle name="s_HardInc  (2)_Celtic DCF_eric_CAPITALIZED LABOR - 0209" xfId="46593"/>
    <cellStyle name="s_HardInc  (2)_Celtic DCF_eric_CAPITALIZED LABOR - 0209_Template-Final" xfId="46594"/>
    <cellStyle name="s_HardInc  (2)_Celtic DCF_eric_CAPITALIZED LABOR - 0309" xfId="46595"/>
    <cellStyle name="s_HardInc  (2)_Celtic DCF_eric_CAPITALIZED LABOR - 0309_Template-Final" xfId="46596"/>
    <cellStyle name="s_HardInc  (2)_Celtic DCF_eric_CAPITALIZED LABOR - 0409" xfId="46597"/>
    <cellStyle name="s_HardInc  (2)_Celtic DCF_eric_Contractor Accrual Template -  May 2009" xfId="46598"/>
    <cellStyle name="s_HardInc  (2)_Contractor Accrual Template -  May 2009" xfId="46599"/>
    <cellStyle name="s_HardInc  (2)_Valuation Summary" xfId="46600"/>
    <cellStyle name="s_HardInc  (2)_Valuation Summary_CAPITALIZED LABOR - 0209" xfId="46601"/>
    <cellStyle name="s_HardInc  (2)_Valuation Summary_CAPITALIZED LABOR - 0209_Template-Final" xfId="46602"/>
    <cellStyle name="s_HardInc  (2)_Valuation Summary_CAPITALIZED LABOR - 0309" xfId="46603"/>
    <cellStyle name="s_HardInc  (2)_Valuation Summary_CAPITALIZED LABOR - 0309_Template-Final" xfId="46604"/>
    <cellStyle name="s_HardInc  (2)_Valuation Summary_CAPITALIZED LABOR - 0409" xfId="46605"/>
    <cellStyle name="s_HardInc  (2)_Valuation Summary_Contractor Accrual Template -  May 2009" xfId="46606"/>
    <cellStyle name="s_HardInc  (2)_Valuation Summary_eric" xfId="46607"/>
    <cellStyle name="s_HardInc  (2)_Valuation Summary_eric_CAPITALIZED LABOR - 0209" xfId="46608"/>
    <cellStyle name="s_HardInc  (2)_Valuation Summary_eric_CAPITALIZED LABOR - 0209_Template-Final" xfId="46609"/>
    <cellStyle name="s_HardInc  (2)_Valuation Summary_eric_CAPITALIZED LABOR - 0309" xfId="46610"/>
    <cellStyle name="s_HardInc  (2)_Valuation Summary_eric_CAPITALIZED LABOR - 0309_Template-Final" xfId="46611"/>
    <cellStyle name="s_HardInc  (2)_Valuation Summary_eric_CAPITALIZED LABOR - 0409" xfId="46612"/>
    <cellStyle name="s_HardInc  (2)_Valuation Summary_eric_Contractor Accrual Template -  May 2009" xfId="46613"/>
    <cellStyle name="s_HardInc _CAPITALIZED LABOR - 0209" xfId="46614"/>
    <cellStyle name="s_HardInc _CAPITALIZED LABOR - 0209_Template-Final" xfId="46615"/>
    <cellStyle name="s_HardInc _CAPITALIZED LABOR - 0309" xfId="46616"/>
    <cellStyle name="s_HardInc _CAPITALIZED LABOR - 0309_Template-Final" xfId="46617"/>
    <cellStyle name="s_HardInc _CAPITALIZED LABOR - 0409" xfId="46618"/>
    <cellStyle name="s_HardInc _Celtic DCF" xfId="46619"/>
    <cellStyle name="s_HardInc _Celtic DCF Inputs" xfId="46620"/>
    <cellStyle name="s_HardInc _Celtic DCF Inputs_CAPITALIZED LABOR - 0209" xfId="46621"/>
    <cellStyle name="s_HardInc _Celtic DCF Inputs_CAPITALIZED LABOR - 0209_Template-Final" xfId="46622"/>
    <cellStyle name="s_HardInc _Celtic DCF Inputs_CAPITALIZED LABOR - 0309" xfId="46623"/>
    <cellStyle name="s_HardInc _Celtic DCF Inputs_CAPITALIZED LABOR - 0309_Template-Final" xfId="46624"/>
    <cellStyle name="s_HardInc _Celtic DCF Inputs_CAPITALIZED LABOR - 0409" xfId="46625"/>
    <cellStyle name="s_HardInc _Celtic DCF Inputs_Contractor Accrual Template -  May 2009" xfId="46626"/>
    <cellStyle name="s_HardInc _Celtic DCF Inputs_eric" xfId="46627"/>
    <cellStyle name="s_HardInc _Celtic DCF Inputs_eric_CAPITALIZED LABOR - 0209" xfId="46628"/>
    <cellStyle name="s_HardInc _Celtic DCF Inputs_eric_CAPITALIZED LABOR - 0209_Template-Final" xfId="46629"/>
    <cellStyle name="s_HardInc _Celtic DCF Inputs_eric_CAPITALIZED LABOR - 0309" xfId="46630"/>
    <cellStyle name="s_HardInc _Celtic DCF Inputs_eric_CAPITALIZED LABOR - 0309_Template-Final" xfId="46631"/>
    <cellStyle name="s_HardInc _Celtic DCF Inputs_eric_CAPITALIZED LABOR - 0409" xfId="46632"/>
    <cellStyle name="s_HardInc _Celtic DCF Inputs_eric_Contractor Accrual Template -  May 2009" xfId="46633"/>
    <cellStyle name="s_HardInc _Celtic DCF_CAPITALIZED LABOR - 0209" xfId="46634"/>
    <cellStyle name="s_HardInc _Celtic DCF_CAPITALIZED LABOR - 0209_Template-Final" xfId="46635"/>
    <cellStyle name="s_HardInc _Celtic DCF_CAPITALIZED LABOR - 0309" xfId="46636"/>
    <cellStyle name="s_HardInc _Celtic DCF_CAPITALIZED LABOR - 0309_Template-Final" xfId="46637"/>
    <cellStyle name="s_HardInc _Celtic DCF_CAPITALIZED LABOR - 0409" xfId="46638"/>
    <cellStyle name="s_HardInc _Celtic DCF_Contractor Accrual Template -  May 2009" xfId="46639"/>
    <cellStyle name="s_HardInc _Celtic DCF_eric" xfId="46640"/>
    <cellStyle name="s_HardInc _Celtic DCF_eric_CAPITALIZED LABOR - 0209" xfId="46641"/>
    <cellStyle name="s_HardInc _Celtic DCF_eric_CAPITALIZED LABOR - 0209_Template-Final" xfId="46642"/>
    <cellStyle name="s_HardInc _Celtic DCF_eric_CAPITALIZED LABOR - 0309" xfId="46643"/>
    <cellStyle name="s_HardInc _Celtic DCF_eric_CAPITALIZED LABOR - 0309_Template-Final" xfId="46644"/>
    <cellStyle name="s_HardInc _Celtic DCF_eric_CAPITALIZED LABOR - 0409" xfId="46645"/>
    <cellStyle name="s_HardInc _Celtic DCF_eric_Contractor Accrual Template -  May 2009" xfId="46646"/>
    <cellStyle name="s_HardInc _Contractor Accrual Template -  May 2009" xfId="46647"/>
    <cellStyle name="s_HardInc _Valuation Summary" xfId="46648"/>
    <cellStyle name="s_HardInc _Valuation Summary_CAPITALIZED LABOR - 0209" xfId="46649"/>
    <cellStyle name="s_HardInc _Valuation Summary_CAPITALIZED LABOR - 0209_Template-Final" xfId="46650"/>
    <cellStyle name="s_HardInc _Valuation Summary_CAPITALIZED LABOR - 0309" xfId="46651"/>
    <cellStyle name="s_HardInc _Valuation Summary_CAPITALIZED LABOR - 0309_Template-Final" xfId="46652"/>
    <cellStyle name="s_HardInc _Valuation Summary_CAPITALIZED LABOR - 0409" xfId="46653"/>
    <cellStyle name="s_HardInc _Valuation Summary_Contractor Accrual Template -  May 2009" xfId="46654"/>
    <cellStyle name="s_HardInc _Valuation Summary_eric" xfId="46655"/>
    <cellStyle name="s_HardInc _Valuation Summary_eric_CAPITALIZED LABOR - 0209" xfId="46656"/>
    <cellStyle name="s_HardInc _Valuation Summary_eric_CAPITALIZED LABOR - 0209_Template-Final" xfId="46657"/>
    <cellStyle name="s_HardInc _Valuation Summary_eric_CAPITALIZED LABOR - 0309" xfId="46658"/>
    <cellStyle name="s_HardInc _Valuation Summary_eric_CAPITALIZED LABOR - 0309_Template-Final" xfId="46659"/>
    <cellStyle name="s_HardInc _Valuation Summary_eric_CAPITALIZED LABOR - 0409" xfId="46660"/>
    <cellStyle name="s_HardInc _Valuation Summary_eric_Contractor Accrual Template -  May 2009" xfId="46661"/>
    <cellStyle name="s_Has-Gets (2)" xfId="46662"/>
    <cellStyle name="s_Has-Gets (2)_1" xfId="46663"/>
    <cellStyle name="s_Has-Gets (2)_1_CAPITALIZED LABOR - 0209" xfId="46664"/>
    <cellStyle name="s_Has-Gets (2)_1_CAPITALIZED LABOR - 0209_Template-Final" xfId="46665"/>
    <cellStyle name="s_Has-Gets (2)_1_CAPITALIZED LABOR - 0309" xfId="46666"/>
    <cellStyle name="s_Has-Gets (2)_1_CAPITALIZED LABOR - 0309_Template-Final" xfId="46667"/>
    <cellStyle name="s_Has-Gets (2)_1_CAPITALIZED LABOR - 0409" xfId="46668"/>
    <cellStyle name="s_Has-Gets (2)_1_Contractor Accrual Template -  May 2009" xfId="46669"/>
    <cellStyle name="s_Has-Gets (2)_1_eric" xfId="46670"/>
    <cellStyle name="s_Has-Gets (2)_1_eric_CAPITALIZED LABOR - 0209" xfId="46671"/>
    <cellStyle name="s_Has-Gets (2)_1_eric_CAPITALIZED LABOR - 0209_Template-Final" xfId="46672"/>
    <cellStyle name="s_Has-Gets (2)_1_eric_CAPITALIZED LABOR - 0309" xfId="46673"/>
    <cellStyle name="s_Has-Gets (2)_1_eric_CAPITALIZED LABOR - 0309_Template-Final" xfId="46674"/>
    <cellStyle name="s_Has-Gets (2)_1_eric_CAPITALIZED LABOR - 0409" xfId="46675"/>
    <cellStyle name="s_Has-Gets (2)_1_eric_Contractor Accrual Template -  May 2009" xfId="46676"/>
    <cellStyle name="s_Has-Gets (2)_CAPITALIZED LABOR - 0209" xfId="46677"/>
    <cellStyle name="s_Has-Gets (2)_CAPITALIZED LABOR - 0209_Template-Final" xfId="46678"/>
    <cellStyle name="s_Has-Gets (2)_CAPITALIZED LABOR - 0309" xfId="46679"/>
    <cellStyle name="s_Has-Gets (2)_CAPITALIZED LABOR - 0309_Template-Final" xfId="46680"/>
    <cellStyle name="s_Has-Gets (2)_CAPITALIZED LABOR - 0409" xfId="46681"/>
    <cellStyle name="s_Has-Gets (2)_Contractor Accrual Template -  May 2009" xfId="46682"/>
    <cellStyle name="s_IRR Sensitivity (2)" xfId="46683"/>
    <cellStyle name="s_IRR Sensitivity (2)_1" xfId="46684"/>
    <cellStyle name="s_IRR Sensitivity (2)_1_CAPITALIZED LABOR - 0209" xfId="46685"/>
    <cellStyle name="s_IRR Sensitivity (2)_1_CAPITALIZED LABOR - 0209_Template-Final" xfId="46686"/>
    <cellStyle name="s_IRR Sensitivity (2)_1_CAPITALIZED LABOR - 0309" xfId="46687"/>
    <cellStyle name="s_IRR Sensitivity (2)_1_CAPITALIZED LABOR - 0309_Template-Final" xfId="46688"/>
    <cellStyle name="s_IRR Sensitivity (2)_1_CAPITALIZED LABOR - 0409" xfId="46689"/>
    <cellStyle name="s_IRR Sensitivity (2)_1_Contractor Accrual Template -  May 2009" xfId="46690"/>
    <cellStyle name="s_IRR Sensitivity (2)_2" xfId="46691"/>
    <cellStyle name="s_IRR Sensitivity (2)_2_CAPITALIZED LABOR - 0209" xfId="46692"/>
    <cellStyle name="s_IRR Sensitivity (2)_2_CAPITALIZED LABOR - 0209_Template-Final" xfId="46693"/>
    <cellStyle name="s_IRR Sensitivity (2)_2_CAPITALIZED LABOR - 0309" xfId="46694"/>
    <cellStyle name="s_IRR Sensitivity (2)_2_CAPITALIZED LABOR - 0309_Template-Final" xfId="46695"/>
    <cellStyle name="s_IRR Sensitivity (2)_2_CAPITALIZED LABOR - 0409" xfId="46696"/>
    <cellStyle name="s_IRR Sensitivity (2)_2_Contractor Accrual Template -  May 2009" xfId="46697"/>
    <cellStyle name="s_IRR Sensitivity (2)_CAPITALIZED LABOR - 0209" xfId="46698"/>
    <cellStyle name="s_IRR Sensitivity (2)_CAPITALIZED LABOR - 0209_Template-Final" xfId="46699"/>
    <cellStyle name="s_IRR Sensitivity (2)_CAPITALIZED LABOR - 0309" xfId="46700"/>
    <cellStyle name="s_IRR Sensitivity (2)_CAPITALIZED LABOR - 0309_Template-Final" xfId="46701"/>
    <cellStyle name="s_IRR Sensitivity (2)_CAPITALIZED LABOR - 0409" xfId="46702"/>
    <cellStyle name="s_IRR Sensitivity (2)_Contractor Accrual Template -  May 2009" xfId="46703"/>
    <cellStyle name="s_IRR Sensitivity (2)_eric" xfId="46704"/>
    <cellStyle name="s_IRR Sensitivity (2)_eric_CAPITALIZED LABOR - 0209" xfId="46705"/>
    <cellStyle name="s_IRR Sensitivity (2)_eric_CAPITALIZED LABOR - 0209_Template-Final" xfId="46706"/>
    <cellStyle name="s_IRR Sensitivity (2)_eric_CAPITALIZED LABOR - 0309" xfId="46707"/>
    <cellStyle name="s_IRR Sensitivity (2)_eric_CAPITALIZED LABOR - 0309_Template-Final" xfId="46708"/>
    <cellStyle name="s_IRR Sensitivity (2)_eric_CAPITALIZED LABOR - 0409" xfId="46709"/>
    <cellStyle name="s_IRR Sensitivity (2)_eric_Contractor Accrual Template -  May 2009" xfId="46710"/>
    <cellStyle name="s_Mango Merger" xfId="46711"/>
    <cellStyle name="s_Mango Merger 3" xfId="46712"/>
    <cellStyle name="s_Mango Merger 3_1" xfId="46713"/>
    <cellStyle name="s_Mango Merger 3_1_CAPITALIZED LABOR - 0209" xfId="46714"/>
    <cellStyle name="s_Mango Merger 3_1_CAPITALIZED LABOR - 0209_Template-Final" xfId="46715"/>
    <cellStyle name="s_Mango Merger 3_1_CAPITALIZED LABOR - 0309" xfId="46716"/>
    <cellStyle name="s_Mango Merger 3_1_CAPITALIZED LABOR - 0309_Template-Final" xfId="46717"/>
    <cellStyle name="s_Mango Merger 3_1_CAPITALIZED LABOR - 0409" xfId="46718"/>
    <cellStyle name="s_Mango Merger 3_1_Contractor Accrual Template -  May 2009" xfId="46719"/>
    <cellStyle name="s_Mango Merger 3_1_eric" xfId="46720"/>
    <cellStyle name="s_Mango Merger 3_1_eric_CAPITALIZED LABOR - 0209" xfId="46721"/>
    <cellStyle name="s_Mango Merger 3_1_eric_CAPITALIZED LABOR - 0209_Template-Final" xfId="46722"/>
    <cellStyle name="s_Mango Merger 3_1_eric_CAPITALIZED LABOR - 0309" xfId="46723"/>
    <cellStyle name="s_Mango Merger 3_1_eric_CAPITALIZED LABOR - 0309_Template-Final" xfId="46724"/>
    <cellStyle name="s_Mango Merger 3_1_eric_CAPITALIZED LABOR - 0409" xfId="46725"/>
    <cellStyle name="s_Mango Merger 3_1_eric_Contractor Accrual Template -  May 2009" xfId="46726"/>
    <cellStyle name="s_Mango Merger 3_2" xfId="46727"/>
    <cellStyle name="s_Mango Merger 3_2_CAPITALIZED LABOR - 0209" xfId="46728"/>
    <cellStyle name="s_Mango Merger 3_2_CAPITALIZED LABOR - 0209_Template-Final" xfId="46729"/>
    <cellStyle name="s_Mango Merger 3_2_CAPITALIZED LABOR - 0309" xfId="46730"/>
    <cellStyle name="s_Mango Merger 3_2_CAPITALIZED LABOR - 0309_Template-Final" xfId="46731"/>
    <cellStyle name="s_Mango Merger 3_2_CAPITALIZED LABOR - 0409" xfId="46732"/>
    <cellStyle name="s_Mango Merger 3_2_Contractor Accrual Template -  May 2009" xfId="46733"/>
    <cellStyle name="s_Mango Merger 3_CAPITALIZED LABOR - 0209" xfId="46734"/>
    <cellStyle name="s_Mango Merger 3_CAPITALIZED LABOR - 0209_Template-Final" xfId="46735"/>
    <cellStyle name="s_Mango Merger 3_CAPITALIZED LABOR - 0309" xfId="46736"/>
    <cellStyle name="s_Mango Merger 3_CAPITALIZED LABOR - 0309_Template-Final" xfId="46737"/>
    <cellStyle name="s_Mango Merger 3_CAPITALIZED LABOR - 0409" xfId="46738"/>
    <cellStyle name="s_Mango Merger 3_Contractor Accrual Template -  May 2009" xfId="46739"/>
    <cellStyle name="s_Mango Merger_1" xfId="46740"/>
    <cellStyle name="s_Mango Merger_1_CAPITALIZED LABOR - 0209" xfId="46741"/>
    <cellStyle name="s_Mango Merger_1_CAPITALIZED LABOR - 0209_Template-Final" xfId="46742"/>
    <cellStyle name="s_Mango Merger_1_CAPITALIZED LABOR - 0309" xfId="46743"/>
    <cellStyle name="s_Mango Merger_1_CAPITALIZED LABOR - 0309_Template-Final" xfId="46744"/>
    <cellStyle name="s_Mango Merger_1_CAPITALIZED LABOR - 0409" xfId="46745"/>
    <cellStyle name="s_Mango Merger_1_Contractor Accrual Template -  May 2009" xfId="46746"/>
    <cellStyle name="s_Mango Merger_1_eric" xfId="46747"/>
    <cellStyle name="s_Mango Merger_1_eric_CAPITALIZED LABOR - 0209" xfId="46748"/>
    <cellStyle name="s_Mango Merger_1_eric_CAPITALIZED LABOR - 0209_Template-Final" xfId="46749"/>
    <cellStyle name="s_Mango Merger_1_eric_CAPITALIZED LABOR - 0309" xfId="46750"/>
    <cellStyle name="s_Mango Merger_1_eric_CAPITALIZED LABOR - 0309_Template-Final" xfId="46751"/>
    <cellStyle name="s_Mango Merger_1_eric_CAPITALIZED LABOR - 0409" xfId="46752"/>
    <cellStyle name="s_Mango Merger_1_eric_Contractor Accrual Template -  May 2009" xfId="46753"/>
    <cellStyle name="s_Mango Merger_CAPITALIZED LABOR - 0209" xfId="46754"/>
    <cellStyle name="s_Mango Merger_CAPITALIZED LABOR - 0209_Template-Final" xfId="46755"/>
    <cellStyle name="s_Mango Merger_CAPITALIZED LABOR - 0309" xfId="46756"/>
    <cellStyle name="s_Mango Merger_CAPITALIZED LABOR - 0309_Template-Final" xfId="46757"/>
    <cellStyle name="s_Mango Merger_CAPITALIZED LABOR - 0409" xfId="46758"/>
    <cellStyle name="s_Mango Merger_Contractor Accrual Template -  May 2009" xfId="46759"/>
    <cellStyle name="s_MERGERBlackhawk" xfId="46760"/>
    <cellStyle name="s_MERGERBlackhawk_1" xfId="46761"/>
    <cellStyle name="s_MERGERBlackhawk_1_CAPITALIZED LABOR - 0209" xfId="46762"/>
    <cellStyle name="s_MERGERBlackhawk_1_CAPITALIZED LABOR - 0209_Template-Final" xfId="46763"/>
    <cellStyle name="s_MERGERBlackhawk_1_CAPITALIZED LABOR - 0309" xfId="46764"/>
    <cellStyle name="s_MERGERBlackhawk_1_CAPITALIZED LABOR - 0309_Template-Final" xfId="46765"/>
    <cellStyle name="s_MERGERBlackhawk_1_CAPITALIZED LABOR - 0409" xfId="46766"/>
    <cellStyle name="s_MERGERBlackhawk_1_Contractor Accrual Template -  May 2009" xfId="46767"/>
    <cellStyle name="s_MERGERBlackhawk_1_eric" xfId="46768"/>
    <cellStyle name="s_MERGERBlackhawk_1_eric_CAPITALIZED LABOR - 0209" xfId="46769"/>
    <cellStyle name="s_MERGERBlackhawk_1_eric_CAPITALIZED LABOR - 0209_Template-Final" xfId="46770"/>
    <cellStyle name="s_MERGERBlackhawk_1_eric_CAPITALIZED LABOR - 0309" xfId="46771"/>
    <cellStyle name="s_MERGERBlackhawk_1_eric_CAPITALIZED LABOR - 0309_Template-Final" xfId="46772"/>
    <cellStyle name="s_MERGERBlackhawk_1_eric_CAPITALIZED LABOR - 0409" xfId="46773"/>
    <cellStyle name="s_MERGERBlackhawk_1_eric_Contractor Accrual Template -  May 2009" xfId="46774"/>
    <cellStyle name="s_MERGERBlackhawk_2" xfId="46775"/>
    <cellStyle name="s_MERGERBlackhawk_2_CAPITALIZED LABOR - 0209" xfId="46776"/>
    <cellStyle name="s_MERGERBlackhawk_2_CAPITALIZED LABOR - 0209_Template-Final" xfId="46777"/>
    <cellStyle name="s_MERGERBlackhawk_2_CAPITALIZED LABOR - 0309" xfId="46778"/>
    <cellStyle name="s_MERGERBlackhawk_2_CAPITALIZED LABOR - 0309_Template-Final" xfId="46779"/>
    <cellStyle name="s_MERGERBlackhawk_2_CAPITALIZED LABOR - 0409" xfId="46780"/>
    <cellStyle name="s_MERGERBlackhawk_2_Contractor Accrual Template -  May 2009" xfId="46781"/>
    <cellStyle name="s_MERGERBlackhawk_CAPITALIZED LABOR - 0209" xfId="46782"/>
    <cellStyle name="s_MERGERBlackhawk_CAPITALIZED LABOR - 0209_Template-Final" xfId="46783"/>
    <cellStyle name="s_MERGERBlackhawk_CAPITALIZED LABOR - 0309" xfId="46784"/>
    <cellStyle name="s_MERGERBlackhawk_CAPITALIZED LABOR - 0309_Template-Final" xfId="46785"/>
    <cellStyle name="s_MERGERBlackhawk_CAPITALIZED LABOR - 0409" xfId="46786"/>
    <cellStyle name="s_MERGERBlackhawk_Contractor Accrual Template -  May 2009" xfId="46787"/>
    <cellStyle name="s_MERGERBlackhawk_eric" xfId="46788"/>
    <cellStyle name="s_MERGERBlackhawk_eric_CAPITALIZED LABOR - 0209" xfId="46789"/>
    <cellStyle name="s_MERGERBlackhawk_eric_CAPITALIZED LABOR - 0209_Template-Final" xfId="46790"/>
    <cellStyle name="s_MERGERBlackhawk_eric_CAPITALIZED LABOR - 0309" xfId="46791"/>
    <cellStyle name="s_MERGERBlackhawk_eric_CAPITALIZED LABOR - 0309_Template-Final" xfId="46792"/>
    <cellStyle name="s_MERGERBlackhawk_eric_CAPITALIZED LABOR - 0409" xfId="46793"/>
    <cellStyle name="s_MERGERBlackhawk_eric_Contractor Accrual Template -  May 2009" xfId="46794"/>
    <cellStyle name="s_Model Assumptions (2)" xfId="46795"/>
    <cellStyle name="s_Model Assumptions (2)_1" xfId="46796"/>
    <cellStyle name="s_Model Assumptions (2)_1_CAPITALIZED LABOR - 0209" xfId="46797"/>
    <cellStyle name="s_Model Assumptions (2)_1_CAPITALIZED LABOR - 0209_Template-Final" xfId="46798"/>
    <cellStyle name="s_Model Assumptions (2)_1_CAPITALIZED LABOR - 0309" xfId="46799"/>
    <cellStyle name="s_Model Assumptions (2)_1_CAPITALIZED LABOR - 0309_Template-Final" xfId="46800"/>
    <cellStyle name="s_Model Assumptions (2)_1_CAPITALIZED LABOR - 0409" xfId="46801"/>
    <cellStyle name="s_Model Assumptions (2)_1_Contractor Accrual Template -  May 2009" xfId="46802"/>
    <cellStyle name="s_Model Assumptions (2)_CAPITALIZED LABOR - 0209" xfId="46803"/>
    <cellStyle name="s_Model Assumptions (2)_CAPITALIZED LABOR - 0209_Template-Final" xfId="46804"/>
    <cellStyle name="s_Model Assumptions (2)_CAPITALIZED LABOR - 0309" xfId="46805"/>
    <cellStyle name="s_Model Assumptions (2)_CAPITALIZED LABOR - 0309_Template-Final" xfId="46806"/>
    <cellStyle name="s_Model Assumptions (2)_CAPITALIZED LABOR - 0409" xfId="46807"/>
    <cellStyle name="s_Model Assumptions (2)_Contractor Accrual Template -  May 2009" xfId="46808"/>
    <cellStyle name="s_OBGYN (2)" xfId="46809"/>
    <cellStyle name="s_OBGYN (2)_1" xfId="46810"/>
    <cellStyle name="s_OBGYN (2)_1_CAPITALIZED LABOR - 0209" xfId="46811"/>
    <cellStyle name="s_OBGYN (2)_1_CAPITALIZED LABOR - 0209_Template-Final" xfId="46812"/>
    <cellStyle name="s_OBGYN (2)_1_CAPITALIZED LABOR - 0309" xfId="46813"/>
    <cellStyle name="s_OBGYN (2)_1_CAPITALIZED LABOR - 0309_Template-Final" xfId="46814"/>
    <cellStyle name="s_OBGYN (2)_1_CAPITALIZED LABOR - 0409" xfId="46815"/>
    <cellStyle name="s_OBGYN (2)_1_Contractor Accrual Template -  May 2009" xfId="46816"/>
    <cellStyle name="s_OBGYN (2)_2" xfId="46817"/>
    <cellStyle name="s_OBGYN (2)_2_CAPITALIZED LABOR - 0209" xfId="46818"/>
    <cellStyle name="s_OBGYN (2)_2_CAPITALIZED LABOR - 0209_Template-Final" xfId="46819"/>
    <cellStyle name="s_OBGYN (2)_2_CAPITALIZED LABOR - 0309" xfId="46820"/>
    <cellStyle name="s_OBGYN (2)_2_CAPITALIZED LABOR - 0309_Template-Final" xfId="46821"/>
    <cellStyle name="s_OBGYN (2)_2_CAPITALIZED LABOR - 0409" xfId="46822"/>
    <cellStyle name="s_OBGYN (2)_2_Contractor Accrual Template -  May 2009" xfId="46823"/>
    <cellStyle name="s_OBGYN (2)_2_eric" xfId="46824"/>
    <cellStyle name="s_OBGYN (2)_2_eric_CAPITALIZED LABOR - 0209" xfId="46825"/>
    <cellStyle name="s_OBGYN (2)_2_eric_CAPITALIZED LABOR - 0209_Template-Final" xfId="46826"/>
    <cellStyle name="s_OBGYN (2)_2_eric_CAPITALIZED LABOR - 0309" xfId="46827"/>
    <cellStyle name="s_OBGYN (2)_2_eric_CAPITALIZED LABOR - 0309_Template-Final" xfId="46828"/>
    <cellStyle name="s_OBGYN (2)_2_eric_CAPITALIZED LABOR - 0409" xfId="46829"/>
    <cellStyle name="s_OBGYN (2)_2_eric_Contractor Accrual Template -  May 2009" xfId="46830"/>
    <cellStyle name="s_OBGYN (2)_CAPITALIZED LABOR - 0209" xfId="46831"/>
    <cellStyle name="s_OBGYN (2)_CAPITALIZED LABOR - 0209_Template-Final" xfId="46832"/>
    <cellStyle name="s_OBGYN (2)_CAPITALIZED LABOR - 0309" xfId="46833"/>
    <cellStyle name="s_OBGYN (2)_CAPITALIZED LABOR - 0309_Template-Final" xfId="46834"/>
    <cellStyle name="s_OBGYN (2)_CAPITALIZED LABOR - 0409" xfId="46835"/>
    <cellStyle name="s_OBGYN (2)_Contractor Accrual Template -  May 2009" xfId="46836"/>
    <cellStyle name="s_Other Businesses (2)" xfId="46837"/>
    <cellStyle name="s_Other Businesses (2)_1" xfId="46838"/>
    <cellStyle name="s_Other Businesses (2)_1_CAPITALIZED LABOR - 0209" xfId="46839"/>
    <cellStyle name="s_Other Businesses (2)_1_CAPITALIZED LABOR - 0209_Template-Final" xfId="46840"/>
    <cellStyle name="s_Other Businesses (2)_1_CAPITALIZED LABOR - 0309" xfId="46841"/>
    <cellStyle name="s_Other Businesses (2)_1_CAPITALIZED LABOR - 0309_Template-Final" xfId="46842"/>
    <cellStyle name="s_Other Businesses (2)_1_CAPITALIZED LABOR - 0409" xfId="46843"/>
    <cellStyle name="s_Other Businesses (2)_1_Contractor Accrual Template -  May 2009" xfId="46844"/>
    <cellStyle name="s_Other Businesses (2)_2" xfId="46845"/>
    <cellStyle name="s_Other Businesses (2)_2_CAPITALIZED LABOR - 0209" xfId="46846"/>
    <cellStyle name="s_Other Businesses (2)_2_CAPITALIZED LABOR - 0209_Template-Final" xfId="46847"/>
    <cellStyle name="s_Other Businesses (2)_2_CAPITALIZED LABOR - 0309" xfId="46848"/>
    <cellStyle name="s_Other Businesses (2)_2_CAPITALIZED LABOR - 0309_Template-Final" xfId="46849"/>
    <cellStyle name="s_Other Businesses (2)_2_CAPITALIZED LABOR - 0409" xfId="46850"/>
    <cellStyle name="s_Other Businesses (2)_2_Contractor Accrual Template -  May 2009" xfId="46851"/>
    <cellStyle name="s_Other Businesses (2)_CAPITALIZED LABOR - 0209" xfId="46852"/>
    <cellStyle name="s_Other Businesses (2)_CAPITALIZED LABOR - 0209_Template-Final" xfId="46853"/>
    <cellStyle name="s_Other Businesses (2)_CAPITALIZED LABOR - 0309" xfId="46854"/>
    <cellStyle name="s_Other Businesses (2)_CAPITALIZED LABOR - 0309_Template-Final" xfId="46855"/>
    <cellStyle name="s_Other Businesses (2)_CAPITALIZED LABOR - 0409" xfId="46856"/>
    <cellStyle name="s_Other Businesses (2)_Contractor Accrual Template -  May 2009" xfId="46857"/>
    <cellStyle name="s_Other Businesses (2)_eric" xfId="46858"/>
    <cellStyle name="s_Other Businesses (2)_eric_CAPITALIZED LABOR - 0209" xfId="46859"/>
    <cellStyle name="s_Other Businesses (2)_eric_CAPITALIZED LABOR - 0209_Template-Final" xfId="46860"/>
    <cellStyle name="s_Other Businesses (2)_eric_CAPITALIZED LABOR - 0309" xfId="46861"/>
    <cellStyle name="s_Other Businesses (2)_eric_CAPITALIZED LABOR - 0309_Template-Final" xfId="46862"/>
    <cellStyle name="s_Other Businesses (2)_eric_CAPITALIZED LABOR - 0409" xfId="46863"/>
    <cellStyle name="s_Other Businesses (2)_eric_Contractor Accrual Template -  May 2009" xfId="46864"/>
    <cellStyle name="s_Ownership" xfId="46865"/>
    <cellStyle name="s_Ownership_1" xfId="46866"/>
    <cellStyle name="s_Ownership_1_CAPITALIZED LABOR - 0209" xfId="46867"/>
    <cellStyle name="s_Ownership_1_CAPITALIZED LABOR - 0209_Template-Final" xfId="46868"/>
    <cellStyle name="s_Ownership_1_CAPITALIZED LABOR - 0309" xfId="46869"/>
    <cellStyle name="s_Ownership_1_CAPITALIZED LABOR - 0309_Template-Final" xfId="46870"/>
    <cellStyle name="s_Ownership_1_CAPITALIZED LABOR - 0409" xfId="46871"/>
    <cellStyle name="s_Ownership_1_Contractor Accrual Template -  May 2009" xfId="46872"/>
    <cellStyle name="s_Ownership_CAPITALIZED LABOR - 0209" xfId="46873"/>
    <cellStyle name="s_Ownership_CAPITALIZED LABOR - 0209_Template-Final" xfId="46874"/>
    <cellStyle name="s_Ownership_CAPITALIZED LABOR - 0309" xfId="46875"/>
    <cellStyle name="s_Ownership_CAPITALIZED LABOR - 0309_Template-Final" xfId="46876"/>
    <cellStyle name="s_Ownership_CAPITALIZED LABOR - 0409" xfId="46877"/>
    <cellStyle name="s_Ownership_Contractor Accrual Template -  May 2009" xfId="46878"/>
    <cellStyle name="s_PFMA Income (2)" xfId="46879"/>
    <cellStyle name="s_PFMA Income (2)_1" xfId="46880"/>
    <cellStyle name="s_PFMA Income (2)_1_CAPITALIZED LABOR - 0209" xfId="46881"/>
    <cellStyle name="s_PFMA Income (2)_1_CAPITALIZED LABOR - 0209_Template-Final" xfId="46882"/>
    <cellStyle name="s_PFMA Income (2)_1_CAPITALIZED LABOR - 0309" xfId="46883"/>
    <cellStyle name="s_PFMA Income (2)_1_CAPITALIZED LABOR - 0309_Template-Final" xfId="46884"/>
    <cellStyle name="s_PFMA Income (2)_1_CAPITALIZED LABOR - 0409" xfId="46885"/>
    <cellStyle name="s_PFMA Income (2)_1_Contractor Accrual Template -  May 2009" xfId="46886"/>
    <cellStyle name="s_PFMA Income (2)_2" xfId="46887"/>
    <cellStyle name="s_PFMA Income (2)_2_CAPITALIZED LABOR - 0209" xfId="46888"/>
    <cellStyle name="s_PFMA Income (2)_2_CAPITALIZED LABOR - 0209_Template-Final" xfId="46889"/>
    <cellStyle name="s_PFMA Income (2)_2_CAPITALIZED LABOR - 0309" xfId="46890"/>
    <cellStyle name="s_PFMA Income (2)_2_CAPITALIZED LABOR - 0309_Template-Final" xfId="46891"/>
    <cellStyle name="s_PFMA Income (2)_2_CAPITALIZED LABOR - 0409" xfId="46892"/>
    <cellStyle name="s_PFMA Income (2)_2_Celtic DCF" xfId="46893"/>
    <cellStyle name="s_PFMA Income (2)_2_Celtic DCF Inputs" xfId="46894"/>
    <cellStyle name="s_PFMA Income (2)_2_Celtic DCF Inputs_CAPITALIZED LABOR - 0209" xfId="46895"/>
    <cellStyle name="s_PFMA Income (2)_2_Celtic DCF Inputs_CAPITALIZED LABOR - 0209_Template-Final" xfId="46896"/>
    <cellStyle name="s_PFMA Income (2)_2_Celtic DCF Inputs_CAPITALIZED LABOR - 0309" xfId="46897"/>
    <cellStyle name="s_PFMA Income (2)_2_Celtic DCF Inputs_CAPITALIZED LABOR - 0309_Template-Final" xfId="46898"/>
    <cellStyle name="s_PFMA Income (2)_2_Celtic DCF Inputs_CAPITALIZED LABOR - 0409" xfId="46899"/>
    <cellStyle name="s_PFMA Income (2)_2_Celtic DCF Inputs_Contractor Accrual Template -  May 2009" xfId="46900"/>
    <cellStyle name="s_PFMA Income (2)_2_Celtic DCF Inputs_eric" xfId="46901"/>
    <cellStyle name="s_PFMA Income (2)_2_Celtic DCF Inputs_eric_CAPITALIZED LABOR - 0209" xfId="46902"/>
    <cellStyle name="s_PFMA Income (2)_2_Celtic DCF Inputs_eric_CAPITALIZED LABOR - 0209_Template-Final" xfId="46903"/>
    <cellStyle name="s_PFMA Income (2)_2_Celtic DCF Inputs_eric_CAPITALIZED LABOR - 0309" xfId="46904"/>
    <cellStyle name="s_PFMA Income (2)_2_Celtic DCF Inputs_eric_CAPITALIZED LABOR - 0309_Template-Final" xfId="46905"/>
    <cellStyle name="s_PFMA Income (2)_2_Celtic DCF Inputs_eric_CAPITALIZED LABOR - 0409" xfId="46906"/>
    <cellStyle name="s_PFMA Income (2)_2_Celtic DCF Inputs_eric_Contractor Accrual Template -  May 2009" xfId="46907"/>
    <cellStyle name="s_PFMA Income (2)_2_Celtic DCF_CAPITALIZED LABOR - 0209" xfId="46908"/>
    <cellStyle name="s_PFMA Income (2)_2_Celtic DCF_CAPITALIZED LABOR - 0209_Template-Final" xfId="46909"/>
    <cellStyle name="s_PFMA Income (2)_2_Celtic DCF_CAPITALIZED LABOR - 0309" xfId="46910"/>
    <cellStyle name="s_PFMA Income (2)_2_Celtic DCF_CAPITALIZED LABOR - 0309_Template-Final" xfId="46911"/>
    <cellStyle name="s_PFMA Income (2)_2_Celtic DCF_CAPITALIZED LABOR - 0409" xfId="46912"/>
    <cellStyle name="s_PFMA Income (2)_2_Celtic DCF_Contractor Accrual Template -  May 2009" xfId="46913"/>
    <cellStyle name="s_PFMA Income (2)_2_Celtic DCF_eric" xfId="46914"/>
    <cellStyle name="s_PFMA Income (2)_2_Celtic DCF_eric_CAPITALIZED LABOR - 0209" xfId="46915"/>
    <cellStyle name="s_PFMA Income (2)_2_Celtic DCF_eric_CAPITALIZED LABOR - 0209_Template-Final" xfId="46916"/>
    <cellStyle name="s_PFMA Income (2)_2_Celtic DCF_eric_CAPITALIZED LABOR - 0309" xfId="46917"/>
    <cellStyle name="s_PFMA Income (2)_2_Celtic DCF_eric_CAPITALIZED LABOR - 0309_Template-Final" xfId="46918"/>
    <cellStyle name="s_PFMA Income (2)_2_Celtic DCF_eric_CAPITALIZED LABOR - 0409" xfId="46919"/>
    <cellStyle name="s_PFMA Income (2)_2_Celtic DCF_eric_Contractor Accrual Template -  May 2009" xfId="46920"/>
    <cellStyle name="s_PFMA Income (2)_2_Contractor Accrual Template -  May 2009" xfId="46921"/>
    <cellStyle name="s_PFMA Income (2)_2_Valuation Summary" xfId="46922"/>
    <cellStyle name="s_PFMA Income (2)_2_Valuation Summary_CAPITALIZED LABOR - 0209" xfId="46923"/>
    <cellStyle name="s_PFMA Income (2)_2_Valuation Summary_CAPITALIZED LABOR - 0209_Template-Final" xfId="46924"/>
    <cellStyle name="s_PFMA Income (2)_2_Valuation Summary_CAPITALIZED LABOR - 0309" xfId="46925"/>
    <cellStyle name="s_PFMA Income (2)_2_Valuation Summary_CAPITALIZED LABOR - 0309_Template-Final" xfId="46926"/>
    <cellStyle name="s_PFMA Income (2)_2_Valuation Summary_CAPITALIZED LABOR - 0409" xfId="46927"/>
    <cellStyle name="s_PFMA Income (2)_2_Valuation Summary_Contractor Accrual Template -  May 2009" xfId="46928"/>
    <cellStyle name="s_PFMA Income (2)_2_Valuation Summary_eric" xfId="46929"/>
    <cellStyle name="s_PFMA Income (2)_2_Valuation Summary_eric_CAPITALIZED LABOR - 0209" xfId="46930"/>
    <cellStyle name="s_PFMA Income (2)_2_Valuation Summary_eric_CAPITALIZED LABOR - 0209_Template-Final" xfId="46931"/>
    <cellStyle name="s_PFMA Income (2)_2_Valuation Summary_eric_CAPITALIZED LABOR - 0309" xfId="46932"/>
    <cellStyle name="s_PFMA Income (2)_2_Valuation Summary_eric_CAPITALIZED LABOR - 0309_Template-Final" xfId="46933"/>
    <cellStyle name="s_PFMA Income (2)_2_Valuation Summary_eric_CAPITALIZED LABOR - 0409" xfId="46934"/>
    <cellStyle name="s_PFMA Income (2)_2_Valuation Summary_eric_Contractor Accrual Template -  May 2009" xfId="46935"/>
    <cellStyle name="s_PFMA Income (2)_CAPITALIZED LABOR - 0209" xfId="46936"/>
    <cellStyle name="s_PFMA Income (2)_CAPITALIZED LABOR - 0209_Template-Final" xfId="46937"/>
    <cellStyle name="s_PFMA Income (2)_CAPITALIZED LABOR - 0309" xfId="46938"/>
    <cellStyle name="s_PFMA Income (2)_CAPITALIZED LABOR - 0309_Template-Final" xfId="46939"/>
    <cellStyle name="s_PFMA Income (2)_CAPITALIZED LABOR - 0409" xfId="46940"/>
    <cellStyle name="s_PFMA Income (2)_Contractor Accrual Template -  May 2009" xfId="46941"/>
    <cellStyle name="s_Pippen (2)" xfId="46942"/>
    <cellStyle name="s_Pippen (2)_1" xfId="46943"/>
    <cellStyle name="s_Pippen (2)_1_CAPITALIZED LABOR - 0209" xfId="46944"/>
    <cellStyle name="s_Pippen (2)_1_CAPITALIZED LABOR - 0209_Template-Final" xfId="46945"/>
    <cellStyle name="s_Pippen (2)_1_CAPITALIZED LABOR - 0309" xfId="46946"/>
    <cellStyle name="s_Pippen (2)_1_CAPITALIZED LABOR - 0309_Template-Final" xfId="46947"/>
    <cellStyle name="s_Pippen (2)_1_CAPITALIZED LABOR - 0409" xfId="46948"/>
    <cellStyle name="s_Pippen (2)_1_Contractor Accrual Template -  May 2009" xfId="46949"/>
    <cellStyle name="s_Pippen (2)_1_eric" xfId="46950"/>
    <cellStyle name="s_Pippen (2)_1_eric_CAPITALIZED LABOR - 0209" xfId="46951"/>
    <cellStyle name="s_Pippen (2)_1_eric_CAPITALIZED LABOR - 0209_Template-Final" xfId="46952"/>
    <cellStyle name="s_Pippen (2)_1_eric_CAPITALIZED LABOR - 0309" xfId="46953"/>
    <cellStyle name="s_Pippen (2)_1_eric_CAPITALIZED LABOR - 0309_Template-Final" xfId="46954"/>
    <cellStyle name="s_Pippen (2)_1_eric_CAPITALIZED LABOR - 0409" xfId="46955"/>
    <cellStyle name="s_Pippen (2)_1_eric_Contractor Accrual Template -  May 2009" xfId="46956"/>
    <cellStyle name="s_Pippen (2)_CAPITALIZED LABOR - 0209" xfId="46957"/>
    <cellStyle name="s_Pippen (2)_CAPITALIZED LABOR - 0209_Template-Final" xfId="46958"/>
    <cellStyle name="s_Pippen (2)_CAPITALIZED LABOR - 0309" xfId="46959"/>
    <cellStyle name="s_Pippen (2)_CAPITALIZED LABOR - 0309_Template-Final" xfId="46960"/>
    <cellStyle name="s_Pippen (2)_CAPITALIZED LABOR - 0409" xfId="46961"/>
    <cellStyle name="s_Pippen (2)_Contractor Accrual Template -  May 2009" xfId="46962"/>
    <cellStyle name="s_Pippen Cases (2)" xfId="46963"/>
    <cellStyle name="s_Pippen Cases (2)_1" xfId="46964"/>
    <cellStyle name="s_Pippen Cases (2)_1_CAPITALIZED LABOR - 0209" xfId="46965"/>
    <cellStyle name="s_Pippen Cases (2)_1_CAPITALIZED LABOR - 0209_Template-Final" xfId="46966"/>
    <cellStyle name="s_Pippen Cases (2)_1_CAPITALIZED LABOR - 0309" xfId="46967"/>
    <cellStyle name="s_Pippen Cases (2)_1_CAPITALIZED LABOR - 0309_Template-Final" xfId="46968"/>
    <cellStyle name="s_Pippen Cases (2)_1_CAPITALIZED LABOR - 0409" xfId="46969"/>
    <cellStyle name="s_Pippen Cases (2)_1_Contractor Accrual Template -  May 2009" xfId="46970"/>
    <cellStyle name="s_Pippen Cases (2)_1_eric" xfId="46971"/>
    <cellStyle name="s_Pippen Cases (2)_1_eric_CAPITALIZED LABOR - 0209" xfId="46972"/>
    <cellStyle name="s_Pippen Cases (2)_1_eric_CAPITALIZED LABOR - 0209_Template-Final" xfId="46973"/>
    <cellStyle name="s_Pippen Cases (2)_1_eric_CAPITALIZED LABOR - 0309" xfId="46974"/>
    <cellStyle name="s_Pippen Cases (2)_1_eric_CAPITALIZED LABOR - 0309_Template-Final" xfId="46975"/>
    <cellStyle name="s_Pippen Cases (2)_1_eric_CAPITALIZED LABOR - 0409" xfId="46976"/>
    <cellStyle name="s_Pippen Cases (2)_1_eric_Contractor Accrual Template -  May 2009" xfId="46977"/>
    <cellStyle name="s_Pippen Cases (2)_CAPITALIZED LABOR - 0209" xfId="46978"/>
    <cellStyle name="s_Pippen Cases (2)_CAPITALIZED LABOR - 0209_Template-Final" xfId="46979"/>
    <cellStyle name="s_Pippen Cases (2)_CAPITALIZED LABOR - 0309" xfId="46980"/>
    <cellStyle name="s_Pippen Cases (2)_CAPITALIZED LABOR - 0309_Template-Final" xfId="46981"/>
    <cellStyle name="s_Pippen Cases (2)_CAPITALIZED LABOR - 0409" xfId="46982"/>
    <cellStyle name="s_Pippen Cases (2)_Contractor Accrual Template -  May 2009" xfId="46983"/>
    <cellStyle name="s_Pippen ValMatrix (2)" xfId="46984"/>
    <cellStyle name="s_Pippen ValMatrix (2)_1" xfId="46985"/>
    <cellStyle name="s_Pippen ValMatrix (2)_1_CAPITALIZED LABOR - 0209" xfId="46986"/>
    <cellStyle name="s_Pippen ValMatrix (2)_1_CAPITALIZED LABOR - 0209_Template-Final" xfId="46987"/>
    <cellStyle name="s_Pippen ValMatrix (2)_1_CAPITALIZED LABOR - 0309" xfId="46988"/>
    <cellStyle name="s_Pippen ValMatrix (2)_1_CAPITALIZED LABOR - 0309_Template-Final" xfId="46989"/>
    <cellStyle name="s_Pippen ValMatrix (2)_1_CAPITALIZED LABOR - 0409" xfId="46990"/>
    <cellStyle name="s_Pippen ValMatrix (2)_1_Contractor Accrual Template -  May 2009" xfId="46991"/>
    <cellStyle name="s_Pippen ValMatrix (2)_CAPITALIZED LABOR - 0209" xfId="46992"/>
    <cellStyle name="s_Pippen ValMatrix (2)_CAPITALIZED LABOR - 0209_Template-Final" xfId="46993"/>
    <cellStyle name="s_Pippen ValMatrix (2)_CAPITALIZED LABOR - 0309" xfId="46994"/>
    <cellStyle name="s_Pippen ValMatrix (2)_CAPITALIZED LABOR - 0309_Template-Final" xfId="46995"/>
    <cellStyle name="s_Pippen ValMatrix (2)_CAPITALIZED LABOR - 0409" xfId="46996"/>
    <cellStyle name="s_Pippen ValMatrix (2)_Contractor Accrual Template -  May 2009" xfId="46997"/>
    <cellStyle name="s_Pippen ValMatrix (2)_eric" xfId="46998"/>
    <cellStyle name="s_Pippen ValMatrix (2)_eric_CAPITALIZED LABOR - 0209" xfId="46999"/>
    <cellStyle name="s_Pippen ValMatrix (2)_eric_CAPITALIZED LABOR - 0209_Template-Final" xfId="47000"/>
    <cellStyle name="s_Pippen ValMatrix (2)_eric_CAPITALIZED LABOR - 0309" xfId="47001"/>
    <cellStyle name="s_Pippen ValMatrix (2)_eric_CAPITALIZED LABOR - 0309_Template-Final" xfId="47002"/>
    <cellStyle name="s_Pippen ValMatrix (2)_eric_CAPITALIZED LABOR - 0409" xfId="47003"/>
    <cellStyle name="s_Pippen ValMatrix (2)_eric_Contractor Accrual Template -  May 2009" xfId="47004"/>
    <cellStyle name="s_PMAT (2)" xfId="47005"/>
    <cellStyle name="s_PMAT (2)_1" xfId="47006"/>
    <cellStyle name="s_PMAT (2)_1_CAPITALIZED LABOR - 0209" xfId="47007"/>
    <cellStyle name="s_PMAT (2)_1_CAPITALIZED LABOR - 0209_Template-Final" xfId="47008"/>
    <cellStyle name="s_PMAT (2)_1_CAPITALIZED LABOR - 0309" xfId="47009"/>
    <cellStyle name="s_PMAT (2)_1_CAPITALIZED LABOR - 0309_Template-Final" xfId="47010"/>
    <cellStyle name="s_PMAT (2)_1_CAPITALIZED LABOR - 0409" xfId="47011"/>
    <cellStyle name="s_PMAT (2)_1_Contractor Accrual Template -  May 2009" xfId="47012"/>
    <cellStyle name="s_PMAT (2)_CAPITALIZED LABOR - 0209" xfId="47013"/>
    <cellStyle name="s_PMAT (2)_CAPITALIZED LABOR - 0209_Template-Final" xfId="47014"/>
    <cellStyle name="s_PMAT (2)_CAPITALIZED LABOR - 0309" xfId="47015"/>
    <cellStyle name="s_PMAT (2)_CAPITALIZED LABOR - 0309_Template-Final" xfId="47016"/>
    <cellStyle name="s_PMAT (2)_CAPITALIZED LABOR - 0409" xfId="47017"/>
    <cellStyle name="s_PMAT (2)_Celtic DCF" xfId="47018"/>
    <cellStyle name="s_PMAT (2)_Celtic DCF Inputs" xfId="47019"/>
    <cellStyle name="s_PMAT (2)_Celtic DCF Inputs_CAPITALIZED LABOR - 0209" xfId="47020"/>
    <cellStyle name="s_PMAT (2)_Celtic DCF Inputs_CAPITALIZED LABOR - 0209_Template-Final" xfId="47021"/>
    <cellStyle name="s_PMAT (2)_Celtic DCF Inputs_CAPITALIZED LABOR - 0309" xfId="47022"/>
    <cellStyle name="s_PMAT (2)_Celtic DCF Inputs_CAPITALIZED LABOR - 0309_Template-Final" xfId="47023"/>
    <cellStyle name="s_PMAT (2)_Celtic DCF Inputs_CAPITALIZED LABOR - 0409" xfId="47024"/>
    <cellStyle name="s_PMAT (2)_Celtic DCF Inputs_Contractor Accrual Template -  May 2009" xfId="47025"/>
    <cellStyle name="s_PMAT (2)_Celtic DCF Inputs_eric" xfId="47026"/>
    <cellStyle name="s_PMAT (2)_Celtic DCF Inputs_eric_CAPITALIZED LABOR - 0209" xfId="47027"/>
    <cellStyle name="s_PMAT (2)_Celtic DCF Inputs_eric_CAPITALIZED LABOR - 0209_Template-Final" xfId="47028"/>
    <cellStyle name="s_PMAT (2)_Celtic DCF Inputs_eric_CAPITALIZED LABOR - 0309" xfId="47029"/>
    <cellStyle name="s_PMAT (2)_Celtic DCF Inputs_eric_CAPITALIZED LABOR - 0309_Template-Final" xfId="47030"/>
    <cellStyle name="s_PMAT (2)_Celtic DCF Inputs_eric_CAPITALIZED LABOR - 0409" xfId="47031"/>
    <cellStyle name="s_PMAT (2)_Celtic DCF Inputs_eric_Contractor Accrual Template -  May 2009" xfId="47032"/>
    <cellStyle name="s_PMAT (2)_Celtic DCF_CAPITALIZED LABOR - 0209" xfId="47033"/>
    <cellStyle name="s_PMAT (2)_Celtic DCF_CAPITALIZED LABOR - 0209_Template-Final" xfId="47034"/>
    <cellStyle name="s_PMAT (2)_Celtic DCF_CAPITALIZED LABOR - 0309" xfId="47035"/>
    <cellStyle name="s_PMAT (2)_Celtic DCF_CAPITALIZED LABOR - 0309_Template-Final" xfId="47036"/>
    <cellStyle name="s_PMAT (2)_Celtic DCF_CAPITALIZED LABOR - 0409" xfId="47037"/>
    <cellStyle name="s_PMAT (2)_Celtic DCF_Contractor Accrual Template -  May 2009" xfId="47038"/>
    <cellStyle name="s_PMAT (2)_Celtic DCF_eric" xfId="47039"/>
    <cellStyle name="s_PMAT (2)_Celtic DCF_eric_CAPITALIZED LABOR - 0209" xfId="47040"/>
    <cellStyle name="s_PMAT (2)_Celtic DCF_eric_CAPITALIZED LABOR - 0209_Template-Final" xfId="47041"/>
    <cellStyle name="s_PMAT (2)_Celtic DCF_eric_CAPITALIZED LABOR - 0309" xfId="47042"/>
    <cellStyle name="s_PMAT (2)_Celtic DCF_eric_CAPITALIZED LABOR - 0309_Template-Final" xfId="47043"/>
    <cellStyle name="s_PMAT (2)_Celtic DCF_eric_CAPITALIZED LABOR - 0409" xfId="47044"/>
    <cellStyle name="s_PMAT (2)_Celtic DCF_eric_Contractor Accrual Template -  May 2009" xfId="47045"/>
    <cellStyle name="s_PMAT (2)_Contractor Accrual Template -  May 2009" xfId="47046"/>
    <cellStyle name="s_PMAT (2)_Valuation Summary" xfId="47047"/>
    <cellStyle name="s_PMAT (2)_Valuation Summary_CAPITALIZED LABOR - 0209" xfId="47048"/>
    <cellStyle name="s_PMAT (2)_Valuation Summary_CAPITALIZED LABOR - 0209_Template-Final" xfId="47049"/>
    <cellStyle name="s_PMAT (2)_Valuation Summary_CAPITALIZED LABOR - 0309" xfId="47050"/>
    <cellStyle name="s_PMAT (2)_Valuation Summary_CAPITALIZED LABOR - 0309_Template-Final" xfId="47051"/>
    <cellStyle name="s_PMAT (2)_Valuation Summary_CAPITALIZED LABOR - 0409" xfId="47052"/>
    <cellStyle name="s_PMAT (2)_Valuation Summary_Contractor Accrual Template -  May 2009" xfId="47053"/>
    <cellStyle name="s_PMAT (2)_Valuation Summary_eric" xfId="47054"/>
    <cellStyle name="s_PMAT (2)_Valuation Summary_eric_CAPITALIZED LABOR - 0209" xfId="47055"/>
    <cellStyle name="s_PMAT (2)_Valuation Summary_eric_CAPITALIZED LABOR - 0209_Template-Final" xfId="47056"/>
    <cellStyle name="s_PMAT (2)_Valuation Summary_eric_CAPITALIZED LABOR - 0309" xfId="47057"/>
    <cellStyle name="s_PMAT (2)_Valuation Summary_eric_CAPITALIZED LABOR - 0309_Template-Final" xfId="47058"/>
    <cellStyle name="s_PMAT (2)_Valuation Summary_eric_CAPITALIZED LABOR - 0409" xfId="47059"/>
    <cellStyle name="s_PMAT (2)_Valuation Summary_eric_Contractor Accrual Template -  May 2009" xfId="47060"/>
    <cellStyle name="s_PMAT (3)" xfId="47061"/>
    <cellStyle name="s_PMAT (3)_1" xfId="47062"/>
    <cellStyle name="s_PMAT (3)_1_CAPITALIZED LABOR - 0209" xfId="47063"/>
    <cellStyle name="s_PMAT (3)_1_CAPITALIZED LABOR - 0209_Template-Final" xfId="47064"/>
    <cellStyle name="s_PMAT (3)_1_CAPITALIZED LABOR - 0309" xfId="47065"/>
    <cellStyle name="s_PMAT (3)_1_CAPITALIZED LABOR - 0309_Template-Final" xfId="47066"/>
    <cellStyle name="s_PMAT (3)_1_CAPITALIZED LABOR - 0409" xfId="47067"/>
    <cellStyle name="s_PMAT (3)_1_Contractor Accrual Template -  May 2009" xfId="47068"/>
    <cellStyle name="s_PMAT (3)_2" xfId="47069"/>
    <cellStyle name="s_PMAT (3)_2_CAPITALIZED LABOR - 0209" xfId="47070"/>
    <cellStyle name="s_PMAT (3)_2_CAPITALIZED LABOR - 0209_Template-Final" xfId="47071"/>
    <cellStyle name="s_PMAT (3)_2_CAPITALIZED LABOR - 0309" xfId="47072"/>
    <cellStyle name="s_PMAT (3)_2_CAPITALIZED LABOR - 0309_Template-Final" xfId="47073"/>
    <cellStyle name="s_PMAT (3)_2_CAPITALIZED LABOR - 0409" xfId="47074"/>
    <cellStyle name="s_PMAT (3)_2_Contractor Accrual Template -  May 2009" xfId="47075"/>
    <cellStyle name="s_PMAT (3)_CAPITALIZED LABOR - 0209" xfId="47076"/>
    <cellStyle name="s_PMAT (3)_CAPITALIZED LABOR - 0209_Template-Final" xfId="47077"/>
    <cellStyle name="s_PMAT (3)_CAPITALIZED LABOR - 0309" xfId="47078"/>
    <cellStyle name="s_PMAT (3)_CAPITALIZED LABOR - 0309_Template-Final" xfId="47079"/>
    <cellStyle name="s_PMAT (3)_CAPITALIZED LABOR - 0409" xfId="47080"/>
    <cellStyle name="s_PMAT (3)_Celtic DCF" xfId="47081"/>
    <cellStyle name="s_PMAT (3)_Celtic DCF Inputs" xfId="47082"/>
    <cellStyle name="s_PMAT (3)_Celtic DCF Inputs_CAPITALIZED LABOR - 0209" xfId="47083"/>
    <cellStyle name="s_PMAT (3)_Celtic DCF Inputs_CAPITALIZED LABOR - 0209_Template-Final" xfId="47084"/>
    <cellStyle name="s_PMAT (3)_Celtic DCF Inputs_CAPITALIZED LABOR - 0309" xfId="47085"/>
    <cellStyle name="s_PMAT (3)_Celtic DCF Inputs_CAPITALIZED LABOR - 0309_Template-Final" xfId="47086"/>
    <cellStyle name="s_PMAT (3)_Celtic DCF Inputs_CAPITALIZED LABOR - 0409" xfId="47087"/>
    <cellStyle name="s_PMAT (3)_Celtic DCF Inputs_Contractor Accrual Template -  May 2009" xfId="47088"/>
    <cellStyle name="s_PMAT (3)_Celtic DCF Inputs_eric" xfId="47089"/>
    <cellStyle name="s_PMAT (3)_Celtic DCF Inputs_eric_CAPITALIZED LABOR - 0209" xfId="47090"/>
    <cellStyle name="s_PMAT (3)_Celtic DCF Inputs_eric_CAPITALIZED LABOR - 0209_Template-Final" xfId="47091"/>
    <cellStyle name="s_PMAT (3)_Celtic DCF Inputs_eric_CAPITALIZED LABOR - 0309" xfId="47092"/>
    <cellStyle name="s_PMAT (3)_Celtic DCF Inputs_eric_CAPITALIZED LABOR - 0309_Template-Final" xfId="47093"/>
    <cellStyle name="s_PMAT (3)_Celtic DCF Inputs_eric_CAPITALIZED LABOR - 0409" xfId="47094"/>
    <cellStyle name="s_PMAT (3)_Celtic DCF Inputs_eric_Contractor Accrual Template -  May 2009" xfId="47095"/>
    <cellStyle name="s_PMAT (3)_Celtic DCF_CAPITALIZED LABOR - 0209" xfId="47096"/>
    <cellStyle name="s_PMAT (3)_Celtic DCF_CAPITALIZED LABOR - 0209_Template-Final" xfId="47097"/>
    <cellStyle name="s_PMAT (3)_Celtic DCF_CAPITALIZED LABOR - 0309" xfId="47098"/>
    <cellStyle name="s_PMAT (3)_Celtic DCF_CAPITALIZED LABOR - 0309_Template-Final" xfId="47099"/>
    <cellStyle name="s_PMAT (3)_Celtic DCF_CAPITALIZED LABOR - 0409" xfId="47100"/>
    <cellStyle name="s_PMAT (3)_Celtic DCF_Contractor Accrual Template -  May 2009" xfId="47101"/>
    <cellStyle name="s_PMAT (3)_Celtic DCF_eric" xfId="47102"/>
    <cellStyle name="s_PMAT (3)_Celtic DCF_eric_CAPITALIZED LABOR - 0209" xfId="47103"/>
    <cellStyle name="s_PMAT (3)_Celtic DCF_eric_CAPITALIZED LABOR - 0209_Template-Final" xfId="47104"/>
    <cellStyle name="s_PMAT (3)_Celtic DCF_eric_CAPITALIZED LABOR - 0309" xfId="47105"/>
    <cellStyle name="s_PMAT (3)_Celtic DCF_eric_CAPITALIZED LABOR - 0309_Template-Final" xfId="47106"/>
    <cellStyle name="s_PMAT (3)_Celtic DCF_eric_CAPITALIZED LABOR - 0409" xfId="47107"/>
    <cellStyle name="s_PMAT (3)_Celtic DCF_eric_Contractor Accrual Template -  May 2009" xfId="47108"/>
    <cellStyle name="s_PMAT (3)_Contractor Accrual Template -  May 2009" xfId="47109"/>
    <cellStyle name="s_PMAT (3)_Valuation Summary" xfId="47110"/>
    <cellStyle name="s_PMAT (3)_Valuation Summary_CAPITALIZED LABOR - 0209" xfId="47111"/>
    <cellStyle name="s_PMAT (3)_Valuation Summary_CAPITALIZED LABOR - 0209_Template-Final" xfId="47112"/>
    <cellStyle name="s_PMAT (3)_Valuation Summary_CAPITALIZED LABOR - 0309" xfId="47113"/>
    <cellStyle name="s_PMAT (3)_Valuation Summary_CAPITALIZED LABOR - 0309_Template-Final" xfId="47114"/>
    <cellStyle name="s_PMAT (3)_Valuation Summary_CAPITALIZED LABOR - 0409" xfId="47115"/>
    <cellStyle name="s_PMAT (3)_Valuation Summary_Contractor Accrual Template -  May 2009" xfId="47116"/>
    <cellStyle name="s_PMAT (3)_Valuation Summary_eric" xfId="47117"/>
    <cellStyle name="s_PMAT (3)_Valuation Summary_eric_CAPITALIZED LABOR - 0209" xfId="47118"/>
    <cellStyle name="s_PMAT (3)_Valuation Summary_eric_CAPITALIZED LABOR - 0209_Template-Final" xfId="47119"/>
    <cellStyle name="s_PMAT (3)_Valuation Summary_eric_CAPITALIZED LABOR - 0309" xfId="47120"/>
    <cellStyle name="s_PMAT (3)_Valuation Summary_eric_CAPITALIZED LABOR - 0309_Template-Final" xfId="47121"/>
    <cellStyle name="s_PMAT (3)_Valuation Summary_eric_CAPITALIZED LABOR - 0409" xfId="47122"/>
    <cellStyle name="s_PMAT (3)_Valuation Summary_eric_Contractor Accrual Template -  May 2009" xfId="47123"/>
    <cellStyle name="s_PoundInc" xfId="47124"/>
    <cellStyle name="s_PoundInc (2)" xfId="47125"/>
    <cellStyle name="s_PoundInc (2)_1" xfId="47126"/>
    <cellStyle name="s_PoundInc (2)_1_CAPITALIZED LABOR - 0209" xfId="47127"/>
    <cellStyle name="s_PoundInc (2)_1_CAPITALIZED LABOR - 0209_Template-Final" xfId="47128"/>
    <cellStyle name="s_PoundInc (2)_1_CAPITALIZED LABOR - 0309" xfId="47129"/>
    <cellStyle name="s_PoundInc (2)_1_CAPITALIZED LABOR - 0309_Template-Final" xfId="47130"/>
    <cellStyle name="s_PoundInc (2)_1_CAPITALIZED LABOR - 0409" xfId="47131"/>
    <cellStyle name="s_PoundInc (2)_1_Celtic DCF" xfId="47132"/>
    <cellStyle name="s_PoundInc (2)_1_Celtic DCF Inputs" xfId="47133"/>
    <cellStyle name="s_PoundInc (2)_1_Celtic DCF Inputs_CAPITALIZED LABOR - 0209" xfId="47134"/>
    <cellStyle name="s_PoundInc (2)_1_Celtic DCF Inputs_CAPITALIZED LABOR - 0209_Template-Final" xfId="47135"/>
    <cellStyle name="s_PoundInc (2)_1_Celtic DCF Inputs_CAPITALIZED LABOR - 0309" xfId="47136"/>
    <cellStyle name="s_PoundInc (2)_1_Celtic DCF Inputs_CAPITALIZED LABOR - 0309_Template-Final" xfId="47137"/>
    <cellStyle name="s_PoundInc (2)_1_Celtic DCF Inputs_CAPITALIZED LABOR - 0409" xfId="47138"/>
    <cellStyle name="s_PoundInc (2)_1_Celtic DCF Inputs_Contractor Accrual Template -  May 2009" xfId="47139"/>
    <cellStyle name="s_PoundInc (2)_1_Celtic DCF Inputs_eric" xfId="47140"/>
    <cellStyle name="s_PoundInc (2)_1_Celtic DCF Inputs_eric_CAPITALIZED LABOR - 0209" xfId="47141"/>
    <cellStyle name="s_PoundInc (2)_1_Celtic DCF Inputs_eric_CAPITALIZED LABOR - 0209_Template-Final" xfId="47142"/>
    <cellStyle name="s_PoundInc (2)_1_Celtic DCF Inputs_eric_CAPITALIZED LABOR - 0309" xfId="47143"/>
    <cellStyle name="s_PoundInc (2)_1_Celtic DCF Inputs_eric_CAPITALIZED LABOR - 0309_Template-Final" xfId="47144"/>
    <cellStyle name="s_PoundInc (2)_1_Celtic DCF Inputs_eric_CAPITALIZED LABOR - 0409" xfId="47145"/>
    <cellStyle name="s_PoundInc (2)_1_Celtic DCF Inputs_eric_Contractor Accrual Template -  May 2009" xfId="47146"/>
    <cellStyle name="s_PoundInc (2)_1_Celtic DCF_CAPITALIZED LABOR - 0209" xfId="47147"/>
    <cellStyle name="s_PoundInc (2)_1_Celtic DCF_CAPITALIZED LABOR - 0209_Template-Final" xfId="47148"/>
    <cellStyle name="s_PoundInc (2)_1_Celtic DCF_CAPITALIZED LABOR - 0309" xfId="47149"/>
    <cellStyle name="s_PoundInc (2)_1_Celtic DCF_CAPITALIZED LABOR - 0309_Template-Final" xfId="47150"/>
    <cellStyle name="s_PoundInc (2)_1_Celtic DCF_CAPITALIZED LABOR - 0409" xfId="47151"/>
    <cellStyle name="s_PoundInc (2)_1_Celtic DCF_Contractor Accrual Template -  May 2009" xfId="47152"/>
    <cellStyle name="s_PoundInc (2)_1_Celtic DCF_eric" xfId="47153"/>
    <cellStyle name="s_PoundInc (2)_1_Celtic DCF_eric_CAPITALIZED LABOR - 0209" xfId="47154"/>
    <cellStyle name="s_PoundInc (2)_1_Celtic DCF_eric_CAPITALIZED LABOR - 0209_Template-Final" xfId="47155"/>
    <cellStyle name="s_PoundInc (2)_1_Celtic DCF_eric_CAPITALIZED LABOR - 0309" xfId="47156"/>
    <cellStyle name="s_PoundInc (2)_1_Celtic DCF_eric_CAPITALIZED LABOR - 0309_Template-Final" xfId="47157"/>
    <cellStyle name="s_PoundInc (2)_1_Celtic DCF_eric_CAPITALIZED LABOR - 0409" xfId="47158"/>
    <cellStyle name="s_PoundInc (2)_1_Celtic DCF_eric_Contractor Accrual Template -  May 2009" xfId="47159"/>
    <cellStyle name="s_PoundInc (2)_1_Contractor Accrual Template -  May 2009" xfId="47160"/>
    <cellStyle name="s_PoundInc (2)_1_Valuation Summary" xfId="47161"/>
    <cellStyle name="s_PoundInc (2)_1_Valuation Summary_CAPITALIZED LABOR - 0209" xfId="47162"/>
    <cellStyle name="s_PoundInc (2)_1_Valuation Summary_CAPITALIZED LABOR - 0209_Template-Final" xfId="47163"/>
    <cellStyle name="s_PoundInc (2)_1_Valuation Summary_CAPITALIZED LABOR - 0309" xfId="47164"/>
    <cellStyle name="s_PoundInc (2)_1_Valuation Summary_CAPITALIZED LABOR - 0309_Template-Final" xfId="47165"/>
    <cellStyle name="s_PoundInc (2)_1_Valuation Summary_CAPITALIZED LABOR - 0409" xfId="47166"/>
    <cellStyle name="s_PoundInc (2)_1_Valuation Summary_Contractor Accrual Template -  May 2009" xfId="47167"/>
    <cellStyle name="s_PoundInc (2)_1_Valuation Summary_eric" xfId="47168"/>
    <cellStyle name="s_PoundInc (2)_1_Valuation Summary_eric_CAPITALIZED LABOR - 0209" xfId="47169"/>
    <cellStyle name="s_PoundInc (2)_1_Valuation Summary_eric_CAPITALIZED LABOR - 0209_Template-Final" xfId="47170"/>
    <cellStyle name="s_PoundInc (2)_1_Valuation Summary_eric_CAPITALIZED LABOR - 0309" xfId="47171"/>
    <cellStyle name="s_PoundInc (2)_1_Valuation Summary_eric_CAPITALIZED LABOR - 0309_Template-Final" xfId="47172"/>
    <cellStyle name="s_PoundInc (2)_1_Valuation Summary_eric_CAPITALIZED LABOR - 0409" xfId="47173"/>
    <cellStyle name="s_PoundInc (2)_1_Valuation Summary_eric_Contractor Accrual Template -  May 2009" xfId="47174"/>
    <cellStyle name="s_PoundInc (2)_2" xfId="47175"/>
    <cellStyle name="s_PoundInc (2)_2_CAPITALIZED LABOR - 0209" xfId="47176"/>
    <cellStyle name="s_PoundInc (2)_2_CAPITALIZED LABOR - 0209_Template-Final" xfId="47177"/>
    <cellStyle name="s_PoundInc (2)_2_CAPITALIZED LABOR - 0309" xfId="47178"/>
    <cellStyle name="s_PoundInc (2)_2_CAPITALIZED LABOR - 0309_Template-Final" xfId="47179"/>
    <cellStyle name="s_PoundInc (2)_2_CAPITALIZED LABOR - 0409" xfId="47180"/>
    <cellStyle name="s_PoundInc (2)_2_Contractor Accrual Template -  May 2009" xfId="47181"/>
    <cellStyle name="s_PoundInc (2)_CAPITALIZED LABOR - 0209" xfId="47182"/>
    <cellStyle name="s_PoundInc (2)_CAPITALIZED LABOR - 0209_Template-Final" xfId="47183"/>
    <cellStyle name="s_PoundInc (2)_CAPITALIZED LABOR - 0309" xfId="47184"/>
    <cellStyle name="s_PoundInc (2)_CAPITALIZED LABOR - 0309_Template-Final" xfId="47185"/>
    <cellStyle name="s_PoundInc (2)_CAPITALIZED LABOR - 0409" xfId="47186"/>
    <cellStyle name="s_PoundInc (2)_Contractor Accrual Template -  May 2009" xfId="47187"/>
    <cellStyle name="s_PoundInc_CAPITALIZED LABOR - 0209" xfId="47188"/>
    <cellStyle name="s_PoundInc_CAPITALIZED LABOR - 0209_Template-Final" xfId="47189"/>
    <cellStyle name="s_PoundInc_CAPITALIZED LABOR - 0309" xfId="47190"/>
    <cellStyle name="s_PoundInc_CAPITALIZED LABOR - 0309_Template-Final" xfId="47191"/>
    <cellStyle name="s_PoundInc_CAPITALIZED LABOR - 0409" xfId="47192"/>
    <cellStyle name="s_PoundInc_Celtic DCF" xfId="47193"/>
    <cellStyle name="s_PoundInc_Celtic DCF Inputs" xfId="47194"/>
    <cellStyle name="s_PoundInc_Celtic DCF Inputs_CAPITALIZED LABOR - 0209" xfId="47195"/>
    <cellStyle name="s_PoundInc_Celtic DCF Inputs_CAPITALIZED LABOR - 0209_Template-Final" xfId="47196"/>
    <cellStyle name="s_PoundInc_Celtic DCF Inputs_CAPITALIZED LABOR - 0309" xfId="47197"/>
    <cellStyle name="s_PoundInc_Celtic DCF Inputs_CAPITALIZED LABOR - 0309_Template-Final" xfId="47198"/>
    <cellStyle name="s_PoundInc_Celtic DCF Inputs_CAPITALIZED LABOR - 0409" xfId="47199"/>
    <cellStyle name="s_PoundInc_Celtic DCF Inputs_Contractor Accrual Template -  May 2009" xfId="47200"/>
    <cellStyle name="s_PoundInc_Celtic DCF Inputs_eric" xfId="47201"/>
    <cellStyle name="s_PoundInc_Celtic DCF Inputs_eric_CAPITALIZED LABOR - 0209" xfId="47202"/>
    <cellStyle name="s_PoundInc_Celtic DCF Inputs_eric_CAPITALIZED LABOR - 0209_Template-Final" xfId="47203"/>
    <cellStyle name="s_PoundInc_Celtic DCF Inputs_eric_CAPITALIZED LABOR - 0309" xfId="47204"/>
    <cellStyle name="s_PoundInc_Celtic DCF Inputs_eric_CAPITALIZED LABOR - 0309_Template-Final" xfId="47205"/>
    <cellStyle name="s_PoundInc_Celtic DCF Inputs_eric_CAPITALIZED LABOR - 0409" xfId="47206"/>
    <cellStyle name="s_PoundInc_Celtic DCF Inputs_eric_Contractor Accrual Template -  May 2009" xfId="47207"/>
    <cellStyle name="s_PoundInc_Celtic DCF_CAPITALIZED LABOR - 0209" xfId="47208"/>
    <cellStyle name="s_PoundInc_Celtic DCF_CAPITALIZED LABOR - 0209_Template-Final" xfId="47209"/>
    <cellStyle name="s_PoundInc_Celtic DCF_CAPITALIZED LABOR - 0309" xfId="47210"/>
    <cellStyle name="s_PoundInc_Celtic DCF_CAPITALIZED LABOR - 0309_Template-Final" xfId="47211"/>
    <cellStyle name="s_PoundInc_Celtic DCF_CAPITALIZED LABOR - 0409" xfId="47212"/>
    <cellStyle name="s_PoundInc_Celtic DCF_Contractor Accrual Template -  May 2009" xfId="47213"/>
    <cellStyle name="s_PoundInc_Celtic DCF_eric" xfId="47214"/>
    <cellStyle name="s_PoundInc_Celtic DCF_eric_CAPITALIZED LABOR - 0209" xfId="47215"/>
    <cellStyle name="s_PoundInc_Celtic DCF_eric_CAPITALIZED LABOR - 0209_Template-Final" xfId="47216"/>
    <cellStyle name="s_PoundInc_Celtic DCF_eric_CAPITALIZED LABOR - 0309" xfId="47217"/>
    <cellStyle name="s_PoundInc_Celtic DCF_eric_CAPITALIZED LABOR - 0309_Template-Final" xfId="47218"/>
    <cellStyle name="s_PoundInc_Celtic DCF_eric_CAPITALIZED LABOR - 0409" xfId="47219"/>
    <cellStyle name="s_PoundInc_Celtic DCF_eric_Contractor Accrual Template -  May 2009" xfId="47220"/>
    <cellStyle name="s_PoundInc_Contractor Accrual Template -  May 2009" xfId="47221"/>
    <cellStyle name="s_PoundInc_Valuation Summary" xfId="47222"/>
    <cellStyle name="s_PoundInc_Valuation Summary_CAPITALIZED LABOR - 0209" xfId="47223"/>
    <cellStyle name="s_PoundInc_Valuation Summary_CAPITALIZED LABOR - 0209_Template-Final" xfId="47224"/>
    <cellStyle name="s_PoundInc_Valuation Summary_CAPITALIZED LABOR - 0309" xfId="47225"/>
    <cellStyle name="s_PoundInc_Valuation Summary_CAPITALIZED LABOR - 0309_Template-Final" xfId="47226"/>
    <cellStyle name="s_PoundInc_Valuation Summary_CAPITALIZED LABOR - 0409" xfId="47227"/>
    <cellStyle name="s_PoundInc_Valuation Summary_Contractor Accrual Template -  May 2009" xfId="47228"/>
    <cellStyle name="s_PoundInc_Valuation Summary_eric" xfId="47229"/>
    <cellStyle name="s_PoundInc_Valuation Summary_eric_CAPITALIZED LABOR - 0209" xfId="47230"/>
    <cellStyle name="s_PoundInc_Valuation Summary_eric_CAPITALIZED LABOR - 0209_Template-Final" xfId="47231"/>
    <cellStyle name="s_PoundInc_Valuation Summary_eric_CAPITALIZED LABOR - 0309" xfId="47232"/>
    <cellStyle name="s_PoundInc_Valuation Summary_eric_CAPITALIZED LABOR - 0309_Template-Final" xfId="47233"/>
    <cellStyle name="s_PoundInc_Valuation Summary_eric_CAPITALIZED LABOR - 0409" xfId="47234"/>
    <cellStyle name="s_PoundInc_Valuation Summary_eric_Contractor Accrual Template -  May 2009" xfId="47235"/>
    <cellStyle name="s_Poundstone (2)" xfId="47236"/>
    <cellStyle name="s_Poundstone (2)_1" xfId="47237"/>
    <cellStyle name="s_Poundstone (2)_1_CAPITALIZED LABOR - 0209" xfId="47238"/>
    <cellStyle name="s_Poundstone (2)_1_CAPITALIZED LABOR - 0209_Template-Final" xfId="47239"/>
    <cellStyle name="s_Poundstone (2)_1_CAPITALIZED LABOR - 0309" xfId="47240"/>
    <cellStyle name="s_Poundstone (2)_1_CAPITALIZED LABOR - 0309_Template-Final" xfId="47241"/>
    <cellStyle name="s_Poundstone (2)_1_CAPITALIZED LABOR - 0409" xfId="47242"/>
    <cellStyle name="s_Poundstone (2)_1_Contractor Accrual Template -  May 2009" xfId="47243"/>
    <cellStyle name="s_Poundstone (2)_2" xfId="47244"/>
    <cellStyle name="s_Poundstone (2)_2_CAPITALIZED LABOR - 0209" xfId="47245"/>
    <cellStyle name="s_Poundstone (2)_2_CAPITALIZED LABOR - 0209_Template-Final" xfId="47246"/>
    <cellStyle name="s_Poundstone (2)_2_CAPITALIZED LABOR - 0309" xfId="47247"/>
    <cellStyle name="s_Poundstone (2)_2_CAPITALIZED LABOR - 0309_Template-Final" xfId="47248"/>
    <cellStyle name="s_Poundstone (2)_2_CAPITALIZED LABOR - 0409" xfId="47249"/>
    <cellStyle name="s_Poundstone (2)_2_Contractor Accrual Template -  May 2009" xfId="47250"/>
    <cellStyle name="s_Poundstone (2)_CAPITALIZED LABOR - 0209" xfId="47251"/>
    <cellStyle name="s_Poundstone (2)_CAPITALIZED LABOR - 0209_Template-Final" xfId="47252"/>
    <cellStyle name="s_Poundstone (2)_CAPITALIZED LABOR - 0309" xfId="47253"/>
    <cellStyle name="s_Poundstone (2)_CAPITALIZED LABOR - 0309_Template-Final" xfId="47254"/>
    <cellStyle name="s_Poundstone (2)_CAPITALIZED LABOR - 0409" xfId="47255"/>
    <cellStyle name="s_Poundstone (2)_Celtic DCF" xfId="47256"/>
    <cellStyle name="s_Poundstone (2)_Celtic DCF Inputs" xfId="47257"/>
    <cellStyle name="s_Poundstone (2)_Celtic DCF Inputs_CAPITALIZED LABOR - 0209" xfId="47258"/>
    <cellStyle name="s_Poundstone (2)_Celtic DCF Inputs_CAPITALIZED LABOR - 0209_Template-Final" xfId="47259"/>
    <cellStyle name="s_Poundstone (2)_Celtic DCF Inputs_CAPITALIZED LABOR - 0309" xfId="47260"/>
    <cellStyle name="s_Poundstone (2)_Celtic DCF Inputs_CAPITALIZED LABOR - 0309_Template-Final" xfId="47261"/>
    <cellStyle name="s_Poundstone (2)_Celtic DCF Inputs_CAPITALIZED LABOR - 0409" xfId="47262"/>
    <cellStyle name="s_Poundstone (2)_Celtic DCF Inputs_Contractor Accrual Template -  May 2009" xfId="47263"/>
    <cellStyle name="s_Poundstone (2)_Celtic DCF Inputs_eric" xfId="47264"/>
    <cellStyle name="s_Poundstone (2)_Celtic DCF Inputs_eric_CAPITALIZED LABOR - 0209" xfId="47265"/>
    <cellStyle name="s_Poundstone (2)_Celtic DCF Inputs_eric_CAPITALIZED LABOR - 0209_Template-Final" xfId="47266"/>
    <cellStyle name="s_Poundstone (2)_Celtic DCF Inputs_eric_CAPITALIZED LABOR - 0309" xfId="47267"/>
    <cellStyle name="s_Poundstone (2)_Celtic DCF Inputs_eric_CAPITALIZED LABOR - 0309_Template-Final" xfId="47268"/>
    <cellStyle name="s_Poundstone (2)_Celtic DCF Inputs_eric_CAPITALIZED LABOR - 0409" xfId="47269"/>
    <cellStyle name="s_Poundstone (2)_Celtic DCF Inputs_eric_Contractor Accrual Template -  May 2009" xfId="47270"/>
    <cellStyle name="s_Poundstone (2)_Celtic DCF_CAPITALIZED LABOR - 0209" xfId="47271"/>
    <cellStyle name="s_Poundstone (2)_Celtic DCF_CAPITALIZED LABOR - 0209_Template-Final" xfId="47272"/>
    <cellStyle name="s_Poundstone (2)_Celtic DCF_CAPITALIZED LABOR - 0309" xfId="47273"/>
    <cellStyle name="s_Poundstone (2)_Celtic DCF_CAPITALIZED LABOR - 0309_Template-Final" xfId="47274"/>
    <cellStyle name="s_Poundstone (2)_Celtic DCF_CAPITALIZED LABOR - 0409" xfId="47275"/>
    <cellStyle name="s_Poundstone (2)_Celtic DCF_Contractor Accrual Template -  May 2009" xfId="47276"/>
    <cellStyle name="s_Poundstone (2)_Celtic DCF_eric" xfId="47277"/>
    <cellStyle name="s_Poundstone (2)_Celtic DCF_eric_CAPITALIZED LABOR - 0209" xfId="47278"/>
    <cellStyle name="s_Poundstone (2)_Celtic DCF_eric_CAPITALIZED LABOR - 0209_Template-Final" xfId="47279"/>
    <cellStyle name="s_Poundstone (2)_Celtic DCF_eric_CAPITALIZED LABOR - 0309" xfId="47280"/>
    <cellStyle name="s_Poundstone (2)_Celtic DCF_eric_CAPITALIZED LABOR - 0309_Template-Final" xfId="47281"/>
    <cellStyle name="s_Poundstone (2)_Celtic DCF_eric_CAPITALIZED LABOR - 0409" xfId="47282"/>
    <cellStyle name="s_Poundstone (2)_Celtic DCF_eric_Contractor Accrual Template -  May 2009" xfId="47283"/>
    <cellStyle name="s_Poundstone (2)_Contractor Accrual Template -  May 2009" xfId="47284"/>
    <cellStyle name="s_Poundstone (2)_Valuation Summary" xfId="47285"/>
    <cellStyle name="s_Poundstone (2)_Valuation Summary_CAPITALIZED LABOR - 0209" xfId="47286"/>
    <cellStyle name="s_Poundstone (2)_Valuation Summary_CAPITALIZED LABOR - 0209_Template-Final" xfId="47287"/>
    <cellStyle name="s_Poundstone (2)_Valuation Summary_CAPITALIZED LABOR - 0309" xfId="47288"/>
    <cellStyle name="s_Poundstone (2)_Valuation Summary_CAPITALIZED LABOR - 0309_Template-Final" xfId="47289"/>
    <cellStyle name="s_Poundstone (2)_Valuation Summary_CAPITALIZED LABOR - 0409" xfId="47290"/>
    <cellStyle name="s_Poundstone (2)_Valuation Summary_Contractor Accrual Template -  May 2009" xfId="47291"/>
    <cellStyle name="s_Poundstone (2)_Valuation Summary_eric" xfId="47292"/>
    <cellStyle name="s_Poundstone (2)_Valuation Summary_eric_CAPITALIZED LABOR - 0209" xfId="47293"/>
    <cellStyle name="s_Poundstone (2)_Valuation Summary_eric_CAPITALIZED LABOR - 0209_Template-Final" xfId="47294"/>
    <cellStyle name="s_Poundstone (2)_Valuation Summary_eric_CAPITALIZED LABOR - 0309" xfId="47295"/>
    <cellStyle name="s_Poundstone (2)_Valuation Summary_eric_CAPITALIZED LABOR - 0309_Template-Final" xfId="47296"/>
    <cellStyle name="s_Poundstone (2)_Valuation Summary_eric_CAPITALIZED LABOR - 0409" xfId="47297"/>
    <cellStyle name="s_Poundstone (2)_Valuation Summary_eric_Contractor Accrual Template -  May 2009" xfId="47298"/>
    <cellStyle name="s_Preliminary Poundstone (2)" xfId="47299"/>
    <cellStyle name="s_Preliminary Poundstone (2)_1" xfId="47300"/>
    <cellStyle name="s_Preliminary Poundstone (2)_1_CAPITALIZED LABOR - 0209" xfId="47301"/>
    <cellStyle name="s_Preliminary Poundstone (2)_1_CAPITALIZED LABOR - 0209_Template-Final" xfId="47302"/>
    <cellStyle name="s_Preliminary Poundstone (2)_1_CAPITALIZED LABOR - 0309" xfId="47303"/>
    <cellStyle name="s_Preliminary Poundstone (2)_1_CAPITALIZED LABOR - 0309_Template-Final" xfId="47304"/>
    <cellStyle name="s_Preliminary Poundstone (2)_1_CAPITALIZED LABOR - 0409" xfId="47305"/>
    <cellStyle name="s_Preliminary Poundstone (2)_1_Contractor Accrual Template -  May 2009" xfId="47306"/>
    <cellStyle name="s_Preliminary Poundstone (2)_CAPITALIZED LABOR - 0209" xfId="47307"/>
    <cellStyle name="s_Preliminary Poundstone (2)_CAPITALIZED LABOR - 0209_Template-Final" xfId="47308"/>
    <cellStyle name="s_Preliminary Poundstone (2)_CAPITALIZED LABOR - 0309" xfId="47309"/>
    <cellStyle name="s_Preliminary Poundstone (2)_CAPITALIZED LABOR - 0309_Template-Final" xfId="47310"/>
    <cellStyle name="s_Preliminary Poundstone (2)_CAPITALIZED LABOR - 0409" xfId="47311"/>
    <cellStyle name="s_Preliminary Poundstone (2)_Contractor Accrual Template -  May 2009" xfId="47312"/>
    <cellStyle name="s_RushValSum (2)" xfId="47313"/>
    <cellStyle name="s_RushValSum (2)_1" xfId="47314"/>
    <cellStyle name="s_RushValSum (2)_1_CAPITALIZED LABOR - 0209" xfId="47315"/>
    <cellStyle name="s_RushValSum (2)_1_CAPITALIZED LABOR - 0209_Template-Final" xfId="47316"/>
    <cellStyle name="s_RushValSum (2)_1_CAPITALIZED LABOR - 0309" xfId="47317"/>
    <cellStyle name="s_RushValSum (2)_1_CAPITALIZED LABOR - 0309_Template-Final" xfId="47318"/>
    <cellStyle name="s_RushValSum (2)_1_CAPITALIZED LABOR - 0409" xfId="47319"/>
    <cellStyle name="s_RushValSum (2)_1_Contractor Accrual Template -  May 2009" xfId="47320"/>
    <cellStyle name="s_RushValSum (2)_2" xfId="47321"/>
    <cellStyle name="s_RushValSum (2)_2_CAPITALIZED LABOR - 0209" xfId="47322"/>
    <cellStyle name="s_RushValSum (2)_2_CAPITALIZED LABOR - 0209_Template-Final" xfId="47323"/>
    <cellStyle name="s_RushValSum (2)_2_CAPITALIZED LABOR - 0309" xfId="47324"/>
    <cellStyle name="s_RushValSum (2)_2_CAPITALIZED LABOR - 0309_Template-Final" xfId="47325"/>
    <cellStyle name="s_RushValSum (2)_2_CAPITALIZED LABOR - 0409" xfId="47326"/>
    <cellStyle name="s_RushValSum (2)_2_Contractor Accrual Template -  May 2009" xfId="47327"/>
    <cellStyle name="s_RushValSum (2)_CAPITALIZED LABOR - 0209" xfId="47328"/>
    <cellStyle name="s_RushValSum (2)_CAPITALIZED LABOR - 0209_Template-Final" xfId="47329"/>
    <cellStyle name="s_RushValSum (2)_CAPITALIZED LABOR - 0309" xfId="47330"/>
    <cellStyle name="s_RushValSum (2)_CAPITALIZED LABOR - 0309_Template-Final" xfId="47331"/>
    <cellStyle name="s_RushValSum (2)_CAPITALIZED LABOR - 0409" xfId="47332"/>
    <cellStyle name="s_RushValSum (2)_Celtic DCF" xfId="47333"/>
    <cellStyle name="s_RushValSum (2)_Celtic DCF Inputs" xfId="47334"/>
    <cellStyle name="s_RushValSum (2)_Celtic DCF Inputs_CAPITALIZED LABOR - 0209" xfId="47335"/>
    <cellStyle name="s_RushValSum (2)_Celtic DCF Inputs_CAPITALIZED LABOR - 0209_Template-Final" xfId="47336"/>
    <cellStyle name="s_RushValSum (2)_Celtic DCF Inputs_CAPITALIZED LABOR - 0309" xfId="47337"/>
    <cellStyle name="s_RushValSum (2)_Celtic DCF Inputs_CAPITALIZED LABOR - 0309_Template-Final" xfId="47338"/>
    <cellStyle name="s_RushValSum (2)_Celtic DCF Inputs_CAPITALIZED LABOR - 0409" xfId="47339"/>
    <cellStyle name="s_RushValSum (2)_Celtic DCF Inputs_Contractor Accrual Template -  May 2009" xfId="47340"/>
    <cellStyle name="s_RushValSum (2)_Celtic DCF Inputs_eric" xfId="47341"/>
    <cellStyle name="s_RushValSum (2)_Celtic DCF Inputs_eric_CAPITALIZED LABOR - 0209" xfId="47342"/>
    <cellStyle name="s_RushValSum (2)_Celtic DCF Inputs_eric_CAPITALIZED LABOR - 0209_Template-Final" xfId="47343"/>
    <cellStyle name="s_RushValSum (2)_Celtic DCF Inputs_eric_CAPITALIZED LABOR - 0309" xfId="47344"/>
    <cellStyle name="s_RushValSum (2)_Celtic DCF Inputs_eric_CAPITALIZED LABOR - 0309_Template-Final" xfId="47345"/>
    <cellStyle name="s_RushValSum (2)_Celtic DCF Inputs_eric_CAPITALIZED LABOR - 0409" xfId="47346"/>
    <cellStyle name="s_RushValSum (2)_Celtic DCF Inputs_eric_Contractor Accrual Template -  May 2009" xfId="47347"/>
    <cellStyle name="s_RushValSum (2)_Celtic DCF_CAPITALIZED LABOR - 0209" xfId="47348"/>
    <cellStyle name="s_RushValSum (2)_Celtic DCF_CAPITALIZED LABOR - 0209_Template-Final" xfId="47349"/>
    <cellStyle name="s_RushValSum (2)_Celtic DCF_CAPITALIZED LABOR - 0309" xfId="47350"/>
    <cellStyle name="s_RushValSum (2)_Celtic DCF_CAPITALIZED LABOR - 0309_Template-Final" xfId="47351"/>
    <cellStyle name="s_RushValSum (2)_Celtic DCF_CAPITALIZED LABOR - 0409" xfId="47352"/>
    <cellStyle name="s_RushValSum (2)_Celtic DCF_Contractor Accrual Template -  May 2009" xfId="47353"/>
    <cellStyle name="s_RushValSum (2)_Celtic DCF_eric" xfId="47354"/>
    <cellStyle name="s_RushValSum (2)_Celtic DCF_eric_CAPITALIZED LABOR - 0209" xfId="47355"/>
    <cellStyle name="s_RushValSum (2)_Celtic DCF_eric_CAPITALIZED LABOR - 0209_Template-Final" xfId="47356"/>
    <cellStyle name="s_RushValSum (2)_Celtic DCF_eric_CAPITALIZED LABOR - 0309" xfId="47357"/>
    <cellStyle name="s_RushValSum (2)_Celtic DCF_eric_CAPITALIZED LABOR - 0309_Template-Final" xfId="47358"/>
    <cellStyle name="s_RushValSum (2)_Celtic DCF_eric_CAPITALIZED LABOR - 0409" xfId="47359"/>
    <cellStyle name="s_RushValSum (2)_Celtic DCF_eric_Contractor Accrual Template -  May 2009" xfId="47360"/>
    <cellStyle name="s_RushValSum (2)_Contractor Accrual Template -  May 2009" xfId="47361"/>
    <cellStyle name="s_RushValSum (2)_Valuation Summary" xfId="47362"/>
    <cellStyle name="s_RushValSum (2)_Valuation Summary_CAPITALIZED LABOR - 0209" xfId="47363"/>
    <cellStyle name="s_RushValSum (2)_Valuation Summary_CAPITALIZED LABOR - 0209_Template-Final" xfId="47364"/>
    <cellStyle name="s_RushValSum (2)_Valuation Summary_CAPITALIZED LABOR - 0309" xfId="47365"/>
    <cellStyle name="s_RushValSum (2)_Valuation Summary_CAPITALIZED LABOR - 0309_Template-Final" xfId="47366"/>
    <cellStyle name="s_RushValSum (2)_Valuation Summary_CAPITALIZED LABOR - 0409" xfId="47367"/>
    <cellStyle name="s_RushValSum (2)_Valuation Summary_Contractor Accrual Template -  May 2009" xfId="47368"/>
    <cellStyle name="s_RushValSum (2)_Valuation Summary_eric" xfId="47369"/>
    <cellStyle name="s_RushValSum (2)_Valuation Summary_eric_CAPITALIZED LABOR - 0209" xfId="47370"/>
    <cellStyle name="s_RushValSum (2)_Valuation Summary_eric_CAPITALIZED LABOR - 0209_Template-Final" xfId="47371"/>
    <cellStyle name="s_RushValSum (2)_Valuation Summary_eric_CAPITALIZED LABOR - 0309" xfId="47372"/>
    <cellStyle name="s_RushValSum (2)_Valuation Summary_eric_CAPITALIZED LABOR - 0309_Template-Final" xfId="47373"/>
    <cellStyle name="s_RushValSum (2)_Valuation Summary_eric_CAPITALIZED LABOR - 0409" xfId="47374"/>
    <cellStyle name="s_RushValSum (2)_Valuation Summary_eric_Contractor Accrual Template -  May 2009" xfId="47375"/>
    <cellStyle name="s_SDGMerger" xfId="47376"/>
    <cellStyle name="s_SDGMerger_1" xfId="47377"/>
    <cellStyle name="s_SDGMerger_1_CAPITALIZED LABOR - 0209" xfId="47378"/>
    <cellStyle name="s_SDGMerger_1_CAPITALIZED LABOR - 0209_Template-Final" xfId="47379"/>
    <cellStyle name="s_SDGMerger_1_CAPITALIZED LABOR - 0309" xfId="47380"/>
    <cellStyle name="s_SDGMerger_1_CAPITALIZED LABOR - 0309_Template-Final" xfId="47381"/>
    <cellStyle name="s_SDGMerger_1_CAPITALIZED LABOR - 0409" xfId="47382"/>
    <cellStyle name="s_SDGMerger_1_Contractor Accrual Template -  May 2009" xfId="47383"/>
    <cellStyle name="s_SDGMerger_CAPITALIZED LABOR - 0209" xfId="47384"/>
    <cellStyle name="s_SDGMerger_CAPITALIZED LABOR - 0209_Template-Final" xfId="47385"/>
    <cellStyle name="s_SDGMerger_CAPITALIZED LABOR - 0309" xfId="47386"/>
    <cellStyle name="s_SDGMerger_CAPITALIZED LABOR - 0309_Template-Final" xfId="47387"/>
    <cellStyle name="s_SDGMerger_CAPITALIZED LABOR - 0409" xfId="47388"/>
    <cellStyle name="s_SDGMerger_Contractor Accrual Template -  May 2009" xfId="47389"/>
    <cellStyle name="s_SDGMerger3" xfId="47390"/>
    <cellStyle name="s_SDGMerger3_1" xfId="47391"/>
    <cellStyle name="s_SDGMerger3_1_CAPITALIZED LABOR - 0209" xfId="47392"/>
    <cellStyle name="s_SDGMerger3_1_CAPITALIZED LABOR - 0209_Template-Final" xfId="47393"/>
    <cellStyle name="s_SDGMerger3_1_CAPITALIZED LABOR - 0309" xfId="47394"/>
    <cellStyle name="s_SDGMerger3_1_CAPITALIZED LABOR - 0309_Template-Final" xfId="47395"/>
    <cellStyle name="s_SDGMerger3_1_CAPITALIZED LABOR - 0409" xfId="47396"/>
    <cellStyle name="s_SDGMerger3_1_Contractor Accrual Template -  May 2009" xfId="47397"/>
    <cellStyle name="s_SDGMerger3_CAPITALIZED LABOR - 0209" xfId="47398"/>
    <cellStyle name="s_SDGMerger3_CAPITALIZED LABOR - 0209_Template-Final" xfId="47399"/>
    <cellStyle name="s_SDGMerger3_CAPITALIZED LABOR - 0309" xfId="47400"/>
    <cellStyle name="s_SDGMerger3_CAPITALIZED LABOR - 0309_Template-Final" xfId="47401"/>
    <cellStyle name="s_SDGMerger3_CAPITALIZED LABOR - 0409" xfId="47402"/>
    <cellStyle name="s_SDGMerger3_Contractor Accrual Template -  May 2009" xfId="47403"/>
    <cellStyle name="s_Stub Value" xfId="47404"/>
    <cellStyle name="s_Stub Value_1" xfId="47405"/>
    <cellStyle name="s_Stub Value_1_CAPITALIZED LABOR - 0209" xfId="47406"/>
    <cellStyle name="s_Stub Value_1_CAPITALIZED LABOR - 0209_Template-Final" xfId="47407"/>
    <cellStyle name="s_Stub Value_1_CAPITALIZED LABOR - 0309" xfId="47408"/>
    <cellStyle name="s_Stub Value_1_CAPITALIZED LABOR - 0309_Template-Final" xfId="47409"/>
    <cellStyle name="s_Stub Value_1_CAPITALIZED LABOR - 0409" xfId="47410"/>
    <cellStyle name="s_Stub Value_1_Contractor Accrual Template -  May 2009" xfId="47411"/>
    <cellStyle name="s_Stub Value_CAPITALIZED LABOR - 0209" xfId="47412"/>
    <cellStyle name="s_Stub Value_CAPITALIZED LABOR - 0209_Template-Final" xfId="47413"/>
    <cellStyle name="s_Stub Value_CAPITALIZED LABOR - 0309" xfId="47414"/>
    <cellStyle name="s_Stub Value_CAPITALIZED LABOR - 0309_Template-Final" xfId="47415"/>
    <cellStyle name="s_Stub Value_CAPITALIZED LABOR - 0409" xfId="47416"/>
    <cellStyle name="s_Stub Value_Contractor Accrual Template -  May 2009" xfId="47417"/>
    <cellStyle name="s_Summary of Pro Forma (2)" xfId="47418"/>
    <cellStyle name="s_Summary of Pro Forma (2)_1" xfId="47419"/>
    <cellStyle name="s_Summary of Pro Forma (2)_1_CAPITALIZED LABOR - 0209" xfId="47420"/>
    <cellStyle name="s_Summary of Pro Forma (2)_1_CAPITALIZED LABOR - 0209_Template-Final" xfId="47421"/>
    <cellStyle name="s_Summary of Pro Forma (2)_1_CAPITALIZED LABOR - 0309" xfId="47422"/>
    <cellStyle name="s_Summary of Pro Forma (2)_1_CAPITALIZED LABOR - 0309_Template-Final" xfId="47423"/>
    <cellStyle name="s_Summary of Pro Forma (2)_1_CAPITALIZED LABOR - 0409" xfId="47424"/>
    <cellStyle name="s_Summary of Pro Forma (2)_1_Contractor Accrual Template -  May 2009" xfId="47425"/>
    <cellStyle name="s_Summary of Pro Forma (2)_2" xfId="47426"/>
    <cellStyle name="s_Summary of Pro Forma (2)_2_CAPITALIZED LABOR - 0209" xfId="47427"/>
    <cellStyle name="s_Summary of Pro Forma (2)_2_CAPITALIZED LABOR - 0209_Template-Final" xfId="47428"/>
    <cellStyle name="s_Summary of Pro Forma (2)_2_CAPITALIZED LABOR - 0309" xfId="47429"/>
    <cellStyle name="s_Summary of Pro Forma (2)_2_CAPITALIZED LABOR - 0309_Template-Final" xfId="47430"/>
    <cellStyle name="s_Summary of Pro Forma (2)_2_CAPITALIZED LABOR - 0409" xfId="47431"/>
    <cellStyle name="s_Summary of Pro Forma (2)_2_Contractor Accrual Template -  May 2009" xfId="47432"/>
    <cellStyle name="s_Summary of Pro Forma (2)_CAPITALIZED LABOR - 0209" xfId="47433"/>
    <cellStyle name="s_Summary of Pro Forma (2)_CAPITALIZED LABOR - 0209_Template-Final" xfId="47434"/>
    <cellStyle name="s_Summary of Pro Forma (2)_CAPITALIZED LABOR - 0309" xfId="47435"/>
    <cellStyle name="s_Summary of Pro Forma (2)_CAPITALIZED LABOR - 0309_Template-Final" xfId="47436"/>
    <cellStyle name="s_Summary of Pro Forma (2)_CAPITALIZED LABOR - 0409" xfId="47437"/>
    <cellStyle name="s_Summary of Pro Forma (2)_Celtic DCF" xfId="47438"/>
    <cellStyle name="s_Summary of Pro Forma (2)_Celtic DCF Inputs" xfId="47439"/>
    <cellStyle name="s_Summary of Pro Forma (2)_Celtic DCF Inputs_CAPITALIZED LABOR - 0209" xfId="47440"/>
    <cellStyle name="s_Summary of Pro Forma (2)_Celtic DCF Inputs_CAPITALIZED LABOR - 0209_Template-Final" xfId="47441"/>
    <cellStyle name="s_Summary of Pro Forma (2)_Celtic DCF Inputs_CAPITALIZED LABOR - 0309" xfId="47442"/>
    <cellStyle name="s_Summary of Pro Forma (2)_Celtic DCF Inputs_CAPITALIZED LABOR - 0309_Template-Final" xfId="47443"/>
    <cellStyle name="s_Summary of Pro Forma (2)_Celtic DCF Inputs_CAPITALIZED LABOR - 0409" xfId="47444"/>
    <cellStyle name="s_Summary of Pro Forma (2)_Celtic DCF Inputs_Contractor Accrual Template -  May 2009" xfId="47445"/>
    <cellStyle name="s_Summary of Pro Forma (2)_Celtic DCF Inputs_eric" xfId="47446"/>
    <cellStyle name="s_Summary of Pro Forma (2)_Celtic DCF Inputs_eric_CAPITALIZED LABOR - 0209" xfId="47447"/>
    <cellStyle name="s_Summary of Pro Forma (2)_Celtic DCF Inputs_eric_CAPITALIZED LABOR - 0209_Template-Final" xfId="47448"/>
    <cellStyle name="s_Summary of Pro Forma (2)_Celtic DCF Inputs_eric_CAPITALIZED LABOR - 0309" xfId="47449"/>
    <cellStyle name="s_Summary of Pro Forma (2)_Celtic DCF Inputs_eric_CAPITALIZED LABOR - 0309_Template-Final" xfId="47450"/>
    <cellStyle name="s_Summary of Pro Forma (2)_Celtic DCF Inputs_eric_CAPITALIZED LABOR - 0409" xfId="47451"/>
    <cellStyle name="s_Summary of Pro Forma (2)_Celtic DCF Inputs_eric_Contractor Accrual Template -  May 2009" xfId="47452"/>
    <cellStyle name="s_Summary of Pro Forma (2)_Celtic DCF_CAPITALIZED LABOR - 0209" xfId="47453"/>
    <cellStyle name="s_Summary of Pro Forma (2)_Celtic DCF_CAPITALIZED LABOR - 0209_Template-Final" xfId="47454"/>
    <cellStyle name="s_Summary of Pro Forma (2)_Celtic DCF_CAPITALIZED LABOR - 0309" xfId="47455"/>
    <cellStyle name="s_Summary of Pro Forma (2)_Celtic DCF_CAPITALIZED LABOR - 0309_Template-Final" xfId="47456"/>
    <cellStyle name="s_Summary of Pro Forma (2)_Celtic DCF_CAPITALIZED LABOR - 0409" xfId="47457"/>
    <cellStyle name="s_Summary of Pro Forma (2)_Celtic DCF_Contractor Accrual Template -  May 2009" xfId="47458"/>
    <cellStyle name="s_Summary of Pro Forma (2)_Celtic DCF_eric" xfId="47459"/>
    <cellStyle name="s_Summary of Pro Forma (2)_Celtic DCF_eric_CAPITALIZED LABOR - 0209" xfId="47460"/>
    <cellStyle name="s_Summary of Pro Forma (2)_Celtic DCF_eric_CAPITALIZED LABOR - 0209_Template-Final" xfId="47461"/>
    <cellStyle name="s_Summary of Pro Forma (2)_Celtic DCF_eric_CAPITALIZED LABOR - 0309" xfId="47462"/>
    <cellStyle name="s_Summary of Pro Forma (2)_Celtic DCF_eric_CAPITALIZED LABOR - 0309_Template-Final" xfId="47463"/>
    <cellStyle name="s_Summary of Pro Forma (2)_Celtic DCF_eric_CAPITALIZED LABOR - 0409" xfId="47464"/>
    <cellStyle name="s_Summary of Pro Forma (2)_Celtic DCF_eric_Contractor Accrual Template -  May 2009" xfId="47465"/>
    <cellStyle name="s_Summary of Pro Forma (2)_Contractor Accrual Template -  May 2009" xfId="47466"/>
    <cellStyle name="s_Summary of Pro Forma (2)_Valuation Summary" xfId="47467"/>
    <cellStyle name="s_Summary of Pro Forma (2)_Valuation Summary_CAPITALIZED LABOR - 0209" xfId="47468"/>
    <cellStyle name="s_Summary of Pro Forma (2)_Valuation Summary_CAPITALIZED LABOR - 0209_Template-Final" xfId="47469"/>
    <cellStyle name="s_Summary of Pro Forma (2)_Valuation Summary_CAPITALIZED LABOR - 0309" xfId="47470"/>
    <cellStyle name="s_Summary of Pro Forma (2)_Valuation Summary_CAPITALIZED LABOR - 0309_Template-Final" xfId="47471"/>
    <cellStyle name="s_Summary of Pro Forma (2)_Valuation Summary_CAPITALIZED LABOR - 0409" xfId="47472"/>
    <cellStyle name="s_Summary of Pro Forma (2)_Valuation Summary_Contractor Accrual Template -  May 2009" xfId="47473"/>
    <cellStyle name="s_Summary of Pro Forma (2)_Valuation Summary_eric" xfId="47474"/>
    <cellStyle name="s_Summary of Pro Forma (2)_Valuation Summary_eric_CAPITALIZED LABOR - 0209" xfId="47475"/>
    <cellStyle name="s_Summary of Pro Forma (2)_Valuation Summary_eric_CAPITALIZED LABOR - 0209_Template-Final" xfId="47476"/>
    <cellStyle name="s_Summary of Pro Forma (2)_Valuation Summary_eric_CAPITALIZED LABOR - 0309" xfId="47477"/>
    <cellStyle name="s_Summary of Pro Forma (2)_Valuation Summary_eric_CAPITALIZED LABOR - 0309_Template-Final" xfId="47478"/>
    <cellStyle name="s_Summary of Pro Forma (2)_Valuation Summary_eric_CAPITALIZED LABOR - 0409" xfId="47479"/>
    <cellStyle name="s_Summary of Pro Forma (2)_Valuation Summary_eric_Contractor Accrual Template -  May 2009" xfId="47480"/>
    <cellStyle name="s_Summary of Pro Forma (3)" xfId="47481"/>
    <cellStyle name="s_Summary of Pro Forma (3)_1" xfId="47482"/>
    <cellStyle name="s_Summary of Pro Forma (3)_1_CAPITALIZED LABOR - 0209" xfId="47483"/>
    <cellStyle name="s_Summary of Pro Forma (3)_1_CAPITALIZED LABOR - 0209_Template-Final" xfId="47484"/>
    <cellStyle name="s_Summary of Pro Forma (3)_1_CAPITALIZED LABOR - 0309" xfId="47485"/>
    <cellStyle name="s_Summary of Pro Forma (3)_1_CAPITALIZED LABOR - 0309_Template-Final" xfId="47486"/>
    <cellStyle name="s_Summary of Pro Forma (3)_1_CAPITALIZED LABOR - 0409" xfId="47487"/>
    <cellStyle name="s_Summary of Pro Forma (3)_1_Contractor Accrual Template -  May 2009" xfId="47488"/>
    <cellStyle name="s_Summary of Pro Forma (3)_CAPITALIZED LABOR - 0209" xfId="47489"/>
    <cellStyle name="s_Summary of Pro Forma (3)_CAPITALIZED LABOR - 0209_Template-Final" xfId="47490"/>
    <cellStyle name="s_Summary of Pro Forma (3)_CAPITALIZED LABOR - 0309" xfId="47491"/>
    <cellStyle name="s_Summary of Pro Forma (3)_CAPITALIZED LABOR - 0309_Template-Final" xfId="47492"/>
    <cellStyle name="s_Summary of Pro Forma (3)_CAPITALIZED LABOR - 0409" xfId="47493"/>
    <cellStyle name="s_Summary of Pro Forma (3)_Celtic DCF" xfId="47494"/>
    <cellStyle name="s_Summary of Pro Forma (3)_Celtic DCF Inputs" xfId="47495"/>
    <cellStyle name="s_Summary of Pro Forma (3)_Celtic DCF Inputs_CAPITALIZED LABOR - 0209" xfId="47496"/>
    <cellStyle name="s_Summary of Pro Forma (3)_Celtic DCF Inputs_CAPITALIZED LABOR - 0209_Template-Final" xfId="47497"/>
    <cellStyle name="s_Summary of Pro Forma (3)_Celtic DCF Inputs_CAPITALIZED LABOR - 0309" xfId="47498"/>
    <cellStyle name="s_Summary of Pro Forma (3)_Celtic DCF Inputs_CAPITALIZED LABOR - 0309_Template-Final" xfId="47499"/>
    <cellStyle name="s_Summary of Pro Forma (3)_Celtic DCF Inputs_CAPITALIZED LABOR - 0409" xfId="47500"/>
    <cellStyle name="s_Summary of Pro Forma (3)_Celtic DCF Inputs_Contractor Accrual Template -  May 2009" xfId="47501"/>
    <cellStyle name="s_Summary of Pro Forma (3)_Celtic DCF Inputs_eric" xfId="47502"/>
    <cellStyle name="s_Summary of Pro Forma (3)_Celtic DCF Inputs_eric_CAPITALIZED LABOR - 0209" xfId="47503"/>
    <cellStyle name="s_Summary of Pro Forma (3)_Celtic DCF Inputs_eric_CAPITALIZED LABOR - 0209_Template-Final" xfId="47504"/>
    <cellStyle name="s_Summary of Pro Forma (3)_Celtic DCF Inputs_eric_CAPITALIZED LABOR - 0309" xfId="47505"/>
    <cellStyle name="s_Summary of Pro Forma (3)_Celtic DCF Inputs_eric_CAPITALIZED LABOR - 0309_Template-Final" xfId="47506"/>
    <cellStyle name="s_Summary of Pro Forma (3)_Celtic DCF Inputs_eric_CAPITALIZED LABOR - 0409" xfId="47507"/>
    <cellStyle name="s_Summary of Pro Forma (3)_Celtic DCF Inputs_eric_Contractor Accrual Template -  May 2009" xfId="47508"/>
    <cellStyle name="s_Summary of Pro Forma (3)_Celtic DCF_CAPITALIZED LABOR - 0209" xfId="47509"/>
    <cellStyle name="s_Summary of Pro Forma (3)_Celtic DCF_CAPITALIZED LABOR - 0209_Template-Final" xfId="47510"/>
    <cellStyle name="s_Summary of Pro Forma (3)_Celtic DCF_CAPITALIZED LABOR - 0309" xfId="47511"/>
    <cellStyle name="s_Summary of Pro Forma (3)_Celtic DCF_CAPITALIZED LABOR - 0309_Template-Final" xfId="47512"/>
    <cellStyle name="s_Summary of Pro Forma (3)_Celtic DCF_CAPITALIZED LABOR - 0409" xfId="47513"/>
    <cellStyle name="s_Summary of Pro Forma (3)_Celtic DCF_Contractor Accrual Template -  May 2009" xfId="47514"/>
    <cellStyle name="s_Summary of Pro Forma (3)_Celtic DCF_eric" xfId="47515"/>
    <cellStyle name="s_Summary of Pro Forma (3)_Celtic DCF_eric_CAPITALIZED LABOR - 0209" xfId="47516"/>
    <cellStyle name="s_Summary of Pro Forma (3)_Celtic DCF_eric_CAPITALIZED LABOR - 0209_Template-Final" xfId="47517"/>
    <cellStyle name="s_Summary of Pro Forma (3)_Celtic DCF_eric_CAPITALIZED LABOR - 0309" xfId="47518"/>
    <cellStyle name="s_Summary of Pro Forma (3)_Celtic DCF_eric_CAPITALIZED LABOR - 0309_Template-Final" xfId="47519"/>
    <cellStyle name="s_Summary of Pro Forma (3)_Celtic DCF_eric_CAPITALIZED LABOR - 0409" xfId="47520"/>
    <cellStyle name="s_Summary of Pro Forma (3)_Celtic DCF_eric_Contractor Accrual Template -  May 2009" xfId="47521"/>
    <cellStyle name="s_Summary of Pro Forma (3)_Contractor Accrual Template -  May 2009" xfId="47522"/>
    <cellStyle name="s_Summary of Pro Forma (3)_Valuation Summary" xfId="47523"/>
    <cellStyle name="s_Summary of Pro Forma (3)_Valuation Summary_CAPITALIZED LABOR - 0209" xfId="47524"/>
    <cellStyle name="s_Summary of Pro Forma (3)_Valuation Summary_CAPITALIZED LABOR - 0209_Template-Final" xfId="47525"/>
    <cellStyle name="s_Summary of Pro Forma (3)_Valuation Summary_CAPITALIZED LABOR - 0309" xfId="47526"/>
    <cellStyle name="s_Summary of Pro Forma (3)_Valuation Summary_CAPITALIZED LABOR - 0309_Template-Final" xfId="47527"/>
    <cellStyle name="s_Summary of Pro Forma (3)_Valuation Summary_CAPITALIZED LABOR - 0409" xfId="47528"/>
    <cellStyle name="s_Summary of Pro Forma (3)_Valuation Summary_Contractor Accrual Template -  May 2009" xfId="47529"/>
    <cellStyle name="s_Summary of Pro Forma (3)_Valuation Summary_eric" xfId="47530"/>
    <cellStyle name="s_Summary of Pro Forma (3)_Valuation Summary_eric_CAPITALIZED LABOR - 0209" xfId="47531"/>
    <cellStyle name="s_Summary of Pro Forma (3)_Valuation Summary_eric_CAPITALIZED LABOR - 0209_Template-Final" xfId="47532"/>
    <cellStyle name="s_Summary of Pro Forma (3)_Valuation Summary_eric_CAPITALIZED LABOR - 0309" xfId="47533"/>
    <cellStyle name="s_Summary of Pro Forma (3)_Valuation Summary_eric_CAPITALIZED LABOR - 0309_Template-Final" xfId="47534"/>
    <cellStyle name="s_Summary of Pro Forma (3)_Valuation Summary_eric_CAPITALIZED LABOR - 0409" xfId="47535"/>
    <cellStyle name="s_Summary of Pro Forma (3)_Valuation Summary_eric_Contractor Accrual Template -  May 2009" xfId="47536"/>
    <cellStyle name="s_Texas_Louisiana (2)" xfId="47537"/>
    <cellStyle name="s_Texas_Louisiana (2)_1" xfId="47538"/>
    <cellStyle name="s_Texas_Louisiana (2)_1_CAPITALIZED LABOR - 0209" xfId="47539"/>
    <cellStyle name="s_Texas_Louisiana (2)_1_CAPITALIZED LABOR - 0209_Template-Final" xfId="47540"/>
    <cellStyle name="s_Texas_Louisiana (2)_1_CAPITALIZED LABOR - 0309" xfId="47541"/>
    <cellStyle name="s_Texas_Louisiana (2)_1_CAPITALIZED LABOR - 0309_Template-Final" xfId="47542"/>
    <cellStyle name="s_Texas_Louisiana (2)_1_CAPITALIZED LABOR - 0409" xfId="47543"/>
    <cellStyle name="s_Texas_Louisiana (2)_1_Contractor Accrual Template -  May 2009" xfId="47544"/>
    <cellStyle name="s_Texas_Louisiana (2)_1_eric" xfId="47545"/>
    <cellStyle name="s_Texas_Louisiana (2)_1_eric_CAPITALIZED LABOR - 0209" xfId="47546"/>
    <cellStyle name="s_Texas_Louisiana (2)_1_eric_CAPITALIZED LABOR - 0209_Template-Final" xfId="47547"/>
    <cellStyle name="s_Texas_Louisiana (2)_1_eric_CAPITALIZED LABOR - 0309" xfId="47548"/>
    <cellStyle name="s_Texas_Louisiana (2)_1_eric_CAPITALIZED LABOR - 0309_Template-Final" xfId="47549"/>
    <cellStyle name="s_Texas_Louisiana (2)_1_eric_CAPITALIZED LABOR - 0409" xfId="47550"/>
    <cellStyle name="s_Texas_Louisiana (2)_1_eric_Contractor Accrual Template -  May 2009" xfId="47551"/>
    <cellStyle name="s_Texas_Louisiana (2)_CAPITALIZED LABOR - 0209" xfId="47552"/>
    <cellStyle name="s_Texas_Louisiana (2)_CAPITALIZED LABOR - 0209_Template-Final" xfId="47553"/>
    <cellStyle name="s_Texas_Louisiana (2)_CAPITALIZED LABOR - 0309" xfId="47554"/>
    <cellStyle name="s_Texas_Louisiana (2)_CAPITALIZED LABOR - 0309_Template-Final" xfId="47555"/>
    <cellStyle name="s_Texas_Louisiana (2)_CAPITALIZED LABOR - 0409" xfId="47556"/>
    <cellStyle name="s_Texas_Louisiana (2)_Contractor Accrual Template -  May 2009" xfId="47557"/>
    <cellStyle name="s_Timex-Gucci Merger2" xfId="47558"/>
    <cellStyle name="s_Timex-Gucci Merger2_1" xfId="47559"/>
    <cellStyle name="s_Timex-Gucci Merger2_1_CAPITALIZED LABOR - 0209" xfId="47560"/>
    <cellStyle name="s_Timex-Gucci Merger2_1_CAPITALIZED LABOR - 0209_Template-Final" xfId="47561"/>
    <cellStyle name="s_Timex-Gucci Merger2_1_CAPITALIZED LABOR - 0309" xfId="47562"/>
    <cellStyle name="s_Timex-Gucci Merger2_1_CAPITALIZED LABOR - 0309_Template-Final" xfId="47563"/>
    <cellStyle name="s_Timex-Gucci Merger2_1_CAPITALIZED LABOR - 0409" xfId="47564"/>
    <cellStyle name="s_Timex-Gucci Merger2_1_Contractor Accrual Template -  May 2009" xfId="47565"/>
    <cellStyle name="s_Timex-Gucci Merger2_CAPITALIZED LABOR - 0209" xfId="47566"/>
    <cellStyle name="s_Timex-Gucci Merger2_CAPITALIZED LABOR - 0209_Template-Final" xfId="47567"/>
    <cellStyle name="s_Timex-Gucci Merger2_CAPITALIZED LABOR - 0309" xfId="47568"/>
    <cellStyle name="s_Timex-Gucci Merger2_CAPITALIZED LABOR - 0309_Template-Final" xfId="47569"/>
    <cellStyle name="s_Timex-Gucci Merger2_CAPITALIZED LABOR - 0409" xfId="47570"/>
    <cellStyle name="s_Timex-Gucci Merger2_Contractor Accrual Template -  May 2009" xfId="47571"/>
    <cellStyle name="s_Valuation Summary" xfId="47572"/>
    <cellStyle name="s_Valuation Summary (2)" xfId="47573"/>
    <cellStyle name="s_Valuation Summary (2)_1" xfId="47574"/>
    <cellStyle name="s_Valuation Summary (2)_1_CAPITALIZED LABOR - 0209" xfId="47575"/>
    <cellStyle name="s_Valuation Summary (2)_1_CAPITALIZED LABOR - 0209_Template-Final" xfId="47576"/>
    <cellStyle name="s_Valuation Summary (2)_1_CAPITALIZED LABOR - 0309" xfId="47577"/>
    <cellStyle name="s_Valuation Summary (2)_1_CAPITALIZED LABOR - 0309_Template-Final" xfId="47578"/>
    <cellStyle name="s_Valuation Summary (2)_1_CAPITALIZED LABOR - 0409" xfId="47579"/>
    <cellStyle name="s_Valuation Summary (2)_1_Celtic DCF" xfId="47580"/>
    <cellStyle name="s_Valuation Summary (2)_1_Celtic DCF Inputs" xfId="47581"/>
    <cellStyle name="s_Valuation Summary (2)_1_Celtic DCF Inputs_CAPITALIZED LABOR - 0209" xfId="47582"/>
    <cellStyle name="s_Valuation Summary (2)_1_Celtic DCF Inputs_CAPITALIZED LABOR - 0209_Template-Final" xfId="47583"/>
    <cellStyle name="s_Valuation Summary (2)_1_Celtic DCF Inputs_CAPITALIZED LABOR - 0309" xfId="47584"/>
    <cellStyle name="s_Valuation Summary (2)_1_Celtic DCF Inputs_CAPITALIZED LABOR - 0309_Template-Final" xfId="47585"/>
    <cellStyle name="s_Valuation Summary (2)_1_Celtic DCF Inputs_CAPITALIZED LABOR - 0409" xfId="47586"/>
    <cellStyle name="s_Valuation Summary (2)_1_Celtic DCF Inputs_Contractor Accrual Template -  May 2009" xfId="47587"/>
    <cellStyle name="s_Valuation Summary (2)_1_Celtic DCF Inputs_eric" xfId="47588"/>
    <cellStyle name="s_Valuation Summary (2)_1_Celtic DCF Inputs_eric_CAPITALIZED LABOR - 0209" xfId="47589"/>
    <cellStyle name="s_Valuation Summary (2)_1_Celtic DCF Inputs_eric_CAPITALIZED LABOR - 0209_Template-Final" xfId="47590"/>
    <cellStyle name="s_Valuation Summary (2)_1_Celtic DCF Inputs_eric_CAPITALIZED LABOR - 0309" xfId="47591"/>
    <cellStyle name="s_Valuation Summary (2)_1_Celtic DCF Inputs_eric_CAPITALIZED LABOR - 0309_Template-Final" xfId="47592"/>
    <cellStyle name="s_Valuation Summary (2)_1_Celtic DCF Inputs_eric_CAPITALIZED LABOR - 0409" xfId="47593"/>
    <cellStyle name="s_Valuation Summary (2)_1_Celtic DCF Inputs_eric_Contractor Accrual Template -  May 2009" xfId="47594"/>
    <cellStyle name="s_Valuation Summary (2)_1_Celtic DCF_CAPITALIZED LABOR - 0209" xfId="47595"/>
    <cellStyle name="s_Valuation Summary (2)_1_Celtic DCF_CAPITALIZED LABOR - 0209_Template-Final" xfId="47596"/>
    <cellStyle name="s_Valuation Summary (2)_1_Celtic DCF_CAPITALIZED LABOR - 0309" xfId="47597"/>
    <cellStyle name="s_Valuation Summary (2)_1_Celtic DCF_CAPITALIZED LABOR - 0309_Template-Final" xfId="47598"/>
    <cellStyle name="s_Valuation Summary (2)_1_Celtic DCF_CAPITALIZED LABOR - 0409" xfId="47599"/>
    <cellStyle name="s_Valuation Summary (2)_1_Celtic DCF_Contractor Accrual Template -  May 2009" xfId="47600"/>
    <cellStyle name="s_Valuation Summary (2)_1_Celtic DCF_eric" xfId="47601"/>
    <cellStyle name="s_Valuation Summary (2)_1_Celtic DCF_eric_CAPITALIZED LABOR - 0209" xfId="47602"/>
    <cellStyle name="s_Valuation Summary (2)_1_Celtic DCF_eric_CAPITALIZED LABOR - 0209_Template-Final" xfId="47603"/>
    <cellStyle name="s_Valuation Summary (2)_1_Celtic DCF_eric_CAPITALIZED LABOR - 0309" xfId="47604"/>
    <cellStyle name="s_Valuation Summary (2)_1_Celtic DCF_eric_CAPITALIZED LABOR - 0309_Template-Final" xfId="47605"/>
    <cellStyle name="s_Valuation Summary (2)_1_Celtic DCF_eric_CAPITALIZED LABOR - 0409" xfId="47606"/>
    <cellStyle name="s_Valuation Summary (2)_1_Celtic DCF_eric_Contractor Accrual Template -  May 2009" xfId="47607"/>
    <cellStyle name="s_Valuation Summary (2)_1_Contractor Accrual Template -  May 2009" xfId="47608"/>
    <cellStyle name="s_Valuation Summary (2)_1_Valuation Summary" xfId="47609"/>
    <cellStyle name="s_Valuation Summary (2)_1_Valuation Summary_CAPITALIZED LABOR - 0209" xfId="47610"/>
    <cellStyle name="s_Valuation Summary (2)_1_Valuation Summary_CAPITALIZED LABOR - 0209_Template-Final" xfId="47611"/>
    <cellStyle name="s_Valuation Summary (2)_1_Valuation Summary_CAPITALIZED LABOR - 0309" xfId="47612"/>
    <cellStyle name="s_Valuation Summary (2)_1_Valuation Summary_CAPITALIZED LABOR - 0309_Template-Final" xfId="47613"/>
    <cellStyle name="s_Valuation Summary (2)_1_Valuation Summary_CAPITALIZED LABOR - 0409" xfId="47614"/>
    <cellStyle name="s_Valuation Summary (2)_1_Valuation Summary_Contractor Accrual Template -  May 2009" xfId="47615"/>
    <cellStyle name="s_Valuation Summary (2)_1_Valuation Summary_eric" xfId="47616"/>
    <cellStyle name="s_Valuation Summary (2)_1_Valuation Summary_eric_CAPITALIZED LABOR - 0209" xfId="47617"/>
    <cellStyle name="s_Valuation Summary (2)_1_Valuation Summary_eric_CAPITALIZED LABOR - 0209_Template-Final" xfId="47618"/>
    <cellStyle name="s_Valuation Summary (2)_1_Valuation Summary_eric_CAPITALIZED LABOR - 0309" xfId="47619"/>
    <cellStyle name="s_Valuation Summary (2)_1_Valuation Summary_eric_CAPITALIZED LABOR - 0309_Template-Final" xfId="47620"/>
    <cellStyle name="s_Valuation Summary (2)_1_Valuation Summary_eric_CAPITALIZED LABOR - 0409" xfId="47621"/>
    <cellStyle name="s_Valuation Summary (2)_1_Valuation Summary_eric_Contractor Accrual Template -  May 2009" xfId="47622"/>
    <cellStyle name="s_Valuation Summary (2)_2" xfId="47623"/>
    <cellStyle name="s_Valuation Summary (2)_2_CAPITALIZED LABOR - 0209" xfId="47624"/>
    <cellStyle name="s_Valuation Summary (2)_2_CAPITALIZED LABOR - 0209_Template-Final" xfId="47625"/>
    <cellStyle name="s_Valuation Summary (2)_2_CAPITALIZED LABOR - 0309" xfId="47626"/>
    <cellStyle name="s_Valuation Summary (2)_2_CAPITALIZED LABOR - 0309_Template-Final" xfId="47627"/>
    <cellStyle name="s_Valuation Summary (2)_2_CAPITALIZED LABOR - 0409" xfId="47628"/>
    <cellStyle name="s_Valuation Summary (2)_2_Contractor Accrual Template -  May 2009" xfId="47629"/>
    <cellStyle name="s_Valuation Summary (2)_CAPITALIZED LABOR - 0209" xfId="47630"/>
    <cellStyle name="s_Valuation Summary (2)_CAPITALIZED LABOR - 0209_Template-Final" xfId="47631"/>
    <cellStyle name="s_Valuation Summary (2)_CAPITALIZED LABOR - 0309" xfId="47632"/>
    <cellStyle name="s_Valuation Summary (2)_CAPITALIZED LABOR - 0309_Template-Final" xfId="47633"/>
    <cellStyle name="s_Valuation Summary (2)_CAPITALIZED LABOR - 0409" xfId="47634"/>
    <cellStyle name="s_Valuation Summary (2)_Contractor Accrual Template -  May 2009" xfId="47635"/>
    <cellStyle name="s_Valuation Summary_1" xfId="47636"/>
    <cellStyle name="s_Valuation Summary_1_CAPITALIZED LABOR - 0209" xfId="47637"/>
    <cellStyle name="s_Valuation Summary_1_CAPITALIZED LABOR - 0209_Template-Final" xfId="47638"/>
    <cellStyle name="s_Valuation Summary_1_CAPITALIZED LABOR - 0309" xfId="47639"/>
    <cellStyle name="s_Valuation Summary_1_CAPITALIZED LABOR - 0309_Template-Final" xfId="47640"/>
    <cellStyle name="s_Valuation Summary_1_CAPITALIZED LABOR - 0409" xfId="47641"/>
    <cellStyle name="s_Valuation Summary_1_Contractor Accrual Template -  May 2009" xfId="47642"/>
    <cellStyle name="s_Valuation Summary_1_eric" xfId="47643"/>
    <cellStyle name="s_Valuation Summary_1_eric_CAPITALIZED LABOR - 0209" xfId="47644"/>
    <cellStyle name="s_Valuation Summary_1_eric_CAPITALIZED LABOR - 0209_Template-Final" xfId="47645"/>
    <cellStyle name="s_Valuation Summary_1_eric_CAPITALIZED LABOR - 0309" xfId="47646"/>
    <cellStyle name="s_Valuation Summary_1_eric_CAPITALIZED LABOR - 0309_Template-Final" xfId="47647"/>
    <cellStyle name="s_Valuation Summary_1_eric_CAPITALIZED LABOR - 0409" xfId="47648"/>
    <cellStyle name="s_Valuation Summary_1_eric_Contractor Accrual Template -  May 2009" xfId="47649"/>
    <cellStyle name="s_Valuation Summary_2" xfId="47650"/>
    <cellStyle name="s_Valuation Summary_2_CAPITALIZED LABOR - 0209" xfId="47651"/>
    <cellStyle name="s_Valuation Summary_2_CAPITALIZED LABOR - 0209_Template-Final" xfId="47652"/>
    <cellStyle name="s_Valuation Summary_2_CAPITALIZED LABOR - 0309" xfId="47653"/>
    <cellStyle name="s_Valuation Summary_2_CAPITALIZED LABOR - 0309_Template-Final" xfId="47654"/>
    <cellStyle name="s_Valuation Summary_2_CAPITALIZED LABOR - 0409" xfId="47655"/>
    <cellStyle name="s_Valuation Summary_2_Contractor Accrual Template -  May 2009" xfId="47656"/>
    <cellStyle name="s_Valuation Summary_CAPITALIZED LABOR - 0209" xfId="47657"/>
    <cellStyle name="s_Valuation Summary_CAPITALIZED LABOR - 0209_Template-Final" xfId="47658"/>
    <cellStyle name="s_Valuation Summary_CAPITALIZED LABOR - 0309" xfId="47659"/>
    <cellStyle name="s_Valuation Summary_CAPITALIZED LABOR - 0309_Template-Final" xfId="47660"/>
    <cellStyle name="s_Valuation Summary_CAPITALIZED LABOR - 0409" xfId="47661"/>
    <cellStyle name="s_Valuation Summary_Contractor Accrual Template -  May 2009" xfId="47662"/>
    <cellStyle name="s_Warrant" xfId="47663"/>
    <cellStyle name="s_Warrant_1" xfId="47664"/>
    <cellStyle name="s_Warrant_1_CAPITALIZED LABOR - 0209" xfId="47665"/>
    <cellStyle name="s_Warrant_1_CAPITALIZED LABOR - 0209_Template-Final" xfId="47666"/>
    <cellStyle name="s_Warrant_1_CAPITALIZED LABOR - 0309" xfId="47667"/>
    <cellStyle name="s_Warrant_1_CAPITALIZED LABOR - 0309_Template-Final" xfId="47668"/>
    <cellStyle name="s_Warrant_1_CAPITALIZED LABOR - 0409" xfId="47669"/>
    <cellStyle name="s_Warrant_1_Contractor Accrual Template -  May 2009" xfId="47670"/>
    <cellStyle name="s_Warrant_2" xfId="47671"/>
    <cellStyle name="s_Warrant_2_CAPITALIZED LABOR - 0209" xfId="47672"/>
    <cellStyle name="s_Warrant_2_CAPITALIZED LABOR - 0209_Template-Final" xfId="47673"/>
    <cellStyle name="s_Warrant_2_CAPITALIZED LABOR - 0309" xfId="47674"/>
    <cellStyle name="s_Warrant_2_CAPITALIZED LABOR - 0309_Template-Final" xfId="47675"/>
    <cellStyle name="s_Warrant_2_CAPITALIZED LABOR - 0409" xfId="47676"/>
    <cellStyle name="s_Warrant_2_Contractor Accrual Template -  May 2009" xfId="47677"/>
    <cellStyle name="s_Warrant_CAPITALIZED LABOR - 0209" xfId="47678"/>
    <cellStyle name="s_Warrant_CAPITALIZED LABOR - 0209_Template-Final" xfId="47679"/>
    <cellStyle name="s_Warrant_CAPITALIZED LABOR - 0309" xfId="47680"/>
    <cellStyle name="s_Warrant_CAPITALIZED LABOR - 0309_Template-Final" xfId="47681"/>
    <cellStyle name="s_Warrant_CAPITALIZED LABOR - 0409" xfId="47682"/>
    <cellStyle name="s_Warrant_Contractor Accrual Template -  May 2009" xfId="47683"/>
    <cellStyle name="Salomon Logo" xfId="47684"/>
    <cellStyle name="Salomon Logo 10" xfId="47685"/>
    <cellStyle name="Salomon Logo 11" xfId="47686"/>
    <cellStyle name="Salomon Logo 12" xfId="47687"/>
    <cellStyle name="Salomon Logo 13" xfId="47688"/>
    <cellStyle name="Salomon Logo 14" xfId="47689"/>
    <cellStyle name="Salomon Logo 15" xfId="47690"/>
    <cellStyle name="Salomon Logo 16" xfId="47691"/>
    <cellStyle name="Salomon Logo 17" xfId="47692"/>
    <cellStyle name="Salomon Logo 18" xfId="47693"/>
    <cellStyle name="Salomon Logo 19" xfId="47694"/>
    <cellStyle name="Salomon Logo 2" xfId="47695"/>
    <cellStyle name="Salomon Logo 20" xfId="47696"/>
    <cellStyle name="Salomon Logo 3" xfId="47697"/>
    <cellStyle name="Salomon Logo 4" xfId="47698"/>
    <cellStyle name="Salomon Logo 5" xfId="47699"/>
    <cellStyle name="Salomon Logo 6" xfId="47700"/>
    <cellStyle name="Salomon Logo 7" xfId="47701"/>
    <cellStyle name="Salomon Logo 8" xfId="47702"/>
    <cellStyle name="Salomon Logo 9" xfId="47703"/>
    <cellStyle name="SAPBEXaggData" xfId="47704"/>
    <cellStyle name="SAPBEXaggData 10" xfId="47705"/>
    <cellStyle name="SAPBEXaggData 11" xfId="47706"/>
    <cellStyle name="SAPBEXaggData 12" xfId="51080"/>
    <cellStyle name="SAPBEXaggData 2" xfId="47707"/>
    <cellStyle name="SAPBEXaggData 2 2" xfId="47708"/>
    <cellStyle name="SAPBEXaggData 2 2 2" xfId="47709"/>
    <cellStyle name="SAPBEXaggData 2 2 3" xfId="47710"/>
    <cellStyle name="SAPBEXaggData 2 3" xfId="47711"/>
    <cellStyle name="SAPBEXaggData 2 3 2" xfId="47712"/>
    <cellStyle name="SAPBEXaggData 2 4" xfId="47713"/>
    <cellStyle name="SAPBEXaggData 2 5" xfId="47714"/>
    <cellStyle name="SAPBEXaggData 2 6" xfId="47715"/>
    <cellStyle name="SAPBEXaggData 2 7" xfId="47716"/>
    <cellStyle name="SAPBEXaggData 3" xfId="47717"/>
    <cellStyle name="SAPBEXaggData 4" xfId="47718"/>
    <cellStyle name="SAPBEXaggData 4 2" xfId="47719"/>
    <cellStyle name="SAPBEXaggData 4 2 2" xfId="47720"/>
    <cellStyle name="SAPBEXaggData 4 3" xfId="47721"/>
    <cellStyle name="SAPBEXaggData 4 3 2" xfId="47722"/>
    <cellStyle name="SAPBEXaggData 4 4" xfId="47723"/>
    <cellStyle name="SAPBEXaggData 4 5" xfId="47724"/>
    <cellStyle name="SAPBEXaggData 5" xfId="47725"/>
    <cellStyle name="SAPBEXaggData 5 2" xfId="47726"/>
    <cellStyle name="SAPBEXaggData 5 2 2" xfId="47727"/>
    <cellStyle name="SAPBEXaggData 5 3" xfId="47728"/>
    <cellStyle name="SAPBEXaggData 5 3 2" xfId="47729"/>
    <cellStyle name="SAPBEXaggData 5 4" xfId="47730"/>
    <cellStyle name="SAPBEXaggData 5 5" xfId="47731"/>
    <cellStyle name="SAPBEXaggData 6" xfId="47732"/>
    <cellStyle name="SAPBEXaggData 6 2" xfId="47733"/>
    <cellStyle name="SAPBEXaggData 6 2 2" xfId="47734"/>
    <cellStyle name="SAPBEXaggData 6 3" xfId="47735"/>
    <cellStyle name="SAPBEXaggData 6 3 2" xfId="47736"/>
    <cellStyle name="SAPBEXaggData 6 4" xfId="47737"/>
    <cellStyle name="SAPBEXaggData 6 5" xfId="47738"/>
    <cellStyle name="SAPBEXaggData 7" xfId="47739"/>
    <cellStyle name="SAPBEXaggData 7 2" xfId="47740"/>
    <cellStyle name="SAPBEXaggData 8" xfId="47741"/>
    <cellStyle name="SAPBEXaggData 8 2" xfId="47742"/>
    <cellStyle name="SAPBEXaggData 9" xfId="47743"/>
    <cellStyle name="SAPBEXaggData_2009 KPB Tax Workpapers" xfId="47744"/>
    <cellStyle name="SAPBEXaggDataEmph" xfId="47745"/>
    <cellStyle name="SAPBEXaggDataEmph 2" xfId="47746"/>
    <cellStyle name="SAPBEXaggDataEmph 2 2" xfId="47747"/>
    <cellStyle name="SAPBEXaggDataEmph 2 2 2" xfId="47748"/>
    <cellStyle name="SAPBEXaggDataEmph 2 3" xfId="47749"/>
    <cellStyle name="SAPBEXaggDataEmph 2 4" xfId="47750"/>
    <cellStyle name="SAPBEXaggDataEmph 2 5" xfId="47751"/>
    <cellStyle name="SAPBEXaggDataEmph 2 6" xfId="47752"/>
    <cellStyle name="SAPBEXaggDataEmph 2 7" xfId="47753"/>
    <cellStyle name="SAPBEXaggDataEmph 3" xfId="47754"/>
    <cellStyle name="SAPBEXaggDataEmph 3 2" xfId="47755"/>
    <cellStyle name="SAPBEXaggDataEmph 3 3" xfId="47756"/>
    <cellStyle name="SAPBEXaggDataEmph 4" xfId="47757"/>
    <cellStyle name="SAPBEXaggDataEmph 4 2" xfId="47758"/>
    <cellStyle name="SAPBEXaggDataEmph 4 3" xfId="47759"/>
    <cellStyle name="SAPBEXaggDataEmph 5" xfId="47760"/>
    <cellStyle name="SAPBEXaggDataEmph 6" xfId="47761"/>
    <cellStyle name="SAPBEXaggDataEmph 7" xfId="47762"/>
    <cellStyle name="SAPBEXaggDataEmph 8" xfId="51081"/>
    <cellStyle name="SAPBEXaggItem" xfId="47763"/>
    <cellStyle name="SAPBEXaggItem 10" xfId="47764"/>
    <cellStyle name="SAPBEXaggItem 11" xfId="51082"/>
    <cellStyle name="SAPBEXaggItem 2" xfId="47765"/>
    <cellStyle name="SAPBEXaggItem 2 2" xfId="47766"/>
    <cellStyle name="SAPBEXaggItem 2 2 2" xfId="47767"/>
    <cellStyle name="SAPBEXaggItem 2 2 3" xfId="47768"/>
    <cellStyle name="SAPBEXaggItem 2 3" xfId="47769"/>
    <cellStyle name="SAPBEXaggItem 2 3 2" xfId="47770"/>
    <cellStyle name="SAPBEXaggItem 2 4" xfId="47771"/>
    <cellStyle name="SAPBEXaggItem 2 5" xfId="47772"/>
    <cellStyle name="SAPBEXaggItem 2 6" xfId="47773"/>
    <cellStyle name="SAPBEXaggItem 2 7" xfId="47774"/>
    <cellStyle name="SAPBEXaggItem 3" xfId="47775"/>
    <cellStyle name="SAPBEXaggItem 3 2" xfId="47776"/>
    <cellStyle name="SAPBEXaggItem 3 2 2" xfId="47777"/>
    <cellStyle name="SAPBEXaggItem 3 3" xfId="47778"/>
    <cellStyle name="SAPBEXaggItem 3 3 2" xfId="47779"/>
    <cellStyle name="SAPBEXaggItem 3 4" xfId="47780"/>
    <cellStyle name="SAPBEXaggItem 3 5" xfId="47781"/>
    <cellStyle name="SAPBEXaggItem 4" xfId="47782"/>
    <cellStyle name="SAPBEXaggItem 4 2" xfId="47783"/>
    <cellStyle name="SAPBEXaggItem 4 2 2" xfId="47784"/>
    <cellStyle name="SAPBEXaggItem 4 3" xfId="47785"/>
    <cellStyle name="SAPBEXaggItem 4 3 2" xfId="47786"/>
    <cellStyle name="SAPBEXaggItem 4 4" xfId="47787"/>
    <cellStyle name="SAPBEXaggItem 4 5" xfId="47788"/>
    <cellStyle name="SAPBEXaggItem 5" xfId="47789"/>
    <cellStyle name="SAPBEXaggItem 5 2" xfId="47790"/>
    <cellStyle name="SAPBEXaggItem 5 2 2" xfId="47791"/>
    <cellStyle name="SAPBEXaggItem 5 3" xfId="47792"/>
    <cellStyle name="SAPBEXaggItem 5 3 2" xfId="47793"/>
    <cellStyle name="SAPBEXaggItem 5 4" xfId="47794"/>
    <cellStyle name="SAPBEXaggItem 5 5" xfId="47795"/>
    <cellStyle name="SAPBEXaggItem 6" xfId="47796"/>
    <cellStyle name="SAPBEXaggItem 6 2" xfId="47797"/>
    <cellStyle name="SAPBEXaggItem 6 3" xfId="47798"/>
    <cellStyle name="SAPBEXaggItem 7" xfId="47799"/>
    <cellStyle name="SAPBEXaggItem 7 2" xfId="47800"/>
    <cellStyle name="SAPBEXaggItem 8" xfId="47801"/>
    <cellStyle name="SAPBEXaggItem 9" xfId="47802"/>
    <cellStyle name="SAPBEXaggItem_2010 Return to Provision" xfId="47803"/>
    <cellStyle name="SAPBEXaggItemX" xfId="47804"/>
    <cellStyle name="SAPBEXaggItemX 10" xfId="47805"/>
    <cellStyle name="SAPBEXaggItemX 11" xfId="51083"/>
    <cellStyle name="SAPBEXaggItemX 2" xfId="47806"/>
    <cellStyle name="SAPBEXaggItemX 2 2" xfId="47807"/>
    <cellStyle name="SAPBEXaggItemX 2 2 2" xfId="47808"/>
    <cellStyle name="SAPBEXaggItemX 2 2 3" xfId="47809"/>
    <cellStyle name="SAPBEXaggItemX 2 3" xfId="47810"/>
    <cellStyle name="SAPBEXaggItemX 2 3 2" xfId="47811"/>
    <cellStyle name="SAPBEXaggItemX 2 4" xfId="47812"/>
    <cellStyle name="SAPBEXaggItemX 2 5" xfId="47813"/>
    <cellStyle name="SAPBEXaggItemX 2 6" xfId="47814"/>
    <cellStyle name="SAPBEXaggItemX 2 7" xfId="47815"/>
    <cellStyle name="SAPBEXaggItemX 2 8" xfId="51084"/>
    <cellStyle name="SAPBEXaggItemX 3" xfId="47816"/>
    <cellStyle name="SAPBEXaggItemX 4" xfId="47817"/>
    <cellStyle name="SAPBEXaggItemX 4 2" xfId="47818"/>
    <cellStyle name="SAPBEXaggItemX 4 2 2" xfId="47819"/>
    <cellStyle name="SAPBEXaggItemX 4 3" xfId="47820"/>
    <cellStyle name="SAPBEXaggItemX 4 3 2" xfId="47821"/>
    <cellStyle name="SAPBEXaggItemX 4 4" xfId="47822"/>
    <cellStyle name="SAPBEXaggItemX 4 5" xfId="47823"/>
    <cellStyle name="SAPBEXaggItemX 5" xfId="47824"/>
    <cellStyle name="SAPBEXaggItemX 5 2" xfId="47825"/>
    <cellStyle name="SAPBEXaggItemX 5 2 2" xfId="47826"/>
    <cellStyle name="SAPBEXaggItemX 5 3" xfId="47827"/>
    <cellStyle name="SAPBEXaggItemX 5 3 2" xfId="47828"/>
    <cellStyle name="SAPBEXaggItemX 5 4" xfId="47829"/>
    <cellStyle name="SAPBEXaggItemX 5 5" xfId="47830"/>
    <cellStyle name="SAPBEXaggItemX 6" xfId="47831"/>
    <cellStyle name="SAPBEXaggItemX 6 2" xfId="47832"/>
    <cellStyle name="SAPBEXaggItemX 6 2 2" xfId="47833"/>
    <cellStyle name="SAPBEXaggItemX 6 3" xfId="47834"/>
    <cellStyle name="SAPBEXaggItemX 6 3 2" xfId="47835"/>
    <cellStyle name="SAPBEXaggItemX 6 4" xfId="47836"/>
    <cellStyle name="SAPBEXaggItemX 6 5" xfId="47837"/>
    <cellStyle name="SAPBEXaggItemX 7" xfId="47838"/>
    <cellStyle name="SAPBEXaggItemX 7 2" xfId="47839"/>
    <cellStyle name="SAPBEXaggItemX 8" xfId="47840"/>
    <cellStyle name="SAPBEXaggItemX 8 2" xfId="47841"/>
    <cellStyle name="SAPBEXaggItemX 9" xfId="47842"/>
    <cellStyle name="SAPBEXaggItemX_2009 KPB Tax Workpapers" xfId="47843"/>
    <cellStyle name="SAPBEXchaText" xfId="47844"/>
    <cellStyle name="SAPBEXchaText 10" xfId="51085"/>
    <cellStyle name="SAPBEXchaText 2" xfId="47845"/>
    <cellStyle name="SAPBEXchaText 2 2" xfId="47846"/>
    <cellStyle name="SAPBEXchaText 2 3" xfId="47847"/>
    <cellStyle name="SAPBEXchaText 2 3 2" xfId="47848"/>
    <cellStyle name="SAPBEXchaText 2 3 3" xfId="47849"/>
    <cellStyle name="SAPBEXchaText 2 4" xfId="47850"/>
    <cellStyle name="SAPBEXchaText 2 4 2" xfId="47851"/>
    <cellStyle name="SAPBEXchaText 2 5" xfId="47852"/>
    <cellStyle name="SAPBEXchaText 2 6" xfId="47853"/>
    <cellStyle name="SAPBEXchaText 2 7" xfId="51086"/>
    <cellStyle name="SAPBEXchaText 3" xfId="47854"/>
    <cellStyle name="SAPBEXchaText 4" xfId="47855"/>
    <cellStyle name="SAPBEXchaText 4 2" xfId="47856"/>
    <cellStyle name="SAPBEXchaText 4 2 2" xfId="47857"/>
    <cellStyle name="SAPBEXchaText 4 3" xfId="47858"/>
    <cellStyle name="SAPBEXchaText 4 3 2" xfId="47859"/>
    <cellStyle name="SAPBEXchaText 4 4" xfId="47860"/>
    <cellStyle name="SAPBEXchaText 4 5" xfId="47861"/>
    <cellStyle name="SAPBEXchaText 5" xfId="47862"/>
    <cellStyle name="SAPBEXchaText 5 2" xfId="47863"/>
    <cellStyle name="SAPBEXchaText 5 2 2" xfId="47864"/>
    <cellStyle name="SAPBEXchaText 5 3" xfId="47865"/>
    <cellStyle name="SAPBEXchaText 5 3 2" xfId="47866"/>
    <cellStyle name="SAPBEXchaText 5 4" xfId="47867"/>
    <cellStyle name="SAPBEXchaText 5 5" xfId="47868"/>
    <cellStyle name="SAPBEXchaText 6" xfId="47869"/>
    <cellStyle name="SAPBEXchaText 7" xfId="47870"/>
    <cellStyle name="SAPBEXchaText 7 2" xfId="47871"/>
    <cellStyle name="SAPBEXchaText 8" xfId="47872"/>
    <cellStyle name="SAPBEXchaText 8 2" xfId="47873"/>
    <cellStyle name="SAPBEXchaText 9" xfId="47874"/>
    <cellStyle name="SAPBEXchaText_09TQ16" xfId="47875"/>
    <cellStyle name="SAPBEXexcBad7" xfId="47876"/>
    <cellStyle name="SAPBEXexcBad7 2" xfId="47877"/>
    <cellStyle name="SAPBEXexcBad7 2 2" xfId="47878"/>
    <cellStyle name="SAPBEXexcBad7 2 2 2" xfId="47879"/>
    <cellStyle name="SAPBEXexcBad7 2 3" xfId="47880"/>
    <cellStyle name="SAPBEXexcBad7 2 4" xfId="47881"/>
    <cellStyle name="SAPBEXexcBad7 2 5" xfId="47882"/>
    <cellStyle name="SAPBEXexcBad7 2 6" xfId="47883"/>
    <cellStyle name="SAPBEXexcBad7 2 7" xfId="47884"/>
    <cellStyle name="SAPBEXexcBad7 3" xfId="47885"/>
    <cellStyle name="SAPBEXexcBad7 3 2" xfId="47886"/>
    <cellStyle name="SAPBEXexcBad7 3 3" xfId="47887"/>
    <cellStyle name="SAPBEXexcBad7 4" xfId="47888"/>
    <cellStyle name="SAPBEXexcBad7 4 2" xfId="47889"/>
    <cellStyle name="SAPBEXexcBad7 4 3" xfId="47890"/>
    <cellStyle name="SAPBEXexcBad7 5" xfId="47891"/>
    <cellStyle name="SAPBEXexcBad7 6" xfId="47892"/>
    <cellStyle name="SAPBEXexcBad7 7" xfId="47893"/>
    <cellStyle name="SAPBEXexcBad7 8" xfId="51087"/>
    <cellStyle name="SAPBEXexcBad8" xfId="47894"/>
    <cellStyle name="SAPBEXexcBad8 2" xfId="47895"/>
    <cellStyle name="SAPBEXexcBad8 2 2" xfId="47896"/>
    <cellStyle name="SAPBEXexcBad8 2 2 2" xfId="47897"/>
    <cellStyle name="SAPBEXexcBad8 2 3" xfId="47898"/>
    <cellStyle name="SAPBEXexcBad8 2 4" xfId="47899"/>
    <cellStyle name="SAPBEXexcBad8 2 5" xfId="47900"/>
    <cellStyle name="SAPBEXexcBad8 2 6" xfId="47901"/>
    <cellStyle name="SAPBEXexcBad8 2 7" xfId="47902"/>
    <cellStyle name="SAPBEXexcBad8 3" xfId="47903"/>
    <cellStyle name="SAPBEXexcBad8 3 2" xfId="47904"/>
    <cellStyle name="SAPBEXexcBad8 3 3" xfId="47905"/>
    <cellStyle name="SAPBEXexcBad8 4" xfId="47906"/>
    <cellStyle name="SAPBEXexcBad8 4 2" xfId="47907"/>
    <cellStyle name="SAPBEXexcBad8 4 3" xfId="47908"/>
    <cellStyle name="SAPBEXexcBad8 5" xfId="47909"/>
    <cellStyle name="SAPBEXexcBad8 6" xfId="47910"/>
    <cellStyle name="SAPBEXexcBad8 7" xfId="47911"/>
    <cellStyle name="SAPBEXexcBad8 8" xfId="51088"/>
    <cellStyle name="SAPBEXexcBad9" xfId="47912"/>
    <cellStyle name="SAPBEXexcBad9 2" xfId="47913"/>
    <cellStyle name="SAPBEXexcBad9 2 2" xfId="47914"/>
    <cellStyle name="SAPBEXexcBad9 2 2 2" xfId="47915"/>
    <cellStyle name="SAPBEXexcBad9 2 3" xfId="47916"/>
    <cellStyle name="SAPBEXexcBad9 2 4" xfId="47917"/>
    <cellStyle name="SAPBEXexcBad9 2 5" xfId="47918"/>
    <cellStyle name="SAPBEXexcBad9 2 6" xfId="47919"/>
    <cellStyle name="SAPBEXexcBad9 2 7" xfId="47920"/>
    <cellStyle name="SAPBEXexcBad9 3" xfId="47921"/>
    <cellStyle name="SAPBEXexcBad9 3 2" xfId="47922"/>
    <cellStyle name="SAPBEXexcBad9 3 3" xfId="47923"/>
    <cellStyle name="SAPBEXexcBad9 4" xfId="47924"/>
    <cellStyle name="SAPBEXexcBad9 4 2" xfId="47925"/>
    <cellStyle name="SAPBEXexcBad9 4 3" xfId="47926"/>
    <cellStyle name="SAPBEXexcBad9 5" xfId="47927"/>
    <cellStyle name="SAPBEXexcBad9 6" xfId="47928"/>
    <cellStyle name="SAPBEXexcBad9 7" xfId="47929"/>
    <cellStyle name="SAPBEXexcBad9 8" xfId="51089"/>
    <cellStyle name="SAPBEXexcCritical4" xfId="47930"/>
    <cellStyle name="SAPBEXexcCritical4 2" xfId="47931"/>
    <cellStyle name="SAPBEXexcCritical4 2 2" xfId="47932"/>
    <cellStyle name="SAPBEXexcCritical4 2 2 2" xfId="47933"/>
    <cellStyle name="SAPBEXexcCritical4 2 3" xfId="47934"/>
    <cellStyle name="SAPBEXexcCritical4 2 4" xfId="47935"/>
    <cellStyle name="SAPBEXexcCritical4 2 5" xfId="47936"/>
    <cellStyle name="SAPBEXexcCritical4 2 6" xfId="47937"/>
    <cellStyle name="SAPBEXexcCritical4 2 7" xfId="47938"/>
    <cellStyle name="SAPBEXexcCritical4 3" xfId="47939"/>
    <cellStyle name="SAPBEXexcCritical4 3 2" xfId="47940"/>
    <cellStyle name="SAPBEXexcCritical4 3 3" xfId="47941"/>
    <cellStyle name="SAPBEXexcCritical4 4" xfId="47942"/>
    <cellStyle name="SAPBEXexcCritical4 4 2" xfId="47943"/>
    <cellStyle name="SAPBEXexcCritical4 4 3" xfId="47944"/>
    <cellStyle name="SAPBEXexcCritical4 5" xfId="47945"/>
    <cellStyle name="SAPBEXexcCritical4 6" xfId="47946"/>
    <cellStyle name="SAPBEXexcCritical4 7" xfId="47947"/>
    <cellStyle name="SAPBEXexcCritical4 8" xfId="51090"/>
    <cellStyle name="SAPBEXexcCritical5" xfId="47948"/>
    <cellStyle name="SAPBEXexcCritical5 2" xfId="47949"/>
    <cellStyle name="SAPBEXexcCritical5 2 2" xfId="47950"/>
    <cellStyle name="SAPBEXexcCritical5 2 2 2" xfId="47951"/>
    <cellStyle name="SAPBEXexcCritical5 2 3" xfId="47952"/>
    <cellStyle name="SAPBEXexcCritical5 2 4" xfId="47953"/>
    <cellStyle name="SAPBEXexcCritical5 2 5" xfId="47954"/>
    <cellStyle name="SAPBEXexcCritical5 2 6" xfId="47955"/>
    <cellStyle name="SAPBEXexcCritical5 2 7" xfId="47956"/>
    <cellStyle name="SAPBEXexcCritical5 3" xfId="47957"/>
    <cellStyle name="SAPBEXexcCritical5 3 2" xfId="47958"/>
    <cellStyle name="SAPBEXexcCritical5 3 3" xfId="47959"/>
    <cellStyle name="SAPBEXexcCritical5 4" xfId="47960"/>
    <cellStyle name="SAPBEXexcCritical5 4 2" xfId="47961"/>
    <cellStyle name="SAPBEXexcCritical5 4 3" xfId="47962"/>
    <cellStyle name="SAPBEXexcCritical5 5" xfId="47963"/>
    <cellStyle name="SAPBEXexcCritical5 6" xfId="47964"/>
    <cellStyle name="SAPBEXexcCritical5 7" xfId="47965"/>
    <cellStyle name="SAPBEXexcCritical5 8" xfId="51091"/>
    <cellStyle name="SAPBEXexcCritical6" xfId="47966"/>
    <cellStyle name="SAPBEXexcCritical6 2" xfId="47967"/>
    <cellStyle name="SAPBEXexcCritical6 2 2" xfId="47968"/>
    <cellStyle name="SAPBEXexcCritical6 2 2 2" xfId="47969"/>
    <cellStyle name="SAPBEXexcCritical6 2 3" xfId="47970"/>
    <cellStyle name="SAPBEXexcCritical6 2 4" xfId="47971"/>
    <cellStyle name="SAPBEXexcCritical6 2 5" xfId="47972"/>
    <cellStyle name="SAPBEXexcCritical6 2 6" xfId="47973"/>
    <cellStyle name="SAPBEXexcCritical6 2 7" xfId="47974"/>
    <cellStyle name="SAPBEXexcCritical6 3" xfId="47975"/>
    <cellStyle name="SAPBEXexcCritical6 3 2" xfId="47976"/>
    <cellStyle name="SAPBEXexcCritical6 3 3" xfId="47977"/>
    <cellStyle name="SAPBEXexcCritical6 4" xfId="47978"/>
    <cellStyle name="SAPBEXexcCritical6 4 2" xfId="47979"/>
    <cellStyle name="SAPBEXexcCritical6 4 3" xfId="47980"/>
    <cellStyle name="SAPBEXexcCritical6 5" xfId="47981"/>
    <cellStyle name="SAPBEXexcCritical6 6" xfId="47982"/>
    <cellStyle name="SAPBEXexcCritical6 7" xfId="47983"/>
    <cellStyle name="SAPBEXexcCritical6 8" xfId="51092"/>
    <cellStyle name="SAPBEXexcGood1" xfId="47984"/>
    <cellStyle name="SAPBEXexcGood1 2" xfId="47985"/>
    <cellStyle name="SAPBEXexcGood1 2 2" xfId="47986"/>
    <cellStyle name="SAPBEXexcGood1 2 2 2" xfId="47987"/>
    <cellStyle name="SAPBEXexcGood1 2 3" xfId="47988"/>
    <cellStyle name="SAPBEXexcGood1 2 4" xfId="47989"/>
    <cellStyle name="SAPBEXexcGood1 2 5" xfId="47990"/>
    <cellStyle name="SAPBEXexcGood1 2 6" xfId="47991"/>
    <cellStyle name="SAPBEXexcGood1 2 7" xfId="47992"/>
    <cellStyle name="SAPBEXexcGood1 3" xfId="47993"/>
    <cellStyle name="SAPBEXexcGood1 3 2" xfId="47994"/>
    <cellStyle name="SAPBEXexcGood1 3 3" xfId="47995"/>
    <cellStyle name="SAPBEXexcGood1 4" xfId="47996"/>
    <cellStyle name="SAPBEXexcGood1 4 2" xfId="47997"/>
    <cellStyle name="SAPBEXexcGood1 4 3" xfId="47998"/>
    <cellStyle name="SAPBEXexcGood1 5" xfId="47999"/>
    <cellStyle name="SAPBEXexcGood1 6" xfId="48000"/>
    <cellStyle name="SAPBEXexcGood1 7" xfId="48001"/>
    <cellStyle name="SAPBEXexcGood1 8" xfId="51093"/>
    <cellStyle name="SAPBEXexcGood2" xfId="48002"/>
    <cellStyle name="SAPBEXexcGood2 2" xfId="48003"/>
    <cellStyle name="SAPBEXexcGood2 2 2" xfId="48004"/>
    <cellStyle name="SAPBEXexcGood2 2 2 2" xfId="48005"/>
    <cellStyle name="SAPBEXexcGood2 2 3" xfId="48006"/>
    <cellStyle name="SAPBEXexcGood2 2 4" xfId="48007"/>
    <cellStyle name="SAPBEXexcGood2 2 5" xfId="48008"/>
    <cellStyle name="SAPBEXexcGood2 2 6" xfId="48009"/>
    <cellStyle name="SAPBEXexcGood2 2 7" xfId="48010"/>
    <cellStyle name="SAPBEXexcGood2 3" xfId="48011"/>
    <cellStyle name="SAPBEXexcGood2 3 2" xfId="48012"/>
    <cellStyle name="SAPBEXexcGood2 3 3" xfId="48013"/>
    <cellStyle name="SAPBEXexcGood2 4" xfId="48014"/>
    <cellStyle name="SAPBEXexcGood2 4 2" xfId="48015"/>
    <cellStyle name="SAPBEXexcGood2 4 3" xfId="48016"/>
    <cellStyle name="SAPBEXexcGood2 5" xfId="48017"/>
    <cellStyle name="SAPBEXexcGood2 6" xfId="48018"/>
    <cellStyle name="SAPBEXexcGood2 7" xfId="48019"/>
    <cellStyle name="SAPBEXexcGood2 8" xfId="51094"/>
    <cellStyle name="SAPBEXexcGood3" xfId="48020"/>
    <cellStyle name="SAPBEXexcGood3 2" xfId="48021"/>
    <cellStyle name="SAPBEXexcGood3 2 2" xfId="48022"/>
    <cellStyle name="SAPBEXexcGood3 2 2 2" xfId="48023"/>
    <cellStyle name="SAPBEXexcGood3 2 3" xfId="48024"/>
    <cellStyle name="SAPBEXexcGood3 2 4" xfId="48025"/>
    <cellStyle name="SAPBEXexcGood3 2 5" xfId="48026"/>
    <cellStyle name="SAPBEXexcGood3 2 6" xfId="48027"/>
    <cellStyle name="SAPBEXexcGood3 2 7" xfId="48028"/>
    <cellStyle name="SAPBEXexcGood3 3" xfId="48029"/>
    <cellStyle name="SAPBEXexcGood3 3 2" xfId="48030"/>
    <cellStyle name="SAPBEXexcGood3 3 3" xfId="48031"/>
    <cellStyle name="SAPBEXexcGood3 4" xfId="48032"/>
    <cellStyle name="SAPBEXexcGood3 4 2" xfId="48033"/>
    <cellStyle name="SAPBEXexcGood3 4 3" xfId="48034"/>
    <cellStyle name="SAPBEXexcGood3 5" xfId="48035"/>
    <cellStyle name="SAPBEXexcGood3 6" xfId="48036"/>
    <cellStyle name="SAPBEXexcGood3 7" xfId="48037"/>
    <cellStyle name="SAPBEXexcGood3 8" xfId="51095"/>
    <cellStyle name="SAPBEXfilterDrill" xfId="48038"/>
    <cellStyle name="SAPBEXfilterDrill 2" xfId="48039"/>
    <cellStyle name="SAPBEXfilterDrill 2 2" xfId="48040"/>
    <cellStyle name="SAPBEXfilterDrill 2 3" xfId="51097"/>
    <cellStyle name="SAPBEXfilterDrill 3" xfId="48041"/>
    <cellStyle name="SAPBEXfilterDrill 4" xfId="48042"/>
    <cellStyle name="SAPBEXfilterDrill 4 2" xfId="48043"/>
    <cellStyle name="SAPBEXfilterDrill 4 2 2" xfId="48044"/>
    <cellStyle name="SAPBEXfilterDrill 4 3" xfId="48045"/>
    <cellStyle name="SAPBEXfilterDrill 4 3 2" xfId="48046"/>
    <cellStyle name="SAPBEXfilterDrill 4 4" xfId="48047"/>
    <cellStyle name="SAPBEXfilterDrill 4 5" xfId="48048"/>
    <cellStyle name="SAPBEXfilterDrill 5" xfId="48049"/>
    <cellStyle name="SAPBEXfilterDrill 5 2" xfId="48050"/>
    <cellStyle name="SAPBEXfilterDrill 5 2 2" xfId="48051"/>
    <cellStyle name="SAPBEXfilterDrill 5 3" xfId="48052"/>
    <cellStyle name="SAPBEXfilterDrill 5 3 2" xfId="48053"/>
    <cellStyle name="SAPBEXfilterDrill 5 4" xfId="48054"/>
    <cellStyle name="SAPBEXfilterDrill 5 5" xfId="48055"/>
    <cellStyle name="SAPBEXfilterDrill 6" xfId="48056"/>
    <cellStyle name="SAPBEXfilterDrill 6 2" xfId="48057"/>
    <cellStyle name="SAPBEXfilterDrill 6 2 2" xfId="48058"/>
    <cellStyle name="SAPBEXfilterDrill 6 3" xfId="48059"/>
    <cellStyle name="SAPBEXfilterDrill 6 3 2" xfId="48060"/>
    <cellStyle name="SAPBEXfilterDrill 6 4" xfId="48061"/>
    <cellStyle name="SAPBEXfilterDrill 6 5" xfId="48062"/>
    <cellStyle name="SAPBEXfilterDrill 7" xfId="48063"/>
    <cellStyle name="SAPBEXfilterDrill 7 2" xfId="48064"/>
    <cellStyle name="SAPBEXfilterDrill 8" xfId="48065"/>
    <cellStyle name="SAPBEXfilterDrill 8 2" xfId="48066"/>
    <cellStyle name="SAPBEXfilterDrill 9" xfId="51096"/>
    <cellStyle name="SAPBEXfilterDrill_2009 KPB Tax Workpapers" xfId="48067"/>
    <cellStyle name="SAPBEXfilterItem" xfId="48068"/>
    <cellStyle name="SAPBEXfilterItem 2" xfId="48069"/>
    <cellStyle name="SAPBEXfilterItem 2 2" xfId="48070"/>
    <cellStyle name="SAPBEXfilterItem 2 3" xfId="51099"/>
    <cellStyle name="SAPBEXfilterItem 3" xfId="48071"/>
    <cellStyle name="SAPBEXfilterItem 4" xfId="48072"/>
    <cellStyle name="SAPBEXfilterItem 4 2" xfId="48073"/>
    <cellStyle name="SAPBEXfilterItem 5" xfId="48074"/>
    <cellStyle name="SAPBEXfilterItem 5 2" xfId="48075"/>
    <cellStyle name="SAPBEXfilterItem 6" xfId="48076"/>
    <cellStyle name="SAPBEXfilterItem 6 2" xfId="48077"/>
    <cellStyle name="SAPBEXfilterItem 7" xfId="48078"/>
    <cellStyle name="SAPBEXfilterItem 7 2" xfId="48079"/>
    <cellStyle name="SAPBEXfilterItem 8" xfId="48080"/>
    <cellStyle name="SAPBEXfilterItem 8 2" xfId="48081"/>
    <cellStyle name="SAPBEXfilterItem 9" xfId="51098"/>
    <cellStyle name="SAPBEXfilterItem_2009 KPB Tax Workpapers" xfId="48082"/>
    <cellStyle name="SAPBEXfilterText" xfId="48083"/>
    <cellStyle name="SAPBEXfilterText 10" xfId="48084"/>
    <cellStyle name="SAPBEXfilterText 11" xfId="51100"/>
    <cellStyle name="SAPBEXfilterText 2" xfId="48085"/>
    <cellStyle name="SAPBEXfilterText 2 2" xfId="48086"/>
    <cellStyle name="SAPBEXfilterText 2 3" xfId="48087"/>
    <cellStyle name="SAPBEXfilterText 2 4" xfId="48088"/>
    <cellStyle name="SAPBEXfilterText 2 5" xfId="48089"/>
    <cellStyle name="SAPBEXfilterText 2 6" xfId="48090"/>
    <cellStyle name="SAPBEXfilterText 2 7" xfId="48091"/>
    <cellStyle name="SAPBEXfilterText 2 8" xfId="48092"/>
    <cellStyle name="SAPBEXfilterText 3" xfId="48093"/>
    <cellStyle name="SAPBEXfilterText 3 10" xfId="48094"/>
    <cellStyle name="SAPBEXfilterText 3 2" xfId="48095"/>
    <cellStyle name="SAPBEXfilterText 3 3" xfId="48096"/>
    <cellStyle name="SAPBEXfilterText 3 4" xfId="48097"/>
    <cellStyle name="SAPBEXfilterText 3 5" xfId="48098"/>
    <cellStyle name="SAPBEXfilterText 3 6" xfId="48099"/>
    <cellStyle name="SAPBEXfilterText 3 7" xfId="48100"/>
    <cellStyle name="SAPBEXfilterText 3 8" xfId="48101"/>
    <cellStyle name="SAPBEXfilterText 3 9" xfId="48102"/>
    <cellStyle name="SAPBEXfilterText 4" xfId="48103"/>
    <cellStyle name="SAPBEXfilterText 4 2" xfId="48104"/>
    <cellStyle name="SAPBEXfilterText 4 3" xfId="48105"/>
    <cellStyle name="SAPBEXfilterText 5" xfId="48106"/>
    <cellStyle name="SAPBEXfilterText 6" xfId="48107"/>
    <cellStyle name="SAPBEXfilterText 7" xfId="48108"/>
    <cellStyle name="SAPBEXfilterText 8" xfId="48109"/>
    <cellStyle name="SAPBEXfilterText 9" xfId="48110"/>
    <cellStyle name="SAPBEXfilterText_Final 2009 tax workpapers" xfId="48111"/>
    <cellStyle name="SAPBEXformats" xfId="48112"/>
    <cellStyle name="SAPBEXformats 2" xfId="48113"/>
    <cellStyle name="SAPBEXformats 2 10" xfId="48114"/>
    <cellStyle name="SAPBEXformats 2 11" xfId="48115"/>
    <cellStyle name="SAPBEXformats 2 12" xfId="48116"/>
    <cellStyle name="SAPBEXformats 2 13" xfId="48117"/>
    <cellStyle name="SAPBEXformats 2 2" xfId="48118"/>
    <cellStyle name="SAPBEXformats 2 2 2" xfId="48119"/>
    <cellStyle name="SAPBEXformats 2 3" xfId="48120"/>
    <cellStyle name="SAPBEXformats 2 3 2" xfId="48121"/>
    <cellStyle name="SAPBEXformats 2 4" xfId="48122"/>
    <cellStyle name="SAPBEXformats 2 4 2" xfId="48123"/>
    <cellStyle name="SAPBEXformats 2 5" xfId="48124"/>
    <cellStyle name="SAPBEXformats 2 5 2" xfId="48125"/>
    <cellStyle name="SAPBEXformats 2 6" xfId="48126"/>
    <cellStyle name="SAPBEXformats 2 6 2" xfId="48127"/>
    <cellStyle name="SAPBEXformats 2 7" xfId="48128"/>
    <cellStyle name="SAPBEXformats 2 8" xfId="48129"/>
    <cellStyle name="SAPBEXformats 2 9" xfId="48130"/>
    <cellStyle name="SAPBEXformats 3" xfId="48131"/>
    <cellStyle name="SAPBEXformats 3 2" xfId="48132"/>
    <cellStyle name="SAPBEXformats 3 2 2" xfId="48133"/>
    <cellStyle name="SAPBEXformats 3 3" xfId="48134"/>
    <cellStyle name="SAPBEXformats 3 4" xfId="48135"/>
    <cellStyle name="SAPBEXformats 4" xfId="48136"/>
    <cellStyle name="SAPBEXformats 4 2" xfId="48137"/>
    <cellStyle name="SAPBEXformats 4 3" xfId="48138"/>
    <cellStyle name="SAPBEXformats 5" xfId="48139"/>
    <cellStyle name="SAPBEXformats 5 2" xfId="48140"/>
    <cellStyle name="SAPBEXformats 5 3" xfId="48141"/>
    <cellStyle name="SAPBEXformats 6" xfId="48142"/>
    <cellStyle name="SAPBEXformats 7" xfId="48143"/>
    <cellStyle name="SAPBEXformats 8" xfId="48144"/>
    <cellStyle name="SAPBEXformats 9" xfId="51101"/>
    <cellStyle name="SAPBEXheaderItem" xfId="48145"/>
    <cellStyle name="SAPBEXheaderItem 10" xfId="48146"/>
    <cellStyle name="SAPBEXheaderItem 11" xfId="48147"/>
    <cellStyle name="SAPBEXheaderItem 12" xfId="48148"/>
    <cellStyle name="SAPBEXheaderItem 13" xfId="48149"/>
    <cellStyle name="SAPBEXheaderItem 14" xfId="48150"/>
    <cellStyle name="SAPBEXheaderItem 15" xfId="48151"/>
    <cellStyle name="SAPBEXheaderItem 16" xfId="48152"/>
    <cellStyle name="SAPBEXheaderItem 17" xfId="48153"/>
    <cellStyle name="SAPBEXheaderItem 18" xfId="48154"/>
    <cellStyle name="SAPBEXheaderItem 19" xfId="48155"/>
    <cellStyle name="SAPBEXheaderItem 2" xfId="48156"/>
    <cellStyle name="SAPBEXheaderItem 2 10" xfId="48157"/>
    <cellStyle name="SAPBEXheaderItem 2 11" xfId="48158"/>
    <cellStyle name="SAPBEXheaderItem 2 12" xfId="48159"/>
    <cellStyle name="SAPBEXheaderItem 2 13" xfId="48160"/>
    <cellStyle name="SAPBEXheaderItem 2 14" xfId="51103"/>
    <cellStyle name="SAPBEXheaderItem 2 2" xfId="48161"/>
    <cellStyle name="SAPBEXheaderItem 2 3" xfId="48162"/>
    <cellStyle name="SAPBEXheaderItem 2 3 2" xfId="48163"/>
    <cellStyle name="SAPBEXheaderItem 2 4" xfId="48164"/>
    <cellStyle name="SAPBEXheaderItem 2 4 2" xfId="48165"/>
    <cellStyle name="SAPBEXheaderItem 2 4 3" xfId="48166"/>
    <cellStyle name="SAPBEXheaderItem 2 5" xfId="48167"/>
    <cellStyle name="SAPBEXheaderItem 2 5 2" xfId="48168"/>
    <cellStyle name="SAPBEXheaderItem 2 5 3" xfId="48169"/>
    <cellStyle name="SAPBEXheaderItem 2 6" xfId="48170"/>
    <cellStyle name="SAPBEXheaderItem 2 6 2" xfId="48171"/>
    <cellStyle name="SAPBEXheaderItem 2 6 3" xfId="48172"/>
    <cellStyle name="SAPBEXheaderItem 2 7" xfId="48173"/>
    <cellStyle name="SAPBEXheaderItem 2 8" xfId="48174"/>
    <cellStyle name="SAPBEXheaderItem 2 9" xfId="48175"/>
    <cellStyle name="SAPBEXheaderItem 2_TQ 09 Reconciliation (Pension) - Final" xfId="48176"/>
    <cellStyle name="SAPBEXheaderItem 20" xfId="48177"/>
    <cellStyle name="SAPBEXheaderItem 21" xfId="48178"/>
    <cellStyle name="SAPBEXheaderItem 22" xfId="48179"/>
    <cellStyle name="SAPBEXheaderItem 23" xfId="48180"/>
    <cellStyle name="SAPBEXheaderItem 24" xfId="48181"/>
    <cellStyle name="SAPBEXheaderItem 25" xfId="48182"/>
    <cellStyle name="SAPBEXheaderItem 26" xfId="48183"/>
    <cellStyle name="SAPBEXheaderItem 27" xfId="48184"/>
    <cellStyle name="SAPBEXheaderItem 28" xfId="48185"/>
    <cellStyle name="SAPBEXheaderItem 29" xfId="48186"/>
    <cellStyle name="SAPBEXheaderItem 3" xfId="48187"/>
    <cellStyle name="SAPBEXheaderItem 3 10" xfId="48188"/>
    <cellStyle name="SAPBEXheaderItem 3 11" xfId="48189"/>
    <cellStyle name="SAPBEXheaderItem 3 12" xfId="48190"/>
    <cellStyle name="SAPBEXheaderItem 3 2" xfId="48191"/>
    <cellStyle name="SAPBEXheaderItem 3 3" xfId="48192"/>
    <cellStyle name="SAPBEXheaderItem 3 4" xfId="48193"/>
    <cellStyle name="SAPBEXheaderItem 3 5" xfId="48194"/>
    <cellStyle name="SAPBEXheaderItem 3 6" xfId="48195"/>
    <cellStyle name="SAPBEXheaderItem 3 7" xfId="48196"/>
    <cellStyle name="SAPBEXheaderItem 3 8" xfId="48197"/>
    <cellStyle name="SAPBEXheaderItem 3 9" xfId="48198"/>
    <cellStyle name="SAPBEXheaderItem 30" xfId="48199"/>
    <cellStyle name="SAPBEXheaderItem 31" xfId="48200"/>
    <cellStyle name="SAPBEXheaderItem 32" xfId="48201"/>
    <cellStyle name="SAPBEXheaderItem 33" xfId="48202"/>
    <cellStyle name="SAPBEXheaderItem 34" xfId="48203"/>
    <cellStyle name="SAPBEXheaderItem 35" xfId="48204"/>
    <cellStyle name="SAPBEXheaderItem 36" xfId="48205"/>
    <cellStyle name="SAPBEXheaderItem 37" xfId="48206"/>
    <cellStyle name="SAPBEXheaderItem 38" xfId="48207"/>
    <cellStyle name="SAPBEXheaderItem 39" xfId="48208"/>
    <cellStyle name="SAPBEXheaderItem 4" xfId="48209"/>
    <cellStyle name="SAPBEXheaderItem 4 2" xfId="48210"/>
    <cellStyle name="SAPBEXheaderItem 4 2 2" xfId="48211"/>
    <cellStyle name="SAPBEXheaderItem 4 3" xfId="48212"/>
    <cellStyle name="SAPBEXheaderItem 4 3 2" xfId="48213"/>
    <cellStyle name="SAPBEXheaderItem 4 4" xfId="48214"/>
    <cellStyle name="SAPBEXheaderItem 4 5" xfId="48215"/>
    <cellStyle name="SAPBEXheaderItem 40" xfId="48216"/>
    <cellStyle name="SAPBEXheaderItem 41" xfId="48217"/>
    <cellStyle name="SAPBEXheaderItem 42" xfId="48218"/>
    <cellStyle name="SAPBEXheaderItem 43" xfId="48219"/>
    <cellStyle name="SAPBEXheaderItem 44" xfId="48220"/>
    <cellStyle name="SAPBEXheaderItem 45" xfId="48221"/>
    <cellStyle name="SAPBEXheaderItem 46" xfId="48222"/>
    <cellStyle name="SAPBEXheaderItem 47" xfId="48223"/>
    <cellStyle name="SAPBEXheaderItem 48" xfId="48224"/>
    <cellStyle name="SAPBEXheaderItem 49" xfId="48225"/>
    <cellStyle name="SAPBEXheaderItem 5" xfId="48226"/>
    <cellStyle name="SAPBEXheaderItem 5 2" xfId="48227"/>
    <cellStyle name="SAPBEXheaderItem 5 2 2" xfId="48228"/>
    <cellStyle name="SAPBEXheaderItem 5 3" xfId="48229"/>
    <cellStyle name="SAPBEXheaderItem 5 3 2" xfId="48230"/>
    <cellStyle name="SAPBEXheaderItem 5 4" xfId="48231"/>
    <cellStyle name="SAPBEXheaderItem 5 5" xfId="48232"/>
    <cellStyle name="SAPBEXheaderItem 50" xfId="48233"/>
    <cellStyle name="SAPBEXheaderItem 51" xfId="48234"/>
    <cellStyle name="SAPBEXheaderItem 52" xfId="48235"/>
    <cellStyle name="SAPBEXheaderItem 53" xfId="48236"/>
    <cellStyle name="SAPBEXheaderItem 54" xfId="48237"/>
    <cellStyle name="SAPBEXheaderItem 55" xfId="48238"/>
    <cellStyle name="SAPBEXheaderItem 56" xfId="48239"/>
    <cellStyle name="SAPBEXheaderItem 57" xfId="48240"/>
    <cellStyle name="SAPBEXheaderItem 58" xfId="48241"/>
    <cellStyle name="SAPBEXheaderItem 59" xfId="48242"/>
    <cellStyle name="SAPBEXheaderItem 6" xfId="48243"/>
    <cellStyle name="SAPBEXheaderItem 6 2" xfId="48244"/>
    <cellStyle name="SAPBEXheaderItem 60" xfId="48245"/>
    <cellStyle name="SAPBEXheaderItem 61" xfId="48246"/>
    <cellStyle name="SAPBEXheaderItem 62" xfId="51102"/>
    <cellStyle name="SAPBEXheaderItem 7" xfId="48247"/>
    <cellStyle name="SAPBEXheaderItem 7 2" xfId="48248"/>
    <cellStyle name="SAPBEXheaderItem 7 3" xfId="48249"/>
    <cellStyle name="SAPBEXheaderItem 8" xfId="48250"/>
    <cellStyle name="SAPBEXheaderItem 8 2" xfId="48251"/>
    <cellStyle name="SAPBEXheaderItem 8 3" xfId="48252"/>
    <cellStyle name="SAPBEXheaderItem 9" xfId="48253"/>
    <cellStyle name="SAPBEXheaderItem_09TQ16" xfId="48254"/>
    <cellStyle name="SAPBEXheaderText" xfId="48255"/>
    <cellStyle name="SAPBEXheaderText 10" xfId="48256"/>
    <cellStyle name="SAPBEXheaderText 11" xfId="48257"/>
    <cellStyle name="SAPBEXheaderText 12" xfId="48258"/>
    <cellStyle name="SAPBEXheaderText 13" xfId="48259"/>
    <cellStyle name="SAPBEXheaderText 14" xfId="48260"/>
    <cellStyle name="SAPBEXheaderText 15" xfId="48261"/>
    <cellStyle name="SAPBEXheaderText 16" xfId="48262"/>
    <cellStyle name="SAPBEXheaderText 17" xfId="48263"/>
    <cellStyle name="SAPBEXheaderText 18" xfId="48264"/>
    <cellStyle name="SAPBEXheaderText 19" xfId="48265"/>
    <cellStyle name="SAPBEXheaderText 2" xfId="48266"/>
    <cellStyle name="SAPBEXheaderText 2 10" xfId="48267"/>
    <cellStyle name="SAPBEXheaderText 2 11" xfId="48268"/>
    <cellStyle name="SAPBEXheaderText 2 12" xfId="48269"/>
    <cellStyle name="SAPBEXheaderText 2 13" xfId="48270"/>
    <cellStyle name="SAPBEXheaderText 2 14" xfId="51105"/>
    <cellStyle name="SAPBEXheaderText 2 2" xfId="48271"/>
    <cellStyle name="SAPBEXheaderText 2 3" xfId="48272"/>
    <cellStyle name="SAPBEXheaderText 2 3 2" xfId="48273"/>
    <cellStyle name="SAPBEXheaderText 2 4" xfId="48274"/>
    <cellStyle name="SAPBEXheaderText 2 4 2" xfId="48275"/>
    <cellStyle name="SAPBEXheaderText 2 4 3" xfId="48276"/>
    <cellStyle name="SAPBEXheaderText 2 5" xfId="48277"/>
    <cellStyle name="SAPBEXheaderText 2 5 2" xfId="48278"/>
    <cellStyle name="SAPBEXheaderText 2 5 3" xfId="48279"/>
    <cellStyle name="SAPBEXheaderText 2 6" xfId="48280"/>
    <cellStyle name="SAPBEXheaderText 2 6 2" xfId="48281"/>
    <cellStyle name="SAPBEXheaderText 2 6 3" xfId="48282"/>
    <cellStyle name="SAPBEXheaderText 2 7" xfId="48283"/>
    <cellStyle name="SAPBEXheaderText 2 8" xfId="48284"/>
    <cellStyle name="SAPBEXheaderText 2 9" xfId="48285"/>
    <cellStyle name="SAPBEXheaderText 2_TQ 09 Reconciliation (Pension) - Final" xfId="48286"/>
    <cellStyle name="SAPBEXheaderText 20" xfId="48287"/>
    <cellStyle name="SAPBEXheaderText 21" xfId="48288"/>
    <cellStyle name="SAPBEXheaderText 22" xfId="48289"/>
    <cellStyle name="SAPBEXheaderText 23" xfId="48290"/>
    <cellStyle name="SAPBEXheaderText 24" xfId="48291"/>
    <cellStyle name="SAPBEXheaderText 25" xfId="48292"/>
    <cellStyle name="SAPBEXheaderText 26" xfId="48293"/>
    <cellStyle name="SAPBEXheaderText 27" xfId="48294"/>
    <cellStyle name="SAPBEXheaderText 28" xfId="48295"/>
    <cellStyle name="SAPBEXheaderText 29" xfId="48296"/>
    <cellStyle name="SAPBEXheaderText 3" xfId="48297"/>
    <cellStyle name="SAPBEXheaderText 3 10" xfId="48298"/>
    <cellStyle name="SAPBEXheaderText 3 11" xfId="48299"/>
    <cellStyle name="SAPBEXheaderText 3 12" xfId="48300"/>
    <cellStyle name="SAPBEXheaderText 3 2" xfId="48301"/>
    <cellStyle name="SAPBEXheaderText 3 3" xfId="48302"/>
    <cellStyle name="SAPBEXheaderText 3 4" xfId="48303"/>
    <cellStyle name="SAPBEXheaderText 3 5" xfId="48304"/>
    <cellStyle name="SAPBEXheaderText 3 6" xfId="48305"/>
    <cellStyle name="SAPBEXheaderText 3 7" xfId="48306"/>
    <cellStyle name="SAPBEXheaderText 3 8" xfId="48307"/>
    <cellStyle name="SAPBEXheaderText 3 9" xfId="48308"/>
    <cellStyle name="SAPBEXheaderText 30" xfId="48309"/>
    <cellStyle name="SAPBEXheaderText 31" xfId="48310"/>
    <cellStyle name="SAPBEXheaderText 32" xfId="48311"/>
    <cellStyle name="SAPBEXheaderText 33" xfId="48312"/>
    <cellStyle name="SAPBEXheaderText 34" xfId="48313"/>
    <cellStyle name="SAPBEXheaderText 35" xfId="48314"/>
    <cellStyle name="SAPBEXheaderText 36" xfId="48315"/>
    <cellStyle name="SAPBEXheaderText 37" xfId="48316"/>
    <cellStyle name="SAPBEXheaderText 38" xfId="48317"/>
    <cellStyle name="SAPBEXheaderText 39" xfId="48318"/>
    <cellStyle name="SAPBEXheaderText 4" xfId="48319"/>
    <cellStyle name="SAPBEXheaderText 4 2" xfId="48320"/>
    <cellStyle name="SAPBEXheaderText 4 2 2" xfId="48321"/>
    <cellStyle name="SAPBEXheaderText 4 3" xfId="48322"/>
    <cellStyle name="SAPBEXheaderText 4 3 2" xfId="48323"/>
    <cellStyle name="SAPBEXheaderText 4 4" xfId="48324"/>
    <cellStyle name="SAPBEXheaderText 4 5" xfId="48325"/>
    <cellStyle name="SAPBEXheaderText 40" xfId="48326"/>
    <cellStyle name="SAPBEXheaderText 41" xfId="48327"/>
    <cellStyle name="SAPBEXheaderText 42" xfId="48328"/>
    <cellStyle name="SAPBEXheaderText 43" xfId="48329"/>
    <cellStyle name="SAPBEXheaderText 44" xfId="48330"/>
    <cellStyle name="SAPBEXheaderText 45" xfId="48331"/>
    <cellStyle name="SAPBEXheaderText 46" xfId="48332"/>
    <cellStyle name="SAPBEXheaderText 47" xfId="48333"/>
    <cellStyle name="SAPBEXheaderText 48" xfId="48334"/>
    <cellStyle name="SAPBEXheaderText 49" xfId="48335"/>
    <cellStyle name="SAPBEXheaderText 5" xfId="48336"/>
    <cellStyle name="SAPBEXheaderText 5 2" xfId="48337"/>
    <cellStyle name="SAPBEXheaderText 5 2 2" xfId="48338"/>
    <cellStyle name="SAPBEXheaderText 5 3" xfId="48339"/>
    <cellStyle name="SAPBEXheaderText 5 3 2" xfId="48340"/>
    <cellStyle name="SAPBEXheaderText 5 4" xfId="48341"/>
    <cellStyle name="SAPBEXheaderText 5 5" xfId="48342"/>
    <cellStyle name="SAPBEXheaderText 50" xfId="48343"/>
    <cellStyle name="SAPBEXheaderText 51" xfId="48344"/>
    <cellStyle name="SAPBEXheaderText 52" xfId="48345"/>
    <cellStyle name="SAPBEXheaderText 53" xfId="48346"/>
    <cellStyle name="SAPBEXheaderText 54" xfId="48347"/>
    <cellStyle name="SAPBEXheaderText 55" xfId="48348"/>
    <cellStyle name="SAPBEXheaderText 56" xfId="48349"/>
    <cellStyle name="SAPBEXheaderText 57" xfId="48350"/>
    <cellStyle name="SAPBEXheaderText 58" xfId="48351"/>
    <cellStyle name="SAPBEXheaderText 59" xfId="48352"/>
    <cellStyle name="SAPBEXheaderText 6" xfId="48353"/>
    <cellStyle name="SAPBEXheaderText 6 2" xfId="48354"/>
    <cellStyle name="SAPBEXheaderText 60" xfId="48355"/>
    <cellStyle name="SAPBEXheaderText 61" xfId="48356"/>
    <cellStyle name="SAPBEXheaderText 62" xfId="48357"/>
    <cellStyle name="SAPBEXheaderText 63" xfId="51104"/>
    <cellStyle name="SAPBEXheaderText 7" xfId="48358"/>
    <cellStyle name="SAPBEXheaderText 7 2" xfId="48359"/>
    <cellStyle name="SAPBEXheaderText 7 3" xfId="48360"/>
    <cellStyle name="SAPBEXheaderText 8" xfId="48361"/>
    <cellStyle name="SAPBEXheaderText 8 2" xfId="48362"/>
    <cellStyle name="SAPBEXheaderText 8 3" xfId="48363"/>
    <cellStyle name="SAPBEXheaderText 9" xfId="48364"/>
    <cellStyle name="SAPBEXheaderText_09TQ16" xfId="48365"/>
    <cellStyle name="SAPBEXHLevel0" xfId="48366"/>
    <cellStyle name="SAPBEXHLevel0 10" xfId="48367"/>
    <cellStyle name="SAPBEXHLevel0 11" xfId="48368"/>
    <cellStyle name="SAPBEXHLevel0 12" xfId="48369"/>
    <cellStyle name="SAPBEXHLevel0 13" xfId="48370"/>
    <cellStyle name="SAPBEXHLevel0 14" xfId="48371"/>
    <cellStyle name="SAPBEXHLevel0 15" xfId="48372"/>
    <cellStyle name="SAPBEXHLevel0 16" xfId="48373"/>
    <cellStyle name="SAPBEXHLevel0 17" xfId="48374"/>
    <cellStyle name="SAPBEXHLevel0 18" xfId="48375"/>
    <cellStyle name="SAPBEXHLevel0 19" xfId="51106"/>
    <cellStyle name="SAPBEXHLevel0 2" xfId="48376"/>
    <cellStyle name="SAPBEXHLevel0 2 10" xfId="48377"/>
    <cellStyle name="SAPBEXHLevel0 2 11" xfId="48378"/>
    <cellStyle name="SAPBEXHLevel0 2 12" xfId="48379"/>
    <cellStyle name="SAPBEXHLevel0 2 13" xfId="51107"/>
    <cellStyle name="SAPBEXHLevel0 2 2" xfId="48380"/>
    <cellStyle name="SAPBEXHLevel0 2 2 2" xfId="48381"/>
    <cellStyle name="SAPBEXHLevel0 2 2 3" xfId="48382"/>
    <cellStyle name="SAPBEXHLevel0 2 2 4" xfId="48383"/>
    <cellStyle name="SAPBEXHLevel0 2 3" xfId="48384"/>
    <cellStyle name="SAPBEXHLevel0 2 4" xfId="48385"/>
    <cellStyle name="SAPBEXHLevel0 2 5" xfId="48386"/>
    <cellStyle name="SAPBEXHLevel0 2 6" xfId="48387"/>
    <cellStyle name="SAPBEXHLevel0 2 7" xfId="48388"/>
    <cellStyle name="SAPBEXHLevel0 2 8" xfId="48389"/>
    <cellStyle name="SAPBEXHLevel0 2 9" xfId="48390"/>
    <cellStyle name="SAPBEXHLevel0 3" xfId="48391"/>
    <cellStyle name="SAPBEXHLevel0 3 2" xfId="48392"/>
    <cellStyle name="SAPBEXHLevel0 3 2 2" xfId="48393"/>
    <cellStyle name="SAPBEXHLevel0 3 3" xfId="48394"/>
    <cellStyle name="SAPBEXHLevel0 3 4" xfId="48395"/>
    <cellStyle name="SAPBEXHLevel0 3 5" xfId="48396"/>
    <cellStyle name="SAPBEXHLevel0 3 6" xfId="48397"/>
    <cellStyle name="SAPBEXHLevel0 3 7" xfId="48398"/>
    <cellStyle name="SAPBEXHLevel0 3 8" xfId="48399"/>
    <cellStyle name="SAPBEXHLevel0 3 9" xfId="48400"/>
    <cellStyle name="SAPBEXHLevel0 4" xfId="48401"/>
    <cellStyle name="SAPBEXHLevel0 4 2" xfId="48402"/>
    <cellStyle name="SAPBEXHLevel0 4 3" xfId="48403"/>
    <cellStyle name="SAPBEXHLevel0 4 4" xfId="48404"/>
    <cellStyle name="SAPBEXHLevel0 4 5" xfId="48405"/>
    <cellStyle name="SAPBEXHLevel0 4 6" xfId="48406"/>
    <cellStyle name="SAPBEXHLevel0 4 7" xfId="48407"/>
    <cellStyle name="SAPBEXHLevel0 4 8" xfId="48408"/>
    <cellStyle name="SAPBEXHLevel0 4 9" xfId="48409"/>
    <cellStyle name="SAPBEXHLevel0 5" xfId="48410"/>
    <cellStyle name="SAPBEXHLevel0 5 10" xfId="48411"/>
    <cellStyle name="SAPBEXHLevel0 5 11" xfId="48412"/>
    <cellStyle name="SAPBEXHLevel0 5 12" xfId="48413"/>
    <cellStyle name="SAPBEXHLevel0 5 13" xfId="48414"/>
    <cellStyle name="SAPBEXHLevel0 5 14" xfId="48415"/>
    <cellStyle name="SAPBEXHLevel0 5 15" xfId="48416"/>
    <cellStyle name="SAPBEXHLevel0 5 16" xfId="48417"/>
    <cellStyle name="SAPBEXHLevel0 5 17" xfId="48418"/>
    <cellStyle name="SAPBEXHLevel0 5 18" xfId="48419"/>
    <cellStyle name="SAPBEXHLevel0 5 19" xfId="48420"/>
    <cellStyle name="SAPBEXHLevel0 5 2" xfId="48421"/>
    <cellStyle name="SAPBEXHLevel0 5 3" xfId="48422"/>
    <cellStyle name="SAPBEXHLevel0 5 4" xfId="48423"/>
    <cellStyle name="SAPBEXHLevel0 5 5" xfId="48424"/>
    <cellStyle name="SAPBEXHLevel0 5 6" xfId="48425"/>
    <cellStyle name="SAPBEXHLevel0 5 7" xfId="48426"/>
    <cellStyle name="SAPBEXHLevel0 5 8" xfId="48427"/>
    <cellStyle name="SAPBEXHLevel0 5 9" xfId="48428"/>
    <cellStyle name="SAPBEXHLevel0 6" xfId="48429"/>
    <cellStyle name="SAPBEXHLevel0 6 10" xfId="48430"/>
    <cellStyle name="SAPBEXHLevel0 6 11" xfId="48431"/>
    <cellStyle name="SAPBEXHLevel0 6 12" xfId="48432"/>
    <cellStyle name="SAPBEXHLevel0 6 13" xfId="48433"/>
    <cellStyle name="SAPBEXHLevel0 6 14" xfId="48434"/>
    <cellStyle name="SAPBEXHLevel0 6 15" xfId="48435"/>
    <cellStyle name="SAPBEXHLevel0 6 16" xfId="48436"/>
    <cellStyle name="SAPBEXHLevel0 6 17" xfId="48437"/>
    <cellStyle name="SAPBEXHLevel0 6 18" xfId="48438"/>
    <cellStyle name="SAPBEXHLevel0 6 19" xfId="48439"/>
    <cellStyle name="SAPBEXHLevel0 6 2" xfId="48440"/>
    <cellStyle name="SAPBEXHLevel0 6 3" xfId="48441"/>
    <cellStyle name="SAPBEXHLevel0 6 4" xfId="48442"/>
    <cellStyle name="SAPBEXHLevel0 6 5" xfId="48443"/>
    <cellStyle name="SAPBEXHLevel0 6 6" xfId="48444"/>
    <cellStyle name="SAPBEXHLevel0 6 7" xfId="48445"/>
    <cellStyle name="SAPBEXHLevel0 6 8" xfId="48446"/>
    <cellStyle name="SAPBEXHLevel0 6 9" xfId="48447"/>
    <cellStyle name="SAPBEXHLevel0 7" xfId="48448"/>
    <cellStyle name="SAPBEXHLevel0 7 10" xfId="48449"/>
    <cellStyle name="SAPBEXHLevel0 7 11" xfId="48450"/>
    <cellStyle name="SAPBEXHLevel0 7 12" xfId="48451"/>
    <cellStyle name="SAPBEXHLevel0 7 13" xfId="48452"/>
    <cellStyle name="SAPBEXHLevel0 7 14" xfId="48453"/>
    <cellStyle name="SAPBEXHLevel0 7 15" xfId="48454"/>
    <cellStyle name="SAPBEXHLevel0 7 16" xfId="48455"/>
    <cellStyle name="SAPBEXHLevel0 7 17" xfId="48456"/>
    <cellStyle name="SAPBEXHLevel0 7 18" xfId="48457"/>
    <cellStyle name="SAPBEXHLevel0 7 19" xfId="48458"/>
    <cellStyle name="SAPBEXHLevel0 7 2" xfId="48459"/>
    <cellStyle name="SAPBEXHLevel0 7 20" xfId="48460"/>
    <cellStyle name="SAPBEXHLevel0 7 3" xfId="48461"/>
    <cellStyle name="SAPBEXHLevel0 7 4" xfId="48462"/>
    <cellStyle name="SAPBEXHLevel0 7 5" xfId="48463"/>
    <cellStyle name="SAPBEXHLevel0 7 6" xfId="48464"/>
    <cellStyle name="SAPBEXHLevel0 7 7" xfId="48465"/>
    <cellStyle name="SAPBEXHLevel0 7 8" xfId="48466"/>
    <cellStyle name="SAPBEXHLevel0 7 9" xfId="48467"/>
    <cellStyle name="SAPBEXHLevel0 8" xfId="48468"/>
    <cellStyle name="SAPBEXHLevel0 8 2" xfId="48469"/>
    <cellStyle name="SAPBEXHLevel0 8 3" xfId="48470"/>
    <cellStyle name="SAPBEXHLevel0 9" xfId="48471"/>
    <cellStyle name="SAPBEXHLevel0_2009 KPB Tax Workpapers" xfId="48472"/>
    <cellStyle name="SAPBEXHLevel0X" xfId="48473"/>
    <cellStyle name="SAPBEXHLevel0X 10" xfId="48474"/>
    <cellStyle name="SAPBEXHLevel0X 11" xfId="48475"/>
    <cellStyle name="SAPBEXHLevel0X 12" xfId="48476"/>
    <cellStyle name="SAPBEXHLevel0X 13" xfId="48477"/>
    <cellStyle name="SAPBEXHLevel0X 14" xfId="48478"/>
    <cellStyle name="SAPBEXHLevel0X 15" xfId="48479"/>
    <cellStyle name="SAPBEXHLevel0X 16" xfId="48480"/>
    <cellStyle name="SAPBEXHLevel0X 17" xfId="48481"/>
    <cellStyle name="SAPBEXHLevel0X 18" xfId="48482"/>
    <cellStyle name="SAPBEXHLevel0X 19" xfId="48483"/>
    <cellStyle name="SAPBEXHLevel0X 2" xfId="48484"/>
    <cellStyle name="SAPBEXHLevel0X 2 10" xfId="48485"/>
    <cellStyle name="SAPBEXHLevel0X 2 11" xfId="48486"/>
    <cellStyle name="SAPBEXHLevel0X 2 12" xfId="48487"/>
    <cellStyle name="SAPBEXHLevel0X 2 2" xfId="48488"/>
    <cellStyle name="SAPBEXHLevel0X 2 2 2" xfId="48489"/>
    <cellStyle name="SAPBEXHLevel0X 2 2 3" xfId="48490"/>
    <cellStyle name="SAPBEXHLevel0X 2 2 4" xfId="48491"/>
    <cellStyle name="SAPBEXHLevel0X 2 3" xfId="48492"/>
    <cellStyle name="SAPBEXHLevel0X 2 3 2" xfId="48493"/>
    <cellStyle name="SAPBEXHLevel0X 2 4" xfId="48494"/>
    <cellStyle name="SAPBEXHLevel0X 2 4 2" xfId="48495"/>
    <cellStyle name="SAPBEXHLevel0X 2 5" xfId="48496"/>
    <cellStyle name="SAPBEXHLevel0X 2 6" xfId="48497"/>
    <cellStyle name="SAPBEXHLevel0X 2 7" xfId="48498"/>
    <cellStyle name="SAPBEXHLevel0X 2 8" xfId="48499"/>
    <cellStyle name="SAPBEXHLevel0X 2 9" xfId="48500"/>
    <cellStyle name="SAPBEXHLevel0X 20" xfId="48501"/>
    <cellStyle name="SAPBEXHLevel0X 21" xfId="51108"/>
    <cellStyle name="SAPBEXHLevel0X 3" xfId="48502"/>
    <cellStyle name="SAPBEXHLevel0X 3 10" xfId="48503"/>
    <cellStyle name="SAPBEXHLevel0X 3 2" xfId="48504"/>
    <cellStyle name="SAPBEXHLevel0X 3 2 2" xfId="48505"/>
    <cellStyle name="SAPBEXHLevel0X 3 2 3" xfId="48506"/>
    <cellStyle name="SAPBEXHLevel0X 3 2 4" xfId="48507"/>
    <cellStyle name="SAPBEXHLevel0X 3 3" xfId="48508"/>
    <cellStyle name="SAPBEXHLevel0X 3 4" xfId="48509"/>
    <cellStyle name="SAPBEXHLevel0X 3 5" xfId="48510"/>
    <cellStyle name="SAPBEXHLevel0X 3 6" xfId="48511"/>
    <cellStyle name="SAPBEXHLevel0X 3 7" xfId="48512"/>
    <cellStyle name="SAPBEXHLevel0X 3 8" xfId="48513"/>
    <cellStyle name="SAPBEXHLevel0X 3 9" xfId="48514"/>
    <cellStyle name="SAPBEXHLevel0X 4" xfId="48515"/>
    <cellStyle name="SAPBEXHLevel0X 4 10" xfId="48516"/>
    <cellStyle name="SAPBEXHLevel0X 4 2" xfId="48517"/>
    <cellStyle name="SAPBEXHLevel0X 4 2 2" xfId="48518"/>
    <cellStyle name="SAPBEXHLevel0X 4 2 3" xfId="48519"/>
    <cellStyle name="SAPBEXHLevel0X 4 2 4" xfId="48520"/>
    <cellStyle name="SAPBEXHLevel0X 4 3" xfId="48521"/>
    <cellStyle name="SAPBEXHLevel0X 4 4" xfId="48522"/>
    <cellStyle name="SAPBEXHLevel0X 4 5" xfId="48523"/>
    <cellStyle name="SAPBEXHLevel0X 4 6" xfId="48524"/>
    <cellStyle name="SAPBEXHLevel0X 4 7" xfId="48525"/>
    <cellStyle name="SAPBEXHLevel0X 4 8" xfId="48526"/>
    <cellStyle name="SAPBEXHLevel0X 4 9" xfId="48527"/>
    <cellStyle name="SAPBEXHLevel0X 5" xfId="48528"/>
    <cellStyle name="SAPBEXHLevel0X 5 10" xfId="48529"/>
    <cellStyle name="SAPBEXHLevel0X 5 11" xfId="48530"/>
    <cellStyle name="SAPBEXHLevel0X 5 12" xfId="48531"/>
    <cellStyle name="SAPBEXHLevel0X 5 13" xfId="48532"/>
    <cellStyle name="SAPBEXHLevel0X 5 14" xfId="48533"/>
    <cellStyle name="SAPBEXHLevel0X 5 15" xfId="48534"/>
    <cellStyle name="SAPBEXHLevel0X 5 16" xfId="48535"/>
    <cellStyle name="SAPBEXHLevel0X 5 17" xfId="48536"/>
    <cellStyle name="SAPBEXHLevel0X 5 18" xfId="48537"/>
    <cellStyle name="SAPBEXHLevel0X 5 19" xfId="48538"/>
    <cellStyle name="SAPBEXHLevel0X 5 2" xfId="48539"/>
    <cellStyle name="SAPBEXHLevel0X 5 2 2" xfId="48540"/>
    <cellStyle name="SAPBEXHLevel0X 5 20" xfId="48541"/>
    <cellStyle name="SAPBEXHLevel0X 5 3" xfId="48542"/>
    <cellStyle name="SAPBEXHLevel0X 5 4" xfId="48543"/>
    <cellStyle name="SAPBEXHLevel0X 5 5" xfId="48544"/>
    <cellStyle name="SAPBEXHLevel0X 5 6" xfId="48545"/>
    <cellStyle name="SAPBEXHLevel0X 5 7" xfId="48546"/>
    <cellStyle name="SAPBEXHLevel0X 5 8" xfId="48547"/>
    <cellStyle name="SAPBEXHLevel0X 5 9" xfId="48548"/>
    <cellStyle name="SAPBEXHLevel0X 6" xfId="48549"/>
    <cellStyle name="SAPBEXHLevel0X 6 10" xfId="48550"/>
    <cellStyle name="SAPBEXHLevel0X 6 11" xfId="48551"/>
    <cellStyle name="SAPBEXHLevel0X 6 12" xfId="48552"/>
    <cellStyle name="SAPBEXHLevel0X 6 13" xfId="48553"/>
    <cellStyle name="SAPBEXHLevel0X 6 14" xfId="48554"/>
    <cellStyle name="SAPBEXHLevel0X 6 15" xfId="48555"/>
    <cellStyle name="SAPBEXHLevel0X 6 16" xfId="48556"/>
    <cellStyle name="SAPBEXHLevel0X 6 17" xfId="48557"/>
    <cellStyle name="SAPBEXHLevel0X 6 18" xfId="48558"/>
    <cellStyle name="SAPBEXHLevel0X 6 19" xfId="48559"/>
    <cellStyle name="SAPBEXHLevel0X 6 2" xfId="48560"/>
    <cellStyle name="SAPBEXHLevel0X 6 2 2" xfId="48561"/>
    <cellStyle name="SAPBEXHLevel0X 6 20" xfId="48562"/>
    <cellStyle name="SAPBEXHLevel0X 6 3" xfId="48563"/>
    <cellStyle name="SAPBEXHLevel0X 6 4" xfId="48564"/>
    <cellStyle name="SAPBEXHLevel0X 6 5" xfId="48565"/>
    <cellStyle name="SAPBEXHLevel0X 6 6" xfId="48566"/>
    <cellStyle name="SAPBEXHLevel0X 6 7" xfId="48567"/>
    <cellStyle name="SAPBEXHLevel0X 6 8" xfId="48568"/>
    <cellStyle name="SAPBEXHLevel0X 6 9" xfId="48569"/>
    <cellStyle name="SAPBEXHLevel0X 7" xfId="48570"/>
    <cellStyle name="SAPBEXHLevel0X 7 10" xfId="48571"/>
    <cellStyle name="SAPBEXHLevel0X 7 11" xfId="48572"/>
    <cellStyle name="SAPBEXHLevel0X 7 12" xfId="48573"/>
    <cellStyle name="SAPBEXHLevel0X 7 13" xfId="48574"/>
    <cellStyle name="SAPBEXHLevel0X 7 14" xfId="48575"/>
    <cellStyle name="SAPBEXHLevel0X 7 15" xfId="48576"/>
    <cellStyle name="SAPBEXHLevel0X 7 16" xfId="48577"/>
    <cellStyle name="SAPBEXHLevel0X 7 17" xfId="48578"/>
    <cellStyle name="SAPBEXHLevel0X 7 18" xfId="48579"/>
    <cellStyle name="SAPBEXHLevel0X 7 19" xfId="48580"/>
    <cellStyle name="SAPBEXHLevel0X 7 2" xfId="48581"/>
    <cellStyle name="SAPBEXHLevel0X 7 3" xfId="48582"/>
    <cellStyle name="SAPBEXHLevel0X 7 4" xfId="48583"/>
    <cellStyle name="SAPBEXHLevel0X 7 5" xfId="48584"/>
    <cellStyle name="SAPBEXHLevel0X 7 6" xfId="48585"/>
    <cellStyle name="SAPBEXHLevel0X 7 7" xfId="48586"/>
    <cellStyle name="SAPBEXHLevel0X 7 8" xfId="48587"/>
    <cellStyle name="SAPBEXHLevel0X 7 9" xfId="48588"/>
    <cellStyle name="SAPBEXHLevel0X 8" xfId="48589"/>
    <cellStyle name="SAPBEXHLevel0X 9" xfId="48590"/>
    <cellStyle name="SAPBEXHLevel0X_2009 KPB Tax Workpapers" xfId="48591"/>
    <cellStyle name="SAPBEXHLevel1" xfId="48592"/>
    <cellStyle name="SAPBEXHLevel1 10" xfId="48593"/>
    <cellStyle name="SAPBEXHLevel1 11" xfId="48594"/>
    <cellStyle name="SAPBEXHLevel1 12" xfId="48595"/>
    <cellStyle name="SAPBEXHLevel1 13" xfId="48596"/>
    <cellStyle name="SAPBEXHLevel1 14" xfId="48597"/>
    <cellStyle name="SAPBEXHLevel1 15" xfId="48598"/>
    <cellStyle name="SAPBEXHLevel1 16" xfId="48599"/>
    <cellStyle name="SAPBEXHLevel1 17" xfId="48600"/>
    <cellStyle name="SAPBEXHLevel1 18" xfId="48601"/>
    <cellStyle name="SAPBEXHLevel1 19" xfId="51109"/>
    <cellStyle name="SAPBEXHLevel1 2" xfId="48602"/>
    <cellStyle name="SAPBEXHLevel1 2 10" xfId="48603"/>
    <cellStyle name="SAPBEXHLevel1 2 11" xfId="48604"/>
    <cellStyle name="SAPBEXHLevel1 2 12" xfId="48605"/>
    <cellStyle name="SAPBEXHLevel1 2 13" xfId="51110"/>
    <cellStyle name="SAPBEXHLevel1 2 2" xfId="48606"/>
    <cellStyle name="SAPBEXHLevel1 2 2 2" xfId="48607"/>
    <cellStyle name="SAPBEXHLevel1 2 2 3" xfId="48608"/>
    <cellStyle name="SAPBEXHLevel1 2 2 4" xfId="48609"/>
    <cellStyle name="SAPBEXHLevel1 2 3" xfId="48610"/>
    <cellStyle name="SAPBEXHLevel1 2 4" xfId="48611"/>
    <cellStyle name="SAPBEXHLevel1 2 5" xfId="48612"/>
    <cellStyle name="SAPBEXHLevel1 2 6" xfId="48613"/>
    <cellStyle name="SAPBEXHLevel1 2 7" xfId="48614"/>
    <cellStyle name="SAPBEXHLevel1 2 8" xfId="48615"/>
    <cellStyle name="SAPBEXHLevel1 2 9" xfId="48616"/>
    <cellStyle name="SAPBEXHLevel1 3" xfId="48617"/>
    <cellStyle name="SAPBEXHLevel1 3 2" xfId="48618"/>
    <cellStyle name="SAPBEXHLevel1 3 2 2" xfId="48619"/>
    <cellStyle name="SAPBEXHLevel1 3 3" xfId="48620"/>
    <cellStyle name="SAPBEXHLevel1 3 4" xfId="48621"/>
    <cellStyle name="SAPBEXHLevel1 3 5" xfId="48622"/>
    <cellStyle name="SAPBEXHLevel1 3 6" xfId="48623"/>
    <cellStyle name="SAPBEXHLevel1 3 7" xfId="48624"/>
    <cellStyle name="SAPBEXHLevel1 3 8" xfId="48625"/>
    <cellStyle name="SAPBEXHLevel1 3 9" xfId="48626"/>
    <cellStyle name="SAPBEXHLevel1 4" xfId="48627"/>
    <cellStyle name="SAPBEXHLevel1 4 2" xfId="48628"/>
    <cellStyle name="SAPBEXHLevel1 4 3" xfId="48629"/>
    <cellStyle name="SAPBEXHLevel1 4 4" xfId="48630"/>
    <cellStyle name="SAPBEXHLevel1 4 5" xfId="48631"/>
    <cellStyle name="SAPBEXHLevel1 4 6" xfId="48632"/>
    <cellStyle name="SAPBEXHLevel1 4 7" xfId="48633"/>
    <cellStyle name="SAPBEXHLevel1 4 8" xfId="48634"/>
    <cellStyle name="SAPBEXHLevel1 4 9" xfId="48635"/>
    <cellStyle name="SAPBEXHLevel1 5" xfId="48636"/>
    <cellStyle name="SAPBEXHLevel1 5 10" xfId="48637"/>
    <cellStyle name="SAPBEXHLevel1 5 11" xfId="48638"/>
    <cellStyle name="SAPBEXHLevel1 5 12" xfId="48639"/>
    <cellStyle name="SAPBEXHLevel1 5 13" xfId="48640"/>
    <cellStyle name="SAPBEXHLevel1 5 14" xfId="48641"/>
    <cellStyle name="SAPBEXHLevel1 5 15" xfId="48642"/>
    <cellStyle name="SAPBEXHLevel1 5 16" xfId="48643"/>
    <cellStyle name="SAPBEXHLevel1 5 17" xfId="48644"/>
    <cellStyle name="SAPBEXHLevel1 5 18" xfId="48645"/>
    <cellStyle name="SAPBEXHLevel1 5 19" xfId="48646"/>
    <cellStyle name="SAPBEXHLevel1 5 2" xfId="48647"/>
    <cellStyle name="SAPBEXHLevel1 5 3" xfId="48648"/>
    <cellStyle name="SAPBEXHLevel1 5 4" xfId="48649"/>
    <cellStyle name="SAPBEXHLevel1 5 5" xfId="48650"/>
    <cellStyle name="SAPBEXHLevel1 5 6" xfId="48651"/>
    <cellStyle name="SAPBEXHLevel1 5 7" xfId="48652"/>
    <cellStyle name="SAPBEXHLevel1 5 8" xfId="48653"/>
    <cellStyle name="SAPBEXHLevel1 5 9" xfId="48654"/>
    <cellStyle name="SAPBEXHLevel1 6" xfId="48655"/>
    <cellStyle name="SAPBEXHLevel1 6 10" xfId="48656"/>
    <cellStyle name="SAPBEXHLevel1 6 11" xfId="48657"/>
    <cellStyle name="SAPBEXHLevel1 6 12" xfId="48658"/>
    <cellStyle name="SAPBEXHLevel1 6 13" xfId="48659"/>
    <cellStyle name="SAPBEXHLevel1 6 14" xfId="48660"/>
    <cellStyle name="SAPBEXHLevel1 6 15" xfId="48661"/>
    <cellStyle name="SAPBEXHLevel1 6 16" xfId="48662"/>
    <cellStyle name="SAPBEXHLevel1 6 17" xfId="48663"/>
    <cellStyle name="SAPBEXHLevel1 6 18" xfId="48664"/>
    <cellStyle name="SAPBEXHLevel1 6 19" xfId="48665"/>
    <cellStyle name="SAPBEXHLevel1 6 2" xfId="48666"/>
    <cellStyle name="SAPBEXHLevel1 6 3" xfId="48667"/>
    <cellStyle name="SAPBEXHLevel1 6 4" xfId="48668"/>
    <cellStyle name="SAPBEXHLevel1 6 5" xfId="48669"/>
    <cellStyle name="SAPBEXHLevel1 6 6" xfId="48670"/>
    <cellStyle name="SAPBEXHLevel1 6 7" xfId="48671"/>
    <cellStyle name="SAPBEXHLevel1 6 8" xfId="48672"/>
    <cellStyle name="SAPBEXHLevel1 6 9" xfId="48673"/>
    <cellStyle name="SAPBEXHLevel1 7" xfId="48674"/>
    <cellStyle name="SAPBEXHLevel1 7 10" xfId="48675"/>
    <cellStyle name="SAPBEXHLevel1 7 11" xfId="48676"/>
    <cellStyle name="SAPBEXHLevel1 7 12" xfId="48677"/>
    <cellStyle name="SAPBEXHLevel1 7 13" xfId="48678"/>
    <cellStyle name="SAPBEXHLevel1 7 14" xfId="48679"/>
    <cellStyle name="SAPBEXHLevel1 7 15" xfId="48680"/>
    <cellStyle name="SAPBEXHLevel1 7 16" xfId="48681"/>
    <cellStyle name="SAPBEXHLevel1 7 17" xfId="48682"/>
    <cellStyle name="SAPBEXHLevel1 7 18" xfId="48683"/>
    <cellStyle name="SAPBEXHLevel1 7 19" xfId="48684"/>
    <cellStyle name="SAPBEXHLevel1 7 2" xfId="48685"/>
    <cellStyle name="SAPBEXHLevel1 7 20" xfId="48686"/>
    <cellStyle name="SAPBEXHLevel1 7 3" xfId="48687"/>
    <cellStyle name="SAPBEXHLevel1 7 4" xfId="48688"/>
    <cellStyle name="SAPBEXHLevel1 7 5" xfId="48689"/>
    <cellStyle name="SAPBEXHLevel1 7 6" xfId="48690"/>
    <cellStyle name="SAPBEXHLevel1 7 7" xfId="48691"/>
    <cellStyle name="SAPBEXHLevel1 7 8" xfId="48692"/>
    <cellStyle name="SAPBEXHLevel1 7 9" xfId="48693"/>
    <cellStyle name="SAPBEXHLevel1 8" xfId="48694"/>
    <cellStyle name="SAPBEXHLevel1 8 2" xfId="48695"/>
    <cellStyle name="SAPBEXHLevel1 8 3" xfId="48696"/>
    <cellStyle name="SAPBEXHLevel1 9" xfId="48697"/>
    <cellStyle name="SAPBEXHLevel1_2009 KPB Tax Workpapers" xfId="48698"/>
    <cellStyle name="SAPBEXHLevel1X" xfId="48699"/>
    <cellStyle name="SAPBEXHLevel1X 10" xfId="48700"/>
    <cellStyle name="SAPBEXHLevel1X 11" xfId="48701"/>
    <cellStyle name="SAPBEXHLevel1X 12" xfId="48702"/>
    <cellStyle name="SAPBEXHLevel1X 13" xfId="48703"/>
    <cellStyle name="SAPBEXHLevel1X 14" xfId="48704"/>
    <cellStyle name="SAPBEXHLevel1X 15" xfId="48705"/>
    <cellStyle name="SAPBEXHLevel1X 16" xfId="48706"/>
    <cellStyle name="SAPBEXHLevel1X 17" xfId="48707"/>
    <cellStyle name="SAPBEXHLevel1X 18" xfId="48708"/>
    <cellStyle name="SAPBEXHLevel1X 19" xfId="48709"/>
    <cellStyle name="SAPBEXHLevel1X 2" xfId="48710"/>
    <cellStyle name="SAPBEXHLevel1X 2 10" xfId="48711"/>
    <cellStyle name="SAPBEXHLevel1X 2 11" xfId="48712"/>
    <cellStyle name="SAPBEXHLevel1X 2 12" xfId="48713"/>
    <cellStyle name="SAPBEXHLevel1X 2 2" xfId="48714"/>
    <cellStyle name="SAPBEXHLevel1X 2 2 2" xfId="48715"/>
    <cellStyle name="SAPBEXHLevel1X 2 2 3" xfId="48716"/>
    <cellStyle name="SAPBEXHLevel1X 2 2 4" xfId="48717"/>
    <cellStyle name="SAPBEXHLevel1X 2 3" xfId="48718"/>
    <cellStyle name="SAPBEXHLevel1X 2 3 2" xfId="48719"/>
    <cellStyle name="SAPBEXHLevel1X 2 4" xfId="48720"/>
    <cellStyle name="SAPBEXHLevel1X 2 4 2" xfId="48721"/>
    <cellStyle name="SAPBEXHLevel1X 2 5" xfId="48722"/>
    <cellStyle name="SAPBEXHLevel1X 2 6" xfId="48723"/>
    <cellStyle name="SAPBEXHLevel1X 2 7" xfId="48724"/>
    <cellStyle name="SAPBEXHLevel1X 2 8" xfId="48725"/>
    <cellStyle name="SAPBEXHLevel1X 2 9" xfId="48726"/>
    <cellStyle name="SAPBEXHLevel1X 20" xfId="48727"/>
    <cellStyle name="SAPBEXHLevel1X 21" xfId="51111"/>
    <cellStyle name="SAPBEXHLevel1X 3" xfId="48728"/>
    <cellStyle name="SAPBEXHLevel1X 3 10" xfId="48729"/>
    <cellStyle name="SAPBEXHLevel1X 3 2" xfId="48730"/>
    <cellStyle name="SAPBEXHLevel1X 3 2 2" xfId="48731"/>
    <cellStyle name="SAPBEXHLevel1X 3 2 3" xfId="48732"/>
    <cellStyle name="SAPBEXHLevel1X 3 2 4" xfId="48733"/>
    <cellStyle name="SAPBEXHLevel1X 3 3" xfId="48734"/>
    <cellStyle name="SAPBEXHLevel1X 3 4" xfId="48735"/>
    <cellStyle name="SAPBEXHLevel1X 3 5" xfId="48736"/>
    <cellStyle name="SAPBEXHLevel1X 3 6" xfId="48737"/>
    <cellStyle name="SAPBEXHLevel1X 3 7" xfId="48738"/>
    <cellStyle name="SAPBEXHLevel1X 3 8" xfId="48739"/>
    <cellStyle name="SAPBEXHLevel1X 3 9" xfId="48740"/>
    <cellStyle name="SAPBEXHLevel1X 4" xfId="48741"/>
    <cellStyle name="SAPBEXHLevel1X 4 10" xfId="48742"/>
    <cellStyle name="SAPBEXHLevel1X 4 2" xfId="48743"/>
    <cellStyle name="SAPBEXHLevel1X 4 2 2" xfId="48744"/>
    <cellStyle name="SAPBEXHLevel1X 4 3" xfId="48745"/>
    <cellStyle name="SAPBEXHLevel1X 4 4" xfId="48746"/>
    <cellStyle name="SAPBEXHLevel1X 4 5" xfId="48747"/>
    <cellStyle name="SAPBEXHLevel1X 4 6" xfId="48748"/>
    <cellStyle name="SAPBEXHLevel1X 4 7" xfId="48749"/>
    <cellStyle name="SAPBEXHLevel1X 4 8" xfId="48750"/>
    <cellStyle name="SAPBEXHLevel1X 4 9" xfId="48751"/>
    <cellStyle name="SAPBEXHLevel1X 5" xfId="48752"/>
    <cellStyle name="SAPBEXHLevel1X 5 10" xfId="48753"/>
    <cellStyle name="SAPBEXHLevel1X 5 11" xfId="48754"/>
    <cellStyle name="SAPBEXHLevel1X 5 12" xfId="48755"/>
    <cellStyle name="SAPBEXHLevel1X 5 13" xfId="48756"/>
    <cellStyle name="SAPBEXHLevel1X 5 14" xfId="48757"/>
    <cellStyle name="SAPBEXHLevel1X 5 15" xfId="48758"/>
    <cellStyle name="SAPBEXHLevel1X 5 16" xfId="48759"/>
    <cellStyle name="SAPBEXHLevel1X 5 17" xfId="48760"/>
    <cellStyle name="SAPBEXHLevel1X 5 18" xfId="48761"/>
    <cellStyle name="SAPBEXHLevel1X 5 19" xfId="48762"/>
    <cellStyle name="SAPBEXHLevel1X 5 2" xfId="48763"/>
    <cellStyle name="SAPBEXHLevel1X 5 2 2" xfId="48764"/>
    <cellStyle name="SAPBEXHLevel1X 5 20" xfId="48765"/>
    <cellStyle name="SAPBEXHLevel1X 5 3" xfId="48766"/>
    <cellStyle name="SAPBEXHLevel1X 5 4" xfId="48767"/>
    <cellStyle name="SAPBEXHLevel1X 5 5" xfId="48768"/>
    <cellStyle name="SAPBEXHLevel1X 5 6" xfId="48769"/>
    <cellStyle name="SAPBEXHLevel1X 5 7" xfId="48770"/>
    <cellStyle name="SAPBEXHLevel1X 5 8" xfId="48771"/>
    <cellStyle name="SAPBEXHLevel1X 5 9" xfId="48772"/>
    <cellStyle name="SAPBEXHLevel1X 6" xfId="48773"/>
    <cellStyle name="SAPBEXHLevel1X 6 10" xfId="48774"/>
    <cellStyle name="SAPBEXHLevel1X 6 11" xfId="48775"/>
    <cellStyle name="SAPBEXHLevel1X 6 12" xfId="48776"/>
    <cellStyle name="SAPBEXHLevel1X 6 13" xfId="48777"/>
    <cellStyle name="SAPBEXHLevel1X 6 14" xfId="48778"/>
    <cellStyle name="SAPBEXHLevel1X 6 15" xfId="48779"/>
    <cellStyle name="SAPBEXHLevel1X 6 16" xfId="48780"/>
    <cellStyle name="SAPBEXHLevel1X 6 17" xfId="48781"/>
    <cellStyle name="SAPBEXHLevel1X 6 18" xfId="48782"/>
    <cellStyle name="SAPBEXHLevel1X 6 19" xfId="48783"/>
    <cellStyle name="SAPBEXHLevel1X 6 2" xfId="48784"/>
    <cellStyle name="SAPBEXHLevel1X 6 2 2" xfId="48785"/>
    <cellStyle name="SAPBEXHLevel1X 6 3" xfId="48786"/>
    <cellStyle name="SAPBEXHLevel1X 6 4" xfId="48787"/>
    <cellStyle name="SAPBEXHLevel1X 6 5" xfId="48788"/>
    <cellStyle name="SAPBEXHLevel1X 6 6" xfId="48789"/>
    <cellStyle name="SAPBEXHLevel1X 6 7" xfId="48790"/>
    <cellStyle name="SAPBEXHLevel1X 6 8" xfId="48791"/>
    <cellStyle name="SAPBEXHLevel1X 6 9" xfId="48792"/>
    <cellStyle name="SAPBEXHLevel1X 7" xfId="48793"/>
    <cellStyle name="SAPBEXHLevel1X 7 10" xfId="48794"/>
    <cellStyle name="SAPBEXHLevel1X 7 11" xfId="48795"/>
    <cellStyle name="SAPBEXHLevel1X 7 12" xfId="48796"/>
    <cellStyle name="SAPBEXHLevel1X 7 13" xfId="48797"/>
    <cellStyle name="SAPBEXHLevel1X 7 14" xfId="48798"/>
    <cellStyle name="SAPBEXHLevel1X 7 15" xfId="48799"/>
    <cellStyle name="SAPBEXHLevel1X 7 16" xfId="48800"/>
    <cellStyle name="SAPBEXHLevel1X 7 17" xfId="48801"/>
    <cellStyle name="SAPBEXHLevel1X 7 18" xfId="48802"/>
    <cellStyle name="SAPBEXHLevel1X 7 2" xfId="48803"/>
    <cellStyle name="SAPBEXHLevel1X 7 3" xfId="48804"/>
    <cellStyle name="SAPBEXHLevel1X 7 4" xfId="48805"/>
    <cellStyle name="SAPBEXHLevel1X 7 5" xfId="48806"/>
    <cellStyle name="SAPBEXHLevel1X 7 6" xfId="48807"/>
    <cellStyle name="SAPBEXHLevel1X 7 7" xfId="48808"/>
    <cellStyle name="SAPBEXHLevel1X 7 8" xfId="48809"/>
    <cellStyle name="SAPBEXHLevel1X 7 9" xfId="48810"/>
    <cellStyle name="SAPBEXHLevel1X 8" xfId="48811"/>
    <cellStyle name="SAPBEXHLevel1X 9" xfId="48812"/>
    <cellStyle name="SAPBEXHLevel1X_2009 KPB Tax Workpapers" xfId="48813"/>
    <cellStyle name="SAPBEXHLevel2" xfId="48814"/>
    <cellStyle name="SAPBEXHLevel2 10" xfId="48815"/>
    <cellStyle name="SAPBEXHLevel2 11" xfId="48816"/>
    <cellStyle name="SAPBEXHLevel2 12" xfId="48817"/>
    <cellStyle name="SAPBEXHLevel2 13" xfId="48818"/>
    <cellStyle name="SAPBEXHLevel2 14" xfId="48819"/>
    <cellStyle name="SAPBEXHLevel2 15" xfId="48820"/>
    <cellStyle name="SAPBEXHLevel2 16" xfId="48821"/>
    <cellStyle name="SAPBEXHLevel2 17" xfId="48822"/>
    <cellStyle name="SAPBEXHLevel2 18" xfId="48823"/>
    <cellStyle name="SAPBEXHLevel2 19" xfId="51112"/>
    <cellStyle name="SAPBEXHLevel2 2" xfId="48824"/>
    <cellStyle name="SAPBEXHLevel2 2 10" xfId="48825"/>
    <cellStyle name="SAPBEXHLevel2 2 11" xfId="48826"/>
    <cellStyle name="SAPBEXHLevel2 2 12" xfId="48827"/>
    <cellStyle name="SAPBEXHLevel2 2 13" xfId="51113"/>
    <cellStyle name="SAPBEXHLevel2 2 2" xfId="48828"/>
    <cellStyle name="SAPBEXHLevel2 2 2 2" xfId="48829"/>
    <cellStyle name="SAPBEXHLevel2 2 2 3" xfId="48830"/>
    <cellStyle name="SAPBEXHLevel2 2 2 4" xfId="48831"/>
    <cellStyle name="SAPBEXHLevel2 2 3" xfId="48832"/>
    <cellStyle name="SAPBEXHLevel2 2 4" xfId="48833"/>
    <cellStyle name="SAPBEXHLevel2 2 5" xfId="48834"/>
    <cellStyle name="SAPBEXHLevel2 2 6" xfId="48835"/>
    <cellStyle name="SAPBEXHLevel2 2 7" xfId="48836"/>
    <cellStyle name="SAPBEXHLevel2 2 8" xfId="48837"/>
    <cellStyle name="SAPBEXHLevel2 2 9" xfId="48838"/>
    <cellStyle name="SAPBEXHLevel2 3" xfId="48839"/>
    <cellStyle name="SAPBEXHLevel2 3 2" xfId="48840"/>
    <cellStyle name="SAPBEXHLevel2 3 2 2" xfId="48841"/>
    <cellStyle name="SAPBEXHLevel2 3 3" xfId="48842"/>
    <cellStyle name="SAPBEXHLevel2 3 4" xfId="48843"/>
    <cellStyle name="SAPBEXHLevel2 3 5" xfId="48844"/>
    <cellStyle name="SAPBEXHLevel2 3 6" xfId="48845"/>
    <cellStyle name="SAPBEXHLevel2 3 7" xfId="48846"/>
    <cellStyle name="SAPBEXHLevel2 3 8" xfId="48847"/>
    <cellStyle name="SAPBEXHLevel2 3 9" xfId="48848"/>
    <cellStyle name="SAPBEXHLevel2 4" xfId="48849"/>
    <cellStyle name="SAPBEXHLevel2 4 2" xfId="48850"/>
    <cellStyle name="SAPBEXHLevel2 4 3" xfId="48851"/>
    <cellStyle name="SAPBEXHLevel2 4 4" xfId="48852"/>
    <cellStyle name="SAPBEXHLevel2 4 5" xfId="48853"/>
    <cellStyle name="SAPBEXHLevel2 4 6" xfId="48854"/>
    <cellStyle name="SAPBEXHLevel2 4 7" xfId="48855"/>
    <cellStyle name="SAPBEXHLevel2 4 8" xfId="48856"/>
    <cellStyle name="SAPBEXHLevel2 4 9" xfId="48857"/>
    <cellStyle name="SAPBEXHLevel2 5" xfId="48858"/>
    <cellStyle name="SAPBEXHLevel2 5 10" xfId="48859"/>
    <cellStyle name="SAPBEXHLevel2 5 11" xfId="48860"/>
    <cellStyle name="SAPBEXHLevel2 5 12" xfId="48861"/>
    <cellStyle name="SAPBEXHLevel2 5 13" xfId="48862"/>
    <cellStyle name="SAPBEXHLevel2 5 14" xfId="48863"/>
    <cellStyle name="SAPBEXHLevel2 5 15" xfId="48864"/>
    <cellStyle name="SAPBEXHLevel2 5 16" xfId="48865"/>
    <cellStyle name="SAPBEXHLevel2 5 17" xfId="48866"/>
    <cellStyle name="SAPBEXHLevel2 5 18" xfId="48867"/>
    <cellStyle name="SAPBEXHLevel2 5 19" xfId="48868"/>
    <cellStyle name="SAPBEXHLevel2 5 2" xfId="48869"/>
    <cellStyle name="SAPBEXHLevel2 5 3" xfId="48870"/>
    <cellStyle name="SAPBEXHLevel2 5 4" xfId="48871"/>
    <cellStyle name="SAPBEXHLevel2 5 5" xfId="48872"/>
    <cellStyle name="SAPBEXHLevel2 5 6" xfId="48873"/>
    <cellStyle name="SAPBEXHLevel2 5 7" xfId="48874"/>
    <cellStyle name="SAPBEXHLevel2 5 8" xfId="48875"/>
    <cellStyle name="SAPBEXHLevel2 5 9" xfId="48876"/>
    <cellStyle name="SAPBEXHLevel2 6" xfId="48877"/>
    <cellStyle name="SAPBEXHLevel2 6 10" xfId="48878"/>
    <cellStyle name="SAPBEXHLevel2 6 11" xfId="48879"/>
    <cellStyle name="SAPBEXHLevel2 6 12" xfId="48880"/>
    <cellStyle name="SAPBEXHLevel2 6 13" xfId="48881"/>
    <cellStyle name="SAPBEXHLevel2 6 14" xfId="48882"/>
    <cellStyle name="SAPBEXHLevel2 6 15" xfId="48883"/>
    <cellStyle name="SAPBEXHLevel2 6 16" xfId="48884"/>
    <cellStyle name="SAPBEXHLevel2 6 17" xfId="48885"/>
    <cellStyle name="SAPBEXHLevel2 6 18" xfId="48886"/>
    <cellStyle name="SAPBEXHLevel2 6 19" xfId="48887"/>
    <cellStyle name="SAPBEXHLevel2 6 2" xfId="48888"/>
    <cellStyle name="SAPBEXHLevel2 6 3" xfId="48889"/>
    <cellStyle name="SAPBEXHLevel2 6 4" xfId="48890"/>
    <cellStyle name="SAPBEXHLevel2 6 5" xfId="48891"/>
    <cellStyle name="SAPBEXHLevel2 6 6" xfId="48892"/>
    <cellStyle name="SAPBEXHLevel2 6 7" xfId="48893"/>
    <cellStyle name="SAPBEXHLevel2 6 8" xfId="48894"/>
    <cellStyle name="SAPBEXHLevel2 6 9" xfId="48895"/>
    <cellStyle name="SAPBEXHLevel2 7" xfId="48896"/>
    <cellStyle name="SAPBEXHLevel2 7 10" xfId="48897"/>
    <cellStyle name="SAPBEXHLevel2 7 11" xfId="48898"/>
    <cellStyle name="SAPBEXHLevel2 7 12" xfId="48899"/>
    <cellStyle name="SAPBEXHLevel2 7 13" xfId="48900"/>
    <cellStyle name="SAPBEXHLevel2 7 14" xfId="48901"/>
    <cellStyle name="SAPBEXHLevel2 7 15" xfId="48902"/>
    <cellStyle name="SAPBEXHLevel2 7 16" xfId="48903"/>
    <cellStyle name="SAPBEXHLevel2 7 17" xfId="48904"/>
    <cellStyle name="SAPBEXHLevel2 7 18" xfId="48905"/>
    <cellStyle name="SAPBEXHLevel2 7 19" xfId="48906"/>
    <cellStyle name="SAPBEXHLevel2 7 2" xfId="48907"/>
    <cellStyle name="SAPBEXHLevel2 7 20" xfId="48908"/>
    <cellStyle name="SAPBEXHLevel2 7 3" xfId="48909"/>
    <cellStyle name="SAPBEXHLevel2 7 4" xfId="48910"/>
    <cellStyle name="SAPBEXHLevel2 7 5" xfId="48911"/>
    <cellStyle name="SAPBEXHLevel2 7 6" xfId="48912"/>
    <cellStyle name="SAPBEXHLevel2 7 7" xfId="48913"/>
    <cellStyle name="SAPBEXHLevel2 7 8" xfId="48914"/>
    <cellStyle name="SAPBEXHLevel2 7 9" xfId="48915"/>
    <cellStyle name="SAPBEXHLevel2 8" xfId="48916"/>
    <cellStyle name="SAPBEXHLevel2 8 2" xfId="48917"/>
    <cellStyle name="SAPBEXHLevel2 8 3" xfId="48918"/>
    <cellStyle name="SAPBEXHLevel2 9" xfId="48919"/>
    <cellStyle name="SAPBEXHLevel2_2009 KPB Tax Workpapers" xfId="48920"/>
    <cellStyle name="SAPBEXHLevel2X" xfId="48921"/>
    <cellStyle name="SAPBEXHLevel2X 10" xfId="48922"/>
    <cellStyle name="SAPBEXHLevel2X 11" xfId="48923"/>
    <cellStyle name="SAPBEXHLevel2X 12" xfId="48924"/>
    <cellStyle name="SAPBEXHLevel2X 13" xfId="48925"/>
    <cellStyle name="SAPBEXHLevel2X 14" xfId="48926"/>
    <cellStyle name="SAPBEXHLevel2X 15" xfId="48927"/>
    <cellStyle name="SAPBEXHLevel2X 16" xfId="48928"/>
    <cellStyle name="SAPBEXHLevel2X 17" xfId="48929"/>
    <cellStyle name="SAPBEXHLevel2X 18" xfId="48930"/>
    <cellStyle name="SAPBEXHLevel2X 19" xfId="48931"/>
    <cellStyle name="SAPBEXHLevel2X 2" xfId="48932"/>
    <cellStyle name="SAPBEXHLevel2X 2 10" xfId="48933"/>
    <cellStyle name="SAPBEXHLevel2X 2 11" xfId="48934"/>
    <cellStyle name="SAPBEXHLevel2X 2 12" xfId="48935"/>
    <cellStyle name="SAPBEXHLevel2X 2 2" xfId="48936"/>
    <cellStyle name="SAPBEXHLevel2X 2 2 2" xfId="48937"/>
    <cellStyle name="SAPBEXHLevel2X 2 2 3" xfId="48938"/>
    <cellStyle name="SAPBEXHLevel2X 2 2 4" xfId="48939"/>
    <cellStyle name="SAPBEXHLevel2X 2 3" xfId="48940"/>
    <cellStyle name="SAPBEXHLevel2X 2 3 2" xfId="48941"/>
    <cellStyle name="SAPBEXHLevel2X 2 4" xfId="48942"/>
    <cellStyle name="SAPBEXHLevel2X 2 4 2" xfId="48943"/>
    <cellStyle name="SAPBEXHLevel2X 2 5" xfId="48944"/>
    <cellStyle name="SAPBEXHLevel2X 2 6" xfId="48945"/>
    <cellStyle name="SAPBEXHLevel2X 2 7" xfId="48946"/>
    <cellStyle name="SAPBEXHLevel2X 2 8" xfId="48947"/>
    <cellStyle name="SAPBEXHLevel2X 2 9" xfId="48948"/>
    <cellStyle name="SAPBEXHLevel2X 20" xfId="48949"/>
    <cellStyle name="SAPBEXHLevel2X 21" xfId="51114"/>
    <cellStyle name="SAPBEXHLevel2X 3" xfId="48950"/>
    <cellStyle name="SAPBEXHLevel2X 3 10" xfId="48951"/>
    <cellStyle name="SAPBEXHLevel2X 3 2" xfId="48952"/>
    <cellStyle name="SAPBEXHLevel2X 3 2 2" xfId="48953"/>
    <cellStyle name="SAPBEXHLevel2X 3 2 3" xfId="48954"/>
    <cellStyle name="SAPBEXHLevel2X 3 2 4" xfId="48955"/>
    <cellStyle name="SAPBEXHLevel2X 3 3" xfId="48956"/>
    <cellStyle name="SAPBEXHLevel2X 3 4" xfId="48957"/>
    <cellStyle name="SAPBEXHLevel2X 3 5" xfId="48958"/>
    <cellStyle name="SAPBEXHLevel2X 3 6" xfId="48959"/>
    <cellStyle name="SAPBEXHLevel2X 3 7" xfId="48960"/>
    <cellStyle name="SAPBEXHLevel2X 3 8" xfId="48961"/>
    <cellStyle name="SAPBEXHLevel2X 3 9" xfId="48962"/>
    <cellStyle name="SAPBEXHLevel2X 4" xfId="48963"/>
    <cellStyle name="SAPBEXHLevel2X 4 10" xfId="48964"/>
    <cellStyle name="SAPBEXHLevel2X 4 2" xfId="48965"/>
    <cellStyle name="SAPBEXHLevel2X 4 2 2" xfId="48966"/>
    <cellStyle name="SAPBEXHLevel2X 4 3" xfId="48967"/>
    <cellStyle name="SAPBEXHLevel2X 4 4" xfId="48968"/>
    <cellStyle name="SAPBEXHLevel2X 4 5" xfId="48969"/>
    <cellStyle name="SAPBEXHLevel2X 4 6" xfId="48970"/>
    <cellStyle name="SAPBEXHLevel2X 4 7" xfId="48971"/>
    <cellStyle name="SAPBEXHLevel2X 4 8" xfId="48972"/>
    <cellStyle name="SAPBEXHLevel2X 4 9" xfId="48973"/>
    <cellStyle name="SAPBEXHLevel2X 5" xfId="48974"/>
    <cellStyle name="SAPBEXHLevel2X 5 10" xfId="48975"/>
    <cellStyle name="SAPBEXHLevel2X 5 11" xfId="48976"/>
    <cellStyle name="SAPBEXHLevel2X 5 12" xfId="48977"/>
    <cellStyle name="SAPBEXHLevel2X 5 13" xfId="48978"/>
    <cellStyle name="SAPBEXHLevel2X 5 14" xfId="48979"/>
    <cellStyle name="SAPBEXHLevel2X 5 15" xfId="48980"/>
    <cellStyle name="SAPBEXHLevel2X 5 16" xfId="48981"/>
    <cellStyle name="SAPBEXHLevel2X 5 17" xfId="48982"/>
    <cellStyle name="SAPBEXHLevel2X 5 18" xfId="48983"/>
    <cellStyle name="SAPBEXHLevel2X 5 19" xfId="48984"/>
    <cellStyle name="SAPBEXHLevel2X 5 2" xfId="48985"/>
    <cellStyle name="SAPBEXHLevel2X 5 2 2" xfId="48986"/>
    <cellStyle name="SAPBEXHLevel2X 5 20" xfId="48987"/>
    <cellStyle name="SAPBEXHLevel2X 5 3" xfId="48988"/>
    <cellStyle name="SAPBEXHLevel2X 5 4" xfId="48989"/>
    <cellStyle name="SAPBEXHLevel2X 5 5" xfId="48990"/>
    <cellStyle name="SAPBEXHLevel2X 5 6" xfId="48991"/>
    <cellStyle name="SAPBEXHLevel2X 5 7" xfId="48992"/>
    <cellStyle name="SAPBEXHLevel2X 5 8" xfId="48993"/>
    <cellStyle name="SAPBEXHLevel2X 5 9" xfId="48994"/>
    <cellStyle name="SAPBEXHLevel2X 6" xfId="48995"/>
    <cellStyle name="SAPBEXHLevel2X 6 10" xfId="48996"/>
    <cellStyle name="SAPBEXHLevel2X 6 11" xfId="48997"/>
    <cellStyle name="SAPBEXHLevel2X 6 12" xfId="48998"/>
    <cellStyle name="SAPBEXHLevel2X 6 13" xfId="48999"/>
    <cellStyle name="SAPBEXHLevel2X 6 14" xfId="49000"/>
    <cellStyle name="SAPBEXHLevel2X 6 15" xfId="49001"/>
    <cellStyle name="SAPBEXHLevel2X 6 16" xfId="49002"/>
    <cellStyle name="SAPBEXHLevel2X 6 17" xfId="49003"/>
    <cellStyle name="SAPBEXHLevel2X 6 18" xfId="49004"/>
    <cellStyle name="SAPBEXHLevel2X 6 19" xfId="49005"/>
    <cellStyle name="SAPBEXHLevel2X 6 2" xfId="49006"/>
    <cellStyle name="SAPBEXHLevel2X 6 2 2" xfId="49007"/>
    <cellStyle name="SAPBEXHLevel2X 6 3" xfId="49008"/>
    <cellStyle name="SAPBEXHLevel2X 6 4" xfId="49009"/>
    <cellStyle name="SAPBEXHLevel2X 6 5" xfId="49010"/>
    <cellStyle name="SAPBEXHLevel2X 6 6" xfId="49011"/>
    <cellStyle name="SAPBEXHLevel2X 6 7" xfId="49012"/>
    <cellStyle name="SAPBEXHLevel2X 6 8" xfId="49013"/>
    <cellStyle name="SAPBEXHLevel2X 6 9" xfId="49014"/>
    <cellStyle name="SAPBEXHLevel2X 7" xfId="49015"/>
    <cellStyle name="SAPBEXHLevel2X 7 10" xfId="49016"/>
    <cellStyle name="SAPBEXHLevel2X 7 11" xfId="49017"/>
    <cellStyle name="SAPBEXHLevel2X 7 12" xfId="49018"/>
    <cellStyle name="SAPBEXHLevel2X 7 13" xfId="49019"/>
    <cellStyle name="SAPBEXHLevel2X 7 14" xfId="49020"/>
    <cellStyle name="SAPBEXHLevel2X 7 15" xfId="49021"/>
    <cellStyle name="SAPBEXHLevel2X 7 16" xfId="49022"/>
    <cellStyle name="SAPBEXHLevel2X 7 17" xfId="49023"/>
    <cellStyle name="SAPBEXHLevel2X 7 18" xfId="49024"/>
    <cellStyle name="SAPBEXHLevel2X 7 2" xfId="49025"/>
    <cellStyle name="SAPBEXHLevel2X 7 3" xfId="49026"/>
    <cellStyle name="SAPBEXHLevel2X 7 4" xfId="49027"/>
    <cellStyle name="SAPBEXHLevel2X 7 5" xfId="49028"/>
    <cellStyle name="SAPBEXHLevel2X 7 6" xfId="49029"/>
    <cellStyle name="SAPBEXHLevel2X 7 7" xfId="49030"/>
    <cellStyle name="SAPBEXHLevel2X 7 8" xfId="49031"/>
    <cellStyle name="SAPBEXHLevel2X 7 9" xfId="49032"/>
    <cellStyle name="SAPBEXHLevel2X 8" xfId="49033"/>
    <cellStyle name="SAPBEXHLevel2X 9" xfId="49034"/>
    <cellStyle name="SAPBEXHLevel2X_2009 KPB Tax Workpapers" xfId="49035"/>
    <cellStyle name="SAPBEXHLevel3" xfId="49036"/>
    <cellStyle name="SAPBEXHLevel3 10" xfId="49037"/>
    <cellStyle name="SAPBEXHLevel3 11" xfId="49038"/>
    <cellStyle name="SAPBEXHLevel3 12" xfId="49039"/>
    <cellStyle name="SAPBEXHLevel3 13" xfId="49040"/>
    <cellStyle name="SAPBEXHLevel3 14" xfId="49041"/>
    <cellStyle name="SAPBEXHLevel3 15" xfId="49042"/>
    <cellStyle name="SAPBEXHLevel3 16" xfId="49043"/>
    <cellStyle name="SAPBEXHLevel3 17" xfId="49044"/>
    <cellStyle name="SAPBEXHLevel3 18" xfId="49045"/>
    <cellStyle name="SAPBEXHLevel3 2" xfId="49046"/>
    <cellStyle name="SAPBEXHLevel3 2 10" xfId="49047"/>
    <cellStyle name="SAPBEXHLevel3 2 11" xfId="49048"/>
    <cellStyle name="SAPBEXHLevel3 2 12" xfId="49049"/>
    <cellStyle name="SAPBEXHLevel3 2 13" xfId="49050"/>
    <cellStyle name="SAPBEXHLevel3 2 14" xfId="49051"/>
    <cellStyle name="SAPBEXHLevel3 2 2" xfId="49052"/>
    <cellStyle name="SAPBEXHLevel3 2 2 2" xfId="49053"/>
    <cellStyle name="SAPBEXHLevel3 2 2 3" xfId="49054"/>
    <cellStyle name="SAPBEXHLevel3 2 3" xfId="49055"/>
    <cellStyle name="SAPBEXHLevel3 2 4" xfId="49056"/>
    <cellStyle name="SAPBEXHLevel3 2 5" xfId="49057"/>
    <cellStyle name="SAPBEXHLevel3 2 6" xfId="49058"/>
    <cellStyle name="SAPBEXHLevel3 2 7" xfId="49059"/>
    <cellStyle name="SAPBEXHLevel3 2 8" xfId="49060"/>
    <cellStyle name="SAPBEXHLevel3 2 9" xfId="49061"/>
    <cellStyle name="SAPBEXHLevel3 3" xfId="49062"/>
    <cellStyle name="SAPBEXHLevel3 3 2" xfId="49063"/>
    <cellStyle name="SAPBEXHLevel3 3 2 2" xfId="49064"/>
    <cellStyle name="SAPBEXHLevel3 3 3" xfId="49065"/>
    <cellStyle name="SAPBEXHLevel3 3 4" xfId="49066"/>
    <cellStyle name="SAPBEXHLevel3 3 5" xfId="49067"/>
    <cellStyle name="SAPBEXHLevel3 3 6" xfId="49068"/>
    <cellStyle name="SAPBEXHLevel3 3 7" xfId="49069"/>
    <cellStyle name="SAPBEXHLevel3 3 8" xfId="49070"/>
    <cellStyle name="SAPBEXHLevel3 3 9" xfId="49071"/>
    <cellStyle name="SAPBEXHLevel3 4" xfId="49072"/>
    <cellStyle name="SAPBEXHLevel3 4 2" xfId="49073"/>
    <cellStyle name="SAPBEXHLevel3 4 3" xfId="49074"/>
    <cellStyle name="SAPBEXHLevel3 4 4" xfId="49075"/>
    <cellStyle name="SAPBEXHLevel3 4 5" xfId="49076"/>
    <cellStyle name="SAPBEXHLevel3 4 6" xfId="49077"/>
    <cellStyle name="SAPBEXHLevel3 4 7" xfId="49078"/>
    <cellStyle name="SAPBEXHLevel3 4 8" xfId="49079"/>
    <cellStyle name="SAPBEXHLevel3 4 9" xfId="49080"/>
    <cellStyle name="SAPBEXHLevel3 5" xfId="49081"/>
    <cellStyle name="SAPBEXHLevel3 5 10" xfId="49082"/>
    <cellStyle name="SAPBEXHLevel3 5 11" xfId="49083"/>
    <cellStyle name="SAPBEXHLevel3 5 12" xfId="49084"/>
    <cellStyle name="SAPBEXHLevel3 5 13" xfId="49085"/>
    <cellStyle name="SAPBEXHLevel3 5 14" xfId="49086"/>
    <cellStyle name="SAPBEXHLevel3 5 15" xfId="49087"/>
    <cellStyle name="SAPBEXHLevel3 5 16" xfId="49088"/>
    <cellStyle name="SAPBEXHLevel3 5 17" xfId="49089"/>
    <cellStyle name="SAPBEXHLevel3 5 18" xfId="49090"/>
    <cellStyle name="SAPBEXHLevel3 5 19" xfId="49091"/>
    <cellStyle name="SAPBEXHLevel3 5 2" xfId="49092"/>
    <cellStyle name="SAPBEXHLevel3 5 3" xfId="49093"/>
    <cellStyle name="SAPBEXHLevel3 5 4" xfId="49094"/>
    <cellStyle name="SAPBEXHLevel3 5 5" xfId="49095"/>
    <cellStyle name="SAPBEXHLevel3 5 6" xfId="49096"/>
    <cellStyle name="SAPBEXHLevel3 5 7" xfId="49097"/>
    <cellStyle name="SAPBEXHLevel3 5 8" xfId="49098"/>
    <cellStyle name="SAPBEXHLevel3 5 9" xfId="49099"/>
    <cellStyle name="SAPBEXHLevel3 6" xfId="49100"/>
    <cellStyle name="SAPBEXHLevel3 6 10" xfId="49101"/>
    <cellStyle name="SAPBEXHLevel3 6 11" xfId="49102"/>
    <cellStyle name="SAPBEXHLevel3 6 12" xfId="49103"/>
    <cellStyle name="SAPBEXHLevel3 6 13" xfId="49104"/>
    <cellStyle name="SAPBEXHLevel3 6 14" xfId="49105"/>
    <cellStyle name="SAPBEXHLevel3 6 15" xfId="49106"/>
    <cellStyle name="SAPBEXHLevel3 6 16" xfId="49107"/>
    <cellStyle name="SAPBEXHLevel3 6 17" xfId="49108"/>
    <cellStyle name="SAPBEXHLevel3 6 18" xfId="49109"/>
    <cellStyle name="SAPBEXHLevel3 6 19" xfId="49110"/>
    <cellStyle name="SAPBEXHLevel3 6 2" xfId="49111"/>
    <cellStyle name="SAPBEXHLevel3 6 3" xfId="49112"/>
    <cellStyle name="SAPBEXHLevel3 6 4" xfId="49113"/>
    <cellStyle name="SAPBEXHLevel3 6 5" xfId="49114"/>
    <cellStyle name="SAPBEXHLevel3 6 6" xfId="49115"/>
    <cellStyle name="SAPBEXHLevel3 6 7" xfId="49116"/>
    <cellStyle name="SAPBEXHLevel3 6 8" xfId="49117"/>
    <cellStyle name="SAPBEXHLevel3 6 9" xfId="49118"/>
    <cellStyle name="SAPBEXHLevel3 7" xfId="49119"/>
    <cellStyle name="SAPBEXHLevel3 7 10" xfId="49120"/>
    <cellStyle name="SAPBEXHLevel3 7 11" xfId="49121"/>
    <cellStyle name="SAPBEXHLevel3 7 12" xfId="49122"/>
    <cellStyle name="SAPBEXHLevel3 7 13" xfId="49123"/>
    <cellStyle name="SAPBEXHLevel3 7 14" xfId="49124"/>
    <cellStyle name="SAPBEXHLevel3 7 15" xfId="49125"/>
    <cellStyle name="SAPBEXHLevel3 7 16" xfId="49126"/>
    <cellStyle name="SAPBEXHLevel3 7 17" xfId="49127"/>
    <cellStyle name="SAPBEXHLevel3 7 18" xfId="49128"/>
    <cellStyle name="SAPBEXHLevel3 7 19" xfId="49129"/>
    <cellStyle name="SAPBEXHLevel3 7 2" xfId="49130"/>
    <cellStyle name="SAPBEXHLevel3 7 20" xfId="49131"/>
    <cellStyle name="SAPBEXHLevel3 7 3" xfId="49132"/>
    <cellStyle name="SAPBEXHLevel3 7 4" xfId="49133"/>
    <cellStyle name="SAPBEXHLevel3 7 5" xfId="49134"/>
    <cellStyle name="SAPBEXHLevel3 7 6" xfId="49135"/>
    <cellStyle name="SAPBEXHLevel3 7 7" xfId="49136"/>
    <cellStyle name="SAPBEXHLevel3 7 8" xfId="49137"/>
    <cellStyle name="SAPBEXHLevel3 7 9" xfId="49138"/>
    <cellStyle name="SAPBEXHLevel3 8" xfId="49139"/>
    <cellStyle name="SAPBEXHLevel3 8 2" xfId="49140"/>
    <cellStyle name="SAPBEXHLevel3 8 3" xfId="49141"/>
    <cellStyle name="SAPBEXHLevel3 9" xfId="49142"/>
    <cellStyle name="SAPBEXHLevel3_2009 KPB Tax Workpapers" xfId="49143"/>
    <cellStyle name="SAPBEXHLevel3X" xfId="49144"/>
    <cellStyle name="SAPBEXHLevel3X 10" xfId="49145"/>
    <cellStyle name="SAPBEXHLevel3X 11" xfId="49146"/>
    <cellStyle name="SAPBEXHLevel3X 12" xfId="49147"/>
    <cellStyle name="SAPBEXHLevel3X 13" xfId="49148"/>
    <cellStyle name="SAPBEXHLevel3X 14" xfId="49149"/>
    <cellStyle name="SAPBEXHLevel3X 15" xfId="49150"/>
    <cellStyle name="SAPBEXHLevel3X 16" xfId="49151"/>
    <cellStyle name="SAPBEXHLevel3X 17" xfId="49152"/>
    <cellStyle name="SAPBEXHLevel3X 18" xfId="49153"/>
    <cellStyle name="SAPBEXHLevel3X 19" xfId="49154"/>
    <cellStyle name="SAPBEXHLevel3X 2" xfId="49155"/>
    <cellStyle name="SAPBEXHLevel3X 2 10" xfId="49156"/>
    <cellStyle name="SAPBEXHLevel3X 2 11" xfId="49157"/>
    <cellStyle name="SAPBEXHLevel3X 2 12" xfId="49158"/>
    <cellStyle name="SAPBEXHLevel3X 2 2" xfId="49159"/>
    <cellStyle name="SAPBEXHLevel3X 2 2 2" xfId="49160"/>
    <cellStyle name="SAPBEXHLevel3X 2 2 3" xfId="49161"/>
    <cellStyle name="SAPBEXHLevel3X 2 2 4" xfId="49162"/>
    <cellStyle name="SAPBEXHLevel3X 2 3" xfId="49163"/>
    <cellStyle name="SAPBEXHLevel3X 2 3 2" xfId="49164"/>
    <cellStyle name="SAPBEXHLevel3X 2 4" xfId="49165"/>
    <cellStyle name="SAPBEXHLevel3X 2 4 2" xfId="49166"/>
    <cellStyle name="SAPBEXHLevel3X 2 5" xfId="49167"/>
    <cellStyle name="SAPBEXHLevel3X 2 6" xfId="49168"/>
    <cellStyle name="SAPBEXHLevel3X 2 7" xfId="49169"/>
    <cellStyle name="SAPBEXHLevel3X 2 8" xfId="49170"/>
    <cellStyle name="SAPBEXHLevel3X 2 9" xfId="49171"/>
    <cellStyle name="SAPBEXHLevel3X 20" xfId="49172"/>
    <cellStyle name="SAPBEXHLevel3X 21" xfId="51115"/>
    <cellStyle name="SAPBEXHLevel3X 3" xfId="49173"/>
    <cellStyle name="SAPBEXHLevel3X 3 10" xfId="49174"/>
    <cellStyle name="SAPBEXHLevel3X 3 2" xfId="49175"/>
    <cellStyle name="SAPBEXHLevel3X 3 2 2" xfId="49176"/>
    <cellStyle name="SAPBEXHLevel3X 3 2 3" xfId="49177"/>
    <cellStyle name="SAPBEXHLevel3X 3 2 4" xfId="49178"/>
    <cellStyle name="SAPBEXHLevel3X 3 3" xfId="49179"/>
    <cellStyle name="SAPBEXHLevel3X 3 4" xfId="49180"/>
    <cellStyle name="SAPBEXHLevel3X 3 5" xfId="49181"/>
    <cellStyle name="SAPBEXHLevel3X 3 6" xfId="49182"/>
    <cellStyle name="SAPBEXHLevel3X 3 7" xfId="49183"/>
    <cellStyle name="SAPBEXHLevel3X 3 8" xfId="49184"/>
    <cellStyle name="SAPBEXHLevel3X 3 9" xfId="49185"/>
    <cellStyle name="SAPBEXHLevel3X 4" xfId="49186"/>
    <cellStyle name="SAPBEXHLevel3X 4 10" xfId="49187"/>
    <cellStyle name="SAPBEXHLevel3X 4 2" xfId="49188"/>
    <cellStyle name="SAPBEXHLevel3X 4 2 2" xfId="49189"/>
    <cellStyle name="SAPBEXHLevel3X 4 3" xfId="49190"/>
    <cellStyle name="SAPBEXHLevel3X 4 4" xfId="49191"/>
    <cellStyle name="SAPBEXHLevel3X 4 5" xfId="49192"/>
    <cellStyle name="SAPBEXHLevel3X 4 6" xfId="49193"/>
    <cellStyle name="SAPBEXHLevel3X 4 7" xfId="49194"/>
    <cellStyle name="SAPBEXHLevel3X 4 8" xfId="49195"/>
    <cellStyle name="SAPBEXHLevel3X 4 9" xfId="49196"/>
    <cellStyle name="SAPBEXHLevel3X 5" xfId="49197"/>
    <cellStyle name="SAPBEXHLevel3X 5 10" xfId="49198"/>
    <cellStyle name="SAPBEXHLevel3X 5 11" xfId="49199"/>
    <cellStyle name="SAPBEXHLevel3X 5 12" xfId="49200"/>
    <cellStyle name="SAPBEXHLevel3X 5 13" xfId="49201"/>
    <cellStyle name="SAPBEXHLevel3X 5 14" xfId="49202"/>
    <cellStyle name="SAPBEXHLevel3X 5 15" xfId="49203"/>
    <cellStyle name="SAPBEXHLevel3X 5 16" xfId="49204"/>
    <cellStyle name="SAPBEXHLevel3X 5 17" xfId="49205"/>
    <cellStyle name="SAPBEXHLevel3X 5 18" xfId="49206"/>
    <cellStyle name="SAPBEXHLevel3X 5 19" xfId="49207"/>
    <cellStyle name="SAPBEXHLevel3X 5 2" xfId="49208"/>
    <cellStyle name="SAPBEXHLevel3X 5 2 2" xfId="49209"/>
    <cellStyle name="SAPBEXHLevel3X 5 20" xfId="49210"/>
    <cellStyle name="SAPBEXHLevel3X 5 3" xfId="49211"/>
    <cellStyle name="SAPBEXHLevel3X 5 4" xfId="49212"/>
    <cellStyle name="SAPBEXHLevel3X 5 5" xfId="49213"/>
    <cellStyle name="SAPBEXHLevel3X 5 6" xfId="49214"/>
    <cellStyle name="SAPBEXHLevel3X 5 7" xfId="49215"/>
    <cellStyle name="SAPBEXHLevel3X 5 8" xfId="49216"/>
    <cellStyle name="SAPBEXHLevel3X 5 9" xfId="49217"/>
    <cellStyle name="SAPBEXHLevel3X 6" xfId="49218"/>
    <cellStyle name="SAPBEXHLevel3X 6 10" xfId="49219"/>
    <cellStyle name="SAPBEXHLevel3X 6 11" xfId="49220"/>
    <cellStyle name="SAPBEXHLevel3X 6 12" xfId="49221"/>
    <cellStyle name="SAPBEXHLevel3X 6 13" xfId="49222"/>
    <cellStyle name="SAPBEXHLevel3X 6 14" xfId="49223"/>
    <cellStyle name="SAPBEXHLevel3X 6 15" xfId="49224"/>
    <cellStyle name="SAPBEXHLevel3X 6 16" xfId="49225"/>
    <cellStyle name="SAPBEXHLevel3X 6 17" xfId="49226"/>
    <cellStyle name="SAPBEXHLevel3X 6 18" xfId="49227"/>
    <cellStyle name="SAPBEXHLevel3X 6 19" xfId="49228"/>
    <cellStyle name="SAPBEXHLevel3X 6 2" xfId="49229"/>
    <cellStyle name="SAPBEXHLevel3X 6 2 2" xfId="49230"/>
    <cellStyle name="SAPBEXHLevel3X 6 3" xfId="49231"/>
    <cellStyle name="SAPBEXHLevel3X 6 4" xfId="49232"/>
    <cellStyle name="SAPBEXHLevel3X 6 5" xfId="49233"/>
    <cellStyle name="SAPBEXHLevel3X 6 6" xfId="49234"/>
    <cellStyle name="SAPBEXHLevel3X 6 7" xfId="49235"/>
    <cellStyle name="SAPBEXHLevel3X 6 8" xfId="49236"/>
    <cellStyle name="SAPBEXHLevel3X 6 9" xfId="49237"/>
    <cellStyle name="SAPBEXHLevel3X 7" xfId="49238"/>
    <cellStyle name="SAPBEXHLevel3X 7 10" xfId="49239"/>
    <cellStyle name="SAPBEXHLevel3X 7 11" xfId="49240"/>
    <cellStyle name="SAPBEXHLevel3X 7 12" xfId="49241"/>
    <cellStyle name="SAPBEXHLevel3X 7 13" xfId="49242"/>
    <cellStyle name="SAPBEXHLevel3X 7 14" xfId="49243"/>
    <cellStyle name="SAPBEXHLevel3X 7 15" xfId="49244"/>
    <cellStyle name="SAPBEXHLevel3X 7 16" xfId="49245"/>
    <cellStyle name="SAPBEXHLevel3X 7 17" xfId="49246"/>
    <cellStyle name="SAPBEXHLevel3X 7 18" xfId="49247"/>
    <cellStyle name="SAPBEXHLevel3X 7 2" xfId="49248"/>
    <cellStyle name="SAPBEXHLevel3X 7 3" xfId="49249"/>
    <cellStyle name="SAPBEXHLevel3X 7 4" xfId="49250"/>
    <cellStyle name="SAPBEXHLevel3X 7 5" xfId="49251"/>
    <cellStyle name="SAPBEXHLevel3X 7 6" xfId="49252"/>
    <cellStyle name="SAPBEXHLevel3X 7 7" xfId="49253"/>
    <cellStyle name="SAPBEXHLevel3X 7 8" xfId="49254"/>
    <cellStyle name="SAPBEXHLevel3X 7 9" xfId="49255"/>
    <cellStyle name="SAPBEXHLevel3X 8" xfId="49256"/>
    <cellStyle name="SAPBEXHLevel3X 9" xfId="49257"/>
    <cellStyle name="SAPBEXHLevel3X_2009 KPB Tax Workpapers" xfId="49258"/>
    <cellStyle name="SAPBEXinputData" xfId="49259"/>
    <cellStyle name="SAPBEXinputData 2" xfId="49260"/>
    <cellStyle name="SAPBEXinputData 3" xfId="49261"/>
    <cellStyle name="SAPBEXinputData 4" xfId="49262"/>
    <cellStyle name="SAPBEXinputData 5" xfId="51116"/>
    <cellStyle name="SAPBEXItemHeader" xfId="49263"/>
    <cellStyle name="SAPBEXItemHeader 2" xfId="49264"/>
    <cellStyle name="SAPBEXItemHeader 2 2" xfId="49265"/>
    <cellStyle name="SAPBEXItemHeader 3" xfId="49266"/>
    <cellStyle name="SAPBEXItemHeader 3 2" xfId="49267"/>
    <cellStyle name="SAPBEXItemHeader 4" xfId="49268"/>
    <cellStyle name="SAPBEXItemHeader 5" xfId="49269"/>
    <cellStyle name="SAPBEXresData" xfId="49270"/>
    <cellStyle name="SAPBEXresData 2" xfId="49271"/>
    <cellStyle name="SAPBEXresData 2 2" xfId="49272"/>
    <cellStyle name="SAPBEXresData 2 2 2" xfId="49273"/>
    <cellStyle name="SAPBEXresData 2 3" xfId="49274"/>
    <cellStyle name="SAPBEXresData 2 4" xfId="49275"/>
    <cellStyle name="SAPBEXresData 2 5" xfId="49276"/>
    <cellStyle name="SAPBEXresData 2 6" xfId="49277"/>
    <cellStyle name="SAPBEXresData 2 7" xfId="49278"/>
    <cellStyle name="SAPBEXresData 3" xfId="49279"/>
    <cellStyle name="SAPBEXresData 3 2" xfId="49280"/>
    <cellStyle name="SAPBEXresData 3 3" xfId="49281"/>
    <cellStyle name="SAPBEXresData 4" xfId="49282"/>
    <cellStyle name="SAPBEXresData 4 2" xfId="49283"/>
    <cellStyle name="SAPBEXresData 4 3" xfId="49284"/>
    <cellStyle name="SAPBEXresData 5" xfId="49285"/>
    <cellStyle name="SAPBEXresData 6" xfId="49286"/>
    <cellStyle name="SAPBEXresData 7" xfId="49287"/>
    <cellStyle name="SAPBEXresData 8" xfId="51117"/>
    <cellStyle name="SAPBEXresDataEmph" xfId="49288"/>
    <cellStyle name="SAPBEXresDataEmph 2" xfId="49289"/>
    <cellStyle name="SAPBEXresDataEmph 2 2" xfId="49290"/>
    <cellStyle name="SAPBEXresDataEmph 2 2 2" xfId="49291"/>
    <cellStyle name="SAPBEXresDataEmph 2 3" xfId="49292"/>
    <cellStyle name="SAPBEXresDataEmph 2 4" xfId="49293"/>
    <cellStyle name="SAPBEXresDataEmph 2 5" xfId="49294"/>
    <cellStyle name="SAPBEXresDataEmph 2 6" xfId="49295"/>
    <cellStyle name="SAPBEXresDataEmph 2 7" xfId="49296"/>
    <cellStyle name="SAPBEXresDataEmph 3" xfId="49297"/>
    <cellStyle name="SAPBEXresDataEmph 3 2" xfId="49298"/>
    <cellStyle name="SAPBEXresDataEmph 4" xfId="49299"/>
    <cellStyle name="SAPBEXresDataEmph 4 2" xfId="49300"/>
    <cellStyle name="SAPBEXresDataEmph 5" xfId="49301"/>
    <cellStyle name="SAPBEXresDataEmph 6" xfId="49302"/>
    <cellStyle name="SAPBEXresDataEmph 7" xfId="49303"/>
    <cellStyle name="SAPBEXresDataEmph 8" xfId="51118"/>
    <cellStyle name="SAPBEXresItem" xfId="49304"/>
    <cellStyle name="SAPBEXresItem 2" xfId="49305"/>
    <cellStyle name="SAPBEXresItem 2 2" xfId="49306"/>
    <cellStyle name="SAPBEXresItem 2 2 2" xfId="49307"/>
    <cellStyle name="SAPBEXresItem 2 3" xfId="49308"/>
    <cellStyle name="SAPBEXresItem 2 4" xfId="49309"/>
    <cellStyle name="SAPBEXresItem 2 5" xfId="49310"/>
    <cellStyle name="SAPBEXresItem 2 6" xfId="49311"/>
    <cellStyle name="SAPBEXresItem 2 7" xfId="49312"/>
    <cellStyle name="SAPBEXresItem 3" xfId="49313"/>
    <cellStyle name="SAPBEXresItem 3 2" xfId="49314"/>
    <cellStyle name="SAPBEXresItem 3 3" xfId="49315"/>
    <cellStyle name="SAPBEXresItem 4" xfId="49316"/>
    <cellStyle name="SAPBEXresItem 4 2" xfId="49317"/>
    <cellStyle name="SAPBEXresItem 4 3" xfId="49318"/>
    <cellStyle name="SAPBEXresItem 5" xfId="49319"/>
    <cellStyle name="SAPBEXresItem 6" xfId="49320"/>
    <cellStyle name="SAPBEXresItem 7" xfId="49321"/>
    <cellStyle name="SAPBEXresItem 8" xfId="51119"/>
    <cellStyle name="SAPBEXresItemX" xfId="49322"/>
    <cellStyle name="SAPBEXresItemX 2" xfId="49323"/>
    <cellStyle name="SAPBEXresItemX 2 2" xfId="49324"/>
    <cellStyle name="SAPBEXresItemX 2 2 2" xfId="49325"/>
    <cellStyle name="SAPBEXresItemX 2 3" xfId="49326"/>
    <cellStyle name="SAPBEXresItemX 2 4" xfId="49327"/>
    <cellStyle name="SAPBEXresItemX 2 5" xfId="49328"/>
    <cellStyle name="SAPBEXresItemX 2 6" xfId="49329"/>
    <cellStyle name="SAPBEXresItemX 2 7" xfId="49330"/>
    <cellStyle name="SAPBEXresItemX 3" xfId="49331"/>
    <cellStyle name="SAPBEXresItemX 3 2" xfId="49332"/>
    <cellStyle name="SAPBEXresItemX 3 3" xfId="49333"/>
    <cellStyle name="SAPBEXresItemX 4" xfId="49334"/>
    <cellStyle name="SAPBEXresItemX 4 2" xfId="49335"/>
    <cellStyle name="SAPBEXresItemX 4 3" xfId="49336"/>
    <cellStyle name="SAPBEXresItemX 5" xfId="49337"/>
    <cellStyle name="SAPBEXresItemX 6" xfId="49338"/>
    <cellStyle name="SAPBEXresItemX 7" xfId="49339"/>
    <cellStyle name="SAPBEXresItemX 8" xfId="51120"/>
    <cellStyle name="SAPBEXstdData" xfId="49340"/>
    <cellStyle name="SAPBEXstdData 10" xfId="49341"/>
    <cellStyle name="SAPBEXstdData 11" xfId="51121"/>
    <cellStyle name="SAPBEXstdData 2" xfId="49342"/>
    <cellStyle name="SAPBEXstdData 2 2" xfId="49343"/>
    <cellStyle name="SAPBEXstdData 2 2 2" xfId="49344"/>
    <cellStyle name="SAPBEXstdData 2 2 3" xfId="49345"/>
    <cellStyle name="SAPBEXstdData 2 3" xfId="49346"/>
    <cellStyle name="SAPBEXstdData 2 4" xfId="49347"/>
    <cellStyle name="SAPBEXstdData 2 5" xfId="49348"/>
    <cellStyle name="SAPBEXstdData 2 6" xfId="49349"/>
    <cellStyle name="SAPBEXstdData 3" xfId="49350"/>
    <cellStyle name="SAPBEXstdData 4" xfId="49351"/>
    <cellStyle name="SAPBEXstdData 4 2" xfId="49352"/>
    <cellStyle name="SAPBEXstdData 4 2 2" xfId="49353"/>
    <cellStyle name="SAPBEXstdData 4 3" xfId="49354"/>
    <cellStyle name="SAPBEXstdData 4 3 2" xfId="49355"/>
    <cellStyle name="SAPBEXstdData 4 4" xfId="49356"/>
    <cellStyle name="SAPBEXstdData 4 5" xfId="49357"/>
    <cellStyle name="SAPBEXstdData 5" xfId="49358"/>
    <cellStyle name="SAPBEXstdData 5 2" xfId="49359"/>
    <cellStyle name="SAPBEXstdData 5 2 2" xfId="49360"/>
    <cellStyle name="SAPBEXstdData 5 3" xfId="49361"/>
    <cellStyle name="SAPBEXstdData 5 4" xfId="49362"/>
    <cellStyle name="SAPBEXstdData 6" xfId="49363"/>
    <cellStyle name="SAPBEXstdData 6 2" xfId="49364"/>
    <cellStyle name="SAPBEXstdData 6 2 2" xfId="49365"/>
    <cellStyle name="SAPBEXstdData 6 3" xfId="49366"/>
    <cellStyle name="SAPBEXstdData 6 3 2" xfId="49367"/>
    <cellStyle name="SAPBEXstdData 6 4" xfId="49368"/>
    <cellStyle name="SAPBEXstdData 6 5" xfId="49369"/>
    <cellStyle name="SAPBEXstdData 7" xfId="49370"/>
    <cellStyle name="SAPBEXstdData 7 2" xfId="49371"/>
    <cellStyle name="SAPBEXstdData 7 2 2" xfId="49372"/>
    <cellStyle name="SAPBEXstdData 7 3" xfId="49373"/>
    <cellStyle name="SAPBEXstdData 7 3 2" xfId="49374"/>
    <cellStyle name="SAPBEXstdData 7 4" xfId="49375"/>
    <cellStyle name="SAPBEXstdData 7 5" xfId="49376"/>
    <cellStyle name="SAPBEXstdData 8" xfId="49377"/>
    <cellStyle name="SAPBEXstdData 8 2" xfId="49378"/>
    <cellStyle name="SAPBEXstdData 9" xfId="49379"/>
    <cellStyle name="SAPBEXstdData 9 2" xfId="49380"/>
    <cellStyle name="SAPBEXstdData_2009 Entry for FAS 158 USED FOR BOOKING v3" xfId="49381"/>
    <cellStyle name="SAPBEXstdDataEmph" xfId="49382"/>
    <cellStyle name="SAPBEXstdDataEmph 2" xfId="49383"/>
    <cellStyle name="SAPBEXstdDataEmph 2 2" xfId="49384"/>
    <cellStyle name="SAPBEXstdDataEmph 2 2 2" xfId="49385"/>
    <cellStyle name="SAPBEXstdDataEmph 2 3" xfId="49386"/>
    <cellStyle name="SAPBEXstdDataEmph 2 4" xfId="49387"/>
    <cellStyle name="SAPBEXstdDataEmph 2 5" xfId="49388"/>
    <cellStyle name="SAPBEXstdDataEmph 2 6" xfId="49389"/>
    <cellStyle name="SAPBEXstdDataEmph 2 7" xfId="49390"/>
    <cellStyle name="SAPBEXstdDataEmph 3" xfId="49391"/>
    <cellStyle name="SAPBEXstdDataEmph 3 2" xfId="49392"/>
    <cellStyle name="SAPBEXstdDataEmph 3 3" xfId="49393"/>
    <cellStyle name="SAPBEXstdDataEmph 4" xfId="49394"/>
    <cellStyle name="SAPBEXstdDataEmph 4 2" xfId="49395"/>
    <cellStyle name="SAPBEXstdDataEmph 4 3" xfId="49396"/>
    <cellStyle name="SAPBEXstdDataEmph 5" xfId="49397"/>
    <cellStyle name="SAPBEXstdDataEmph 6" xfId="49398"/>
    <cellStyle name="SAPBEXstdDataEmph 7" xfId="49399"/>
    <cellStyle name="SAPBEXstdDataEmph 8" xfId="51122"/>
    <cellStyle name="SAPBEXstdItem" xfId="49400"/>
    <cellStyle name="SAPBEXstdItem 10" xfId="51123"/>
    <cellStyle name="SAPBEXstdItem 2" xfId="49401"/>
    <cellStyle name="SAPBEXstdItem 2 2" xfId="49402"/>
    <cellStyle name="SAPBEXstdItem 2 3" xfId="49403"/>
    <cellStyle name="SAPBEXstdItem 2 3 2" xfId="49404"/>
    <cellStyle name="SAPBEXstdItem 2 3 3" xfId="49405"/>
    <cellStyle name="SAPBEXstdItem 2 4" xfId="49406"/>
    <cellStyle name="SAPBEXstdItem 2 4 2" xfId="49407"/>
    <cellStyle name="SAPBEXstdItem 2 5" xfId="49408"/>
    <cellStyle name="SAPBEXstdItem 3" xfId="49409"/>
    <cellStyle name="SAPBEXstdItem 3 2" xfId="49410"/>
    <cellStyle name="SAPBEXstdItem 4" xfId="49411"/>
    <cellStyle name="SAPBEXstdItem 4 2" xfId="49412"/>
    <cellStyle name="SAPBEXstdItem 4 2 2" xfId="49413"/>
    <cellStyle name="SAPBEXstdItem 4 2 3" xfId="49414"/>
    <cellStyle name="SAPBEXstdItem 4 3" xfId="49415"/>
    <cellStyle name="SAPBEXstdItem 4 4" xfId="49416"/>
    <cellStyle name="SAPBEXstdItem 5" xfId="49417"/>
    <cellStyle name="SAPBEXstdItem 5 2" xfId="49418"/>
    <cellStyle name="SAPBEXstdItem 5 2 2" xfId="49419"/>
    <cellStyle name="SAPBEXstdItem 5 3" xfId="49420"/>
    <cellStyle name="SAPBEXstdItem 5 3 2" xfId="49421"/>
    <cellStyle name="SAPBEXstdItem 5 4" xfId="49422"/>
    <cellStyle name="SAPBEXstdItem 5 5" xfId="49423"/>
    <cellStyle name="SAPBEXstdItem 6" xfId="49424"/>
    <cellStyle name="SAPBEXstdItem 6 2" xfId="49425"/>
    <cellStyle name="SAPBEXstdItem 6 2 2" xfId="49426"/>
    <cellStyle name="SAPBEXstdItem 6 3" xfId="49427"/>
    <cellStyle name="SAPBEXstdItem 6 3 2" xfId="49428"/>
    <cellStyle name="SAPBEXstdItem 6 4" xfId="49429"/>
    <cellStyle name="SAPBEXstdItem 6 5" xfId="49430"/>
    <cellStyle name="SAPBEXstdItem 7" xfId="49431"/>
    <cellStyle name="SAPBEXstdItem 7 2" xfId="49432"/>
    <cellStyle name="SAPBEXstdItem 8" xfId="49433"/>
    <cellStyle name="SAPBEXstdItem 8 2" xfId="49434"/>
    <cellStyle name="SAPBEXstdItem 9" xfId="49435"/>
    <cellStyle name="SAPBEXstdItem_09TQ16" xfId="49436"/>
    <cellStyle name="SAPBEXstdItemX" xfId="49437"/>
    <cellStyle name="SAPBEXstdItemX 10" xfId="51124"/>
    <cellStyle name="SAPBEXstdItemX 2" xfId="49438"/>
    <cellStyle name="SAPBEXstdItemX 2 2" xfId="49439"/>
    <cellStyle name="SAPBEXstdItemX 2 2 2" xfId="49440"/>
    <cellStyle name="SAPBEXstdItemX 2 2 2 2" xfId="49441"/>
    <cellStyle name="SAPBEXstdItemX 2 2 2 3" xfId="49442"/>
    <cellStyle name="SAPBEXstdItemX 2 2 3" xfId="49443"/>
    <cellStyle name="SAPBEXstdItemX 2 2 4" xfId="49444"/>
    <cellStyle name="SAPBEXstdItemX 2 3" xfId="49445"/>
    <cellStyle name="SAPBEXstdItemX 2 4" xfId="49446"/>
    <cellStyle name="SAPBEXstdItemX 2 5" xfId="49447"/>
    <cellStyle name="SAPBEXstdItemX 2 6" xfId="49448"/>
    <cellStyle name="SAPBEXstdItemX 2 7" xfId="51125"/>
    <cellStyle name="SAPBEXstdItemX 3" xfId="49449"/>
    <cellStyle name="SAPBEXstdItemX 4" xfId="49450"/>
    <cellStyle name="SAPBEXstdItemX 5" xfId="49451"/>
    <cellStyle name="SAPBEXstdItemX 5 2" xfId="49452"/>
    <cellStyle name="SAPBEXstdItemX 6" xfId="49453"/>
    <cellStyle name="SAPBEXstdItemX 7" xfId="49454"/>
    <cellStyle name="SAPBEXstdItemX 7 2" xfId="49455"/>
    <cellStyle name="SAPBEXstdItemX 8" xfId="49456"/>
    <cellStyle name="SAPBEXstdItemX 8 2" xfId="49457"/>
    <cellStyle name="SAPBEXstdItemX 9" xfId="49458"/>
    <cellStyle name="SAPBEXstdItemX_09TQ16" xfId="49459"/>
    <cellStyle name="SAPBEXtitle" xfId="49460"/>
    <cellStyle name="SAPBEXtitle 10" xfId="51126"/>
    <cellStyle name="SAPBEXtitle 2" xfId="49461"/>
    <cellStyle name="SAPBEXtitle 2 2" xfId="49462"/>
    <cellStyle name="SAPBEXtitle 2 3" xfId="49463"/>
    <cellStyle name="SAPBEXtitle 2 4" xfId="49464"/>
    <cellStyle name="SAPBEXtitle 2 5" xfId="49465"/>
    <cellStyle name="SAPBEXtitle 2 6" xfId="49466"/>
    <cellStyle name="SAPBEXtitle 2 7" xfId="49467"/>
    <cellStyle name="SAPBEXtitle 2 8" xfId="49468"/>
    <cellStyle name="SAPBEXtitle 2 9" xfId="49469"/>
    <cellStyle name="SAPBEXtitle 3" xfId="49470"/>
    <cellStyle name="SAPBEXtitle 3 2" xfId="49471"/>
    <cellStyle name="SAPBEXtitle 3 3" xfId="49472"/>
    <cellStyle name="SAPBEXtitle 3 4" xfId="49473"/>
    <cellStyle name="SAPBEXtitle 3 5" xfId="49474"/>
    <cellStyle name="SAPBEXtitle 3 6" xfId="49475"/>
    <cellStyle name="SAPBEXtitle 3 7" xfId="49476"/>
    <cellStyle name="SAPBEXtitle 3 8" xfId="49477"/>
    <cellStyle name="SAPBEXtitle 4" xfId="49478"/>
    <cellStyle name="SAPBEXtitle 4 2" xfId="49479"/>
    <cellStyle name="SAPBEXtitle 5" xfId="49480"/>
    <cellStyle name="SAPBEXtitle 5 2" xfId="49481"/>
    <cellStyle name="SAPBEXtitle 6" xfId="49482"/>
    <cellStyle name="SAPBEXtitle 7" xfId="49483"/>
    <cellStyle name="SAPBEXtitle 7 2" xfId="49484"/>
    <cellStyle name="SAPBEXtitle 8" xfId="49485"/>
    <cellStyle name="SAPBEXtitle 8 2" xfId="49486"/>
    <cellStyle name="SAPBEXtitle 9" xfId="49487"/>
    <cellStyle name="SAPBEXtitle_09TQ16" xfId="49488"/>
    <cellStyle name="SAPBEXunassignedItem" xfId="49489"/>
    <cellStyle name="SAPBEXunassignedItem 2" xfId="49490"/>
    <cellStyle name="SAPBEXunassignedItem 3" xfId="49491"/>
    <cellStyle name="SAPBEXundefined" xfId="49492"/>
    <cellStyle name="SAPBEXundefined 10" xfId="49493"/>
    <cellStyle name="SAPBEXundefined 11" xfId="51127"/>
    <cellStyle name="SAPBEXundefined 2" xfId="49494"/>
    <cellStyle name="SAPBEXundefined 2 2" xfId="49495"/>
    <cellStyle name="SAPBEXundefined 2 2 2" xfId="49496"/>
    <cellStyle name="SAPBEXundefined 2 2 3" xfId="49497"/>
    <cellStyle name="SAPBEXundefined 2 3" xfId="49498"/>
    <cellStyle name="SAPBEXundefined 2 4" xfId="49499"/>
    <cellStyle name="SAPBEXundefined 2 5" xfId="49500"/>
    <cellStyle name="SAPBEXundefined 2 6" xfId="49501"/>
    <cellStyle name="SAPBEXundefined 3" xfId="49502"/>
    <cellStyle name="SAPBEXundefined 3 2" xfId="49503"/>
    <cellStyle name="SAPBEXundefined 4" xfId="49504"/>
    <cellStyle name="SAPBEXundefined 5" xfId="49505"/>
    <cellStyle name="SAPBEXundefined 5 2" xfId="49506"/>
    <cellStyle name="SAPBEXundefined 6" xfId="49507"/>
    <cellStyle name="SAPBEXundefined 7" xfId="49508"/>
    <cellStyle name="SAPBEXundefined 8" xfId="49509"/>
    <cellStyle name="SAPBEXundefined 8 2" xfId="49510"/>
    <cellStyle name="SAPBEXundefined 9" xfId="49511"/>
    <cellStyle name="SAPBEXundefined 9 2" xfId="49512"/>
    <cellStyle name="SAPBEXundefined_2009 KPB Tax Workpapers" xfId="49513"/>
    <cellStyle name="SAPBorder" xfId="49514"/>
    <cellStyle name="SAPDataCell" xfId="49515"/>
    <cellStyle name="SAPDataTotalCell" xfId="49516"/>
    <cellStyle name="SAPDimensionCell" xfId="49517"/>
    <cellStyle name="SAPEditableDataCell" xfId="49518"/>
    <cellStyle name="SAPEditableDataTotalCell" xfId="49519"/>
    <cellStyle name="SAPEmphasized" xfId="49520"/>
    <cellStyle name="SAPEmphasizedTotal" xfId="49521"/>
    <cellStyle name="SAPExceptionLevel1" xfId="49522"/>
    <cellStyle name="SAPExceptionLevel2" xfId="49523"/>
    <cellStyle name="SAPExceptionLevel3" xfId="49524"/>
    <cellStyle name="SAPExceptionLevel4" xfId="49525"/>
    <cellStyle name="SAPExceptionLevel5" xfId="49526"/>
    <cellStyle name="SAPExceptionLevel6" xfId="49527"/>
    <cellStyle name="SAPExceptionLevel7" xfId="49528"/>
    <cellStyle name="SAPExceptionLevel8" xfId="49529"/>
    <cellStyle name="SAPExceptionLevel9" xfId="49530"/>
    <cellStyle name="SAPHierarchyCell0" xfId="49531"/>
    <cellStyle name="SAPHierarchyCell1" xfId="49532"/>
    <cellStyle name="SAPHierarchyCell2" xfId="49533"/>
    <cellStyle name="SAPHierarchyCell3" xfId="49534"/>
    <cellStyle name="SAPHierarchyCell4" xfId="49535"/>
    <cellStyle name="SAPLockedDataCell" xfId="49536"/>
    <cellStyle name="SAPLockedDataTotalCell" xfId="49537"/>
    <cellStyle name="SAPMemberCell" xfId="49538"/>
    <cellStyle name="SAPMemberTotalCell" xfId="49539"/>
    <cellStyle name="SAPReadonlyDataCell" xfId="49540"/>
    <cellStyle name="SAPReadonlyDataTotalCell" xfId="49541"/>
    <cellStyle name="Section Heading-Large" xfId="49542"/>
    <cellStyle name="Section Heading-Small" xfId="49543"/>
    <cellStyle name="SEM-BPS-data" xfId="49544"/>
    <cellStyle name="SEM-BPS-head" xfId="49545"/>
    <cellStyle name="SEM-BPS-headdata" xfId="49546"/>
    <cellStyle name="SEM-BPS-headdata 2" xfId="49547"/>
    <cellStyle name="SEM-BPS-headkey" xfId="49548"/>
    <cellStyle name="SEM-BPS-input-on" xfId="49549"/>
    <cellStyle name="SEM-BPS-input-on 2" xfId="49550"/>
    <cellStyle name="SEM-BPS-key" xfId="49551"/>
    <cellStyle name="SEM-BPS-sub1" xfId="49552"/>
    <cellStyle name="SEM-BPS-sub2" xfId="49553"/>
    <cellStyle name="SEM-BPS-total" xfId="49554"/>
    <cellStyle name="Shade Black" xfId="49555"/>
    <cellStyle name="Shaded" xfId="49556"/>
    <cellStyle name="Shading" xfId="49557"/>
    <cellStyle name="Share Price_inputs" xfId="49558"/>
    <cellStyle name="Sheet Title" xfId="49559"/>
    <cellStyle name="ShOut" xfId="49560"/>
    <cellStyle name="ShOut 10" xfId="49561"/>
    <cellStyle name="ShOut 11" xfId="49562"/>
    <cellStyle name="ShOut 12" xfId="49563"/>
    <cellStyle name="ShOut 13" xfId="49564"/>
    <cellStyle name="ShOut 14" xfId="49565"/>
    <cellStyle name="ShOut 15" xfId="49566"/>
    <cellStyle name="ShOut 16" xfId="49567"/>
    <cellStyle name="ShOut 17" xfId="49568"/>
    <cellStyle name="ShOut 18" xfId="49569"/>
    <cellStyle name="ShOut 19" xfId="49570"/>
    <cellStyle name="ShOut 2" xfId="49571"/>
    <cellStyle name="ShOut 20" xfId="49572"/>
    <cellStyle name="ShOut 3" xfId="49573"/>
    <cellStyle name="ShOut 4" xfId="49574"/>
    <cellStyle name="ShOut 5" xfId="49575"/>
    <cellStyle name="ShOut 6" xfId="49576"/>
    <cellStyle name="ShOut 7" xfId="49577"/>
    <cellStyle name="ShOut 8" xfId="49578"/>
    <cellStyle name="ShOut 9" xfId="49579"/>
    <cellStyle name="SMALL HEADINGS" xfId="49580"/>
    <cellStyle name="SPECIAL3" xfId="49581"/>
    <cellStyle name="SPECIAL4" xfId="49582"/>
    <cellStyle name="SPOl" xfId="49583"/>
    <cellStyle name="Standaard_laroux" xfId="49584"/>
    <cellStyle name="Standard_Anpassen der Amortisation" xfId="49585"/>
    <cellStyle name="STYL1 - Style1" xfId="49586"/>
    <cellStyle name="STYL1 - Style1 10" xfId="49587"/>
    <cellStyle name="STYL1 - Style1 11" xfId="49588"/>
    <cellStyle name="STYL1 - Style1 12" xfId="49589"/>
    <cellStyle name="STYL1 - Style1 13" xfId="49590"/>
    <cellStyle name="STYL1 - Style1 14" xfId="49591"/>
    <cellStyle name="STYL1 - Style1 15" xfId="49592"/>
    <cellStyle name="STYL1 - Style1 16" xfId="49593"/>
    <cellStyle name="STYL1 - Style1 17" xfId="49594"/>
    <cellStyle name="STYL1 - Style1 18" xfId="49595"/>
    <cellStyle name="STYL1 - Style1 19" xfId="49596"/>
    <cellStyle name="STYL1 - Style1 2" xfId="49597"/>
    <cellStyle name="STYL1 - Style1 20" xfId="49598"/>
    <cellStyle name="STYL1 - Style1 3" xfId="49599"/>
    <cellStyle name="STYL1 - Style1 4" xfId="49600"/>
    <cellStyle name="STYL1 - Style1 5" xfId="49601"/>
    <cellStyle name="STYL1 - Style1 6" xfId="49602"/>
    <cellStyle name="STYL1 - Style1 7" xfId="49603"/>
    <cellStyle name="STYL1 - Style1 8" xfId="49604"/>
    <cellStyle name="STYL1 - Style1 9" xfId="49605"/>
    <cellStyle name="Style 1" xfId="49606"/>
    <cellStyle name="Style 1 10" xfId="49607"/>
    <cellStyle name="Style 1 11" xfId="49608"/>
    <cellStyle name="Style 1 12" xfId="49609"/>
    <cellStyle name="Style 1 13" xfId="49610"/>
    <cellStyle name="Style 1 14" xfId="49611"/>
    <cellStyle name="Style 1 15" xfId="49612"/>
    <cellStyle name="Style 1 16" xfId="49613"/>
    <cellStyle name="Style 1 17" xfId="49614"/>
    <cellStyle name="Style 1 18" xfId="49615"/>
    <cellStyle name="Style 1 19" xfId="49616"/>
    <cellStyle name="Style 1 2" xfId="49617"/>
    <cellStyle name="Style 1 2 2" xfId="49618"/>
    <cellStyle name="Style 1 2 3" xfId="49619"/>
    <cellStyle name="Style 1 2 4" xfId="49620"/>
    <cellStyle name="Style 1 2 5" xfId="49621"/>
    <cellStyle name="Style 1 2 6" xfId="49622"/>
    <cellStyle name="Style 1 2 7" xfId="49623"/>
    <cellStyle name="Style 1 2 8" xfId="49624"/>
    <cellStyle name="Style 1 20" xfId="49625"/>
    <cellStyle name="Style 1 21" xfId="49626"/>
    <cellStyle name="Style 1 3" xfId="49627"/>
    <cellStyle name="Style 1 3 2" xfId="49628"/>
    <cellStyle name="Style 1 3 3" xfId="49629"/>
    <cellStyle name="Style 1 3 4" xfId="49630"/>
    <cellStyle name="Style 1 3 5" xfId="49631"/>
    <cellStyle name="Style 1 3 6" xfId="49632"/>
    <cellStyle name="Style 1 3 7" xfId="49633"/>
    <cellStyle name="Style 1 3 8" xfId="49634"/>
    <cellStyle name="Style 1 4" xfId="49635"/>
    <cellStyle name="Style 1 4 2" xfId="49636"/>
    <cellStyle name="Style 1 4 3" xfId="49637"/>
    <cellStyle name="Style 1 4 4" xfId="49638"/>
    <cellStyle name="Style 1 4 5" xfId="49639"/>
    <cellStyle name="Style 1 4 6" xfId="49640"/>
    <cellStyle name="Style 1 4 7" xfId="49641"/>
    <cellStyle name="Style 1 4 8" xfId="49642"/>
    <cellStyle name="Style 1 5" xfId="49643"/>
    <cellStyle name="Style 1 5 10" xfId="49644"/>
    <cellStyle name="Style 1 5 11" xfId="49645"/>
    <cellStyle name="Style 1 5 12" xfId="49646"/>
    <cellStyle name="Style 1 5 13" xfId="49647"/>
    <cellStyle name="Style 1 5 14" xfId="49648"/>
    <cellStyle name="Style 1 5 15" xfId="49649"/>
    <cellStyle name="Style 1 5 16" xfId="49650"/>
    <cellStyle name="Style 1 5 17" xfId="49651"/>
    <cellStyle name="Style 1 5 18" xfId="49652"/>
    <cellStyle name="Style 1 5 2" xfId="49653"/>
    <cellStyle name="Style 1 5 3" xfId="49654"/>
    <cellStyle name="Style 1 5 4" xfId="49655"/>
    <cellStyle name="Style 1 5 5" xfId="49656"/>
    <cellStyle name="Style 1 5 6" xfId="49657"/>
    <cellStyle name="Style 1 5 7" xfId="49658"/>
    <cellStyle name="Style 1 5 8" xfId="49659"/>
    <cellStyle name="Style 1 5 9" xfId="49660"/>
    <cellStyle name="Style 1 6" xfId="49661"/>
    <cellStyle name="Style 1 6 10" xfId="49662"/>
    <cellStyle name="Style 1 6 11" xfId="49663"/>
    <cellStyle name="Style 1 6 12" xfId="49664"/>
    <cellStyle name="Style 1 6 13" xfId="49665"/>
    <cellStyle name="Style 1 6 14" xfId="49666"/>
    <cellStyle name="Style 1 6 15" xfId="49667"/>
    <cellStyle name="Style 1 6 16" xfId="49668"/>
    <cellStyle name="Style 1 6 17" xfId="49669"/>
    <cellStyle name="Style 1 6 18" xfId="49670"/>
    <cellStyle name="Style 1 6 2" xfId="49671"/>
    <cellStyle name="Style 1 6 3" xfId="49672"/>
    <cellStyle name="Style 1 6 4" xfId="49673"/>
    <cellStyle name="Style 1 6 5" xfId="49674"/>
    <cellStyle name="Style 1 6 6" xfId="49675"/>
    <cellStyle name="Style 1 6 7" xfId="49676"/>
    <cellStyle name="Style 1 6 8" xfId="49677"/>
    <cellStyle name="Style 1 6 9" xfId="49678"/>
    <cellStyle name="Style 1 7" xfId="49679"/>
    <cellStyle name="Style 1 7 10" xfId="49680"/>
    <cellStyle name="Style 1 7 11" xfId="49681"/>
    <cellStyle name="Style 1 7 12" xfId="49682"/>
    <cellStyle name="Style 1 7 13" xfId="49683"/>
    <cellStyle name="Style 1 7 14" xfId="49684"/>
    <cellStyle name="Style 1 7 15" xfId="49685"/>
    <cellStyle name="Style 1 7 16" xfId="49686"/>
    <cellStyle name="Style 1 7 17" xfId="49687"/>
    <cellStyle name="Style 1 7 18" xfId="49688"/>
    <cellStyle name="Style 1 7 2" xfId="49689"/>
    <cellStyle name="Style 1 7 3" xfId="49690"/>
    <cellStyle name="Style 1 7 4" xfId="49691"/>
    <cellStyle name="Style 1 7 5" xfId="49692"/>
    <cellStyle name="Style 1 7 6" xfId="49693"/>
    <cellStyle name="Style 1 7 7" xfId="49694"/>
    <cellStyle name="Style 1 7 8" xfId="49695"/>
    <cellStyle name="Style 1 7 9" xfId="49696"/>
    <cellStyle name="Style 1 8" xfId="49697"/>
    <cellStyle name="Style 1 9" xfId="49698"/>
    <cellStyle name="Style 1_Final 2009 tax workpapers" xfId="49699"/>
    <cellStyle name="Style 10" xfId="49700"/>
    <cellStyle name="Style 10 10" xfId="49701"/>
    <cellStyle name="Style 10 11" xfId="49702"/>
    <cellStyle name="Style 10 12" xfId="49703"/>
    <cellStyle name="Style 10 13" xfId="49704"/>
    <cellStyle name="Style 10 14" xfId="49705"/>
    <cellStyle name="Style 10 15" xfId="49706"/>
    <cellStyle name="Style 10 16" xfId="49707"/>
    <cellStyle name="Style 10 17" xfId="49708"/>
    <cellStyle name="Style 10 18" xfId="49709"/>
    <cellStyle name="Style 10 19" xfId="49710"/>
    <cellStyle name="Style 10 2" xfId="49711"/>
    <cellStyle name="Style 10 20" xfId="49712"/>
    <cellStyle name="Style 10 3" xfId="49713"/>
    <cellStyle name="Style 10 4" xfId="49714"/>
    <cellStyle name="Style 10 5" xfId="49715"/>
    <cellStyle name="Style 10 6" xfId="49716"/>
    <cellStyle name="Style 10 7" xfId="49717"/>
    <cellStyle name="Style 10 8" xfId="49718"/>
    <cellStyle name="Style 10 9" xfId="49719"/>
    <cellStyle name="Style 11" xfId="49720"/>
    <cellStyle name="Style 11 10" xfId="49721"/>
    <cellStyle name="Style 11 11" xfId="49722"/>
    <cellStyle name="Style 11 12" xfId="49723"/>
    <cellStyle name="Style 11 13" xfId="49724"/>
    <cellStyle name="Style 11 14" xfId="49725"/>
    <cellStyle name="Style 11 15" xfId="49726"/>
    <cellStyle name="Style 11 16" xfId="49727"/>
    <cellStyle name="Style 11 17" xfId="49728"/>
    <cellStyle name="Style 11 18" xfId="49729"/>
    <cellStyle name="Style 11 19" xfId="49730"/>
    <cellStyle name="Style 11 2" xfId="49731"/>
    <cellStyle name="Style 11 20" xfId="49732"/>
    <cellStyle name="Style 11 3" xfId="49733"/>
    <cellStyle name="Style 11 4" xfId="49734"/>
    <cellStyle name="Style 11 5" xfId="49735"/>
    <cellStyle name="Style 11 6" xfId="49736"/>
    <cellStyle name="Style 11 7" xfId="49737"/>
    <cellStyle name="Style 11 8" xfId="49738"/>
    <cellStyle name="Style 11 9" xfId="49739"/>
    <cellStyle name="Style 12" xfId="49740"/>
    <cellStyle name="Style 12 10" xfId="49741"/>
    <cellStyle name="Style 12 11" xfId="49742"/>
    <cellStyle name="Style 12 12" xfId="49743"/>
    <cellStyle name="Style 12 13" xfId="49744"/>
    <cellStyle name="Style 12 14" xfId="49745"/>
    <cellStyle name="Style 12 15" xfId="49746"/>
    <cellStyle name="Style 12 16" xfId="49747"/>
    <cellStyle name="Style 12 17" xfId="49748"/>
    <cellStyle name="Style 12 18" xfId="49749"/>
    <cellStyle name="Style 12 19" xfId="49750"/>
    <cellStyle name="Style 12 2" xfId="49751"/>
    <cellStyle name="Style 12 20" xfId="49752"/>
    <cellStyle name="Style 12 3" xfId="49753"/>
    <cellStyle name="Style 12 4" xfId="49754"/>
    <cellStyle name="Style 12 5" xfId="49755"/>
    <cellStyle name="Style 12 6" xfId="49756"/>
    <cellStyle name="Style 12 7" xfId="49757"/>
    <cellStyle name="Style 12 8" xfId="49758"/>
    <cellStyle name="Style 12 9" xfId="49759"/>
    <cellStyle name="Style 13" xfId="49760"/>
    <cellStyle name="Style 13 10" xfId="49761"/>
    <cellStyle name="Style 13 11" xfId="49762"/>
    <cellStyle name="Style 13 12" xfId="49763"/>
    <cellStyle name="Style 13 13" xfId="49764"/>
    <cellStyle name="Style 13 14" xfId="49765"/>
    <cellStyle name="Style 13 15" xfId="49766"/>
    <cellStyle name="Style 13 16" xfId="49767"/>
    <cellStyle name="Style 13 17" xfId="49768"/>
    <cellStyle name="Style 13 18" xfId="49769"/>
    <cellStyle name="Style 13 19" xfId="49770"/>
    <cellStyle name="Style 13 2" xfId="49771"/>
    <cellStyle name="Style 13 20" xfId="49772"/>
    <cellStyle name="Style 13 3" xfId="49773"/>
    <cellStyle name="Style 13 4" xfId="49774"/>
    <cellStyle name="Style 13 5" xfId="49775"/>
    <cellStyle name="Style 13 6" xfId="49776"/>
    <cellStyle name="Style 13 7" xfId="49777"/>
    <cellStyle name="Style 13 8" xfId="49778"/>
    <cellStyle name="Style 13 9" xfId="49779"/>
    <cellStyle name="Style 14" xfId="49780"/>
    <cellStyle name="Style 14 10" xfId="49781"/>
    <cellStyle name="Style 14 11" xfId="49782"/>
    <cellStyle name="Style 14 12" xfId="49783"/>
    <cellStyle name="Style 14 13" xfId="49784"/>
    <cellStyle name="Style 14 14" xfId="49785"/>
    <cellStyle name="Style 14 15" xfId="49786"/>
    <cellStyle name="Style 14 16" xfId="49787"/>
    <cellStyle name="Style 14 17" xfId="49788"/>
    <cellStyle name="Style 14 18" xfId="49789"/>
    <cellStyle name="Style 14 19" xfId="49790"/>
    <cellStyle name="Style 14 2" xfId="49791"/>
    <cellStyle name="Style 14 20" xfId="49792"/>
    <cellStyle name="Style 14 3" xfId="49793"/>
    <cellStyle name="Style 14 4" xfId="49794"/>
    <cellStyle name="Style 14 5" xfId="49795"/>
    <cellStyle name="Style 14 6" xfId="49796"/>
    <cellStyle name="Style 14 7" xfId="49797"/>
    <cellStyle name="Style 14 8" xfId="49798"/>
    <cellStyle name="Style 14 9" xfId="49799"/>
    <cellStyle name="Style 15" xfId="49800"/>
    <cellStyle name="Style 15 10" xfId="49801"/>
    <cellStyle name="Style 15 11" xfId="49802"/>
    <cellStyle name="Style 15 12" xfId="49803"/>
    <cellStyle name="Style 15 13" xfId="49804"/>
    <cellStyle name="Style 15 14" xfId="49805"/>
    <cellStyle name="Style 15 15" xfId="49806"/>
    <cellStyle name="Style 15 16" xfId="49807"/>
    <cellStyle name="Style 15 17" xfId="49808"/>
    <cellStyle name="Style 15 18" xfId="49809"/>
    <cellStyle name="Style 15 19" xfId="49810"/>
    <cellStyle name="Style 15 2" xfId="49811"/>
    <cellStyle name="Style 15 20" xfId="49812"/>
    <cellStyle name="Style 15 3" xfId="49813"/>
    <cellStyle name="Style 15 4" xfId="49814"/>
    <cellStyle name="Style 15 5" xfId="49815"/>
    <cellStyle name="Style 15 6" xfId="49816"/>
    <cellStyle name="Style 15 7" xfId="49817"/>
    <cellStyle name="Style 15 8" xfId="49818"/>
    <cellStyle name="Style 15 9" xfId="49819"/>
    <cellStyle name="Style 16" xfId="49820"/>
    <cellStyle name="Style 16 10" xfId="49821"/>
    <cellStyle name="Style 16 11" xfId="49822"/>
    <cellStyle name="Style 16 12" xfId="49823"/>
    <cellStyle name="Style 16 13" xfId="49824"/>
    <cellStyle name="Style 16 14" xfId="49825"/>
    <cellStyle name="Style 16 15" xfId="49826"/>
    <cellStyle name="Style 16 16" xfId="49827"/>
    <cellStyle name="Style 16 17" xfId="49828"/>
    <cellStyle name="Style 16 18" xfId="49829"/>
    <cellStyle name="Style 16 19" xfId="49830"/>
    <cellStyle name="Style 16 2" xfId="49831"/>
    <cellStyle name="Style 16 20" xfId="49832"/>
    <cellStyle name="Style 16 3" xfId="49833"/>
    <cellStyle name="Style 16 4" xfId="49834"/>
    <cellStyle name="Style 16 5" xfId="49835"/>
    <cellStyle name="Style 16 6" xfId="49836"/>
    <cellStyle name="Style 16 7" xfId="49837"/>
    <cellStyle name="Style 16 8" xfId="49838"/>
    <cellStyle name="Style 16 9" xfId="49839"/>
    <cellStyle name="Style 17" xfId="49840"/>
    <cellStyle name="Style 17 10" xfId="49841"/>
    <cellStyle name="Style 17 11" xfId="49842"/>
    <cellStyle name="Style 17 12" xfId="49843"/>
    <cellStyle name="Style 17 13" xfId="49844"/>
    <cellStyle name="Style 17 14" xfId="49845"/>
    <cellStyle name="Style 17 15" xfId="49846"/>
    <cellStyle name="Style 17 16" xfId="49847"/>
    <cellStyle name="Style 17 17" xfId="49848"/>
    <cellStyle name="Style 17 18" xfId="49849"/>
    <cellStyle name="Style 17 19" xfId="49850"/>
    <cellStyle name="Style 17 2" xfId="49851"/>
    <cellStyle name="Style 17 20" xfId="49852"/>
    <cellStyle name="Style 17 3" xfId="49853"/>
    <cellStyle name="Style 17 4" xfId="49854"/>
    <cellStyle name="Style 17 5" xfId="49855"/>
    <cellStyle name="Style 17 6" xfId="49856"/>
    <cellStyle name="Style 17 7" xfId="49857"/>
    <cellStyle name="Style 17 8" xfId="49858"/>
    <cellStyle name="Style 17 9" xfId="49859"/>
    <cellStyle name="Style 18" xfId="49860"/>
    <cellStyle name="Style 18 10" xfId="49861"/>
    <cellStyle name="Style 18 11" xfId="49862"/>
    <cellStyle name="Style 18 12" xfId="49863"/>
    <cellStyle name="Style 18 13" xfId="49864"/>
    <cellStyle name="Style 18 14" xfId="49865"/>
    <cellStyle name="Style 18 15" xfId="49866"/>
    <cellStyle name="Style 18 16" xfId="49867"/>
    <cellStyle name="Style 18 17" xfId="49868"/>
    <cellStyle name="Style 18 18" xfId="49869"/>
    <cellStyle name="Style 18 19" xfId="49870"/>
    <cellStyle name="Style 18 2" xfId="49871"/>
    <cellStyle name="Style 18 20" xfId="49872"/>
    <cellStyle name="Style 18 3" xfId="49873"/>
    <cellStyle name="Style 18 4" xfId="49874"/>
    <cellStyle name="Style 18 5" xfId="49875"/>
    <cellStyle name="Style 18 6" xfId="49876"/>
    <cellStyle name="Style 18 7" xfId="49877"/>
    <cellStyle name="Style 18 8" xfId="49878"/>
    <cellStyle name="Style 18 9" xfId="49879"/>
    <cellStyle name="Style 19" xfId="49880"/>
    <cellStyle name="Style 19 10" xfId="49881"/>
    <cellStyle name="Style 19 11" xfId="49882"/>
    <cellStyle name="Style 19 12" xfId="49883"/>
    <cellStyle name="Style 19 13" xfId="49884"/>
    <cellStyle name="Style 19 14" xfId="49885"/>
    <cellStyle name="Style 19 15" xfId="49886"/>
    <cellStyle name="Style 19 16" xfId="49887"/>
    <cellStyle name="Style 19 17" xfId="49888"/>
    <cellStyle name="Style 19 18" xfId="49889"/>
    <cellStyle name="Style 19 19" xfId="49890"/>
    <cellStyle name="Style 19 2" xfId="49891"/>
    <cellStyle name="Style 19 20" xfId="49892"/>
    <cellStyle name="Style 19 3" xfId="49893"/>
    <cellStyle name="Style 19 4" xfId="49894"/>
    <cellStyle name="Style 19 5" xfId="49895"/>
    <cellStyle name="Style 19 6" xfId="49896"/>
    <cellStyle name="Style 19 7" xfId="49897"/>
    <cellStyle name="Style 19 8" xfId="49898"/>
    <cellStyle name="Style 19 9" xfId="49899"/>
    <cellStyle name="Style 2" xfId="49900"/>
    <cellStyle name="Style 2 10" xfId="49901"/>
    <cellStyle name="Style 2 11" xfId="49902"/>
    <cellStyle name="Style 2 12" xfId="49903"/>
    <cellStyle name="Style 2 13" xfId="49904"/>
    <cellStyle name="Style 2 14" xfId="49905"/>
    <cellStyle name="Style 2 15" xfId="49906"/>
    <cellStyle name="Style 2 16" xfId="49907"/>
    <cellStyle name="Style 2 17" xfId="49908"/>
    <cellStyle name="Style 2 18" xfId="49909"/>
    <cellStyle name="Style 2 19" xfId="49910"/>
    <cellStyle name="Style 2 2" xfId="49911"/>
    <cellStyle name="Style 2 20" xfId="49912"/>
    <cellStyle name="Style 2 3" xfId="49913"/>
    <cellStyle name="Style 2 4" xfId="49914"/>
    <cellStyle name="Style 2 5" xfId="49915"/>
    <cellStyle name="Style 2 6" xfId="49916"/>
    <cellStyle name="Style 2 7" xfId="49917"/>
    <cellStyle name="Style 2 8" xfId="49918"/>
    <cellStyle name="Style 2 9" xfId="49919"/>
    <cellStyle name="Style 20" xfId="49920"/>
    <cellStyle name="Style 20 10" xfId="49921"/>
    <cellStyle name="Style 20 11" xfId="49922"/>
    <cellStyle name="Style 20 12" xfId="49923"/>
    <cellStyle name="Style 20 13" xfId="49924"/>
    <cellStyle name="Style 20 14" xfId="49925"/>
    <cellStyle name="Style 20 15" xfId="49926"/>
    <cellStyle name="Style 20 16" xfId="49927"/>
    <cellStyle name="Style 20 17" xfId="49928"/>
    <cellStyle name="Style 20 18" xfId="49929"/>
    <cellStyle name="Style 20 19" xfId="49930"/>
    <cellStyle name="Style 20 2" xfId="49931"/>
    <cellStyle name="Style 20 20" xfId="49932"/>
    <cellStyle name="Style 20 3" xfId="49933"/>
    <cellStyle name="Style 20 4" xfId="49934"/>
    <cellStyle name="Style 20 5" xfId="49935"/>
    <cellStyle name="Style 20 6" xfId="49936"/>
    <cellStyle name="Style 20 7" xfId="49937"/>
    <cellStyle name="Style 20 8" xfId="49938"/>
    <cellStyle name="Style 20 9" xfId="49939"/>
    <cellStyle name="Style 21" xfId="49940"/>
    <cellStyle name="Style 21 2" xfId="49941"/>
    <cellStyle name="Style 22" xfId="49942"/>
    <cellStyle name="Style 22 2" xfId="49943"/>
    <cellStyle name="Style 23" xfId="49944"/>
    <cellStyle name="Style 23 10" xfId="49945"/>
    <cellStyle name="Style 23 11" xfId="49946"/>
    <cellStyle name="Style 23 12" xfId="49947"/>
    <cellStyle name="Style 23 13" xfId="49948"/>
    <cellStyle name="Style 23 14" xfId="49949"/>
    <cellStyle name="Style 23 15" xfId="49950"/>
    <cellStyle name="Style 23 16" xfId="49951"/>
    <cellStyle name="Style 23 17" xfId="49952"/>
    <cellStyle name="Style 23 18" xfId="49953"/>
    <cellStyle name="Style 23 19" xfId="49954"/>
    <cellStyle name="Style 23 2" xfId="49955"/>
    <cellStyle name="Style 23 20" xfId="49956"/>
    <cellStyle name="Style 23 3" xfId="49957"/>
    <cellStyle name="Style 23 4" xfId="49958"/>
    <cellStyle name="Style 23 5" xfId="49959"/>
    <cellStyle name="Style 23 6" xfId="49960"/>
    <cellStyle name="Style 23 7" xfId="49961"/>
    <cellStyle name="Style 23 8" xfId="49962"/>
    <cellStyle name="Style 23 9" xfId="49963"/>
    <cellStyle name="Style 24" xfId="49964"/>
    <cellStyle name="Style 24 10" xfId="49965"/>
    <cellStyle name="Style 24 11" xfId="49966"/>
    <cellStyle name="Style 24 12" xfId="49967"/>
    <cellStyle name="Style 24 13" xfId="49968"/>
    <cellStyle name="Style 24 14" xfId="49969"/>
    <cellStyle name="Style 24 15" xfId="49970"/>
    <cellStyle name="Style 24 16" xfId="49971"/>
    <cellStyle name="Style 24 17" xfId="49972"/>
    <cellStyle name="Style 24 18" xfId="49973"/>
    <cellStyle name="Style 24 19" xfId="49974"/>
    <cellStyle name="Style 24 2" xfId="49975"/>
    <cellStyle name="Style 24 20" xfId="49976"/>
    <cellStyle name="Style 24 3" xfId="49977"/>
    <cellStyle name="Style 24 4" xfId="49978"/>
    <cellStyle name="Style 24 5" xfId="49979"/>
    <cellStyle name="Style 24 6" xfId="49980"/>
    <cellStyle name="Style 24 7" xfId="49981"/>
    <cellStyle name="Style 24 8" xfId="49982"/>
    <cellStyle name="Style 24 9" xfId="49983"/>
    <cellStyle name="Style 25" xfId="49984"/>
    <cellStyle name="Style 25 10" xfId="49985"/>
    <cellStyle name="Style 25 11" xfId="49986"/>
    <cellStyle name="Style 25 12" xfId="49987"/>
    <cellStyle name="Style 25 13" xfId="49988"/>
    <cellStyle name="Style 25 14" xfId="49989"/>
    <cellStyle name="Style 25 15" xfId="49990"/>
    <cellStyle name="Style 25 16" xfId="49991"/>
    <cellStyle name="Style 25 17" xfId="49992"/>
    <cellStyle name="Style 25 18" xfId="49993"/>
    <cellStyle name="Style 25 19" xfId="49994"/>
    <cellStyle name="Style 25 2" xfId="49995"/>
    <cellStyle name="Style 25 20" xfId="49996"/>
    <cellStyle name="Style 25 3" xfId="49997"/>
    <cellStyle name="Style 25 4" xfId="49998"/>
    <cellStyle name="Style 25 5" xfId="49999"/>
    <cellStyle name="Style 25 6" xfId="50000"/>
    <cellStyle name="Style 25 7" xfId="50001"/>
    <cellStyle name="Style 25 8" xfId="50002"/>
    <cellStyle name="Style 25 9" xfId="50003"/>
    <cellStyle name="Style 26" xfId="50004"/>
    <cellStyle name="Style 26 10" xfId="50005"/>
    <cellStyle name="Style 26 11" xfId="50006"/>
    <cellStyle name="Style 26 12" xfId="50007"/>
    <cellStyle name="Style 26 13" xfId="50008"/>
    <cellStyle name="Style 26 14" xfId="50009"/>
    <cellStyle name="Style 26 15" xfId="50010"/>
    <cellStyle name="Style 26 16" xfId="50011"/>
    <cellStyle name="Style 26 17" xfId="50012"/>
    <cellStyle name="Style 26 18" xfId="50013"/>
    <cellStyle name="Style 26 19" xfId="50014"/>
    <cellStyle name="Style 26 2" xfId="50015"/>
    <cellStyle name="Style 26 20" xfId="50016"/>
    <cellStyle name="Style 26 3" xfId="50017"/>
    <cellStyle name="Style 26 4" xfId="50018"/>
    <cellStyle name="Style 26 5" xfId="50019"/>
    <cellStyle name="Style 26 6" xfId="50020"/>
    <cellStyle name="Style 26 7" xfId="50021"/>
    <cellStyle name="Style 26 8" xfId="50022"/>
    <cellStyle name="Style 26 9" xfId="50023"/>
    <cellStyle name="Style 27" xfId="50024"/>
    <cellStyle name="Style 27 10" xfId="50025"/>
    <cellStyle name="Style 27 11" xfId="50026"/>
    <cellStyle name="Style 27 12" xfId="50027"/>
    <cellStyle name="Style 27 13" xfId="50028"/>
    <cellStyle name="Style 27 14" xfId="50029"/>
    <cellStyle name="Style 27 15" xfId="50030"/>
    <cellStyle name="Style 27 16" xfId="50031"/>
    <cellStyle name="Style 27 17" xfId="50032"/>
    <cellStyle name="Style 27 18" xfId="50033"/>
    <cellStyle name="Style 27 19" xfId="50034"/>
    <cellStyle name="Style 27 2" xfId="50035"/>
    <cellStyle name="Style 27 20" xfId="50036"/>
    <cellStyle name="Style 27 3" xfId="50037"/>
    <cellStyle name="Style 27 4" xfId="50038"/>
    <cellStyle name="Style 27 5" xfId="50039"/>
    <cellStyle name="Style 27 6" xfId="50040"/>
    <cellStyle name="Style 27 7" xfId="50041"/>
    <cellStyle name="Style 27 8" xfId="50042"/>
    <cellStyle name="Style 27 9" xfId="50043"/>
    <cellStyle name="Style 28" xfId="50044"/>
    <cellStyle name="Style 28 10" xfId="50045"/>
    <cellStyle name="Style 28 11" xfId="50046"/>
    <cellStyle name="Style 28 12" xfId="50047"/>
    <cellStyle name="Style 28 13" xfId="50048"/>
    <cellStyle name="Style 28 14" xfId="50049"/>
    <cellStyle name="Style 28 15" xfId="50050"/>
    <cellStyle name="Style 28 16" xfId="50051"/>
    <cellStyle name="Style 28 17" xfId="50052"/>
    <cellStyle name="Style 28 18" xfId="50053"/>
    <cellStyle name="Style 28 19" xfId="50054"/>
    <cellStyle name="Style 28 2" xfId="50055"/>
    <cellStyle name="Style 28 20" xfId="50056"/>
    <cellStyle name="Style 28 3" xfId="50057"/>
    <cellStyle name="Style 28 4" xfId="50058"/>
    <cellStyle name="Style 28 5" xfId="50059"/>
    <cellStyle name="Style 28 6" xfId="50060"/>
    <cellStyle name="Style 28 7" xfId="50061"/>
    <cellStyle name="Style 28 8" xfId="50062"/>
    <cellStyle name="Style 28 9" xfId="50063"/>
    <cellStyle name="Style 29" xfId="50064"/>
    <cellStyle name="Style 29 10" xfId="50065"/>
    <cellStyle name="Style 29 11" xfId="50066"/>
    <cellStyle name="Style 29 12" xfId="50067"/>
    <cellStyle name="Style 29 13" xfId="50068"/>
    <cellStyle name="Style 29 14" xfId="50069"/>
    <cellStyle name="Style 29 15" xfId="50070"/>
    <cellStyle name="Style 29 16" xfId="50071"/>
    <cellStyle name="Style 29 17" xfId="50072"/>
    <cellStyle name="Style 29 18" xfId="50073"/>
    <cellStyle name="Style 29 19" xfId="50074"/>
    <cellStyle name="Style 29 2" xfId="50075"/>
    <cellStyle name="Style 29 20" xfId="50076"/>
    <cellStyle name="Style 29 3" xfId="50077"/>
    <cellStyle name="Style 29 4" xfId="50078"/>
    <cellStyle name="Style 29 5" xfId="50079"/>
    <cellStyle name="Style 29 6" xfId="50080"/>
    <cellStyle name="Style 29 7" xfId="50081"/>
    <cellStyle name="Style 29 8" xfId="50082"/>
    <cellStyle name="Style 29 9" xfId="50083"/>
    <cellStyle name="Style 3" xfId="50084"/>
    <cellStyle name="Style 3 10" xfId="50085"/>
    <cellStyle name="Style 3 11" xfId="50086"/>
    <cellStyle name="Style 3 12" xfId="50087"/>
    <cellStyle name="Style 3 13" xfId="50088"/>
    <cellStyle name="Style 3 14" xfId="50089"/>
    <cellStyle name="Style 3 15" xfId="50090"/>
    <cellStyle name="Style 3 16" xfId="50091"/>
    <cellStyle name="Style 3 17" xfId="50092"/>
    <cellStyle name="Style 3 18" xfId="50093"/>
    <cellStyle name="Style 3 19" xfId="50094"/>
    <cellStyle name="Style 3 2" xfId="50095"/>
    <cellStyle name="Style 3 20" xfId="50096"/>
    <cellStyle name="Style 3 3" xfId="50097"/>
    <cellStyle name="Style 3 4" xfId="50098"/>
    <cellStyle name="Style 3 5" xfId="50099"/>
    <cellStyle name="Style 3 6" xfId="50100"/>
    <cellStyle name="Style 3 7" xfId="50101"/>
    <cellStyle name="Style 3 8" xfId="50102"/>
    <cellStyle name="Style 3 9" xfId="50103"/>
    <cellStyle name="Style 30" xfId="50104"/>
    <cellStyle name="Style 30 10" xfId="50105"/>
    <cellStyle name="Style 30 11" xfId="50106"/>
    <cellStyle name="Style 30 12" xfId="50107"/>
    <cellStyle name="Style 30 13" xfId="50108"/>
    <cellStyle name="Style 30 14" xfId="50109"/>
    <cellStyle name="Style 30 15" xfId="50110"/>
    <cellStyle name="Style 30 16" xfId="50111"/>
    <cellStyle name="Style 30 17" xfId="50112"/>
    <cellStyle name="Style 30 18" xfId="50113"/>
    <cellStyle name="Style 30 19" xfId="50114"/>
    <cellStyle name="Style 30 2" xfId="50115"/>
    <cellStyle name="Style 30 20" xfId="50116"/>
    <cellStyle name="Style 30 3" xfId="50117"/>
    <cellStyle name="Style 30 4" xfId="50118"/>
    <cellStyle name="Style 30 5" xfId="50119"/>
    <cellStyle name="Style 30 6" xfId="50120"/>
    <cellStyle name="Style 30 7" xfId="50121"/>
    <cellStyle name="Style 30 8" xfId="50122"/>
    <cellStyle name="Style 30 9" xfId="50123"/>
    <cellStyle name="Style 31" xfId="50124"/>
    <cellStyle name="Style 31 10" xfId="50125"/>
    <cellStyle name="Style 31 11" xfId="50126"/>
    <cellStyle name="Style 31 12" xfId="50127"/>
    <cellStyle name="Style 31 13" xfId="50128"/>
    <cellStyle name="Style 31 14" xfId="50129"/>
    <cellStyle name="Style 31 15" xfId="50130"/>
    <cellStyle name="Style 31 16" xfId="50131"/>
    <cellStyle name="Style 31 17" xfId="50132"/>
    <cellStyle name="Style 31 18" xfId="50133"/>
    <cellStyle name="Style 31 19" xfId="50134"/>
    <cellStyle name="Style 31 2" xfId="50135"/>
    <cellStyle name="Style 31 20" xfId="50136"/>
    <cellStyle name="Style 31 3" xfId="50137"/>
    <cellStyle name="Style 31 4" xfId="50138"/>
    <cellStyle name="Style 31 5" xfId="50139"/>
    <cellStyle name="Style 31 6" xfId="50140"/>
    <cellStyle name="Style 31 7" xfId="50141"/>
    <cellStyle name="Style 31 8" xfId="50142"/>
    <cellStyle name="Style 31 9" xfId="50143"/>
    <cellStyle name="Style 32" xfId="50144"/>
    <cellStyle name="Style 32 10" xfId="50145"/>
    <cellStyle name="Style 32 11" xfId="50146"/>
    <cellStyle name="Style 32 12" xfId="50147"/>
    <cellStyle name="Style 32 13" xfId="50148"/>
    <cellStyle name="Style 32 14" xfId="50149"/>
    <cellStyle name="Style 32 15" xfId="50150"/>
    <cellStyle name="Style 32 16" xfId="50151"/>
    <cellStyle name="Style 32 17" xfId="50152"/>
    <cellStyle name="Style 32 18" xfId="50153"/>
    <cellStyle name="Style 32 19" xfId="50154"/>
    <cellStyle name="Style 32 2" xfId="50155"/>
    <cellStyle name="Style 32 20" xfId="50156"/>
    <cellStyle name="Style 32 3" xfId="50157"/>
    <cellStyle name="Style 32 4" xfId="50158"/>
    <cellStyle name="Style 32 5" xfId="50159"/>
    <cellStyle name="Style 32 6" xfId="50160"/>
    <cellStyle name="Style 32 7" xfId="50161"/>
    <cellStyle name="Style 32 8" xfId="50162"/>
    <cellStyle name="Style 32 9" xfId="50163"/>
    <cellStyle name="Style 33" xfId="50164"/>
    <cellStyle name="Style 33 10" xfId="50165"/>
    <cellStyle name="Style 33 11" xfId="50166"/>
    <cellStyle name="Style 33 12" xfId="50167"/>
    <cellStyle name="Style 33 13" xfId="50168"/>
    <cellStyle name="Style 33 14" xfId="50169"/>
    <cellStyle name="Style 33 15" xfId="50170"/>
    <cellStyle name="Style 33 16" xfId="50171"/>
    <cellStyle name="Style 33 17" xfId="50172"/>
    <cellStyle name="Style 33 18" xfId="50173"/>
    <cellStyle name="Style 33 19" xfId="50174"/>
    <cellStyle name="Style 33 2" xfId="50175"/>
    <cellStyle name="Style 33 20" xfId="50176"/>
    <cellStyle name="Style 33 3" xfId="50177"/>
    <cellStyle name="Style 33 4" xfId="50178"/>
    <cellStyle name="Style 33 5" xfId="50179"/>
    <cellStyle name="Style 33 6" xfId="50180"/>
    <cellStyle name="Style 33 7" xfId="50181"/>
    <cellStyle name="Style 33 8" xfId="50182"/>
    <cellStyle name="Style 33 9" xfId="50183"/>
    <cellStyle name="Style 34" xfId="50184"/>
    <cellStyle name="Style 34 10" xfId="50185"/>
    <cellStyle name="Style 34 11" xfId="50186"/>
    <cellStyle name="Style 34 12" xfId="50187"/>
    <cellStyle name="Style 34 13" xfId="50188"/>
    <cellStyle name="Style 34 14" xfId="50189"/>
    <cellStyle name="Style 34 15" xfId="50190"/>
    <cellStyle name="Style 34 16" xfId="50191"/>
    <cellStyle name="Style 34 17" xfId="50192"/>
    <cellStyle name="Style 34 18" xfId="50193"/>
    <cellStyle name="Style 34 19" xfId="50194"/>
    <cellStyle name="Style 34 2" xfId="50195"/>
    <cellStyle name="Style 34 20" xfId="50196"/>
    <cellStyle name="Style 34 3" xfId="50197"/>
    <cellStyle name="Style 34 4" xfId="50198"/>
    <cellStyle name="Style 34 5" xfId="50199"/>
    <cellStyle name="Style 34 6" xfId="50200"/>
    <cellStyle name="Style 34 7" xfId="50201"/>
    <cellStyle name="Style 34 8" xfId="50202"/>
    <cellStyle name="Style 34 9" xfId="50203"/>
    <cellStyle name="Style 4" xfId="50204"/>
    <cellStyle name="Style 4 10" xfId="50205"/>
    <cellStyle name="Style 4 11" xfId="50206"/>
    <cellStyle name="Style 4 12" xfId="50207"/>
    <cellStyle name="Style 4 13" xfId="50208"/>
    <cellStyle name="Style 4 14" xfId="50209"/>
    <cellStyle name="Style 4 15" xfId="50210"/>
    <cellStyle name="Style 4 16" xfId="50211"/>
    <cellStyle name="Style 4 17" xfId="50212"/>
    <cellStyle name="Style 4 18" xfId="50213"/>
    <cellStyle name="Style 4 19" xfId="50214"/>
    <cellStyle name="Style 4 2" xfId="50215"/>
    <cellStyle name="Style 4 20" xfId="50216"/>
    <cellStyle name="Style 4 3" xfId="50217"/>
    <cellStyle name="Style 4 4" xfId="50218"/>
    <cellStyle name="Style 4 5" xfId="50219"/>
    <cellStyle name="Style 4 6" xfId="50220"/>
    <cellStyle name="Style 4 7" xfId="50221"/>
    <cellStyle name="Style 4 8" xfId="50222"/>
    <cellStyle name="Style 4 9" xfId="50223"/>
    <cellStyle name="Style 5" xfId="50224"/>
    <cellStyle name="Style 5 10" xfId="50225"/>
    <cellStyle name="Style 5 11" xfId="50226"/>
    <cellStyle name="Style 5 12" xfId="50227"/>
    <cellStyle name="Style 5 13" xfId="50228"/>
    <cellStyle name="Style 5 14" xfId="50229"/>
    <cellStyle name="Style 5 15" xfId="50230"/>
    <cellStyle name="Style 5 16" xfId="50231"/>
    <cellStyle name="Style 5 17" xfId="50232"/>
    <cellStyle name="Style 5 18" xfId="50233"/>
    <cellStyle name="Style 5 19" xfId="50234"/>
    <cellStyle name="Style 5 2" xfId="50235"/>
    <cellStyle name="Style 5 20" xfId="50236"/>
    <cellStyle name="Style 5 3" xfId="50237"/>
    <cellStyle name="Style 5 4" xfId="50238"/>
    <cellStyle name="Style 5 5" xfId="50239"/>
    <cellStyle name="Style 5 6" xfId="50240"/>
    <cellStyle name="Style 5 7" xfId="50241"/>
    <cellStyle name="Style 5 8" xfId="50242"/>
    <cellStyle name="Style 5 9" xfId="50243"/>
    <cellStyle name="Style 6" xfId="50244"/>
    <cellStyle name="Style 6 10" xfId="50245"/>
    <cellStyle name="Style 6 11" xfId="50246"/>
    <cellStyle name="Style 6 12" xfId="50247"/>
    <cellStyle name="Style 6 13" xfId="50248"/>
    <cellStyle name="Style 6 14" xfId="50249"/>
    <cellStyle name="Style 6 15" xfId="50250"/>
    <cellStyle name="Style 6 16" xfId="50251"/>
    <cellStyle name="Style 6 17" xfId="50252"/>
    <cellStyle name="Style 6 18" xfId="50253"/>
    <cellStyle name="Style 6 19" xfId="50254"/>
    <cellStyle name="Style 6 2" xfId="50255"/>
    <cellStyle name="Style 6 20" xfId="50256"/>
    <cellStyle name="Style 6 3" xfId="50257"/>
    <cellStyle name="Style 6 4" xfId="50258"/>
    <cellStyle name="Style 6 5" xfId="50259"/>
    <cellStyle name="Style 6 6" xfId="50260"/>
    <cellStyle name="Style 6 7" xfId="50261"/>
    <cellStyle name="Style 6 8" xfId="50262"/>
    <cellStyle name="Style 6 9" xfId="50263"/>
    <cellStyle name="Style 69" xfId="50264"/>
    <cellStyle name="Style 69 2" xfId="50265"/>
    <cellStyle name="Style 7" xfId="50266"/>
    <cellStyle name="Style 7 10" xfId="50267"/>
    <cellStyle name="Style 7 11" xfId="50268"/>
    <cellStyle name="Style 7 12" xfId="50269"/>
    <cellStyle name="Style 7 13" xfId="50270"/>
    <cellStyle name="Style 7 14" xfId="50271"/>
    <cellStyle name="Style 7 15" xfId="50272"/>
    <cellStyle name="Style 7 16" xfId="50273"/>
    <cellStyle name="Style 7 17" xfId="50274"/>
    <cellStyle name="Style 7 18" xfId="50275"/>
    <cellStyle name="Style 7 19" xfId="50276"/>
    <cellStyle name="Style 7 2" xfId="50277"/>
    <cellStyle name="Style 7 20" xfId="50278"/>
    <cellStyle name="Style 7 3" xfId="50279"/>
    <cellStyle name="Style 7 4" xfId="50280"/>
    <cellStyle name="Style 7 5" xfId="50281"/>
    <cellStyle name="Style 7 6" xfId="50282"/>
    <cellStyle name="Style 7 7" xfId="50283"/>
    <cellStyle name="Style 7 8" xfId="50284"/>
    <cellStyle name="Style 7 9" xfId="50285"/>
    <cellStyle name="Style 8" xfId="50286"/>
    <cellStyle name="Style 8 10" xfId="50287"/>
    <cellStyle name="Style 8 11" xfId="50288"/>
    <cellStyle name="Style 8 12" xfId="50289"/>
    <cellStyle name="Style 8 13" xfId="50290"/>
    <cellStyle name="Style 8 14" xfId="50291"/>
    <cellStyle name="Style 8 15" xfId="50292"/>
    <cellStyle name="Style 8 16" xfId="50293"/>
    <cellStyle name="Style 8 17" xfId="50294"/>
    <cellStyle name="Style 8 18" xfId="50295"/>
    <cellStyle name="Style 8 19" xfId="50296"/>
    <cellStyle name="Style 8 2" xfId="50297"/>
    <cellStyle name="Style 8 20" xfId="50298"/>
    <cellStyle name="Style 8 3" xfId="50299"/>
    <cellStyle name="Style 8 4" xfId="50300"/>
    <cellStyle name="Style 8 5" xfId="50301"/>
    <cellStyle name="Style 8 6" xfId="50302"/>
    <cellStyle name="Style 8 7" xfId="50303"/>
    <cellStyle name="Style 8 8" xfId="50304"/>
    <cellStyle name="Style 8 9" xfId="50305"/>
    <cellStyle name="Style 9" xfId="50306"/>
    <cellStyle name="Style 9 10" xfId="50307"/>
    <cellStyle name="Style 9 11" xfId="50308"/>
    <cellStyle name="Style 9 12" xfId="50309"/>
    <cellStyle name="Style 9 13" xfId="50310"/>
    <cellStyle name="Style 9 14" xfId="50311"/>
    <cellStyle name="Style 9 15" xfId="50312"/>
    <cellStyle name="Style 9 16" xfId="50313"/>
    <cellStyle name="Style 9 17" xfId="50314"/>
    <cellStyle name="Style 9 18" xfId="50315"/>
    <cellStyle name="Style 9 19" xfId="50316"/>
    <cellStyle name="Style 9 2" xfId="50317"/>
    <cellStyle name="Style 9 20" xfId="50318"/>
    <cellStyle name="Style 9 3" xfId="50319"/>
    <cellStyle name="Style 9 4" xfId="50320"/>
    <cellStyle name="Style 9 5" xfId="50321"/>
    <cellStyle name="Style 9 6" xfId="50322"/>
    <cellStyle name="Style 9 7" xfId="50323"/>
    <cellStyle name="Style 9 8" xfId="50324"/>
    <cellStyle name="Style 9 9" xfId="50325"/>
    <cellStyle name="STYLE1" xfId="50326"/>
    <cellStyle name="STYLE1 10" xfId="50327"/>
    <cellStyle name="STYLE1 11" xfId="50328"/>
    <cellStyle name="STYLE1 12" xfId="50329"/>
    <cellStyle name="STYLE1 13" xfId="50330"/>
    <cellStyle name="STYLE1 14" xfId="50331"/>
    <cellStyle name="STYLE1 15" xfId="50332"/>
    <cellStyle name="STYLE1 16" xfId="50333"/>
    <cellStyle name="STYLE1 17" xfId="50334"/>
    <cellStyle name="STYLE1 18" xfId="50335"/>
    <cellStyle name="STYLE1 19" xfId="50336"/>
    <cellStyle name="STYLE1 2" xfId="50337"/>
    <cellStyle name="STYLE1 20" xfId="50338"/>
    <cellStyle name="Style1 21" xfId="50339"/>
    <cellStyle name="STYLE1 3" xfId="50340"/>
    <cellStyle name="STYLE1 4" xfId="50341"/>
    <cellStyle name="STYLE1 5" xfId="50342"/>
    <cellStyle name="STYLE1 6" xfId="50343"/>
    <cellStyle name="STYLE1 7" xfId="50344"/>
    <cellStyle name="STYLE1 8" xfId="50345"/>
    <cellStyle name="STYLE1 9" xfId="50346"/>
    <cellStyle name="STYLE2" xfId="50347"/>
    <cellStyle name="STYLE3" xfId="50348"/>
    <cellStyle name="SUB HEADING" xfId="50349"/>
    <cellStyle name="Sub Title" xfId="50350"/>
    <cellStyle name="SubHeader" xfId="50351"/>
    <cellStyle name="SubHeader 2" xfId="50352"/>
    <cellStyle name="SubHeader 2 2" xfId="50353"/>
    <cellStyle name="SubHeader 3" xfId="50354"/>
    <cellStyle name="SubHeader 4" xfId="50355"/>
    <cellStyle name="SubHeader 5" xfId="50356"/>
    <cellStyle name="SubHeader 6" xfId="51020"/>
    <cellStyle name="Subtotal" xfId="50357"/>
    <cellStyle name="Subtotal 2" xfId="50358"/>
    <cellStyle name="Subtotal 2 2" xfId="50359"/>
    <cellStyle name="Subtotal 3" xfId="50360"/>
    <cellStyle name="SubTotalNumber" xfId="50361"/>
    <cellStyle name="SubTotalNumber 10" xfId="51145"/>
    <cellStyle name="SubTotalNumber 2" xfId="50362"/>
    <cellStyle name="SubTotalNumber 2 2" xfId="50363"/>
    <cellStyle name="SubTotalNumber 2 3" xfId="50364"/>
    <cellStyle name="SubTotalNumber 2 4" xfId="51129"/>
    <cellStyle name="SubTotalNumber 2 5" xfId="51146"/>
    <cellStyle name="SubTotalNumber 3" xfId="50365"/>
    <cellStyle name="SubTotalNumber 3 2" xfId="51130"/>
    <cellStyle name="SubTotalNumber 3 3" xfId="51147"/>
    <cellStyle name="SubTotalNumber 4" xfId="50366"/>
    <cellStyle name="SubTotalNumber 4 2" xfId="51131"/>
    <cellStyle name="SubTotalNumber 4 3" xfId="51148"/>
    <cellStyle name="SubTotalNumber 5" xfId="50367"/>
    <cellStyle name="SubTotalNumber 6" xfId="50368"/>
    <cellStyle name="SubTotalNumber 7" xfId="50369"/>
    <cellStyle name="SubTotalNumber 8" xfId="51025"/>
    <cellStyle name="SubTotalNumber 9" xfId="51128"/>
    <cellStyle name="SubTotalRate" xfId="50370"/>
    <cellStyle name="SubTotalRate 2" xfId="50371"/>
    <cellStyle name="SubTotalRate 2 2" xfId="51133"/>
    <cellStyle name="SubTotalRate 2 3" xfId="51150"/>
    <cellStyle name="SubTotalRate 3" xfId="50372"/>
    <cellStyle name="SubTotalRate 3 2" xfId="51134"/>
    <cellStyle name="SubTotalRate 3 3" xfId="51151"/>
    <cellStyle name="SubTotalRate 4" xfId="50373"/>
    <cellStyle name="SubTotalRate 4 2" xfId="51135"/>
    <cellStyle name="SubTotalRate 4 3" xfId="51152"/>
    <cellStyle name="SubTotalRate 5" xfId="51030"/>
    <cellStyle name="SubTotalRate 6" xfId="51132"/>
    <cellStyle name="SubTotalRate 7" xfId="51149"/>
    <cellStyle name="t" xfId="50374"/>
    <cellStyle name="t 10" xfId="50375"/>
    <cellStyle name="t 11" xfId="50376"/>
    <cellStyle name="t 12" xfId="50377"/>
    <cellStyle name="t 13" xfId="50378"/>
    <cellStyle name="t 14" xfId="50379"/>
    <cellStyle name="t 15" xfId="50380"/>
    <cellStyle name="t 16" xfId="50381"/>
    <cellStyle name="t 17" xfId="50382"/>
    <cellStyle name="t 18" xfId="50383"/>
    <cellStyle name="t 19" xfId="50384"/>
    <cellStyle name="t 2" xfId="50385"/>
    <cellStyle name="t 20" xfId="50386"/>
    <cellStyle name="t 3" xfId="50387"/>
    <cellStyle name="t 4" xfId="50388"/>
    <cellStyle name="t 5" xfId="50389"/>
    <cellStyle name="t 6" xfId="50390"/>
    <cellStyle name="t 7" xfId="50391"/>
    <cellStyle name="t 8" xfId="50392"/>
    <cellStyle name="t 9" xfId="50393"/>
    <cellStyle name="t_accretion_matrix (2)" xfId="50394"/>
    <cellStyle name="t_accretion_matrix (2)_CAPITALIZED LABOR - 0209" xfId="50395"/>
    <cellStyle name="t_accretion_matrix (2)_CAPITALIZED LABOR - 0209_Template-Final" xfId="50396"/>
    <cellStyle name="t_accretion_matrix (2)_CAPITALIZED LABOR - 0309" xfId="50397"/>
    <cellStyle name="t_accretion_matrix (2)_CAPITALIZED LABOR - 0309_Template-Final" xfId="50398"/>
    <cellStyle name="t_accretion_matrix (2)_CAPITALIZED LABOR - 0409" xfId="50399"/>
    <cellStyle name="t_accretion_matrix (2)_Contractor Accrual Template -  May 2009" xfId="50400"/>
    <cellStyle name="t_CAPITALIZED LABOR - 0209" xfId="50401"/>
    <cellStyle name="t_CAPITALIZED LABOR - 0209_Template-Final" xfId="50402"/>
    <cellStyle name="t_CAPITALIZED LABOR - 0309" xfId="50403"/>
    <cellStyle name="t_CAPITALIZED LABOR - 0309_Template-Final" xfId="50404"/>
    <cellStyle name="t_CAPITALIZED LABOR - 0409" xfId="50405"/>
    <cellStyle name="t_CompFins" xfId="50406"/>
    <cellStyle name="t_CompFins_CAPITALIZED LABOR - 0209" xfId="50407"/>
    <cellStyle name="t_CompFins_CAPITALIZED LABOR - 0209_Template-Final" xfId="50408"/>
    <cellStyle name="t_CompFins_CAPITALIZED LABOR - 0309" xfId="50409"/>
    <cellStyle name="t_CompFins_CAPITALIZED LABOR - 0309_Template-Final" xfId="50410"/>
    <cellStyle name="t_CompFins_CAPITALIZED LABOR - 0409" xfId="50411"/>
    <cellStyle name="t_CompFins_Contractor Accrual Template -  May 2009" xfId="50412"/>
    <cellStyle name="t_Contractor Accrual Template -  May 2009" xfId="50413"/>
    <cellStyle name="t_eric" xfId="50414"/>
    <cellStyle name="t_eric 10" xfId="50415"/>
    <cellStyle name="t_eric 11" xfId="50416"/>
    <cellStyle name="t_eric 12" xfId="50417"/>
    <cellStyle name="t_eric 13" xfId="50418"/>
    <cellStyle name="t_eric 14" xfId="50419"/>
    <cellStyle name="t_eric 15" xfId="50420"/>
    <cellStyle name="t_eric 16" xfId="50421"/>
    <cellStyle name="t_eric 17" xfId="50422"/>
    <cellStyle name="t_eric 18" xfId="50423"/>
    <cellStyle name="t_eric 19" xfId="50424"/>
    <cellStyle name="t_eric 2" xfId="50425"/>
    <cellStyle name="t_eric 20" xfId="50426"/>
    <cellStyle name="t_eric 3" xfId="50427"/>
    <cellStyle name="t_eric 4" xfId="50428"/>
    <cellStyle name="t_eric 5" xfId="50429"/>
    <cellStyle name="t_eric 6" xfId="50430"/>
    <cellStyle name="t_eric 7" xfId="50431"/>
    <cellStyle name="t_eric 8" xfId="50432"/>
    <cellStyle name="t_eric 9" xfId="50433"/>
    <cellStyle name="t_eric_CAPITALIZED LABOR - 0209" xfId="50434"/>
    <cellStyle name="t_eric_CAPITALIZED LABOR - 0209_Template-Final" xfId="50435"/>
    <cellStyle name="t_eric_CAPITALIZED LABOR - 0309" xfId="50436"/>
    <cellStyle name="t_eric_CAPITALIZED LABOR - 0309_Template-Final" xfId="50437"/>
    <cellStyle name="t_eric_CAPITALIZED LABOR - 0409" xfId="50438"/>
    <cellStyle name="t_eric_Contractor Accrual Template -  May 2009" xfId="50439"/>
    <cellStyle name="t_eric_Template-Final" xfId="50440"/>
    <cellStyle name="t_Scratch" xfId="50441"/>
    <cellStyle name="t_Scratch 10" xfId="50442"/>
    <cellStyle name="t_Scratch 11" xfId="50443"/>
    <cellStyle name="t_Scratch 12" xfId="50444"/>
    <cellStyle name="t_Scratch 13" xfId="50445"/>
    <cellStyle name="t_Scratch 14" xfId="50446"/>
    <cellStyle name="t_Scratch 15" xfId="50447"/>
    <cellStyle name="t_Scratch 16" xfId="50448"/>
    <cellStyle name="t_Scratch 17" xfId="50449"/>
    <cellStyle name="t_Scratch 18" xfId="50450"/>
    <cellStyle name="t_Scratch 19" xfId="50451"/>
    <cellStyle name="t_Scratch 2" xfId="50452"/>
    <cellStyle name="t_Scratch 20" xfId="50453"/>
    <cellStyle name="t_Scratch 3" xfId="50454"/>
    <cellStyle name="t_Scratch 4" xfId="50455"/>
    <cellStyle name="t_Scratch 5" xfId="50456"/>
    <cellStyle name="t_Scratch 6" xfId="50457"/>
    <cellStyle name="t_Scratch 7" xfId="50458"/>
    <cellStyle name="t_Scratch 8" xfId="50459"/>
    <cellStyle name="t_Scratch 9" xfId="50460"/>
    <cellStyle name="t_Scratch_CAPITALIZED LABOR - 0209" xfId="50461"/>
    <cellStyle name="t_Scratch_CAPITALIZED LABOR - 0209_Template-Final" xfId="50462"/>
    <cellStyle name="t_Scratch_CAPITALIZED LABOR - 0309" xfId="50463"/>
    <cellStyle name="t_Scratch_CAPITALIZED LABOR - 0309_Template-Final" xfId="50464"/>
    <cellStyle name="t_Scratch_CAPITALIZED LABOR - 0409" xfId="50465"/>
    <cellStyle name="t_Scratch_Contractor Accrual Template -  May 2009" xfId="50466"/>
    <cellStyle name="t_Scratch_Template-Final" xfId="50467"/>
    <cellStyle name="t_Template-Final" xfId="50468"/>
    <cellStyle name="t_Viacom Profile" xfId="50469"/>
    <cellStyle name="t_Viacom Profile 10" xfId="50470"/>
    <cellStyle name="t_Viacom Profile 11" xfId="50471"/>
    <cellStyle name="t_Viacom Profile 12" xfId="50472"/>
    <cellStyle name="t_Viacom Profile 13" xfId="50473"/>
    <cellStyle name="t_Viacom Profile 14" xfId="50474"/>
    <cellStyle name="t_Viacom Profile 15" xfId="50475"/>
    <cellStyle name="t_Viacom Profile 16" xfId="50476"/>
    <cellStyle name="t_Viacom Profile 17" xfId="50477"/>
    <cellStyle name="t_Viacom Profile 18" xfId="50478"/>
    <cellStyle name="t_Viacom Profile 19" xfId="50479"/>
    <cellStyle name="t_Viacom Profile 2" xfId="50480"/>
    <cellStyle name="t_Viacom Profile 20" xfId="50481"/>
    <cellStyle name="t_Viacom Profile 3" xfId="50482"/>
    <cellStyle name="t_Viacom Profile 4" xfId="50483"/>
    <cellStyle name="t_Viacom Profile 5" xfId="50484"/>
    <cellStyle name="t_Viacom Profile 6" xfId="50485"/>
    <cellStyle name="t_Viacom Profile 7" xfId="50486"/>
    <cellStyle name="t_Viacom Profile 8" xfId="50487"/>
    <cellStyle name="t_Viacom Profile 9" xfId="50488"/>
    <cellStyle name="t_Viacom Profile_CAPITALIZED LABOR - 0209" xfId="50489"/>
    <cellStyle name="t_Viacom Profile_CAPITALIZED LABOR - 0209_Template-Final" xfId="50490"/>
    <cellStyle name="t_Viacom Profile_CAPITALIZED LABOR - 0309" xfId="50491"/>
    <cellStyle name="t_Viacom Profile_CAPITALIZED LABOR - 0309_Template-Final" xfId="50492"/>
    <cellStyle name="t_Viacom Profile_CAPITALIZED LABOR - 0409" xfId="50493"/>
    <cellStyle name="t_Viacom Profile_Contractor Accrual Template -  May 2009" xfId="50494"/>
    <cellStyle name="t_Viacom Profile_Template-Final" xfId="50495"/>
    <cellStyle name="Table Col Head" xfId="50496"/>
    <cellStyle name="Table Head" xfId="50497"/>
    <cellStyle name="Table Head 10" xfId="50498"/>
    <cellStyle name="Table Head 11" xfId="50499"/>
    <cellStyle name="Table Head 12" xfId="50500"/>
    <cellStyle name="Table Head 13" xfId="50501"/>
    <cellStyle name="Table Head 14" xfId="50502"/>
    <cellStyle name="Table Head 15" xfId="50503"/>
    <cellStyle name="Table Head 16" xfId="50504"/>
    <cellStyle name="Table Head 17" xfId="50505"/>
    <cellStyle name="Table Head 18" xfId="50506"/>
    <cellStyle name="Table Head 19" xfId="50507"/>
    <cellStyle name="Table Head 2" xfId="50508"/>
    <cellStyle name="Table Head 20" xfId="50509"/>
    <cellStyle name="Table Head 3" xfId="50510"/>
    <cellStyle name="Table Head 4" xfId="50511"/>
    <cellStyle name="Table Head 5" xfId="50512"/>
    <cellStyle name="Table Head 6" xfId="50513"/>
    <cellStyle name="Table Head 7" xfId="50514"/>
    <cellStyle name="Table Head 8" xfId="50515"/>
    <cellStyle name="Table Head 9" xfId="50516"/>
    <cellStyle name="Table Head Aligned" xfId="50517"/>
    <cellStyle name="Table Head Aligned 10" xfId="50518"/>
    <cellStyle name="Table Head Aligned 11" xfId="50519"/>
    <cellStyle name="Table Head Aligned 12" xfId="50520"/>
    <cellStyle name="Table Head Aligned 13" xfId="50521"/>
    <cellStyle name="Table Head Aligned 14" xfId="50522"/>
    <cellStyle name="Table Head Aligned 15" xfId="50523"/>
    <cellStyle name="Table Head Aligned 16" xfId="50524"/>
    <cellStyle name="Table Head Aligned 17" xfId="50525"/>
    <cellStyle name="Table Head Aligned 18" xfId="50526"/>
    <cellStyle name="Table Head Aligned 19" xfId="50527"/>
    <cellStyle name="Table Head Aligned 2" xfId="50528"/>
    <cellStyle name="Table Head Aligned 20" xfId="50529"/>
    <cellStyle name="Table Head Aligned 3" xfId="50530"/>
    <cellStyle name="Table Head Aligned 4" xfId="50531"/>
    <cellStyle name="Table Head Aligned 5" xfId="50532"/>
    <cellStyle name="Table Head Aligned 6" xfId="50533"/>
    <cellStyle name="Table Head Aligned 7" xfId="50534"/>
    <cellStyle name="Table Head Aligned 8" xfId="50535"/>
    <cellStyle name="Table Head Aligned 9" xfId="50536"/>
    <cellStyle name="Table Head Blue" xfId="50537"/>
    <cellStyle name="Table Head Blue 10" xfId="50538"/>
    <cellStyle name="Table Head Blue 11" xfId="50539"/>
    <cellStyle name="Table Head Blue 12" xfId="50540"/>
    <cellStyle name="Table Head Blue 13" xfId="50541"/>
    <cellStyle name="Table Head Blue 14" xfId="50542"/>
    <cellStyle name="Table Head Blue 15" xfId="50543"/>
    <cellStyle name="Table Head Blue 16" xfId="50544"/>
    <cellStyle name="Table Head Blue 17" xfId="50545"/>
    <cellStyle name="Table Head Blue 18" xfId="50546"/>
    <cellStyle name="Table Head Blue 19" xfId="50547"/>
    <cellStyle name="Table Head Blue 2" xfId="50548"/>
    <cellStyle name="Table Head Blue 20" xfId="50549"/>
    <cellStyle name="Table Head Blue 3" xfId="50550"/>
    <cellStyle name="Table Head Blue 4" xfId="50551"/>
    <cellStyle name="Table Head Blue 5" xfId="50552"/>
    <cellStyle name="Table Head Blue 6" xfId="50553"/>
    <cellStyle name="Table Head Blue 7" xfId="50554"/>
    <cellStyle name="Table Head Blue 8" xfId="50555"/>
    <cellStyle name="Table Head Blue 9" xfId="50556"/>
    <cellStyle name="Table Head Green" xfId="50557"/>
    <cellStyle name="Table Head Green 10" xfId="50558"/>
    <cellStyle name="Table Head Green 11" xfId="50559"/>
    <cellStyle name="Table Head Green 12" xfId="50560"/>
    <cellStyle name="Table Head Green 13" xfId="50561"/>
    <cellStyle name="Table Head Green 14" xfId="50562"/>
    <cellStyle name="Table Head Green 15" xfId="50563"/>
    <cellStyle name="Table Head Green 16" xfId="50564"/>
    <cellStyle name="Table Head Green 17" xfId="50565"/>
    <cellStyle name="Table Head Green 18" xfId="50566"/>
    <cellStyle name="Table Head Green 19" xfId="50567"/>
    <cellStyle name="Table Head Green 2" xfId="50568"/>
    <cellStyle name="Table Head Green 20" xfId="50569"/>
    <cellStyle name="Table Head Green 3" xfId="50570"/>
    <cellStyle name="Table Head Green 4" xfId="50571"/>
    <cellStyle name="Table Head Green 5" xfId="50572"/>
    <cellStyle name="Table Head Green 6" xfId="50573"/>
    <cellStyle name="Table Head Green 7" xfId="50574"/>
    <cellStyle name="Table Head Green 8" xfId="50575"/>
    <cellStyle name="Table Head Green 9" xfId="50576"/>
    <cellStyle name="Table Head_$402.5M Debenture Schedule" xfId="50577"/>
    <cellStyle name="Table Sub Head" xfId="50578"/>
    <cellStyle name="Table Text" xfId="50579"/>
    <cellStyle name="Table Title" xfId="50580"/>
    <cellStyle name="Table Units" xfId="50581"/>
    <cellStyle name="Table_Header" xfId="50582"/>
    <cellStyle name="Text" xfId="50583"/>
    <cellStyle name="Text 1" xfId="50584"/>
    <cellStyle name="Text 1 10" xfId="50585"/>
    <cellStyle name="Text 1 11" xfId="50586"/>
    <cellStyle name="Text 1 12" xfId="50587"/>
    <cellStyle name="Text 1 13" xfId="50588"/>
    <cellStyle name="Text 1 14" xfId="50589"/>
    <cellStyle name="Text 1 15" xfId="50590"/>
    <cellStyle name="Text 1 16" xfId="50591"/>
    <cellStyle name="Text 1 17" xfId="50592"/>
    <cellStyle name="Text 1 18" xfId="50593"/>
    <cellStyle name="Text 1 19" xfId="50594"/>
    <cellStyle name="Text 1 2" xfId="50595"/>
    <cellStyle name="Text 1 20" xfId="50596"/>
    <cellStyle name="Text 1 3" xfId="50597"/>
    <cellStyle name="Text 1 4" xfId="50598"/>
    <cellStyle name="Text 1 5" xfId="50599"/>
    <cellStyle name="Text 1 6" xfId="50600"/>
    <cellStyle name="Text 1 7" xfId="50601"/>
    <cellStyle name="Text 1 8" xfId="50602"/>
    <cellStyle name="Text 1 9" xfId="50603"/>
    <cellStyle name="TEXT 2" xfId="50604"/>
    <cellStyle name="Text Head 1" xfId="50605"/>
    <cellStyle name="Text Head 1 10" xfId="50606"/>
    <cellStyle name="Text Head 1 11" xfId="50607"/>
    <cellStyle name="Text Head 1 12" xfId="50608"/>
    <cellStyle name="Text Head 1 13" xfId="50609"/>
    <cellStyle name="Text Head 1 14" xfId="50610"/>
    <cellStyle name="Text Head 1 15" xfId="50611"/>
    <cellStyle name="Text Head 1 16" xfId="50612"/>
    <cellStyle name="Text Head 1 17" xfId="50613"/>
    <cellStyle name="Text Head 1 18" xfId="50614"/>
    <cellStyle name="Text Head 1 19" xfId="50615"/>
    <cellStyle name="Text Head 1 2" xfId="50616"/>
    <cellStyle name="Text Head 1 20" xfId="50617"/>
    <cellStyle name="Text Head 1 3" xfId="50618"/>
    <cellStyle name="Text Head 1 4" xfId="50619"/>
    <cellStyle name="Text Head 1 5" xfId="50620"/>
    <cellStyle name="Text Head 1 6" xfId="50621"/>
    <cellStyle name="Text Head 1 7" xfId="50622"/>
    <cellStyle name="Text Head 1 8" xfId="50623"/>
    <cellStyle name="Text Head 1 9" xfId="50624"/>
    <cellStyle name="TextNumber" xfId="8"/>
    <cellStyle name="TextNumber 2" xfId="50625"/>
    <cellStyle name="TextNumber 2 2" xfId="50626"/>
    <cellStyle name="TextNumber 3" xfId="50627"/>
    <cellStyle name="TextNumber 4" xfId="50628"/>
    <cellStyle name="TextNumber 5" xfId="50629"/>
    <cellStyle name="TextNumber 6" xfId="51035"/>
    <cellStyle name="TextRate" xfId="50630"/>
    <cellStyle name="TextRate 2" xfId="50631"/>
    <cellStyle name="TextRate 2 2" xfId="50632"/>
    <cellStyle name="TextRate 3" xfId="50633"/>
    <cellStyle name="TextRate 4" xfId="50634"/>
    <cellStyle name="TextRate 5" xfId="50635"/>
    <cellStyle name="TextRate 6" xfId="51036"/>
    <cellStyle name="TextStyle" xfId="50636"/>
    <cellStyle name="TextStyle 2" xfId="50637"/>
    <cellStyle name="TextStyle 3" xfId="50638"/>
    <cellStyle name="Thousands" xfId="50639"/>
    <cellStyle name="Thousands 2" xfId="50640"/>
    <cellStyle name="Times New Roman" xfId="50641"/>
    <cellStyle name="Tin" xfId="50642"/>
    <cellStyle name="Tin 10" xfId="50643"/>
    <cellStyle name="Tin 11" xfId="50644"/>
    <cellStyle name="Tin 12" xfId="50645"/>
    <cellStyle name="Tin 13" xfId="50646"/>
    <cellStyle name="Tin 14" xfId="50647"/>
    <cellStyle name="Tin 15" xfId="50648"/>
    <cellStyle name="Tin 16" xfId="50649"/>
    <cellStyle name="Tin 17" xfId="50650"/>
    <cellStyle name="Tin 18" xfId="50651"/>
    <cellStyle name="Tin 19" xfId="50652"/>
    <cellStyle name="Tin 2" xfId="50653"/>
    <cellStyle name="Tin 20" xfId="50654"/>
    <cellStyle name="Tin 3" xfId="50655"/>
    <cellStyle name="Tin 4" xfId="50656"/>
    <cellStyle name="Tin 5" xfId="50657"/>
    <cellStyle name="Tin 6" xfId="50658"/>
    <cellStyle name="Tin 7" xfId="50659"/>
    <cellStyle name="Tin 8" xfId="50660"/>
    <cellStyle name="Tin 9" xfId="50661"/>
    <cellStyle name="Tina" xfId="50662"/>
    <cellStyle name="Title - PROJECT" xfId="50663"/>
    <cellStyle name="Title - Underline" xfId="50664"/>
    <cellStyle name="Title - Underline 2" xfId="50665"/>
    <cellStyle name="Title 2" xfId="50666"/>
    <cellStyle name="Title 2 2" xfId="50667"/>
    <cellStyle name="Title 2 2 2" xfId="50668"/>
    <cellStyle name="Title 2 3" xfId="50669"/>
    <cellStyle name="Title 2 4" xfId="50670"/>
    <cellStyle name="Title 3" xfId="50671"/>
    <cellStyle name="Title 3 2" xfId="50672"/>
    <cellStyle name="Title 3 3" xfId="50673"/>
    <cellStyle name="Title 3 4" xfId="50674"/>
    <cellStyle name="Title 4" xfId="50675"/>
    <cellStyle name="Title 4 2" xfId="50676"/>
    <cellStyle name="Title 4 3" xfId="50677"/>
    <cellStyle name="Title 5" xfId="50678"/>
    <cellStyle name="Title 5 2" xfId="50679"/>
    <cellStyle name="Title 6" xfId="50680"/>
    <cellStyle name="Title 7" xfId="50681"/>
    <cellStyle name="title1" xfId="50682"/>
    <cellStyle name="title1 2" xfId="50683"/>
    <cellStyle name="title1 2 2" xfId="50684"/>
    <cellStyle name="Title1 3" xfId="50685"/>
    <cellStyle name="title2" xfId="50686"/>
    <cellStyle name="title2 2" xfId="50687"/>
    <cellStyle name="title2 2 2" xfId="50688"/>
    <cellStyle name="title2 3" xfId="50689"/>
    <cellStyle name="title2 4" xfId="50690"/>
    <cellStyle name="Title2 5" xfId="50691"/>
    <cellStyle name="title2_Capital Prov 1Q10" xfId="50692"/>
    <cellStyle name="Title3" xfId="50693"/>
    <cellStyle name="Titles - Col. Headings" xfId="50694"/>
    <cellStyle name="Titles - Other" xfId="50695"/>
    <cellStyle name="Titles - Other 2" xfId="50696"/>
    <cellStyle name="Total 10" xfId="50697"/>
    <cellStyle name="Total 10 2" xfId="50698"/>
    <cellStyle name="Total 11" xfId="50699"/>
    <cellStyle name="Total 11 2" xfId="50700"/>
    <cellStyle name="Total 12" xfId="50701"/>
    <cellStyle name="Total 12 2" xfId="50702"/>
    <cellStyle name="Total 13" xfId="50703"/>
    <cellStyle name="Total 13 2" xfId="50704"/>
    <cellStyle name="Total 14" xfId="50705"/>
    <cellStyle name="Total 14 2" xfId="50706"/>
    <cellStyle name="Total 15" xfId="50707"/>
    <cellStyle name="Total 15 2" xfId="50708"/>
    <cellStyle name="Total 16" xfId="50709"/>
    <cellStyle name="Total 16 2" xfId="50710"/>
    <cellStyle name="Total 17" xfId="50711"/>
    <cellStyle name="Total 17 2" xfId="50712"/>
    <cellStyle name="Total 18" xfId="50713"/>
    <cellStyle name="Total 18 2" xfId="50714"/>
    <cellStyle name="Total 19" xfId="50715"/>
    <cellStyle name="Total 19 2" xfId="50716"/>
    <cellStyle name="Total 2" xfId="50717"/>
    <cellStyle name="Total 2 10" xfId="50718"/>
    <cellStyle name="Total 2 11" xfId="50719"/>
    <cellStyle name="Total 2 12" xfId="50720"/>
    <cellStyle name="Total 2 2" xfId="50721"/>
    <cellStyle name="Total 2 2 10" xfId="50722"/>
    <cellStyle name="Total 2 2 2" xfId="50723"/>
    <cellStyle name="Total 2 2 3" xfId="50724"/>
    <cellStyle name="Total 2 2 4" xfId="50725"/>
    <cellStyle name="Total 2 2 5" xfId="50726"/>
    <cellStyle name="Total 2 2 6" xfId="50727"/>
    <cellStyle name="Total 2 2 7" xfId="50728"/>
    <cellStyle name="Total 2 2 8" xfId="50729"/>
    <cellStyle name="Total 2 2 9" xfId="50730"/>
    <cellStyle name="Total 2 3" xfId="50731"/>
    <cellStyle name="Total 2 4" xfId="50732"/>
    <cellStyle name="Total 2 5" xfId="50733"/>
    <cellStyle name="Total 2 6" xfId="50734"/>
    <cellStyle name="Total 2 7" xfId="50735"/>
    <cellStyle name="Total 2 8" xfId="50736"/>
    <cellStyle name="Total 2 9" xfId="50737"/>
    <cellStyle name="Total 20" xfId="50738"/>
    <cellStyle name="Total 20 2" xfId="50739"/>
    <cellStyle name="Total 21" xfId="50740"/>
    <cellStyle name="Total 21 2" xfId="50741"/>
    <cellStyle name="Total 22" xfId="50742"/>
    <cellStyle name="Total 22 2" xfId="50743"/>
    <cellStyle name="Total 23" xfId="50744"/>
    <cellStyle name="Total 23 2" xfId="50745"/>
    <cellStyle name="Total 24" xfId="50746"/>
    <cellStyle name="Total 24 2" xfId="50747"/>
    <cellStyle name="Total 25" xfId="50748"/>
    <cellStyle name="Total 26" xfId="50749"/>
    <cellStyle name="Total 27" xfId="50750"/>
    <cellStyle name="Total 28" xfId="50751"/>
    <cellStyle name="Total 29" xfId="50752"/>
    <cellStyle name="Total 3" xfId="50753"/>
    <cellStyle name="Total 3 2" xfId="50754"/>
    <cellStyle name="Total 3 2 2" xfId="50755"/>
    <cellStyle name="Total 3 2 3" xfId="50756"/>
    <cellStyle name="Total 3 2 4" xfId="50757"/>
    <cellStyle name="Total 3 3" xfId="50758"/>
    <cellStyle name="Total 3 4" xfId="50759"/>
    <cellStyle name="Total 3 5" xfId="50760"/>
    <cellStyle name="Total 3 6" xfId="50761"/>
    <cellStyle name="Total 3 7" xfId="50762"/>
    <cellStyle name="Total 3 8" xfId="50763"/>
    <cellStyle name="Total 30" xfId="50764"/>
    <cellStyle name="Total 31" xfId="50765"/>
    <cellStyle name="Total 32" xfId="50766"/>
    <cellStyle name="Total 33" xfId="50767"/>
    <cellStyle name="Total 34" xfId="50768"/>
    <cellStyle name="Total 35" xfId="50769"/>
    <cellStyle name="Total 36" xfId="50770"/>
    <cellStyle name="Total 37" xfId="50771"/>
    <cellStyle name="Total 38" xfId="50772"/>
    <cellStyle name="Total 39" xfId="50773"/>
    <cellStyle name="Total 4" xfId="50774"/>
    <cellStyle name="Total 4 10" xfId="50775"/>
    <cellStyle name="Total 4 2" xfId="50776"/>
    <cellStyle name="Total 4 3" xfId="50777"/>
    <cellStyle name="Total 4 4" xfId="50778"/>
    <cellStyle name="Total 4 5" xfId="50779"/>
    <cellStyle name="Total 4 6" xfId="50780"/>
    <cellStyle name="Total 4 7" xfId="50781"/>
    <cellStyle name="Total 4 8" xfId="50782"/>
    <cellStyle name="Total 4 9" xfId="50783"/>
    <cellStyle name="Total 40" xfId="50784"/>
    <cellStyle name="Total 5" xfId="50785"/>
    <cellStyle name="Total 5 2" xfId="50786"/>
    <cellStyle name="Total 5 3" xfId="50787"/>
    <cellStyle name="Total 5 4" xfId="50788"/>
    <cellStyle name="Total 5 5" xfId="50789"/>
    <cellStyle name="Total 6" xfId="50790"/>
    <cellStyle name="Total 6 2" xfId="50791"/>
    <cellStyle name="Total 7" xfId="50792"/>
    <cellStyle name="Total 7 2" xfId="50793"/>
    <cellStyle name="Total 8" xfId="50794"/>
    <cellStyle name="Total 8 2" xfId="50795"/>
    <cellStyle name="Total 9" xfId="50796"/>
    <cellStyle name="Total 9 2" xfId="50797"/>
    <cellStyle name="TOTALCOLUMNFORMAT" xfId="50798"/>
    <cellStyle name="TotalNumber" xfId="50799"/>
    <cellStyle name="TotalNumber 2" xfId="50800"/>
    <cellStyle name="TotalNumber 2 2" xfId="50801"/>
    <cellStyle name="TotalNumber 2 3" xfId="50802"/>
    <cellStyle name="TotalNumber 2 4" xfId="51137"/>
    <cellStyle name="TotalNumber 3" xfId="50803"/>
    <cellStyle name="TotalNumber 3 2" xfId="51138"/>
    <cellStyle name="TotalNumber 4" xfId="50804"/>
    <cellStyle name="TotalNumber 4 2" xfId="51139"/>
    <cellStyle name="TotalNumber 5" xfId="50805"/>
    <cellStyle name="TotalNumber 6" xfId="50806"/>
    <cellStyle name="TotalNumber 7" xfId="50807"/>
    <cellStyle name="TotalNumber 8" xfId="51029"/>
    <cellStyle name="TotalNumber 9" xfId="51136"/>
    <cellStyle name="TotalRate" xfId="50808"/>
    <cellStyle name="TotalRate 2" xfId="50809"/>
    <cellStyle name="TotalRate 2 2" xfId="51141"/>
    <cellStyle name="TotalRate 3" xfId="50810"/>
    <cellStyle name="TotalRate 3 2" xfId="51142"/>
    <cellStyle name="TotalRate 4" xfId="50811"/>
    <cellStyle name="TotalRate 4 2" xfId="51143"/>
    <cellStyle name="TotalRate 5" xfId="50812"/>
    <cellStyle name="TotalRate 6" xfId="51034"/>
    <cellStyle name="TotalRate 7" xfId="51140"/>
    <cellStyle name="TotalText" xfId="50813"/>
    <cellStyle name="TotalText 2" xfId="50814"/>
    <cellStyle name="TotalText 2 2" xfId="50815"/>
    <cellStyle name="TotalText 3" xfId="50816"/>
    <cellStyle name="TotalText 4" xfId="50817"/>
    <cellStyle name="TotalText 5" xfId="50818"/>
    <cellStyle name="TotalText 6" xfId="51024"/>
    <cellStyle name="Two decimal places" xfId="50819"/>
    <cellStyle name="u" xfId="50820"/>
    <cellStyle name="u_Matrix" xfId="50821"/>
    <cellStyle name="u_Matrix 10" xfId="50822"/>
    <cellStyle name="u_Matrix 11" xfId="50823"/>
    <cellStyle name="u_Matrix 12" xfId="50824"/>
    <cellStyle name="u_Matrix 13" xfId="50825"/>
    <cellStyle name="u_Matrix 14" xfId="50826"/>
    <cellStyle name="u_Matrix 15" xfId="50827"/>
    <cellStyle name="u_Matrix 16" xfId="50828"/>
    <cellStyle name="u_Matrix 17" xfId="50829"/>
    <cellStyle name="u_Matrix 18" xfId="50830"/>
    <cellStyle name="u_Matrix 19" xfId="50831"/>
    <cellStyle name="u_Matrix 2" xfId="50832"/>
    <cellStyle name="u_Matrix 20" xfId="50833"/>
    <cellStyle name="u_Matrix 3" xfId="50834"/>
    <cellStyle name="u_Matrix 4" xfId="50835"/>
    <cellStyle name="u_Matrix 5" xfId="50836"/>
    <cellStyle name="u_Matrix 6" xfId="50837"/>
    <cellStyle name="u_Matrix 7" xfId="50838"/>
    <cellStyle name="u_Matrix 8" xfId="50839"/>
    <cellStyle name="u_Matrix 9" xfId="50840"/>
    <cellStyle name="u_Module1 (2)" xfId="50841"/>
    <cellStyle name="u_Module1 (2) 10" xfId="50842"/>
    <cellStyle name="u_Module1 (2) 11" xfId="50843"/>
    <cellStyle name="u_Module1 (2) 12" xfId="50844"/>
    <cellStyle name="u_Module1 (2) 13" xfId="50845"/>
    <cellStyle name="u_Module1 (2) 14" xfId="50846"/>
    <cellStyle name="u_Module1 (2) 15" xfId="50847"/>
    <cellStyle name="u_Module1 (2) 16" xfId="50848"/>
    <cellStyle name="u_Module1 (2) 17" xfId="50849"/>
    <cellStyle name="u_Module1 (2) 18" xfId="50850"/>
    <cellStyle name="u_Module1 (2) 19" xfId="50851"/>
    <cellStyle name="u_Module1 (2) 2" xfId="50852"/>
    <cellStyle name="u_Module1 (2) 20" xfId="50853"/>
    <cellStyle name="u_Module1 (2) 3" xfId="50854"/>
    <cellStyle name="u_Module1 (2) 4" xfId="50855"/>
    <cellStyle name="u_Module1 (2) 5" xfId="50856"/>
    <cellStyle name="u_Module1 (2) 6" xfId="50857"/>
    <cellStyle name="u_Module1 (2) 7" xfId="50858"/>
    <cellStyle name="u_Module1 (2) 8" xfId="50859"/>
    <cellStyle name="u_Module1 (2) 9" xfId="50860"/>
    <cellStyle name="u2" xfId="50861"/>
    <cellStyle name="ubordinated Debt" xfId="50862"/>
    <cellStyle name="ui" xfId="50863"/>
    <cellStyle name="under" xfId="50864"/>
    <cellStyle name="under 10" xfId="50865"/>
    <cellStyle name="under 11" xfId="50866"/>
    <cellStyle name="under 12" xfId="50867"/>
    <cellStyle name="under 13" xfId="50868"/>
    <cellStyle name="under 14" xfId="50869"/>
    <cellStyle name="under 15" xfId="50870"/>
    <cellStyle name="under 16" xfId="50871"/>
    <cellStyle name="under 17" xfId="50872"/>
    <cellStyle name="under 18" xfId="50873"/>
    <cellStyle name="under 19" xfId="50874"/>
    <cellStyle name="under 2" xfId="50875"/>
    <cellStyle name="under 20" xfId="50876"/>
    <cellStyle name="under 3" xfId="50877"/>
    <cellStyle name="under 4" xfId="50878"/>
    <cellStyle name="under 5" xfId="50879"/>
    <cellStyle name="under 6" xfId="50880"/>
    <cellStyle name="under 7" xfId="50881"/>
    <cellStyle name="under 8" xfId="50882"/>
    <cellStyle name="under 9" xfId="50883"/>
    <cellStyle name="Underline_Single" xfId="50884"/>
    <cellStyle name="UnitHeader" xfId="50885"/>
    <cellStyle name="UnitHeader 2" xfId="50886"/>
    <cellStyle name="UnitHeader 2 2" xfId="50887"/>
    <cellStyle name="UnitHeader 3" xfId="50888"/>
    <cellStyle name="UnitHeader 4" xfId="50889"/>
    <cellStyle name="UnitHeader 5" xfId="50890"/>
    <cellStyle name="UnitHeader 6" xfId="51023"/>
    <cellStyle name="UNITS" xfId="50891"/>
    <cellStyle name="Unprot" xfId="50892"/>
    <cellStyle name="Unprot$" xfId="50893"/>
    <cellStyle name="Unprot_CurrencySKorea" xfId="50894"/>
    <cellStyle name="Unprotect" xfId="50895"/>
    <cellStyle name="Unprotect 2" xfId="50896"/>
    <cellStyle name="UNSHADED" xfId="50897"/>
    <cellStyle name="USER" xfId="50898"/>
    <cellStyle name="uy" xfId="50899"/>
    <cellStyle name="Valuta [0]_laroux" xfId="50900"/>
    <cellStyle name="Valuta_laroux" xfId="50901"/>
    <cellStyle name="w" xfId="50902"/>
    <cellStyle name="w 2" xfId="50903"/>
    <cellStyle name="w_Detail" xfId="50904"/>
    <cellStyle name="Währung [0]_Compiling Utility Macros" xfId="50905"/>
    <cellStyle name="Währung_Compiling Utility Macros" xfId="50906"/>
    <cellStyle name="Warning Text 10" xfId="50907"/>
    <cellStyle name="Warning Text 10 2" xfId="50908"/>
    <cellStyle name="Warning Text 11" xfId="50909"/>
    <cellStyle name="Warning Text 11 2" xfId="50910"/>
    <cellStyle name="Warning Text 12" xfId="50911"/>
    <cellStyle name="Warning Text 12 2" xfId="50912"/>
    <cellStyle name="Warning Text 13" xfId="50913"/>
    <cellStyle name="Warning Text 13 2" xfId="50914"/>
    <cellStyle name="Warning Text 14" xfId="50915"/>
    <cellStyle name="Warning Text 14 2" xfId="50916"/>
    <cellStyle name="Warning Text 15" xfId="50917"/>
    <cellStyle name="Warning Text 15 2" xfId="50918"/>
    <cellStyle name="Warning Text 16" xfId="50919"/>
    <cellStyle name="Warning Text 16 2" xfId="50920"/>
    <cellStyle name="Warning Text 17" xfId="50921"/>
    <cellStyle name="Warning Text 17 2" xfId="50922"/>
    <cellStyle name="Warning Text 18" xfId="50923"/>
    <cellStyle name="Warning Text 18 2" xfId="50924"/>
    <cellStyle name="Warning Text 19" xfId="50925"/>
    <cellStyle name="Warning Text 19 2" xfId="50926"/>
    <cellStyle name="Warning Text 2" xfId="50927"/>
    <cellStyle name="Warning Text 2 2" xfId="50928"/>
    <cellStyle name="Warning Text 2 2 2" xfId="50929"/>
    <cellStyle name="Warning Text 2 3" xfId="50930"/>
    <cellStyle name="Warning Text 2 4" xfId="50931"/>
    <cellStyle name="Warning Text 20" xfId="50932"/>
    <cellStyle name="Warning Text 20 2" xfId="50933"/>
    <cellStyle name="Warning Text 21" xfId="50934"/>
    <cellStyle name="Warning Text 21 2" xfId="50935"/>
    <cellStyle name="Warning Text 22" xfId="50936"/>
    <cellStyle name="Warning Text 22 2" xfId="50937"/>
    <cellStyle name="Warning Text 23" xfId="50938"/>
    <cellStyle name="Warning Text 23 2" xfId="50939"/>
    <cellStyle name="Warning Text 24" xfId="50940"/>
    <cellStyle name="Warning Text 24 2" xfId="50941"/>
    <cellStyle name="Warning Text 25" xfId="50942"/>
    <cellStyle name="Warning Text 26" xfId="50943"/>
    <cellStyle name="Warning Text 27" xfId="50944"/>
    <cellStyle name="Warning Text 28" xfId="50945"/>
    <cellStyle name="Warning Text 29" xfId="50946"/>
    <cellStyle name="Warning Text 3" xfId="50947"/>
    <cellStyle name="Warning Text 3 2" xfId="50948"/>
    <cellStyle name="Warning Text 3 2 2" xfId="50949"/>
    <cellStyle name="Warning Text 3 3" xfId="50950"/>
    <cellStyle name="Warning Text 3 4" xfId="50951"/>
    <cellStyle name="Warning Text 30" xfId="50952"/>
    <cellStyle name="Warning Text 4" xfId="50953"/>
    <cellStyle name="Warning Text 4 2" xfId="50954"/>
    <cellStyle name="Warning Text 4 3" xfId="50955"/>
    <cellStyle name="Warning Text 5" xfId="50956"/>
    <cellStyle name="Warning Text 5 2" xfId="50957"/>
    <cellStyle name="Warning Text 5 3" xfId="50958"/>
    <cellStyle name="Warning Text 6" xfId="50959"/>
    <cellStyle name="Warning Text 6 2" xfId="50960"/>
    <cellStyle name="Warning Text 7" xfId="50961"/>
    <cellStyle name="Warning Text 7 2" xfId="50962"/>
    <cellStyle name="Warning Text 8" xfId="50963"/>
    <cellStyle name="Warning Text 8 2" xfId="50964"/>
    <cellStyle name="Warning Text 9" xfId="50965"/>
    <cellStyle name="Warning Text 9 2" xfId="50966"/>
    <cellStyle name="X" xfId="50967"/>
    <cellStyle name="X - None" xfId="50968"/>
    <cellStyle name="X - None 10" xfId="50969"/>
    <cellStyle name="X - None 11" xfId="50970"/>
    <cellStyle name="X - None 12" xfId="50971"/>
    <cellStyle name="X - None 13" xfId="50972"/>
    <cellStyle name="X - None 14" xfId="50973"/>
    <cellStyle name="X - None 15" xfId="50974"/>
    <cellStyle name="X - None 16" xfId="50975"/>
    <cellStyle name="X - None 17" xfId="50976"/>
    <cellStyle name="X - None 18" xfId="50977"/>
    <cellStyle name="X - None 19" xfId="50978"/>
    <cellStyle name="X - None 2" xfId="50979"/>
    <cellStyle name="X - None 20" xfId="50980"/>
    <cellStyle name="X - None 3" xfId="50981"/>
    <cellStyle name="X - None 4" xfId="50982"/>
    <cellStyle name="X - None 5" xfId="50983"/>
    <cellStyle name="X - None 6" xfId="50984"/>
    <cellStyle name="X - None 7" xfId="50985"/>
    <cellStyle name="X - None 8" xfId="50986"/>
    <cellStyle name="X - None 9" xfId="50987"/>
    <cellStyle name="X 10" xfId="50988"/>
    <cellStyle name="X 11" xfId="50989"/>
    <cellStyle name="X 12" xfId="50990"/>
    <cellStyle name="X 13" xfId="50991"/>
    <cellStyle name="X 14" xfId="50992"/>
    <cellStyle name="X 15" xfId="50993"/>
    <cellStyle name="X 16" xfId="50994"/>
    <cellStyle name="X 17" xfId="50995"/>
    <cellStyle name="X 18" xfId="50996"/>
    <cellStyle name="X 19" xfId="50997"/>
    <cellStyle name="X 2" xfId="50998"/>
    <cellStyle name="X 20" xfId="50999"/>
    <cellStyle name="X 3" xfId="51000"/>
    <cellStyle name="X 4" xfId="51001"/>
    <cellStyle name="X 5" xfId="51002"/>
    <cellStyle name="X 6" xfId="51003"/>
    <cellStyle name="X 7" xfId="51004"/>
    <cellStyle name="X 8" xfId="51005"/>
    <cellStyle name="X 9" xfId="51006"/>
    <cellStyle name="Year" xfId="51007"/>
    <cellStyle name="Year 2" xfId="51008"/>
    <cellStyle name="Year 2 2" xfId="51009"/>
    <cellStyle name="Year 2 3" xfId="51010"/>
    <cellStyle name="Year 2 4" xfId="51011"/>
    <cellStyle name="Year 3" xfId="51012"/>
    <cellStyle name="Year 3 2" xfId="51013"/>
    <cellStyle name="Year 4" xfId="51014"/>
    <cellStyle name="Year 5" xfId="51015"/>
    <cellStyle name="Year 6" xfId="51016"/>
    <cellStyle name="常规_Sheet1" xfId="51017"/>
  </cellStyles>
  <dxfs count="0"/>
  <tableStyles count="0" defaultTableStyle="TableStyleMedium2" defaultPivotStyle="PivotStyleLight16"/>
  <colors>
    <mruColors>
      <color rgb="FF1D1DFF"/>
      <color rgb="FFFFFFCC"/>
      <color rgb="FF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38" Type="http://schemas.openxmlformats.org/officeDocument/2006/relationships/externalLink" Target="externalLinks/externalLink123.xml"/><Relationship Id="rId154" Type="http://schemas.openxmlformats.org/officeDocument/2006/relationships/externalLink" Target="externalLinks/externalLink139.xml"/><Relationship Id="rId159" Type="http://schemas.openxmlformats.org/officeDocument/2006/relationships/externalLink" Target="externalLinks/externalLink144.xml"/><Relationship Id="rId175" Type="http://schemas.openxmlformats.org/officeDocument/2006/relationships/sharedStrings" Target="sharedStrings.xml"/><Relationship Id="rId170" Type="http://schemas.openxmlformats.org/officeDocument/2006/relationships/externalLink" Target="externalLinks/externalLink155.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externalLink" Target="externalLinks/externalLink129.xml"/><Relationship Id="rId149" Type="http://schemas.openxmlformats.org/officeDocument/2006/relationships/externalLink" Target="externalLinks/externalLink13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165" Type="http://schemas.openxmlformats.org/officeDocument/2006/relationships/externalLink" Target="externalLinks/externalLink15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55" Type="http://schemas.openxmlformats.org/officeDocument/2006/relationships/externalLink" Target="externalLinks/externalLink140.xml"/><Relationship Id="rId171" Type="http://schemas.openxmlformats.org/officeDocument/2006/relationships/externalLink" Target="externalLinks/externalLink156.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66" Type="http://schemas.openxmlformats.org/officeDocument/2006/relationships/externalLink" Target="externalLinks/externalLink1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64" Type="http://schemas.openxmlformats.org/officeDocument/2006/relationships/externalLink" Target="externalLinks/externalLink149.xml"/><Relationship Id="rId169" Type="http://schemas.openxmlformats.org/officeDocument/2006/relationships/externalLink" Target="externalLinks/externalLink154.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57.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73" Type="http://schemas.openxmlformats.org/officeDocument/2006/relationships/theme" Target="theme/theme1.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Group%20Inc.%20and%20Subs\Income%20Tax\Florida\2003%20FL%20Final%20Distrib%20Schedule%20-%20new%20metho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MBCYC\PMG\performance\UNIT4PRF.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WIP\Capital%20Projects\Finance%20&amp;%20Administration\CWIP\All%20projects\Closing%20Support\02%20Feb%202001\FEB%2001Capital%20Accru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PCDOCS\MK18562\13833\92by02_.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GCR\MB95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TEMP\B&amp;W079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107100%201202%20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20feb%2003%20new.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Temp\KPB%20Reco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TNSF03\VOL1\BUSINESS\COMMON\GENERATION\99\B&amp;W1098Draf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Temp\WSCC_ast_092501_final_1011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HARRY-KAR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FIN\NewDeals\02%20Thermal%20Projects\Bastrop%20Sale\Models\Pro%20Forma%20-%20Bastrop%20-%20%20rev%2002.24.04%2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Accounting\Account%20Recons\2004\PP&amp;E%20and%20CWIP%20Details%20December%20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MIR\General%20Motors\hercules%20model%20V8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USERS\GAS\DA-96\9606\MD96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FIN\NewDeals\03%20Acquisition%20Projects\SEGS%20III%20-%20VII\01%20-%20Models\Current%20Model\SEGS,%20Internal%20Model%202005_01_3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HOME\Work%20Files\Business%20Management\Point%20Beach\2008%20Budget\2008%205%20Year%20Plan\SEM%20Budget\Point%20Beach%20-%20PPA%20Fair%20Value%20-%20rev%2009.28.07%20Fin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Public\Tax\Financial%20Reporting\A&amp;M\FPLE%20AR%20AP\Import%20Data%20-%20Access%20DB\PayRec_Import_Template_20061205121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ccollet\New%20Models\newmode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rostan\STEEL_.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Startup" Target="TAXSTREAM/Security/Users/Users%20MASTER%20Fi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jungle%20sheets%205_1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asp9.workspace.corptax.com/Returns/Post%202001%20returns/Tax%20Return%20Workpaper%20Files/2005/FPL%20Energy%20Operating%20Services,%20Inc/Income%20Tax/2005%20FPL%20ENERGY%20OPERATING%20SERVICES%20Tax%20Workpapers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TEMP\OMX_MODEL_JV%200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temp\Temporary%20Internet%20Files\OLK7A\Davies\DMcomp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asp9.workspace.corptax.com/sites/fplgroup/Corptax.CMP/CorptaxCMPComplianceLibrary/2012_ESI%20Northeast%20Energy%20LP,%20LLC%20(fmly%20ESI%20Northeast%20Energy%20LP%20Inc)_1007L280_TaxWorkpaper.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ocuments%20and%20Settings\jm29673\Local%20Settings\Temporary%20Internet%20Files\OLKF\NWS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Returns\Post%202001%20returns\Tax%20Return%20Workpaper%20Files\2014\2014%20BW%20Adj%20Workpapers\CAC101.xlsx" TargetMode="External"/></Relationships>
</file>

<file path=xl/externalLinks/_rels/externalLink126.xml.rels><?xml version="1.0" encoding="UTF-8" standalone="yes"?>
<Relationships xmlns="http://schemas.openxmlformats.org/package/2006/relationships"><Relationship Id="rId1" Type="http://schemas.microsoft.com/office/2006/relationships/xlExternalLinkPath/xlPathMissing" Target="Macro1"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Accounting\Closing%20Support\2002\08%20August%202002\Capitalized%20Interest%20Calculations%2008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JBXSA273\Tax\Accounting\Closing%20Support\2005\06%20Jun%202005\FMIP%20REPORTS%20&amp;%20RECONCILIATION\Standard%20Report%20-%207-8-05.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FPLES%20-%20Rev%20Enhancement\2002\ytd%202002%20-%20Financials\ap08%20-%20Aug02\TEMP\FPLESJANFMI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noonan\Projects\Project%20Annapolis\Project%20Annapolis%20Merger%20Model4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DOCS\CD25750\BRW\88Y801_.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Models\AH.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5\FPL%20Fibernet%20LLC\Income%20Tax\info%20request%20provided\165000-%20Prepayments%20-Dec%200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HOME\EXCEL\carmens%20recon%20at%208-31-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Business%20Management\Doswell\Budgets%20and%20forecasts\2001\DOSWELL%20-%202001%20Budget%20Input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Evan\Young&amp;Rubicam\Secondary\ownership%20count%20october%20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PCDOCS\VT16819\ICIX\7zjf01_.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sers\DMW0TVN\Desktop\Book2.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PCDOCS\TS21795\0000X\8t1x01_.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GRP%20-%20Investment%20Banking\Comverse\CMVT%20model%206-7-04%20v2.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hapters\chap03\array%20example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mnoonan\Projects\Project%20Annapolis\Project%20Annapolis%20Merger%20Model4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INCTAX\USR\PUBLIC\IncomeTax\Compliance\2004\Federal\RMAC09404FD_Sch%20M'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INCTAX\USR\PUBLIC\IncomeTax\Compliance\2004\Federal\RMOL01754FD_Acct_Recons_28185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1User\1RWFiles\NewModel\NewModel_2002.03.01_R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Documents%20and%20Settings\a02466\Local%20Settings\Temporary%20Internet%20Files\OLKCE5\DAEC%20Cost%20Element%20Mappi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PCDOCS\AE25620\14574\8tbf01_.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TEMP\IECache\OLK2C\Belo\belo.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MITEN'S%20FILES\Current%20Files\cosum%207.12.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1\exp0kc5\LOCALS~1\Temp\C.Home.RemoteAccess.exp0kc5\CALLAH~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asp9.workspace.corptax.com/Returns/Post%202001%20returns/Tax%20Return%20Workpaper%20Files/2009/Generation%20Repair%20and%20Service,%20LLC/Income%20Tax/4136%202009%20Generation%20Repair%20&amp;%20Service%20LLC%20depr%20review.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C.Program%20Files.notes.data\PayRecImportTemplat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Work\Aurora_WSCC\AVIS\AVIS_WSCC_InputTemplate_092601a.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frxwin\IO_DATA\DSTACK\jpmodel\orbcomm_6-0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Temp\C.Home.RemoteAccess.nxo0kp0\Purchase%20Price%20Allocation%20-%20WPP%2094%20-%205-31-06%20-%20updated%20for%20$5%20million.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Valuation\MODELS\Development\BigModel8\NCM_Template_2004_0225c_WC.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Temp\C.Program%20Files.notes.data\LNG\LNG_2004_04_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JBXSA273\Tax\Accounting\Account%20Recons\2002\PP&amp;E%20and%20CWIP%20Details%20May%20200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Energy%20Sooner%20Wind%20LLC\Income%20Tax\2003%20FPLE%20Sooner%20Wind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WINDOWS\TEMP\B&amp;WJanuar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radio\cbs\cbs1228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VFACTS\TVexh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AX/Return%20to%20Accrual/FPL/2014/2013%20Corp%20Tax%20Files/2013_Florida%20Power%20and%20Light%20Company_100101_TaxWorkpap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AX/Section%20199/Section%20199%20Monthly%20Accrual/2010%20Accrual/12%202010/Schedules/12%202010%20FPL%20Section%20199%20Provision%20Summa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5\FPL%20&amp;%20SUBS\Florida%20Power%20And%20Light%20Company\Income%20Tax\Tax%20Return%20Workpapers\05ExcelReturn%20Provis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GCR\AM95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reasury\due%20dil\Jan%2000\ssb\Combination%20long-term%20model%20--%20Version%2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FIN\NewDeals\01%20Wind%20Projects\Crystal%20Lake\August%202007\Model\Crystal%20Lake%20250MW%20Expansion%2010-31-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CG\__NE%20Region\2004\NELP\Partnership%20Financials\January%202004\Excel%20Files\NELP%20Fin%20Stmnts%20Partners\FS%20APRIL%2000\nate%20financial%20stmnts%20Apr%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C.Program%20Files.notes.data\C.Program%20Files.notes.data\Finance%20&amp;%20Administration\CWIP\All%20projects\Closing%20Support\02%20Feb%202001\FEB%2001Capital%20Accru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Energy%20South%20Dakota%20Wind%20LLC\Income%20Tax\2003%20FPLE%20South%20Dakota%20Wind%20Tax%20Workpaper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nts%20and%20Settings\jm29673\Local%20Settings\Temporary%20Internet%20Files\OLKF\VI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C.Home.RemoteAccess.rxr0gf1\Oklahoma%20Wind%20Energy%20Center\OMPA\OK_Model_OMPA_Financing_Model%206-03-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t\Data\Cruzer\Long%20Range%20Planning\PBNP%20Long%20Range%20Plan%20-%20July%202006%20-%20Rev%202%20DRAF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C.Home.RemoteAccess.kgc0pyk\Contract%20Valuation%20Analysis%20-%20SEGS%20III%20-%20rev%2002.2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Returns\Post%202001%20returns\Tax%20Return%20Workpaper%20Files\2013\FPL%20&amp;%20SUBS\2013%20FPL%20CorpTax%20Mapping%20Change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cafe.nexteraenergy.com/TAX/Audit%20Adjustments_IRS/Settlement%20agreement/Settled%20Items%20-%20Power%20Tax%20Adjustments/PowerTax%20Adjustments/IRS%20PowerTax%20Computation%20Worksheet%20-%20Federal%20&amp;%20Florid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FIN\NewDeals\04%20Other\Caithness%20Analysis\Pacific%20Wind\Pro%20Forma%20-%20Consolidated%20-%20rev%2008.08.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Con_02_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S\JR15793\15749\78JN01_.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CG\Development\DAEC\Palmer_R5.4_BOAR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ax\TaxCom\Andy%20K\Sec%20199\Allocations\Allocatio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TEMP\IECache\OLK84\IECache\OLK286\zzzzTSI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ax\TAXRES\Jay\08.01.09%20Forecast\2009%20CTA%20Forecast%20as%20of%20Sep%2008\Misc\Kevin%20-%20Lee%20DeKalb%20200MW%20GExle%2010-06-08%20(BO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gxh0k1a\Desktop\EcoElectrica%20Rev3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Returns\Post%202001%20returns\Tax%20Return%20Workpaper%20Files\2009\FPL%20Fibernet%20LLC\Income%20Tax\Depreciation\Master%20Depreciation%20Template%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DITOR/TVRADIO/industry/TVexhi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M&amp;A\AHP\projectmar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emp\C.Program%20Files.notes.data\Documents\FPL_2006PlngProc_Sec3_Apnd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4\FPL%20Energy%20Project%20Management,%20Inc\Income%20Tax\2004%20PROJECT%20MGMT%20ES%20&amp;%20EXT%20Tax%20Workpaper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LARK/MODELS/wac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Returns\Post%202001%20returns\Tax%20Return%20Workpaper%20Files\2008\subs%20list-Time%20Entry%20F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Tax\Monthly%20Forecast\2008%20FPL%20&amp;%20Group%20Model\2008-FPL%20TI%20v6.10.08%20BONUS%20INTERIM%20May%20Ac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ESI%20Vansycle%20Gp%20Inc.%20&amp;%20Affiliates\Income%20Tax\Oregon\03%20DISTR%20FINAL%20-%20OLD%20WA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ccounting\Property%20Accounting\assets%20from%20fpl\Fpl%20198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TAX/Return%20to%20Accrual/FPL/2014/2012_Corp%20Tax%20Files/2012_Florida%20Power%20And%20Light%20Company_100101_TaxWorkpaper.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C.Program%20Files.notes.data\Property%20Accounting\FN%20RSVBAL%20PLA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06%20Budget\Tax%20Rates%20by%20Profit%20Ce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TAX/Finance%20Forecast/2011/Jan%202011/12-13-10%20FPL%20Tax%20extract%2012_13_2010%20BOD%20REVISED%20FOR%20100%25%20BONUS%2020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CORPFIN\ERHARD\TRAINING\1997%20Analyst%20Training\train-mod_v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KATZ\2001%20Report\margin%20comp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LIN%20Television\Forecast%2001_28_2002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2001%20FiberNet%20Budget\2001%20Variance%20Reports\2001-10%20YTD%20Capital%20Varianc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Tax\TAXRES\JOHNM\FPL%20Group\2009\Equity%20Units\contingent%20payment%20schedul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Returns\Post%202001%20returns\Tax%20Return%20Workpaper%20Files\2011\Northeast%20Energy%20LP\Income%20Tax\2011%20Northeast%20Energy%20LP_Tax%20Workpaper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sp9.workspace.corptax.com/sites/fplgroup/Corptax.CMP/CorptaxCMPComplianceLibrary/2012_NextEra%20Energy%20Point%20Beach,%20LLC_1007L187_TaxWorkpaper%20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Returns\Post%202001%20returns\Tax%20Return%20Workpaper%20Files\2010\FPL%20&amp;%20SUBS\Florida%20Power%20And%20Light%20Company\FPL%20New%20England%20Division\2010%20Depreciation%20Template%20-%20FPL%20NED.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FIN\NewDeals\02%20Thermal%20Projects\Marcus%20Hook\Models\MH750%20Proforma%20-%20Rev%2008.30.04%20-%20Nom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4\FPL%20Energy%20Bastrop%20LP,%20LLC\Income%20Tax\2004%20FPLE%20Bastrop%20LP%20LLC%20%20Depreciatio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Evan%20Karp\Double%20Eye\Models\Coast%20Standalone_Updated_BankLoan_MP%20Updates.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MERGER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1\mk25666\LOCALS~1\Temp\cosum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Temporary%20Internet%20Files\OLK3B\TEMP\WINDOWS\TEMP\unzipped\kenny%20model28\TEMP\pcdocs\veggie\model\revenue%20breakdown\stage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a09131\LOCALS~1\Temp\h.NotesData\JO5YR_06CHANG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FIN\NewDeals\01%20Wind%20Projects\Horse%20Hollow\01_Model\Current\Horse%20Hollow_12.07.0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HOME\Work%20Files\Business%20Management\Point%20Beach\2008%20Budget\2008%205%20Year%20Plan\SEM%20Budget\Point%20Beach%20-%20Decom%20Cost%20Analysis%20-%20rev%2009.28.07(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GateCycle\User\Standard%20Plant\Rev%208\Toshiba%20ST%20Design%20With%20Cooling%20For%20Rev%2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1\mk18562\LOCALS~1\Temp\TEMP\Temporary%20Internet%20Files\OLKA4\CE%205yr%20Pla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ard\Weiner\Butterfly\Board%20Excel%20back%20up(2002-04-19p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Temp\C.Home.RemoteAccess.kid0fl0\TEMP\Vansycle%2000%20budget%20Preliminar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R\PUBLIC\IncomeTax\Compliance\2000\State\RSup01750MS_MD%20&amp;%20DC%20Return%20Calc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1\mk18562\LOCALS~1\Temp\cosum.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HP\SURVEY\ZE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Returns\Post%202001%20returns\Tax%20Return%20Workpaper%20Files\2007\FPL%20&amp;%20SUBS\Florida%20Power%20And%20Light%20Company\Income%20Tax\Tax%20Return%20Workpapers\07TQ4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FIN\NewDeals\01%20Wind%20Projects\Lee%20DeKalb\O&amp;M%20Budget\Lee-DeKalb%20Cnty%20(GE-150MW)_O&amp;M%20Bud_08-21-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FPL%20Fibernet%20General\Accounting%20&amp;%20Administration\Work%20Orders\Work%20Order%20List%20-%209-12-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TEMP\IECache\OLK269\2001-LTP-Model-12-no-gap-inctax-unlevered-no-opti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PROJECTS\NELP\Budget%202003\Tractebel\Sayreville%202002-2007%20Forecast%20Mod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HOME\READI-POWER\Reporting\Robo%20mtg_092906\New%20Business_DRAFT%20CASE_061306_FPL_Proposal_Phase%201_rvsd_curr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hibdocs1\idocs$\TEMP\Temporary%20Internet%20Files\OLKB\9wk502_.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Temp\C.Home.RemoteAccess.kid0fl0\1998\BUDGET\GRP\bpp079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TEMP\dealownership%20(revised)ci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PCDOCS\JW19254\VZ\8q2v04_.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swsa01\Everyone\Budgeting\Budget\2001%20Budget%20Sheets\Doswell%20Expansion%20Mode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TAX/Section%20199/Section%20199%20Monthly%20Accrual/2013%20Accrual/2013%20FPL%20Section%20199%20Summar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UPS\UPS%20-%20MOF00.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LBO%20Model%20ii.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TAP/Prod/Import/FPLE/20061231_fple_PayRec_Import_Fed%20Q4_0131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SAIKEN\98BUDGET\sa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nxo0kp0\Desktop\Copy%20of%20Adjustment%20Code%20Review.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JAB0BEY\Local%20Settings\Temporary%20Internet%20Files\Content.Outlook\I9ES5A44\2009_Q1_CTA_Capital_Deferre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HOME\Work%20Files\Business%20Management\Point%20Beach\2008%20Budget\2008%205%20Year%20Plan\SEM%20Budget\Copy%20of%20Point%20Beach%20-%20Fuel%20Fair%20Value%20(Final)%20-%20rev%2009.28.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Temp\C.Program%20Files.notes.data\LIPAOffShore_R3_031007_Feb%201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Work\AVIS\Spring02\WECC_AST_Data_Summer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berCom/Excel/NEWSUB_090299C_ref.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temp\Temporary%20Internet%20Files\OLK3B\Davies\DMcomp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JBXSA273\Tax\Accounting\Account%20Recons\2003\PP&amp;E%20and%20CWIP%20Details%20Jan%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cafe.fpl.com/sharepoint/im/imbs/imes/Projects/sap_nams/FI%20DELIVERABLES/Natural%20ac,%20FERC%20ac%20mapping%20table%20-%20future%20state%20-%20fp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_South-Central%20Region\Doswell\Journal%20entries\RECURRING%20-%20Doswell%20JEs%20and%20suppor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HOME\EXCEL\JULYCARM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mvs04h5\Local%20Settings\Temporary%20Internet%20Files\Content.Outlook\YON68GF3\OM%20Expenses%20Mapping%20D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NTRY"/>
      <sheetName val="INTERCOMPANY ENTRY"/>
      <sheetName val="Allocation of Inc and Loss"/>
      <sheetName val="GROUP&amp;PALMS"/>
      <sheetName val="FPL&amp;SUBS"/>
      <sheetName val="GRPCAP&amp;SUBS"/>
      <sheetName val="ALANDCO&amp;SUBS"/>
      <sheetName val="FPLES&amp;SUBS"/>
      <sheetName val="FPLENERGY&amp;SUBS"/>
      <sheetName val="Prep_Point Sheet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ACCRUAL CALC JAN01"/>
      <sheetName val="CAPITAL ACCRUAL CALC FEB01"/>
    </sheetNames>
    <sheetDataSet>
      <sheetData sheetId="0">
        <row r="1">
          <cell r="A1" t="str">
            <v>sd_wo</v>
          </cell>
          <cell r="B1" t="str">
            <v>amount</v>
          </cell>
          <cell r="C1" t="str">
            <v>addback reversal of prior month</v>
          </cell>
          <cell r="D1" t="str">
            <v>Gross Capital Expenditures</v>
          </cell>
          <cell r="E1" t="str">
            <v>Less FiberNet Payroll Charges and/or Non-Construction Expenditures</v>
          </cell>
          <cell r="F1" t="str">
            <v>Current Month recorded Actuals</v>
          </cell>
        </row>
        <row r="2">
          <cell r="A2" t="str">
            <v>0 Total</v>
          </cell>
          <cell r="B2">
            <v>-923099.93</v>
          </cell>
          <cell r="D2">
            <v>-923099.93</v>
          </cell>
          <cell r="F2">
            <v>-923099.93</v>
          </cell>
        </row>
        <row r="3">
          <cell r="A3" t="str">
            <v>1001 Total</v>
          </cell>
          <cell r="B3">
            <v>86939.38</v>
          </cell>
          <cell r="D3">
            <v>86939.38</v>
          </cell>
          <cell r="F3">
            <v>86939.38</v>
          </cell>
        </row>
        <row r="4">
          <cell r="A4" t="str">
            <v>6001 Total</v>
          </cell>
          <cell r="B4">
            <v>21883.69</v>
          </cell>
          <cell r="D4">
            <v>21883.69</v>
          </cell>
          <cell r="E4">
            <v>-19518.900000000001</v>
          </cell>
          <cell r="F4">
            <v>2364.7899999999972</v>
          </cell>
        </row>
        <row r="5">
          <cell r="A5" t="str">
            <v>6002 Total</v>
          </cell>
          <cell r="B5">
            <v>-930769.13000000059</v>
          </cell>
          <cell r="C5">
            <v>1018821.64</v>
          </cell>
          <cell r="D5">
            <v>88052.509999999427</v>
          </cell>
          <cell r="E5">
            <v>-11303.46</v>
          </cell>
          <cell r="F5">
            <v>76749.049999999435</v>
          </cell>
        </row>
        <row r="6">
          <cell r="A6" t="str">
            <v>6003 Total</v>
          </cell>
          <cell r="B6">
            <v>-2718967.24</v>
          </cell>
          <cell r="C6">
            <v>2936373.54</v>
          </cell>
          <cell r="D6">
            <v>217406.29999999981</v>
          </cell>
          <cell r="E6">
            <v>-13095.84</v>
          </cell>
          <cell r="F6">
            <v>204310.45999999982</v>
          </cell>
        </row>
        <row r="7">
          <cell r="A7" t="str">
            <v>6004 Total</v>
          </cell>
          <cell r="B7">
            <v>-80660.770000000237</v>
          </cell>
          <cell r="C7">
            <v>363003.19</v>
          </cell>
          <cell r="D7">
            <v>282342.41999999975</v>
          </cell>
          <cell r="F7">
            <v>282342.41999999975</v>
          </cell>
        </row>
        <row r="8">
          <cell r="A8" t="str">
            <v>6005 Total</v>
          </cell>
          <cell r="B8">
            <v>-219615</v>
          </cell>
          <cell r="C8">
            <v>316187.09999999998</v>
          </cell>
          <cell r="D8">
            <v>96572.099999999977</v>
          </cell>
          <cell r="E8">
            <v>-7848</v>
          </cell>
          <cell r="F8">
            <v>88724.099999999977</v>
          </cell>
        </row>
        <row r="9">
          <cell r="A9" t="str">
            <v>6006 Total</v>
          </cell>
          <cell r="B9">
            <v>-2196595.14</v>
          </cell>
          <cell r="C9">
            <v>2271514.09</v>
          </cell>
          <cell r="D9">
            <v>74918.949999999721</v>
          </cell>
          <cell r="E9">
            <v>-25889.8</v>
          </cell>
          <cell r="F9">
            <v>49029.149999999718</v>
          </cell>
        </row>
        <row r="10">
          <cell r="A10" t="str">
            <v>6007 Total</v>
          </cell>
          <cell r="B10">
            <v>-1294.43</v>
          </cell>
          <cell r="D10">
            <v>-1294.43</v>
          </cell>
          <cell r="F10">
            <v>-1294.43</v>
          </cell>
        </row>
        <row r="11">
          <cell r="A11" t="str">
            <v>6008 Total</v>
          </cell>
          <cell r="B11">
            <v>-12201.84</v>
          </cell>
          <cell r="D11">
            <v>-12201.84</v>
          </cell>
          <cell r="F11">
            <v>-12201.84</v>
          </cell>
        </row>
        <row r="12">
          <cell r="A12" t="str">
            <v>6009 Total</v>
          </cell>
          <cell r="B12">
            <v>16667</v>
          </cell>
          <cell r="D12">
            <v>16667</v>
          </cell>
          <cell r="F12">
            <v>16667</v>
          </cell>
        </row>
        <row r="13">
          <cell r="A13" t="str">
            <v>6013 Total</v>
          </cell>
          <cell r="B13">
            <v>-56869.82</v>
          </cell>
          <cell r="C13">
            <v>56869.82</v>
          </cell>
          <cell r="D13">
            <v>0</v>
          </cell>
          <cell r="F13">
            <v>0</v>
          </cell>
        </row>
        <row r="14">
          <cell r="A14" t="str">
            <v>6016 Total</v>
          </cell>
          <cell r="B14">
            <v>-112107.64</v>
          </cell>
          <cell r="C14">
            <v>112107.64</v>
          </cell>
          <cell r="D14">
            <v>0</v>
          </cell>
          <cell r="F14">
            <v>0</v>
          </cell>
        </row>
        <row r="15">
          <cell r="A15" t="str">
            <v>6017 Total</v>
          </cell>
          <cell r="B15">
            <v>-17509.060000000001</v>
          </cell>
          <cell r="C15">
            <v>17509.060000000001</v>
          </cell>
          <cell r="D15">
            <v>0</v>
          </cell>
          <cell r="F15">
            <v>0</v>
          </cell>
        </row>
        <row r="16">
          <cell r="A16" t="str">
            <v>6018 Total</v>
          </cell>
          <cell r="B16">
            <v>-10871.76</v>
          </cell>
          <cell r="C16">
            <v>10871.76</v>
          </cell>
          <cell r="D16">
            <v>0</v>
          </cell>
          <cell r="F16">
            <v>0</v>
          </cell>
        </row>
        <row r="17">
          <cell r="A17" t="str">
            <v>6020 Total</v>
          </cell>
          <cell r="B17">
            <v>-41087.949999999997</v>
          </cell>
          <cell r="C17">
            <v>41143.949999999997</v>
          </cell>
          <cell r="D17">
            <v>56</v>
          </cell>
          <cell r="F17">
            <v>56</v>
          </cell>
        </row>
        <row r="18">
          <cell r="A18" t="str">
            <v>6021 Total</v>
          </cell>
          <cell r="B18">
            <v>-172293.7</v>
          </cell>
          <cell r="C18">
            <v>172293.7</v>
          </cell>
          <cell r="D18">
            <v>0</v>
          </cell>
          <cell r="F18">
            <v>0</v>
          </cell>
        </row>
        <row r="19">
          <cell r="A19" t="str">
            <v>6022 Total</v>
          </cell>
          <cell r="B19">
            <v>1187.25</v>
          </cell>
        </row>
        <row r="20">
          <cell r="A20" t="str">
            <v>6023 Total</v>
          </cell>
          <cell r="B20">
            <v>46595.48</v>
          </cell>
          <cell r="D20">
            <v>46595.48</v>
          </cell>
          <cell r="F20">
            <v>46595.48</v>
          </cell>
        </row>
        <row r="21">
          <cell r="A21" t="str">
            <v>6026 Total</v>
          </cell>
          <cell r="B21">
            <v>-8159.06</v>
          </cell>
          <cell r="C21">
            <v>48297.02</v>
          </cell>
          <cell r="D21">
            <v>40137.96</v>
          </cell>
          <cell r="F21">
            <v>40137.96</v>
          </cell>
        </row>
        <row r="22">
          <cell r="A22" t="str">
            <v>6028 Total</v>
          </cell>
          <cell r="B22">
            <v>-129034.67</v>
          </cell>
          <cell r="C22">
            <v>419522.37</v>
          </cell>
          <cell r="D22">
            <v>290487.7</v>
          </cell>
          <cell r="F22">
            <v>290487.7</v>
          </cell>
        </row>
        <row r="23">
          <cell r="A23" t="str">
            <v>6029 Total</v>
          </cell>
          <cell r="B23">
            <v>-279293.21999999997</v>
          </cell>
          <cell r="C23">
            <v>279618.21999999997</v>
          </cell>
          <cell r="D23">
            <v>325</v>
          </cell>
          <cell r="F23">
            <v>325</v>
          </cell>
        </row>
        <row r="24">
          <cell r="A24" t="str">
            <v>6030 Total</v>
          </cell>
          <cell r="B24">
            <v>1674.17</v>
          </cell>
          <cell r="D24">
            <v>1674.17</v>
          </cell>
          <cell r="F24">
            <v>1674.17</v>
          </cell>
        </row>
        <row r="25">
          <cell r="A25" t="str">
            <v>6031 Total</v>
          </cell>
          <cell r="B25">
            <v>1044000</v>
          </cell>
        </row>
        <row r="26">
          <cell r="A26" t="str">
            <v>6033 Total</v>
          </cell>
          <cell r="B26">
            <v>-9048.9500000000007</v>
          </cell>
          <cell r="C26">
            <v>9048.9500000000007</v>
          </cell>
          <cell r="D26">
            <v>0</v>
          </cell>
          <cell r="F26">
            <v>0</v>
          </cell>
        </row>
        <row r="27">
          <cell r="A27" t="str">
            <v>6034 Total</v>
          </cell>
          <cell r="B27">
            <v>14881.75</v>
          </cell>
          <cell r="D27">
            <v>14881.75</v>
          </cell>
          <cell r="F27">
            <v>14881.75</v>
          </cell>
        </row>
        <row r="28">
          <cell r="A28" t="str">
            <v>6036 Total</v>
          </cell>
          <cell r="B28">
            <v>13290.82</v>
          </cell>
          <cell r="C28">
            <v>662.65</v>
          </cell>
          <cell r="D28">
            <v>13953.47</v>
          </cell>
          <cell r="F28">
            <v>13953.47</v>
          </cell>
        </row>
        <row r="29">
          <cell r="A29" t="str">
            <v>6037 Total</v>
          </cell>
          <cell r="B29">
            <v>-12811.94</v>
          </cell>
          <cell r="C29">
            <v>46601.94</v>
          </cell>
          <cell r="D29">
            <v>33790</v>
          </cell>
          <cell r="F29">
            <v>33790</v>
          </cell>
        </row>
        <row r="30">
          <cell r="A30" t="str">
            <v>6038 Total</v>
          </cell>
          <cell r="B30">
            <v>85.6</v>
          </cell>
          <cell r="D30">
            <v>85.6</v>
          </cell>
          <cell r="F30">
            <v>85.6</v>
          </cell>
        </row>
        <row r="31">
          <cell r="A31" t="str">
            <v>6039 Total</v>
          </cell>
          <cell r="B31">
            <v>2927.95</v>
          </cell>
          <cell r="C31">
            <v>17767.05</v>
          </cell>
          <cell r="D31">
            <v>20695</v>
          </cell>
          <cell r="F31">
            <v>20695</v>
          </cell>
        </row>
        <row r="32">
          <cell r="A32" t="str">
            <v>6040 Total</v>
          </cell>
          <cell r="B32">
            <v>-5764.95</v>
          </cell>
          <cell r="C32">
            <v>12172.45</v>
          </cell>
          <cell r="D32">
            <v>6407.5000000000009</v>
          </cell>
          <cell r="F32">
            <v>6407.5000000000009</v>
          </cell>
        </row>
        <row r="33">
          <cell r="A33" t="str">
            <v>6045 Total</v>
          </cell>
          <cell r="B33">
            <v>-3679.99</v>
          </cell>
          <cell r="C33">
            <v>3679.99</v>
          </cell>
          <cell r="D33">
            <v>0</v>
          </cell>
          <cell r="F33">
            <v>0</v>
          </cell>
        </row>
        <row r="34">
          <cell r="A34" t="str">
            <v>6046 Total</v>
          </cell>
          <cell r="B34">
            <v>4785.62</v>
          </cell>
          <cell r="D34">
            <v>4785.62</v>
          </cell>
          <cell r="F34">
            <v>4785.62</v>
          </cell>
        </row>
        <row r="35">
          <cell r="A35" t="str">
            <v>6051 Total</v>
          </cell>
          <cell r="B35">
            <v>15260</v>
          </cell>
          <cell r="D35">
            <v>15260</v>
          </cell>
          <cell r="F35">
            <v>15260</v>
          </cell>
        </row>
        <row r="36">
          <cell r="A36" t="str">
            <v>6052 Total</v>
          </cell>
          <cell r="B36">
            <v>9333</v>
          </cell>
          <cell r="D36">
            <v>9333</v>
          </cell>
          <cell r="F36">
            <v>9333</v>
          </cell>
        </row>
        <row r="37">
          <cell r="A37" t="str">
            <v>6053 Total</v>
          </cell>
          <cell r="B37">
            <v>3370.5</v>
          </cell>
          <cell r="D37">
            <v>3370.5</v>
          </cell>
          <cell r="F37">
            <v>3370.5</v>
          </cell>
        </row>
        <row r="38">
          <cell r="A38" t="str">
            <v>6059 Total</v>
          </cell>
          <cell r="B38">
            <v>6948</v>
          </cell>
          <cell r="D38">
            <v>6948</v>
          </cell>
          <cell r="F38">
            <v>6948</v>
          </cell>
        </row>
        <row r="39">
          <cell r="A39" t="str">
            <v>6500 Total</v>
          </cell>
          <cell r="B39">
            <v>-13043458</v>
          </cell>
          <cell r="C39">
            <v>13043458</v>
          </cell>
          <cell r="D39">
            <v>0</v>
          </cell>
          <cell r="F39">
            <v>0</v>
          </cell>
        </row>
        <row r="40">
          <cell r="A40" t="str">
            <v>6997 Total</v>
          </cell>
          <cell r="B40">
            <v>58911.65</v>
          </cell>
          <cell r="D40">
            <v>58911.65</v>
          </cell>
          <cell r="F40">
            <v>58911.65</v>
          </cell>
        </row>
        <row r="41">
          <cell r="A41" t="str">
            <v>6998 Total</v>
          </cell>
          <cell r="B41">
            <v>19114.96</v>
          </cell>
          <cell r="D41">
            <v>19114.96</v>
          </cell>
          <cell r="F41">
            <v>19114.96</v>
          </cell>
        </row>
      </sheetData>
      <sheetData sheetId="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 val="Fiasco"/>
      <sheetName val="Big DCFs"/>
      <sheetName val="FMV vs. Sale"/>
      <sheetName val="FMV vs. Sale (2)"/>
      <sheetName val="FMV vs. Sale (3)"/>
      <sheetName val="Proposals"/>
      <sheetName val="Trading val matrix"/>
      <sheetName val="FKE MI Reconciliation"/>
      <sheetName val="Key"/>
      <sheetName val="Numbers for Hans"/>
      <sheetName val="Historicals"/>
      <sheetName val="Summary"/>
      <sheetName val="FFWW"/>
      <sheetName val="Family Channel"/>
      <sheetName val="FFam Digital DCF"/>
      <sheetName val="Saban"/>
      <sheetName val="FKE"/>
      <sheetName val="FKE internet DCF"/>
      <sheetName val="FKE Dist"/>
      <sheetName val="Fox Kids Network"/>
      <sheetName val="foxkids.com DCF"/>
      <sheetName val="FK LA-Asia DCF"/>
      <sheetName val="Fox Family Corporate"/>
      <sheetName val="Other Reconciliation"/>
      <sheetName val="Reconciliation"/>
      <sheetName val="FKE Reconciliation"/>
      <sheetName val="Divider"/>
      <sheetName val="FFWW-FKN"/>
      <sheetName val="FKE - Ent. Value JANUARY 31ST"/>
      <sheetName val="Alan"/>
      <sheetName val="VIA Inputs"/>
      <sheetName val="__FDSCACHE__"/>
      <sheetName val="FKE - Ent. Value CURRENT"/>
      <sheetName val="Viacom Accretion-Dilution"/>
      <sheetName val="Assump"/>
    </sheetNames>
    <sheetDataSet>
      <sheetData sheetId="0" refreshError="1">
        <row r="5">
          <cell r="J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LIST"/>
      <sheetName val="DAFORM"/>
    </sheetNames>
    <sheetDataSet>
      <sheetData sheetId="0" refreshError="1"/>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_Targets_And_Input"/>
    </sheetNames>
    <sheetDataSet>
      <sheetData sheetId="0" refreshError="1">
        <row r="1">
          <cell r="T1" t="str">
            <v>July</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_festub_details"/>
      <sheetName val="tbl_festub_details (2)"/>
      <sheetName val="dec details all"/>
    </sheetNames>
    <sheetDataSet>
      <sheetData sheetId="0">
        <row r="1">
          <cell r="A1" t="str">
            <v>w_new_gl</v>
          </cell>
          <cell r="B1" t="str">
            <v>w_locn</v>
          </cell>
          <cell r="C1" t="str">
            <v>w_ba</v>
          </cell>
          <cell r="D1" t="str">
            <v>w_sa</v>
          </cell>
          <cell r="E1" t="str">
            <v>w_brc</v>
          </cell>
          <cell r="F1" t="str">
            <v>w_eac</v>
          </cell>
          <cell r="G1" t="str">
            <v>w_src</v>
          </cell>
          <cell r="H1" t="str">
            <v>w_exp_typ</v>
          </cell>
          <cell r="I1" t="str">
            <v>sd_co</v>
          </cell>
          <cell r="J1" t="str">
            <v>sd_er</v>
          </cell>
          <cell r="K1" t="str">
            <v>sd_locn</v>
          </cell>
          <cell r="L1" t="str">
            <v>sd_wo</v>
          </cell>
          <cell r="M1" t="str">
            <v>sd_comp</v>
          </cell>
          <cell r="N1" t="str">
            <v>sd_sec</v>
          </cell>
          <cell r="O1" t="str">
            <v>sd_uc</v>
          </cell>
          <cell r="P1" t="str">
            <v>sd_gl_acct</v>
          </cell>
          <cell r="Q1" t="str">
            <v>sd_eac</v>
          </cell>
          <cell r="R1" t="str">
            <v>sd_source</v>
          </cell>
          <cell r="S1" t="str">
            <v>ledger_date</v>
          </cell>
          <cell r="T1" t="str">
            <v>feeder_id</v>
          </cell>
          <cell r="U1" t="str">
            <v>amount</v>
          </cell>
          <cell r="V1" t="str">
            <v>amount_2_desc</v>
          </cell>
          <cell r="W1" t="str">
            <v>amount_2</v>
          </cell>
          <cell r="X1" t="str">
            <v>amount_3_desc</v>
          </cell>
          <cell r="Y1" t="str">
            <v>amount_3</v>
          </cell>
          <cell r="Z1" t="str">
            <v>qty</v>
          </cell>
          <cell r="AA1" t="str">
            <v>audit_field_1_desc</v>
          </cell>
          <cell r="AB1" t="str">
            <v>audit_field_1</v>
          </cell>
          <cell r="AC1" t="str">
            <v>audit_field_2_desc</v>
          </cell>
          <cell r="AD1" t="str">
            <v>audit_field_2</v>
          </cell>
          <cell r="AE1" t="str">
            <v>audit_field_3_desc</v>
          </cell>
          <cell r="AF1" t="str">
            <v>audit_field_3</v>
          </cell>
          <cell r="AG1" t="str">
            <v>audit_field_4_desc</v>
          </cell>
          <cell r="AH1" t="str">
            <v>audit_field_4</v>
          </cell>
          <cell r="AI1" t="str">
            <v>ref_field_1_desc</v>
          </cell>
          <cell r="AJ1" t="str">
            <v>ref_field_1</v>
          </cell>
          <cell r="AK1" t="str">
            <v>ref_field_2_desc</v>
          </cell>
          <cell r="AL1" t="str">
            <v>ref_field_2</v>
          </cell>
          <cell r="AM1" t="str">
            <v>ref_field_3_desc</v>
          </cell>
          <cell r="AN1" t="str">
            <v>ref_field_3</v>
          </cell>
          <cell r="AO1" t="str">
            <v>ref_field_4_desc</v>
          </cell>
          <cell r="AP1" t="str">
            <v>ref_field_4</v>
          </cell>
          <cell r="AQ1" t="str">
            <v>date_field_1_desc</v>
          </cell>
          <cell r="AR1" t="str">
            <v>date_field_1</v>
          </cell>
          <cell r="AS1" t="str">
            <v>date_field_2_desc</v>
          </cell>
          <cell r="AT1" t="str">
            <v>date_field_2</v>
          </cell>
          <cell r="AU1" t="str">
            <v>description</v>
          </cell>
          <cell r="AV1" t="str">
            <v>worksheet</v>
          </cell>
          <cell r="AW1" t="str">
            <v>bucs_component</v>
          </cell>
          <cell r="AX1" t="str">
            <v>bucs_section</v>
          </cell>
          <cell r="AY1" t="str">
            <v>bucs_user_code</v>
          </cell>
          <cell r="AZ1" t="str">
            <v>co_name</v>
          </cell>
        </row>
        <row r="2">
          <cell r="A2" t="str">
            <v>107100</v>
          </cell>
          <cell r="B2" t="str">
            <v>0330</v>
          </cell>
          <cell r="C2" t="str">
            <v>90000</v>
          </cell>
          <cell r="D2" t="str">
            <v>000000</v>
          </cell>
          <cell r="E2" t="str">
            <v>330000</v>
          </cell>
          <cell r="F2" t="str">
            <v>0790</v>
          </cell>
          <cell r="G2" t="str">
            <v>65000</v>
          </cell>
          <cell r="H2" t="str">
            <v>A</v>
          </cell>
          <cell r="I2" t="str">
            <v>00000041</v>
          </cell>
          <cell r="J2">
            <v>0</v>
          </cell>
          <cell r="K2">
            <v>330</v>
          </cell>
          <cell r="L2">
            <v>0</v>
          </cell>
          <cell r="M2">
            <v>0</v>
          </cell>
          <cell r="N2">
            <v>0</v>
          </cell>
          <cell r="O2">
            <v>0</v>
          </cell>
          <cell r="P2">
            <v>107.1</v>
          </cell>
          <cell r="Q2" t="str">
            <v>0790</v>
          </cell>
          <cell r="R2" t="str">
            <v>65000</v>
          </cell>
          <cell r="S2" t="str">
            <v>200212</v>
          </cell>
          <cell r="T2" t="str">
            <v>CA01</v>
          </cell>
          <cell r="U2">
            <v>55.47</v>
          </cell>
          <cell r="V2" t="str">
            <v>LDB</v>
          </cell>
          <cell r="W2">
            <v>0</v>
          </cell>
          <cell r="Y2">
            <v>0</v>
          </cell>
          <cell r="Z2">
            <v>0</v>
          </cell>
          <cell r="AA2" t="str">
            <v>BCH</v>
          </cell>
          <cell r="AB2" t="str">
            <v>0018</v>
          </cell>
          <cell r="AC2" t="str">
            <v>WKS</v>
          </cell>
          <cell r="AE2" t="str">
            <v>JV#</v>
          </cell>
          <cell r="AF2" t="str">
            <v>1232</v>
          </cell>
          <cell r="AG2" t="str">
            <v>FRN</v>
          </cell>
          <cell r="AH2" t="str">
            <v>0000</v>
          </cell>
          <cell r="AI2" t="str">
            <v>RP#</v>
          </cell>
          <cell r="AJ2" t="str">
            <v>000</v>
          </cell>
          <cell r="AK2" t="str">
            <v>CTL</v>
          </cell>
          <cell r="AM2" t="str">
            <v>RF#</v>
          </cell>
          <cell r="AU2" t="str">
            <v>REV OCT ENG CHARGES</v>
          </cell>
          <cell r="AZ2" t="str">
            <v>FPL Fibernet</v>
          </cell>
        </row>
        <row r="3">
          <cell r="A3" t="str">
            <v>107100</v>
          </cell>
          <cell r="B3" t="str">
            <v>0360</v>
          </cell>
          <cell r="C3" t="str">
            <v>90000</v>
          </cell>
          <cell r="D3" t="str">
            <v>000000</v>
          </cell>
          <cell r="E3" t="str">
            <v>360000</v>
          </cell>
          <cell r="F3" t="str">
            <v>0632</v>
          </cell>
          <cell r="G3" t="str">
            <v>65000</v>
          </cell>
          <cell r="H3" t="str">
            <v>A</v>
          </cell>
          <cell r="I3" t="str">
            <v>00000041</v>
          </cell>
          <cell r="J3">
            <v>0</v>
          </cell>
          <cell r="K3">
            <v>360</v>
          </cell>
          <cell r="L3">
            <v>0</v>
          </cell>
          <cell r="M3">
            <v>0</v>
          </cell>
          <cell r="N3">
            <v>0</v>
          </cell>
          <cell r="O3">
            <v>0</v>
          </cell>
          <cell r="P3">
            <v>107.1</v>
          </cell>
          <cell r="Q3" t="str">
            <v>0632</v>
          </cell>
          <cell r="R3" t="str">
            <v>65000</v>
          </cell>
          <cell r="S3" t="str">
            <v>200212</v>
          </cell>
          <cell r="T3" t="str">
            <v>CA01</v>
          </cell>
          <cell r="U3">
            <v>20616.32</v>
          </cell>
          <cell r="V3" t="str">
            <v>LDB</v>
          </cell>
          <cell r="W3">
            <v>0</v>
          </cell>
          <cell r="Y3">
            <v>0</v>
          </cell>
          <cell r="Z3">
            <v>0</v>
          </cell>
          <cell r="AA3" t="str">
            <v>BCH</v>
          </cell>
          <cell r="AB3" t="str">
            <v>0053</v>
          </cell>
          <cell r="AC3" t="str">
            <v>WKS</v>
          </cell>
          <cell r="AE3" t="str">
            <v>JV#</v>
          </cell>
          <cell r="AF3" t="str">
            <v>1232</v>
          </cell>
          <cell r="AG3" t="str">
            <v>FRN</v>
          </cell>
          <cell r="AH3" t="str">
            <v>0000</v>
          </cell>
          <cell r="AI3" t="str">
            <v>RP#</v>
          </cell>
          <cell r="AJ3" t="str">
            <v>000</v>
          </cell>
          <cell r="AK3" t="str">
            <v>CTL</v>
          </cell>
          <cell r="AM3" t="str">
            <v>RF#</v>
          </cell>
          <cell r="AU3" t="str">
            <v>RECLASS FICA &amp; MED TO CAP</v>
          </cell>
          <cell r="AZ3" t="str">
            <v>FPL Fibernet</v>
          </cell>
        </row>
        <row r="4">
          <cell r="A4" t="str">
            <v>107100</v>
          </cell>
          <cell r="B4" t="str">
            <v>0360</v>
          </cell>
          <cell r="C4" t="str">
            <v>90000</v>
          </cell>
          <cell r="D4" t="str">
            <v>000000</v>
          </cell>
          <cell r="E4" t="str">
            <v>360000</v>
          </cell>
          <cell r="F4" t="str">
            <v>0790</v>
          </cell>
          <cell r="G4" t="str">
            <v>65000</v>
          </cell>
          <cell r="H4" t="str">
            <v>A</v>
          </cell>
          <cell r="I4" t="str">
            <v>00000041</v>
          </cell>
          <cell r="J4">
            <v>0</v>
          </cell>
          <cell r="K4">
            <v>360</v>
          </cell>
          <cell r="L4">
            <v>0</v>
          </cell>
          <cell r="M4">
            <v>0</v>
          </cell>
          <cell r="N4">
            <v>0</v>
          </cell>
          <cell r="O4">
            <v>0</v>
          </cell>
          <cell r="P4">
            <v>107.1</v>
          </cell>
          <cell r="Q4" t="str">
            <v>0790</v>
          </cell>
          <cell r="R4" t="str">
            <v>65000</v>
          </cell>
          <cell r="S4" t="str">
            <v>200212</v>
          </cell>
          <cell r="T4" t="str">
            <v>CA01</v>
          </cell>
          <cell r="U4">
            <v>8134.23</v>
          </cell>
          <cell r="V4" t="str">
            <v>LDB</v>
          </cell>
          <cell r="W4">
            <v>0</v>
          </cell>
          <cell r="Y4">
            <v>0</v>
          </cell>
          <cell r="Z4">
            <v>0</v>
          </cell>
          <cell r="AA4" t="str">
            <v>BCH</v>
          </cell>
          <cell r="AB4" t="str">
            <v>0056</v>
          </cell>
          <cell r="AC4" t="str">
            <v>WKS</v>
          </cell>
          <cell r="AE4" t="str">
            <v>JV#</v>
          </cell>
          <cell r="AF4" t="str">
            <v>1232</v>
          </cell>
          <cell r="AG4" t="str">
            <v>FRN</v>
          </cell>
          <cell r="AH4" t="str">
            <v>0000</v>
          </cell>
          <cell r="AI4" t="str">
            <v>RP#</v>
          </cell>
          <cell r="AJ4" t="str">
            <v>000</v>
          </cell>
          <cell r="AK4" t="str">
            <v>CTL</v>
          </cell>
          <cell r="AM4" t="str">
            <v>RF#</v>
          </cell>
          <cell r="AU4" t="str">
            <v>RECLASS FROM WO 1001</v>
          </cell>
          <cell r="AZ4" t="str">
            <v>FPL Fibernet</v>
          </cell>
        </row>
        <row r="5">
          <cell r="A5" t="str">
            <v>107100</v>
          </cell>
          <cell r="B5" t="str">
            <v>0360</v>
          </cell>
          <cell r="C5" t="str">
            <v>90000</v>
          </cell>
          <cell r="D5" t="str">
            <v>000000</v>
          </cell>
          <cell r="E5" t="str">
            <v>360000</v>
          </cell>
          <cell r="F5" t="str">
            <v>0809</v>
          </cell>
          <cell r="G5" t="str">
            <v>65000</v>
          </cell>
          <cell r="H5" t="str">
            <v>A</v>
          </cell>
          <cell r="I5" t="str">
            <v>00000041</v>
          </cell>
          <cell r="J5">
            <v>0</v>
          </cell>
          <cell r="K5">
            <v>360</v>
          </cell>
          <cell r="L5">
            <v>0</v>
          </cell>
          <cell r="M5">
            <v>0</v>
          </cell>
          <cell r="N5">
            <v>0</v>
          </cell>
          <cell r="O5">
            <v>0</v>
          </cell>
          <cell r="P5">
            <v>107.1</v>
          </cell>
          <cell r="Q5" t="str">
            <v>0809</v>
          </cell>
          <cell r="R5" t="str">
            <v>65000</v>
          </cell>
          <cell r="S5" t="str">
            <v>200212</v>
          </cell>
          <cell r="T5" t="str">
            <v>CA01</v>
          </cell>
          <cell r="U5">
            <v>25855.18</v>
          </cell>
          <cell r="V5" t="str">
            <v>LDB</v>
          </cell>
          <cell r="W5">
            <v>0</v>
          </cell>
          <cell r="Y5">
            <v>0</v>
          </cell>
          <cell r="Z5">
            <v>0</v>
          </cell>
          <cell r="AA5" t="str">
            <v>BCH</v>
          </cell>
          <cell r="AB5" t="str">
            <v>0025</v>
          </cell>
          <cell r="AC5" t="str">
            <v>WKS</v>
          </cell>
          <cell r="AE5" t="str">
            <v>JV#</v>
          </cell>
          <cell r="AF5" t="str">
            <v>1232</v>
          </cell>
          <cell r="AG5" t="str">
            <v>FRN</v>
          </cell>
          <cell r="AH5" t="str">
            <v>0000</v>
          </cell>
          <cell r="AI5" t="str">
            <v>RP#</v>
          </cell>
          <cell r="AJ5" t="str">
            <v>000</v>
          </cell>
          <cell r="AK5" t="str">
            <v>CTL</v>
          </cell>
          <cell r="AM5" t="str">
            <v>RF#</v>
          </cell>
          <cell r="AU5" t="str">
            <v>ACCRUE LT INCENT - DEC</v>
          </cell>
          <cell r="AZ5" t="str">
            <v>FPL Fibernet</v>
          </cell>
        </row>
        <row r="6">
          <cell r="A6" t="str">
            <v>107100</v>
          </cell>
          <cell r="B6" t="str">
            <v>0360</v>
          </cell>
          <cell r="C6" t="str">
            <v>90000</v>
          </cell>
          <cell r="D6" t="str">
            <v>000000</v>
          </cell>
          <cell r="E6" t="str">
            <v>360000</v>
          </cell>
          <cell r="F6" t="str">
            <v>0809</v>
          </cell>
          <cell r="G6" t="str">
            <v>65000</v>
          </cell>
          <cell r="H6" t="str">
            <v>A</v>
          </cell>
          <cell r="I6" t="str">
            <v>00000041</v>
          </cell>
          <cell r="J6">
            <v>0</v>
          </cell>
          <cell r="K6">
            <v>360</v>
          </cell>
          <cell r="L6">
            <v>0</v>
          </cell>
          <cell r="M6">
            <v>0</v>
          </cell>
          <cell r="N6">
            <v>0</v>
          </cell>
          <cell r="O6">
            <v>0</v>
          </cell>
          <cell r="P6">
            <v>107.1</v>
          </cell>
          <cell r="Q6" t="str">
            <v>0809</v>
          </cell>
          <cell r="R6" t="str">
            <v>65000</v>
          </cell>
          <cell r="S6" t="str">
            <v>200212</v>
          </cell>
          <cell r="T6" t="str">
            <v>CA01</v>
          </cell>
          <cell r="U6">
            <v>-34040.94</v>
          </cell>
          <cell r="V6" t="str">
            <v>LDB</v>
          </cell>
          <cell r="W6">
            <v>0</v>
          </cell>
          <cell r="Y6">
            <v>0</v>
          </cell>
          <cell r="Z6">
            <v>0</v>
          </cell>
          <cell r="AA6" t="str">
            <v>BCH</v>
          </cell>
          <cell r="AB6" t="str">
            <v>0059</v>
          </cell>
          <cell r="AC6" t="str">
            <v>WKS</v>
          </cell>
          <cell r="AE6" t="str">
            <v>JV#</v>
          </cell>
          <cell r="AF6" t="str">
            <v>1232</v>
          </cell>
          <cell r="AG6" t="str">
            <v>FRN</v>
          </cell>
          <cell r="AH6" t="str">
            <v>0000</v>
          </cell>
          <cell r="AI6" t="str">
            <v>RP#</v>
          </cell>
          <cell r="AJ6" t="str">
            <v>000</v>
          </cell>
          <cell r="AK6" t="str">
            <v>CTL</v>
          </cell>
          <cell r="AM6" t="str">
            <v>RF#</v>
          </cell>
          <cell r="AU6" t="str">
            <v>ADJUST LT INCENT - DEC</v>
          </cell>
          <cell r="AZ6" t="str">
            <v>FPL Fibernet</v>
          </cell>
        </row>
        <row r="7">
          <cell r="A7" t="str">
            <v>107100</v>
          </cell>
          <cell r="B7" t="str">
            <v>0366</v>
          </cell>
          <cell r="C7" t="str">
            <v>90000</v>
          </cell>
          <cell r="D7" t="str">
            <v>000000</v>
          </cell>
          <cell r="E7" t="str">
            <v>366000</v>
          </cell>
          <cell r="F7" t="str">
            <v>0662</v>
          </cell>
          <cell r="G7" t="str">
            <v>65000</v>
          </cell>
          <cell r="H7" t="str">
            <v>A</v>
          </cell>
          <cell r="I7" t="str">
            <v>00000041</v>
          </cell>
          <cell r="J7">
            <v>0</v>
          </cell>
          <cell r="K7">
            <v>366</v>
          </cell>
          <cell r="L7">
            <v>0</v>
          </cell>
          <cell r="M7">
            <v>0</v>
          </cell>
          <cell r="N7">
            <v>0</v>
          </cell>
          <cell r="O7">
            <v>0</v>
          </cell>
          <cell r="P7">
            <v>107.1</v>
          </cell>
          <cell r="Q7" t="str">
            <v>0662</v>
          </cell>
          <cell r="R7" t="str">
            <v>65000</v>
          </cell>
          <cell r="S7" t="str">
            <v>200212</v>
          </cell>
          <cell r="T7" t="str">
            <v>CA01</v>
          </cell>
          <cell r="U7">
            <v>45595.18</v>
          </cell>
          <cell r="V7" t="str">
            <v>LDB</v>
          </cell>
          <cell r="W7">
            <v>0</v>
          </cell>
          <cell r="Y7">
            <v>0</v>
          </cell>
          <cell r="Z7">
            <v>0</v>
          </cell>
          <cell r="AA7" t="str">
            <v>BCH</v>
          </cell>
          <cell r="AB7" t="str">
            <v>0063</v>
          </cell>
          <cell r="AC7" t="str">
            <v>WKS</v>
          </cell>
          <cell r="AE7" t="str">
            <v>JV#</v>
          </cell>
          <cell r="AF7" t="str">
            <v>1232</v>
          </cell>
          <cell r="AG7" t="str">
            <v>FRN</v>
          </cell>
          <cell r="AH7" t="str">
            <v>0000</v>
          </cell>
          <cell r="AI7" t="str">
            <v>RP#</v>
          </cell>
          <cell r="AJ7" t="str">
            <v>000</v>
          </cell>
          <cell r="AK7" t="str">
            <v>CTL</v>
          </cell>
          <cell r="AM7" t="str">
            <v>RF#</v>
          </cell>
          <cell r="AU7" t="str">
            <v>RECLASS FROM WO 3231</v>
          </cell>
          <cell r="AZ7" t="str">
            <v>FPL Fibernet</v>
          </cell>
        </row>
        <row r="8">
          <cell r="A8" t="str">
            <v>107100</v>
          </cell>
          <cell r="L8">
            <v>0</v>
          </cell>
          <cell r="S8" t="str">
            <v>200212</v>
          </cell>
          <cell r="U8">
            <v>-45595.18</v>
          </cell>
        </row>
        <row r="9">
          <cell r="A9" t="str">
            <v>107100</v>
          </cell>
          <cell r="L9">
            <v>0</v>
          </cell>
          <cell r="S9" t="str">
            <v>200212</v>
          </cell>
          <cell r="U9">
            <v>-16680.66</v>
          </cell>
        </row>
        <row r="10">
          <cell r="A10" t="str">
            <v>107100</v>
          </cell>
          <cell r="L10">
            <v>0</v>
          </cell>
          <cell r="S10" t="str">
            <v>200212</v>
          </cell>
          <cell r="U10">
            <v>-111433.7</v>
          </cell>
        </row>
        <row r="11">
          <cell r="A11" t="str">
            <v>107100</v>
          </cell>
          <cell r="B11" t="str">
            <v>0335</v>
          </cell>
          <cell r="C11" t="str">
            <v>01055</v>
          </cell>
          <cell r="D11" t="str">
            <v>OMU000</v>
          </cell>
          <cell r="E11" t="str">
            <v>335000</v>
          </cell>
          <cell r="F11" t="str">
            <v>0676</v>
          </cell>
          <cell r="G11" t="str">
            <v>65000</v>
          </cell>
          <cell r="H11" t="str">
            <v>A</v>
          </cell>
          <cell r="I11" t="str">
            <v>00000041</v>
          </cell>
          <cell r="J11">
            <v>90</v>
          </cell>
          <cell r="K11">
            <v>335</v>
          </cell>
          <cell r="L11">
            <v>1001</v>
          </cell>
          <cell r="M11">
            <v>0</v>
          </cell>
          <cell r="N11">
            <v>0</v>
          </cell>
          <cell r="O11">
            <v>0</v>
          </cell>
          <cell r="P11">
            <v>0</v>
          </cell>
          <cell r="Q11" t="str">
            <v>0676</v>
          </cell>
          <cell r="R11" t="str">
            <v>65000</v>
          </cell>
          <cell r="S11" t="str">
            <v>200212</v>
          </cell>
          <cell r="T11" t="str">
            <v>CA01</v>
          </cell>
          <cell r="U11">
            <v>-1376172.47</v>
          </cell>
          <cell r="V11" t="str">
            <v>LDB</v>
          </cell>
          <cell r="W11">
            <v>0</v>
          </cell>
          <cell r="Y11">
            <v>0</v>
          </cell>
          <cell r="Z11">
            <v>0</v>
          </cell>
          <cell r="AA11" t="str">
            <v>BCH</v>
          </cell>
          <cell r="AB11" t="str">
            <v>0010</v>
          </cell>
          <cell r="AC11" t="str">
            <v>WKS</v>
          </cell>
          <cell r="AE11" t="str">
            <v>JV#</v>
          </cell>
          <cell r="AF11" t="str">
            <v>1232</v>
          </cell>
          <cell r="AG11" t="str">
            <v>FRN</v>
          </cell>
          <cell r="AH11" t="str">
            <v>1001</v>
          </cell>
          <cell r="AI11" t="str">
            <v>RP#</v>
          </cell>
          <cell r="AJ11" t="str">
            <v>000</v>
          </cell>
          <cell r="AK11" t="str">
            <v>CTL</v>
          </cell>
          <cell r="AM11" t="str">
            <v>RF#</v>
          </cell>
          <cell r="AU11" t="str">
            <v>CORR WO# SPARES INV ADJ</v>
          </cell>
          <cell r="AZ11" t="str">
            <v>FPL Fibernet</v>
          </cell>
        </row>
        <row r="12">
          <cell r="A12" t="str">
            <v>107100</v>
          </cell>
          <cell r="B12" t="str">
            <v>0360</v>
          </cell>
          <cell r="C12" t="str">
            <v>01055</v>
          </cell>
          <cell r="D12" t="str">
            <v>OMU000</v>
          </cell>
          <cell r="E12" t="str">
            <v>360000</v>
          </cell>
          <cell r="F12" t="str">
            <v>0790</v>
          </cell>
          <cell r="G12" t="str">
            <v>65000</v>
          </cell>
          <cell r="H12" t="str">
            <v>A</v>
          </cell>
          <cell r="I12" t="str">
            <v>00000041</v>
          </cell>
          <cell r="J12">
            <v>90</v>
          </cell>
          <cell r="K12">
            <v>360</v>
          </cell>
          <cell r="L12">
            <v>1001</v>
          </cell>
          <cell r="M12">
            <v>0</v>
          </cell>
          <cell r="N12">
            <v>0</v>
          </cell>
          <cell r="O12">
            <v>0</v>
          </cell>
          <cell r="P12">
            <v>0</v>
          </cell>
          <cell r="Q12" t="str">
            <v>0790</v>
          </cell>
          <cell r="R12" t="str">
            <v>65000</v>
          </cell>
          <cell r="S12" t="str">
            <v>200212</v>
          </cell>
          <cell r="T12" t="str">
            <v>CA01</v>
          </cell>
          <cell r="U12">
            <v>-8134.23</v>
          </cell>
          <cell r="V12" t="str">
            <v>LDB</v>
          </cell>
          <cell r="W12">
            <v>0</v>
          </cell>
          <cell r="Y12">
            <v>0</v>
          </cell>
          <cell r="Z12">
            <v>0</v>
          </cell>
          <cell r="AA12" t="str">
            <v>BCH</v>
          </cell>
          <cell r="AB12" t="str">
            <v>0056</v>
          </cell>
          <cell r="AC12" t="str">
            <v>WKS</v>
          </cell>
          <cell r="AE12" t="str">
            <v>JV#</v>
          </cell>
          <cell r="AF12" t="str">
            <v>1232</v>
          </cell>
          <cell r="AG12" t="str">
            <v>FRN</v>
          </cell>
          <cell r="AH12" t="str">
            <v>1001</v>
          </cell>
          <cell r="AI12" t="str">
            <v>RP#</v>
          </cell>
          <cell r="AJ12" t="str">
            <v>000</v>
          </cell>
          <cell r="AK12" t="str">
            <v>CTL</v>
          </cell>
          <cell r="AM12" t="str">
            <v>RF#</v>
          </cell>
          <cell r="AU12" t="str">
            <v>REV ALLOC ENG IN 11/02</v>
          </cell>
          <cell r="AZ12" t="str">
            <v>FPL Fibernet</v>
          </cell>
        </row>
        <row r="13">
          <cell r="A13" t="str">
            <v>107100</v>
          </cell>
          <cell r="B13" t="str">
            <v>0350</v>
          </cell>
          <cell r="C13" t="str">
            <v>01066</v>
          </cell>
          <cell r="D13" t="str">
            <v>OMC000</v>
          </cell>
          <cell r="E13" t="str">
            <v>368000</v>
          </cell>
          <cell r="F13" t="str">
            <v>0985</v>
          </cell>
          <cell r="G13" t="str">
            <v>65000</v>
          </cell>
          <cell r="H13" t="str">
            <v>A</v>
          </cell>
          <cell r="I13" t="str">
            <v>00000041</v>
          </cell>
          <cell r="J13">
            <v>90</v>
          </cell>
          <cell r="K13">
            <v>350</v>
          </cell>
          <cell r="L13">
            <v>1005</v>
          </cell>
          <cell r="M13">
            <v>0</v>
          </cell>
          <cell r="N13">
            <v>0</v>
          </cell>
          <cell r="O13">
            <v>0</v>
          </cell>
          <cell r="P13">
            <v>0</v>
          </cell>
          <cell r="Q13" t="str">
            <v>0985</v>
          </cell>
          <cell r="R13" t="str">
            <v>65000</v>
          </cell>
          <cell r="S13" t="str">
            <v>200212</v>
          </cell>
          <cell r="T13" t="str">
            <v>CA01</v>
          </cell>
          <cell r="U13">
            <v>5064.49</v>
          </cell>
          <cell r="V13" t="str">
            <v>LDB</v>
          </cell>
          <cell r="W13">
            <v>0</v>
          </cell>
          <cell r="Y13">
            <v>0</v>
          </cell>
          <cell r="Z13">
            <v>0</v>
          </cell>
          <cell r="AA13" t="str">
            <v>BCH</v>
          </cell>
          <cell r="AB13" t="str">
            <v>0026</v>
          </cell>
          <cell r="AC13" t="str">
            <v>WKS</v>
          </cell>
          <cell r="AE13" t="str">
            <v>JV#</v>
          </cell>
          <cell r="AF13" t="str">
            <v>1232</v>
          </cell>
          <cell r="AG13" t="str">
            <v>FRN</v>
          </cell>
          <cell r="AH13" t="str">
            <v>1005</v>
          </cell>
          <cell r="AI13" t="str">
            <v>RP#</v>
          </cell>
          <cell r="AJ13" t="str">
            <v>000</v>
          </cell>
          <cell r="AK13" t="str">
            <v>CTL</v>
          </cell>
          <cell r="AM13" t="str">
            <v>RF#</v>
          </cell>
          <cell r="AU13" t="str">
            <v>RECORD DEC/02 CAP INT.</v>
          </cell>
          <cell r="AZ13" t="str">
            <v>FPL Fibernet</v>
          </cell>
        </row>
        <row r="14">
          <cell r="A14" t="str">
            <v>107100</v>
          </cell>
          <cell r="B14" t="str">
            <v>0350</v>
          </cell>
          <cell r="C14" t="str">
            <v>01066</v>
          </cell>
          <cell r="D14" t="str">
            <v>OMC000</v>
          </cell>
          <cell r="E14" t="str">
            <v>368000</v>
          </cell>
          <cell r="F14" t="str">
            <v>0985</v>
          </cell>
          <cell r="G14" t="str">
            <v>65000</v>
          </cell>
          <cell r="H14" t="str">
            <v>A</v>
          </cell>
          <cell r="I14" t="str">
            <v>00000041</v>
          </cell>
          <cell r="J14">
            <v>90</v>
          </cell>
          <cell r="K14">
            <v>350</v>
          </cell>
          <cell r="L14">
            <v>1005</v>
          </cell>
          <cell r="M14">
            <v>0</v>
          </cell>
          <cell r="N14">
            <v>0</v>
          </cell>
          <cell r="O14">
            <v>0</v>
          </cell>
          <cell r="P14">
            <v>0</v>
          </cell>
          <cell r="Q14" t="str">
            <v>0985</v>
          </cell>
          <cell r="R14" t="str">
            <v>65000</v>
          </cell>
          <cell r="S14" t="str">
            <v>200212</v>
          </cell>
          <cell r="T14" t="str">
            <v>CA01</v>
          </cell>
          <cell r="U14">
            <v>229942.74</v>
          </cell>
          <cell r="V14" t="str">
            <v>LDB</v>
          </cell>
          <cell r="W14">
            <v>0</v>
          </cell>
          <cell r="Y14">
            <v>0</v>
          </cell>
          <cell r="Z14">
            <v>0</v>
          </cell>
          <cell r="AA14" t="str">
            <v>BCH</v>
          </cell>
          <cell r="AB14" t="str">
            <v>0050</v>
          </cell>
          <cell r="AC14" t="str">
            <v>WKS</v>
          </cell>
          <cell r="AE14" t="str">
            <v>JV#</v>
          </cell>
          <cell r="AF14" t="str">
            <v>1232</v>
          </cell>
          <cell r="AG14" t="str">
            <v>FRN</v>
          </cell>
          <cell r="AH14" t="str">
            <v>1005</v>
          </cell>
          <cell r="AI14" t="str">
            <v>RP#</v>
          </cell>
          <cell r="AJ14" t="str">
            <v>000</v>
          </cell>
          <cell r="AK14" t="str">
            <v>CTL</v>
          </cell>
          <cell r="AM14" t="str">
            <v>RF#</v>
          </cell>
          <cell r="AU14" t="str">
            <v>RECORD ADJ DEC/02 CAP INT</v>
          </cell>
          <cell r="AZ14" t="str">
            <v>FPL Fibernet</v>
          </cell>
        </row>
        <row r="15">
          <cell r="A15" t="str">
            <v>107100</v>
          </cell>
          <cell r="B15" t="str">
            <v>0368</v>
          </cell>
          <cell r="C15" t="str">
            <v>01066</v>
          </cell>
          <cell r="D15" t="str">
            <v>OMC000</v>
          </cell>
          <cell r="E15" t="str">
            <v>368000</v>
          </cell>
          <cell r="F15" t="str">
            <v>0618</v>
          </cell>
          <cell r="G15" t="str">
            <v>65000</v>
          </cell>
          <cell r="H15" t="str">
            <v>A</v>
          </cell>
          <cell r="I15" t="str">
            <v>00000041</v>
          </cell>
          <cell r="J15">
            <v>95</v>
          </cell>
          <cell r="K15">
            <v>368</v>
          </cell>
          <cell r="L15">
            <v>3213</v>
          </cell>
          <cell r="M15">
            <v>0</v>
          </cell>
          <cell r="N15">
            <v>0</v>
          </cell>
          <cell r="O15">
            <v>0</v>
          </cell>
          <cell r="P15">
            <v>0</v>
          </cell>
          <cell r="Q15" t="str">
            <v>0618</v>
          </cell>
          <cell r="R15" t="str">
            <v>65000</v>
          </cell>
          <cell r="S15" t="str">
            <v>200212</v>
          </cell>
          <cell r="T15" t="str">
            <v>CA01</v>
          </cell>
          <cell r="U15">
            <v>176.82</v>
          </cell>
          <cell r="V15" t="str">
            <v>LDB</v>
          </cell>
          <cell r="W15">
            <v>0</v>
          </cell>
          <cell r="Y15">
            <v>0</v>
          </cell>
          <cell r="Z15">
            <v>0</v>
          </cell>
          <cell r="AA15" t="str">
            <v>BCH</v>
          </cell>
          <cell r="AB15" t="str">
            <v>0001</v>
          </cell>
          <cell r="AC15" t="str">
            <v>WKS</v>
          </cell>
          <cell r="AE15" t="str">
            <v>JV#</v>
          </cell>
          <cell r="AF15" t="str">
            <v>122A</v>
          </cell>
          <cell r="AG15" t="str">
            <v>FRN</v>
          </cell>
          <cell r="AH15" t="str">
            <v>3213</v>
          </cell>
          <cell r="AI15" t="str">
            <v>RP#</v>
          </cell>
          <cell r="AJ15" t="str">
            <v>000</v>
          </cell>
          <cell r="AK15" t="str">
            <v>CTL</v>
          </cell>
          <cell r="AM15" t="str">
            <v>RF#</v>
          </cell>
          <cell r="AU15" t="str">
            <v>I/C-TNT LOGIST,FPL</v>
          </cell>
          <cell r="AZ15" t="str">
            <v>FPL Fibernet</v>
          </cell>
        </row>
        <row r="16">
          <cell r="A16" t="str">
            <v>107100</v>
          </cell>
          <cell r="B16" t="str">
            <v>0368</v>
          </cell>
          <cell r="C16" t="str">
            <v>01066</v>
          </cell>
          <cell r="D16" t="str">
            <v>OMC000</v>
          </cell>
          <cell r="E16" t="str">
            <v>368000</v>
          </cell>
          <cell r="F16" t="str">
            <v>0618</v>
          </cell>
          <cell r="G16" t="str">
            <v>65000</v>
          </cell>
          <cell r="H16" t="str">
            <v>A</v>
          </cell>
          <cell r="I16" t="str">
            <v>00000041</v>
          </cell>
          <cell r="J16">
            <v>95</v>
          </cell>
          <cell r="K16">
            <v>368</v>
          </cell>
          <cell r="L16">
            <v>3213</v>
          </cell>
          <cell r="M16">
            <v>0</v>
          </cell>
          <cell r="N16">
            <v>0</v>
          </cell>
          <cell r="O16">
            <v>0</v>
          </cell>
          <cell r="P16">
            <v>0</v>
          </cell>
          <cell r="Q16" t="str">
            <v>0618</v>
          </cell>
          <cell r="R16" t="str">
            <v>65000</v>
          </cell>
          <cell r="S16" t="str">
            <v>200212</v>
          </cell>
          <cell r="T16" t="str">
            <v>CA01</v>
          </cell>
          <cell r="U16">
            <v>238.28</v>
          </cell>
          <cell r="V16" t="str">
            <v>LDB</v>
          </cell>
          <cell r="W16">
            <v>0</v>
          </cell>
          <cell r="Y16">
            <v>0</v>
          </cell>
          <cell r="Z16">
            <v>0</v>
          </cell>
          <cell r="AA16" t="str">
            <v>BCH</v>
          </cell>
          <cell r="AB16" t="str">
            <v>0001</v>
          </cell>
          <cell r="AC16" t="str">
            <v>WKS</v>
          </cell>
          <cell r="AE16" t="str">
            <v>JV#</v>
          </cell>
          <cell r="AF16" t="str">
            <v>122A</v>
          </cell>
          <cell r="AG16" t="str">
            <v>FRN</v>
          </cell>
          <cell r="AH16" t="str">
            <v>3213</v>
          </cell>
          <cell r="AI16" t="str">
            <v>RP#</v>
          </cell>
          <cell r="AJ16" t="str">
            <v>000</v>
          </cell>
          <cell r="AK16" t="str">
            <v>CTL</v>
          </cell>
          <cell r="AM16" t="str">
            <v>RF#</v>
          </cell>
          <cell r="AU16" t="str">
            <v>I/C-BARTECH/BROWN,FPL</v>
          </cell>
          <cell r="AZ16" t="str">
            <v>FPL Fibernet</v>
          </cell>
        </row>
        <row r="17">
          <cell r="A17" t="str">
            <v>107100</v>
          </cell>
          <cell r="B17" t="str">
            <v>0368</v>
          </cell>
          <cell r="C17" t="str">
            <v>01066</v>
          </cell>
          <cell r="D17" t="str">
            <v>OMC000</v>
          </cell>
          <cell r="E17" t="str">
            <v>368000</v>
          </cell>
          <cell r="F17" t="str">
            <v>0618</v>
          </cell>
          <cell r="G17" t="str">
            <v>65000</v>
          </cell>
          <cell r="H17" t="str">
            <v>A</v>
          </cell>
          <cell r="I17" t="str">
            <v>00000041</v>
          </cell>
          <cell r="J17">
            <v>95</v>
          </cell>
          <cell r="K17">
            <v>368</v>
          </cell>
          <cell r="L17">
            <v>3213</v>
          </cell>
          <cell r="M17">
            <v>0</v>
          </cell>
          <cell r="N17">
            <v>0</v>
          </cell>
          <cell r="O17">
            <v>0</v>
          </cell>
          <cell r="P17">
            <v>0</v>
          </cell>
          <cell r="Q17" t="str">
            <v>0618</v>
          </cell>
          <cell r="R17" t="str">
            <v>65000</v>
          </cell>
          <cell r="S17" t="str">
            <v>200212</v>
          </cell>
          <cell r="T17" t="str">
            <v>CA01</v>
          </cell>
          <cell r="U17">
            <v>245.89</v>
          </cell>
          <cell r="V17" t="str">
            <v>LDB</v>
          </cell>
          <cell r="W17">
            <v>0</v>
          </cell>
          <cell r="Y17">
            <v>0</v>
          </cell>
          <cell r="Z17">
            <v>0</v>
          </cell>
          <cell r="AA17" t="str">
            <v>BCH</v>
          </cell>
          <cell r="AB17" t="str">
            <v>0001</v>
          </cell>
          <cell r="AC17" t="str">
            <v>WKS</v>
          </cell>
          <cell r="AE17" t="str">
            <v>JV#</v>
          </cell>
          <cell r="AF17" t="str">
            <v>122A</v>
          </cell>
          <cell r="AG17" t="str">
            <v>FRN</v>
          </cell>
          <cell r="AH17" t="str">
            <v>3213</v>
          </cell>
          <cell r="AI17" t="str">
            <v>RP#</v>
          </cell>
          <cell r="AJ17" t="str">
            <v>000</v>
          </cell>
          <cell r="AK17" t="str">
            <v>CTL</v>
          </cell>
          <cell r="AM17" t="str">
            <v>RF#</v>
          </cell>
          <cell r="AU17" t="str">
            <v>I/C-BARTECH/JONES,FPL</v>
          </cell>
          <cell r="AZ17" t="str">
            <v>FPL Fibernet</v>
          </cell>
        </row>
        <row r="18">
          <cell r="A18" t="str">
            <v>107100</v>
          </cell>
          <cell r="B18" t="str">
            <v>0368</v>
          </cell>
          <cell r="C18" t="str">
            <v>01066</v>
          </cell>
          <cell r="D18" t="str">
            <v>OMC000</v>
          </cell>
          <cell r="E18" t="str">
            <v>368000</v>
          </cell>
          <cell r="F18" t="str">
            <v>0620</v>
          </cell>
          <cell r="G18" t="str">
            <v>65000</v>
          </cell>
          <cell r="H18" t="str">
            <v>A</v>
          </cell>
          <cell r="I18" t="str">
            <v>00000041</v>
          </cell>
          <cell r="J18">
            <v>95</v>
          </cell>
          <cell r="K18">
            <v>368</v>
          </cell>
          <cell r="L18">
            <v>3213</v>
          </cell>
          <cell r="M18">
            <v>0</v>
          </cell>
          <cell r="N18">
            <v>0</v>
          </cell>
          <cell r="O18">
            <v>0</v>
          </cell>
          <cell r="P18">
            <v>0</v>
          </cell>
          <cell r="Q18" t="str">
            <v>0620</v>
          </cell>
          <cell r="R18" t="str">
            <v>65000</v>
          </cell>
          <cell r="S18" t="str">
            <v>200212</v>
          </cell>
          <cell r="T18" t="str">
            <v>CA01</v>
          </cell>
          <cell r="U18">
            <v>11</v>
          </cell>
          <cell r="V18" t="str">
            <v>LDB</v>
          </cell>
          <cell r="W18">
            <v>0</v>
          </cell>
          <cell r="Y18">
            <v>0</v>
          </cell>
          <cell r="Z18">
            <v>0</v>
          </cell>
          <cell r="AA18" t="str">
            <v>BCH</v>
          </cell>
          <cell r="AB18" t="str">
            <v>0001</v>
          </cell>
          <cell r="AC18" t="str">
            <v>WKS</v>
          </cell>
          <cell r="AE18" t="str">
            <v>JV#</v>
          </cell>
          <cell r="AF18" t="str">
            <v>122A</v>
          </cell>
          <cell r="AG18" t="str">
            <v>FRN</v>
          </cell>
          <cell r="AH18" t="str">
            <v>3213</v>
          </cell>
          <cell r="AI18" t="str">
            <v>RP#</v>
          </cell>
          <cell r="AJ18" t="str">
            <v>000</v>
          </cell>
          <cell r="AK18" t="str">
            <v>CTL</v>
          </cell>
          <cell r="AM18" t="str">
            <v>RF#</v>
          </cell>
          <cell r="AU18" t="str">
            <v>I/C-TFB,FPL</v>
          </cell>
          <cell r="AZ18" t="str">
            <v>FPL Fibernet</v>
          </cell>
        </row>
        <row r="19">
          <cell r="A19" t="str">
            <v>107100</v>
          </cell>
          <cell r="B19" t="str">
            <v>0368</v>
          </cell>
          <cell r="C19" t="str">
            <v>01066</v>
          </cell>
          <cell r="D19" t="str">
            <v>OMC000</v>
          </cell>
          <cell r="E19" t="str">
            <v>368000</v>
          </cell>
          <cell r="F19" t="str">
            <v>0625</v>
          </cell>
          <cell r="G19" t="str">
            <v>52450</v>
          </cell>
          <cell r="H19" t="str">
            <v>A</v>
          </cell>
          <cell r="I19" t="str">
            <v>00000041</v>
          </cell>
          <cell r="J19">
            <v>95</v>
          </cell>
          <cell r="K19">
            <v>368</v>
          </cell>
          <cell r="L19">
            <v>3213</v>
          </cell>
          <cell r="M19">
            <v>0</v>
          </cell>
          <cell r="N19">
            <v>0</v>
          </cell>
          <cell r="O19">
            <v>0</v>
          </cell>
          <cell r="P19">
            <v>0</v>
          </cell>
          <cell r="Q19" t="str">
            <v>0625</v>
          </cell>
          <cell r="R19" t="str">
            <v>52450</v>
          </cell>
          <cell r="S19" t="str">
            <v>200212</v>
          </cell>
          <cell r="T19" t="str">
            <v>SA01</v>
          </cell>
          <cell r="U19">
            <v>4.3099999999999996</v>
          </cell>
          <cell r="W19">
            <v>0</v>
          </cell>
          <cell r="Y19">
            <v>0</v>
          </cell>
          <cell r="Z19">
            <v>0</v>
          </cell>
          <cell r="AA19" t="str">
            <v>BCH</v>
          </cell>
          <cell r="AB19" t="str">
            <v>450002350</v>
          </cell>
          <cell r="AC19" t="str">
            <v>PO#</v>
          </cell>
          <cell r="AE19" t="str">
            <v>S/R</v>
          </cell>
          <cell r="AI19" t="str">
            <v>PYN</v>
          </cell>
          <cell r="AJ19" t="str">
            <v>LOPEZ M L</v>
          </cell>
          <cell r="AK19" t="str">
            <v>VND</v>
          </cell>
          <cell r="AL19" t="str">
            <v>481580814</v>
          </cell>
          <cell r="AM19" t="str">
            <v>FAC</v>
          </cell>
          <cell r="AN19" t="str">
            <v>000</v>
          </cell>
          <cell r="AQ19" t="str">
            <v>NVD</v>
          </cell>
          <cell r="AR19" t="str">
            <v>2002-12-</v>
          </cell>
          <cell r="AU19" t="str">
            <v>M LOPEZ MISC        LOPEZ M L           1900003319</v>
          </cell>
          <cell r="AV19" t="str">
            <v>WF-BATCH</v>
          </cell>
          <cell r="AW19" t="str">
            <v>000</v>
          </cell>
          <cell r="AX19" t="str">
            <v>00</v>
          </cell>
          <cell r="AY19" t="str">
            <v>0</v>
          </cell>
          <cell r="AZ19" t="str">
            <v>FPL Fibernet</v>
          </cell>
        </row>
        <row r="20">
          <cell r="A20" t="str">
            <v>107100</v>
          </cell>
          <cell r="B20" t="str">
            <v>0368</v>
          </cell>
          <cell r="C20" t="str">
            <v>01066</v>
          </cell>
          <cell r="D20" t="str">
            <v>OMC000</v>
          </cell>
          <cell r="E20" t="str">
            <v>368000</v>
          </cell>
          <cell r="F20" t="str">
            <v>0625</v>
          </cell>
          <cell r="G20" t="str">
            <v>65000</v>
          </cell>
          <cell r="H20" t="str">
            <v>A</v>
          </cell>
          <cell r="I20" t="str">
            <v>00000041</v>
          </cell>
          <cell r="J20">
            <v>95</v>
          </cell>
          <cell r="K20">
            <v>368</v>
          </cell>
          <cell r="L20">
            <v>3213</v>
          </cell>
          <cell r="M20">
            <v>0</v>
          </cell>
          <cell r="N20">
            <v>0</v>
          </cell>
          <cell r="O20">
            <v>0</v>
          </cell>
          <cell r="P20">
            <v>0</v>
          </cell>
          <cell r="Q20" t="str">
            <v>0625</v>
          </cell>
          <cell r="R20" t="str">
            <v>65000</v>
          </cell>
          <cell r="S20" t="str">
            <v>200212</v>
          </cell>
          <cell r="T20" t="str">
            <v>CA01</v>
          </cell>
          <cell r="U20">
            <v>147.33000000000001</v>
          </cell>
          <cell r="V20" t="str">
            <v>LDB</v>
          </cell>
          <cell r="W20">
            <v>0</v>
          </cell>
          <cell r="Y20">
            <v>0</v>
          </cell>
          <cell r="Z20">
            <v>0</v>
          </cell>
          <cell r="AA20" t="str">
            <v>BCH</v>
          </cell>
          <cell r="AB20" t="str">
            <v>0001</v>
          </cell>
          <cell r="AC20" t="str">
            <v>WKS</v>
          </cell>
          <cell r="AE20" t="str">
            <v>JV#</v>
          </cell>
          <cell r="AF20" t="str">
            <v>122A</v>
          </cell>
          <cell r="AG20" t="str">
            <v>FRN</v>
          </cell>
          <cell r="AH20" t="str">
            <v>3213</v>
          </cell>
          <cell r="AI20" t="str">
            <v>RP#</v>
          </cell>
          <cell r="AJ20" t="str">
            <v>000</v>
          </cell>
          <cell r="AK20" t="str">
            <v>CTL</v>
          </cell>
          <cell r="AM20" t="str">
            <v>RF#</v>
          </cell>
          <cell r="AU20" t="str">
            <v>I/C-GAUGER,C,FPL</v>
          </cell>
          <cell r="AZ20" t="str">
            <v>FPL Fibernet</v>
          </cell>
        </row>
        <row r="21">
          <cell r="A21" t="str">
            <v>107100</v>
          </cell>
          <cell r="B21" t="str">
            <v>0368</v>
          </cell>
          <cell r="C21" t="str">
            <v>01066</v>
          </cell>
          <cell r="D21" t="str">
            <v>OMC000</v>
          </cell>
          <cell r="E21" t="str">
            <v>368000</v>
          </cell>
          <cell r="F21" t="str">
            <v>0646</v>
          </cell>
          <cell r="G21" t="str">
            <v>52450</v>
          </cell>
          <cell r="H21" t="str">
            <v>A</v>
          </cell>
          <cell r="I21" t="str">
            <v>00000041</v>
          </cell>
          <cell r="J21">
            <v>95</v>
          </cell>
          <cell r="K21">
            <v>368</v>
          </cell>
          <cell r="L21">
            <v>3213</v>
          </cell>
          <cell r="M21">
            <v>0</v>
          </cell>
          <cell r="N21">
            <v>0</v>
          </cell>
          <cell r="O21">
            <v>0</v>
          </cell>
          <cell r="P21">
            <v>0</v>
          </cell>
          <cell r="Q21" t="str">
            <v>0646</v>
          </cell>
          <cell r="R21" t="str">
            <v>52450</v>
          </cell>
          <cell r="S21" t="str">
            <v>200212</v>
          </cell>
          <cell r="T21" t="str">
            <v>SA01</v>
          </cell>
          <cell r="U21">
            <v>22.63</v>
          </cell>
          <cell r="W21">
            <v>0</v>
          </cell>
          <cell r="Y21">
            <v>0</v>
          </cell>
          <cell r="Z21">
            <v>0</v>
          </cell>
          <cell r="AA21" t="str">
            <v>BCH</v>
          </cell>
          <cell r="AB21" t="str">
            <v>450002350</v>
          </cell>
          <cell r="AC21" t="str">
            <v>PO#</v>
          </cell>
          <cell r="AE21" t="str">
            <v>S/R</v>
          </cell>
          <cell r="AI21" t="str">
            <v>PYN</v>
          </cell>
          <cell r="AJ21" t="str">
            <v>LOPEZ M L</v>
          </cell>
          <cell r="AK21" t="str">
            <v>VND</v>
          </cell>
          <cell r="AL21" t="str">
            <v>481580814</v>
          </cell>
          <cell r="AM21" t="str">
            <v>FAC</v>
          </cell>
          <cell r="AN21" t="str">
            <v>000</v>
          </cell>
          <cell r="AQ21" t="str">
            <v>NVD</v>
          </cell>
          <cell r="AR21" t="str">
            <v>2002-12-</v>
          </cell>
          <cell r="AU21" t="str">
            <v>M LOPEZ MILEAGE     LOPEZ M L           1900003319</v>
          </cell>
          <cell r="AV21" t="str">
            <v>WF-BATCH</v>
          </cell>
          <cell r="AW21" t="str">
            <v>000</v>
          </cell>
          <cell r="AX21" t="str">
            <v>00</v>
          </cell>
          <cell r="AY21" t="str">
            <v>0</v>
          </cell>
          <cell r="AZ21" t="str">
            <v>FPL Fibernet</v>
          </cell>
        </row>
        <row r="22">
          <cell r="A22" t="str">
            <v>107100</v>
          </cell>
          <cell r="B22" t="str">
            <v>0368</v>
          </cell>
          <cell r="C22" t="str">
            <v>01066</v>
          </cell>
          <cell r="D22" t="str">
            <v>OMC000</v>
          </cell>
          <cell r="E22" t="str">
            <v>368000</v>
          </cell>
          <cell r="F22" t="str">
            <v>0646</v>
          </cell>
          <cell r="G22" t="str">
            <v>52450</v>
          </cell>
          <cell r="H22" t="str">
            <v>A</v>
          </cell>
          <cell r="I22" t="str">
            <v>00000041</v>
          </cell>
          <cell r="J22">
            <v>95</v>
          </cell>
          <cell r="K22">
            <v>368</v>
          </cell>
          <cell r="L22">
            <v>3213</v>
          </cell>
          <cell r="M22">
            <v>0</v>
          </cell>
          <cell r="N22">
            <v>0</v>
          </cell>
          <cell r="O22">
            <v>0</v>
          </cell>
          <cell r="P22">
            <v>0</v>
          </cell>
          <cell r="Q22" t="str">
            <v>0646</v>
          </cell>
          <cell r="R22" t="str">
            <v>52450</v>
          </cell>
          <cell r="S22" t="str">
            <v>200212</v>
          </cell>
          <cell r="T22" t="str">
            <v>SA01</v>
          </cell>
          <cell r="U22">
            <v>142.43</v>
          </cell>
          <cell r="W22">
            <v>0</v>
          </cell>
          <cell r="Y22">
            <v>0</v>
          </cell>
          <cell r="Z22">
            <v>0</v>
          </cell>
          <cell r="AA22" t="str">
            <v>BCH</v>
          </cell>
          <cell r="AB22" t="str">
            <v>450002350</v>
          </cell>
          <cell r="AC22" t="str">
            <v>PO#</v>
          </cell>
          <cell r="AE22" t="str">
            <v>S/R</v>
          </cell>
          <cell r="AI22" t="str">
            <v>PYN</v>
          </cell>
          <cell r="AJ22" t="str">
            <v>PLA M</v>
          </cell>
          <cell r="AK22" t="str">
            <v>VND</v>
          </cell>
          <cell r="AL22" t="str">
            <v>266378122</v>
          </cell>
          <cell r="AM22" t="str">
            <v>FAC</v>
          </cell>
          <cell r="AN22" t="str">
            <v>000</v>
          </cell>
          <cell r="AQ22" t="str">
            <v>NVD</v>
          </cell>
          <cell r="AR22" t="str">
            <v>2002-12-</v>
          </cell>
          <cell r="AU22" t="str">
            <v>M PLA MILEAGE       PLA M               1900003321</v>
          </cell>
          <cell r="AV22" t="str">
            <v>WF-BATCH</v>
          </cell>
          <cell r="AW22" t="str">
            <v>000</v>
          </cell>
          <cell r="AX22" t="str">
            <v>00</v>
          </cell>
          <cell r="AY22" t="str">
            <v>0</v>
          </cell>
          <cell r="AZ22" t="str">
            <v>FPL Fibernet</v>
          </cell>
        </row>
        <row r="23">
          <cell r="A23" t="str">
            <v>107100</v>
          </cell>
          <cell r="B23" t="str">
            <v>0368</v>
          </cell>
          <cell r="C23" t="str">
            <v>01066</v>
          </cell>
          <cell r="D23" t="str">
            <v>OMC000</v>
          </cell>
          <cell r="E23" t="str">
            <v>368000</v>
          </cell>
          <cell r="F23" t="str">
            <v>0675</v>
          </cell>
          <cell r="G23" t="str">
            <v>65000</v>
          </cell>
          <cell r="H23" t="str">
            <v>A</v>
          </cell>
          <cell r="I23" t="str">
            <v>00000041</v>
          </cell>
          <cell r="J23">
            <v>95</v>
          </cell>
          <cell r="K23">
            <v>368</v>
          </cell>
          <cell r="L23">
            <v>3213</v>
          </cell>
          <cell r="M23">
            <v>0</v>
          </cell>
          <cell r="N23">
            <v>0</v>
          </cell>
          <cell r="O23">
            <v>0</v>
          </cell>
          <cell r="P23">
            <v>0</v>
          </cell>
          <cell r="Q23" t="str">
            <v>0675</v>
          </cell>
          <cell r="R23" t="str">
            <v>65000</v>
          </cell>
          <cell r="S23" t="str">
            <v>200212</v>
          </cell>
          <cell r="T23" t="str">
            <v>CA01</v>
          </cell>
          <cell r="U23">
            <v>32.31</v>
          </cell>
          <cell r="V23" t="str">
            <v>LDB</v>
          </cell>
          <cell r="W23">
            <v>0</v>
          </cell>
          <cell r="Y23">
            <v>0</v>
          </cell>
          <cell r="Z23">
            <v>0</v>
          </cell>
          <cell r="AA23" t="str">
            <v>BCH</v>
          </cell>
          <cell r="AB23" t="str">
            <v>0001</v>
          </cell>
          <cell r="AC23" t="str">
            <v>WKS</v>
          </cell>
          <cell r="AE23" t="str">
            <v>JV#</v>
          </cell>
          <cell r="AF23" t="str">
            <v>122A</v>
          </cell>
          <cell r="AG23" t="str">
            <v>FRN</v>
          </cell>
          <cell r="AH23" t="str">
            <v>3213</v>
          </cell>
          <cell r="AI23" t="str">
            <v>RP#</v>
          </cell>
          <cell r="AJ23" t="str">
            <v>000</v>
          </cell>
          <cell r="AK23" t="str">
            <v>CTL</v>
          </cell>
          <cell r="AM23" t="str">
            <v>RF#</v>
          </cell>
          <cell r="AU23" t="str">
            <v>I/C-UPS,FPL</v>
          </cell>
          <cell r="AZ23" t="str">
            <v>FPL Fibernet</v>
          </cell>
        </row>
        <row r="24">
          <cell r="A24" t="str">
            <v>107100</v>
          </cell>
          <cell r="B24" t="str">
            <v>0368</v>
          </cell>
          <cell r="C24" t="str">
            <v>01066</v>
          </cell>
          <cell r="D24" t="str">
            <v>OMC000</v>
          </cell>
          <cell r="E24" t="str">
            <v>368000</v>
          </cell>
          <cell r="F24" t="str">
            <v>0675</v>
          </cell>
          <cell r="G24" t="str">
            <v>65000</v>
          </cell>
          <cell r="H24" t="str">
            <v>A</v>
          </cell>
          <cell r="I24" t="str">
            <v>00000041</v>
          </cell>
          <cell r="J24">
            <v>95</v>
          </cell>
          <cell r="K24">
            <v>368</v>
          </cell>
          <cell r="L24">
            <v>3213</v>
          </cell>
          <cell r="M24">
            <v>0</v>
          </cell>
          <cell r="N24">
            <v>0</v>
          </cell>
          <cell r="O24">
            <v>0</v>
          </cell>
          <cell r="P24">
            <v>0</v>
          </cell>
          <cell r="Q24" t="str">
            <v>0675</v>
          </cell>
          <cell r="R24" t="str">
            <v>65000</v>
          </cell>
          <cell r="S24" t="str">
            <v>200212</v>
          </cell>
          <cell r="T24" t="str">
            <v>CA01</v>
          </cell>
          <cell r="U24">
            <v>1305</v>
          </cell>
          <cell r="V24" t="str">
            <v>LDB</v>
          </cell>
          <cell r="W24">
            <v>0</v>
          </cell>
          <cell r="Y24">
            <v>0</v>
          </cell>
          <cell r="Z24">
            <v>0</v>
          </cell>
          <cell r="AA24" t="str">
            <v>BCH</v>
          </cell>
          <cell r="AB24" t="str">
            <v>0001</v>
          </cell>
          <cell r="AC24" t="str">
            <v>WKS</v>
          </cell>
          <cell r="AE24" t="str">
            <v>JV#</v>
          </cell>
          <cell r="AF24" t="str">
            <v>122A</v>
          </cell>
          <cell r="AG24" t="str">
            <v>FRN</v>
          </cell>
          <cell r="AH24" t="str">
            <v>3213</v>
          </cell>
          <cell r="AI24" t="str">
            <v>RP#</v>
          </cell>
          <cell r="AJ24" t="str">
            <v>000</v>
          </cell>
          <cell r="AK24" t="str">
            <v>CTL</v>
          </cell>
          <cell r="AM24" t="str">
            <v>RF#</v>
          </cell>
          <cell r="AU24" t="str">
            <v>I/C-TNT LOGIST,FPL</v>
          </cell>
          <cell r="AZ24" t="str">
            <v>FPL Fibernet</v>
          </cell>
        </row>
        <row r="25">
          <cell r="A25" t="str">
            <v>107100</v>
          </cell>
          <cell r="B25" t="str">
            <v>0368</v>
          </cell>
          <cell r="C25" t="str">
            <v>01066</v>
          </cell>
          <cell r="D25" t="str">
            <v>OMC000</v>
          </cell>
          <cell r="E25" t="str">
            <v>368000</v>
          </cell>
          <cell r="F25" t="str">
            <v>0676</v>
          </cell>
          <cell r="G25" t="str">
            <v>65000</v>
          </cell>
          <cell r="H25" t="str">
            <v>A</v>
          </cell>
          <cell r="I25" t="str">
            <v>00000041</v>
          </cell>
          <cell r="J25">
            <v>95</v>
          </cell>
          <cell r="K25">
            <v>368</v>
          </cell>
          <cell r="L25">
            <v>3213</v>
          </cell>
          <cell r="M25">
            <v>0</v>
          </cell>
          <cell r="N25">
            <v>0</v>
          </cell>
          <cell r="O25">
            <v>0</v>
          </cell>
          <cell r="P25">
            <v>0</v>
          </cell>
          <cell r="Q25" t="str">
            <v>0676</v>
          </cell>
          <cell r="R25" t="str">
            <v>65000</v>
          </cell>
          <cell r="S25" t="str">
            <v>200212</v>
          </cell>
          <cell r="T25" t="str">
            <v>CA01</v>
          </cell>
          <cell r="U25">
            <v>39.35</v>
          </cell>
          <cell r="V25" t="str">
            <v>LDB</v>
          </cell>
          <cell r="W25">
            <v>0</v>
          </cell>
          <cell r="Y25">
            <v>0</v>
          </cell>
          <cell r="Z25">
            <v>0</v>
          </cell>
          <cell r="AA25" t="str">
            <v>BCH</v>
          </cell>
          <cell r="AB25" t="str">
            <v>0001</v>
          </cell>
          <cell r="AC25" t="str">
            <v>WKS</v>
          </cell>
          <cell r="AE25" t="str">
            <v>JV#</v>
          </cell>
          <cell r="AF25" t="str">
            <v>122A</v>
          </cell>
          <cell r="AG25" t="str">
            <v>FRN</v>
          </cell>
          <cell r="AH25" t="str">
            <v>3213</v>
          </cell>
          <cell r="AI25" t="str">
            <v>RP#</v>
          </cell>
          <cell r="AJ25" t="str">
            <v>000</v>
          </cell>
          <cell r="AK25" t="str">
            <v>CTL</v>
          </cell>
          <cell r="AM25" t="str">
            <v>RF#</v>
          </cell>
          <cell r="AU25" t="str">
            <v>I/C-M&amp;S,FPL</v>
          </cell>
          <cell r="AZ25" t="str">
            <v>FPL Fibernet</v>
          </cell>
        </row>
        <row r="26">
          <cell r="A26" t="str">
            <v>107100</v>
          </cell>
          <cell r="B26" t="str">
            <v>0368</v>
          </cell>
          <cell r="C26" t="str">
            <v>01066</v>
          </cell>
          <cell r="D26" t="str">
            <v>OMC000</v>
          </cell>
          <cell r="E26" t="str">
            <v>368000</v>
          </cell>
          <cell r="F26" t="str">
            <v>0676</v>
          </cell>
          <cell r="G26" t="str">
            <v>65000</v>
          </cell>
          <cell r="H26" t="str">
            <v>A</v>
          </cell>
          <cell r="I26" t="str">
            <v>00000041</v>
          </cell>
          <cell r="J26">
            <v>95</v>
          </cell>
          <cell r="K26">
            <v>368</v>
          </cell>
          <cell r="L26">
            <v>3213</v>
          </cell>
          <cell r="M26">
            <v>0</v>
          </cell>
          <cell r="N26">
            <v>0</v>
          </cell>
          <cell r="O26">
            <v>0</v>
          </cell>
          <cell r="P26">
            <v>0</v>
          </cell>
          <cell r="Q26" t="str">
            <v>0676</v>
          </cell>
          <cell r="R26" t="str">
            <v>65000</v>
          </cell>
          <cell r="S26" t="str">
            <v>200212</v>
          </cell>
          <cell r="T26" t="str">
            <v>CA01</v>
          </cell>
          <cell r="U26">
            <v>-4.75</v>
          </cell>
          <cell r="V26" t="str">
            <v>LDB</v>
          </cell>
          <cell r="W26">
            <v>0</v>
          </cell>
          <cell r="Y26">
            <v>0</v>
          </cell>
          <cell r="Z26">
            <v>0</v>
          </cell>
          <cell r="AA26" t="str">
            <v>BCH</v>
          </cell>
          <cell r="AB26" t="str">
            <v>0001</v>
          </cell>
          <cell r="AC26" t="str">
            <v>WKS</v>
          </cell>
          <cell r="AE26" t="str">
            <v>JV#</v>
          </cell>
          <cell r="AF26" t="str">
            <v>122A</v>
          </cell>
          <cell r="AG26" t="str">
            <v>FRN</v>
          </cell>
          <cell r="AH26" t="str">
            <v>3213</v>
          </cell>
          <cell r="AI26" t="str">
            <v>RP#</v>
          </cell>
          <cell r="AJ26" t="str">
            <v>000</v>
          </cell>
          <cell r="AK26" t="str">
            <v>CTL</v>
          </cell>
          <cell r="AM26" t="str">
            <v>RF#</v>
          </cell>
          <cell r="AU26" t="str">
            <v>I/C-M&amp;S,FPL</v>
          </cell>
          <cell r="AZ26" t="str">
            <v>FPL Fibernet</v>
          </cell>
        </row>
        <row r="27">
          <cell r="A27" t="str">
            <v>107100</v>
          </cell>
          <cell r="B27" t="str">
            <v>0368</v>
          </cell>
          <cell r="C27" t="str">
            <v>01066</v>
          </cell>
          <cell r="D27" t="str">
            <v>OMC000</v>
          </cell>
          <cell r="E27" t="str">
            <v>368000</v>
          </cell>
          <cell r="F27" t="str">
            <v>0676</v>
          </cell>
          <cell r="G27" t="str">
            <v>65000</v>
          </cell>
          <cell r="H27" t="str">
            <v>A</v>
          </cell>
          <cell r="I27" t="str">
            <v>00000041</v>
          </cell>
          <cell r="J27">
            <v>95</v>
          </cell>
          <cell r="K27">
            <v>368</v>
          </cell>
          <cell r="L27">
            <v>3213</v>
          </cell>
          <cell r="M27">
            <v>0</v>
          </cell>
          <cell r="N27">
            <v>0</v>
          </cell>
          <cell r="O27">
            <v>0</v>
          </cell>
          <cell r="P27">
            <v>0</v>
          </cell>
          <cell r="Q27" t="str">
            <v>0676</v>
          </cell>
          <cell r="R27" t="str">
            <v>65000</v>
          </cell>
          <cell r="S27" t="str">
            <v>200212</v>
          </cell>
          <cell r="T27" t="str">
            <v>CA01</v>
          </cell>
          <cell r="U27">
            <v>-9.41</v>
          </cell>
          <cell r="V27" t="str">
            <v>LDB</v>
          </cell>
          <cell r="W27">
            <v>0</v>
          </cell>
          <cell r="Y27">
            <v>0</v>
          </cell>
          <cell r="Z27">
            <v>0</v>
          </cell>
          <cell r="AA27" t="str">
            <v>BCH</v>
          </cell>
          <cell r="AB27" t="str">
            <v>0001</v>
          </cell>
          <cell r="AC27" t="str">
            <v>WKS</v>
          </cell>
          <cell r="AE27" t="str">
            <v>JV#</v>
          </cell>
          <cell r="AF27" t="str">
            <v>122A</v>
          </cell>
          <cell r="AG27" t="str">
            <v>FRN</v>
          </cell>
          <cell r="AH27" t="str">
            <v>3213</v>
          </cell>
          <cell r="AI27" t="str">
            <v>RP#</v>
          </cell>
          <cell r="AJ27" t="str">
            <v>000</v>
          </cell>
          <cell r="AK27" t="str">
            <v>CTL</v>
          </cell>
          <cell r="AM27" t="str">
            <v>RF#</v>
          </cell>
          <cell r="AU27" t="str">
            <v>I/C-M&amp;S,FPL</v>
          </cell>
          <cell r="AZ27" t="str">
            <v>FPL Fibernet</v>
          </cell>
        </row>
        <row r="28">
          <cell r="A28" t="str">
            <v>107100</v>
          </cell>
          <cell r="B28" t="str">
            <v>0368</v>
          </cell>
          <cell r="C28" t="str">
            <v>01066</v>
          </cell>
          <cell r="D28" t="str">
            <v>OMC000</v>
          </cell>
          <cell r="E28" t="str">
            <v>368000</v>
          </cell>
          <cell r="F28" t="str">
            <v>0680</v>
          </cell>
          <cell r="G28" t="str">
            <v>52450</v>
          </cell>
          <cell r="H28" t="str">
            <v>A</v>
          </cell>
          <cell r="I28" t="str">
            <v>00000041</v>
          </cell>
          <cell r="J28">
            <v>95</v>
          </cell>
          <cell r="K28">
            <v>368</v>
          </cell>
          <cell r="L28">
            <v>3213</v>
          </cell>
          <cell r="M28">
            <v>0</v>
          </cell>
          <cell r="N28">
            <v>0</v>
          </cell>
          <cell r="O28">
            <v>0</v>
          </cell>
          <cell r="P28">
            <v>0</v>
          </cell>
          <cell r="Q28" t="str">
            <v>0680</v>
          </cell>
          <cell r="R28" t="str">
            <v>52450</v>
          </cell>
          <cell r="S28" t="str">
            <v>200212</v>
          </cell>
          <cell r="T28" t="str">
            <v>SA01</v>
          </cell>
          <cell r="U28">
            <v>40</v>
          </cell>
          <cell r="W28">
            <v>0</v>
          </cell>
          <cell r="Y28">
            <v>0</v>
          </cell>
          <cell r="Z28">
            <v>0</v>
          </cell>
          <cell r="AA28" t="str">
            <v>BCH</v>
          </cell>
          <cell r="AB28" t="str">
            <v>450002350</v>
          </cell>
          <cell r="AC28" t="str">
            <v>PO#</v>
          </cell>
          <cell r="AE28" t="str">
            <v>S/R</v>
          </cell>
          <cell r="AI28" t="str">
            <v>PYN</v>
          </cell>
          <cell r="AJ28" t="str">
            <v>PLA M</v>
          </cell>
          <cell r="AK28" t="str">
            <v>VND</v>
          </cell>
          <cell r="AL28" t="str">
            <v>266378122</v>
          </cell>
          <cell r="AM28" t="str">
            <v>FAC</v>
          </cell>
          <cell r="AN28" t="str">
            <v>000</v>
          </cell>
          <cell r="AQ28" t="str">
            <v>NVD</v>
          </cell>
          <cell r="AR28" t="str">
            <v>2002-12-</v>
          </cell>
          <cell r="AU28" t="str">
            <v>M PLA TOOLS         PLA M               1900003321</v>
          </cell>
          <cell r="AV28" t="str">
            <v>WF-BATCH</v>
          </cell>
          <cell r="AW28" t="str">
            <v>000</v>
          </cell>
          <cell r="AX28" t="str">
            <v>00</v>
          </cell>
          <cell r="AY28" t="str">
            <v>0</v>
          </cell>
          <cell r="AZ28" t="str">
            <v>FPL Fibernet</v>
          </cell>
        </row>
        <row r="29">
          <cell r="A29" t="str">
            <v>107100</v>
          </cell>
          <cell r="B29" t="str">
            <v>0368</v>
          </cell>
          <cell r="C29" t="str">
            <v>01066</v>
          </cell>
          <cell r="D29" t="str">
            <v>OMC000</v>
          </cell>
          <cell r="E29" t="str">
            <v>368000</v>
          </cell>
          <cell r="F29" t="str">
            <v>0750</v>
          </cell>
          <cell r="G29" t="str">
            <v>36000</v>
          </cell>
          <cell r="H29" t="str">
            <v>A</v>
          </cell>
          <cell r="I29" t="str">
            <v>00000041</v>
          </cell>
          <cell r="J29">
            <v>95</v>
          </cell>
          <cell r="K29">
            <v>368</v>
          </cell>
          <cell r="L29">
            <v>3213</v>
          </cell>
          <cell r="M29">
            <v>0</v>
          </cell>
          <cell r="N29">
            <v>0</v>
          </cell>
          <cell r="O29">
            <v>0</v>
          </cell>
          <cell r="P29">
            <v>0</v>
          </cell>
          <cell r="Q29" t="str">
            <v>0750</v>
          </cell>
          <cell r="R29" t="str">
            <v>36000</v>
          </cell>
          <cell r="S29" t="str">
            <v>200212</v>
          </cell>
          <cell r="T29" t="str">
            <v>PY42</v>
          </cell>
          <cell r="U29">
            <v>18.5</v>
          </cell>
          <cell r="V29" t="str">
            <v>LDB</v>
          </cell>
          <cell r="W29">
            <v>0</v>
          </cell>
          <cell r="X29" t="str">
            <v>SHR</v>
          </cell>
          <cell r="Y29">
            <v>0</v>
          </cell>
          <cell r="Z29">
            <v>0</v>
          </cell>
          <cell r="AA29" t="str">
            <v>PYP</v>
          </cell>
          <cell r="AB29" t="str">
            <v xml:space="preserve"> 0000025</v>
          </cell>
          <cell r="AC29" t="str">
            <v>PYL</v>
          </cell>
          <cell r="AD29" t="str">
            <v>004368</v>
          </cell>
          <cell r="AE29" t="str">
            <v>EMP</v>
          </cell>
          <cell r="AF29" t="str">
            <v>64529</v>
          </cell>
          <cell r="AG29" t="str">
            <v>JUL</v>
          </cell>
          <cell r="AH29" t="str">
            <v xml:space="preserve"> 000.00</v>
          </cell>
          <cell r="AI29" t="str">
            <v>BCH</v>
          </cell>
          <cell r="AJ29" t="str">
            <v>P52</v>
          </cell>
          <cell r="AK29" t="str">
            <v>CLS</v>
          </cell>
          <cell r="AL29" t="str">
            <v>R436</v>
          </cell>
          <cell r="AM29" t="str">
            <v>DTA</v>
          </cell>
          <cell r="AN29" t="str">
            <v xml:space="preserve"> 00000000000.00</v>
          </cell>
          <cell r="AO29" t="str">
            <v>DTH</v>
          </cell>
          <cell r="AP29" t="str">
            <v xml:space="preserve"> 00000000000.00</v>
          </cell>
          <cell r="AV29" t="str">
            <v>000000000</v>
          </cell>
          <cell r="AW29" t="str">
            <v>000</v>
          </cell>
          <cell r="AX29" t="str">
            <v>00</v>
          </cell>
          <cell r="AY29" t="str">
            <v>0</v>
          </cell>
          <cell r="AZ29" t="str">
            <v>FPL Fibernet</v>
          </cell>
        </row>
        <row r="30">
          <cell r="A30" t="str">
            <v>107100</v>
          </cell>
          <cell r="B30" t="str">
            <v>0368</v>
          </cell>
          <cell r="C30" t="str">
            <v>01066</v>
          </cell>
          <cell r="D30" t="str">
            <v>OMC000</v>
          </cell>
          <cell r="E30" t="str">
            <v>368000</v>
          </cell>
          <cell r="F30" t="str">
            <v>0750</v>
          </cell>
          <cell r="G30" t="str">
            <v>36000</v>
          </cell>
          <cell r="H30" t="str">
            <v>A</v>
          </cell>
          <cell r="I30" t="str">
            <v>00000041</v>
          </cell>
          <cell r="J30">
            <v>95</v>
          </cell>
          <cell r="K30">
            <v>368</v>
          </cell>
          <cell r="L30">
            <v>3213</v>
          </cell>
          <cell r="M30">
            <v>0</v>
          </cell>
          <cell r="N30">
            <v>0</v>
          </cell>
          <cell r="O30">
            <v>0</v>
          </cell>
          <cell r="P30">
            <v>0</v>
          </cell>
          <cell r="Q30" t="str">
            <v>0750</v>
          </cell>
          <cell r="R30" t="str">
            <v>36000</v>
          </cell>
          <cell r="S30" t="str">
            <v>200212</v>
          </cell>
          <cell r="T30" t="str">
            <v>PY42</v>
          </cell>
          <cell r="U30">
            <v>18.5</v>
          </cell>
          <cell r="V30" t="str">
            <v>LDB</v>
          </cell>
          <cell r="W30">
            <v>0</v>
          </cell>
          <cell r="X30" t="str">
            <v>SHR</v>
          </cell>
          <cell r="Y30">
            <v>0</v>
          </cell>
          <cell r="Z30">
            <v>0</v>
          </cell>
          <cell r="AA30" t="str">
            <v>PYP</v>
          </cell>
          <cell r="AB30" t="str">
            <v xml:space="preserve"> 0000026</v>
          </cell>
          <cell r="AC30" t="str">
            <v>PYL</v>
          </cell>
          <cell r="AD30" t="str">
            <v>004368</v>
          </cell>
          <cell r="AE30" t="str">
            <v>EMP</v>
          </cell>
          <cell r="AF30" t="str">
            <v>64529</v>
          </cell>
          <cell r="AG30" t="str">
            <v>JUL</v>
          </cell>
          <cell r="AH30" t="str">
            <v xml:space="preserve"> 000.00</v>
          </cell>
          <cell r="AI30" t="str">
            <v>BCH</v>
          </cell>
          <cell r="AJ30" t="str">
            <v>P52</v>
          </cell>
          <cell r="AK30" t="str">
            <v>CLS</v>
          </cell>
          <cell r="AL30" t="str">
            <v>R436</v>
          </cell>
          <cell r="AM30" t="str">
            <v>DTA</v>
          </cell>
          <cell r="AN30" t="str">
            <v xml:space="preserve"> 00000000000.00</v>
          </cell>
          <cell r="AO30" t="str">
            <v>DTH</v>
          </cell>
          <cell r="AP30" t="str">
            <v xml:space="preserve"> 00000000000.00</v>
          </cell>
          <cell r="AV30" t="str">
            <v>000000000</v>
          </cell>
          <cell r="AW30" t="str">
            <v>000</v>
          </cell>
          <cell r="AX30" t="str">
            <v>00</v>
          </cell>
          <cell r="AY30" t="str">
            <v>0</v>
          </cell>
          <cell r="AZ30" t="str">
            <v>FPL Fibernet</v>
          </cell>
        </row>
        <row r="31">
          <cell r="A31" t="str">
            <v>107100</v>
          </cell>
          <cell r="B31" t="str">
            <v>0368</v>
          </cell>
          <cell r="C31" t="str">
            <v>01066</v>
          </cell>
          <cell r="D31" t="str">
            <v>OMC000</v>
          </cell>
          <cell r="E31" t="str">
            <v>368000</v>
          </cell>
          <cell r="F31" t="str">
            <v>0772</v>
          </cell>
          <cell r="G31" t="str">
            <v>65000</v>
          </cell>
          <cell r="H31" t="str">
            <v>A</v>
          </cell>
          <cell r="I31" t="str">
            <v>00000041</v>
          </cell>
          <cell r="J31">
            <v>95</v>
          </cell>
          <cell r="K31">
            <v>368</v>
          </cell>
          <cell r="L31">
            <v>3213</v>
          </cell>
          <cell r="M31">
            <v>0</v>
          </cell>
          <cell r="N31">
            <v>0</v>
          </cell>
          <cell r="O31">
            <v>0</v>
          </cell>
          <cell r="P31">
            <v>0</v>
          </cell>
          <cell r="Q31" t="str">
            <v>0772</v>
          </cell>
          <cell r="R31" t="str">
            <v>65000</v>
          </cell>
          <cell r="S31" t="str">
            <v>200212</v>
          </cell>
          <cell r="T31" t="str">
            <v>CA01</v>
          </cell>
          <cell r="U31">
            <v>812.19</v>
          </cell>
          <cell r="V31" t="str">
            <v>LDB</v>
          </cell>
          <cell r="W31">
            <v>0</v>
          </cell>
          <cell r="Y31">
            <v>0</v>
          </cell>
          <cell r="Z31">
            <v>0</v>
          </cell>
          <cell r="AA31" t="str">
            <v>BCH</v>
          </cell>
          <cell r="AB31" t="str">
            <v>0001</v>
          </cell>
          <cell r="AC31" t="str">
            <v>WKS</v>
          </cell>
          <cell r="AE31" t="str">
            <v>JV#</v>
          </cell>
          <cell r="AF31" t="str">
            <v>122A</v>
          </cell>
          <cell r="AG31" t="str">
            <v>FRN</v>
          </cell>
          <cell r="AH31" t="str">
            <v>3213</v>
          </cell>
          <cell r="AI31" t="str">
            <v>RP#</v>
          </cell>
          <cell r="AJ31" t="str">
            <v>000</v>
          </cell>
          <cell r="AK31" t="str">
            <v>CTL</v>
          </cell>
          <cell r="AM31" t="str">
            <v>RF#</v>
          </cell>
          <cell r="AU31" t="str">
            <v>,</v>
          </cell>
          <cell r="AZ31" t="str">
            <v>FPL Fibernet</v>
          </cell>
        </row>
        <row r="32">
          <cell r="A32" t="str">
            <v>107100</v>
          </cell>
          <cell r="B32" t="str">
            <v>0368</v>
          </cell>
          <cell r="C32" t="str">
            <v>01066</v>
          </cell>
          <cell r="D32" t="str">
            <v>OMC000</v>
          </cell>
          <cell r="E32" t="str">
            <v>368000</v>
          </cell>
          <cell r="F32" t="str">
            <v>0802</v>
          </cell>
          <cell r="G32" t="str">
            <v>65000</v>
          </cell>
          <cell r="H32" t="str">
            <v>A</v>
          </cell>
          <cell r="I32" t="str">
            <v>00000041</v>
          </cell>
          <cell r="J32">
            <v>95</v>
          </cell>
          <cell r="K32">
            <v>368</v>
          </cell>
          <cell r="L32">
            <v>3213</v>
          </cell>
          <cell r="M32">
            <v>0</v>
          </cell>
          <cell r="N32">
            <v>0</v>
          </cell>
          <cell r="O32">
            <v>0</v>
          </cell>
          <cell r="P32">
            <v>0</v>
          </cell>
          <cell r="Q32" t="str">
            <v>0802</v>
          </cell>
          <cell r="R32" t="str">
            <v>65000</v>
          </cell>
          <cell r="S32" t="str">
            <v>200212</v>
          </cell>
          <cell r="T32" t="str">
            <v>CA01</v>
          </cell>
          <cell r="U32">
            <v>2409</v>
          </cell>
          <cell r="V32" t="str">
            <v>LDB</v>
          </cell>
          <cell r="W32">
            <v>0</v>
          </cell>
          <cell r="Y32">
            <v>0</v>
          </cell>
          <cell r="Z32">
            <v>0</v>
          </cell>
          <cell r="AA32" t="str">
            <v>BCH</v>
          </cell>
          <cell r="AB32" t="str">
            <v>0001</v>
          </cell>
          <cell r="AC32" t="str">
            <v>WKS</v>
          </cell>
          <cell r="AE32" t="str">
            <v>JV#</v>
          </cell>
          <cell r="AF32" t="str">
            <v>122A</v>
          </cell>
          <cell r="AG32" t="str">
            <v>FRN</v>
          </cell>
          <cell r="AH32" t="str">
            <v>3213</v>
          </cell>
          <cell r="AI32" t="str">
            <v>RP#</v>
          </cell>
          <cell r="AJ32" t="str">
            <v>000</v>
          </cell>
          <cell r="AK32" t="str">
            <v>CTL</v>
          </cell>
          <cell r="AM32" t="str">
            <v>RF#</v>
          </cell>
          <cell r="AU32" t="str">
            <v>I/C-AUGUSTE, M,FPL</v>
          </cell>
          <cell r="AZ32" t="str">
            <v>FPL Fibernet</v>
          </cell>
        </row>
        <row r="33">
          <cell r="A33" t="str">
            <v>107100</v>
          </cell>
          <cell r="B33" t="str">
            <v>0368</v>
          </cell>
          <cell r="C33" t="str">
            <v>01066</v>
          </cell>
          <cell r="D33" t="str">
            <v>OMC000</v>
          </cell>
          <cell r="E33" t="str">
            <v>368000</v>
          </cell>
          <cell r="F33" t="str">
            <v>0802</v>
          </cell>
          <cell r="G33" t="str">
            <v>65000</v>
          </cell>
          <cell r="H33" t="str">
            <v>A</v>
          </cell>
          <cell r="I33" t="str">
            <v>00000041</v>
          </cell>
          <cell r="J33">
            <v>95</v>
          </cell>
          <cell r="K33">
            <v>368</v>
          </cell>
          <cell r="L33">
            <v>3213</v>
          </cell>
          <cell r="M33">
            <v>0</v>
          </cell>
          <cell r="N33">
            <v>0</v>
          </cell>
          <cell r="O33">
            <v>0</v>
          </cell>
          <cell r="P33">
            <v>0</v>
          </cell>
          <cell r="Q33" t="str">
            <v>0802</v>
          </cell>
          <cell r="R33" t="str">
            <v>65000</v>
          </cell>
          <cell r="S33" t="str">
            <v>200212</v>
          </cell>
          <cell r="T33" t="str">
            <v>CA01</v>
          </cell>
          <cell r="U33">
            <v>3895</v>
          </cell>
          <cell r="V33" t="str">
            <v>LDB</v>
          </cell>
          <cell r="W33">
            <v>0</v>
          </cell>
          <cell r="Y33">
            <v>0</v>
          </cell>
          <cell r="Z33">
            <v>0</v>
          </cell>
          <cell r="AA33" t="str">
            <v>BCH</v>
          </cell>
          <cell r="AB33" t="str">
            <v>0001</v>
          </cell>
          <cell r="AC33" t="str">
            <v>WKS</v>
          </cell>
          <cell r="AE33" t="str">
            <v>JV#</v>
          </cell>
          <cell r="AF33" t="str">
            <v>122A</v>
          </cell>
          <cell r="AG33" t="str">
            <v>FRN</v>
          </cell>
          <cell r="AH33" t="str">
            <v>3213</v>
          </cell>
          <cell r="AI33" t="str">
            <v>RP#</v>
          </cell>
          <cell r="AJ33" t="str">
            <v>000</v>
          </cell>
          <cell r="AK33" t="str">
            <v>CTL</v>
          </cell>
          <cell r="AM33" t="str">
            <v>RF#</v>
          </cell>
          <cell r="AU33" t="str">
            <v>I/C-GAUGER,C,FPL</v>
          </cell>
          <cell r="AZ33" t="str">
            <v>FPL Fibernet</v>
          </cell>
        </row>
        <row r="34">
          <cell r="A34" t="str">
            <v>107100</v>
          </cell>
          <cell r="B34" t="str">
            <v>0368</v>
          </cell>
          <cell r="C34" t="str">
            <v>01066</v>
          </cell>
          <cell r="D34" t="str">
            <v>OMC000</v>
          </cell>
          <cell r="E34" t="str">
            <v>368000</v>
          </cell>
          <cell r="F34" t="str">
            <v>0803</v>
          </cell>
          <cell r="G34" t="str">
            <v>36000</v>
          </cell>
          <cell r="H34" t="str">
            <v>A</v>
          </cell>
          <cell r="I34" t="str">
            <v>00000041</v>
          </cell>
          <cell r="J34">
            <v>95</v>
          </cell>
          <cell r="K34">
            <v>368</v>
          </cell>
          <cell r="L34">
            <v>3213</v>
          </cell>
          <cell r="M34">
            <v>0</v>
          </cell>
          <cell r="N34">
            <v>0</v>
          </cell>
          <cell r="O34">
            <v>0</v>
          </cell>
          <cell r="P34">
            <v>0</v>
          </cell>
          <cell r="Q34" t="str">
            <v>0803</v>
          </cell>
          <cell r="R34" t="str">
            <v>36000</v>
          </cell>
          <cell r="S34" t="str">
            <v>200212</v>
          </cell>
          <cell r="T34" t="str">
            <v>PY42</v>
          </cell>
          <cell r="U34">
            <v>553.79999999999995</v>
          </cell>
          <cell r="V34" t="str">
            <v>LDB</v>
          </cell>
          <cell r="W34">
            <v>0</v>
          </cell>
          <cell r="X34" t="str">
            <v>SHR</v>
          </cell>
          <cell r="Y34">
            <v>16</v>
          </cell>
          <cell r="Z34">
            <v>16</v>
          </cell>
          <cell r="AA34" t="str">
            <v>PYP</v>
          </cell>
          <cell r="AB34" t="str">
            <v xml:space="preserve"> 0000025</v>
          </cell>
          <cell r="AC34" t="str">
            <v>PYL</v>
          </cell>
          <cell r="AD34" t="str">
            <v>004368</v>
          </cell>
          <cell r="AE34" t="str">
            <v>EMP</v>
          </cell>
          <cell r="AF34" t="str">
            <v>35483</v>
          </cell>
          <cell r="AG34" t="str">
            <v>JUL</v>
          </cell>
          <cell r="AH34" t="str">
            <v xml:space="preserve"> 000.00</v>
          </cell>
          <cell r="AI34" t="str">
            <v>BCH</v>
          </cell>
          <cell r="AJ34" t="str">
            <v>801</v>
          </cell>
          <cell r="AK34" t="str">
            <v>CLS</v>
          </cell>
          <cell r="AL34" t="str">
            <v>R445</v>
          </cell>
          <cell r="AM34" t="str">
            <v>DTA</v>
          </cell>
          <cell r="AN34" t="str">
            <v xml:space="preserve"> 00000000000.00</v>
          </cell>
          <cell r="AO34" t="str">
            <v>DTH</v>
          </cell>
          <cell r="AP34" t="str">
            <v xml:space="preserve"> 00000000000.00</v>
          </cell>
          <cell r="AV34" t="str">
            <v>000000000</v>
          </cell>
          <cell r="AW34" t="str">
            <v>000</v>
          </cell>
          <cell r="AX34" t="str">
            <v>00</v>
          </cell>
          <cell r="AY34" t="str">
            <v>0</v>
          </cell>
          <cell r="AZ34" t="str">
            <v>FPL Fibernet</v>
          </cell>
        </row>
        <row r="35">
          <cell r="A35" t="str">
            <v>107100</v>
          </cell>
          <cell r="B35" t="str">
            <v>0368</v>
          </cell>
          <cell r="C35" t="str">
            <v>01066</v>
          </cell>
          <cell r="D35" t="str">
            <v>OMC000</v>
          </cell>
          <cell r="E35" t="str">
            <v>368000</v>
          </cell>
          <cell r="F35" t="str">
            <v>0803</v>
          </cell>
          <cell r="G35" t="str">
            <v>36000</v>
          </cell>
          <cell r="H35" t="str">
            <v>A</v>
          </cell>
          <cell r="I35" t="str">
            <v>00000041</v>
          </cell>
          <cell r="J35">
            <v>95</v>
          </cell>
          <cell r="K35">
            <v>368</v>
          </cell>
          <cell r="L35">
            <v>3213</v>
          </cell>
          <cell r="M35">
            <v>0</v>
          </cell>
          <cell r="N35">
            <v>0</v>
          </cell>
          <cell r="O35">
            <v>0</v>
          </cell>
          <cell r="P35">
            <v>0</v>
          </cell>
          <cell r="Q35" t="str">
            <v>0803</v>
          </cell>
          <cell r="R35" t="str">
            <v>36000</v>
          </cell>
          <cell r="S35" t="str">
            <v>200212</v>
          </cell>
          <cell r="T35" t="str">
            <v>PY42</v>
          </cell>
          <cell r="U35">
            <v>669.6</v>
          </cell>
          <cell r="V35" t="str">
            <v>LDB</v>
          </cell>
          <cell r="W35">
            <v>0</v>
          </cell>
          <cell r="X35" t="str">
            <v>SHR</v>
          </cell>
          <cell r="Y35">
            <v>16</v>
          </cell>
          <cell r="Z35">
            <v>16</v>
          </cell>
          <cell r="AA35" t="str">
            <v>PYP</v>
          </cell>
          <cell r="AB35" t="str">
            <v xml:space="preserve"> 0000026</v>
          </cell>
          <cell r="AC35" t="str">
            <v>PYL</v>
          </cell>
          <cell r="AD35" t="str">
            <v>004368</v>
          </cell>
          <cell r="AE35" t="str">
            <v>EMP</v>
          </cell>
          <cell r="AF35" t="str">
            <v>64529</v>
          </cell>
          <cell r="AG35" t="str">
            <v>JUL</v>
          </cell>
          <cell r="AH35" t="str">
            <v xml:space="preserve"> 000.00</v>
          </cell>
          <cell r="AI35" t="str">
            <v>BCH</v>
          </cell>
          <cell r="AJ35" t="str">
            <v>500</v>
          </cell>
          <cell r="AK35" t="str">
            <v>CLS</v>
          </cell>
          <cell r="AL35" t="str">
            <v>R436</v>
          </cell>
          <cell r="AM35" t="str">
            <v>DTA</v>
          </cell>
          <cell r="AN35" t="str">
            <v xml:space="preserve"> 00000000000.00</v>
          </cell>
          <cell r="AO35" t="str">
            <v>DTH</v>
          </cell>
          <cell r="AP35" t="str">
            <v xml:space="preserve"> 00000000000.00</v>
          </cell>
          <cell r="AV35" t="str">
            <v>000000000</v>
          </cell>
          <cell r="AW35" t="str">
            <v>000</v>
          </cell>
          <cell r="AX35" t="str">
            <v>00</v>
          </cell>
          <cell r="AY35" t="str">
            <v>0</v>
          </cell>
          <cell r="AZ35" t="str">
            <v>FPL Fibernet</v>
          </cell>
        </row>
        <row r="36">
          <cell r="A36" t="str">
            <v>107100</v>
          </cell>
          <cell r="B36" t="str">
            <v>0368</v>
          </cell>
          <cell r="C36" t="str">
            <v>01066</v>
          </cell>
          <cell r="D36" t="str">
            <v>OMC000</v>
          </cell>
          <cell r="E36" t="str">
            <v>368000</v>
          </cell>
          <cell r="F36" t="str">
            <v>0803</v>
          </cell>
          <cell r="G36" t="str">
            <v>36000</v>
          </cell>
          <cell r="H36" t="str">
            <v>A</v>
          </cell>
          <cell r="I36" t="str">
            <v>00000041</v>
          </cell>
          <cell r="J36">
            <v>95</v>
          </cell>
          <cell r="K36">
            <v>368</v>
          </cell>
          <cell r="L36">
            <v>3213</v>
          </cell>
          <cell r="M36">
            <v>0</v>
          </cell>
          <cell r="N36">
            <v>0</v>
          </cell>
          <cell r="O36">
            <v>0</v>
          </cell>
          <cell r="P36">
            <v>0</v>
          </cell>
          <cell r="Q36" t="str">
            <v>0803</v>
          </cell>
          <cell r="R36" t="str">
            <v>36000</v>
          </cell>
          <cell r="S36" t="str">
            <v>200212</v>
          </cell>
          <cell r="T36" t="str">
            <v>PY42</v>
          </cell>
          <cell r="U36">
            <v>837</v>
          </cell>
          <cell r="V36" t="str">
            <v>LDB</v>
          </cell>
          <cell r="W36">
            <v>0</v>
          </cell>
          <cell r="X36" t="str">
            <v>SHR</v>
          </cell>
          <cell r="Y36">
            <v>20</v>
          </cell>
          <cell r="Z36">
            <v>20</v>
          </cell>
          <cell r="AA36" t="str">
            <v>PYP</v>
          </cell>
          <cell r="AB36" t="str">
            <v xml:space="preserve"> 0000025</v>
          </cell>
          <cell r="AC36" t="str">
            <v>PYL</v>
          </cell>
          <cell r="AD36" t="str">
            <v>004368</v>
          </cell>
          <cell r="AE36" t="str">
            <v>EMP</v>
          </cell>
          <cell r="AF36" t="str">
            <v>64529</v>
          </cell>
          <cell r="AG36" t="str">
            <v>JUL</v>
          </cell>
          <cell r="AH36" t="str">
            <v xml:space="preserve"> 000.00</v>
          </cell>
          <cell r="AI36" t="str">
            <v>BCH</v>
          </cell>
          <cell r="AJ36" t="str">
            <v>500</v>
          </cell>
          <cell r="AK36" t="str">
            <v>CLS</v>
          </cell>
          <cell r="AL36" t="str">
            <v>R436</v>
          </cell>
          <cell r="AM36" t="str">
            <v>DTA</v>
          </cell>
          <cell r="AN36" t="str">
            <v xml:space="preserve"> 00000000000.00</v>
          </cell>
          <cell r="AO36" t="str">
            <v>DTH</v>
          </cell>
          <cell r="AP36" t="str">
            <v xml:space="preserve"> 00000000000.00</v>
          </cell>
          <cell r="AV36" t="str">
            <v>000000000</v>
          </cell>
          <cell r="AW36" t="str">
            <v>000</v>
          </cell>
          <cell r="AX36" t="str">
            <v>00</v>
          </cell>
          <cell r="AY36" t="str">
            <v>0</v>
          </cell>
          <cell r="AZ36" t="str">
            <v>FPL Fibernet</v>
          </cell>
        </row>
        <row r="37">
          <cell r="A37" t="str">
            <v>107100</v>
          </cell>
          <cell r="B37" t="str">
            <v>0368</v>
          </cell>
          <cell r="C37" t="str">
            <v>01066</v>
          </cell>
          <cell r="D37" t="str">
            <v>OMC000</v>
          </cell>
          <cell r="E37" t="str">
            <v>368000</v>
          </cell>
          <cell r="F37" t="str">
            <v>0803</v>
          </cell>
          <cell r="G37" t="str">
            <v>36000</v>
          </cell>
          <cell r="H37" t="str">
            <v>A</v>
          </cell>
          <cell r="I37" t="str">
            <v>00000041</v>
          </cell>
          <cell r="J37">
            <v>95</v>
          </cell>
          <cell r="K37">
            <v>368</v>
          </cell>
          <cell r="L37">
            <v>3213</v>
          </cell>
          <cell r="M37">
            <v>0</v>
          </cell>
          <cell r="N37">
            <v>0</v>
          </cell>
          <cell r="O37">
            <v>0</v>
          </cell>
          <cell r="P37">
            <v>0</v>
          </cell>
          <cell r="Q37" t="str">
            <v>0803</v>
          </cell>
          <cell r="R37" t="str">
            <v>36000</v>
          </cell>
          <cell r="S37" t="str">
            <v>200212</v>
          </cell>
          <cell r="T37" t="str">
            <v>PY42</v>
          </cell>
          <cell r="U37">
            <v>1384.8</v>
          </cell>
          <cell r="V37" t="str">
            <v>LDB</v>
          </cell>
          <cell r="W37">
            <v>0</v>
          </cell>
          <cell r="X37" t="str">
            <v>SHR</v>
          </cell>
          <cell r="Y37">
            <v>32</v>
          </cell>
          <cell r="Z37">
            <v>32</v>
          </cell>
          <cell r="AA37" t="str">
            <v>PYP</v>
          </cell>
          <cell r="AB37" t="str">
            <v xml:space="preserve"> 0000001</v>
          </cell>
          <cell r="AC37" t="str">
            <v>PYL</v>
          </cell>
          <cell r="AD37" t="str">
            <v>004368</v>
          </cell>
          <cell r="AE37" t="str">
            <v>EMP</v>
          </cell>
          <cell r="AF37" t="str">
            <v>78122</v>
          </cell>
          <cell r="AG37" t="str">
            <v>JUL</v>
          </cell>
          <cell r="AH37" t="str">
            <v xml:space="preserve"> 000.00</v>
          </cell>
          <cell r="AI37" t="str">
            <v>BCH</v>
          </cell>
          <cell r="AJ37" t="str">
            <v>801</v>
          </cell>
          <cell r="AK37" t="str">
            <v>CLS</v>
          </cell>
          <cell r="AL37" t="str">
            <v>1RB8</v>
          </cell>
          <cell r="AM37" t="str">
            <v>DTA</v>
          </cell>
          <cell r="AN37" t="str">
            <v xml:space="preserve"> 00000000000.00</v>
          </cell>
          <cell r="AO37" t="str">
            <v>DTH</v>
          </cell>
          <cell r="AP37" t="str">
            <v xml:space="preserve"> 00000000000.00</v>
          </cell>
          <cell r="AV37" t="str">
            <v>000000000</v>
          </cell>
          <cell r="AW37" t="str">
            <v>000</v>
          </cell>
          <cell r="AX37" t="str">
            <v>00</v>
          </cell>
          <cell r="AY37" t="str">
            <v>0</v>
          </cell>
          <cell r="AZ37" t="str">
            <v>FPL Fibernet</v>
          </cell>
        </row>
        <row r="38">
          <cell r="A38" t="str">
            <v>107100</v>
          </cell>
          <cell r="B38" t="str">
            <v>0368</v>
          </cell>
          <cell r="C38" t="str">
            <v>01066</v>
          </cell>
          <cell r="D38" t="str">
            <v>OMC000</v>
          </cell>
          <cell r="E38" t="str">
            <v>368000</v>
          </cell>
          <cell r="F38" t="str">
            <v>0803</v>
          </cell>
          <cell r="G38" t="str">
            <v>36000</v>
          </cell>
          <cell r="H38" t="str">
            <v>A</v>
          </cell>
          <cell r="I38" t="str">
            <v>00000041</v>
          </cell>
          <cell r="J38">
            <v>95</v>
          </cell>
          <cell r="K38">
            <v>368</v>
          </cell>
          <cell r="L38">
            <v>3213</v>
          </cell>
          <cell r="M38">
            <v>0</v>
          </cell>
          <cell r="N38">
            <v>0</v>
          </cell>
          <cell r="O38">
            <v>0</v>
          </cell>
          <cell r="P38">
            <v>0</v>
          </cell>
          <cell r="Q38" t="str">
            <v>0803</v>
          </cell>
          <cell r="R38" t="str">
            <v>36000</v>
          </cell>
          <cell r="S38" t="str">
            <v>200212</v>
          </cell>
          <cell r="T38" t="str">
            <v>PY42</v>
          </cell>
          <cell r="U38">
            <v>1471.35</v>
          </cell>
          <cell r="V38" t="str">
            <v>LDB</v>
          </cell>
          <cell r="W38">
            <v>0</v>
          </cell>
          <cell r="X38" t="str">
            <v>SHR</v>
          </cell>
          <cell r="Y38">
            <v>34</v>
          </cell>
          <cell r="Z38">
            <v>34</v>
          </cell>
          <cell r="AA38" t="str">
            <v>PYP</v>
          </cell>
          <cell r="AB38" t="str">
            <v xml:space="preserve"> 0000025</v>
          </cell>
          <cell r="AC38" t="str">
            <v>PYL</v>
          </cell>
          <cell r="AD38" t="str">
            <v>004368</v>
          </cell>
          <cell r="AE38" t="str">
            <v>EMP</v>
          </cell>
          <cell r="AF38" t="str">
            <v>78122</v>
          </cell>
          <cell r="AG38" t="str">
            <v>JUL</v>
          </cell>
          <cell r="AH38" t="str">
            <v xml:space="preserve"> 000.00</v>
          </cell>
          <cell r="AI38" t="str">
            <v>BCH</v>
          </cell>
          <cell r="AJ38" t="str">
            <v>801</v>
          </cell>
          <cell r="AK38" t="str">
            <v>CLS</v>
          </cell>
          <cell r="AL38" t="str">
            <v>1RB8</v>
          </cell>
          <cell r="AM38" t="str">
            <v>DTA</v>
          </cell>
          <cell r="AN38" t="str">
            <v xml:space="preserve"> 00000000000.00</v>
          </cell>
          <cell r="AO38" t="str">
            <v>DTH</v>
          </cell>
          <cell r="AP38" t="str">
            <v xml:space="preserve"> 00000000000.00</v>
          </cell>
          <cell r="AV38" t="str">
            <v>000000000</v>
          </cell>
          <cell r="AW38" t="str">
            <v>000</v>
          </cell>
          <cell r="AX38" t="str">
            <v>00</v>
          </cell>
          <cell r="AY38" t="str">
            <v>0</v>
          </cell>
          <cell r="AZ38" t="str">
            <v>FPL Fibernet</v>
          </cell>
        </row>
        <row r="39">
          <cell r="A39" t="str">
            <v>107100</v>
          </cell>
          <cell r="B39" t="str">
            <v>0368</v>
          </cell>
          <cell r="C39" t="str">
            <v>01066</v>
          </cell>
          <cell r="D39" t="str">
            <v>OMC000</v>
          </cell>
          <cell r="E39" t="str">
            <v>368000</v>
          </cell>
          <cell r="F39" t="str">
            <v>0803</v>
          </cell>
          <cell r="G39" t="str">
            <v>36000</v>
          </cell>
          <cell r="H39" t="str">
            <v>A</v>
          </cell>
          <cell r="I39" t="str">
            <v>00000041</v>
          </cell>
          <cell r="J39">
            <v>95</v>
          </cell>
          <cell r="K39">
            <v>368</v>
          </cell>
          <cell r="L39">
            <v>3213</v>
          </cell>
          <cell r="M39">
            <v>0</v>
          </cell>
          <cell r="N39">
            <v>0</v>
          </cell>
          <cell r="O39">
            <v>0</v>
          </cell>
          <cell r="P39">
            <v>0</v>
          </cell>
          <cell r="Q39" t="str">
            <v>0803</v>
          </cell>
          <cell r="R39" t="str">
            <v>36000</v>
          </cell>
          <cell r="S39" t="str">
            <v>200212</v>
          </cell>
          <cell r="T39" t="str">
            <v>PY42</v>
          </cell>
          <cell r="U39">
            <v>1617.96</v>
          </cell>
          <cell r="V39" t="str">
            <v>LDB</v>
          </cell>
          <cell r="W39">
            <v>0</v>
          </cell>
          <cell r="X39" t="str">
            <v>SHR</v>
          </cell>
          <cell r="Y39">
            <v>47</v>
          </cell>
          <cell r="Z39">
            <v>47</v>
          </cell>
          <cell r="AA39" t="str">
            <v>PYP</v>
          </cell>
          <cell r="AB39" t="str">
            <v xml:space="preserve"> 0000026</v>
          </cell>
          <cell r="AC39" t="str">
            <v>PYL</v>
          </cell>
          <cell r="AD39" t="str">
            <v>004368</v>
          </cell>
          <cell r="AE39" t="str">
            <v>EMP</v>
          </cell>
          <cell r="AF39" t="str">
            <v>13648</v>
          </cell>
          <cell r="AG39" t="str">
            <v>JUL</v>
          </cell>
          <cell r="AH39" t="str">
            <v xml:space="preserve"> 000.00</v>
          </cell>
          <cell r="AI39" t="str">
            <v>BCH</v>
          </cell>
          <cell r="AJ39" t="str">
            <v>801</v>
          </cell>
          <cell r="AK39" t="str">
            <v>CLS</v>
          </cell>
          <cell r="AL39" t="str">
            <v>R445</v>
          </cell>
          <cell r="AM39" t="str">
            <v>DTA</v>
          </cell>
          <cell r="AN39" t="str">
            <v xml:space="preserve"> 00000000000.00</v>
          </cell>
          <cell r="AO39" t="str">
            <v>DTH</v>
          </cell>
          <cell r="AP39" t="str">
            <v xml:space="preserve"> 00000000000.00</v>
          </cell>
          <cell r="AV39" t="str">
            <v>000000000</v>
          </cell>
          <cell r="AW39" t="str">
            <v>000</v>
          </cell>
          <cell r="AX39" t="str">
            <v>00</v>
          </cell>
          <cell r="AY39" t="str">
            <v>0</v>
          </cell>
          <cell r="AZ39" t="str">
            <v>FPL Fibernet</v>
          </cell>
        </row>
        <row r="40">
          <cell r="A40" t="str">
            <v>107100</v>
          </cell>
          <cell r="B40" t="str">
            <v>0368</v>
          </cell>
          <cell r="C40" t="str">
            <v>01066</v>
          </cell>
          <cell r="D40" t="str">
            <v>OMC000</v>
          </cell>
          <cell r="E40" t="str">
            <v>368000</v>
          </cell>
          <cell r="F40" t="str">
            <v>0803</v>
          </cell>
          <cell r="G40" t="str">
            <v>36000</v>
          </cell>
          <cell r="H40" t="str">
            <v>A</v>
          </cell>
          <cell r="I40" t="str">
            <v>00000041</v>
          </cell>
          <cell r="J40">
            <v>95</v>
          </cell>
          <cell r="K40">
            <v>368</v>
          </cell>
          <cell r="L40">
            <v>3213</v>
          </cell>
          <cell r="M40">
            <v>0</v>
          </cell>
          <cell r="N40">
            <v>0</v>
          </cell>
          <cell r="O40">
            <v>0</v>
          </cell>
          <cell r="P40">
            <v>0</v>
          </cell>
          <cell r="Q40" t="str">
            <v>0803</v>
          </cell>
          <cell r="R40" t="str">
            <v>36000</v>
          </cell>
          <cell r="S40" t="str">
            <v>200212</v>
          </cell>
          <cell r="T40" t="str">
            <v>PY42</v>
          </cell>
          <cell r="U40">
            <v>1938.3</v>
          </cell>
          <cell r="V40" t="str">
            <v>LDB</v>
          </cell>
          <cell r="W40">
            <v>0</v>
          </cell>
          <cell r="X40" t="str">
            <v>SHR</v>
          </cell>
          <cell r="Y40">
            <v>56</v>
          </cell>
          <cell r="Z40">
            <v>56</v>
          </cell>
          <cell r="AA40" t="str">
            <v>PYP</v>
          </cell>
          <cell r="AB40" t="str">
            <v xml:space="preserve"> 0000001</v>
          </cell>
          <cell r="AC40" t="str">
            <v>PYL</v>
          </cell>
          <cell r="AD40" t="str">
            <v>004368</v>
          </cell>
          <cell r="AE40" t="str">
            <v>EMP</v>
          </cell>
          <cell r="AF40" t="str">
            <v>35483</v>
          </cell>
          <cell r="AG40" t="str">
            <v>JUL</v>
          </cell>
          <cell r="AH40" t="str">
            <v xml:space="preserve"> 000.00</v>
          </cell>
          <cell r="AI40" t="str">
            <v>BCH</v>
          </cell>
          <cell r="AJ40" t="str">
            <v>801</v>
          </cell>
          <cell r="AK40" t="str">
            <v>CLS</v>
          </cell>
          <cell r="AL40" t="str">
            <v>R445</v>
          </cell>
          <cell r="AM40" t="str">
            <v>DTA</v>
          </cell>
          <cell r="AN40" t="str">
            <v xml:space="preserve"> 00000000000.00</v>
          </cell>
          <cell r="AO40" t="str">
            <v>DTH</v>
          </cell>
          <cell r="AP40" t="str">
            <v xml:space="preserve"> 00000000000.00</v>
          </cell>
          <cell r="AV40" t="str">
            <v>000000000</v>
          </cell>
          <cell r="AW40" t="str">
            <v>000</v>
          </cell>
          <cell r="AX40" t="str">
            <v>00</v>
          </cell>
          <cell r="AY40" t="str">
            <v>0</v>
          </cell>
          <cell r="AZ40" t="str">
            <v>FPL Fibernet</v>
          </cell>
        </row>
        <row r="41">
          <cell r="A41" t="str">
            <v>107100</v>
          </cell>
          <cell r="B41" t="str">
            <v>0368</v>
          </cell>
          <cell r="C41" t="str">
            <v>01066</v>
          </cell>
          <cell r="D41" t="str">
            <v>OMC000</v>
          </cell>
          <cell r="E41" t="str">
            <v>368000</v>
          </cell>
          <cell r="F41" t="str">
            <v>0803</v>
          </cell>
          <cell r="G41" t="str">
            <v>36000</v>
          </cell>
          <cell r="H41" t="str">
            <v>A</v>
          </cell>
          <cell r="I41" t="str">
            <v>00000041</v>
          </cell>
          <cell r="J41">
            <v>95</v>
          </cell>
          <cell r="K41">
            <v>368</v>
          </cell>
          <cell r="L41">
            <v>3213</v>
          </cell>
          <cell r="M41">
            <v>0</v>
          </cell>
          <cell r="N41">
            <v>0</v>
          </cell>
          <cell r="O41">
            <v>0</v>
          </cell>
          <cell r="P41">
            <v>0</v>
          </cell>
          <cell r="Q41" t="str">
            <v>0803</v>
          </cell>
          <cell r="R41" t="str">
            <v>36000</v>
          </cell>
          <cell r="S41" t="str">
            <v>200212</v>
          </cell>
          <cell r="T41" t="str">
            <v>PY42</v>
          </cell>
          <cell r="U41">
            <v>2754</v>
          </cell>
          <cell r="V41" t="str">
            <v>LDB</v>
          </cell>
          <cell r="W41">
            <v>0</v>
          </cell>
          <cell r="X41" t="str">
            <v>SHR</v>
          </cell>
          <cell r="Y41">
            <v>80</v>
          </cell>
          <cell r="Z41">
            <v>80</v>
          </cell>
          <cell r="AA41" t="str">
            <v>PYP</v>
          </cell>
          <cell r="AB41" t="str">
            <v xml:space="preserve"> 0000001</v>
          </cell>
          <cell r="AC41" t="str">
            <v>PYL</v>
          </cell>
          <cell r="AD41" t="str">
            <v>004368</v>
          </cell>
          <cell r="AE41" t="str">
            <v>EMP</v>
          </cell>
          <cell r="AF41" t="str">
            <v>13648</v>
          </cell>
          <cell r="AG41" t="str">
            <v>JUL</v>
          </cell>
          <cell r="AH41" t="str">
            <v xml:space="preserve"> 000.00</v>
          </cell>
          <cell r="AI41" t="str">
            <v>BCH</v>
          </cell>
          <cell r="AJ41" t="str">
            <v>801</v>
          </cell>
          <cell r="AK41" t="str">
            <v>CLS</v>
          </cell>
          <cell r="AL41" t="str">
            <v>R445</v>
          </cell>
          <cell r="AM41" t="str">
            <v>DTA</v>
          </cell>
          <cell r="AN41" t="str">
            <v xml:space="preserve"> 00000000000.00</v>
          </cell>
          <cell r="AO41" t="str">
            <v>DTH</v>
          </cell>
          <cell r="AP41" t="str">
            <v xml:space="preserve"> 00000000000.00</v>
          </cell>
          <cell r="AV41" t="str">
            <v>000000000</v>
          </cell>
          <cell r="AW41" t="str">
            <v>000</v>
          </cell>
          <cell r="AX41" t="str">
            <v>00</v>
          </cell>
          <cell r="AY41" t="str">
            <v>0</v>
          </cell>
          <cell r="AZ41" t="str">
            <v>FPL Fibernet</v>
          </cell>
        </row>
        <row r="42">
          <cell r="A42" t="str">
            <v>107100</v>
          </cell>
          <cell r="B42" t="str">
            <v>0368</v>
          </cell>
          <cell r="C42" t="str">
            <v>01066</v>
          </cell>
          <cell r="D42" t="str">
            <v>OMC000</v>
          </cell>
          <cell r="E42" t="str">
            <v>368000</v>
          </cell>
          <cell r="F42" t="str">
            <v>0803</v>
          </cell>
          <cell r="G42" t="str">
            <v>36000</v>
          </cell>
          <cell r="H42" t="str">
            <v>A</v>
          </cell>
          <cell r="I42" t="str">
            <v>00000041</v>
          </cell>
          <cell r="J42">
            <v>95</v>
          </cell>
          <cell r="K42">
            <v>368</v>
          </cell>
          <cell r="L42">
            <v>3213</v>
          </cell>
          <cell r="M42">
            <v>0</v>
          </cell>
          <cell r="N42">
            <v>0</v>
          </cell>
          <cell r="O42">
            <v>0</v>
          </cell>
          <cell r="P42">
            <v>0</v>
          </cell>
          <cell r="Q42" t="str">
            <v>0803</v>
          </cell>
          <cell r="R42" t="str">
            <v>36000</v>
          </cell>
          <cell r="S42" t="str">
            <v>200212</v>
          </cell>
          <cell r="T42" t="str">
            <v>PY42</v>
          </cell>
          <cell r="U42">
            <v>2754</v>
          </cell>
          <cell r="V42" t="str">
            <v>LDB</v>
          </cell>
          <cell r="W42">
            <v>0</v>
          </cell>
          <cell r="X42" t="str">
            <v>SHR</v>
          </cell>
          <cell r="Y42">
            <v>80</v>
          </cell>
          <cell r="Z42">
            <v>80</v>
          </cell>
          <cell r="AA42" t="str">
            <v>PYP</v>
          </cell>
          <cell r="AB42" t="str">
            <v xml:space="preserve"> 0000025</v>
          </cell>
          <cell r="AC42" t="str">
            <v>PYL</v>
          </cell>
          <cell r="AD42" t="str">
            <v>004368</v>
          </cell>
          <cell r="AE42" t="str">
            <v>EMP</v>
          </cell>
          <cell r="AF42" t="str">
            <v>13648</v>
          </cell>
          <cell r="AG42" t="str">
            <v>JUL</v>
          </cell>
          <cell r="AH42" t="str">
            <v xml:space="preserve"> 000.00</v>
          </cell>
          <cell r="AI42" t="str">
            <v>BCH</v>
          </cell>
          <cell r="AJ42" t="str">
            <v>801</v>
          </cell>
          <cell r="AK42" t="str">
            <v>CLS</v>
          </cell>
          <cell r="AL42" t="str">
            <v>R445</v>
          </cell>
          <cell r="AM42" t="str">
            <v>DTA</v>
          </cell>
          <cell r="AN42" t="str">
            <v xml:space="preserve"> 00000000000.00</v>
          </cell>
          <cell r="AO42" t="str">
            <v>DTH</v>
          </cell>
          <cell r="AP42" t="str">
            <v xml:space="preserve"> 00000000000.00</v>
          </cell>
          <cell r="AV42" t="str">
            <v>000000000</v>
          </cell>
          <cell r="AW42" t="str">
            <v>000</v>
          </cell>
          <cell r="AX42" t="str">
            <v>00</v>
          </cell>
          <cell r="AY42" t="str">
            <v>0</v>
          </cell>
          <cell r="AZ42" t="str">
            <v>FPL Fibernet</v>
          </cell>
        </row>
        <row r="43">
          <cell r="A43" t="str">
            <v>107100</v>
          </cell>
          <cell r="B43" t="str">
            <v>0368</v>
          </cell>
          <cell r="C43" t="str">
            <v>01066</v>
          </cell>
          <cell r="D43" t="str">
            <v>OMC000</v>
          </cell>
          <cell r="E43" t="str">
            <v>368000</v>
          </cell>
          <cell r="F43" t="str">
            <v>0803</v>
          </cell>
          <cell r="G43" t="str">
            <v>36000</v>
          </cell>
          <cell r="H43" t="str">
            <v>A</v>
          </cell>
          <cell r="I43" t="str">
            <v>00000041</v>
          </cell>
          <cell r="J43">
            <v>95</v>
          </cell>
          <cell r="K43">
            <v>368</v>
          </cell>
          <cell r="L43">
            <v>3213</v>
          </cell>
          <cell r="M43">
            <v>0</v>
          </cell>
          <cell r="N43">
            <v>0</v>
          </cell>
          <cell r="O43">
            <v>0</v>
          </cell>
          <cell r="P43">
            <v>0</v>
          </cell>
          <cell r="Q43" t="str">
            <v>0803</v>
          </cell>
          <cell r="R43" t="str">
            <v>36000</v>
          </cell>
          <cell r="S43" t="str">
            <v>200212</v>
          </cell>
          <cell r="T43" t="str">
            <v>PY42</v>
          </cell>
          <cell r="U43">
            <v>3348</v>
          </cell>
          <cell r="V43" t="str">
            <v>LDB</v>
          </cell>
          <cell r="W43">
            <v>0</v>
          </cell>
          <cell r="X43" t="str">
            <v>SHR</v>
          </cell>
          <cell r="Y43">
            <v>80</v>
          </cell>
          <cell r="Z43">
            <v>80</v>
          </cell>
          <cell r="AA43" t="str">
            <v>PYP</v>
          </cell>
          <cell r="AB43" t="str">
            <v xml:space="preserve"> 0000001</v>
          </cell>
          <cell r="AC43" t="str">
            <v>PYL</v>
          </cell>
          <cell r="AD43" t="str">
            <v>004368</v>
          </cell>
          <cell r="AE43" t="str">
            <v>EMP</v>
          </cell>
          <cell r="AF43" t="str">
            <v>64529</v>
          </cell>
          <cell r="AG43" t="str">
            <v>JUL</v>
          </cell>
          <cell r="AH43" t="str">
            <v xml:space="preserve"> 000.00</v>
          </cell>
          <cell r="AI43" t="str">
            <v>BCH</v>
          </cell>
          <cell r="AJ43" t="str">
            <v>801</v>
          </cell>
          <cell r="AK43" t="str">
            <v>CLS</v>
          </cell>
          <cell r="AL43" t="str">
            <v>R436</v>
          </cell>
          <cell r="AM43" t="str">
            <v>DTA</v>
          </cell>
          <cell r="AN43" t="str">
            <v xml:space="preserve"> 00000000000.00</v>
          </cell>
          <cell r="AO43" t="str">
            <v>DTH</v>
          </cell>
          <cell r="AP43" t="str">
            <v xml:space="preserve"> 00000000000.00</v>
          </cell>
          <cell r="AV43" t="str">
            <v>000000000</v>
          </cell>
          <cell r="AW43" t="str">
            <v>000</v>
          </cell>
          <cell r="AX43" t="str">
            <v>00</v>
          </cell>
          <cell r="AY43" t="str">
            <v>0</v>
          </cell>
          <cell r="AZ43" t="str">
            <v>FPL Fibernet</v>
          </cell>
        </row>
        <row r="44">
          <cell r="A44" t="str">
            <v>107100</v>
          </cell>
          <cell r="B44" t="str">
            <v>0368</v>
          </cell>
          <cell r="C44" t="str">
            <v>01066</v>
          </cell>
          <cell r="D44" t="str">
            <v>OMC000</v>
          </cell>
          <cell r="E44" t="str">
            <v>368000</v>
          </cell>
          <cell r="F44" t="str">
            <v>0803</v>
          </cell>
          <cell r="G44" t="str">
            <v>36000</v>
          </cell>
          <cell r="H44" t="str">
            <v>A</v>
          </cell>
          <cell r="I44" t="str">
            <v>00000041</v>
          </cell>
          <cell r="J44">
            <v>95</v>
          </cell>
          <cell r="K44">
            <v>368</v>
          </cell>
          <cell r="L44">
            <v>3213</v>
          </cell>
          <cell r="M44">
            <v>0</v>
          </cell>
          <cell r="N44">
            <v>0</v>
          </cell>
          <cell r="O44">
            <v>0</v>
          </cell>
          <cell r="P44">
            <v>0</v>
          </cell>
          <cell r="Q44" t="str">
            <v>0803</v>
          </cell>
          <cell r="R44" t="str">
            <v>36000</v>
          </cell>
          <cell r="S44" t="str">
            <v>200212</v>
          </cell>
          <cell r="T44" t="str">
            <v>PY42</v>
          </cell>
          <cell r="U44">
            <v>3462</v>
          </cell>
          <cell r="V44" t="str">
            <v>LDB</v>
          </cell>
          <cell r="W44">
            <v>0</v>
          </cell>
          <cell r="X44" t="str">
            <v>SHR</v>
          </cell>
          <cell r="Y44">
            <v>80</v>
          </cell>
          <cell r="Z44">
            <v>80</v>
          </cell>
          <cell r="AA44" t="str">
            <v>PYP</v>
          </cell>
          <cell r="AB44" t="str">
            <v xml:space="preserve"> 0000026</v>
          </cell>
          <cell r="AC44" t="str">
            <v>PYL</v>
          </cell>
          <cell r="AD44" t="str">
            <v>004368</v>
          </cell>
          <cell r="AE44" t="str">
            <v>EMP</v>
          </cell>
          <cell r="AF44" t="str">
            <v>78122</v>
          </cell>
          <cell r="AG44" t="str">
            <v>JUL</v>
          </cell>
          <cell r="AH44" t="str">
            <v xml:space="preserve"> 000.00</v>
          </cell>
          <cell r="AI44" t="str">
            <v>BCH</v>
          </cell>
          <cell r="AJ44" t="str">
            <v>801</v>
          </cell>
          <cell r="AK44" t="str">
            <v>CLS</v>
          </cell>
          <cell r="AL44" t="str">
            <v>1RB8</v>
          </cell>
          <cell r="AM44" t="str">
            <v>DTA</v>
          </cell>
          <cell r="AN44" t="str">
            <v xml:space="preserve"> 00000000000.00</v>
          </cell>
          <cell r="AO44" t="str">
            <v>DTH</v>
          </cell>
          <cell r="AP44" t="str">
            <v xml:space="preserve"> 00000000000.00</v>
          </cell>
          <cell r="AV44" t="str">
            <v>000000000</v>
          </cell>
          <cell r="AW44" t="str">
            <v>000</v>
          </cell>
          <cell r="AX44" t="str">
            <v>00</v>
          </cell>
          <cell r="AY44" t="str">
            <v>0</v>
          </cell>
          <cell r="AZ44" t="str">
            <v>FPL Fibernet</v>
          </cell>
        </row>
        <row r="45">
          <cell r="A45" t="str">
            <v>107100</v>
          </cell>
          <cell r="B45" t="str">
            <v>0368</v>
          </cell>
          <cell r="C45" t="str">
            <v>01066</v>
          </cell>
          <cell r="D45" t="str">
            <v>OMC000</v>
          </cell>
          <cell r="E45" t="str">
            <v>368000</v>
          </cell>
          <cell r="F45" t="str">
            <v>0805</v>
          </cell>
          <cell r="G45" t="str">
            <v>65000</v>
          </cell>
          <cell r="H45" t="str">
            <v>A</v>
          </cell>
          <cell r="I45" t="str">
            <v>00000041</v>
          </cell>
          <cell r="J45">
            <v>95</v>
          </cell>
          <cell r="K45">
            <v>368</v>
          </cell>
          <cell r="L45">
            <v>3213</v>
          </cell>
          <cell r="M45">
            <v>0</v>
          </cell>
          <cell r="N45">
            <v>0</v>
          </cell>
          <cell r="O45">
            <v>0</v>
          </cell>
          <cell r="P45">
            <v>0</v>
          </cell>
          <cell r="Q45" t="str">
            <v>0805</v>
          </cell>
          <cell r="R45" t="str">
            <v>65000</v>
          </cell>
          <cell r="S45" t="str">
            <v>200212</v>
          </cell>
          <cell r="T45" t="str">
            <v>CA01</v>
          </cell>
          <cell r="U45">
            <v>609</v>
          </cell>
          <cell r="V45" t="str">
            <v>LDB</v>
          </cell>
          <cell r="W45">
            <v>0</v>
          </cell>
          <cell r="Y45">
            <v>0</v>
          </cell>
          <cell r="Z45">
            <v>0</v>
          </cell>
          <cell r="AA45" t="str">
            <v>BCH</v>
          </cell>
          <cell r="AB45" t="str">
            <v>0001</v>
          </cell>
          <cell r="AC45" t="str">
            <v>WKS</v>
          </cell>
          <cell r="AE45" t="str">
            <v>JV#</v>
          </cell>
          <cell r="AF45" t="str">
            <v>122A</v>
          </cell>
          <cell r="AG45" t="str">
            <v>FRN</v>
          </cell>
          <cell r="AH45" t="str">
            <v>3213</v>
          </cell>
          <cell r="AI45" t="str">
            <v>RP#</v>
          </cell>
          <cell r="AJ45" t="str">
            <v>000</v>
          </cell>
          <cell r="AK45" t="str">
            <v>CTL</v>
          </cell>
          <cell r="AM45" t="str">
            <v>RF#</v>
          </cell>
          <cell r="AU45" t="str">
            <v>I/C-AMLONG,T,FPL</v>
          </cell>
          <cell r="AZ45" t="str">
            <v>FPL Fibernet</v>
          </cell>
        </row>
        <row r="46">
          <cell r="A46" t="str">
            <v>107100</v>
          </cell>
          <cell r="B46" t="str">
            <v>0368</v>
          </cell>
          <cell r="C46" t="str">
            <v>01066</v>
          </cell>
          <cell r="D46" t="str">
            <v>OMC000</v>
          </cell>
          <cell r="E46" t="str">
            <v>368000</v>
          </cell>
          <cell r="F46" t="str">
            <v>0805</v>
          </cell>
          <cell r="G46" t="str">
            <v>65000</v>
          </cell>
          <cell r="H46" t="str">
            <v>A</v>
          </cell>
          <cell r="I46" t="str">
            <v>00000041</v>
          </cell>
          <cell r="J46">
            <v>95</v>
          </cell>
          <cell r="K46">
            <v>368</v>
          </cell>
          <cell r="L46">
            <v>3213</v>
          </cell>
          <cell r="M46">
            <v>0</v>
          </cell>
          <cell r="N46">
            <v>0</v>
          </cell>
          <cell r="O46">
            <v>0</v>
          </cell>
          <cell r="P46">
            <v>0</v>
          </cell>
          <cell r="Q46" t="str">
            <v>0805</v>
          </cell>
          <cell r="R46" t="str">
            <v>65000</v>
          </cell>
          <cell r="S46" t="str">
            <v>200212</v>
          </cell>
          <cell r="T46" t="str">
            <v>CA01</v>
          </cell>
          <cell r="U46">
            <v>767.25</v>
          </cell>
          <cell r="V46" t="str">
            <v>LDB</v>
          </cell>
          <cell r="W46">
            <v>0</v>
          </cell>
          <cell r="Y46">
            <v>0</v>
          </cell>
          <cell r="Z46">
            <v>0</v>
          </cell>
          <cell r="AA46" t="str">
            <v>BCH</v>
          </cell>
          <cell r="AB46" t="str">
            <v>0001</v>
          </cell>
          <cell r="AC46" t="str">
            <v>WKS</v>
          </cell>
          <cell r="AE46" t="str">
            <v>JV#</v>
          </cell>
          <cell r="AF46" t="str">
            <v>122A</v>
          </cell>
          <cell r="AG46" t="str">
            <v>FRN</v>
          </cell>
          <cell r="AH46" t="str">
            <v>3213</v>
          </cell>
          <cell r="AI46" t="str">
            <v>RP#</v>
          </cell>
          <cell r="AJ46" t="str">
            <v>000</v>
          </cell>
          <cell r="AK46" t="str">
            <v>CTL</v>
          </cell>
          <cell r="AM46" t="str">
            <v>RF#</v>
          </cell>
          <cell r="AU46" t="str">
            <v>I/C-GILBERTI,D,FPL</v>
          </cell>
          <cell r="AZ46" t="str">
            <v>FPL Fibernet</v>
          </cell>
        </row>
        <row r="47">
          <cell r="A47" t="str">
            <v>107100</v>
          </cell>
          <cell r="B47" t="str">
            <v>0368</v>
          </cell>
          <cell r="C47" t="str">
            <v>01066</v>
          </cell>
          <cell r="D47" t="str">
            <v>OMC000</v>
          </cell>
          <cell r="E47" t="str">
            <v>368000</v>
          </cell>
          <cell r="F47" t="str">
            <v>0805</v>
          </cell>
          <cell r="G47" t="str">
            <v>65000</v>
          </cell>
          <cell r="H47" t="str">
            <v>A</v>
          </cell>
          <cell r="I47" t="str">
            <v>00000041</v>
          </cell>
          <cell r="J47">
            <v>95</v>
          </cell>
          <cell r="K47">
            <v>368</v>
          </cell>
          <cell r="L47">
            <v>3213</v>
          </cell>
          <cell r="M47">
            <v>0</v>
          </cell>
          <cell r="N47">
            <v>0</v>
          </cell>
          <cell r="O47">
            <v>0</v>
          </cell>
          <cell r="P47">
            <v>0</v>
          </cell>
          <cell r="Q47" t="str">
            <v>0805</v>
          </cell>
          <cell r="R47" t="str">
            <v>65000</v>
          </cell>
          <cell r="S47" t="str">
            <v>200212</v>
          </cell>
          <cell r="T47" t="str">
            <v>CA01</v>
          </cell>
          <cell r="U47">
            <v>1435.5</v>
          </cell>
          <cell r="V47" t="str">
            <v>LDB</v>
          </cell>
          <cell r="W47">
            <v>0</v>
          </cell>
          <cell r="Y47">
            <v>0</v>
          </cell>
          <cell r="Z47">
            <v>0</v>
          </cell>
          <cell r="AA47" t="str">
            <v>BCH</v>
          </cell>
          <cell r="AB47" t="str">
            <v>0001</v>
          </cell>
          <cell r="AC47" t="str">
            <v>WKS</v>
          </cell>
          <cell r="AE47" t="str">
            <v>JV#</v>
          </cell>
          <cell r="AF47" t="str">
            <v>122A</v>
          </cell>
          <cell r="AG47" t="str">
            <v>FRN</v>
          </cell>
          <cell r="AH47" t="str">
            <v>3213</v>
          </cell>
          <cell r="AI47" t="str">
            <v>RP#</v>
          </cell>
          <cell r="AJ47" t="str">
            <v>000</v>
          </cell>
          <cell r="AK47" t="str">
            <v>CTL</v>
          </cell>
          <cell r="AM47" t="str">
            <v>RF#</v>
          </cell>
          <cell r="AU47" t="str">
            <v>I/C-AUGUSTE, M,FPL</v>
          </cell>
          <cell r="AZ47" t="str">
            <v>FPL Fibernet</v>
          </cell>
        </row>
        <row r="48">
          <cell r="A48" t="str">
            <v>107100</v>
          </cell>
          <cell r="B48" t="str">
            <v>0368</v>
          </cell>
          <cell r="C48" t="str">
            <v>01066</v>
          </cell>
          <cell r="D48" t="str">
            <v>OMC000</v>
          </cell>
          <cell r="E48" t="str">
            <v>368000</v>
          </cell>
          <cell r="F48" t="str">
            <v>0805</v>
          </cell>
          <cell r="G48" t="str">
            <v>65000</v>
          </cell>
          <cell r="H48" t="str">
            <v>A</v>
          </cell>
          <cell r="I48" t="str">
            <v>00000041</v>
          </cell>
          <cell r="J48">
            <v>95</v>
          </cell>
          <cell r="K48">
            <v>368</v>
          </cell>
          <cell r="L48">
            <v>3213</v>
          </cell>
          <cell r="M48">
            <v>0</v>
          </cell>
          <cell r="N48">
            <v>0</v>
          </cell>
          <cell r="O48">
            <v>0</v>
          </cell>
          <cell r="P48">
            <v>0</v>
          </cell>
          <cell r="Q48" t="str">
            <v>0805</v>
          </cell>
          <cell r="R48" t="str">
            <v>65000</v>
          </cell>
          <cell r="S48" t="str">
            <v>200212</v>
          </cell>
          <cell r="T48" t="str">
            <v>CA01</v>
          </cell>
          <cell r="U48">
            <v>3228.75</v>
          </cell>
          <cell r="V48" t="str">
            <v>LDB</v>
          </cell>
          <cell r="W48">
            <v>0</v>
          </cell>
          <cell r="Y48">
            <v>0</v>
          </cell>
          <cell r="Z48">
            <v>0</v>
          </cell>
          <cell r="AA48" t="str">
            <v>BCH</v>
          </cell>
          <cell r="AB48" t="str">
            <v>0001</v>
          </cell>
          <cell r="AC48" t="str">
            <v>WKS</v>
          </cell>
          <cell r="AE48" t="str">
            <v>JV#</v>
          </cell>
          <cell r="AF48" t="str">
            <v>122A</v>
          </cell>
          <cell r="AG48" t="str">
            <v>FRN</v>
          </cell>
          <cell r="AH48" t="str">
            <v>3213</v>
          </cell>
          <cell r="AI48" t="str">
            <v>RP#</v>
          </cell>
          <cell r="AJ48" t="str">
            <v>000</v>
          </cell>
          <cell r="AK48" t="str">
            <v>CTL</v>
          </cell>
          <cell r="AM48" t="str">
            <v>RF#</v>
          </cell>
          <cell r="AU48" t="str">
            <v>I/C-GAUGER,C,FPL</v>
          </cell>
          <cell r="AZ48" t="str">
            <v>FPL Fibernet</v>
          </cell>
        </row>
        <row r="49">
          <cell r="A49" t="str">
            <v>107100</v>
          </cell>
          <cell r="B49" t="str">
            <v>0368</v>
          </cell>
          <cell r="C49" t="str">
            <v>01066</v>
          </cell>
          <cell r="D49" t="str">
            <v>OMC000</v>
          </cell>
          <cell r="E49" t="str">
            <v>368000</v>
          </cell>
          <cell r="F49" t="str">
            <v>0810</v>
          </cell>
          <cell r="G49" t="str">
            <v>65000</v>
          </cell>
          <cell r="H49" t="str">
            <v>A</v>
          </cell>
          <cell r="I49" t="str">
            <v>00000041</v>
          </cell>
          <cell r="J49">
            <v>95</v>
          </cell>
          <cell r="K49">
            <v>368</v>
          </cell>
          <cell r="L49">
            <v>3213</v>
          </cell>
          <cell r="M49">
            <v>0</v>
          </cell>
          <cell r="N49">
            <v>0</v>
          </cell>
          <cell r="O49">
            <v>0</v>
          </cell>
          <cell r="P49">
            <v>0</v>
          </cell>
          <cell r="Q49" t="str">
            <v>0810</v>
          </cell>
          <cell r="R49" t="str">
            <v>65000</v>
          </cell>
          <cell r="S49" t="str">
            <v>200212</v>
          </cell>
          <cell r="T49" t="str">
            <v>CA01</v>
          </cell>
          <cell r="U49">
            <v>37.11</v>
          </cell>
          <cell r="V49" t="str">
            <v>LDB</v>
          </cell>
          <cell r="W49">
            <v>0</v>
          </cell>
          <cell r="Y49">
            <v>0</v>
          </cell>
          <cell r="Z49">
            <v>0</v>
          </cell>
          <cell r="AA49" t="str">
            <v>BCH</v>
          </cell>
          <cell r="AB49" t="str">
            <v>0001</v>
          </cell>
          <cell r="AC49" t="str">
            <v>WKS</v>
          </cell>
          <cell r="AE49" t="str">
            <v>JV#</v>
          </cell>
          <cell r="AF49" t="str">
            <v>122A</v>
          </cell>
          <cell r="AG49" t="str">
            <v>FRN</v>
          </cell>
          <cell r="AH49" t="str">
            <v>3213</v>
          </cell>
          <cell r="AI49" t="str">
            <v>RP#</v>
          </cell>
          <cell r="AJ49" t="str">
            <v>000</v>
          </cell>
          <cell r="AK49" t="str">
            <v>CTL</v>
          </cell>
          <cell r="AM49" t="str">
            <v>RF#</v>
          </cell>
          <cell r="AU49" t="str">
            <v>I/C-PHONE CHARGES,FPL</v>
          </cell>
          <cell r="AZ49" t="str">
            <v>FPL Fibernet</v>
          </cell>
        </row>
        <row r="50">
          <cell r="A50" t="str">
            <v>107100</v>
          </cell>
          <cell r="B50" t="str">
            <v>0368</v>
          </cell>
          <cell r="C50" t="str">
            <v>01066</v>
          </cell>
          <cell r="D50" t="str">
            <v>OMC000</v>
          </cell>
          <cell r="E50" t="str">
            <v>368000</v>
          </cell>
          <cell r="F50" t="str">
            <v>0814</v>
          </cell>
          <cell r="G50" t="str">
            <v>52450</v>
          </cell>
          <cell r="H50" t="str">
            <v>A</v>
          </cell>
          <cell r="I50" t="str">
            <v>00000041</v>
          </cell>
          <cell r="J50">
            <v>95</v>
          </cell>
          <cell r="K50">
            <v>368</v>
          </cell>
          <cell r="L50">
            <v>3213</v>
          </cell>
          <cell r="M50">
            <v>0</v>
          </cell>
          <cell r="N50">
            <v>0</v>
          </cell>
          <cell r="O50">
            <v>0</v>
          </cell>
          <cell r="P50">
            <v>0</v>
          </cell>
          <cell r="Q50" t="str">
            <v>0814</v>
          </cell>
          <cell r="R50" t="str">
            <v>52450</v>
          </cell>
          <cell r="S50" t="str">
            <v>200212</v>
          </cell>
          <cell r="T50" t="str">
            <v>SA01</v>
          </cell>
          <cell r="U50">
            <v>70.48</v>
          </cell>
          <cell r="W50">
            <v>0</v>
          </cell>
          <cell r="Y50">
            <v>0</v>
          </cell>
          <cell r="Z50">
            <v>0</v>
          </cell>
          <cell r="AA50" t="str">
            <v>BCH</v>
          </cell>
          <cell r="AB50" t="str">
            <v>450002350</v>
          </cell>
          <cell r="AC50" t="str">
            <v>PO#</v>
          </cell>
          <cell r="AE50" t="str">
            <v>S/R</v>
          </cell>
          <cell r="AI50" t="str">
            <v>PYN</v>
          </cell>
          <cell r="AJ50" t="str">
            <v>LOPEZ M L</v>
          </cell>
          <cell r="AK50" t="str">
            <v>VND</v>
          </cell>
          <cell r="AL50" t="str">
            <v>481580814</v>
          </cell>
          <cell r="AM50" t="str">
            <v>FAC</v>
          </cell>
          <cell r="AN50" t="str">
            <v>000</v>
          </cell>
          <cell r="AQ50" t="str">
            <v>NVD</v>
          </cell>
          <cell r="AR50" t="str">
            <v>2002-12-</v>
          </cell>
          <cell r="AU50" t="str">
            <v>M LOPEZ CELLPHONE   LOPEZ M L           1900003319</v>
          </cell>
          <cell r="AV50" t="str">
            <v>WF-BATCH</v>
          </cell>
          <cell r="AW50" t="str">
            <v>000</v>
          </cell>
          <cell r="AX50" t="str">
            <v>00</v>
          </cell>
          <cell r="AY50" t="str">
            <v>0</v>
          </cell>
          <cell r="AZ50" t="str">
            <v>FPL Fibernet</v>
          </cell>
        </row>
        <row r="51">
          <cell r="A51" t="str">
            <v>107100</v>
          </cell>
          <cell r="B51" t="str">
            <v>0368</v>
          </cell>
          <cell r="C51" t="str">
            <v>01066</v>
          </cell>
          <cell r="D51" t="str">
            <v>OMC000</v>
          </cell>
          <cell r="E51" t="str">
            <v>368000</v>
          </cell>
          <cell r="F51" t="str">
            <v>0814</v>
          </cell>
          <cell r="G51" t="str">
            <v>52450</v>
          </cell>
          <cell r="H51" t="str">
            <v>A</v>
          </cell>
          <cell r="I51" t="str">
            <v>00000041</v>
          </cell>
          <cell r="J51">
            <v>95</v>
          </cell>
          <cell r="K51">
            <v>368</v>
          </cell>
          <cell r="L51">
            <v>3213</v>
          </cell>
          <cell r="M51">
            <v>0</v>
          </cell>
          <cell r="N51">
            <v>0</v>
          </cell>
          <cell r="O51">
            <v>0</v>
          </cell>
          <cell r="P51">
            <v>0</v>
          </cell>
          <cell r="Q51" t="str">
            <v>0814</v>
          </cell>
          <cell r="R51" t="str">
            <v>52450</v>
          </cell>
          <cell r="S51" t="str">
            <v>200212</v>
          </cell>
          <cell r="T51" t="str">
            <v>SA01</v>
          </cell>
          <cell r="U51">
            <v>78.05</v>
          </cell>
          <cell r="W51">
            <v>0</v>
          </cell>
          <cell r="Y51">
            <v>0</v>
          </cell>
          <cell r="Z51">
            <v>0</v>
          </cell>
          <cell r="AA51" t="str">
            <v>BCH</v>
          </cell>
          <cell r="AB51" t="str">
            <v>450002350</v>
          </cell>
          <cell r="AC51" t="str">
            <v>PO#</v>
          </cell>
          <cell r="AE51" t="str">
            <v>S/R</v>
          </cell>
          <cell r="AI51" t="str">
            <v>PYN</v>
          </cell>
          <cell r="AJ51" t="str">
            <v>PLA M</v>
          </cell>
          <cell r="AK51" t="str">
            <v>VND</v>
          </cell>
          <cell r="AL51" t="str">
            <v>266378122</v>
          </cell>
          <cell r="AM51" t="str">
            <v>FAC</v>
          </cell>
          <cell r="AN51" t="str">
            <v>000</v>
          </cell>
          <cell r="AQ51" t="str">
            <v>NVD</v>
          </cell>
          <cell r="AR51" t="str">
            <v>2002-12-</v>
          </cell>
          <cell r="AU51" t="str">
            <v>M PLA CELL PHONE    PLA M               1900003321</v>
          </cell>
          <cell r="AV51" t="str">
            <v>WF-BATCH</v>
          </cell>
          <cell r="AW51" t="str">
            <v>000</v>
          </cell>
          <cell r="AX51" t="str">
            <v>00</v>
          </cell>
          <cell r="AY51" t="str">
            <v>0</v>
          </cell>
          <cell r="AZ51" t="str">
            <v>FPL Fibernet</v>
          </cell>
        </row>
        <row r="52">
          <cell r="A52" t="str">
            <v>107100</v>
          </cell>
          <cell r="B52" t="str">
            <v>0368</v>
          </cell>
          <cell r="C52" t="str">
            <v>01066</v>
          </cell>
          <cell r="D52" t="str">
            <v>OMC000</v>
          </cell>
          <cell r="E52" t="str">
            <v>368000</v>
          </cell>
          <cell r="F52" t="str">
            <v>0901</v>
          </cell>
          <cell r="G52" t="str">
            <v>65000</v>
          </cell>
          <cell r="H52" t="str">
            <v>A</v>
          </cell>
          <cell r="I52" t="str">
            <v>00000041</v>
          </cell>
          <cell r="J52">
            <v>95</v>
          </cell>
          <cell r="K52">
            <v>368</v>
          </cell>
          <cell r="L52">
            <v>3213</v>
          </cell>
          <cell r="M52">
            <v>0</v>
          </cell>
          <cell r="N52">
            <v>0</v>
          </cell>
          <cell r="O52">
            <v>0</v>
          </cell>
          <cell r="P52">
            <v>0</v>
          </cell>
          <cell r="Q52" t="str">
            <v>0901</v>
          </cell>
          <cell r="R52" t="str">
            <v>65000</v>
          </cell>
          <cell r="S52" t="str">
            <v>200212</v>
          </cell>
          <cell r="T52" t="str">
            <v>CA01</v>
          </cell>
          <cell r="U52">
            <v>48.12</v>
          </cell>
          <cell r="V52" t="str">
            <v>LDB</v>
          </cell>
          <cell r="W52">
            <v>0</v>
          </cell>
          <cell r="Y52">
            <v>0</v>
          </cell>
          <cell r="Z52">
            <v>0</v>
          </cell>
          <cell r="AA52" t="str">
            <v>BCH</v>
          </cell>
          <cell r="AB52" t="str">
            <v>0001</v>
          </cell>
          <cell r="AC52" t="str">
            <v>WKS</v>
          </cell>
          <cell r="AE52" t="str">
            <v>JV#</v>
          </cell>
          <cell r="AF52" t="str">
            <v>122A</v>
          </cell>
          <cell r="AG52" t="str">
            <v>FRN</v>
          </cell>
          <cell r="AH52" t="str">
            <v>3213</v>
          </cell>
          <cell r="AI52" t="str">
            <v>RP#</v>
          </cell>
          <cell r="AJ52" t="str">
            <v>000</v>
          </cell>
          <cell r="AK52" t="str">
            <v>CTL</v>
          </cell>
          <cell r="AM52" t="str">
            <v>RF#</v>
          </cell>
          <cell r="AU52" t="str">
            <v>I/C-GAUGER,C,FPL</v>
          </cell>
          <cell r="AZ52" t="str">
            <v>FPL Fibernet</v>
          </cell>
        </row>
        <row r="53">
          <cell r="A53" t="str">
            <v>107100</v>
          </cell>
          <cell r="B53" t="str">
            <v>0368</v>
          </cell>
          <cell r="C53" t="str">
            <v>01066</v>
          </cell>
          <cell r="D53" t="str">
            <v>OMC000</v>
          </cell>
          <cell r="E53" t="str">
            <v>368000</v>
          </cell>
          <cell r="F53" t="str">
            <v>0902</v>
          </cell>
          <cell r="G53" t="str">
            <v>65000</v>
          </cell>
          <cell r="H53" t="str">
            <v>A</v>
          </cell>
          <cell r="I53" t="str">
            <v>00000041</v>
          </cell>
          <cell r="J53">
            <v>95</v>
          </cell>
          <cell r="K53">
            <v>368</v>
          </cell>
          <cell r="L53">
            <v>3213</v>
          </cell>
          <cell r="M53">
            <v>0</v>
          </cell>
          <cell r="N53">
            <v>0</v>
          </cell>
          <cell r="O53">
            <v>0</v>
          </cell>
          <cell r="P53">
            <v>0</v>
          </cell>
          <cell r="Q53" t="str">
            <v>0902</v>
          </cell>
          <cell r="R53" t="str">
            <v>65000</v>
          </cell>
          <cell r="S53" t="str">
            <v>200212</v>
          </cell>
          <cell r="T53" t="str">
            <v>CA01</v>
          </cell>
          <cell r="U53">
            <v>109.89</v>
          </cell>
          <cell r="V53" t="str">
            <v>LDB</v>
          </cell>
          <cell r="W53">
            <v>0</v>
          </cell>
          <cell r="Y53">
            <v>0</v>
          </cell>
          <cell r="Z53">
            <v>0</v>
          </cell>
          <cell r="AA53" t="str">
            <v>BCH</v>
          </cell>
          <cell r="AB53" t="str">
            <v>0001</v>
          </cell>
          <cell r="AC53" t="str">
            <v>WKS</v>
          </cell>
          <cell r="AE53" t="str">
            <v>JV#</v>
          </cell>
          <cell r="AF53" t="str">
            <v>122A</v>
          </cell>
          <cell r="AG53" t="str">
            <v>FRN</v>
          </cell>
          <cell r="AH53" t="str">
            <v>3213</v>
          </cell>
          <cell r="AI53" t="str">
            <v>RP#</v>
          </cell>
          <cell r="AJ53" t="str">
            <v>000</v>
          </cell>
          <cell r="AK53" t="str">
            <v>CTL</v>
          </cell>
          <cell r="AM53" t="str">
            <v>RF#</v>
          </cell>
          <cell r="AU53" t="str">
            <v>I/C-GAUGER,C,FPL</v>
          </cell>
          <cell r="AZ53" t="str">
            <v>FPL Fibernet</v>
          </cell>
        </row>
        <row r="54">
          <cell r="A54" t="str">
            <v>107100</v>
          </cell>
          <cell r="B54" t="str">
            <v>0399</v>
          </cell>
          <cell r="C54" t="str">
            <v>01066</v>
          </cell>
          <cell r="D54" t="str">
            <v>OMC000</v>
          </cell>
          <cell r="E54" t="str">
            <v>399000</v>
          </cell>
          <cell r="F54" t="str">
            <v>0625</v>
          </cell>
          <cell r="G54" t="str">
            <v>52450</v>
          </cell>
          <cell r="H54" t="str">
            <v>A</v>
          </cell>
          <cell r="I54" t="str">
            <v>00000041</v>
          </cell>
          <cell r="J54">
            <v>95</v>
          </cell>
          <cell r="K54">
            <v>399</v>
          </cell>
          <cell r="L54">
            <v>3218</v>
          </cell>
          <cell r="M54">
            <v>0</v>
          </cell>
          <cell r="N54">
            <v>0</v>
          </cell>
          <cell r="O54">
            <v>0</v>
          </cell>
          <cell r="P54">
            <v>0</v>
          </cell>
          <cell r="Q54" t="str">
            <v>0625</v>
          </cell>
          <cell r="R54" t="str">
            <v>52450</v>
          </cell>
          <cell r="S54" t="str">
            <v>200212</v>
          </cell>
          <cell r="T54" t="str">
            <v>SA01</v>
          </cell>
          <cell r="U54">
            <v>15.5</v>
          </cell>
          <cell r="W54">
            <v>0</v>
          </cell>
          <cell r="Y54">
            <v>0</v>
          </cell>
          <cell r="Z54">
            <v>0</v>
          </cell>
          <cell r="AA54" t="str">
            <v>BCH</v>
          </cell>
          <cell r="AB54" t="str">
            <v>450002347</v>
          </cell>
          <cell r="AC54" t="str">
            <v>PO#</v>
          </cell>
          <cell r="AE54" t="str">
            <v>S/R</v>
          </cell>
          <cell r="AI54" t="str">
            <v>PYN</v>
          </cell>
          <cell r="AJ54" t="str">
            <v>KREAFLE J E</v>
          </cell>
          <cell r="AK54" t="str">
            <v>VND</v>
          </cell>
          <cell r="AL54" t="str">
            <v>212864529</v>
          </cell>
          <cell r="AM54" t="str">
            <v>FAC</v>
          </cell>
          <cell r="AN54" t="str">
            <v>000</v>
          </cell>
          <cell r="AQ54" t="str">
            <v>NVD</v>
          </cell>
          <cell r="AR54" t="str">
            <v>2002-12-</v>
          </cell>
          <cell r="AU54" t="str">
            <v>J KREAFLE MISC      KREAFLE J E         1900003310</v>
          </cell>
          <cell r="AV54" t="str">
            <v>WF-BATCH</v>
          </cell>
          <cell r="AW54" t="str">
            <v>000</v>
          </cell>
          <cell r="AX54" t="str">
            <v>00</v>
          </cell>
          <cell r="AY54" t="str">
            <v>0</v>
          </cell>
          <cell r="AZ54" t="str">
            <v>FPL Fibernet</v>
          </cell>
        </row>
        <row r="55">
          <cell r="A55" t="str">
            <v>107100</v>
          </cell>
          <cell r="B55" t="str">
            <v>0399</v>
          </cell>
          <cell r="C55" t="str">
            <v>01066</v>
          </cell>
          <cell r="D55" t="str">
            <v>OMC000</v>
          </cell>
          <cell r="E55" t="str">
            <v>399000</v>
          </cell>
          <cell r="F55" t="str">
            <v>0625</v>
          </cell>
          <cell r="G55" t="str">
            <v>52450</v>
          </cell>
          <cell r="H55" t="str">
            <v>A</v>
          </cell>
          <cell r="I55" t="str">
            <v>00000041</v>
          </cell>
          <cell r="J55">
            <v>95</v>
          </cell>
          <cell r="K55">
            <v>399</v>
          </cell>
          <cell r="L55">
            <v>3218</v>
          </cell>
          <cell r="M55">
            <v>0</v>
          </cell>
          <cell r="N55">
            <v>0</v>
          </cell>
          <cell r="O55">
            <v>0</v>
          </cell>
          <cell r="P55">
            <v>0</v>
          </cell>
          <cell r="Q55" t="str">
            <v>0625</v>
          </cell>
          <cell r="R55" t="str">
            <v>52450</v>
          </cell>
          <cell r="S55" t="str">
            <v>200212</v>
          </cell>
          <cell r="T55" t="str">
            <v>SA01</v>
          </cell>
          <cell r="U55">
            <v>48</v>
          </cell>
          <cell r="W55">
            <v>0</v>
          </cell>
          <cell r="Y55">
            <v>0</v>
          </cell>
          <cell r="Z55">
            <v>0</v>
          </cell>
          <cell r="AA55" t="str">
            <v>BCH</v>
          </cell>
          <cell r="AB55" t="str">
            <v>450002361</v>
          </cell>
          <cell r="AC55" t="str">
            <v>PO#</v>
          </cell>
          <cell r="AE55" t="str">
            <v>S/R</v>
          </cell>
          <cell r="AI55" t="str">
            <v>PYN</v>
          </cell>
          <cell r="AJ55" t="str">
            <v>LOPEZ-GUERRERO A</v>
          </cell>
          <cell r="AK55" t="str">
            <v>VND</v>
          </cell>
          <cell r="AL55" t="str">
            <v>592927026</v>
          </cell>
          <cell r="AM55" t="str">
            <v>FAC</v>
          </cell>
          <cell r="AN55" t="str">
            <v>000</v>
          </cell>
          <cell r="AQ55" t="str">
            <v>NVD</v>
          </cell>
          <cell r="AR55" t="str">
            <v>2002-12-</v>
          </cell>
          <cell r="AU55" t="str">
            <v>A LOPEZ MISC        LOPEZ-GUERRERO A    1900003484</v>
          </cell>
          <cell r="AV55" t="str">
            <v>WF-BATCH</v>
          </cell>
          <cell r="AW55" t="str">
            <v>000</v>
          </cell>
          <cell r="AX55" t="str">
            <v>00</v>
          </cell>
          <cell r="AY55" t="str">
            <v>0</v>
          </cell>
          <cell r="AZ55" t="str">
            <v>FPL Fibernet</v>
          </cell>
        </row>
        <row r="56">
          <cell r="A56" t="str">
            <v>107100</v>
          </cell>
          <cell r="B56" t="str">
            <v>0399</v>
          </cell>
          <cell r="C56" t="str">
            <v>01066</v>
          </cell>
          <cell r="D56" t="str">
            <v>OMC000</v>
          </cell>
          <cell r="E56" t="str">
            <v>399000</v>
          </cell>
          <cell r="F56" t="str">
            <v>0625</v>
          </cell>
          <cell r="G56" t="str">
            <v>52450</v>
          </cell>
          <cell r="H56" t="str">
            <v>A</v>
          </cell>
          <cell r="I56" t="str">
            <v>00000041</v>
          </cell>
          <cell r="J56">
            <v>95</v>
          </cell>
          <cell r="K56">
            <v>399</v>
          </cell>
          <cell r="L56">
            <v>3218</v>
          </cell>
          <cell r="M56">
            <v>0</v>
          </cell>
          <cell r="N56">
            <v>0</v>
          </cell>
          <cell r="O56">
            <v>0</v>
          </cell>
          <cell r="P56">
            <v>0</v>
          </cell>
          <cell r="Q56" t="str">
            <v>0625</v>
          </cell>
          <cell r="R56" t="str">
            <v>52450</v>
          </cell>
          <cell r="S56" t="str">
            <v>200212</v>
          </cell>
          <cell r="T56" t="str">
            <v>SA01</v>
          </cell>
          <cell r="U56">
            <v>68.36</v>
          </cell>
          <cell r="W56">
            <v>0</v>
          </cell>
          <cell r="Y56">
            <v>0</v>
          </cell>
          <cell r="Z56">
            <v>0</v>
          </cell>
          <cell r="AA56" t="str">
            <v>BCH</v>
          </cell>
          <cell r="AB56" t="str">
            <v>450002350</v>
          </cell>
          <cell r="AC56" t="str">
            <v>PO#</v>
          </cell>
          <cell r="AE56" t="str">
            <v>S/R</v>
          </cell>
          <cell r="AI56" t="str">
            <v>PYN</v>
          </cell>
          <cell r="AJ56" t="str">
            <v>WOLFSON L</v>
          </cell>
          <cell r="AK56" t="str">
            <v>VND</v>
          </cell>
          <cell r="AL56" t="str">
            <v>266735412</v>
          </cell>
          <cell r="AM56" t="str">
            <v>FAC</v>
          </cell>
          <cell r="AN56" t="str">
            <v>000</v>
          </cell>
          <cell r="AQ56" t="str">
            <v>NVD</v>
          </cell>
          <cell r="AR56" t="str">
            <v>2002-12-</v>
          </cell>
          <cell r="AU56" t="str">
            <v>L WOLFSON MISC      WOLFSON L           1900003320</v>
          </cell>
          <cell r="AV56" t="str">
            <v>WF-BATCH</v>
          </cell>
          <cell r="AW56" t="str">
            <v>000</v>
          </cell>
          <cell r="AX56" t="str">
            <v>00</v>
          </cell>
          <cell r="AY56" t="str">
            <v>0</v>
          </cell>
          <cell r="AZ56" t="str">
            <v>FPL Fibernet</v>
          </cell>
        </row>
        <row r="57">
          <cell r="A57" t="str">
            <v>107100</v>
          </cell>
          <cell r="B57" t="str">
            <v>0399</v>
          </cell>
          <cell r="C57" t="str">
            <v>01066</v>
          </cell>
          <cell r="D57" t="str">
            <v>OMC000</v>
          </cell>
          <cell r="E57" t="str">
            <v>399000</v>
          </cell>
          <cell r="F57" t="str">
            <v>0630</v>
          </cell>
          <cell r="G57" t="str">
            <v>52450</v>
          </cell>
          <cell r="H57" t="str">
            <v>A</v>
          </cell>
          <cell r="I57" t="str">
            <v>00000041</v>
          </cell>
          <cell r="J57">
            <v>95</v>
          </cell>
          <cell r="K57">
            <v>399</v>
          </cell>
          <cell r="L57">
            <v>3218</v>
          </cell>
          <cell r="M57">
            <v>0</v>
          </cell>
          <cell r="N57">
            <v>0</v>
          </cell>
          <cell r="O57">
            <v>0</v>
          </cell>
          <cell r="P57">
            <v>0</v>
          </cell>
          <cell r="Q57" t="str">
            <v>0630</v>
          </cell>
          <cell r="R57" t="str">
            <v>52450</v>
          </cell>
          <cell r="S57" t="str">
            <v>200212</v>
          </cell>
          <cell r="T57" t="str">
            <v>SA01</v>
          </cell>
          <cell r="U57">
            <v>124.46</v>
          </cell>
          <cell r="W57">
            <v>0</v>
          </cell>
          <cell r="Y57">
            <v>0</v>
          </cell>
          <cell r="Z57">
            <v>0</v>
          </cell>
          <cell r="AA57" t="str">
            <v>BCH</v>
          </cell>
          <cell r="AB57" t="str">
            <v>450002357</v>
          </cell>
          <cell r="AC57" t="str">
            <v>PO#</v>
          </cell>
          <cell r="AE57" t="str">
            <v>S/R</v>
          </cell>
          <cell r="AI57" t="str">
            <v>PYN</v>
          </cell>
          <cell r="AJ57" t="str">
            <v>US BANK NATIONAL ASSOCIAT</v>
          </cell>
          <cell r="AK57" t="str">
            <v>VND</v>
          </cell>
          <cell r="AL57" t="str">
            <v>411881896</v>
          </cell>
          <cell r="AM57" t="str">
            <v>FAC</v>
          </cell>
          <cell r="AN57" t="str">
            <v>000</v>
          </cell>
          <cell r="AQ57" t="str">
            <v>NVD</v>
          </cell>
          <cell r="AR57" t="str">
            <v>2002-11-</v>
          </cell>
          <cell r="AU57" t="str">
            <v>4246040009043359    US BANK NATIONAL ASS1900003452</v>
          </cell>
          <cell r="AV57" t="str">
            <v>WF-BATCH</v>
          </cell>
          <cell r="AW57" t="str">
            <v>000</v>
          </cell>
          <cell r="AX57" t="str">
            <v>00</v>
          </cell>
          <cell r="AY57" t="str">
            <v>0</v>
          </cell>
          <cell r="AZ57" t="str">
            <v>FPL Fibernet</v>
          </cell>
        </row>
        <row r="58">
          <cell r="A58" t="str">
            <v>107100</v>
          </cell>
          <cell r="B58" t="str">
            <v>0399</v>
          </cell>
          <cell r="C58" t="str">
            <v>01066</v>
          </cell>
          <cell r="D58" t="str">
            <v>OMC000</v>
          </cell>
          <cell r="E58" t="str">
            <v>399000</v>
          </cell>
          <cell r="F58" t="str">
            <v>0646</v>
          </cell>
          <cell r="G58" t="str">
            <v>52450</v>
          </cell>
          <cell r="H58" t="str">
            <v>A</v>
          </cell>
          <cell r="I58" t="str">
            <v>00000041</v>
          </cell>
          <cell r="J58">
            <v>95</v>
          </cell>
          <cell r="K58">
            <v>399</v>
          </cell>
          <cell r="L58">
            <v>3218</v>
          </cell>
          <cell r="M58">
            <v>0</v>
          </cell>
          <cell r="N58">
            <v>0</v>
          </cell>
          <cell r="O58">
            <v>0</v>
          </cell>
          <cell r="P58">
            <v>0</v>
          </cell>
          <cell r="Q58" t="str">
            <v>0646</v>
          </cell>
          <cell r="R58" t="str">
            <v>52450</v>
          </cell>
          <cell r="S58" t="str">
            <v>200212</v>
          </cell>
          <cell r="T58" t="str">
            <v>SA01</v>
          </cell>
          <cell r="U58">
            <v>75.92</v>
          </cell>
          <cell r="W58">
            <v>0</v>
          </cell>
          <cell r="Y58">
            <v>0</v>
          </cell>
          <cell r="Z58">
            <v>0</v>
          </cell>
          <cell r="AA58" t="str">
            <v>BCH</v>
          </cell>
          <cell r="AB58" t="str">
            <v>450002350</v>
          </cell>
          <cell r="AC58" t="str">
            <v>PO#</v>
          </cell>
          <cell r="AE58" t="str">
            <v>S/R</v>
          </cell>
          <cell r="AI58" t="str">
            <v>PYN</v>
          </cell>
          <cell r="AJ58" t="str">
            <v>DE ZAYAS J M</v>
          </cell>
          <cell r="AK58" t="str">
            <v>VND</v>
          </cell>
          <cell r="AL58" t="str">
            <v>589128454</v>
          </cell>
          <cell r="AM58" t="str">
            <v>FAC</v>
          </cell>
          <cell r="AN58" t="str">
            <v>000</v>
          </cell>
          <cell r="AQ58" t="str">
            <v>NVD</v>
          </cell>
          <cell r="AR58" t="str">
            <v>2002-12-</v>
          </cell>
          <cell r="AU58" t="str">
            <v>J DEZAYAS MILEAGE   DE ZAYAS J M        1900003316</v>
          </cell>
          <cell r="AV58" t="str">
            <v>WF-BATCH</v>
          </cell>
          <cell r="AW58" t="str">
            <v>000</v>
          </cell>
          <cell r="AX58" t="str">
            <v>00</v>
          </cell>
          <cell r="AY58" t="str">
            <v>0</v>
          </cell>
          <cell r="AZ58" t="str">
            <v>FPL Fibernet</v>
          </cell>
        </row>
        <row r="59">
          <cell r="A59" t="str">
            <v>107100</v>
          </cell>
          <cell r="B59" t="str">
            <v>0399</v>
          </cell>
          <cell r="C59" t="str">
            <v>01066</v>
          </cell>
          <cell r="D59" t="str">
            <v>OMC000</v>
          </cell>
          <cell r="E59" t="str">
            <v>399000</v>
          </cell>
          <cell r="F59" t="str">
            <v>0646</v>
          </cell>
          <cell r="G59" t="str">
            <v>52450</v>
          </cell>
          <cell r="H59" t="str">
            <v>A</v>
          </cell>
          <cell r="I59" t="str">
            <v>00000041</v>
          </cell>
          <cell r="J59">
            <v>95</v>
          </cell>
          <cell r="K59">
            <v>399</v>
          </cell>
          <cell r="L59">
            <v>3218</v>
          </cell>
          <cell r="M59">
            <v>0</v>
          </cell>
          <cell r="N59">
            <v>0</v>
          </cell>
          <cell r="O59">
            <v>0</v>
          </cell>
          <cell r="P59">
            <v>0</v>
          </cell>
          <cell r="Q59" t="str">
            <v>0646</v>
          </cell>
          <cell r="R59" t="str">
            <v>52450</v>
          </cell>
          <cell r="S59" t="str">
            <v>200212</v>
          </cell>
          <cell r="T59" t="str">
            <v>SA01</v>
          </cell>
          <cell r="U59">
            <v>489.83</v>
          </cell>
          <cell r="W59">
            <v>0</v>
          </cell>
          <cell r="Y59">
            <v>0</v>
          </cell>
          <cell r="Z59">
            <v>0</v>
          </cell>
          <cell r="AA59" t="str">
            <v>BCH</v>
          </cell>
          <cell r="AB59" t="str">
            <v>450002361</v>
          </cell>
          <cell r="AC59" t="str">
            <v>PO#</v>
          </cell>
          <cell r="AE59" t="str">
            <v>S/R</v>
          </cell>
          <cell r="AI59" t="str">
            <v>PYN</v>
          </cell>
          <cell r="AJ59" t="str">
            <v>LOPEZ-GUERRERO A</v>
          </cell>
          <cell r="AK59" t="str">
            <v>VND</v>
          </cell>
          <cell r="AL59" t="str">
            <v>592927026</v>
          </cell>
          <cell r="AM59" t="str">
            <v>FAC</v>
          </cell>
          <cell r="AN59" t="str">
            <v>000</v>
          </cell>
          <cell r="AQ59" t="str">
            <v>NVD</v>
          </cell>
          <cell r="AR59" t="str">
            <v>2002-12-</v>
          </cell>
          <cell r="AU59" t="str">
            <v>A LOPEZ MILEAGE     LOPEZ-GUERRERO A    1900003484</v>
          </cell>
          <cell r="AV59" t="str">
            <v>WF-BATCH</v>
          </cell>
          <cell r="AW59" t="str">
            <v>000</v>
          </cell>
          <cell r="AX59" t="str">
            <v>00</v>
          </cell>
          <cell r="AY59" t="str">
            <v>0</v>
          </cell>
          <cell r="AZ59" t="str">
            <v>FPL Fibernet</v>
          </cell>
        </row>
        <row r="60">
          <cell r="A60" t="str">
            <v>107100</v>
          </cell>
          <cell r="B60" t="str">
            <v>0399</v>
          </cell>
          <cell r="C60" t="str">
            <v>01066</v>
          </cell>
          <cell r="D60" t="str">
            <v>OMC000</v>
          </cell>
          <cell r="E60" t="str">
            <v>399000</v>
          </cell>
          <cell r="F60" t="str">
            <v>0648</v>
          </cell>
          <cell r="G60" t="str">
            <v>52450</v>
          </cell>
          <cell r="H60" t="str">
            <v>A</v>
          </cell>
          <cell r="I60" t="str">
            <v>00000041</v>
          </cell>
          <cell r="J60">
            <v>95</v>
          </cell>
          <cell r="K60">
            <v>399</v>
          </cell>
          <cell r="L60">
            <v>3218</v>
          </cell>
          <cell r="M60">
            <v>0</v>
          </cell>
          <cell r="N60">
            <v>0</v>
          </cell>
          <cell r="O60">
            <v>0</v>
          </cell>
          <cell r="P60">
            <v>0</v>
          </cell>
          <cell r="Q60" t="str">
            <v>0648</v>
          </cell>
          <cell r="R60" t="str">
            <v>52450</v>
          </cell>
          <cell r="S60" t="str">
            <v>200212</v>
          </cell>
          <cell r="T60" t="str">
            <v>SA01</v>
          </cell>
          <cell r="U60">
            <v>232.14</v>
          </cell>
          <cell r="W60">
            <v>0</v>
          </cell>
          <cell r="Y60">
            <v>0</v>
          </cell>
          <cell r="Z60">
            <v>0</v>
          </cell>
          <cell r="AA60" t="str">
            <v>BCH</v>
          </cell>
          <cell r="AB60" t="str">
            <v>450002347</v>
          </cell>
          <cell r="AC60" t="str">
            <v>PO#</v>
          </cell>
          <cell r="AE60" t="str">
            <v>S/R</v>
          </cell>
          <cell r="AI60" t="str">
            <v>PYN</v>
          </cell>
          <cell r="AJ60" t="str">
            <v>KREAFLE J E</v>
          </cell>
          <cell r="AK60" t="str">
            <v>VND</v>
          </cell>
          <cell r="AL60" t="str">
            <v>212864529</v>
          </cell>
          <cell r="AM60" t="str">
            <v>FAC</v>
          </cell>
          <cell r="AN60" t="str">
            <v>000</v>
          </cell>
          <cell r="AQ60" t="str">
            <v>NVD</v>
          </cell>
          <cell r="AR60" t="str">
            <v>2002-12-</v>
          </cell>
          <cell r="AU60" t="str">
            <v>J KREAFLE MILEAGE   KREAFLE J E         1900003310</v>
          </cell>
          <cell r="AV60" t="str">
            <v>WF-BATCH</v>
          </cell>
          <cell r="AW60" t="str">
            <v>000</v>
          </cell>
          <cell r="AX60" t="str">
            <v>00</v>
          </cell>
          <cell r="AY60" t="str">
            <v>0</v>
          </cell>
          <cell r="AZ60" t="str">
            <v>FPL Fibernet</v>
          </cell>
        </row>
        <row r="61">
          <cell r="A61" t="str">
            <v>107100</v>
          </cell>
          <cell r="B61" t="str">
            <v>0399</v>
          </cell>
          <cell r="C61" t="str">
            <v>01066</v>
          </cell>
          <cell r="D61" t="str">
            <v>OMC000</v>
          </cell>
          <cell r="E61" t="str">
            <v>399000</v>
          </cell>
          <cell r="F61" t="str">
            <v>0648</v>
          </cell>
          <cell r="G61" t="str">
            <v>52450</v>
          </cell>
          <cell r="H61" t="str">
            <v>A</v>
          </cell>
          <cell r="I61" t="str">
            <v>00000041</v>
          </cell>
          <cell r="J61">
            <v>95</v>
          </cell>
          <cell r="K61">
            <v>399</v>
          </cell>
          <cell r="L61">
            <v>3218</v>
          </cell>
          <cell r="M61">
            <v>0</v>
          </cell>
          <cell r="N61">
            <v>0</v>
          </cell>
          <cell r="O61">
            <v>0</v>
          </cell>
          <cell r="P61">
            <v>0</v>
          </cell>
          <cell r="Q61" t="str">
            <v>0648</v>
          </cell>
          <cell r="R61" t="str">
            <v>52450</v>
          </cell>
          <cell r="S61" t="str">
            <v>200212</v>
          </cell>
          <cell r="T61" t="str">
            <v>SA01</v>
          </cell>
          <cell r="U61">
            <v>478.88</v>
          </cell>
          <cell r="W61">
            <v>0</v>
          </cell>
          <cell r="Y61">
            <v>0</v>
          </cell>
          <cell r="Z61">
            <v>0</v>
          </cell>
          <cell r="AA61" t="str">
            <v>BCH</v>
          </cell>
          <cell r="AB61" t="str">
            <v>450002350</v>
          </cell>
          <cell r="AC61" t="str">
            <v>PO#</v>
          </cell>
          <cell r="AE61" t="str">
            <v>S/R</v>
          </cell>
          <cell r="AI61" t="str">
            <v>PYN</v>
          </cell>
          <cell r="AJ61" t="str">
            <v>WOLFSON L</v>
          </cell>
          <cell r="AK61" t="str">
            <v>VND</v>
          </cell>
          <cell r="AL61" t="str">
            <v>266735412</v>
          </cell>
          <cell r="AM61" t="str">
            <v>FAC</v>
          </cell>
          <cell r="AN61" t="str">
            <v>000</v>
          </cell>
          <cell r="AQ61" t="str">
            <v>NVD</v>
          </cell>
          <cell r="AR61" t="str">
            <v>2002-12-</v>
          </cell>
          <cell r="AU61" t="str">
            <v>L WOLFSON MILEAGE   WOLFSON L           1900003320</v>
          </cell>
          <cell r="AV61" t="str">
            <v>WF-BATCH</v>
          </cell>
          <cell r="AW61" t="str">
            <v>000</v>
          </cell>
          <cell r="AX61" t="str">
            <v>00</v>
          </cell>
          <cell r="AY61" t="str">
            <v>0</v>
          </cell>
          <cell r="AZ61" t="str">
            <v>FPL Fibernet</v>
          </cell>
        </row>
        <row r="62">
          <cell r="A62" t="str">
            <v>107100</v>
          </cell>
          <cell r="B62" t="str">
            <v>0399</v>
          </cell>
          <cell r="C62" t="str">
            <v>01066</v>
          </cell>
          <cell r="D62" t="str">
            <v>OMC000</v>
          </cell>
          <cell r="E62" t="str">
            <v>399000</v>
          </cell>
          <cell r="F62" t="str">
            <v>0668</v>
          </cell>
          <cell r="G62" t="str">
            <v>65000</v>
          </cell>
          <cell r="H62" t="str">
            <v>A</v>
          </cell>
          <cell r="I62" t="str">
            <v>00000041</v>
          </cell>
          <cell r="J62">
            <v>95</v>
          </cell>
          <cell r="K62">
            <v>399</v>
          </cell>
          <cell r="L62">
            <v>3218</v>
          </cell>
          <cell r="M62">
            <v>0</v>
          </cell>
          <cell r="N62">
            <v>0</v>
          </cell>
          <cell r="O62">
            <v>0</v>
          </cell>
          <cell r="P62">
            <v>0</v>
          </cell>
          <cell r="Q62" t="str">
            <v>0668</v>
          </cell>
          <cell r="R62" t="str">
            <v>65000</v>
          </cell>
          <cell r="S62" t="str">
            <v>200212</v>
          </cell>
          <cell r="T62" t="str">
            <v>CA01</v>
          </cell>
          <cell r="U62">
            <v>255</v>
          </cell>
          <cell r="V62" t="str">
            <v>LDB</v>
          </cell>
          <cell r="W62">
            <v>0</v>
          </cell>
          <cell r="Y62">
            <v>0</v>
          </cell>
          <cell r="Z62">
            <v>0</v>
          </cell>
          <cell r="AA62" t="str">
            <v>BCH</v>
          </cell>
          <cell r="AB62" t="str">
            <v>0001</v>
          </cell>
          <cell r="AC62" t="str">
            <v>WKS</v>
          </cell>
          <cell r="AE62" t="str">
            <v>JV#</v>
          </cell>
          <cell r="AF62" t="str">
            <v>122A</v>
          </cell>
          <cell r="AG62" t="str">
            <v>FRN</v>
          </cell>
          <cell r="AH62" t="str">
            <v>3218</v>
          </cell>
          <cell r="AI62" t="str">
            <v>RP#</v>
          </cell>
          <cell r="AJ62" t="str">
            <v>000</v>
          </cell>
          <cell r="AK62" t="str">
            <v>CTL</v>
          </cell>
          <cell r="AM62" t="str">
            <v>RF#</v>
          </cell>
          <cell r="AU62" t="str">
            <v>I/C-WOLFSON,L,FPL</v>
          </cell>
          <cell r="AZ62" t="str">
            <v>FPL Fibernet</v>
          </cell>
        </row>
        <row r="63">
          <cell r="A63" t="str">
            <v>107100</v>
          </cell>
          <cell r="B63" t="str">
            <v>0399</v>
          </cell>
          <cell r="C63" t="str">
            <v>01066</v>
          </cell>
          <cell r="D63" t="str">
            <v>OMC000</v>
          </cell>
          <cell r="E63" t="str">
            <v>399000</v>
          </cell>
          <cell r="F63" t="str">
            <v>0750</v>
          </cell>
          <cell r="G63" t="str">
            <v>36000</v>
          </cell>
          <cell r="H63" t="str">
            <v>A</v>
          </cell>
          <cell r="I63" t="str">
            <v>00000041</v>
          </cell>
          <cell r="J63">
            <v>95</v>
          </cell>
          <cell r="K63">
            <v>399</v>
          </cell>
          <cell r="L63">
            <v>3218</v>
          </cell>
          <cell r="M63">
            <v>0</v>
          </cell>
          <cell r="N63">
            <v>0</v>
          </cell>
          <cell r="O63">
            <v>0</v>
          </cell>
          <cell r="P63">
            <v>0</v>
          </cell>
          <cell r="Q63" t="str">
            <v>0750</v>
          </cell>
          <cell r="R63" t="str">
            <v>36000</v>
          </cell>
          <cell r="S63" t="str">
            <v>200212</v>
          </cell>
          <cell r="T63" t="str">
            <v>PY42</v>
          </cell>
          <cell r="U63">
            <v>13.5</v>
          </cell>
          <cell r="V63" t="str">
            <v>LDB</v>
          </cell>
          <cell r="W63">
            <v>0</v>
          </cell>
          <cell r="X63" t="str">
            <v>SHR</v>
          </cell>
          <cell r="Y63">
            <v>0</v>
          </cell>
          <cell r="Z63">
            <v>0</v>
          </cell>
          <cell r="AA63" t="str">
            <v>PYP</v>
          </cell>
          <cell r="AB63" t="str">
            <v xml:space="preserve"> 0000025</v>
          </cell>
          <cell r="AC63" t="str">
            <v>PYL</v>
          </cell>
          <cell r="AD63" t="str">
            <v>004399</v>
          </cell>
          <cell r="AE63" t="str">
            <v>EMP</v>
          </cell>
          <cell r="AF63" t="str">
            <v>35412</v>
          </cell>
          <cell r="AG63" t="str">
            <v>JUL</v>
          </cell>
          <cell r="AH63" t="str">
            <v xml:space="preserve"> 000.00</v>
          </cell>
          <cell r="AI63" t="str">
            <v>BCH</v>
          </cell>
          <cell r="AJ63" t="str">
            <v>P51</v>
          </cell>
          <cell r="AK63" t="str">
            <v>CLS</v>
          </cell>
          <cell r="AL63" t="str">
            <v>R436</v>
          </cell>
          <cell r="AM63" t="str">
            <v>DTA</v>
          </cell>
          <cell r="AN63" t="str">
            <v xml:space="preserve"> 00000000000.00</v>
          </cell>
          <cell r="AO63" t="str">
            <v>DTH</v>
          </cell>
          <cell r="AP63" t="str">
            <v xml:space="preserve"> 00000000000.00</v>
          </cell>
          <cell r="AV63" t="str">
            <v>000000000</v>
          </cell>
          <cell r="AW63" t="str">
            <v>000</v>
          </cell>
          <cell r="AX63" t="str">
            <v>00</v>
          </cell>
          <cell r="AY63" t="str">
            <v>0</v>
          </cell>
          <cell r="AZ63" t="str">
            <v>FPL Fibernet</v>
          </cell>
        </row>
        <row r="64">
          <cell r="A64" t="str">
            <v>107100</v>
          </cell>
          <cell r="B64" t="str">
            <v>0399</v>
          </cell>
          <cell r="C64" t="str">
            <v>01066</v>
          </cell>
          <cell r="D64" t="str">
            <v>OMC000</v>
          </cell>
          <cell r="E64" t="str">
            <v>399000</v>
          </cell>
          <cell r="F64" t="str">
            <v>0750</v>
          </cell>
          <cell r="G64" t="str">
            <v>36000</v>
          </cell>
          <cell r="H64" t="str">
            <v>A</v>
          </cell>
          <cell r="I64" t="str">
            <v>00000041</v>
          </cell>
          <cell r="J64">
            <v>95</v>
          </cell>
          <cell r="K64">
            <v>399</v>
          </cell>
          <cell r="L64">
            <v>3218</v>
          </cell>
          <cell r="M64">
            <v>0</v>
          </cell>
          <cell r="N64">
            <v>0</v>
          </cell>
          <cell r="O64">
            <v>0</v>
          </cell>
          <cell r="P64">
            <v>0</v>
          </cell>
          <cell r="Q64" t="str">
            <v>0750</v>
          </cell>
          <cell r="R64" t="str">
            <v>36000</v>
          </cell>
          <cell r="S64" t="str">
            <v>200212</v>
          </cell>
          <cell r="T64" t="str">
            <v>PY42</v>
          </cell>
          <cell r="U64">
            <v>13.5</v>
          </cell>
          <cell r="V64" t="str">
            <v>LDB</v>
          </cell>
          <cell r="W64">
            <v>0</v>
          </cell>
          <cell r="X64" t="str">
            <v>SHR</v>
          </cell>
          <cell r="Y64">
            <v>0</v>
          </cell>
          <cell r="Z64">
            <v>0</v>
          </cell>
          <cell r="AA64" t="str">
            <v>PYP</v>
          </cell>
          <cell r="AB64" t="str">
            <v xml:space="preserve"> 0000026</v>
          </cell>
          <cell r="AC64" t="str">
            <v>PYL</v>
          </cell>
          <cell r="AD64" t="str">
            <v>004399</v>
          </cell>
          <cell r="AE64" t="str">
            <v>EMP</v>
          </cell>
          <cell r="AF64" t="str">
            <v>35412</v>
          </cell>
          <cell r="AG64" t="str">
            <v>JUL</v>
          </cell>
          <cell r="AH64" t="str">
            <v xml:space="preserve"> 000.00</v>
          </cell>
          <cell r="AI64" t="str">
            <v>BCH</v>
          </cell>
          <cell r="AJ64" t="str">
            <v>P51</v>
          </cell>
          <cell r="AK64" t="str">
            <v>CLS</v>
          </cell>
          <cell r="AL64" t="str">
            <v>R436</v>
          </cell>
          <cell r="AM64" t="str">
            <v>DTA</v>
          </cell>
          <cell r="AN64" t="str">
            <v xml:space="preserve"> 00000000000.00</v>
          </cell>
          <cell r="AO64" t="str">
            <v>DTH</v>
          </cell>
          <cell r="AP64" t="str">
            <v xml:space="preserve"> 00000000000.00</v>
          </cell>
          <cell r="AV64" t="str">
            <v>000000000</v>
          </cell>
          <cell r="AW64" t="str">
            <v>000</v>
          </cell>
          <cell r="AX64" t="str">
            <v>00</v>
          </cell>
          <cell r="AY64" t="str">
            <v>0</v>
          </cell>
          <cell r="AZ64" t="str">
            <v>FPL Fibernet</v>
          </cell>
        </row>
        <row r="65">
          <cell r="A65" t="str">
            <v>107100</v>
          </cell>
          <cell r="B65" t="str">
            <v>0399</v>
          </cell>
          <cell r="C65" t="str">
            <v>01066</v>
          </cell>
          <cell r="D65" t="str">
            <v>OMC000</v>
          </cell>
          <cell r="E65" t="str">
            <v>399000</v>
          </cell>
          <cell r="F65" t="str">
            <v>0772</v>
          </cell>
          <cell r="G65" t="str">
            <v>52450</v>
          </cell>
          <cell r="H65" t="str">
            <v>A</v>
          </cell>
          <cell r="I65" t="str">
            <v>00000041</v>
          </cell>
          <cell r="J65">
            <v>95</v>
          </cell>
          <cell r="K65">
            <v>399</v>
          </cell>
          <cell r="L65">
            <v>3218</v>
          </cell>
          <cell r="M65">
            <v>0</v>
          </cell>
          <cell r="N65">
            <v>0</v>
          </cell>
          <cell r="O65">
            <v>0</v>
          </cell>
          <cell r="P65">
            <v>0</v>
          </cell>
          <cell r="Q65" t="str">
            <v>0772</v>
          </cell>
          <cell r="R65" t="str">
            <v>52450</v>
          </cell>
          <cell r="S65" t="str">
            <v>200212</v>
          </cell>
          <cell r="T65" t="str">
            <v>SA01</v>
          </cell>
          <cell r="U65">
            <v>49.69</v>
          </cell>
          <cell r="W65">
            <v>0</v>
          </cell>
          <cell r="Y65">
            <v>0</v>
          </cell>
          <cell r="Z65">
            <v>0</v>
          </cell>
          <cell r="AA65" t="str">
            <v>BCH</v>
          </cell>
          <cell r="AB65" t="str">
            <v>450002350</v>
          </cell>
          <cell r="AC65" t="str">
            <v>PO#</v>
          </cell>
          <cell r="AE65" t="str">
            <v>S/R</v>
          </cell>
          <cell r="AI65" t="str">
            <v>PYN</v>
          </cell>
          <cell r="AJ65" t="str">
            <v>WOLFSON L</v>
          </cell>
          <cell r="AK65" t="str">
            <v>VND</v>
          </cell>
          <cell r="AL65" t="str">
            <v>266735412</v>
          </cell>
          <cell r="AM65" t="str">
            <v>FAC</v>
          </cell>
          <cell r="AN65" t="str">
            <v>000</v>
          </cell>
          <cell r="AQ65" t="str">
            <v>NVD</v>
          </cell>
          <cell r="AR65" t="str">
            <v>2002-12-</v>
          </cell>
          <cell r="AU65" t="str">
            <v>L WOLFSON CAR RENTALWOLFSON L           1900003320</v>
          </cell>
          <cell r="AV65" t="str">
            <v>WF-BATCH</v>
          </cell>
          <cell r="AW65" t="str">
            <v>000</v>
          </cell>
          <cell r="AX65" t="str">
            <v>00</v>
          </cell>
          <cell r="AY65" t="str">
            <v>0</v>
          </cell>
          <cell r="AZ65" t="str">
            <v>FPL Fibernet</v>
          </cell>
        </row>
        <row r="66">
          <cell r="A66" t="str">
            <v>107100</v>
          </cell>
          <cell r="B66" t="str">
            <v>0399</v>
          </cell>
          <cell r="C66" t="str">
            <v>01066</v>
          </cell>
          <cell r="D66" t="str">
            <v>OMC000</v>
          </cell>
          <cell r="E66" t="str">
            <v>399000</v>
          </cell>
          <cell r="F66" t="str">
            <v>0772</v>
          </cell>
          <cell r="G66" t="str">
            <v>52450</v>
          </cell>
          <cell r="H66" t="str">
            <v>A</v>
          </cell>
          <cell r="I66" t="str">
            <v>00000041</v>
          </cell>
          <cell r="J66">
            <v>95</v>
          </cell>
          <cell r="K66">
            <v>399</v>
          </cell>
          <cell r="L66">
            <v>3218</v>
          </cell>
          <cell r="M66">
            <v>0</v>
          </cell>
          <cell r="N66">
            <v>0</v>
          </cell>
          <cell r="O66">
            <v>0</v>
          </cell>
          <cell r="P66">
            <v>0</v>
          </cell>
          <cell r="Q66" t="str">
            <v>0772</v>
          </cell>
          <cell r="R66" t="str">
            <v>52450</v>
          </cell>
          <cell r="S66" t="str">
            <v>200212</v>
          </cell>
          <cell r="T66" t="str">
            <v>SA01</v>
          </cell>
          <cell r="U66">
            <v>69.42</v>
          </cell>
          <cell r="W66">
            <v>0</v>
          </cell>
          <cell r="Y66">
            <v>0</v>
          </cell>
          <cell r="Z66">
            <v>0</v>
          </cell>
          <cell r="AA66" t="str">
            <v>BCH</v>
          </cell>
          <cell r="AB66" t="str">
            <v>450002361</v>
          </cell>
          <cell r="AC66" t="str">
            <v>PO#</v>
          </cell>
          <cell r="AE66" t="str">
            <v>S/R</v>
          </cell>
          <cell r="AI66" t="str">
            <v>PYN</v>
          </cell>
          <cell r="AJ66" t="str">
            <v>LOPEZ-GUERRERO A</v>
          </cell>
          <cell r="AK66" t="str">
            <v>VND</v>
          </cell>
          <cell r="AL66" t="str">
            <v>592927026</v>
          </cell>
          <cell r="AM66" t="str">
            <v>FAC</v>
          </cell>
          <cell r="AN66" t="str">
            <v>000</v>
          </cell>
          <cell r="AQ66" t="str">
            <v>NVD</v>
          </cell>
          <cell r="AR66" t="str">
            <v>2002-12-</v>
          </cell>
          <cell r="AU66" t="str">
            <v>A LOPEZ CAR RENTAL  LOPEZ-GUERRERO A    1900003484</v>
          </cell>
          <cell r="AV66" t="str">
            <v>WF-BATCH</v>
          </cell>
          <cell r="AW66" t="str">
            <v>000</v>
          </cell>
          <cell r="AX66" t="str">
            <v>00</v>
          </cell>
          <cell r="AY66" t="str">
            <v>0</v>
          </cell>
          <cell r="AZ66" t="str">
            <v>FPL Fibernet</v>
          </cell>
        </row>
        <row r="67">
          <cell r="A67" t="str">
            <v>107100</v>
          </cell>
          <cell r="B67" t="str">
            <v>0399</v>
          </cell>
          <cell r="C67" t="str">
            <v>01066</v>
          </cell>
          <cell r="D67" t="str">
            <v>OMC000</v>
          </cell>
          <cell r="E67" t="str">
            <v>399000</v>
          </cell>
          <cell r="F67" t="str">
            <v>0803</v>
          </cell>
          <cell r="G67" t="str">
            <v>36000</v>
          </cell>
          <cell r="H67" t="str">
            <v>A</v>
          </cell>
          <cell r="I67" t="str">
            <v>00000041</v>
          </cell>
          <cell r="J67">
            <v>95</v>
          </cell>
          <cell r="K67">
            <v>399</v>
          </cell>
          <cell r="L67">
            <v>3218</v>
          </cell>
          <cell r="M67">
            <v>0</v>
          </cell>
          <cell r="N67">
            <v>0</v>
          </cell>
          <cell r="O67">
            <v>0</v>
          </cell>
          <cell r="P67">
            <v>0</v>
          </cell>
          <cell r="Q67" t="str">
            <v>0803</v>
          </cell>
          <cell r="R67" t="str">
            <v>36000</v>
          </cell>
          <cell r="S67" t="str">
            <v>200212</v>
          </cell>
          <cell r="T67" t="str">
            <v>PY42</v>
          </cell>
          <cell r="U67">
            <v>694.75</v>
          </cell>
          <cell r="V67" t="str">
            <v>LDB</v>
          </cell>
          <cell r="W67">
            <v>0</v>
          </cell>
          <cell r="X67" t="str">
            <v>SHR</v>
          </cell>
          <cell r="Y67">
            <v>20</v>
          </cell>
          <cell r="Z67">
            <v>20</v>
          </cell>
          <cell r="AA67" t="str">
            <v>PYP</v>
          </cell>
          <cell r="AB67" t="str">
            <v xml:space="preserve"> 0000025</v>
          </cell>
          <cell r="AC67" t="str">
            <v>PYL</v>
          </cell>
          <cell r="AD67" t="str">
            <v>004399</v>
          </cell>
          <cell r="AE67" t="str">
            <v>EMP</v>
          </cell>
          <cell r="AF67" t="str">
            <v>27026</v>
          </cell>
          <cell r="AG67" t="str">
            <v>JUL</v>
          </cell>
          <cell r="AH67" t="str">
            <v xml:space="preserve"> 000.00</v>
          </cell>
          <cell r="AI67" t="str">
            <v>BCH</v>
          </cell>
          <cell r="AJ67" t="str">
            <v>801</v>
          </cell>
          <cell r="AK67" t="str">
            <v>CLS</v>
          </cell>
          <cell r="AL67" t="str">
            <v>R445</v>
          </cell>
          <cell r="AM67" t="str">
            <v>DTA</v>
          </cell>
          <cell r="AN67" t="str">
            <v xml:space="preserve"> 00000000000.00</v>
          </cell>
          <cell r="AO67" t="str">
            <v>DTH</v>
          </cell>
          <cell r="AP67" t="str">
            <v xml:space="preserve"> 00000000000.00</v>
          </cell>
          <cell r="AV67" t="str">
            <v>000000000</v>
          </cell>
          <cell r="AW67" t="str">
            <v>000</v>
          </cell>
          <cell r="AX67" t="str">
            <v>00</v>
          </cell>
          <cell r="AY67" t="str">
            <v>0</v>
          </cell>
          <cell r="AZ67" t="str">
            <v>FPL Fibernet</v>
          </cell>
        </row>
        <row r="68">
          <cell r="A68" t="str">
            <v>107100</v>
          </cell>
          <cell r="B68" t="str">
            <v>0399</v>
          </cell>
          <cell r="C68" t="str">
            <v>01066</v>
          </cell>
          <cell r="D68" t="str">
            <v>OMC000</v>
          </cell>
          <cell r="E68" t="str">
            <v>399000</v>
          </cell>
          <cell r="F68" t="str">
            <v>0803</v>
          </cell>
          <cell r="G68" t="str">
            <v>36000</v>
          </cell>
          <cell r="H68" t="str">
            <v>A</v>
          </cell>
          <cell r="I68" t="str">
            <v>00000041</v>
          </cell>
          <cell r="J68">
            <v>95</v>
          </cell>
          <cell r="K68">
            <v>399</v>
          </cell>
          <cell r="L68">
            <v>3218</v>
          </cell>
          <cell r="M68">
            <v>0</v>
          </cell>
          <cell r="N68">
            <v>0</v>
          </cell>
          <cell r="O68">
            <v>0</v>
          </cell>
          <cell r="P68">
            <v>0</v>
          </cell>
          <cell r="Q68" t="str">
            <v>0803</v>
          </cell>
          <cell r="R68" t="str">
            <v>36000</v>
          </cell>
          <cell r="S68" t="str">
            <v>200212</v>
          </cell>
          <cell r="T68" t="str">
            <v>PY42</v>
          </cell>
          <cell r="U68">
            <v>833.7</v>
          </cell>
          <cell r="V68" t="str">
            <v>LDB</v>
          </cell>
          <cell r="W68">
            <v>0</v>
          </cell>
          <cell r="X68" t="str">
            <v>SHR</v>
          </cell>
          <cell r="Y68">
            <v>24</v>
          </cell>
          <cell r="Z68">
            <v>24</v>
          </cell>
          <cell r="AA68" t="str">
            <v>PYP</v>
          </cell>
          <cell r="AB68" t="str">
            <v xml:space="preserve"> 0000026</v>
          </cell>
          <cell r="AC68" t="str">
            <v>PYL</v>
          </cell>
          <cell r="AD68" t="str">
            <v>004399</v>
          </cell>
          <cell r="AE68" t="str">
            <v>EMP</v>
          </cell>
          <cell r="AF68" t="str">
            <v>27026</v>
          </cell>
          <cell r="AG68" t="str">
            <v>JUL</v>
          </cell>
          <cell r="AH68" t="str">
            <v xml:space="preserve"> 000.00</v>
          </cell>
          <cell r="AI68" t="str">
            <v>BCH</v>
          </cell>
          <cell r="AJ68" t="str">
            <v>801</v>
          </cell>
          <cell r="AK68" t="str">
            <v>CLS</v>
          </cell>
          <cell r="AL68" t="str">
            <v>R445</v>
          </cell>
          <cell r="AM68" t="str">
            <v>DTA</v>
          </cell>
          <cell r="AN68" t="str">
            <v xml:space="preserve"> 00000000000.00</v>
          </cell>
          <cell r="AO68" t="str">
            <v>DTH</v>
          </cell>
          <cell r="AP68" t="str">
            <v xml:space="preserve"> 00000000000.00</v>
          </cell>
          <cell r="AV68" t="str">
            <v>000000000</v>
          </cell>
          <cell r="AW68" t="str">
            <v>000</v>
          </cell>
          <cell r="AX68" t="str">
            <v>00</v>
          </cell>
          <cell r="AY68" t="str">
            <v>0</v>
          </cell>
          <cell r="AZ68" t="str">
            <v>FPL Fibernet</v>
          </cell>
        </row>
        <row r="69">
          <cell r="A69" t="str">
            <v>107100</v>
          </cell>
          <cell r="B69" t="str">
            <v>0399</v>
          </cell>
          <cell r="C69" t="str">
            <v>01066</v>
          </cell>
          <cell r="D69" t="str">
            <v>OMC000</v>
          </cell>
          <cell r="E69" t="str">
            <v>399000</v>
          </cell>
          <cell r="F69" t="str">
            <v>0803</v>
          </cell>
          <cell r="G69" t="str">
            <v>36000</v>
          </cell>
          <cell r="H69" t="str">
            <v>A</v>
          </cell>
          <cell r="I69" t="str">
            <v>00000041</v>
          </cell>
          <cell r="J69">
            <v>95</v>
          </cell>
          <cell r="K69">
            <v>399</v>
          </cell>
          <cell r="L69">
            <v>3218</v>
          </cell>
          <cell r="M69">
            <v>0</v>
          </cell>
          <cell r="N69">
            <v>0</v>
          </cell>
          <cell r="O69">
            <v>0</v>
          </cell>
          <cell r="P69">
            <v>0</v>
          </cell>
          <cell r="Q69" t="str">
            <v>0803</v>
          </cell>
          <cell r="R69" t="str">
            <v>36000</v>
          </cell>
          <cell r="S69" t="str">
            <v>200212</v>
          </cell>
          <cell r="T69" t="str">
            <v>PY42</v>
          </cell>
          <cell r="U69">
            <v>984.9</v>
          </cell>
          <cell r="V69" t="str">
            <v>LDB</v>
          </cell>
          <cell r="W69">
            <v>0</v>
          </cell>
          <cell r="X69" t="str">
            <v>SHR</v>
          </cell>
          <cell r="Y69">
            <v>24</v>
          </cell>
          <cell r="Z69">
            <v>24</v>
          </cell>
          <cell r="AA69" t="str">
            <v>PYP</v>
          </cell>
          <cell r="AB69" t="str">
            <v xml:space="preserve"> 0000025</v>
          </cell>
          <cell r="AC69" t="str">
            <v>PYL</v>
          </cell>
          <cell r="AD69" t="str">
            <v>004399</v>
          </cell>
          <cell r="AE69" t="str">
            <v>EMP</v>
          </cell>
          <cell r="AF69" t="str">
            <v>35412</v>
          </cell>
          <cell r="AG69" t="str">
            <v>JUL</v>
          </cell>
          <cell r="AH69" t="str">
            <v xml:space="preserve"> 000.00</v>
          </cell>
          <cell r="AI69" t="str">
            <v>BCH</v>
          </cell>
          <cell r="AJ69" t="str">
            <v>801</v>
          </cell>
          <cell r="AK69" t="str">
            <v>CLS</v>
          </cell>
          <cell r="AL69" t="str">
            <v>R436</v>
          </cell>
          <cell r="AM69" t="str">
            <v>DTA</v>
          </cell>
          <cell r="AN69" t="str">
            <v xml:space="preserve"> 00000000000.00</v>
          </cell>
          <cell r="AO69" t="str">
            <v>DTH</v>
          </cell>
          <cell r="AP69" t="str">
            <v xml:space="preserve"> 00000000000.00</v>
          </cell>
          <cell r="AV69" t="str">
            <v>000000000</v>
          </cell>
          <cell r="AW69" t="str">
            <v>000</v>
          </cell>
          <cell r="AX69" t="str">
            <v>00</v>
          </cell>
          <cell r="AY69" t="str">
            <v>0</v>
          </cell>
          <cell r="AZ69" t="str">
            <v>FPL Fibernet</v>
          </cell>
        </row>
        <row r="70">
          <cell r="A70" t="str">
            <v>107100</v>
          </cell>
          <cell r="B70" t="str">
            <v>0399</v>
          </cell>
          <cell r="C70" t="str">
            <v>01066</v>
          </cell>
          <cell r="D70" t="str">
            <v>OMC000</v>
          </cell>
          <cell r="E70" t="str">
            <v>399000</v>
          </cell>
          <cell r="F70" t="str">
            <v>0803</v>
          </cell>
          <cell r="G70" t="str">
            <v>36000</v>
          </cell>
          <cell r="H70" t="str">
            <v>A</v>
          </cell>
          <cell r="I70" t="str">
            <v>00000041</v>
          </cell>
          <cell r="J70">
            <v>95</v>
          </cell>
          <cell r="K70">
            <v>399</v>
          </cell>
          <cell r="L70">
            <v>3218</v>
          </cell>
          <cell r="M70">
            <v>0</v>
          </cell>
          <cell r="N70">
            <v>0</v>
          </cell>
          <cell r="O70">
            <v>0</v>
          </cell>
          <cell r="P70">
            <v>0</v>
          </cell>
          <cell r="Q70" t="str">
            <v>0803</v>
          </cell>
          <cell r="R70" t="str">
            <v>36000</v>
          </cell>
          <cell r="S70" t="str">
            <v>200212</v>
          </cell>
          <cell r="T70" t="str">
            <v>PY42</v>
          </cell>
          <cell r="U70">
            <v>1615.6</v>
          </cell>
          <cell r="V70" t="str">
            <v>LDB</v>
          </cell>
          <cell r="W70">
            <v>0</v>
          </cell>
          <cell r="X70" t="str">
            <v>SHR</v>
          </cell>
          <cell r="Y70">
            <v>32</v>
          </cell>
          <cell r="Z70">
            <v>32</v>
          </cell>
          <cell r="AA70" t="str">
            <v>PYP</v>
          </cell>
          <cell r="AB70" t="str">
            <v xml:space="preserve"> 0000025</v>
          </cell>
          <cell r="AC70" t="str">
            <v>PYL</v>
          </cell>
          <cell r="AD70" t="str">
            <v>004399</v>
          </cell>
          <cell r="AE70" t="str">
            <v>EMP</v>
          </cell>
          <cell r="AF70" t="str">
            <v>40663</v>
          </cell>
          <cell r="AG70" t="str">
            <v>JUL</v>
          </cell>
          <cell r="AH70" t="str">
            <v xml:space="preserve"> 000.00</v>
          </cell>
          <cell r="AI70" t="str">
            <v>BCH</v>
          </cell>
          <cell r="AJ70" t="str">
            <v>801</v>
          </cell>
          <cell r="AK70" t="str">
            <v>CLS</v>
          </cell>
          <cell r="AL70" t="str">
            <v>1RB8</v>
          </cell>
          <cell r="AM70" t="str">
            <v>DTA</v>
          </cell>
          <cell r="AN70" t="str">
            <v xml:space="preserve"> 00000000000.00</v>
          </cell>
          <cell r="AO70" t="str">
            <v>DTH</v>
          </cell>
          <cell r="AP70" t="str">
            <v xml:space="preserve"> 00000000000.00</v>
          </cell>
          <cell r="AV70" t="str">
            <v>000000000</v>
          </cell>
          <cell r="AW70" t="str">
            <v>000</v>
          </cell>
          <cell r="AX70" t="str">
            <v>00</v>
          </cell>
          <cell r="AY70" t="str">
            <v>0</v>
          </cell>
          <cell r="AZ70" t="str">
            <v>FPL Fibernet</v>
          </cell>
        </row>
        <row r="71">
          <cell r="A71" t="str">
            <v>107100</v>
          </cell>
          <cell r="B71" t="str">
            <v>0399</v>
          </cell>
          <cell r="C71" t="str">
            <v>01066</v>
          </cell>
          <cell r="D71" t="str">
            <v>OMC000</v>
          </cell>
          <cell r="E71" t="str">
            <v>399000</v>
          </cell>
          <cell r="F71" t="str">
            <v>0803</v>
          </cell>
          <cell r="G71" t="str">
            <v>36000</v>
          </cell>
          <cell r="H71" t="str">
            <v>A</v>
          </cell>
          <cell r="I71" t="str">
            <v>00000041</v>
          </cell>
          <cell r="J71">
            <v>95</v>
          </cell>
          <cell r="K71">
            <v>399</v>
          </cell>
          <cell r="L71">
            <v>3218</v>
          </cell>
          <cell r="M71">
            <v>0</v>
          </cell>
          <cell r="N71">
            <v>0</v>
          </cell>
          <cell r="O71">
            <v>0</v>
          </cell>
          <cell r="P71">
            <v>0</v>
          </cell>
          <cell r="Q71" t="str">
            <v>0803</v>
          </cell>
          <cell r="R71" t="str">
            <v>36000</v>
          </cell>
          <cell r="S71" t="str">
            <v>200212</v>
          </cell>
          <cell r="T71" t="str">
            <v>PY42</v>
          </cell>
          <cell r="U71">
            <v>1641.5</v>
          </cell>
          <cell r="V71" t="str">
            <v>LDB</v>
          </cell>
          <cell r="W71">
            <v>0</v>
          </cell>
          <cell r="X71" t="str">
            <v>SHR</v>
          </cell>
          <cell r="Y71">
            <v>40</v>
          </cell>
          <cell r="Z71">
            <v>40</v>
          </cell>
          <cell r="AA71" t="str">
            <v>PYP</v>
          </cell>
          <cell r="AB71" t="str">
            <v xml:space="preserve"> 0000001</v>
          </cell>
          <cell r="AC71" t="str">
            <v>PYL</v>
          </cell>
          <cell r="AD71" t="str">
            <v>004399</v>
          </cell>
          <cell r="AE71" t="str">
            <v>EMP</v>
          </cell>
          <cell r="AF71" t="str">
            <v>35412</v>
          </cell>
          <cell r="AG71" t="str">
            <v>JUL</v>
          </cell>
          <cell r="AH71" t="str">
            <v xml:space="preserve"> 000.00</v>
          </cell>
          <cell r="AI71" t="str">
            <v>BCH</v>
          </cell>
          <cell r="AJ71" t="str">
            <v>801</v>
          </cell>
          <cell r="AK71" t="str">
            <v>CLS</v>
          </cell>
          <cell r="AL71" t="str">
            <v>R436</v>
          </cell>
          <cell r="AM71" t="str">
            <v>DTA</v>
          </cell>
          <cell r="AN71" t="str">
            <v xml:space="preserve"> 00000000000.00</v>
          </cell>
          <cell r="AO71" t="str">
            <v>DTH</v>
          </cell>
          <cell r="AP71" t="str">
            <v xml:space="preserve"> 00000000000.00</v>
          </cell>
          <cell r="AV71" t="str">
            <v>000000000</v>
          </cell>
          <cell r="AW71" t="str">
            <v>000</v>
          </cell>
          <cell r="AX71" t="str">
            <v>00</v>
          </cell>
          <cell r="AY71" t="str">
            <v>0</v>
          </cell>
          <cell r="AZ71" t="str">
            <v>FPL Fibernet</v>
          </cell>
        </row>
        <row r="72">
          <cell r="A72" t="str">
            <v>107100</v>
          </cell>
          <cell r="B72" t="str">
            <v>0399</v>
          </cell>
          <cell r="C72" t="str">
            <v>01066</v>
          </cell>
          <cell r="D72" t="str">
            <v>OMC000</v>
          </cell>
          <cell r="E72" t="str">
            <v>399000</v>
          </cell>
          <cell r="F72" t="str">
            <v>0803</v>
          </cell>
          <cell r="G72" t="str">
            <v>36000</v>
          </cell>
          <cell r="H72" t="str">
            <v>A</v>
          </cell>
          <cell r="I72" t="str">
            <v>00000041</v>
          </cell>
          <cell r="J72">
            <v>95</v>
          </cell>
          <cell r="K72">
            <v>399</v>
          </cell>
          <cell r="L72">
            <v>3218</v>
          </cell>
          <cell r="M72">
            <v>0</v>
          </cell>
          <cell r="N72">
            <v>0</v>
          </cell>
          <cell r="O72">
            <v>0</v>
          </cell>
          <cell r="P72">
            <v>0</v>
          </cell>
          <cell r="Q72" t="str">
            <v>0803</v>
          </cell>
          <cell r="R72" t="str">
            <v>36000</v>
          </cell>
          <cell r="S72" t="str">
            <v>200212</v>
          </cell>
          <cell r="T72" t="str">
            <v>PY42</v>
          </cell>
          <cell r="U72">
            <v>1767.06</v>
          </cell>
          <cell r="V72" t="str">
            <v>LDB</v>
          </cell>
          <cell r="W72">
            <v>0</v>
          </cell>
          <cell r="X72" t="str">
            <v>SHR</v>
          </cell>
          <cell r="Y72">
            <v>35</v>
          </cell>
          <cell r="Z72">
            <v>35</v>
          </cell>
          <cell r="AA72" t="str">
            <v>PYP</v>
          </cell>
          <cell r="AB72" t="str">
            <v xml:space="preserve"> 0000026</v>
          </cell>
          <cell r="AC72" t="str">
            <v>PYL</v>
          </cell>
          <cell r="AD72" t="str">
            <v>004399</v>
          </cell>
          <cell r="AE72" t="str">
            <v>EMP</v>
          </cell>
          <cell r="AF72" t="str">
            <v>40663</v>
          </cell>
          <cell r="AG72" t="str">
            <v>JUL</v>
          </cell>
          <cell r="AH72" t="str">
            <v xml:space="preserve"> 000.00</v>
          </cell>
          <cell r="AI72" t="str">
            <v>BCH</v>
          </cell>
          <cell r="AJ72" t="str">
            <v>801</v>
          </cell>
          <cell r="AK72" t="str">
            <v>CLS</v>
          </cell>
          <cell r="AL72" t="str">
            <v>1RB8</v>
          </cell>
          <cell r="AM72" t="str">
            <v>DTA</v>
          </cell>
          <cell r="AN72" t="str">
            <v xml:space="preserve"> 00000000000.00</v>
          </cell>
          <cell r="AO72" t="str">
            <v>DTH</v>
          </cell>
          <cell r="AP72" t="str">
            <v xml:space="preserve"> 00000000000.00</v>
          </cell>
          <cell r="AV72" t="str">
            <v>000000000</v>
          </cell>
          <cell r="AW72" t="str">
            <v>000</v>
          </cell>
          <cell r="AX72" t="str">
            <v>00</v>
          </cell>
          <cell r="AY72" t="str">
            <v>0</v>
          </cell>
          <cell r="AZ72" t="str">
            <v>FPL Fibernet</v>
          </cell>
        </row>
        <row r="73">
          <cell r="A73" t="str">
            <v>107100</v>
          </cell>
          <cell r="B73" t="str">
            <v>0399</v>
          </cell>
          <cell r="C73" t="str">
            <v>01066</v>
          </cell>
          <cell r="D73" t="str">
            <v>OMC000</v>
          </cell>
          <cell r="E73" t="str">
            <v>399000</v>
          </cell>
          <cell r="F73" t="str">
            <v>0803</v>
          </cell>
          <cell r="G73" t="str">
            <v>36000</v>
          </cell>
          <cell r="H73" t="str">
            <v>A</v>
          </cell>
          <cell r="I73" t="str">
            <v>00000041</v>
          </cell>
          <cell r="J73">
            <v>95</v>
          </cell>
          <cell r="K73">
            <v>399</v>
          </cell>
          <cell r="L73">
            <v>3218</v>
          </cell>
          <cell r="M73">
            <v>0</v>
          </cell>
          <cell r="N73">
            <v>0</v>
          </cell>
          <cell r="O73">
            <v>0</v>
          </cell>
          <cell r="P73">
            <v>0</v>
          </cell>
          <cell r="Q73" t="str">
            <v>0803</v>
          </cell>
          <cell r="R73" t="str">
            <v>36000</v>
          </cell>
          <cell r="S73" t="str">
            <v>200212</v>
          </cell>
          <cell r="T73" t="str">
            <v>PY42</v>
          </cell>
          <cell r="U73">
            <v>1890.63</v>
          </cell>
          <cell r="V73" t="str">
            <v>LDB</v>
          </cell>
          <cell r="W73">
            <v>0</v>
          </cell>
          <cell r="X73" t="str">
            <v>SHR</v>
          </cell>
          <cell r="Y73">
            <v>50</v>
          </cell>
          <cell r="Z73">
            <v>50</v>
          </cell>
          <cell r="AA73" t="str">
            <v>PYP</v>
          </cell>
          <cell r="AB73" t="str">
            <v xml:space="preserve"> 0000001</v>
          </cell>
          <cell r="AC73" t="str">
            <v>PYL</v>
          </cell>
          <cell r="AD73" t="str">
            <v>004399</v>
          </cell>
          <cell r="AE73" t="str">
            <v>EMP</v>
          </cell>
          <cell r="AF73" t="str">
            <v>80814</v>
          </cell>
          <cell r="AG73" t="str">
            <v>JUL</v>
          </cell>
          <cell r="AH73" t="str">
            <v xml:space="preserve"> 000.00</v>
          </cell>
          <cell r="AI73" t="str">
            <v>BCH</v>
          </cell>
          <cell r="AJ73" t="str">
            <v>801</v>
          </cell>
          <cell r="AK73" t="str">
            <v>CLS</v>
          </cell>
          <cell r="AL73" t="str">
            <v>R437</v>
          </cell>
          <cell r="AM73" t="str">
            <v>DTA</v>
          </cell>
          <cell r="AN73" t="str">
            <v xml:space="preserve"> 00000000000.00</v>
          </cell>
          <cell r="AO73" t="str">
            <v>DTH</v>
          </cell>
          <cell r="AP73" t="str">
            <v xml:space="preserve"> 00000000000.00</v>
          </cell>
          <cell r="AV73" t="str">
            <v>000000000</v>
          </cell>
          <cell r="AW73" t="str">
            <v>000</v>
          </cell>
          <cell r="AX73" t="str">
            <v>00</v>
          </cell>
          <cell r="AY73" t="str">
            <v>0</v>
          </cell>
          <cell r="AZ73" t="str">
            <v>FPL Fibernet</v>
          </cell>
        </row>
        <row r="74">
          <cell r="A74" t="str">
            <v>107100</v>
          </cell>
          <cell r="B74" t="str">
            <v>0399</v>
          </cell>
          <cell r="C74" t="str">
            <v>01066</v>
          </cell>
          <cell r="D74" t="str">
            <v>OMC000</v>
          </cell>
          <cell r="E74" t="str">
            <v>399000</v>
          </cell>
          <cell r="F74" t="str">
            <v>0803</v>
          </cell>
          <cell r="G74" t="str">
            <v>36000</v>
          </cell>
          <cell r="H74" t="str">
            <v>A</v>
          </cell>
          <cell r="I74" t="str">
            <v>00000041</v>
          </cell>
          <cell r="J74">
            <v>95</v>
          </cell>
          <cell r="K74">
            <v>399</v>
          </cell>
          <cell r="L74">
            <v>3218</v>
          </cell>
          <cell r="M74">
            <v>0</v>
          </cell>
          <cell r="N74">
            <v>0</v>
          </cell>
          <cell r="O74">
            <v>0</v>
          </cell>
          <cell r="P74">
            <v>0</v>
          </cell>
          <cell r="Q74" t="str">
            <v>0803</v>
          </cell>
          <cell r="R74" t="str">
            <v>36000</v>
          </cell>
          <cell r="S74" t="str">
            <v>200212</v>
          </cell>
          <cell r="T74" t="str">
            <v>PY42</v>
          </cell>
          <cell r="U74">
            <v>2019.5</v>
          </cell>
          <cell r="V74" t="str">
            <v>LDB</v>
          </cell>
          <cell r="W74">
            <v>0</v>
          </cell>
          <cell r="X74" t="str">
            <v>SHR</v>
          </cell>
          <cell r="Y74">
            <v>40</v>
          </cell>
          <cell r="Z74">
            <v>40</v>
          </cell>
          <cell r="AA74" t="str">
            <v>PYP</v>
          </cell>
          <cell r="AB74" t="str">
            <v xml:space="preserve"> 0000001</v>
          </cell>
          <cell r="AC74" t="str">
            <v>PYL</v>
          </cell>
          <cell r="AD74" t="str">
            <v>004399</v>
          </cell>
          <cell r="AE74" t="str">
            <v>EMP</v>
          </cell>
          <cell r="AF74" t="str">
            <v>40663</v>
          </cell>
          <cell r="AG74" t="str">
            <v>JUL</v>
          </cell>
          <cell r="AH74" t="str">
            <v xml:space="preserve"> 000.00</v>
          </cell>
          <cell r="AI74" t="str">
            <v>BCH</v>
          </cell>
          <cell r="AJ74" t="str">
            <v>801</v>
          </cell>
          <cell r="AK74" t="str">
            <v>CLS</v>
          </cell>
          <cell r="AL74" t="str">
            <v>1RB8</v>
          </cell>
          <cell r="AM74" t="str">
            <v>DTA</v>
          </cell>
          <cell r="AN74" t="str">
            <v xml:space="preserve"> 00000000000.00</v>
          </cell>
          <cell r="AO74" t="str">
            <v>DTH</v>
          </cell>
          <cell r="AP74" t="str">
            <v xml:space="preserve"> 00000000000.00</v>
          </cell>
          <cell r="AV74" t="str">
            <v>000000000</v>
          </cell>
          <cell r="AW74" t="str">
            <v>000</v>
          </cell>
          <cell r="AX74" t="str">
            <v>00</v>
          </cell>
          <cell r="AY74" t="str">
            <v>0</v>
          </cell>
          <cell r="AZ74" t="str">
            <v>FPL Fibernet</v>
          </cell>
        </row>
        <row r="75">
          <cell r="A75" t="str">
            <v>107100</v>
          </cell>
          <cell r="B75" t="str">
            <v>0399</v>
          </cell>
          <cell r="C75" t="str">
            <v>01066</v>
          </cell>
          <cell r="D75" t="str">
            <v>OMC000</v>
          </cell>
          <cell r="E75" t="str">
            <v>399000</v>
          </cell>
          <cell r="F75" t="str">
            <v>0803</v>
          </cell>
          <cell r="G75" t="str">
            <v>36000</v>
          </cell>
          <cell r="H75" t="str">
            <v>A</v>
          </cell>
          <cell r="I75" t="str">
            <v>00000041</v>
          </cell>
          <cell r="J75">
            <v>95</v>
          </cell>
          <cell r="K75">
            <v>399</v>
          </cell>
          <cell r="L75">
            <v>3218</v>
          </cell>
          <cell r="M75">
            <v>0</v>
          </cell>
          <cell r="N75">
            <v>0</v>
          </cell>
          <cell r="O75">
            <v>0</v>
          </cell>
          <cell r="P75">
            <v>0</v>
          </cell>
          <cell r="Q75" t="str">
            <v>0803</v>
          </cell>
          <cell r="R75" t="str">
            <v>36000</v>
          </cell>
          <cell r="S75" t="str">
            <v>200212</v>
          </cell>
          <cell r="T75" t="str">
            <v>PY42</v>
          </cell>
          <cell r="U75">
            <v>2268.75</v>
          </cell>
          <cell r="V75" t="str">
            <v>LDB</v>
          </cell>
          <cell r="W75">
            <v>0</v>
          </cell>
          <cell r="X75" t="str">
            <v>SHR</v>
          </cell>
          <cell r="Y75">
            <v>60</v>
          </cell>
          <cell r="Z75">
            <v>60</v>
          </cell>
          <cell r="AA75" t="str">
            <v>PYP</v>
          </cell>
          <cell r="AB75" t="str">
            <v xml:space="preserve"> 0000025</v>
          </cell>
          <cell r="AC75" t="str">
            <v>PYL</v>
          </cell>
          <cell r="AD75" t="str">
            <v>004399</v>
          </cell>
          <cell r="AE75" t="str">
            <v>EMP</v>
          </cell>
          <cell r="AF75" t="str">
            <v>80814</v>
          </cell>
          <cell r="AG75" t="str">
            <v>JUL</v>
          </cell>
          <cell r="AH75" t="str">
            <v xml:space="preserve"> 000.00</v>
          </cell>
          <cell r="AI75" t="str">
            <v>BCH</v>
          </cell>
          <cell r="AJ75" t="str">
            <v>801</v>
          </cell>
          <cell r="AK75" t="str">
            <v>CLS</v>
          </cell>
          <cell r="AL75" t="str">
            <v>R437</v>
          </cell>
          <cell r="AM75" t="str">
            <v>DTA</v>
          </cell>
          <cell r="AN75" t="str">
            <v xml:space="preserve"> 00000000000.00</v>
          </cell>
          <cell r="AO75" t="str">
            <v>DTH</v>
          </cell>
          <cell r="AP75" t="str">
            <v xml:space="preserve"> 00000000000.00</v>
          </cell>
          <cell r="AV75" t="str">
            <v>000000000</v>
          </cell>
          <cell r="AW75" t="str">
            <v>000</v>
          </cell>
          <cell r="AX75" t="str">
            <v>00</v>
          </cell>
          <cell r="AY75" t="str">
            <v>0</v>
          </cell>
          <cell r="AZ75" t="str">
            <v>FPL Fibernet</v>
          </cell>
        </row>
        <row r="76">
          <cell r="A76" t="str">
            <v>107100</v>
          </cell>
          <cell r="B76" t="str">
            <v>0399</v>
          </cell>
          <cell r="C76" t="str">
            <v>01066</v>
          </cell>
          <cell r="D76" t="str">
            <v>OMC000</v>
          </cell>
          <cell r="E76" t="str">
            <v>399000</v>
          </cell>
          <cell r="F76" t="str">
            <v>0803</v>
          </cell>
          <cell r="G76" t="str">
            <v>36000</v>
          </cell>
          <cell r="H76" t="str">
            <v>A</v>
          </cell>
          <cell r="I76" t="str">
            <v>00000041</v>
          </cell>
          <cell r="J76">
            <v>95</v>
          </cell>
          <cell r="K76">
            <v>399</v>
          </cell>
          <cell r="L76">
            <v>3218</v>
          </cell>
          <cell r="M76">
            <v>0</v>
          </cell>
          <cell r="N76">
            <v>0</v>
          </cell>
          <cell r="O76">
            <v>0</v>
          </cell>
          <cell r="P76">
            <v>0</v>
          </cell>
          <cell r="Q76" t="str">
            <v>0803</v>
          </cell>
          <cell r="R76" t="str">
            <v>36000</v>
          </cell>
          <cell r="S76" t="str">
            <v>200212</v>
          </cell>
          <cell r="T76" t="str">
            <v>PY42</v>
          </cell>
          <cell r="U76">
            <v>2344.36</v>
          </cell>
          <cell r="V76" t="str">
            <v>LDB</v>
          </cell>
          <cell r="W76">
            <v>0</v>
          </cell>
          <cell r="X76" t="str">
            <v>SHR</v>
          </cell>
          <cell r="Y76">
            <v>62</v>
          </cell>
          <cell r="Z76">
            <v>62</v>
          </cell>
          <cell r="AA76" t="str">
            <v>PYP</v>
          </cell>
          <cell r="AB76" t="str">
            <v xml:space="preserve"> 0000026</v>
          </cell>
          <cell r="AC76" t="str">
            <v>PYL</v>
          </cell>
          <cell r="AD76" t="str">
            <v>004399</v>
          </cell>
          <cell r="AE76" t="str">
            <v>EMP</v>
          </cell>
          <cell r="AF76" t="str">
            <v>80814</v>
          </cell>
          <cell r="AG76" t="str">
            <v>JUL</v>
          </cell>
          <cell r="AH76" t="str">
            <v xml:space="preserve"> 000.00</v>
          </cell>
          <cell r="AI76" t="str">
            <v>BCH</v>
          </cell>
          <cell r="AJ76" t="str">
            <v>801</v>
          </cell>
          <cell r="AK76" t="str">
            <v>CLS</v>
          </cell>
          <cell r="AL76" t="str">
            <v>R437</v>
          </cell>
          <cell r="AM76" t="str">
            <v>DTA</v>
          </cell>
          <cell r="AN76" t="str">
            <v xml:space="preserve"> 00000000000.00</v>
          </cell>
          <cell r="AO76" t="str">
            <v>DTH</v>
          </cell>
          <cell r="AP76" t="str">
            <v xml:space="preserve"> 00000000000.00</v>
          </cell>
          <cell r="AV76" t="str">
            <v>000000000</v>
          </cell>
          <cell r="AW76" t="str">
            <v>000</v>
          </cell>
          <cell r="AX76" t="str">
            <v>00</v>
          </cell>
          <cell r="AY76" t="str">
            <v>0</v>
          </cell>
          <cell r="AZ76" t="str">
            <v>FPL Fibernet</v>
          </cell>
        </row>
        <row r="77">
          <cell r="A77" t="str">
            <v>107100</v>
          </cell>
          <cell r="B77" t="str">
            <v>0399</v>
          </cell>
          <cell r="C77" t="str">
            <v>01066</v>
          </cell>
          <cell r="D77" t="str">
            <v>OMC000</v>
          </cell>
          <cell r="E77" t="str">
            <v>399000</v>
          </cell>
          <cell r="F77" t="str">
            <v>0803</v>
          </cell>
          <cell r="G77" t="str">
            <v>36000</v>
          </cell>
          <cell r="H77" t="str">
            <v>A</v>
          </cell>
          <cell r="I77" t="str">
            <v>00000041</v>
          </cell>
          <cell r="J77">
            <v>95</v>
          </cell>
          <cell r="K77">
            <v>399</v>
          </cell>
          <cell r="L77">
            <v>3218</v>
          </cell>
          <cell r="M77">
            <v>0</v>
          </cell>
          <cell r="N77">
            <v>0</v>
          </cell>
          <cell r="O77">
            <v>0</v>
          </cell>
          <cell r="P77">
            <v>0</v>
          </cell>
          <cell r="Q77" t="str">
            <v>0803</v>
          </cell>
          <cell r="R77" t="str">
            <v>36000</v>
          </cell>
          <cell r="S77" t="str">
            <v>200212</v>
          </cell>
          <cell r="T77" t="str">
            <v>PY42</v>
          </cell>
          <cell r="U77">
            <v>2570.58</v>
          </cell>
          <cell r="V77" t="str">
            <v>LDB</v>
          </cell>
          <cell r="W77">
            <v>0</v>
          </cell>
          <cell r="X77" t="str">
            <v>SHR</v>
          </cell>
          <cell r="Y77">
            <v>74</v>
          </cell>
          <cell r="Z77">
            <v>74</v>
          </cell>
          <cell r="AA77" t="str">
            <v>PYP</v>
          </cell>
          <cell r="AB77" t="str">
            <v xml:space="preserve"> 0000001</v>
          </cell>
          <cell r="AC77" t="str">
            <v>PYL</v>
          </cell>
          <cell r="AD77" t="str">
            <v>004399</v>
          </cell>
          <cell r="AE77" t="str">
            <v>EMP</v>
          </cell>
          <cell r="AF77" t="str">
            <v>27026</v>
          </cell>
          <cell r="AG77" t="str">
            <v>JUL</v>
          </cell>
          <cell r="AH77" t="str">
            <v xml:space="preserve"> 000.00</v>
          </cell>
          <cell r="AI77" t="str">
            <v>BCH</v>
          </cell>
          <cell r="AJ77" t="str">
            <v>801</v>
          </cell>
          <cell r="AK77" t="str">
            <v>CLS</v>
          </cell>
          <cell r="AL77" t="str">
            <v>R445</v>
          </cell>
          <cell r="AM77" t="str">
            <v>DTA</v>
          </cell>
          <cell r="AN77" t="str">
            <v xml:space="preserve"> 00000000000.00</v>
          </cell>
          <cell r="AO77" t="str">
            <v>DTH</v>
          </cell>
          <cell r="AP77" t="str">
            <v xml:space="preserve"> 00000000000.00</v>
          </cell>
          <cell r="AV77" t="str">
            <v>000000000</v>
          </cell>
          <cell r="AW77" t="str">
            <v>000</v>
          </cell>
          <cell r="AX77" t="str">
            <v>00</v>
          </cell>
          <cell r="AY77" t="str">
            <v>0</v>
          </cell>
          <cell r="AZ77" t="str">
            <v>FPL Fibernet</v>
          </cell>
        </row>
        <row r="78">
          <cell r="A78" t="str">
            <v>107100</v>
          </cell>
          <cell r="B78" t="str">
            <v>0399</v>
          </cell>
          <cell r="C78" t="str">
            <v>01066</v>
          </cell>
          <cell r="D78" t="str">
            <v>OMC000</v>
          </cell>
          <cell r="E78" t="str">
            <v>399000</v>
          </cell>
          <cell r="F78" t="str">
            <v>0803</v>
          </cell>
          <cell r="G78" t="str">
            <v>36000</v>
          </cell>
          <cell r="H78" t="str">
            <v>A</v>
          </cell>
          <cell r="I78" t="str">
            <v>00000041</v>
          </cell>
          <cell r="J78">
            <v>95</v>
          </cell>
          <cell r="K78">
            <v>399</v>
          </cell>
          <cell r="L78">
            <v>3218</v>
          </cell>
          <cell r="M78">
            <v>0</v>
          </cell>
          <cell r="N78">
            <v>0</v>
          </cell>
          <cell r="O78">
            <v>0</v>
          </cell>
          <cell r="P78">
            <v>0</v>
          </cell>
          <cell r="Q78" t="str">
            <v>0803</v>
          </cell>
          <cell r="R78" t="str">
            <v>36000</v>
          </cell>
          <cell r="S78" t="str">
            <v>200212</v>
          </cell>
          <cell r="T78" t="str">
            <v>PY42</v>
          </cell>
          <cell r="U78">
            <v>2782</v>
          </cell>
          <cell r="V78" t="str">
            <v>LDB</v>
          </cell>
          <cell r="W78">
            <v>0</v>
          </cell>
          <cell r="X78" t="str">
            <v>SHR</v>
          </cell>
          <cell r="Y78">
            <v>80</v>
          </cell>
          <cell r="Z78">
            <v>80</v>
          </cell>
          <cell r="AA78" t="str">
            <v>PYP</v>
          </cell>
          <cell r="AB78" t="str">
            <v xml:space="preserve"> 0000001</v>
          </cell>
          <cell r="AC78" t="str">
            <v>PYL</v>
          </cell>
          <cell r="AD78" t="str">
            <v>004399</v>
          </cell>
          <cell r="AE78" t="str">
            <v>EMP</v>
          </cell>
          <cell r="AF78" t="str">
            <v>28454</v>
          </cell>
          <cell r="AG78" t="str">
            <v>JUL</v>
          </cell>
          <cell r="AH78" t="str">
            <v xml:space="preserve"> 000.00</v>
          </cell>
          <cell r="AI78" t="str">
            <v>BCH</v>
          </cell>
          <cell r="AJ78" t="str">
            <v>801</v>
          </cell>
          <cell r="AK78" t="str">
            <v>CLS</v>
          </cell>
          <cell r="AL78" t="str">
            <v>R437</v>
          </cell>
          <cell r="AM78" t="str">
            <v>DTA</v>
          </cell>
          <cell r="AN78" t="str">
            <v xml:space="preserve"> 00000000000.00</v>
          </cell>
          <cell r="AO78" t="str">
            <v>DTH</v>
          </cell>
          <cell r="AP78" t="str">
            <v xml:space="preserve"> 00000000000.00</v>
          </cell>
          <cell r="AV78" t="str">
            <v>000000000</v>
          </cell>
          <cell r="AW78" t="str">
            <v>000</v>
          </cell>
          <cell r="AX78" t="str">
            <v>00</v>
          </cell>
          <cell r="AY78" t="str">
            <v>0</v>
          </cell>
          <cell r="AZ78" t="str">
            <v>FPL Fibernet</v>
          </cell>
        </row>
        <row r="79">
          <cell r="A79" t="str">
            <v>107100</v>
          </cell>
          <cell r="B79" t="str">
            <v>0399</v>
          </cell>
          <cell r="C79" t="str">
            <v>01066</v>
          </cell>
          <cell r="D79" t="str">
            <v>OMC000</v>
          </cell>
          <cell r="E79" t="str">
            <v>399000</v>
          </cell>
          <cell r="F79" t="str">
            <v>0803</v>
          </cell>
          <cell r="G79" t="str">
            <v>36000</v>
          </cell>
          <cell r="H79" t="str">
            <v>A</v>
          </cell>
          <cell r="I79" t="str">
            <v>00000041</v>
          </cell>
          <cell r="J79">
            <v>95</v>
          </cell>
          <cell r="K79">
            <v>399</v>
          </cell>
          <cell r="L79">
            <v>3218</v>
          </cell>
          <cell r="M79">
            <v>0</v>
          </cell>
          <cell r="N79">
            <v>0</v>
          </cell>
          <cell r="O79">
            <v>0</v>
          </cell>
          <cell r="P79">
            <v>0</v>
          </cell>
          <cell r="Q79" t="str">
            <v>0803</v>
          </cell>
          <cell r="R79" t="str">
            <v>36000</v>
          </cell>
          <cell r="S79" t="str">
            <v>200212</v>
          </cell>
          <cell r="T79" t="str">
            <v>PY42</v>
          </cell>
          <cell r="U79">
            <v>2782</v>
          </cell>
          <cell r="V79" t="str">
            <v>LDB</v>
          </cell>
          <cell r="W79">
            <v>0</v>
          </cell>
          <cell r="X79" t="str">
            <v>SHR</v>
          </cell>
          <cell r="Y79">
            <v>80</v>
          </cell>
          <cell r="Z79">
            <v>80</v>
          </cell>
          <cell r="AA79" t="str">
            <v>PYP</v>
          </cell>
          <cell r="AB79" t="str">
            <v xml:space="preserve"> 0000025</v>
          </cell>
          <cell r="AC79" t="str">
            <v>PYL</v>
          </cell>
          <cell r="AD79" t="str">
            <v>004399</v>
          </cell>
          <cell r="AE79" t="str">
            <v>EMP</v>
          </cell>
          <cell r="AF79" t="str">
            <v>28454</v>
          </cell>
          <cell r="AG79" t="str">
            <v>JUL</v>
          </cell>
          <cell r="AH79" t="str">
            <v xml:space="preserve"> 000.00</v>
          </cell>
          <cell r="AI79" t="str">
            <v>BCH</v>
          </cell>
          <cell r="AJ79" t="str">
            <v>801</v>
          </cell>
          <cell r="AK79" t="str">
            <v>CLS</v>
          </cell>
          <cell r="AL79" t="str">
            <v>R437</v>
          </cell>
          <cell r="AM79" t="str">
            <v>DTA</v>
          </cell>
          <cell r="AN79" t="str">
            <v xml:space="preserve"> 00000000000.00</v>
          </cell>
          <cell r="AO79" t="str">
            <v>DTH</v>
          </cell>
          <cell r="AP79" t="str">
            <v xml:space="preserve"> 00000000000.00</v>
          </cell>
          <cell r="AV79" t="str">
            <v>000000000</v>
          </cell>
          <cell r="AW79" t="str">
            <v>000</v>
          </cell>
          <cell r="AX79" t="str">
            <v>00</v>
          </cell>
          <cell r="AY79" t="str">
            <v>0</v>
          </cell>
          <cell r="AZ79" t="str">
            <v>FPL Fibernet</v>
          </cell>
        </row>
        <row r="80">
          <cell r="A80" t="str">
            <v>107100</v>
          </cell>
          <cell r="B80" t="str">
            <v>0399</v>
          </cell>
          <cell r="C80" t="str">
            <v>01066</v>
          </cell>
          <cell r="D80" t="str">
            <v>OMC000</v>
          </cell>
          <cell r="E80" t="str">
            <v>399000</v>
          </cell>
          <cell r="F80" t="str">
            <v>0803</v>
          </cell>
          <cell r="G80" t="str">
            <v>36000</v>
          </cell>
          <cell r="H80" t="str">
            <v>A</v>
          </cell>
          <cell r="I80" t="str">
            <v>00000041</v>
          </cell>
          <cell r="J80">
            <v>95</v>
          </cell>
          <cell r="K80">
            <v>399</v>
          </cell>
          <cell r="L80">
            <v>3218</v>
          </cell>
          <cell r="M80">
            <v>0</v>
          </cell>
          <cell r="N80">
            <v>0</v>
          </cell>
          <cell r="O80">
            <v>0</v>
          </cell>
          <cell r="P80">
            <v>0</v>
          </cell>
          <cell r="Q80" t="str">
            <v>0803</v>
          </cell>
          <cell r="R80" t="str">
            <v>36000</v>
          </cell>
          <cell r="S80" t="str">
            <v>200212</v>
          </cell>
          <cell r="T80" t="str">
            <v>PY42</v>
          </cell>
          <cell r="U80">
            <v>2782</v>
          </cell>
          <cell r="V80" t="str">
            <v>LDB</v>
          </cell>
          <cell r="W80">
            <v>0</v>
          </cell>
          <cell r="X80" t="str">
            <v>SHR</v>
          </cell>
          <cell r="Y80">
            <v>80</v>
          </cell>
          <cell r="Z80">
            <v>80</v>
          </cell>
          <cell r="AA80" t="str">
            <v>PYP</v>
          </cell>
          <cell r="AB80" t="str">
            <v xml:space="preserve"> 0000026</v>
          </cell>
          <cell r="AC80" t="str">
            <v>PYL</v>
          </cell>
          <cell r="AD80" t="str">
            <v>004399</v>
          </cell>
          <cell r="AE80" t="str">
            <v>EMP</v>
          </cell>
          <cell r="AF80" t="str">
            <v>28454</v>
          </cell>
          <cell r="AG80" t="str">
            <v>JUL</v>
          </cell>
          <cell r="AH80" t="str">
            <v xml:space="preserve"> 000.00</v>
          </cell>
          <cell r="AI80" t="str">
            <v>BCH</v>
          </cell>
          <cell r="AJ80" t="str">
            <v>801</v>
          </cell>
          <cell r="AK80" t="str">
            <v>CLS</v>
          </cell>
          <cell r="AL80" t="str">
            <v>R437</v>
          </cell>
          <cell r="AM80" t="str">
            <v>DTA</v>
          </cell>
          <cell r="AN80" t="str">
            <v xml:space="preserve"> 00000000000.00</v>
          </cell>
          <cell r="AO80" t="str">
            <v>DTH</v>
          </cell>
          <cell r="AP80" t="str">
            <v xml:space="preserve"> 00000000000.00</v>
          </cell>
          <cell r="AV80" t="str">
            <v>000000000</v>
          </cell>
          <cell r="AW80" t="str">
            <v>000</v>
          </cell>
          <cell r="AX80" t="str">
            <v>00</v>
          </cell>
          <cell r="AY80" t="str">
            <v>0</v>
          </cell>
          <cell r="AZ80" t="str">
            <v>FPL Fibernet</v>
          </cell>
        </row>
        <row r="81">
          <cell r="A81" t="str">
            <v>107100</v>
          </cell>
          <cell r="B81" t="str">
            <v>0399</v>
          </cell>
          <cell r="C81" t="str">
            <v>01066</v>
          </cell>
          <cell r="D81" t="str">
            <v>OMC000</v>
          </cell>
          <cell r="E81" t="str">
            <v>399000</v>
          </cell>
          <cell r="F81" t="str">
            <v>0803</v>
          </cell>
          <cell r="G81" t="str">
            <v>36000</v>
          </cell>
          <cell r="H81" t="str">
            <v>A</v>
          </cell>
          <cell r="I81" t="str">
            <v>00000041</v>
          </cell>
          <cell r="J81">
            <v>95</v>
          </cell>
          <cell r="K81">
            <v>399</v>
          </cell>
          <cell r="L81">
            <v>3218</v>
          </cell>
          <cell r="M81">
            <v>0</v>
          </cell>
          <cell r="N81">
            <v>0</v>
          </cell>
          <cell r="O81">
            <v>0</v>
          </cell>
          <cell r="P81">
            <v>0</v>
          </cell>
          <cell r="Q81" t="str">
            <v>0803</v>
          </cell>
          <cell r="R81" t="str">
            <v>36000</v>
          </cell>
          <cell r="S81" t="str">
            <v>200212</v>
          </cell>
          <cell r="T81" t="str">
            <v>PY42</v>
          </cell>
          <cell r="U81">
            <v>4001</v>
          </cell>
          <cell r="V81" t="str">
            <v>LDB</v>
          </cell>
          <cell r="W81">
            <v>0</v>
          </cell>
          <cell r="X81" t="str">
            <v>SHR</v>
          </cell>
          <cell r="Y81">
            <v>80</v>
          </cell>
          <cell r="Z81">
            <v>80</v>
          </cell>
          <cell r="AA81" t="str">
            <v>PYP</v>
          </cell>
          <cell r="AB81" t="str">
            <v xml:space="preserve"> 0000001</v>
          </cell>
          <cell r="AC81" t="str">
            <v>PYL</v>
          </cell>
          <cell r="AD81" t="str">
            <v>003054</v>
          </cell>
          <cell r="AE81" t="str">
            <v>EMP</v>
          </cell>
          <cell r="AF81" t="str">
            <v>04875</v>
          </cell>
          <cell r="AG81" t="str">
            <v>JUL</v>
          </cell>
          <cell r="AH81" t="str">
            <v xml:space="preserve"> 000.00</v>
          </cell>
          <cell r="AI81" t="str">
            <v>BCH</v>
          </cell>
          <cell r="AJ81" t="str">
            <v>801</v>
          </cell>
          <cell r="AK81" t="str">
            <v>CLS</v>
          </cell>
          <cell r="AL81" t="str">
            <v>R447</v>
          </cell>
          <cell r="AM81" t="str">
            <v>DTA</v>
          </cell>
          <cell r="AN81" t="str">
            <v xml:space="preserve"> 00000000000.00</v>
          </cell>
          <cell r="AO81" t="str">
            <v>DTH</v>
          </cell>
          <cell r="AP81" t="str">
            <v xml:space="preserve"> 00000000000.00</v>
          </cell>
          <cell r="AV81" t="str">
            <v>000000000</v>
          </cell>
          <cell r="AW81" t="str">
            <v>000</v>
          </cell>
          <cell r="AX81" t="str">
            <v>00</v>
          </cell>
          <cell r="AY81" t="str">
            <v>0</v>
          </cell>
          <cell r="AZ81" t="str">
            <v>FPL Fibernet</v>
          </cell>
        </row>
        <row r="82">
          <cell r="A82" t="str">
            <v>107100</v>
          </cell>
          <cell r="B82" t="str">
            <v>0399</v>
          </cell>
          <cell r="C82" t="str">
            <v>01066</v>
          </cell>
          <cell r="D82" t="str">
            <v>OMC000</v>
          </cell>
          <cell r="E82" t="str">
            <v>399000</v>
          </cell>
          <cell r="F82" t="str">
            <v>0803</v>
          </cell>
          <cell r="G82" t="str">
            <v>36000</v>
          </cell>
          <cell r="H82" t="str">
            <v>A</v>
          </cell>
          <cell r="I82" t="str">
            <v>00000041</v>
          </cell>
          <cell r="J82">
            <v>95</v>
          </cell>
          <cell r="K82">
            <v>399</v>
          </cell>
          <cell r="L82">
            <v>3218</v>
          </cell>
          <cell r="M82">
            <v>0</v>
          </cell>
          <cell r="N82">
            <v>0</v>
          </cell>
          <cell r="O82">
            <v>0</v>
          </cell>
          <cell r="P82">
            <v>0</v>
          </cell>
          <cell r="Q82" t="str">
            <v>0803</v>
          </cell>
          <cell r="R82" t="str">
            <v>36000</v>
          </cell>
          <cell r="S82" t="str">
            <v>200212</v>
          </cell>
          <cell r="T82" t="str">
            <v>PY42</v>
          </cell>
          <cell r="U82">
            <v>4001</v>
          </cell>
          <cell r="V82" t="str">
            <v>LDB</v>
          </cell>
          <cell r="W82">
            <v>0</v>
          </cell>
          <cell r="X82" t="str">
            <v>SHR</v>
          </cell>
          <cell r="Y82">
            <v>80</v>
          </cell>
          <cell r="Z82">
            <v>80</v>
          </cell>
          <cell r="AA82" t="str">
            <v>PYP</v>
          </cell>
          <cell r="AB82" t="str">
            <v xml:space="preserve"> 0000025</v>
          </cell>
          <cell r="AC82" t="str">
            <v>PYL</v>
          </cell>
          <cell r="AD82" t="str">
            <v>003054</v>
          </cell>
          <cell r="AE82" t="str">
            <v>EMP</v>
          </cell>
          <cell r="AF82" t="str">
            <v>04875</v>
          </cell>
          <cell r="AG82" t="str">
            <v>JUL</v>
          </cell>
          <cell r="AH82" t="str">
            <v xml:space="preserve"> 000.00</v>
          </cell>
          <cell r="AI82" t="str">
            <v>BCH</v>
          </cell>
          <cell r="AJ82" t="str">
            <v>801</v>
          </cell>
          <cell r="AK82" t="str">
            <v>CLS</v>
          </cell>
          <cell r="AL82" t="str">
            <v>R447</v>
          </cell>
          <cell r="AM82" t="str">
            <v>DTA</v>
          </cell>
          <cell r="AN82" t="str">
            <v xml:space="preserve"> 00000000000.00</v>
          </cell>
          <cell r="AO82" t="str">
            <v>DTH</v>
          </cell>
          <cell r="AP82" t="str">
            <v xml:space="preserve"> 00000000000.00</v>
          </cell>
          <cell r="AV82" t="str">
            <v>000000000</v>
          </cell>
          <cell r="AW82" t="str">
            <v>000</v>
          </cell>
          <cell r="AX82" t="str">
            <v>00</v>
          </cell>
          <cell r="AY82" t="str">
            <v>0</v>
          </cell>
          <cell r="AZ82" t="str">
            <v>FPL Fibernet</v>
          </cell>
        </row>
        <row r="83">
          <cell r="A83" t="str">
            <v>107100</v>
          </cell>
          <cell r="B83" t="str">
            <v>0399</v>
          </cell>
          <cell r="C83" t="str">
            <v>01066</v>
          </cell>
          <cell r="D83" t="str">
            <v>OMC000</v>
          </cell>
          <cell r="E83" t="str">
            <v>399000</v>
          </cell>
          <cell r="F83" t="str">
            <v>0803</v>
          </cell>
          <cell r="G83" t="str">
            <v>36000</v>
          </cell>
          <cell r="H83" t="str">
            <v>A</v>
          </cell>
          <cell r="I83" t="str">
            <v>00000041</v>
          </cell>
          <cell r="J83">
            <v>95</v>
          </cell>
          <cell r="K83">
            <v>399</v>
          </cell>
          <cell r="L83">
            <v>3218</v>
          </cell>
          <cell r="M83">
            <v>0</v>
          </cell>
          <cell r="N83">
            <v>0</v>
          </cell>
          <cell r="O83">
            <v>0</v>
          </cell>
          <cell r="P83">
            <v>0</v>
          </cell>
          <cell r="Q83" t="str">
            <v>0803</v>
          </cell>
          <cell r="R83" t="str">
            <v>36000</v>
          </cell>
          <cell r="S83" t="str">
            <v>200212</v>
          </cell>
          <cell r="T83" t="str">
            <v>PY42</v>
          </cell>
          <cell r="U83">
            <v>4001</v>
          </cell>
          <cell r="V83" t="str">
            <v>LDB</v>
          </cell>
          <cell r="W83">
            <v>0</v>
          </cell>
          <cell r="X83" t="str">
            <v>SHR</v>
          </cell>
          <cell r="Y83">
            <v>80</v>
          </cell>
          <cell r="Z83">
            <v>80</v>
          </cell>
          <cell r="AA83" t="str">
            <v>PYP</v>
          </cell>
          <cell r="AB83" t="str">
            <v xml:space="preserve"> 0000026</v>
          </cell>
          <cell r="AC83" t="str">
            <v>PYL</v>
          </cell>
          <cell r="AD83" t="str">
            <v>003054</v>
          </cell>
          <cell r="AE83" t="str">
            <v>EMP</v>
          </cell>
          <cell r="AF83" t="str">
            <v>04875</v>
          </cell>
          <cell r="AG83" t="str">
            <v>JUL</v>
          </cell>
          <cell r="AH83" t="str">
            <v xml:space="preserve"> 000.00</v>
          </cell>
          <cell r="AI83" t="str">
            <v>BCH</v>
          </cell>
          <cell r="AJ83" t="str">
            <v>801</v>
          </cell>
          <cell r="AK83" t="str">
            <v>CLS</v>
          </cell>
          <cell r="AL83" t="str">
            <v>R447</v>
          </cell>
          <cell r="AM83" t="str">
            <v>DTA</v>
          </cell>
          <cell r="AN83" t="str">
            <v xml:space="preserve"> 00000000000.00</v>
          </cell>
          <cell r="AO83" t="str">
            <v>DTH</v>
          </cell>
          <cell r="AP83" t="str">
            <v xml:space="preserve"> 00000000000.00</v>
          </cell>
          <cell r="AV83" t="str">
            <v>000000000</v>
          </cell>
          <cell r="AW83" t="str">
            <v>000</v>
          </cell>
          <cell r="AX83" t="str">
            <v>00</v>
          </cell>
          <cell r="AY83" t="str">
            <v>0</v>
          </cell>
          <cell r="AZ83" t="str">
            <v>FPL Fibernet</v>
          </cell>
        </row>
        <row r="84">
          <cell r="A84" t="str">
            <v>107100</v>
          </cell>
          <cell r="B84" t="str">
            <v>0399</v>
          </cell>
          <cell r="C84" t="str">
            <v>01066</v>
          </cell>
          <cell r="D84" t="str">
            <v>OMC000</v>
          </cell>
          <cell r="E84" t="str">
            <v>399000</v>
          </cell>
          <cell r="F84" t="str">
            <v>0810</v>
          </cell>
          <cell r="G84" t="str">
            <v>65000</v>
          </cell>
          <cell r="H84" t="str">
            <v>A</v>
          </cell>
          <cell r="I84" t="str">
            <v>00000041</v>
          </cell>
          <cell r="J84">
            <v>95</v>
          </cell>
          <cell r="K84">
            <v>399</v>
          </cell>
          <cell r="L84">
            <v>3218</v>
          </cell>
          <cell r="M84">
            <v>0</v>
          </cell>
          <cell r="N84">
            <v>0</v>
          </cell>
          <cell r="O84">
            <v>0</v>
          </cell>
          <cell r="P84">
            <v>0</v>
          </cell>
          <cell r="Q84" t="str">
            <v>0810</v>
          </cell>
          <cell r="R84" t="str">
            <v>65000</v>
          </cell>
          <cell r="S84" t="str">
            <v>200212</v>
          </cell>
          <cell r="T84" t="str">
            <v>CA01</v>
          </cell>
          <cell r="U84">
            <v>36.909999999999997</v>
          </cell>
          <cell r="V84" t="str">
            <v>LDB</v>
          </cell>
          <cell r="W84">
            <v>0</v>
          </cell>
          <cell r="Y84">
            <v>0</v>
          </cell>
          <cell r="Z84">
            <v>0</v>
          </cell>
          <cell r="AA84" t="str">
            <v>BCH</v>
          </cell>
          <cell r="AB84" t="str">
            <v>0001</v>
          </cell>
          <cell r="AC84" t="str">
            <v>WKS</v>
          </cell>
          <cell r="AE84" t="str">
            <v>JV#</v>
          </cell>
          <cell r="AF84" t="str">
            <v>122A</v>
          </cell>
          <cell r="AG84" t="str">
            <v>FRN</v>
          </cell>
          <cell r="AH84" t="str">
            <v>3218</v>
          </cell>
          <cell r="AI84" t="str">
            <v>RP#</v>
          </cell>
          <cell r="AJ84" t="str">
            <v>000</v>
          </cell>
          <cell r="AK84" t="str">
            <v>CTL</v>
          </cell>
          <cell r="AM84" t="str">
            <v>RF#</v>
          </cell>
          <cell r="AU84" t="str">
            <v>I/C-PHONE CHARGES,FPL</v>
          </cell>
          <cell r="AZ84" t="str">
            <v>FPL Fibernet</v>
          </cell>
        </row>
        <row r="85">
          <cell r="A85" t="str">
            <v>107100</v>
          </cell>
          <cell r="B85" t="str">
            <v>0399</v>
          </cell>
          <cell r="C85" t="str">
            <v>01066</v>
          </cell>
          <cell r="D85" t="str">
            <v>OMC000</v>
          </cell>
          <cell r="E85" t="str">
            <v>399000</v>
          </cell>
          <cell r="F85" t="str">
            <v>0811</v>
          </cell>
          <cell r="G85" t="str">
            <v>52450</v>
          </cell>
          <cell r="H85" t="str">
            <v>A</v>
          </cell>
          <cell r="I85" t="str">
            <v>00000041</v>
          </cell>
          <cell r="J85">
            <v>95</v>
          </cell>
          <cell r="K85">
            <v>399</v>
          </cell>
          <cell r="L85">
            <v>3218</v>
          </cell>
          <cell r="M85">
            <v>0</v>
          </cell>
          <cell r="N85">
            <v>0</v>
          </cell>
          <cell r="O85">
            <v>0</v>
          </cell>
          <cell r="P85">
            <v>0</v>
          </cell>
          <cell r="Q85" t="str">
            <v>0811</v>
          </cell>
          <cell r="R85" t="str">
            <v>52450</v>
          </cell>
          <cell r="S85" t="str">
            <v>200212</v>
          </cell>
          <cell r="T85" t="str">
            <v>SA01</v>
          </cell>
          <cell r="U85">
            <v>21.37</v>
          </cell>
          <cell r="W85">
            <v>0</v>
          </cell>
          <cell r="Y85">
            <v>0</v>
          </cell>
          <cell r="Z85">
            <v>0</v>
          </cell>
          <cell r="AA85" t="str">
            <v>BCH</v>
          </cell>
          <cell r="AB85" t="str">
            <v>450002350</v>
          </cell>
          <cell r="AC85" t="str">
            <v>PO#</v>
          </cell>
          <cell r="AE85" t="str">
            <v>S/R</v>
          </cell>
          <cell r="AI85" t="str">
            <v>PYN</v>
          </cell>
          <cell r="AJ85" t="str">
            <v>WOLFSON L</v>
          </cell>
          <cell r="AK85" t="str">
            <v>VND</v>
          </cell>
          <cell r="AL85" t="str">
            <v>266735412</v>
          </cell>
          <cell r="AM85" t="str">
            <v>FAC</v>
          </cell>
          <cell r="AN85" t="str">
            <v>000</v>
          </cell>
          <cell r="AQ85" t="str">
            <v>NVD</v>
          </cell>
          <cell r="AR85" t="str">
            <v>2002-12-</v>
          </cell>
          <cell r="AU85" t="str">
            <v>L WOLFSON LOCALCALLSWOLFSON L           1900003320</v>
          </cell>
          <cell r="AV85" t="str">
            <v>WF-BATCH</v>
          </cell>
          <cell r="AW85" t="str">
            <v>000</v>
          </cell>
          <cell r="AX85" t="str">
            <v>00</v>
          </cell>
          <cell r="AY85" t="str">
            <v>0</v>
          </cell>
          <cell r="AZ85" t="str">
            <v>FPL Fibernet</v>
          </cell>
        </row>
        <row r="86">
          <cell r="A86" t="str">
            <v>107100</v>
          </cell>
          <cell r="B86" t="str">
            <v>0399</v>
          </cell>
          <cell r="C86" t="str">
            <v>01066</v>
          </cell>
          <cell r="D86" t="str">
            <v>OMC000</v>
          </cell>
          <cell r="E86" t="str">
            <v>399000</v>
          </cell>
          <cell r="F86" t="str">
            <v>0814</v>
          </cell>
          <cell r="G86" t="str">
            <v>52450</v>
          </cell>
          <cell r="H86" t="str">
            <v>A</v>
          </cell>
          <cell r="I86" t="str">
            <v>00000041</v>
          </cell>
          <cell r="J86">
            <v>95</v>
          </cell>
          <cell r="K86">
            <v>399</v>
          </cell>
          <cell r="L86">
            <v>3218</v>
          </cell>
          <cell r="M86">
            <v>0</v>
          </cell>
          <cell r="N86">
            <v>0</v>
          </cell>
          <cell r="O86">
            <v>0</v>
          </cell>
          <cell r="P86">
            <v>0</v>
          </cell>
          <cell r="Q86" t="str">
            <v>0814</v>
          </cell>
          <cell r="R86" t="str">
            <v>52450</v>
          </cell>
          <cell r="S86" t="str">
            <v>200212</v>
          </cell>
          <cell r="T86" t="str">
            <v>SA01</v>
          </cell>
          <cell r="U86">
            <v>33.5</v>
          </cell>
          <cell r="W86">
            <v>0</v>
          </cell>
          <cell r="Y86">
            <v>0</v>
          </cell>
          <cell r="Z86">
            <v>0</v>
          </cell>
          <cell r="AA86" t="str">
            <v>BCH</v>
          </cell>
          <cell r="AB86" t="str">
            <v>450002347</v>
          </cell>
          <cell r="AC86" t="str">
            <v>PO#</v>
          </cell>
          <cell r="AE86" t="str">
            <v>S/R</v>
          </cell>
          <cell r="AI86" t="str">
            <v>PYN</v>
          </cell>
          <cell r="AJ86" t="str">
            <v>KREAFLE J E</v>
          </cell>
          <cell r="AK86" t="str">
            <v>VND</v>
          </cell>
          <cell r="AL86" t="str">
            <v>212864529</v>
          </cell>
          <cell r="AM86" t="str">
            <v>FAC</v>
          </cell>
          <cell r="AN86" t="str">
            <v>000</v>
          </cell>
          <cell r="AQ86" t="str">
            <v>NVD</v>
          </cell>
          <cell r="AR86" t="str">
            <v>2002-12-</v>
          </cell>
          <cell r="AU86" t="str">
            <v>J KREAFLE CELLPHONE KREAFLE J E         1900003310</v>
          </cell>
          <cell r="AV86" t="str">
            <v>WF-BATCH</v>
          </cell>
          <cell r="AW86" t="str">
            <v>000</v>
          </cell>
          <cell r="AX86" t="str">
            <v>00</v>
          </cell>
          <cell r="AY86" t="str">
            <v>0</v>
          </cell>
          <cell r="AZ86" t="str">
            <v>FPL Fibernet</v>
          </cell>
        </row>
        <row r="87">
          <cell r="A87" t="str">
            <v>107100</v>
          </cell>
          <cell r="B87" t="str">
            <v>0399</v>
          </cell>
          <cell r="C87" t="str">
            <v>01066</v>
          </cell>
          <cell r="D87" t="str">
            <v>OMC000</v>
          </cell>
          <cell r="E87" t="str">
            <v>399000</v>
          </cell>
          <cell r="F87" t="str">
            <v>0814</v>
          </cell>
          <cell r="G87" t="str">
            <v>52450</v>
          </cell>
          <cell r="H87" t="str">
            <v>A</v>
          </cell>
          <cell r="I87" t="str">
            <v>00000041</v>
          </cell>
          <cell r="J87">
            <v>95</v>
          </cell>
          <cell r="K87">
            <v>399</v>
          </cell>
          <cell r="L87">
            <v>3218</v>
          </cell>
          <cell r="M87">
            <v>0</v>
          </cell>
          <cell r="N87">
            <v>0</v>
          </cell>
          <cell r="O87">
            <v>0</v>
          </cell>
          <cell r="P87">
            <v>0</v>
          </cell>
          <cell r="Q87" t="str">
            <v>0814</v>
          </cell>
          <cell r="R87" t="str">
            <v>52450</v>
          </cell>
          <cell r="S87" t="str">
            <v>200212</v>
          </cell>
          <cell r="T87" t="str">
            <v>SA01</v>
          </cell>
          <cell r="U87">
            <v>56.5</v>
          </cell>
          <cell r="W87">
            <v>0</v>
          </cell>
          <cell r="Y87">
            <v>0</v>
          </cell>
          <cell r="Z87">
            <v>0</v>
          </cell>
          <cell r="AA87" t="str">
            <v>BCH</v>
          </cell>
          <cell r="AB87" t="str">
            <v>450002350</v>
          </cell>
          <cell r="AC87" t="str">
            <v>PO#</v>
          </cell>
          <cell r="AE87" t="str">
            <v>S/R</v>
          </cell>
          <cell r="AI87" t="str">
            <v>PYN</v>
          </cell>
          <cell r="AJ87" t="str">
            <v>WOLFSON L</v>
          </cell>
          <cell r="AK87" t="str">
            <v>VND</v>
          </cell>
          <cell r="AL87" t="str">
            <v>266735412</v>
          </cell>
          <cell r="AM87" t="str">
            <v>FAC</v>
          </cell>
          <cell r="AN87" t="str">
            <v>000</v>
          </cell>
          <cell r="AQ87" t="str">
            <v>NVD</v>
          </cell>
          <cell r="AR87" t="str">
            <v>2002-12-</v>
          </cell>
          <cell r="AU87" t="str">
            <v>L WOLFSON CELL PHONEWOLFSON L           1900003320</v>
          </cell>
          <cell r="AV87" t="str">
            <v>WF-BATCH</v>
          </cell>
          <cell r="AW87" t="str">
            <v>000</v>
          </cell>
          <cell r="AX87" t="str">
            <v>00</v>
          </cell>
          <cell r="AY87" t="str">
            <v>0</v>
          </cell>
          <cell r="AZ87" t="str">
            <v>FPL Fibernet</v>
          </cell>
        </row>
        <row r="88">
          <cell r="A88" t="str">
            <v>107100</v>
          </cell>
          <cell r="B88" t="str">
            <v>0399</v>
          </cell>
          <cell r="C88" t="str">
            <v>01066</v>
          </cell>
          <cell r="D88" t="str">
            <v>OMC000</v>
          </cell>
          <cell r="E88" t="str">
            <v>399000</v>
          </cell>
          <cell r="F88" t="str">
            <v>0814</v>
          </cell>
          <cell r="G88" t="str">
            <v>52450</v>
          </cell>
          <cell r="H88" t="str">
            <v>A</v>
          </cell>
          <cell r="I88" t="str">
            <v>00000041</v>
          </cell>
          <cell r="J88">
            <v>95</v>
          </cell>
          <cell r="K88">
            <v>399</v>
          </cell>
          <cell r="L88">
            <v>3218</v>
          </cell>
          <cell r="M88">
            <v>0</v>
          </cell>
          <cell r="N88">
            <v>0</v>
          </cell>
          <cell r="O88">
            <v>0</v>
          </cell>
          <cell r="P88">
            <v>0</v>
          </cell>
          <cell r="Q88" t="str">
            <v>0814</v>
          </cell>
          <cell r="R88" t="str">
            <v>52450</v>
          </cell>
          <cell r="S88" t="str">
            <v>200212</v>
          </cell>
          <cell r="T88" t="str">
            <v>SA01</v>
          </cell>
          <cell r="U88">
            <v>73.2</v>
          </cell>
          <cell r="W88">
            <v>0</v>
          </cell>
          <cell r="Y88">
            <v>0</v>
          </cell>
          <cell r="Z88">
            <v>0</v>
          </cell>
          <cell r="AA88" t="str">
            <v>BCH</v>
          </cell>
          <cell r="AB88" t="str">
            <v>450002350</v>
          </cell>
          <cell r="AC88" t="str">
            <v>PO#</v>
          </cell>
          <cell r="AE88" t="str">
            <v>S/R</v>
          </cell>
          <cell r="AI88" t="str">
            <v>PYN</v>
          </cell>
          <cell r="AJ88" t="str">
            <v>DE ZAYAS J M</v>
          </cell>
          <cell r="AK88" t="str">
            <v>VND</v>
          </cell>
          <cell r="AL88" t="str">
            <v>589128454</v>
          </cell>
          <cell r="AM88" t="str">
            <v>FAC</v>
          </cell>
          <cell r="AN88" t="str">
            <v>000</v>
          </cell>
          <cell r="AQ88" t="str">
            <v>NVD</v>
          </cell>
          <cell r="AR88" t="str">
            <v>2002-12-</v>
          </cell>
          <cell r="AU88" t="str">
            <v>J DEZAYAS CELLPHONE DE ZAYAS J M        1900003316</v>
          </cell>
          <cell r="AV88" t="str">
            <v>WF-BATCH</v>
          </cell>
          <cell r="AW88" t="str">
            <v>000</v>
          </cell>
          <cell r="AX88" t="str">
            <v>00</v>
          </cell>
          <cell r="AY88" t="str">
            <v>0</v>
          </cell>
          <cell r="AZ88" t="str">
            <v>FPL Fibernet</v>
          </cell>
        </row>
        <row r="89">
          <cell r="A89" t="str">
            <v>107100</v>
          </cell>
          <cell r="B89" t="str">
            <v>0399</v>
          </cell>
          <cell r="C89" t="str">
            <v>01066</v>
          </cell>
          <cell r="D89" t="str">
            <v>OMC000</v>
          </cell>
          <cell r="E89" t="str">
            <v>399000</v>
          </cell>
          <cell r="F89" t="str">
            <v>0814</v>
          </cell>
          <cell r="G89" t="str">
            <v>52450</v>
          </cell>
          <cell r="H89" t="str">
            <v>A</v>
          </cell>
          <cell r="I89" t="str">
            <v>00000041</v>
          </cell>
          <cell r="J89">
            <v>95</v>
          </cell>
          <cell r="K89">
            <v>399</v>
          </cell>
          <cell r="L89">
            <v>3218</v>
          </cell>
          <cell r="M89">
            <v>0</v>
          </cell>
          <cell r="N89">
            <v>0</v>
          </cell>
          <cell r="O89">
            <v>0</v>
          </cell>
          <cell r="P89">
            <v>0</v>
          </cell>
          <cell r="Q89" t="str">
            <v>0814</v>
          </cell>
          <cell r="R89" t="str">
            <v>52450</v>
          </cell>
          <cell r="S89" t="str">
            <v>200212</v>
          </cell>
          <cell r="T89" t="str">
            <v>SA01</v>
          </cell>
          <cell r="U89">
            <v>89.46</v>
          </cell>
          <cell r="W89">
            <v>0</v>
          </cell>
          <cell r="Y89">
            <v>0</v>
          </cell>
          <cell r="Z89">
            <v>0</v>
          </cell>
          <cell r="AA89" t="str">
            <v>BCH</v>
          </cell>
          <cell r="AB89" t="str">
            <v>450002340</v>
          </cell>
          <cell r="AC89" t="str">
            <v>PO#</v>
          </cell>
          <cell r="AE89" t="str">
            <v>S/R</v>
          </cell>
          <cell r="AI89" t="str">
            <v>PYN</v>
          </cell>
          <cell r="AJ89" t="str">
            <v>DE ZAYAS J M</v>
          </cell>
          <cell r="AK89" t="str">
            <v>VND</v>
          </cell>
          <cell r="AL89" t="str">
            <v>589128454</v>
          </cell>
          <cell r="AM89" t="str">
            <v>FAC</v>
          </cell>
          <cell r="AN89" t="str">
            <v>000</v>
          </cell>
          <cell r="AQ89" t="str">
            <v>NVD</v>
          </cell>
          <cell r="AR89" t="str">
            <v>2002-12-</v>
          </cell>
          <cell r="AU89" t="str">
            <v>J DEZAYAS CELLPHONE DE ZAYAS J M        1900003277</v>
          </cell>
          <cell r="AV89" t="str">
            <v>WF-BATCH</v>
          </cell>
          <cell r="AW89" t="str">
            <v>000</v>
          </cell>
          <cell r="AX89" t="str">
            <v>00</v>
          </cell>
          <cell r="AY89" t="str">
            <v>0</v>
          </cell>
          <cell r="AZ89" t="str">
            <v>FPL Fibernet</v>
          </cell>
        </row>
        <row r="90">
          <cell r="A90" t="str">
            <v>107100</v>
          </cell>
          <cell r="B90" t="str">
            <v>0399</v>
          </cell>
          <cell r="C90" t="str">
            <v>01066</v>
          </cell>
          <cell r="D90" t="str">
            <v>OMC000</v>
          </cell>
          <cell r="E90" t="str">
            <v>399000</v>
          </cell>
          <cell r="F90" t="str">
            <v>0814</v>
          </cell>
          <cell r="G90" t="str">
            <v>52450</v>
          </cell>
          <cell r="H90" t="str">
            <v>A</v>
          </cell>
          <cell r="I90" t="str">
            <v>00000041</v>
          </cell>
          <cell r="J90">
            <v>95</v>
          </cell>
          <cell r="K90">
            <v>399</v>
          </cell>
          <cell r="L90">
            <v>3218</v>
          </cell>
          <cell r="M90">
            <v>0</v>
          </cell>
          <cell r="N90">
            <v>0</v>
          </cell>
          <cell r="O90">
            <v>0</v>
          </cell>
          <cell r="P90">
            <v>0</v>
          </cell>
          <cell r="Q90" t="str">
            <v>0814</v>
          </cell>
          <cell r="R90" t="str">
            <v>52450</v>
          </cell>
          <cell r="S90" t="str">
            <v>200212</v>
          </cell>
          <cell r="T90" t="str">
            <v>SA01</v>
          </cell>
          <cell r="U90">
            <v>179.02</v>
          </cell>
          <cell r="W90">
            <v>0</v>
          </cell>
          <cell r="Y90">
            <v>0</v>
          </cell>
          <cell r="Z90">
            <v>0</v>
          </cell>
          <cell r="AA90" t="str">
            <v>BCH</v>
          </cell>
          <cell r="AB90" t="str">
            <v>450002361</v>
          </cell>
          <cell r="AC90" t="str">
            <v>PO#</v>
          </cell>
          <cell r="AE90" t="str">
            <v>S/R</v>
          </cell>
          <cell r="AI90" t="str">
            <v>PYN</v>
          </cell>
          <cell r="AJ90" t="str">
            <v>LOPEZ-GUERRERO A</v>
          </cell>
          <cell r="AK90" t="str">
            <v>VND</v>
          </cell>
          <cell r="AL90" t="str">
            <v>592927026</v>
          </cell>
          <cell r="AM90" t="str">
            <v>FAC</v>
          </cell>
          <cell r="AN90" t="str">
            <v>000</v>
          </cell>
          <cell r="AQ90" t="str">
            <v>NVD</v>
          </cell>
          <cell r="AR90" t="str">
            <v>2002-12-</v>
          </cell>
          <cell r="AU90" t="str">
            <v>A LOPEZ CELL PHONE  LOPEZ-GUERRERO A    1900003484</v>
          </cell>
          <cell r="AV90" t="str">
            <v>WF-BATCH</v>
          </cell>
          <cell r="AW90" t="str">
            <v>000</v>
          </cell>
          <cell r="AX90" t="str">
            <v>00</v>
          </cell>
          <cell r="AY90" t="str">
            <v>0</v>
          </cell>
          <cell r="AZ90" t="str">
            <v>FPL Fibernet</v>
          </cell>
        </row>
        <row r="91">
          <cell r="A91" t="str">
            <v>107100</v>
          </cell>
          <cell r="B91" t="str">
            <v>0399</v>
          </cell>
          <cell r="C91" t="str">
            <v>01066</v>
          </cell>
          <cell r="D91" t="str">
            <v>OMC000</v>
          </cell>
          <cell r="E91" t="str">
            <v>399000</v>
          </cell>
          <cell r="F91" t="str">
            <v>0821</v>
          </cell>
          <cell r="G91" t="str">
            <v>36000</v>
          </cell>
          <cell r="H91" t="str">
            <v>A</v>
          </cell>
          <cell r="I91" t="str">
            <v>00000041</v>
          </cell>
          <cell r="J91">
            <v>95</v>
          </cell>
          <cell r="K91">
            <v>399</v>
          </cell>
          <cell r="L91">
            <v>3218</v>
          </cell>
          <cell r="M91">
            <v>0</v>
          </cell>
          <cell r="N91">
            <v>0</v>
          </cell>
          <cell r="O91">
            <v>0</v>
          </cell>
          <cell r="P91">
            <v>0</v>
          </cell>
          <cell r="Q91" t="str">
            <v>0821</v>
          </cell>
          <cell r="R91" t="str">
            <v>36000</v>
          </cell>
          <cell r="S91" t="str">
            <v>200212</v>
          </cell>
          <cell r="T91" t="str">
            <v>PY42</v>
          </cell>
          <cell r="U91">
            <v>1375.6</v>
          </cell>
          <cell r="V91" t="str">
            <v>LDB</v>
          </cell>
          <cell r="W91">
            <v>0</v>
          </cell>
          <cell r="X91" t="str">
            <v>SHR</v>
          </cell>
          <cell r="Y91">
            <v>0</v>
          </cell>
          <cell r="Z91">
            <v>0</v>
          </cell>
          <cell r="AA91" t="str">
            <v>PYP</v>
          </cell>
          <cell r="AB91" t="str">
            <v xml:space="preserve"> 0000026</v>
          </cell>
          <cell r="AC91" t="str">
            <v>PYL</v>
          </cell>
          <cell r="AD91" t="str">
            <v>004399</v>
          </cell>
          <cell r="AE91" t="str">
            <v>EMP</v>
          </cell>
          <cell r="AF91" t="str">
            <v>27026</v>
          </cell>
          <cell r="AG91" t="str">
            <v>JUL</v>
          </cell>
          <cell r="AH91" t="str">
            <v xml:space="preserve"> 000.00</v>
          </cell>
          <cell r="AI91" t="str">
            <v>BCH</v>
          </cell>
          <cell r="AJ91" t="str">
            <v>C37</v>
          </cell>
          <cell r="AK91" t="str">
            <v>CLS</v>
          </cell>
          <cell r="AL91" t="str">
            <v>R445</v>
          </cell>
          <cell r="AM91" t="str">
            <v>DTA</v>
          </cell>
          <cell r="AN91" t="str">
            <v xml:space="preserve"> 00000000000.00</v>
          </cell>
          <cell r="AO91" t="str">
            <v>DTH</v>
          </cell>
          <cell r="AP91" t="str">
            <v xml:space="preserve"> 00000000000.00</v>
          </cell>
          <cell r="AV91" t="str">
            <v>000000000</v>
          </cell>
          <cell r="AW91" t="str">
            <v>000</v>
          </cell>
          <cell r="AX91" t="str">
            <v>00</v>
          </cell>
          <cell r="AY91" t="str">
            <v>0</v>
          </cell>
          <cell r="AZ91" t="str">
            <v>FPL Fibernet</v>
          </cell>
        </row>
        <row r="92">
          <cell r="A92" t="str">
            <v>107100</v>
          </cell>
          <cell r="B92" t="str">
            <v>0399</v>
          </cell>
          <cell r="C92" t="str">
            <v>01066</v>
          </cell>
          <cell r="D92" t="str">
            <v>OMC000</v>
          </cell>
          <cell r="E92" t="str">
            <v>399000</v>
          </cell>
          <cell r="F92" t="str">
            <v>0821</v>
          </cell>
          <cell r="G92" t="str">
            <v>36000</v>
          </cell>
          <cell r="H92" t="str">
            <v>A</v>
          </cell>
          <cell r="I92" t="str">
            <v>00000041</v>
          </cell>
          <cell r="J92">
            <v>95</v>
          </cell>
          <cell r="K92">
            <v>399</v>
          </cell>
          <cell r="L92">
            <v>3218</v>
          </cell>
          <cell r="M92">
            <v>0</v>
          </cell>
          <cell r="N92">
            <v>0</v>
          </cell>
          <cell r="O92">
            <v>0</v>
          </cell>
          <cell r="P92">
            <v>0</v>
          </cell>
          <cell r="Q92" t="str">
            <v>0821</v>
          </cell>
          <cell r="R92" t="str">
            <v>36000</v>
          </cell>
          <cell r="S92" t="str">
            <v>200212</v>
          </cell>
          <cell r="T92" t="str">
            <v>PY42</v>
          </cell>
          <cell r="U92">
            <v>-34.32</v>
          </cell>
          <cell r="V92" t="str">
            <v>LDB</v>
          </cell>
          <cell r="W92">
            <v>0</v>
          </cell>
          <cell r="X92" t="str">
            <v>SHR</v>
          </cell>
          <cell r="Y92">
            <v>0</v>
          </cell>
          <cell r="Z92">
            <v>0</v>
          </cell>
          <cell r="AA92" t="str">
            <v>PYP</v>
          </cell>
          <cell r="AB92" t="str">
            <v xml:space="preserve"> 0000025</v>
          </cell>
          <cell r="AC92" t="str">
            <v>PYL</v>
          </cell>
          <cell r="AD92" t="str">
            <v>004399</v>
          </cell>
          <cell r="AE92" t="str">
            <v>EMP</v>
          </cell>
          <cell r="AF92" t="str">
            <v>80814</v>
          </cell>
          <cell r="AG92" t="str">
            <v>JUL</v>
          </cell>
          <cell r="AH92" t="str">
            <v xml:space="preserve"> 000.00</v>
          </cell>
          <cell r="AI92" t="str">
            <v>BCH</v>
          </cell>
          <cell r="AJ92" t="str">
            <v>979</v>
          </cell>
          <cell r="AK92" t="str">
            <v>CLS</v>
          </cell>
          <cell r="AL92" t="str">
            <v>R437</v>
          </cell>
          <cell r="AM92" t="str">
            <v>DTA</v>
          </cell>
          <cell r="AN92" t="str">
            <v xml:space="preserve"> 00000000000.00</v>
          </cell>
          <cell r="AO92" t="str">
            <v>DTH</v>
          </cell>
          <cell r="AP92" t="str">
            <v xml:space="preserve"> 00000000000.00</v>
          </cell>
          <cell r="AV92" t="str">
            <v>000000000</v>
          </cell>
          <cell r="AW92" t="str">
            <v>000</v>
          </cell>
          <cell r="AX92" t="str">
            <v>00</v>
          </cell>
          <cell r="AY92" t="str">
            <v>0</v>
          </cell>
          <cell r="AZ92" t="str">
            <v>FPL Fibernet</v>
          </cell>
        </row>
        <row r="93">
          <cell r="A93" t="str">
            <v>107100</v>
          </cell>
          <cell r="B93" t="str">
            <v>0399</v>
          </cell>
          <cell r="C93" t="str">
            <v>01066</v>
          </cell>
          <cell r="D93" t="str">
            <v>OMC000</v>
          </cell>
          <cell r="E93" t="str">
            <v>399000</v>
          </cell>
          <cell r="F93" t="str">
            <v>0821</v>
          </cell>
          <cell r="G93" t="str">
            <v>36000</v>
          </cell>
          <cell r="H93" t="str">
            <v>A</v>
          </cell>
          <cell r="I93" t="str">
            <v>00000041</v>
          </cell>
          <cell r="J93">
            <v>95</v>
          </cell>
          <cell r="K93">
            <v>399</v>
          </cell>
          <cell r="L93">
            <v>3218</v>
          </cell>
          <cell r="M93">
            <v>0</v>
          </cell>
          <cell r="N93">
            <v>0</v>
          </cell>
          <cell r="O93">
            <v>0</v>
          </cell>
          <cell r="P93">
            <v>0</v>
          </cell>
          <cell r="Q93" t="str">
            <v>0821</v>
          </cell>
          <cell r="R93" t="str">
            <v>36000</v>
          </cell>
          <cell r="S93" t="str">
            <v>200212</v>
          </cell>
          <cell r="T93" t="str">
            <v>PY42</v>
          </cell>
          <cell r="U93">
            <v>-34.32</v>
          </cell>
          <cell r="V93" t="str">
            <v>LDB</v>
          </cell>
          <cell r="W93">
            <v>0</v>
          </cell>
          <cell r="X93" t="str">
            <v>SHR</v>
          </cell>
          <cell r="Y93">
            <v>0</v>
          </cell>
          <cell r="Z93">
            <v>0</v>
          </cell>
          <cell r="AA93" t="str">
            <v>PYP</v>
          </cell>
          <cell r="AB93" t="str">
            <v xml:space="preserve"> 0000026</v>
          </cell>
          <cell r="AC93" t="str">
            <v>PYL</v>
          </cell>
          <cell r="AD93" t="str">
            <v>004399</v>
          </cell>
          <cell r="AE93" t="str">
            <v>EMP</v>
          </cell>
          <cell r="AF93" t="str">
            <v>80814</v>
          </cell>
          <cell r="AG93" t="str">
            <v>JUL</v>
          </cell>
          <cell r="AH93" t="str">
            <v xml:space="preserve"> 000.00</v>
          </cell>
          <cell r="AI93" t="str">
            <v>BCH</v>
          </cell>
          <cell r="AJ93" t="str">
            <v>979</v>
          </cell>
          <cell r="AK93" t="str">
            <v>CLS</v>
          </cell>
          <cell r="AL93" t="str">
            <v>R437</v>
          </cell>
          <cell r="AM93" t="str">
            <v>DTA</v>
          </cell>
          <cell r="AN93" t="str">
            <v xml:space="preserve"> 00000000000.00</v>
          </cell>
          <cell r="AO93" t="str">
            <v>DTH</v>
          </cell>
          <cell r="AP93" t="str">
            <v xml:space="preserve"> 00000000000.00</v>
          </cell>
          <cell r="AV93" t="str">
            <v>000000000</v>
          </cell>
          <cell r="AW93" t="str">
            <v>000</v>
          </cell>
          <cell r="AX93" t="str">
            <v>00</v>
          </cell>
          <cell r="AY93" t="str">
            <v>0</v>
          </cell>
          <cell r="AZ93" t="str">
            <v>FPL Fibernet</v>
          </cell>
        </row>
        <row r="94">
          <cell r="A94" t="str">
            <v>107100</v>
          </cell>
          <cell r="B94" t="str">
            <v>0399</v>
          </cell>
          <cell r="C94" t="str">
            <v>01066</v>
          </cell>
          <cell r="D94" t="str">
            <v>OMC000</v>
          </cell>
          <cell r="E94" t="str">
            <v>399000</v>
          </cell>
          <cell r="F94" t="str">
            <v>0821</v>
          </cell>
          <cell r="G94" t="str">
            <v>36000</v>
          </cell>
          <cell r="H94" t="str">
            <v>A</v>
          </cell>
          <cell r="I94" t="str">
            <v>00000041</v>
          </cell>
          <cell r="J94">
            <v>95</v>
          </cell>
          <cell r="K94">
            <v>399</v>
          </cell>
          <cell r="L94">
            <v>3218</v>
          </cell>
          <cell r="M94">
            <v>0</v>
          </cell>
          <cell r="N94">
            <v>0</v>
          </cell>
          <cell r="O94">
            <v>0</v>
          </cell>
          <cell r="P94">
            <v>0</v>
          </cell>
          <cell r="Q94" t="str">
            <v>0821</v>
          </cell>
          <cell r="R94" t="str">
            <v>36000</v>
          </cell>
          <cell r="S94" t="str">
            <v>200212</v>
          </cell>
          <cell r="T94" t="str">
            <v>PY42</v>
          </cell>
          <cell r="U94">
            <v>-52.6</v>
          </cell>
          <cell r="V94" t="str">
            <v>LDB</v>
          </cell>
          <cell r="W94">
            <v>0</v>
          </cell>
          <cell r="X94" t="str">
            <v>SHR</v>
          </cell>
          <cell r="Y94">
            <v>0</v>
          </cell>
          <cell r="Z94">
            <v>0</v>
          </cell>
          <cell r="AA94" t="str">
            <v>PYP</v>
          </cell>
          <cell r="AB94" t="str">
            <v xml:space="preserve"> 0000025</v>
          </cell>
          <cell r="AC94" t="str">
            <v>PYL</v>
          </cell>
          <cell r="AD94" t="str">
            <v>004399</v>
          </cell>
          <cell r="AE94" t="str">
            <v>EMP</v>
          </cell>
          <cell r="AF94" t="str">
            <v>28454</v>
          </cell>
          <cell r="AG94" t="str">
            <v>JUL</v>
          </cell>
          <cell r="AH94" t="str">
            <v xml:space="preserve"> 000.00</v>
          </cell>
          <cell r="AI94" t="str">
            <v>BCH</v>
          </cell>
          <cell r="AJ94" t="str">
            <v>979</v>
          </cell>
          <cell r="AK94" t="str">
            <v>CLS</v>
          </cell>
          <cell r="AL94" t="str">
            <v>R437</v>
          </cell>
          <cell r="AM94" t="str">
            <v>DTA</v>
          </cell>
          <cell r="AN94" t="str">
            <v xml:space="preserve"> 00000000000.00</v>
          </cell>
          <cell r="AO94" t="str">
            <v>DTH</v>
          </cell>
          <cell r="AP94" t="str">
            <v xml:space="preserve"> 00000000000.00</v>
          </cell>
          <cell r="AV94" t="str">
            <v>000000000</v>
          </cell>
          <cell r="AW94" t="str">
            <v>000</v>
          </cell>
          <cell r="AX94" t="str">
            <v>00</v>
          </cell>
          <cell r="AY94" t="str">
            <v>0</v>
          </cell>
          <cell r="AZ94" t="str">
            <v>FPL Fibernet</v>
          </cell>
        </row>
        <row r="95">
          <cell r="A95" t="str">
            <v>107100</v>
          </cell>
          <cell r="B95" t="str">
            <v>0399</v>
          </cell>
          <cell r="C95" t="str">
            <v>01066</v>
          </cell>
          <cell r="D95" t="str">
            <v>OMC000</v>
          </cell>
          <cell r="E95" t="str">
            <v>399000</v>
          </cell>
          <cell r="F95" t="str">
            <v>0821</v>
          </cell>
          <cell r="G95" t="str">
            <v>36000</v>
          </cell>
          <cell r="H95" t="str">
            <v>A</v>
          </cell>
          <cell r="I95" t="str">
            <v>00000041</v>
          </cell>
          <cell r="J95">
            <v>95</v>
          </cell>
          <cell r="K95">
            <v>399</v>
          </cell>
          <cell r="L95">
            <v>3218</v>
          </cell>
          <cell r="M95">
            <v>0</v>
          </cell>
          <cell r="N95">
            <v>0</v>
          </cell>
          <cell r="O95">
            <v>0</v>
          </cell>
          <cell r="P95">
            <v>0</v>
          </cell>
          <cell r="Q95" t="str">
            <v>0821</v>
          </cell>
          <cell r="R95" t="str">
            <v>36000</v>
          </cell>
          <cell r="S95" t="str">
            <v>200212</v>
          </cell>
          <cell r="T95" t="str">
            <v>PY42</v>
          </cell>
          <cell r="U95">
            <v>-52.6</v>
          </cell>
          <cell r="V95" t="str">
            <v>LDB</v>
          </cell>
          <cell r="W95">
            <v>0</v>
          </cell>
          <cell r="X95" t="str">
            <v>SHR</v>
          </cell>
          <cell r="Y95">
            <v>0</v>
          </cell>
          <cell r="Z95">
            <v>0</v>
          </cell>
          <cell r="AA95" t="str">
            <v>PYP</v>
          </cell>
          <cell r="AB95" t="str">
            <v xml:space="preserve"> 0000026</v>
          </cell>
          <cell r="AC95" t="str">
            <v>PYL</v>
          </cell>
          <cell r="AD95" t="str">
            <v>004399</v>
          </cell>
          <cell r="AE95" t="str">
            <v>EMP</v>
          </cell>
          <cell r="AF95" t="str">
            <v>28454</v>
          </cell>
          <cell r="AG95" t="str">
            <v>JUL</v>
          </cell>
          <cell r="AH95" t="str">
            <v xml:space="preserve"> 000.00</v>
          </cell>
          <cell r="AI95" t="str">
            <v>BCH</v>
          </cell>
          <cell r="AJ95" t="str">
            <v>979</v>
          </cell>
          <cell r="AK95" t="str">
            <v>CLS</v>
          </cell>
          <cell r="AL95" t="str">
            <v>R437</v>
          </cell>
          <cell r="AM95" t="str">
            <v>DTA</v>
          </cell>
          <cell r="AN95" t="str">
            <v xml:space="preserve"> 00000000000.00</v>
          </cell>
          <cell r="AO95" t="str">
            <v>DTH</v>
          </cell>
          <cell r="AP95" t="str">
            <v xml:space="preserve"> 00000000000.00</v>
          </cell>
          <cell r="AV95" t="str">
            <v>000000000</v>
          </cell>
          <cell r="AW95" t="str">
            <v>000</v>
          </cell>
          <cell r="AX95" t="str">
            <v>00</v>
          </cell>
          <cell r="AY95" t="str">
            <v>0</v>
          </cell>
          <cell r="AZ95" t="str">
            <v>FPL Fibernet</v>
          </cell>
        </row>
        <row r="96">
          <cell r="A96" t="str">
            <v>107100</v>
          </cell>
          <cell r="B96" t="str">
            <v>0399</v>
          </cell>
          <cell r="C96" t="str">
            <v>01066</v>
          </cell>
          <cell r="D96" t="str">
            <v>OMC000</v>
          </cell>
          <cell r="E96" t="str">
            <v>399000</v>
          </cell>
          <cell r="F96" t="str">
            <v>0821</v>
          </cell>
          <cell r="G96" t="str">
            <v>36000</v>
          </cell>
          <cell r="H96" t="str">
            <v>A</v>
          </cell>
          <cell r="I96" t="str">
            <v>00000041</v>
          </cell>
          <cell r="J96">
            <v>95</v>
          </cell>
          <cell r="K96">
            <v>399</v>
          </cell>
          <cell r="L96">
            <v>3218</v>
          </cell>
          <cell r="M96">
            <v>0</v>
          </cell>
          <cell r="N96">
            <v>0</v>
          </cell>
          <cell r="O96">
            <v>0</v>
          </cell>
          <cell r="P96">
            <v>0</v>
          </cell>
          <cell r="Q96" t="str">
            <v>0821</v>
          </cell>
          <cell r="R96" t="str">
            <v>36000</v>
          </cell>
          <cell r="S96" t="str">
            <v>200212</v>
          </cell>
          <cell r="T96" t="str">
            <v>PY42</v>
          </cell>
          <cell r="U96">
            <v>-57.31</v>
          </cell>
          <cell r="V96" t="str">
            <v>LDB</v>
          </cell>
          <cell r="W96">
            <v>0</v>
          </cell>
          <cell r="X96" t="str">
            <v>SHR</v>
          </cell>
          <cell r="Y96">
            <v>0</v>
          </cell>
          <cell r="Z96">
            <v>0</v>
          </cell>
          <cell r="AA96" t="str">
            <v>PYP</v>
          </cell>
          <cell r="AB96" t="str">
            <v xml:space="preserve"> 0000025</v>
          </cell>
          <cell r="AC96" t="str">
            <v>PYL</v>
          </cell>
          <cell r="AD96" t="str">
            <v>004399</v>
          </cell>
          <cell r="AE96" t="str">
            <v>EMP</v>
          </cell>
          <cell r="AF96" t="str">
            <v>27026</v>
          </cell>
          <cell r="AG96" t="str">
            <v>JUL</v>
          </cell>
          <cell r="AH96" t="str">
            <v xml:space="preserve"> 000.00</v>
          </cell>
          <cell r="AI96" t="str">
            <v>BCH</v>
          </cell>
          <cell r="AJ96" t="str">
            <v>979</v>
          </cell>
          <cell r="AK96" t="str">
            <v>CLS</v>
          </cell>
          <cell r="AL96" t="str">
            <v>R445</v>
          </cell>
          <cell r="AM96" t="str">
            <v>DTA</v>
          </cell>
          <cell r="AN96" t="str">
            <v xml:space="preserve"> 00000000000.00</v>
          </cell>
          <cell r="AO96" t="str">
            <v>DTH</v>
          </cell>
          <cell r="AP96" t="str">
            <v xml:space="preserve"> 00000000000.00</v>
          </cell>
          <cell r="AV96" t="str">
            <v>000000000</v>
          </cell>
          <cell r="AW96" t="str">
            <v>000</v>
          </cell>
          <cell r="AX96" t="str">
            <v>00</v>
          </cell>
          <cell r="AY96" t="str">
            <v>0</v>
          </cell>
          <cell r="AZ96" t="str">
            <v>FPL Fibernet</v>
          </cell>
        </row>
        <row r="97">
          <cell r="A97" t="str">
            <v>107100</v>
          </cell>
          <cell r="B97" t="str">
            <v>0399</v>
          </cell>
          <cell r="C97" t="str">
            <v>01066</v>
          </cell>
          <cell r="D97" t="str">
            <v>OMC000</v>
          </cell>
          <cell r="E97" t="str">
            <v>399000</v>
          </cell>
          <cell r="F97" t="str">
            <v>0821</v>
          </cell>
          <cell r="G97" t="str">
            <v>36000</v>
          </cell>
          <cell r="H97" t="str">
            <v>A</v>
          </cell>
          <cell r="I97" t="str">
            <v>00000041</v>
          </cell>
          <cell r="J97">
            <v>95</v>
          </cell>
          <cell r="K97">
            <v>399</v>
          </cell>
          <cell r="L97">
            <v>3218</v>
          </cell>
          <cell r="M97">
            <v>0</v>
          </cell>
          <cell r="N97">
            <v>0</v>
          </cell>
          <cell r="O97">
            <v>0</v>
          </cell>
          <cell r="P97">
            <v>0</v>
          </cell>
          <cell r="Q97" t="str">
            <v>0821</v>
          </cell>
          <cell r="R97" t="str">
            <v>36000</v>
          </cell>
          <cell r="S97" t="str">
            <v>200212</v>
          </cell>
          <cell r="T97" t="str">
            <v>PY42</v>
          </cell>
          <cell r="U97">
            <v>-57.31</v>
          </cell>
          <cell r="V97" t="str">
            <v>LDB</v>
          </cell>
          <cell r="W97">
            <v>0</v>
          </cell>
          <cell r="X97" t="str">
            <v>SHR</v>
          </cell>
          <cell r="Y97">
            <v>0</v>
          </cell>
          <cell r="Z97">
            <v>0</v>
          </cell>
          <cell r="AA97" t="str">
            <v>PYP</v>
          </cell>
          <cell r="AB97" t="str">
            <v xml:space="preserve"> 0000026</v>
          </cell>
          <cell r="AC97" t="str">
            <v>PYL</v>
          </cell>
          <cell r="AD97" t="str">
            <v>004399</v>
          </cell>
          <cell r="AE97" t="str">
            <v>EMP</v>
          </cell>
          <cell r="AF97" t="str">
            <v>27026</v>
          </cell>
          <cell r="AG97" t="str">
            <v>JUL</v>
          </cell>
          <cell r="AH97" t="str">
            <v xml:space="preserve"> 000.00</v>
          </cell>
          <cell r="AI97" t="str">
            <v>BCH</v>
          </cell>
          <cell r="AJ97" t="str">
            <v>979</v>
          </cell>
          <cell r="AK97" t="str">
            <v>CLS</v>
          </cell>
          <cell r="AL97" t="str">
            <v>R445</v>
          </cell>
          <cell r="AM97" t="str">
            <v>DTA</v>
          </cell>
          <cell r="AN97" t="str">
            <v xml:space="preserve"> 00000000000.00</v>
          </cell>
          <cell r="AO97" t="str">
            <v>DTH</v>
          </cell>
          <cell r="AP97" t="str">
            <v xml:space="preserve"> 00000000000.00</v>
          </cell>
          <cell r="AV97" t="str">
            <v>000000000</v>
          </cell>
          <cell r="AW97" t="str">
            <v>000</v>
          </cell>
          <cell r="AX97" t="str">
            <v>00</v>
          </cell>
          <cell r="AY97" t="str">
            <v>0</v>
          </cell>
          <cell r="AZ97" t="str">
            <v>FPL Fibernet</v>
          </cell>
        </row>
        <row r="98">
          <cell r="A98" t="str">
            <v>107100</v>
          </cell>
          <cell r="B98" t="str">
            <v>0399</v>
          </cell>
          <cell r="C98" t="str">
            <v>01066</v>
          </cell>
          <cell r="D98" t="str">
            <v>OMC000</v>
          </cell>
          <cell r="E98" t="str">
            <v>399000</v>
          </cell>
          <cell r="F98" t="str">
            <v>0821</v>
          </cell>
          <cell r="G98" t="str">
            <v>36000</v>
          </cell>
          <cell r="H98" t="str">
            <v>A</v>
          </cell>
          <cell r="I98" t="str">
            <v>00000041</v>
          </cell>
          <cell r="J98">
            <v>95</v>
          </cell>
          <cell r="K98">
            <v>399</v>
          </cell>
          <cell r="L98">
            <v>3218</v>
          </cell>
          <cell r="M98">
            <v>0</v>
          </cell>
          <cell r="N98">
            <v>0</v>
          </cell>
          <cell r="O98">
            <v>0</v>
          </cell>
          <cell r="P98">
            <v>0</v>
          </cell>
          <cell r="Q98" t="str">
            <v>0821</v>
          </cell>
          <cell r="R98" t="str">
            <v>36000</v>
          </cell>
          <cell r="S98" t="str">
            <v>200212</v>
          </cell>
          <cell r="T98" t="str">
            <v>PY42</v>
          </cell>
          <cell r="U98">
            <v>-83.36</v>
          </cell>
          <cell r="V98" t="str">
            <v>LDB</v>
          </cell>
          <cell r="W98">
            <v>0</v>
          </cell>
          <cell r="X98" t="str">
            <v>SHR</v>
          </cell>
          <cell r="Y98">
            <v>0</v>
          </cell>
          <cell r="Z98">
            <v>0</v>
          </cell>
          <cell r="AA98" t="str">
            <v>PYP</v>
          </cell>
          <cell r="AB98" t="str">
            <v xml:space="preserve"> 0000025</v>
          </cell>
          <cell r="AC98" t="str">
            <v>PYL</v>
          </cell>
          <cell r="AD98" t="str">
            <v>003054</v>
          </cell>
          <cell r="AE98" t="str">
            <v>EMP</v>
          </cell>
          <cell r="AF98" t="str">
            <v>04875</v>
          </cell>
          <cell r="AG98" t="str">
            <v>JUL</v>
          </cell>
          <cell r="AH98" t="str">
            <v xml:space="preserve"> 000.00</v>
          </cell>
          <cell r="AI98" t="str">
            <v>BCH</v>
          </cell>
          <cell r="AJ98" t="str">
            <v>979</v>
          </cell>
          <cell r="AK98" t="str">
            <v>CLS</v>
          </cell>
          <cell r="AL98" t="str">
            <v>R447</v>
          </cell>
          <cell r="AM98" t="str">
            <v>DTA</v>
          </cell>
          <cell r="AN98" t="str">
            <v xml:space="preserve"> 00000000000.00</v>
          </cell>
          <cell r="AO98" t="str">
            <v>DTH</v>
          </cell>
          <cell r="AP98" t="str">
            <v xml:space="preserve"> 00000000000.00</v>
          </cell>
          <cell r="AV98" t="str">
            <v>000000000</v>
          </cell>
          <cell r="AW98" t="str">
            <v>000</v>
          </cell>
          <cell r="AX98" t="str">
            <v>00</v>
          </cell>
          <cell r="AY98" t="str">
            <v>0</v>
          </cell>
          <cell r="AZ98" t="str">
            <v>FPL Fibernet</v>
          </cell>
        </row>
        <row r="99">
          <cell r="A99" t="str">
            <v>107100</v>
          </cell>
          <cell r="B99" t="str">
            <v>0399</v>
          </cell>
          <cell r="C99" t="str">
            <v>01066</v>
          </cell>
          <cell r="D99" t="str">
            <v>OMC000</v>
          </cell>
          <cell r="E99" t="str">
            <v>399000</v>
          </cell>
          <cell r="F99" t="str">
            <v>0821</v>
          </cell>
          <cell r="G99" t="str">
            <v>36000</v>
          </cell>
          <cell r="H99" t="str">
            <v>A</v>
          </cell>
          <cell r="I99" t="str">
            <v>00000041</v>
          </cell>
          <cell r="J99">
            <v>95</v>
          </cell>
          <cell r="K99">
            <v>399</v>
          </cell>
          <cell r="L99">
            <v>3218</v>
          </cell>
          <cell r="M99">
            <v>0</v>
          </cell>
          <cell r="N99">
            <v>0</v>
          </cell>
          <cell r="O99">
            <v>0</v>
          </cell>
          <cell r="P99">
            <v>0</v>
          </cell>
          <cell r="Q99" t="str">
            <v>0821</v>
          </cell>
          <cell r="R99" t="str">
            <v>36000</v>
          </cell>
          <cell r="S99" t="str">
            <v>200212</v>
          </cell>
          <cell r="T99" t="str">
            <v>PY42</v>
          </cell>
          <cell r="U99">
            <v>-83.36</v>
          </cell>
          <cell r="V99" t="str">
            <v>LDB</v>
          </cell>
          <cell r="W99">
            <v>0</v>
          </cell>
          <cell r="X99" t="str">
            <v>SHR</v>
          </cell>
          <cell r="Y99">
            <v>0</v>
          </cell>
          <cell r="Z99">
            <v>0</v>
          </cell>
          <cell r="AA99" t="str">
            <v>PYP</v>
          </cell>
          <cell r="AB99" t="str">
            <v xml:space="preserve"> 0000026</v>
          </cell>
          <cell r="AC99" t="str">
            <v>PYL</v>
          </cell>
          <cell r="AD99" t="str">
            <v>003054</v>
          </cell>
          <cell r="AE99" t="str">
            <v>EMP</v>
          </cell>
          <cell r="AF99" t="str">
            <v>04875</v>
          </cell>
          <cell r="AG99" t="str">
            <v>JUL</v>
          </cell>
          <cell r="AH99" t="str">
            <v xml:space="preserve"> 000.00</v>
          </cell>
          <cell r="AI99" t="str">
            <v>BCH</v>
          </cell>
          <cell r="AJ99" t="str">
            <v>979</v>
          </cell>
          <cell r="AK99" t="str">
            <v>CLS</v>
          </cell>
          <cell r="AL99" t="str">
            <v>R447</v>
          </cell>
          <cell r="AM99" t="str">
            <v>DTA</v>
          </cell>
          <cell r="AN99" t="str">
            <v xml:space="preserve"> 00000000000.00</v>
          </cell>
          <cell r="AO99" t="str">
            <v>DTH</v>
          </cell>
          <cell r="AP99" t="str">
            <v xml:space="preserve"> 00000000000.00</v>
          </cell>
          <cell r="AV99" t="str">
            <v>000000000</v>
          </cell>
          <cell r="AW99" t="str">
            <v>000</v>
          </cell>
          <cell r="AX99" t="str">
            <v>00</v>
          </cell>
          <cell r="AY99" t="str">
            <v>0</v>
          </cell>
          <cell r="AZ99" t="str">
            <v>FPL Fibernet</v>
          </cell>
        </row>
        <row r="100">
          <cell r="A100" t="str">
            <v>107100</v>
          </cell>
          <cell r="B100" t="str">
            <v>0399</v>
          </cell>
          <cell r="C100" t="str">
            <v>01066</v>
          </cell>
          <cell r="D100" t="str">
            <v>OMC000</v>
          </cell>
          <cell r="E100" t="str">
            <v>399000</v>
          </cell>
          <cell r="F100" t="str">
            <v>0901</v>
          </cell>
          <cell r="G100" t="str">
            <v>52450</v>
          </cell>
          <cell r="H100" t="str">
            <v>A</v>
          </cell>
          <cell r="I100" t="str">
            <v>00000041</v>
          </cell>
          <cell r="J100">
            <v>95</v>
          </cell>
          <cell r="K100">
            <v>399</v>
          </cell>
          <cell r="L100">
            <v>3218</v>
          </cell>
          <cell r="M100">
            <v>0</v>
          </cell>
          <cell r="N100">
            <v>0</v>
          </cell>
          <cell r="O100">
            <v>0</v>
          </cell>
          <cell r="P100">
            <v>0</v>
          </cell>
          <cell r="Q100" t="str">
            <v>0901</v>
          </cell>
          <cell r="R100" t="str">
            <v>52450</v>
          </cell>
          <cell r="S100" t="str">
            <v>200212</v>
          </cell>
          <cell r="T100" t="str">
            <v>SA01</v>
          </cell>
          <cell r="U100">
            <v>15</v>
          </cell>
          <cell r="W100">
            <v>0</v>
          </cell>
          <cell r="Y100">
            <v>0</v>
          </cell>
          <cell r="Z100">
            <v>0</v>
          </cell>
          <cell r="AA100" t="str">
            <v>BCH</v>
          </cell>
          <cell r="AB100" t="str">
            <v>450002361</v>
          </cell>
          <cell r="AC100" t="str">
            <v>PO#</v>
          </cell>
          <cell r="AE100" t="str">
            <v>S/R</v>
          </cell>
          <cell r="AI100" t="str">
            <v>PYN</v>
          </cell>
          <cell r="AJ100" t="str">
            <v>LOPEZ-GUERRERO A</v>
          </cell>
          <cell r="AK100" t="str">
            <v>VND</v>
          </cell>
          <cell r="AL100" t="str">
            <v>592927026</v>
          </cell>
          <cell r="AM100" t="str">
            <v>FAC</v>
          </cell>
          <cell r="AN100" t="str">
            <v>000</v>
          </cell>
          <cell r="AQ100" t="str">
            <v>NVD</v>
          </cell>
          <cell r="AR100" t="str">
            <v>2002-12-</v>
          </cell>
          <cell r="AU100" t="str">
            <v>A LOPEZ MEALS       LOPEZ-GUERRERO A    1900003484</v>
          </cell>
          <cell r="AV100" t="str">
            <v>WF-BATCH</v>
          </cell>
          <cell r="AW100" t="str">
            <v>000</v>
          </cell>
          <cell r="AX100" t="str">
            <v>00</v>
          </cell>
          <cell r="AY100" t="str">
            <v>0</v>
          </cell>
          <cell r="AZ100" t="str">
            <v>FPL Fibernet</v>
          </cell>
        </row>
        <row r="101">
          <cell r="A101" t="str">
            <v>107100</v>
          </cell>
          <cell r="B101" t="str">
            <v>0399</v>
          </cell>
          <cell r="C101" t="str">
            <v>01066</v>
          </cell>
          <cell r="D101" t="str">
            <v>OMC000</v>
          </cell>
          <cell r="E101" t="str">
            <v>399000</v>
          </cell>
          <cell r="F101" t="str">
            <v>0901</v>
          </cell>
          <cell r="G101" t="str">
            <v>52450</v>
          </cell>
          <cell r="H101" t="str">
            <v>A</v>
          </cell>
          <cell r="I101" t="str">
            <v>00000041</v>
          </cell>
          <cell r="J101">
            <v>95</v>
          </cell>
          <cell r="K101">
            <v>399</v>
          </cell>
          <cell r="L101">
            <v>3218</v>
          </cell>
          <cell r="M101">
            <v>0</v>
          </cell>
          <cell r="N101">
            <v>0</v>
          </cell>
          <cell r="O101">
            <v>0</v>
          </cell>
          <cell r="P101">
            <v>0</v>
          </cell>
          <cell r="Q101" t="str">
            <v>0901</v>
          </cell>
          <cell r="R101" t="str">
            <v>52450</v>
          </cell>
          <cell r="S101" t="str">
            <v>200212</v>
          </cell>
          <cell r="T101" t="str">
            <v>SA01</v>
          </cell>
          <cell r="U101">
            <v>116.8</v>
          </cell>
          <cell r="W101">
            <v>0</v>
          </cell>
          <cell r="Y101">
            <v>0</v>
          </cell>
          <cell r="Z101">
            <v>0</v>
          </cell>
          <cell r="AA101" t="str">
            <v>BCH</v>
          </cell>
          <cell r="AB101" t="str">
            <v>450002350</v>
          </cell>
          <cell r="AC101" t="str">
            <v>PO#</v>
          </cell>
          <cell r="AE101" t="str">
            <v>S/R</v>
          </cell>
          <cell r="AI101" t="str">
            <v>PYN</v>
          </cell>
          <cell r="AJ101" t="str">
            <v>WOLFSON L</v>
          </cell>
          <cell r="AK101" t="str">
            <v>VND</v>
          </cell>
          <cell r="AL101" t="str">
            <v>266735412</v>
          </cell>
          <cell r="AM101" t="str">
            <v>FAC</v>
          </cell>
          <cell r="AN101" t="str">
            <v>000</v>
          </cell>
          <cell r="AQ101" t="str">
            <v>NVD</v>
          </cell>
          <cell r="AR101" t="str">
            <v>2002-12-</v>
          </cell>
          <cell r="AU101" t="str">
            <v>L WOLFSON MEALS     WOLFSON L           1900003320</v>
          </cell>
          <cell r="AV101" t="str">
            <v>WF-BATCH</v>
          </cell>
          <cell r="AW101" t="str">
            <v>000</v>
          </cell>
          <cell r="AX101" t="str">
            <v>00</v>
          </cell>
          <cell r="AY101" t="str">
            <v>0</v>
          </cell>
          <cell r="AZ101" t="str">
            <v>FPL Fibernet</v>
          </cell>
        </row>
        <row r="102">
          <cell r="A102" t="str">
            <v>107100</v>
          </cell>
          <cell r="B102" t="str">
            <v>0399</v>
          </cell>
          <cell r="C102" t="str">
            <v>01066</v>
          </cell>
          <cell r="D102" t="str">
            <v>OMC000</v>
          </cell>
          <cell r="E102" t="str">
            <v>399000</v>
          </cell>
          <cell r="F102" t="str">
            <v>0902</v>
          </cell>
          <cell r="G102" t="str">
            <v>52450</v>
          </cell>
          <cell r="H102" t="str">
            <v>A</v>
          </cell>
          <cell r="I102" t="str">
            <v>00000041</v>
          </cell>
          <cell r="J102">
            <v>95</v>
          </cell>
          <cell r="K102">
            <v>399</v>
          </cell>
          <cell r="L102">
            <v>3218</v>
          </cell>
          <cell r="M102">
            <v>0</v>
          </cell>
          <cell r="N102">
            <v>0</v>
          </cell>
          <cell r="O102">
            <v>0</v>
          </cell>
          <cell r="P102">
            <v>0</v>
          </cell>
          <cell r="Q102" t="str">
            <v>0902</v>
          </cell>
          <cell r="R102" t="str">
            <v>52450</v>
          </cell>
          <cell r="S102" t="str">
            <v>200212</v>
          </cell>
          <cell r="T102" t="str">
            <v>SA01</v>
          </cell>
          <cell r="U102">
            <v>126.67</v>
          </cell>
          <cell r="W102">
            <v>0</v>
          </cell>
          <cell r="Y102">
            <v>0</v>
          </cell>
          <cell r="Z102">
            <v>0</v>
          </cell>
          <cell r="AA102" t="str">
            <v>BCH</v>
          </cell>
          <cell r="AB102" t="str">
            <v>450002350</v>
          </cell>
          <cell r="AC102" t="str">
            <v>PO#</v>
          </cell>
          <cell r="AE102" t="str">
            <v>S/R</v>
          </cell>
          <cell r="AI102" t="str">
            <v>PYN</v>
          </cell>
          <cell r="AJ102" t="str">
            <v>WOLFSON L</v>
          </cell>
          <cell r="AK102" t="str">
            <v>VND</v>
          </cell>
          <cell r="AL102" t="str">
            <v>266735412</v>
          </cell>
          <cell r="AM102" t="str">
            <v>FAC</v>
          </cell>
          <cell r="AN102" t="str">
            <v>000</v>
          </cell>
          <cell r="AQ102" t="str">
            <v>NVD</v>
          </cell>
          <cell r="AR102" t="str">
            <v>2002-12-</v>
          </cell>
          <cell r="AU102" t="str">
            <v>L WOLFSON HOTEL     WOLFSON L           1900003320</v>
          </cell>
          <cell r="AV102" t="str">
            <v>WF-BATCH</v>
          </cell>
          <cell r="AW102" t="str">
            <v>000</v>
          </cell>
          <cell r="AX102" t="str">
            <v>00</v>
          </cell>
          <cell r="AY102" t="str">
            <v>0</v>
          </cell>
          <cell r="AZ102" t="str">
            <v>FPL Fibernet</v>
          </cell>
        </row>
        <row r="103">
          <cell r="A103" t="str">
            <v>107100</v>
          </cell>
          <cell r="B103" t="str">
            <v>0399</v>
          </cell>
          <cell r="C103" t="str">
            <v>01066</v>
          </cell>
          <cell r="D103" t="str">
            <v>OMC000</v>
          </cell>
          <cell r="E103" t="str">
            <v>399000</v>
          </cell>
          <cell r="F103" t="str">
            <v>0903</v>
          </cell>
          <cell r="G103" t="str">
            <v>52450</v>
          </cell>
          <cell r="H103" t="str">
            <v>A</v>
          </cell>
          <cell r="I103" t="str">
            <v>00000041</v>
          </cell>
          <cell r="J103">
            <v>95</v>
          </cell>
          <cell r="K103">
            <v>399</v>
          </cell>
          <cell r="L103">
            <v>3218</v>
          </cell>
          <cell r="M103">
            <v>0</v>
          </cell>
          <cell r="N103">
            <v>0</v>
          </cell>
          <cell r="O103">
            <v>0</v>
          </cell>
          <cell r="P103">
            <v>0</v>
          </cell>
          <cell r="Q103" t="str">
            <v>0903</v>
          </cell>
          <cell r="R103" t="str">
            <v>52450</v>
          </cell>
          <cell r="S103" t="str">
            <v>200212</v>
          </cell>
          <cell r="T103" t="str">
            <v>SA01</v>
          </cell>
          <cell r="U103">
            <v>5.5</v>
          </cell>
          <cell r="W103">
            <v>0</v>
          </cell>
          <cell r="Y103">
            <v>0</v>
          </cell>
          <cell r="Z103">
            <v>0</v>
          </cell>
          <cell r="AA103" t="str">
            <v>BCH</v>
          </cell>
          <cell r="AB103" t="str">
            <v>450002361</v>
          </cell>
          <cell r="AC103" t="str">
            <v>PO#</v>
          </cell>
          <cell r="AE103" t="str">
            <v>S/R</v>
          </cell>
          <cell r="AI103" t="str">
            <v>PYN</v>
          </cell>
          <cell r="AJ103" t="str">
            <v>LOPEZ-GUERRERO A</v>
          </cell>
          <cell r="AK103" t="str">
            <v>VND</v>
          </cell>
          <cell r="AL103" t="str">
            <v>592927026</v>
          </cell>
          <cell r="AM103" t="str">
            <v>FAC</v>
          </cell>
          <cell r="AN103" t="str">
            <v>000</v>
          </cell>
          <cell r="AQ103" t="str">
            <v>NVD</v>
          </cell>
          <cell r="AR103" t="str">
            <v>2002-12-</v>
          </cell>
          <cell r="AU103" t="str">
            <v>A LOPEZ AIR FARE    LOPEZ-GUERRERO A    1900003484</v>
          </cell>
          <cell r="AV103" t="str">
            <v>WF-BATCH</v>
          </cell>
          <cell r="AW103" t="str">
            <v>000</v>
          </cell>
          <cell r="AX103" t="str">
            <v>00</v>
          </cell>
          <cell r="AY103" t="str">
            <v>0</v>
          </cell>
          <cell r="AZ103" t="str">
            <v>FPL Fibernet</v>
          </cell>
        </row>
        <row r="104">
          <cell r="A104" t="str">
            <v>107100</v>
          </cell>
          <cell r="B104" t="str">
            <v>0399</v>
          </cell>
          <cell r="C104" t="str">
            <v>01066</v>
          </cell>
          <cell r="D104" t="str">
            <v>OMC000</v>
          </cell>
          <cell r="E104" t="str">
            <v>399000</v>
          </cell>
          <cell r="F104" t="str">
            <v>0903</v>
          </cell>
          <cell r="G104" t="str">
            <v>52450</v>
          </cell>
          <cell r="H104" t="str">
            <v>A</v>
          </cell>
          <cell r="I104" t="str">
            <v>00000041</v>
          </cell>
          <cell r="J104">
            <v>95</v>
          </cell>
          <cell r="K104">
            <v>399</v>
          </cell>
          <cell r="L104">
            <v>3218</v>
          </cell>
          <cell r="M104">
            <v>0</v>
          </cell>
          <cell r="N104">
            <v>0</v>
          </cell>
          <cell r="O104">
            <v>0</v>
          </cell>
          <cell r="P104">
            <v>0</v>
          </cell>
          <cell r="Q104" t="str">
            <v>0903</v>
          </cell>
          <cell r="R104" t="str">
            <v>52450</v>
          </cell>
          <cell r="S104" t="str">
            <v>200212</v>
          </cell>
          <cell r="T104" t="str">
            <v>SA01</v>
          </cell>
          <cell r="U104">
            <v>169</v>
          </cell>
          <cell r="W104">
            <v>0</v>
          </cell>
          <cell r="Y104">
            <v>0</v>
          </cell>
          <cell r="Z104">
            <v>0</v>
          </cell>
          <cell r="AA104" t="str">
            <v>BCH</v>
          </cell>
          <cell r="AB104" t="str">
            <v>450002350</v>
          </cell>
          <cell r="AC104" t="str">
            <v>PO#</v>
          </cell>
          <cell r="AE104" t="str">
            <v>S/R</v>
          </cell>
          <cell r="AI104" t="str">
            <v>PYN</v>
          </cell>
          <cell r="AJ104" t="str">
            <v>WOLFSON L</v>
          </cell>
          <cell r="AK104" t="str">
            <v>VND</v>
          </cell>
          <cell r="AL104" t="str">
            <v>266735412</v>
          </cell>
          <cell r="AM104" t="str">
            <v>FAC</v>
          </cell>
          <cell r="AN104" t="str">
            <v>000</v>
          </cell>
          <cell r="AQ104" t="str">
            <v>NVD</v>
          </cell>
          <cell r="AR104" t="str">
            <v>2002-12-</v>
          </cell>
          <cell r="AU104" t="str">
            <v>L WOLFSON AIR FARE  WOLFSON L           1900003320</v>
          </cell>
          <cell r="AV104" t="str">
            <v>WF-BATCH</v>
          </cell>
          <cell r="AW104" t="str">
            <v>000</v>
          </cell>
          <cell r="AX104" t="str">
            <v>00</v>
          </cell>
          <cell r="AY104" t="str">
            <v>0</v>
          </cell>
          <cell r="AZ104" t="str">
            <v>FPL Fibernet</v>
          </cell>
        </row>
        <row r="105">
          <cell r="A105" t="str">
            <v>107100</v>
          </cell>
          <cell r="B105" t="str">
            <v>0382</v>
          </cell>
          <cell r="C105" t="str">
            <v>01066</v>
          </cell>
          <cell r="D105" t="str">
            <v>OMC000</v>
          </cell>
          <cell r="E105" t="str">
            <v>382000</v>
          </cell>
          <cell r="F105" t="str">
            <v>0625</v>
          </cell>
          <cell r="G105" t="str">
            <v>52450</v>
          </cell>
          <cell r="H105" t="str">
            <v>A</v>
          </cell>
          <cell r="I105" t="str">
            <v>00000041</v>
          </cell>
          <cell r="J105">
            <v>95</v>
          </cell>
          <cell r="K105">
            <v>382</v>
          </cell>
          <cell r="L105">
            <v>3219</v>
          </cell>
          <cell r="M105">
            <v>0</v>
          </cell>
          <cell r="N105">
            <v>0</v>
          </cell>
          <cell r="O105">
            <v>0</v>
          </cell>
          <cell r="P105">
            <v>0</v>
          </cell>
          <cell r="Q105" t="str">
            <v>0625</v>
          </cell>
          <cell r="R105" t="str">
            <v>52450</v>
          </cell>
          <cell r="S105" t="str">
            <v>200212</v>
          </cell>
          <cell r="T105" t="str">
            <v>SA01</v>
          </cell>
          <cell r="U105">
            <v>13.78</v>
          </cell>
          <cell r="W105">
            <v>0</v>
          </cell>
          <cell r="Y105">
            <v>0</v>
          </cell>
          <cell r="Z105">
            <v>0</v>
          </cell>
          <cell r="AA105" t="str">
            <v>BCH</v>
          </cell>
          <cell r="AB105" t="str">
            <v>450002350</v>
          </cell>
          <cell r="AC105" t="str">
            <v>PO#</v>
          </cell>
          <cell r="AE105" t="str">
            <v>S/R</v>
          </cell>
          <cell r="AI105" t="str">
            <v>PYN</v>
          </cell>
          <cell r="AJ105" t="str">
            <v>CAJIGAS R C</v>
          </cell>
          <cell r="AK105" t="str">
            <v>VND</v>
          </cell>
          <cell r="AL105" t="str">
            <v>264370702</v>
          </cell>
          <cell r="AM105" t="str">
            <v>FAC</v>
          </cell>
          <cell r="AN105" t="str">
            <v>000</v>
          </cell>
          <cell r="AQ105" t="str">
            <v>NVD</v>
          </cell>
          <cell r="AR105" t="str">
            <v>2002-12-</v>
          </cell>
          <cell r="AU105" t="str">
            <v>R CAJIGAS MISC      CAJIGAS R C         1900003317</v>
          </cell>
          <cell r="AV105" t="str">
            <v>WF-BATCH</v>
          </cell>
          <cell r="AW105" t="str">
            <v>000</v>
          </cell>
          <cell r="AX105" t="str">
            <v>00</v>
          </cell>
          <cell r="AY105" t="str">
            <v>0</v>
          </cell>
          <cell r="AZ105" t="str">
            <v>FPL Fibernet</v>
          </cell>
        </row>
        <row r="106">
          <cell r="A106" t="str">
            <v>107100</v>
          </cell>
          <cell r="B106" t="str">
            <v>0382</v>
          </cell>
          <cell r="C106" t="str">
            <v>01066</v>
          </cell>
          <cell r="D106" t="str">
            <v>OMC000</v>
          </cell>
          <cell r="E106" t="str">
            <v>382000</v>
          </cell>
          <cell r="F106" t="str">
            <v>0629</v>
          </cell>
          <cell r="G106" t="str">
            <v>52450</v>
          </cell>
          <cell r="H106" t="str">
            <v>A</v>
          </cell>
          <cell r="I106" t="str">
            <v>00000041</v>
          </cell>
          <cell r="J106">
            <v>95</v>
          </cell>
          <cell r="K106">
            <v>382</v>
          </cell>
          <cell r="L106">
            <v>3219</v>
          </cell>
          <cell r="M106">
            <v>0</v>
          </cell>
          <cell r="N106">
            <v>0</v>
          </cell>
          <cell r="O106">
            <v>0</v>
          </cell>
          <cell r="P106">
            <v>0</v>
          </cell>
          <cell r="Q106" t="str">
            <v>0629</v>
          </cell>
          <cell r="R106" t="str">
            <v>52450</v>
          </cell>
          <cell r="S106" t="str">
            <v>200212</v>
          </cell>
          <cell r="T106" t="str">
            <v>SA01</v>
          </cell>
          <cell r="U106">
            <v>8.51</v>
          </cell>
          <cell r="W106">
            <v>0</v>
          </cell>
          <cell r="Y106">
            <v>0</v>
          </cell>
          <cell r="Z106">
            <v>0</v>
          </cell>
          <cell r="AA106" t="str">
            <v>BCH</v>
          </cell>
          <cell r="AB106" t="str">
            <v>450002337</v>
          </cell>
          <cell r="AC106" t="str">
            <v>PO#</v>
          </cell>
          <cell r="AE106" t="str">
            <v>S/R</v>
          </cell>
          <cell r="AI106" t="str">
            <v>PYN</v>
          </cell>
          <cell r="AJ106" t="str">
            <v>US BANK NATIONAL ASSOCIAT</v>
          </cell>
          <cell r="AK106" t="str">
            <v>VND</v>
          </cell>
          <cell r="AL106" t="str">
            <v>411881896</v>
          </cell>
          <cell r="AM106" t="str">
            <v>FAC</v>
          </cell>
          <cell r="AN106" t="str">
            <v>000</v>
          </cell>
          <cell r="AQ106" t="str">
            <v>NVD</v>
          </cell>
          <cell r="AR106" t="str">
            <v>2002-09-</v>
          </cell>
          <cell r="AU106" t="str">
            <v>4246044100408099    US BANK NATIONAL ASS1900003263</v>
          </cell>
          <cell r="AV106" t="str">
            <v>WF-BATCH</v>
          </cell>
          <cell r="AW106" t="str">
            <v>000</v>
          </cell>
          <cell r="AX106" t="str">
            <v>00</v>
          </cell>
          <cell r="AY106" t="str">
            <v>0</v>
          </cell>
          <cell r="AZ106" t="str">
            <v>FPL Fibernet</v>
          </cell>
        </row>
        <row r="107">
          <cell r="A107" t="str">
            <v>107100</v>
          </cell>
          <cell r="B107" t="str">
            <v>0382</v>
          </cell>
          <cell r="C107" t="str">
            <v>01066</v>
          </cell>
          <cell r="D107" t="str">
            <v>OMC000</v>
          </cell>
          <cell r="E107" t="str">
            <v>382000</v>
          </cell>
          <cell r="F107" t="str">
            <v>0642</v>
          </cell>
          <cell r="G107" t="str">
            <v>52450</v>
          </cell>
          <cell r="H107" t="str">
            <v>A</v>
          </cell>
          <cell r="I107" t="str">
            <v>00000041</v>
          </cell>
          <cell r="J107">
            <v>95</v>
          </cell>
          <cell r="K107">
            <v>382</v>
          </cell>
          <cell r="L107">
            <v>3219</v>
          </cell>
          <cell r="M107">
            <v>0</v>
          </cell>
          <cell r="N107">
            <v>0</v>
          </cell>
          <cell r="O107">
            <v>0</v>
          </cell>
          <cell r="P107">
            <v>0</v>
          </cell>
          <cell r="Q107" t="str">
            <v>0642</v>
          </cell>
          <cell r="R107" t="str">
            <v>52450</v>
          </cell>
          <cell r="S107" t="str">
            <v>200212</v>
          </cell>
          <cell r="T107" t="str">
            <v>SA01</v>
          </cell>
          <cell r="U107">
            <v>879.45</v>
          </cell>
          <cell r="W107">
            <v>0</v>
          </cell>
          <cell r="Y107">
            <v>0</v>
          </cell>
          <cell r="Z107">
            <v>0</v>
          </cell>
          <cell r="AA107" t="str">
            <v>BCH</v>
          </cell>
          <cell r="AB107" t="str">
            <v>450002338</v>
          </cell>
          <cell r="AC107" t="str">
            <v>PO#</v>
          </cell>
          <cell r="AE107" t="str">
            <v>S/R</v>
          </cell>
          <cell r="AI107" t="str">
            <v>PYN</v>
          </cell>
          <cell r="AJ107" t="str">
            <v>FLORIDA POWER &amp; LIGHT CO</v>
          </cell>
          <cell r="AK107" t="str">
            <v>VND</v>
          </cell>
          <cell r="AL107" t="str">
            <v>590247775</v>
          </cell>
          <cell r="AM107" t="str">
            <v>FAC</v>
          </cell>
          <cell r="AN107" t="str">
            <v>000</v>
          </cell>
          <cell r="AQ107" t="str">
            <v>NVD</v>
          </cell>
          <cell r="AR107" t="str">
            <v>2002-11-</v>
          </cell>
          <cell r="AU107" t="str">
            <v>519873-25401 DEC    FLORIDA POWER &amp; LIGH1900003272</v>
          </cell>
          <cell r="AV107" t="str">
            <v>WF-BATCH</v>
          </cell>
          <cell r="AW107" t="str">
            <v>000</v>
          </cell>
          <cell r="AX107" t="str">
            <v>00</v>
          </cell>
          <cell r="AY107" t="str">
            <v>0</v>
          </cell>
          <cell r="AZ107" t="str">
            <v>FPL Fibernet</v>
          </cell>
        </row>
        <row r="108">
          <cell r="A108" t="str">
            <v>107100</v>
          </cell>
          <cell r="B108" t="str">
            <v>0382</v>
          </cell>
          <cell r="C108" t="str">
            <v>01066</v>
          </cell>
          <cell r="D108" t="str">
            <v>OMC000</v>
          </cell>
          <cell r="E108" t="str">
            <v>382000</v>
          </cell>
          <cell r="F108" t="str">
            <v>0662</v>
          </cell>
          <cell r="G108" t="str">
            <v>52450</v>
          </cell>
          <cell r="H108" t="str">
            <v>A</v>
          </cell>
          <cell r="I108" t="str">
            <v>00000041</v>
          </cell>
          <cell r="J108">
            <v>95</v>
          </cell>
          <cell r="K108">
            <v>382</v>
          </cell>
          <cell r="L108">
            <v>3219</v>
          </cell>
          <cell r="M108">
            <v>0</v>
          </cell>
          <cell r="N108">
            <v>0</v>
          </cell>
          <cell r="O108">
            <v>0</v>
          </cell>
          <cell r="P108">
            <v>0</v>
          </cell>
          <cell r="Q108" t="str">
            <v>0662</v>
          </cell>
          <cell r="R108" t="str">
            <v>52450</v>
          </cell>
          <cell r="S108" t="str">
            <v>200212</v>
          </cell>
          <cell r="T108" t="str">
            <v>SA01</v>
          </cell>
          <cell r="U108">
            <v>55</v>
          </cell>
          <cell r="W108">
            <v>0</v>
          </cell>
          <cell r="Y108">
            <v>0</v>
          </cell>
          <cell r="Z108">
            <v>0</v>
          </cell>
          <cell r="AA108" t="str">
            <v>BCH</v>
          </cell>
          <cell r="AB108" t="str">
            <v>450002351</v>
          </cell>
          <cell r="AC108" t="str">
            <v>PO#</v>
          </cell>
          <cell r="AE108" t="str">
            <v>S/R</v>
          </cell>
          <cell r="AI108" t="str">
            <v>PYN</v>
          </cell>
          <cell r="AJ108" t="str">
            <v>DATA SEARCH NETWORK INC</v>
          </cell>
          <cell r="AK108" t="str">
            <v>VND</v>
          </cell>
          <cell r="AL108" t="str">
            <v>582172465</v>
          </cell>
          <cell r="AM108" t="str">
            <v>FAC</v>
          </cell>
          <cell r="AN108" t="str">
            <v>000</v>
          </cell>
          <cell r="AQ108" t="str">
            <v>NVD</v>
          </cell>
          <cell r="AR108" t="str">
            <v>2002-10-</v>
          </cell>
          <cell r="AU108" t="str">
            <v>INVOICE# 11898      DATA SEARCH NETWORK 1900003358</v>
          </cell>
          <cell r="AV108" t="str">
            <v>WF-BATCH</v>
          </cell>
          <cell r="AW108" t="str">
            <v>000</v>
          </cell>
          <cell r="AX108" t="str">
            <v>00</v>
          </cell>
          <cell r="AY108" t="str">
            <v>0</v>
          </cell>
          <cell r="AZ108" t="str">
            <v>FPL Fibernet</v>
          </cell>
        </row>
        <row r="109">
          <cell r="A109" t="str">
            <v>107100</v>
          </cell>
          <cell r="B109" t="str">
            <v>0382</v>
          </cell>
          <cell r="C109" t="str">
            <v>01066</v>
          </cell>
          <cell r="D109" t="str">
            <v>OMC000</v>
          </cell>
          <cell r="E109" t="str">
            <v>382000</v>
          </cell>
          <cell r="F109" t="str">
            <v>0662</v>
          </cell>
          <cell r="G109" t="str">
            <v>52450</v>
          </cell>
          <cell r="H109" t="str">
            <v>A</v>
          </cell>
          <cell r="I109" t="str">
            <v>00000041</v>
          </cell>
          <cell r="J109">
            <v>95</v>
          </cell>
          <cell r="K109">
            <v>382</v>
          </cell>
          <cell r="L109">
            <v>3219</v>
          </cell>
          <cell r="M109">
            <v>0</v>
          </cell>
          <cell r="N109">
            <v>0</v>
          </cell>
          <cell r="O109">
            <v>0</v>
          </cell>
          <cell r="P109">
            <v>0</v>
          </cell>
          <cell r="Q109" t="str">
            <v>0662</v>
          </cell>
          <cell r="R109" t="str">
            <v>52450</v>
          </cell>
          <cell r="S109" t="str">
            <v>200212</v>
          </cell>
          <cell r="T109" t="str">
            <v>SA01</v>
          </cell>
          <cell r="U109">
            <v>110</v>
          </cell>
          <cell r="W109">
            <v>0</v>
          </cell>
          <cell r="Y109">
            <v>0</v>
          </cell>
          <cell r="Z109">
            <v>0</v>
          </cell>
          <cell r="AA109" t="str">
            <v>BCH</v>
          </cell>
          <cell r="AB109" t="str">
            <v>450002351</v>
          </cell>
          <cell r="AC109" t="str">
            <v>PO#</v>
          </cell>
          <cell r="AE109" t="str">
            <v>S/R</v>
          </cell>
          <cell r="AI109" t="str">
            <v>PYN</v>
          </cell>
          <cell r="AJ109" t="str">
            <v>DATA SEARCH NETWORK INC</v>
          </cell>
          <cell r="AK109" t="str">
            <v>VND</v>
          </cell>
          <cell r="AL109" t="str">
            <v>582172465</v>
          </cell>
          <cell r="AM109" t="str">
            <v>FAC</v>
          </cell>
          <cell r="AN109" t="str">
            <v>000</v>
          </cell>
          <cell r="AQ109" t="str">
            <v>NVD</v>
          </cell>
          <cell r="AR109" t="str">
            <v>2002-10-</v>
          </cell>
          <cell r="AU109" t="str">
            <v>INVOICE# 11867      DATA SEARCH NETWORK 1900003356</v>
          </cell>
          <cell r="AV109" t="str">
            <v>WF-BATCH</v>
          </cell>
          <cell r="AW109" t="str">
            <v>000</v>
          </cell>
          <cell r="AX109" t="str">
            <v>00</v>
          </cell>
          <cell r="AY109" t="str">
            <v>0</v>
          </cell>
          <cell r="AZ109" t="str">
            <v>FPL Fibernet</v>
          </cell>
        </row>
        <row r="110">
          <cell r="A110" t="str">
            <v>107100</v>
          </cell>
          <cell r="B110" t="str">
            <v>0382</v>
          </cell>
          <cell r="C110" t="str">
            <v>01066</v>
          </cell>
          <cell r="D110" t="str">
            <v>OMC000</v>
          </cell>
          <cell r="E110" t="str">
            <v>382000</v>
          </cell>
          <cell r="F110" t="str">
            <v>0662</v>
          </cell>
          <cell r="G110" t="str">
            <v>52450</v>
          </cell>
          <cell r="H110" t="str">
            <v>A</v>
          </cell>
          <cell r="I110" t="str">
            <v>00000041</v>
          </cell>
          <cell r="J110">
            <v>95</v>
          </cell>
          <cell r="K110">
            <v>382</v>
          </cell>
          <cell r="L110">
            <v>3219</v>
          </cell>
          <cell r="M110">
            <v>0</v>
          </cell>
          <cell r="N110">
            <v>0</v>
          </cell>
          <cell r="O110">
            <v>0</v>
          </cell>
          <cell r="P110">
            <v>0</v>
          </cell>
          <cell r="Q110" t="str">
            <v>0662</v>
          </cell>
          <cell r="R110" t="str">
            <v>52450</v>
          </cell>
          <cell r="S110" t="str">
            <v>200212</v>
          </cell>
          <cell r="T110" t="str">
            <v>SA01</v>
          </cell>
          <cell r="U110">
            <v>110</v>
          </cell>
          <cell r="W110">
            <v>0</v>
          </cell>
          <cell r="Y110">
            <v>0</v>
          </cell>
          <cell r="Z110">
            <v>0</v>
          </cell>
          <cell r="AA110" t="str">
            <v>BCH</v>
          </cell>
          <cell r="AB110" t="str">
            <v>450002351</v>
          </cell>
          <cell r="AC110" t="str">
            <v>PO#</v>
          </cell>
          <cell r="AE110" t="str">
            <v>S/R</v>
          </cell>
          <cell r="AI110" t="str">
            <v>PYN</v>
          </cell>
          <cell r="AJ110" t="str">
            <v>DATA SEARCH NETWORK INC</v>
          </cell>
          <cell r="AK110" t="str">
            <v>VND</v>
          </cell>
          <cell r="AL110" t="str">
            <v>582172465</v>
          </cell>
          <cell r="AM110" t="str">
            <v>FAC</v>
          </cell>
          <cell r="AN110" t="str">
            <v>000</v>
          </cell>
          <cell r="AQ110" t="str">
            <v>NVD</v>
          </cell>
          <cell r="AR110" t="str">
            <v>2002-10-</v>
          </cell>
          <cell r="AU110" t="str">
            <v>INVOICE# 11882      DATA SEARCH NETWORK 1900003357</v>
          </cell>
          <cell r="AV110" t="str">
            <v>WF-BATCH</v>
          </cell>
          <cell r="AW110" t="str">
            <v>000</v>
          </cell>
          <cell r="AX110" t="str">
            <v>00</v>
          </cell>
          <cell r="AY110" t="str">
            <v>0</v>
          </cell>
          <cell r="AZ110" t="str">
            <v>FPL Fibernet</v>
          </cell>
        </row>
        <row r="111">
          <cell r="A111" t="str">
            <v>107100</v>
          </cell>
          <cell r="B111" t="str">
            <v>0382</v>
          </cell>
          <cell r="C111" t="str">
            <v>01066</v>
          </cell>
          <cell r="D111" t="str">
            <v>OMC000</v>
          </cell>
          <cell r="E111" t="str">
            <v>382000</v>
          </cell>
          <cell r="F111" t="str">
            <v>0676</v>
          </cell>
          <cell r="G111" t="str">
            <v>52450</v>
          </cell>
          <cell r="H111" t="str">
            <v>A</v>
          </cell>
          <cell r="I111" t="str">
            <v>00000041</v>
          </cell>
          <cell r="J111">
            <v>95</v>
          </cell>
          <cell r="K111">
            <v>382</v>
          </cell>
          <cell r="L111">
            <v>3219</v>
          </cell>
          <cell r="M111">
            <v>0</v>
          </cell>
          <cell r="N111">
            <v>0</v>
          </cell>
          <cell r="O111">
            <v>0</v>
          </cell>
          <cell r="P111">
            <v>0</v>
          </cell>
          <cell r="Q111" t="str">
            <v>0676</v>
          </cell>
          <cell r="R111" t="str">
            <v>52450</v>
          </cell>
          <cell r="S111" t="str">
            <v>200212</v>
          </cell>
          <cell r="T111" t="str">
            <v>SA01</v>
          </cell>
          <cell r="U111">
            <v>278.93</v>
          </cell>
          <cell r="W111">
            <v>0</v>
          </cell>
          <cell r="Y111">
            <v>0</v>
          </cell>
          <cell r="Z111">
            <v>0</v>
          </cell>
          <cell r="AA111" t="str">
            <v>BCH</v>
          </cell>
          <cell r="AB111" t="str">
            <v>450002360</v>
          </cell>
          <cell r="AC111" t="str">
            <v>PO#</v>
          </cell>
          <cell r="AE111" t="str">
            <v>S/R</v>
          </cell>
          <cell r="AI111" t="str">
            <v>PYN</v>
          </cell>
          <cell r="AJ111" t="str">
            <v>TELEPHONE TOOLS OF GEORGI</v>
          </cell>
          <cell r="AK111" t="str">
            <v>VND</v>
          </cell>
          <cell r="AL111" t="str">
            <v>621457597</v>
          </cell>
          <cell r="AM111" t="str">
            <v>FAC</v>
          </cell>
          <cell r="AN111" t="str">
            <v>000</v>
          </cell>
          <cell r="AQ111" t="str">
            <v>NVD</v>
          </cell>
          <cell r="AR111" t="str">
            <v>2002-12-</v>
          </cell>
          <cell r="AU111" t="str">
            <v>INVOICE# 21029      TELEPHONE TOOLS OF G1900003471</v>
          </cell>
          <cell r="AV111" t="str">
            <v>WF-BATCH</v>
          </cell>
          <cell r="AW111" t="str">
            <v>000</v>
          </cell>
          <cell r="AX111" t="str">
            <v>00</v>
          </cell>
          <cell r="AY111" t="str">
            <v>0</v>
          </cell>
          <cell r="AZ111" t="str">
            <v>FPL Fibernet</v>
          </cell>
        </row>
        <row r="112">
          <cell r="A112" t="str">
            <v>107100</v>
          </cell>
          <cell r="B112" t="str">
            <v>0382</v>
          </cell>
          <cell r="C112" t="str">
            <v>01066</v>
          </cell>
          <cell r="D112" t="str">
            <v>OMC000</v>
          </cell>
          <cell r="E112" t="str">
            <v>382000</v>
          </cell>
          <cell r="F112" t="str">
            <v>0695</v>
          </cell>
          <cell r="G112" t="str">
            <v>52450</v>
          </cell>
          <cell r="H112" t="str">
            <v>A</v>
          </cell>
          <cell r="I112" t="str">
            <v>00000041</v>
          </cell>
          <cell r="J112">
            <v>95</v>
          </cell>
          <cell r="K112">
            <v>382</v>
          </cell>
          <cell r="L112">
            <v>3219</v>
          </cell>
          <cell r="M112">
            <v>0</v>
          </cell>
          <cell r="N112">
            <v>0</v>
          </cell>
          <cell r="O112">
            <v>0</v>
          </cell>
          <cell r="P112">
            <v>0</v>
          </cell>
          <cell r="Q112" t="str">
            <v>0695</v>
          </cell>
          <cell r="R112" t="str">
            <v>52450</v>
          </cell>
          <cell r="S112" t="str">
            <v>200212</v>
          </cell>
          <cell r="T112" t="str">
            <v>SA01</v>
          </cell>
          <cell r="U112">
            <v>350</v>
          </cell>
          <cell r="W112">
            <v>0</v>
          </cell>
          <cell r="Y112">
            <v>0</v>
          </cell>
          <cell r="Z112">
            <v>0</v>
          </cell>
          <cell r="AA112" t="str">
            <v>BCH</v>
          </cell>
          <cell r="AB112" t="str">
            <v>450002346</v>
          </cell>
          <cell r="AC112" t="str">
            <v>PO#</v>
          </cell>
          <cell r="AE112" t="str">
            <v>S/R</v>
          </cell>
          <cell r="AI112" t="str">
            <v>PYN</v>
          </cell>
          <cell r="AJ112" t="str">
            <v>FLORIDA EAST COAST RAILWA</v>
          </cell>
          <cell r="AK112" t="str">
            <v>VND</v>
          </cell>
          <cell r="AL112" t="str">
            <v>596001115</v>
          </cell>
          <cell r="AM112" t="str">
            <v>FAC</v>
          </cell>
          <cell r="AN112" t="str">
            <v>000</v>
          </cell>
          <cell r="AQ112" t="str">
            <v>NVD</v>
          </cell>
          <cell r="AR112" t="str">
            <v>2002-12-</v>
          </cell>
          <cell r="AU112" t="str">
            <v>UTILITY CROSSING APPFLORIDA EAST COAST R1900003307</v>
          </cell>
          <cell r="AV112" t="str">
            <v>WF-BATCH</v>
          </cell>
          <cell r="AW112" t="str">
            <v>000</v>
          </cell>
          <cell r="AX112" t="str">
            <v>00</v>
          </cell>
          <cell r="AY112" t="str">
            <v>0</v>
          </cell>
          <cell r="AZ112" t="str">
            <v>FPL Fibernet</v>
          </cell>
        </row>
        <row r="113">
          <cell r="A113" t="str">
            <v>107100</v>
          </cell>
          <cell r="B113" t="str">
            <v>0382</v>
          </cell>
          <cell r="C113" t="str">
            <v>01066</v>
          </cell>
          <cell r="D113" t="str">
            <v>OMC000</v>
          </cell>
          <cell r="E113" t="str">
            <v>382000</v>
          </cell>
          <cell r="F113" t="str">
            <v>0750</v>
          </cell>
          <cell r="G113" t="str">
            <v>36000</v>
          </cell>
          <cell r="H113" t="str">
            <v>A</v>
          </cell>
          <cell r="I113" t="str">
            <v>00000041</v>
          </cell>
          <cell r="J113">
            <v>95</v>
          </cell>
          <cell r="K113">
            <v>382</v>
          </cell>
          <cell r="L113">
            <v>3219</v>
          </cell>
          <cell r="M113">
            <v>0</v>
          </cell>
          <cell r="N113">
            <v>0</v>
          </cell>
          <cell r="O113">
            <v>0</v>
          </cell>
          <cell r="P113">
            <v>0</v>
          </cell>
          <cell r="Q113" t="str">
            <v>0750</v>
          </cell>
          <cell r="R113" t="str">
            <v>36000</v>
          </cell>
          <cell r="S113" t="str">
            <v>200212</v>
          </cell>
          <cell r="T113" t="str">
            <v>PY42</v>
          </cell>
          <cell r="U113">
            <v>18.5</v>
          </cell>
          <cell r="V113" t="str">
            <v>LDB</v>
          </cell>
          <cell r="W113">
            <v>0</v>
          </cell>
          <cell r="X113" t="str">
            <v>SHR</v>
          </cell>
          <cell r="Y113">
            <v>0</v>
          </cell>
          <cell r="Z113">
            <v>0</v>
          </cell>
          <cell r="AA113" t="str">
            <v>PYP</v>
          </cell>
          <cell r="AB113" t="str">
            <v xml:space="preserve"> 0000025</v>
          </cell>
          <cell r="AC113" t="str">
            <v>PYL</v>
          </cell>
          <cell r="AD113" t="str">
            <v>004382</v>
          </cell>
          <cell r="AE113" t="str">
            <v>EMP</v>
          </cell>
          <cell r="AF113" t="str">
            <v>46869</v>
          </cell>
          <cell r="AG113" t="str">
            <v>JUL</v>
          </cell>
          <cell r="AH113" t="str">
            <v xml:space="preserve"> 000.00</v>
          </cell>
          <cell r="AI113" t="str">
            <v>BCH</v>
          </cell>
          <cell r="AJ113" t="str">
            <v>P52</v>
          </cell>
          <cell r="AK113" t="str">
            <v>CLS</v>
          </cell>
          <cell r="AL113" t="str">
            <v>R431</v>
          </cell>
          <cell r="AM113" t="str">
            <v>DTA</v>
          </cell>
          <cell r="AN113" t="str">
            <v xml:space="preserve"> 00000000000.00</v>
          </cell>
          <cell r="AO113" t="str">
            <v>DTH</v>
          </cell>
          <cell r="AP113" t="str">
            <v xml:space="preserve"> 00000000000.00</v>
          </cell>
          <cell r="AV113" t="str">
            <v>000000000</v>
          </cell>
          <cell r="AW113" t="str">
            <v>000</v>
          </cell>
          <cell r="AX113" t="str">
            <v>00</v>
          </cell>
          <cell r="AY113" t="str">
            <v>0</v>
          </cell>
          <cell r="AZ113" t="str">
            <v>FPL Fibernet</v>
          </cell>
        </row>
        <row r="114">
          <cell r="A114" t="str">
            <v>107100</v>
          </cell>
          <cell r="B114" t="str">
            <v>0382</v>
          </cell>
          <cell r="C114" t="str">
            <v>01066</v>
          </cell>
          <cell r="D114" t="str">
            <v>OMC000</v>
          </cell>
          <cell r="E114" t="str">
            <v>382000</v>
          </cell>
          <cell r="F114" t="str">
            <v>0750</v>
          </cell>
          <cell r="G114" t="str">
            <v>36000</v>
          </cell>
          <cell r="H114" t="str">
            <v>A</v>
          </cell>
          <cell r="I114" t="str">
            <v>00000041</v>
          </cell>
          <cell r="J114">
            <v>95</v>
          </cell>
          <cell r="K114">
            <v>382</v>
          </cell>
          <cell r="L114">
            <v>3219</v>
          </cell>
          <cell r="M114">
            <v>0</v>
          </cell>
          <cell r="N114">
            <v>0</v>
          </cell>
          <cell r="O114">
            <v>0</v>
          </cell>
          <cell r="P114">
            <v>0</v>
          </cell>
          <cell r="Q114" t="str">
            <v>0750</v>
          </cell>
          <cell r="R114" t="str">
            <v>36000</v>
          </cell>
          <cell r="S114" t="str">
            <v>200212</v>
          </cell>
          <cell r="T114" t="str">
            <v>PY42</v>
          </cell>
          <cell r="U114">
            <v>18.5</v>
          </cell>
          <cell r="V114" t="str">
            <v>LDB</v>
          </cell>
          <cell r="W114">
            <v>0</v>
          </cell>
          <cell r="X114" t="str">
            <v>SHR</v>
          </cell>
          <cell r="Y114">
            <v>0</v>
          </cell>
          <cell r="Z114">
            <v>0</v>
          </cell>
          <cell r="AA114" t="str">
            <v>PYP</v>
          </cell>
          <cell r="AB114" t="str">
            <v xml:space="preserve"> 0000026</v>
          </cell>
          <cell r="AC114" t="str">
            <v>PYL</v>
          </cell>
          <cell r="AD114" t="str">
            <v>004382</v>
          </cell>
          <cell r="AE114" t="str">
            <v>EMP</v>
          </cell>
          <cell r="AF114" t="str">
            <v>46869</v>
          </cell>
          <cell r="AG114" t="str">
            <v>JUL</v>
          </cell>
          <cell r="AH114" t="str">
            <v xml:space="preserve"> 000.00</v>
          </cell>
          <cell r="AI114" t="str">
            <v>BCH</v>
          </cell>
          <cell r="AJ114" t="str">
            <v>P52</v>
          </cell>
          <cell r="AK114" t="str">
            <v>CLS</v>
          </cell>
          <cell r="AL114" t="str">
            <v>R431</v>
          </cell>
          <cell r="AM114" t="str">
            <v>DTA</v>
          </cell>
          <cell r="AN114" t="str">
            <v xml:space="preserve"> 00000000000.00</v>
          </cell>
          <cell r="AO114" t="str">
            <v>DTH</v>
          </cell>
          <cell r="AP114" t="str">
            <v xml:space="preserve"> 00000000000.00</v>
          </cell>
          <cell r="AV114" t="str">
            <v>000000000</v>
          </cell>
          <cell r="AW114" t="str">
            <v>000</v>
          </cell>
          <cell r="AX114" t="str">
            <v>00</v>
          </cell>
          <cell r="AY114" t="str">
            <v>0</v>
          </cell>
          <cell r="AZ114" t="str">
            <v>FPL Fibernet</v>
          </cell>
        </row>
        <row r="115">
          <cell r="A115" t="str">
            <v>107100</v>
          </cell>
          <cell r="B115" t="str">
            <v>0382</v>
          </cell>
          <cell r="C115" t="str">
            <v>01066</v>
          </cell>
          <cell r="D115" t="str">
            <v>OMC000</v>
          </cell>
          <cell r="E115" t="str">
            <v>382000</v>
          </cell>
          <cell r="F115" t="str">
            <v>0803</v>
          </cell>
          <cell r="G115" t="str">
            <v>36000</v>
          </cell>
          <cell r="H115" t="str">
            <v>A</v>
          </cell>
          <cell r="I115" t="str">
            <v>00000041</v>
          </cell>
          <cell r="J115">
            <v>95</v>
          </cell>
          <cell r="K115">
            <v>382</v>
          </cell>
          <cell r="L115">
            <v>3219</v>
          </cell>
          <cell r="M115">
            <v>0</v>
          </cell>
          <cell r="N115">
            <v>0</v>
          </cell>
          <cell r="O115">
            <v>0</v>
          </cell>
          <cell r="P115">
            <v>0</v>
          </cell>
          <cell r="Q115" t="str">
            <v>0803</v>
          </cell>
          <cell r="R115" t="str">
            <v>36000</v>
          </cell>
          <cell r="S115" t="str">
            <v>200212</v>
          </cell>
          <cell r="T115" t="str">
            <v>PY42</v>
          </cell>
          <cell r="U115">
            <v>37.5</v>
          </cell>
          <cell r="V115" t="str">
            <v>LDB</v>
          </cell>
          <cell r="W115">
            <v>0</v>
          </cell>
          <cell r="X115" t="str">
            <v>SHR</v>
          </cell>
          <cell r="Y115">
            <v>1</v>
          </cell>
          <cell r="Z115">
            <v>1</v>
          </cell>
          <cell r="AA115" t="str">
            <v>PYP</v>
          </cell>
          <cell r="AB115" t="str">
            <v xml:space="preserve"> 0000025</v>
          </cell>
          <cell r="AC115" t="str">
            <v>PYL</v>
          </cell>
          <cell r="AD115" t="str">
            <v>004382</v>
          </cell>
          <cell r="AE115" t="str">
            <v>EMP</v>
          </cell>
          <cell r="AF115" t="str">
            <v>29440</v>
          </cell>
          <cell r="AG115" t="str">
            <v>JUL</v>
          </cell>
          <cell r="AH115" t="str">
            <v xml:space="preserve"> 000.00</v>
          </cell>
          <cell r="AI115" t="str">
            <v>BCH</v>
          </cell>
          <cell r="AJ115" t="str">
            <v>500</v>
          </cell>
          <cell r="AK115" t="str">
            <v>CLS</v>
          </cell>
          <cell r="AL115" t="str">
            <v>R449</v>
          </cell>
          <cell r="AM115" t="str">
            <v>DTA</v>
          </cell>
          <cell r="AN115" t="str">
            <v xml:space="preserve"> 00000000000.00</v>
          </cell>
          <cell r="AO115" t="str">
            <v>DTH</v>
          </cell>
          <cell r="AP115" t="str">
            <v xml:space="preserve"> 00000000000.00</v>
          </cell>
          <cell r="AV115" t="str">
            <v>000000000</v>
          </cell>
          <cell r="AW115" t="str">
            <v>000</v>
          </cell>
          <cell r="AX115" t="str">
            <v>00</v>
          </cell>
          <cell r="AY115" t="str">
            <v>0</v>
          </cell>
          <cell r="AZ115" t="str">
            <v>FPL Fibernet</v>
          </cell>
        </row>
        <row r="116">
          <cell r="A116" t="str">
            <v>107100</v>
          </cell>
          <cell r="B116" t="str">
            <v>0382</v>
          </cell>
          <cell r="C116" t="str">
            <v>01066</v>
          </cell>
          <cell r="D116" t="str">
            <v>OMC000</v>
          </cell>
          <cell r="E116" t="str">
            <v>382000</v>
          </cell>
          <cell r="F116" t="str">
            <v>0803</v>
          </cell>
          <cell r="G116" t="str">
            <v>36000</v>
          </cell>
          <cell r="H116" t="str">
            <v>A</v>
          </cell>
          <cell r="I116" t="str">
            <v>00000041</v>
          </cell>
          <cell r="J116">
            <v>95</v>
          </cell>
          <cell r="K116">
            <v>382</v>
          </cell>
          <cell r="L116">
            <v>3219</v>
          </cell>
          <cell r="M116">
            <v>0</v>
          </cell>
          <cell r="N116">
            <v>0</v>
          </cell>
          <cell r="O116">
            <v>0</v>
          </cell>
          <cell r="P116">
            <v>0</v>
          </cell>
          <cell r="Q116" t="str">
            <v>0803</v>
          </cell>
          <cell r="R116" t="str">
            <v>36000</v>
          </cell>
          <cell r="S116" t="str">
            <v>200212</v>
          </cell>
          <cell r="T116" t="str">
            <v>PY42</v>
          </cell>
          <cell r="U116">
            <v>146.15</v>
          </cell>
          <cell r="V116" t="str">
            <v>LDB</v>
          </cell>
          <cell r="W116">
            <v>0</v>
          </cell>
          <cell r="X116" t="str">
            <v>SHR</v>
          </cell>
          <cell r="Y116">
            <v>4</v>
          </cell>
          <cell r="Z116">
            <v>4</v>
          </cell>
          <cell r="AA116" t="str">
            <v>PYP</v>
          </cell>
          <cell r="AB116" t="str">
            <v xml:space="preserve"> 0000026</v>
          </cell>
          <cell r="AC116" t="str">
            <v>PYL</v>
          </cell>
          <cell r="AD116" t="str">
            <v>004382</v>
          </cell>
          <cell r="AE116" t="str">
            <v>EMP</v>
          </cell>
          <cell r="AF116" t="str">
            <v>90017</v>
          </cell>
          <cell r="AG116" t="str">
            <v>JUL</v>
          </cell>
          <cell r="AH116" t="str">
            <v xml:space="preserve"> 000.00</v>
          </cell>
          <cell r="AI116" t="str">
            <v>BCH</v>
          </cell>
          <cell r="AJ116" t="str">
            <v>500</v>
          </cell>
          <cell r="AK116" t="str">
            <v>CLS</v>
          </cell>
          <cell r="AL116" t="str">
            <v>R449</v>
          </cell>
          <cell r="AM116" t="str">
            <v>DTA</v>
          </cell>
          <cell r="AN116" t="str">
            <v xml:space="preserve"> 00000000000.00</v>
          </cell>
          <cell r="AO116" t="str">
            <v>DTH</v>
          </cell>
          <cell r="AP116" t="str">
            <v xml:space="preserve"> 00000000000.00</v>
          </cell>
          <cell r="AV116" t="str">
            <v>000000000</v>
          </cell>
          <cell r="AW116" t="str">
            <v>000</v>
          </cell>
          <cell r="AX116" t="str">
            <v>00</v>
          </cell>
          <cell r="AY116" t="str">
            <v>0</v>
          </cell>
          <cell r="AZ116" t="str">
            <v>FPL Fibernet</v>
          </cell>
        </row>
        <row r="117">
          <cell r="A117" t="str">
            <v>107100</v>
          </cell>
          <cell r="B117" t="str">
            <v>0382</v>
          </cell>
          <cell r="C117" t="str">
            <v>01066</v>
          </cell>
          <cell r="D117" t="str">
            <v>OMC000</v>
          </cell>
          <cell r="E117" t="str">
            <v>382000</v>
          </cell>
          <cell r="F117" t="str">
            <v>0803</v>
          </cell>
          <cell r="G117" t="str">
            <v>36000</v>
          </cell>
          <cell r="H117" t="str">
            <v>A</v>
          </cell>
          <cell r="I117" t="str">
            <v>00000041</v>
          </cell>
          <cell r="J117">
            <v>95</v>
          </cell>
          <cell r="K117">
            <v>382</v>
          </cell>
          <cell r="L117">
            <v>3219</v>
          </cell>
          <cell r="M117">
            <v>0</v>
          </cell>
          <cell r="N117">
            <v>0</v>
          </cell>
          <cell r="O117">
            <v>0</v>
          </cell>
          <cell r="P117">
            <v>0</v>
          </cell>
          <cell r="Q117" t="str">
            <v>0803</v>
          </cell>
          <cell r="R117" t="str">
            <v>36000</v>
          </cell>
          <cell r="S117" t="str">
            <v>200212</v>
          </cell>
          <cell r="T117" t="str">
            <v>PY42</v>
          </cell>
          <cell r="U117">
            <v>429.6</v>
          </cell>
          <cell r="V117" t="str">
            <v>LDB</v>
          </cell>
          <cell r="W117">
            <v>0</v>
          </cell>
          <cell r="X117" t="str">
            <v>SHR</v>
          </cell>
          <cell r="Y117">
            <v>12</v>
          </cell>
          <cell r="Z117">
            <v>12</v>
          </cell>
          <cell r="AA117" t="str">
            <v>PYP</v>
          </cell>
          <cell r="AB117" t="str">
            <v xml:space="preserve"> 0000026</v>
          </cell>
          <cell r="AC117" t="str">
            <v>PYL</v>
          </cell>
          <cell r="AD117" t="str">
            <v>004382</v>
          </cell>
          <cell r="AE117" t="str">
            <v>EMP</v>
          </cell>
          <cell r="AF117" t="str">
            <v>46869</v>
          </cell>
          <cell r="AG117" t="str">
            <v>JUL</v>
          </cell>
          <cell r="AH117" t="str">
            <v xml:space="preserve"> 000.00</v>
          </cell>
          <cell r="AI117" t="str">
            <v>BCH</v>
          </cell>
          <cell r="AJ117" t="str">
            <v>500</v>
          </cell>
          <cell r="AK117" t="str">
            <v>CLS</v>
          </cell>
          <cell r="AL117" t="str">
            <v>R431</v>
          </cell>
          <cell r="AM117" t="str">
            <v>DTA</v>
          </cell>
          <cell r="AN117" t="str">
            <v xml:space="preserve"> 00000000000.00</v>
          </cell>
          <cell r="AO117" t="str">
            <v>DTH</v>
          </cell>
          <cell r="AP117" t="str">
            <v xml:space="preserve"> 00000000000.00</v>
          </cell>
          <cell r="AV117" t="str">
            <v>000000000</v>
          </cell>
          <cell r="AW117" t="str">
            <v>000</v>
          </cell>
          <cell r="AX117" t="str">
            <v>00</v>
          </cell>
          <cell r="AY117" t="str">
            <v>0</v>
          </cell>
          <cell r="AZ117" t="str">
            <v>FPL Fibernet</v>
          </cell>
        </row>
        <row r="118">
          <cell r="A118" t="str">
            <v>107100</v>
          </cell>
          <cell r="B118" t="str">
            <v>0382</v>
          </cell>
          <cell r="C118" t="str">
            <v>01066</v>
          </cell>
          <cell r="D118" t="str">
            <v>OMC000</v>
          </cell>
          <cell r="E118" t="str">
            <v>382000</v>
          </cell>
          <cell r="F118" t="str">
            <v>0803</v>
          </cell>
          <cell r="G118" t="str">
            <v>36000</v>
          </cell>
          <cell r="H118" t="str">
            <v>A</v>
          </cell>
          <cell r="I118" t="str">
            <v>00000041</v>
          </cell>
          <cell r="J118">
            <v>95</v>
          </cell>
          <cell r="K118">
            <v>382</v>
          </cell>
          <cell r="L118">
            <v>3219</v>
          </cell>
          <cell r="M118">
            <v>0</v>
          </cell>
          <cell r="N118">
            <v>0</v>
          </cell>
          <cell r="O118">
            <v>0</v>
          </cell>
          <cell r="P118">
            <v>0</v>
          </cell>
          <cell r="Q118" t="str">
            <v>0803</v>
          </cell>
          <cell r="R118" t="str">
            <v>36000</v>
          </cell>
          <cell r="S118" t="str">
            <v>200212</v>
          </cell>
          <cell r="T118" t="str">
            <v>PY42</v>
          </cell>
          <cell r="U118">
            <v>876.91</v>
          </cell>
          <cell r="V118" t="str">
            <v>LDB</v>
          </cell>
          <cell r="W118">
            <v>0</v>
          </cell>
          <cell r="X118" t="str">
            <v>SHR</v>
          </cell>
          <cell r="Y118">
            <v>24</v>
          </cell>
          <cell r="Z118">
            <v>24</v>
          </cell>
          <cell r="AA118" t="str">
            <v>PYP</v>
          </cell>
          <cell r="AB118" t="str">
            <v xml:space="preserve"> 0000025</v>
          </cell>
          <cell r="AC118" t="str">
            <v>PYL</v>
          </cell>
          <cell r="AD118" t="str">
            <v>004382</v>
          </cell>
          <cell r="AE118" t="str">
            <v>EMP</v>
          </cell>
          <cell r="AF118" t="str">
            <v>90017</v>
          </cell>
          <cell r="AG118" t="str">
            <v>JUL</v>
          </cell>
          <cell r="AH118" t="str">
            <v xml:space="preserve"> 000.00</v>
          </cell>
          <cell r="AI118" t="str">
            <v>BCH</v>
          </cell>
          <cell r="AJ118" t="str">
            <v>801</v>
          </cell>
          <cell r="AK118" t="str">
            <v>CLS</v>
          </cell>
          <cell r="AL118" t="str">
            <v>R449</v>
          </cell>
          <cell r="AM118" t="str">
            <v>DTA</v>
          </cell>
          <cell r="AN118" t="str">
            <v xml:space="preserve"> 00000000000.00</v>
          </cell>
          <cell r="AO118" t="str">
            <v>DTH</v>
          </cell>
          <cell r="AP118" t="str">
            <v xml:space="preserve"> 00000000000.00</v>
          </cell>
          <cell r="AV118" t="str">
            <v>000000000</v>
          </cell>
          <cell r="AW118" t="str">
            <v>000</v>
          </cell>
          <cell r="AX118" t="str">
            <v>00</v>
          </cell>
          <cell r="AY118" t="str">
            <v>0</v>
          </cell>
          <cell r="AZ118" t="str">
            <v>FPL Fibernet</v>
          </cell>
        </row>
        <row r="119">
          <cell r="A119" t="str">
            <v>107100</v>
          </cell>
          <cell r="B119" t="str">
            <v>0382</v>
          </cell>
          <cell r="C119" t="str">
            <v>01066</v>
          </cell>
          <cell r="D119" t="str">
            <v>OMC000</v>
          </cell>
          <cell r="E119" t="str">
            <v>382000</v>
          </cell>
          <cell r="F119" t="str">
            <v>0803</v>
          </cell>
          <cell r="G119" t="str">
            <v>36000</v>
          </cell>
          <cell r="H119" t="str">
            <v>A</v>
          </cell>
          <cell r="I119" t="str">
            <v>00000041</v>
          </cell>
          <cell r="J119">
            <v>95</v>
          </cell>
          <cell r="K119">
            <v>382</v>
          </cell>
          <cell r="L119">
            <v>3219</v>
          </cell>
          <cell r="M119">
            <v>0</v>
          </cell>
          <cell r="N119">
            <v>0</v>
          </cell>
          <cell r="O119">
            <v>0</v>
          </cell>
          <cell r="P119">
            <v>0</v>
          </cell>
          <cell r="Q119" t="str">
            <v>0803</v>
          </cell>
          <cell r="R119" t="str">
            <v>36000</v>
          </cell>
          <cell r="S119" t="str">
            <v>200212</v>
          </cell>
          <cell r="T119" t="str">
            <v>PY42</v>
          </cell>
          <cell r="U119">
            <v>900</v>
          </cell>
          <cell r="V119" t="str">
            <v>LDB</v>
          </cell>
          <cell r="W119">
            <v>0</v>
          </cell>
          <cell r="X119" t="str">
            <v>SHR</v>
          </cell>
          <cell r="Y119">
            <v>24</v>
          </cell>
          <cell r="Z119">
            <v>24</v>
          </cell>
          <cell r="AA119" t="str">
            <v>PYP</v>
          </cell>
          <cell r="AB119" t="str">
            <v xml:space="preserve"> 0000001</v>
          </cell>
          <cell r="AC119" t="str">
            <v>PYL</v>
          </cell>
          <cell r="AD119" t="str">
            <v>004382</v>
          </cell>
          <cell r="AE119" t="str">
            <v>EMP</v>
          </cell>
          <cell r="AF119" t="str">
            <v>29440</v>
          </cell>
          <cell r="AG119" t="str">
            <v>JUL</v>
          </cell>
          <cell r="AH119" t="str">
            <v xml:space="preserve"> 000.00</v>
          </cell>
          <cell r="AI119" t="str">
            <v>BCH</v>
          </cell>
          <cell r="AJ119" t="str">
            <v>801</v>
          </cell>
          <cell r="AK119" t="str">
            <v>CLS</v>
          </cell>
          <cell r="AL119" t="str">
            <v>R449</v>
          </cell>
          <cell r="AM119" t="str">
            <v>DTA</v>
          </cell>
          <cell r="AN119" t="str">
            <v xml:space="preserve"> 00000000000.00</v>
          </cell>
          <cell r="AO119" t="str">
            <v>DTH</v>
          </cell>
          <cell r="AP119" t="str">
            <v xml:space="preserve"> 00000000000.00</v>
          </cell>
          <cell r="AV119" t="str">
            <v>000000000</v>
          </cell>
          <cell r="AW119" t="str">
            <v>000</v>
          </cell>
          <cell r="AX119" t="str">
            <v>00</v>
          </cell>
          <cell r="AY119" t="str">
            <v>0</v>
          </cell>
          <cell r="AZ119" t="str">
            <v>FPL Fibernet</v>
          </cell>
        </row>
        <row r="120">
          <cell r="A120" t="str">
            <v>107100</v>
          </cell>
          <cell r="B120" t="str">
            <v>0382</v>
          </cell>
          <cell r="C120" t="str">
            <v>01066</v>
          </cell>
          <cell r="D120" t="str">
            <v>OMC000</v>
          </cell>
          <cell r="E120" t="str">
            <v>382000</v>
          </cell>
          <cell r="F120" t="str">
            <v>0803</v>
          </cell>
          <cell r="G120" t="str">
            <v>36000</v>
          </cell>
          <cell r="H120" t="str">
            <v>A</v>
          </cell>
          <cell r="I120" t="str">
            <v>00000041</v>
          </cell>
          <cell r="J120">
            <v>95</v>
          </cell>
          <cell r="K120">
            <v>382</v>
          </cell>
          <cell r="L120">
            <v>3219</v>
          </cell>
          <cell r="M120">
            <v>0</v>
          </cell>
          <cell r="N120">
            <v>0</v>
          </cell>
          <cell r="O120">
            <v>0</v>
          </cell>
          <cell r="P120">
            <v>0</v>
          </cell>
          <cell r="Q120" t="str">
            <v>0803</v>
          </cell>
          <cell r="R120" t="str">
            <v>36000</v>
          </cell>
          <cell r="S120" t="str">
            <v>200212</v>
          </cell>
          <cell r="T120" t="str">
            <v>PY42</v>
          </cell>
          <cell r="U120">
            <v>1012.5</v>
          </cell>
          <cell r="V120" t="str">
            <v>LDB</v>
          </cell>
          <cell r="W120">
            <v>0</v>
          </cell>
          <cell r="X120" t="str">
            <v>SHR</v>
          </cell>
          <cell r="Y120">
            <v>27</v>
          </cell>
          <cell r="Z120">
            <v>27</v>
          </cell>
          <cell r="AA120" t="str">
            <v>PYP</v>
          </cell>
          <cell r="AB120" t="str">
            <v xml:space="preserve"> 0000026</v>
          </cell>
          <cell r="AC120" t="str">
            <v>PYL</v>
          </cell>
          <cell r="AD120" t="str">
            <v>004382</v>
          </cell>
          <cell r="AE120" t="str">
            <v>EMP</v>
          </cell>
          <cell r="AF120" t="str">
            <v>29440</v>
          </cell>
          <cell r="AG120" t="str">
            <v>JUL</v>
          </cell>
          <cell r="AH120" t="str">
            <v xml:space="preserve"> 000.00</v>
          </cell>
          <cell r="AI120" t="str">
            <v>BCH</v>
          </cell>
          <cell r="AJ120" t="str">
            <v>801</v>
          </cell>
          <cell r="AK120" t="str">
            <v>CLS</v>
          </cell>
          <cell r="AL120" t="str">
            <v>R449</v>
          </cell>
          <cell r="AM120" t="str">
            <v>DTA</v>
          </cell>
          <cell r="AN120" t="str">
            <v xml:space="preserve"> 00000000000.00</v>
          </cell>
          <cell r="AO120" t="str">
            <v>DTH</v>
          </cell>
          <cell r="AP120" t="str">
            <v xml:space="preserve"> 00000000000.00</v>
          </cell>
          <cell r="AV120" t="str">
            <v>000000000</v>
          </cell>
          <cell r="AW120" t="str">
            <v>000</v>
          </cell>
          <cell r="AX120" t="str">
            <v>00</v>
          </cell>
          <cell r="AY120" t="str">
            <v>0</v>
          </cell>
          <cell r="AZ120" t="str">
            <v>FPL Fibernet</v>
          </cell>
        </row>
        <row r="121">
          <cell r="A121" t="str">
            <v>107100</v>
          </cell>
          <cell r="B121" t="str">
            <v>0382</v>
          </cell>
          <cell r="C121" t="str">
            <v>01066</v>
          </cell>
          <cell r="D121" t="str">
            <v>OMC000</v>
          </cell>
          <cell r="E121" t="str">
            <v>382000</v>
          </cell>
          <cell r="F121" t="str">
            <v>0803</v>
          </cell>
          <cell r="G121" t="str">
            <v>36000</v>
          </cell>
          <cell r="H121" t="str">
            <v>A</v>
          </cell>
          <cell r="I121" t="str">
            <v>00000041</v>
          </cell>
          <cell r="J121">
            <v>95</v>
          </cell>
          <cell r="K121">
            <v>382</v>
          </cell>
          <cell r="L121">
            <v>3219</v>
          </cell>
          <cell r="M121">
            <v>0</v>
          </cell>
          <cell r="N121">
            <v>0</v>
          </cell>
          <cell r="O121">
            <v>0</v>
          </cell>
          <cell r="P121">
            <v>0</v>
          </cell>
          <cell r="Q121" t="str">
            <v>0803</v>
          </cell>
          <cell r="R121" t="str">
            <v>36000</v>
          </cell>
          <cell r="S121" t="str">
            <v>200212</v>
          </cell>
          <cell r="T121" t="str">
            <v>PY42</v>
          </cell>
          <cell r="U121">
            <v>1145.5999999999999</v>
          </cell>
          <cell r="V121" t="str">
            <v>LDB</v>
          </cell>
          <cell r="W121">
            <v>0</v>
          </cell>
          <cell r="X121" t="str">
            <v>SHR</v>
          </cell>
          <cell r="Y121">
            <v>32</v>
          </cell>
          <cell r="Z121">
            <v>32</v>
          </cell>
          <cell r="AA121" t="str">
            <v>PYP</v>
          </cell>
          <cell r="AB121" t="str">
            <v xml:space="preserve"> 0000001</v>
          </cell>
          <cell r="AC121" t="str">
            <v>PYL</v>
          </cell>
          <cell r="AD121" t="str">
            <v>004382</v>
          </cell>
          <cell r="AE121" t="str">
            <v>EMP</v>
          </cell>
          <cell r="AF121" t="str">
            <v>46869</v>
          </cell>
          <cell r="AG121" t="str">
            <v>JUL</v>
          </cell>
          <cell r="AH121" t="str">
            <v xml:space="preserve"> 000.00</v>
          </cell>
          <cell r="AI121" t="str">
            <v>BCH</v>
          </cell>
          <cell r="AJ121" t="str">
            <v>801</v>
          </cell>
          <cell r="AK121" t="str">
            <v>CLS</v>
          </cell>
          <cell r="AL121" t="str">
            <v>R431</v>
          </cell>
          <cell r="AM121" t="str">
            <v>DTA</v>
          </cell>
          <cell r="AN121" t="str">
            <v xml:space="preserve"> 00000000000.00</v>
          </cell>
          <cell r="AO121" t="str">
            <v>DTH</v>
          </cell>
          <cell r="AP121" t="str">
            <v xml:space="preserve"> 00000000000.00</v>
          </cell>
          <cell r="AV121" t="str">
            <v>000000000</v>
          </cell>
          <cell r="AW121" t="str">
            <v>000</v>
          </cell>
          <cell r="AX121" t="str">
            <v>00</v>
          </cell>
          <cell r="AY121" t="str">
            <v>0</v>
          </cell>
          <cell r="AZ121" t="str">
            <v>FPL Fibernet</v>
          </cell>
        </row>
        <row r="122">
          <cell r="A122" t="str">
            <v>107100</v>
          </cell>
          <cell r="B122" t="str">
            <v>0382</v>
          </cell>
          <cell r="C122" t="str">
            <v>01066</v>
          </cell>
          <cell r="D122" t="str">
            <v>OMC000</v>
          </cell>
          <cell r="E122" t="str">
            <v>382000</v>
          </cell>
          <cell r="F122" t="str">
            <v>0803</v>
          </cell>
          <cell r="G122" t="str">
            <v>36000</v>
          </cell>
          <cell r="H122" t="str">
            <v>A</v>
          </cell>
          <cell r="I122" t="str">
            <v>00000041</v>
          </cell>
          <cell r="J122">
            <v>95</v>
          </cell>
          <cell r="K122">
            <v>382</v>
          </cell>
          <cell r="L122">
            <v>3219</v>
          </cell>
          <cell r="M122">
            <v>0</v>
          </cell>
          <cell r="N122">
            <v>0</v>
          </cell>
          <cell r="O122">
            <v>0</v>
          </cell>
          <cell r="P122">
            <v>0</v>
          </cell>
          <cell r="Q122" t="str">
            <v>0803</v>
          </cell>
          <cell r="R122" t="str">
            <v>36000</v>
          </cell>
          <cell r="S122" t="str">
            <v>200212</v>
          </cell>
          <cell r="T122" t="str">
            <v>PY42</v>
          </cell>
          <cell r="U122">
            <v>1360.4</v>
          </cell>
          <cell r="V122" t="str">
            <v>LDB</v>
          </cell>
          <cell r="W122">
            <v>0</v>
          </cell>
          <cell r="X122" t="str">
            <v>SHR</v>
          </cell>
          <cell r="Y122">
            <v>38</v>
          </cell>
          <cell r="Z122">
            <v>38</v>
          </cell>
          <cell r="AA122" t="str">
            <v>PYP</v>
          </cell>
          <cell r="AB122" t="str">
            <v xml:space="preserve"> 0000025</v>
          </cell>
          <cell r="AC122" t="str">
            <v>PYL</v>
          </cell>
          <cell r="AD122" t="str">
            <v>004382</v>
          </cell>
          <cell r="AE122" t="str">
            <v>EMP</v>
          </cell>
          <cell r="AF122" t="str">
            <v>46869</v>
          </cell>
          <cell r="AG122" t="str">
            <v>JUL</v>
          </cell>
          <cell r="AH122" t="str">
            <v xml:space="preserve"> 000.00</v>
          </cell>
          <cell r="AI122" t="str">
            <v>BCH</v>
          </cell>
          <cell r="AJ122" t="str">
            <v>801</v>
          </cell>
          <cell r="AK122" t="str">
            <v>CLS</v>
          </cell>
          <cell r="AL122" t="str">
            <v>R431</v>
          </cell>
          <cell r="AM122" t="str">
            <v>DTA</v>
          </cell>
          <cell r="AN122" t="str">
            <v xml:space="preserve"> 00000000000.00</v>
          </cell>
          <cell r="AO122" t="str">
            <v>DTH</v>
          </cell>
          <cell r="AP122" t="str">
            <v xml:space="preserve"> 00000000000.00</v>
          </cell>
          <cell r="AV122" t="str">
            <v>000000000</v>
          </cell>
          <cell r="AW122" t="str">
            <v>000</v>
          </cell>
          <cell r="AX122" t="str">
            <v>00</v>
          </cell>
          <cell r="AY122" t="str">
            <v>0</v>
          </cell>
          <cell r="AZ122" t="str">
            <v>FPL Fibernet</v>
          </cell>
        </row>
        <row r="123">
          <cell r="A123" t="str">
            <v>107100</v>
          </cell>
          <cell r="B123" t="str">
            <v>0382</v>
          </cell>
          <cell r="C123" t="str">
            <v>01066</v>
          </cell>
          <cell r="D123" t="str">
            <v>OMC000</v>
          </cell>
          <cell r="E123" t="str">
            <v>382000</v>
          </cell>
          <cell r="F123" t="str">
            <v>0803</v>
          </cell>
          <cell r="G123" t="str">
            <v>36000</v>
          </cell>
          <cell r="H123" t="str">
            <v>A</v>
          </cell>
          <cell r="I123" t="str">
            <v>00000041</v>
          </cell>
          <cell r="J123">
            <v>95</v>
          </cell>
          <cell r="K123">
            <v>382</v>
          </cell>
          <cell r="L123">
            <v>3219</v>
          </cell>
          <cell r="M123">
            <v>0</v>
          </cell>
          <cell r="N123">
            <v>0</v>
          </cell>
          <cell r="O123">
            <v>0</v>
          </cell>
          <cell r="P123">
            <v>0</v>
          </cell>
          <cell r="Q123" t="str">
            <v>0803</v>
          </cell>
          <cell r="R123" t="str">
            <v>36000</v>
          </cell>
          <cell r="S123" t="str">
            <v>200212</v>
          </cell>
          <cell r="T123" t="str">
            <v>PY42</v>
          </cell>
          <cell r="U123">
            <v>1500</v>
          </cell>
          <cell r="V123" t="str">
            <v>LDB</v>
          </cell>
          <cell r="W123">
            <v>0</v>
          </cell>
          <cell r="X123" t="str">
            <v>SHR</v>
          </cell>
          <cell r="Y123">
            <v>40</v>
          </cell>
          <cell r="Z123">
            <v>40</v>
          </cell>
          <cell r="AA123" t="str">
            <v>PYP</v>
          </cell>
          <cell r="AB123" t="str">
            <v xml:space="preserve"> 0000026</v>
          </cell>
          <cell r="AC123" t="str">
            <v>PYL</v>
          </cell>
          <cell r="AD123" t="str">
            <v>004382</v>
          </cell>
          <cell r="AE123" t="str">
            <v>EMP</v>
          </cell>
          <cell r="AF123" t="str">
            <v>29440</v>
          </cell>
          <cell r="AG123" t="str">
            <v>JUL</v>
          </cell>
          <cell r="AH123" t="str">
            <v xml:space="preserve"> 000.00</v>
          </cell>
          <cell r="AI123" t="str">
            <v>BCH</v>
          </cell>
          <cell r="AJ123" t="str">
            <v>500</v>
          </cell>
          <cell r="AK123" t="str">
            <v>CLS</v>
          </cell>
          <cell r="AL123" t="str">
            <v>R449</v>
          </cell>
          <cell r="AM123" t="str">
            <v>DTA</v>
          </cell>
          <cell r="AN123" t="str">
            <v xml:space="preserve"> 00000000000.00</v>
          </cell>
          <cell r="AO123" t="str">
            <v>DTH</v>
          </cell>
          <cell r="AP123" t="str">
            <v xml:space="preserve"> 00000000000.00</v>
          </cell>
          <cell r="AV123" t="str">
            <v>000000000</v>
          </cell>
          <cell r="AW123" t="str">
            <v>000</v>
          </cell>
          <cell r="AX123" t="str">
            <v>00</v>
          </cell>
          <cell r="AY123" t="str">
            <v>0</v>
          </cell>
          <cell r="AZ123" t="str">
            <v>FPL Fibernet</v>
          </cell>
        </row>
        <row r="124">
          <cell r="A124" t="str">
            <v>107100</v>
          </cell>
          <cell r="B124" t="str">
            <v>0382</v>
          </cell>
          <cell r="C124" t="str">
            <v>01066</v>
          </cell>
          <cell r="D124" t="str">
            <v>OMC000</v>
          </cell>
          <cell r="E124" t="str">
            <v>382000</v>
          </cell>
          <cell r="F124" t="str">
            <v>0803</v>
          </cell>
          <cell r="G124" t="str">
            <v>36000</v>
          </cell>
          <cell r="H124" t="str">
            <v>A</v>
          </cell>
          <cell r="I124" t="str">
            <v>00000041</v>
          </cell>
          <cell r="J124">
            <v>95</v>
          </cell>
          <cell r="K124">
            <v>382</v>
          </cell>
          <cell r="L124">
            <v>3219</v>
          </cell>
          <cell r="M124">
            <v>0</v>
          </cell>
          <cell r="N124">
            <v>0</v>
          </cell>
          <cell r="O124">
            <v>0</v>
          </cell>
          <cell r="P124">
            <v>0</v>
          </cell>
          <cell r="Q124" t="str">
            <v>0803</v>
          </cell>
          <cell r="R124" t="str">
            <v>36000</v>
          </cell>
          <cell r="S124" t="str">
            <v>200212</v>
          </cell>
          <cell r="T124" t="str">
            <v>PY42</v>
          </cell>
          <cell r="U124">
            <v>1987.5</v>
          </cell>
          <cell r="V124" t="str">
            <v>LDB</v>
          </cell>
          <cell r="W124">
            <v>0</v>
          </cell>
          <cell r="X124" t="str">
            <v>SHR</v>
          </cell>
          <cell r="Y124">
            <v>53</v>
          </cell>
          <cell r="Z124">
            <v>53</v>
          </cell>
          <cell r="AA124" t="str">
            <v>PYP</v>
          </cell>
          <cell r="AB124" t="str">
            <v xml:space="preserve"> 0000025</v>
          </cell>
          <cell r="AC124" t="str">
            <v>PYL</v>
          </cell>
          <cell r="AD124" t="str">
            <v>004382</v>
          </cell>
          <cell r="AE124" t="str">
            <v>EMP</v>
          </cell>
          <cell r="AF124" t="str">
            <v>29440</v>
          </cell>
          <cell r="AG124" t="str">
            <v>JUL</v>
          </cell>
          <cell r="AH124" t="str">
            <v xml:space="preserve"> 000.00</v>
          </cell>
          <cell r="AI124" t="str">
            <v>BCH</v>
          </cell>
          <cell r="AJ124" t="str">
            <v>801</v>
          </cell>
          <cell r="AK124" t="str">
            <v>CLS</v>
          </cell>
          <cell r="AL124" t="str">
            <v>R449</v>
          </cell>
          <cell r="AM124" t="str">
            <v>DTA</v>
          </cell>
          <cell r="AN124" t="str">
            <v xml:space="preserve"> 00000000000.00</v>
          </cell>
          <cell r="AO124" t="str">
            <v>DTH</v>
          </cell>
          <cell r="AP124" t="str">
            <v xml:space="preserve"> 00000000000.00</v>
          </cell>
          <cell r="AV124" t="str">
            <v>000000000</v>
          </cell>
          <cell r="AW124" t="str">
            <v>000</v>
          </cell>
          <cell r="AX124" t="str">
            <v>00</v>
          </cell>
          <cell r="AY124" t="str">
            <v>0</v>
          </cell>
          <cell r="AZ124" t="str">
            <v>FPL Fibernet</v>
          </cell>
        </row>
        <row r="125">
          <cell r="A125" t="str">
            <v>107100</v>
          </cell>
          <cell r="B125" t="str">
            <v>0382</v>
          </cell>
          <cell r="C125" t="str">
            <v>01066</v>
          </cell>
          <cell r="D125" t="str">
            <v>OMC000</v>
          </cell>
          <cell r="E125" t="str">
            <v>382000</v>
          </cell>
          <cell r="F125" t="str">
            <v>0803</v>
          </cell>
          <cell r="G125" t="str">
            <v>36000</v>
          </cell>
          <cell r="H125" t="str">
            <v>A</v>
          </cell>
          <cell r="I125" t="str">
            <v>00000041</v>
          </cell>
          <cell r="J125">
            <v>95</v>
          </cell>
          <cell r="K125">
            <v>382</v>
          </cell>
          <cell r="L125">
            <v>3219</v>
          </cell>
          <cell r="M125">
            <v>0</v>
          </cell>
          <cell r="N125">
            <v>0</v>
          </cell>
          <cell r="O125">
            <v>0</v>
          </cell>
          <cell r="P125">
            <v>0</v>
          </cell>
          <cell r="Q125" t="str">
            <v>0803</v>
          </cell>
          <cell r="R125" t="str">
            <v>36000</v>
          </cell>
          <cell r="S125" t="str">
            <v>200212</v>
          </cell>
          <cell r="T125" t="str">
            <v>PY42</v>
          </cell>
          <cell r="U125">
            <v>2046.1</v>
          </cell>
          <cell r="V125" t="str">
            <v>LDB</v>
          </cell>
          <cell r="W125">
            <v>0</v>
          </cell>
          <cell r="X125" t="str">
            <v>SHR</v>
          </cell>
          <cell r="Y125">
            <v>56</v>
          </cell>
          <cell r="Z125">
            <v>56</v>
          </cell>
          <cell r="AA125" t="str">
            <v>PYP</v>
          </cell>
          <cell r="AB125" t="str">
            <v xml:space="preserve"> 0000001</v>
          </cell>
          <cell r="AC125" t="str">
            <v>PYL</v>
          </cell>
          <cell r="AD125" t="str">
            <v>004382</v>
          </cell>
          <cell r="AE125" t="str">
            <v>EMP</v>
          </cell>
          <cell r="AF125" t="str">
            <v>90017</v>
          </cell>
          <cell r="AG125" t="str">
            <v>JUL</v>
          </cell>
          <cell r="AH125" t="str">
            <v xml:space="preserve"> 000.00</v>
          </cell>
          <cell r="AI125" t="str">
            <v>BCH</v>
          </cell>
          <cell r="AJ125" t="str">
            <v>801</v>
          </cell>
          <cell r="AK125" t="str">
            <v>CLS</v>
          </cell>
          <cell r="AL125" t="str">
            <v>R449</v>
          </cell>
          <cell r="AM125" t="str">
            <v>DTA</v>
          </cell>
          <cell r="AN125" t="str">
            <v xml:space="preserve"> 00000000000.00</v>
          </cell>
          <cell r="AO125" t="str">
            <v>DTH</v>
          </cell>
          <cell r="AP125" t="str">
            <v xml:space="preserve"> 00000000000.00</v>
          </cell>
          <cell r="AV125" t="str">
            <v>000000000</v>
          </cell>
          <cell r="AW125" t="str">
            <v>000</v>
          </cell>
          <cell r="AX125" t="str">
            <v>00</v>
          </cell>
          <cell r="AY125" t="str">
            <v>0</v>
          </cell>
          <cell r="AZ125" t="str">
            <v>FPL Fibernet</v>
          </cell>
        </row>
        <row r="126">
          <cell r="A126" t="str">
            <v>107100</v>
          </cell>
          <cell r="B126" t="str">
            <v>0382</v>
          </cell>
          <cell r="C126" t="str">
            <v>01066</v>
          </cell>
          <cell r="D126" t="str">
            <v>OMC000</v>
          </cell>
          <cell r="E126" t="str">
            <v>382000</v>
          </cell>
          <cell r="F126" t="str">
            <v>0803</v>
          </cell>
          <cell r="G126" t="str">
            <v>36000</v>
          </cell>
          <cell r="H126" t="str">
            <v>A</v>
          </cell>
          <cell r="I126" t="str">
            <v>00000041</v>
          </cell>
          <cell r="J126">
            <v>95</v>
          </cell>
          <cell r="K126">
            <v>382</v>
          </cell>
          <cell r="L126">
            <v>3219</v>
          </cell>
          <cell r="M126">
            <v>0</v>
          </cell>
          <cell r="N126">
            <v>0</v>
          </cell>
          <cell r="O126">
            <v>0</v>
          </cell>
          <cell r="P126">
            <v>0</v>
          </cell>
          <cell r="Q126" t="str">
            <v>0803</v>
          </cell>
          <cell r="R126" t="str">
            <v>36000</v>
          </cell>
          <cell r="S126" t="str">
            <v>200212</v>
          </cell>
          <cell r="T126" t="str">
            <v>PY42</v>
          </cell>
          <cell r="U126">
            <v>2811.2</v>
          </cell>
          <cell r="V126" t="str">
            <v>LDB</v>
          </cell>
          <cell r="W126">
            <v>0</v>
          </cell>
          <cell r="X126" t="str">
            <v>SHR</v>
          </cell>
          <cell r="Y126">
            <v>64</v>
          </cell>
          <cell r="Z126">
            <v>64</v>
          </cell>
          <cell r="AA126" t="str">
            <v>PYP</v>
          </cell>
          <cell r="AB126" t="str">
            <v xml:space="preserve"> 0000001</v>
          </cell>
          <cell r="AC126" t="str">
            <v>PYL</v>
          </cell>
          <cell r="AD126" t="str">
            <v>003054</v>
          </cell>
          <cell r="AE126" t="str">
            <v>EMP</v>
          </cell>
          <cell r="AF126" t="str">
            <v>70702</v>
          </cell>
          <cell r="AG126" t="str">
            <v>JUL</v>
          </cell>
          <cell r="AH126" t="str">
            <v xml:space="preserve"> 000.00</v>
          </cell>
          <cell r="AI126" t="str">
            <v>BCH</v>
          </cell>
          <cell r="AJ126" t="str">
            <v>801</v>
          </cell>
          <cell r="AK126" t="str">
            <v>CLS</v>
          </cell>
          <cell r="AL126" t="str">
            <v>R513</v>
          </cell>
          <cell r="AM126" t="str">
            <v>DTA</v>
          </cell>
          <cell r="AN126" t="str">
            <v xml:space="preserve"> 00000000000.00</v>
          </cell>
          <cell r="AO126" t="str">
            <v>DTH</v>
          </cell>
          <cell r="AP126" t="str">
            <v xml:space="preserve"> 00000000000.00</v>
          </cell>
          <cell r="AV126" t="str">
            <v>000000000</v>
          </cell>
          <cell r="AW126" t="str">
            <v>000</v>
          </cell>
          <cell r="AX126" t="str">
            <v>00</v>
          </cell>
          <cell r="AY126" t="str">
            <v>0</v>
          </cell>
          <cell r="AZ126" t="str">
            <v>FPL Fibernet</v>
          </cell>
        </row>
        <row r="127">
          <cell r="A127" t="str">
            <v>107100</v>
          </cell>
          <cell r="B127" t="str">
            <v>0382</v>
          </cell>
          <cell r="C127" t="str">
            <v>01066</v>
          </cell>
          <cell r="D127" t="str">
            <v>OMC000</v>
          </cell>
          <cell r="E127" t="str">
            <v>382000</v>
          </cell>
          <cell r="F127" t="str">
            <v>0803</v>
          </cell>
          <cell r="G127" t="str">
            <v>36000</v>
          </cell>
          <cell r="H127" t="str">
            <v>A</v>
          </cell>
          <cell r="I127" t="str">
            <v>00000041</v>
          </cell>
          <cell r="J127">
            <v>95</v>
          </cell>
          <cell r="K127">
            <v>382</v>
          </cell>
          <cell r="L127">
            <v>3219</v>
          </cell>
          <cell r="M127">
            <v>0</v>
          </cell>
          <cell r="N127">
            <v>0</v>
          </cell>
          <cell r="O127">
            <v>0</v>
          </cell>
          <cell r="P127">
            <v>0</v>
          </cell>
          <cell r="Q127" t="str">
            <v>0803</v>
          </cell>
          <cell r="R127" t="str">
            <v>36000</v>
          </cell>
          <cell r="S127" t="str">
            <v>200212</v>
          </cell>
          <cell r="T127" t="str">
            <v>PY42</v>
          </cell>
          <cell r="U127">
            <v>3514</v>
          </cell>
          <cell r="V127" t="str">
            <v>LDB</v>
          </cell>
          <cell r="W127">
            <v>0</v>
          </cell>
          <cell r="X127" t="str">
            <v>SHR</v>
          </cell>
          <cell r="Y127">
            <v>80</v>
          </cell>
          <cell r="Z127">
            <v>80</v>
          </cell>
          <cell r="AA127" t="str">
            <v>PYP</v>
          </cell>
          <cell r="AB127" t="str">
            <v xml:space="preserve"> 0000026</v>
          </cell>
          <cell r="AC127" t="str">
            <v>PYL</v>
          </cell>
          <cell r="AD127" t="str">
            <v>003054</v>
          </cell>
          <cell r="AE127" t="str">
            <v>EMP</v>
          </cell>
          <cell r="AF127" t="str">
            <v>70702</v>
          </cell>
          <cell r="AG127" t="str">
            <v>JUL</v>
          </cell>
          <cell r="AH127" t="str">
            <v xml:space="preserve"> 000.00</v>
          </cell>
          <cell r="AI127" t="str">
            <v>BCH</v>
          </cell>
          <cell r="AJ127" t="str">
            <v>801</v>
          </cell>
          <cell r="AK127" t="str">
            <v>CLS</v>
          </cell>
          <cell r="AL127" t="str">
            <v>R513</v>
          </cell>
          <cell r="AM127" t="str">
            <v>DTA</v>
          </cell>
          <cell r="AN127" t="str">
            <v xml:space="preserve"> 00000000000.00</v>
          </cell>
          <cell r="AO127" t="str">
            <v>DTH</v>
          </cell>
          <cell r="AP127" t="str">
            <v xml:space="preserve"> 00000000000.00</v>
          </cell>
          <cell r="AV127" t="str">
            <v>000000000</v>
          </cell>
          <cell r="AW127" t="str">
            <v>000</v>
          </cell>
          <cell r="AX127" t="str">
            <v>00</v>
          </cell>
          <cell r="AY127" t="str">
            <v>0</v>
          </cell>
          <cell r="AZ127" t="str">
            <v>FPL Fibernet</v>
          </cell>
        </row>
        <row r="128">
          <cell r="A128" t="str">
            <v>107100</v>
          </cell>
          <cell r="B128" t="str">
            <v>0382</v>
          </cell>
          <cell r="C128" t="str">
            <v>01066</v>
          </cell>
          <cell r="D128" t="str">
            <v>OMC000</v>
          </cell>
          <cell r="E128" t="str">
            <v>382000</v>
          </cell>
          <cell r="F128" t="str">
            <v>0803</v>
          </cell>
          <cell r="G128" t="str">
            <v>36000</v>
          </cell>
          <cell r="H128" t="str">
            <v>A</v>
          </cell>
          <cell r="I128" t="str">
            <v>00000041</v>
          </cell>
          <cell r="J128">
            <v>95</v>
          </cell>
          <cell r="K128">
            <v>382</v>
          </cell>
          <cell r="L128">
            <v>3219</v>
          </cell>
          <cell r="M128">
            <v>0</v>
          </cell>
          <cell r="N128">
            <v>0</v>
          </cell>
          <cell r="O128">
            <v>0</v>
          </cell>
          <cell r="P128">
            <v>0</v>
          </cell>
          <cell r="Q128" t="str">
            <v>0803</v>
          </cell>
          <cell r="R128" t="str">
            <v>36000</v>
          </cell>
          <cell r="S128" t="str">
            <v>200212</v>
          </cell>
          <cell r="T128" t="str">
            <v>PY42</v>
          </cell>
          <cell r="U128">
            <v>-0.02</v>
          </cell>
          <cell r="V128" t="str">
            <v>LDB</v>
          </cell>
          <cell r="W128">
            <v>0</v>
          </cell>
          <cell r="X128" t="str">
            <v>SHR</v>
          </cell>
          <cell r="Y128">
            <v>0</v>
          </cell>
          <cell r="Z128">
            <v>0</v>
          </cell>
          <cell r="AA128" t="str">
            <v>PYP</v>
          </cell>
          <cell r="AB128" t="str">
            <v xml:space="preserve"> 0000026</v>
          </cell>
          <cell r="AC128" t="str">
            <v>PYL</v>
          </cell>
          <cell r="AD128" t="str">
            <v>004382</v>
          </cell>
          <cell r="AE128" t="str">
            <v>EMP</v>
          </cell>
          <cell r="AF128" t="str">
            <v>90017</v>
          </cell>
          <cell r="AG128" t="str">
            <v>JUL</v>
          </cell>
          <cell r="AH128" t="str">
            <v xml:space="preserve"> 000.00</v>
          </cell>
          <cell r="AI128" t="str">
            <v>BCH</v>
          </cell>
          <cell r="AJ128" t="str">
            <v>801</v>
          </cell>
          <cell r="AK128" t="str">
            <v>CLS</v>
          </cell>
          <cell r="AL128" t="str">
            <v>R449</v>
          </cell>
          <cell r="AM128" t="str">
            <v>DTA</v>
          </cell>
          <cell r="AN128" t="str">
            <v xml:space="preserve"> 00000000000.00</v>
          </cell>
          <cell r="AO128" t="str">
            <v>DTH</v>
          </cell>
          <cell r="AP128" t="str">
            <v xml:space="preserve"> 00000000000.00</v>
          </cell>
          <cell r="AV128" t="str">
            <v>000000000</v>
          </cell>
          <cell r="AW128" t="str">
            <v>000</v>
          </cell>
          <cell r="AX128" t="str">
            <v>00</v>
          </cell>
          <cell r="AY128" t="str">
            <v>0</v>
          </cell>
          <cell r="AZ128" t="str">
            <v>FPL Fibernet</v>
          </cell>
        </row>
        <row r="129">
          <cell r="A129" t="str">
            <v>107100</v>
          </cell>
          <cell r="B129" t="str">
            <v>0382</v>
          </cell>
          <cell r="C129" t="str">
            <v>01066</v>
          </cell>
          <cell r="D129" t="str">
            <v>OMC000</v>
          </cell>
          <cell r="E129" t="str">
            <v>382000</v>
          </cell>
          <cell r="F129" t="str">
            <v>0803</v>
          </cell>
          <cell r="G129" t="str">
            <v>36000</v>
          </cell>
          <cell r="H129" t="str">
            <v>A</v>
          </cell>
          <cell r="I129" t="str">
            <v>00000041</v>
          </cell>
          <cell r="J129">
            <v>95</v>
          </cell>
          <cell r="K129">
            <v>382</v>
          </cell>
          <cell r="L129">
            <v>3219</v>
          </cell>
          <cell r="M129">
            <v>300</v>
          </cell>
          <cell r="N129">
            <v>0</v>
          </cell>
          <cell r="O129">
            <v>0</v>
          </cell>
          <cell r="P129">
            <v>300</v>
          </cell>
          <cell r="Q129" t="str">
            <v>0803</v>
          </cell>
          <cell r="R129" t="str">
            <v>36000</v>
          </cell>
          <cell r="S129" t="str">
            <v>200212</v>
          </cell>
          <cell r="T129" t="str">
            <v>PY42</v>
          </cell>
          <cell r="U129">
            <v>2547.65</v>
          </cell>
          <cell r="V129" t="str">
            <v>LDB</v>
          </cell>
          <cell r="W129">
            <v>0</v>
          </cell>
          <cell r="X129" t="str">
            <v>SHR</v>
          </cell>
          <cell r="Y129">
            <v>58</v>
          </cell>
          <cell r="Z129">
            <v>58</v>
          </cell>
          <cell r="AA129" t="str">
            <v>PYP</v>
          </cell>
          <cell r="AB129" t="str">
            <v xml:space="preserve"> 0000025</v>
          </cell>
          <cell r="AC129" t="str">
            <v>PYL</v>
          </cell>
          <cell r="AD129" t="str">
            <v>003054</v>
          </cell>
          <cell r="AE129" t="str">
            <v>EMP</v>
          </cell>
          <cell r="AF129" t="str">
            <v>70702</v>
          </cell>
          <cell r="AG129" t="str">
            <v>JUL</v>
          </cell>
          <cell r="AH129" t="str">
            <v xml:space="preserve"> 000.00</v>
          </cell>
          <cell r="AI129" t="str">
            <v>BCH</v>
          </cell>
          <cell r="AJ129" t="str">
            <v>500</v>
          </cell>
          <cell r="AK129" t="str">
            <v>CLS</v>
          </cell>
          <cell r="AL129" t="str">
            <v>R513</v>
          </cell>
          <cell r="AM129" t="str">
            <v>DTA</v>
          </cell>
          <cell r="AN129" t="str">
            <v xml:space="preserve"> 00000000000.00</v>
          </cell>
          <cell r="AO129" t="str">
            <v>DTH</v>
          </cell>
          <cell r="AP129" t="str">
            <v xml:space="preserve"> 00000000000.00</v>
          </cell>
          <cell r="AV129" t="str">
            <v>000000000</v>
          </cell>
          <cell r="AW129" t="str">
            <v>000</v>
          </cell>
          <cell r="AX129" t="str">
            <v>00</v>
          </cell>
          <cell r="AY129" t="str">
            <v>0</v>
          </cell>
          <cell r="AZ129" t="str">
            <v>FPL Fibernet</v>
          </cell>
        </row>
        <row r="130">
          <cell r="A130" t="str">
            <v>107100</v>
          </cell>
          <cell r="B130" t="str">
            <v>0382</v>
          </cell>
          <cell r="C130" t="str">
            <v>01066</v>
          </cell>
          <cell r="D130" t="str">
            <v>OMC000</v>
          </cell>
          <cell r="E130" t="str">
            <v>382000</v>
          </cell>
          <cell r="F130" t="str">
            <v>0814</v>
          </cell>
          <cell r="G130" t="str">
            <v>52450</v>
          </cell>
          <cell r="H130" t="str">
            <v>A</v>
          </cell>
          <cell r="I130" t="str">
            <v>00000041</v>
          </cell>
          <cell r="J130">
            <v>95</v>
          </cell>
          <cell r="K130">
            <v>382</v>
          </cell>
          <cell r="L130">
            <v>3219</v>
          </cell>
          <cell r="M130">
            <v>0</v>
          </cell>
          <cell r="N130">
            <v>0</v>
          </cell>
          <cell r="O130">
            <v>0</v>
          </cell>
          <cell r="P130">
            <v>0</v>
          </cell>
          <cell r="Q130" t="str">
            <v>0814</v>
          </cell>
          <cell r="R130" t="str">
            <v>52450</v>
          </cell>
          <cell r="S130" t="str">
            <v>200212</v>
          </cell>
          <cell r="T130" t="str">
            <v>SA01</v>
          </cell>
          <cell r="U130">
            <v>32.729999999999997</v>
          </cell>
          <cell r="W130">
            <v>0</v>
          </cell>
          <cell r="Y130">
            <v>0</v>
          </cell>
          <cell r="Z130">
            <v>0</v>
          </cell>
          <cell r="AA130" t="str">
            <v>BCH</v>
          </cell>
          <cell r="AB130" t="str">
            <v>450002343</v>
          </cell>
          <cell r="AC130" t="str">
            <v>PO#</v>
          </cell>
          <cell r="AE130" t="str">
            <v>S/R</v>
          </cell>
          <cell r="AI130" t="str">
            <v>PYN</v>
          </cell>
          <cell r="AJ130" t="str">
            <v>WINSLOW D B</v>
          </cell>
          <cell r="AK130" t="str">
            <v>VND</v>
          </cell>
          <cell r="AL130" t="str">
            <v>063446869</v>
          </cell>
          <cell r="AM130" t="str">
            <v>FAC</v>
          </cell>
          <cell r="AN130" t="str">
            <v>000</v>
          </cell>
          <cell r="AQ130" t="str">
            <v>NVD</v>
          </cell>
          <cell r="AR130" t="str">
            <v>2002-12-</v>
          </cell>
          <cell r="AU130" t="str">
            <v>D WINSLOW CELL PHONEWINSLOW D B         1900003294</v>
          </cell>
          <cell r="AV130" t="str">
            <v>WF-BATCH</v>
          </cell>
          <cell r="AW130" t="str">
            <v>000</v>
          </cell>
          <cell r="AX130" t="str">
            <v>00</v>
          </cell>
          <cell r="AY130" t="str">
            <v>0</v>
          </cell>
          <cell r="AZ130" t="str">
            <v>FPL Fibernet</v>
          </cell>
        </row>
        <row r="131">
          <cell r="A131" t="str">
            <v>107100</v>
          </cell>
          <cell r="B131" t="str">
            <v>0382</v>
          </cell>
          <cell r="C131" t="str">
            <v>01066</v>
          </cell>
          <cell r="D131" t="str">
            <v>OMC000</v>
          </cell>
          <cell r="E131" t="str">
            <v>382000</v>
          </cell>
          <cell r="F131" t="str">
            <v>0814</v>
          </cell>
          <cell r="G131" t="str">
            <v>52450</v>
          </cell>
          <cell r="H131" t="str">
            <v>A</v>
          </cell>
          <cell r="I131" t="str">
            <v>00000041</v>
          </cell>
          <cell r="J131">
            <v>95</v>
          </cell>
          <cell r="K131">
            <v>382</v>
          </cell>
          <cell r="L131">
            <v>3219</v>
          </cell>
          <cell r="M131">
            <v>0</v>
          </cell>
          <cell r="N131">
            <v>0</v>
          </cell>
          <cell r="O131">
            <v>0</v>
          </cell>
          <cell r="P131">
            <v>0</v>
          </cell>
          <cell r="Q131" t="str">
            <v>0814</v>
          </cell>
          <cell r="R131" t="str">
            <v>52450</v>
          </cell>
          <cell r="S131" t="str">
            <v>200212</v>
          </cell>
          <cell r="T131" t="str">
            <v>SA01</v>
          </cell>
          <cell r="U131">
            <v>106</v>
          </cell>
          <cell r="W131">
            <v>0</v>
          </cell>
          <cell r="Y131">
            <v>0</v>
          </cell>
          <cell r="Z131">
            <v>0</v>
          </cell>
          <cell r="AA131" t="str">
            <v>BCH</v>
          </cell>
          <cell r="AB131" t="str">
            <v>450002360</v>
          </cell>
          <cell r="AC131" t="str">
            <v>PO#</v>
          </cell>
          <cell r="AE131" t="str">
            <v>S/R</v>
          </cell>
          <cell r="AI131" t="str">
            <v>PYN</v>
          </cell>
          <cell r="AJ131" t="str">
            <v>VERIZON WIRELESS MESSAGIN</v>
          </cell>
          <cell r="AK131" t="str">
            <v>VND</v>
          </cell>
          <cell r="AL131" t="str">
            <v>223724253</v>
          </cell>
          <cell r="AM131" t="str">
            <v>FAC</v>
          </cell>
          <cell r="AN131" t="str">
            <v>000</v>
          </cell>
          <cell r="AQ131" t="str">
            <v>NVD</v>
          </cell>
          <cell r="AR131" t="str">
            <v>2002-06-</v>
          </cell>
          <cell r="AU131" t="str">
            <v>B5-026212           VERIZON WIRELESS MES1900003472</v>
          </cell>
          <cell r="AV131" t="str">
            <v>WF-BATCH</v>
          </cell>
          <cell r="AW131" t="str">
            <v>000</v>
          </cell>
          <cell r="AX131" t="str">
            <v>00</v>
          </cell>
          <cell r="AY131" t="str">
            <v>0</v>
          </cell>
          <cell r="AZ131" t="str">
            <v>FPL Fibernet</v>
          </cell>
        </row>
        <row r="132">
          <cell r="A132" t="str">
            <v>107100</v>
          </cell>
          <cell r="B132" t="str">
            <v>0382</v>
          </cell>
          <cell r="C132" t="str">
            <v>01066</v>
          </cell>
          <cell r="D132" t="str">
            <v>OMC000</v>
          </cell>
          <cell r="E132" t="str">
            <v>382000</v>
          </cell>
          <cell r="F132" t="str">
            <v>0814</v>
          </cell>
          <cell r="G132" t="str">
            <v>52450</v>
          </cell>
          <cell r="H132" t="str">
            <v>A</v>
          </cell>
          <cell r="I132" t="str">
            <v>00000041</v>
          </cell>
          <cell r="J132">
            <v>95</v>
          </cell>
          <cell r="K132">
            <v>382</v>
          </cell>
          <cell r="L132">
            <v>3219</v>
          </cell>
          <cell r="M132">
            <v>0</v>
          </cell>
          <cell r="N132">
            <v>0</v>
          </cell>
          <cell r="O132">
            <v>0</v>
          </cell>
          <cell r="P132">
            <v>0</v>
          </cell>
          <cell r="Q132" t="str">
            <v>0814</v>
          </cell>
          <cell r="R132" t="str">
            <v>52450</v>
          </cell>
          <cell r="S132" t="str">
            <v>200212</v>
          </cell>
          <cell r="T132" t="str">
            <v>SA01</v>
          </cell>
          <cell r="U132">
            <v>129.65</v>
          </cell>
          <cell r="W132">
            <v>0</v>
          </cell>
          <cell r="Y132">
            <v>0</v>
          </cell>
          <cell r="Z132">
            <v>0</v>
          </cell>
          <cell r="AA132" t="str">
            <v>BCH</v>
          </cell>
          <cell r="AB132" t="str">
            <v>450002343</v>
          </cell>
          <cell r="AC132" t="str">
            <v>PO#</v>
          </cell>
          <cell r="AE132" t="str">
            <v>S/R</v>
          </cell>
          <cell r="AI132" t="str">
            <v>PYN</v>
          </cell>
          <cell r="AJ132" t="str">
            <v>CAJIGAS R C</v>
          </cell>
          <cell r="AK132" t="str">
            <v>VND</v>
          </cell>
          <cell r="AL132" t="str">
            <v>264370702</v>
          </cell>
          <cell r="AM132" t="str">
            <v>FAC</v>
          </cell>
          <cell r="AN132" t="str">
            <v>000</v>
          </cell>
          <cell r="AQ132" t="str">
            <v>NVD</v>
          </cell>
          <cell r="AR132" t="str">
            <v>2002-11-</v>
          </cell>
          <cell r="AU132" t="str">
            <v>R CAJIGAS CELL PHONECAJIGAS R C         1900003289</v>
          </cell>
          <cell r="AV132" t="str">
            <v>WF-BATCH</v>
          </cell>
          <cell r="AW132" t="str">
            <v>000</v>
          </cell>
          <cell r="AX132" t="str">
            <v>00</v>
          </cell>
          <cell r="AY132" t="str">
            <v>0</v>
          </cell>
          <cell r="AZ132" t="str">
            <v>FPL Fibernet</v>
          </cell>
        </row>
        <row r="133">
          <cell r="A133" t="str">
            <v>107100</v>
          </cell>
          <cell r="B133" t="str">
            <v>0382</v>
          </cell>
          <cell r="C133" t="str">
            <v>01066</v>
          </cell>
          <cell r="D133" t="str">
            <v>OMC000</v>
          </cell>
          <cell r="E133" t="str">
            <v>382000</v>
          </cell>
          <cell r="F133" t="str">
            <v>0814</v>
          </cell>
          <cell r="G133" t="str">
            <v>52450</v>
          </cell>
          <cell r="H133" t="str">
            <v>A</v>
          </cell>
          <cell r="I133" t="str">
            <v>00000041</v>
          </cell>
          <cell r="J133">
            <v>95</v>
          </cell>
          <cell r="K133">
            <v>382</v>
          </cell>
          <cell r="L133">
            <v>3219</v>
          </cell>
          <cell r="M133">
            <v>0</v>
          </cell>
          <cell r="N133">
            <v>0</v>
          </cell>
          <cell r="O133">
            <v>0</v>
          </cell>
          <cell r="P133">
            <v>0</v>
          </cell>
          <cell r="Q133" t="str">
            <v>0814</v>
          </cell>
          <cell r="R133" t="str">
            <v>52450</v>
          </cell>
          <cell r="S133" t="str">
            <v>200212</v>
          </cell>
          <cell r="T133" t="str">
            <v>SA01</v>
          </cell>
          <cell r="U133">
            <v>214.4</v>
          </cell>
          <cell r="W133">
            <v>0</v>
          </cell>
          <cell r="Y133">
            <v>0</v>
          </cell>
          <cell r="Z133">
            <v>0</v>
          </cell>
          <cell r="AA133" t="str">
            <v>BCH</v>
          </cell>
          <cell r="AB133" t="str">
            <v>450002350</v>
          </cell>
          <cell r="AC133" t="str">
            <v>PO#</v>
          </cell>
          <cell r="AE133" t="str">
            <v>S/R</v>
          </cell>
          <cell r="AI133" t="str">
            <v>PYN</v>
          </cell>
          <cell r="AJ133" t="str">
            <v>CAJIGAS R C</v>
          </cell>
          <cell r="AK133" t="str">
            <v>VND</v>
          </cell>
          <cell r="AL133" t="str">
            <v>264370702</v>
          </cell>
          <cell r="AM133" t="str">
            <v>FAC</v>
          </cell>
          <cell r="AN133" t="str">
            <v>000</v>
          </cell>
          <cell r="AQ133" t="str">
            <v>NVD</v>
          </cell>
          <cell r="AR133" t="str">
            <v>2002-12-</v>
          </cell>
          <cell r="AU133" t="str">
            <v>R CAJIGAS CELLPHONE CAJIGAS R C         1900003317</v>
          </cell>
          <cell r="AV133" t="str">
            <v>WF-BATCH</v>
          </cell>
          <cell r="AW133" t="str">
            <v>000</v>
          </cell>
          <cell r="AX133" t="str">
            <v>00</v>
          </cell>
          <cell r="AY133" t="str">
            <v>0</v>
          </cell>
          <cell r="AZ133" t="str">
            <v>FPL Fibernet</v>
          </cell>
        </row>
        <row r="134">
          <cell r="A134" t="str">
            <v>107100</v>
          </cell>
          <cell r="L134">
            <v>3231</v>
          </cell>
          <cell r="S134" t="str">
            <v>200212</v>
          </cell>
          <cell r="U134">
            <v>45595.18</v>
          </cell>
        </row>
        <row r="135">
          <cell r="A135" t="str">
            <v>107100</v>
          </cell>
          <cell r="B135" t="str">
            <v>0342</v>
          </cell>
          <cell r="C135" t="str">
            <v>01066</v>
          </cell>
          <cell r="D135" t="str">
            <v>OMC000</v>
          </cell>
          <cell r="E135" t="str">
            <v>342000</v>
          </cell>
          <cell r="F135" t="str">
            <v>0750</v>
          </cell>
          <cell r="G135" t="str">
            <v>36000</v>
          </cell>
          <cell r="H135" t="str">
            <v>A</v>
          </cell>
          <cell r="I135" t="str">
            <v>00000041</v>
          </cell>
          <cell r="J135">
            <v>95</v>
          </cell>
          <cell r="K135">
            <v>342</v>
          </cell>
          <cell r="L135">
            <v>3333</v>
          </cell>
          <cell r="M135">
            <v>0</v>
          </cell>
          <cell r="N135">
            <v>0</v>
          </cell>
          <cell r="O135">
            <v>0</v>
          </cell>
          <cell r="P135">
            <v>0</v>
          </cell>
          <cell r="Q135" t="str">
            <v>0750</v>
          </cell>
          <cell r="R135" t="str">
            <v>36000</v>
          </cell>
          <cell r="S135" t="str">
            <v>200212</v>
          </cell>
          <cell r="T135" t="str">
            <v>PY42</v>
          </cell>
          <cell r="U135">
            <v>9.25</v>
          </cell>
          <cell r="V135" t="str">
            <v>LDB</v>
          </cell>
          <cell r="W135">
            <v>0</v>
          </cell>
          <cell r="X135" t="str">
            <v>SHR</v>
          </cell>
          <cell r="Y135">
            <v>0</v>
          </cell>
          <cell r="Z135">
            <v>0</v>
          </cell>
          <cell r="AA135" t="str">
            <v>PYP</v>
          </cell>
          <cell r="AB135" t="str">
            <v xml:space="preserve"> 0000026</v>
          </cell>
          <cell r="AC135" t="str">
            <v>PYL</v>
          </cell>
          <cell r="AD135" t="str">
            <v>004342</v>
          </cell>
          <cell r="AE135" t="str">
            <v>EMP</v>
          </cell>
          <cell r="AF135" t="str">
            <v>63250</v>
          </cell>
          <cell r="AG135" t="str">
            <v>JUL</v>
          </cell>
          <cell r="AH135" t="str">
            <v xml:space="preserve"> 000.00</v>
          </cell>
          <cell r="AI135" t="str">
            <v>BCH</v>
          </cell>
          <cell r="AJ135" t="str">
            <v>P52</v>
          </cell>
          <cell r="AK135" t="str">
            <v>CLS</v>
          </cell>
          <cell r="AL135" t="str">
            <v>R335</v>
          </cell>
          <cell r="AM135" t="str">
            <v>DTA</v>
          </cell>
          <cell r="AN135" t="str">
            <v xml:space="preserve"> 00000000000.00</v>
          </cell>
          <cell r="AO135" t="str">
            <v>DTH</v>
          </cell>
          <cell r="AP135" t="str">
            <v xml:space="preserve"> 00000000000.00</v>
          </cell>
          <cell r="AV135" t="str">
            <v>000000000</v>
          </cell>
          <cell r="AW135" t="str">
            <v>000</v>
          </cell>
          <cell r="AX135" t="str">
            <v>00</v>
          </cell>
          <cell r="AY135" t="str">
            <v>0</v>
          </cell>
          <cell r="AZ135" t="str">
            <v>FPL Fibernet</v>
          </cell>
        </row>
        <row r="136">
          <cell r="A136" t="str">
            <v>107100</v>
          </cell>
          <cell r="B136" t="str">
            <v>0342</v>
          </cell>
          <cell r="C136" t="str">
            <v>01066</v>
          </cell>
          <cell r="D136" t="str">
            <v>OMC000</v>
          </cell>
          <cell r="E136" t="str">
            <v>342000</v>
          </cell>
          <cell r="F136" t="str">
            <v>0803</v>
          </cell>
          <cell r="G136" t="str">
            <v>36000</v>
          </cell>
          <cell r="H136" t="str">
            <v>A</v>
          </cell>
          <cell r="I136" t="str">
            <v>00000041</v>
          </cell>
          <cell r="J136">
            <v>95</v>
          </cell>
          <cell r="K136">
            <v>342</v>
          </cell>
          <cell r="L136">
            <v>3333</v>
          </cell>
          <cell r="M136">
            <v>0</v>
          </cell>
          <cell r="N136">
            <v>0</v>
          </cell>
          <cell r="O136">
            <v>0</v>
          </cell>
          <cell r="P136">
            <v>0</v>
          </cell>
          <cell r="Q136" t="str">
            <v>0803</v>
          </cell>
          <cell r="R136" t="str">
            <v>36000</v>
          </cell>
          <cell r="S136" t="str">
            <v>200212</v>
          </cell>
          <cell r="T136" t="str">
            <v>PY42</v>
          </cell>
          <cell r="U136">
            <v>3221.5</v>
          </cell>
          <cell r="V136" t="str">
            <v>LDB</v>
          </cell>
          <cell r="W136">
            <v>0</v>
          </cell>
          <cell r="X136" t="str">
            <v>SHR</v>
          </cell>
          <cell r="Y136">
            <v>40</v>
          </cell>
          <cell r="Z136">
            <v>40</v>
          </cell>
          <cell r="AA136" t="str">
            <v>PYP</v>
          </cell>
          <cell r="AB136" t="str">
            <v xml:space="preserve"> 0000026</v>
          </cell>
          <cell r="AC136" t="str">
            <v>PYL</v>
          </cell>
          <cell r="AD136" t="str">
            <v>004342</v>
          </cell>
          <cell r="AE136" t="str">
            <v>EMP</v>
          </cell>
          <cell r="AF136" t="str">
            <v>63250</v>
          </cell>
          <cell r="AG136" t="str">
            <v>JUL</v>
          </cell>
          <cell r="AH136" t="str">
            <v xml:space="preserve"> 000.00</v>
          </cell>
          <cell r="AI136" t="str">
            <v>BCH</v>
          </cell>
          <cell r="AJ136" t="str">
            <v>801</v>
          </cell>
          <cell r="AK136" t="str">
            <v>CLS</v>
          </cell>
          <cell r="AL136" t="str">
            <v>R335</v>
          </cell>
          <cell r="AM136" t="str">
            <v>DTA</v>
          </cell>
          <cell r="AN136" t="str">
            <v xml:space="preserve"> 00000000000.00</v>
          </cell>
          <cell r="AO136" t="str">
            <v>DTH</v>
          </cell>
          <cell r="AP136" t="str">
            <v xml:space="preserve"> 00000000000.00</v>
          </cell>
          <cell r="AV136" t="str">
            <v>000000000</v>
          </cell>
          <cell r="AW136" t="str">
            <v>000</v>
          </cell>
          <cell r="AX136" t="str">
            <v>00</v>
          </cell>
          <cell r="AY136" t="str">
            <v>0</v>
          </cell>
          <cell r="AZ136" t="str">
            <v>FPL Fibernet</v>
          </cell>
        </row>
        <row r="137">
          <cell r="A137" t="str">
            <v>107100</v>
          </cell>
          <cell r="B137" t="str">
            <v>0350</v>
          </cell>
          <cell r="C137" t="str">
            <v>01066</v>
          </cell>
          <cell r="D137" t="str">
            <v>OMC000</v>
          </cell>
          <cell r="E137" t="str">
            <v>350000</v>
          </cell>
          <cell r="F137" t="str">
            <v>0803</v>
          </cell>
          <cell r="G137" t="str">
            <v>36000</v>
          </cell>
          <cell r="H137" t="str">
            <v>A</v>
          </cell>
          <cell r="I137" t="str">
            <v>00000041</v>
          </cell>
          <cell r="J137">
            <v>95</v>
          </cell>
          <cell r="K137">
            <v>350</v>
          </cell>
          <cell r="L137">
            <v>3333</v>
          </cell>
          <cell r="M137">
            <v>0</v>
          </cell>
          <cell r="N137">
            <v>0</v>
          </cell>
          <cell r="O137">
            <v>0</v>
          </cell>
          <cell r="P137">
            <v>0</v>
          </cell>
          <cell r="Q137" t="str">
            <v>0803</v>
          </cell>
          <cell r="R137" t="str">
            <v>36000</v>
          </cell>
          <cell r="S137" t="str">
            <v>200212</v>
          </cell>
          <cell r="T137" t="str">
            <v>PY42</v>
          </cell>
          <cell r="U137">
            <v>502.5</v>
          </cell>
          <cell r="V137" t="str">
            <v>LDB</v>
          </cell>
          <cell r="W137">
            <v>0</v>
          </cell>
          <cell r="X137" t="str">
            <v>SHR</v>
          </cell>
          <cell r="Y137">
            <v>24</v>
          </cell>
          <cell r="Z137">
            <v>24</v>
          </cell>
          <cell r="AA137" t="str">
            <v>PYP</v>
          </cell>
          <cell r="AB137" t="str">
            <v xml:space="preserve"> 0000001</v>
          </cell>
          <cell r="AC137" t="str">
            <v>PYL</v>
          </cell>
          <cell r="AD137" t="str">
            <v>004350</v>
          </cell>
          <cell r="AE137" t="str">
            <v>EMP</v>
          </cell>
          <cell r="AF137" t="str">
            <v>46908</v>
          </cell>
          <cell r="AG137" t="str">
            <v>JUL</v>
          </cell>
          <cell r="AH137" t="str">
            <v xml:space="preserve"> 000.00</v>
          </cell>
          <cell r="AI137" t="str">
            <v>BCH</v>
          </cell>
          <cell r="AJ137" t="str">
            <v>801</v>
          </cell>
          <cell r="AK137" t="str">
            <v>CLS</v>
          </cell>
          <cell r="AL137" t="str">
            <v>1HH4</v>
          </cell>
          <cell r="AM137" t="str">
            <v>DTA</v>
          </cell>
          <cell r="AN137" t="str">
            <v xml:space="preserve"> 00000000000.00</v>
          </cell>
          <cell r="AO137" t="str">
            <v>DTH</v>
          </cell>
          <cell r="AP137" t="str">
            <v xml:space="preserve"> 00000000000.00</v>
          </cell>
          <cell r="AV137" t="str">
            <v>000000000</v>
          </cell>
          <cell r="AW137" t="str">
            <v>000</v>
          </cell>
          <cell r="AX137" t="str">
            <v>00</v>
          </cell>
          <cell r="AY137" t="str">
            <v>0</v>
          </cell>
          <cell r="AZ137" t="str">
            <v>FPL Fibernet</v>
          </cell>
        </row>
        <row r="138">
          <cell r="A138" t="str">
            <v>107100</v>
          </cell>
          <cell r="B138" t="str">
            <v>0350</v>
          </cell>
          <cell r="C138" t="str">
            <v>01066</v>
          </cell>
          <cell r="D138" t="str">
            <v>OMC000</v>
          </cell>
          <cell r="E138" t="str">
            <v>350000</v>
          </cell>
          <cell r="F138" t="str">
            <v>0803</v>
          </cell>
          <cell r="G138" t="str">
            <v>36000</v>
          </cell>
          <cell r="H138" t="str">
            <v>A</v>
          </cell>
          <cell r="I138" t="str">
            <v>00000041</v>
          </cell>
          <cell r="J138">
            <v>95</v>
          </cell>
          <cell r="K138">
            <v>350</v>
          </cell>
          <cell r="L138">
            <v>3333</v>
          </cell>
          <cell r="M138">
            <v>0</v>
          </cell>
          <cell r="N138">
            <v>0</v>
          </cell>
          <cell r="O138">
            <v>0</v>
          </cell>
          <cell r="P138">
            <v>0</v>
          </cell>
          <cell r="Q138" t="str">
            <v>0803</v>
          </cell>
          <cell r="R138" t="str">
            <v>36000</v>
          </cell>
          <cell r="S138" t="str">
            <v>200212</v>
          </cell>
          <cell r="T138" t="str">
            <v>PY42</v>
          </cell>
          <cell r="U138">
            <v>502.5</v>
          </cell>
          <cell r="V138" t="str">
            <v>LDB</v>
          </cell>
          <cell r="W138">
            <v>0</v>
          </cell>
          <cell r="X138" t="str">
            <v>SHR</v>
          </cell>
          <cell r="Y138">
            <v>24</v>
          </cell>
          <cell r="Z138">
            <v>24</v>
          </cell>
          <cell r="AA138" t="str">
            <v>PYP</v>
          </cell>
          <cell r="AB138" t="str">
            <v xml:space="preserve"> 0000026</v>
          </cell>
          <cell r="AC138" t="str">
            <v>PYL</v>
          </cell>
          <cell r="AD138" t="str">
            <v>004350</v>
          </cell>
          <cell r="AE138" t="str">
            <v>EMP</v>
          </cell>
          <cell r="AF138" t="str">
            <v>46908</v>
          </cell>
          <cell r="AG138" t="str">
            <v>JUL</v>
          </cell>
          <cell r="AH138" t="str">
            <v xml:space="preserve"> 000.00</v>
          </cell>
          <cell r="AI138" t="str">
            <v>BCH</v>
          </cell>
          <cell r="AJ138" t="str">
            <v>801</v>
          </cell>
          <cell r="AK138" t="str">
            <v>CLS</v>
          </cell>
          <cell r="AL138" t="str">
            <v>1HH4</v>
          </cell>
          <cell r="AM138" t="str">
            <v>DTA</v>
          </cell>
          <cell r="AN138" t="str">
            <v xml:space="preserve"> 00000000000.00</v>
          </cell>
          <cell r="AO138" t="str">
            <v>DTH</v>
          </cell>
          <cell r="AP138" t="str">
            <v xml:space="preserve"> 00000000000.00</v>
          </cell>
          <cell r="AV138" t="str">
            <v>000000000</v>
          </cell>
          <cell r="AW138" t="str">
            <v>000</v>
          </cell>
          <cell r="AX138" t="str">
            <v>00</v>
          </cell>
          <cell r="AY138" t="str">
            <v>0</v>
          </cell>
          <cell r="AZ138" t="str">
            <v>FPL Fibernet</v>
          </cell>
        </row>
        <row r="139">
          <cell r="A139" t="str">
            <v>107100</v>
          </cell>
          <cell r="B139" t="str">
            <v>0350</v>
          </cell>
          <cell r="C139" t="str">
            <v>01066</v>
          </cell>
          <cell r="D139" t="str">
            <v>OMC000</v>
          </cell>
          <cell r="E139" t="str">
            <v>350000</v>
          </cell>
          <cell r="F139" t="str">
            <v>0803</v>
          </cell>
          <cell r="G139" t="str">
            <v>36000</v>
          </cell>
          <cell r="H139" t="str">
            <v>A</v>
          </cell>
          <cell r="I139" t="str">
            <v>00000041</v>
          </cell>
          <cell r="J139">
            <v>95</v>
          </cell>
          <cell r="K139">
            <v>350</v>
          </cell>
          <cell r="L139">
            <v>3333</v>
          </cell>
          <cell r="M139">
            <v>0</v>
          </cell>
          <cell r="N139">
            <v>0</v>
          </cell>
          <cell r="O139">
            <v>0</v>
          </cell>
          <cell r="P139">
            <v>0</v>
          </cell>
          <cell r="Q139" t="str">
            <v>0803</v>
          </cell>
          <cell r="R139" t="str">
            <v>36000</v>
          </cell>
          <cell r="S139" t="str">
            <v>200212</v>
          </cell>
          <cell r="T139" t="str">
            <v>PY42</v>
          </cell>
          <cell r="U139">
            <v>3221.5</v>
          </cell>
          <cell r="V139" t="str">
            <v>LDB</v>
          </cell>
          <cell r="W139">
            <v>0</v>
          </cell>
          <cell r="X139" t="str">
            <v>SHR</v>
          </cell>
          <cell r="Y139">
            <v>40</v>
          </cell>
          <cell r="Z139">
            <v>40</v>
          </cell>
          <cell r="AA139" t="str">
            <v>PYP</v>
          </cell>
          <cell r="AB139" t="str">
            <v xml:space="preserve"> 0000001</v>
          </cell>
          <cell r="AC139" t="str">
            <v>PYL</v>
          </cell>
          <cell r="AD139" t="str">
            <v>004342</v>
          </cell>
          <cell r="AE139" t="str">
            <v>EMP</v>
          </cell>
          <cell r="AF139" t="str">
            <v>63250</v>
          </cell>
          <cell r="AG139" t="str">
            <v>JUL</v>
          </cell>
          <cell r="AH139" t="str">
            <v xml:space="preserve"> 000.00</v>
          </cell>
          <cell r="AI139" t="str">
            <v>BCH</v>
          </cell>
          <cell r="AJ139" t="str">
            <v>801</v>
          </cell>
          <cell r="AK139" t="str">
            <v>CLS</v>
          </cell>
          <cell r="AL139" t="str">
            <v>R335</v>
          </cell>
          <cell r="AM139" t="str">
            <v>DTA</v>
          </cell>
          <cell r="AN139" t="str">
            <v xml:space="preserve"> 00000000000.00</v>
          </cell>
          <cell r="AO139" t="str">
            <v>DTH</v>
          </cell>
          <cell r="AP139" t="str">
            <v xml:space="preserve"> 00000000000.00</v>
          </cell>
          <cell r="AV139" t="str">
            <v>000000000</v>
          </cell>
          <cell r="AW139" t="str">
            <v>000</v>
          </cell>
          <cell r="AX139" t="str">
            <v>00</v>
          </cell>
          <cell r="AY139" t="str">
            <v>0</v>
          </cell>
          <cell r="AZ139" t="str">
            <v>FPL Fibernet</v>
          </cell>
        </row>
        <row r="140">
          <cell r="A140" t="str">
            <v>107100</v>
          </cell>
          <cell r="B140" t="str">
            <v>0350</v>
          </cell>
          <cell r="C140" t="str">
            <v>01066</v>
          </cell>
          <cell r="D140" t="str">
            <v>OMC000</v>
          </cell>
          <cell r="E140" t="str">
            <v>350000</v>
          </cell>
          <cell r="F140" t="str">
            <v>0821</v>
          </cell>
          <cell r="G140" t="str">
            <v>36000</v>
          </cell>
          <cell r="H140" t="str">
            <v>A</v>
          </cell>
          <cell r="I140" t="str">
            <v>00000041</v>
          </cell>
          <cell r="J140">
            <v>95</v>
          </cell>
          <cell r="K140">
            <v>350</v>
          </cell>
          <cell r="L140">
            <v>3333</v>
          </cell>
          <cell r="M140">
            <v>0</v>
          </cell>
          <cell r="N140">
            <v>0</v>
          </cell>
          <cell r="O140">
            <v>0</v>
          </cell>
          <cell r="P140">
            <v>0</v>
          </cell>
          <cell r="Q140" t="str">
            <v>0821</v>
          </cell>
          <cell r="R140" t="str">
            <v>36000</v>
          </cell>
          <cell r="S140" t="str">
            <v>200212</v>
          </cell>
          <cell r="T140" t="str">
            <v>PY42</v>
          </cell>
          <cell r="U140">
            <v>-9.89</v>
          </cell>
          <cell r="V140" t="str">
            <v>LDB</v>
          </cell>
          <cell r="W140">
            <v>0</v>
          </cell>
          <cell r="X140" t="str">
            <v>SHR</v>
          </cell>
          <cell r="Y140">
            <v>0</v>
          </cell>
          <cell r="Z140">
            <v>0</v>
          </cell>
          <cell r="AA140" t="str">
            <v>PYP</v>
          </cell>
          <cell r="AB140" t="str">
            <v xml:space="preserve"> 0000026</v>
          </cell>
          <cell r="AC140" t="str">
            <v>PYL</v>
          </cell>
          <cell r="AD140" t="str">
            <v>004350</v>
          </cell>
          <cell r="AE140" t="str">
            <v>EMP</v>
          </cell>
          <cell r="AF140" t="str">
            <v>46908</v>
          </cell>
          <cell r="AG140" t="str">
            <v>JUL</v>
          </cell>
          <cell r="AH140" t="str">
            <v xml:space="preserve"> 000.00</v>
          </cell>
          <cell r="AI140" t="str">
            <v>BCH</v>
          </cell>
          <cell r="AJ140" t="str">
            <v>979</v>
          </cell>
          <cell r="AK140" t="str">
            <v>CLS</v>
          </cell>
          <cell r="AL140" t="str">
            <v>1HH4</v>
          </cell>
          <cell r="AM140" t="str">
            <v>DTA</v>
          </cell>
          <cell r="AN140" t="str">
            <v xml:space="preserve"> 00000000000.00</v>
          </cell>
          <cell r="AO140" t="str">
            <v>DTH</v>
          </cell>
          <cell r="AP140" t="str">
            <v xml:space="preserve"> 00000000000.00</v>
          </cell>
          <cell r="AV140" t="str">
            <v>000000000</v>
          </cell>
          <cell r="AW140" t="str">
            <v>000</v>
          </cell>
          <cell r="AX140" t="str">
            <v>00</v>
          </cell>
          <cell r="AY140" t="str">
            <v>0</v>
          </cell>
          <cell r="AZ140" t="str">
            <v>FPL Fibernet</v>
          </cell>
        </row>
        <row r="141">
          <cell r="A141" t="str">
            <v>107100</v>
          </cell>
          <cell r="B141" t="str">
            <v>0367</v>
          </cell>
          <cell r="C141" t="str">
            <v>01066</v>
          </cell>
          <cell r="D141" t="str">
            <v>OMC000</v>
          </cell>
          <cell r="E141" t="str">
            <v>367000</v>
          </cell>
          <cell r="F141" t="str">
            <v>0810</v>
          </cell>
          <cell r="G141" t="str">
            <v>65000</v>
          </cell>
          <cell r="H141" t="str">
            <v>A</v>
          </cell>
          <cell r="I141" t="str">
            <v>00000041</v>
          </cell>
          <cell r="J141">
            <v>95</v>
          </cell>
          <cell r="K141">
            <v>367</v>
          </cell>
          <cell r="L141">
            <v>3333</v>
          </cell>
          <cell r="M141">
            <v>0</v>
          </cell>
          <cell r="N141">
            <v>0</v>
          </cell>
          <cell r="O141">
            <v>0</v>
          </cell>
          <cell r="P141">
            <v>0</v>
          </cell>
          <cell r="Q141" t="str">
            <v>0810</v>
          </cell>
          <cell r="R141" t="str">
            <v>65000</v>
          </cell>
          <cell r="S141" t="str">
            <v>200212</v>
          </cell>
          <cell r="T141" t="str">
            <v>CA01</v>
          </cell>
          <cell r="U141">
            <v>11.14</v>
          </cell>
          <cell r="V141" t="str">
            <v>LDB</v>
          </cell>
          <cell r="W141">
            <v>0</v>
          </cell>
          <cell r="Y141">
            <v>0</v>
          </cell>
          <cell r="Z141">
            <v>0</v>
          </cell>
          <cell r="AA141" t="str">
            <v>BCH</v>
          </cell>
          <cell r="AB141" t="str">
            <v>0001</v>
          </cell>
          <cell r="AC141" t="str">
            <v>WKS</v>
          </cell>
          <cell r="AE141" t="str">
            <v>JV#</v>
          </cell>
          <cell r="AF141" t="str">
            <v>122A</v>
          </cell>
          <cell r="AG141" t="str">
            <v>FRN</v>
          </cell>
          <cell r="AH141" t="str">
            <v>3333</v>
          </cell>
          <cell r="AI141" t="str">
            <v>RP#</v>
          </cell>
          <cell r="AJ141" t="str">
            <v>000</v>
          </cell>
          <cell r="AK141" t="str">
            <v>CTL</v>
          </cell>
          <cell r="AM141" t="str">
            <v>RF#</v>
          </cell>
          <cell r="AU141" t="str">
            <v>I/C-PHONE CHARGES,FPL</v>
          </cell>
          <cell r="AZ141" t="str">
            <v>FPL Fibernet</v>
          </cell>
        </row>
        <row r="142">
          <cell r="A142" t="str">
            <v>107100</v>
          </cell>
          <cell r="B142" t="str">
            <v>0312</v>
          </cell>
          <cell r="C142" t="str">
            <v>06002</v>
          </cell>
          <cell r="D142" t="str">
            <v>0ELECT</v>
          </cell>
          <cell r="E142" t="str">
            <v>312000</v>
          </cell>
          <cell r="F142" t="str">
            <v>0790</v>
          </cell>
          <cell r="G142" t="str">
            <v>65000</v>
          </cell>
          <cell r="H142" t="str">
            <v>A</v>
          </cell>
          <cell r="I142" t="str">
            <v>00000041</v>
          </cell>
          <cell r="J142">
            <v>70</v>
          </cell>
          <cell r="K142">
            <v>312</v>
          </cell>
          <cell r="L142">
            <v>6002</v>
          </cell>
          <cell r="M142">
            <v>0</v>
          </cell>
          <cell r="N142">
            <v>0</v>
          </cell>
          <cell r="O142">
            <v>0</v>
          </cell>
          <cell r="P142">
            <v>0</v>
          </cell>
          <cell r="Q142" t="str">
            <v>0790</v>
          </cell>
          <cell r="R142" t="str">
            <v>65000</v>
          </cell>
          <cell r="S142" t="str">
            <v>200212</v>
          </cell>
          <cell r="T142" t="str">
            <v>CA01</v>
          </cell>
          <cell r="U142">
            <v>-25185.96</v>
          </cell>
          <cell r="V142" t="str">
            <v>LDB</v>
          </cell>
          <cell r="W142">
            <v>0</v>
          </cell>
          <cell r="Y142">
            <v>0</v>
          </cell>
          <cell r="Z142">
            <v>0</v>
          </cell>
          <cell r="AA142" t="str">
            <v>BCH</v>
          </cell>
          <cell r="AB142" t="str">
            <v>0023</v>
          </cell>
          <cell r="AC142" t="str">
            <v>WKS</v>
          </cell>
          <cell r="AE142" t="str">
            <v>JV#</v>
          </cell>
          <cell r="AF142" t="str">
            <v>1232</v>
          </cell>
          <cell r="AG142" t="str">
            <v>FRN</v>
          </cell>
          <cell r="AH142" t="str">
            <v>6002</v>
          </cell>
          <cell r="AI142" t="str">
            <v>RP#</v>
          </cell>
          <cell r="AJ142" t="str">
            <v>000</v>
          </cell>
          <cell r="AK142" t="str">
            <v>CTL</v>
          </cell>
          <cell r="AM142" t="str">
            <v>RF#</v>
          </cell>
          <cell r="AU142" t="str">
            <v>TO PLACE IN SERVICE</v>
          </cell>
          <cell r="AZ142" t="str">
            <v>FPL Fibernet</v>
          </cell>
        </row>
        <row r="143">
          <cell r="A143" t="str">
            <v>107100</v>
          </cell>
          <cell r="B143" t="str">
            <v>0312</v>
          </cell>
          <cell r="C143" t="str">
            <v>06002</v>
          </cell>
          <cell r="D143" t="str">
            <v>0FIBER</v>
          </cell>
          <cell r="E143" t="str">
            <v>312000</v>
          </cell>
          <cell r="F143" t="str">
            <v>0662</v>
          </cell>
          <cell r="G143" t="str">
            <v>51450</v>
          </cell>
          <cell r="H143" t="str">
            <v>A</v>
          </cell>
          <cell r="I143" t="str">
            <v>00000041</v>
          </cell>
          <cell r="J143">
            <v>60</v>
          </cell>
          <cell r="K143">
            <v>312</v>
          </cell>
          <cell r="L143">
            <v>6002</v>
          </cell>
          <cell r="M143">
            <v>0</v>
          </cell>
          <cell r="N143">
            <v>0</v>
          </cell>
          <cell r="O143">
            <v>0</v>
          </cell>
          <cell r="P143">
            <v>0</v>
          </cell>
          <cell r="Q143" t="str">
            <v>0662</v>
          </cell>
          <cell r="R143" t="str">
            <v>51450</v>
          </cell>
          <cell r="S143" t="str">
            <v>200212</v>
          </cell>
          <cell r="T143" t="str">
            <v>SA01</v>
          </cell>
          <cell r="U143">
            <v>594.75</v>
          </cell>
          <cell r="W143">
            <v>0</v>
          </cell>
          <cell r="Y143">
            <v>0</v>
          </cell>
          <cell r="Z143">
            <v>1</v>
          </cell>
          <cell r="AA143" t="str">
            <v>BCH</v>
          </cell>
          <cell r="AB143" t="str">
            <v>450002350</v>
          </cell>
          <cell r="AC143" t="str">
            <v>PO#</v>
          </cell>
          <cell r="AD143" t="str">
            <v>4500030221</v>
          </cell>
          <cell r="AE143" t="str">
            <v>S/R</v>
          </cell>
          <cell r="AF143" t="str">
            <v>NET</v>
          </cell>
          <cell r="AI143" t="str">
            <v>PYN</v>
          </cell>
          <cell r="AJ143" t="str">
            <v>W D COMMUNICATIONS INC</v>
          </cell>
          <cell r="AK143" t="str">
            <v>VND</v>
          </cell>
          <cell r="AL143" t="str">
            <v>591953252</v>
          </cell>
          <cell r="AM143" t="str">
            <v>FAC</v>
          </cell>
          <cell r="AN143" t="str">
            <v>000</v>
          </cell>
          <cell r="AQ143" t="str">
            <v>NVD</v>
          </cell>
          <cell r="AR143" t="str">
            <v>2002-12-</v>
          </cell>
          <cell r="AU143" t="str">
            <v>INVOICE# 26707      W D COMMUNICATIONS I5000003533</v>
          </cell>
          <cell r="AV143" t="str">
            <v>WF-BATCH</v>
          </cell>
          <cell r="AW143" t="str">
            <v>000</v>
          </cell>
          <cell r="AX143" t="str">
            <v>00</v>
          </cell>
          <cell r="AY143" t="str">
            <v>0</v>
          </cell>
          <cell r="AZ143" t="str">
            <v>FPL Fibernet</v>
          </cell>
        </row>
        <row r="144">
          <cell r="A144" t="str">
            <v>107100</v>
          </cell>
          <cell r="B144" t="str">
            <v>0312</v>
          </cell>
          <cell r="C144" t="str">
            <v>06002</v>
          </cell>
          <cell r="D144" t="str">
            <v>0FIBER</v>
          </cell>
          <cell r="E144" t="str">
            <v>312000</v>
          </cell>
          <cell r="F144" t="str">
            <v>0662</v>
          </cell>
          <cell r="G144" t="str">
            <v>51450</v>
          </cell>
          <cell r="H144" t="str">
            <v>A</v>
          </cell>
          <cell r="I144" t="str">
            <v>00000041</v>
          </cell>
          <cell r="J144">
            <v>60</v>
          </cell>
          <cell r="K144">
            <v>312</v>
          </cell>
          <cell r="L144">
            <v>6002</v>
          </cell>
          <cell r="M144">
            <v>0</v>
          </cell>
          <cell r="N144">
            <v>0</v>
          </cell>
          <cell r="O144">
            <v>0</v>
          </cell>
          <cell r="P144">
            <v>0</v>
          </cell>
          <cell r="Q144" t="str">
            <v>0662</v>
          </cell>
          <cell r="R144" t="str">
            <v>51450</v>
          </cell>
          <cell r="S144" t="str">
            <v>200212</v>
          </cell>
          <cell r="T144" t="str">
            <v>SA01</v>
          </cell>
          <cell r="U144">
            <v>1586</v>
          </cell>
          <cell r="W144">
            <v>0</v>
          </cell>
          <cell r="Y144">
            <v>0</v>
          </cell>
          <cell r="Z144">
            <v>1</v>
          </cell>
          <cell r="AA144" t="str">
            <v>BCH</v>
          </cell>
          <cell r="AB144" t="str">
            <v>450002350</v>
          </cell>
          <cell r="AC144" t="str">
            <v>PO#</v>
          </cell>
          <cell r="AD144" t="str">
            <v>4500030221</v>
          </cell>
          <cell r="AE144" t="str">
            <v>S/R</v>
          </cell>
          <cell r="AF144" t="str">
            <v>NET</v>
          </cell>
          <cell r="AI144" t="str">
            <v>PYN</v>
          </cell>
          <cell r="AJ144" t="str">
            <v>W D COMMUNICATIONS INC</v>
          </cell>
          <cell r="AK144" t="str">
            <v>VND</v>
          </cell>
          <cell r="AL144" t="str">
            <v>591953252</v>
          </cell>
          <cell r="AM144" t="str">
            <v>FAC</v>
          </cell>
          <cell r="AN144" t="str">
            <v>000</v>
          </cell>
          <cell r="AQ144" t="str">
            <v>NVD</v>
          </cell>
          <cell r="AR144" t="str">
            <v>2002-12-</v>
          </cell>
          <cell r="AU144" t="str">
            <v>INVOICE# 26689      W D COMMUNICATIONS I5000003538</v>
          </cell>
          <cell r="AV144" t="str">
            <v>WF-BATCH</v>
          </cell>
          <cell r="AW144" t="str">
            <v>000</v>
          </cell>
          <cell r="AX144" t="str">
            <v>00</v>
          </cell>
          <cell r="AY144" t="str">
            <v>0</v>
          </cell>
          <cell r="AZ144" t="str">
            <v>FPL Fibernet</v>
          </cell>
        </row>
        <row r="145">
          <cell r="A145" t="str">
            <v>107100</v>
          </cell>
          <cell r="B145" t="str">
            <v>0312</v>
          </cell>
          <cell r="C145" t="str">
            <v>06002</v>
          </cell>
          <cell r="D145" t="str">
            <v>0FIBER</v>
          </cell>
          <cell r="E145" t="str">
            <v>312000</v>
          </cell>
          <cell r="F145" t="str">
            <v>0662</v>
          </cell>
          <cell r="G145" t="str">
            <v>51450</v>
          </cell>
          <cell r="H145" t="str">
            <v>A</v>
          </cell>
          <cell r="I145" t="str">
            <v>00000041</v>
          </cell>
          <cell r="J145">
            <v>61</v>
          </cell>
          <cell r="K145">
            <v>312</v>
          </cell>
          <cell r="L145">
            <v>6002</v>
          </cell>
          <cell r="M145">
            <v>0</v>
          </cell>
          <cell r="N145">
            <v>0</v>
          </cell>
          <cell r="O145">
            <v>0</v>
          </cell>
          <cell r="P145">
            <v>0</v>
          </cell>
          <cell r="Q145" t="str">
            <v>0662</v>
          </cell>
          <cell r="R145" t="str">
            <v>51450</v>
          </cell>
          <cell r="S145" t="str">
            <v>200212</v>
          </cell>
          <cell r="T145" t="str">
            <v>SA01</v>
          </cell>
          <cell r="U145">
            <v>7839.9</v>
          </cell>
          <cell r="W145">
            <v>0</v>
          </cell>
          <cell r="Y145">
            <v>0</v>
          </cell>
          <cell r="Z145">
            <v>1</v>
          </cell>
          <cell r="AA145" t="str">
            <v>BCH</v>
          </cell>
          <cell r="AB145" t="str">
            <v>450002361</v>
          </cell>
          <cell r="AC145" t="str">
            <v>PO#</v>
          </cell>
          <cell r="AD145" t="str">
            <v>4500057524</v>
          </cell>
          <cell r="AE145" t="str">
            <v>S/R</v>
          </cell>
          <cell r="AF145" t="str">
            <v>337</v>
          </cell>
          <cell r="AI145" t="str">
            <v>PYN</v>
          </cell>
          <cell r="AJ145" t="str">
            <v>ALPINE COMMUNICATION CORP</v>
          </cell>
          <cell r="AK145" t="str">
            <v>VND</v>
          </cell>
          <cell r="AL145" t="str">
            <v>592047310</v>
          </cell>
          <cell r="AM145" t="str">
            <v>FAC</v>
          </cell>
          <cell r="AN145" t="str">
            <v>000</v>
          </cell>
          <cell r="AQ145" t="str">
            <v>NVD</v>
          </cell>
          <cell r="AR145" t="str">
            <v>2002-12-</v>
          </cell>
          <cell r="AU145" t="str">
            <v>INVOICE# 6402       ALPINE COMMUNICATION5000003713</v>
          </cell>
          <cell r="AV145" t="str">
            <v>WF-BATCH</v>
          </cell>
          <cell r="AW145" t="str">
            <v>000</v>
          </cell>
          <cell r="AX145" t="str">
            <v>00</v>
          </cell>
          <cell r="AY145" t="str">
            <v>0</v>
          </cell>
          <cell r="AZ145" t="str">
            <v>FPL Fibernet</v>
          </cell>
        </row>
        <row r="146">
          <cell r="A146" t="str">
            <v>107100</v>
          </cell>
          <cell r="B146" t="str">
            <v>0312</v>
          </cell>
          <cell r="C146" t="str">
            <v>06002</v>
          </cell>
          <cell r="D146" t="str">
            <v>0FIBER</v>
          </cell>
          <cell r="E146" t="str">
            <v>312000</v>
          </cell>
          <cell r="F146" t="str">
            <v>0662</v>
          </cell>
          <cell r="G146" t="str">
            <v>51450</v>
          </cell>
          <cell r="H146" t="str">
            <v>A</v>
          </cell>
          <cell r="I146" t="str">
            <v>00000041</v>
          </cell>
          <cell r="J146">
            <v>61</v>
          </cell>
          <cell r="K146">
            <v>312</v>
          </cell>
          <cell r="L146">
            <v>6002</v>
          </cell>
          <cell r="M146">
            <v>0</v>
          </cell>
          <cell r="N146">
            <v>0</v>
          </cell>
          <cell r="O146">
            <v>0</v>
          </cell>
          <cell r="P146">
            <v>0</v>
          </cell>
          <cell r="Q146" t="str">
            <v>0662</v>
          </cell>
          <cell r="R146" t="str">
            <v>51450</v>
          </cell>
          <cell r="S146" t="str">
            <v>200212</v>
          </cell>
          <cell r="T146" t="str">
            <v>SA01</v>
          </cell>
          <cell r="U146">
            <v>28647.95</v>
          </cell>
          <cell r="W146">
            <v>0</v>
          </cell>
          <cell r="Y146">
            <v>0</v>
          </cell>
          <cell r="Z146">
            <v>1</v>
          </cell>
          <cell r="AA146" t="str">
            <v>BCH</v>
          </cell>
          <cell r="AB146" t="str">
            <v>450002361</v>
          </cell>
          <cell r="AC146" t="str">
            <v>PO#</v>
          </cell>
          <cell r="AD146" t="str">
            <v>4500057524</v>
          </cell>
          <cell r="AE146" t="str">
            <v>S/R</v>
          </cell>
          <cell r="AF146" t="str">
            <v>337</v>
          </cell>
          <cell r="AI146" t="str">
            <v>PYN</v>
          </cell>
          <cell r="AJ146" t="str">
            <v>ALPINE COMMUNICATION CORP</v>
          </cell>
          <cell r="AK146" t="str">
            <v>VND</v>
          </cell>
          <cell r="AL146" t="str">
            <v>592047310</v>
          </cell>
          <cell r="AM146" t="str">
            <v>FAC</v>
          </cell>
          <cell r="AN146" t="str">
            <v>000</v>
          </cell>
          <cell r="AQ146" t="str">
            <v>NVD</v>
          </cell>
          <cell r="AR146" t="str">
            <v>2002-12-</v>
          </cell>
          <cell r="AU146" t="str">
            <v>INVOICE# 6401       ALPINE COMMUNICATION5000003712</v>
          </cell>
          <cell r="AV146" t="str">
            <v>WF-BATCH</v>
          </cell>
          <cell r="AW146" t="str">
            <v>000</v>
          </cell>
          <cell r="AX146" t="str">
            <v>00</v>
          </cell>
          <cell r="AY146" t="str">
            <v>0</v>
          </cell>
          <cell r="AZ146" t="str">
            <v>FPL Fibernet</v>
          </cell>
        </row>
        <row r="147">
          <cell r="A147" t="str">
            <v>107100</v>
          </cell>
          <cell r="B147" t="str">
            <v>0312</v>
          </cell>
          <cell r="C147" t="str">
            <v>06002</v>
          </cell>
          <cell r="D147" t="str">
            <v>0FIBER</v>
          </cell>
          <cell r="E147" t="str">
            <v>312000</v>
          </cell>
          <cell r="F147" t="str">
            <v>0662</v>
          </cell>
          <cell r="G147" t="str">
            <v>51450</v>
          </cell>
          <cell r="H147" t="str">
            <v>A</v>
          </cell>
          <cell r="I147" t="str">
            <v>00000041</v>
          </cell>
          <cell r="J147">
            <v>63</v>
          </cell>
          <cell r="K147">
            <v>312</v>
          </cell>
          <cell r="L147">
            <v>6002</v>
          </cell>
          <cell r="M147">
            <v>0</v>
          </cell>
          <cell r="N147">
            <v>0</v>
          </cell>
          <cell r="O147">
            <v>0</v>
          </cell>
          <cell r="P147">
            <v>0</v>
          </cell>
          <cell r="Q147" t="str">
            <v>0662</v>
          </cell>
          <cell r="R147" t="str">
            <v>51450</v>
          </cell>
          <cell r="S147" t="str">
            <v>200212</v>
          </cell>
          <cell r="T147" t="str">
            <v>SA01</v>
          </cell>
          <cell r="U147">
            <v>317.2</v>
          </cell>
          <cell r="W147">
            <v>0</v>
          </cell>
          <cell r="Y147">
            <v>0</v>
          </cell>
          <cell r="Z147">
            <v>1</v>
          </cell>
          <cell r="AA147" t="str">
            <v>BCH</v>
          </cell>
          <cell r="AB147" t="str">
            <v>450002350</v>
          </cell>
          <cell r="AC147" t="str">
            <v>PO#</v>
          </cell>
          <cell r="AD147" t="str">
            <v>4500030221</v>
          </cell>
          <cell r="AE147" t="str">
            <v>S/R</v>
          </cell>
          <cell r="AF147" t="str">
            <v>NET</v>
          </cell>
          <cell r="AI147" t="str">
            <v>PYN</v>
          </cell>
          <cell r="AJ147" t="str">
            <v>W D COMMUNICATIONS INC</v>
          </cell>
          <cell r="AK147" t="str">
            <v>VND</v>
          </cell>
          <cell r="AL147" t="str">
            <v>591953252</v>
          </cell>
          <cell r="AM147" t="str">
            <v>FAC</v>
          </cell>
          <cell r="AN147" t="str">
            <v>000</v>
          </cell>
          <cell r="AQ147" t="str">
            <v>NVD</v>
          </cell>
          <cell r="AR147" t="str">
            <v>2002-12-</v>
          </cell>
          <cell r="AU147" t="str">
            <v>INVOICE# 26753      W D COMMUNICATIONS I5000003531</v>
          </cell>
          <cell r="AV147" t="str">
            <v>WF-BATCH</v>
          </cell>
          <cell r="AW147" t="str">
            <v>000</v>
          </cell>
          <cell r="AX147" t="str">
            <v>00</v>
          </cell>
          <cell r="AY147" t="str">
            <v>0</v>
          </cell>
          <cell r="AZ147" t="str">
            <v>FPL Fibernet</v>
          </cell>
        </row>
        <row r="148">
          <cell r="A148" t="str">
            <v>107100</v>
          </cell>
          <cell r="B148" t="str">
            <v>0312</v>
          </cell>
          <cell r="C148" t="str">
            <v>06002</v>
          </cell>
          <cell r="D148" t="str">
            <v>0FIBER</v>
          </cell>
          <cell r="E148" t="str">
            <v>312000</v>
          </cell>
          <cell r="F148" t="str">
            <v>0662</v>
          </cell>
          <cell r="G148" t="str">
            <v>51450</v>
          </cell>
          <cell r="H148" t="str">
            <v>A</v>
          </cell>
          <cell r="I148" t="str">
            <v>00000041</v>
          </cell>
          <cell r="J148">
            <v>63</v>
          </cell>
          <cell r="K148">
            <v>312</v>
          </cell>
          <cell r="L148">
            <v>6002</v>
          </cell>
          <cell r="M148">
            <v>0</v>
          </cell>
          <cell r="N148">
            <v>0</v>
          </cell>
          <cell r="O148">
            <v>0</v>
          </cell>
          <cell r="P148">
            <v>0</v>
          </cell>
          <cell r="Q148" t="str">
            <v>0662</v>
          </cell>
          <cell r="R148" t="str">
            <v>51450</v>
          </cell>
          <cell r="S148" t="str">
            <v>200212</v>
          </cell>
          <cell r="T148" t="str">
            <v>SA01</v>
          </cell>
          <cell r="U148">
            <v>793</v>
          </cell>
          <cell r="W148">
            <v>0</v>
          </cell>
          <cell r="Y148">
            <v>0</v>
          </cell>
          <cell r="Z148">
            <v>1</v>
          </cell>
          <cell r="AA148" t="str">
            <v>BCH</v>
          </cell>
          <cell r="AB148" t="str">
            <v>450002361</v>
          </cell>
          <cell r="AC148" t="str">
            <v>PO#</v>
          </cell>
          <cell r="AD148" t="str">
            <v>4500030221</v>
          </cell>
          <cell r="AE148" t="str">
            <v>S/R</v>
          </cell>
          <cell r="AF148" t="str">
            <v>NET</v>
          </cell>
          <cell r="AI148" t="str">
            <v>PYN</v>
          </cell>
          <cell r="AJ148" t="str">
            <v>W D COMMUNICATIONS INC</v>
          </cell>
          <cell r="AK148" t="str">
            <v>VND</v>
          </cell>
          <cell r="AL148" t="str">
            <v>591953252</v>
          </cell>
          <cell r="AM148" t="str">
            <v>FAC</v>
          </cell>
          <cell r="AN148" t="str">
            <v>000</v>
          </cell>
          <cell r="AQ148" t="str">
            <v>NVD</v>
          </cell>
          <cell r="AR148" t="str">
            <v>2002-12-</v>
          </cell>
          <cell r="AU148" t="str">
            <v>INVOICE# 26814      W D COMMUNICATIONS I5000003706</v>
          </cell>
          <cell r="AV148" t="str">
            <v>WF-BATCH</v>
          </cell>
          <cell r="AW148" t="str">
            <v>000</v>
          </cell>
          <cell r="AX148" t="str">
            <v>00</v>
          </cell>
          <cell r="AY148" t="str">
            <v>0</v>
          </cell>
          <cell r="AZ148" t="str">
            <v>FPL Fibernet</v>
          </cell>
        </row>
        <row r="149">
          <cell r="A149" t="str">
            <v>107100</v>
          </cell>
          <cell r="B149" t="str">
            <v>0312</v>
          </cell>
          <cell r="C149" t="str">
            <v>06002</v>
          </cell>
          <cell r="D149" t="str">
            <v>0FIBER</v>
          </cell>
          <cell r="E149" t="str">
            <v>312000</v>
          </cell>
          <cell r="F149" t="str">
            <v>0662</v>
          </cell>
          <cell r="G149" t="str">
            <v>51450</v>
          </cell>
          <cell r="H149" t="str">
            <v>A</v>
          </cell>
          <cell r="I149" t="str">
            <v>00000041</v>
          </cell>
          <cell r="J149">
            <v>63</v>
          </cell>
          <cell r="K149">
            <v>312</v>
          </cell>
          <cell r="L149">
            <v>6002</v>
          </cell>
          <cell r="M149">
            <v>0</v>
          </cell>
          <cell r="N149">
            <v>0</v>
          </cell>
          <cell r="O149">
            <v>0</v>
          </cell>
          <cell r="P149">
            <v>0</v>
          </cell>
          <cell r="Q149" t="str">
            <v>0662</v>
          </cell>
          <cell r="R149" t="str">
            <v>51450</v>
          </cell>
          <cell r="S149" t="str">
            <v>200212</v>
          </cell>
          <cell r="T149" t="str">
            <v>SA01</v>
          </cell>
          <cell r="U149">
            <v>2379</v>
          </cell>
          <cell r="W149">
            <v>0</v>
          </cell>
          <cell r="Y149">
            <v>0</v>
          </cell>
          <cell r="Z149">
            <v>1</v>
          </cell>
          <cell r="AA149" t="str">
            <v>BCH</v>
          </cell>
          <cell r="AB149" t="str">
            <v>450002353</v>
          </cell>
          <cell r="AC149" t="str">
            <v>PO#</v>
          </cell>
          <cell r="AD149" t="str">
            <v>4500030221</v>
          </cell>
          <cell r="AE149" t="str">
            <v>S/R</v>
          </cell>
          <cell r="AF149" t="str">
            <v>NET</v>
          </cell>
          <cell r="AI149" t="str">
            <v>PYN</v>
          </cell>
          <cell r="AJ149" t="str">
            <v>W D COMMUNICATIONS INC</v>
          </cell>
          <cell r="AK149" t="str">
            <v>VND</v>
          </cell>
          <cell r="AL149" t="str">
            <v>591953252</v>
          </cell>
          <cell r="AM149" t="str">
            <v>FAC</v>
          </cell>
          <cell r="AN149" t="str">
            <v>000</v>
          </cell>
          <cell r="AQ149" t="str">
            <v>NVD</v>
          </cell>
          <cell r="AR149" t="str">
            <v>2002-12-</v>
          </cell>
          <cell r="AU149" t="str">
            <v>INVOICE# 26791      W D COMMUNICATIONS I5000003605</v>
          </cell>
          <cell r="AV149" t="str">
            <v>WF-BATCH</v>
          </cell>
          <cell r="AW149" t="str">
            <v>000</v>
          </cell>
          <cell r="AX149" t="str">
            <v>00</v>
          </cell>
          <cell r="AY149" t="str">
            <v>0</v>
          </cell>
          <cell r="AZ149" t="str">
            <v>FPL Fibernet</v>
          </cell>
        </row>
        <row r="150">
          <cell r="A150" t="str">
            <v>107100</v>
          </cell>
          <cell r="B150" t="str">
            <v>0312</v>
          </cell>
          <cell r="C150" t="str">
            <v>06002</v>
          </cell>
          <cell r="D150" t="str">
            <v>0FIBER</v>
          </cell>
          <cell r="E150" t="str">
            <v>312000</v>
          </cell>
          <cell r="F150" t="str">
            <v>0662</v>
          </cell>
          <cell r="G150" t="str">
            <v>51450</v>
          </cell>
          <cell r="H150" t="str">
            <v>A</v>
          </cell>
          <cell r="I150" t="str">
            <v>00000041</v>
          </cell>
          <cell r="J150">
            <v>63</v>
          </cell>
          <cell r="K150">
            <v>312</v>
          </cell>
          <cell r="L150">
            <v>6002</v>
          </cell>
          <cell r="M150">
            <v>0</v>
          </cell>
          <cell r="N150">
            <v>0</v>
          </cell>
          <cell r="O150">
            <v>0</v>
          </cell>
          <cell r="P150">
            <v>0</v>
          </cell>
          <cell r="Q150" t="str">
            <v>0662</v>
          </cell>
          <cell r="R150" t="str">
            <v>51450</v>
          </cell>
          <cell r="S150" t="str">
            <v>200212</v>
          </cell>
          <cell r="T150" t="str">
            <v>SA01</v>
          </cell>
          <cell r="U150">
            <v>49609.440000000002</v>
          </cell>
          <cell r="W150">
            <v>0</v>
          </cell>
          <cell r="Y150">
            <v>0</v>
          </cell>
          <cell r="Z150">
            <v>1</v>
          </cell>
          <cell r="AA150" t="str">
            <v>BCH</v>
          </cell>
          <cell r="AB150" t="str">
            <v>450002354</v>
          </cell>
          <cell r="AC150" t="str">
            <v>PO#</v>
          </cell>
          <cell r="AD150" t="str">
            <v>4500118238</v>
          </cell>
          <cell r="AE150" t="str">
            <v>S/R</v>
          </cell>
          <cell r="AF150" t="str">
            <v>337</v>
          </cell>
          <cell r="AI150" t="str">
            <v>PYN</v>
          </cell>
          <cell r="AJ150" t="str">
            <v>GREGORY ELECTRIC COMPANY</v>
          </cell>
          <cell r="AK150" t="str">
            <v>VND</v>
          </cell>
          <cell r="AL150" t="str">
            <v>570362682</v>
          </cell>
          <cell r="AM150" t="str">
            <v>FAC</v>
          </cell>
          <cell r="AN150" t="str">
            <v>000</v>
          </cell>
          <cell r="AQ150" t="str">
            <v>NVD</v>
          </cell>
          <cell r="AR150" t="str">
            <v>2002-12-</v>
          </cell>
          <cell r="AU150" t="str">
            <v>INVOICE# 27572-001M GREGORY ELECTRIC COM5000003650</v>
          </cell>
          <cell r="AV150" t="str">
            <v>WF-BATCH</v>
          </cell>
          <cell r="AW150" t="str">
            <v>000</v>
          </cell>
          <cell r="AX150" t="str">
            <v>00</v>
          </cell>
          <cell r="AY150" t="str">
            <v>0</v>
          </cell>
          <cell r="AZ150" t="str">
            <v>FPL Fibernet</v>
          </cell>
        </row>
        <row r="151">
          <cell r="A151" t="str">
            <v>107100</v>
          </cell>
          <cell r="B151" t="str">
            <v>0312</v>
          </cell>
          <cell r="C151" t="str">
            <v>06002</v>
          </cell>
          <cell r="D151" t="str">
            <v>0FIBER</v>
          </cell>
          <cell r="E151" t="str">
            <v>312000</v>
          </cell>
          <cell r="F151" t="str">
            <v>0662</v>
          </cell>
          <cell r="G151" t="str">
            <v>52450</v>
          </cell>
          <cell r="H151" t="str">
            <v>A</v>
          </cell>
          <cell r="I151" t="str">
            <v>00000041</v>
          </cell>
          <cell r="J151">
            <v>63</v>
          </cell>
          <cell r="K151">
            <v>312</v>
          </cell>
          <cell r="L151">
            <v>6002</v>
          </cell>
          <cell r="M151">
            <v>0</v>
          </cell>
          <cell r="N151">
            <v>0</v>
          </cell>
          <cell r="O151">
            <v>0</v>
          </cell>
          <cell r="P151">
            <v>0</v>
          </cell>
          <cell r="Q151" t="str">
            <v>0662</v>
          </cell>
          <cell r="R151" t="str">
            <v>52450</v>
          </cell>
          <cell r="S151" t="str">
            <v>200212</v>
          </cell>
          <cell r="T151" t="str">
            <v>SA01</v>
          </cell>
          <cell r="U151">
            <v>19333.52</v>
          </cell>
          <cell r="W151">
            <v>0</v>
          </cell>
          <cell r="Y151">
            <v>0</v>
          </cell>
          <cell r="Z151">
            <v>0</v>
          </cell>
          <cell r="AA151" t="str">
            <v>BCH</v>
          </cell>
          <cell r="AB151" t="str">
            <v>450002350</v>
          </cell>
          <cell r="AC151" t="str">
            <v>PO#</v>
          </cell>
          <cell r="AE151" t="str">
            <v>S/R</v>
          </cell>
          <cell r="AI151" t="str">
            <v>PYN</v>
          </cell>
          <cell r="AJ151" t="str">
            <v>CITY OF FT LAUDERDALE</v>
          </cell>
          <cell r="AK151" t="str">
            <v>VND</v>
          </cell>
          <cell r="AL151" t="str">
            <v>596000319</v>
          </cell>
          <cell r="AM151" t="str">
            <v>FAC</v>
          </cell>
          <cell r="AN151" t="str">
            <v>000</v>
          </cell>
          <cell r="AQ151" t="str">
            <v>NVD</v>
          </cell>
          <cell r="AR151" t="str">
            <v>2002-10-</v>
          </cell>
          <cell r="AU151" t="str">
            <v>CUST# R0927         CITY OF FT LAUDERDAL1900003309</v>
          </cell>
          <cell r="AV151" t="str">
            <v>RXC0FXQ</v>
          </cell>
          <cell r="AW151" t="str">
            <v>000</v>
          </cell>
          <cell r="AX151" t="str">
            <v>00</v>
          </cell>
          <cell r="AY151" t="str">
            <v>0</v>
          </cell>
          <cell r="AZ151" t="str">
            <v>FPL Fibernet</v>
          </cell>
        </row>
        <row r="152">
          <cell r="A152" t="str">
            <v>107100</v>
          </cell>
          <cell r="B152" t="str">
            <v>0312</v>
          </cell>
          <cell r="C152" t="str">
            <v>06002</v>
          </cell>
          <cell r="D152" t="str">
            <v>0FIBER</v>
          </cell>
          <cell r="E152" t="str">
            <v>312000</v>
          </cell>
          <cell r="F152" t="str">
            <v>0662</v>
          </cell>
          <cell r="G152" t="str">
            <v>52450</v>
          </cell>
          <cell r="H152" t="str">
            <v>A</v>
          </cell>
          <cell r="I152" t="str">
            <v>00000041</v>
          </cell>
          <cell r="J152">
            <v>63</v>
          </cell>
          <cell r="K152">
            <v>312</v>
          </cell>
          <cell r="L152">
            <v>6002</v>
          </cell>
          <cell r="M152">
            <v>0</v>
          </cell>
          <cell r="N152">
            <v>0</v>
          </cell>
          <cell r="O152">
            <v>0</v>
          </cell>
          <cell r="P152">
            <v>0</v>
          </cell>
          <cell r="Q152" t="str">
            <v>0662</v>
          </cell>
          <cell r="R152" t="str">
            <v>52450</v>
          </cell>
          <cell r="S152" t="str">
            <v>200212</v>
          </cell>
          <cell r="T152" t="str">
            <v>SA01</v>
          </cell>
          <cell r="U152">
            <v>-89.86</v>
          </cell>
          <cell r="W152">
            <v>0</v>
          </cell>
          <cell r="Y152">
            <v>0</v>
          </cell>
          <cell r="Z152">
            <v>0</v>
          </cell>
          <cell r="AA152" t="str">
            <v>BCH</v>
          </cell>
          <cell r="AB152" t="str">
            <v>450002354</v>
          </cell>
          <cell r="AC152" t="str">
            <v>PO#</v>
          </cell>
          <cell r="AE152" t="str">
            <v>S/R</v>
          </cell>
          <cell r="AI152" t="str">
            <v>PYN</v>
          </cell>
          <cell r="AJ152" t="str">
            <v>CITY OF PLANTATION</v>
          </cell>
          <cell r="AK152" t="str">
            <v>VND</v>
          </cell>
          <cell r="AL152" t="str">
            <v>596017775</v>
          </cell>
          <cell r="AM152" t="str">
            <v>FAC</v>
          </cell>
          <cell r="AN152" t="str">
            <v>000</v>
          </cell>
          <cell r="AQ152" t="str">
            <v>NVD</v>
          </cell>
          <cell r="AR152" t="str">
            <v>2002-10-</v>
          </cell>
          <cell r="AU152" t="str">
            <v>INV# 021504-A       CITY OF PLANTATION  1700000113</v>
          </cell>
          <cell r="AV152" t="str">
            <v>MPS0JFF</v>
          </cell>
          <cell r="AW152" t="str">
            <v>000</v>
          </cell>
          <cell r="AX152" t="str">
            <v>00</v>
          </cell>
          <cell r="AY152" t="str">
            <v>0</v>
          </cell>
          <cell r="AZ152" t="str">
            <v>FPL Fibernet</v>
          </cell>
        </row>
        <row r="153">
          <cell r="A153" t="str">
            <v>107100</v>
          </cell>
          <cell r="B153" t="str">
            <v>0312</v>
          </cell>
          <cell r="C153" t="str">
            <v>06002</v>
          </cell>
          <cell r="D153" t="str">
            <v>0FIBER</v>
          </cell>
          <cell r="E153" t="str">
            <v>312000</v>
          </cell>
          <cell r="F153" t="str">
            <v>0790</v>
          </cell>
          <cell r="G153" t="str">
            <v>65000</v>
          </cell>
          <cell r="H153" t="str">
            <v>A</v>
          </cell>
          <cell r="I153" t="str">
            <v>00000041</v>
          </cell>
          <cell r="J153">
            <v>63</v>
          </cell>
          <cell r="K153">
            <v>312</v>
          </cell>
          <cell r="L153">
            <v>6002</v>
          </cell>
          <cell r="M153">
            <v>0</v>
          </cell>
          <cell r="N153">
            <v>0</v>
          </cell>
          <cell r="O153">
            <v>0</v>
          </cell>
          <cell r="P153">
            <v>0</v>
          </cell>
          <cell r="Q153" t="str">
            <v>0790</v>
          </cell>
          <cell r="R153" t="str">
            <v>65000</v>
          </cell>
          <cell r="S153" t="str">
            <v>200212</v>
          </cell>
          <cell r="T153" t="str">
            <v>CA01</v>
          </cell>
          <cell r="U153">
            <v>298750</v>
          </cell>
          <cell r="V153" t="str">
            <v>LDB</v>
          </cell>
          <cell r="W153">
            <v>0</v>
          </cell>
          <cell r="Y153">
            <v>0</v>
          </cell>
          <cell r="Z153">
            <v>0</v>
          </cell>
          <cell r="AA153" t="str">
            <v>BCH</v>
          </cell>
          <cell r="AB153" t="str">
            <v>0024</v>
          </cell>
          <cell r="AC153" t="str">
            <v>WKS</v>
          </cell>
          <cell r="AE153" t="str">
            <v>JV#</v>
          </cell>
          <cell r="AF153" t="str">
            <v>1232</v>
          </cell>
          <cell r="AG153" t="str">
            <v>FRN</v>
          </cell>
          <cell r="AH153" t="str">
            <v>6002</v>
          </cell>
          <cell r="AI153" t="str">
            <v>RP#</v>
          </cell>
          <cell r="AJ153" t="str">
            <v>000</v>
          </cell>
          <cell r="AK153" t="str">
            <v>CTL</v>
          </cell>
          <cell r="AM153" t="str">
            <v>RF#</v>
          </cell>
          <cell r="AU153" t="str">
            <v>ACCR DEC 02 CAPITAL-EXELO</v>
          </cell>
          <cell r="AZ153" t="str">
            <v>FPL Fibernet</v>
          </cell>
        </row>
        <row r="154">
          <cell r="A154" t="str">
            <v>107100</v>
          </cell>
          <cell r="B154" t="str">
            <v>0312</v>
          </cell>
          <cell r="C154" t="str">
            <v>06002</v>
          </cell>
          <cell r="D154" t="str">
            <v>0FIBER</v>
          </cell>
          <cell r="E154" t="str">
            <v>312000</v>
          </cell>
          <cell r="F154" t="str">
            <v>0790</v>
          </cell>
          <cell r="G154" t="str">
            <v>65000</v>
          </cell>
          <cell r="H154" t="str">
            <v>A</v>
          </cell>
          <cell r="I154" t="str">
            <v>00000041</v>
          </cell>
          <cell r="J154">
            <v>63</v>
          </cell>
          <cell r="K154">
            <v>312</v>
          </cell>
          <cell r="L154">
            <v>6002</v>
          </cell>
          <cell r="M154">
            <v>0</v>
          </cell>
          <cell r="N154">
            <v>0</v>
          </cell>
          <cell r="O154">
            <v>0</v>
          </cell>
          <cell r="P154">
            <v>0</v>
          </cell>
          <cell r="Q154" t="str">
            <v>0790</v>
          </cell>
          <cell r="R154" t="str">
            <v>65000</v>
          </cell>
          <cell r="S154" t="str">
            <v>200212</v>
          </cell>
          <cell r="T154" t="str">
            <v>CA01</v>
          </cell>
          <cell r="U154">
            <v>307603</v>
          </cell>
          <cell r="V154" t="str">
            <v>LDB</v>
          </cell>
          <cell r="W154">
            <v>0</v>
          </cell>
          <cell r="Y154">
            <v>0</v>
          </cell>
          <cell r="Z154">
            <v>0</v>
          </cell>
          <cell r="AA154" t="str">
            <v>BCH</v>
          </cell>
          <cell r="AB154" t="str">
            <v>0015</v>
          </cell>
          <cell r="AC154" t="str">
            <v>WKS</v>
          </cell>
          <cell r="AE154" t="str">
            <v>JV#</v>
          </cell>
          <cell r="AF154" t="str">
            <v>1232</v>
          </cell>
          <cell r="AG154" t="str">
            <v>FRN</v>
          </cell>
          <cell r="AH154" t="str">
            <v>6002</v>
          </cell>
          <cell r="AI154" t="str">
            <v>RP#</v>
          </cell>
          <cell r="AJ154" t="str">
            <v>000</v>
          </cell>
          <cell r="AK154" t="str">
            <v>CTL</v>
          </cell>
          <cell r="AM154" t="str">
            <v>RF#</v>
          </cell>
          <cell r="AU154" t="str">
            <v>ACCRUAL OF DEC 02 CAPITAL</v>
          </cell>
          <cell r="AZ154" t="str">
            <v>FPL Fibernet</v>
          </cell>
        </row>
        <row r="155">
          <cell r="A155" t="str">
            <v>107100</v>
          </cell>
          <cell r="B155" t="str">
            <v>0312</v>
          </cell>
          <cell r="C155" t="str">
            <v>06002</v>
          </cell>
          <cell r="D155" t="str">
            <v>0FIBER</v>
          </cell>
          <cell r="E155" t="str">
            <v>312000</v>
          </cell>
          <cell r="F155" t="str">
            <v>0790</v>
          </cell>
          <cell r="G155" t="str">
            <v>65000</v>
          </cell>
          <cell r="H155" t="str">
            <v>A</v>
          </cell>
          <cell r="I155" t="str">
            <v>00000041</v>
          </cell>
          <cell r="J155">
            <v>63</v>
          </cell>
          <cell r="K155">
            <v>312</v>
          </cell>
          <cell r="L155">
            <v>6002</v>
          </cell>
          <cell r="M155">
            <v>0</v>
          </cell>
          <cell r="N155">
            <v>0</v>
          </cell>
          <cell r="O155">
            <v>0</v>
          </cell>
          <cell r="P155">
            <v>0</v>
          </cell>
          <cell r="Q155" t="str">
            <v>0790</v>
          </cell>
          <cell r="R155" t="str">
            <v>65000</v>
          </cell>
          <cell r="S155" t="str">
            <v>200212</v>
          </cell>
          <cell r="T155" t="str">
            <v>CA01</v>
          </cell>
          <cell r="U155">
            <v>955000</v>
          </cell>
          <cell r="V155" t="str">
            <v>LDB</v>
          </cell>
          <cell r="W155">
            <v>0</v>
          </cell>
          <cell r="Y155">
            <v>0</v>
          </cell>
          <cell r="Z155">
            <v>0</v>
          </cell>
          <cell r="AA155" t="str">
            <v>BCH</v>
          </cell>
          <cell r="AB155" t="str">
            <v>0024</v>
          </cell>
          <cell r="AC155" t="str">
            <v>WKS</v>
          </cell>
          <cell r="AE155" t="str">
            <v>JV#</v>
          </cell>
          <cell r="AF155" t="str">
            <v>1232</v>
          </cell>
          <cell r="AG155" t="str">
            <v>FRN</v>
          </cell>
          <cell r="AH155" t="str">
            <v>6002</v>
          </cell>
          <cell r="AI155" t="str">
            <v>RP#</v>
          </cell>
          <cell r="AJ155" t="str">
            <v>000</v>
          </cell>
          <cell r="AK155" t="str">
            <v>CTL</v>
          </cell>
          <cell r="AM155" t="str">
            <v>RF#</v>
          </cell>
          <cell r="AU155" t="str">
            <v>ACCR DEC 02 CAPITAL-FIRST</v>
          </cell>
          <cell r="AZ155" t="str">
            <v>FPL Fibernet</v>
          </cell>
        </row>
        <row r="156">
          <cell r="A156" t="str">
            <v>107100</v>
          </cell>
          <cell r="B156" t="str">
            <v>0312</v>
          </cell>
          <cell r="C156" t="str">
            <v>06002</v>
          </cell>
          <cell r="D156" t="str">
            <v>0FIBER</v>
          </cell>
          <cell r="E156" t="str">
            <v>312000</v>
          </cell>
          <cell r="F156" t="str">
            <v>0790</v>
          </cell>
          <cell r="G156" t="str">
            <v>65000</v>
          </cell>
          <cell r="H156" t="str">
            <v>A</v>
          </cell>
          <cell r="I156" t="str">
            <v>00000041</v>
          </cell>
          <cell r="J156">
            <v>63</v>
          </cell>
          <cell r="K156">
            <v>312</v>
          </cell>
          <cell r="L156">
            <v>6002</v>
          </cell>
          <cell r="M156">
            <v>0</v>
          </cell>
          <cell r="N156">
            <v>0</v>
          </cell>
          <cell r="O156">
            <v>0</v>
          </cell>
          <cell r="P156">
            <v>0</v>
          </cell>
          <cell r="Q156" t="str">
            <v>0790</v>
          </cell>
          <cell r="R156" t="str">
            <v>65000</v>
          </cell>
          <cell r="S156" t="str">
            <v>200212</v>
          </cell>
          <cell r="T156" t="str">
            <v>CA01</v>
          </cell>
          <cell r="U156">
            <v>-307603</v>
          </cell>
          <cell r="V156" t="str">
            <v>LDB</v>
          </cell>
          <cell r="W156">
            <v>0</v>
          </cell>
          <cell r="Y156">
            <v>0</v>
          </cell>
          <cell r="Z156">
            <v>0</v>
          </cell>
          <cell r="AA156" t="str">
            <v>BCH</v>
          </cell>
          <cell r="AB156" t="str">
            <v>0043</v>
          </cell>
          <cell r="AC156" t="str">
            <v>WKS</v>
          </cell>
          <cell r="AE156" t="str">
            <v>JV#</v>
          </cell>
          <cell r="AF156" t="str">
            <v>1232</v>
          </cell>
          <cell r="AG156" t="str">
            <v>FRN</v>
          </cell>
          <cell r="AH156" t="str">
            <v>6002</v>
          </cell>
          <cell r="AI156" t="str">
            <v>RP#</v>
          </cell>
          <cell r="AJ156" t="str">
            <v>000</v>
          </cell>
          <cell r="AK156" t="str">
            <v>CTL</v>
          </cell>
          <cell r="AM156" t="str">
            <v>RF#</v>
          </cell>
          <cell r="AU156" t="str">
            <v>ACCR REVERSAL OF DEC 02</v>
          </cell>
          <cell r="AZ156" t="str">
            <v>FPL Fibernet</v>
          </cell>
        </row>
        <row r="157">
          <cell r="A157" t="str">
            <v>107100</v>
          </cell>
          <cell r="B157" t="str">
            <v>0306</v>
          </cell>
          <cell r="C157" t="str">
            <v>06004</v>
          </cell>
          <cell r="D157" t="str">
            <v>0ELECT</v>
          </cell>
          <cell r="E157" t="str">
            <v>306000</v>
          </cell>
          <cell r="F157" t="str">
            <v>0790</v>
          </cell>
          <cell r="G157" t="str">
            <v>65000</v>
          </cell>
          <cell r="H157" t="str">
            <v>A</v>
          </cell>
          <cell r="I157" t="str">
            <v>00000041</v>
          </cell>
          <cell r="J157">
            <v>70</v>
          </cell>
          <cell r="K157">
            <v>306</v>
          </cell>
          <cell r="L157">
            <v>6004</v>
          </cell>
          <cell r="M157">
            <v>0</v>
          </cell>
          <cell r="N157">
            <v>0</v>
          </cell>
          <cell r="O157">
            <v>0</v>
          </cell>
          <cell r="P157">
            <v>0</v>
          </cell>
          <cell r="Q157" t="str">
            <v>0790</v>
          </cell>
          <cell r="R157" t="str">
            <v>65000</v>
          </cell>
          <cell r="S157" t="str">
            <v>200212</v>
          </cell>
          <cell r="T157" t="str">
            <v>CA01</v>
          </cell>
          <cell r="U157">
            <v>-331246.7</v>
          </cell>
          <cell r="V157" t="str">
            <v>LDB</v>
          </cell>
          <cell r="W157">
            <v>0</v>
          </cell>
          <cell r="Y157">
            <v>0</v>
          </cell>
          <cell r="Z157">
            <v>0</v>
          </cell>
          <cell r="AA157" t="str">
            <v>BCH</v>
          </cell>
          <cell r="AB157" t="str">
            <v>0023</v>
          </cell>
          <cell r="AC157" t="str">
            <v>WKS</v>
          </cell>
          <cell r="AE157" t="str">
            <v>JV#</v>
          </cell>
          <cell r="AF157" t="str">
            <v>1232</v>
          </cell>
          <cell r="AG157" t="str">
            <v>FRN</v>
          </cell>
          <cell r="AH157" t="str">
            <v>6004</v>
          </cell>
          <cell r="AI157" t="str">
            <v>RP#</v>
          </cell>
          <cell r="AJ157" t="str">
            <v>000</v>
          </cell>
          <cell r="AK157" t="str">
            <v>CTL</v>
          </cell>
          <cell r="AM157" t="str">
            <v>RF#</v>
          </cell>
          <cell r="AU157" t="str">
            <v>TO PLACE IN SERVICE</v>
          </cell>
          <cell r="AZ157" t="str">
            <v>FPL Fibernet</v>
          </cell>
        </row>
        <row r="158">
          <cell r="A158" t="str">
            <v>107100</v>
          </cell>
          <cell r="B158" t="str">
            <v>0306</v>
          </cell>
          <cell r="C158" t="str">
            <v>06004</v>
          </cell>
          <cell r="D158" t="str">
            <v>0FIBER</v>
          </cell>
          <cell r="E158" t="str">
            <v>306000</v>
          </cell>
          <cell r="F158" t="str">
            <v>0662</v>
          </cell>
          <cell r="G158" t="str">
            <v>51450</v>
          </cell>
          <cell r="H158" t="str">
            <v>A</v>
          </cell>
          <cell r="I158" t="str">
            <v>00000041</v>
          </cell>
          <cell r="J158">
            <v>63</v>
          </cell>
          <cell r="K158">
            <v>306</v>
          </cell>
          <cell r="L158">
            <v>6004</v>
          </cell>
          <cell r="M158">
            <v>0</v>
          </cell>
          <cell r="N158">
            <v>0</v>
          </cell>
          <cell r="O158">
            <v>0</v>
          </cell>
          <cell r="P158">
            <v>0</v>
          </cell>
          <cell r="Q158" t="str">
            <v>0662</v>
          </cell>
          <cell r="R158" t="str">
            <v>51450</v>
          </cell>
          <cell r="S158" t="str">
            <v>200212</v>
          </cell>
          <cell r="T158" t="str">
            <v>SA01</v>
          </cell>
          <cell r="U158">
            <v>796.5</v>
          </cell>
          <cell r="W158">
            <v>0</v>
          </cell>
          <cell r="Y158">
            <v>0</v>
          </cell>
          <cell r="Z158">
            <v>1</v>
          </cell>
          <cell r="AA158" t="str">
            <v>BCH</v>
          </cell>
          <cell r="AB158" t="str">
            <v>450002361</v>
          </cell>
          <cell r="AC158" t="str">
            <v>PO#</v>
          </cell>
          <cell r="AD158" t="str">
            <v>4500030221</v>
          </cell>
          <cell r="AE158" t="str">
            <v>S/R</v>
          </cell>
          <cell r="AF158" t="str">
            <v>NET</v>
          </cell>
          <cell r="AI158" t="str">
            <v>PYN</v>
          </cell>
          <cell r="AJ158" t="str">
            <v>W D COMMUNICATIONS INC</v>
          </cell>
          <cell r="AK158" t="str">
            <v>VND</v>
          </cell>
          <cell r="AL158" t="str">
            <v>591953252</v>
          </cell>
          <cell r="AM158" t="str">
            <v>FAC</v>
          </cell>
          <cell r="AN158" t="str">
            <v>000</v>
          </cell>
          <cell r="AQ158" t="str">
            <v>NVD</v>
          </cell>
          <cell r="AR158" t="str">
            <v>2002-12-</v>
          </cell>
          <cell r="AU158" t="str">
            <v>INVOICE# 26651      W D COMMUNICATIONS I5000003707</v>
          </cell>
          <cell r="AV158" t="str">
            <v>WF-BATCH</v>
          </cell>
          <cell r="AW158" t="str">
            <v>000</v>
          </cell>
          <cell r="AX158" t="str">
            <v>00</v>
          </cell>
          <cell r="AY158" t="str">
            <v>0</v>
          </cell>
          <cell r="AZ158" t="str">
            <v>FPL Fibernet</v>
          </cell>
        </row>
        <row r="159">
          <cell r="A159" t="str">
            <v>107100</v>
          </cell>
          <cell r="B159" t="str">
            <v>0306</v>
          </cell>
          <cell r="C159" t="str">
            <v>06004</v>
          </cell>
          <cell r="D159" t="str">
            <v>0FIBER</v>
          </cell>
          <cell r="E159" t="str">
            <v>306000</v>
          </cell>
          <cell r="F159" t="str">
            <v>0662</v>
          </cell>
          <cell r="G159" t="str">
            <v>51450</v>
          </cell>
          <cell r="H159" t="str">
            <v>A</v>
          </cell>
          <cell r="I159" t="str">
            <v>00000041</v>
          </cell>
          <cell r="J159">
            <v>63</v>
          </cell>
          <cell r="K159">
            <v>306</v>
          </cell>
          <cell r="L159">
            <v>6004</v>
          </cell>
          <cell r="M159">
            <v>0</v>
          </cell>
          <cell r="N159">
            <v>0</v>
          </cell>
          <cell r="O159">
            <v>0</v>
          </cell>
          <cell r="P159">
            <v>0</v>
          </cell>
          <cell r="Q159" t="str">
            <v>0662</v>
          </cell>
          <cell r="R159" t="str">
            <v>51450</v>
          </cell>
          <cell r="S159" t="str">
            <v>200212</v>
          </cell>
          <cell r="T159" t="str">
            <v>SA01</v>
          </cell>
          <cell r="U159">
            <v>1193.25</v>
          </cell>
          <cell r="W159">
            <v>0</v>
          </cell>
          <cell r="Y159">
            <v>0</v>
          </cell>
          <cell r="Z159">
            <v>1</v>
          </cell>
          <cell r="AA159" t="str">
            <v>BCH</v>
          </cell>
          <cell r="AB159" t="str">
            <v>450002339</v>
          </cell>
          <cell r="AC159" t="str">
            <v>PO#</v>
          </cell>
          <cell r="AD159" t="str">
            <v>4500030221</v>
          </cell>
          <cell r="AE159" t="str">
            <v>S/R</v>
          </cell>
          <cell r="AF159" t="str">
            <v>NET</v>
          </cell>
          <cell r="AI159" t="str">
            <v>PYN</v>
          </cell>
          <cell r="AJ159" t="str">
            <v>W D COMMUNICATIONS INC</v>
          </cell>
          <cell r="AK159" t="str">
            <v>VND</v>
          </cell>
          <cell r="AL159" t="str">
            <v>591953252</v>
          </cell>
          <cell r="AM159" t="str">
            <v>FAC</v>
          </cell>
          <cell r="AN159" t="str">
            <v>000</v>
          </cell>
          <cell r="AQ159" t="str">
            <v>NVD</v>
          </cell>
          <cell r="AR159" t="str">
            <v>2002-12-</v>
          </cell>
          <cell r="AU159" t="str">
            <v>INVOICE# 26620      W D COMMUNICATIONS I5000003482</v>
          </cell>
          <cell r="AV159" t="str">
            <v>WF-BATCH</v>
          </cell>
          <cell r="AW159" t="str">
            <v>000</v>
          </cell>
          <cell r="AX159" t="str">
            <v>00</v>
          </cell>
          <cell r="AY159" t="str">
            <v>0</v>
          </cell>
          <cell r="AZ159" t="str">
            <v>FPL Fibernet</v>
          </cell>
        </row>
        <row r="160">
          <cell r="A160" t="str">
            <v>107100</v>
          </cell>
          <cell r="B160" t="str">
            <v>0306</v>
          </cell>
          <cell r="C160" t="str">
            <v>06004</v>
          </cell>
          <cell r="D160" t="str">
            <v>0FIBER</v>
          </cell>
          <cell r="E160" t="str">
            <v>306000</v>
          </cell>
          <cell r="F160" t="str">
            <v>0662</v>
          </cell>
          <cell r="G160" t="str">
            <v>51450</v>
          </cell>
          <cell r="H160" t="str">
            <v>A</v>
          </cell>
          <cell r="I160" t="str">
            <v>00000041</v>
          </cell>
          <cell r="J160">
            <v>63</v>
          </cell>
          <cell r="K160">
            <v>306</v>
          </cell>
          <cell r="L160">
            <v>6004</v>
          </cell>
          <cell r="M160">
            <v>0</v>
          </cell>
          <cell r="N160">
            <v>0</v>
          </cell>
          <cell r="O160">
            <v>0</v>
          </cell>
          <cell r="P160">
            <v>0</v>
          </cell>
          <cell r="Q160" t="str">
            <v>0662</v>
          </cell>
          <cell r="R160" t="str">
            <v>51450</v>
          </cell>
          <cell r="S160" t="str">
            <v>200212</v>
          </cell>
          <cell r="T160" t="str">
            <v>SA01</v>
          </cell>
          <cell r="U160">
            <v>1193.25</v>
          </cell>
          <cell r="W160">
            <v>0</v>
          </cell>
          <cell r="Y160">
            <v>0</v>
          </cell>
          <cell r="Z160">
            <v>1</v>
          </cell>
          <cell r="AA160" t="str">
            <v>BCH</v>
          </cell>
          <cell r="AB160" t="str">
            <v>450002339</v>
          </cell>
          <cell r="AC160" t="str">
            <v>PO#</v>
          </cell>
          <cell r="AD160" t="str">
            <v>4500030221</v>
          </cell>
          <cell r="AE160" t="str">
            <v>S/R</v>
          </cell>
          <cell r="AF160" t="str">
            <v>NET</v>
          </cell>
          <cell r="AI160" t="str">
            <v>PYN</v>
          </cell>
          <cell r="AJ160" t="str">
            <v>W D COMMUNICATIONS INC</v>
          </cell>
          <cell r="AK160" t="str">
            <v>VND</v>
          </cell>
          <cell r="AL160" t="str">
            <v>591953252</v>
          </cell>
          <cell r="AM160" t="str">
            <v>FAC</v>
          </cell>
          <cell r="AN160" t="str">
            <v>000</v>
          </cell>
          <cell r="AQ160" t="str">
            <v>NVD</v>
          </cell>
          <cell r="AR160" t="str">
            <v>2002-12-</v>
          </cell>
          <cell r="AU160" t="str">
            <v>INVOICE# FPL-01     W D COMMUNICATIONS I5000003476</v>
          </cell>
          <cell r="AV160" t="str">
            <v>WF-BATCH</v>
          </cell>
          <cell r="AW160" t="str">
            <v>000</v>
          </cell>
          <cell r="AX160" t="str">
            <v>00</v>
          </cell>
          <cell r="AY160" t="str">
            <v>0</v>
          </cell>
          <cell r="AZ160" t="str">
            <v>FPL Fibernet</v>
          </cell>
        </row>
        <row r="161">
          <cell r="A161" t="str">
            <v>107100</v>
          </cell>
          <cell r="B161" t="str">
            <v>0306</v>
          </cell>
          <cell r="C161" t="str">
            <v>06004</v>
          </cell>
          <cell r="D161" t="str">
            <v>0FIBER</v>
          </cell>
          <cell r="E161" t="str">
            <v>306000</v>
          </cell>
          <cell r="F161" t="str">
            <v>0662</v>
          </cell>
          <cell r="G161" t="str">
            <v>51450</v>
          </cell>
          <cell r="H161" t="str">
            <v>A</v>
          </cell>
          <cell r="I161" t="str">
            <v>00000041</v>
          </cell>
          <cell r="J161">
            <v>63</v>
          </cell>
          <cell r="K161">
            <v>306</v>
          </cell>
          <cell r="L161">
            <v>6004</v>
          </cell>
          <cell r="M161">
            <v>0</v>
          </cell>
          <cell r="N161">
            <v>0</v>
          </cell>
          <cell r="O161">
            <v>0</v>
          </cell>
          <cell r="P161">
            <v>0</v>
          </cell>
          <cell r="Q161" t="str">
            <v>0662</v>
          </cell>
          <cell r="R161" t="str">
            <v>51450</v>
          </cell>
          <cell r="S161" t="str">
            <v>200212</v>
          </cell>
          <cell r="T161" t="str">
            <v>SA01</v>
          </cell>
          <cell r="U161">
            <v>1193.25</v>
          </cell>
          <cell r="W161">
            <v>0</v>
          </cell>
          <cell r="Y161">
            <v>0</v>
          </cell>
          <cell r="Z161">
            <v>1</v>
          </cell>
          <cell r="AA161" t="str">
            <v>BCH</v>
          </cell>
          <cell r="AB161" t="str">
            <v>450002350</v>
          </cell>
          <cell r="AC161" t="str">
            <v>PO#</v>
          </cell>
          <cell r="AD161" t="str">
            <v>4500030221</v>
          </cell>
          <cell r="AE161" t="str">
            <v>S/R</v>
          </cell>
          <cell r="AF161" t="str">
            <v>NET</v>
          </cell>
          <cell r="AI161" t="str">
            <v>PYN</v>
          </cell>
          <cell r="AJ161" t="str">
            <v>W D COMMUNICATIONS INC</v>
          </cell>
          <cell r="AK161" t="str">
            <v>VND</v>
          </cell>
          <cell r="AL161" t="str">
            <v>591953252</v>
          </cell>
          <cell r="AM161" t="str">
            <v>FAC</v>
          </cell>
          <cell r="AN161" t="str">
            <v>000</v>
          </cell>
          <cell r="AQ161" t="str">
            <v>NVD</v>
          </cell>
          <cell r="AR161" t="str">
            <v>2002-12-</v>
          </cell>
          <cell r="AU161" t="str">
            <v>INVOICE# 26306      W D COMMUNICATIONS I5000003560</v>
          </cell>
          <cell r="AV161" t="str">
            <v>WF-BATCH</v>
          </cell>
          <cell r="AW161" t="str">
            <v>000</v>
          </cell>
          <cell r="AX161" t="str">
            <v>00</v>
          </cell>
          <cell r="AY161" t="str">
            <v>0</v>
          </cell>
          <cell r="AZ161" t="str">
            <v>FPL Fibernet</v>
          </cell>
        </row>
        <row r="162">
          <cell r="A162" t="str">
            <v>107100</v>
          </cell>
          <cell r="B162" t="str">
            <v>0306</v>
          </cell>
          <cell r="C162" t="str">
            <v>06004</v>
          </cell>
          <cell r="D162" t="str">
            <v>0FIBER</v>
          </cell>
          <cell r="E162" t="str">
            <v>306000</v>
          </cell>
          <cell r="F162" t="str">
            <v>0691</v>
          </cell>
          <cell r="G162" t="str">
            <v>65000</v>
          </cell>
          <cell r="H162" t="str">
            <v>A</v>
          </cell>
          <cell r="I162" t="str">
            <v>00000041</v>
          </cell>
          <cell r="J162">
            <v>63</v>
          </cell>
          <cell r="K162">
            <v>306</v>
          </cell>
          <cell r="L162">
            <v>6004</v>
          </cell>
          <cell r="M162">
            <v>0</v>
          </cell>
          <cell r="N162">
            <v>0</v>
          </cell>
          <cell r="O162">
            <v>0</v>
          </cell>
          <cell r="P162">
            <v>0</v>
          </cell>
          <cell r="Q162" t="str">
            <v>0691</v>
          </cell>
          <cell r="R162" t="str">
            <v>65000</v>
          </cell>
          <cell r="S162" t="str">
            <v>200212</v>
          </cell>
          <cell r="T162" t="str">
            <v>CA01</v>
          </cell>
          <cell r="U162">
            <v>12392.05</v>
          </cell>
          <cell r="V162" t="str">
            <v>LDB</v>
          </cell>
          <cell r="W162">
            <v>0</v>
          </cell>
          <cell r="Y162">
            <v>0</v>
          </cell>
          <cell r="Z162">
            <v>0</v>
          </cell>
          <cell r="AA162" t="str">
            <v>BCH</v>
          </cell>
          <cell r="AB162" t="str">
            <v>0028</v>
          </cell>
          <cell r="AC162" t="str">
            <v>WKS</v>
          </cell>
          <cell r="AE162" t="str">
            <v>JV#</v>
          </cell>
          <cell r="AF162" t="str">
            <v>1232</v>
          </cell>
          <cell r="AG162" t="str">
            <v>FRN</v>
          </cell>
          <cell r="AH162" t="str">
            <v>6004</v>
          </cell>
          <cell r="AI162" t="str">
            <v>RP#</v>
          </cell>
          <cell r="AJ162" t="str">
            <v>000</v>
          </cell>
          <cell r="AK162" t="str">
            <v>CTL</v>
          </cell>
          <cell r="AM162" t="str">
            <v>RF#</v>
          </cell>
          <cell r="AU162" t="str">
            <v>I/C-ACCR FELDMAN GALE&amp;WEB</v>
          </cell>
          <cell r="AZ162" t="str">
            <v>FPL Fibernet</v>
          </cell>
        </row>
        <row r="163">
          <cell r="A163" t="str">
            <v>107100</v>
          </cell>
          <cell r="B163" t="str">
            <v>0306</v>
          </cell>
          <cell r="C163" t="str">
            <v>06004</v>
          </cell>
          <cell r="D163" t="str">
            <v>0FIBER</v>
          </cell>
          <cell r="E163" t="str">
            <v>306000</v>
          </cell>
          <cell r="F163" t="str">
            <v>0790</v>
          </cell>
          <cell r="G163" t="str">
            <v>65000</v>
          </cell>
          <cell r="H163" t="str">
            <v>A</v>
          </cell>
          <cell r="I163" t="str">
            <v>00000041</v>
          </cell>
          <cell r="J163">
            <v>63</v>
          </cell>
          <cell r="K163">
            <v>306</v>
          </cell>
          <cell r="L163">
            <v>6004</v>
          </cell>
          <cell r="M163">
            <v>0</v>
          </cell>
          <cell r="N163">
            <v>0</v>
          </cell>
          <cell r="O163">
            <v>0</v>
          </cell>
          <cell r="P163">
            <v>0</v>
          </cell>
          <cell r="Q163" t="str">
            <v>0790</v>
          </cell>
          <cell r="R163" t="str">
            <v>65000</v>
          </cell>
          <cell r="S163" t="str">
            <v>200212</v>
          </cell>
          <cell r="T163" t="str">
            <v>CA01</v>
          </cell>
          <cell r="U163">
            <v>390000</v>
          </cell>
          <cell r="V163" t="str">
            <v>LDB</v>
          </cell>
          <cell r="W163">
            <v>0</v>
          </cell>
          <cell r="Y163">
            <v>0</v>
          </cell>
          <cell r="Z163">
            <v>0</v>
          </cell>
          <cell r="AA163" t="str">
            <v>BCH</v>
          </cell>
          <cell r="AB163" t="str">
            <v>0024</v>
          </cell>
          <cell r="AC163" t="str">
            <v>WKS</v>
          </cell>
          <cell r="AE163" t="str">
            <v>JV#</v>
          </cell>
          <cell r="AF163" t="str">
            <v>1232</v>
          </cell>
          <cell r="AG163" t="str">
            <v>FRN</v>
          </cell>
          <cell r="AH163" t="str">
            <v>6004</v>
          </cell>
          <cell r="AI163" t="str">
            <v>RP#</v>
          </cell>
          <cell r="AJ163" t="str">
            <v>000</v>
          </cell>
          <cell r="AK163" t="str">
            <v>CTL</v>
          </cell>
          <cell r="AM163" t="str">
            <v>RF#</v>
          </cell>
          <cell r="AU163" t="str">
            <v>ACCR DEC 02 CAPITAL-EXELO</v>
          </cell>
          <cell r="AZ163" t="str">
            <v>FPL Fibernet</v>
          </cell>
        </row>
        <row r="164">
          <cell r="A164" t="str">
            <v>107100</v>
          </cell>
          <cell r="B164" t="str">
            <v>0306</v>
          </cell>
          <cell r="C164" t="str">
            <v>06004</v>
          </cell>
          <cell r="D164" t="str">
            <v>0FIBER</v>
          </cell>
          <cell r="E164" t="str">
            <v>306000</v>
          </cell>
          <cell r="F164" t="str">
            <v>0790</v>
          </cell>
          <cell r="G164" t="str">
            <v>65000</v>
          </cell>
          <cell r="H164" t="str">
            <v>A</v>
          </cell>
          <cell r="I164" t="str">
            <v>00000041</v>
          </cell>
          <cell r="J164">
            <v>63</v>
          </cell>
          <cell r="K164">
            <v>306</v>
          </cell>
          <cell r="L164">
            <v>6004</v>
          </cell>
          <cell r="M164">
            <v>0</v>
          </cell>
          <cell r="N164">
            <v>0</v>
          </cell>
          <cell r="O164">
            <v>0</v>
          </cell>
          <cell r="P164">
            <v>0</v>
          </cell>
          <cell r="Q164" t="str">
            <v>0790</v>
          </cell>
          <cell r="R164" t="str">
            <v>65000</v>
          </cell>
          <cell r="S164" t="str">
            <v>200212</v>
          </cell>
          <cell r="T164" t="str">
            <v>CA01</v>
          </cell>
          <cell r="U164">
            <v>-955000</v>
          </cell>
          <cell r="V164" t="str">
            <v>LDB</v>
          </cell>
          <cell r="W164">
            <v>0</v>
          </cell>
          <cell r="Y164">
            <v>0</v>
          </cell>
          <cell r="Z164">
            <v>0</v>
          </cell>
          <cell r="AA164" t="str">
            <v>BCH</v>
          </cell>
          <cell r="AB164" t="str">
            <v>0003</v>
          </cell>
          <cell r="AC164" t="str">
            <v>WKS</v>
          </cell>
          <cell r="AE164" t="str">
            <v>JV#</v>
          </cell>
          <cell r="AF164" t="str">
            <v>1232</v>
          </cell>
          <cell r="AG164" t="str">
            <v>FRN</v>
          </cell>
          <cell r="AH164" t="str">
            <v>6004</v>
          </cell>
          <cell r="AI164" t="str">
            <v>RP#</v>
          </cell>
          <cell r="AJ164" t="str">
            <v>000</v>
          </cell>
          <cell r="AK164" t="str">
            <v>CTL</v>
          </cell>
          <cell r="AM164" t="str">
            <v>RF#</v>
          </cell>
          <cell r="AU164" t="str">
            <v>AC-REV ACCRUAL OF OCT 02 CAPITA</v>
          </cell>
          <cell r="AZ164" t="str">
            <v>FPL Fibernet</v>
          </cell>
        </row>
        <row r="165">
          <cell r="A165" t="str">
            <v>107100</v>
          </cell>
          <cell r="B165" t="str">
            <v>0385</v>
          </cell>
          <cell r="C165" t="str">
            <v>06004</v>
          </cell>
          <cell r="D165" t="str">
            <v>0FIBER</v>
          </cell>
          <cell r="E165" t="str">
            <v>306000</v>
          </cell>
          <cell r="F165" t="str">
            <v>0625</v>
          </cell>
          <cell r="G165" t="str">
            <v>52450</v>
          </cell>
          <cell r="H165" t="str">
            <v>A</v>
          </cell>
          <cell r="I165" t="str">
            <v>00000041</v>
          </cell>
          <cell r="J165">
            <v>60</v>
          </cell>
          <cell r="K165">
            <v>385</v>
          </cell>
          <cell r="L165">
            <v>6004</v>
          </cell>
          <cell r="M165">
            <v>0</v>
          </cell>
          <cell r="N165">
            <v>0</v>
          </cell>
          <cell r="O165">
            <v>0</v>
          </cell>
          <cell r="P165">
            <v>0</v>
          </cell>
          <cell r="Q165" t="str">
            <v>0625</v>
          </cell>
          <cell r="R165" t="str">
            <v>52450</v>
          </cell>
          <cell r="S165" t="str">
            <v>200212</v>
          </cell>
          <cell r="T165" t="str">
            <v>SA01</v>
          </cell>
          <cell r="U165">
            <v>11</v>
          </cell>
          <cell r="W165">
            <v>0</v>
          </cell>
          <cell r="Y165">
            <v>0</v>
          </cell>
          <cell r="Z165">
            <v>0</v>
          </cell>
          <cell r="AA165" t="str">
            <v>BCH</v>
          </cell>
          <cell r="AB165" t="str">
            <v>450002340</v>
          </cell>
          <cell r="AC165" t="str">
            <v>PO#</v>
          </cell>
          <cell r="AE165" t="str">
            <v>S/R</v>
          </cell>
          <cell r="AI165" t="str">
            <v>PYN</v>
          </cell>
          <cell r="AJ165" t="str">
            <v>CAJIGAS R C</v>
          </cell>
          <cell r="AK165" t="str">
            <v>VND</v>
          </cell>
          <cell r="AL165" t="str">
            <v>264370702</v>
          </cell>
          <cell r="AM165" t="str">
            <v>FAC</v>
          </cell>
          <cell r="AN165" t="str">
            <v>000</v>
          </cell>
          <cell r="AQ165" t="str">
            <v>NVD</v>
          </cell>
          <cell r="AR165" t="str">
            <v>2002-08-</v>
          </cell>
          <cell r="AU165" t="str">
            <v>R CAJIGAS MISC      CAJIGAS R C         1900003283</v>
          </cell>
          <cell r="AV165" t="str">
            <v>WF-BATCH</v>
          </cell>
          <cell r="AW165" t="str">
            <v>000</v>
          </cell>
          <cell r="AX165" t="str">
            <v>00</v>
          </cell>
          <cell r="AY165" t="str">
            <v>0</v>
          </cell>
          <cell r="AZ165" t="str">
            <v>FPL Fibernet</v>
          </cell>
        </row>
        <row r="166">
          <cell r="A166" t="str">
            <v>107100</v>
          </cell>
          <cell r="B166" t="str">
            <v>0385</v>
          </cell>
          <cell r="C166" t="str">
            <v>06004</v>
          </cell>
          <cell r="D166" t="str">
            <v>0FIBER</v>
          </cell>
          <cell r="E166" t="str">
            <v>306000</v>
          </cell>
          <cell r="F166" t="str">
            <v>0646</v>
          </cell>
          <cell r="G166" t="str">
            <v>52450</v>
          </cell>
          <cell r="H166" t="str">
            <v>A</v>
          </cell>
          <cell r="I166" t="str">
            <v>00000041</v>
          </cell>
          <cell r="J166">
            <v>60</v>
          </cell>
          <cell r="K166">
            <v>385</v>
          </cell>
          <cell r="L166">
            <v>6004</v>
          </cell>
          <cell r="M166">
            <v>0</v>
          </cell>
          <cell r="N166">
            <v>0</v>
          </cell>
          <cell r="O166">
            <v>0</v>
          </cell>
          <cell r="P166">
            <v>0</v>
          </cell>
          <cell r="Q166" t="str">
            <v>0646</v>
          </cell>
          <cell r="R166" t="str">
            <v>52450</v>
          </cell>
          <cell r="S166" t="str">
            <v>200212</v>
          </cell>
          <cell r="T166" t="str">
            <v>SA01</v>
          </cell>
          <cell r="U166">
            <v>78.67</v>
          </cell>
          <cell r="W166">
            <v>0</v>
          </cell>
          <cell r="Y166">
            <v>0</v>
          </cell>
          <cell r="Z166">
            <v>0</v>
          </cell>
          <cell r="AA166" t="str">
            <v>BCH</v>
          </cell>
          <cell r="AB166" t="str">
            <v>450002340</v>
          </cell>
          <cell r="AC166" t="str">
            <v>PO#</v>
          </cell>
          <cell r="AE166" t="str">
            <v>S/R</v>
          </cell>
          <cell r="AI166" t="str">
            <v>PYN</v>
          </cell>
          <cell r="AJ166" t="str">
            <v>CAJIGAS R C</v>
          </cell>
          <cell r="AK166" t="str">
            <v>VND</v>
          </cell>
          <cell r="AL166" t="str">
            <v>264370702</v>
          </cell>
          <cell r="AM166" t="str">
            <v>FAC</v>
          </cell>
          <cell r="AN166" t="str">
            <v>000</v>
          </cell>
          <cell r="AQ166" t="str">
            <v>NVD</v>
          </cell>
          <cell r="AR166" t="str">
            <v>2002-08-</v>
          </cell>
          <cell r="AU166" t="str">
            <v>R CAJIGAS MILEAGE   CAJIGAS R C         1900003283</v>
          </cell>
          <cell r="AV166" t="str">
            <v>WF-BATCH</v>
          </cell>
          <cell r="AW166" t="str">
            <v>000</v>
          </cell>
          <cell r="AX166" t="str">
            <v>00</v>
          </cell>
          <cell r="AY166" t="str">
            <v>0</v>
          </cell>
          <cell r="AZ166" t="str">
            <v>FPL Fibernet</v>
          </cell>
        </row>
        <row r="167">
          <cell r="A167" t="str">
            <v>107100</v>
          </cell>
          <cell r="B167" t="str">
            <v>0314</v>
          </cell>
          <cell r="C167" t="str">
            <v>06005</v>
          </cell>
          <cell r="D167" t="str">
            <v>0FIBER</v>
          </cell>
          <cell r="E167" t="str">
            <v>314000</v>
          </cell>
          <cell r="F167" t="str">
            <v>0662</v>
          </cell>
          <cell r="G167" t="str">
            <v>51450</v>
          </cell>
          <cell r="H167" t="str">
            <v>A</v>
          </cell>
          <cell r="I167" t="str">
            <v>00000041</v>
          </cell>
          <cell r="J167">
            <v>63</v>
          </cell>
          <cell r="K167">
            <v>314</v>
          </cell>
          <cell r="L167">
            <v>6005</v>
          </cell>
          <cell r="M167">
            <v>0</v>
          </cell>
          <cell r="N167">
            <v>0</v>
          </cell>
          <cell r="O167">
            <v>0</v>
          </cell>
          <cell r="P167">
            <v>0</v>
          </cell>
          <cell r="Q167" t="str">
            <v>0662</v>
          </cell>
          <cell r="R167" t="str">
            <v>51450</v>
          </cell>
          <cell r="S167" t="str">
            <v>200212</v>
          </cell>
          <cell r="T167" t="str">
            <v>SA01</v>
          </cell>
          <cell r="U167">
            <v>1193.25</v>
          </cell>
          <cell r="W167">
            <v>0</v>
          </cell>
          <cell r="Y167">
            <v>0</v>
          </cell>
          <cell r="Z167">
            <v>1</v>
          </cell>
          <cell r="AA167" t="str">
            <v>BCH</v>
          </cell>
          <cell r="AB167" t="str">
            <v>450002350</v>
          </cell>
          <cell r="AC167" t="str">
            <v>PO#</v>
          </cell>
          <cell r="AD167" t="str">
            <v>4500030221</v>
          </cell>
          <cell r="AE167" t="str">
            <v>S/R</v>
          </cell>
          <cell r="AF167" t="str">
            <v>NET</v>
          </cell>
          <cell r="AI167" t="str">
            <v>PYN</v>
          </cell>
          <cell r="AJ167" t="str">
            <v>W D COMMUNICATIONS INC</v>
          </cell>
          <cell r="AK167" t="str">
            <v>VND</v>
          </cell>
          <cell r="AL167" t="str">
            <v>591953252</v>
          </cell>
          <cell r="AM167" t="str">
            <v>FAC</v>
          </cell>
          <cell r="AN167" t="str">
            <v>000</v>
          </cell>
          <cell r="AQ167" t="str">
            <v>NVD</v>
          </cell>
          <cell r="AR167" t="str">
            <v>2002-12-</v>
          </cell>
          <cell r="AU167" t="str">
            <v>INVOICE# 26749      W D COMMUNICATIONS I5000003546</v>
          </cell>
          <cell r="AV167" t="str">
            <v>WF-BATCH</v>
          </cell>
          <cell r="AW167" t="str">
            <v>000</v>
          </cell>
          <cell r="AX167" t="str">
            <v>00</v>
          </cell>
          <cell r="AY167" t="str">
            <v>0</v>
          </cell>
          <cell r="AZ167" t="str">
            <v>FPL Fibernet</v>
          </cell>
        </row>
        <row r="168">
          <cell r="A168" t="str">
            <v>107100</v>
          </cell>
          <cell r="B168" t="str">
            <v>0314</v>
          </cell>
          <cell r="C168" t="str">
            <v>06005</v>
          </cell>
          <cell r="D168" t="str">
            <v>0FIBER</v>
          </cell>
          <cell r="E168" t="str">
            <v>314000</v>
          </cell>
          <cell r="F168" t="str">
            <v>0662</v>
          </cell>
          <cell r="G168" t="str">
            <v>51450</v>
          </cell>
          <cell r="H168" t="str">
            <v>A</v>
          </cell>
          <cell r="I168" t="str">
            <v>00000041</v>
          </cell>
          <cell r="J168">
            <v>63</v>
          </cell>
          <cell r="K168">
            <v>314</v>
          </cell>
          <cell r="L168">
            <v>6005</v>
          </cell>
          <cell r="M168">
            <v>0</v>
          </cell>
          <cell r="N168">
            <v>0</v>
          </cell>
          <cell r="O168">
            <v>0</v>
          </cell>
          <cell r="P168">
            <v>0</v>
          </cell>
          <cell r="Q168" t="str">
            <v>0662</v>
          </cell>
          <cell r="R168" t="str">
            <v>51450</v>
          </cell>
          <cell r="S168" t="str">
            <v>200212</v>
          </cell>
          <cell r="T168" t="str">
            <v>SA01</v>
          </cell>
          <cell r="U168">
            <v>1951</v>
          </cell>
          <cell r="W168">
            <v>0</v>
          </cell>
          <cell r="Y168">
            <v>0</v>
          </cell>
          <cell r="Z168">
            <v>1</v>
          </cell>
          <cell r="AA168" t="str">
            <v>BCH</v>
          </cell>
          <cell r="AB168" t="str">
            <v>450002350</v>
          </cell>
          <cell r="AC168" t="str">
            <v>PO#</v>
          </cell>
          <cell r="AD168" t="str">
            <v>4500030221</v>
          </cell>
          <cell r="AE168" t="str">
            <v>S/R</v>
          </cell>
          <cell r="AF168" t="str">
            <v>NET</v>
          </cell>
          <cell r="AI168" t="str">
            <v>PYN</v>
          </cell>
          <cell r="AJ168" t="str">
            <v>W D COMMUNICATIONS INC</v>
          </cell>
          <cell r="AK168" t="str">
            <v>VND</v>
          </cell>
          <cell r="AL168" t="str">
            <v>591953252</v>
          </cell>
          <cell r="AM168" t="str">
            <v>FAC</v>
          </cell>
          <cell r="AN168" t="str">
            <v>000</v>
          </cell>
          <cell r="AQ168" t="str">
            <v>NVD</v>
          </cell>
          <cell r="AR168" t="str">
            <v>2002-12-</v>
          </cell>
          <cell r="AU168" t="str">
            <v>INVOICE# 26750      W D COMMUNICATIONS I5000003584</v>
          </cell>
          <cell r="AV168" t="str">
            <v>WF-BATCH</v>
          </cell>
          <cell r="AW168" t="str">
            <v>000</v>
          </cell>
          <cell r="AX168" t="str">
            <v>00</v>
          </cell>
          <cell r="AY168" t="str">
            <v>0</v>
          </cell>
          <cell r="AZ168" t="str">
            <v>FPL Fibernet</v>
          </cell>
        </row>
        <row r="169">
          <cell r="A169" t="str">
            <v>107100</v>
          </cell>
          <cell r="B169" t="str">
            <v>0314</v>
          </cell>
          <cell r="C169" t="str">
            <v>06005</v>
          </cell>
          <cell r="D169" t="str">
            <v>0FIBER</v>
          </cell>
          <cell r="E169" t="str">
            <v>314000</v>
          </cell>
          <cell r="F169" t="str">
            <v>0790</v>
          </cell>
          <cell r="G169" t="str">
            <v>65000</v>
          </cell>
          <cell r="H169" t="str">
            <v>A</v>
          </cell>
          <cell r="I169" t="str">
            <v>00000041</v>
          </cell>
          <cell r="J169">
            <v>9</v>
          </cell>
          <cell r="K169">
            <v>314</v>
          </cell>
          <cell r="L169">
            <v>6005</v>
          </cell>
          <cell r="M169">
            <v>0</v>
          </cell>
          <cell r="N169">
            <v>0</v>
          </cell>
          <cell r="O169">
            <v>0</v>
          </cell>
          <cell r="P169">
            <v>0</v>
          </cell>
          <cell r="Q169" t="str">
            <v>0790</v>
          </cell>
          <cell r="R169" t="str">
            <v>65000</v>
          </cell>
          <cell r="S169" t="str">
            <v>200212</v>
          </cell>
          <cell r="T169" t="str">
            <v>CA01</v>
          </cell>
          <cell r="U169">
            <v>-56477.59</v>
          </cell>
          <cell r="V169" t="str">
            <v>LDB</v>
          </cell>
          <cell r="W169">
            <v>0</v>
          </cell>
          <cell r="Y169">
            <v>0</v>
          </cell>
          <cell r="Z169">
            <v>0</v>
          </cell>
          <cell r="AA169" t="str">
            <v>BCH</v>
          </cell>
          <cell r="AB169" t="str">
            <v>0023</v>
          </cell>
          <cell r="AC169" t="str">
            <v>WKS</v>
          </cell>
          <cell r="AE169" t="str">
            <v>JV#</v>
          </cell>
          <cell r="AF169" t="str">
            <v>1232</v>
          </cell>
          <cell r="AG169" t="str">
            <v>FRN</v>
          </cell>
          <cell r="AH169" t="str">
            <v>6005</v>
          </cell>
          <cell r="AI169" t="str">
            <v>RP#</v>
          </cell>
          <cell r="AJ169" t="str">
            <v>000</v>
          </cell>
          <cell r="AK169" t="str">
            <v>CTL</v>
          </cell>
          <cell r="AM169" t="str">
            <v>RF#</v>
          </cell>
          <cell r="AU169" t="str">
            <v>TO PLACE IN SERVICE</v>
          </cell>
          <cell r="AZ169" t="str">
            <v>FPL Fibernet</v>
          </cell>
        </row>
        <row r="170">
          <cell r="A170" t="str">
            <v>107100</v>
          </cell>
          <cell r="B170" t="str">
            <v>0314</v>
          </cell>
          <cell r="C170" t="str">
            <v>06005</v>
          </cell>
          <cell r="D170" t="str">
            <v>0FIBER</v>
          </cell>
          <cell r="E170" t="str">
            <v>314000</v>
          </cell>
          <cell r="F170" t="str">
            <v>0790</v>
          </cell>
          <cell r="G170" t="str">
            <v>65000</v>
          </cell>
          <cell r="H170" t="str">
            <v>A</v>
          </cell>
          <cell r="I170" t="str">
            <v>00000041</v>
          </cell>
          <cell r="J170">
            <v>63</v>
          </cell>
          <cell r="K170">
            <v>314</v>
          </cell>
          <cell r="L170">
            <v>6005</v>
          </cell>
          <cell r="M170">
            <v>0</v>
          </cell>
          <cell r="N170">
            <v>0</v>
          </cell>
          <cell r="O170">
            <v>0</v>
          </cell>
          <cell r="P170">
            <v>0</v>
          </cell>
          <cell r="Q170" t="str">
            <v>0790</v>
          </cell>
          <cell r="R170" t="str">
            <v>65000</v>
          </cell>
          <cell r="S170" t="str">
            <v>200212</v>
          </cell>
          <cell r="T170" t="str">
            <v>CA01</v>
          </cell>
          <cell r="U170">
            <v>54850</v>
          </cell>
          <cell r="V170" t="str">
            <v>LDB</v>
          </cell>
          <cell r="W170">
            <v>0</v>
          </cell>
          <cell r="Y170">
            <v>0</v>
          </cell>
          <cell r="Z170">
            <v>0</v>
          </cell>
          <cell r="AA170" t="str">
            <v>BCH</v>
          </cell>
          <cell r="AB170" t="str">
            <v>0015</v>
          </cell>
          <cell r="AC170" t="str">
            <v>WKS</v>
          </cell>
          <cell r="AE170" t="str">
            <v>JV#</v>
          </cell>
          <cell r="AF170" t="str">
            <v>1232</v>
          </cell>
          <cell r="AG170" t="str">
            <v>FRN</v>
          </cell>
          <cell r="AH170" t="str">
            <v>6005</v>
          </cell>
          <cell r="AI170" t="str">
            <v>RP#</v>
          </cell>
          <cell r="AJ170" t="str">
            <v>000</v>
          </cell>
          <cell r="AK170" t="str">
            <v>CTL</v>
          </cell>
          <cell r="AM170" t="str">
            <v>RF#</v>
          </cell>
          <cell r="AU170" t="str">
            <v>ACCRUAL OF DEC 02 CAPITAL</v>
          </cell>
          <cell r="AZ170" t="str">
            <v>FPL Fibernet</v>
          </cell>
        </row>
        <row r="171">
          <cell r="A171" t="str">
            <v>107100</v>
          </cell>
          <cell r="B171" t="str">
            <v>0314</v>
          </cell>
          <cell r="C171" t="str">
            <v>06005</v>
          </cell>
          <cell r="D171" t="str">
            <v>0FIBER</v>
          </cell>
          <cell r="E171" t="str">
            <v>314000</v>
          </cell>
          <cell r="F171" t="str">
            <v>0790</v>
          </cell>
          <cell r="G171" t="str">
            <v>65000</v>
          </cell>
          <cell r="H171" t="str">
            <v>A</v>
          </cell>
          <cell r="I171" t="str">
            <v>00000041</v>
          </cell>
          <cell r="J171">
            <v>63</v>
          </cell>
          <cell r="K171">
            <v>314</v>
          </cell>
          <cell r="L171">
            <v>6005</v>
          </cell>
          <cell r="M171">
            <v>0</v>
          </cell>
          <cell r="N171">
            <v>0</v>
          </cell>
          <cell r="O171">
            <v>0</v>
          </cell>
          <cell r="P171">
            <v>0</v>
          </cell>
          <cell r="Q171" t="str">
            <v>0790</v>
          </cell>
          <cell r="R171" t="str">
            <v>65000</v>
          </cell>
          <cell r="S171" t="str">
            <v>200212</v>
          </cell>
          <cell r="T171" t="str">
            <v>CA01</v>
          </cell>
          <cell r="U171">
            <v>54850</v>
          </cell>
          <cell r="V171" t="str">
            <v>LDB</v>
          </cell>
          <cell r="W171">
            <v>0</v>
          </cell>
          <cell r="Y171">
            <v>0</v>
          </cell>
          <cell r="Z171">
            <v>0</v>
          </cell>
          <cell r="AA171" t="str">
            <v>BCH</v>
          </cell>
          <cell r="AB171" t="str">
            <v>0066</v>
          </cell>
          <cell r="AC171" t="str">
            <v>WKS</v>
          </cell>
          <cell r="AE171" t="str">
            <v>JV#</v>
          </cell>
          <cell r="AF171" t="str">
            <v>1232</v>
          </cell>
          <cell r="AG171" t="str">
            <v>FRN</v>
          </cell>
          <cell r="AH171" t="str">
            <v>6005</v>
          </cell>
          <cell r="AI171" t="str">
            <v>RP#</v>
          </cell>
          <cell r="AJ171" t="str">
            <v>000</v>
          </cell>
          <cell r="AK171" t="str">
            <v>CTL</v>
          </cell>
          <cell r="AM171" t="str">
            <v>RF#</v>
          </cell>
          <cell r="AU171" t="str">
            <v>ACCR REVERSAL OF DEC 02</v>
          </cell>
          <cell r="AZ171" t="str">
            <v>FPL Fibernet</v>
          </cell>
        </row>
        <row r="172">
          <cell r="A172" t="str">
            <v>107100</v>
          </cell>
          <cell r="B172" t="str">
            <v>0314</v>
          </cell>
          <cell r="C172" t="str">
            <v>06005</v>
          </cell>
          <cell r="D172" t="str">
            <v>0FIBER</v>
          </cell>
          <cell r="E172" t="str">
            <v>314000</v>
          </cell>
          <cell r="F172" t="str">
            <v>0790</v>
          </cell>
          <cell r="G172" t="str">
            <v>65000</v>
          </cell>
          <cell r="H172" t="str">
            <v>A</v>
          </cell>
          <cell r="I172" t="str">
            <v>00000041</v>
          </cell>
          <cell r="J172">
            <v>63</v>
          </cell>
          <cell r="K172">
            <v>314</v>
          </cell>
          <cell r="L172">
            <v>6005</v>
          </cell>
          <cell r="M172">
            <v>0</v>
          </cell>
          <cell r="N172">
            <v>0</v>
          </cell>
          <cell r="O172">
            <v>0</v>
          </cell>
          <cell r="P172">
            <v>0</v>
          </cell>
          <cell r="Q172" t="str">
            <v>0790</v>
          </cell>
          <cell r="R172" t="str">
            <v>65000</v>
          </cell>
          <cell r="S172" t="str">
            <v>200212</v>
          </cell>
          <cell r="T172" t="str">
            <v>CA01</v>
          </cell>
          <cell r="U172">
            <v>206250</v>
          </cell>
          <cell r="V172" t="str">
            <v>LDB</v>
          </cell>
          <cell r="W172">
            <v>0</v>
          </cell>
          <cell r="Y172">
            <v>0</v>
          </cell>
          <cell r="Z172">
            <v>0</v>
          </cell>
          <cell r="AA172" t="str">
            <v>BCH</v>
          </cell>
          <cell r="AB172" t="str">
            <v>0024</v>
          </cell>
          <cell r="AC172" t="str">
            <v>WKS</v>
          </cell>
          <cell r="AE172" t="str">
            <v>JV#</v>
          </cell>
          <cell r="AF172" t="str">
            <v>1232</v>
          </cell>
          <cell r="AG172" t="str">
            <v>FRN</v>
          </cell>
          <cell r="AH172" t="str">
            <v>6005</v>
          </cell>
          <cell r="AI172" t="str">
            <v>RP#</v>
          </cell>
          <cell r="AJ172" t="str">
            <v>000</v>
          </cell>
          <cell r="AK172" t="str">
            <v>CTL</v>
          </cell>
          <cell r="AM172" t="str">
            <v>RF#</v>
          </cell>
          <cell r="AU172" t="str">
            <v>ACCR DEC 02 CAPITAL-EXELO</v>
          </cell>
          <cell r="AZ172" t="str">
            <v>FPL Fibernet</v>
          </cell>
        </row>
        <row r="173">
          <cell r="A173" t="str">
            <v>107100</v>
          </cell>
          <cell r="B173" t="str">
            <v>0314</v>
          </cell>
          <cell r="C173" t="str">
            <v>06005</v>
          </cell>
          <cell r="D173" t="str">
            <v>0FIBER</v>
          </cell>
          <cell r="E173" t="str">
            <v>314000</v>
          </cell>
          <cell r="F173" t="str">
            <v>0790</v>
          </cell>
          <cell r="G173" t="str">
            <v>65000</v>
          </cell>
          <cell r="H173" t="str">
            <v>A</v>
          </cell>
          <cell r="I173" t="str">
            <v>00000041</v>
          </cell>
          <cell r="J173">
            <v>63</v>
          </cell>
          <cell r="K173">
            <v>314</v>
          </cell>
          <cell r="L173">
            <v>6005</v>
          </cell>
          <cell r="M173">
            <v>0</v>
          </cell>
          <cell r="N173">
            <v>0</v>
          </cell>
          <cell r="O173">
            <v>0</v>
          </cell>
          <cell r="P173">
            <v>0</v>
          </cell>
          <cell r="Q173" t="str">
            <v>0790</v>
          </cell>
          <cell r="R173" t="str">
            <v>65000</v>
          </cell>
          <cell r="S173" t="str">
            <v>200212</v>
          </cell>
          <cell r="T173" t="str">
            <v>CA01</v>
          </cell>
          <cell r="U173">
            <v>-54850</v>
          </cell>
          <cell r="V173" t="str">
            <v>LDB</v>
          </cell>
          <cell r="W173">
            <v>0</v>
          </cell>
          <cell r="Y173">
            <v>0</v>
          </cell>
          <cell r="Z173">
            <v>0</v>
          </cell>
          <cell r="AA173" t="str">
            <v>BCH</v>
          </cell>
          <cell r="AB173" t="str">
            <v>0048</v>
          </cell>
          <cell r="AC173" t="str">
            <v>WKS</v>
          </cell>
          <cell r="AE173" t="str">
            <v>JV#</v>
          </cell>
          <cell r="AF173" t="str">
            <v>1232</v>
          </cell>
          <cell r="AG173" t="str">
            <v>FRN</v>
          </cell>
          <cell r="AH173" t="str">
            <v>6005</v>
          </cell>
          <cell r="AI173" t="str">
            <v>RP#</v>
          </cell>
          <cell r="AJ173" t="str">
            <v>000</v>
          </cell>
          <cell r="AK173" t="str">
            <v>CTL</v>
          </cell>
          <cell r="AM173" t="str">
            <v>RF#</v>
          </cell>
          <cell r="AU173" t="str">
            <v>ACCR REVERSAL OF DEC 02</v>
          </cell>
          <cell r="AZ173" t="str">
            <v>FPL Fibernet</v>
          </cell>
        </row>
        <row r="174">
          <cell r="A174" t="str">
            <v>107100</v>
          </cell>
          <cell r="B174" t="str">
            <v>0314</v>
          </cell>
          <cell r="C174" t="str">
            <v>06005</v>
          </cell>
          <cell r="D174" t="str">
            <v>0FIBER</v>
          </cell>
          <cell r="E174" t="str">
            <v>314000</v>
          </cell>
          <cell r="F174" t="str">
            <v>0790</v>
          </cell>
          <cell r="G174" t="str">
            <v>65000</v>
          </cell>
          <cell r="H174" t="str">
            <v>A</v>
          </cell>
          <cell r="I174" t="str">
            <v>00000041</v>
          </cell>
          <cell r="J174">
            <v>63</v>
          </cell>
          <cell r="K174">
            <v>314</v>
          </cell>
          <cell r="L174">
            <v>6005</v>
          </cell>
          <cell r="M174">
            <v>0</v>
          </cell>
          <cell r="N174">
            <v>0</v>
          </cell>
          <cell r="O174">
            <v>0</v>
          </cell>
          <cell r="P174">
            <v>0</v>
          </cell>
          <cell r="Q174" t="str">
            <v>0790</v>
          </cell>
          <cell r="R174" t="str">
            <v>65000</v>
          </cell>
          <cell r="S174" t="str">
            <v>200212</v>
          </cell>
          <cell r="T174" t="str">
            <v>CA01</v>
          </cell>
          <cell r="U174">
            <v>-54850</v>
          </cell>
          <cell r="V174" t="str">
            <v>LDB</v>
          </cell>
          <cell r="W174">
            <v>0</v>
          </cell>
          <cell r="Y174">
            <v>0</v>
          </cell>
          <cell r="Z174">
            <v>0</v>
          </cell>
          <cell r="AA174" t="str">
            <v>BCH</v>
          </cell>
          <cell r="AB174" t="str">
            <v>0049</v>
          </cell>
          <cell r="AC174" t="str">
            <v>WKS</v>
          </cell>
          <cell r="AE174" t="str">
            <v>JV#</v>
          </cell>
          <cell r="AF174" t="str">
            <v>1232</v>
          </cell>
          <cell r="AG174" t="str">
            <v>FRN</v>
          </cell>
          <cell r="AH174" t="str">
            <v>6005</v>
          </cell>
          <cell r="AI174" t="str">
            <v>RP#</v>
          </cell>
          <cell r="AJ174" t="str">
            <v>000</v>
          </cell>
          <cell r="AK174" t="str">
            <v>CTL</v>
          </cell>
          <cell r="AM174" t="str">
            <v>RF#</v>
          </cell>
          <cell r="AU174" t="str">
            <v>ACCR REVERSAL OF DEC 02</v>
          </cell>
          <cell r="AZ174" t="str">
            <v>FPL Fibernet</v>
          </cell>
        </row>
        <row r="175">
          <cell r="A175" t="str">
            <v>107100</v>
          </cell>
          <cell r="B175" t="str">
            <v>0313</v>
          </cell>
          <cell r="C175" t="str">
            <v>06006</v>
          </cell>
          <cell r="D175" t="str">
            <v>0FIBER</v>
          </cell>
          <cell r="E175" t="str">
            <v>313000</v>
          </cell>
          <cell r="F175" t="str">
            <v>0691</v>
          </cell>
          <cell r="G175" t="str">
            <v>51450</v>
          </cell>
          <cell r="H175" t="str">
            <v>A</v>
          </cell>
          <cell r="I175" t="str">
            <v>00000041</v>
          </cell>
          <cell r="J175">
            <v>61</v>
          </cell>
          <cell r="K175">
            <v>313</v>
          </cell>
          <cell r="L175">
            <v>6006</v>
          </cell>
          <cell r="M175">
            <v>0</v>
          </cell>
          <cell r="N175">
            <v>0</v>
          </cell>
          <cell r="O175">
            <v>0</v>
          </cell>
          <cell r="P175">
            <v>0</v>
          </cell>
          <cell r="Q175" t="str">
            <v>0691</v>
          </cell>
          <cell r="R175" t="str">
            <v>51450</v>
          </cell>
          <cell r="S175" t="str">
            <v>200212</v>
          </cell>
          <cell r="T175" t="str">
            <v>SA01</v>
          </cell>
          <cell r="U175">
            <v>662.3</v>
          </cell>
          <cell r="W175">
            <v>0</v>
          </cell>
          <cell r="Y175">
            <v>0</v>
          </cell>
          <cell r="Z175">
            <v>1</v>
          </cell>
          <cell r="AA175" t="str">
            <v>BCH</v>
          </cell>
          <cell r="AB175" t="str">
            <v>450002361</v>
          </cell>
          <cell r="AC175" t="str">
            <v>PO#</v>
          </cell>
          <cell r="AD175" t="str">
            <v>4500084513</v>
          </cell>
          <cell r="AE175" t="str">
            <v>S/R</v>
          </cell>
          <cell r="AF175" t="str">
            <v>337</v>
          </cell>
          <cell r="AI175" t="str">
            <v>PYN</v>
          </cell>
          <cell r="AJ175" t="str">
            <v>STEEL HECTOR &amp; DAVIS</v>
          </cell>
          <cell r="AK175" t="str">
            <v>VND</v>
          </cell>
          <cell r="AL175" t="str">
            <v>590702089</v>
          </cell>
          <cell r="AM175" t="str">
            <v>FAC</v>
          </cell>
          <cell r="AN175" t="str">
            <v>000</v>
          </cell>
          <cell r="AQ175" t="str">
            <v>NVD</v>
          </cell>
          <cell r="AR175" t="str">
            <v>2002-12-</v>
          </cell>
          <cell r="AU175" t="str">
            <v>00000000000000291341STEEL HECTOR &amp; DAVIS5000003727</v>
          </cell>
          <cell r="AV175" t="str">
            <v>WF-BATCH</v>
          </cell>
          <cell r="AW175" t="str">
            <v>000</v>
          </cell>
          <cell r="AX175" t="str">
            <v>00</v>
          </cell>
          <cell r="AY175" t="str">
            <v>0</v>
          </cell>
          <cell r="AZ175" t="str">
            <v>FPL Fibernet</v>
          </cell>
        </row>
        <row r="176">
          <cell r="A176" t="str">
            <v>107100</v>
          </cell>
          <cell r="B176" t="str">
            <v>0313</v>
          </cell>
          <cell r="C176" t="str">
            <v>06006</v>
          </cell>
          <cell r="D176" t="str">
            <v>0FIBER</v>
          </cell>
          <cell r="E176" t="str">
            <v>313000</v>
          </cell>
          <cell r="F176" t="str">
            <v>0691</v>
          </cell>
          <cell r="G176" t="str">
            <v>51450</v>
          </cell>
          <cell r="H176" t="str">
            <v>A</v>
          </cell>
          <cell r="I176" t="str">
            <v>00000041</v>
          </cell>
          <cell r="J176">
            <v>61</v>
          </cell>
          <cell r="K176">
            <v>313</v>
          </cell>
          <cell r="L176">
            <v>6006</v>
          </cell>
          <cell r="M176">
            <v>0</v>
          </cell>
          <cell r="N176">
            <v>0</v>
          </cell>
          <cell r="O176">
            <v>0</v>
          </cell>
          <cell r="P176">
            <v>0</v>
          </cell>
          <cell r="Q176" t="str">
            <v>0691</v>
          </cell>
          <cell r="R176" t="str">
            <v>51450</v>
          </cell>
          <cell r="S176" t="str">
            <v>200212</v>
          </cell>
          <cell r="T176" t="str">
            <v>SA01</v>
          </cell>
          <cell r="U176">
            <v>3500.04</v>
          </cell>
          <cell r="W176">
            <v>0</v>
          </cell>
          <cell r="Y176">
            <v>0</v>
          </cell>
          <cell r="Z176">
            <v>1</v>
          </cell>
          <cell r="AA176" t="str">
            <v>BCH</v>
          </cell>
          <cell r="AB176" t="str">
            <v>450002350</v>
          </cell>
          <cell r="AC176" t="str">
            <v>PO#</v>
          </cell>
          <cell r="AD176" t="str">
            <v>4500084513</v>
          </cell>
          <cell r="AE176" t="str">
            <v>S/R</v>
          </cell>
          <cell r="AF176" t="str">
            <v>337</v>
          </cell>
          <cell r="AI176" t="str">
            <v>PYN</v>
          </cell>
          <cell r="AJ176" t="str">
            <v>STEEL HECTOR &amp; DAVIS</v>
          </cell>
          <cell r="AK176" t="str">
            <v>VND</v>
          </cell>
          <cell r="AL176" t="str">
            <v>590702089</v>
          </cell>
          <cell r="AM176" t="str">
            <v>FAC</v>
          </cell>
          <cell r="AN176" t="str">
            <v>000</v>
          </cell>
          <cell r="AQ176" t="str">
            <v>NVD</v>
          </cell>
          <cell r="AR176" t="str">
            <v>2002-12-</v>
          </cell>
          <cell r="AU176" t="str">
            <v>INVOICE# 289557     STEEL HECTOR &amp; DAVIS5000003576</v>
          </cell>
          <cell r="AV176" t="str">
            <v>WF-BATCH</v>
          </cell>
          <cell r="AW176" t="str">
            <v>000</v>
          </cell>
          <cell r="AX176" t="str">
            <v>00</v>
          </cell>
          <cell r="AY176" t="str">
            <v>0</v>
          </cell>
          <cell r="AZ176" t="str">
            <v>FPL Fibernet</v>
          </cell>
        </row>
        <row r="177">
          <cell r="A177" t="str">
            <v>107100</v>
          </cell>
          <cell r="B177" t="str">
            <v>0313</v>
          </cell>
          <cell r="C177" t="str">
            <v>06006</v>
          </cell>
          <cell r="D177" t="str">
            <v>0FIBER</v>
          </cell>
          <cell r="E177" t="str">
            <v>313000</v>
          </cell>
          <cell r="F177" t="str">
            <v>0691</v>
          </cell>
          <cell r="G177" t="str">
            <v>52450</v>
          </cell>
          <cell r="H177" t="str">
            <v>A</v>
          </cell>
          <cell r="I177" t="str">
            <v>00000041</v>
          </cell>
          <cell r="J177">
            <v>61</v>
          </cell>
          <cell r="K177">
            <v>313</v>
          </cell>
          <cell r="L177">
            <v>6006</v>
          </cell>
          <cell r="M177">
            <v>0</v>
          </cell>
          <cell r="N177">
            <v>0</v>
          </cell>
          <cell r="O177">
            <v>0</v>
          </cell>
          <cell r="P177">
            <v>0</v>
          </cell>
          <cell r="Q177" t="str">
            <v>0691</v>
          </cell>
          <cell r="R177" t="str">
            <v>52450</v>
          </cell>
          <cell r="S177" t="str">
            <v>200212</v>
          </cell>
          <cell r="T177" t="str">
            <v>SA01</v>
          </cell>
          <cell r="U177">
            <v>-70</v>
          </cell>
          <cell r="W177">
            <v>0</v>
          </cell>
          <cell r="Y177">
            <v>0</v>
          </cell>
          <cell r="Z177">
            <v>-1</v>
          </cell>
          <cell r="AA177" t="str">
            <v>BCH</v>
          </cell>
          <cell r="AB177" t="str">
            <v>450002353</v>
          </cell>
          <cell r="AC177" t="str">
            <v>PO#</v>
          </cell>
          <cell r="AD177" t="str">
            <v>4500084513</v>
          </cell>
          <cell r="AE177" t="str">
            <v>S/R</v>
          </cell>
          <cell r="AF177" t="str">
            <v>337</v>
          </cell>
          <cell r="AI177" t="str">
            <v>PYN</v>
          </cell>
          <cell r="AJ177" t="str">
            <v>STEEL HECTOR &amp; DAVIS</v>
          </cell>
          <cell r="AK177" t="str">
            <v>VND</v>
          </cell>
          <cell r="AL177" t="str">
            <v>590702089</v>
          </cell>
          <cell r="AM177" t="str">
            <v>FAC</v>
          </cell>
          <cell r="AN177" t="str">
            <v>000</v>
          </cell>
          <cell r="AQ177" t="str">
            <v>NVD</v>
          </cell>
          <cell r="AR177" t="str">
            <v>2002-11-</v>
          </cell>
          <cell r="AU177" t="str">
            <v>STEEL HECTOR &amp; DAVISSTEEL HECTOR &amp; DAVIS0015286156</v>
          </cell>
          <cell r="AV177" t="str">
            <v>AXR0JK3</v>
          </cell>
          <cell r="AW177" t="str">
            <v>000</v>
          </cell>
          <cell r="AX177" t="str">
            <v>00</v>
          </cell>
          <cell r="AY177" t="str">
            <v>0</v>
          </cell>
          <cell r="AZ177" t="str">
            <v>FPL Fibernet</v>
          </cell>
        </row>
        <row r="178">
          <cell r="A178" t="str">
            <v>107100</v>
          </cell>
          <cell r="B178" t="str">
            <v>0313</v>
          </cell>
          <cell r="C178" t="str">
            <v>06006</v>
          </cell>
          <cell r="D178" t="str">
            <v>0FIBER</v>
          </cell>
          <cell r="E178" t="str">
            <v>313000</v>
          </cell>
          <cell r="F178" t="str">
            <v>0790</v>
          </cell>
          <cell r="G178" t="str">
            <v>65000</v>
          </cell>
          <cell r="H178" t="str">
            <v>A</v>
          </cell>
          <cell r="I178" t="str">
            <v>00000041</v>
          </cell>
          <cell r="J178">
            <v>9</v>
          </cell>
          <cell r="K178">
            <v>313</v>
          </cell>
          <cell r="L178">
            <v>6006</v>
          </cell>
          <cell r="M178">
            <v>0</v>
          </cell>
          <cell r="N178">
            <v>0</v>
          </cell>
          <cell r="O178">
            <v>0</v>
          </cell>
          <cell r="P178">
            <v>0</v>
          </cell>
          <cell r="Q178" t="str">
            <v>0790</v>
          </cell>
          <cell r="R178" t="str">
            <v>65000</v>
          </cell>
          <cell r="S178" t="str">
            <v>200212</v>
          </cell>
          <cell r="T178" t="str">
            <v>CA01</v>
          </cell>
          <cell r="U178">
            <v>86362.27</v>
          </cell>
          <cell r="V178" t="str">
            <v>LDB</v>
          </cell>
          <cell r="W178">
            <v>0</v>
          </cell>
          <cell r="Y178">
            <v>0</v>
          </cell>
          <cell r="Z178">
            <v>0</v>
          </cell>
          <cell r="AA178" t="str">
            <v>BCH</v>
          </cell>
          <cell r="AB178" t="str">
            <v>0023</v>
          </cell>
          <cell r="AC178" t="str">
            <v>WKS</v>
          </cell>
          <cell r="AE178" t="str">
            <v>JV#</v>
          </cell>
          <cell r="AF178" t="str">
            <v>1232</v>
          </cell>
          <cell r="AG178" t="str">
            <v>FRN</v>
          </cell>
          <cell r="AH178" t="str">
            <v>6006</v>
          </cell>
          <cell r="AI178" t="str">
            <v>RP#</v>
          </cell>
          <cell r="AJ178" t="str">
            <v>000</v>
          </cell>
          <cell r="AK178" t="str">
            <v>CTL</v>
          </cell>
          <cell r="AM178" t="str">
            <v>RF#</v>
          </cell>
          <cell r="AU178" t="str">
            <v>TO PLACE IN SERVICE</v>
          </cell>
          <cell r="AZ178" t="str">
            <v>FPL Fibernet</v>
          </cell>
        </row>
        <row r="179">
          <cell r="A179" t="str">
            <v>107100</v>
          </cell>
          <cell r="B179" t="str">
            <v>0313</v>
          </cell>
          <cell r="C179" t="str">
            <v>06006</v>
          </cell>
          <cell r="D179" t="str">
            <v>0FIBER</v>
          </cell>
          <cell r="E179" t="str">
            <v>313000</v>
          </cell>
          <cell r="F179" t="str">
            <v>0790</v>
          </cell>
          <cell r="G179" t="str">
            <v>65000</v>
          </cell>
          <cell r="H179" t="str">
            <v>A</v>
          </cell>
          <cell r="I179" t="str">
            <v>00000041</v>
          </cell>
          <cell r="J179">
            <v>63</v>
          </cell>
          <cell r="K179">
            <v>313</v>
          </cell>
          <cell r="L179">
            <v>6006</v>
          </cell>
          <cell r="M179">
            <v>0</v>
          </cell>
          <cell r="N179">
            <v>0</v>
          </cell>
          <cell r="O179">
            <v>0</v>
          </cell>
          <cell r="P179">
            <v>0</v>
          </cell>
          <cell r="Q179" t="str">
            <v>0790</v>
          </cell>
          <cell r="R179" t="str">
            <v>65000</v>
          </cell>
          <cell r="S179" t="str">
            <v>200212</v>
          </cell>
          <cell r="T179" t="str">
            <v>CA01</v>
          </cell>
          <cell r="U179">
            <v>14944</v>
          </cell>
          <cell r="V179" t="str">
            <v>LDB</v>
          </cell>
          <cell r="W179">
            <v>0</v>
          </cell>
          <cell r="Y179">
            <v>0</v>
          </cell>
          <cell r="Z179">
            <v>0</v>
          </cell>
          <cell r="AA179" t="str">
            <v>BCH</v>
          </cell>
          <cell r="AB179" t="str">
            <v>0044</v>
          </cell>
          <cell r="AC179" t="str">
            <v>WKS</v>
          </cell>
          <cell r="AE179" t="str">
            <v>JV#</v>
          </cell>
          <cell r="AF179" t="str">
            <v>1232</v>
          </cell>
          <cell r="AG179" t="str">
            <v>FRN</v>
          </cell>
          <cell r="AH179" t="str">
            <v>6006</v>
          </cell>
          <cell r="AI179" t="str">
            <v>RP#</v>
          </cell>
          <cell r="AJ179" t="str">
            <v>000</v>
          </cell>
          <cell r="AK179" t="str">
            <v>CTL</v>
          </cell>
          <cell r="AM179" t="str">
            <v>RF#</v>
          </cell>
          <cell r="AU179" t="str">
            <v>ACCRUAL OF DEC 02 CAPITAL</v>
          </cell>
          <cell r="AZ179" t="str">
            <v>FPL Fibernet</v>
          </cell>
        </row>
        <row r="180">
          <cell r="A180" t="str">
            <v>107100</v>
          </cell>
          <cell r="B180" t="str">
            <v>0313</v>
          </cell>
          <cell r="C180" t="str">
            <v>06006</v>
          </cell>
          <cell r="D180" t="str">
            <v>0FIBER</v>
          </cell>
          <cell r="E180" t="str">
            <v>313000</v>
          </cell>
          <cell r="F180" t="str">
            <v>0790</v>
          </cell>
          <cell r="G180" t="str">
            <v>65000</v>
          </cell>
          <cell r="H180" t="str">
            <v>A</v>
          </cell>
          <cell r="I180" t="str">
            <v>00000041</v>
          </cell>
          <cell r="J180">
            <v>63</v>
          </cell>
          <cell r="K180">
            <v>313</v>
          </cell>
          <cell r="L180">
            <v>6006</v>
          </cell>
          <cell r="M180">
            <v>0</v>
          </cell>
          <cell r="N180">
            <v>0</v>
          </cell>
          <cell r="O180">
            <v>0</v>
          </cell>
          <cell r="P180">
            <v>0</v>
          </cell>
          <cell r="Q180" t="str">
            <v>0790</v>
          </cell>
          <cell r="R180" t="str">
            <v>65000</v>
          </cell>
          <cell r="S180" t="str">
            <v>200212</v>
          </cell>
          <cell r="T180" t="str">
            <v>CA01</v>
          </cell>
          <cell r="U180">
            <v>327500</v>
          </cell>
          <cell r="V180" t="str">
            <v>LDB</v>
          </cell>
          <cell r="W180">
            <v>0</v>
          </cell>
          <cell r="Y180">
            <v>0</v>
          </cell>
          <cell r="Z180">
            <v>0</v>
          </cell>
          <cell r="AA180" t="str">
            <v>BCH</v>
          </cell>
          <cell r="AB180" t="str">
            <v>0024</v>
          </cell>
          <cell r="AC180" t="str">
            <v>WKS</v>
          </cell>
          <cell r="AE180" t="str">
            <v>JV#</v>
          </cell>
          <cell r="AF180" t="str">
            <v>1232</v>
          </cell>
          <cell r="AG180" t="str">
            <v>FRN</v>
          </cell>
          <cell r="AH180" t="str">
            <v>6006</v>
          </cell>
          <cell r="AI180" t="str">
            <v>RP#</v>
          </cell>
          <cell r="AJ180" t="str">
            <v>000</v>
          </cell>
          <cell r="AK180" t="str">
            <v>CTL</v>
          </cell>
          <cell r="AM180" t="str">
            <v>RF#</v>
          </cell>
          <cell r="AU180" t="str">
            <v>ACCR DEC 02 CAPITAL-EXELO</v>
          </cell>
          <cell r="AZ180" t="str">
            <v>FPL Fibernet</v>
          </cell>
        </row>
        <row r="181">
          <cell r="A181" t="str">
            <v>107100</v>
          </cell>
          <cell r="B181" t="str">
            <v>0313</v>
          </cell>
          <cell r="C181" t="str">
            <v>06006</v>
          </cell>
          <cell r="D181" t="str">
            <v>0FIBER</v>
          </cell>
          <cell r="E181" t="str">
            <v>313000</v>
          </cell>
          <cell r="F181" t="str">
            <v>0790</v>
          </cell>
          <cell r="G181" t="str">
            <v>65000</v>
          </cell>
          <cell r="H181" t="str">
            <v>A</v>
          </cell>
          <cell r="I181" t="str">
            <v>00000041</v>
          </cell>
          <cell r="J181">
            <v>63</v>
          </cell>
          <cell r="K181">
            <v>313</v>
          </cell>
          <cell r="L181">
            <v>6006</v>
          </cell>
          <cell r="M181">
            <v>0</v>
          </cell>
          <cell r="N181">
            <v>0</v>
          </cell>
          <cell r="O181">
            <v>0</v>
          </cell>
          <cell r="P181">
            <v>0</v>
          </cell>
          <cell r="Q181" t="str">
            <v>0790</v>
          </cell>
          <cell r="R181" t="str">
            <v>65000</v>
          </cell>
          <cell r="S181" t="str">
            <v>200212</v>
          </cell>
          <cell r="T181" t="str">
            <v>CA01</v>
          </cell>
          <cell r="U181">
            <v>-450000</v>
          </cell>
          <cell r="V181" t="str">
            <v>LDB</v>
          </cell>
          <cell r="W181">
            <v>0</v>
          </cell>
          <cell r="Y181">
            <v>0</v>
          </cell>
          <cell r="Z181">
            <v>0</v>
          </cell>
          <cell r="AA181" t="str">
            <v>BCH</v>
          </cell>
          <cell r="AB181" t="str">
            <v>0004</v>
          </cell>
          <cell r="AC181" t="str">
            <v>WKS</v>
          </cell>
          <cell r="AE181" t="str">
            <v>JV#</v>
          </cell>
          <cell r="AF181" t="str">
            <v>1232</v>
          </cell>
          <cell r="AG181" t="str">
            <v>FRN</v>
          </cell>
          <cell r="AH181" t="str">
            <v>6006</v>
          </cell>
          <cell r="AI181" t="str">
            <v>RP#</v>
          </cell>
          <cell r="AJ181" t="str">
            <v>000</v>
          </cell>
          <cell r="AK181" t="str">
            <v>CTL</v>
          </cell>
          <cell r="AM181" t="str">
            <v>RF#</v>
          </cell>
          <cell r="AU181" t="str">
            <v>AC-REV ACCRUAL OF OCT 02 CAPITA</v>
          </cell>
          <cell r="AZ181" t="str">
            <v>FPL Fibernet</v>
          </cell>
        </row>
        <row r="182">
          <cell r="A182" t="str">
            <v>107100</v>
          </cell>
          <cell r="B182" t="str">
            <v>0385</v>
          </cell>
          <cell r="C182" t="str">
            <v>06006</v>
          </cell>
          <cell r="D182" t="str">
            <v>0FIBER</v>
          </cell>
          <cell r="E182" t="str">
            <v>313000</v>
          </cell>
          <cell r="F182" t="str">
            <v>0662</v>
          </cell>
          <cell r="G182" t="str">
            <v>51450</v>
          </cell>
          <cell r="H182" t="str">
            <v>A</v>
          </cell>
          <cell r="I182" t="str">
            <v>00000041</v>
          </cell>
          <cell r="J182">
            <v>63</v>
          </cell>
          <cell r="K182">
            <v>385</v>
          </cell>
          <cell r="L182">
            <v>6006</v>
          </cell>
          <cell r="M182">
            <v>0</v>
          </cell>
          <cell r="N182">
            <v>0</v>
          </cell>
          <cell r="O182">
            <v>0</v>
          </cell>
          <cell r="P182">
            <v>0</v>
          </cell>
          <cell r="Q182" t="str">
            <v>0662</v>
          </cell>
          <cell r="R182" t="str">
            <v>51450</v>
          </cell>
          <cell r="S182" t="str">
            <v>200212</v>
          </cell>
          <cell r="T182" t="str">
            <v>SA01</v>
          </cell>
          <cell r="U182">
            <v>16500</v>
          </cell>
          <cell r="W182">
            <v>0</v>
          </cell>
          <cell r="Y182">
            <v>0</v>
          </cell>
          <cell r="Z182">
            <v>1</v>
          </cell>
          <cell r="AA182" t="str">
            <v>BCH</v>
          </cell>
          <cell r="AB182" t="str">
            <v>450002339</v>
          </cell>
          <cell r="AC182" t="str">
            <v>PO#</v>
          </cell>
          <cell r="AD182" t="str">
            <v>4500038584</v>
          </cell>
          <cell r="AE182" t="str">
            <v>S/R</v>
          </cell>
          <cell r="AF182" t="str">
            <v>337</v>
          </cell>
          <cell r="AI182" t="str">
            <v>PYN</v>
          </cell>
          <cell r="AJ182" t="str">
            <v>FOUNTAIN ENGINEERING INC</v>
          </cell>
          <cell r="AK182" t="str">
            <v>VND</v>
          </cell>
          <cell r="AL182" t="str">
            <v>650384549</v>
          </cell>
          <cell r="AM182" t="str">
            <v>FAC</v>
          </cell>
          <cell r="AN182" t="str">
            <v>000</v>
          </cell>
          <cell r="AQ182" t="str">
            <v>NVD</v>
          </cell>
          <cell r="AR182" t="str">
            <v>2002-12-</v>
          </cell>
          <cell r="AU182" t="str">
            <v>INVOICE# 01-9734    FOUNTAIN ENGINEERING5000003491</v>
          </cell>
          <cell r="AV182" t="str">
            <v>WF-BATCH</v>
          </cell>
          <cell r="AW182" t="str">
            <v>000</v>
          </cell>
          <cell r="AX182" t="str">
            <v>00</v>
          </cell>
          <cell r="AY182" t="str">
            <v>0</v>
          </cell>
          <cell r="AZ182" t="str">
            <v>FPL Fibernet</v>
          </cell>
        </row>
        <row r="183">
          <cell r="A183" t="str">
            <v>107100</v>
          </cell>
          <cell r="B183" t="str">
            <v>0314</v>
          </cell>
          <cell r="C183" t="str">
            <v>06007</v>
          </cell>
          <cell r="D183" t="str">
            <v>0ELECT</v>
          </cell>
          <cell r="E183" t="str">
            <v>314000</v>
          </cell>
          <cell r="F183" t="str">
            <v>0790</v>
          </cell>
          <cell r="G183" t="str">
            <v>65000</v>
          </cell>
          <cell r="H183" t="str">
            <v>A</v>
          </cell>
          <cell r="I183" t="str">
            <v>00000041</v>
          </cell>
          <cell r="J183">
            <v>70</v>
          </cell>
          <cell r="K183">
            <v>314</v>
          </cell>
          <cell r="L183">
            <v>6007</v>
          </cell>
          <cell r="M183">
            <v>0</v>
          </cell>
          <cell r="N183">
            <v>0</v>
          </cell>
          <cell r="O183">
            <v>0</v>
          </cell>
          <cell r="P183">
            <v>0</v>
          </cell>
          <cell r="Q183" t="str">
            <v>0790</v>
          </cell>
          <cell r="R183" t="str">
            <v>65000</v>
          </cell>
          <cell r="S183" t="str">
            <v>200212</v>
          </cell>
          <cell r="T183" t="str">
            <v>CA01</v>
          </cell>
          <cell r="U183">
            <v>-14251.11</v>
          </cell>
          <cell r="V183" t="str">
            <v>LDB</v>
          </cell>
          <cell r="W183">
            <v>0</v>
          </cell>
          <cell r="Y183">
            <v>0</v>
          </cell>
          <cell r="Z183">
            <v>0</v>
          </cell>
          <cell r="AA183" t="str">
            <v>BCH</v>
          </cell>
          <cell r="AB183" t="str">
            <v>0023</v>
          </cell>
          <cell r="AC183" t="str">
            <v>WKS</v>
          </cell>
          <cell r="AE183" t="str">
            <v>JV#</v>
          </cell>
          <cell r="AF183" t="str">
            <v>1232</v>
          </cell>
          <cell r="AG183" t="str">
            <v>FRN</v>
          </cell>
          <cell r="AH183" t="str">
            <v>6007</v>
          </cell>
          <cell r="AI183" t="str">
            <v>RP#</v>
          </cell>
          <cell r="AJ183" t="str">
            <v>000</v>
          </cell>
          <cell r="AK183" t="str">
            <v>CTL</v>
          </cell>
          <cell r="AM183" t="str">
            <v>RF#</v>
          </cell>
          <cell r="AU183" t="str">
            <v>TO PLACE IN SERVICE</v>
          </cell>
          <cell r="AZ183" t="str">
            <v>FPL Fibernet</v>
          </cell>
        </row>
        <row r="184">
          <cell r="A184" t="str">
            <v>107100</v>
          </cell>
          <cell r="B184" t="str">
            <v>0314</v>
          </cell>
          <cell r="C184" t="str">
            <v>06007</v>
          </cell>
          <cell r="D184" t="str">
            <v>0FIBER</v>
          </cell>
          <cell r="E184" t="str">
            <v>314000</v>
          </cell>
          <cell r="F184" t="str">
            <v>0790</v>
          </cell>
          <cell r="G184" t="str">
            <v>65000</v>
          </cell>
          <cell r="H184" t="str">
            <v>A</v>
          </cell>
          <cell r="I184" t="str">
            <v>00000041</v>
          </cell>
          <cell r="J184">
            <v>63</v>
          </cell>
          <cell r="K184">
            <v>314</v>
          </cell>
          <cell r="L184">
            <v>6007</v>
          </cell>
          <cell r="M184">
            <v>0</v>
          </cell>
          <cell r="N184">
            <v>0</v>
          </cell>
          <cell r="O184">
            <v>0</v>
          </cell>
          <cell r="P184">
            <v>0</v>
          </cell>
          <cell r="Q184" t="str">
            <v>0790</v>
          </cell>
          <cell r="R184" t="str">
            <v>65000</v>
          </cell>
          <cell r="S184" t="str">
            <v>200212</v>
          </cell>
          <cell r="T184" t="str">
            <v>CA01</v>
          </cell>
          <cell r="U184">
            <v>200000</v>
          </cell>
          <cell r="V184" t="str">
            <v>LDB</v>
          </cell>
          <cell r="W184">
            <v>0</v>
          </cell>
          <cell r="Y184">
            <v>0</v>
          </cell>
          <cell r="Z184">
            <v>0</v>
          </cell>
          <cell r="AA184" t="str">
            <v>BCH</v>
          </cell>
          <cell r="AB184" t="str">
            <v>0024</v>
          </cell>
          <cell r="AC184" t="str">
            <v>WKS</v>
          </cell>
          <cell r="AE184" t="str">
            <v>JV#</v>
          </cell>
          <cell r="AF184" t="str">
            <v>1232</v>
          </cell>
          <cell r="AG184" t="str">
            <v>FRN</v>
          </cell>
          <cell r="AH184" t="str">
            <v>6007</v>
          </cell>
          <cell r="AI184" t="str">
            <v>RP#</v>
          </cell>
          <cell r="AJ184" t="str">
            <v>000</v>
          </cell>
          <cell r="AK184" t="str">
            <v>CTL</v>
          </cell>
          <cell r="AM184" t="str">
            <v>RF#</v>
          </cell>
          <cell r="AU184" t="str">
            <v>ACCR DEC 02 CAP-DEVENEY</v>
          </cell>
          <cell r="AZ184" t="str">
            <v>FPL Fibernet</v>
          </cell>
        </row>
        <row r="185">
          <cell r="A185" t="str">
            <v>107100</v>
          </cell>
          <cell r="B185" t="str">
            <v>0314</v>
          </cell>
          <cell r="C185" t="str">
            <v>06007</v>
          </cell>
          <cell r="D185" t="str">
            <v>0FIBER</v>
          </cell>
          <cell r="E185" t="str">
            <v>314000</v>
          </cell>
          <cell r="F185" t="str">
            <v>0790</v>
          </cell>
          <cell r="G185" t="str">
            <v>65000</v>
          </cell>
          <cell r="H185" t="str">
            <v>A</v>
          </cell>
          <cell r="I185" t="str">
            <v>00000041</v>
          </cell>
          <cell r="J185">
            <v>63</v>
          </cell>
          <cell r="K185">
            <v>314</v>
          </cell>
          <cell r="L185">
            <v>6007</v>
          </cell>
          <cell r="M185">
            <v>0</v>
          </cell>
          <cell r="N185">
            <v>0</v>
          </cell>
          <cell r="O185">
            <v>0</v>
          </cell>
          <cell r="P185">
            <v>0</v>
          </cell>
          <cell r="Q185" t="str">
            <v>0790</v>
          </cell>
          <cell r="R185" t="str">
            <v>65000</v>
          </cell>
          <cell r="S185" t="str">
            <v>200212</v>
          </cell>
          <cell r="T185" t="str">
            <v>CA01</v>
          </cell>
          <cell r="U185">
            <v>-200000</v>
          </cell>
          <cell r="V185" t="str">
            <v>LDB</v>
          </cell>
          <cell r="W185">
            <v>0</v>
          </cell>
          <cell r="Y185">
            <v>0</v>
          </cell>
          <cell r="Z185">
            <v>0</v>
          </cell>
          <cell r="AA185" t="str">
            <v>BCH</v>
          </cell>
          <cell r="AB185" t="str">
            <v>0003</v>
          </cell>
          <cell r="AC185" t="str">
            <v>WKS</v>
          </cell>
          <cell r="AE185" t="str">
            <v>JV#</v>
          </cell>
          <cell r="AF185" t="str">
            <v>1232</v>
          </cell>
          <cell r="AG185" t="str">
            <v>FRN</v>
          </cell>
          <cell r="AH185" t="str">
            <v>6007</v>
          </cell>
          <cell r="AI185" t="str">
            <v>RP#</v>
          </cell>
          <cell r="AJ185" t="str">
            <v>000</v>
          </cell>
          <cell r="AK185" t="str">
            <v>CTL</v>
          </cell>
          <cell r="AM185" t="str">
            <v>RF#</v>
          </cell>
          <cell r="AU185" t="str">
            <v>AC-REV ACCRUAL OF OCT 02 CAPITA</v>
          </cell>
          <cell r="AZ185" t="str">
            <v>FPL Fibernet</v>
          </cell>
        </row>
        <row r="186">
          <cell r="A186" t="str">
            <v>107100</v>
          </cell>
          <cell r="B186" t="str">
            <v>0313</v>
          </cell>
          <cell r="C186" t="str">
            <v>06008</v>
          </cell>
          <cell r="D186" t="str">
            <v>0FIBER</v>
          </cell>
          <cell r="E186" t="str">
            <v>313000</v>
          </cell>
          <cell r="F186" t="str">
            <v>0790</v>
          </cell>
          <cell r="G186" t="str">
            <v>65000</v>
          </cell>
          <cell r="H186" t="str">
            <v>A</v>
          </cell>
          <cell r="I186" t="str">
            <v>00000041</v>
          </cell>
          <cell r="J186">
            <v>63</v>
          </cell>
          <cell r="K186">
            <v>313</v>
          </cell>
          <cell r="L186">
            <v>6008</v>
          </cell>
          <cell r="M186">
            <v>0</v>
          </cell>
          <cell r="N186">
            <v>0</v>
          </cell>
          <cell r="O186">
            <v>0</v>
          </cell>
          <cell r="P186">
            <v>0</v>
          </cell>
          <cell r="Q186" t="str">
            <v>0790</v>
          </cell>
          <cell r="R186" t="str">
            <v>65000</v>
          </cell>
          <cell r="S186" t="str">
            <v>200212</v>
          </cell>
          <cell r="T186" t="str">
            <v>CA01</v>
          </cell>
          <cell r="U186">
            <v>27500</v>
          </cell>
          <cell r="V186" t="str">
            <v>LDB</v>
          </cell>
          <cell r="W186">
            <v>0</v>
          </cell>
          <cell r="Y186">
            <v>0</v>
          </cell>
          <cell r="Z186">
            <v>0</v>
          </cell>
          <cell r="AA186" t="str">
            <v>BCH</v>
          </cell>
          <cell r="AB186" t="str">
            <v>0054</v>
          </cell>
          <cell r="AC186" t="str">
            <v>WKS</v>
          </cell>
          <cell r="AE186" t="str">
            <v>JV#</v>
          </cell>
          <cell r="AF186" t="str">
            <v>1232</v>
          </cell>
          <cell r="AG186" t="str">
            <v>FRN</v>
          </cell>
          <cell r="AH186" t="str">
            <v>6008</v>
          </cell>
          <cell r="AI186" t="str">
            <v>RP#</v>
          </cell>
          <cell r="AJ186" t="str">
            <v>000</v>
          </cell>
          <cell r="AK186" t="str">
            <v>CTL</v>
          </cell>
          <cell r="AM186" t="str">
            <v>RF#</v>
          </cell>
          <cell r="AU186" t="str">
            <v>ACCR DEC 02 CAPITAL-EXELO</v>
          </cell>
          <cell r="AZ186" t="str">
            <v>FPL Fibernet</v>
          </cell>
        </row>
        <row r="187">
          <cell r="A187" t="str">
            <v>107100</v>
          </cell>
          <cell r="B187" t="str">
            <v>0312</v>
          </cell>
          <cell r="C187" t="str">
            <v>06027</v>
          </cell>
          <cell r="D187" t="str">
            <v>0ELECT</v>
          </cell>
          <cell r="E187" t="str">
            <v>312000</v>
          </cell>
          <cell r="F187" t="str">
            <v>0790</v>
          </cell>
          <cell r="G187" t="str">
            <v>65000</v>
          </cell>
          <cell r="H187" t="str">
            <v>A</v>
          </cell>
          <cell r="I187" t="str">
            <v>00000041</v>
          </cell>
          <cell r="J187">
            <v>70</v>
          </cell>
          <cell r="K187">
            <v>312</v>
          </cell>
          <cell r="L187">
            <v>6027</v>
          </cell>
          <cell r="M187">
            <v>0</v>
          </cell>
          <cell r="N187">
            <v>0</v>
          </cell>
          <cell r="O187">
            <v>0</v>
          </cell>
          <cell r="P187">
            <v>0</v>
          </cell>
          <cell r="Q187" t="str">
            <v>0790</v>
          </cell>
          <cell r="R187" t="str">
            <v>65000</v>
          </cell>
          <cell r="S187" t="str">
            <v>200212</v>
          </cell>
          <cell r="T187" t="str">
            <v>CA01</v>
          </cell>
          <cell r="U187">
            <v>-8148.44</v>
          </cell>
          <cell r="V187" t="str">
            <v>LDB</v>
          </cell>
          <cell r="W187">
            <v>0</v>
          </cell>
          <cell r="Y187">
            <v>0</v>
          </cell>
          <cell r="Z187">
            <v>0</v>
          </cell>
          <cell r="AA187" t="str">
            <v>BCH</v>
          </cell>
          <cell r="AB187" t="str">
            <v>0023</v>
          </cell>
          <cell r="AC187" t="str">
            <v>WKS</v>
          </cell>
          <cell r="AE187" t="str">
            <v>JV#</v>
          </cell>
          <cell r="AF187" t="str">
            <v>1232</v>
          </cell>
          <cell r="AG187" t="str">
            <v>FRN</v>
          </cell>
          <cell r="AH187" t="str">
            <v>6027</v>
          </cell>
          <cell r="AI187" t="str">
            <v>RP#</v>
          </cell>
          <cell r="AJ187" t="str">
            <v>000</v>
          </cell>
          <cell r="AK187" t="str">
            <v>CTL</v>
          </cell>
          <cell r="AM187" t="str">
            <v>RF#</v>
          </cell>
          <cell r="AU187" t="str">
            <v>TO PLACE IN SERVICE</v>
          </cell>
          <cell r="AZ187" t="str">
            <v>FPL Fibernet</v>
          </cell>
        </row>
        <row r="188">
          <cell r="A188" t="str">
            <v>107100</v>
          </cell>
          <cell r="B188" t="str">
            <v>0312</v>
          </cell>
          <cell r="C188" t="str">
            <v>06027</v>
          </cell>
          <cell r="D188" t="str">
            <v>0FIBER</v>
          </cell>
          <cell r="E188" t="str">
            <v>312000</v>
          </cell>
          <cell r="F188" t="str">
            <v>0790</v>
          </cell>
          <cell r="G188" t="str">
            <v>65000</v>
          </cell>
          <cell r="H188" t="str">
            <v>A</v>
          </cell>
          <cell r="I188" t="str">
            <v>00000041</v>
          </cell>
          <cell r="J188">
            <v>9</v>
          </cell>
          <cell r="K188">
            <v>312</v>
          </cell>
          <cell r="L188">
            <v>6027</v>
          </cell>
          <cell r="M188">
            <v>0</v>
          </cell>
          <cell r="N188">
            <v>0</v>
          </cell>
          <cell r="O188">
            <v>0</v>
          </cell>
          <cell r="P188">
            <v>0</v>
          </cell>
          <cell r="Q188" t="str">
            <v>0790</v>
          </cell>
          <cell r="R188" t="str">
            <v>65000</v>
          </cell>
          <cell r="S188" t="str">
            <v>200212</v>
          </cell>
          <cell r="T188" t="str">
            <v>CA01</v>
          </cell>
          <cell r="U188">
            <v>-6208.25</v>
          </cell>
          <cell r="V188" t="str">
            <v>LDB</v>
          </cell>
          <cell r="W188">
            <v>0</v>
          </cell>
          <cell r="Y188">
            <v>0</v>
          </cell>
          <cell r="Z188">
            <v>0</v>
          </cell>
          <cell r="AA188" t="str">
            <v>BCH</v>
          </cell>
          <cell r="AB188" t="str">
            <v>0023</v>
          </cell>
          <cell r="AC188" t="str">
            <v>WKS</v>
          </cell>
          <cell r="AE188" t="str">
            <v>JV#</v>
          </cell>
          <cell r="AF188" t="str">
            <v>1232</v>
          </cell>
          <cell r="AG188" t="str">
            <v>FRN</v>
          </cell>
          <cell r="AH188" t="str">
            <v>6027</v>
          </cell>
          <cell r="AI188" t="str">
            <v>RP#</v>
          </cell>
          <cell r="AJ188" t="str">
            <v>000</v>
          </cell>
          <cell r="AK188" t="str">
            <v>CTL</v>
          </cell>
          <cell r="AM188" t="str">
            <v>RF#</v>
          </cell>
          <cell r="AU188" t="str">
            <v>TO PLACE IN SERVICE</v>
          </cell>
          <cell r="AZ188" t="str">
            <v>FPL Fibernet</v>
          </cell>
        </row>
        <row r="189">
          <cell r="A189" t="str">
            <v>107100</v>
          </cell>
          <cell r="B189" t="str">
            <v>0312</v>
          </cell>
          <cell r="C189" t="str">
            <v>06027</v>
          </cell>
          <cell r="D189" t="str">
            <v>0FIBER</v>
          </cell>
          <cell r="E189" t="str">
            <v>312000</v>
          </cell>
          <cell r="F189" t="str">
            <v>0813</v>
          </cell>
          <cell r="G189" t="str">
            <v>51450</v>
          </cell>
          <cell r="H189" t="str">
            <v>A</v>
          </cell>
          <cell r="I189" t="str">
            <v>00000041</v>
          </cell>
          <cell r="J189">
            <v>63</v>
          </cell>
          <cell r="K189">
            <v>312</v>
          </cell>
          <cell r="L189">
            <v>6027</v>
          </cell>
          <cell r="M189">
            <v>0</v>
          </cell>
          <cell r="N189">
            <v>0</v>
          </cell>
          <cell r="O189">
            <v>0</v>
          </cell>
          <cell r="P189">
            <v>0</v>
          </cell>
          <cell r="Q189" t="str">
            <v>0813</v>
          </cell>
          <cell r="R189" t="str">
            <v>51450</v>
          </cell>
          <cell r="S189" t="str">
            <v>200212</v>
          </cell>
          <cell r="T189" t="str">
            <v>SA01</v>
          </cell>
          <cell r="U189">
            <v>6208.25</v>
          </cell>
          <cell r="W189">
            <v>0</v>
          </cell>
          <cell r="Y189">
            <v>0</v>
          </cell>
          <cell r="Z189">
            <v>1</v>
          </cell>
          <cell r="AA189" t="str">
            <v>BCH</v>
          </cell>
          <cell r="AB189" t="str">
            <v>450002339</v>
          </cell>
          <cell r="AC189" t="str">
            <v>PO#</v>
          </cell>
          <cell r="AD189" t="str">
            <v>4500006339</v>
          </cell>
          <cell r="AE189" t="str">
            <v>S/R</v>
          </cell>
          <cell r="AF189" t="str">
            <v>NET</v>
          </cell>
          <cell r="AI189" t="str">
            <v>PYN</v>
          </cell>
          <cell r="AJ189" t="str">
            <v>CABLE UTILTIES</v>
          </cell>
          <cell r="AK189" t="str">
            <v>VND</v>
          </cell>
          <cell r="AL189" t="str">
            <v>043139190</v>
          </cell>
          <cell r="AM189" t="str">
            <v>FAC</v>
          </cell>
          <cell r="AN189" t="str">
            <v>000</v>
          </cell>
          <cell r="AQ189" t="str">
            <v>NVD</v>
          </cell>
          <cell r="AR189" t="str">
            <v>2002-06-</v>
          </cell>
          <cell r="AU189" t="str">
            <v>INVOICE# 0012       CABLE UTILTIES      5000003497</v>
          </cell>
          <cell r="AV189" t="str">
            <v>WF-BATCH</v>
          </cell>
          <cell r="AW189" t="str">
            <v>000</v>
          </cell>
          <cell r="AX189" t="str">
            <v>00</v>
          </cell>
          <cell r="AY189" t="str">
            <v>0</v>
          </cell>
          <cell r="AZ189" t="str">
            <v>FPL Fibernet</v>
          </cell>
        </row>
        <row r="190">
          <cell r="A190" t="str">
            <v>107100</v>
          </cell>
          <cell r="B190" t="str">
            <v>0312</v>
          </cell>
          <cell r="C190" t="str">
            <v>06030</v>
          </cell>
          <cell r="D190" t="str">
            <v>0ELECT</v>
          </cell>
          <cell r="E190" t="str">
            <v>312000</v>
          </cell>
          <cell r="F190" t="str">
            <v>0790</v>
          </cell>
          <cell r="G190" t="str">
            <v>65000</v>
          </cell>
          <cell r="H190" t="str">
            <v>A</v>
          </cell>
          <cell r="I190" t="str">
            <v>00000041</v>
          </cell>
          <cell r="J190">
            <v>70</v>
          </cell>
          <cell r="K190">
            <v>312</v>
          </cell>
          <cell r="L190">
            <v>6030</v>
          </cell>
          <cell r="M190">
            <v>0</v>
          </cell>
          <cell r="N190">
            <v>0</v>
          </cell>
          <cell r="O190">
            <v>0</v>
          </cell>
          <cell r="P190">
            <v>0</v>
          </cell>
          <cell r="Q190" t="str">
            <v>0790</v>
          </cell>
          <cell r="R190" t="str">
            <v>65000</v>
          </cell>
          <cell r="S190" t="str">
            <v>200212</v>
          </cell>
          <cell r="T190" t="str">
            <v>CA01</v>
          </cell>
          <cell r="U190">
            <v>-9738.59</v>
          </cell>
          <cell r="V190" t="str">
            <v>LDB</v>
          </cell>
          <cell r="W190">
            <v>0</v>
          </cell>
          <cell r="Y190">
            <v>0</v>
          </cell>
          <cell r="Z190">
            <v>0</v>
          </cell>
          <cell r="AA190" t="str">
            <v>BCH</v>
          </cell>
          <cell r="AB190" t="str">
            <v>0023</v>
          </cell>
          <cell r="AC190" t="str">
            <v>WKS</v>
          </cell>
          <cell r="AE190" t="str">
            <v>JV#</v>
          </cell>
          <cell r="AF190" t="str">
            <v>1232</v>
          </cell>
          <cell r="AG190" t="str">
            <v>FRN</v>
          </cell>
          <cell r="AH190" t="str">
            <v>6030</v>
          </cell>
          <cell r="AI190" t="str">
            <v>RP#</v>
          </cell>
          <cell r="AJ190" t="str">
            <v>000</v>
          </cell>
          <cell r="AK190" t="str">
            <v>CTL</v>
          </cell>
          <cell r="AM190" t="str">
            <v>RF#</v>
          </cell>
          <cell r="AU190" t="str">
            <v>TO PLACE IN SERVICE</v>
          </cell>
          <cell r="AZ190" t="str">
            <v>FPL Fibernet</v>
          </cell>
        </row>
        <row r="191">
          <cell r="A191" t="str">
            <v>107100</v>
          </cell>
          <cell r="B191" t="str">
            <v>0312</v>
          </cell>
          <cell r="C191" t="str">
            <v>06035</v>
          </cell>
          <cell r="D191" t="str">
            <v>0ELECT</v>
          </cell>
          <cell r="E191" t="str">
            <v>312000</v>
          </cell>
          <cell r="F191" t="str">
            <v>0790</v>
          </cell>
          <cell r="G191" t="str">
            <v>65000</v>
          </cell>
          <cell r="H191" t="str">
            <v>A</v>
          </cell>
          <cell r="I191" t="str">
            <v>00000041</v>
          </cell>
          <cell r="J191">
            <v>70</v>
          </cell>
          <cell r="K191">
            <v>312</v>
          </cell>
          <cell r="L191">
            <v>6035</v>
          </cell>
          <cell r="M191">
            <v>0</v>
          </cell>
          <cell r="N191">
            <v>0</v>
          </cell>
          <cell r="O191">
            <v>0</v>
          </cell>
          <cell r="P191">
            <v>0</v>
          </cell>
          <cell r="Q191" t="str">
            <v>0790</v>
          </cell>
          <cell r="R191" t="str">
            <v>65000</v>
          </cell>
          <cell r="S191" t="str">
            <v>200212</v>
          </cell>
          <cell r="T191" t="str">
            <v>CA01</v>
          </cell>
          <cell r="U191">
            <v>-8679.01</v>
          </cell>
          <cell r="V191" t="str">
            <v>LDB</v>
          </cell>
          <cell r="W191">
            <v>0</v>
          </cell>
          <cell r="Y191">
            <v>0</v>
          </cell>
          <cell r="Z191">
            <v>0</v>
          </cell>
          <cell r="AA191" t="str">
            <v>BCH</v>
          </cell>
          <cell r="AB191" t="str">
            <v>0023</v>
          </cell>
          <cell r="AC191" t="str">
            <v>WKS</v>
          </cell>
          <cell r="AE191" t="str">
            <v>JV#</v>
          </cell>
          <cell r="AF191" t="str">
            <v>1232</v>
          </cell>
          <cell r="AG191" t="str">
            <v>FRN</v>
          </cell>
          <cell r="AH191" t="str">
            <v>6035</v>
          </cell>
          <cell r="AI191" t="str">
            <v>RP#</v>
          </cell>
          <cell r="AJ191" t="str">
            <v>000</v>
          </cell>
          <cell r="AK191" t="str">
            <v>CTL</v>
          </cell>
          <cell r="AM191" t="str">
            <v>RF#</v>
          </cell>
          <cell r="AU191" t="str">
            <v>TO PLACE IN SERVICE</v>
          </cell>
          <cell r="AZ191" t="str">
            <v>FPL Fibernet</v>
          </cell>
        </row>
        <row r="192">
          <cell r="A192" t="str">
            <v>107100</v>
          </cell>
          <cell r="B192" t="str">
            <v>0312</v>
          </cell>
          <cell r="C192" t="str">
            <v>06036</v>
          </cell>
          <cell r="D192" t="str">
            <v>0ELECT</v>
          </cell>
          <cell r="E192" t="str">
            <v>312000</v>
          </cell>
          <cell r="F192" t="str">
            <v>0790</v>
          </cell>
          <cell r="G192" t="str">
            <v>65000</v>
          </cell>
          <cell r="H192" t="str">
            <v>A</v>
          </cell>
          <cell r="I192" t="str">
            <v>00000041</v>
          </cell>
          <cell r="J192">
            <v>70</v>
          </cell>
          <cell r="K192">
            <v>312</v>
          </cell>
          <cell r="L192">
            <v>6036</v>
          </cell>
          <cell r="M192">
            <v>0</v>
          </cell>
          <cell r="N192">
            <v>0</v>
          </cell>
          <cell r="O192">
            <v>0</v>
          </cell>
          <cell r="P192">
            <v>0</v>
          </cell>
          <cell r="Q192" t="str">
            <v>0790</v>
          </cell>
          <cell r="R192" t="str">
            <v>65000</v>
          </cell>
          <cell r="S192" t="str">
            <v>200212</v>
          </cell>
          <cell r="T192" t="str">
            <v>CA01</v>
          </cell>
          <cell r="U192">
            <v>-6214.74</v>
          </cell>
          <cell r="V192" t="str">
            <v>LDB</v>
          </cell>
          <cell r="W192">
            <v>0</v>
          </cell>
          <cell r="Y192">
            <v>0</v>
          </cell>
          <cell r="Z192">
            <v>0</v>
          </cell>
          <cell r="AA192" t="str">
            <v>BCH</v>
          </cell>
          <cell r="AB192" t="str">
            <v>0023</v>
          </cell>
          <cell r="AC192" t="str">
            <v>WKS</v>
          </cell>
          <cell r="AE192" t="str">
            <v>JV#</v>
          </cell>
          <cell r="AF192" t="str">
            <v>1232</v>
          </cell>
          <cell r="AG192" t="str">
            <v>FRN</v>
          </cell>
          <cell r="AH192" t="str">
            <v>6036</v>
          </cell>
          <cell r="AI192" t="str">
            <v>RP#</v>
          </cell>
          <cell r="AJ192" t="str">
            <v>000</v>
          </cell>
          <cell r="AK192" t="str">
            <v>CTL</v>
          </cell>
          <cell r="AM192" t="str">
            <v>RF#</v>
          </cell>
          <cell r="AU192" t="str">
            <v>TO PLACE IN SERVICE</v>
          </cell>
          <cell r="AZ192" t="str">
            <v>FPL Fibernet</v>
          </cell>
        </row>
        <row r="193">
          <cell r="A193" t="str">
            <v>107100</v>
          </cell>
          <cell r="B193" t="str">
            <v>0312</v>
          </cell>
          <cell r="C193" t="str">
            <v>06036</v>
          </cell>
          <cell r="D193" t="str">
            <v>0FIBER</v>
          </cell>
          <cell r="E193" t="str">
            <v>312000</v>
          </cell>
          <cell r="F193" t="str">
            <v>0790</v>
          </cell>
          <cell r="G193" t="str">
            <v>65000</v>
          </cell>
          <cell r="H193" t="str">
            <v>A</v>
          </cell>
          <cell r="I193" t="str">
            <v>00000041</v>
          </cell>
          <cell r="J193">
            <v>63</v>
          </cell>
          <cell r="K193">
            <v>312</v>
          </cell>
          <cell r="L193">
            <v>6036</v>
          </cell>
          <cell r="M193">
            <v>0</v>
          </cell>
          <cell r="N193">
            <v>0</v>
          </cell>
          <cell r="O193">
            <v>0</v>
          </cell>
          <cell r="P193">
            <v>0</v>
          </cell>
          <cell r="Q193" t="str">
            <v>0790</v>
          </cell>
          <cell r="R193" t="str">
            <v>65000</v>
          </cell>
          <cell r="S193" t="str">
            <v>200212</v>
          </cell>
          <cell r="T193" t="str">
            <v>CA01</v>
          </cell>
          <cell r="U193">
            <v>119697</v>
          </cell>
          <cell r="V193" t="str">
            <v>LDB</v>
          </cell>
          <cell r="W193">
            <v>0</v>
          </cell>
          <cell r="Y193">
            <v>0</v>
          </cell>
          <cell r="Z193">
            <v>0</v>
          </cell>
          <cell r="AA193" t="str">
            <v>BCH</v>
          </cell>
          <cell r="AB193" t="str">
            <v>0011</v>
          </cell>
          <cell r="AC193" t="str">
            <v>WKS</v>
          </cell>
          <cell r="AE193" t="str">
            <v>JV#</v>
          </cell>
          <cell r="AF193" t="str">
            <v>1232</v>
          </cell>
          <cell r="AG193" t="str">
            <v>FRN</v>
          </cell>
          <cell r="AH193" t="str">
            <v>6036</v>
          </cell>
          <cell r="AI193" t="str">
            <v>RP#</v>
          </cell>
          <cell r="AJ193" t="str">
            <v>000</v>
          </cell>
          <cell r="AK193" t="str">
            <v>CTL</v>
          </cell>
          <cell r="AM193" t="str">
            <v>RF#</v>
          </cell>
          <cell r="AU193" t="str">
            <v>ACCRUAL OF DEC 02 CAPITAL</v>
          </cell>
          <cell r="AZ193" t="str">
            <v>FPL Fibernet</v>
          </cell>
        </row>
        <row r="194">
          <cell r="A194" t="str">
            <v>107100</v>
          </cell>
          <cell r="B194" t="str">
            <v>0312</v>
          </cell>
          <cell r="C194" t="str">
            <v>06036</v>
          </cell>
          <cell r="D194" t="str">
            <v>0OTHER</v>
          </cell>
          <cell r="E194" t="str">
            <v>312000</v>
          </cell>
          <cell r="F194" t="str">
            <v>0803</v>
          </cell>
          <cell r="G194" t="str">
            <v>36000</v>
          </cell>
          <cell r="H194" t="str">
            <v>A</v>
          </cell>
          <cell r="I194" t="str">
            <v>00000041</v>
          </cell>
          <cell r="J194">
            <v>68</v>
          </cell>
          <cell r="K194">
            <v>312</v>
          </cell>
          <cell r="L194">
            <v>6036</v>
          </cell>
          <cell r="M194">
            <v>107</v>
          </cell>
          <cell r="N194">
            <v>10</v>
          </cell>
          <cell r="O194">
            <v>0</v>
          </cell>
          <cell r="P194">
            <v>107.1</v>
          </cell>
          <cell r="Q194" t="str">
            <v>0803</v>
          </cell>
          <cell r="R194" t="str">
            <v>36000</v>
          </cell>
          <cell r="S194" t="str">
            <v>200212</v>
          </cell>
          <cell r="T194" t="str">
            <v>PY42</v>
          </cell>
          <cell r="U194">
            <v>403.9</v>
          </cell>
          <cell r="V194" t="str">
            <v>LDB</v>
          </cell>
          <cell r="W194">
            <v>0</v>
          </cell>
          <cell r="X194" t="str">
            <v>SHR</v>
          </cell>
          <cell r="Y194">
            <v>8</v>
          </cell>
          <cell r="Z194">
            <v>8</v>
          </cell>
          <cell r="AA194" t="str">
            <v>PYP</v>
          </cell>
          <cell r="AB194" t="str">
            <v xml:space="preserve"> 0000001</v>
          </cell>
          <cell r="AC194" t="str">
            <v>PYL</v>
          </cell>
          <cell r="AD194" t="str">
            <v>004399</v>
          </cell>
          <cell r="AE194" t="str">
            <v>EMP</v>
          </cell>
          <cell r="AF194" t="str">
            <v>40663</v>
          </cell>
          <cell r="AG194" t="str">
            <v>JUL</v>
          </cell>
          <cell r="AH194" t="str">
            <v xml:space="preserve"> 000.00</v>
          </cell>
          <cell r="AI194" t="str">
            <v>BCH</v>
          </cell>
          <cell r="AJ194" t="str">
            <v>500</v>
          </cell>
          <cell r="AK194" t="str">
            <v>CLS</v>
          </cell>
          <cell r="AL194" t="str">
            <v>1RB8</v>
          </cell>
          <cell r="AM194" t="str">
            <v>DTA</v>
          </cell>
          <cell r="AN194" t="str">
            <v xml:space="preserve"> 00000000000.00</v>
          </cell>
          <cell r="AO194" t="str">
            <v>DTH</v>
          </cell>
          <cell r="AP194" t="str">
            <v xml:space="preserve"> 00000000000.00</v>
          </cell>
          <cell r="AV194" t="str">
            <v>000000000</v>
          </cell>
          <cell r="AW194" t="str">
            <v>000</v>
          </cell>
          <cell r="AX194" t="str">
            <v>00</v>
          </cell>
          <cell r="AY194" t="str">
            <v>0</v>
          </cell>
          <cell r="AZ194" t="str">
            <v>FPL Fibernet</v>
          </cell>
        </row>
        <row r="195">
          <cell r="A195" t="str">
            <v>107100</v>
          </cell>
          <cell r="B195" t="str">
            <v>0382</v>
          </cell>
          <cell r="C195" t="str">
            <v>06036</v>
          </cell>
          <cell r="D195" t="str">
            <v>0OTHER</v>
          </cell>
          <cell r="E195" t="str">
            <v>312000</v>
          </cell>
          <cell r="F195" t="str">
            <v>0662</v>
          </cell>
          <cell r="G195" t="str">
            <v>51450</v>
          </cell>
          <cell r="H195" t="str">
            <v>A</v>
          </cell>
          <cell r="I195" t="str">
            <v>00000041</v>
          </cell>
          <cell r="J195">
            <v>68</v>
          </cell>
          <cell r="K195">
            <v>382</v>
          </cell>
          <cell r="L195">
            <v>6036</v>
          </cell>
          <cell r="M195">
            <v>390</v>
          </cell>
          <cell r="N195">
            <v>0</v>
          </cell>
          <cell r="O195">
            <v>1</v>
          </cell>
          <cell r="P195">
            <v>390.00099999999998</v>
          </cell>
          <cell r="Q195" t="str">
            <v>0662</v>
          </cell>
          <cell r="R195" t="str">
            <v>51450</v>
          </cell>
          <cell r="S195" t="str">
            <v>200212</v>
          </cell>
          <cell r="T195" t="str">
            <v>SA01</v>
          </cell>
          <cell r="U195">
            <v>-3800</v>
          </cell>
          <cell r="W195">
            <v>0</v>
          </cell>
          <cell r="Y195">
            <v>0</v>
          </cell>
          <cell r="Z195">
            <v>-1</v>
          </cell>
          <cell r="AA195" t="str">
            <v>BCH</v>
          </cell>
          <cell r="AB195" t="str">
            <v>450002344</v>
          </cell>
          <cell r="AC195" t="str">
            <v>PO#</v>
          </cell>
          <cell r="AD195" t="str">
            <v>4500109985</v>
          </cell>
          <cell r="AE195" t="str">
            <v>S/R</v>
          </cell>
          <cell r="AF195" t="str">
            <v>337</v>
          </cell>
          <cell r="AI195" t="str">
            <v>PYN</v>
          </cell>
          <cell r="AJ195" t="str">
            <v>CROSS CONNECT COMMUNICATI</v>
          </cell>
          <cell r="AK195" t="str">
            <v>VND</v>
          </cell>
          <cell r="AL195" t="str">
            <v>650926583</v>
          </cell>
          <cell r="AM195" t="str">
            <v>FAC</v>
          </cell>
          <cell r="AN195" t="str">
            <v>000</v>
          </cell>
          <cell r="AQ195" t="str">
            <v>NVD</v>
          </cell>
          <cell r="AR195" t="str">
            <v>2002-11-</v>
          </cell>
          <cell r="AU195" t="str">
            <v>FPL29MIA36          CROSS CONNECT COMMUN5000003520</v>
          </cell>
          <cell r="AV195" t="str">
            <v>WF-BATCH</v>
          </cell>
          <cell r="AW195" t="str">
            <v>000</v>
          </cell>
          <cell r="AX195" t="str">
            <v>00</v>
          </cell>
          <cell r="AY195" t="str">
            <v>0</v>
          </cell>
          <cell r="AZ195" t="str">
            <v>FPL Fibernet</v>
          </cell>
        </row>
        <row r="196">
          <cell r="A196" t="str">
            <v>107100</v>
          </cell>
          <cell r="B196" t="str">
            <v>0382</v>
          </cell>
          <cell r="C196" t="str">
            <v>06036</v>
          </cell>
          <cell r="D196" t="str">
            <v>0OTHER</v>
          </cell>
          <cell r="E196" t="str">
            <v>312000</v>
          </cell>
          <cell r="F196" t="str">
            <v>0803</v>
          </cell>
          <cell r="G196" t="str">
            <v>36000</v>
          </cell>
          <cell r="H196" t="str">
            <v>A</v>
          </cell>
          <cell r="I196" t="str">
            <v>00000041</v>
          </cell>
          <cell r="J196">
            <v>68</v>
          </cell>
          <cell r="K196">
            <v>382</v>
          </cell>
          <cell r="L196">
            <v>6036</v>
          </cell>
          <cell r="M196">
            <v>107</v>
          </cell>
          <cell r="N196">
            <v>10</v>
          </cell>
          <cell r="O196">
            <v>0</v>
          </cell>
          <cell r="P196">
            <v>107.1</v>
          </cell>
          <cell r="Q196" t="str">
            <v>0803</v>
          </cell>
          <cell r="R196" t="str">
            <v>36000</v>
          </cell>
          <cell r="S196" t="str">
            <v>200212</v>
          </cell>
          <cell r="T196" t="str">
            <v>PY42</v>
          </cell>
          <cell r="U196">
            <v>757.31</v>
          </cell>
          <cell r="V196" t="str">
            <v>LDB</v>
          </cell>
          <cell r="W196">
            <v>0</v>
          </cell>
          <cell r="X196" t="str">
            <v>SHR</v>
          </cell>
          <cell r="Y196">
            <v>15</v>
          </cell>
          <cell r="Z196">
            <v>15</v>
          </cell>
          <cell r="AA196" t="str">
            <v>PYP</v>
          </cell>
          <cell r="AB196" t="str">
            <v xml:space="preserve"> 0000026</v>
          </cell>
          <cell r="AC196" t="str">
            <v>PYL</v>
          </cell>
          <cell r="AD196" t="str">
            <v>004399</v>
          </cell>
          <cell r="AE196" t="str">
            <v>EMP</v>
          </cell>
          <cell r="AF196" t="str">
            <v>40663</v>
          </cell>
          <cell r="AG196" t="str">
            <v>JUL</v>
          </cell>
          <cell r="AH196" t="str">
            <v xml:space="preserve"> 000.00</v>
          </cell>
          <cell r="AI196" t="str">
            <v>BCH</v>
          </cell>
          <cell r="AJ196" t="str">
            <v>500</v>
          </cell>
          <cell r="AK196" t="str">
            <v>CLS</v>
          </cell>
          <cell r="AL196" t="str">
            <v>1RB8</v>
          </cell>
          <cell r="AM196" t="str">
            <v>DTA</v>
          </cell>
          <cell r="AN196" t="str">
            <v xml:space="preserve"> 00000000000.00</v>
          </cell>
          <cell r="AO196" t="str">
            <v>DTH</v>
          </cell>
          <cell r="AP196" t="str">
            <v xml:space="preserve"> 00000000000.00</v>
          </cell>
          <cell r="AV196" t="str">
            <v>000000000</v>
          </cell>
          <cell r="AW196" t="str">
            <v>000</v>
          </cell>
          <cell r="AX196" t="str">
            <v>00</v>
          </cell>
          <cell r="AY196" t="str">
            <v>0</v>
          </cell>
          <cell r="AZ196" t="str">
            <v>FPL Fibernet</v>
          </cell>
        </row>
        <row r="197">
          <cell r="A197" t="str">
            <v>107100</v>
          </cell>
          <cell r="B197" t="str">
            <v>0312</v>
          </cell>
          <cell r="C197" t="str">
            <v>06037</v>
          </cell>
          <cell r="D197" t="str">
            <v>0FIBER</v>
          </cell>
          <cell r="E197" t="str">
            <v>312000</v>
          </cell>
          <cell r="F197" t="str">
            <v>0790</v>
          </cell>
          <cell r="G197" t="str">
            <v>65000</v>
          </cell>
          <cell r="H197" t="str">
            <v>A</v>
          </cell>
          <cell r="I197" t="str">
            <v>00000041</v>
          </cell>
          <cell r="J197">
            <v>9</v>
          </cell>
          <cell r="K197">
            <v>312</v>
          </cell>
          <cell r="L197">
            <v>6037</v>
          </cell>
          <cell r="M197">
            <v>0</v>
          </cell>
          <cell r="N197">
            <v>0</v>
          </cell>
          <cell r="O197">
            <v>0</v>
          </cell>
          <cell r="P197">
            <v>0</v>
          </cell>
          <cell r="Q197" t="str">
            <v>0790</v>
          </cell>
          <cell r="R197" t="str">
            <v>65000</v>
          </cell>
          <cell r="S197" t="str">
            <v>200212</v>
          </cell>
          <cell r="T197" t="str">
            <v>CA01</v>
          </cell>
          <cell r="U197">
            <v>-2583.59</v>
          </cell>
          <cell r="V197" t="str">
            <v>LDB</v>
          </cell>
          <cell r="W197">
            <v>0</v>
          </cell>
          <cell r="Y197">
            <v>0</v>
          </cell>
          <cell r="Z197">
            <v>0</v>
          </cell>
          <cell r="AA197" t="str">
            <v>BCH</v>
          </cell>
          <cell r="AB197" t="str">
            <v>0023</v>
          </cell>
          <cell r="AC197" t="str">
            <v>WKS</v>
          </cell>
          <cell r="AE197" t="str">
            <v>JV#</v>
          </cell>
          <cell r="AF197" t="str">
            <v>1232</v>
          </cell>
          <cell r="AG197" t="str">
            <v>FRN</v>
          </cell>
          <cell r="AH197" t="str">
            <v>6037</v>
          </cell>
          <cell r="AI197" t="str">
            <v>RP#</v>
          </cell>
          <cell r="AJ197" t="str">
            <v>000</v>
          </cell>
          <cell r="AK197" t="str">
            <v>CTL</v>
          </cell>
          <cell r="AM197" t="str">
            <v>RF#</v>
          </cell>
          <cell r="AU197" t="str">
            <v>TO PLACE IN SERVICE</v>
          </cell>
          <cell r="AZ197" t="str">
            <v>FPL Fibernet</v>
          </cell>
        </row>
        <row r="198">
          <cell r="A198" t="str">
            <v>107100</v>
          </cell>
          <cell r="B198" t="str">
            <v>0312</v>
          </cell>
          <cell r="C198" t="str">
            <v>06039</v>
          </cell>
          <cell r="D198" t="str">
            <v>0ELECT</v>
          </cell>
          <cell r="E198" t="str">
            <v>312000</v>
          </cell>
          <cell r="F198" t="str">
            <v>0790</v>
          </cell>
          <cell r="G198" t="str">
            <v>65000</v>
          </cell>
          <cell r="H198" t="str">
            <v>A</v>
          </cell>
          <cell r="I198" t="str">
            <v>00000041</v>
          </cell>
          <cell r="J198">
            <v>70</v>
          </cell>
          <cell r="K198">
            <v>312</v>
          </cell>
          <cell r="L198">
            <v>6039</v>
          </cell>
          <cell r="M198">
            <v>0</v>
          </cell>
          <cell r="N198">
            <v>0</v>
          </cell>
          <cell r="O198">
            <v>0</v>
          </cell>
          <cell r="P198">
            <v>0</v>
          </cell>
          <cell r="Q198" t="str">
            <v>0790</v>
          </cell>
          <cell r="R198" t="str">
            <v>65000</v>
          </cell>
          <cell r="S198" t="str">
            <v>200212</v>
          </cell>
          <cell r="T198" t="str">
            <v>CA01</v>
          </cell>
          <cell r="U198">
            <v>-2761.7</v>
          </cell>
          <cell r="V198" t="str">
            <v>LDB</v>
          </cell>
          <cell r="W198">
            <v>0</v>
          </cell>
          <cell r="Y198">
            <v>0</v>
          </cell>
          <cell r="Z198">
            <v>0</v>
          </cell>
          <cell r="AA198" t="str">
            <v>BCH</v>
          </cell>
          <cell r="AB198" t="str">
            <v>0023</v>
          </cell>
          <cell r="AC198" t="str">
            <v>WKS</v>
          </cell>
          <cell r="AE198" t="str">
            <v>JV#</v>
          </cell>
          <cell r="AF198" t="str">
            <v>1232</v>
          </cell>
          <cell r="AG198" t="str">
            <v>FRN</v>
          </cell>
          <cell r="AH198" t="str">
            <v>6039</v>
          </cell>
          <cell r="AI198" t="str">
            <v>RP#</v>
          </cell>
          <cell r="AJ198" t="str">
            <v>000</v>
          </cell>
          <cell r="AK198" t="str">
            <v>CTL</v>
          </cell>
          <cell r="AM198" t="str">
            <v>RF#</v>
          </cell>
          <cell r="AU198" t="str">
            <v>TO PLACE IN SERVICE</v>
          </cell>
          <cell r="AZ198" t="str">
            <v>FPL Fibernet</v>
          </cell>
        </row>
        <row r="199">
          <cell r="A199" t="str">
            <v>107100</v>
          </cell>
          <cell r="B199" t="str">
            <v>0312</v>
          </cell>
          <cell r="C199" t="str">
            <v>06039</v>
          </cell>
          <cell r="D199" t="str">
            <v>0FIBER</v>
          </cell>
          <cell r="E199" t="str">
            <v>312000</v>
          </cell>
          <cell r="F199" t="str">
            <v>0790</v>
          </cell>
          <cell r="G199" t="str">
            <v>65000</v>
          </cell>
          <cell r="H199" t="str">
            <v>A</v>
          </cell>
          <cell r="I199" t="str">
            <v>00000041</v>
          </cell>
          <cell r="J199">
            <v>63</v>
          </cell>
          <cell r="K199">
            <v>312</v>
          </cell>
          <cell r="L199">
            <v>6039</v>
          </cell>
          <cell r="M199">
            <v>0</v>
          </cell>
          <cell r="N199">
            <v>0</v>
          </cell>
          <cell r="O199">
            <v>0</v>
          </cell>
          <cell r="P199">
            <v>0</v>
          </cell>
          <cell r="Q199" t="str">
            <v>0790</v>
          </cell>
          <cell r="R199" t="str">
            <v>65000</v>
          </cell>
          <cell r="S199" t="str">
            <v>200212</v>
          </cell>
          <cell r="T199" t="str">
            <v>CA01</v>
          </cell>
          <cell r="U199">
            <v>-52134</v>
          </cell>
          <cell r="V199" t="str">
            <v>LDB</v>
          </cell>
          <cell r="W199">
            <v>0</v>
          </cell>
          <cell r="Y199">
            <v>0</v>
          </cell>
          <cell r="Z199">
            <v>0</v>
          </cell>
          <cell r="AA199" t="str">
            <v>BCH</v>
          </cell>
          <cell r="AB199" t="str">
            <v>0003</v>
          </cell>
          <cell r="AC199" t="str">
            <v>WKS</v>
          </cell>
          <cell r="AE199" t="str">
            <v>JV#</v>
          </cell>
          <cell r="AF199" t="str">
            <v>1232</v>
          </cell>
          <cell r="AG199" t="str">
            <v>FRN</v>
          </cell>
          <cell r="AH199" t="str">
            <v>6039</v>
          </cell>
          <cell r="AI199" t="str">
            <v>RP#</v>
          </cell>
          <cell r="AJ199" t="str">
            <v>000</v>
          </cell>
          <cell r="AK199" t="str">
            <v>CTL</v>
          </cell>
          <cell r="AM199" t="str">
            <v>RF#</v>
          </cell>
          <cell r="AU199" t="str">
            <v>AC-REV ACCRUAL OF OCT 02 CAPITA</v>
          </cell>
          <cell r="AZ199" t="str">
            <v>FPL Fibernet</v>
          </cell>
        </row>
        <row r="200">
          <cell r="A200" t="str">
            <v>107100</v>
          </cell>
          <cell r="L200">
            <v>6042</v>
          </cell>
          <cell r="S200" t="str">
            <v>200212</v>
          </cell>
          <cell r="U200">
            <v>105720.69</v>
          </cell>
        </row>
        <row r="201">
          <cell r="A201" t="str">
            <v>107100</v>
          </cell>
          <cell r="L201">
            <v>6050</v>
          </cell>
          <cell r="S201" t="str">
            <v>200212</v>
          </cell>
          <cell r="U201">
            <v>12218.97</v>
          </cell>
        </row>
        <row r="202">
          <cell r="A202" t="str">
            <v>107100</v>
          </cell>
          <cell r="B202" t="str">
            <v>0312</v>
          </cell>
          <cell r="C202" t="str">
            <v>06052</v>
          </cell>
          <cell r="D202" t="str">
            <v>0FIBER</v>
          </cell>
          <cell r="E202" t="str">
            <v>312000</v>
          </cell>
          <cell r="F202" t="str">
            <v>0790</v>
          </cell>
          <cell r="G202" t="str">
            <v>65000</v>
          </cell>
          <cell r="H202" t="str">
            <v>A</v>
          </cell>
          <cell r="I202" t="str">
            <v>00000041</v>
          </cell>
          <cell r="J202">
            <v>9</v>
          </cell>
          <cell r="K202">
            <v>312</v>
          </cell>
          <cell r="L202">
            <v>6052</v>
          </cell>
          <cell r="M202">
            <v>0</v>
          </cell>
          <cell r="N202">
            <v>0</v>
          </cell>
          <cell r="O202">
            <v>0</v>
          </cell>
          <cell r="P202">
            <v>0</v>
          </cell>
          <cell r="Q202" t="str">
            <v>0790</v>
          </cell>
          <cell r="R202" t="str">
            <v>65000</v>
          </cell>
          <cell r="S202" t="str">
            <v>200212</v>
          </cell>
          <cell r="T202" t="str">
            <v>CA01</v>
          </cell>
          <cell r="U202">
            <v>-5232.32</v>
          </cell>
          <cell r="V202" t="str">
            <v>LDB</v>
          </cell>
          <cell r="W202">
            <v>0</v>
          </cell>
          <cell r="Y202">
            <v>0</v>
          </cell>
          <cell r="Z202">
            <v>0</v>
          </cell>
          <cell r="AA202" t="str">
            <v>BCH</v>
          </cell>
          <cell r="AB202" t="str">
            <v>0023</v>
          </cell>
          <cell r="AC202" t="str">
            <v>WKS</v>
          </cell>
          <cell r="AE202" t="str">
            <v>JV#</v>
          </cell>
          <cell r="AF202" t="str">
            <v>1232</v>
          </cell>
          <cell r="AG202" t="str">
            <v>FRN</v>
          </cell>
          <cell r="AH202" t="str">
            <v>6052</v>
          </cell>
          <cell r="AI202" t="str">
            <v>RP#</v>
          </cell>
          <cell r="AJ202" t="str">
            <v>000</v>
          </cell>
          <cell r="AK202" t="str">
            <v>CTL</v>
          </cell>
          <cell r="AM202" t="str">
            <v>RF#</v>
          </cell>
          <cell r="AU202" t="str">
            <v>TO PLACE IN SERVICE</v>
          </cell>
          <cell r="AZ202" t="str">
            <v>FPL Fibernet</v>
          </cell>
        </row>
        <row r="203">
          <cell r="A203" t="str">
            <v>107100</v>
          </cell>
          <cell r="B203" t="str">
            <v>0313</v>
          </cell>
          <cell r="C203" t="str">
            <v>06060</v>
          </cell>
          <cell r="D203" t="str">
            <v>0FIBER</v>
          </cell>
          <cell r="E203" t="str">
            <v>313000</v>
          </cell>
          <cell r="F203" t="str">
            <v>0790</v>
          </cell>
          <cell r="G203" t="str">
            <v>65000</v>
          </cell>
          <cell r="H203" t="str">
            <v>A</v>
          </cell>
          <cell r="I203" t="str">
            <v>00000041</v>
          </cell>
          <cell r="J203">
            <v>9</v>
          </cell>
          <cell r="K203">
            <v>313</v>
          </cell>
          <cell r="L203">
            <v>6060</v>
          </cell>
          <cell r="M203">
            <v>0</v>
          </cell>
          <cell r="N203">
            <v>0</v>
          </cell>
          <cell r="O203">
            <v>0</v>
          </cell>
          <cell r="P203">
            <v>0</v>
          </cell>
          <cell r="Q203" t="str">
            <v>0790</v>
          </cell>
          <cell r="R203" t="str">
            <v>65000</v>
          </cell>
          <cell r="S203" t="str">
            <v>200212</v>
          </cell>
          <cell r="T203" t="str">
            <v>CA01</v>
          </cell>
          <cell r="U203">
            <v>-10065.030000000001</v>
          </cell>
          <cell r="V203" t="str">
            <v>LDB</v>
          </cell>
          <cell r="W203">
            <v>0</v>
          </cell>
          <cell r="Y203">
            <v>0</v>
          </cell>
          <cell r="Z203">
            <v>0</v>
          </cell>
          <cell r="AA203" t="str">
            <v>BCH</v>
          </cell>
          <cell r="AB203" t="str">
            <v>0023</v>
          </cell>
          <cell r="AC203" t="str">
            <v>WKS</v>
          </cell>
          <cell r="AE203" t="str">
            <v>JV#</v>
          </cell>
          <cell r="AF203" t="str">
            <v>1232</v>
          </cell>
          <cell r="AG203" t="str">
            <v>FRN</v>
          </cell>
          <cell r="AH203" t="str">
            <v>6060</v>
          </cell>
          <cell r="AI203" t="str">
            <v>RP#</v>
          </cell>
          <cell r="AJ203" t="str">
            <v>000</v>
          </cell>
          <cell r="AK203" t="str">
            <v>CTL</v>
          </cell>
          <cell r="AM203" t="str">
            <v>RF#</v>
          </cell>
          <cell r="AU203" t="str">
            <v>TO PLACE IN SERVICE</v>
          </cell>
          <cell r="AZ203" t="str">
            <v>FPL Fibernet</v>
          </cell>
        </row>
        <row r="204">
          <cell r="A204" t="str">
            <v>107100</v>
          </cell>
          <cell r="B204" t="str">
            <v>0312</v>
          </cell>
          <cell r="C204" t="str">
            <v>06061</v>
          </cell>
          <cell r="D204" t="str">
            <v>0FIBER</v>
          </cell>
          <cell r="E204" t="str">
            <v>312000</v>
          </cell>
          <cell r="F204" t="str">
            <v>0662</v>
          </cell>
          <cell r="G204" t="str">
            <v>51450</v>
          </cell>
          <cell r="H204" t="str">
            <v>A</v>
          </cell>
          <cell r="I204" t="str">
            <v>00000041</v>
          </cell>
          <cell r="J204">
            <v>63</v>
          </cell>
          <cell r="K204">
            <v>312</v>
          </cell>
          <cell r="L204">
            <v>6061</v>
          </cell>
          <cell r="M204">
            <v>0</v>
          </cell>
          <cell r="N204">
            <v>0</v>
          </cell>
          <cell r="O204">
            <v>0</v>
          </cell>
          <cell r="P204">
            <v>0</v>
          </cell>
          <cell r="Q204" t="str">
            <v>0662</v>
          </cell>
          <cell r="R204" t="str">
            <v>51450</v>
          </cell>
          <cell r="S204" t="str">
            <v>200212</v>
          </cell>
          <cell r="T204" t="str">
            <v>SA01</v>
          </cell>
          <cell r="U204">
            <v>634.4</v>
          </cell>
          <cell r="W204">
            <v>0</v>
          </cell>
          <cell r="Y204">
            <v>0</v>
          </cell>
          <cell r="Z204">
            <v>1</v>
          </cell>
          <cell r="AA204" t="str">
            <v>BCH</v>
          </cell>
          <cell r="AB204" t="str">
            <v>450002350</v>
          </cell>
          <cell r="AC204" t="str">
            <v>PO#</v>
          </cell>
          <cell r="AD204" t="str">
            <v>4500030221</v>
          </cell>
          <cell r="AE204" t="str">
            <v>S/R</v>
          </cell>
          <cell r="AF204" t="str">
            <v>NET</v>
          </cell>
          <cell r="AI204" t="str">
            <v>PYN</v>
          </cell>
          <cell r="AJ204" t="str">
            <v>W D COMMUNICATIONS INC</v>
          </cell>
          <cell r="AK204" t="str">
            <v>VND</v>
          </cell>
          <cell r="AL204" t="str">
            <v>591953252</v>
          </cell>
          <cell r="AM204" t="str">
            <v>FAC</v>
          </cell>
          <cell r="AN204" t="str">
            <v>000</v>
          </cell>
          <cell r="AQ204" t="str">
            <v>NVD</v>
          </cell>
          <cell r="AR204" t="str">
            <v>2002-12-</v>
          </cell>
          <cell r="AU204" t="str">
            <v>INVOICE# 26753      W D COMMUNICATIONS I5000003531</v>
          </cell>
          <cell r="AV204" t="str">
            <v>WF-BATCH</v>
          </cell>
          <cell r="AW204" t="str">
            <v>000</v>
          </cell>
          <cell r="AX204" t="str">
            <v>00</v>
          </cell>
          <cell r="AY204" t="str">
            <v>0</v>
          </cell>
          <cell r="AZ204" t="str">
            <v>FPL Fibernet</v>
          </cell>
        </row>
        <row r="205">
          <cell r="A205" t="str">
            <v>107100</v>
          </cell>
          <cell r="B205" t="str">
            <v>0312</v>
          </cell>
          <cell r="C205" t="str">
            <v>06061</v>
          </cell>
          <cell r="D205" t="str">
            <v>0FIBER</v>
          </cell>
          <cell r="E205" t="str">
            <v>312000</v>
          </cell>
          <cell r="F205" t="str">
            <v>0662</v>
          </cell>
          <cell r="G205" t="str">
            <v>51450</v>
          </cell>
          <cell r="H205" t="str">
            <v>A</v>
          </cell>
          <cell r="I205" t="str">
            <v>00000041</v>
          </cell>
          <cell r="J205">
            <v>63</v>
          </cell>
          <cell r="K205">
            <v>312</v>
          </cell>
          <cell r="L205">
            <v>6061</v>
          </cell>
          <cell r="M205">
            <v>0</v>
          </cell>
          <cell r="N205">
            <v>0</v>
          </cell>
          <cell r="O205">
            <v>0</v>
          </cell>
          <cell r="P205">
            <v>0</v>
          </cell>
          <cell r="Q205" t="str">
            <v>0662</v>
          </cell>
          <cell r="R205" t="str">
            <v>51450</v>
          </cell>
          <cell r="S205" t="str">
            <v>200212</v>
          </cell>
          <cell r="T205" t="str">
            <v>SA01</v>
          </cell>
          <cell r="U205">
            <v>886.2</v>
          </cell>
          <cell r="W205">
            <v>0</v>
          </cell>
          <cell r="Y205">
            <v>0</v>
          </cell>
          <cell r="Z205">
            <v>1</v>
          </cell>
          <cell r="AA205" t="str">
            <v>BCH</v>
          </cell>
          <cell r="AB205" t="str">
            <v>450002353</v>
          </cell>
          <cell r="AC205" t="str">
            <v>PO#</v>
          </cell>
          <cell r="AD205" t="str">
            <v>4500078635</v>
          </cell>
          <cell r="AE205" t="str">
            <v>S/R</v>
          </cell>
          <cell r="AF205" t="str">
            <v>337</v>
          </cell>
          <cell r="AI205" t="str">
            <v>PYN</v>
          </cell>
          <cell r="AJ205" t="str">
            <v>ORIUS TELECOM SERVICES IN</v>
          </cell>
          <cell r="AK205" t="str">
            <v>VND</v>
          </cell>
          <cell r="AL205" t="str">
            <v>651061903</v>
          </cell>
          <cell r="AM205" t="str">
            <v>FAC</v>
          </cell>
          <cell r="AN205" t="str">
            <v>000</v>
          </cell>
          <cell r="AQ205" t="str">
            <v>NVD</v>
          </cell>
          <cell r="AR205" t="str">
            <v>2002-12-</v>
          </cell>
          <cell r="AU205" t="str">
            <v>INVOICE# 90653TPR   ORIUS TELECOM SERVIC5000003587</v>
          </cell>
          <cell r="AV205" t="str">
            <v>WF-BATCH</v>
          </cell>
          <cell r="AW205" t="str">
            <v>000</v>
          </cell>
          <cell r="AX205" t="str">
            <v>00</v>
          </cell>
          <cell r="AY205" t="str">
            <v>0</v>
          </cell>
          <cell r="AZ205" t="str">
            <v>FPL Fibernet</v>
          </cell>
        </row>
        <row r="206">
          <cell r="A206" t="str">
            <v>107100</v>
          </cell>
          <cell r="B206" t="str">
            <v>0312</v>
          </cell>
          <cell r="C206" t="str">
            <v>06061</v>
          </cell>
          <cell r="D206" t="str">
            <v>0FIBER</v>
          </cell>
          <cell r="E206" t="str">
            <v>312000</v>
          </cell>
          <cell r="F206" t="str">
            <v>0662</v>
          </cell>
          <cell r="G206" t="str">
            <v>51450</v>
          </cell>
          <cell r="H206" t="str">
            <v>A</v>
          </cell>
          <cell r="I206" t="str">
            <v>00000041</v>
          </cell>
          <cell r="J206">
            <v>63</v>
          </cell>
          <cell r="K206">
            <v>312</v>
          </cell>
          <cell r="L206">
            <v>6061</v>
          </cell>
          <cell r="M206">
            <v>0</v>
          </cell>
          <cell r="N206">
            <v>0</v>
          </cell>
          <cell r="O206">
            <v>0</v>
          </cell>
          <cell r="P206">
            <v>0</v>
          </cell>
          <cell r="Q206" t="str">
            <v>0662</v>
          </cell>
          <cell r="R206" t="str">
            <v>51450</v>
          </cell>
          <cell r="S206" t="str">
            <v>200212</v>
          </cell>
          <cell r="T206" t="str">
            <v>SA01</v>
          </cell>
          <cell r="U206">
            <v>2320</v>
          </cell>
          <cell r="W206">
            <v>0</v>
          </cell>
          <cell r="Y206">
            <v>0</v>
          </cell>
          <cell r="Z206">
            <v>1</v>
          </cell>
          <cell r="AA206" t="str">
            <v>BCH</v>
          </cell>
          <cell r="AB206" t="str">
            <v>450002350</v>
          </cell>
          <cell r="AC206" t="str">
            <v>PO#</v>
          </cell>
          <cell r="AD206" t="str">
            <v>4500006339</v>
          </cell>
          <cell r="AE206" t="str">
            <v>S/R</v>
          </cell>
          <cell r="AF206" t="str">
            <v>NET</v>
          </cell>
          <cell r="AI206" t="str">
            <v>PYN</v>
          </cell>
          <cell r="AJ206" t="str">
            <v>CABLE UTILTIES</v>
          </cell>
          <cell r="AK206" t="str">
            <v>VND</v>
          </cell>
          <cell r="AL206" t="str">
            <v>043139190</v>
          </cell>
          <cell r="AM206" t="str">
            <v>FAC</v>
          </cell>
          <cell r="AN206" t="str">
            <v>000</v>
          </cell>
          <cell r="AQ206" t="str">
            <v>NVD</v>
          </cell>
          <cell r="AR206" t="str">
            <v>2002-12-</v>
          </cell>
          <cell r="AU206" t="str">
            <v>INVOICE# 16         CABLE UTILTIES      5000003573</v>
          </cell>
          <cell r="AV206" t="str">
            <v>WF-BATCH</v>
          </cell>
          <cell r="AW206" t="str">
            <v>000</v>
          </cell>
          <cell r="AX206" t="str">
            <v>00</v>
          </cell>
          <cell r="AY206" t="str">
            <v>0</v>
          </cell>
          <cell r="AZ206" t="str">
            <v>FPL Fibernet</v>
          </cell>
        </row>
        <row r="207">
          <cell r="A207" t="str">
            <v>107100</v>
          </cell>
          <cell r="B207" t="str">
            <v>0312</v>
          </cell>
          <cell r="C207" t="str">
            <v>06061</v>
          </cell>
          <cell r="D207" t="str">
            <v>0FIBER</v>
          </cell>
          <cell r="E207" t="str">
            <v>312000</v>
          </cell>
          <cell r="F207" t="str">
            <v>0790</v>
          </cell>
          <cell r="G207" t="str">
            <v>65000</v>
          </cell>
          <cell r="H207" t="str">
            <v>A</v>
          </cell>
          <cell r="I207" t="str">
            <v>00000041</v>
          </cell>
          <cell r="J207">
            <v>9</v>
          </cell>
          <cell r="K207">
            <v>312</v>
          </cell>
          <cell r="L207">
            <v>6061</v>
          </cell>
          <cell r="M207">
            <v>0</v>
          </cell>
          <cell r="N207">
            <v>0</v>
          </cell>
          <cell r="O207">
            <v>0</v>
          </cell>
          <cell r="P207">
            <v>0</v>
          </cell>
          <cell r="Q207" t="str">
            <v>0790</v>
          </cell>
          <cell r="R207" t="str">
            <v>65000</v>
          </cell>
          <cell r="S207" t="str">
            <v>200212</v>
          </cell>
          <cell r="T207" t="str">
            <v>CA01</v>
          </cell>
          <cell r="U207">
            <v>-29819.13</v>
          </cell>
          <cell r="V207" t="str">
            <v>LDB</v>
          </cell>
          <cell r="W207">
            <v>0</v>
          </cell>
          <cell r="Y207">
            <v>0</v>
          </cell>
          <cell r="Z207">
            <v>0</v>
          </cell>
          <cell r="AA207" t="str">
            <v>BCH</v>
          </cell>
          <cell r="AB207" t="str">
            <v>0023</v>
          </cell>
          <cell r="AC207" t="str">
            <v>WKS</v>
          </cell>
          <cell r="AE207" t="str">
            <v>JV#</v>
          </cell>
          <cell r="AF207" t="str">
            <v>1232</v>
          </cell>
          <cell r="AG207" t="str">
            <v>FRN</v>
          </cell>
          <cell r="AH207" t="str">
            <v>6061</v>
          </cell>
          <cell r="AI207" t="str">
            <v>RP#</v>
          </cell>
          <cell r="AJ207" t="str">
            <v>000</v>
          </cell>
          <cell r="AK207" t="str">
            <v>CTL</v>
          </cell>
          <cell r="AM207" t="str">
            <v>RF#</v>
          </cell>
          <cell r="AU207" t="str">
            <v>TO PLACE IN SERVICE</v>
          </cell>
          <cell r="AZ207" t="str">
            <v>FPL Fibernet</v>
          </cell>
        </row>
        <row r="208">
          <cell r="A208" t="str">
            <v>107100</v>
          </cell>
          <cell r="B208" t="str">
            <v>0312</v>
          </cell>
          <cell r="C208" t="str">
            <v>06061</v>
          </cell>
          <cell r="D208" t="str">
            <v>0FIBER</v>
          </cell>
          <cell r="E208" t="str">
            <v>312000</v>
          </cell>
          <cell r="F208" t="str">
            <v>0790</v>
          </cell>
          <cell r="G208" t="str">
            <v>65000</v>
          </cell>
          <cell r="H208" t="str">
            <v>A</v>
          </cell>
          <cell r="I208" t="str">
            <v>00000041</v>
          </cell>
          <cell r="J208">
            <v>63</v>
          </cell>
          <cell r="K208">
            <v>312</v>
          </cell>
          <cell r="L208">
            <v>6061</v>
          </cell>
          <cell r="M208">
            <v>0</v>
          </cell>
          <cell r="N208">
            <v>0</v>
          </cell>
          <cell r="O208">
            <v>0</v>
          </cell>
          <cell r="P208">
            <v>0</v>
          </cell>
          <cell r="Q208" t="str">
            <v>0790</v>
          </cell>
          <cell r="R208" t="str">
            <v>65000</v>
          </cell>
          <cell r="S208" t="str">
            <v>200212</v>
          </cell>
          <cell r="T208" t="str">
            <v>CA01</v>
          </cell>
          <cell r="U208">
            <v>128000</v>
          </cell>
          <cell r="V208" t="str">
            <v>LDB</v>
          </cell>
          <cell r="W208">
            <v>0</v>
          </cell>
          <cell r="Y208">
            <v>0</v>
          </cell>
          <cell r="Z208">
            <v>0</v>
          </cell>
          <cell r="AA208" t="str">
            <v>BCH</v>
          </cell>
          <cell r="AB208" t="str">
            <v>0004</v>
          </cell>
          <cell r="AC208" t="str">
            <v>WKS</v>
          </cell>
          <cell r="AE208" t="str">
            <v>JV#</v>
          </cell>
          <cell r="AF208" t="str">
            <v>1232</v>
          </cell>
          <cell r="AG208" t="str">
            <v>FRN</v>
          </cell>
          <cell r="AH208" t="str">
            <v>6061</v>
          </cell>
          <cell r="AI208" t="str">
            <v>RP#</v>
          </cell>
          <cell r="AJ208" t="str">
            <v>000</v>
          </cell>
          <cell r="AK208" t="str">
            <v>CTL</v>
          </cell>
          <cell r="AM208" t="str">
            <v>RF#</v>
          </cell>
          <cell r="AU208" t="str">
            <v>AC-REV ACCRUAL OF OCT 02 CAPITA</v>
          </cell>
          <cell r="AZ208" t="str">
            <v>FPL Fibernet</v>
          </cell>
        </row>
        <row r="209">
          <cell r="A209" t="str">
            <v>107100</v>
          </cell>
          <cell r="B209" t="str">
            <v>0312</v>
          </cell>
          <cell r="C209" t="str">
            <v>06061</v>
          </cell>
          <cell r="D209" t="str">
            <v>0FIBER</v>
          </cell>
          <cell r="E209" t="str">
            <v>312000</v>
          </cell>
          <cell r="F209" t="str">
            <v>0790</v>
          </cell>
          <cell r="G209" t="str">
            <v>65000</v>
          </cell>
          <cell r="H209" t="str">
            <v>A</v>
          </cell>
          <cell r="I209" t="str">
            <v>00000041</v>
          </cell>
          <cell r="J209">
            <v>63</v>
          </cell>
          <cell r="K209">
            <v>312</v>
          </cell>
          <cell r="L209">
            <v>6061</v>
          </cell>
          <cell r="M209">
            <v>0</v>
          </cell>
          <cell r="N209">
            <v>0</v>
          </cell>
          <cell r="O209">
            <v>0</v>
          </cell>
          <cell r="P209">
            <v>0</v>
          </cell>
          <cell r="Q209" t="str">
            <v>0790</v>
          </cell>
          <cell r="R209" t="str">
            <v>65000</v>
          </cell>
          <cell r="S209" t="str">
            <v>200212</v>
          </cell>
          <cell r="T209" t="str">
            <v>CA01</v>
          </cell>
          <cell r="U209">
            <v>187711.64</v>
          </cell>
          <cell r="V209" t="str">
            <v>LDB</v>
          </cell>
          <cell r="W209">
            <v>0</v>
          </cell>
          <cell r="Y209">
            <v>0</v>
          </cell>
          <cell r="Z209">
            <v>0</v>
          </cell>
          <cell r="AA209" t="str">
            <v>BCH</v>
          </cell>
          <cell r="AB209" t="str">
            <v>0015</v>
          </cell>
          <cell r="AC209" t="str">
            <v>WKS</v>
          </cell>
          <cell r="AE209" t="str">
            <v>JV#</v>
          </cell>
          <cell r="AF209" t="str">
            <v>1232</v>
          </cell>
          <cell r="AG209" t="str">
            <v>FRN</v>
          </cell>
          <cell r="AH209" t="str">
            <v>6061</v>
          </cell>
          <cell r="AI209" t="str">
            <v>RP#</v>
          </cell>
          <cell r="AJ209" t="str">
            <v>000</v>
          </cell>
          <cell r="AK209" t="str">
            <v>CTL</v>
          </cell>
          <cell r="AM209" t="str">
            <v>RF#</v>
          </cell>
          <cell r="AU209" t="str">
            <v>ACCRUAL OF DEC 02 CAPITAL</v>
          </cell>
          <cell r="AZ209" t="str">
            <v>FPL Fibernet</v>
          </cell>
        </row>
        <row r="210">
          <cell r="A210" t="str">
            <v>107100</v>
          </cell>
          <cell r="B210" t="str">
            <v>0312</v>
          </cell>
          <cell r="C210" t="str">
            <v>06061</v>
          </cell>
          <cell r="D210" t="str">
            <v>0FIBER</v>
          </cell>
          <cell r="E210" t="str">
            <v>312000</v>
          </cell>
          <cell r="F210" t="str">
            <v>0790</v>
          </cell>
          <cell r="G210" t="str">
            <v>65000</v>
          </cell>
          <cell r="H210" t="str">
            <v>A</v>
          </cell>
          <cell r="I210" t="str">
            <v>00000041</v>
          </cell>
          <cell r="J210">
            <v>63</v>
          </cell>
          <cell r="K210">
            <v>312</v>
          </cell>
          <cell r="L210">
            <v>6061</v>
          </cell>
          <cell r="M210">
            <v>0</v>
          </cell>
          <cell r="N210">
            <v>0</v>
          </cell>
          <cell r="O210">
            <v>0</v>
          </cell>
          <cell r="P210">
            <v>0</v>
          </cell>
          <cell r="Q210" t="str">
            <v>0790</v>
          </cell>
          <cell r="R210" t="str">
            <v>65000</v>
          </cell>
          <cell r="S210" t="str">
            <v>200212</v>
          </cell>
          <cell r="T210" t="str">
            <v>CA01</v>
          </cell>
          <cell r="U210">
            <v>-580000</v>
          </cell>
          <cell r="V210" t="str">
            <v>LDB</v>
          </cell>
          <cell r="W210">
            <v>0</v>
          </cell>
          <cell r="Y210">
            <v>0</v>
          </cell>
          <cell r="Z210">
            <v>0</v>
          </cell>
          <cell r="AA210" t="str">
            <v>BCH</v>
          </cell>
          <cell r="AB210" t="str">
            <v>0003</v>
          </cell>
          <cell r="AC210" t="str">
            <v>WKS</v>
          </cell>
          <cell r="AE210" t="str">
            <v>JV#</v>
          </cell>
          <cell r="AF210" t="str">
            <v>1232</v>
          </cell>
          <cell r="AG210" t="str">
            <v>FRN</v>
          </cell>
          <cell r="AH210" t="str">
            <v>6061</v>
          </cell>
          <cell r="AI210" t="str">
            <v>RP#</v>
          </cell>
          <cell r="AJ210" t="str">
            <v>000</v>
          </cell>
          <cell r="AK210" t="str">
            <v>CTL</v>
          </cell>
          <cell r="AM210" t="str">
            <v>RF#</v>
          </cell>
          <cell r="AU210" t="str">
            <v>AC-REV ACCRUAL OF OCT 02 CAPITA</v>
          </cell>
          <cell r="AZ210" t="str">
            <v>FPL Fibernet</v>
          </cell>
        </row>
        <row r="211">
          <cell r="A211" t="str">
            <v>107100</v>
          </cell>
          <cell r="B211" t="str">
            <v>0306</v>
          </cell>
          <cell r="C211" t="str">
            <v>06062</v>
          </cell>
          <cell r="D211" t="str">
            <v>0ELECT</v>
          </cell>
          <cell r="E211" t="str">
            <v>306000</v>
          </cell>
          <cell r="F211" t="str">
            <v>0790</v>
          </cell>
          <cell r="G211" t="str">
            <v>65000</v>
          </cell>
          <cell r="H211" t="str">
            <v>A</v>
          </cell>
          <cell r="I211" t="str">
            <v>00000041</v>
          </cell>
          <cell r="J211">
            <v>70</v>
          </cell>
          <cell r="K211">
            <v>306</v>
          </cell>
          <cell r="L211">
            <v>6062</v>
          </cell>
          <cell r="M211">
            <v>0</v>
          </cell>
          <cell r="N211">
            <v>0</v>
          </cell>
          <cell r="O211">
            <v>0</v>
          </cell>
          <cell r="P211">
            <v>0</v>
          </cell>
          <cell r="Q211" t="str">
            <v>0790</v>
          </cell>
          <cell r="R211" t="str">
            <v>65000</v>
          </cell>
          <cell r="S211" t="str">
            <v>200212</v>
          </cell>
          <cell r="T211" t="str">
            <v>CA01</v>
          </cell>
          <cell r="U211">
            <v>-143481.26</v>
          </cell>
          <cell r="V211" t="str">
            <v>LDB</v>
          </cell>
          <cell r="W211">
            <v>0</v>
          </cell>
          <cell r="Y211">
            <v>0</v>
          </cell>
          <cell r="Z211">
            <v>0</v>
          </cell>
          <cell r="AA211" t="str">
            <v>BCH</v>
          </cell>
          <cell r="AB211" t="str">
            <v>0023</v>
          </cell>
          <cell r="AC211" t="str">
            <v>WKS</v>
          </cell>
          <cell r="AE211" t="str">
            <v>JV#</v>
          </cell>
          <cell r="AF211" t="str">
            <v>1232</v>
          </cell>
          <cell r="AG211" t="str">
            <v>FRN</v>
          </cell>
          <cell r="AH211" t="str">
            <v>6062</v>
          </cell>
          <cell r="AI211" t="str">
            <v>RP#</v>
          </cell>
          <cell r="AJ211" t="str">
            <v>000</v>
          </cell>
          <cell r="AK211" t="str">
            <v>CTL</v>
          </cell>
          <cell r="AM211" t="str">
            <v>RF#</v>
          </cell>
          <cell r="AU211" t="str">
            <v>TO PLACE IN SERVICE</v>
          </cell>
          <cell r="AZ211" t="str">
            <v>FPL Fibernet</v>
          </cell>
        </row>
        <row r="212">
          <cell r="A212" t="str">
            <v>107100</v>
          </cell>
          <cell r="B212" t="str">
            <v>0312</v>
          </cell>
          <cell r="C212" t="str">
            <v>06064</v>
          </cell>
          <cell r="D212" t="str">
            <v>0ELECT</v>
          </cell>
          <cell r="E212" t="str">
            <v>312000</v>
          </cell>
          <cell r="F212" t="str">
            <v>0790</v>
          </cell>
          <cell r="G212" t="str">
            <v>65000</v>
          </cell>
          <cell r="H212" t="str">
            <v>A</v>
          </cell>
          <cell r="I212" t="str">
            <v>00000041</v>
          </cell>
          <cell r="J212">
            <v>70</v>
          </cell>
          <cell r="K212">
            <v>312</v>
          </cell>
          <cell r="L212">
            <v>6064</v>
          </cell>
          <cell r="M212">
            <v>0</v>
          </cell>
          <cell r="N212">
            <v>0</v>
          </cell>
          <cell r="O212">
            <v>0</v>
          </cell>
          <cell r="P212">
            <v>0</v>
          </cell>
          <cell r="Q212" t="str">
            <v>0790</v>
          </cell>
          <cell r="R212" t="str">
            <v>65000</v>
          </cell>
          <cell r="S212" t="str">
            <v>200212</v>
          </cell>
          <cell r="T212" t="str">
            <v>CA01</v>
          </cell>
          <cell r="U212">
            <v>-50633.32</v>
          </cell>
          <cell r="V212" t="str">
            <v>LDB</v>
          </cell>
          <cell r="W212">
            <v>0</v>
          </cell>
          <cell r="Y212">
            <v>0</v>
          </cell>
          <cell r="Z212">
            <v>0</v>
          </cell>
          <cell r="AA212" t="str">
            <v>BCH</v>
          </cell>
          <cell r="AB212" t="str">
            <v>0023</v>
          </cell>
          <cell r="AC212" t="str">
            <v>WKS</v>
          </cell>
          <cell r="AE212" t="str">
            <v>JV#</v>
          </cell>
          <cell r="AF212" t="str">
            <v>1232</v>
          </cell>
          <cell r="AG212" t="str">
            <v>FRN</v>
          </cell>
          <cell r="AH212" t="str">
            <v>6064</v>
          </cell>
          <cell r="AI212" t="str">
            <v>RP#</v>
          </cell>
          <cell r="AJ212" t="str">
            <v>000</v>
          </cell>
          <cell r="AK212" t="str">
            <v>CTL</v>
          </cell>
          <cell r="AM212" t="str">
            <v>RF#</v>
          </cell>
          <cell r="AU212" t="str">
            <v>TO PLACE IN SERVICE</v>
          </cell>
          <cell r="AZ212" t="str">
            <v>FPL Fibernet</v>
          </cell>
        </row>
        <row r="213">
          <cell r="A213" t="str">
            <v>107100</v>
          </cell>
          <cell r="B213" t="str">
            <v>0312</v>
          </cell>
          <cell r="C213" t="str">
            <v>06064</v>
          </cell>
          <cell r="D213" t="str">
            <v>0FIBER</v>
          </cell>
          <cell r="E213" t="str">
            <v>312000</v>
          </cell>
          <cell r="F213" t="str">
            <v>0662</v>
          </cell>
          <cell r="G213" t="str">
            <v>51450</v>
          </cell>
          <cell r="H213" t="str">
            <v>A</v>
          </cell>
          <cell r="I213" t="str">
            <v>00000041</v>
          </cell>
          <cell r="J213">
            <v>63</v>
          </cell>
          <cell r="K213">
            <v>312</v>
          </cell>
          <cell r="L213">
            <v>6064</v>
          </cell>
          <cell r="M213">
            <v>0</v>
          </cell>
          <cell r="N213">
            <v>0</v>
          </cell>
          <cell r="O213">
            <v>0</v>
          </cell>
          <cell r="P213">
            <v>0</v>
          </cell>
          <cell r="Q213" t="str">
            <v>0662</v>
          </cell>
          <cell r="R213" t="str">
            <v>51450</v>
          </cell>
          <cell r="S213" t="str">
            <v>200212</v>
          </cell>
          <cell r="T213" t="str">
            <v>SA01</v>
          </cell>
          <cell r="U213">
            <v>634.4</v>
          </cell>
          <cell r="W213">
            <v>0</v>
          </cell>
          <cell r="Y213">
            <v>0</v>
          </cell>
          <cell r="Z213">
            <v>1</v>
          </cell>
          <cell r="AA213" t="str">
            <v>BCH</v>
          </cell>
          <cell r="AB213" t="str">
            <v>450002350</v>
          </cell>
          <cell r="AC213" t="str">
            <v>PO#</v>
          </cell>
          <cell r="AD213" t="str">
            <v>4500030221</v>
          </cell>
          <cell r="AE213" t="str">
            <v>S/R</v>
          </cell>
          <cell r="AF213" t="str">
            <v>NET</v>
          </cell>
          <cell r="AI213" t="str">
            <v>PYN</v>
          </cell>
          <cell r="AJ213" t="str">
            <v>W D COMMUNICATIONS INC</v>
          </cell>
          <cell r="AK213" t="str">
            <v>VND</v>
          </cell>
          <cell r="AL213" t="str">
            <v>591953252</v>
          </cell>
          <cell r="AM213" t="str">
            <v>FAC</v>
          </cell>
          <cell r="AN213" t="str">
            <v>000</v>
          </cell>
          <cell r="AQ213" t="str">
            <v>NVD</v>
          </cell>
          <cell r="AR213" t="str">
            <v>2002-12-</v>
          </cell>
          <cell r="AU213" t="str">
            <v>INVOICE# 26753      W D COMMUNICATIONS I5000003531</v>
          </cell>
          <cell r="AV213" t="str">
            <v>WF-BATCH</v>
          </cell>
          <cell r="AW213" t="str">
            <v>000</v>
          </cell>
          <cell r="AX213" t="str">
            <v>00</v>
          </cell>
          <cell r="AY213" t="str">
            <v>0</v>
          </cell>
          <cell r="AZ213" t="str">
            <v>FPL Fibernet</v>
          </cell>
        </row>
        <row r="214">
          <cell r="A214" t="str">
            <v>107100</v>
          </cell>
          <cell r="B214" t="str">
            <v>0312</v>
          </cell>
          <cell r="C214" t="str">
            <v>06064</v>
          </cell>
          <cell r="D214" t="str">
            <v>0FIBER</v>
          </cell>
          <cell r="E214" t="str">
            <v>312000</v>
          </cell>
          <cell r="F214" t="str">
            <v>0790</v>
          </cell>
          <cell r="G214" t="str">
            <v>65000</v>
          </cell>
          <cell r="H214" t="str">
            <v>A</v>
          </cell>
          <cell r="I214" t="str">
            <v>00000041</v>
          </cell>
          <cell r="J214">
            <v>63</v>
          </cell>
          <cell r="K214">
            <v>312</v>
          </cell>
          <cell r="L214">
            <v>6064</v>
          </cell>
          <cell r="M214">
            <v>0</v>
          </cell>
          <cell r="N214">
            <v>0</v>
          </cell>
          <cell r="O214">
            <v>0</v>
          </cell>
          <cell r="P214">
            <v>0</v>
          </cell>
          <cell r="Q214" t="str">
            <v>0790</v>
          </cell>
          <cell r="R214" t="str">
            <v>65000</v>
          </cell>
          <cell r="S214" t="str">
            <v>200212</v>
          </cell>
          <cell r="T214" t="str">
            <v>CA01</v>
          </cell>
          <cell r="U214">
            <v>154500</v>
          </cell>
          <cell r="V214" t="str">
            <v>LDB</v>
          </cell>
          <cell r="W214">
            <v>0</v>
          </cell>
          <cell r="Y214">
            <v>0</v>
          </cell>
          <cell r="Z214">
            <v>0</v>
          </cell>
          <cell r="AA214" t="str">
            <v>BCH</v>
          </cell>
          <cell r="AB214" t="str">
            <v>0015</v>
          </cell>
          <cell r="AC214" t="str">
            <v>WKS</v>
          </cell>
          <cell r="AE214" t="str">
            <v>JV#</v>
          </cell>
          <cell r="AF214" t="str">
            <v>1232</v>
          </cell>
          <cell r="AG214" t="str">
            <v>FRN</v>
          </cell>
          <cell r="AH214" t="str">
            <v>6064</v>
          </cell>
          <cell r="AI214" t="str">
            <v>RP#</v>
          </cell>
          <cell r="AJ214" t="str">
            <v>000</v>
          </cell>
          <cell r="AK214" t="str">
            <v>CTL</v>
          </cell>
          <cell r="AM214" t="str">
            <v>RF#</v>
          </cell>
          <cell r="AU214" t="str">
            <v>ACCRUAL OF DEC 02 CAPITAL</v>
          </cell>
          <cell r="AZ214" t="str">
            <v>FPL Fibernet</v>
          </cell>
        </row>
        <row r="215">
          <cell r="A215" t="str">
            <v>107100</v>
          </cell>
          <cell r="B215" t="str">
            <v>0312</v>
          </cell>
          <cell r="C215" t="str">
            <v>06064</v>
          </cell>
          <cell r="D215" t="str">
            <v>0FIBER</v>
          </cell>
          <cell r="E215" t="str">
            <v>312000</v>
          </cell>
          <cell r="F215" t="str">
            <v>0790</v>
          </cell>
          <cell r="G215" t="str">
            <v>65000</v>
          </cell>
          <cell r="H215" t="str">
            <v>A</v>
          </cell>
          <cell r="I215" t="str">
            <v>00000041</v>
          </cell>
          <cell r="J215">
            <v>63</v>
          </cell>
          <cell r="K215">
            <v>312</v>
          </cell>
          <cell r="L215">
            <v>6064</v>
          </cell>
          <cell r="M215">
            <v>0</v>
          </cell>
          <cell r="N215">
            <v>0</v>
          </cell>
          <cell r="O215">
            <v>0</v>
          </cell>
          <cell r="P215">
            <v>0</v>
          </cell>
          <cell r="Q215" t="str">
            <v>0790</v>
          </cell>
          <cell r="R215" t="str">
            <v>65000</v>
          </cell>
          <cell r="S215" t="str">
            <v>200212</v>
          </cell>
          <cell r="T215" t="str">
            <v>CA01</v>
          </cell>
          <cell r="U215">
            <v>-249000</v>
          </cell>
          <cell r="V215" t="str">
            <v>LDB</v>
          </cell>
          <cell r="W215">
            <v>0</v>
          </cell>
          <cell r="Y215">
            <v>0</v>
          </cell>
          <cell r="Z215">
            <v>0</v>
          </cell>
          <cell r="AA215" t="str">
            <v>BCH</v>
          </cell>
          <cell r="AB215" t="str">
            <v>0004</v>
          </cell>
          <cell r="AC215" t="str">
            <v>WKS</v>
          </cell>
          <cell r="AE215" t="str">
            <v>JV#</v>
          </cell>
          <cell r="AF215" t="str">
            <v>1232</v>
          </cell>
          <cell r="AG215" t="str">
            <v>FRN</v>
          </cell>
          <cell r="AH215" t="str">
            <v>6064</v>
          </cell>
          <cell r="AI215" t="str">
            <v>RP#</v>
          </cell>
          <cell r="AJ215" t="str">
            <v>000</v>
          </cell>
          <cell r="AK215" t="str">
            <v>CTL</v>
          </cell>
          <cell r="AM215" t="str">
            <v>RF#</v>
          </cell>
          <cell r="AU215" t="str">
            <v>AC-REV ACCRUAL OF OCT 02 CAPITA</v>
          </cell>
          <cell r="AZ215" t="str">
            <v>FPL Fibernet</v>
          </cell>
        </row>
        <row r="216">
          <cell r="A216" t="str">
            <v>107100</v>
          </cell>
          <cell r="B216" t="str">
            <v>0312</v>
          </cell>
          <cell r="C216" t="str">
            <v>06064</v>
          </cell>
          <cell r="D216" t="str">
            <v>0FIBER</v>
          </cell>
          <cell r="E216" t="str">
            <v>312000</v>
          </cell>
          <cell r="F216" t="str">
            <v>0813</v>
          </cell>
          <cell r="G216" t="str">
            <v>51450</v>
          </cell>
          <cell r="H216" t="str">
            <v>A</v>
          </cell>
          <cell r="I216" t="str">
            <v>00000041</v>
          </cell>
          <cell r="J216">
            <v>63</v>
          </cell>
          <cell r="K216">
            <v>312</v>
          </cell>
          <cell r="L216">
            <v>6064</v>
          </cell>
          <cell r="M216">
            <v>0</v>
          </cell>
          <cell r="N216">
            <v>0</v>
          </cell>
          <cell r="O216">
            <v>0</v>
          </cell>
          <cell r="P216">
            <v>0</v>
          </cell>
          <cell r="Q216" t="str">
            <v>0813</v>
          </cell>
          <cell r="R216" t="str">
            <v>51450</v>
          </cell>
          <cell r="S216" t="str">
            <v>200212</v>
          </cell>
          <cell r="T216" t="str">
            <v>SA01</v>
          </cell>
          <cell r="U216">
            <v>2580</v>
          </cell>
          <cell r="W216">
            <v>0</v>
          </cell>
          <cell r="Y216">
            <v>0</v>
          </cell>
          <cell r="Z216">
            <v>1</v>
          </cell>
          <cell r="AA216" t="str">
            <v>BCH</v>
          </cell>
          <cell r="AB216" t="str">
            <v>450002339</v>
          </cell>
          <cell r="AC216" t="str">
            <v>PO#</v>
          </cell>
          <cell r="AD216" t="str">
            <v>4500006339</v>
          </cell>
          <cell r="AE216" t="str">
            <v>S/R</v>
          </cell>
          <cell r="AF216" t="str">
            <v>NET</v>
          </cell>
          <cell r="AI216" t="str">
            <v>PYN</v>
          </cell>
          <cell r="AJ216" t="str">
            <v>CABLE UTILTIES</v>
          </cell>
          <cell r="AK216" t="str">
            <v>VND</v>
          </cell>
          <cell r="AL216" t="str">
            <v>043139190</v>
          </cell>
          <cell r="AM216" t="str">
            <v>FAC</v>
          </cell>
          <cell r="AN216" t="str">
            <v>000</v>
          </cell>
          <cell r="AQ216" t="str">
            <v>NVD</v>
          </cell>
          <cell r="AR216" t="str">
            <v>2002-06-</v>
          </cell>
          <cell r="AU216" t="str">
            <v>INVOICE# 0021       CABLE UTILTIES      5000003498</v>
          </cell>
          <cell r="AV216" t="str">
            <v>WF-BATCH</v>
          </cell>
          <cell r="AW216" t="str">
            <v>000</v>
          </cell>
          <cell r="AX216" t="str">
            <v>00</v>
          </cell>
          <cell r="AY216" t="str">
            <v>0</v>
          </cell>
          <cell r="AZ216" t="str">
            <v>FPL Fibernet</v>
          </cell>
        </row>
        <row r="217">
          <cell r="A217" t="str">
            <v>107100</v>
          </cell>
          <cell r="B217" t="str">
            <v>0313</v>
          </cell>
          <cell r="C217" t="str">
            <v>06065</v>
          </cell>
          <cell r="D217" t="str">
            <v>0ELECT</v>
          </cell>
          <cell r="E217" t="str">
            <v>313000</v>
          </cell>
          <cell r="F217" t="str">
            <v>0790</v>
          </cell>
          <cell r="G217" t="str">
            <v>65000</v>
          </cell>
          <cell r="H217" t="str">
            <v>A</v>
          </cell>
          <cell r="I217" t="str">
            <v>00000041</v>
          </cell>
          <cell r="J217">
            <v>70</v>
          </cell>
          <cell r="K217">
            <v>313</v>
          </cell>
          <cell r="L217">
            <v>6065</v>
          </cell>
          <cell r="M217">
            <v>0</v>
          </cell>
          <cell r="N217">
            <v>0</v>
          </cell>
          <cell r="O217">
            <v>0</v>
          </cell>
          <cell r="P217">
            <v>0</v>
          </cell>
          <cell r="Q217" t="str">
            <v>0790</v>
          </cell>
          <cell r="R217" t="str">
            <v>65000</v>
          </cell>
          <cell r="S217" t="str">
            <v>200212</v>
          </cell>
          <cell r="T217" t="str">
            <v>CA01</v>
          </cell>
          <cell r="U217">
            <v>-12266.59</v>
          </cell>
          <cell r="V217" t="str">
            <v>LDB</v>
          </cell>
          <cell r="W217">
            <v>0</v>
          </cell>
          <cell r="Y217">
            <v>0</v>
          </cell>
          <cell r="Z217">
            <v>0</v>
          </cell>
          <cell r="AA217" t="str">
            <v>BCH</v>
          </cell>
          <cell r="AB217" t="str">
            <v>0023</v>
          </cell>
          <cell r="AC217" t="str">
            <v>WKS</v>
          </cell>
          <cell r="AE217" t="str">
            <v>JV#</v>
          </cell>
          <cell r="AF217" t="str">
            <v>1232</v>
          </cell>
          <cell r="AG217" t="str">
            <v>FRN</v>
          </cell>
          <cell r="AH217" t="str">
            <v>6065</v>
          </cell>
          <cell r="AI217" t="str">
            <v>RP#</v>
          </cell>
          <cell r="AJ217" t="str">
            <v>000</v>
          </cell>
          <cell r="AK217" t="str">
            <v>CTL</v>
          </cell>
          <cell r="AM217" t="str">
            <v>RF#</v>
          </cell>
          <cell r="AU217" t="str">
            <v>TO PLACE IN SERVICE</v>
          </cell>
          <cell r="AZ217" t="str">
            <v>FPL Fibernet</v>
          </cell>
        </row>
        <row r="218">
          <cell r="A218" t="str">
            <v>107100</v>
          </cell>
          <cell r="B218" t="str">
            <v>0313</v>
          </cell>
          <cell r="C218" t="str">
            <v>06065</v>
          </cell>
          <cell r="D218" t="str">
            <v>0FIBER</v>
          </cell>
          <cell r="E218" t="str">
            <v>313000</v>
          </cell>
          <cell r="F218" t="str">
            <v>0662</v>
          </cell>
          <cell r="G218" t="str">
            <v>51450</v>
          </cell>
          <cell r="H218" t="str">
            <v>A</v>
          </cell>
          <cell r="I218" t="str">
            <v>00000041</v>
          </cell>
          <cell r="J218">
            <v>63</v>
          </cell>
          <cell r="K218">
            <v>313</v>
          </cell>
          <cell r="L218">
            <v>6065</v>
          </cell>
          <cell r="M218">
            <v>0</v>
          </cell>
          <cell r="N218">
            <v>0</v>
          </cell>
          <cell r="O218">
            <v>0</v>
          </cell>
          <cell r="P218">
            <v>0</v>
          </cell>
          <cell r="Q218" t="str">
            <v>0662</v>
          </cell>
          <cell r="R218" t="str">
            <v>51450</v>
          </cell>
          <cell r="S218" t="str">
            <v>200212</v>
          </cell>
          <cell r="T218" t="str">
            <v>SA01</v>
          </cell>
          <cell r="U218">
            <v>450</v>
          </cell>
          <cell r="W218">
            <v>0</v>
          </cell>
          <cell r="Y218">
            <v>0</v>
          </cell>
          <cell r="Z218">
            <v>1</v>
          </cell>
          <cell r="AA218" t="str">
            <v>BCH</v>
          </cell>
          <cell r="AB218" t="str">
            <v>450002361</v>
          </cell>
          <cell r="AC218" t="str">
            <v>PO#</v>
          </cell>
          <cell r="AD218" t="str">
            <v>4500094253</v>
          </cell>
          <cell r="AE218" t="str">
            <v>S/R</v>
          </cell>
          <cell r="AF218" t="str">
            <v>337</v>
          </cell>
          <cell r="AI218" t="str">
            <v>PYN</v>
          </cell>
          <cell r="AJ218" t="str">
            <v>YOUNGS COMMUNICATIONS CO</v>
          </cell>
          <cell r="AK218" t="str">
            <v>VND</v>
          </cell>
          <cell r="AL218" t="str">
            <v>591398816</v>
          </cell>
          <cell r="AM218" t="str">
            <v>FAC</v>
          </cell>
          <cell r="AN218" t="str">
            <v>000</v>
          </cell>
          <cell r="AQ218" t="str">
            <v>NVD</v>
          </cell>
          <cell r="AR218" t="str">
            <v>2002-12-</v>
          </cell>
          <cell r="AU218" t="str">
            <v>INVOICE# 7244       YOUNGS COMMUNICATION5000003703</v>
          </cell>
          <cell r="AV218" t="str">
            <v>WF-BATCH</v>
          </cell>
          <cell r="AW218" t="str">
            <v>000</v>
          </cell>
          <cell r="AX218" t="str">
            <v>00</v>
          </cell>
          <cell r="AY218" t="str">
            <v>0</v>
          </cell>
          <cell r="AZ218" t="str">
            <v>FPL Fibernet</v>
          </cell>
        </row>
        <row r="219">
          <cell r="A219" t="str">
            <v>107100</v>
          </cell>
          <cell r="B219" t="str">
            <v>0313</v>
          </cell>
          <cell r="C219" t="str">
            <v>06065</v>
          </cell>
          <cell r="D219" t="str">
            <v>0FIBER</v>
          </cell>
          <cell r="E219" t="str">
            <v>313000</v>
          </cell>
          <cell r="F219" t="str">
            <v>0662</v>
          </cell>
          <cell r="G219" t="str">
            <v>51450</v>
          </cell>
          <cell r="H219" t="str">
            <v>A</v>
          </cell>
          <cell r="I219" t="str">
            <v>00000041</v>
          </cell>
          <cell r="J219">
            <v>63</v>
          </cell>
          <cell r="K219">
            <v>313</v>
          </cell>
          <cell r="L219">
            <v>6065</v>
          </cell>
          <cell r="M219">
            <v>0</v>
          </cell>
          <cell r="N219">
            <v>0</v>
          </cell>
          <cell r="O219">
            <v>0</v>
          </cell>
          <cell r="P219">
            <v>0</v>
          </cell>
          <cell r="Q219" t="str">
            <v>0662</v>
          </cell>
          <cell r="R219" t="str">
            <v>51450</v>
          </cell>
          <cell r="S219" t="str">
            <v>200212</v>
          </cell>
          <cell r="T219" t="str">
            <v>SA01</v>
          </cell>
          <cell r="U219">
            <v>450</v>
          </cell>
          <cell r="W219">
            <v>0</v>
          </cell>
          <cell r="Y219">
            <v>0</v>
          </cell>
          <cell r="Z219">
            <v>1</v>
          </cell>
          <cell r="AA219" t="str">
            <v>BCH</v>
          </cell>
          <cell r="AB219" t="str">
            <v>450002361</v>
          </cell>
          <cell r="AC219" t="str">
            <v>PO#</v>
          </cell>
          <cell r="AD219" t="str">
            <v>4500094253</v>
          </cell>
          <cell r="AE219" t="str">
            <v>S/R</v>
          </cell>
          <cell r="AF219" t="str">
            <v>337</v>
          </cell>
          <cell r="AI219" t="str">
            <v>PYN</v>
          </cell>
          <cell r="AJ219" t="str">
            <v>YOUNGS COMMUNICATIONS CO</v>
          </cell>
          <cell r="AK219" t="str">
            <v>VND</v>
          </cell>
          <cell r="AL219" t="str">
            <v>591398816</v>
          </cell>
          <cell r="AM219" t="str">
            <v>FAC</v>
          </cell>
          <cell r="AN219" t="str">
            <v>000</v>
          </cell>
          <cell r="AQ219" t="str">
            <v>NVD</v>
          </cell>
          <cell r="AR219" t="str">
            <v>2002-12-</v>
          </cell>
          <cell r="AU219" t="str">
            <v>INVOICE# 7245       YOUNGS COMMUNICATION5000003704</v>
          </cell>
          <cell r="AV219" t="str">
            <v>WF-BATCH</v>
          </cell>
          <cell r="AW219" t="str">
            <v>000</v>
          </cell>
          <cell r="AX219" t="str">
            <v>00</v>
          </cell>
          <cell r="AY219" t="str">
            <v>0</v>
          </cell>
          <cell r="AZ219" t="str">
            <v>FPL Fibernet</v>
          </cell>
        </row>
        <row r="220">
          <cell r="A220" t="str">
            <v>107100</v>
          </cell>
          <cell r="B220" t="str">
            <v>0313</v>
          </cell>
          <cell r="C220" t="str">
            <v>06065</v>
          </cell>
          <cell r="D220" t="str">
            <v>0FIBER</v>
          </cell>
          <cell r="E220" t="str">
            <v>313000</v>
          </cell>
          <cell r="F220" t="str">
            <v>0662</v>
          </cell>
          <cell r="G220" t="str">
            <v>51450</v>
          </cell>
          <cell r="H220" t="str">
            <v>A</v>
          </cell>
          <cell r="I220" t="str">
            <v>00000041</v>
          </cell>
          <cell r="J220">
            <v>63</v>
          </cell>
          <cell r="K220">
            <v>313</v>
          </cell>
          <cell r="L220">
            <v>6065</v>
          </cell>
          <cell r="M220">
            <v>0</v>
          </cell>
          <cell r="N220">
            <v>0</v>
          </cell>
          <cell r="O220">
            <v>0</v>
          </cell>
          <cell r="P220">
            <v>0</v>
          </cell>
          <cell r="Q220" t="str">
            <v>0662</v>
          </cell>
          <cell r="R220" t="str">
            <v>51450</v>
          </cell>
          <cell r="S220" t="str">
            <v>200212</v>
          </cell>
          <cell r="T220" t="str">
            <v>SA01</v>
          </cell>
          <cell r="U220">
            <v>477.3</v>
          </cell>
          <cell r="W220">
            <v>0</v>
          </cell>
          <cell r="Y220">
            <v>0</v>
          </cell>
          <cell r="Z220">
            <v>1</v>
          </cell>
          <cell r="AA220" t="str">
            <v>BCH</v>
          </cell>
          <cell r="AB220" t="str">
            <v>450002350</v>
          </cell>
          <cell r="AC220" t="str">
            <v>PO#</v>
          </cell>
          <cell r="AD220" t="str">
            <v>4500030221</v>
          </cell>
          <cell r="AE220" t="str">
            <v>S/R</v>
          </cell>
          <cell r="AF220" t="str">
            <v>NET</v>
          </cell>
          <cell r="AI220" t="str">
            <v>PYN</v>
          </cell>
          <cell r="AJ220" t="str">
            <v>W D COMMUNICATIONS INC</v>
          </cell>
          <cell r="AK220" t="str">
            <v>VND</v>
          </cell>
          <cell r="AL220" t="str">
            <v>591953252</v>
          </cell>
          <cell r="AM220" t="str">
            <v>FAC</v>
          </cell>
          <cell r="AN220" t="str">
            <v>000</v>
          </cell>
          <cell r="AQ220" t="str">
            <v>NVD</v>
          </cell>
          <cell r="AR220" t="str">
            <v>2002-12-</v>
          </cell>
          <cell r="AU220" t="str">
            <v>INVOICE# 26519      W D COMMUNICATIONS I5000003532</v>
          </cell>
          <cell r="AV220" t="str">
            <v>WF-BATCH</v>
          </cell>
          <cell r="AW220" t="str">
            <v>000</v>
          </cell>
          <cell r="AX220" t="str">
            <v>00</v>
          </cell>
          <cell r="AY220" t="str">
            <v>0</v>
          </cell>
          <cell r="AZ220" t="str">
            <v>FPL Fibernet</v>
          </cell>
        </row>
        <row r="221">
          <cell r="A221" t="str">
            <v>107100</v>
          </cell>
          <cell r="B221" t="str">
            <v>0313</v>
          </cell>
          <cell r="C221" t="str">
            <v>06065</v>
          </cell>
          <cell r="D221" t="str">
            <v>0FIBER</v>
          </cell>
          <cell r="E221" t="str">
            <v>313000</v>
          </cell>
          <cell r="F221" t="str">
            <v>0662</v>
          </cell>
          <cell r="G221" t="str">
            <v>51450</v>
          </cell>
          <cell r="H221" t="str">
            <v>A</v>
          </cell>
          <cell r="I221" t="str">
            <v>00000041</v>
          </cell>
          <cell r="J221">
            <v>63</v>
          </cell>
          <cell r="K221">
            <v>313</v>
          </cell>
          <cell r="L221">
            <v>6065</v>
          </cell>
          <cell r="M221">
            <v>0</v>
          </cell>
          <cell r="N221">
            <v>0</v>
          </cell>
          <cell r="O221">
            <v>0</v>
          </cell>
          <cell r="P221">
            <v>0</v>
          </cell>
          <cell r="Q221" t="str">
            <v>0662</v>
          </cell>
          <cell r="R221" t="str">
            <v>51450</v>
          </cell>
          <cell r="S221" t="str">
            <v>200212</v>
          </cell>
          <cell r="T221" t="str">
            <v>SA01</v>
          </cell>
          <cell r="U221">
            <v>14944</v>
          </cell>
          <cell r="W221">
            <v>0</v>
          </cell>
          <cell r="Y221">
            <v>0</v>
          </cell>
          <cell r="Z221">
            <v>1</v>
          </cell>
          <cell r="AA221" t="str">
            <v>BCH</v>
          </cell>
          <cell r="AB221" t="str">
            <v>450002339</v>
          </cell>
          <cell r="AC221" t="str">
            <v>PO#</v>
          </cell>
          <cell r="AD221" t="str">
            <v>4500094253</v>
          </cell>
          <cell r="AE221" t="str">
            <v>S/R</v>
          </cell>
          <cell r="AF221" t="str">
            <v>337</v>
          </cell>
          <cell r="AI221" t="str">
            <v>PYN</v>
          </cell>
          <cell r="AJ221" t="str">
            <v>YOUNGS COMMUNICATIONS CO</v>
          </cell>
          <cell r="AK221" t="str">
            <v>VND</v>
          </cell>
          <cell r="AL221" t="str">
            <v>591398816</v>
          </cell>
          <cell r="AM221" t="str">
            <v>FAC</v>
          </cell>
          <cell r="AN221" t="str">
            <v>000</v>
          </cell>
          <cell r="AQ221" t="str">
            <v>NVD</v>
          </cell>
          <cell r="AR221" t="str">
            <v>2002-12-</v>
          </cell>
          <cell r="AU221" t="str">
            <v>INVOICE# 6967       YOUNGS COMMUNICATION5000003495</v>
          </cell>
          <cell r="AV221" t="str">
            <v>WF-BATCH</v>
          </cell>
          <cell r="AW221" t="str">
            <v>000</v>
          </cell>
          <cell r="AX221" t="str">
            <v>00</v>
          </cell>
          <cell r="AY221" t="str">
            <v>0</v>
          </cell>
          <cell r="AZ221" t="str">
            <v>FPL Fibernet</v>
          </cell>
        </row>
        <row r="222">
          <cell r="A222" t="str">
            <v>107100</v>
          </cell>
          <cell r="B222" t="str">
            <v>0313</v>
          </cell>
          <cell r="C222" t="str">
            <v>06065</v>
          </cell>
          <cell r="D222" t="str">
            <v>0FIBER</v>
          </cell>
          <cell r="E222" t="str">
            <v>313000</v>
          </cell>
          <cell r="F222" t="str">
            <v>0790</v>
          </cell>
          <cell r="G222" t="str">
            <v>65000</v>
          </cell>
          <cell r="H222" t="str">
            <v>A</v>
          </cell>
          <cell r="I222" t="str">
            <v>00000041</v>
          </cell>
          <cell r="J222">
            <v>63</v>
          </cell>
          <cell r="K222">
            <v>313</v>
          </cell>
          <cell r="L222">
            <v>6065</v>
          </cell>
          <cell r="M222">
            <v>0</v>
          </cell>
          <cell r="N222">
            <v>0</v>
          </cell>
          <cell r="O222">
            <v>0</v>
          </cell>
          <cell r="P222">
            <v>0</v>
          </cell>
          <cell r="Q222" t="str">
            <v>0790</v>
          </cell>
          <cell r="R222" t="str">
            <v>65000</v>
          </cell>
          <cell r="S222" t="str">
            <v>200212</v>
          </cell>
          <cell r="T222" t="str">
            <v>CA01</v>
          </cell>
          <cell r="U222">
            <v>248000</v>
          </cell>
          <cell r="V222" t="str">
            <v>LDB</v>
          </cell>
          <cell r="W222">
            <v>0</v>
          </cell>
          <cell r="Y222">
            <v>0</v>
          </cell>
          <cell r="Z222">
            <v>0</v>
          </cell>
          <cell r="AA222" t="str">
            <v>BCH</v>
          </cell>
          <cell r="AB222" t="str">
            <v>0015</v>
          </cell>
          <cell r="AC222" t="str">
            <v>WKS</v>
          </cell>
          <cell r="AE222" t="str">
            <v>JV#</v>
          </cell>
          <cell r="AF222" t="str">
            <v>1232</v>
          </cell>
          <cell r="AG222" t="str">
            <v>FRN</v>
          </cell>
          <cell r="AH222" t="str">
            <v>6065</v>
          </cell>
          <cell r="AI222" t="str">
            <v>RP#</v>
          </cell>
          <cell r="AJ222" t="str">
            <v>000</v>
          </cell>
          <cell r="AK222" t="str">
            <v>CTL</v>
          </cell>
          <cell r="AM222" t="str">
            <v>RF#</v>
          </cell>
          <cell r="AU222" t="str">
            <v>ACCRUAL OF DEC 02 CAPITAL</v>
          </cell>
          <cell r="AZ222" t="str">
            <v>FPL Fibernet</v>
          </cell>
        </row>
        <row r="223">
          <cell r="A223" t="str">
            <v>107100</v>
          </cell>
          <cell r="B223" t="str">
            <v>0313</v>
          </cell>
          <cell r="C223" t="str">
            <v>06065</v>
          </cell>
          <cell r="D223" t="str">
            <v>0FIBER</v>
          </cell>
          <cell r="E223" t="str">
            <v>313000</v>
          </cell>
          <cell r="F223" t="str">
            <v>0790</v>
          </cell>
          <cell r="G223" t="str">
            <v>65000</v>
          </cell>
          <cell r="H223" t="str">
            <v>A</v>
          </cell>
          <cell r="I223" t="str">
            <v>00000041</v>
          </cell>
          <cell r="J223">
            <v>63</v>
          </cell>
          <cell r="K223">
            <v>313</v>
          </cell>
          <cell r="L223">
            <v>6065</v>
          </cell>
          <cell r="M223">
            <v>0</v>
          </cell>
          <cell r="N223">
            <v>0</v>
          </cell>
          <cell r="O223">
            <v>0</v>
          </cell>
          <cell r="P223">
            <v>0</v>
          </cell>
          <cell r="Q223" t="str">
            <v>0790</v>
          </cell>
          <cell r="R223" t="str">
            <v>65000</v>
          </cell>
          <cell r="S223" t="str">
            <v>200212</v>
          </cell>
          <cell r="T223" t="str">
            <v>CA01</v>
          </cell>
          <cell r="U223">
            <v>-135106</v>
          </cell>
          <cell r="V223" t="str">
            <v>LDB</v>
          </cell>
          <cell r="W223">
            <v>0</v>
          </cell>
          <cell r="Y223">
            <v>0</v>
          </cell>
          <cell r="Z223">
            <v>0</v>
          </cell>
          <cell r="AA223" t="str">
            <v>BCH</v>
          </cell>
          <cell r="AB223" t="str">
            <v>0003</v>
          </cell>
          <cell r="AC223" t="str">
            <v>WKS</v>
          </cell>
          <cell r="AE223" t="str">
            <v>JV#</v>
          </cell>
          <cell r="AF223" t="str">
            <v>1232</v>
          </cell>
          <cell r="AG223" t="str">
            <v>FRN</v>
          </cell>
          <cell r="AH223" t="str">
            <v>6065</v>
          </cell>
          <cell r="AI223" t="str">
            <v>RP#</v>
          </cell>
          <cell r="AJ223" t="str">
            <v>000</v>
          </cell>
          <cell r="AK223" t="str">
            <v>CTL</v>
          </cell>
          <cell r="AM223" t="str">
            <v>RF#</v>
          </cell>
          <cell r="AU223" t="str">
            <v>AC-REV ACCRUAL OF OCT 02 CAPITA</v>
          </cell>
          <cell r="AZ223" t="str">
            <v>FPL Fibernet</v>
          </cell>
        </row>
        <row r="224">
          <cell r="A224" t="str">
            <v>107100</v>
          </cell>
          <cell r="B224" t="str">
            <v>0312</v>
          </cell>
          <cell r="C224" t="str">
            <v>06002</v>
          </cell>
          <cell r="D224" t="str">
            <v>0ELECT</v>
          </cell>
          <cell r="E224" t="str">
            <v>312000</v>
          </cell>
          <cell r="F224" t="str">
            <v>0790</v>
          </cell>
          <cell r="G224" t="str">
            <v>65000</v>
          </cell>
          <cell r="H224" t="str">
            <v>A</v>
          </cell>
          <cell r="I224" t="str">
            <v>00000041</v>
          </cell>
          <cell r="J224">
            <v>70</v>
          </cell>
          <cell r="K224">
            <v>312</v>
          </cell>
          <cell r="L224">
            <v>6067</v>
          </cell>
          <cell r="M224">
            <v>0</v>
          </cell>
          <cell r="N224">
            <v>0</v>
          </cell>
          <cell r="O224">
            <v>0</v>
          </cell>
          <cell r="P224">
            <v>0</v>
          </cell>
          <cell r="Q224" t="str">
            <v>0790</v>
          </cell>
          <cell r="R224" t="str">
            <v>65000</v>
          </cell>
          <cell r="S224" t="str">
            <v>200212</v>
          </cell>
          <cell r="T224" t="str">
            <v>CA01</v>
          </cell>
          <cell r="U224">
            <v>-98817.45</v>
          </cell>
          <cell r="V224" t="str">
            <v>LDB</v>
          </cell>
          <cell r="W224">
            <v>0</v>
          </cell>
          <cell r="Y224">
            <v>0</v>
          </cell>
          <cell r="Z224">
            <v>0</v>
          </cell>
          <cell r="AA224" t="str">
            <v>BCH</v>
          </cell>
          <cell r="AB224" t="str">
            <v>0023</v>
          </cell>
          <cell r="AC224" t="str">
            <v>WKS</v>
          </cell>
          <cell r="AE224" t="str">
            <v>JV#</v>
          </cell>
          <cell r="AF224" t="str">
            <v>1232</v>
          </cell>
          <cell r="AG224" t="str">
            <v>FRN</v>
          </cell>
          <cell r="AH224" t="str">
            <v>6067</v>
          </cell>
          <cell r="AI224" t="str">
            <v>RP#</v>
          </cell>
          <cell r="AJ224" t="str">
            <v>000</v>
          </cell>
          <cell r="AK224" t="str">
            <v>CTL</v>
          </cell>
          <cell r="AM224" t="str">
            <v>RF#</v>
          </cell>
          <cell r="AU224" t="str">
            <v>TO PLACE IN SERVICE</v>
          </cell>
          <cell r="AZ224" t="str">
            <v>FPL Fibernet</v>
          </cell>
        </row>
        <row r="225">
          <cell r="A225" t="str">
            <v>107100</v>
          </cell>
          <cell r="B225" t="str">
            <v>0382</v>
          </cell>
          <cell r="C225" t="str">
            <v>06002</v>
          </cell>
          <cell r="D225" t="str">
            <v>0ELECT</v>
          </cell>
          <cell r="E225" t="str">
            <v>382000</v>
          </cell>
          <cell r="F225" t="str">
            <v>0803</v>
          </cell>
          <cell r="G225" t="str">
            <v>36000</v>
          </cell>
          <cell r="H225" t="str">
            <v>A</v>
          </cell>
          <cell r="I225" t="str">
            <v>00000041</v>
          </cell>
          <cell r="J225">
            <v>68</v>
          </cell>
          <cell r="K225">
            <v>382</v>
          </cell>
          <cell r="L225">
            <v>6067</v>
          </cell>
          <cell r="M225">
            <v>107</v>
          </cell>
          <cell r="N225">
            <v>10</v>
          </cell>
          <cell r="O225">
            <v>0</v>
          </cell>
          <cell r="P225">
            <v>107.1</v>
          </cell>
          <cell r="Q225" t="str">
            <v>0803</v>
          </cell>
          <cell r="R225" t="str">
            <v>36000</v>
          </cell>
          <cell r="S225" t="str">
            <v>200212</v>
          </cell>
          <cell r="T225" t="str">
            <v>PY42</v>
          </cell>
          <cell r="U225">
            <v>201.95</v>
          </cell>
          <cell r="V225" t="str">
            <v>LDB</v>
          </cell>
          <cell r="W225">
            <v>0</v>
          </cell>
          <cell r="X225" t="str">
            <v>SHR</v>
          </cell>
          <cell r="Y225">
            <v>4</v>
          </cell>
          <cell r="Z225">
            <v>4</v>
          </cell>
          <cell r="AA225" t="str">
            <v>PYP</v>
          </cell>
          <cell r="AB225" t="str">
            <v xml:space="preserve"> 0000026</v>
          </cell>
          <cell r="AC225" t="str">
            <v>PYL</v>
          </cell>
          <cell r="AD225" t="str">
            <v>004399</v>
          </cell>
          <cell r="AE225" t="str">
            <v>EMP</v>
          </cell>
          <cell r="AF225" t="str">
            <v>40663</v>
          </cell>
          <cell r="AG225" t="str">
            <v>JUL</v>
          </cell>
          <cell r="AH225" t="str">
            <v xml:space="preserve"> 000.00</v>
          </cell>
          <cell r="AI225" t="str">
            <v>BCH</v>
          </cell>
          <cell r="AJ225" t="str">
            <v>500</v>
          </cell>
          <cell r="AK225" t="str">
            <v>CLS</v>
          </cell>
          <cell r="AL225" t="str">
            <v>1RB8</v>
          </cell>
          <cell r="AM225" t="str">
            <v>DTA</v>
          </cell>
          <cell r="AN225" t="str">
            <v xml:space="preserve"> 00000000000.00</v>
          </cell>
          <cell r="AO225" t="str">
            <v>DTH</v>
          </cell>
          <cell r="AP225" t="str">
            <v xml:space="preserve"> 00000000000.00</v>
          </cell>
          <cell r="AV225" t="str">
            <v>000000000</v>
          </cell>
          <cell r="AW225" t="str">
            <v>000</v>
          </cell>
          <cell r="AX225" t="str">
            <v>00</v>
          </cell>
          <cell r="AY225" t="str">
            <v>0</v>
          </cell>
          <cell r="AZ225" t="str">
            <v>FPL Fibernet</v>
          </cell>
        </row>
        <row r="226">
          <cell r="A226" t="str">
            <v>107100</v>
          </cell>
          <cell r="B226" t="str">
            <v>0312</v>
          </cell>
          <cell r="C226" t="str">
            <v>06068</v>
          </cell>
          <cell r="D226" t="str">
            <v>0ELECT</v>
          </cell>
          <cell r="E226" t="str">
            <v>312000</v>
          </cell>
          <cell r="F226" t="str">
            <v>0790</v>
          </cell>
          <cell r="G226" t="str">
            <v>65000</v>
          </cell>
          <cell r="H226" t="str">
            <v>A</v>
          </cell>
          <cell r="I226" t="str">
            <v>00000041</v>
          </cell>
          <cell r="J226">
            <v>70</v>
          </cell>
          <cell r="K226">
            <v>312</v>
          </cell>
          <cell r="L226">
            <v>6068</v>
          </cell>
          <cell r="M226">
            <v>0</v>
          </cell>
          <cell r="N226">
            <v>0</v>
          </cell>
          <cell r="O226">
            <v>0</v>
          </cell>
          <cell r="P226">
            <v>0</v>
          </cell>
          <cell r="Q226" t="str">
            <v>0790</v>
          </cell>
          <cell r="R226" t="str">
            <v>65000</v>
          </cell>
          <cell r="S226" t="str">
            <v>200212</v>
          </cell>
          <cell r="T226" t="str">
            <v>CA01</v>
          </cell>
          <cell r="U226">
            <v>-38145.599999999999</v>
          </cell>
          <cell r="V226" t="str">
            <v>LDB</v>
          </cell>
          <cell r="W226">
            <v>0</v>
          </cell>
          <cell r="Y226">
            <v>0</v>
          </cell>
          <cell r="Z226">
            <v>0</v>
          </cell>
          <cell r="AA226" t="str">
            <v>BCH</v>
          </cell>
          <cell r="AB226" t="str">
            <v>0023</v>
          </cell>
          <cell r="AC226" t="str">
            <v>WKS</v>
          </cell>
          <cell r="AE226" t="str">
            <v>JV#</v>
          </cell>
          <cell r="AF226" t="str">
            <v>1232</v>
          </cell>
          <cell r="AG226" t="str">
            <v>FRN</v>
          </cell>
          <cell r="AH226" t="str">
            <v>6068</v>
          </cell>
          <cell r="AI226" t="str">
            <v>RP#</v>
          </cell>
          <cell r="AJ226" t="str">
            <v>000</v>
          </cell>
          <cell r="AK226" t="str">
            <v>CTL</v>
          </cell>
          <cell r="AM226" t="str">
            <v>RF#</v>
          </cell>
          <cell r="AU226" t="str">
            <v>TO PLACE IN SERVICE</v>
          </cell>
          <cell r="AZ226" t="str">
            <v>FPL Fibernet</v>
          </cell>
        </row>
        <row r="227">
          <cell r="A227" t="str">
            <v>107100</v>
          </cell>
          <cell r="B227" t="str">
            <v>0312</v>
          </cell>
          <cell r="C227" t="str">
            <v>06068</v>
          </cell>
          <cell r="D227" t="str">
            <v>0ELECT</v>
          </cell>
          <cell r="E227" t="str">
            <v>312000</v>
          </cell>
          <cell r="F227" t="str">
            <v>0812</v>
          </cell>
          <cell r="G227" t="str">
            <v>52450</v>
          </cell>
          <cell r="H227" t="str">
            <v>A</v>
          </cell>
          <cell r="I227" t="str">
            <v>00000041</v>
          </cell>
          <cell r="J227">
            <v>66</v>
          </cell>
          <cell r="K227">
            <v>312</v>
          </cell>
          <cell r="L227">
            <v>6068</v>
          </cell>
          <cell r="M227">
            <v>0</v>
          </cell>
          <cell r="N227">
            <v>0</v>
          </cell>
          <cell r="O227">
            <v>0</v>
          </cell>
          <cell r="P227">
            <v>0</v>
          </cell>
          <cell r="Q227" t="str">
            <v>0812</v>
          </cell>
          <cell r="R227" t="str">
            <v>52450</v>
          </cell>
          <cell r="S227" t="str">
            <v>200212</v>
          </cell>
          <cell r="T227" t="str">
            <v>SA01</v>
          </cell>
          <cell r="U227">
            <v>-167.62</v>
          </cell>
          <cell r="W227">
            <v>0</v>
          </cell>
          <cell r="Y227">
            <v>0</v>
          </cell>
          <cell r="Z227">
            <v>0</v>
          </cell>
          <cell r="AA227" t="str">
            <v>BCH</v>
          </cell>
          <cell r="AB227" t="str">
            <v>450002354</v>
          </cell>
          <cell r="AC227" t="str">
            <v>PO#</v>
          </cell>
          <cell r="AE227" t="str">
            <v>S/R</v>
          </cell>
          <cell r="AI227" t="str">
            <v>PYN</v>
          </cell>
          <cell r="AJ227" t="str">
            <v>BELLSOUTH TELECOMMUNICATI</v>
          </cell>
          <cell r="AK227" t="str">
            <v>VND</v>
          </cell>
          <cell r="AL227" t="str">
            <v>580436120</v>
          </cell>
          <cell r="AM227" t="str">
            <v>FAC</v>
          </cell>
          <cell r="AN227" t="str">
            <v>000</v>
          </cell>
          <cell r="AQ227" t="str">
            <v>NVD</v>
          </cell>
          <cell r="AR227" t="str">
            <v>2001-06-</v>
          </cell>
          <cell r="AU227" t="str">
            <v>1931163             BELLSOUTH TELECOMMUN1700000112</v>
          </cell>
          <cell r="AV227" t="str">
            <v>MPS0JFF</v>
          </cell>
          <cell r="AW227" t="str">
            <v>000</v>
          </cell>
          <cell r="AX227" t="str">
            <v>00</v>
          </cell>
          <cell r="AY227" t="str">
            <v>0</v>
          </cell>
          <cell r="AZ227" t="str">
            <v>FPL Fibernet</v>
          </cell>
        </row>
        <row r="228">
          <cell r="A228" t="str">
            <v>107100</v>
          </cell>
          <cell r="B228" t="str">
            <v>0312</v>
          </cell>
          <cell r="C228" t="str">
            <v>06068</v>
          </cell>
          <cell r="D228" t="str">
            <v>0FIBER</v>
          </cell>
          <cell r="E228" t="str">
            <v>312000</v>
          </cell>
          <cell r="F228" t="str">
            <v>0790</v>
          </cell>
          <cell r="G228" t="str">
            <v>65000</v>
          </cell>
          <cell r="H228" t="str">
            <v>A</v>
          </cell>
          <cell r="I228" t="str">
            <v>00000041</v>
          </cell>
          <cell r="J228">
            <v>63</v>
          </cell>
          <cell r="K228">
            <v>312</v>
          </cell>
          <cell r="L228">
            <v>6068</v>
          </cell>
          <cell r="M228">
            <v>0</v>
          </cell>
          <cell r="N228">
            <v>0</v>
          </cell>
          <cell r="O228">
            <v>0</v>
          </cell>
          <cell r="P228">
            <v>0</v>
          </cell>
          <cell r="Q228" t="str">
            <v>0790</v>
          </cell>
          <cell r="R228" t="str">
            <v>65000</v>
          </cell>
          <cell r="S228" t="str">
            <v>200212</v>
          </cell>
          <cell r="T228" t="str">
            <v>CA01</v>
          </cell>
          <cell r="U228">
            <v>6500</v>
          </cell>
          <cell r="V228" t="str">
            <v>LDB</v>
          </cell>
          <cell r="W228">
            <v>0</v>
          </cell>
          <cell r="Y228">
            <v>0</v>
          </cell>
          <cell r="Z228">
            <v>0</v>
          </cell>
          <cell r="AA228" t="str">
            <v>BCH</v>
          </cell>
          <cell r="AB228" t="str">
            <v>0011</v>
          </cell>
          <cell r="AC228" t="str">
            <v>WKS</v>
          </cell>
          <cell r="AE228" t="str">
            <v>JV#</v>
          </cell>
          <cell r="AF228" t="str">
            <v>1232</v>
          </cell>
          <cell r="AG228" t="str">
            <v>FRN</v>
          </cell>
          <cell r="AH228" t="str">
            <v>6068</v>
          </cell>
          <cell r="AI228" t="str">
            <v>RP#</v>
          </cell>
          <cell r="AJ228" t="str">
            <v>000</v>
          </cell>
          <cell r="AK228" t="str">
            <v>CTL</v>
          </cell>
          <cell r="AM228" t="str">
            <v>RF#</v>
          </cell>
          <cell r="AU228" t="str">
            <v>ACCRUAL OF DEC 02 CAPITAL</v>
          </cell>
          <cell r="AZ228" t="str">
            <v>FPL Fibernet</v>
          </cell>
        </row>
        <row r="229">
          <cell r="A229" t="str">
            <v>107100</v>
          </cell>
          <cell r="B229" t="str">
            <v>0382</v>
          </cell>
          <cell r="C229" t="str">
            <v>06068</v>
          </cell>
          <cell r="D229" t="str">
            <v>0OTHER</v>
          </cell>
          <cell r="E229" t="str">
            <v>382000</v>
          </cell>
          <cell r="F229" t="str">
            <v>0803</v>
          </cell>
          <cell r="G229" t="str">
            <v>36000</v>
          </cell>
          <cell r="H229" t="str">
            <v>A</v>
          </cell>
          <cell r="I229" t="str">
            <v>00000041</v>
          </cell>
          <cell r="J229">
            <v>68</v>
          </cell>
          <cell r="K229">
            <v>382</v>
          </cell>
          <cell r="L229">
            <v>6068</v>
          </cell>
          <cell r="M229">
            <v>107</v>
          </cell>
          <cell r="N229">
            <v>10</v>
          </cell>
          <cell r="O229">
            <v>0</v>
          </cell>
          <cell r="P229">
            <v>107.1</v>
          </cell>
          <cell r="Q229" t="str">
            <v>0803</v>
          </cell>
          <cell r="R229" t="str">
            <v>36000</v>
          </cell>
          <cell r="S229" t="str">
            <v>200212</v>
          </cell>
          <cell r="T229" t="str">
            <v>PY42</v>
          </cell>
          <cell r="U229">
            <v>403.9</v>
          </cell>
          <cell r="V229" t="str">
            <v>LDB</v>
          </cell>
          <cell r="W229">
            <v>0</v>
          </cell>
          <cell r="X229" t="str">
            <v>SHR</v>
          </cell>
          <cell r="Y229">
            <v>8</v>
          </cell>
          <cell r="Z229">
            <v>8</v>
          </cell>
          <cell r="AA229" t="str">
            <v>PYP</v>
          </cell>
          <cell r="AB229" t="str">
            <v xml:space="preserve"> 0000025</v>
          </cell>
          <cell r="AC229" t="str">
            <v>PYL</v>
          </cell>
          <cell r="AD229" t="str">
            <v>004399</v>
          </cell>
          <cell r="AE229" t="str">
            <v>EMP</v>
          </cell>
          <cell r="AF229" t="str">
            <v>40663</v>
          </cell>
          <cell r="AG229" t="str">
            <v>JUL</v>
          </cell>
          <cell r="AH229" t="str">
            <v xml:space="preserve"> 000.00</v>
          </cell>
          <cell r="AI229" t="str">
            <v>BCH</v>
          </cell>
          <cell r="AJ229" t="str">
            <v>500</v>
          </cell>
          <cell r="AK229" t="str">
            <v>CLS</v>
          </cell>
          <cell r="AL229" t="str">
            <v>1RB8</v>
          </cell>
          <cell r="AM229" t="str">
            <v>DTA</v>
          </cell>
          <cell r="AN229" t="str">
            <v xml:space="preserve"> 00000000000.00</v>
          </cell>
          <cell r="AO229" t="str">
            <v>DTH</v>
          </cell>
          <cell r="AP229" t="str">
            <v xml:space="preserve"> 00000000000.00</v>
          </cell>
          <cell r="AV229" t="str">
            <v>000000000</v>
          </cell>
          <cell r="AW229" t="str">
            <v>000</v>
          </cell>
          <cell r="AX229" t="str">
            <v>00</v>
          </cell>
          <cell r="AY229" t="str">
            <v>0</v>
          </cell>
          <cell r="AZ229" t="str">
            <v>FPL Fibernet</v>
          </cell>
        </row>
        <row r="230">
          <cell r="A230" t="str">
            <v>107100</v>
          </cell>
          <cell r="B230" t="str">
            <v>0306</v>
          </cell>
          <cell r="C230" t="str">
            <v>06004</v>
          </cell>
          <cell r="D230" t="str">
            <v>0ELECT</v>
          </cell>
          <cell r="E230" t="str">
            <v>306000</v>
          </cell>
          <cell r="F230" t="str">
            <v>0662</v>
          </cell>
          <cell r="G230" t="str">
            <v>51450</v>
          </cell>
          <cell r="H230" t="str">
            <v>A</v>
          </cell>
          <cell r="I230" t="str">
            <v>00000041</v>
          </cell>
          <cell r="J230">
            <v>66</v>
          </cell>
          <cell r="K230">
            <v>306</v>
          </cell>
          <cell r="L230">
            <v>6069</v>
          </cell>
          <cell r="M230">
            <v>0</v>
          </cell>
          <cell r="N230">
            <v>0</v>
          </cell>
          <cell r="O230">
            <v>0</v>
          </cell>
          <cell r="P230">
            <v>0</v>
          </cell>
          <cell r="Q230" t="str">
            <v>0662</v>
          </cell>
          <cell r="R230" t="str">
            <v>51450</v>
          </cell>
          <cell r="S230" t="str">
            <v>200212</v>
          </cell>
          <cell r="T230" t="str">
            <v>SA01</v>
          </cell>
          <cell r="U230">
            <v>795.5</v>
          </cell>
          <cell r="W230">
            <v>0</v>
          </cell>
          <cell r="Y230">
            <v>0</v>
          </cell>
          <cell r="Z230">
            <v>1</v>
          </cell>
          <cell r="AA230" t="str">
            <v>BCH</v>
          </cell>
          <cell r="AB230" t="str">
            <v>450002350</v>
          </cell>
          <cell r="AC230" t="str">
            <v>PO#</v>
          </cell>
          <cell r="AD230" t="str">
            <v>4500030221</v>
          </cell>
          <cell r="AE230" t="str">
            <v>S/R</v>
          </cell>
          <cell r="AF230" t="str">
            <v>NET</v>
          </cell>
          <cell r="AI230" t="str">
            <v>PYN</v>
          </cell>
          <cell r="AJ230" t="str">
            <v>W D COMMUNICATIONS INC</v>
          </cell>
          <cell r="AK230" t="str">
            <v>VND</v>
          </cell>
          <cell r="AL230" t="str">
            <v>591953252</v>
          </cell>
          <cell r="AM230" t="str">
            <v>FAC</v>
          </cell>
          <cell r="AN230" t="str">
            <v>000</v>
          </cell>
          <cell r="AQ230" t="str">
            <v>NVD</v>
          </cell>
          <cell r="AR230" t="str">
            <v>2002-12-</v>
          </cell>
          <cell r="AU230" t="str">
            <v>INVOICE# 26305      W D COMMUNICATIONS I5000003547</v>
          </cell>
          <cell r="AV230" t="str">
            <v>WF-BATCH</v>
          </cell>
          <cell r="AW230" t="str">
            <v>000</v>
          </cell>
          <cell r="AX230" t="str">
            <v>00</v>
          </cell>
          <cell r="AY230" t="str">
            <v>0</v>
          </cell>
          <cell r="AZ230" t="str">
            <v>FPL Fibernet</v>
          </cell>
        </row>
        <row r="231">
          <cell r="A231" t="str">
            <v>107100</v>
          </cell>
          <cell r="B231" t="str">
            <v>0306</v>
          </cell>
          <cell r="C231" t="str">
            <v>06004</v>
          </cell>
          <cell r="D231" t="str">
            <v>0FIBER</v>
          </cell>
          <cell r="E231" t="str">
            <v>306000</v>
          </cell>
          <cell r="F231" t="str">
            <v>0662</v>
          </cell>
          <cell r="G231" t="str">
            <v>51450</v>
          </cell>
          <cell r="H231" t="str">
            <v>A</v>
          </cell>
          <cell r="I231" t="str">
            <v>00000041</v>
          </cell>
          <cell r="J231">
            <v>63</v>
          </cell>
          <cell r="K231">
            <v>306</v>
          </cell>
          <cell r="L231">
            <v>6069</v>
          </cell>
          <cell r="M231">
            <v>0</v>
          </cell>
          <cell r="N231">
            <v>0</v>
          </cell>
          <cell r="O231">
            <v>0</v>
          </cell>
          <cell r="P231">
            <v>0</v>
          </cell>
          <cell r="Q231" t="str">
            <v>0662</v>
          </cell>
          <cell r="R231" t="str">
            <v>51450</v>
          </cell>
          <cell r="S231" t="str">
            <v>200212</v>
          </cell>
          <cell r="T231" t="str">
            <v>SA01</v>
          </cell>
          <cell r="U231">
            <v>598.5</v>
          </cell>
          <cell r="W231">
            <v>0</v>
          </cell>
          <cell r="Y231">
            <v>0</v>
          </cell>
          <cell r="Z231">
            <v>1</v>
          </cell>
          <cell r="AA231" t="str">
            <v>BCH</v>
          </cell>
          <cell r="AB231" t="str">
            <v>450002339</v>
          </cell>
          <cell r="AC231" t="str">
            <v>PO#</v>
          </cell>
          <cell r="AD231" t="str">
            <v>4500030221</v>
          </cell>
          <cell r="AE231" t="str">
            <v>S/R</v>
          </cell>
          <cell r="AF231" t="str">
            <v>NET</v>
          </cell>
          <cell r="AI231" t="str">
            <v>PYN</v>
          </cell>
          <cell r="AJ231" t="str">
            <v>W D COMMUNICATIONS INC</v>
          </cell>
          <cell r="AK231" t="str">
            <v>VND</v>
          </cell>
          <cell r="AL231" t="str">
            <v>591953252</v>
          </cell>
          <cell r="AM231" t="str">
            <v>FAC</v>
          </cell>
          <cell r="AN231" t="str">
            <v>000</v>
          </cell>
          <cell r="AQ231" t="str">
            <v>NVD</v>
          </cell>
          <cell r="AR231" t="str">
            <v>2002-12-</v>
          </cell>
          <cell r="AU231" t="str">
            <v>INVOICE# 26688      W D COMMUNICATIONS I5000003486</v>
          </cell>
          <cell r="AV231" t="str">
            <v>WF-BATCH</v>
          </cell>
          <cell r="AW231" t="str">
            <v>000</v>
          </cell>
          <cell r="AX231" t="str">
            <v>00</v>
          </cell>
          <cell r="AY231" t="str">
            <v>0</v>
          </cell>
          <cell r="AZ231" t="str">
            <v>FPL Fibernet</v>
          </cell>
        </row>
        <row r="232">
          <cell r="A232" t="str">
            <v>107100</v>
          </cell>
          <cell r="B232" t="str">
            <v>0306</v>
          </cell>
          <cell r="C232" t="str">
            <v>06004</v>
          </cell>
          <cell r="D232" t="str">
            <v>0FIBER</v>
          </cell>
          <cell r="E232" t="str">
            <v>306000</v>
          </cell>
          <cell r="F232" t="str">
            <v>0662</v>
          </cell>
          <cell r="G232" t="str">
            <v>51450</v>
          </cell>
          <cell r="H232" t="str">
            <v>A</v>
          </cell>
          <cell r="I232" t="str">
            <v>00000041</v>
          </cell>
          <cell r="J232">
            <v>63</v>
          </cell>
          <cell r="K232">
            <v>306</v>
          </cell>
          <cell r="L232">
            <v>6069</v>
          </cell>
          <cell r="M232">
            <v>0</v>
          </cell>
          <cell r="N232">
            <v>0</v>
          </cell>
          <cell r="O232">
            <v>0</v>
          </cell>
          <cell r="P232">
            <v>0</v>
          </cell>
          <cell r="Q232" t="str">
            <v>0662</v>
          </cell>
          <cell r="R232" t="str">
            <v>51450</v>
          </cell>
          <cell r="S232" t="str">
            <v>200212</v>
          </cell>
          <cell r="T232" t="str">
            <v>SA01</v>
          </cell>
          <cell r="U232">
            <v>795</v>
          </cell>
          <cell r="W232">
            <v>0</v>
          </cell>
          <cell r="Y232">
            <v>0</v>
          </cell>
          <cell r="Z232">
            <v>1</v>
          </cell>
          <cell r="AA232" t="str">
            <v>BCH</v>
          </cell>
          <cell r="AB232" t="str">
            <v>450002339</v>
          </cell>
          <cell r="AC232" t="str">
            <v>PO#</v>
          </cell>
          <cell r="AD232" t="str">
            <v>4500030221</v>
          </cell>
          <cell r="AE232" t="str">
            <v>S/R</v>
          </cell>
          <cell r="AF232" t="str">
            <v>NET</v>
          </cell>
          <cell r="AI232" t="str">
            <v>PYN</v>
          </cell>
          <cell r="AJ232" t="str">
            <v>W D COMMUNICATIONS INC</v>
          </cell>
          <cell r="AK232" t="str">
            <v>VND</v>
          </cell>
          <cell r="AL232" t="str">
            <v>591953252</v>
          </cell>
          <cell r="AM232" t="str">
            <v>FAC</v>
          </cell>
          <cell r="AN232" t="str">
            <v>000</v>
          </cell>
          <cell r="AQ232" t="str">
            <v>NVD</v>
          </cell>
          <cell r="AR232" t="str">
            <v>2002-12-</v>
          </cell>
          <cell r="AU232" t="str">
            <v>INVOICE# 26703      W D COMMUNICATIONS I5000003490</v>
          </cell>
          <cell r="AV232" t="str">
            <v>WF-BATCH</v>
          </cell>
          <cell r="AW232" t="str">
            <v>000</v>
          </cell>
          <cell r="AX232" t="str">
            <v>00</v>
          </cell>
          <cell r="AY232" t="str">
            <v>0</v>
          </cell>
          <cell r="AZ232" t="str">
            <v>FPL Fibernet</v>
          </cell>
        </row>
        <row r="233">
          <cell r="A233" t="str">
            <v>107100</v>
          </cell>
          <cell r="B233" t="str">
            <v>0306</v>
          </cell>
          <cell r="C233" t="str">
            <v>06004</v>
          </cell>
          <cell r="D233" t="str">
            <v>0FIBER</v>
          </cell>
          <cell r="E233" t="str">
            <v>306000</v>
          </cell>
          <cell r="F233" t="str">
            <v>0662</v>
          </cell>
          <cell r="G233" t="str">
            <v>51450</v>
          </cell>
          <cell r="H233" t="str">
            <v>A</v>
          </cell>
          <cell r="I233" t="str">
            <v>00000041</v>
          </cell>
          <cell r="J233">
            <v>63</v>
          </cell>
          <cell r="K233">
            <v>306</v>
          </cell>
          <cell r="L233">
            <v>6069</v>
          </cell>
          <cell r="M233">
            <v>0</v>
          </cell>
          <cell r="N233">
            <v>0</v>
          </cell>
          <cell r="O233">
            <v>0</v>
          </cell>
          <cell r="P233">
            <v>0</v>
          </cell>
          <cell r="Q233" t="str">
            <v>0662</v>
          </cell>
          <cell r="R233" t="str">
            <v>51450</v>
          </cell>
          <cell r="S233" t="str">
            <v>200212</v>
          </cell>
          <cell r="T233" t="str">
            <v>SA01</v>
          </cell>
          <cell r="U233">
            <v>2476.5</v>
          </cell>
          <cell r="W233">
            <v>0</v>
          </cell>
          <cell r="Y233">
            <v>0</v>
          </cell>
          <cell r="Z233">
            <v>1</v>
          </cell>
          <cell r="AA233" t="str">
            <v>BCH</v>
          </cell>
          <cell r="AB233" t="str">
            <v>450002350</v>
          </cell>
          <cell r="AC233" t="str">
            <v>PO#</v>
          </cell>
          <cell r="AD233" t="str">
            <v>4500030221</v>
          </cell>
          <cell r="AE233" t="str">
            <v>S/R</v>
          </cell>
          <cell r="AF233" t="str">
            <v>NET</v>
          </cell>
          <cell r="AI233" t="str">
            <v>PYN</v>
          </cell>
          <cell r="AJ233" t="str">
            <v>W D COMMUNICATIONS INC</v>
          </cell>
          <cell r="AK233" t="str">
            <v>VND</v>
          </cell>
          <cell r="AL233" t="str">
            <v>591953252</v>
          </cell>
          <cell r="AM233" t="str">
            <v>FAC</v>
          </cell>
          <cell r="AN233" t="str">
            <v>000</v>
          </cell>
          <cell r="AQ233" t="str">
            <v>NVD</v>
          </cell>
          <cell r="AR233" t="str">
            <v>2002-12-</v>
          </cell>
          <cell r="AU233" t="str">
            <v>INVOICE# 26347      W D COMMUNICATIONS I5000003561</v>
          </cell>
          <cell r="AV233" t="str">
            <v>WF-BATCH</v>
          </cell>
          <cell r="AW233" t="str">
            <v>000</v>
          </cell>
          <cell r="AX233" t="str">
            <v>00</v>
          </cell>
          <cell r="AY233" t="str">
            <v>0</v>
          </cell>
          <cell r="AZ233" t="str">
            <v>FPL Fibernet</v>
          </cell>
        </row>
        <row r="234">
          <cell r="A234" t="str">
            <v>107100</v>
          </cell>
          <cell r="B234" t="str">
            <v>0306</v>
          </cell>
          <cell r="C234" t="str">
            <v>06004</v>
          </cell>
          <cell r="D234" t="str">
            <v>0FIBER</v>
          </cell>
          <cell r="E234" t="str">
            <v>306000</v>
          </cell>
          <cell r="F234" t="str">
            <v>0790</v>
          </cell>
          <cell r="G234" t="str">
            <v>65000</v>
          </cell>
          <cell r="H234" t="str">
            <v>A</v>
          </cell>
          <cell r="I234" t="str">
            <v>00000041</v>
          </cell>
          <cell r="J234">
            <v>9</v>
          </cell>
          <cell r="K234">
            <v>306</v>
          </cell>
          <cell r="L234">
            <v>6069</v>
          </cell>
          <cell r="M234">
            <v>0</v>
          </cell>
          <cell r="N234">
            <v>0</v>
          </cell>
          <cell r="O234">
            <v>0</v>
          </cell>
          <cell r="P234">
            <v>0</v>
          </cell>
          <cell r="Q234" t="str">
            <v>0790</v>
          </cell>
          <cell r="R234" t="str">
            <v>65000</v>
          </cell>
          <cell r="S234" t="str">
            <v>200212</v>
          </cell>
          <cell r="T234" t="str">
            <v>CA01</v>
          </cell>
          <cell r="U234">
            <v>-6076.9</v>
          </cell>
          <cell r="V234" t="str">
            <v>LDB</v>
          </cell>
          <cell r="W234">
            <v>0</v>
          </cell>
          <cell r="Y234">
            <v>0</v>
          </cell>
          <cell r="Z234">
            <v>0</v>
          </cell>
          <cell r="AA234" t="str">
            <v>BCH</v>
          </cell>
          <cell r="AB234" t="str">
            <v>0023</v>
          </cell>
          <cell r="AC234" t="str">
            <v>WKS</v>
          </cell>
          <cell r="AE234" t="str">
            <v>JV#</v>
          </cell>
          <cell r="AF234" t="str">
            <v>1232</v>
          </cell>
          <cell r="AG234" t="str">
            <v>FRN</v>
          </cell>
          <cell r="AH234" t="str">
            <v>6069</v>
          </cell>
          <cell r="AI234" t="str">
            <v>RP#</v>
          </cell>
          <cell r="AJ234" t="str">
            <v>000</v>
          </cell>
          <cell r="AK234" t="str">
            <v>CTL</v>
          </cell>
          <cell r="AM234" t="str">
            <v>RF#</v>
          </cell>
          <cell r="AU234" t="str">
            <v>TO PLACE IN SERVICE</v>
          </cell>
          <cell r="AZ234" t="str">
            <v>FPL Fibernet</v>
          </cell>
        </row>
        <row r="235">
          <cell r="A235" t="str">
            <v>107100</v>
          </cell>
          <cell r="B235" t="str">
            <v>0306</v>
          </cell>
          <cell r="C235" t="str">
            <v>06004</v>
          </cell>
          <cell r="D235" t="str">
            <v>0FIBER</v>
          </cell>
          <cell r="E235" t="str">
            <v>306000</v>
          </cell>
          <cell r="F235" t="str">
            <v>0790</v>
          </cell>
          <cell r="G235" t="str">
            <v>65000</v>
          </cell>
          <cell r="H235" t="str">
            <v>A</v>
          </cell>
          <cell r="I235" t="str">
            <v>00000041</v>
          </cell>
          <cell r="J235">
            <v>9</v>
          </cell>
          <cell r="K235">
            <v>306</v>
          </cell>
          <cell r="L235">
            <v>6070</v>
          </cell>
          <cell r="M235">
            <v>0</v>
          </cell>
          <cell r="N235">
            <v>0</v>
          </cell>
          <cell r="O235">
            <v>0</v>
          </cell>
          <cell r="P235">
            <v>0</v>
          </cell>
          <cell r="Q235" t="str">
            <v>0790</v>
          </cell>
          <cell r="R235" t="str">
            <v>65000</v>
          </cell>
          <cell r="S235" t="str">
            <v>200212</v>
          </cell>
          <cell r="T235" t="str">
            <v>CA01</v>
          </cell>
          <cell r="U235">
            <v>-816.1</v>
          </cell>
          <cell r="V235" t="str">
            <v>LDB</v>
          </cell>
          <cell r="W235">
            <v>0</v>
          </cell>
          <cell r="Y235">
            <v>0</v>
          </cell>
          <cell r="Z235">
            <v>0</v>
          </cell>
          <cell r="AA235" t="str">
            <v>BCH</v>
          </cell>
          <cell r="AB235" t="str">
            <v>0023</v>
          </cell>
          <cell r="AC235" t="str">
            <v>WKS</v>
          </cell>
          <cell r="AE235" t="str">
            <v>JV#</v>
          </cell>
          <cell r="AF235" t="str">
            <v>1232</v>
          </cell>
          <cell r="AG235" t="str">
            <v>FRN</v>
          </cell>
          <cell r="AH235" t="str">
            <v>6070</v>
          </cell>
          <cell r="AI235" t="str">
            <v>RP#</v>
          </cell>
          <cell r="AJ235" t="str">
            <v>000</v>
          </cell>
          <cell r="AK235" t="str">
            <v>CTL</v>
          </cell>
          <cell r="AM235" t="str">
            <v>RF#</v>
          </cell>
          <cell r="AU235" t="str">
            <v>TO PLACE IN SERVICE</v>
          </cell>
          <cell r="AZ235" t="str">
            <v>FPL Fibernet</v>
          </cell>
        </row>
        <row r="236">
          <cell r="A236" t="str">
            <v>107100</v>
          </cell>
          <cell r="B236" t="str">
            <v>0306</v>
          </cell>
          <cell r="C236" t="str">
            <v>06004</v>
          </cell>
          <cell r="D236" t="str">
            <v>0FIBER</v>
          </cell>
          <cell r="E236" t="str">
            <v>306000</v>
          </cell>
          <cell r="F236" t="str">
            <v>0790</v>
          </cell>
          <cell r="G236" t="str">
            <v>65000</v>
          </cell>
          <cell r="H236" t="str">
            <v>A</v>
          </cell>
          <cell r="I236" t="str">
            <v>00000041</v>
          </cell>
          <cell r="J236">
            <v>9</v>
          </cell>
          <cell r="K236">
            <v>306</v>
          </cell>
          <cell r="L236">
            <v>6072</v>
          </cell>
          <cell r="M236">
            <v>0</v>
          </cell>
          <cell r="N236">
            <v>0</v>
          </cell>
          <cell r="O236">
            <v>0</v>
          </cell>
          <cell r="P236">
            <v>0</v>
          </cell>
          <cell r="Q236" t="str">
            <v>0790</v>
          </cell>
          <cell r="R236" t="str">
            <v>65000</v>
          </cell>
          <cell r="S236" t="str">
            <v>200212</v>
          </cell>
          <cell r="T236" t="str">
            <v>CA01</v>
          </cell>
          <cell r="U236">
            <v>-7130.96</v>
          </cell>
          <cell r="V236" t="str">
            <v>LDB</v>
          </cell>
          <cell r="W236">
            <v>0</v>
          </cell>
          <cell r="Y236">
            <v>0</v>
          </cell>
          <cell r="Z236">
            <v>0</v>
          </cell>
          <cell r="AA236" t="str">
            <v>BCH</v>
          </cell>
          <cell r="AB236" t="str">
            <v>0023</v>
          </cell>
          <cell r="AC236" t="str">
            <v>WKS</v>
          </cell>
          <cell r="AE236" t="str">
            <v>JV#</v>
          </cell>
          <cell r="AF236" t="str">
            <v>1232</v>
          </cell>
          <cell r="AG236" t="str">
            <v>FRN</v>
          </cell>
          <cell r="AH236" t="str">
            <v>6072</v>
          </cell>
          <cell r="AI236" t="str">
            <v>RP#</v>
          </cell>
          <cell r="AJ236" t="str">
            <v>000</v>
          </cell>
          <cell r="AK236" t="str">
            <v>CTL</v>
          </cell>
          <cell r="AM236" t="str">
            <v>RF#</v>
          </cell>
          <cell r="AU236" t="str">
            <v>TO PLACE IN SERVICE</v>
          </cell>
          <cell r="AZ236" t="str">
            <v>FPL Fibernet</v>
          </cell>
        </row>
        <row r="237">
          <cell r="A237" t="str">
            <v>107100</v>
          </cell>
          <cell r="B237" t="str">
            <v>0306</v>
          </cell>
          <cell r="C237" t="str">
            <v>06004</v>
          </cell>
          <cell r="D237" t="str">
            <v>0FIBER</v>
          </cell>
          <cell r="E237" t="str">
            <v>306000</v>
          </cell>
          <cell r="F237" t="str">
            <v>0790</v>
          </cell>
          <cell r="G237" t="str">
            <v>65000</v>
          </cell>
          <cell r="H237" t="str">
            <v>A</v>
          </cell>
          <cell r="I237" t="str">
            <v>00000041</v>
          </cell>
          <cell r="J237">
            <v>63</v>
          </cell>
          <cell r="K237">
            <v>306</v>
          </cell>
          <cell r="L237">
            <v>6072</v>
          </cell>
          <cell r="M237">
            <v>0</v>
          </cell>
          <cell r="N237">
            <v>0</v>
          </cell>
          <cell r="O237">
            <v>0</v>
          </cell>
          <cell r="P237">
            <v>0</v>
          </cell>
          <cell r="Q237" t="str">
            <v>0790</v>
          </cell>
          <cell r="R237" t="str">
            <v>65000</v>
          </cell>
          <cell r="S237" t="str">
            <v>200212</v>
          </cell>
          <cell r="T237" t="str">
            <v>CA01</v>
          </cell>
          <cell r="U237">
            <v>-111506</v>
          </cell>
          <cell r="V237" t="str">
            <v>LDB</v>
          </cell>
          <cell r="W237">
            <v>0</v>
          </cell>
          <cell r="Y237">
            <v>0</v>
          </cell>
          <cell r="Z237">
            <v>0</v>
          </cell>
          <cell r="AA237" t="str">
            <v>BCH</v>
          </cell>
          <cell r="AB237" t="str">
            <v>0003</v>
          </cell>
          <cell r="AC237" t="str">
            <v>WKS</v>
          </cell>
          <cell r="AE237" t="str">
            <v>JV#</v>
          </cell>
          <cell r="AF237" t="str">
            <v>1232</v>
          </cell>
          <cell r="AG237" t="str">
            <v>FRN</v>
          </cell>
          <cell r="AH237" t="str">
            <v>6072</v>
          </cell>
          <cell r="AI237" t="str">
            <v>RP#</v>
          </cell>
          <cell r="AJ237" t="str">
            <v>000</v>
          </cell>
          <cell r="AK237" t="str">
            <v>CTL</v>
          </cell>
          <cell r="AM237" t="str">
            <v>RF#</v>
          </cell>
          <cell r="AU237" t="str">
            <v>AC-REV ACCRUAL OF OCT 02 CAPITA</v>
          </cell>
          <cell r="AZ237" t="str">
            <v>FPL Fibernet</v>
          </cell>
        </row>
        <row r="238">
          <cell r="A238" t="str">
            <v>107100</v>
          </cell>
          <cell r="B238" t="str">
            <v>0306</v>
          </cell>
          <cell r="C238" t="str">
            <v>06001</v>
          </cell>
          <cell r="D238" t="str">
            <v>0ELECT</v>
          </cell>
          <cell r="E238" t="str">
            <v>306000</v>
          </cell>
          <cell r="F238" t="str">
            <v>0790</v>
          </cell>
          <cell r="G238" t="str">
            <v>65000</v>
          </cell>
          <cell r="H238" t="str">
            <v>A</v>
          </cell>
          <cell r="I238" t="str">
            <v>00000041</v>
          </cell>
          <cell r="J238">
            <v>70</v>
          </cell>
          <cell r="K238">
            <v>306</v>
          </cell>
          <cell r="L238">
            <v>6073</v>
          </cell>
          <cell r="M238">
            <v>0</v>
          </cell>
          <cell r="N238">
            <v>0</v>
          </cell>
          <cell r="O238">
            <v>0</v>
          </cell>
          <cell r="P238">
            <v>0</v>
          </cell>
          <cell r="Q238" t="str">
            <v>0790</v>
          </cell>
          <cell r="R238" t="str">
            <v>65000</v>
          </cell>
          <cell r="S238" t="str">
            <v>200212</v>
          </cell>
          <cell r="T238" t="str">
            <v>CA01</v>
          </cell>
          <cell r="U238">
            <v>-3326.25</v>
          </cell>
          <cell r="V238" t="str">
            <v>LDB</v>
          </cell>
          <cell r="W238">
            <v>0</v>
          </cell>
          <cell r="Y238">
            <v>0</v>
          </cell>
          <cell r="Z238">
            <v>0</v>
          </cell>
          <cell r="AA238" t="str">
            <v>BCH</v>
          </cell>
          <cell r="AB238" t="str">
            <v>0023</v>
          </cell>
          <cell r="AC238" t="str">
            <v>WKS</v>
          </cell>
          <cell r="AE238" t="str">
            <v>JV#</v>
          </cell>
          <cell r="AF238" t="str">
            <v>1232</v>
          </cell>
          <cell r="AG238" t="str">
            <v>FRN</v>
          </cell>
          <cell r="AH238" t="str">
            <v>6073</v>
          </cell>
          <cell r="AI238" t="str">
            <v>RP#</v>
          </cell>
          <cell r="AJ238" t="str">
            <v>000</v>
          </cell>
          <cell r="AK238" t="str">
            <v>CTL</v>
          </cell>
          <cell r="AM238" t="str">
            <v>RF#</v>
          </cell>
          <cell r="AU238" t="str">
            <v>TO PLACE IN SERVICE</v>
          </cell>
          <cell r="AZ238" t="str">
            <v>FPL Fibernet</v>
          </cell>
        </row>
        <row r="239">
          <cell r="A239" t="str">
            <v>107100</v>
          </cell>
          <cell r="B239" t="str">
            <v>0306</v>
          </cell>
          <cell r="C239" t="str">
            <v>06001</v>
          </cell>
          <cell r="D239" t="str">
            <v>0ELECT</v>
          </cell>
          <cell r="E239" t="str">
            <v>306000</v>
          </cell>
          <cell r="F239" t="str">
            <v>0813</v>
          </cell>
          <cell r="G239" t="str">
            <v>51450</v>
          </cell>
          <cell r="H239" t="str">
            <v>A</v>
          </cell>
          <cell r="I239" t="str">
            <v>00000041</v>
          </cell>
          <cell r="J239">
            <v>66</v>
          </cell>
          <cell r="K239">
            <v>306</v>
          </cell>
          <cell r="L239">
            <v>6073</v>
          </cell>
          <cell r="M239">
            <v>0</v>
          </cell>
          <cell r="N239">
            <v>0</v>
          </cell>
          <cell r="O239">
            <v>0</v>
          </cell>
          <cell r="P239">
            <v>0</v>
          </cell>
          <cell r="Q239" t="str">
            <v>0813</v>
          </cell>
          <cell r="R239" t="str">
            <v>51450</v>
          </cell>
          <cell r="S239" t="str">
            <v>200212</v>
          </cell>
          <cell r="T239" t="str">
            <v>SA01</v>
          </cell>
          <cell r="U239">
            <v>257464.02</v>
          </cell>
          <cell r="W239">
            <v>0</v>
          </cell>
          <cell r="Y239">
            <v>0</v>
          </cell>
          <cell r="Z239">
            <v>1</v>
          </cell>
          <cell r="AA239" t="str">
            <v>BCH</v>
          </cell>
          <cell r="AB239" t="str">
            <v>450002354</v>
          </cell>
          <cell r="AC239" t="str">
            <v>PO#</v>
          </cell>
          <cell r="AD239" t="str">
            <v>4500005203</v>
          </cell>
          <cell r="AE239" t="str">
            <v>S/R</v>
          </cell>
          <cell r="AF239" t="str">
            <v>NET</v>
          </cell>
          <cell r="AI239" t="str">
            <v>PYN</v>
          </cell>
          <cell r="AJ239" t="str">
            <v>NORTEL NETWORKS USA INC</v>
          </cell>
          <cell r="AK239" t="str">
            <v>VND</v>
          </cell>
          <cell r="AL239" t="str">
            <v>770427791</v>
          </cell>
          <cell r="AM239" t="str">
            <v>FAC</v>
          </cell>
          <cell r="AN239" t="str">
            <v>000</v>
          </cell>
          <cell r="AQ239" t="str">
            <v>NVD</v>
          </cell>
          <cell r="AR239" t="str">
            <v>2002-12-</v>
          </cell>
          <cell r="AU239" t="str">
            <v>INVOICE# 40205142   NORTEL NETWORKS USA 5000003666</v>
          </cell>
          <cell r="AV239" t="str">
            <v>WF-BATCH</v>
          </cell>
          <cell r="AW239" t="str">
            <v>000</v>
          </cell>
          <cell r="AX239" t="str">
            <v>00</v>
          </cell>
          <cell r="AY239" t="str">
            <v>0</v>
          </cell>
          <cell r="AZ239" t="str">
            <v>FPL Fibernet</v>
          </cell>
        </row>
        <row r="240">
          <cell r="A240" t="str">
            <v>107100</v>
          </cell>
          <cell r="B240" t="str">
            <v>0306</v>
          </cell>
          <cell r="C240" t="str">
            <v>06001</v>
          </cell>
          <cell r="D240" t="str">
            <v>0FIBER</v>
          </cell>
          <cell r="E240" t="str">
            <v>306000</v>
          </cell>
          <cell r="F240" t="str">
            <v>0790</v>
          </cell>
          <cell r="G240" t="str">
            <v>65000</v>
          </cell>
          <cell r="H240" t="str">
            <v>A</v>
          </cell>
          <cell r="I240" t="str">
            <v>00000041</v>
          </cell>
          <cell r="J240">
            <v>63</v>
          </cell>
          <cell r="K240">
            <v>306</v>
          </cell>
          <cell r="L240">
            <v>6073</v>
          </cell>
          <cell r="M240">
            <v>0</v>
          </cell>
          <cell r="N240">
            <v>0</v>
          </cell>
          <cell r="O240">
            <v>0</v>
          </cell>
          <cell r="P240">
            <v>0</v>
          </cell>
          <cell r="Q240" t="str">
            <v>0790</v>
          </cell>
          <cell r="R240" t="str">
            <v>65000</v>
          </cell>
          <cell r="S240" t="str">
            <v>200212</v>
          </cell>
          <cell r="T240" t="str">
            <v>CA01</v>
          </cell>
          <cell r="U240">
            <v>-24629</v>
          </cell>
          <cell r="V240" t="str">
            <v>LDB</v>
          </cell>
          <cell r="W240">
            <v>0</v>
          </cell>
          <cell r="Y240">
            <v>0</v>
          </cell>
          <cell r="Z240">
            <v>0</v>
          </cell>
          <cell r="AA240" t="str">
            <v>BCH</v>
          </cell>
          <cell r="AB240" t="str">
            <v>0003</v>
          </cell>
          <cell r="AC240" t="str">
            <v>WKS</v>
          </cell>
          <cell r="AE240" t="str">
            <v>JV#</v>
          </cell>
          <cell r="AF240" t="str">
            <v>1232</v>
          </cell>
          <cell r="AG240" t="str">
            <v>FRN</v>
          </cell>
          <cell r="AH240" t="str">
            <v>6073</v>
          </cell>
          <cell r="AI240" t="str">
            <v>RP#</v>
          </cell>
          <cell r="AJ240" t="str">
            <v>000</v>
          </cell>
          <cell r="AK240" t="str">
            <v>CTL</v>
          </cell>
          <cell r="AM240" t="str">
            <v>RF#</v>
          </cell>
          <cell r="AU240" t="str">
            <v>AC-REV ACCRUAL OF OCT 02 CAPITA</v>
          </cell>
          <cell r="AZ240" t="str">
            <v>FPL Fibernet</v>
          </cell>
        </row>
        <row r="241">
          <cell r="A241" t="str">
            <v>107100</v>
          </cell>
          <cell r="B241" t="str">
            <v>0385</v>
          </cell>
          <cell r="C241" t="str">
            <v>06001</v>
          </cell>
          <cell r="D241" t="str">
            <v>0FIBER</v>
          </cell>
          <cell r="E241" t="str">
            <v>385000</v>
          </cell>
          <cell r="F241" t="str">
            <v>0803</v>
          </cell>
          <cell r="G241" t="str">
            <v>36000</v>
          </cell>
          <cell r="H241" t="str">
            <v>A</v>
          </cell>
          <cell r="I241" t="str">
            <v>00000041</v>
          </cell>
          <cell r="J241">
            <v>60</v>
          </cell>
          <cell r="K241">
            <v>385</v>
          </cell>
          <cell r="L241">
            <v>6073</v>
          </cell>
          <cell r="M241">
            <v>107</v>
          </cell>
          <cell r="N241">
            <v>10</v>
          </cell>
          <cell r="O241">
            <v>0</v>
          </cell>
          <cell r="P241">
            <v>107.1</v>
          </cell>
          <cell r="Q241" t="str">
            <v>0803</v>
          </cell>
          <cell r="R241" t="str">
            <v>36000</v>
          </cell>
          <cell r="S241" t="str">
            <v>200212</v>
          </cell>
          <cell r="T241" t="str">
            <v>PY42</v>
          </cell>
          <cell r="U241">
            <v>571.6</v>
          </cell>
          <cell r="V241" t="str">
            <v>LDB</v>
          </cell>
          <cell r="W241">
            <v>0</v>
          </cell>
          <cell r="X241" t="str">
            <v>SHR</v>
          </cell>
          <cell r="Y241">
            <v>16</v>
          </cell>
          <cell r="Z241">
            <v>16</v>
          </cell>
          <cell r="AA241" t="str">
            <v>PYP</v>
          </cell>
          <cell r="AB241" t="str">
            <v xml:space="preserve"> 0000026</v>
          </cell>
          <cell r="AC241" t="str">
            <v>PYL</v>
          </cell>
          <cell r="AD241" t="str">
            <v>004366</v>
          </cell>
          <cell r="AE241" t="str">
            <v>EMP</v>
          </cell>
          <cell r="AF241" t="str">
            <v>97355</v>
          </cell>
          <cell r="AG241" t="str">
            <v>JUL</v>
          </cell>
          <cell r="AH241" t="str">
            <v xml:space="preserve"> 000.00</v>
          </cell>
          <cell r="AI241" t="str">
            <v>BCH</v>
          </cell>
          <cell r="AJ241" t="str">
            <v>500</v>
          </cell>
          <cell r="AK241" t="str">
            <v>CLS</v>
          </cell>
          <cell r="AL241" t="str">
            <v>R431</v>
          </cell>
          <cell r="AM241" t="str">
            <v>DTA</v>
          </cell>
          <cell r="AN241" t="str">
            <v xml:space="preserve"> 00000000000.00</v>
          </cell>
          <cell r="AO241" t="str">
            <v>DTH</v>
          </cell>
          <cell r="AP241" t="str">
            <v xml:space="preserve"> 00000000000.00</v>
          </cell>
          <cell r="AV241" t="str">
            <v>000000000</v>
          </cell>
          <cell r="AW241" t="str">
            <v>000</v>
          </cell>
          <cell r="AX241" t="str">
            <v>00</v>
          </cell>
          <cell r="AY241" t="str">
            <v>0</v>
          </cell>
          <cell r="AZ241" t="str">
            <v>FPL Fibernet</v>
          </cell>
        </row>
        <row r="242">
          <cell r="A242" t="str">
            <v>107100</v>
          </cell>
          <cell r="B242" t="str">
            <v>0306</v>
          </cell>
          <cell r="C242" t="str">
            <v>06001</v>
          </cell>
          <cell r="D242" t="str">
            <v>0FIBER</v>
          </cell>
          <cell r="E242" t="str">
            <v>306000</v>
          </cell>
          <cell r="F242" t="str">
            <v>0790</v>
          </cell>
          <cell r="G242" t="str">
            <v>65000</v>
          </cell>
          <cell r="H242" t="str">
            <v>A</v>
          </cell>
          <cell r="I242" t="str">
            <v>00000041</v>
          </cell>
          <cell r="J242">
            <v>9</v>
          </cell>
          <cell r="K242">
            <v>306</v>
          </cell>
          <cell r="L242">
            <v>6074</v>
          </cell>
          <cell r="M242">
            <v>0</v>
          </cell>
          <cell r="N242">
            <v>0</v>
          </cell>
          <cell r="O242">
            <v>0</v>
          </cell>
          <cell r="P242">
            <v>0</v>
          </cell>
          <cell r="Q242" t="str">
            <v>0790</v>
          </cell>
          <cell r="R242" t="str">
            <v>65000</v>
          </cell>
          <cell r="S242" t="str">
            <v>200212</v>
          </cell>
          <cell r="T242" t="str">
            <v>CA01</v>
          </cell>
          <cell r="U242">
            <v>66412.19</v>
          </cell>
          <cell r="V242" t="str">
            <v>LDB</v>
          </cell>
          <cell r="W242">
            <v>0</v>
          </cell>
          <cell r="Y242">
            <v>0</v>
          </cell>
          <cell r="Z242">
            <v>0</v>
          </cell>
          <cell r="AA242" t="str">
            <v>BCH</v>
          </cell>
          <cell r="AB242" t="str">
            <v>0023</v>
          </cell>
          <cell r="AC242" t="str">
            <v>WKS</v>
          </cell>
          <cell r="AE242" t="str">
            <v>JV#</v>
          </cell>
          <cell r="AF242" t="str">
            <v>1232</v>
          </cell>
          <cell r="AG242" t="str">
            <v>FRN</v>
          </cell>
          <cell r="AH242" t="str">
            <v>6074</v>
          </cell>
          <cell r="AI242" t="str">
            <v>RP#</v>
          </cell>
          <cell r="AJ242" t="str">
            <v>000</v>
          </cell>
          <cell r="AK242" t="str">
            <v>CTL</v>
          </cell>
          <cell r="AM242" t="str">
            <v>RF#</v>
          </cell>
          <cell r="AU242" t="str">
            <v>TO PLACE IN SERVICE</v>
          </cell>
          <cell r="AZ242" t="str">
            <v>FPL Fibernet</v>
          </cell>
        </row>
        <row r="243">
          <cell r="A243" t="str">
            <v>107100</v>
          </cell>
          <cell r="B243" t="str">
            <v>0306</v>
          </cell>
          <cell r="C243" t="str">
            <v>06075</v>
          </cell>
          <cell r="D243" t="str">
            <v>0ELECT</v>
          </cell>
          <cell r="E243" t="str">
            <v>306000</v>
          </cell>
          <cell r="F243" t="str">
            <v>0790</v>
          </cell>
          <cell r="G243" t="str">
            <v>65000</v>
          </cell>
          <cell r="H243" t="str">
            <v>A</v>
          </cell>
          <cell r="I243" t="str">
            <v>00000041</v>
          </cell>
          <cell r="J243">
            <v>70</v>
          </cell>
          <cell r="K243">
            <v>306</v>
          </cell>
          <cell r="L243">
            <v>6075</v>
          </cell>
          <cell r="M243">
            <v>0</v>
          </cell>
          <cell r="N243">
            <v>0</v>
          </cell>
          <cell r="O243">
            <v>0</v>
          </cell>
          <cell r="P243">
            <v>0</v>
          </cell>
          <cell r="Q243" t="str">
            <v>0790</v>
          </cell>
          <cell r="R243" t="str">
            <v>65000</v>
          </cell>
          <cell r="S243" t="str">
            <v>200212</v>
          </cell>
          <cell r="T243" t="str">
            <v>CA01</v>
          </cell>
          <cell r="U243">
            <v>-257587.01</v>
          </cell>
          <cell r="V243" t="str">
            <v>LDB</v>
          </cell>
          <cell r="W243">
            <v>0</v>
          </cell>
          <cell r="Y243">
            <v>0</v>
          </cell>
          <cell r="Z243">
            <v>0</v>
          </cell>
          <cell r="AA243" t="str">
            <v>BCH</v>
          </cell>
          <cell r="AB243" t="str">
            <v>0023</v>
          </cell>
          <cell r="AC243" t="str">
            <v>WKS</v>
          </cell>
          <cell r="AE243" t="str">
            <v>JV#</v>
          </cell>
          <cell r="AF243" t="str">
            <v>1232</v>
          </cell>
          <cell r="AG243" t="str">
            <v>FRN</v>
          </cell>
          <cell r="AH243" t="str">
            <v>6075</v>
          </cell>
          <cell r="AI243" t="str">
            <v>RP#</v>
          </cell>
          <cell r="AJ243" t="str">
            <v>000</v>
          </cell>
          <cell r="AK243" t="str">
            <v>CTL</v>
          </cell>
          <cell r="AM243" t="str">
            <v>RF#</v>
          </cell>
          <cell r="AU243" t="str">
            <v>TO PLACE IN SERVICE</v>
          </cell>
          <cell r="AZ243" t="str">
            <v>FPL Fibernet</v>
          </cell>
        </row>
        <row r="244">
          <cell r="A244" t="str">
            <v>107100</v>
          </cell>
          <cell r="B244" t="str">
            <v>0312</v>
          </cell>
          <cell r="C244" t="str">
            <v>06076</v>
          </cell>
          <cell r="D244" t="str">
            <v>0OTHER</v>
          </cell>
          <cell r="E244" t="str">
            <v>312000</v>
          </cell>
          <cell r="F244" t="str">
            <v>0803</v>
          </cell>
          <cell r="G244" t="str">
            <v>36000</v>
          </cell>
          <cell r="H244" t="str">
            <v>A</v>
          </cell>
          <cell r="I244" t="str">
            <v>00000041</v>
          </cell>
          <cell r="J244">
            <v>68</v>
          </cell>
          <cell r="K244">
            <v>312</v>
          </cell>
          <cell r="L244">
            <v>6076</v>
          </cell>
          <cell r="M244">
            <v>107</v>
          </cell>
          <cell r="N244">
            <v>10</v>
          </cell>
          <cell r="O244">
            <v>0</v>
          </cell>
          <cell r="P244">
            <v>107.1</v>
          </cell>
          <cell r="Q244" t="str">
            <v>0803</v>
          </cell>
          <cell r="R244" t="str">
            <v>36000</v>
          </cell>
          <cell r="S244" t="str">
            <v>200212</v>
          </cell>
          <cell r="T244" t="str">
            <v>PY42</v>
          </cell>
          <cell r="U244">
            <v>403.9</v>
          </cell>
          <cell r="V244" t="str">
            <v>LDB</v>
          </cell>
          <cell r="W244">
            <v>0</v>
          </cell>
          <cell r="X244" t="str">
            <v>SHR</v>
          </cell>
          <cell r="Y244">
            <v>8</v>
          </cell>
          <cell r="Z244">
            <v>8</v>
          </cell>
          <cell r="AA244" t="str">
            <v>PYP</v>
          </cell>
          <cell r="AB244" t="str">
            <v xml:space="preserve"> 0000001</v>
          </cell>
          <cell r="AC244" t="str">
            <v>PYL</v>
          </cell>
          <cell r="AD244" t="str">
            <v>004399</v>
          </cell>
          <cell r="AE244" t="str">
            <v>EMP</v>
          </cell>
          <cell r="AF244" t="str">
            <v>40663</v>
          </cell>
          <cell r="AG244" t="str">
            <v>JUL</v>
          </cell>
          <cell r="AH244" t="str">
            <v xml:space="preserve"> 000.00</v>
          </cell>
          <cell r="AI244" t="str">
            <v>BCH</v>
          </cell>
          <cell r="AJ244" t="str">
            <v>500</v>
          </cell>
          <cell r="AK244" t="str">
            <v>CLS</v>
          </cell>
          <cell r="AL244" t="str">
            <v>1RB8</v>
          </cell>
          <cell r="AM244" t="str">
            <v>DTA</v>
          </cell>
          <cell r="AN244" t="str">
            <v xml:space="preserve"> 00000000000.00</v>
          </cell>
          <cell r="AO244" t="str">
            <v>DTH</v>
          </cell>
          <cell r="AP244" t="str">
            <v xml:space="preserve"> 00000000000.00</v>
          </cell>
          <cell r="AV244" t="str">
            <v>000000000</v>
          </cell>
          <cell r="AW244" t="str">
            <v>000</v>
          </cell>
          <cell r="AX244" t="str">
            <v>00</v>
          </cell>
          <cell r="AY244" t="str">
            <v>0</v>
          </cell>
          <cell r="AZ244" t="str">
            <v>FPL Fibernet</v>
          </cell>
        </row>
        <row r="245">
          <cell r="A245" t="str">
            <v>107100</v>
          </cell>
          <cell r="B245" t="str">
            <v>0382</v>
          </cell>
          <cell r="C245" t="str">
            <v>06076</v>
          </cell>
          <cell r="D245" t="str">
            <v>0OTHER</v>
          </cell>
          <cell r="E245" t="str">
            <v>382000</v>
          </cell>
          <cell r="F245" t="str">
            <v>0803</v>
          </cell>
          <cell r="G245" t="str">
            <v>36000</v>
          </cell>
          <cell r="H245" t="str">
            <v>A</v>
          </cell>
          <cell r="I245" t="str">
            <v>00000041</v>
          </cell>
          <cell r="J245">
            <v>68</v>
          </cell>
          <cell r="K245">
            <v>382</v>
          </cell>
          <cell r="L245">
            <v>6076</v>
          </cell>
          <cell r="M245">
            <v>107</v>
          </cell>
          <cell r="N245">
            <v>10</v>
          </cell>
          <cell r="O245">
            <v>0</v>
          </cell>
          <cell r="P245">
            <v>107.1</v>
          </cell>
          <cell r="Q245" t="str">
            <v>0803</v>
          </cell>
          <cell r="R245" t="str">
            <v>36000</v>
          </cell>
          <cell r="S245" t="str">
            <v>200212</v>
          </cell>
          <cell r="T245" t="str">
            <v>PY42</v>
          </cell>
          <cell r="U245">
            <v>201.95</v>
          </cell>
          <cell r="V245" t="str">
            <v>LDB</v>
          </cell>
          <cell r="W245">
            <v>0</v>
          </cell>
          <cell r="X245" t="str">
            <v>SHR</v>
          </cell>
          <cell r="Y245">
            <v>4</v>
          </cell>
          <cell r="Z245">
            <v>4</v>
          </cell>
          <cell r="AA245" t="str">
            <v>PYP</v>
          </cell>
          <cell r="AB245" t="str">
            <v xml:space="preserve"> 0000026</v>
          </cell>
          <cell r="AC245" t="str">
            <v>PYL</v>
          </cell>
          <cell r="AD245" t="str">
            <v>004399</v>
          </cell>
          <cell r="AE245" t="str">
            <v>EMP</v>
          </cell>
          <cell r="AF245" t="str">
            <v>40663</v>
          </cell>
          <cell r="AG245" t="str">
            <v>JUL</v>
          </cell>
          <cell r="AH245" t="str">
            <v xml:space="preserve"> 000.00</v>
          </cell>
          <cell r="AI245" t="str">
            <v>BCH</v>
          </cell>
          <cell r="AJ245" t="str">
            <v>500</v>
          </cell>
          <cell r="AK245" t="str">
            <v>CLS</v>
          </cell>
          <cell r="AL245" t="str">
            <v>1RB8</v>
          </cell>
          <cell r="AM245" t="str">
            <v>DTA</v>
          </cell>
          <cell r="AN245" t="str">
            <v xml:space="preserve"> 00000000000.00</v>
          </cell>
          <cell r="AO245" t="str">
            <v>DTH</v>
          </cell>
          <cell r="AP245" t="str">
            <v xml:space="preserve"> 00000000000.00</v>
          </cell>
          <cell r="AV245" t="str">
            <v>000000000</v>
          </cell>
          <cell r="AW245" t="str">
            <v>000</v>
          </cell>
          <cell r="AX245" t="str">
            <v>00</v>
          </cell>
          <cell r="AY245" t="str">
            <v>0</v>
          </cell>
          <cell r="AZ245" t="str">
            <v>FPL Fibernet</v>
          </cell>
        </row>
        <row r="246">
          <cell r="A246" t="str">
            <v>107100</v>
          </cell>
          <cell r="B246" t="str">
            <v>0382</v>
          </cell>
          <cell r="C246" t="str">
            <v>06076</v>
          </cell>
          <cell r="D246" t="str">
            <v>0OTHER</v>
          </cell>
          <cell r="E246" t="str">
            <v>382000</v>
          </cell>
          <cell r="F246" t="str">
            <v>0803</v>
          </cell>
          <cell r="G246" t="str">
            <v>36000</v>
          </cell>
          <cell r="H246" t="str">
            <v>A</v>
          </cell>
          <cell r="I246" t="str">
            <v>00000041</v>
          </cell>
          <cell r="J246">
            <v>68</v>
          </cell>
          <cell r="K246">
            <v>382</v>
          </cell>
          <cell r="L246">
            <v>6076</v>
          </cell>
          <cell r="M246">
            <v>107</v>
          </cell>
          <cell r="N246">
            <v>10</v>
          </cell>
          <cell r="O246">
            <v>0</v>
          </cell>
          <cell r="P246">
            <v>107.1</v>
          </cell>
          <cell r="Q246" t="str">
            <v>0803</v>
          </cell>
          <cell r="R246" t="str">
            <v>36000</v>
          </cell>
          <cell r="S246" t="str">
            <v>200212</v>
          </cell>
          <cell r="T246" t="str">
            <v>PY42</v>
          </cell>
          <cell r="U246">
            <v>1211.7</v>
          </cell>
          <cell r="V246" t="str">
            <v>LDB</v>
          </cell>
          <cell r="W246">
            <v>0</v>
          </cell>
          <cell r="X246" t="str">
            <v>SHR</v>
          </cell>
          <cell r="Y246">
            <v>24</v>
          </cell>
          <cell r="Z246">
            <v>24</v>
          </cell>
          <cell r="AA246" t="str">
            <v>PYP</v>
          </cell>
          <cell r="AB246" t="str">
            <v xml:space="preserve"> 0000025</v>
          </cell>
          <cell r="AC246" t="str">
            <v>PYL</v>
          </cell>
          <cell r="AD246" t="str">
            <v>004399</v>
          </cell>
          <cell r="AE246" t="str">
            <v>EMP</v>
          </cell>
          <cell r="AF246" t="str">
            <v>40663</v>
          </cell>
          <cell r="AG246" t="str">
            <v>JUL</v>
          </cell>
          <cell r="AH246" t="str">
            <v xml:space="preserve"> 000.00</v>
          </cell>
          <cell r="AI246" t="str">
            <v>BCH</v>
          </cell>
          <cell r="AJ246" t="str">
            <v>500</v>
          </cell>
          <cell r="AK246" t="str">
            <v>CLS</v>
          </cell>
          <cell r="AL246" t="str">
            <v>1RB8</v>
          </cell>
          <cell r="AM246" t="str">
            <v>DTA</v>
          </cell>
          <cell r="AN246" t="str">
            <v xml:space="preserve"> 00000000000.00</v>
          </cell>
          <cell r="AO246" t="str">
            <v>DTH</v>
          </cell>
          <cell r="AP246" t="str">
            <v xml:space="preserve"> 00000000000.00</v>
          </cell>
          <cell r="AV246" t="str">
            <v>000000000</v>
          </cell>
          <cell r="AW246" t="str">
            <v>000</v>
          </cell>
          <cell r="AX246" t="str">
            <v>00</v>
          </cell>
          <cell r="AY246" t="str">
            <v>0</v>
          </cell>
          <cell r="AZ246" t="str">
            <v>FPL Fibernet</v>
          </cell>
        </row>
        <row r="247">
          <cell r="A247" t="str">
            <v>107100</v>
          </cell>
          <cell r="B247" t="str">
            <v>0385</v>
          </cell>
          <cell r="C247" t="str">
            <v>06076</v>
          </cell>
          <cell r="D247" t="str">
            <v>0ELECT</v>
          </cell>
          <cell r="E247" t="str">
            <v>385000</v>
          </cell>
          <cell r="F247" t="str">
            <v>0790</v>
          </cell>
          <cell r="G247" t="str">
            <v>65000</v>
          </cell>
          <cell r="H247" t="str">
            <v>A</v>
          </cell>
          <cell r="I247" t="str">
            <v>00000041</v>
          </cell>
          <cell r="J247">
            <v>70</v>
          </cell>
          <cell r="K247">
            <v>385</v>
          </cell>
          <cell r="L247">
            <v>6076</v>
          </cell>
          <cell r="M247">
            <v>0</v>
          </cell>
          <cell r="N247">
            <v>0</v>
          </cell>
          <cell r="O247">
            <v>0</v>
          </cell>
          <cell r="P247">
            <v>0</v>
          </cell>
          <cell r="Q247" t="str">
            <v>0790</v>
          </cell>
          <cell r="R247" t="str">
            <v>65000</v>
          </cell>
          <cell r="S247" t="str">
            <v>200212</v>
          </cell>
          <cell r="T247" t="str">
            <v>CA01</v>
          </cell>
          <cell r="U247">
            <v>-21725.54</v>
          </cell>
          <cell r="V247" t="str">
            <v>LDB</v>
          </cell>
          <cell r="W247">
            <v>0</v>
          </cell>
          <cell r="Y247">
            <v>0</v>
          </cell>
          <cell r="Z247">
            <v>0</v>
          </cell>
          <cell r="AA247" t="str">
            <v>BCH</v>
          </cell>
          <cell r="AB247" t="str">
            <v>0023</v>
          </cell>
          <cell r="AC247" t="str">
            <v>WKS</v>
          </cell>
          <cell r="AE247" t="str">
            <v>JV#</v>
          </cell>
          <cell r="AF247" t="str">
            <v>1232</v>
          </cell>
          <cell r="AG247" t="str">
            <v>FRN</v>
          </cell>
          <cell r="AH247" t="str">
            <v>6076</v>
          </cell>
          <cell r="AI247" t="str">
            <v>RP#</v>
          </cell>
          <cell r="AJ247" t="str">
            <v>000</v>
          </cell>
          <cell r="AK247" t="str">
            <v>CTL</v>
          </cell>
          <cell r="AM247" t="str">
            <v>RF#</v>
          </cell>
          <cell r="AU247" t="str">
            <v>TO PLACE IN SERVICE</v>
          </cell>
          <cell r="AZ247" t="str">
            <v>FPL Fibernet</v>
          </cell>
        </row>
        <row r="248">
          <cell r="A248" t="str">
            <v>107100</v>
          </cell>
          <cell r="B248" t="str">
            <v>0385</v>
          </cell>
          <cell r="C248" t="str">
            <v>06076</v>
          </cell>
          <cell r="D248" t="str">
            <v>0FIBER</v>
          </cell>
          <cell r="E248" t="str">
            <v>385000</v>
          </cell>
          <cell r="F248" t="str">
            <v>0618</v>
          </cell>
          <cell r="G248" t="str">
            <v>65000</v>
          </cell>
          <cell r="H248" t="str">
            <v>A</v>
          </cell>
          <cell r="I248" t="str">
            <v>00000041</v>
          </cell>
          <cell r="J248">
            <v>60</v>
          </cell>
          <cell r="K248">
            <v>385</v>
          </cell>
          <cell r="L248">
            <v>6076</v>
          </cell>
          <cell r="M248">
            <v>0</v>
          </cell>
          <cell r="N248">
            <v>0</v>
          </cell>
          <cell r="O248">
            <v>0</v>
          </cell>
          <cell r="P248">
            <v>0</v>
          </cell>
          <cell r="Q248" t="str">
            <v>0618</v>
          </cell>
          <cell r="R248" t="str">
            <v>65000</v>
          </cell>
          <cell r="S248" t="str">
            <v>200212</v>
          </cell>
          <cell r="T248" t="str">
            <v>CA01</v>
          </cell>
          <cell r="U248">
            <v>225.24</v>
          </cell>
          <cell r="V248" t="str">
            <v>LDB</v>
          </cell>
          <cell r="W248">
            <v>0</v>
          </cell>
          <cell r="Y248">
            <v>0</v>
          </cell>
          <cell r="Z248">
            <v>0</v>
          </cell>
          <cell r="AA248" t="str">
            <v>BCH</v>
          </cell>
          <cell r="AB248" t="str">
            <v>0001</v>
          </cell>
          <cell r="AC248" t="str">
            <v>WKS</v>
          </cell>
          <cell r="AE248" t="str">
            <v>JV#</v>
          </cell>
          <cell r="AF248" t="str">
            <v>122A</v>
          </cell>
          <cell r="AG248" t="str">
            <v>FRN</v>
          </cell>
          <cell r="AH248" t="str">
            <v>6076</v>
          </cell>
          <cell r="AI248" t="str">
            <v>RP#</v>
          </cell>
          <cell r="AJ248" t="str">
            <v>000</v>
          </cell>
          <cell r="AK248" t="str">
            <v>CTL</v>
          </cell>
          <cell r="AM248" t="str">
            <v>RF#</v>
          </cell>
          <cell r="AU248" t="str">
            <v>I/C-QUANTUM/K CILLA,FPL</v>
          </cell>
          <cell r="AZ248" t="str">
            <v>FPL Fibernet</v>
          </cell>
        </row>
        <row r="249">
          <cell r="A249" t="str">
            <v>107100</v>
          </cell>
          <cell r="B249" t="str">
            <v>0385</v>
          </cell>
          <cell r="C249" t="str">
            <v>06076</v>
          </cell>
          <cell r="D249" t="str">
            <v>0FIBER</v>
          </cell>
          <cell r="E249" t="str">
            <v>385000</v>
          </cell>
          <cell r="F249" t="str">
            <v>0693</v>
          </cell>
          <cell r="G249" t="str">
            <v>65000</v>
          </cell>
          <cell r="H249" t="str">
            <v>A</v>
          </cell>
          <cell r="I249" t="str">
            <v>00000041</v>
          </cell>
          <cell r="J249">
            <v>60</v>
          </cell>
          <cell r="K249">
            <v>385</v>
          </cell>
          <cell r="L249">
            <v>6076</v>
          </cell>
          <cell r="M249">
            <v>0</v>
          </cell>
          <cell r="N249">
            <v>0</v>
          </cell>
          <cell r="O249">
            <v>0</v>
          </cell>
          <cell r="P249">
            <v>0</v>
          </cell>
          <cell r="Q249" t="str">
            <v>0693</v>
          </cell>
          <cell r="R249" t="str">
            <v>65000</v>
          </cell>
          <cell r="S249" t="str">
            <v>200212</v>
          </cell>
          <cell r="T249" t="str">
            <v>CA01</v>
          </cell>
          <cell r="U249">
            <v>98.07</v>
          </cell>
          <cell r="V249" t="str">
            <v>LDB</v>
          </cell>
          <cell r="W249">
            <v>0</v>
          </cell>
          <cell r="Y249">
            <v>0</v>
          </cell>
          <cell r="Z249">
            <v>0</v>
          </cell>
          <cell r="AA249" t="str">
            <v>BCH</v>
          </cell>
          <cell r="AB249" t="str">
            <v>0001</v>
          </cell>
          <cell r="AC249" t="str">
            <v>WKS</v>
          </cell>
          <cell r="AE249" t="str">
            <v>JV#</v>
          </cell>
          <cell r="AF249" t="str">
            <v>122A</v>
          </cell>
          <cell r="AG249" t="str">
            <v>FRN</v>
          </cell>
          <cell r="AH249" t="str">
            <v>6076</v>
          </cell>
          <cell r="AI249" t="str">
            <v>RP#</v>
          </cell>
          <cell r="AJ249" t="str">
            <v>000</v>
          </cell>
          <cell r="AK249" t="str">
            <v>CTL</v>
          </cell>
          <cell r="AM249" t="str">
            <v>RF#</v>
          </cell>
          <cell r="AU249" t="str">
            <v>I/C-BEST ACCESS,FPL</v>
          </cell>
          <cell r="AZ249" t="str">
            <v>FPL Fibernet</v>
          </cell>
        </row>
        <row r="250">
          <cell r="A250" t="str">
            <v>107100</v>
          </cell>
          <cell r="B250" t="str">
            <v>0306</v>
          </cell>
          <cell r="C250" t="str">
            <v>06001</v>
          </cell>
          <cell r="D250" t="str">
            <v>0ELECT</v>
          </cell>
          <cell r="E250" t="str">
            <v>306000</v>
          </cell>
          <cell r="F250" t="str">
            <v>0790</v>
          </cell>
          <cell r="G250" t="str">
            <v>65000</v>
          </cell>
          <cell r="H250" t="str">
            <v>A</v>
          </cell>
          <cell r="I250" t="str">
            <v>00000041</v>
          </cell>
          <cell r="J250">
            <v>70</v>
          </cell>
          <cell r="K250">
            <v>306</v>
          </cell>
          <cell r="L250">
            <v>6077</v>
          </cell>
          <cell r="M250">
            <v>0</v>
          </cell>
          <cell r="N250">
            <v>0</v>
          </cell>
          <cell r="O250">
            <v>0</v>
          </cell>
          <cell r="P250">
            <v>0</v>
          </cell>
          <cell r="Q250" t="str">
            <v>0790</v>
          </cell>
          <cell r="R250" t="str">
            <v>65000</v>
          </cell>
          <cell r="S250" t="str">
            <v>200212</v>
          </cell>
          <cell r="T250" t="str">
            <v>CA01</v>
          </cell>
          <cell r="U250">
            <v>-39638.71</v>
          </cell>
          <cell r="V250" t="str">
            <v>LDB</v>
          </cell>
          <cell r="W250">
            <v>0</v>
          </cell>
          <cell r="Y250">
            <v>0</v>
          </cell>
          <cell r="Z250">
            <v>0</v>
          </cell>
          <cell r="AA250" t="str">
            <v>BCH</v>
          </cell>
          <cell r="AB250" t="str">
            <v>0023</v>
          </cell>
          <cell r="AC250" t="str">
            <v>WKS</v>
          </cell>
          <cell r="AE250" t="str">
            <v>JV#</v>
          </cell>
          <cell r="AF250" t="str">
            <v>1232</v>
          </cell>
          <cell r="AG250" t="str">
            <v>FRN</v>
          </cell>
          <cell r="AH250" t="str">
            <v>6077</v>
          </cell>
          <cell r="AI250" t="str">
            <v>RP#</v>
          </cell>
          <cell r="AJ250" t="str">
            <v>000</v>
          </cell>
          <cell r="AK250" t="str">
            <v>CTL</v>
          </cell>
          <cell r="AM250" t="str">
            <v>RF#</v>
          </cell>
          <cell r="AU250" t="str">
            <v>TO PLACE IN SERVICE</v>
          </cell>
          <cell r="AZ250" t="str">
            <v>FPL Fibernet</v>
          </cell>
        </row>
        <row r="251">
          <cell r="A251" t="str">
            <v>107100</v>
          </cell>
          <cell r="B251" t="str">
            <v>0306</v>
          </cell>
          <cell r="C251" t="str">
            <v>06001</v>
          </cell>
          <cell r="D251" t="str">
            <v>0FIBER</v>
          </cell>
          <cell r="E251" t="str">
            <v>306000</v>
          </cell>
          <cell r="F251" t="str">
            <v>0691</v>
          </cell>
          <cell r="G251" t="str">
            <v>51450</v>
          </cell>
          <cell r="H251" t="str">
            <v>A</v>
          </cell>
          <cell r="I251" t="str">
            <v>00000041</v>
          </cell>
          <cell r="J251">
            <v>60</v>
          </cell>
          <cell r="K251">
            <v>306</v>
          </cell>
          <cell r="L251">
            <v>6077</v>
          </cell>
          <cell r="M251">
            <v>0</v>
          </cell>
          <cell r="N251">
            <v>0</v>
          </cell>
          <cell r="O251">
            <v>0</v>
          </cell>
          <cell r="P251">
            <v>0</v>
          </cell>
          <cell r="Q251" t="str">
            <v>0691</v>
          </cell>
          <cell r="R251" t="str">
            <v>51450</v>
          </cell>
          <cell r="S251" t="str">
            <v>200212</v>
          </cell>
          <cell r="T251" t="str">
            <v>SA01</v>
          </cell>
          <cell r="U251">
            <v>178.18</v>
          </cell>
          <cell r="W251">
            <v>0</v>
          </cell>
          <cell r="Y251">
            <v>0</v>
          </cell>
          <cell r="Z251">
            <v>1</v>
          </cell>
          <cell r="AA251" t="str">
            <v>BCH</v>
          </cell>
          <cell r="AB251" t="str">
            <v>450002361</v>
          </cell>
          <cell r="AC251" t="str">
            <v>PO#</v>
          </cell>
          <cell r="AD251" t="str">
            <v>4500084513</v>
          </cell>
          <cell r="AE251" t="str">
            <v>S/R</v>
          </cell>
          <cell r="AF251" t="str">
            <v>337</v>
          </cell>
          <cell r="AI251" t="str">
            <v>PYN</v>
          </cell>
          <cell r="AJ251" t="str">
            <v>STEEL HECTOR &amp; DAVIS</v>
          </cell>
          <cell r="AK251" t="str">
            <v>VND</v>
          </cell>
          <cell r="AL251" t="str">
            <v>590702089</v>
          </cell>
          <cell r="AM251" t="str">
            <v>FAC</v>
          </cell>
          <cell r="AN251" t="str">
            <v>000</v>
          </cell>
          <cell r="AQ251" t="str">
            <v>NVD</v>
          </cell>
          <cell r="AR251" t="str">
            <v>2002-12-</v>
          </cell>
          <cell r="AU251" t="str">
            <v>00000000000000292106STEEL HECTOR &amp; DAVIS5000003726</v>
          </cell>
          <cell r="AV251" t="str">
            <v>WF-BATCH</v>
          </cell>
          <cell r="AW251" t="str">
            <v>000</v>
          </cell>
          <cell r="AX251" t="str">
            <v>00</v>
          </cell>
          <cell r="AY251" t="str">
            <v>0</v>
          </cell>
          <cell r="AZ251" t="str">
            <v>FPL Fibernet</v>
          </cell>
        </row>
        <row r="252">
          <cell r="A252" t="str">
            <v>107100</v>
          </cell>
          <cell r="B252" t="str">
            <v>0306</v>
          </cell>
          <cell r="C252" t="str">
            <v>06001</v>
          </cell>
          <cell r="D252" t="str">
            <v>0FIBER</v>
          </cell>
          <cell r="E252" t="str">
            <v>306000</v>
          </cell>
          <cell r="F252" t="str">
            <v>0691</v>
          </cell>
          <cell r="G252" t="str">
            <v>51450</v>
          </cell>
          <cell r="H252" t="str">
            <v>A</v>
          </cell>
          <cell r="I252" t="str">
            <v>00000041</v>
          </cell>
          <cell r="J252">
            <v>60</v>
          </cell>
          <cell r="K252">
            <v>306</v>
          </cell>
          <cell r="L252">
            <v>6077</v>
          </cell>
          <cell r="M252">
            <v>0</v>
          </cell>
          <cell r="N252">
            <v>0</v>
          </cell>
          <cell r="O252">
            <v>0</v>
          </cell>
          <cell r="P252">
            <v>0</v>
          </cell>
          <cell r="Q252" t="str">
            <v>0691</v>
          </cell>
          <cell r="R252" t="str">
            <v>51450</v>
          </cell>
          <cell r="S252" t="str">
            <v>200212</v>
          </cell>
          <cell r="T252" t="str">
            <v>SA01</v>
          </cell>
          <cell r="U252">
            <v>259.23</v>
          </cell>
          <cell r="W252">
            <v>0</v>
          </cell>
          <cell r="Y252">
            <v>0</v>
          </cell>
          <cell r="Z252">
            <v>1</v>
          </cell>
          <cell r="AA252" t="str">
            <v>BCH</v>
          </cell>
          <cell r="AB252" t="str">
            <v>450002361</v>
          </cell>
          <cell r="AC252" t="str">
            <v>PO#</v>
          </cell>
          <cell r="AD252" t="str">
            <v>4500084513</v>
          </cell>
          <cell r="AE252" t="str">
            <v>S/R</v>
          </cell>
          <cell r="AF252" t="str">
            <v>337</v>
          </cell>
          <cell r="AI252" t="str">
            <v>PYN</v>
          </cell>
          <cell r="AJ252" t="str">
            <v>STEEL HECTOR &amp; DAVIS</v>
          </cell>
          <cell r="AK252" t="str">
            <v>VND</v>
          </cell>
          <cell r="AL252" t="str">
            <v>590702089</v>
          </cell>
          <cell r="AM252" t="str">
            <v>FAC</v>
          </cell>
          <cell r="AN252" t="str">
            <v>000</v>
          </cell>
          <cell r="AQ252" t="str">
            <v>NVD</v>
          </cell>
          <cell r="AR252" t="str">
            <v>2002-12-</v>
          </cell>
          <cell r="AU252" t="str">
            <v>00000000000000290525STEEL HECTOR &amp; DAVIS5000003724</v>
          </cell>
          <cell r="AV252" t="str">
            <v>WF-BATCH</v>
          </cell>
          <cell r="AW252" t="str">
            <v>000</v>
          </cell>
          <cell r="AX252" t="str">
            <v>00</v>
          </cell>
          <cell r="AY252" t="str">
            <v>0</v>
          </cell>
          <cell r="AZ252" t="str">
            <v>FPL Fibernet</v>
          </cell>
        </row>
        <row r="253">
          <cell r="A253" t="str">
            <v>107100</v>
          </cell>
          <cell r="B253" t="str">
            <v>0306</v>
          </cell>
          <cell r="C253" t="str">
            <v>06001</v>
          </cell>
          <cell r="D253" t="str">
            <v>0FIBER</v>
          </cell>
          <cell r="E253" t="str">
            <v>306000</v>
          </cell>
          <cell r="F253" t="str">
            <v>0691</v>
          </cell>
          <cell r="G253" t="str">
            <v>52450</v>
          </cell>
          <cell r="H253" t="str">
            <v>A</v>
          </cell>
          <cell r="I253" t="str">
            <v>00000041</v>
          </cell>
          <cell r="J253">
            <v>60</v>
          </cell>
          <cell r="K253">
            <v>306</v>
          </cell>
          <cell r="L253">
            <v>6077</v>
          </cell>
          <cell r="M253">
            <v>0</v>
          </cell>
          <cell r="N253">
            <v>0</v>
          </cell>
          <cell r="O253">
            <v>0</v>
          </cell>
          <cell r="P253">
            <v>0</v>
          </cell>
          <cell r="Q253" t="str">
            <v>0691</v>
          </cell>
          <cell r="R253" t="str">
            <v>52450</v>
          </cell>
          <cell r="S253" t="str">
            <v>200212</v>
          </cell>
          <cell r="T253" t="str">
            <v>SA01</v>
          </cell>
          <cell r="U253">
            <v>30.52</v>
          </cell>
          <cell r="W253">
            <v>0</v>
          </cell>
          <cell r="Y253">
            <v>0</v>
          </cell>
          <cell r="Z253">
            <v>0</v>
          </cell>
          <cell r="AA253" t="str">
            <v>BCH</v>
          </cell>
          <cell r="AB253" t="str">
            <v>450002361</v>
          </cell>
          <cell r="AC253" t="str">
            <v>PO#</v>
          </cell>
          <cell r="AE253" t="str">
            <v>S/R</v>
          </cell>
          <cell r="AI253" t="str">
            <v>PYN</v>
          </cell>
          <cell r="AJ253" t="str">
            <v>DARBY PEELE BOWDOIN PAYNE</v>
          </cell>
          <cell r="AK253" t="str">
            <v>VND</v>
          </cell>
          <cell r="AL253" t="str">
            <v>592135453</v>
          </cell>
          <cell r="AM253" t="str">
            <v>FAC</v>
          </cell>
          <cell r="AN253" t="str">
            <v>000</v>
          </cell>
          <cell r="AQ253" t="str">
            <v>NVD</v>
          </cell>
          <cell r="AR253" t="str">
            <v>2002-12-</v>
          </cell>
          <cell r="AU253" t="str">
            <v>FPL MATTER 42892    DARBY PEELE BOWDOIN 1900003488</v>
          </cell>
          <cell r="AV253" t="str">
            <v>WF-BATCH</v>
          </cell>
          <cell r="AW253" t="str">
            <v>000</v>
          </cell>
          <cell r="AX253" t="str">
            <v>00</v>
          </cell>
          <cell r="AY253" t="str">
            <v>0</v>
          </cell>
          <cell r="AZ253" t="str">
            <v>FPL Fibernet</v>
          </cell>
        </row>
        <row r="254">
          <cell r="A254" t="str">
            <v>107100</v>
          </cell>
          <cell r="B254" t="str">
            <v>0306</v>
          </cell>
          <cell r="C254" t="str">
            <v>06001</v>
          </cell>
          <cell r="D254" t="str">
            <v>0FIBER</v>
          </cell>
          <cell r="E254" t="str">
            <v>306000</v>
          </cell>
          <cell r="F254" t="str">
            <v>0691</v>
          </cell>
          <cell r="G254" t="str">
            <v>52450</v>
          </cell>
          <cell r="H254" t="str">
            <v>A</v>
          </cell>
          <cell r="I254" t="str">
            <v>00000041</v>
          </cell>
          <cell r="J254">
            <v>60</v>
          </cell>
          <cell r="K254">
            <v>306</v>
          </cell>
          <cell r="L254">
            <v>6077</v>
          </cell>
          <cell r="M254">
            <v>0</v>
          </cell>
          <cell r="N254">
            <v>0</v>
          </cell>
          <cell r="O254">
            <v>0</v>
          </cell>
          <cell r="P254">
            <v>0</v>
          </cell>
          <cell r="Q254" t="str">
            <v>0691</v>
          </cell>
          <cell r="R254" t="str">
            <v>52450</v>
          </cell>
          <cell r="S254" t="str">
            <v>200212</v>
          </cell>
          <cell r="T254" t="str">
            <v>SA01</v>
          </cell>
          <cell r="U254">
            <v>80.42</v>
          </cell>
          <cell r="W254">
            <v>0</v>
          </cell>
          <cell r="Y254">
            <v>0</v>
          </cell>
          <cell r="Z254">
            <v>0</v>
          </cell>
          <cell r="AA254" t="str">
            <v>BCH</v>
          </cell>
          <cell r="AB254" t="str">
            <v>450002346</v>
          </cell>
          <cell r="AC254" t="str">
            <v>PO#</v>
          </cell>
          <cell r="AE254" t="str">
            <v>S/R</v>
          </cell>
          <cell r="AI254" t="str">
            <v>PYN</v>
          </cell>
          <cell r="AJ254" t="str">
            <v>DARBY PEELE BOWDOIN PAYNE</v>
          </cell>
          <cell r="AK254" t="str">
            <v>VND</v>
          </cell>
          <cell r="AL254" t="str">
            <v>592135453</v>
          </cell>
          <cell r="AM254" t="str">
            <v>FAC</v>
          </cell>
          <cell r="AN254" t="str">
            <v>000</v>
          </cell>
          <cell r="AQ254" t="str">
            <v>NVD</v>
          </cell>
          <cell r="AR254" t="str">
            <v>2002-11-</v>
          </cell>
          <cell r="AU254" t="str">
            <v>MATTER# 42892       DARBY PEELE BOWDOIN 1900003305</v>
          </cell>
          <cell r="AV254" t="str">
            <v>WF-BATCH</v>
          </cell>
          <cell r="AW254" t="str">
            <v>000</v>
          </cell>
          <cell r="AX254" t="str">
            <v>00</v>
          </cell>
          <cell r="AY254" t="str">
            <v>0</v>
          </cell>
          <cell r="AZ254" t="str">
            <v>FPL Fibernet</v>
          </cell>
        </row>
        <row r="255">
          <cell r="A255" t="str">
            <v>107100</v>
          </cell>
          <cell r="B255" t="str">
            <v>0306</v>
          </cell>
          <cell r="C255" t="str">
            <v>06001</v>
          </cell>
          <cell r="D255" t="str">
            <v>0FIBER</v>
          </cell>
          <cell r="E255" t="str">
            <v>306000</v>
          </cell>
          <cell r="F255" t="str">
            <v>0691</v>
          </cell>
          <cell r="G255" t="str">
            <v>52450</v>
          </cell>
          <cell r="H255" t="str">
            <v>A</v>
          </cell>
          <cell r="I255" t="str">
            <v>00000041</v>
          </cell>
          <cell r="J255">
            <v>60</v>
          </cell>
          <cell r="K255">
            <v>306</v>
          </cell>
          <cell r="L255">
            <v>6077</v>
          </cell>
          <cell r="M255">
            <v>0</v>
          </cell>
          <cell r="N255">
            <v>0</v>
          </cell>
          <cell r="O255">
            <v>0</v>
          </cell>
          <cell r="P255">
            <v>0</v>
          </cell>
          <cell r="Q255" t="str">
            <v>0691</v>
          </cell>
          <cell r="R255" t="str">
            <v>52450</v>
          </cell>
          <cell r="S255" t="str">
            <v>200212</v>
          </cell>
          <cell r="T255" t="str">
            <v>SA01</v>
          </cell>
          <cell r="U255">
            <v>-0.13</v>
          </cell>
          <cell r="W255">
            <v>0</v>
          </cell>
          <cell r="Y255">
            <v>0</v>
          </cell>
          <cell r="Z255">
            <v>-1</v>
          </cell>
          <cell r="AA255" t="str">
            <v>BCH</v>
          </cell>
          <cell r="AB255" t="str">
            <v>450002337</v>
          </cell>
          <cell r="AC255" t="str">
            <v>PO#</v>
          </cell>
          <cell r="AD255" t="str">
            <v>4500084513</v>
          </cell>
          <cell r="AE255" t="str">
            <v>S/R</v>
          </cell>
          <cell r="AF255" t="str">
            <v>337</v>
          </cell>
          <cell r="AI255" t="str">
            <v>PYN</v>
          </cell>
          <cell r="AJ255" t="str">
            <v>STEEL HECTOR &amp; DAVIS</v>
          </cell>
          <cell r="AK255" t="str">
            <v>VND</v>
          </cell>
          <cell r="AL255" t="str">
            <v>590702089</v>
          </cell>
          <cell r="AM255" t="str">
            <v>FAC</v>
          </cell>
          <cell r="AN255" t="str">
            <v>000</v>
          </cell>
          <cell r="AQ255" t="str">
            <v>NVD</v>
          </cell>
          <cell r="AR255" t="str">
            <v>2002-10-</v>
          </cell>
          <cell r="AU255" t="str">
            <v>STEEL HECTOR &amp; DAVISSTEEL HECTOR &amp; DAVIS0015279958</v>
          </cell>
          <cell r="AV255" t="str">
            <v>AXR0JK3</v>
          </cell>
          <cell r="AW255" t="str">
            <v>000</v>
          </cell>
          <cell r="AX255" t="str">
            <v>00</v>
          </cell>
          <cell r="AY255" t="str">
            <v>0</v>
          </cell>
          <cell r="AZ255" t="str">
            <v>FPL Fibernet</v>
          </cell>
        </row>
        <row r="256">
          <cell r="A256" t="str">
            <v>107100</v>
          </cell>
          <cell r="B256" t="str">
            <v>0306</v>
          </cell>
          <cell r="C256" t="str">
            <v>06001</v>
          </cell>
          <cell r="D256" t="str">
            <v>0FIBER</v>
          </cell>
          <cell r="E256" t="str">
            <v>306000</v>
          </cell>
          <cell r="F256" t="str">
            <v>0691</v>
          </cell>
          <cell r="G256" t="str">
            <v>65000</v>
          </cell>
          <cell r="H256" t="str">
            <v>A</v>
          </cell>
          <cell r="I256" t="str">
            <v>00000041</v>
          </cell>
          <cell r="J256">
            <v>60</v>
          </cell>
          <cell r="K256">
            <v>306</v>
          </cell>
          <cell r="L256">
            <v>6077</v>
          </cell>
          <cell r="M256">
            <v>0</v>
          </cell>
          <cell r="N256">
            <v>0</v>
          </cell>
          <cell r="O256">
            <v>0</v>
          </cell>
          <cell r="P256">
            <v>0</v>
          </cell>
          <cell r="Q256" t="str">
            <v>0691</v>
          </cell>
          <cell r="R256" t="str">
            <v>65000</v>
          </cell>
          <cell r="S256" t="str">
            <v>200212</v>
          </cell>
          <cell r="T256" t="str">
            <v>CA01</v>
          </cell>
          <cell r="U256">
            <v>9261.9</v>
          </cell>
          <cell r="V256" t="str">
            <v>LDB</v>
          </cell>
          <cell r="W256">
            <v>0</v>
          </cell>
          <cell r="Y256">
            <v>0</v>
          </cell>
          <cell r="Z256">
            <v>0</v>
          </cell>
          <cell r="AA256" t="str">
            <v>BCH</v>
          </cell>
          <cell r="AB256" t="str">
            <v>0031</v>
          </cell>
          <cell r="AC256" t="str">
            <v>WKS</v>
          </cell>
          <cell r="AE256" t="str">
            <v>JV#</v>
          </cell>
          <cell r="AF256" t="str">
            <v>1231</v>
          </cell>
          <cell r="AG256" t="str">
            <v>FRN</v>
          </cell>
          <cell r="AH256" t="str">
            <v>6077</v>
          </cell>
          <cell r="AI256" t="str">
            <v>RP#</v>
          </cell>
          <cell r="AJ256" t="str">
            <v>000</v>
          </cell>
          <cell r="AK256" t="str">
            <v>CTL</v>
          </cell>
          <cell r="AM256" t="str">
            <v>RF#</v>
          </cell>
          <cell r="AU256" t="str">
            <v>ACCRUE BOIES, SCHILLER</v>
          </cell>
          <cell r="AZ256" t="str">
            <v>FPL Fibernet</v>
          </cell>
        </row>
        <row r="257">
          <cell r="A257" t="str">
            <v>107100</v>
          </cell>
          <cell r="B257" t="str">
            <v>0382</v>
          </cell>
          <cell r="C257" t="str">
            <v>06001</v>
          </cell>
          <cell r="D257" t="str">
            <v>0OTHER</v>
          </cell>
          <cell r="E257" t="str">
            <v>382000</v>
          </cell>
          <cell r="F257" t="str">
            <v>0803</v>
          </cell>
          <cell r="G257" t="str">
            <v>36000</v>
          </cell>
          <cell r="H257" t="str">
            <v>A</v>
          </cell>
          <cell r="I257" t="str">
            <v>00000041</v>
          </cell>
          <cell r="J257">
            <v>68</v>
          </cell>
          <cell r="K257">
            <v>382</v>
          </cell>
          <cell r="L257">
            <v>6077</v>
          </cell>
          <cell r="M257">
            <v>107</v>
          </cell>
          <cell r="N257">
            <v>10</v>
          </cell>
          <cell r="O257">
            <v>0</v>
          </cell>
          <cell r="P257">
            <v>107.1</v>
          </cell>
          <cell r="Q257" t="str">
            <v>0803</v>
          </cell>
          <cell r="R257" t="str">
            <v>36000</v>
          </cell>
          <cell r="S257" t="str">
            <v>200212</v>
          </cell>
          <cell r="T257" t="str">
            <v>PY42</v>
          </cell>
          <cell r="U257">
            <v>201.95</v>
          </cell>
          <cell r="V257" t="str">
            <v>LDB</v>
          </cell>
          <cell r="W257">
            <v>0</v>
          </cell>
          <cell r="X257" t="str">
            <v>SHR</v>
          </cell>
          <cell r="Y257">
            <v>4</v>
          </cell>
          <cell r="Z257">
            <v>4</v>
          </cell>
          <cell r="AA257" t="str">
            <v>PYP</v>
          </cell>
          <cell r="AB257" t="str">
            <v xml:space="preserve"> 0000026</v>
          </cell>
          <cell r="AC257" t="str">
            <v>PYL</v>
          </cell>
          <cell r="AD257" t="str">
            <v>004399</v>
          </cell>
          <cell r="AE257" t="str">
            <v>EMP</v>
          </cell>
          <cell r="AF257" t="str">
            <v>40663</v>
          </cell>
          <cell r="AG257" t="str">
            <v>JUL</v>
          </cell>
          <cell r="AH257" t="str">
            <v xml:space="preserve"> 000.00</v>
          </cell>
          <cell r="AI257" t="str">
            <v>BCH</v>
          </cell>
          <cell r="AJ257" t="str">
            <v>500</v>
          </cell>
          <cell r="AK257" t="str">
            <v>CLS</v>
          </cell>
          <cell r="AL257" t="str">
            <v>1RB8</v>
          </cell>
          <cell r="AM257" t="str">
            <v>DTA</v>
          </cell>
          <cell r="AN257" t="str">
            <v xml:space="preserve"> 00000000000.00</v>
          </cell>
          <cell r="AO257" t="str">
            <v>DTH</v>
          </cell>
          <cell r="AP257" t="str">
            <v xml:space="preserve"> 00000000000.00</v>
          </cell>
          <cell r="AV257" t="str">
            <v>000000000</v>
          </cell>
          <cell r="AW257" t="str">
            <v>000</v>
          </cell>
          <cell r="AX257" t="str">
            <v>00</v>
          </cell>
          <cell r="AY257" t="str">
            <v>0</v>
          </cell>
          <cell r="AZ257" t="str">
            <v>FPL Fibernet</v>
          </cell>
        </row>
        <row r="258">
          <cell r="A258" t="str">
            <v>107100</v>
          </cell>
          <cell r="B258" t="str">
            <v>0382</v>
          </cell>
          <cell r="C258" t="str">
            <v>06001</v>
          </cell>
          <cell r="D258" t="str">
            <v>0OTHER</v>
          </cell>
          <cell r="E258" t="str">
            <v>382000</v>
          </cell>
          <cell r="F258" t="str">
            <v>0803</v>
          </cell>
          <cell r="G258" t="str">
            <v>36000</v>
          </cell>
          <cell r="H258" t="str">
            <v>A</v>
          </cell>
          <cell r="I258" t="str">
            <v>00000041</v>
          </cell>
          <cell r="J258">
            <v>68</v>
          </cell>
          <cell r="K258">
            <v>382</v>
          </cell>
          <cell r="L258">
            <v>6077</v>
          </cell>
          <cell r="M258">
            <v>107</v>
          </cell>
          <cell r="N258">
            <v>10</v>
          </cell>
          <cell r="O258">
            <v>0</v>
          </cell>
          <cell r="P258">
            <v>107.1</v>
          </cell>
          <cell r="Q258" t="str">
            <v>0803</v>
          </cell>
          <cell r="R258" t="str">
            <v>36000</v>
          </cell>
          <cell r="S258" t="str">
            <v>200212</v>
          </cell>
          <cell r="T258" t="str">
            <v>PY42</v>
          </cell>
          <cell r="U258">
            <v>807.8</v>
          </cell>
          <cell r="V258" t="str">
            <v>LDB</v>
          </cell>
          <cell r="W258">
            <v>0</v>
          </cell>
          <cell r="X258" t="str">
            <v>SHR</v>
          </cell>
          <cell r="Y258">
            <v>16</v>
          </cell>
          <cell r="Z258">
            <v>16</v>
          </cell>
          <cell r="AA258" t="str">
            <v>PYP</v>
          </cell>
          <cell r="AB258" t="str">
            <v xml:space="preserve"> 0000025</v>
          </cell>
          <cell r="AC258" t="str">
            <v>PYL</v>
          </cell>
          <cell r="AD258" t="str">
            <v>004399</v>
          </cell>
          <cell r="AE258" t="str">
            <v>EMP</v>
          </cell>
          <cell r="AF258" t="str">
            <v>40663</v>
          </cell>
          <cell r="AG258" t="str">
            <v>JUL</v>
          </cell>
          <cell r="AH258" t="str">
            <v xml:space="preserve"> 000.00</v>
          </cell>
          <cell r="AI258" t="str">
            <v>BCH</v>
          </cell>
          <cell r="AJ258" t="str">
            <v>500</v>
          </cell>
          <cell r="AK258" t="str">
            <v>CLS</v>
          </cell>
          <cell r="AL258" t="str">
            <v>1RB8</v>
          </cell>
          <cell r="AM258" t="str">
            <v>DTA</v>
          </cell>
          <cell r="AN258" t="str">
            <v xml:space="preserve"> 00000000000.00</v>
          </cell>
          <cell r="AO258" t="str">
            <v>DTH</v>
          </cell>
          <cell r="AP258" t="str">
            <v xml:space="preserve"> 00000000000.00</v>
          </cell>
          <cell r="AV258" t="str">
            <v>000000000</v>
          </cell>
          <cell r="AW258" t="str">
            <v>000</v>
          </cell>
          <cell r="AX258" t="str">
            <v>00</v>
          </cell>
          <cell r="AY258" t="str">
            <v>0</v>
          </cell>
          <cell r="AZ258" t="str">
            <v>FPL Fibernet</v>
          </cell>
        </row>
        <row r="259">
          <cell r="A259" t="str">
            <v>107100</v>
          </cell>
          <cell r="B259" t="str">
            <v>0312</v>
          </cell>
          <cell r="C259" t="str">
            <v>06078</v>
          </cell>
          <cell r="D259" t="str">
            <v>0FIBER</v>
          </cell>
          <cell r="E259" t="str">
            <v>312000</v>
          </cell>
          <cell r="F259" t="str">
            <v>0790</v>
          </cell>
          <cell r="G259" t="str">
            <v>65000</v>
          </cell>
          <cell r="H259" t="str">
            <v>A</v>
          </cell>
          <cell r="I259" t="str">
            <v>00000041</v>
          </cell>
          <cell r="J259">
            <v>63</v>
          </cell>
          <cell r="K259">
            <v>312</v>
          </cell>
          <cell r="L259">
            <v>6078</v>
          </cell>
          <cell r="M259">
            <v>0</v>
          </cell>
          <cell r="N259">
            <v>0</v>
          </cell>
          <cell r="O259">
            <v>0</v>
          </cell>
          <cell r="P259">
            <v>0</v>
          </cell>
          <cell r="Q259" t="str">
            <v>0790</v>
          </cell>
          <cell r="R259" t="str">
            <v>65000</v>
          </cell>
          <cell r="S259" t="str">
            <v>200212</v>
          </cell>
          <cell r="T259" t="str">
            <v>CA01</v>
          </cell>
          <cell r="U259">
            <v>-10000</v>
          </cell>
          <cell r="V259" t="str">
            <v>LDB</v>
          </cell>
          <cell r="W259">
            <v>0</v>
          </cell>
          <cell r="Y259">
            <v>0</v>
          </cell>
          <cell r="Z259">
            <v>0</v>
          </cell>
          <cell r="AA259" t="str">
            <v>BCH</v>
          </cell>
          <cell r="AB259" t="str">
            <v>0003</v>
          </cell>
          <cell r="AC259" t="str">
            <v>WKS</v>
          </cell>
          <cell r="AE259" t="str">
            <v>JV#</v>
          </cell>
          <cell r="AF259" t="str">
            <v>1232</v>
          </cell>
          <cell r="AG259" t="str">
            <v>FRN</v>
          </cell>
          <cell r="AH259" t="str">
            <v>6078</v>
          </cell>
          <cell r="AI259" t="str">
            <v>RP#</v>
          </cell>
          <cell r="AJ259" t="str">
            <v>000</v>
          </cell>
          <cell r="AK259" t="str">
            <v>CTL</v>
          </cell>
          <cell r="AM259" t="str">
            <v>RF#</v>
          </cell>
          <cell r="AU259" t="str">
            <v>AC-REV ACCRUAL OF OCT 02 CAPITA</v>
          </cell>
          <cell r="AZ259" t="str">
            <v>FPL Fibernet</v>
          </cell>
        </row>
        <row r="260">
          <cell r="A260" t="str">
            <v>107100</v>
          </cell>
          <cell r="B260" t="str">
            <v>0312</v>
          </cell>
          <cell r="C260" t="str">
            <v>06078</v>
          </cell>
          <cell r="D260" t="str">
            <v>0FIBER</v>
          </cell>
          <cell r="E260" t="str">
            <v>312000</v>
          </cell>
          <cell r="F260" t="str">
            <v>0803</v>
          </cell>
          <cell r="G260" t="str">
            <v>36000</v>
          </cell>
          <cell r="H260" t="str">
            <v>A</v>
          </cell>
          <cell r="I260" t="str">
            <v>00000041</v>
          </cell>
          <cell r="J260">
            <v>63</v>
          </cell>
          <cell r="K260">
            <v>312</v>
          </cell>
          <cell r="L260">
            <v>6078</v>
          </cell>
          <cell r="M260">
            <v>0</v>
          </cell>
          <cell r="N260">
            <v>0</v>
          </cell>
          <cell r="O260">
            <v>1</v>
          </cell>
          <cell r="P260">
            <v>1E-3</v>
          </cell>
          <cell r="Q260" t="str">
            <v>0803</v>
          </cell>
          <cell r="R260" t="str">
            <v>36000</v>
          </cell>
          <cell r="S260" t="str">
            <v>200212</v>
          </cell>
          <cell r="T260" t="str">
            <v>PY42</v>
          </cell>
          <cell r="U260">
            <v>37.81</v>
          </cell>
          <cell r="V260" t="str">
            <v>LDB</v>
          </cell>
          <cell r="W260">
            <v>0</v>
          </cell>
          <cell r="X260" t="str">
            <v>SHR</v>
          </cell>
          <cell r="Y260">
            <v>1</v>
          </cell>
          <cell r="Z260">
            <v>1</v>
          </cell>
          <cell r="AA260" t="str">
            <v>PYP</v>
          </cell>
          <cell r="AB260" t="str">
            <v xml:space="preserve"> 0000025</v>
          </cell>
          <cell r="AC260" t="str">
            <v>PYL</v>
          </cell>
          <cell r="AD260" t="str">
            <v>004399</v>
          </cell>
          <cell r="AE260" t="str">
            <v>EMP</v>
          </cell>
          <cell r="AF260" t="str">
            <v>80814</v>
          </cell>
          <cell r="AG260" t="str">
            <v>JUL</v>
          </cell>
          <cell r="AH260" t="str">
            <v xml:space="preserve"> 000.00</v>
          </cell>
          <cell r="AI260" t="str">
            <v>BCH</v>
          </cell>
          <cell r="AJ260" t="str">
            <v>500</v>
          </cell>
          <cell r="AK260" t="str">
            <v>CLS</v>
          </cell>
          <cell r="AL260" t="str">
            <v>R437</v>
          </cell>
          <cell r="AM260" t="str">
            <v>DTA</v>
          </cell>
          <cell r="AN260" t="str">
            <v xml:space="preserve"> 00000000000.00</v>
          </cell>
          <cell r="AO260" t="str">
            <v>DTH</v>
          </cell>
          <cell r="AP260" t="str">
            <v xml:space="preserve"> 00000000000.00</v>
          </cell>
          <cell r="AV260" t="str">
            <v>000000000</v>
          </cell>
          <cell r="AW260" t="str">
            <v>000</v>
          </cell>
          <cell r="AX260" t="str">
            <v>00</v>
          </cell>
          <cell r="AY260" t="str">
            <v>0</v>
          </cell>
          <cell r="AZ260" t="str">
            <v>FPL Fibernet</v>
          </cell>
        </row>
        <row r="261">
          <cell r="A261" t="str">
            <v>107100</v>
          </cell>
          <cell r="B261" t="str">
            <v>0312</v>
          </cell>
          <cell r="C261" t="str">
            <v>06078</v>
          </cell>
          <cell r="D261" t="str">
            <v>0FIBER</v>
          </cell>
          <cell r="E261" t="str">
            <v>312000</v>
          </cell>
          <cell r="F261" t="str">
            <v>0813</v>
          </cell>
          <cell r="G261" t="str">
            <v>51450</v>
          </cell>
          <cell r="H261" t="str">
            <v>A</v>
          </cell>
          <cell r="I261" t="str">
            <v>00000041</v>
          </cell>
          <cell r="J261">
            <v>63</v>
          </cell>
          <cell r="K261">
            <v>312</v>
          </cell>
          <cell r="L261">
            <v>6078</v>
          </cell>
          <cell r="M261">
            <v>0</v>
          </cell>
          <cell r="N261">
            <v>0</v>
          </cell>
          <cell r="O261">
            <v>1</v>
          </cell>
          <cell r="P261">
            <v>1E-3</v>
          </cell>
          <cell r="Q261" t="str">
            <v>0813</v>
          </cell>
          <cell r="R261" t="str">
            <v>51450</v>
          </cell>
          <cell r="S261" t="str">
            <v>200212</v>
          </cell>
          <cell r="T261" t="str">
            <v>SA01</v>
          </cell>
          <cell r="U261">
            <v>1845</v>
          </cell>
          <cell r="W261">
            <v>0</v>
          </cell>
          <cell r="Y261">
            <v>0</v>
          </cell>
          <cell r="Z261">
            <v>1</v>
          </cell>
          <cell r="AA261" t="str">
            <v>BCH</v>
          </cell>
          <cell r="AB261" t="str">
            <v>450002354</v>
          </cell>
          <cell r="AC261" t="str">
            <v>PO#</v>
          </cell>
          <cell r="AD261" t="str">
            <v>4500054250</v>
          </cell>
          <cell r="AE261" t="str">
            <v>S/R</v>
          </cell>
          <cell r="AF261" t="str">
            <v>337</v>
          </cell>
          <cell r="AI261" t="str">
            <v>PYN</v>
          </cell>
          <cell r="AJ261" t="str">
            <v>K NEX INC</v>
          </cell>
          <cell r="AK261" t="str">
            <v>VND</v>
          </cell>
          <cell r="AL261" t="str">
            <v>593648022</v>
          </cell>
          <cell r="AM261" t="str">
            <v>FAC</v>
          </cell>
          <cell r="AN261" t="str">
            <v>000</v>
          </cell>
          <cell r="AQ261" t="str">
            <v>NVD</v>
          </cell>
          <cell r="AR261" t="str">
            <v>2002-12-</v>
          </cell>
          <cell r="AU261" t="str">
            <v>INVOICE# 1114       K NEX INC           5000003655</v>
          </cell>
          <cell r="AV261" t="str">
            <v>WF-BATCH</v>
          </cell>
          <cell r="AW261" t="str">
            <v>000</v>
          </cell>
          <cell r="AX261" t="str">
            <v>00</v>
          </cell>
          <cell r="AY261" t="str">
            <v>0</v>
          </cell>
          <cell r="AZ261" t="str">
            <v>FPL Fibernet</v>
          </cell>
        </row>
        <row r="262">
          <cell r="A262" t="str">
            <v>107100</v>
          </cell>
          <cell r="B262" t="str">
            <v>0312</v>
          </cell>
          <cell r="C262" t="str">
            <v>06078</v>
          </cell>
          <cell r="D262" t="str">
            <v>0FIBER</v>
          </cell>
          <cell r="E262" t="str">
            <v>312000</v>
          </cell>
          <cell r="F262" t="str">
            <v>0813</v>
          </cell>
          <cell r="G262" t="str">
            <v>51450</v>
          </cell>
          <cell r="H262" t="str">
            <v>A</v>
          </cell>
          <cell r="I262" t="str">
            <v>00000041</v>
          </cell>
          <cell r="J262">
            <v>63</v>
          </cell>
          <cell r="K262">
            <v>312</v>
          </cell>
          <cell r="L262">
            <v>6078</v>
          </cell>
          <cell r="M262">
            <v>0</v>
          </cell>
          <cell r="N262">
            <v>0</v>
          </cell>
          <cell r="O262">
            <v>1</v>
          </cell>
          <cell r="P262">
            <v>1E-3</v>
          </cell>
          <cell r="Q262" t="str">
            <v>0813</v>
          </cell>
          <cell r="R262" t="str">
            <v>51450</v>
          </cell>
          <cell r="S262" t="str">
            <v>200212</v>
          </cell>
          <cell r="T262" t="str">
            <v>SA01</v>
          </cell>
          <cell r="U262">
            <v>3280</v>
          </cell>
          <cell r="W262">
            <v>0</v>
          </cell>
          <cell r="Y262">
            <v>0</v>
          </cell>
          <cell r="Z262">
            <v>1</v>
          </cell>
          <cell r="AA262" t="str">
            <v>BCH</v>
          </cell>
          <cell r="AB262" t="str">
            <v>450002354</v>
          </cell>
          <cell r="AC262" t="str">
            <v>PO#</v>
          </cell>
          <cell r="AD262" t="str">
            <v>4500054250</v>
          </cell>
          <cell r="AE262" t="str">
            <v>S/R</v>
          </cell>
          <cell r="AF262" t="str">
            <v>337</v>
          </cell>
          <cell r="AI262" t="str">
            <v>PYN</v>
          </cell>
          <cell r="AJ262" t="str">
            <v>K NEX INC</v>
          </cell>
          <cell r="AK262" t="str">
            <v>VND</v>
          </cell>
          <cell r="AL262" t="str">
            <v>593648022</v>
          </cell>
          <cell r="AM262" t="str">
            <v>FAC</v>
          </cell>
          <cell r="AN262" t="str">
            <v>000</v>
          </cell>
          <cell r="AQ262" t="str">
            <v>NVD</v>
          </cell>
          <cell r="AR262" t="str">
            <v>2002-12-</v>
          </cell>
          <cell r="AU262" t="str">
            <v>INVOICE# 1115       K NEX INC           5000003656</v>
          </cell>
          <cell r="AV262" t="str">
            <v>WF-BATCH</v>
          </cell>
          <cell r="AW262" t="str">
            <v>000</v>
          </cell>
          <cell r="AX262" t="str">
            <v>00</v>
          </cell>
          <cell r="AY262" t="str">
            <v>0</v>
          </cell>
          <cell r="AZ262" t="str">
            <v>FPL Fibernet</v>
          </cell>
        </row>
        <row r="263">
          <cell r="A263" t="str">
            <v>107100</v>
          </cell>
          <cell r="L263">
            <v>6078</v>
          </cell>
          <cell r="S263" t="str">
            <v>200212</v>
          </cell>
          <cell r="U263">
            <v>-5740</v>
          </cell>
        </row>
        <row r="264">
          <cell r="A264" t="str">
            <v>107100</v>
          </cell>
          <cell r="L264">
            <v>6078</v>
          </cell>
          <cell r="S264" t="str">
            <v>200212</v>
          </cell>
          <cell r="U264">
            <v>-100.61</v>
          </cell>
        </row>
        <row r="265">
          <cell r="A265">
            <v>107100</v>
          </cell>
          <cell r="L265">
            <v>6078</v>
          </cell>
          <cell r="S265" t="str">
            <v>200212</v>
          </cell>
          <cell r="U265">
            <v>16680.66</v>
          </cell>
        </row>
        <row r="266">
          <cell r="A266" t="str">
            <v>107100</v>
          </cell>
          <cell r="B266" t="str">
            <v>0312</v>
          </cell>
          <cell r="C266" t="str">
            <v>06600</v>
          </cell>
          <cell r="D266" t="str">
            <v>0FIBER</v>
          </cell>
          <cell r="E266" t="str">
            <v>312000</v>
          </cell>
          <cell r="F266" t="str">
            <v>0662</v>
          </cell>
          <cell r="G266" t="str">
            <v>65000</v>
          </cell>
          <cell r="H266" t="str">
            <v>A</v>
          </cell>
          <cell r="I266" t="str">
            <v>00000041</v>
          </cell>
          <cell r="J266">
            <v>63</v>
          </cell>
          <cell r="K266">
            <v>312</v>
          </cell>
          <cell r="L266">
            <v>6081</v>
          </cell>
          <cell r="M266">
            <v>0</v>
          </cell>
          <cell r="N266">
            <v>0</v>
          </cell>
          <cell r="O266">
            <v>0</v>
          </cell>
          <cell r="P266">
            <v>0</v>
          </cell>
          <cell r="Q266" t="str">
            <v>0662</v>
          </cell>
          <cell r="R266" t="str">
            <v>65000</v>
          </cell>
          <cell r="S266" t="str">
            <v>200212</v>
          </cell>
          <cell r="T266" t="str">
            <v>CA01</v>
          </cell>
          <cell r="U266">
            <v>999.9</v>
          </cell>
          <cell r="V266" t="str">
            <v>LDB</v>
          </cell>
          <cell r="W266">
            <v>0</v>
          </cell>
          <cell r="Y266">
            <v>0</v>
          </cell>
          <cell r="Z266">
            <v>0</v>
          </cell>
          <cell r="AA266" t="str">
            <v>BCH</v>
          </cell>
          <cell r="AB266" t="str">
            <v>0055</v>
          </cell>
          <cell r="AC266" t="str">
            <v>WKS</v>
          </cell>
          <cell r="AE266" t="str">
            <v>JV#</v>
          </cell>
          <cell r="AF266" t="str">
            <v>1232</v>
          </cell>
          <cell r="AG266" t="str">
            <v>FRN</v>
          </cell>
          <cell r="AH266" t="str">
            <v>6081</v>
          </cell>
          <cell r="AI266" t="str">
            <v>RP#</v>
          </cell>
          <cell r="AJ266" t="str">
            <v>000</v>
          </cell>
          <cell r="AK266" t="str">
            <v>CTL</v>
          </cell>
          <cell r="AM266" t="str">
            <v>RF#</v>
          </cell>
          <cell r="AU266" t="str">
            <v>GREGORY ELECTRIC</v>
          </cell>
          <cell r="AZ266" t="str">
            <v>FPL Fibernet</v>
          </cell>
        </row>
        <row r="267">
          <cell r="A267" t="str">
            <v>107100</v>
          </cell>
          <cell r="B267" t="str">
            <v>0312</v>
          </cell>
          <cell r="C267" t="str">
            <v>06600</v>
          </cell>
          <cell r="D267" t="str">
            <v>0FIBER</v>
          </cell>
          <cell r="E267" t="str">
            <v>312000</v>
          </cell>
          <cell r="F267" t="str">
            <v>0662</v>
          </cell>
          <cell r="G267" t="str">
            <v>51450</v>
          </cell>
          <cell r="H267" t="str">
            <v>A</v>
          </cell>
          <cell r="I267" t="str">
            <v>00000041</v>
          </cell>
          <cell r="J267">
            <v>60</v>
          </cell>
          <cell r="K267">
            <v>312</v>
          </cell>
          <cell r="L267">
            <v>6082</v>
          </cell>
          <cell r="M267">
            <v>0</v>
          </cell>
          <cell r="N267">
            <v>0</v>
          </cell>
          <cell r="O267">
            <v>0</v>
          </cell>
          <cell r="P267">
            <v>0</v>
          </cell>
          <cell r="Q267" t="str">
            <v>0662</v>
          </cell>
          <cell r="R267" t="str">
            <v>51450</v>
          </cell>
          <cell r="S267" t="str">
            <v>200212</v>
          </cell>
          <cell r="T267" t="str">
            <v>SA01</v>
          </cell>
          <cell r="U267">
            <v>6150</v>
          </cell>
          <cell r="W267">
            <v>0</v>
          </cell>
          <cell r="Y267">
            <v>0</v>
          </cell>
          <cell r="Z267">
            <v>1</v>
          </cell>
          <cell r="AA267" t="str">
            <v>BCH</v>
          </cell>
          <cell r="AB267" t="str">
            <v>450002361</v>
          </cell>
          <cell r="AC267" t="str">
            <v>PO#</v>
          </cell>
          <cell r="AD267" t="str">
            <v>4500054250</v>
          </cell>
          <cell r="AE267" t="str">
            <v>S/R</v>
          </cell>
          <cell r="AF267" t="str">
            <v>337</v>
          </cell>
          <cell r="AI267" t="str">
            <v>PYN</v>
          </cell>
          <cell r="AJ267" t="str">
            <v>K NEX INC</v>
          </cell>
          <cell r="AK267" t="str">
            <v>VND</v>
          </cell>
          <cell r="AL267" t="str">
            <v>593648022</v>
          </cell>
          <cell r="AM267" t="str">
            <v>FAC</v>
          </cell>
          <cell r="AN267" t="str">
            <v>000</v>
          </cell>
          <cell r="AQ267" t="str">
            <v>NVD</v>
          </cell>
          <cell r="AR267" t="str">
            <v>2002-12-</v>
          </cell>
          <cell r="AU267" t="str">
            <v>INVOICE# 1118       K NEX INC           5000003718</v>
          </cell>
          <cell r="AV267" t="str">
            <v>WF-BATCH</v>
          </cell>
          <cell r="AW267" t="str">
            <v>000</v>
          </cell>
          <cell r="AX267" t="str">
            <v>00</v>
          </cell>
          <cell r="AY267" t="str">
            <v>0</v>
          </cell>
          <cell r="AZ267" t="str">
            <v>FPL Fibernet</v>
          </cell>
        </row>
        <row r="268">
          <cell r="A268" t="str">
            <v>107100</v>
          </cell>
          <cell r="B268" t="str">
            <v>0312</v>
          </cell>
          <cell r="C268" t="str">
            <v>06600</v>
          </cell>
          <cell r="D268" t="str">
            <v>0FIBER</v>
          </cell>
          <cell r="E268" t="str">
            <v>312000</v>
          </cell>
          <cell r="F268" t="str">
            <v>0676</v>
          </cell>
          <cell r="G268" t="str">
            <v>11450</v>
          </cell>
          <cell r="H268" t="str">
            <v>A</v>
          </cell>
          <cell r="I268" t="str">
            <v>00000041</v>
          </cell>
          <cell r="J268">
            <v>60</v>
          </cell>
          <cell r="K268">
            <v>312</v>
          </cell>
          <cell r="L268">
            <v>6082</v>
          </cell>
          <cell r="M268">
            <v>0</v>
          </cell>
          <cell r="N268">
            <v>0</v>
          </cell>
          <cell r="O268">
            <v>0</v>
          </cell>
          <cell r="P268">
            <v>0</v>
          </cell>
          <cell r="Q268" t="str">
            <v>0676</v>
          </cell>
          <cell r="R268" t="str">
            <v>11450</v>
          </cell>
          <cell r="S268" t="str">
            <v>200212</v>
          </cell>
          <cell r="T268" t="str">
            <v>SA01</v>
          </cell>
          <cell r="U268">
            <v>1754.19</v>
          </cell>
          <cell r="V268" t="str">
            <v>LDB</v>
          </cell>
          <cell r="W268">
            <v>0</v>
          </cell>
          <cell r="Y268">
            <v>0</v>
          </cell>
          <cell r="Z268">
            <v>2</v>
          </cell>
          <cell r="AA268" t="str">
            <v>MS#</v>
          </cell>
          <cell r="AB268" t="str">
            <v xml:space="preserve">   998000426</v>
          </cell>
          <cell r="AC268" t="str">
            <v>BCH</v>
          </cell>
          <cell r="AD268" t="str">
            <v>012622</v>
          </cell>
          <cell r="AE268" t="str">
            <v>TML</v>
          </cell>
          <cell r="AF268" t="str">
            <v>12027</v>
          </cell>
          <cell r="AG268" t="str">
            <v>SRL</v>
          </cell>
          <cell r="AH268" t="str">
            <v>0368</v>
          </cell>
          <cell r="AI268" t="str">
            <v>DLV</v>
          </cell>
          <cell r="AJ268" t="str">
            <v>000</v>
          </cell>
          <cell r="AK268" t="str">
            <v>REL</v>
          </cell>
          <cell r="AL268" t="str">
            <v>000</v>
          </cell>
          <cell r="AM268" t="str">
            <v>LN#</v>
          </cell>
          <cell r="AO268" t="str">
            <v>UOI</v>
          </cell>
          <cell r="AP268" t="str">
            <v>EA</v>
          </cell>
          <cell r="AU268" t="str">
            <v>0</v>
          </cell>
          <cell r="AW268" t="str">
            <v>000</v>
          </cell>
          <cell r="AX268" t="str">
            <v>00</v>
          </cell>
          <cell r="AY268" t="str">
            <v>0</v>
          </cell>
          <cell r="AZ268" t="str">
            <v>FPL Fibernet</v>
          </cell>
        </row>
        <row r="269">
          <cell r="A269" t="str">
            <v>107100</v>
          </cell>
          <cell r="B269" t="str">
            <v>0312</v>
          </cell>
          <cell r="C269" t="str">
            <v>06600</v>
          </cell>
          <cell r="D269" t="str">
            <v>0FIBER</v>
          </cell>
          <cell r="E269" t="str">
            <v>312000</v>
          </cell>
          <cell r="F269" t="str">
            <v>0803</v>
          </cell>
          <cell r="G269" t="str">
            <v>36000</v>
          </cell>
          <cell r="H269" t="str">
            <v>A</v>
          </cell>
          <cell r="I269" t="str">
            <v>00000041</v>
          </cell>
          <cell r="J269">
            <v>60</v>
          </cell>
          <cell r="K269">
            <v>312</v>
          </cell>
          <cell r="L269">
            <v>6082</v>
          </cell>
          <cell r="M269">
            <v>107</v>
          </cell>
          <cell r="N269">
            <v>10</v>
          </cell>
          <cell r="O269">
            <v>0</v>
          </cell>
          <cell r="P269">
            <v>107.1</v>
          </cell>
          <cell r="Q269" t="str">
            <v>0803</v>
          </cell>
          <cell r="R269" t="str">
            <v>36000</v>
          </cell>
          <cell r="S269" t="str">
            <v>200212</v>
          </cell>
          <cell r="T269" t="str">
            <v>PY42</v>
          </cell>
          <cell r="U269">
            <v>75.63</v>
          </cell>
          <cell r="V269" t="str">
            <v>LDB</v>
          </cell>
          <cell r="W269">
            <v>0</v>
          </cell>
          <cell r="X269" t="str">
            <v>SHR</v>
          </cell>
          <cell r="Y269">
            <v>2</v>
          </cell>
          <cell r="Z269">
            <v>2</v>
          </cell>
          <cell r="AA269" t="str">
            <v>PYP</v>
          </cell>
          <cell r="AB269" t="str">
            <v xml:space="preserve"> 0000026</v>
          </cell>
          <cell r="AC269" t="str">
            <v>PYL</v>
          </cell>
          <cell r="AD269" t="str">
            <v>004399</v>
          </cell>
          <cell r="AE269" t="str">
            <v>EMP</v>
          </cell>
          <cell r="AF269" t="str">
            <v>80814</v>
          </cell>
          <cell r="AG269" t="str">
            <v>JUL</v>
          </cell>
          <cell r="AH269" t="str">
            <v xml:space="preserve"> 000.00</v>
          </cell>
          <cell r="AI269" t="str">
            <v>BCH</v>
          </cell>
          <cell r="AJ269" t="str">
            <v>500</v>
          </cell>
          <cell r="AK269" t="str">
            <v>CLS</v>
          </cell>
          <cell r="AL269" t="str">
            <v>R437</v>
          </cell>
          <cell r="AM269" t="str">
            <v>DTA</v>
          </cell>
          <cell r="AN269" t="str">
            <v xml:space="preserve"> 00000000000.00</v>
          </cell>
          <cell r="AO269" t="str">
            <v>DTH</v>
          </cell>
          <cell r="AP269" t="str">
            <v xml:space="preserve"> 00000000000.00</v>
          </cell>
          <cell r="AV269" t="str">
            <v>000000000</v>
          </cell>
          <cell r="AW269" t="str">
            <v>000</v>
          </cell>
          <cell r="AX269" t="str">
            <v>00</v>
          </cell>
          <cell r="AY269" t="str">
            <v>0</v>
          </cell>
          <cell r="AZ269" t="str">
            <v>FPL Fibernet</v>
          </cell>
        </row>
        <row r="270">
          <cell r="A270" t="str">
            <v>107100</v>
          </cell>
          <cell r="B270" t="str">
            <v>0312</v>
          </cell>
          <cell r="C270" t="str">
            <v>06600</v>
          </cell>
          <cell r="D270" t="str">
            <v>0FIBER</v>
          </cell>
          <cell r="E270" t="str">
            <v>312000</v>
          </cell>
          <cell r="F270" t="str">
            <v>0803</v>
          </cell>
          <cell r="G270" t="str">
            <v>36000</v>
          </cell>
          <cell r="H270" t="str">
            <v>A</v>
          </cell>
          <cell r="I270" t="str">
            <v>00000041</v>
          </cell>
          <cell r="J270">
            <v>60</v>
          </cell>
          <cell r="K270">
            <v>312</v>
          </cell>
          <cell r="L270">
            <v>6082</v>
          </cell>
          <cell r="M270">
            <v>107</v>
          </cell>
          <cell r="N270">
            <v>10</v>
          </cell>
          <cell r="O270">
            <v>0</v>
          </cell>
          <cell r="P270">
            <v>107.1</v>
          </cell>
          <cell r="Q270" t="str">
            <v>0803</v>
          </cell>
          <cell r="R270" t="str">
            <v>36000</v>
          </cell>
          <cell r="S270" t="str">
            <v>200212</v>
          </cell>
          <cell r="T270" t="str">
            <v>PY42</v>
          </cell>
          <cell r="U270">
            <v>109.61</v>
          </cell>
          <cell r="V270" t="str">
            <v>LDB</v>
          </cell>
          <cell r="W270">
            <v>0</v>
          </cell>
          <cell r="X270" t="str">
            <v>SHR</v>
          </cell>
          <cell r="Y270">
            <v>3</v>
          </cell>
          <cell r="Z270">
            <v>3</v>
          </cell>
          <cell r="AA270" t="str">
            <v>PYP</v>
          </cell>
          <cell r="AB270" t="str">
            <v xml:space="preserve"> 0000026</v>
          </cell>
          <cell r="AC270" t="str">
            <v>PYL</v>
          </cell>
          <cell r="AD270" t="str">
            <v>004382</v>
          </cell>
          <cell r="AE270" t="str">
            <v>EMP</v>
          </cell>
          <cell r="AF270" t="str">
            <v>90017</v>
          </cell>
          <cell r="AG270" t="str">
            <v>JUL</v>
          </cell>
          <cell r="AH270" t="str">
            <v xml:space="preserve"> 000.00</v>
          </cell>
          <cell r="AI270" t="str">
            <v>BCH</v>
          </cell>
          <cell r="AJ270" t="str">
            <v>500</v>
          </cell>
          <cell r="AK270" t="str">
            <v>CLS</v>
          </cell>
          <cell r="AL270" t="str">
            <v>R449</v>
          </cell>
          <cell r="AM270" t="str">
            <v>DTA</v>
          </cell>
          <cell r="AN270" t="str">
            <v xml:space="preserve"> 00000000000.00</v>
          </cell>
          <cell r="AO270" t="str">
            <v>DTH</v>
          </cell>
          <cell r="AP270" t="str">
            <v xml:space="preserve"> 00000000000.00</v>
          </cell>
          <cell r="AV270" t="str">
            <v>000000000</v>
          </cell>
          <cell r="AW270" t="str">
            <v>000</v>
          </cell>
          <cell r="AX270" t="str">
            <v>00</v>
          </cell>
          <cell r="AY270" t="str">
            <v>0</v>
          </cell>
          <cell r="AZ270" t="str">
            <v>FPL Fibernet</v>
          </cell>
        </row>
        <row r="271">
          <cell r="A271" t="str">
            <v>107100</v>
          </cell>
          <cell r="B271" t="str">
            <v>0312</v>
          </cell>
          <cell r="C271" t="str">
            <v>06600</v>
          </cell>
          <cell r="D271" t="str">
            <v>0FIBER</v>
          </cell>
          <cell r="E271" t="str">
            <v>312000</v>
          </cell>
          <cell r="F271" t="str">
            <v>0803</v>
          </cell>
          <cell r="G271" t="str">
            <v>36000</v>
          </cell>
          <cell r="H271" t="str">
            <v>A</v>
          </cell>
          <cell r="I271" t="str">
            <v>00000041</v>
          </cell>
          <cell r="J271">
            <v>60</v>
          </cell>
          <cell r="K271">
            <v>312</v>
          </cell>
          <cell r="L271">
            <v>6082</v>
          </cell>
          <cell r="M271">
            <v>107</v>
          </cell>
          <cell r="N271">
            <v>10</v>
          </cell>
          <cell r="O271">
            <v>0</v>
          </cell>
          <cell r="P271">
            <v>107.1</v>
          </cell>
          <cell r="Q271" t="str">
            <v>0803</v>
          </cell>
          <cell r="R271" t="str">
            <v>36000</v>
          </cell>
          <cell r="S271" t="str">
            <v>200212</v>
          </cell>
          <cell r="T271" t="str">
            <v>PY42</v>
          </cell>
          <cell r="U271">
            <v>146.15</v>
          </cell>
          <cell r="V271" t="str">
            <v>LDB</v>
          </cell>
          <cell r="W271">
            <v>0</v>
          </cell>
          <cell r="X271" t="str">
            <v>SHR</v>
          </cell>
          <cell r="Y271">
            <v>4</v>
          </cell>
          <cell r="Z271">
            <v>4</v>
          </cell>
          <cell r="AA271" t="str">
            <v>PYP</v>
          </cell>
          <cell r="AB271" t="str">
            <v xml:space="preserve"> 0000025</v>
          </cell>
          <cell r="AC271" t="str">
            <v>PYL</v>
          </cell>
          <cell r="AD271" t="str">
            <v>004382</v>
          </cell>
          <cell r="AE271" t="str">
            <v>EMP</v>
          </cell>
          <cell r="AF271" t="str">
            <v>90017</v>
          </cell>
          <cell r="AG271" t="str">
            <v>JUL</v>
          </cell>
          <cell r="AH271" t="str">
            <v xml:space="preserve"> 000.00</v>
          </cell>
          <cell r="AI271" t="str">
            <v>BCH</v>
          </cell>
          <cell r="AJ271" t="str">
            <v>500</v>
          </cell>
          <cell r="AK271" t="str">
            <v>CLS</v>
          </cell>
          <cell r="AL271" t="str">
            <v>R449</v>
          </cell>
          <cell r="AM271" t="str">
            <v>DTA</v>
          </cell>
          <cell r="AN271" t="str">
            <v xml:space="preserve"> 00000000000.00</v>
          </cell>
          <cell r="AO271" t="str">
            <v>DTH</v>
          </cell>
          <cell r="AP271" t="str">
            <v xml:space="preserve"> 00000000000.00</v>
          </cell>
          <cell r="AV271" t="str">
            <v>000000000</v>
          </cell>
          <cell r="AW271" t="str">
            <v>000</v>
          </cell>
          <cell r="AX271" t="str">
            <v>00</v>
          </cell>
          <cell r="AY271" t="str">
            <v>0</v>
          </cell>
          <cell r="AZ271" t="str">
            <v>FPL Fibernet</v>
          </cell>
        </row>
        <row r="272">
          <cell r="A272" t="str">
            <v>107100</v>
          </cell>
          <cell r="B272" t="str">
            <v>0312</v>
          </cell>
          <cell r="C272" t="str">
            <v>06600</v>
          </cell>
          <cell r="D272" t="str">
            <v>0FIBER</v>
          </cell>
          <cell r="E272" t="str">
            <v>312000</v>
          </cell>
          <cell r="F272" t="str">
            <v>0803</v>
          </cell>
          <cell r="G272" t="str">
            <v>36000</v>
          </cell>
          <cell r="H272" t="str">
            <v>A</v>
          </cell>
          <cell r="I272" t="str">
            <v>00000041</v>
          </cell>
          <cell r="J272">
            <v>60</v>
          </cell>
          <cell r="K272">
            <v>312</v>
          </cell>
          <cell r="L272">
            <v>6082</v>
          </cell>
          <cell r="M272">
            <v>107</v>
          </cell>
          <cell r="N272">
            <v>10</v>
          </cell>
          <cell r="O272">
            <v>0</v>
          </cell>
          <cell r="P272">
            <v>107.1</v>
          </cell>
          <cell r="Q272" t="str">
            <v>0803</v>
          </cell>
          <cell r="R272" t="str">
            <v>36000</v>
          </cell>
          <cell r="S272" t="str">
            <v>200212</v>
          </cell>
          <cell r="T272" t="str">
            <v>PY42</v>
          </cell>
          <cell r="U272">
            <v>189.06</v>
          </cell>
          <cell r="V272" t="str">
            <v>LDB</v>
          </cell>
          <cell r="W272">
            <v>0</v>
          </cell>
          <cell r="X272" t="str">
            <v>SHR</v>
          </cell>
          <cell r="Y272">
            <v>5</v>
          </cell>
          <cell r="Z272">
            <v>5</v>
          </cell>
          <cell r="AA272" t="str">
            <v>PYP</v>
          </cell>
          <cell r="AB272" t="str">
            <v xml:space="preserve"> 0000025</v>
          </cell>
          <cell r="AC272" t="str">
            <v>PYL</v>
          </cell>
          <cell r="AD272" t="str">
            <v>004399</v>
          </cell>
          <cell r="AE272" t="str">
            <v>EMP</v>
          </cell>
          <cell r="AF272" t="str">
            <v>80814</v>
          </cell>
          <cell r="AG272" t="str">
            <v>JUL</v>
          </cell>
          <cell r="AH272" t="str">
            <v xml:space="preserve"> 000.00</v>
          </cell>
          <cell r="AI272" t="str">
            <v>BCH</v>
          </cell>
          <cell r="AJ272" t="str">
            <v>500</v>
          </cell>
          <cell r="AK272" t="str">
            <v>CLS</v>
          </cell>
          <cell r="AL272" t="str">
            <v>R437</v>
          </cell>
          <cell r="AM272" t="str">
            <v>DTA</v>
          </cell>
          <cell r="AN272" t="str">
            <v xml:space="preserve"> 00000000000.00</v>
          </cell>
          <cell r="AO272" t="str">
            <v>DTH</v>
          </cell>
          <cell r="AP272" t="str">
            <v xml:space="preserve"> 00000000000.00</v>
          </cell>
          <cell r="AV272" t="str">
            <v>000000000</v>
          </cell>
          <cell r="AW272" t="str">
            <v>000</v>
          </cell>
          <cell r="AX272" t="str">
            <v>00</v>
          </cell>
          <cell r="AY272" t="str">
            <v>0</v>
          </cell>
          <cell r="AZ272" t="str">
            <v>FPL Fibernet</v>
          </cell>
        </row>
        <row r="273">
          <cell r="A273" t="str">
            <v>107100</v>
          </cell>
          <cell r="B273" t="str">
            <v>0385</v>
          </cell>
          <cell r="C273" t="str">
            <v>06600</v>
          </cell>
          <cell r="D273" t="str">
            <v>0FIBER</v>
          </cell>
          <cell r="E273" t="str">
            <v>385000</v>
          </cell>
          <cell r="F273" t="str">
            <v>0646</v>
          </cell>
          <cell r="G273" t="str">
            <v>52450</v>
          </cell>
          <cell r="H273" t="str">
            <v>A</v>
          </cell>
          <cell r="I273" t="str">
            <v>00000041</v>
          </cell>
          <cell r="J273">
            <v>60</v>
          </cell>
          <cell r="K273">
            <v>385</v>
          </cell>
          <cell r="L273">
            <v>6082</v>
          </cell>
          <cell r="M273">
            <v>0</v>
          </cell>
          <cell r="N273">
            <v>0</v>
          </cell>
          <cell r="O273">
            <v>0</v>
          </cell>
          <cell r="P273">
            <v>0</v>
          </cell>
          <cell r="Q273" t="str">
            <v>0646</v>
          </cell>
          <cell r="R273" t="str">
            <v>52450</v>
          </cell>
          <cell r="S273" t="str">
            <v>200212</v>
          </cell>
          <cell r="T273" t="str">
            <v>SA01</v>
          </cell>
          <cell r="U273">
            <v>106.95</v>
          </cell>
          <cell r="W273">
            <v>0</v>
          </cell>
          <cell r="Y273">
            <v>0</v>
          </cell>
          <cell r="Z273">
            <v>0</v>
          </cell>
          <cell r="AA273" t="str">
            <v>BCH</v>
          </cell>
          <cell r="AB273" t="str">
            <v>450002343</v>
          </cell>
          <cell r="AC273" t="str">
            <v>PO#</v>
          </cell>
          <cell r="AE273" t="str">
            <v>S/R</v>
          </cell>
          <cell r="AI273" t="str">
            <v>PYN</v>
          </cell>
          <cell r="AJ273" t="str">
            <v>CAJIGAS R C</v>
          </cell>
          <cell r="AK273" t="str">
            <v>VND</v>
          </cell>
          <cell r="AL273" t="str">
            <v>264370702</v>
          </cell>
          <cell r="AM273" t="str">
            <v>FAC</v>
          </cell>
          <cell r="AN273" t="str">
            <v>000</v>
          </cell>
          <cell r="AQ273" t="str">
            <v>NVD</v>
          </cell>
          <cell r="AR273" t="str">
            <v>2002-11-</v>
          </cell>
          <cell r="AU273" t="str">
            <v>R CAJIGAS MILEAGE   CAJIGAS R C         1900003288</v>
          </cell>
          <cell r="AV273" t="str">
            <v>WF-BATCH</v>
          </cell>
          <cell r="AW273" t="str">
            <v>000</v>
          </cell>
          <cell r="AX273" t="str">
            <v>00</v>
          </cell>
          <cell r="AY273" t="str">
            <v>0</v>
          </cell>
          <cell r="AZ273" t="str">
            <v>FPL Fibernet</v>
          </cell>
        </row>
        <row r="274">
          <cell r="A274" t="str">
            <v>107100</v>
          </cell>
          <cell r="B274" t="str">
            <v>0314</v>
          </cell>
          <cell r="C274" t="str">
            <v>06080</v>
          </cell>
          <cell r="D274" t="str">
            <v>0FIBER</v>
          </cell>
          <cell r="E274" t="str">
            <v>314000</v>
          </cell>
          <cell r="F274" t="str">
            <v>0790</v>
          </cell>
          <cell r="G274" t="str">
            <v>65000</v>
          </cell>
          <cell r="H274" t="str">
            <v>A</v>
          </cell>
          <cell r="I274" t="str">
            <v>00000041</v>
          </cell>
          <cell r="J274">
            <v>63</v>
          </cell>
          <cell r="K274">
            <v>314</v>
          </cell>
          <cell r="L274">
            <v>6119</v>
          </cell>
          <cell r="M274">
            <v>0</v>
          </cell>
          <cell r="N274">
            <v>0</v>
          </cell>
          <cell r="O274">
            <v>0</v>
          </cell>
          <cell r="P274">
            <v>0</v>
          </cell>
          <cell r="Q274" t="str">
            <v>0790</v>
          </cell>
          <cell r="R274" t="str">
            <v>65000</v>
          </cell>
          <cell r="S274" t="str">
            <v>200212</v>
          </cell>
          <cell r="T274" t="str">
            <v>CA01</v>
          </cell>
          <cell r="U274">
            <v>61008.63</v>
          </cell>
          <cell r="V274" t="str">
            <v>LDB</v>
          </cell>
          <cell r="W274">
            <v>0</v>
          </cell>
          <cell r="Y274">
            <v>0</v>
          </cell>
          <cell r="Z274">
            <v>0</v>
          </cell>
          <cell r="AA274" t="str">
            <v>BCH</v>
          </cell>
          <cell r="AB274" t="str">
            <v>0015</v>
          </cell>
          <cell r="AC274" t="str">
            <v>WKS</v>
          </cell>
          <cell r="AE274" t="str">
            <v>JV#</v>
          </cell>
          <cell r="AF274" t="str">
            <v>1232</v>
          </cell>
          <cell r="AG274" t="str">
            <v>FRN</v>
          </cell>
          <cell r="AH274" t="str">
            <v>6119</v>
          </cell>
          <cell r="AI274" t="str">
            <v>RP#</v>
          </cell>
          <cell r="AJ274" t="str">
            <v>000</v>
          </cell>
          <cell r="AK274" t="str">
            <v>CTL</v>
          </cell>
          <cell r="AM274" t="str">
            <v>RF#</v>
          </cell>
          <cell r="AU274" t="str">
            <v>ACCRUAL OF DEC 02 CAPITAL</v>
          </cell>
          <cell r="AZ274" t="str">
            <v>FPL Fibernet</v>
          </cell>
        </row>
        <row r="275">
          <cell r="A275" t="str">
            <v>107100</v>
          </cell>
          <cell r="B275" t="str">
            <v>0385</v>
          </cell>
          <cell r="C275" t="str">
            <v>06124</v>
          </cell>
          <cell r="D275" t="str">
            <v>0FIBER</v>
          </cell>
          <cell r="E275" t="str">
            <v>385000</v>
          </cell>
          <cell r="F275" t="str">
            <v>0803</v>
          </cell>
          <cell r="G275" t="str">
            <v>36000</v>
          </cell>
          <cell r="H275" t="str">
            <v>A</v>
          </cell>
          <cell r="I275" t="str">
            <v>00000041</v>
          </cell>
          <cell r="J275">
            <v>60</v>
          </cell>
          <cell r="K275">
            <v>385</v>
          </cell>
          <cell r="L275">
            <v>6124</v>
          </cell>
          <cell r="M275">
            <v>107</v>
          </cell>
          <cell r="N275">
            <v>10</v>
          </cell>
          <cell r="O275">
            <v>0</v>
          </cell>
          <cell r="P275">
            <v>107.1</v>
          </cell>
          <cell r="Q275" t="str">
            <v>0803</v>
          </cell>
          <cell r="R275" t="str">
            <v>36000</v>
          </cell>
          <cell r="S275" t="str">
            <v>200212</v>
          </cell>
          <cell r="T275" t="str">
            <v>PY42</v>
          </cell>
          <cell r="U275">
            <v>72.13</v>
          </cell>
          <cell r="V275" t="str">
            <v>LDB</v>
          </cell>
          <cell r="W275">
            <v>0</v>
          </cell>
          <cell r="X275" t="str">
            <v>SHR</v>
          </cell>
          <cell r="Y275">
            <v>2</v>
          </cell>
          <cell r="Z275">
            <v>2</v>
          </cell>
          <cell r="AA275" t="str">
            <v>PYP</v>
          </cell>
          <cell r="AB275" t="str">
            <v xml:space="preserve"> 0000026</v>
          </cell>
          <cell r="AC275" t="str">
            <v>PYL</v>
          </cell>
          <cell r="AD275" t="str">
            <v>004367</v>
          </cell>
          <cell r="AE275" t="str">
            <v>EMP</v>
          </cell>
          <cell r="AF275" t="str">
            <v>86996</v>
          </cell>
          <cell r="AG275" t="str">
            <v>JUL</v>
          </cell>
          <cell r="AH275" t="str">
            <v xml:space="preserve"> 000.00</v>
          </cell>
          <cell r="AI275" t="str">
            <v>BCH</v>
          </cell>
          <cell r="AJ275" t="str">
            <v>500</v>
          </cell>
          <cell r="AK275" t="str">
            <v>CLS</v>
          </cell>
          <cell r="AL275" t="str">
            <v>R234</v>
          </cell>
          <cell r="AM275" t="str">
            <v>DTA</v>
          </cell>
          <cell r="AN275" t="str">
            <v xml:space="preserve"> 00000000000.00</v>
          </cell>
          <cell r="AO275" t="str">
            <v>DTH</v>
          </cell>
          <cell r="AP275" t="str">
            <v xml:space="preserve"> 00000000000.00</v>
          </cell>
          <cell r="AV275" t="str">
            <v>000000000</v>
          </cell>
          <cell r="AW275" t="str">
            <v>000</v>
          </cell>
          <cell r="AX275" t="str">
            <v>00</v>
          </cell>
          <cell r="AY275" t="str">
            <v>0</v>
          </cell>
          <cell r="AZ275" t="str">
            <v>FPL Fibernet</v>
          </cell>
        </row>
        <row r="276">
          <cell r="A276" t="str">
            <v>107100</v>
          </cell>
          <cell r="B276" t="str">
            <v>0385</v>
          </cell>
          <cell r="C276" t="str">
            <v>06124</v>
          </cell>
          <cell r="D276" t="str">
            <v>0FIBER</v>
          </cell>
          <cell r="E276" t="str">
            <v>385000</v>
          </cell>
          <cell r="F276" t="str">
            <v>0803</v>
          </cell>
          <cell r="G276" t="str">
            <v>36000</v>
          </cell>
          <cell r="H276" t="str">
            <v>A</v>
          </cell>
          <cell r="I276" t="str">
            <v>00000041</v>
          </cell>
          <cell r="J276">
            <v>60</v>
          </cell>
          <cell r="K276">
            <v>385</v>
          </cell>
          <cell r="L276">
            <v>6124</v>
          </cell>
          <cell r="M276">
            <v>107</v>
          </cell>
          <cell r="N276">
            <v>10</v>
          </cell>
          <cell r="O276">
            <v>0</v>
          </cell>
          <cell r="P276">
            <v>107.1</v>
          </cell>
          <cell r="Q276" t="str">
            <v>0803</v>
          </cell>
          <cell r="R276" t="str">
            <v>36000</v>
          </cell>
          <cell r="S276" t="str">
            <v>200212</v>
          </cell>
          <cell r="T276" t="str">
            <v>PY42</v>
          </cell>
          <cell r="U276">
            <v>144.25</v>
          </cell>
          <cell r="V276" t="str">
            <v>LDB</v>
          </cell>
          <cell r="W276">
            <v>0</v>
          </cell>
          <cell r="X276" t="str">
            <v>SHR</v>
          </cell>
          <cell r="Y276">
            <v>4</v>
          </cell>
          <cell r="Z276">
            <v>4</v>
          </cell>
          <cell r="AA276" t="str">
            <v>PYP</v>
          </cell>
          <cell r="AB276" t="str">
            <v xml:space="preserve"> 0000025</v>
          </cell>
          <cell r="AC276" t="str">
            <v>PYL</v>
          </cell>
          <cell r="AD276" t="str">
            <v>004367</v>
          </cell>
          <cell r="AE276" t="str">
            <v>EMP</v>
          </cell>
          <cell r="AF276" t="str">
            <v>86996</v>
          </cell>
          <cell r="AG276" t="str">
            <v>JUL</v>
          </cell>
          <cell r="AH276" t="str">
            <v xml:space="preserve"> 000.00</v>
          </cell>
          <cell r="AI276" t="str">
            <v>BCH</v>
          </cell>
          <cell r="AJ276" t="str">
            <v>500</v>
          </cell>
          <cell r="AK276" t="str">
            <v>CLS</v>
          </cell>
          <cell r="AL276" t="str">
            <v>R234</v>
          </cell>
          <cell r="AM276" t="str">
            <v>DTA</v>
          </cell>
          <cell r="AN276" t="str">
            <v xml:space="preserve"> 00000000000.00</v>
          </cell>
          <cell r="AO276" t="str">
            <v>DTH</v>
          </cell>
          <cell r="AP276" t="str">
            <v xml:space="preserve"> 00000000000.00</v>
          </cell>
          <cell r="AV276" t="str">
            <v>000000000</v>
          </cell>
          <cell r="AW276" t="str">
            <v>000</v>
          </cell>
          <cell r="AX276" t="str">
            <v>00</v>
          </cell>
          <cell r="AY276" t="str">
            <v>0</v>
          </cell>
          <cell r="AZ276" t="str">
            <v>FPL Fibernet</v>
          </cell>
        </row>
        <row r="277">
          <cell r="A277" t="str">
            <v>107100</v>
          </cell>
          <cell r="B277" t="str">
            <v>0312</v>
          </cell>
          <cell r="C277" t="str">
            <v>06125</v>
          </cell>
          <cell r="D277" t="str">
            <v>0FIBER</v>
          </cell>
          <cell r="E277" t="str">
            <v>312000</v>
          </cell>
          <cell r="F277" t="str">
            <v>0662</v>
          </cell>
          <cell r="G277" t="str">
            <v>65000</v>
          </cell>
          <cell r="H277" t="str">
            <v>A</v>
          </cell>
          <cell r="I277" t="str">
            <v>00000041</v>
          </cell>
          <cell r="J277">
            <v>63</v>
          </cell>
          <cell r="K277">
            <v>312</v>
          </cell>
          <cell r="L277">
            <v>6125</v>
          </cell>
          <cell r="M277">
            <v>0</v>
          </cell>
          <cell r="N277">
            <v>0</v>
          </cell>
          <cell r="O277">
            <v>0</v>
          </cell>
          <cell r="P277">
            <v>0</v>
          </cell>
          <cell r="Q277" t="str">
            <v>0662</v>
          </cell>
          <cell r="R277" t="str">
            <v>65000</v>
          </cell>
          <cell r="S277" t="str">
            <v>200212</v>
          </cell>
          <cell r="T277" t="str">
            <v>CA01</v>
          </cell>
          <cell r="U277">
            <v>410</v>
          </cell>
          <cell r="V277" t="str">
            <v>LDB</v>
          </cell>
          <cell r="W277">
            <v>0</v>
          </cell>
          <cell r="Y277">
            <v>0</v>
          </cell>
          <cell r="Z277">
            <v>0</v>
          </cell>
          <cell r="AA277" t="str">
            <v>BCH</v>
          </cell>
          <cell r="AB277" t="str">
            <v>0055</v>
          </cell>
          <cell r="AC277" t="str">
            <v>WKS</v>
          </cell>
          <cell r="AE277" t="str">
            <v>JV#</v>
          </cell>
          <cell r="AF277" t="str">
            <v>1232</v>
          </cell>
          <cell r="AG277" t="str">
            <v>FRN</v>
          </cell>
          <cell r="AH277" t="str">
            <v>6125</v>
          </cell>
          <cell r="AI277" t="str">
            <v>RP#</v>
          </cell>
          <cell r="AJ277" t="str">
            <v>000</v>
          </cell>
          <cell r="AK277" t="str">
            <v>CTL</v>
          </cell>
          <cell r="AM277" t="str">
            <v>RF#</v>
          </cell>
          <cell r="AU277" t="str">
            <v>K NEX INC</v>
          </cell>
          <cell r="AZ277" t="str">
            <v>FPL Fibernet</v>
          </cell>
        </row>
        <row r="278">
          <cell r="A278" t="str">
            <v>107100</v>
          </cell>
          <cell r="B278" t="str">
            <v>0314</v>
          </cell>
          <cell r="C278" t="str">
            <v>06002</v>
          </cell>
          <cell r="D278" t="str">
            <v>0ELECT</v>
          </cell>
          <cell r="E278" t="str">
            <v>314000</v>
          </cell>
          <cell r="F278" t="str">
            <v>0653</v>
          </cell>
          <cell r="G278" t="str">
            <v>65000</v>
          </cell>
          <cell r="H278" t="str">
            <v>A</v>
          </cell>
          <cell r="I278" t="str">
            <v>00000041</v>
          </cell>
          <cell r="J278">
            <v>66</v>
          </cell>
          <cell r="K278">
            <v>314</v>
          </cell>
          <cell r="L278">
            <v>6128</v>
          </cell>
          <cell r="M278">
            <v>0</v>
          </cell>
          <cell r="N278">
            <v>0</v>
          </cell>
          <cell r="O278">
            <v>0</v>
          </cell>
          <cell r="P278">
            <v>0</v>
          </cell>
          <cell r="Q278" t="str">
            <v>0653</v>
          </cell>
          <cell r="R278" t="str">
            <v>65000</v>
          </cell>
          <cell r="S278" t="str">
            <v>200212</v>
          </cell>
          <cell r="T278" t="str">
            <v>CA01</v>
          </cell>
          <cell r="U278">
            <v>-2245.8200000000002</v>
          </cell>
          <cell r="V278" t="str">
            <v>LDB</v>
          </cell>
          <cell r="W278">
            <v>0</v>
          </cell>
          <cell r="Y278">
            <v>0</v>
          </cell>
          <cell r="Z278">
            <v>0</v>
          </cell>
          <cell r="AA278" t="str">
            <v>BCH</v>
          </cell>
          <cell r="AB278" t="str">
            <v>0018</v>
          </cell>
          <cell r="AC278" t="str">
            <v>WKS</v>
          </cell>
          <cell r="AE278" t="str">
            <v>JV#</v>
          </cell>
          <cell r="AF278" t="str">
            <v>1232</v>
          </cell>
          <cell r="AG278" t="str">
            <v>FRN</v>
          </cell>
          <cell r="AH278" t="str">
            <v>6128</v>
          </cell>
          <cell r="AI278" t="str">
            <v>RP#</v>
          </cell>
          <cell r="AJ278" t="str">
            <v>000</v>
          </cell>
          <cell r="AK278" t="str">
            <v>CTL</v>
          </cell>
          <cell r="AM278" t="str">
            <v>RF#</v>
          </cell>
          <cell r="AU278" t="str">
            <v>BELLSOUTH TELECOMM</v>
          </cell>
          <cell r="AZ278" t="str">
            <v>FPL Fibernet</v>
          </cell>
        </row>
        <row r="279">
          <cell r="A279" t="str">
            <v>107100</v>
          </cell>
          <cell r="B279" t="str">
            <v>0314</v>
          </cell>
          <cell r="C279" t="str">
            <v>06002</v>
          </cell>
          <cell r="D279" t="str">
            <v>0ELECT</v>
          </cell>
          <cell r="E279" t="str">
            <v>314000</v>
          </cell>
          <cell r="F279" t="str">
            <v>0653</v>
          </cell>
          <cell r="G279" t="str">
            <v>65000</v>
          </cell>
          <cell r="H279" t="str">
            <v>A</v>
          </cell>
          <cell r="I279" t="str">
            <v>00000041</v>
          </cell>
          <cell r="J279">
            <v>66</v>
          </cell>
          <cell r="K279">
            <v>314</v>
          </cell>
          <cell r="L279">
            <v>6128</v>
          </cell>
          <cell r="M279">
            <v>0</v>
          </cell>
          <cell r="N279">
            <v>0</v>
          </cell>
          <cell r="O279">
            <v>0</v>
          </cell>
          <cell r="P279">
            <v>0</v>
          </cell>
          <cell r="Q279" t="str">
            <v>0653</v>
          </cell>
          <cell r="R279" t="str">
            <v>65000</v>
          </cell>
          <cell r="S279" t="str">
            <v>200212</v>
          </cell>
          <cell r="T279" t="str">
            <v>CA01</v>
          </cell>
          <cell r="U279">
            <v>-2355.84</v>
          </cell>
          <cell r="V279" t="str">
            <v>LDB</v>
          </cell>
          <cell r="W279">
            <v>0</v>
          </cell>
          <cell r="Y279">
            <v>0</v>
          </cell>
          <cell r="Z279">
            <v>0</v>
          </cell>
          <cell r="AA279" t="str">
            <v>BCH</v>
          </cell>
          <cell r="AB279" t="str">
            <v>0018</v>
          </cell>
          <cell r="AC279" t="str">
            <v>WKS</v>
          </cell>
          <cell r="AE279" t="str">
            <v>JV#</v>
          </cell>
          <cell r="AF279" t="str">
            <v>1232</v>
          </cell>
          <cell r="AG279" t="str">
            <v>FRN</v>
          </cell>
          <cell r="AH279" t="str">
            <v>6128</v>
          </cell>
          <cell r="AI279" t="str">
            <v>RP#</v>
          </cell>
          <cell r="AJ279" t="str">
            <v>000</v>
          </cell>
          <cell r="AK279" t="str">
            <v>CTL</v>
          </cell>
          <cell r="AM279" t="str">
            <v>RF#</v>
          </cell>
          <cell r="AU279" t="str">
            <v>BELLSOUTH TELECOMM</v>
          </cell>
          <cell r="AZ279" t="str">
            <v>FPL Fibernet</v>
          </cell>
        </row>
        <row r="280">
          <cell r="A280" t="str">
            <v>107100</v>
          </cell>
          <cell r="B280" t="str">
            <v>0314</v>
          </cell>
          <cell r="C280" t="str">
            <v>06002</v>
          </cell>
          <cell r="D280" t="str">
            <v>0ELECT</v>
          </cell>
          <cell r="E280" t="str">
            <v>314000</v>
          </cell>
          <cell r="F280" t="str">
            <v>0812</v>
          </cell>
          <cell r="G280" t="str">
            <v>51450</v>
          </cell>
          <cell r="H280" t="str">
            <v>A</v>
          </cell>
          <cell r="I280" t="str">
            <v>00000041</v>
          </cell>
          <cell r="J280">
            <v>66</v>
          </cell>
          <cell r="K280">
            <v>314</v>
          </cell>
          <cell r="L280">
            <v>6128</v>
          </cell>
          <cell r="M280">
            <v>0</v>
          </cell>
          <cell r="N280">
            <v>0</v>
          </cell>
          <cell r="O280">
            <v>0</v>
          </cell>
          <cell r="P280">
            <v>0</v>
          </cell>
          <cell r="Q280" t="str">
            <v>0812</v>
          </cell>
          <cell r="R280" t="str">
            <v>51450</v>
          </cell>
          <cell r="S280" t="str">
            <v>200212</v>
          </cell>
          <cell r="T280" t="str">
            <v>SA01</v>
          </cell>
          <cell r="U280">
            <v>2361.0700000000002</v>
          </cell>
          <cell r="W280">
            <v>0</v>
          </cell>
          <cell r="Y280">
            <v>0</v>
          </cell>
          <cell r="Z280">
            <v>1</v>
          </cell>
          <cell r="AA280" t="str">
            <v>BCH</v>
          </cell>
          <cell r="AB280" t="str">
            <v>450002339</v>
          </cell>
          <cell r="AC280" t="str">
            <v>PO#</v>
          </cell>
          <cell r="AD280" t="str">
            <v>4500021286</v>
          </cell>
          <cell r="AE280" t="str">
            <v>S/R</v>
          </cell>
          <cell r="AF280" t="str">
            <v>NET</v>
          </cell>
          <cell r="AI280" t="str">
            <v>PYN</v>
          </cell>
          <cell r="AJ280" t="str">
            <v>BELLSOUTH TELECOMMUNICATI</v>
          </cell>
          <cell r="AK280" t="str">
            <v>VND</v>
          </cell>
          <cell r="AL280" t="str">
            <v>580436120</v>
          </cell>
          <cell r="AM280" t="str">
            <v>FAC</v>
          </cell>
          <cell r="AN280" t="str">
            <v>000</v>
          </cell>
          <cell r="AQ280" t="str">
            <v>NVD</v>
          </cell>
          <cell r="AR280" t="str">
            <v>2002-12-</v>
          </cell>
          <cell r="AU280" t="str">
            <v>407 C01-0021 021    BELLSOUTH TELECOMMUN5000003511</v>
          </cell>
          <cell r="AV280" t="str">
            <v>WF-BATCH</v>
          </cell>
          <cell r="AW280" t="str">
            <v>000</v>
          </cell>
          <cell r="AX280" t="str">
            <v>00</v>
          </cell>
          <cell r="AY280" t="str">
            <v>0</v>
          </cell>
          <cell r="AZ280" t="str">
            <v>FPL Fibernet</v>
          </cell>
        </row>
        <row r="281">
          <cell r="A281" t="str">
            <v>107100</v>
          </cell>
          <cell r="B281" t="str">
            <v>0314</v>
          </cell>
          <cell r="C281" t="str">
            <v>06002</v>
          </cell>
          <cell r="D281" t="str">
            <v>0FIBER</v>
          </cell>
          <cell r="E281" t="str">
            <v>314000</v>
          </cell>
          <cell r="F281" t="str">
            <v>0662</v>
          </cell>
          <cell r="G281" t="str">
            <v>51450</v>
          </cell>
          <cell r="H281" t="str">
            <v>A</v>
          </cell>
          <cell r="I281" t="str">
            <v>00000041</v>
          </cell>
          <cell r="J281">
            <v>60</v>
          </cell>
          <cell r="K281">
            <v>314</v>
          </cell>
          <cell r="L281">
            <v>6128</v>
          </cell>
          <cell r="M281">
            <v>0</v>
          </cell>
          <cell r="N281">
            <v>0</v>
          </cell>
          <cell r="O281">
            <v>0</v>
          </cell>
          <cell r="P281">
            <v>0</v>
          </cell>
          <cell r="Q281" t="str">
            <v>0662</v>
          </cell>
          <cell r="R281" t="str">
            <v>51450</v>
          </cell>
          <cell r="S281" t="str">
            <v>200212</v>
          </cell>
          <cell r="T281" t="str">
            <v>SA01</v>
          </cell>
          <cell r="U281">
            <v>25480.62</v>
          </cell>
          <cell r="W281">
            <v>0</v>
          </cell>
          <cell r="Y281">
            <v>0</v>
          </cell>
          <cell r="Z281">
            <v>1</v>
          </cell>
          <cell r="AA281" t="str">
            <v>BCH</v>
          </cell>
          <cell r="AB281" t="str">
            <v>450002350</v>
          </cell>
          <cell r="AC281" t="str">
            <v>PO#</v>
          </cell>
          <cell r="AD281" t="str">
            <v>4500060439</v>
          </cell>
          <cell r="AE281" t="str">
            <v>S/R</v>
          </cell>
          <cell r="AF281" t="str">
            <v>337</v>
          </cell>
          <cell r="AI281" t="str">
            <v>PYN</v>
          </cell>
          <cell r="AJ281" t="str">
            <v>YOUNGS COMMUNICATIONS CO</v>
          </cell>
          <cell r="AK281" t="str">
            <v>VND</v>
          </cell>
          <cell r="AL281" t="str">
            <v>591398816</v>
          </cell>
          <cell r="AM281" t="str">
            <v>FAC</v>
          </cell>
          <cell r="AN281" t="str">
            <v>000</v>
          </cell>
          <cell r="AQ281" t="str">
            <v>NVD</v>
          </cell>
          <cell r="AR281" t="str">
            <v>2002-12-</v>
          </cell>
          <cell r="AU281" t="str">
            <v>INVOICE# 6716       YOUNGS COMMUNICATION5000003586</v>
          </cell>
          <cell r="AV281" t="str">
            <v>WF-BATCH</v>
          </cell>
          <cell r="AW281" t="str">
            <v>000</v>
          </cell>
          <cell r="AX281" t="str">
            <v>00</v>
          </cell>
          <cell r="AY281" t="str">
            <v>0</v>
          </cell>
          <cell r="AZ281" t="str">
            <v>FPL Fibernet</v>
          </cell>
        </row>
        <row r="282">
          <cell r="A282" t="str">
            <v>107100</v>
          </cell>
          <cell r="B282" t="str">
            <v>0314</v>
          </cell>
          <cell r="C282" t="str">
            <v>06002</v>
          </cell>
          <cell r="D282" t="str">
            <v>0FIBER</v>
          </cell>
          <cell r="E282" t="str">
            <v>314000</v>
          </cell>
          <cell r="F282" t="str">
            <v>0790</v>
          </cell>
          <cell r="G282" t="str">
            <v>65000</v>
          </cell>
          <cell r="H282" t="str">
            <v>A</v>
          </cell>
          <cell r="I282" t="str">
            <v>00000041</v>
          </cell>
          <cell r="J282">
            <v>60</v>
          </cell>
          <cell r="K282">
            <v>314</v>
          </cell>
          <cell r="L282">
            <v>6128</v>
          </cell>
          <cell r="M282">
            <v>0</v>
          </cell>
          <cell r="N282">
            <v>0</v>
          </cell>
          <cell r="O282">
            <v>0</v>
          </cell>
          <cell r="P282">
            <v>0</v>
          </cell>
          <cell r="Q282" t="str">
            <v>0790</v>
          </cell>
          <cell r="R282" t="str">
            <v>65000</v>
          </cell>
          <cell r="S282" t="str">
            <v>200212</v>
          </cell>
          <cell r="T282" t="str">
            <v>CA01</v>
          </cell>
          <cell r="U282">
            <v>-55.47</v>
          </cell>
          <cell r="V282" t="str">
            <v>LDB</v>
          </cell>
          <cell r="W282">
            <v>0</v>
          </cell>
          <cell r="Y282">
            <v>0</v>
          </cell>
          <cell r="Z282">
            <v>0</v>
          </cell>
          <cell r="AA282" t="str">
            <v>BCH</v>
          </cell>
          <cell r="AB282" t="str">
            <v>0018</v>
          </cell>
          <cell r="AC282" t="str">
            <v>WKS</v>
          </cell>
          <cell r="AE282" t="str">
            <v>JV#</v>
          </cell>
          <cell r="AF282" t="str">
            <v>1232</v>
          </cell>
          <cell r="AG282" t="str">
            <v>FRN</v>
          </cell>
          <cell r="AH282" t="str">
            <v>6128</v>
          </cell>
          <cell r="AI282" t="str">
            <v>RP#</v>
          </cell>
          <cell r="AJ282" t="str">
            <v>000</v>
          </cell>
          <cell r="AK282" t="str">
            <v>CTL</v>
          </cell>
          <cell r="AM282" t="str">
            <v>RF#</v>
          </cell>
          <cell r="AU282" t="str">
            <v>REV OCT ENG CHARGES</v>
          </cell>
          <cell r="AZ282" t="str">
            <v>FPL Fibernet</v>
          </cell>
        </row>
        <row r="283">
          <cell r="A283" t="str">
            <v>107100</v>
          </cell>
          <cell r="B283" t="str">
            <v>0314</v>
          </cell>
          <cell r="C283" t="str">
            <v>06002</v>
          </cell>
          <cell r="D283" t="str">
            <v>0FIBER</v>
          </cell>
          <cell r="E283" t="str">
            <v>314000</v>
          </cell>
          <cell r="F283" t="str">
            <v>0790</v>
          </cell>
          <cell r="G283" t="str">
            <v>65000</v>
          </cell>
          <cell r="H283" t="str">
            <v>A</v>
          </cell>
          <cell r="I283" t="str">
            <v>00000041</v>
          </cell>
          <cell r="J283">
            <v>63</v>
          </cell>
          <cell r="K283">
            <v>314</v>
          </cell>
          <cell r="L283">
            <v>6128</v>
          </cell>
          <cell r="M283">
            <v>0</v>
          </cell>
          <cell r="N283">
            <v>0</v>
          </cell>
          <cell r="O283">
            <v>0</v>
          </cell>
          <cell r="P283">
            <v>0</v>
          </cell>
          <cell r="Q283" t="str">
            <v>0790</v>
          </cell>
          <cell r="R283" t="str">
            <v>65000</v>
          </cell>
          <cell r="S283" t="str">
            <v>200212</v>
          </cell>
          <cell r="T283" t="str">
            <v>CA01</v>
          </cell>
          <cell r="U283">
            <v>-27969</v>
          </cell>
          <cell r="V283" t="str">
            <v>LDB</v>
          </cell>
          <cell r="W283">
            <v>0</v>
          </cell>
          <cell r="Y283">
            <v>0</v>
          </cell>
          <cell r="Z283">
            <v>0</v>
          </cell>
          <cell r="AA283" t="str">
            <v>BCH</v>
          </cell>
          <cell r="AB283" t="str">
            <v>0021</v>
          </cell>
          <cell r="AC283" t="str">
            <v>WKS</v>
          </cell>
          <cell r="AE283" t="str">
            <v>JV#</v>
          </cell>
          <cell r="AF283" t="str">
            <v>1232</v>
          </cell>
          <cell r="AG283" t="str">
            <v>FRN</v>
          </cell>
          <cell r="AH283" t="str">
            <v>6128</v>
          </cell>
          <cell r="AI283" t="str">
            <v>RP#</v>
          </cell>
          <cell r="AJ283" t="str">
            <v>000</v>
          </cell>
          <cell r="AK283" t="str">
            <v>CTL</v>
          </cell>
          <cell r="AM283" t="str">
            <v>RF#</v>
          </cell>
          <cell r="AU283" t="str">
            <v>ACCRUAL OF SEP 02 CAPITAL</v>
          </cell>
          <cell r="AZ283" t="str">
            <v>FPL Fibernet</v>
          </cell>
        </row>
        <row r="284">
          <cell r="A284" t="str">
            <v>107100</v>
          </cell>
          <cell r="B284" t="str">
            <v>0385</v>
          </cell>
          <cell r="C284" t="str">
            <v>06002</v>
          </cell>
          <cell r="D284" t="str">
            <v>0FIBER</v>
          </cell>
          <cell r="E284" t="str">
            <v>385000</v>
          </cell>
          <cell r="F284" t="str">
            <v>0803</v>
          </cell>
          <cell r="G284" t="str">
            <v>30000</v>
          </cell>
          <cell r="H284" t="str">
            <v>A</v>
          </cell>
          <cell r="I284" t="str">
            <v>00000041</v>
          </cell>
          <cell r="J284">
            <v>60</v>
          </cell>
          <cell r="K284">
            <v>385</v>
          </cell>
          <cell r="L284">
            <v>6128</v>
          </cell>
          <cell r="M284">
            <v>0</v>
          </cell>
          <cell r="N284">
            <v>0</v>
          </cell>
          <cell r="O284">
            <v>0</v>
          </cell>
          <cell r="P284">
            <v>0</v>
          </cell>
          <cell r="Q284" t="str">
            <v>0803</v>
          </cell>
          <cell r="R284" t="str">
            <v>30000</v>
          </cell>
          <cell r="S284" t="str">
            <v>200212</v>
          </cell>
          <cell r="T284" t="str">
            <v>CA01</v>
          </cell>
          <cell r="U284">
            <v>-702.8</v>
          </cell>
          <cell r="W284">
            <v>0</v>
          </cell>
          <cell r="Y284">
            <v>0</v>
          </cell>
          <cell r="Z284">
            <v>0</v>
          </cell>
          <cell r="AA284" t="str">
            <v>BCH</v>
          </cell>
          <cell r="AB284" t="str">
            <v>0003</v>
          </cell>
          <cell r="AC284" t="str">
            <v>PYL</v>
          </cell>
          <cell r="AD284" t="str">
            <v>000000</v>
          </cell>
          <cell r="AZ284" t="str">
            <v>FPL Fibernet</v>
          </cell>
        </row>
        <row r="285">
          <cell r="A285" t="str">
            <v>107100</v>
          </cell>
          <cell r="B285" t="str">
            <v>0385</v>
          </cell>
          <cell r="C285" t="str">
            <v>06002</v>
          </cell>
          <cell r="D285" t="str">
            <v>0FIBER</v>
          </cell>
          <cell r="E285" t="str">
            <v>385000</v>
          </cell>
          <cell r="F285" t="str">
            <v>0803</v>
          </cell>
          <cell r="G285" t="str">
            <v>36000</v>
          </cell>
          <cell r="H285" t="str">
            <v>A</v>
          </cell>
          <cell r="I285" t="str">
            <v>00000041</v>
          </cell>
          <cell r="J285">
            <v>60</v>
          </cell>
          <cell r="K285">
            <v>385</v>
          </cell>
          <cell r="L285">
            <v>6128</v>
          </cell>
          <cell r="M285">
            <v>107</v>
          </cell>
          <cell r="N285">
            <v>10</v>
          </cell>
          <cell r="O285">
            <v>0</v>
          </cell>
          <cell r="P285">
            <v>107.1</v>
          </cell>
          <cell r="Q285" t="str">
            <v>0803</v>
          </cell>
          <cell r="R285" t="str">
            <v>36000</v>
          </cell>
          <cell r="S285" t="str">
            <v>200212</v>
          </cell>
          <cell r="T285" t="str">
            <v>PY42</v>
          </cell>
          <cell r="U285">
            <v>702.8</v>
          </cell>
          <cell r="V285" t="str">
            <v>LDB</v>
          </cell>
          <cell r="W285">
            <v>0</v>
          </cell>
          <cell r="X285" t="str">
            <v>SHR</v>
          </cell>
          <cell r="Y285">
            <v>16</v>
          </cell>
          <cell r="Z285">
            <v>16</v>
          </cell>
          <cell r="AA285" t="str">
            <v>PYP</v>
          </cell>
          <cell r="AB285" t="str">
            <v xml:space="preserve"> 0000001</v>
          </cell>
          <cell r="AC285" t="str">
            <v>PYL</v>
          </cell>
          <cell r="AD285" t="str">
            <v>003054</v>
          </cell>
          <cell r="AE285" t="str">
            <v>EMP</v>
          </cell>
          <cell r="AF285" t="str">
            <v>70702</v>
          </cell>
          <cell r="AG285" t="str">
            <v>JUL</v>
          </cell>
          <cell r="AH285" t="str">
            <v xml:space="preserve"> 000.00</v>
          </cell>
          <cell r="AI285" t="str">
            <v>BCH</v>
          </cell>
          <cell r="AJ285" t="str">
            <v>500</v>
          </cell>
          <cell r="AK285" t="str">
            <v>CLS</v>
          </cell>
          <cell r="AL285" t="str">
            <v>R513</v>
          </cell>
          <cell r="AM285" t="str">
            <v>DTA</v>
          </cell>
          <cell r="AN285" t="str">
            <v xml:space="preserve"> 00000000000.00</v>
          </cell>
          <cell r="AO285" t="str">
            <v>DTH</v>
          </cell>
          <cell r="AP285" t="str">
            <v xml:space="preserve"> 00000000000.00</v>
          </cell>
          <cell r="AV285" t="str">
            <v>000000000</v>
          </cell>
          <cell r="AW285" t="str">
            <v>000</v>
          </cell>
          <cell r="AX285" t="str">
            <v>00</v>
          </cell>
          <cell r="AY285" t="str">
            <v>0</v>
          </cell>
          <cell r="AZ285" t="str">
            <v>FPL Fibernet</v>
          </cell>
        </row>
        <row r="286">
          <cell r="A286" t="str">
            <v>107100</v>
          </cell>
          <cell r="B286" t="str">
            <v>0312</v>
          </cell>
          <cell r="C286" t="str">
            <v>06134</v>
          </cell>
          <cell r="D286" t="str">
            <v>0FIBER</v>
          </cell>
          <cell r="E286" t="str">
            <v>312000</v>
          </cell>
          <cell r="F286" t="str">
            <v>0695</v>
          </cell>
          <cell r="G286" t="str">
            <v>52450</v>
          </cell>
          <cell r="H286" t="str">
            <v>A</v>
          </cell>
          <cell r="I286" t="str">
            <v>00000041</v>
          </cell>
          <cell r="J286">
            <v>60</v>
          </cell>
          <cell r="K286">
            <v>312</v>
          </cell>
          <cell r="L286">
            <v>6134</v>
          </cell>
          <cell r="M286">
            <v>0</v>
          </cell>
          <cell r="N286">
            <v>0</v>
          </cell>
          <cell r="O286">
            <v>0</v>
          </cell>
          <cell r="P286">
            <v>0</v>
          </cell>
          <cell r="Q286" t="str">
            <v>0695</v>
          </cell>
          <cell r="R286" t="str">
            <v>52450</v>
          </cell>
          <cell r="S286" t="str">
            <v>200212</v>
          </cell>
          <cell r="T286" t="str">
            <v>SA01</v>
          </cell>
          <cell r="U286">
            <v>-600</v>
          </cell>
          <cell r="W286">
            <v>0</v>
          </cell>
          <cell r="Y286">
            <v>0</v>
          </cell>
          <cell r="Z286">
            <v>0</v>
          </cell>
          <cell r="AA286" t="str">
            <v>BCH</v>
          </cell>
          <cell r="AB286" t="str">
            <v>450002360</v>
          </cell>
          <cell r="AC286" t="str">
            <v>PO#</v>
          </cell>
          <cell r="AE286" t="str">
            <v>S/R</v>
          </cell>
          <cell r="AI286" t="str">
            <v>PYN</v>
          </cell>
          <cell r="AJ286" t="str">
            <v>SOUTH FLORIDA WATER MGMT</v>
          </cell>
          <cell r="AK286" t="str">
            <v>VND</v>
          </cell>
          <cell r="AL286" t="str">
            <v>596015290</v>
          </cell>
          <cell r="AM286" t="str">
            <v>FAC</v>
          </cell>
          <cell r="AN286" t="str">
            <v>000</v>
          </cell>
          <cell r="AQ286" t="str">
            <v>NVD</v>
          </cell>
          <cell r="AR286" t="str">
            <v>2002-02-</v>
          </cell>
          <cell r="AU286" t="str">
            <v>LITTLE RIVER/BISCAYNSOUTH FLORIDA WATER 1700000116</v>
          </cell>
          <cell r="AV286" t="str">
            <v>MPS0JFF</v>
          </cell>
          <cell r="AW286" t="str">
            <v>000</v>
          </cell>
          <cell r="AX286" t="str">
            <v>00</v>
          </cell>
          <cell r="AY286" t="str">
            <v>0</v>
          </cell>
          <cell r="AZ286" t="str">
            <v>FPL Fibernet</v>
          </cell>
        </row>
        <row r="287">
          <cell r="A287" t="str">
            <v>107100</v>
          </cell>
          <cell r="B287" t="str">
            <v>0312</v>
          </cell>
          <cell r="C287" t="str">
            <v>06134</v>
          </cell>
          <cell r="D287" t="str">
            <v>0FIBER</v>
          </cell>
          <cell r="E287" t="str">
            <v>312000</v>
          </cell>
          <cell r="F287" t="str">
            <v>0790</v>
          </cell>
          <cell r="G287" t="str">
            <v>65000</v>
          </cell>
          <cell r="H287" t="str">
            <v>A</v>
          </cell>
          <cell r="I287" t="str">
            <v>00000041</v>
          </cell>
          <cell r="J287">
            <v>63</v>
          </cell>
          <cell r="K287">
            <v>312</v>
          </cell>
          <cell r="L287">
            <v>6134</v>
          </cell>
          <cell r="M287">
            <v>0</v>
          </cell>
          <cell r="N287">
            <v>0</v>
          </cell>
          <cell r="O287">
            <v>0</v>
          </cell>
          <cell r="P287">
            <v>0</v>
          </cell>
          <cell r="Q287" t="str">
            <v>0790</v>
          </cell>
          <cell r="R287" t="str">
            <v>65000</v>
          </cell>
          <cell r="S287" t="str">
            <v>200212</v>
          </cell>
          <cell r="T287" t="str">
            <v>CA01</v>
          </cell>
          <cell r="U287">
            <v>26139</v>
          </cell>
          <cell r="V287" t="str">
            <v>LDB</v>
          </cell>
          <cell r="W287">
            <v>0</v>
          </cell>
          <cell r="Y287">
            <v>0</v>
          </cell>
          <cell r="Z287">
            <v>0</v>
          </cell>
          <cell r="AA287" t="str">
            <v>BCH</v>
          </cell>
          <cell r="AB287" t="str">
            <v>0044</v>
          </cell>
          <cell r="AC287" t="str">
            <v>WKS</v>
          </cell>
          <cell r="AE287" t="str">
            <v>JV#</v>
          </cell>
          <cell r="AF287" t="str">
            <v>1232</v>
          </cell>
          <cell r="AG287" t="str">
            <v>FRN</v>
          </cell>
          <cell r="AH287" t="str">
            <v>6134</v>
          </cell>
          <cell r="AI287" t="str">
            <v>RP#</v>
          </cell>
          <cell r="AJ287" t="str">
            <v>000</v>
          </cell>
          <cell r="AK287" t="str">
            <v>CTL</v>
          </cell>
          <cell r="AM287" t="str">
            <v>RF#</v>
          </cell>
          <cell r="AU287" t="str">
            <v>ACCRUAL OF DEC 02 CAPITAL</v>
          </cell>
          <cell r="AZ287" t="str">
            <v>FPL Fibernet</v>
          </cell>
        </row>
        <row r="288">
          <cell r="A288" t="str">
            <v>107100</v>
          </cell>
          <cell r="B288" t="str">
            <v>0385</v>
          </cell>
          <cell r="C288" t="str">
            <v>06134</v>
          </cell>
          <cell r="D288" t="str">
            <v>0FIBER</v>
          </cell>
          <cell r="E288" t="str">
            <v>385000</v>
          </cell>
          <cell r="F288" t="str">
            <v>0802</v>
          </cell>
          <cell r="G288" t="str">
            <v>31000</v>
          </cell>
          <cell r="H288" t="str">
            <v>A</v>
          </cell>
          <cell r="I288" t="str">
            <v>00000041</v>
          </cell>
          <cell r="J288">
            <v>60</v>
          </cell>
          <cell r="K288">
            <v>385</v>
          </cell>
          <cell r="L288">
            <v>6134</v>
          </cell>
          <cell r="M288">
            <v>107</v>
          </cell>
          <cell r="N288">
            <v>10</v>
          </cell>
          <cell r="O288">
            <v>0</v>
          </cell>
          <cell r="P288">
            <v>107.1</v>
          </cell>
          <cell r="Q288" t="str">
            <v>0802</v>
          </cell>
          <cell r="R288" t="str">
            <v>31000</v>
          </cell>
          <cell r="S288" t="str">
            <v>200212</v>
          </cell>
          <cell r="T288" t="str">
            <v>PY42</v>
          </cell>
          <cell r="U288">
            <v>173.1</v>
          </cell>
          <cell r="V288" t="str">
            <v>LDB</v>
          </cell>
          <cell r="W288">
            <v>0</v>
          </cell>
          <cell r="X288" t="str">
            <v>SHR</v>
          </cell>
          <cell r="Y288">
            <v>8</v>
          </cell>
          <cell r="Z288">
            <v>8</v>
          </cell>
          <cell r="AA288" t="str">
            <v>PYP</v>
          </cell>
          <cell r="AB288" t="str">
            <v xml:space="preserve"> 0000001</v>
          </cell>
          <cell r="AC288" t="str">
            <v>PYL</v>
          </cell>
          <cell r="AD288" t="str">
            <v>003054</v>
          </cell>
          <cell r="AE288" t="str">
            <v>EMP</v>
          </cell>
          <cell r="AF288" t="str">
            <v>JULIA</v>
          </cell>
          <cell r="AG288" t="str">
            <v>JUL</v>
          </cell>
          <cell r="AH288" t="str">
            <v xml:space="preserve"> 000.00</v>
          </cell>
          <cell r="AI288" t="str">
            <v>BCH</v>
          </cell>
          <cell r="AJ288" t="str">
            <v>500</v>
          </cell>
          <cell r="AK288" t="str">
            <v>CLS</v>
          </cell>
          <cell r="AL288" t="str">
            <v>1XD9</v>
          </cell>
          <cell r="AM288" t="str">
            <v>DTA</v>
          </cell>
          <cell r="AN288" t="str">
            <v xml:space="preserve"> 00000000000.00</v>
          </cell>
          <cell r="AO288" t="str">
            <v>DTH</v>
          </cell>
          <cell r="AP288" t="str">
            <v xml:space="preserve"> 00000000000.00</v>
          </cell>
          <cell r="AV288" t="str">
            <v>000000000</v>
          </cell>
          <cell r="AW288" t="str">
            <v>000</v>
          </cell>
          <cell r="AX288" t="str">
            <v>00</v>
          </cell>
          <cell r="AY288" t="str">
            <v>0</v>
          </cell>
          <cell r="AZ288" t="str">
            <v>FPL Fibernet</v>
          </cell>
        </row>
        <row r="289">
          <cell r="A289" t="str">
            <v>107100</v>
          </cell>
          <cell r="B289" t="str">
            <v>0314</v>
          </cell>
          <cell r="C289" t="str">
            <v>06135</v>
          </cell>
          <cell r="D289" t="str">
            <v>0FIBER</v>
          </cell>
          <cell r="E289" t="str">
            <v>314000</v>
          </cell>
          <cell r="F289" t="str">
            <v>0662</v>
          </cell>
          <cell r="G289" t="str">
            <v>51450</v>
          </cell>
          <cell r="H289" t="str">
            <v>A</v>
          </cell>
          <cell r="I289" t="str">
            <v>00000041</v>
          </cell>
          <cell r="J289">
            <v>63</v>
          </cell>
          <cell r="K289">
            <v>314</v>
          </cell>
          <cell r="L289">
            <v>6135</v>
          </cell>
          <cell r="M289">
            <v>0</v>
          </cell>
          <cell r="N289">
            <v>0</v>
          </cell>
          <cell r="O289">
            <v>0</v>
          </cell>
          <cell r="P289">
            <v>0</v>
          </cell>
          <cell r="Q289" t="str">
            <v>0662</v>
          </cell>
          <cell r="R289" t="str">
            <v>51450</v>
          </cell>
          <cell r="S289" t="str">
            <v>200212</v>
          </cell>
          <cell r="T289" t="str">
            <v>SA01</v>
          </cell>
          <cell r="U289">
            <v>397.75</v>
          </cell>
          <cell r="W289">
            <v>0</v>
          </cell>
          <cell r="Y289">
            <v>0</v>
          </cell>
          <cell r="Z289">
            <v>1</v>
          </cell>
          <cell r="AA289" t="str">
            <v>BCH</v>
          </cell>
          <cell r="AB289" t="str">
            <v>450002353</v>
          </cell>
          <cell r="AC289" t="str">
            <v>PO#</v>
          </cell>
          <cell r="AD289" t="str">
            <v>4500030221</v>
          </cell>
          <cell r="AE289" t="str">
            <v>S/R</v>
          </cell>
          <cell r="AF289" t="str">
            <v>NET</v>
          </cell>
          <cell r="AI289" t="str">
            <v>PYN</v>
          </cell>
          <cell r="AJ289" t="str">
            <v>W D COMMUNICATIONS INC</v>
          </cell>
          <cell r="AK289" t="str">
            <v>VND</v>
          </cell>
          <cell r="AL289" t="str">
            <v>591953252</v>
          </cell>
          <cell r="AM289" t="str">
            <v>FAC</v>
          </cell>
          <cell r="AN289" t="str">
            <v>000</v>
          </cell>
          <cell r="AQ289" t="str">
            <v>NVD</v>
          </cell>
          <cell r="AR289" t="str">
            <v>2002-12-</v>
          </cell>
          <cell r="AU289" t="str">
            <v>INVOICE# 26310      W D COMMUNICATIONS I5000003613</v>
          </cell>
          <cell r="AV289" t="str">
            <v>WF-BATCH</v>
          </cell>
          <cell r="AW289" t="str">
            <v>000</v>
          </cell>
          <cell r="AX289" t="str">
            <v>00</v>
          </cell>
          <cell r="AY289" t="str">
            <v>0</v>
          </cell>
          <cell r="AZ289" t="str">
            <v>FPL Fibernet</v>
          </cell>
        </row>
        <row r="290">
          <cell r="A290" t="str">
            <v>107100</v>
          </cell>
          <cell r="B290" t="str">
            <v>0314</v>
          </cell>
          <cell r="C290" t="str">
            <v>06135</v>
          </cell>
          <cell r="D290" t="str">
            <v>0FIBER</v>
          </cell>
          <cell r="E290" t="str">
            <v>314000</v>
          </cell>
          <cell r="F290" t="str">
            <v>0662</v>
          </cell>
          <cell r="G290" t="str">
            <v>51450</v>
          </cell>
          <cell r="H290" t="str">
            <v>A</v>
          </cell>
          <cell r="I290" t="str">
            <v>00000041</v>
          </cell>
          <cell r="J290">
            <v>63</v>
          </cell>
          <cell r="K290">
            <v>314</v>
          </cell>
          <cell r="L290">
            <v>6135</v>
          </cell>
          <cell r="M290">
            <v>0</v>
          </cell>
          <cell r="N290">
            <v>0</v>
          </cell>
          <cell r="O290">
            <v>0</v>
          </cell>
          <cell r="P290">
            <v>0</v>
          </cell>
          <cell r="Q290" t="str">
            <v>0662</v>
          </cell>
          <cell r="R290" t="str">
            <v>51450</v>
          </cell>
          <cell r="S290" t="str">
            <v>200212</v>
          </cell>
          <cell r="T290" t="str">
            <v>SA01</v>
          </cell>
          <cell r="U290">
            <v>397.75</v>
          </cell>
          <cell r="W290">
            <v>0</v>
          </cell>
          <cell r="Y290">
            <v>0</v>
          </cell>
          <cell r="Z290">
            <v>1</v>
          </cell>
          <cell r="AA290" t="str">
            <v>BCH</v>
          </cell>
          <cell r="AB290" t="str">
            <v>450002353</v>
          </cell>
          <cell r="AC290" t="str">
            <v>PO#</v>
          </cell>
          <cell r="AD290" t="str">
            <v>4500030221</v>
          </cell>
          <cell r="AE290" t="str">
            <v>S/R</v>
          </cell>
          <cell r="AF290" t="str">
            <v>NET</v>
          </cell>
          <cell r="AI290" t="str">
            <v>PYN</v>
          </cell>
          <cell r="AJ290" t="str">
            <v>W D COMMUNICATIONS INC</v>
          </cell>
          <cell r="AK290" t="str">
            <v>VND</v>
          </cell>
          <cell r="AL290" t="str">
            <v>591953252</v>
          </cell>
          <cell r="AM290" t="str">
            <v>FAC</v>
          </cell>
          <cell r="AN290" t="str">
            <v>000</v>
          </cell>
          <cell r="AQ290" t="str">
            <v>NVD</v>
          </cell>
          <cell r="AR290" t="str">
            <v>2002-12-</v>
          </cell>
          <cell r="AU290" t="str">
            <v>INVOICE# 26321      W D COMMUNICATIONS I5000003596</v>
          </cell>
          <cell r="AV290" t="str">
            <v>WF-BATCH</v>
          </cell>
          <cell r="AW290" t="str">
            <v>000</v>
          </cell>
          <cell r="AX290" t="str">
            <v>00</v>
          </cell>
          <cell r="AY290" t="str">
            <v>0</v>
          </cell>
          <cell r="AZ290" t="str">
            <v>FPL Fibernet</v>
          </cell>
        </row>
        <row r="291">
          <cell r="A291" t="str">
            <v>107100</v>
          </cell>
          <cell r="B291" t="str">
            <v>0314</v>
          </cell>
          <cell r="C291" t="str">
            <v>06135</v>
          </cell>
          <cell r="D291" t="str">
            <v>0FIBER</v>
          </cell>
          <cell r="E291" t="str">
            <v>314000</v>
          </cell>
          <cell r="F291" t="str">
            <v>0662</v>
          </cell>
          <cell r="G291" t="str">
            <v>51450</v>
          </cell>
          <cell r="H291" t="str">
            <v>A</v>
          </cell>
          <cell r="I291" t="str">
            <v>00000041</v>
          </cell>
          <cell r="J291">
            <v>63</v>
          </cell>
          <cell r="K291">
            <v>314</v>
          </cell>
          <cell r="L291">
            <v>6135</v>
          </cell>
          <cell r="M291">
            <v>0</v>
          </cell>
          <cell r="N291">
            <v>0</v>
          </cell>
          <cell r="O291">
            <v>0</v>
          </cell>
          <cell r="P291">
            <v>0</v>
          </cell>
          <cell r="Q291" t="str">
            <v>0662</v>
          </cell>
          <cell r="R291" t="str">
            <v>51450</v>
          </cell>
          <cell r="S291" t="str">
            <v>200212</v>
          </cell>
          <cell r="T291" t="str">
            <v>SA01</v>
          </cell>
          <cell r="U291">
            <v>667.75</v>
          </cell>
          <cell r="W291">
            <v>0</v>
          </cell>
          <cell r="Y291">
            <v>0</v>
          </cell>
          <cell r="Z291">
            <v>1</v>
          </cell>
          <cell r="AA291" t="str">
            <v>BCH</v>
          </cell>
          <cell r="AB291" t="str">
            <v>450002353</v>
          </cell>
          <cell r="AC291" t="str">
            <v>PO#</v>
          </cell>
          <cell r="AD291" t="str">
            <v>4500030221</v>
          </cell>
          <cell r="AE291" t="str">
            <v>S/R</v>
          </cell>
          <cell r="AF291" t="str">
            <v>NET</v>
          </cell>
          <cell r="AI291" t="str">
            <v>PYN</v>
          </cell>
          <cell r="AJ291" t="str">
            <v>W D COMMUNICATIONS INC</v>
          </cell>
          <cell r="AK291" t="str">
            <v>VND</v>
          </cell>
          <cell r="AL291" t="str">
            <v>591953252</v>
          </cell>
          <cell r="AM291" t="str">
            <v>FAC</v>
          </cell>
          <cell r="AN291" t="str">
            <v>000</v>
          </cell>
          <cell r="AQ291" t="str">
            <v>NVD</v>
          </cell>
          <cell r="AR291" t="str">
            <v>2002-12-</v>
          </cell>
          <cell r="AU291" t="str">
            <v>INVOICE# 26309      W D COMMUNICATIONS I5000003595</v>
          </cell>
          <cell r="AV291" t="str">
            <v>WF-BATCH</v>
          </cell>
          <cell r="AW291" t="str">
            <v>000</v>
          </cell>
          <cell r="AX291" t="str">
            <v>00</v>
          </cell>
          <cell r="AY291" t="str">
            <v>0</v>
          </cell>
          <cell r="AZ291" t="str">
            <v>FPL Fibernet</v>
          </cell>
        </row>
        <row r="292">
          <cell r="A292" t="str">
            <v>107100</v>
          </cell>
          <cell r="B292" t="str">
            <v>0314</v>
          </cell>
          <cell r="C292" t="str">
            <v>06135</v>
          </cell>
          <cell r="D292" t="str">
            <v>0FIBER</v>
          </cell>
          <cell r="E292" t="str">
            <v>314000</v>
          </cell>
          <cell r="F292" t="str">
            <v>0790</v>
          </cell>
          <cell r="G292" t="str">
            <v>65000</v>
          </cell>
          <cell r="H292" t="str">
            <v>A</v>
          </cell>
          <cell r="I292" t="str">
            <v>00000041</v>
          </cell>
          <cell r="J292">
            <v>9</v>
          </cell>
          <cell r="K292">
            <v>314</v>
          </cell>
          <cell r="L292">
            <v>6135</v>
          </cell>
          <cell r="M292">
            <v>0</v>
          </cell>
          <cell r="N292">
            <v>0</v>
          </cell>
          <cell r="O292">
            <v>0</v>
          </cell>
          <cell r="P292">
            <v>0</v>
          </cell>
          <cell r="Q292" t="str">
            <v>0790</v>
          </cell>
          <cell r="R292" t="str">
            <v>65000</v>
          </cell>
          <cell r="S292" t="str">
            <v>200212</v>
          </cell>
          <cell r="T292" t="str">
            <v>CA01</v>
          </cell>
          <cell r="U292">
            <v>-35629.360000000001</v>
          </cell>
          <cell r="V292" t="str">
            <v>LDB</v>
          </cell>
          <cell r="W292">
            <v>0</v>
          </cell>
          <cell r="Y292">
            <v>0</v>
          </cell>
          <cell r="Z292">
            <v>0</v>
          </cell>
          <cell r="AA292" t="str">
            <v>BCH</v>
          </cell>
          <cell r="AB292" t="str">
            <v>0023</v>
          </cell>
          <cell r="AC292" t="str">
            <v>WKS</v>
          </cell>
          <cell r="AE292" t="str">
            <v>JV#</v>
          </cell>
          <cell r="AF292" t="str">
            <v>1232</v>
          </cell>
          <cell r="AG292" t="str">
            <v>FRN</v>
          </cell>
          <cell r="AH292" t="str">
            <v>6135</v>
          </cell>
          <cell r="AI292" t="str">
            <v>RP#</v>
          </cell>
          <cell r="AJ292" t="str">
            <v>000</v>
          </cell>
          <cell r="AK292" t="str">
            <v>CTL</v>
          </cell>
          <cell r="AM292" t="str">
            <v>RF#</v>
          </cell>
          <cell r="AU292" t="str">
            <v>TO PLACE IN SERVICE</v>
          </cell>
          <cell r="AZ292" t="str">
            <v>FPL Fibernet</v>
          </cell>
        </row>
        <row r="293">
          <cell r="A293" t="str">
            <v>107100</v>
          </cell>
          <cell r="B293" t="str">
            <v>0314</v>
          </cell>
          <cell r="C293" t="str">
            <v>06135</v>
          </cell>
          <cell r="D293" t="str">
            <v>0FIBER</v>
          </cell>
          <cell r="E293" t="str">
            <v>314000</v>
          </cell>
          <cell r="F293" t="str">
            <v>0790</v>
          </cell>
          <cell r="G293" t="str">
            <v>65000</v>
          </cell>
          <cell r="H293" t="str">
            <v>A</v>
          </cell>
          <cell r="I293" t="str">
            <v>00000041</v>
          </cell>
          <cell r="J293">
            <v>9</v>
          </cell>
          <cell r="K293">
            <v>314</v>
          </cell>
          <cell r="L293">
            <v>6135</v>
          </cell>
          <cell r="M293">
            <v>0</v>
          </cell>
          <cell r="N293">
            <v>0</v>
          </cell>
          <cell r="O293">
            <v>0</v>
          </cell>
          <cell r="P293">
            <v>0</v>
          </cell>
          <cell r="Q293" t="str">
            <v>0790</v>
          </cell>
          <cell r="R293" t="str">
            <v>65000</v>
          </cell>
          <cell r="S293" t="str">
            <v>200212</v>
          </cell>
          <cell r="T293" t="str">
            <v>CA01</v>
          </cell>
          <cell r="U293">
            <v>-148197.42000000001</v>
          </cell>
          <cell r="V293" t="str">
            <v>LDB</v>
          </cell>
          <cell r="W293">
            <v>0</v>
          </cell>
          <cell r="Y293">
            <v>0</v>
          </cell>
          <cell r="Z293">
            <v>0</v>
          </cell>
          <cell r="AA293" t="str">
            <v>BCH</v>
          </cell>
          <cell r="AB293" t="str">
            <v>0023</v>
          </cell>
          <cell r="AC293" t="str">
            <v>WKS</v>
          </cell>
          <cell r="AE293" t="str">
            <v>JV#</v>
          </cell>
          <cell r="AF293" t="str">
            <v>1232</v>
          </cell>
          <cell r="AG293" t="str">
            <v>FRN</v>
          </cell>
          <cell r="AH293" t="str">
            <v>6135</v>
          </cell>
          <cell r="AI293" t="str">
            <v>RP#</v>
          </cell>
          <cell r="AJ293" t="str">
            <v>000</v>
          </cell>
          <cell r="AK293" t="str">
            <v>CTL</v>
          </cell>
          <cell r="AM293" t="str">
            <v>RF#</v>
          </cell>
          <cell r="AU293" t="str">
            <v>TO PLACE IN SERVICE</v>
          </cell>
          <cell r="AZ293" t="str">
            <v>FPL Fibernet</v>
          </cell>
        </row>
        <row r="294">
          <cell r="A294" t="str">
            <v>107100</v>
          </cell>
          <cell r="B294" t="str">
            <v>0312</v>
          </cell>
          <cell r="C294" t="str">
            <v>06080</v>
          </cell>
          <cell r="D294" t="str">
            <v>0ELECT</v>
          </cell>
          <cell r="E294" t="str">
            <v>312000</v>
          </cell>
          <cell r="F294" t="str">
            <v>0790</v>
          </cell>
          <cell r="G294" t="str">
            <v>65000</v>
          </cell>
          <cell r="H294" t="str">
            <v>A</v>
          </cell>
          <cell r="I294" t="str">
            <v>00000041</v>
          </cell>
          <cell r="J294">
            <v>65</v>
          </cell>
          <cell r="K294">
            <v>312</v>
          </cell>
          <cell r="L294">
            <v>6139</v>
          </cell>
          <cell r="M294">
            <v>0</v>
          </cell>
          <cell r="N294">
            <v>0</v>
          </cell>
          <cell r="O294">
            <v>0</v>
          </cell>
          <cell r="P294">
            <v>0</v>
          </cell>
          <cell r="Q294" t="str">
            <v>0790</v>
          </cell>
          <cell r="R294" t="str">
            <v>65000</v>
          </cell>
          <cell r="S294" t="str">
            <v>200212</v>
          </cell>
          <cell r="T294" t="str">
            <v>CA01</v>
          </cell>
          <cell r="U294">
            <v>-52989.85</v>
          </cell>
          <cell r="V294" t="str">
            <v>LDB</v>
          </cell>
          <cell r="W294">
            <v>0</v>
          </cell>
          <cell r="Y294">
            <v>0</v>
          </cell>
          <cell r="Z294">
            <v>0</v>
          </cell>
          <cell r="AA294" t="str">
            <v>BCH</v>
          </cell>
          <cell r="AB294" t="str">
            <v>0023</v>
          </cell>
          <cell r="AC294" t="str">
            <v>WKS</v>
          </cell>
          <cell r="AE294" t="str">
            <v>JV#</v>
          </cell>
          <cell r="AF294" t="str">
            <v>1232</v>
          </cell>
          <cell r="AG294" t="str">
            <v>FRN</v>
          </cell>
          <cell r="AH294" t="str">
            <v>6139</v>
          </cell>
          <cell r="AI294" t="str">
            <v>RP#</v>
          </cell>
          <cell r="AJ294" t="str">
            <v>000</v>
          </cell>
          <cell r="AK294" t="str">
            <v>CTL</v>
          </cell>
          <cell r="AM294" t="str">
            <v>RF#</v>
          </cell>
          <cell r="AU294" t="str">
            <v>TO PLACE IN SERVICE</v>
          </cell>
          <cell r="AZ294" t="str">
            <v>FPL Fibernet</v>
          </cell>
        </row>
        <row r="295">
          <cell r="A295" t="str">
            <v>107100</v>
          </cell>
          <cell r="B295" t="str">
            <v>0312</v>
          </cell>
          <cell r="C295" t="str">
            <v>06080</v>
          </cell>
          <cell r="D295" t="str">
            <v>0FIBER</v>
          </cell>
          <cell r="E295" t="str">
            <v>312000</v>
          </cell>
          <cell r="F295" t="str">
            <v>0790</v>
          </cell>
          <cell r="G295" t="str">
            <v>65000</v>
          </cell>
          <cell r="H295" t="str">
            <v>A</v>
          </cell>
          <cell r="I295" t="str">
            <v>00000041</v>
          </cell>
          <cell r="J295">
            <v>63</v>
          </cell>
          <cell r="K295">
            <v>312</v>
          </cell>
          <cell r="L295">
            <v>6139</v>
          </cell>
          <cell r="M295">
            <v>0</v>
          </cell>
          <cell r="N295">
            <v>0</v>
          </cell>
          <cell r="O295">
            <v>0</v>
          </cell>
          <cell r="P295">
            <v>0</v>
          </cell>
          <cell r="Q295" t="str">
            <v>0790</v>
          </cell>
          <cell r="R295" t="str">
            <v>65000</v>
          </cell>
          <cell r="S295" t="str">
            <v>200212</v>
          </cell>
          <cell r="T295" t="str">
            <v>CA01</v>
          </cell>
          <cell r="U295">
            <v>2000</v>
          </cell>
          <cell r="V295" t="str">
            <v>LDB</v>
          </cell>
          <cell r="W295">
            <v>0</v>
          </cell>
          <cell r="Y295">
            <v>0</v>
          </cell>
          <cell r="Z295">
            <v>0</v>
          </cell>
          <cell r="AA295" t="str">
            <v>BCH</v>
          </cell>
          <cell r="AB295" t="str">
            <v>0011</v>
          </cell>
          <cell r="AC295" t="str">
            <v>WKS</v>
          </cell>
          <cell r="AE295" t="str">
            <v>JV#</v>
          </cell>
          <cell r="AF295" t="str">
            <v>1232</v>
          </cell>
          <cell r="AG295" t="str">
            <v>FRN</v>
          </cell>
          <cell r="AH295" t="str">
            <v>6139</v>
          </cell>
          <cell r="AI295" t="str">
            <v>RP#</v>
          </cell>
          <cell r="AJ295" t="str">
            <v>000</v>
          </cell>
          <cell r="AK295" t="str">
            <v>CTL</v>
          </cell>
          <cell r="AM295" t="str">
            <v>RF#</v>
          </cell>
          <cell r="AU295" t="str">
            <v>ACCRUAL OF DEC 02 CAPITAL</v>
          </cell>
          <cell r="AZ295" t="str">
            <v>FPL Fibernet</v>
          </cell>
        </row>
        <row r="296">
          <cell r="A296" t="str">
            <v>107100</v>
          </cell>
          <cell r="B296" t="str">
            <v>0312</v>
          </cell>
          <cell r="C296" t="str">
            <v>06080</v>
          </cell>
          <cell r="D296" t="str">
            <v>0FIBER</v>
          </cell>
          <cell r="E296" t="str">
            <v>312000</v>
          </cell>
          <cell r="F296" t="str">
            <v>0803</v>
          </cell>
          <cell r="G296" t="str">
            <v>36000</v>
          </cell>
          <cell r="H296" t="str">
            <v>A</v>
          </cell>
          <cell r="I296" t="str">
            <v>00000041</v>
          </cell>
          <cell r="J296">
            <v>60</v>
          </cell>
          <cell r="K296">
            <v>312</v>
          </cell>
          <cell r="L296">
            <v>6139</v>
          </cell>
          <cell r="M296">
            <v>107</v>
          </cell>
          <cell r="N296">
            <v>10</v>
          </cell>
          <cell r="O296">
            <v>0</v>
          </cell>
          <cell r="P296">
            <v>107.1</v>
          </cell>
          <cell r="Q296" t="str">
            <v>0803</v>
          </cell>
          <cell r="R296" t="str">
            <v>36000</v>
          </cell>
          <cell r="S296" t="str">
            <v>200212</v>
          </cell>
          <cell r="T296" t="str">
            <v>PY42</v>
          </cell>
          <cell r="U296">
            <v>418.5</v>
          </cell>
          <cell r="V296" t="str">
            <v>LDB</v>
          </cell>
          <cell r="W296">
            <v>0</v>
          </cell>
          <cell r="X296" t="str">
            <v>SHR</v>
          </cell>
          <cell r="Y296">
            <v>10</v>
          </cell>
          <cell r="Z296">
            <v>10</v>
          </cell>
          <cell r="AA296" t="str">
            <v>PYP</v>
          </cell>
          <cell r="AB296" t="str">
            <v xml:space="preserve"> 0000025</v>
          </cell>
          <cell r="AC296" t="str">
            <v>PYL</v>
          </cell>
          <cell r="AD296" t="str">
            <v>004368</v>
          </cell>
          <cell r="AE296" t="str">
            <v>EMP</v>
          </cell>
          <cell r="AF296" t="str">
            <v>64529</v>
          </cell>
          <cell r="AG296" t="str">
            <v>JUL</v>
          </cell>
          <cell r="AH296" t="str">
            <v xml:space="preserve"> 000.00</v>
          </cell>
          <cell r="AI296" t="str">
            <v>BCH</v>
          </cell>
          <cell r="AJ296" t="str">
            <v>500</v>
          </cell>
          <cell r="AK296" t="str">
            <v>CLS</v>
          </cell>
          <cell r="AL296" t="str">
            <v>R436</v>
          </cell>
          <cell r="AM296" t="str">
            <v>DTA</v>
          </cell>
          <cell r="AN296" t="str">
            <v xml:space="preserve"> 00000000000.00</v>
          </cell>
          <cell r="AO296" t="str">
            <v>DTH</v>
          </cell>
          <cell r="AP296" t="str">
            <v xml:space="preserve"> 00000000000.00</v>
          </cell>
          <cell r="AV296" t="str">
            <v>000000000</v>
          </cell>
          <cell r="AW296" t="str">
            <v>000</v>
          </cell>
          <cell r="AX296" t="str">
            <v>00</v>
          </cell>
          <cell r="AY296" t="str">
            <v>0</v>
          </cell>
          <cell r="AZ296" t="str">
            <v>FPL Fibernet</v>
          </cell>
        </row>
        <row r="297">
          <cell r="A297" t="str">
            <v>107100</v>
          </cell>
          <cell r="B297" t="str">
            <v>0367</v>
          </cell>
          <cell r="C297" t="str">
            <v>06080</v>
          </cell>
          <cell r="D297" t="str">
            <v>0FIBER</v>
          </cell>
          <cell r="E297" t="str">
            <v>367000</v>
          </cell>
          <cell r="F297" t="str">
            <v>0803</v>
          </cell>
          <cell r="G297" t="str">
            <v>36000</v>
          </cell>
          <cell r="H297" t="str">
            <v>A</v>
          </cell>
          <cell r="I297" t="str">
            <v>00000041</v>
          </cell>
          <cell r="J297">
            <v>60</v>
          </cell>
          <cell r="K297">
            <v>367</v>
          </cell>
          <cell r="L297">
            <v>6139</v>
          </cell>
          <cell r="M297">
            <v>107</v>
          </cell>
          <cell r="N297">
            <v>10</v>
          </cell>
          <cell r="O297">
            <v>0</v>
          </cell>
          <cell r="P297">
            <v>107.1</v>
          </cell>
          <cell r="Q297" t="str">
            <v>0803</v>
          </cell>
          <cell r="R297" t="str">
            <v>36000</v>
          </cell>
          <cell r="S297" t="str">
            <v>200212</v>
          </cell>
          <cell r="T297" t="str">
            <v>PY42</v>
          </cell>
          <cell r="U297">
            <v>216.38</v>
          </cell>
          <cell r="V297" t="str">
            <v>LDB</v>
          </cell>
          <cell r="W297">
            <v>0</v>
          </cell>
          <cell r="X297" t="str">
            <v>SHR</v>
          </cell>
          <cell r="Y297">
            <v>6</v>
          </cell>
          <cell r="Z297">
            <v>6</v>
          </cell>
          <cell r="AA297" t="str">
            <v>PYP</v>
          </cell>
          <cell r="AB297" t="str">
            <v xml:space="preserve"> 0000025</v>
          </cell>
          <cell r="AC297" t="str">
            <v>PYL</v>
          </cell>
          <cell r="AD297" t="str">
            <v>004367</v>
          </cell>
          <cell r="AE297" t="str">
            <v>EMP</v>
          </cell>
          <cell r="AF297" t="str">
            <v>86996</v>
          </cell>
          <cell r="AG297" t="str">
            <v>JUL</v>
          </cell>
          <cell r="AH297" t="str">
            <v xml:space="preserve"> 000.00</v>
          </cell>
          <cell r="AI297" t="str">
            <v>BCH</v>
          </cell>
          <cell r="AJ297" t="str">
            <v>500</v>
          </cell>
          <cell r="AK297" t="str">
            <v>CLS</v>
          </cell>
          <cell r="AL297" t="str">
            <v>R234</v>
          </cell>
          <cell r="AM297" t="str">
            <v>DTA</v>
          </cell>
          <cell r="AN297" t="str">
            <v xml:space="preserve"> 00000000000.00</v>
          </cell>
          <cell r="AO297" t="str">
            <v>DTH</v>
          </cell>
          <cell r="AP297" t="str">
            <v xml:space="preserve"> 00000000000.00</v>
          </cell>
          <cell r="AV297" t="str">
            <v>000000000</v>
          </cell>
          <cell r="AW297" t="str">
            <v>000</v>
          </cell>
          <cell r="AX297" t="str">
            <v>00</v>
          </cell>
          <cell r="AY297" t="str">
            <v>0</v>
          </cell>
          <cell r="AZ297" t="str">
            <v>FPL Fibernet</v>
          </cell>
        </row>
        <row r="298">
          <cell r="A298" t="str">
            <v>107100</v>
          </cell>
          <cell r="B298" t="str">
            <v>0367</v>
          </cell>
          <cell r="C298" t="str">
            <v>06080</v>
          </cell>
          <cell r="D298" t="str">
            <v>0FIBER</v>
          </cell>
          <cell r="E298" t="str">
            <v>367000</v>
          </cell>
          <cell r="F298" t="str">
            <v>0803</v>
          </cell>
          <cell r="G298" t="str">
            <v>36000</v>
          </cell>
          <cell r="H298" t="str">
            <v>A</v>
          </cell>
          <cell r="I298" t="str">
            <v>00000041</v>
          </cell>
          <cell r="J298">
            <v>60</v>
          </cell>
          <cell r="K298">
            <v>367</v>
          </cell>
          <cell r="L298">
            <v>6139</v>
          </cell>
          <cell r="M298">
            <v>107</v>
          </cell>
          <cell r="N298">
            <v>10</v>
          </cell>
          <cell r="O298">
            <v>0</v>
          </cell>
          <cell r="P298">
            <v>107.1</v>
          </cell>
          <cell r="Q298" t="str">
            <v>0803</v>
          </cell>
          <cell r="R298" t="str">
            <v>36000</v>
          </cell>
          <cell r="S298" t="str">
            <v>200212</v>
          </cell>
          <cell r="T298" t="str">
            <v>PY42</v>
          </cell>
          <cell r="U298">
            <v>865.5</v>
          </cell>
          <cell r="V298" t="str">
            <v>LDB</v>
          </cell>
          <cell r="W298">
            <v>0</v>
          </cell>
          <cell r="X298" t="str">
            <v>SHR</v>
          </cell>
          <cell r="Y298">
            <v>24</v>
          </cell>
          <cell r="Z298">
            <v>24</v>
          </cell>
          <cell r="AA298" t="str">
            <v>PYP</v>
          </cell>
          <cell r="AB298" t="str">
            <v xml:space="preserve"> 0000026</v>
          </cell>
          <cell r="AC298" t="str">
            <v>PYL</v>
          </cell>
          <cell r="AD298" t="str">
            <v>004367</v>
          </cell>
          <cell r="AE298" t="str">
            <v>EMP</v>
          </cell>
          <cell r="AF298" t="str">
            <v>86996</v>
          </cell>
          <cell r="AG298" t="str">
            <v>JUL</v>
          </cell>
          <cell r="AH298" t="str">
            <v xml:space="preserve"> 000.00</v>
          </cell>
          <cell r="AI298" t="str">
            <v>BCH</v>
          </cell>
          <cell r="AJ298" t="str">
            <v>500</v>
          </cell>
          <cell r="AK298" t="str">
            <v>CLS</v>
          </cell>
          <cell r="AL298" t="str">
            <v>R234</v>
          </cell>
          <cell r="AM298" t="str">
            <v>DTA</v>
          </cell>
          <cell r="AN298" t="str">
            <v xml:space="preserve"> 00000000000.00</v>
          </cell>
          <cell r="AO298" t="str">
            <v>DTH</v>
          </cell>
          <cell r="AP298" t="str">
            <v xml:space="preserve"> 00000000000.00</v>
          </cell>
          <cell r="AV298" t="str">
            <v>000000000</v>
          </cell>
          <cell r="AW298" t="str">
            <v>000</v>
          </cell>
          <cell r="AX298" t="str">
            <v>00</v>
          </cell>
          <cell r="AY298" t="str">
            <v>0</v>
          </cell>
          <cell r="AZ298" t="str">
            <v>FPL Fibernet</v>
          </cell>
        </row>
        <row r="299">
          <cell r="A299" t="str">
            <v>107100</v>
          </cell>
          <cell r="B299" t="str">
            <v>0385</v>
          </cell>
          <cell r="C299" t="str">
            <v>06080</v>
          </cell>
          <cell r="D299" t="str">
            <v>0FIBER</v>
          </cell>
          <cell r="E299" t="str">
            <v>385000</v>
          </cell>
          <cell r="F299" t="str">
            <v>0662</v>
          </cell>
          <cell r="G299" t="str">
            <v>51450</v>
          </cell>
          <cell r="H299" t="str">
            <v>A</v>
          </cell>
          <cell r="I299" t="str">
            <v>00000041</v>
          </cell>
          <cell r="J299">
            <v>60</v>
          </cell>
          <cell r="K299">
            <v>385</v>
          </cell>
          <cell r="L299">
            <v>6139</v>
          </cell>
          <cell r="M299">
            <v>0</v>
          </cell>
          <cell r="N299">
            <v>0</v>
          </cell>
          <cell r="O299">
            <v>0</v>
          </cell>
          <cell r="P299">
            <v>0</v>
          </cell>
          <cell r="Q299" t="str">
            <v>0662</v>
          </cell>
          <cell r="R299" t="str">
            <v>51450</v>
          </cell>
          <cell r="S299" t="str">
            <v>200212</v>
          </cell>
          <cell r="T299" t="str">
            <v>SA01</v>
          </cell>
          <cell r="U299">
            <v>20045.25</v>
          </cell>
          <cell r="W299">
            <v>0</v>
          </cell>
          <cell r="Y299">
            <v>0</v>
          </cell>
          <cell r="Z299">
            <v>1</v>
          </cell>
          <cell r="AA299" t="str">
            <v>BCH</v>
          </cell>
          <cell r="AB299" t="str">
            <v>450002354</v>
          </cell>
          <cell r="AC299" t="str">
            <v>PO#</v>
          </cell>
          <cell r="AD299" t="str">
            <v>4500080535</v>
          </cell>
          <cell r="AE299" t="str">
            <v>S/R</v>
          </cell>
          <cell r="AF299" t="str">
            <v>337</v>
          </cell>
          <cell r="AI299" t="str">
            <v>PYN</v>
          </cell>
          <cell r="AJ299" t="str">
            <v>YOUNGS COMMUNICATIONS CO</v>
          </cell>
          <cell r="AK299" t="str">
            <v>VND</v>
          </cell>
          <cell r="AL299" t="str">
            <v>591398816</v>
          </cell>
          <cell r="AM299" t="str">
            <v>FAC</v>
          </cell>
          <cell r="AN299" t="str">
            <v>000</v>
          </cell>
          <cell r="AQ299" t="str">
            <v>NVD</v>
          </cell>
          <cell r="AR299" t="str">
            <v>2002-12-</v>
          </cell>
          <cell r="AU299" t="str">
            <v>INVOICE# 6718       YOUNGS COMMUNICATION5000003644</v>
          </cell>
          <cell r="AV299" t="str">
            <v>WF-BATCH</v>
          </cell>
          <cell r="AW299" t="str">
            <v>000</v>
          </cell>
          <cell r="AX299" t="str">
            <v>00</v>
          </cell>
          <cell r="AY299" t="str">
            <v>0</v>
          </cell>
          <cell r="AZ299" t="str">
            <v>FPL Fibernet</v>
          </cell>
        </row>
        <row r="300">
          <cell r="A300" t="str">
            <v>107100</v>
          </cell>
          <cell r="B300" t="str">
            <v>0385</v>
          </cell>
          <cell r="C300" t="str">
            <v>06080</v>
          </cell>
          <cell r="D300" t="str">
            <v>0FIBER</v>
          </cell>
          <cell r="E300" t="str">
            <v>385000</v>
          </cell>
          <cell r="F300" t="str">
            <v>0803</v>
          </cell>
          <cell r="G300" t="str">
            <v>36000</v>
          </cell>
          <cell r="H300" t="str">
            <v>A</v>
          </cell>
          <cell r="I300" t="str">
            <v>00000041</v>
          </cell>
          <cell r="J300">
            <v>60</v>
          </cell>
          <cell r="K300">
            <v>385</v>
          </cell>
          <cell r="L300">
            <v>6139</v>
          </cell>
          <cell r="M300">
            <v>107</v>
          </cell>
          <cell r="N300">
            <v>10</v>
          </cell>
          <cell r="O300">
            <v>0</v>
          </cell>
          <cell r="P300">
            <v>107.1</v>
          </cell>
          <cell r="Q300" t="str">
            <v>0803</v>
          </cell>
          <cell r="R300" t="str">
            <v>36000</v>
          </cell>
          <cell r="S300" t="str">
            <v>200212</v>
          </cell>
          <cell r="T300" t="str">
            <v>PY42</v>
          </cell>
          <cell r="U300">
            <v>334.8</v>
          </cell>
          <cell r="V300" t="str">
            <v>LDB</v>
          </cell>
          <cell r="W300">
            <v>0</v>
          </cell>
          <cell r="X300" t="str">
            <v>SHR</v>
          </cell>
          <cell r="Y300">
            <v>8</v>
          </cell>
          <cell r="Z300">
            <v>8</v>
          </cell>
          <cell r="AA300" t="str">
            <v>PYP</v>
          </cell>
          <cell r="AB300" t="str">
            <v xml:space="preserve"> 0000026</v>
          </cell>
          <cell r="AC300" t="str">
            <v>PYL</v>
          </cell>
          <cell r="AD300" t="str">
            <v>004368</v>
          </cell>
          <cell r="AE300" t="str">
            <v>EMP</v>
          </cell>
          <cell r="AF300" t="str">
            <v>64529</v>
          </cell>
          <cell r="AG300" t="str">
            <v>JUL</v>
          </cell>
          <cell r="AH300" t="str">
            <v xml:space="preserve"> 000.00</v>
          </cell>
          <cell r="AI300" t="str">
            <v>BCH</v>
          </cell>
          <cell r="AJ300" t="str">
            <v>500</v>
          </cell>
          <cell r="AK300" t="str">
            <v>CLS</v>
          </cell>
          <cell r="AL300" t="str">
            <v>R436</v>
          </cell>
          <cell r="AM300" t="str">
            <v>DTA</v>
          </cell>
          <cell r="AN300" t="str">
            <v xml:space="preserve"> 00000000000.00</v>
          </cell>
          <cell r="AO300" t="str">
            <v>DTH</v>
          </cell>
          <cell r="AP300" t="str">
            <v xml:space="preserve"> 00000000000.00</v>
          </cell>
          <cell r="AV300" t="str">
            <v>000000000</v>
          </cell>
          <cell r="AW300" t="str">
            <v>000</v>
          </cell>
          <cell r="AX300" t="str">
            <v>00</v>
          </cell>
          <cell r="AY300" t="str">
            <v>0</v>
          </cell>
          <cell r="AZ300" t="str">
            <v>FPL Fibernet</v>
          </cell>
        </row>
        <row r="301">
          <cell r="A301" t="str">
            <v>107100</v>
          </cell>
          <cell r="B301" t="str">
            <v>0312</v>
          </cell>
          <cell r="C301" t="str">
            <v>06997</v>
          </cell>
          <cell r="D301" t="str">
            <v>0OTHER</v>
          </cell>
          <cell r="E301" t="str">
            <v>312000</v>
          </cell>
          <cell r="F301" t="str">
            <v>0675</v>
          </cell>
          <cell r="G301" t="str">
            <v>52450</v>
          </cell>
          <cell r="H301" t="str">
            <v>A</v>
          </cell>
          <cell r="I301" t="str">
            <v>00000041</v>
          </cell>
          <cell r="J301">
            <v>65</v>
          </cell>
          <cell r="K301">
            <v>312</v>
          </cell>
          <cell r="L301">
            <v>6140</v>
          </cell>
          <cell r="M301">
            <v>398</v>
          </cell>
          <cell r="N301">
            <v>0</v>
          </cell>
          <cell r="O301">
            <v>1</v>
          </cell>
          <cell r="P301">
            <v>398.00099999999998</v>
          </cell>
          <cell r="Q301" t="str">
            <v>0675</v>
          </cell>
          <cell r="R301" t="str">
            <v>52450</v>
          </cell>
          <cell r="S301" t="str">
            <v>200212</v>
          </cell>
          <cell r="T301" t="str">
            <v>SA01</v>
          </cell>
          <cell r="U301">
            <v>304</v>
          </cell>
          <cell r="W301">
            <v>0</v>
          </cell>
          <cell r="Y301">
            <v>0</v>
          </cell>
          <cell r="Z301">
            <v>0</v>
          </cell>
          <cell r="AA301" t="str">
            <v>BCH</v>
          </cell>
          <cell r="AB301" t="str">
            <v>450002345</v>
          </cell>
          <cell r="AC301" t="str">
            <v>PO#</v>
          </cell>
          <cell r="AE301" t="str">
            <v>S/R</v>
          </cell>
          <cell r="AI301" t="str">
            <v>PYN</v>
          </cell>
          <cell r="AJ301" t="str">
            <v>INTERCONNX INC</v>
          </cell>
          <cell r="AK301" t="str">
            <v>VND</v>
          </cell>
          <cell r="AL301" t="str">
            <v>522070373</v>
          </cell>
          <cell r="AM301" t="str">
            <v>FAC</v>
          </cell>
          <cell r="AN301" t="str">
            <v>000</v>
          </cell>
          <cell r="AQ301" t="str">
            <v>NVD</v>
          </cell>
          <cell r="AR301" t="str">
            <v>2002-10-</v>
          </cell>
          <cell r="AU301" t="str">
            <v>4500096841          INTERCONNX INC      1900003304</v>
          </cell>
          <cell r="AV301" t="str">
            <v>WF-BATCH</v>
          </cell>
          <cell r="AW301" t="str">
            <v>000</v>
          </cell>
          <cell r="AX301" t="str">
            <v>00</v>
          </cell>
          <cell r="AY301" t="str">
            <v>0</v>
          </cell>
          <cell r="AZ301" t="str">
            <v>FPL Fibernet</v>
          </cell>
        </row>
        <row r="302">
          <cell r="A302" t="str">
            <v>107100</v>
          </cell>
          <cell r="B302" t="str">
            <v>0368</v>
          </cell>
          <cell r="C302" t="str">
            <v>06997</v>
          </cell>
          <cell r="D302" t="str">
            <v>0OTHER</v>
          </cell>
          <cell r="E302" t="str">
            <v>368000</v>
          </cell>
          <cell r="F302" t="str">
            <v>0813</v>
          </cell>
          <cell r="G302" t="str">
            <v>51450</v>
          </cell>
          <cell r="H302" t="str">
            <v>A</v>
          </cell>
          <cell r="I302" t="str">
            <v>00000041</v>
          </cell>
          <cell r="J302">
            <v>66</v>
          </cell>
          <cell r="K302">
            <v>368</v>
          </cell>
          <cell r="L302">
            <v>6140</v>
          </cell>
          <cell r="M302">
            <v>0</v>
          </cell>
          <cell r="N302">
            <v>0</v>
          </cell>
          <cell r="O302">
            <v>0</v>
          </cell>
          <cell r="P302">
            <v>0</v>
          </cell>
          <cell r="Q302" t="str">
            <v>0813</v>
          </cell>
          <cell r="R302" t="str">
            <v>51450</v>
          </cell>
          <cell r="S302" t="str">
            <v>200212</v>
          </cell>
          <cell r="T302" t="str">
            <v>SA01</v>
          </cell>
          <cell r="U302">
            <v>48978</v>
          </cell>
          <cell r="W302">
            <v>0</v>
          </cell>
          <cell r="Y302">
            <v>0</v>
          </cell>
          <cell r="Z302">
            <v>1</v>
          </cell>
          <cell r="AA302" t="str">
            <v>BCH</v>
          </cell>
          <cell r="AB302" t="str">
            <v>450002353</v>
          </cell>
          <cell r="AC302" t="str">
            <v>PO#</v>
          </cell>
          <cell r="AD302" t="str">
            <v>4500112616</v>
          </cell>
          <cell r="AE302" t="str">
            <v>S/R</v>
          </cell>
          <cell r="AF302" t="str">
            <v>337</v>
          </cell>
          <cell r="AI302" t="str">
            <v>PYN</v>
          </cell>
          <cell r="AJ302" t="str">
            <v>AGILENT TECHNOLOGIES</v>
          </cell>
          <cell r="AK302" t="str">
            <v>VND</v>
          </cell>
          <cell r="AL302" t="str">
            <v>770518772</v>
          </cell>
          <cell r="AM302" t="str">
            <v>FAC</v>
          </cell>
          <cell r="AN302" t="str">
            <v>000</v>
          </cell>
          <cell r="AQ302" t="str">
            <v>NVD</v>
          </cell>
          <cell r="AR302" t="str">
            <v>2002-12-</v>
          </cell>
          <cell r="AU302" t="str">
            <v>INVOICE# 1087792M   AGILENT TECHNOLOGIES5000003614</v>
          </cell>
          <cell r="AV302" t="str">
            <v>WF-BATCH</v>
          </cell>
          <cell r="AW302" t="str">
            <v>000</v>
          </cell>
          <cell r="AX302" t="str">
            <v>00</v>
          </cell>
          <cell r="AY302" t="str">
            <v>0</v>
          </cell>
          <cell r="AZ302" t="str">
            <v>FPL Fibernet</v>
          </cell>
        </row>
        <row r="303">
          <cell r="A303" t="str">
            <v>107100</v>
          </cell>
          <cell r="B303" t="str">
            <v>0399</v>
          </cell>
          <cell r="C303" t="str">
            <v>06997</v>
          </cell>
          <cell r="D303" t="str">
            <v>0OTHER</v>
          </cell>
          <cell r="E303" t="str">
            <v>399000</v>
          </cell>
          <cell r="F303" t="str">
            <v>0790</v>
          </cell>
          <cell r="G303" t="str">
            <v>65000</v>
          </cell>
          <cell r="H303" t="str">
            <v>A</v>
          </cell>
          <cell r="I303" t="str">
            <v>00000041</v>
          </cell>
          <cell r="J303">
            <v>65</v>
          </cell>
          <cell r="K303">
            <v>399</v>
          </cell>
          <cell r="L303">
            <v>6140</v>
          </cell>
          <cell r="M303">
            <v>0</v>
          </cell>
          <cell r="N303">
            <v>0</v>
          </cell>
          <cell r="O303">
            <v>0</v>
          </cell>
          <cell r="P303">
            <v>0</v>
          </cell>
          <cell r="Q303" t="str">
            <v>0790</v>
          </cell>
          <cell r="R303" t="str">
            <v>65000</v>
          </cell>
          <cell r="S303" t="str">
            <v>200212</v>
          </cell>
          <cell r="T303" t="str">
            <v>CA01</v>
          </cell>
          <cell r="U303">
            <v>-16103.15</v>
          </cell>
          <cell r="V303" t="str">
            <v>LDB</v>
          </cell>
          <cell r="W303">
            <v>0</v>
          </cell>
          <cell r="Y303">
            <v>0</v>
          </cell>
          <cell r="Z303">
            <v>0</v>
          </cell>
          <cell r="AA303" t="str">
            <v>BCH</v>
          </cell>
          <cell r="AB303" t="str">
            <v>0023</v>
          </cell>
          <cell r="AC303" t="str">
            <v>WKS</v>
          </cell>
          <cell r="AE303" t="str">
            <v>JV#</v>
          </cell>
          <cell r="AF303" t="str">
            <v>1232</v>
          </cell>
          <cell r="AG303" t="str">
            <v>FRN</v>
          </cell>
          <cell r="AH303" t="str">
            <v>6140</v>
          </cell>
          <cell r="AI303" t="str">
            <v>RP#</v>
          </cell>
          <cell r="AJ303" t="str">
            <v>000</v>
          </cell>
          <cell r="AK303" t="str">
            <v>CTL</v>
          </cell>
          <cell r="AM303" t="str">
            <v>RF#</v>
          </cell>
          <cell r="AU303" t="str">
            <v>TO PLACE IN SERVICE</v>
          </cell>
          <cell r="AZ303" t="str">
            <v>FPL Fibernet</v>
          </cell>
        </row>
        <row r="304">
          <cell r="A304" t="str">
            <v>107100</v>
          </cell>
          <cell r="B304" t="str">
            <v>0312</v>
          </cell>
          <cell r="C304" t="str">
            <v>06068</v>
          </cell>
          <cell r="D304" t="str">
            <v>0ELECT</v>
          </cell>
          <cell r="E304" t="str">
            <v>312000</v>
          </cell>
          <cell r="F304" t="str">
            <v>0790</v>
          </cell>
          <cell r="G304" t="str">
            <v>65000</v>
          </cell>
          <cell r="H304" t="str">
            <v>A</v>
          </cell>
          <cell r="I304" t="str">
            <v>00000041</v>
          </cell>
          <cell r="J304">
            <v>65</v>
          </cell>
          <cell r="K304">
            <v>312</v>
          </cell>
          <cell r="L304">
            <v>6141</v>
          </cell>
          <cell r="M304">
            <v>0</v>
          </cell>
          <cell r="N304">
            <v>0</v>
          </cell>
          <cell r="O304">
            <v>0</v>
          </cell>
          <cell r="P304">
            <v>0</v>
          </cell>
          <cell r="Q304" t="str">
            <v>0790</v>
          </cell>
          <cell r="R304" t="str">
            <v>65000</v>
          </cell>
          <cell r="S304" t="str">
            <v>200212</v>
          </cell>
          <cell r="T304" t="str">
            <v>CA01</v>
          </cell>
          <cell r="U304">
            <v>-75172.11</v>
          </cell>
          <cell r="V304" t="str">
            <v>LDB</v>
          </cell>
          <cell r="W304">
            <v>0</v>
          </cell>
          <cell r="Y304">
            <v>0</v>
          </cell>
          <cell r="Z304">
            <v>0</v>
          </cell>
          <cell r="AA304" t="str">
            <v>BCH</v>
          </cell>
          <cell r="AB304" t="str">
            <v>0023</v>
          </cell>
          <cell r="AC304" t="str">
            <v>WKS</v>
          </cell>
          <cell r="AE304" t="str">
            <v>JV#</v>
          </cell>
          <cell r="AF304" t="str">
            <v>1232</v>
          </cell>
          <cell r="AG304" t="str">
            <v>FRN</v>
          </cell>
          <cell r="AH304" t="str">
            <v>6141</v>
          </cell>
          <cell r="AI304" t="str">
            <v>RP#</v>
          </cell>
          <cell r="AJ304" t="str">
            <v>000</v>
          </cell>
          <cell r="AK304" t="str">
            <v>CTL</v>
          </cell>
          <cell r="AM304" t="str">
            <v>RF#</v>
          </cell>
          <cell r="AU304" t="str">
            <v>TO PLACE IN SERVICE</v>
          </cell>
          <cell r="AZ304" t="str">
            <v>FPL Fibernet</v>
          </cell>
        </row>
        <row r="305">
          <cell r="A305" t="str">
            <v>107100</v>
          </cell>
          <cell r="B305" t="str">
            <v>0312</v>
          </cell>
          <cell r="C305" t="str">
            <v>06068</v>
          </cell>
          <cell r="D305" t="str">
            <v>0FIBER</v>
          </cell>
          <cell r="E305" t="str">
            <v>312000</v>
          </cell>
          <cell r="F305" t="str">
            <v>0803</v>
          </cell>
          <cell r="G305" t="str">
            <v>36000</v>
          </cell>
          <cell r="H305" t="str">
            <v>A</v>
          </cell>
          <cell r="I305" t="str">
            <v>00000041</v>
          </cell>
          <cell r="J305">
            <v>60</v>
          </cell>
          <cell r="K305">
            <v>312</v>
          </cell>
          <cell r="L305">
            <v>6141</v>
          </cell>
          <cell r="M305">
            <v>107</v>
          </cell>
          <cell r="N305">
            <v>10</v>
          </cell>
          <cell r="O305">
            <v>0</v>
          </cell>
          <cell r="P305">
            <v>107.1</v>
          </cell>
          <cell r="Q305" t="str">
            <v>0803</v>
          </cell>
          <cell r="R305" t="str">
            <v>36000</v>
          </cell>
          <cell r="S305" t="str">
            <v>200212</v>
          </cell>
          <cell r="T305" t="str">
            <v>PY42</v>
          </cell>
          <cell r="U305">
            <v>83.08</v>
          </cell>
          <cell r="V305" t="str">
            <v>LDB</v>
          </cell>
          <cell r="W305">
            <v>0</v>
          </cell>
          <cell r="X305" t="str">
            <v>SHR</v>
          </cell>
          <cell r="Y305">
            <v>2</v>
          </cell>
          <cell r="Z305">
            <v>2</v>
          </cell>
          <cell r="AA305" t="str">
            <v>PYP</v>
          </cell>
          <cell r="AB305" t="str">
            <v xml:space="preserve"> 0000025</v>
          </cell>
          <cell r="AC305" t="str">
            <v>PYL</v>
          </cell>
          <cell r="AD305" t="str">
            <v>003054</v>
          </cell>
          <cell r="AE305" t="str">
            <v>EMP</v>
          </cell>
          <cell r="AF305" t="str">
            <v>16244</v>
          </cell>
          <cell r="AG305" t="str">
            <v>JUL</v>
          </cell>
          <cell r="AH305" t="str">
            <v xml:space="preserve"> 000.00</v>
          </cell>
          <cell r="AI305" t="str">
            <v>BCH</v>
          </cell>
          <cell r="AJ305" t="str">
            <v>500</v>
          </cell>
          <cell r="AK305" t="str">
            <v>CLS</v>
          </cell>
          <cell r="AL305" t="str">
            <v>R513</v>
          </cell>
          <cell r="AM305" t="str">
            <v>DTA</v>
          </cell>
          <cell r="AN305" t="str">
            <v xml:space="preserve"> 00000000000.00</v>
          </cell>
          <cell r="AO305" t="str">
            <v>DTH</v>
          </cell>
          <cell r="AP305" t="str">
            <v xml:space="preserve"> 00000000000.00</v>
          </cell>
          <cell r="AV305" t="str">
            <v>000000000</v>
          </cell>
          <cell r="AW305" t="str">
            <v>000</v>
          </cell>
          <cell r="AX305" t="str">
            <v>00</v>
          </cell>
          <cell r="AY305" t="str">
            <v>0</v>
          </cell>
          <cell r="AZ305" t="str">
            <v>FPL Fibernet</v>
          </cell>
        </row>
        <row r="306">
          <cell r="A306" t="str">
            <v>107100</v>
          </cell>
          <cell r="B306" t="str">
            <v>0312</v>
          </cell>
          <cell r="C306" t="str">
            <v>06068</v>
          </cell>
          <cell r="D306" t="str">
            <v>0OTHER</v>
          </cell>
          <cell r="E306" t="str">
            <v>312000</v>
          </cell>
          <cell r="F306" t="str">
            <v>0841</v>
          </cell>
          <cell r="G306" t="str">
            <v>51450</v>
          </cell>
          <cell r="H306" t="str">
            <v>A</v>
          </cell>
          <cell r="I306" t="str">
            <v>00000041</v>
          </cell>
          <cell r="J306">
            <v>64</v>
          </cell>
          <cell r="K306">
            <v>312</v>
          </cell>
          <cell r="L306">
            <v>6141</v>
          </cell>
          <cell r="M306">
            <v>0</v>
          </cell>
          <cell r="N306">
            <v>0</v>
          </cell>
          <cell r="O306">
            <v>0</v>
          </cell>
          <cell r="P306">
            <v>0</v>
          </cell>
          <cell r="Q306" t="str">
            <v>0841</v>
          </cell>
          <cell r="R306" t="str">
            <v>51450</v>
          </cell>
          <cell r="S306" t="str">
            <v>200212</v>
          </cell>
          <cell r="T306" t="str">
            <v>SA01</v>
          </cell>
          <cell r="U306">
            <v>826.44</v>
          </cell>
          <cell r="W306">
            <v>0</v>
          </cell>
          <cell r="Y306">
            <v>0</v>
          </cell>
          <cell r="Z306">
            <v>1</v>
          </cell>
          <cell r="AA306" t="str">
            <v>BCH</v>
          </cell>
          <cell r="AB306" t="str">
            <v>450002361</v>
          </cell>
          <cell r="AC306" t="str">
            <v>PO#</v>
          </cell>
          <cell r="AD306" t="str">
            <v>3000026612</v>
          </cell>
          <cell r="AE306" t="str">
            <v>S/R</v>
          </cell>
          <cell r="AF306" t="str">
            <v>337</v>
          </cell>
          <cell r="AI306" t="str">
            <v>PYN</v>
          </cell>
          <cell r="AJ306" t="str">
            <v>COMPUCOM SYSTEMS INC</v>
          </cell>
          <cell r="AK306" t="str">
            <v>VND</v>
          </cell>
          <cell r="AL306" t="str">
            <v>382363156</v>
          </cell>
          <cell r="AM306" t="str">
            <v>FAC</v>
          </cell>
          <cell r="AN306" t="str">
            <v>000</v>
          </cell>
          <cell r="AQ306" t="str">
            <v>NVD</v>
          </cell>
          <cell r="AR306" t="str">
            <v>2002-12-</v>
          </cell>
          <cell r="AU306" t="str">
            <v>WHATSUP GOLD V7.X W/COMPUCOM SYSTEMS INC5000003708</v>
          </cell>
          <cell r="AV306" t="str">
            <v>EPROCOMM</v>
          </cell>
          <cell r="AW306" t="str">
            <v>000</v>
          </cell>
          <cell r="AX306" t="str">
            <v>00</v>
          </cell>
          <cell r="AY306" t="str">
            <v>0</v>
          </cell>
          <cell r="AZ306" t="str">
            <v>FPL Fibernet</v>
          </cell>
        </row>
        <row r="307">
          <cell r="A307" t="str">
            <v>107100</v>
          </cell>
          <cell r="B307" t="str">
            <v>0385</v>
          </cell>
          <cell r="C307" t="str">
            <v>06068</v>
          </cell>
          <cell r="D307" t="str">
            <v>0FIBER</v>
          </cell>
          <cell r="E307" t="str">
            <v>385000</v>
          </cell>
          <cell r="F307" t="str">
            <v>0621</v>
          </cell>
          <cell r="G307" t="str">
            <v>52450</v>
          </cell>
          <cell r="H307" t="str">
            <v>A</v>
          </cell>
          <cell r="I307" t="str">
            <v>00000041</v>
          </cell>
          <cell r="J307">
            <v>60</v>
          </cell>
          <cell r="K307">
            <v>385</v>
          </cell>
          <cell r="L307">
            <v>6141</v>
          </cell>
          <cell r="M307">
            <v>0</v>
          </cell>
          <cell r="N307">
            <v>0</v>
          </cell>
          <cell r="O307">
            <v>0</v>
          </cell>
          <cell r="P307">
            <v>0</v>
          </cell>
          <cell r="Q307" t="str">
            <v>0621</v>
          </cell>
          <cell r="R307" t="str">
            <v>52450</v>
          </cell>
          <cell r="S307" t="str">
            <v>200212</v>
          </cell>
          <cell r="T307" t="str">
            <v>SA01</v>
          </cell>
          <cell r="U307">
            <v>58.97</v>
          </cell>
          <cell r="W307">
            <v>0</v>
          </cell>
          <cell r="Y307">
            <v>0</v>
          </cell>
          <cell r="Z307">
            <v>0</v>
          </cell>
          <cell r="AA307" t="str">
            <v>BCH</v>
          </cell>
          <cell r="AB307" t="str">
            <v>450002351</v>
          </cell>
          <cell r="AC307" t="str">
            <v>PO#</v>
          </cell>
          <cell r="AE307" t="str">
            <v>S/R</v>
          </cell>
          <cell r="AI307" t="str">
            <v>PYN</v>
          </cell>
          <cell r="AJ307" t="str">
            <v>BATTLES K J</v>
          </cell>
          <cell r="AK307" t="str">
            <v>VND</v>
          </cell>
          <cell r="AL307" t="str">
            <v>497709833</v>
          </cell>
          <cell r="AM307" t="str">
            <v>FAC</v>
          </cell>
          <cell r="AN307" t="str">
            <v>000</v>
          </cell>
          <cell r="AQ307" t="str">
            <v>NVD</v>
          </cell>
          <cell r="AR307" t="str">
            <v>2002-12-</v>
          </cell>
          <cell r="AU307" t="str">
            <v>FINAL EXPENSE BOOKS BATTLES K J         1900003346</v>
          </cell>
          <cell r="AV307" t="str">
            <v>WF-BATCH</v>
          </cell>
          <cell r="AW307" t="str">
            <v>000</v>
          </cell>
          <cell r="AX307" t="str">
            <v>00</v>
          </cell>
          <cell r="AY307" t="str">
            <v>0</v>
          </cell>
          <cell r="AZ307" t="str">
            <v>FPL Fibernet</v>
          </cell>
        </row>
        <row r="308">
          <cell r="A308" t="str">
            <v>107100</v>
          </cell>
          <cell r="B308" t="str">
            <v>0385</v>
          </cell>
          <cell r="C308" t="str">
            <v>06068</v>
          </cell>
          <cell r="D308" t="str">
            <v>0FIBER</v>
          </cell>
          <cell r="E308" t="str">
            <v>385000</v>
          </cell>
          <cell r="F308" t="str">
            <v>0803</v>
          </cell>
          <cell r="G308" t="str">
            <v>36000</v>
          </cell>
          <cell r="H308" t="str">
            <v>A</v>
          </cell>
          <cell r="I308" t="str">
            <v>00000041</v>
          </cell>
          <cell r="J308">
            <v>60</v>
          </cell>
          <cell r="K308">
            <v>385</v>
          </cell>
          <cell r="L308">
            <v>6141</v>
          </cell>
          <cell r="M308">
            <v>107</v>
          </cell>
          <cell r="N308">
            <v>10</v>
          </cell>
          <cell r="O308">
            <v>0</v>
          </cell>
          <cell r="P308">
            <v>107.1</v>
          </cell>
          <cell r="Q308" t="str">
            <v>0803</v>
          </cell>
          <cell r="R308" t="str">
            <v>36000</v>
          </cell>
          <cell r="S308" t="str">
            <v>200212</v>
          </cell>
          <cell r="T308" t="str">
            <v>PY42</v>
          </cell>
          <cell r="U308">
            <v>2785.6</v>
          </cell>
          <cell r="V308" t="str">
            <v>LDB</v>
          </cell>
          <cell r="W308">
            <v>0</v>
          </cell>
          <cell r="X308" t="str">
            <v>SHR</v>
          </cell>
          <cell r="Y308">
            <v>64</v>
          </cell>
          <cell r="Z308">
            <v>64</v>
          </cell>
          <cell r="AA308" t="str">
            <v>PYP</v>
          </cell>
          <cell r="AB308" t="str">
            <v xml:space="preserve"> 0000001</v>
          </cell>
          <cell r="AC308" t="str">
            <v>PYL</v>
          </cell>
          <cell r="AD308" t="str">
            <v>004308</v>
          </cell>
          <cell r="AE308" t="str">
            <v>EMP</v>
          </cell>
          <cell r="AF308" t="str">
            <v>17340</v>
          </cell>
          <cell r="AG308" t="str">
            <v>JUL</v>
          </cell>
          <cell r="AH308" t="str">
            <v xml:space="preserve"> 000.00</v>
          </cell>
          <cell r="AI308" t="str">
            <v>BCH</v>
          </cell>
          <cell r="AJ308" t="str">
            <v>500</v>
          </cell>
          <cell r="AK308" t="str">
            <v>CLS</v>
          </cell>
          <cell r="AL308" t="str">
            <v>1RCL</v>
          </cell>
          <cell r="AM308" t="str">
            <v>DTA</v>
          </cell>
          <cell r="AN308" t="str">
            <v xml:space="preserve"> 00000000000.00</v>
          </cell>
          <cell r="AO308" t="str">
            <v>DTH</v>
          </cell>
          <cell r="AP308" t="str">
            <v xml:space="preserve"> 00000000000.00</v>
          </cell>
          <cell r="AV308" t="str">
            <v>000000000</v>
          </cell>
          <cell r="AW308" t="str">
            <v>000</v>
          </cell>
          <cell r="AX308" t="str">
            <v>00</v>
          </cell>
          <cell r="AY308" t="str">
            <v>0</v>
          </cell>
          <cell r="AZ308" t="str">
            <v>FPL Fibernet</v>
          </cell>
        </row>
        <row r="309">
          <cell r="A309" t="str">
            <v>107100</v>
          </cell>
          <cell r="B309" t="str">
            <v>0385</v>
          </cell>
          <cell r="C309" t="str">
            <v>06068</v>
          </cell>
          <cell r="D309" t="str">
            <v>0FIBER</v>
          </cell>
          <cell r="E309" t="str">
            <v>385000</v>
          </cell>
          <cell r="F309" t="str">
            <v>0803</v>
          </cell>
          <cell r="G309" t="str">
            <v>36000</v>
          </cell>
          <cell r="H309" t="str">
            <v>A</v>
          </cell>
          <cell r="I309" t="str">
            <v>00000041</v>
          </cell>
          <cell r="J309">
            <v>60</v>
          </cell>
          <cell r="K309">
            <v>385</v>
          </cell>
          <cell r="L309">
            <v>6141</v>
          </cell>
          <cell r="M309">
            <v>107</v>
          </cell>
          <cell r="N309">
            <v>10</v>
          </cell>
          <cell r="O309">
            <v>0</v>
          </cell>
          <cell r="P309">
            <v>107.1</v>
          </cell>
          <cell r="Q309" t="str">
            <v>0803</v>
          </cell>
          <cell r="R309" t="str">
            <v>36000</v>
          </cell>
          <cell r="S309" t="str">
            <v>200212</v>
          </cell>
          <cell r="T309" t="str">
            <v>PY42</v>
          </cell>
          <cell r="U309">
            <v>3482</v>
          </cell>
          <cell r="V309" t="str">
            <v>LDB</v>
          </cell>
          <cell r="W309">
            <v>0</v>
          </cell>
          <cell r="X309" t="str">
            <v>SHR</v>
          </cell>
          <cell r="Y309">
            <v>80</v>
          </cell>
          <cell r="Z309">
            <v>80</v>
          </cell>
          <cell r="AA309" t="str">
            <v>PYP</v>
          </cell>
          <cell r="AB309" t="str">
            <v xml:space="preserve"> 0000025</v>
          </cell>
          <cell r="AC309" t="str">
            <v>PYL</v>
          </cell>
          <cell r="AD309" t="str">
            <v>004308</v>
          </cell>
          <cell r="AE309" t="str">
            <v>EMP</v>
          </cell>
          <cell r="AF309" t="str">
            <v>17340</v>
          </cell>
          <cell r="AG309" t="str">
            <v>JUL</v>
          </cell>
          <cell r="AH309" t="str">
            <v xml:space="preserve"> 000.00</v>
          </cell>
          <cell r="AI309" t="str">
            <v>BCH</v>
          </cell>
          <cell r="AJ309" t="str">
            <v>500</v>
          </cell>
          <cell r="AK309" t="str">
            <v>CLS</v>
          </cell>
          <cell r="AL309" t="str">
            <v>1RCL</v>
          </cell>
          <cell r="AM309" t="str">
            <v>DTA</v>
          </cell>
          <cell r="AN309" t="str">
            <v xml:space="preserve"> 00000000000.00</v>
          </cell>
          <cell r="AO309" t="str">
            <v>DTH</v>
          </cell>
          <cell r="AP309" t="str">
            <v xml:space="preserve"> 00000000000.00</v>
          </cell>
          <cell r="AV309" t="str">
            <v>000000000</v>
          </cell>
          <cell r="AW309" t="str">
            <v>000</v>
          </cell>
          <cell r="AX309" t="str">
            <v>00</v>
          </cell>
          <cell r="AY309" t="str">
            <v>0</v>
          </cell>
          <cell r="AZ309" t="str">
            <v>FPL Fibernet</v>
          </cell>
        </row>
        <row r="310">
          <cell r="A310" t="str">
            <v>107100</v>
          </cell>
          <cell r="B310" t="str">
            <v>0385</v>
          </cell>
          <cell r="C310" t="str">
            <v>06068</v>
          </cell>
          <cell r="D310" t="str">
            <v>0FIBER</v>
          </cell>
          <cell r="E310" t="str">
            <v>385000</v>
          </cell>
          <cell r="F310" t="str">
            <v>0803</v>
          </cell>
          <cell r="G310" t="str">
            <v>36000</v>
          </cell>
          <cell r="H310" t="str">
            <v>A</v>
          </cell>
          <cell r="I310" t="str">
            <v>00000041</v>
          </cell>
          <cell r="J310">
            <v>60</v>
          </cell>
          <cell r="K310">
            <v>385</v>
          </cell>
          <cell r="L310">
            <v>6141</v>
          </cell>
          <cell r="M310">
            <v>107</v>
          </cell>
          <cell r="N310">
            <v>10</v>
          </cell>
          <cell r="O310">
            <v>0</v>
          </cell>
          <cell r="P310">
            <v>107.1</v>
          </cell>
          <cell r="Q310" t="str">
            <v>0803</v>
          </cell>
          <cell r="R310" t="str">
            <v>36000</v>
          </cell>
          <cell r="S310" t="str">
            <v>200212</v>
          </cell>
          <cell r="T310" t="str">
            <v>PY42</v>
          </cell>
          <cell r="U310">
            <v>3482</v>
          </cell>
          <cell r="V310" t="str">
            <v>LDB</v>
          </cell>
          <cell r="W310">
            <v>0</v>
          </cell>
          <cell r="X310" t="str">
            <v>SHR</v>
          </cell>
          <cell r="Y310">
            <v>80</v>
          </cell>
          <cell r="Z310">
            <v>80</v>
          </cell>
          <cell r="AA310" t="str">
            <v>PYP</v>
          </cell>
          <cell r="AB310" t="str">
            <v xml:space="preserve"> 0000026</v>
          </cell>
          <cell r="AC310" t="str">
            <v>PYL</v>
          </cell>
          <cell r="AD310" t="str">
            <v>004308</v>
          </cell>
          <cell r="AE310" t="str">
            <v>EMP</v>
          </cell>
          <cell r="AF310" t="str">
            <v>17340</v>
          </cell>
          <cell r="AG310" t="str">
            <v>JUL</v>
          </cell>
          <cell r="AH310" t="str">
            <v xml:space="preserve"> 000.00</v>
          </cell>
          <cell r="AI310" t="str">
            <v>BCH</v>
          </cell>
          <cell r="AJ310" t="str">
            <v>500</v>
          </cell>
          <cell r="AK310" t="str">
            <v>CLS</v>
          </cell>
          <cell r="AL310" t="str">
            <v>1RCL</v>
          </cell>
          <cell r="AM310" t="str">
            <v>DTA</v>
          </cell>
          <cell r="AN310" t="str">
            <v xml:space="preserve"> 00000000000.00</v>
          </cell>
          <cell r="AO310" t="str">
            <v>DTH</v>
          </cell>
          <cell r="AP310" t="str">
            <v xml:space="preserve"> 00000000000.00</v>
          </cell>
          <cell r="AV310" t="str">
            <v>000000000</v>
          </cell>
          <cell r="AW310" t="str">
            <v>000</v>
          </cell>
          <cell r="AX310" t="str">
            <v>00</v>
          </cell>
          <cell r="AY310" t="str">
            <v>0</v>
          </cell>
          <cell r="AZ310" t="str">
            <v>FPL Fibernet</v>
          </cell>
        </row>
        <row r="311">
          <cell r="A311" t="str">
            <v>107100</v>
          </cell>
          <cell r="B311" t="str">
            <v>0385</v>
          </cell>
          <cell r="C311" t="str">
            <v>06068</v>
          </cell>
          <cell r="D311" t="str">
            <v>0FIBER</v>
          </cell>
          <cell r="E311" t="str">
            <v>385000</v>
          </cell>
          <cell r="F311" t="str">
            <v>0814</v>
          </cell>
          <cell r="G311" t="str">
            <v>52450</v>
          </cell>
          <cell r="H311" t="str">
            <v>A</v>
          </cell>
          <cell r="I311" t="str">
            <v>00000041</v>
          </cell>
          <cell r="J311">
            <v>60</v>
          </cell>
          <cell r="K311">
            <v>385</v>
          </cell>
          <cell r="L311">
            <v>6141</v>
          </cell>
          <cell r="M311">
            <v>0</v>
          </cell>
          <cell r="N311">
            <v>0</v>
          </cell>
          <cell r="O311">
            <v>0</v>
          </cell>
          <cell r="P311">
            <v>0</v>
          </cell>
          <cell r="Q311" t="str">
            <v>0814</v>
          </cell>
          <cell r="R311" t="str">
            <v>52450</v>
          </cell>
          <cell r="S311" t="str">
            <v>200212</v>
          </cell>
          <cell r="T311" t="str">
            <v>SA01</v>
          </cell>
          <cell r="U311">
            <v>63.47</v>
          </cell>
          <cell r="W311">
            <v>0</v>
          </cell>
          <cell r="Y311">
            <v>0</v>
          </cell>
          <cell r="Z311">
            <v>0</v>
          </cell>
          <cell r="AA311" t="str">
            <v>BCH</v>
          </cell>
          <cell r="AB311" t="str">
            <v>450002354</v>
          </cell>
          <cell r="AC311" t="str">
            <v>PO#</v>
          </cell>
          <cell r="AE311" t="str">
            <v>S/R</v>
          </cell>
          <cell r="AI311" t="str">
            <v>PYN</v>
          </cell>
          <cell r="AJ311" t="str">
            <v>FUENTES Y D</v>
          </cell>
          <cell r="AK311" t="str">
            <v>VND</v>
          </cell>
          <cell r="AL311" t="str">
            <v>458817340</v>
          </cell>
          <cell r="AM311" t="str">
            <v>FAC</v>
          </cell>
          <cell r="AN311" t="str">
            <v>000</v>
          </cell>
          <cell r="AQ311" t="str">
            <v>NVD</v>
          </cell>
          <cell r="AR311" t="str">
            <v>2002-12-</v>
          </cell>
          <cell r="AU311" t="str">
            <v>FUENTES - CELL      FUENTES Y D         1900003409</v>
          </cell>
          <cell r="AV311" t="str">
            <v>WF-BATCH</v>
          </cell>
          <cell r="AW311" t="str">
            <v>000</v>
          </cell>
          <cell r="AX311" t="str">
            <v>00</v>
          </cell>
          <cell r="AY311" t="str">
            <v>0</v>
          </cell>
          <cell r="AZ311" t="str">
            <v>FPL Fibernet</v>
          </cell>
        </row>
        <row r="312">
          <cell r="A312" t="str">
            <v>107100</v>
          </cell>
          <cell r="B312" t="str">
            <v>0385</v>
          </cell>
          <cell r="C312" t="str">
            <v>06068</v>
          </cell>
          <cell r="D312" t="str">
            <v>0OTHER</v>
          </cell>
          <cell r="E312" t="str">
            <v>385000</v>
          </cell>
          <cell r="F312" t="str">
            <v>0803</v>
          </cell>
          <cell r="G312" t="str">
            <v>36000</v>
          </cell>
          <cell r="H312" t="str">
            <v>A</v>
          </cell>
          <cell r="I312" t="str">
            <v>00000041</v>
          </cell>
          <cell r="J312">
            <v>64</v>
          </cell>
          <cell r="K312">
            <v>385</v>
          </cell>
          <cell r="L312">
            <v>6141</v>
          </cell>
          <cell r="M312">
            <v>107</v>
          </cell>
          <cell r="N312">
            <v>10</v>
          </cell>
          <cell r="O312">
            <v>0</v>
          </cell>
          <cell r="P312">
            <v>107.1</v>
          </cell>
          <cell r="Q312" t="str">
            <v>0803</v>
          </cell>
          <cell r="R312" t="str">
            <v>36000</v>
          </cell>
          <cell r="S312" t="str">
            <v>200212</v>
          </cell>
          <cell r="T312" t="str">
            <v>PY42</v>
          </cell>
          <cell r="U312">
            <v>328.3</v>
          </cell>
          <cell r="V312" t="str">
            <v>LDB</v>
          </cell>
          <cell r="W312">
            <v>0</v>
          </cell>
          <cell r="X312" t="str">
            <v>SHR</v>
          </cell>
          <cell r="Y312">
            <v>8</v>
          </cell>
          <cell r="Z312">
            <v>8</v>
          </cell>
          <cell r="AA312" t="str">
            <v>PYP</v>
          </cell>
          <cell r="AB312" t="str">
            <v xml:space="preserve"> 0000025</v>
          </cell>
          <cell r="AC312" t="str">
            <v>PYL</v>
          </cell>
          <cell r="AD312" t="str">
            <v>004399</v>
          </cell>
          <cell r="AE312" t="str">
            <v>EMP</v>
          </cell>
          <cell r="AF312" t="str">
            <v>35412</v>
          </cell>
          <cell r="AG312" t="str">
            <v>JUL</v>
          </cell>
          <cell r="AH312" t="str">
            <v xml:space="preserve"> 000.00</v>
          </cell>
          <cell r="AI312" t="str">
            <v>BCH</v>
          </cell>
          <cell r="AJ312" t="str">
            <v>500</v>
          </cell>
          <cell r="AK312" t="str">
            <v>CLS</v>
          </cell>
          <cell r="AL312" t="str">
            <v>R436</v>
          </cell>
          <cell r="AM312" t="str">
            <v>DTA</v>
          </cell>
          <cell r="AN312" t="str">
            <v xml:space="preserve"> 00000000000.00</v>
          </cell>
          <cell r="AO312" t="str">
            <v>DTH</v>
          </cell>
          <cell r="AP312" t="str">
            <v xml:space="preserve"> 00000000000.00</v>
          </cell>
          <cell r="AV312" t="str">
            <v>000000000</v>
          </cell>
          <cell r="AW312" t="str">
            <v>000</v>
          </cell>
          <cell r="AX312" t="str">
            <v>00</v>
          </cell>
          <cell r="AY312" t="str">
            <v>0</v>
          </cell>
          <cell r="AZ312" t="str">
            <v>FPL Fibernet</v>
          </cell>
        </row>
        <row r="313">
          <cell r="A313" t="str">
            <v>107100</v>
          </cell>
          <cell r="B313" t="str">
            <v>0385</v>
          </cell>
          <cell r="C313" t="str">
            <v>06068</v>
          </cell>
          <cell r="D313" t="str">
            <v>0OTHER</v>
          </cell>
          <cell r="E313" t="str">
            <v>385000</v>
          </cell>
          <cell r="F313" t="str">
            <v>0803</v>
          </cell>
          <cell r="G313" t="str">
            <v>36000</v>
          </cell>
          <cell r="H313" t="str">
            <v>A</v>
          </cell>
          <cell r="I313" t="str">
            <v>00000041</v>
          </cell>
          <cell r="J313">
            <v>64</v>
          </cell>
          <cell r="K313">
            <v>385</v>
          </cell>
          <cell r="L313">
            <v>6141</v>
          </cell>
          <cell r="M313">
            <v>107</v>
          </cell>
          <cell r="N313">
            <v>10</v>
          </cell>
          <cell r="O313">
            <v>0</v>
          </cell>
          <cell r="P313">
            <v>107.1</v>
          </cell>
          <cell r="Q313" t="str">
            <v>0803</v>
          </cell>
          <cell r="R313" t="str">
            <v>36000</v>
          </cell>
          <cell r="S313" t="str">
            <v>200212</v>
          </cell>
          <cell r="T313" t="str">
            <v>PY42</v>
          </cell>
          <cell r="U313">
            <v>328.3</v>
          </cell>
          <cell r="V313" t="str">
            <v>LDB</v>
          </cell>
          <cell r="W313">
            <v>0</v>
          </cell>
          <cell r="X313" t="str">
            <v>SHR</v>
          </cell>
          <cell r="Y313">
            <v>8</v>
          </cell>
          <cell r="Z313">
            <v>8</v>
          </cell>
          <cell r="AA313" t="str">
            <v>PYP</v>
          </cell>
          <cell r="AB313" t="str">
            <v xml:space="preserve"> 0000026</v>
          </cell>
          <cell r="AC313" t="str">
            <v>PYL</v>
          </cell>
          <cell r="AD313" t="str">
            <v>004399</v>
          </cell>
          <cell r="AE313" t="str">
            <v>EMP</v>
          </cell>
          <cell r="AF313" t="str">
            <v>35412</v>
          </cell>
          <cell r="AG313" t="str">
            <v>JUL</v>
          </cell>
          <cell r="AH313" t="str">
            <v xml:space="preserve"> 000.00</v>
          </cell>
          <cell r="AI313" t="str">
            <v>BCH</v>
          </cell>
          <cell r="AJ313" t="str">
            <v>500</v>
          </cell>
          <cell r="AK313" t="str">
            <v>CLS</v>
          </cell>
          <cell r="AL313" t="str">
            <v>R436</v>
          </cell>
          <cell r="AM313" t="str">
            <v>DTA</v>
          </cell>
          <cell r="AN313" t="str">
            <v xml:space="preserve"> 00000000000.00</v>
          </cell>
          <cell r="AO313" t="str">
            <v>DTH</v>
          </cell>
          <cell r="AP313" t="str">
            <v xml:space="preserve"> 00000000000.00</v>
          </cell>
          <cell r="AV313" t="str">
            <v>000000000</v>
          </cell>
          <cell r="AW313" t="str">
            <v>000</v>
          </cell>
          <cell r="AX313" t="str">
            <v>00</v>
          </cell>
          <cell r="AY313" t="str">
            <v>0</v>
          </cell>
          <cell r="AZ313" t="str">
            <v>FPL Fibernet</v>
          </cell>
        </row>
        <row r="314">
          <cell r="A314" t="str">
            <v>107100</v>
          </cell>
          <cell r="B314" t="str">
            <v>0306</v>
          </cell>
          <cell r="C314" t="str">
            <v>06143</v>
          </cell>
          <cell r="D314" t="str">
            <v>0FIBER</v>
          </cell>
          <cell r="E314" t="str">
            <v>306000</v>
          </cell>
          <cell r="F314" t="str">
            <v>0676</v>
          </cell>
          <cell r="G314" t="str">
            <v>65000</v>
          </cell>
          <cell r="H314" t="str">
            <v>A</v>
          </cell>
          <cell r="I314" t="str">
            <v>00000041</v>
          </cell>
          <cell r="J314">
            <v>63</v>
          </cell>
          <cell r="K314">
            <v>306</v>
          </cell>
          <cell r="L314">
            <v>6143</v>
          </cell>
          <cell r="M314">
            <v>0</v>
          </cell>
          <cell r="N314">
            <v>0</v>
          </cell>
          <cell r="O314">
            <v>0</v>
          </cell>
          <cell r="P314">
            <v>0</v>
          </cell>
          <cell r="Q314" t="str">
            <v>0676</v>
          </cell>
          <cell r="R314" t="str">
            <v>65000</v>
          </cell>
          <cell r="S314" t="str">
            <v>200212</v>
          </cell>
          <cell r="T314" t="str">
            <v>CA01</v>
          </cell>
          <cell r="U314">
            <v>227.26</v>
          </cell>
          <cell r="V314" t="str">
            <v>LDB</v>
          </cell>
          <cell r="W314">
            <v>0</v>
          </cell>
          <cell r="Y314">
            <v>0</v>
          </cell>
          <cell r="Z314">
            <v>0</v>
          </cell>
          <cell r="AA314" t="str">
            <v>BCH</v>
          </cell>
          <cell r="AB314" t="str">
            <v>0001</v>
          </cell>
          <cell r="AC314" t="str">
            <v>WKS</v>
          </cell>
          <cell r="AE314" t="str">
            <v>JV#</v>
          </cell>
          <cell r="AF314" t="str">
            <v>122A</v>
          </cell>
          <cell r="AG314" t="str">
            <v>FRN</v>
          </cell>
          <cell r="AH314" t="str">
            <v>6143</v>
          </cell>
          <cell r="AI314" t="str">
            <v>RP#</v>
          </cell>
          <cell r="AJ314" t="str">
            <v>000</v>
          </cell>
          <cell r="AK314" t="str">
            <v>CTL</v>
          </cell>
          <cell r="AM314" t="str">
            <v>RF#</v>
          </cell>
          <cell r="AU314" t="str">
            <v>I/C-M&amp;S</v>
          </cell>
          <cell r="AZ314" t="str">
            <v>FPL Fibernet</v>
          </cell>
        </row>
        <row r="315">
          <cell r="A315" t="str">
            <v>107100</v>
          </cell>
          <cell r="B315" t="str">
            <v>0306</v>
          </cell>
          <cell r="C315" t="str">
            <v>06143</v>
          </cell>
          <cell r="D315" t="str">
            <v>0FIBER</v>
          </cell>
          <cell r="E315" t="str">
            <v>306000</v>
          </cell>
          <cell r="F315" t="str">
            <v>0790</v>
          </cell>
          <cell r="G315" t="str">
            <v>65000</v>
          </cell>
          <cell r="H315" t="str">
            <v>A</v>
          </cell>
          <cell r="I315" t="str">
            <v>00000041</v>
          </cell>
          <cell r="J315">
            <v>63</v>
          </cell>
          <cell r="K315">
            <v>306</v>
          </cell>
          <cell r="L315">
            <v>6143</v>
          </cell>
          <cell r="M315">
            <v>0</v>
          </cell>
          <cell r="N315">
            <v>0</v>
          </cell>
          <cell r="O315">
            <v>0</v>
          </cell>
          <cell r="P315">
            <v>0</v>
          </cell>
          <cell r="Q315" t="str">
            <v>0790</v>
          </cell>
          <cell r="R315" t="str">
            <v>65000</v>
          </cell>
          <cell r="S315" t="str">
            <v>200212</v>
          </cell>
          <cell r="T315" t="str">
            <v>CA01</v>
          </cell>
          <cell r="U315">
            <v>-38736.300000000003</v>
          </cell>
          <cell r="V315" t="str">
            <v>LDB</v>
          </cell>
          <cell r="W315">
            <v>0</v>
          </cell>
          <cell r="Y315">
            <v>0</v>
          </cell>
          <cell r="Z315">
            <v>0</v>
          </cell>
          <cell r="AA315" t="str">
            <v>BCH</v>
          </cell>
          <cell r="AB315" t="str">
            <v>0023</v>
          </cell>
          <cell r="AC315" t="str">
            <v>WKS</v>
          </cell>
          <cell r="AE315" t="str">
            <v>JV#</v>
          </cell>
          <cell r="AF315" t="str">
            <v>1232</v>
          </cell>
          <cell r="AG315" t="str">
            <v>FRN</v>
          </cell>
          <cell r="AH315" t="str">
            <v>6143</v>
          </cell>
          <cell r="AI315" t="str">
            <v>RP#</v>
          </cell>
          <cell r="AJ315" t="str">
            <v>000</v>
          </cell>
          <cell r="AK315" t="str">
            <v>CTL</v>
          </cell>
          <cell r="AM315" t="str">
            <v>RF#</v>
          </cell>
          <cell r="AU315" t="str">
            <v>TO PLACE IN SERVICE</v>
          </cell>
          <cell r="AZ315" t="str">
            <v>FPL Fibernet</v>
          </cell>
        </row>
        <row r="316">
          <cell r="A316" t="str">
            <v>107100</v>
          </cell>
          <cell r="B316" t="str">
            <v>0306</v>
          </cell>
          <cell r="C316" t="str">
            <v>06143</v>
          </cell>
          <cell r="D316" t="str">
            <v>0FIBER</v>
          </cell>
          <cell r="E316" t="str">
            <v>306000</v>
          </cell>
          <cell r="F316" t="str">
            <v>0804</v>
          </cell>
          <cell r="G316" t="str">
            <v>65000</v>
          </cell>
          <cell r="H316" t="str">
            <v>A</v>
          </cell>
          <cell r="I316" t="str">
            <v>00000041</v>
          </cell>
          <cell r="J316">
            <v>63</v>
          </cell>
          <cell r="K316">
            <v>306</v>
          </cell>
          <cell r="L316">
            <v>6143</v>
          </cell>
          <cell r="M316">
            <v>0</v>
          </cell>
          <cell r="N316">
            <v>0</v>
          </cell>
          <cell r="O316">
            <v>0</v>
          </cell>
          <cell r="P316">
            <v>0</v>
          </cell>
          <cell r="Q316" t="str">
            <v>0804</v>
          </cell>
          <cell r="R316" t="str">
            <v>65000</v>
          </cell>
          <cell r="S316" t="str">
            <v>200212</v>
          </cell>
          <cell r="T316" t="str">
            <v>CA01</v>
          </cell>
          <cell r="U316">
            <v>928.68</v>
          </cell>
          <cell r="V316" t="str">
            <v>LDB</v>
          </cell>
          <cell r="W316">
            <v>0</v>
          </cell>
          <cell r="Y316">
            <v>0</v>
          </cell>
          <cell r="Z316">
            <v>0</v>
          </cell>
          <cell r="AA316" t="str">
            <v>BCH</v>
          </cell>
          <cell r="AB316" t="str">
            <v>0001</v>
          </cell>
          <cell r="AC316" t="str">
            <v>WKS</v>
          </cell>
          <cell r="AE316" t="str">
            <v>JV#</v>
          </cell>
          <cell r="AF316" t="str">
            <v>122A</v>
          </cell>
          <cell r="AG316" t="str">
            <v>FRN</v>
          </cell>
          <cell r="AH316" t="str">
            <v>6143</v>
          </cell>
          <cell r="AI316" t="str">
            <v>RP#</v>
          </cell>
          <cell r="AJ316" t="str">
            <v>000</v>
          </cell>
          <cell r="AK316" t="str">
            <v>CTL</v>
          </cell>
          <cell r="AM316" t="str">
            <v>RF#</v>
          </cell>
          <cell r="AU316" t="str">
            <v>I/C-OT PAY/BARG VAR,FPL</v>
          </cell>
          <cell r="AZ316" t="str">
            <v>FPL Fibernet</v>
          </cell>
        </row>
        <row r="317">
          <cell r="A317" t="str">
            <v>107100</v>
          </cell>
          <cell r="B317" t="str">
            <v>0312</v>
          </cell>
          <cell r="C317" t="str">
            <v>06997</v>
          </cell>
          <cell r="D317" t="str">
            <v>0OTHER</v>
          </cell>
          <cell r="E317" t="str">
            <v>312000</v>
          </cell>
          <cell r="F317" t="str">
            <v>0790</v>
          </cell>
          <cell r="G317" t="str">
            <v>65000</v>
          </cell>
          <cell r="H317" t="str">
            <v>A</v>
          </cell>
          <cell r="I317" t="str">
            <v>00000041</v>
          </cell>
          <cell r="J317">
            <v>65</v>
          </cell>
          <cell r="K317">
            <v>312</v>
          </cell>
          <cell r="L317">
            <v>6144</v>
          </cell>
          <cell r="M317">
            <v>0</v>
          </cell>
          <cell r="N317">
            <v>0</v>
          </cell>
          <cell r="O317">
            <v>0</v>
          </cell>
          <cell r="P317">
            <v>0</v>
          </cell>
          <cell r="Q317" t="str">
            <v>0790</v>
          </cell>
          <cell r="R317" t="str">
            <v>65000</v>
          </cell>
          <cell r="S317" t="str">
            <v>200212</v>
          </cell>
          <cell r="T317" t="str">
            <v>CA01</v>
          </cell>
          <cell r="U317">
            <v>-46374</v>
          </cell>
          <cell r="V317" t="str">
            <v>LDB</v>
          </cell>
          <cell r="W317">
            <v>0</v>
          </cell>
          <cell r="Y317">
            <v>0</v>
          </cell>
          <cell r="Z317">
            <v>0</v>
          </cell>
          <cell r="AA317" t="str">
            <v>BCH</v>
          </cell>
          <cell r="AB317" t="str">
            <v>0003</v>
          </cell>
          <cell r="AC317" t="str">
            <v>WKS</v>
          </cell>
          <cell r="AE317" t="str">
            <v>JV#</v>
          </cell>
          <cell r="AF317" t="str">
            <v>1232</v>
          </cell>
          <cell r="AG317" t="str">
            <v>FRN</v>
          </cell>
          <cell r="AH317" t="str">
            <v>6144</v>
          </cell>
          <cell r="AI317" t="str">
            <v>RP#</v>
          </cell>
          <cell r="AJ317" t="str">
            <v>000</v>
          </cell>
          <cell r="AK317" t="str">
            <v>CTL</v>
          </cell>
          <cell r="AM317" t="str">
            <v>RF#</v>
          </cell>
          <cell r="AU317" t="str">
            <v>AC-REV ACCRUAL OF OCT 02 CAPITA</v>
          </cell>
          <cell r="AZ317" t="str">
            <v>FPL Fibernet</v>
          </cell>
        </row>
        <row r="318">
          <cell r="A318" t="str">
            <v>107100</v>
          </cell>
          <cell r="B318" t="str">
            <v>0312</v>
          </cell>
          <cell r="C318" t="str">
            <v>06997</v>
          </cell>
          <cell r="D318" t="str">
            <v>0OTHER</v>
          </cell>
          <cell r="E318" t="str">
            <v>312000</v>
          </cell>
          <cell r="F318" t="str">
            <v>0813</v>
          </cell>
          <cell r="G318" t="str">
            <v>52450</v>
          </cell>
          <cell r="H318" t="str">
            <v>A</v>
          </cell>
          <cell r="I318" t="str">
            <v>00000041</v>
          </cell>
          <cell r="J318">
            <v>66</v>
          </cell>
          <cell r="K318">
            <v>312</v>
          </cell>
          <cell r="L318">
            <v>6144</v>
          </cell>
          <cell r="M318">
            <v>398</v>
          </cell>
          <cell r="N318">
            <v>0</v>
          </cell>
          <cell r="O318">
            <v>1</v>
          </cell>
          <cell r="P318">
            <v>398.00099999999998</v>
          </cell>
          <cell r="Q318" t="str">
            <v>0813</v>
          </cell>
          <cell r="R318" t="str">
            <v>52450</v>
          </cell>
          <cell r="S318" t="str">
            <v>200212</v>
          </cell>
          <cell r="T318" t="str">
            <v>SA01</v>
          </cell>
          <cell r="U318">
            <v>17.25</v>
          </cell>
          <cell r="W318">
            <v>0</v>
          </cell>
          <cell r="Y318">
            <v>0</v>
          </cell>
          <cell r="Z318">
            <v>1</v>
          </cell>
          <cell r="AA318" t="str">
            <v>BCH</v>
          </cell>
          <cell r="AB318" t="str">
            <v>450002337</v>
          </cell>
          <cell r="AC318" t="str">
            <v>PO#</v>
          </cell>
          <cell r="AD318" t="str">
            <v>4500005203</v>
          </cell>
          <cell r="AE318" t="str">
            <v>S/R</v>
          </cell>
          <cell r="AF318" t="str">
            <v>NET</v>
          </cell>
          <cell r="AI318" t="str">
            <v>PYN</v>
          </cell>
          <cell r="AJ318" t="str">
            <v>NORTEL NETWORKS USA INC</v>
          </cell>
          <cell r="AK318" t="str">
            <v>VND</v>
          </cell>
          <cell r="AL318" t="str">
            <v>770427791</v>
          </cell>
          <cell r="AM318" t="str">
            <v>FAC</v>
          </cell>
          <cell r="AN318" t="str">
            <v>000</v>
          </cell>
          <cell r="AQ318" t="str">
            <v>NVD</v>
          </cell>
          <cell r="AR318" t="str">
            <v>2002-09-</v>
          </cell>
          <cell r="AU318" t="str">
            <v>NORTEL NETWORKS USA NORTEL NETWORKS USA 0015279970</v>
          </cell>
          <cell r="AV318" t="str">
            <v>AXR0JK3</v>
          </cell>
          <cell r="AW318" t="str">
            <v>000</v>
          </cell>
          <cell r="AX318" t="str">
            <v>00</v>
          </cell>
          <cell r="AY318" t="str">
            <v>0</v>
          </cell>
          <cell r="AZ318" t="str">
            <v>FPL Fibernet</v>
          </cell>
        </row>
        <row r="319">
          <cell r="A319" t="str">
            <v>107100</v>
          </cell>
          <cell r="B319" t="str">
            <v>0312</v>
          </cell>
          <cell r="C319" t="str">
            <v>06997</v>
          </cell>
          <cell r="D319" t="str">
            <v>0OTHER</v>
          </cell>
          <cell r="E319" t="str">
            <v>312000</v>
          </cell>
          <cell r="F319" t="str">
            <v>0813</v>
          </cell>
          <cell r="G319" t="str">
            <v>52450</v>
          </cell>
          <cell r="H319" t="str">
            <v>A</v>
          </cell>
          <cell r="I319" t="str">
            <v>00000041</v>
          </cell>
          <cell r="J319">
            <v>66</v>
          </cell>
          <cell r="K319">
            <v>312</v>
          </cell>
          <cell r="L319">
            <v>6144</v>
          </cell>
          <cell r="M319">
            <v>398</v>
          </cell>
          <cell r="N319">
            <v>0</v>
          </cell>
          <cell r="O319">
            <v>1</v>
          </cell>
          <cell r="P319">
            <v>398.00099999999998</v>
          </cell>
          <cell r="Q319" t="str">
            <v>0813</v>
          </cell>
          <cell r="R319" t="str">
            <v>52450</v>
          </cell>
          <cell r="S319" t="str">
            <v>200212</v>
          </cell>
          <cell r="T319" t="str">
            <v>SA01</v>
          </cell>
          <cell r="U319">
            <v>25</v>
          </cell>
          <cell r="W319">
            <v>0</v>
          </cell>
          <cell r="Y319">
            <v>0</v>
          </cell>
          <cell r="Z319">
            <v>1</v>
          </cell>
          <cell r="AA319" t="str">
            <v>BCH</v>
          </cell>
          <cell r="AB319" t="str">
            <v>450002337</v>
          </cell>
          <cell r="AC319" t="str">
            <v>PO#</v>
          </cell>
          <cell r="AD319" t="str">
            <v>4500005203</v>
          </cell>
          <cell r="AE319" t="str">
            <v>S/R</v>
          </cell>
          <cell r="AF319" t="str">
            <v>NET</v>
          </cell>
          <cell r="AI319" t="str">
            <v>PYN</v>
          </cell>
          <cell r="AJ319" t="str">
            <v>NORTEL NETWORKS USA INC</v>
          </cell>
          <cell r="AK319" t="str">
            <v>VND</v>
          </cell>
          <cell r="AL319" t="str">
            <v>770427791</v>
          </cell>
          <cell r="AM319" t="str">
            <v>FAC</v>
          </cell>
          <cell r="AN319" t="str">
            <v>000</v>
          </cell>
          <cell r="AQ319" t="str">
            <v>NVD</v>
          </cell>
          <cell r="AR319" t="str">
            <v>2002-09-</v>
          </cell>
          <cell r="AU319" t="str">
            <v>NORTEL NETWORKS USA NORTEL NETWORKS USA 0015279968</v>
          </cell>
          <cell r="AV319" t="str">
            <v>AXR0JK3</v>
          </cell>
          <cell r="AW319" t="str">
            <v>000</v>
          </cell>
          <cell r="AX319" t="str">
            <v>00</v>
          </cell>
          <cell r="AY319" t="str">
            <v>0</v>
          </cell>
          <cell r="AZ319" t="str">
            <v>FPL Fibernet</v>
          </cell>
        </row>
        <row r="320">
          <cell r="A320" t="str">
            <v>107100</v>
          </cell>
          <cell r="B320" t="str">
            <v>0312</v>
          </cell>
          <cell r="C320" t="str">
            <v>06080</v>
          </cell>
          <cell r="D320" t="str">
            <v>0FIBER</v>
          </cell>
          <cell r="E320" t="str">
            <v>312000</v>
          </cell>
          <cell r="F320" t="str">
            <v>0803</v>
          </cell>
          <cell r="G320" t="str">
            <v>36000</v>
          </cell>
          <cell r="H320" t="str">
            <v>A</v>
          </cell>
          <cell r="I320" t="str">
            <v>00000041</v>
          </cell>
          <cell r="J320">
            <v>60</v>
          </cell>
          <cell r="K320">
            <v>312</v>
          </cell>
          <cell r="L320">
            <v>6146</v>
          </cell>
          <cell r="M320">
            <v>0</v>
          </cell>
          <cell r="N320">
            <v>0</v>
          </cell>
          <cell r="O320">
            <v>1</v>
          </cell>
          <cell r="P320">
            <v>1E-3</v>
          </cell>
          <cell r="Q320" t="str">
            <v>0803</v>
          </cell>
          <cell r="R320" t="str">
            <v>36000</v>
          </cell>
          <cell r="S320" t="str">
            <v>200212</v>
          </cell>
          <cell r="T320" t="str">
            <v>PY42</v>
          </cell>
          <cell r="U320">
            <v>113.44</v>
          </cell>
          <cell r="V320" t="str">
            <v>LDB</v>
          </cell>
          <cell r="W320">
            <v>0</v>
          </cell>
          <cell r="X320" t="str">
            <v>SHR</v>
          </cell>
          <cell r="Y320">
            <v>3</v>
          </cell>
          <cell r="Z320">
            <v>3</v>
          </cell>
          <cell r="AA320" t="str">
            <v>PYP</v>
          </cell>
          <cell r="AB320" t="str">
            <v xml:space="preserve"> 0000026</v>
          </cell>
          <cell r="AC320" t="str">
            <v>PYL</v>
          </cell>
          <cell r="AD320" t="str">
            <v>004399</v>
          </cell>
          <cell r="AE320" t="str">
            <v>EMP</v>
          </cell>
          <cell r="AF320" t="str">
            <v>80814</v>
          </cell>
          <cell r="AG320" t="str">
            <v>JUL</v>
          </cell>
          <cell r="AH320" t="str">
            <v xml:space="preserve"> 000.00</v>
          </cell>
          <cell r="AI320" t="str">
            <v>BCH</v>
          </cell>
          <cell r="AJ320" t="str">
            <v>500</v>
          </cell>
          <cell r="AK320" t="str">
            <v>CLS</v>
          </cell>
          <cell r="AL320" t="str">
            <v>R437</v>
          </cell>
          <cell r="AM320" t="str">
            <v>DTA</v>
          </cell>
          <cell r="AN320" t="str">
            <v xml:space="preserve"> 00000000000.00</v>
          </cell>
          <cell r="AO320" t="str">
            <v>DTH</v>
          </cell>
          <cell r="AP320" t="str">
            <v xml:space="preserve"> 00000000000.00</v>
          </cell>
          <cell r="AV320" t="str">
            <v>000000000</v>
          </cell>
          <cell r="AW320" t="str">
            <v>000</v>
          </cell>
          <cell r="AX320" t="str">
            <v>00</v>
          </cell>
          <cell r="AY320" t="str">
            <v>0</v>
          </cell>
          <cell r="AZ320" t="str">
            <v>FPL Fibernet</v>
          </cell>
        </row>
        <row r="321">
          <cell r="A321" t="str">
            <v>107100</v>
          </cell>
          <cell r="B321" t="str">
            <v>0312</v>
          </cell>
          <cell r="C321" t="str">
            <v>06080</v>
          </cell>
          <cell r="D321" t="str">
            <v>0FIBER</v>
          </cell>
          <cell r="E321" t="str">
            <v>312000</v>
          </cell>
          <cell r="F321" t="str">
            <v>0803</v>
          </cell>
          <cell r="G321" t="str">
            <v>36000</v>
          </cell>
          <cell r="H321" t="str">
            <v>A</v>
          </cell>
          <cell r="I321" t="str">
            <v>00000041</v>
          </cell>
          <cell r="J321">
            <v>60</v>
          </cell>
          <cell r="K321">
            <v>312</v>
          </cell>
          <cell r="L321">
            <v>6146</v>
          </cell>
          <cell r="M321">
            <v>107</v>
          </cell>
          <cell r="N321">
            <v>10</v>
          </cell>
          <cell r="O321">
            <v>0</v>
          </cell>
          <cell r="P321">
            <v>107.1</v>
          </cell>
          <cell r="Q321" t="str">
            <v>0803</v>
          </cell>
          <cell r="R321" t="str">
            <v>36000</v>
          </cell>
          <cell r="S321" t="str">
            <v>200212</v>
          </cell>
          <cell r="T321" t="str">
            <v>PY42</v>
          </cell>
          <cell r="U321">
            <v>189.06</v>
          </cell>
          <cell r="V321" t="str">
            <v>LDB</v>
          </cell>
          <cell r="W321">
            <v>0</v>
          </cell>
          <cell r="X321" t="str">
            <v>SHR</v>
          </cell>
          <cell r="Y321">
            <v>5</v>
          </cell>
          <cell r="Z321">
            <v>5</v>
          </cell>
          <cell r="AA321" t="str">
            <v>PYP</v>
          </cell>
          <cell r="AB321" t="str">
            <v xml:space="preserve"> 0000001</v>
          </cell>
          <cell r="AC321" t="str">
            <v>PYL</v>
          </cell>
          <cell r="AD321" t="str">
            <v>004399</v>
          </cell>
          <cell r="AE321" t="str">
            <v>EMP</v>
          </cell>
          <cell r="AF321" t="str">
            <v>80814</v>
          </cell>
          <cell r="AG321" t="str">
            <v>JUL</v>
          </cell>
          <cell r="AH321" t="str">
            <v xml:space="preserve"> 000.00</v>
          </cell>
          <cell r="AI321" t="str">
            <v>BCH</v>
          </cell>
          <cell r="AJ321" t="str">
            <v>500</v>
          </cell>
          <cell r="AK321" t="str">
            <v>CLS</v>
          </cell>
          <cell r="AL321" t="str">
            <v>R437</v>
          </cell>
          <cell r="AM321" t="str">
            <v>DTA</v>
          </cell>
          <cell r="AN321" t="str">
            <v xml:space="preserve"> 00000000000.00</v>
          </cell>
          <cell r="AO321" t="str">
            <v>DTH</v>
          </cell>
          <cell r="AP321" t="str">
            <v xml:space="preserve"> 00000000000.00</v>
          </cell>
          <cell r="AV321" t="str">
            <v>000000000</v>
          </cell>
          <cell r="AW321" t="str">
            <v>000</v>
          </cell>
          <cell r="AX321" t="str">
            <v>00</v>
          </cell>
          <cell r="AY321" t="str">
            <v>0</v>
          </cell>
          <cell r="AZ321" t="str">
            <v>FPL Fibernet</v>
          </cell>
        </row>
        <row r="322">
          <cell r="A322" t="str">
            <v>107100</v>
          </cell>
          <cell r="B322" t="str">
            <v>0312</v>
          </cell>
          <cell r="C322" t="str">
            <v>06080</v>
          </cell>
          <cell r="D322" t="str">
            <v>0FIBER</v>
          </cell>
          <cell r="E322" t="str">
            <v>312000</v>
          </cell>
          <cell r="F322" t="str">
            <v>0803</v>
          </cell>
          <cell r="G322" t="str">
            <v>36000</v>
          </cell>
          <cell r="H322" t="str">
            <v>A</v>
          </cell>
          <cell r="I322" t="str">
            <v>00000041</v>
          </cell>
          <cell r="J322">
            <v>63</v>
          </cell>
          <cell r="K322">
            <v>312</v>
          </cell>
          <cell r="L322">
            <v>6146</v>
          </cell>
          <cell r="M322">
            <v>107</v>
          </cell>
          <cell r="N322">
            <v>10</v>
          </cell>
          <cell r="O322">
            <v>0</v>
          </cell>
          <cell r="P322">
            <v>107.1</v>
          </cell>
          <cell r="Q322" t="str">
            <v>0803</v>
          </cell>
          <cell r="R322" t="str">
            <v>36000</v>
          </cell>
          <cell r="S322" t="str">
            <v>200212</v>
          </cell>
          <cell r="T322" t="str">
            <v>PY42</v>
          </cell>
          <cell r="U322">
            <v>113.44</v>
          </cell>
          <cell r="V322" t="str">
            <v>LDB</v>
          </cell>
          <cell r="W322">
            <v>0</v>
          </cell>
          <cell r="X322" t="str">
            <v>SHR</v>
          </cell>
          <cell r="Y322">
            <v>3</v>
          </cell>
          <cell r="Z322">
            <v>3</v>
          </cell>
          <cell r="AA322" t="str">
            <v>PYP</v>
          </cell>
          <cell r="AB322" t="str">
            <v xml:space="preserve"> 0000025</v>
          </cell>
          <cell r="AC322" t="str">
            <v>PYL</v>
          </cell>
          <cell r="AD322" t="str">
            <v>004399</v>
          </cell>
          <cell r="AE322" t="str">
            <v>EMP</v>
          </cell>
          <cell r="AF322" t="str">
            <v>80814</v>
          </cell>
          <cell r="AG322" t="str">
            <v>JUL</v>
          </cell>
          <cell r="AH322" t="str">
            <v xml:space="preserve"> 000.00</v>
          </cell>
          <cell r="AI322" t="str">
            <v>BCH</v>
          </cell>
          <cell r="AJ322" t="str">
            <v>500</v>
          </cell>
          <cell r="AK322" t="str">
            <v>CLS</v>
          </cell>
          <cell r="AL322" t="str">
            <v>R437</v>
          </cell>
          <cell r="AM322" t="str">
            <v>DTA</v>
          </cell>
          <cell r="AN322" t="str">
            <v xml:space="preserve"> 00000000000.00</v>
          </cell>
          <cell r="AO322" t="str">
            <v>DTH</v>
          </cell>
          <cell r="AP322" t="str">
            <v xml:space="preserve"> 00000000000.00</v>
          </cell>
          <cell r="AV322" t="str">
            <v>000000000</v>
          </cell>
          <cell r="AW322" t="str">
            <v>000</v>
          </cell>
          <cell r="AX322" t="str">
            <v>00</v>
          </cell>
          <cell r="AY322" t="str">
            <v>0</v>
          </cell>
          <cell r="AZ322" t="str">
            <v>FPL Fibernet</v>
          </cell>
        </row>
        <row r="323">
          <cell r="A323" t="str">
            <v>107100</v>
          </cell>
          <cell r="B323" t="str">
            <v>0312</v>
          </cell>
          <cell r="C323" t="str">
            <v>06080</v>
          </cell>
          <cell r="D323" t="str">
            <v>0FIBER</v>
          </cell>
          <cell r="E323" t="str">
            <v>312000</v>
          </cell>
          <cell r="F323" t="str">
            <v>0813</v>
          </cell>
          <cell r="G323" t="str">
            <v>51450</v>
          </cell>
          <cell r="H323" t="str">
            <v>A</v>
          </cell>
          <cell r="I323" t="str">
            <v>00000041</v>
          </cell>
          <cell r="J323">
            <v>63</v>
          </cell>
          <cell r="K323">
            <v>312</v>
          </cell>
          <cell r="L323">
            <v>6146</v>
          </cell>
          <cell r="M323">
            <v>0</v>
          </cell>
          <cell r="N323">
            <v>0</v>
          </cell>
          <cell r="O323">
            <v>0</v>
          </cell>
          <cell r="P323">
            <v>0</v>
          </cell>
          <cell r="Q323" t="str">
            <v>0813</v>
          </cell>
          <cell r="R323" t="str">
            <v>51450</v>
          </cell>
          <cell r="S323" t="str">
            <v>200212</v>
          </cell>
          <cell r="T323" t="str">
            <v>SA01</v>
          </cell>
          <cell r="U323">
            <v>410</v>
          </cell>
          <cell r="W323">
            <v>0</v>
          </cell>
          <cell r="Y323">
            <v>0</v>
          </cell>
          <cell r="Z323">
            <v>1</v>
          </cell>
          <cell r="AA323" t="str">
            <v>BCH</v>
          </cell>
          <cell r="AB323" t="str">
            <v>450002361</v>
          </cell>
          <cell r="AC323" t="str">
            <v>PO#</v>
          </cell>
          <cell r="AD323" t="str">
            <v>4500054250</v>
          </cell>
          <cell r="AE323" t="str">
            <v>S/R</v>
          </cell>
          <cell r="AF323" t="str">
            <v>337</v>
          </cell>
          <cell r="AI323" t="str">
            <v>PYN</v>
          </cell>
          <cell r="AJ323" t="str">
            <v>K NEX INC</v>
          </cell>
          <cell r="AK323" t="str">
            <v>VND</v>
          </cell>
          <cell r="AL323" t="str">
            <v>593648022</v>
          </cell>
          <cell r="AM323" t="str">
            <v>FAC</v>
          </cell>
          <cell r="AN323" t="str">
            <v>000</v>
          </cell>
          <cell r="AQ323" t="str">
            <v>NVD</v>
          </cell>
          <cell r="AR323" t="str">
            <v>2002-12-</v>
          </cell>
          <cell r="AU323" t="str">
            <v>INVOICE# 1117       K NEX INC           5000003719</v>
          </cell>
          <cell r="AV323" t="str">
            <v>WF-BATCH</v>
          </cell>
          <cell r="AW323" t="str">
            <v>000</v>
          </cell>
          <cell r="AX323" t="str">
            <v>00</v>
          </cell>
          <cell r="AY323" t="str">
            <v>0</v>
          </cell>
          <cell r="AZ323" t="str">
            <v>FPL Fibernet</v>
          </cell>
        </row>
        <row r="324">
          <cell r="A324" t="str">
            <v>107100</v>
          </cell>
          <cell r="B324" t="str">
            <v>0385</v>
          </cell>
          <cell r="C324" t="str">
            <v>06080</v>
          </cell>
          <cell r="D324" t="str">
            <v>0FIBER</v>
          </cell>
          <cell r="E324" t="str">
            <v>385000</v>
          </cell>
          <cell r="F324" t="str">
            <v>0691</v>
          </cell>
          <cell r="G324" t="str">
            <v>51450</v>
          </cell>
          <cell r="H324" t="str">
            <v>A</v>
          </cell>
          <cell r="I324" t="str">
            <v>00000041</v>
          </cell>
          <cell r="J324">
            <v>60</v>
          </cell>
          <cell r="K324">
            <v>385</v>
          </cell>
          <cell r="L324">
            <v>6146</v>
          </cell>
          <cell r="M324">
            <v>0</v>
          </cell>
          <cell r="N324">
            <v>0</v>
          </cell>
          <cell r="O324">
            <v>0</v>
          </cell>
          <cell r="P324">
            <v>0</v>
          </cell>
          <cell r="Q324" t="str">
            <v>0691</v>
          </cell>
          <cell r="R324" t="str">
            <v>51450</v>
          </cell>
          <cell r="S324" t="str">
            <v>200212</v>
          </cell>
          <cell r="T324" t="str">
            <v>SA01</v>
          </cell>
          <cell r="U324">
            <v>11857.5</v>
          </cell>
          <cell r="W324">
            <v>0</v>
          </cell>
          <cell r="Y324">
            <v>0</v>
          </cell>
          <cell r="Z324">
            <v>1</v>
          </cell>
          <cell r="AA324" t="str">
            <v>BCH</v>
          </cell>
          <cell r="AB324" t="str">
            <v>450002361</v>
          </cell>
          <cell r="AC324" t="str">
            <v>PO#</v>
          </cell>
          <cell r="AD324" t="str">
            <v>4500122942</v>
          </cell>
          <cell r="AE324" t="str">
            <v>S/R</v>
          </cell>
          <cell r="AF324" t="str">
            <v>337</v>
          </cell>
          <cell r="AI324" t="str">
            <v>PYN</v>
          </cell>
          <cell r="AJ324" t="str">
            <v>SWIDLER BERLIN SHEREFF FR</v>
          </cell>
          <cell r="AK324" t="str">
            <v>VND</v>
          </cell>
          <cell r="AL324" t="str">
            <v>132679676</v>
          </cell>
          <cell r="AM324" t="str">
            <v>FAC</v>
          </cell>
          <cell r="AN324" t="str">
            <v>000</v>
          </cell>
          <cell r="AQ324" t="str">
            <v>NVD</v>
          </cell>
          <cell r="AR324" t="str">
            <v>2002-12-</v>
          </cell>
          <cell r="AU324" t="str">
            <v>INVOICE# 227944     SWIDLER BERLIN SHERE5000003723</v>
          </cell>
          <cell r="AV324" t="str">
            <v>WF-BATCH</v>
          </cell>
          <cell r="AW324" t="str">
            <v>000</v>
          </cell>
          <cell r="AX324" t="str">
            <v>00</v>
          </cell>
          <cell r="AY324" t="str">
            <v>0</v>
          </cell>
          <cell r="AZ324" t="str">
            <v>FPL Fibernet</v>
          </cell>
        </row>
        <row r="325">
          <cell r="A325" t="str">
            <v>107100</v>
          </cell>
          <cell r="B325" t="str">
            <v>0385</v>
          </cell>
          <cell r="C325" t="str">
            <v>06080</v>
          </cell>
          <cell r="D325" t="str">
            <v>0FIBER</v>
          </cell>
          <cell r="E325" t="str">
            <v>385000</v>
          </cell>
          <cell r="F325" t="str">
            <v>0803</v>
          </cell>
          <cell r="G325" t="str">
            <v>36000</v>
          </cell>
          <cell r="H325" t="str">
            <v>A</v>
          </cell>
          <cell r="I325" t="str">
            <v>00000041</v>
          </cell>
          <cell r="J325">
            <v>60</v>
          </cell>
          <cell r="K325">
            <v>385</v>
          </cell>
          <cell r="L325">
            <v>6146</v>
          </cell>
          <cell r="M325">
            <v>107</v>
          </cell>
          <cell r="N325">
            <v>10</v>
          </cell>
          <cell r="O325">
            <v>0</v>
          </cell>
          <cell r="P325">
            <v>107.1</v>
          </cell>
          <cell r="Q325" t="str">
            <v>0803</v>
          </cell>
          <cell r="R325" t="str">
            <v>36000</v>
          </cell>
          <cell r="S325" t="str">
            <v>200212</v>
          </cell>
          <cell r="T325" t="str">
            <v>PY42</v>
          </cell>
          <cell r="U325">
            <v>502.2</v>
          </cell>
          <cell r="V325" t="str">
            <v>LDB</v>
          </cell>
          <cell r="W325">
            <v>0</v>
          </cell>
          <cell r="X325" t="str">
            <v>SHR</v>
          </cell>
          <cell r="Y325">
            <v>12</v>
          </cell>
          <cell r="Z325">
            <v>12</v>
          </cell>
          <cell r="AA325" t="str">
            <v>PYP</v>
          </cell>
          <cell r="AB325" t="str">
            <v xml:space="preserve"> 0000026</v>
          </cell>
          <cell r="AC325" t="str">
            <v>PYL</v>
          </cell>
          <cell r="AD325" t="str">
            <v>004368</v>
          </cell>
          <cell r="AE325" t="str">
            <v>EMP</v>
          </cell>
          <cell r="AF325" t="str">
            <v>64529</v>
          </cell>
          <cell r="AG325" t="str">
            <v>JUL</v>
          </cell>
          <cell r="AH325" t="str">
            <v xml:space="preserve"> 000.00</v>
          </cell>
          <cell r="AI325" t="str">
            <v>BCH</v>
          </cell>
          <cell r="AJ325" t="str">
            <v>500</v>
          </cell>
          <cell r="AK325" t="str">
            <v>CLS</v>
          </cell>
          <cell r="AL325" t="str">
            <v>R436</v>
          </cell>
          <cell r="AM325" t="str">
            <v>DTA</v>
          </cell>
          <cell r="AN325" t="str">
            <v xml:space="preserve"> 00000000000.00</v>
          </cell>
          <cell r="AO325" t="str">
            <v>DTH</v>
          </cell>
          <cell r="AP325" t="str">
            <v xml:space="preserve"> 00000000000.00</v>
          </cell>
          <cell r="AV325" t="str">
            <v>000000000</v>
          </cell>
          <cell r="AW325" t="str">
            <v>000</v>
          </cell>
          <cell r="AX325" t="str">
            <v>00</v>
          </cell>
          <cell r="AY325" t="str">
            <v>0</v>
          </cell>
          <cell r="AZ325" t="str">
            <v>FPL Fibernet</v>
          </cell>
        </row>
        <row r="326">
          <cell r="A326" t="str">
            <v>107100</v>
          </cell>
          <cell r="B326" t="str">
            <v>0385</v>
          </cell>
          <cell r="C326" t="str">
            <v>06080</v>
          </cell>
          <cell r="D326" t="str">
            <v>0FIBER</v>
          </cell>
          <cell r="E326" t="str">
            <v>385000</v>
          </cell>
          <cell r="F326" t="str">
            <v>0625</v>
          </cell>
          <cell r="G326" t="str">
            <v>52450</v>
          </cell>
          <cell r="H326" t="str">
            <v>A</v>
          </cell>
          <cell r="I326" t="str">
            <v>00000041</v>
          </cell>
          <cell r="J326">
            <v>60</v>
          </cell>
          <cell r="K326">
            <v>385</v>
          </cell>
          <cell r="L326">
            <v>6147</v>
          </cell>
          <cell r="M326">
            <v>0</v>
          </cell>
          <cell r="N326">
            <v>0</v>
          </cell>
          <cell r="O326">
            <v>0</v>
          </cell>
          <cell r="P326">
            <v>0</v>
          </cell>
          <cell r="Q326" t="str">
            <v>0625</v>
          </cell>
          <cell r="R326" t="str">
            <v>52450</v>
          </cell>
          <cell r="S326" t="str">
            <v>200212</v>
          </cell>
          <cell r="T326" t="str">
            <v>SA01</v>
          </cell>
          <cell r="U326">
            <v>11</v>
          </cell>
          <cell r="W326">
            <v>0</v>
          </cell>
          <cell r="Y326">
            <v>0</v>
          </cell>
          <cell r="Z326">
            <v>0</v>
          </cell>
          <cell r="AA326" t="str">
            <v>BCH</v>
          </cell>
          <cell r="AB326" t="str">
            <v>450002343</v>
          </cell>
          <cell r="AC326" t="str">
            <v>PO#</v>
          </cell>
          <cell r="AE326" t="str">
            <v>S/R</v>
          </cell>
          <cell r="AI326" t="str">
            <v>PYN</v>
          </cell>
          <cell r="AJ326" t="str">
            <v>CAJIGAS R C</v>
          </cell>
          <cell r="AK326" t="str">
            <v>VND</v>
          </cell>
          <cell r="AL326" t="str">
            <v>264370702</v>
          </cell>
          <cell r="AM326" t="str">
            <v>FAC</v>
          </cell>
          <cell r="AN326" t="str">
            <v>000</v>
          </cell>
          <cell r="AQ326" t="str">
            <v>NVD</v>
          </cell>
          <cell r="AR326" t="str">
            <v>2002-11-</v>
          </cell>
          <cell r="AU326" t="str">
            <v>R CAJIGAS MISC      CAJIGAS R C         1900003290</v>
          </cell>
          <cell r="AV326" t="str">
            <v>WF-BATCH</v>
          </cell>
          <cell r="AW326" t="str">
            <v>000</v>
          </cell>
          <cell r="AX326" t="str">
            <v>00</v>
          </cell>
          <cell r="AY326" t="str">
            <v>0</v>
          </cell>
          <cell r="AZ326" t="str">
            <v>FPL Fibernet</v>
          </cell>
        </row>
        <row r="327">
          <cell r="A327" t="str">
            <v>107100</v>
          </cell>
          <cell r="B327" t="str">
            <v>0385</v>
          </cell>
          <cell r="C327" t="str">
            <v>06080</v>
          </cell>
          <cell r="D327" t="str">
            <v>0FIBER</v>
          </cell>
          <cell r="E327" t="str">
            <v>385000</v>
          </cell>
          <cell r="F327" t="str">
            <v>0646</v>
          </cell>
          <cell r="G327" t="str">
            <v>52450</v>
          </cell>
          <cell r="H327" t="str">
            <v>A</v>
          </cell>
          <cell r="I327" t="str">
            <v>00000041</v>
          </cell>
          <cell r="J327">
            <v>60</v>
          </cell>
          <cell r="K327">
            <v>385</v>
          </cell>
          <cell r="L327">
            <v>6147</v>
          </cell>
          <cell r="M327">
            <v>0</v>
          </cell>
          <cell r="N327">
            <v>0</v>
          </cell>
          <cell r="O327">
            <v>0</v>
          </cell>
          <cell r="P327">
            <v>0</v>
          </cell>
          <cell r="Q327" t="str">
            <v>0646</v>
          </cell>
          <cell r="R327" t="str">
            <v>52450</v>
          </cell>
          <cell r="S327" t="str">
            <v>200212</v>
          </cell>
          <cell r="T327" t="str">
            <v>SA01</v>
          </cell>
          <cell r="U327">
            <v>96.73</v>
          </cell>
          <cell r="W327">
            <v>0</v>
          </cell>
          <cell r="Y327">
            <v>0</v>
          </cell>
          <cell r="Z327">
            <v>0</v>
          </cell>
          <cell r="AA327" t="str">
            <v>BCH</v>
          </cell>
          <cell r="AB327" t="str">
            <v>450002343</v>
          </cell>
          <cell r="AC327" t="str">
            <v>PO#</v>
          </cell>
          <cell r="AE327" t="str">
            <v>S/R</v>
          </cell>
          <cell r="AI327" t="str">
            <v>PYN</v>
          </cell>
          <cell r="AJ327" t="str">
            <v>CAJIGAS R C</v>
          </cell>
          <cell r="AK327" t="str">
            <v>VND</v>
          </cell>
          <cell r="AL327" t="str">
            <v>264370702</v>
          </cell>
          <cell r="AM327" t="str">
            <v>FAC</v>
          </cell>
          <cell r="AN327" t="str">
            <v>000</v>
          </cell>
          <cell r="AQ327" t="str">
            <v>NVD</v>
          </cell>
          <cell r="AR327" t="str">
            <v>2002-11-</v>
          </cell>
          <cell r="AU327" t="str">
            <v>R CAJIGAS MILEAGE   CAJIGAS R C         1900003290</v>
          </cell>
          <cell r="AV327" t="str">
            <v>WF-BATCH</v>
          </cell>
          <cell r="AW327" t="str">
            <v>000</v>
          </cell>
          <cell r="AX327" t="str">
            <v>00</v>
          </cell>
          <cell r="AY327" t="str">
            <v>0</v>
          </cell>
          <cell r="AZ327" t="str">
            <v>FPL Fibernet</v>
          </cell>
        </row>
        <row r="328">
          <cell r="A328" t="str">
            <v>107100</v>
          </cell>
          <cell r="B328" t="str">
            <v>0312</v>
          </cell>
          <cell r="C328" t="str">
            <v>06080</v>
          </cell>
          <cell r="D328" t="str">
            <v>0FIBER</v>
          </cell>
          <cell r="E328" t="str">
            <v>312000</v>
          </cell>
          <cell r="F328" t="str">
            <v>0662</v>
          </cell>
          <cell r="G328" t="str">
            <v>51450</v>
          </cell>
          <cell r="H328" t="str">
            <v>A</v>
          </cell>
          <cell r="I328" t="str">
            <v>00000041</v>
          </cell>
          <cell r="J328">
            <v>63</v>
          </cell>
          <cell r="K328">
            <v>312</v>
          </cell>
          <cell r="L328">
            <v>6148</v>
          </cell>
          <cell r="M328">
            <v>0</v>
          </cell>
          <cell r="N328">
            <v>0</v>
          </cell>
          <cell r="O328">
            <v>0</v>
          </cell>
          <cell r="P328">
            <v>0</v>
          </cell>
          <cell r="Q328" t="str">
            <v>0662</v>
          </cell>
          <cell r="R328" t="str">
            <v>51450</v>
          </cell>
          <cell r="S328" t="str">
            <v>200212</v>
          </cell>
          <cell r="T328" t="str">
            <v>SA01</v>
          </cell>
          <cell r="U328">
            <v>875</v>
          </cell>
          <cell r="W328">
            <v>0</v>
          </cell>
          <cell r="Y328">
            <v>0</v>
          </cell>
          <cell r="Z328">
            <v>1</v>
          </cell>
          <cell r="AA328" t="str">
            <v>BCH</v>
          </cell>
          <cell r="AB328" t="str">
            <v>450002339</v>
          </cell>
          <cell r="AC328" t="str">
            <v>PO#</v>
          </cell>
          <cell r="AD328" t="str">
            <v>4500094253</v>
          </cell>
          <cell r="AE328" t="str">
            <v>S/R</v>
          </cell>
          <cell r="AF328" t="str">
            <v>337</v>
          </cell>
          <cell r="AI328" t="str">
            <v>PYN</v>
          </cell>
          <cell r="AJ328" t="str">
            <v>YOUNGS COMMUNICATIONS CO</v>
          </cell>
          <cell r="AK328" t="str">
            <v>VND</v>
          </cell>
          <cell r="AL328" t="str">
            <v>591398816</v>
          </cell>
          <cell r="AM328" t="str">
            <v>FAC</v>
          </cell>
          <cell r="AN328" t="str">
            <v>000</v>
          </cell>
          <cell r="AQ328" t="str">
            <v>NVD</v>
          </cell>
          <cell r="AR328" t="str">
            <v>2002-12-</v>
          </cell>
          <cell r="AU328" t="str">
            <v>INVOICE# 7196       YOUNGS COMMUNICATION5000003467</v>
          </cell>
          <cell r="AV328" t="str">
            <v>WF-BATCH</v>
          </cell>
          <cell r="AW328" t="str">
            <v>000</v>
          </cell>
          <cell r="AX328" t="str">
            <v>00</v>
          </cell>
          <cell r="AY328" t="str">
            <v>0</v>
          </cell>
          <cell r="AZ328" t="str">
            <v>FPL Fibernet</v>
          </cell>
        </row>
        <row r="329">
          <cell r="A329" t="str">
            <v>107100</v>
          </cell>
          <cell r="B329" t="str">
            <v>0312</v>
          </cell>
          <cell r="C329" t="str">
            <v>06080</v>
          </cell>
          <cell r="D329" t="str">
            <v>0FIBER</v>
          </cell>
          <cell r="E329" t="str">
            <v>312000</v>
          </cell>
          <cell r="F329" t="str">
            <v>0790</v>
          </cell>
          <cell r="G329" t="str">
            <v>65000</v>
          </cell>
          <cell r="H329" t="str">
            <v>A</v>
          </cell>
          <cell r="I329" t="str">
            <v>00000041</v>
          </cell>
          <cell r="J329">
            <v>63</v>
          </cell>
          <cell r="K329">
            <v>312</v>
          </cell>
          <cell r="L329">
            <v>6148</v>
          </cell>
          <cell r="M329">
            <v>0</v>
          </cell>
          <cell r="N329">
            <v>0</v>
          </cell>
          <cell r="O329">
            <v>0</v>
          </cell>
          <cell r="P329">
            <v>0</v>
          </cell>
          <cell r="Q329" t="str">
            <v>0790</v>
          </cell>
          <cell r="R329" t="str">
            <v>65000</v>
          </cell>
          <cell r="S329" t="str">
            <v>200212</v>
          </cell>
          <cell r="T329" t="str">
            <v>CA01</v>
          </cell>
          <cell r="U329">
            <v>-22802</v>
          </cell>
          <cell r="V329" t="str">
            <v>LDB</v>
          </cell>
          <cell r="W329">
            <v>0</v>
          </cell>
          <cell r="Y329">
            <v>0</v>
          </cell>
          <cell r="Z329">
            <v>0</v>
          </cell>
          <cell r="AA329" t="str">
            <v>BCH</v>
          </cell>
          <cell r="AB329" t="str">
            <v>0004</v>
          </cell>
          <cell r="AC329" t="str">
            <v>WKS</v>
          </cell>
          <cell r="AE329" t="str">
            <v>JV#</v>
          </cell>
          <cell r="AF329" t="str">
            <v>1232</v>
          </cell>
          <cell r="AG329" t="str">
            <v>FRN</v>
          </cell>
          <cell r="AH329" t="str">
            <v>6148</v>
          </cell>
          <cell r="AI329" t="str">
            <v>RP#</v>
          </cell>
          <cell r="AJ329" t="str">
            <v>000</v>
          </cell>
          <cell r="AK329" t="str">
            <v>CTL</v>
          </cell>
          <cell r="AM329" t="str">
            <v>RF#</v>
          </cell>
          <cell r="AU329" t="str">
            <v>AC-REV ACCRUAL OF OCT 02 CAPITA</v>
          </cell>
          <cell r="AZ329" t="str">
            <v>FPL Fibernet</v>
          </cell>
        </row>
        <row r="330">
          <cell r="A330" t="str">
            <v>107100</v>
          </cell>
          <cell r="B330" t="str">
            <v>0312</v>
          </cell>
          <cell r="C330" t="str">
            <v>06080</v>
          </cell>
          <cell r="D330" t="str">
            <v>0FIBER</v>
          </cell>
          <cell r="E330" t="str">
            <v>312000</v>
          </cell>
          <cell r="F330" t="str">
            <v>0790</v>
          </cell>
          <cell r="G330" t="str">
            <v>65000</v>
          </cell>
          <cell r="H330" t="str">
            <v>A</v>
          </cell>
          <cell r="I330" t="str">
            <v>00000041</v>
          </cell>
          <cell r="J330">
            <v>63</v>
          </cell>
          <cell r="K330">
            <v>312</v>
          </cell>
          <cell r="L330">
            <v>6148</v>
          </cell>
          <cell r="M330">
            <v>0</v>
          </cell>
          <cell r="N330">
            <v>0</v>
          </cell>
          <cell r="O330">
            <v>0</v>
          </cell>
          <cell r="P330">
            <v>0</v>
          </cell>
          <cell r="Q330" t="str">
            <v>0790</v>
          </cell>
          <cell r="R330" t="str">
            <v>65000</v>
          </cell>
          <cell r="S330" t="str">
            <v>200212</v>
          </cell>
          <cell r="T330" t="str">
            <v>CA01</v>
          </cell>
          <cell r="U330">
            <v>-24889.62</v>
          </cell>
          <cell r="V330" t="str">
            <v>LDB</v>
          </cell>
          <cell r="W330">
            <v>0</v>
          </cell>
          <cell r="Y330">
            <v>0</v>
          </cell>
          <cell r="Z330">
            <v>0</v>
          </cell>
          <cell r="AA330" t="str">
            <v>BCH</v>
          </cell>
          <cell r="AB330" t="str">
            <v>0023</v>
          </cell>
          <cell r="AC330" t="str">
            <v>WKS</v>
          </cell>
          <cell r="AE330" t="str">
            <v>JV#</v>
          </cell>
          <cell r="AF330" t="str">
            <v>1232</v>
          </cell>
          <cell r="AG330" t="str">
            <v>FRN</v>
          </cell>
          <cell r="AH330" t="str">
            <v>6148</v>
          </cell>
          <cell r="AI330" t="str">
            <v>RP#</v>
          </cell>
          <cell r="AJ330" t="str">
            <v>000</v>
          </cell>
          <cell r="AK330" t="str">
            <v>CTL</v>
          </cell>
          <cell r="AM330" t="str">
            <v>RF#</v>
          </cell>
          <cell r="AU330" t="str">
            <v>TO PLACE IN SERVICE</v>
          </cell>
          <cell r="AZ330" t="str">
            <v>FPL Fibernet</v>
          </cell>
        </row>
        <row r="331">
          <cell r="A331" t="str">
            <v>107100</v>
          </cell>
          <cell r="B331" t="str">
            <v>0399</v>
          </cell>
          <cell r="C331" t="str">
            <v>06080</v>
          </cell>
          <cell r="D331" t="str">
            <v>0FIBER</v>
          </cell>
          <cell r="E331" t="str">
            <v>399000</v>
          </cell>
          <cell r="F331" t="str">
            <v>0646</v>
          </cell>
          <cell r="G331" t="str">
            <v>52450</v>
          </cell>
          <cell r="H331" t="str">
            <v>A</v>
          </cell>
          <cell r="I331" t="str">
            <v>00000041</v>
          </cell>
          <cell r="J331">
            <v>60</v>
          </cell>
          <cell r="K331">
            <v>399</v>
          </cell>
          <cell r="L331">
            <v>6148</v>
          </cell>
          <cell r="M331">
            <v>0</v>
          </cell>
          <cell r="N331">
            <v>0</v>
          </cell>
          <cell r="O331">
            <v>0</v>
          </cell>
          <cell r="P331">
            <v>0</v>
          </cell>
          <cell r="Q331" t="str">
            <v>0646</v>
          </cell>
          <cell r="R331" t="str">
            <v>52450</v>
          </cell>
          <cell r="S331" t="str">
            <v>200212</v>
          </cell>
          <cell r="T331" t="str">
            <v>SA01</v>
          </cell>
          <cell r="U331">
            <v>67.16</v>
          </cell>
          <cell r="W331">
            <v>0</v>
          </cell>
          <cell r="Y331">
            <v>0</v>
          </cell>
          <cell r="Z331">
            <v>0</v>
          </cell>
          <cell r="AA331" t="str">
            <v>BCH</v>
          </cell>
          <cell r="AB331" t="str">
            <v>450002353</v>
          </cell>
          <cell r="AC331" t="str">
            <v>PO#</v>
          </cell>
          <cell r="AE331" t="str">
            <v>S/R</v>
          </cell>
          <cell r="AI331" t="str">
            <v>PYN</v>
          </cell>
          <cell r="AJ331" t="str">
            <v>DE ZAYAS J M</v>
          </cell>
          <cell r="AK331" t="str">
            <v>VND</v>
          </cell>
          <cell r="AL331" t="str">
            <v>589128454</v>
          </cell>
          <cell r="AM331" t="str">
            <v>FAC</v>
          </cell>
          <cell r="AN331" t="str">
            <v>000</v>
          </cell>
          <cell r="AQ331" t="str">
            <v>NVD</v>
          </cell>
          <cell r="AR331" t="str">
            <v>2002-12-</v>
          </cell>
          <cell r="AU331" t="str">
            <v>J DEZAYAS MILEAGE   DE ZAYAS J M        1900003390</v>
          </cell>
          <cell r="AV331" t="str">
            <v>WF-BATCH</v>
          </cell>
          <cell r="AW331" t="str">
            <v>000</v>
          </cell>
          <cell r="AX331" t="str">
            <v>00</v>
          </cell>
          <cell r="AY331" t="str">
            <v>0</v>
          </cell>
          <cell r="AZ331" t="str">
            <v>FPL Fibernet</v>
          </cell>
        </row>
        <row r="332">
          <cell r="A332" t="str">
            <v>107100</v>
          </cell>
          <cell r="B332" t="str">
            <v>0312</v>
          </cell>
          <cell r="C332" t="str">
            <v>06080</v>
          </cell>
          <cell r="D332" t="str">
            <v>0FIBER</v>
          </cell>
          <cell r="E332" t="str">
            <v>312000</v>
          </cell>
          <cell r="F332" t="str">
            <v>0662</v>
          </cell>
          <cell r="G332" t="str">
            <v>65000</v>
          </cell>
          <cell r="H332" t="str">
            <v>A</v>
          </cell>
          <cell r="I332" t="str">
            <v>00000041</v>
          </cell>
          <cell r="J332">
            <v>63</v>
          </cell>
          <cell r="K332">
            <v>312</v>
          </cell>
          <cell r="L332">
            <v>6149</v>
          </cell>
          <cell r="M332">
            <v>0</v>
          </cell>
          <cell r="N332">
            <v>0</v>
          </cell>
          <cell r="O332">
            <v>0</v>
          </cell>
          <cell r="P332">
            <v>0</v>
          </cell>
          <cell r="Q332" t="str">
            <v>0662</v>
          </cell>
          <cell r="R332" t="str">
            <v>65000</v>
          </cell>
          <cell r="S332" t="str">
            <v>200212</v>
          </cell>
          <cell r="T332" t="str">
            <v>CA01</v>
          </cell>
          <cell r="U332">
            <v>79.3</v>
          </cell>
          <cell r="V332" t="str">
            <v>LDB</v>
          </cell>
          <cell r="W332">
            <v>0</v>
          </cell>
          <cell r="Y332">
            <v>0</v>
          </cell>
          <cell r="Z332">
            <v>0</v>
          </cell>
          <cell r="AA332" t="str">
            <v>BCH</v>
          </cell>
          <cell r="AB332" t="str">
            <v>0029</v>
          </cell>
          <cell r="AC332" t="str">
            <v>WKS</v>
          </cell>
          <cell r="AE332" t="str">
            <v>JV#</v>
          </cell>
          <cell r="AF332" t="str">
            <v>1232</v>
          </cell>
          <cell r="AG332" t="str">
            <v>FRN</v>
          </cell>
          <cell r="AH332" t="str">
            <v>6149</v>
          </cell>
          <cell r="AI332" t="str">
            <v>RP#</v>
          </cell>
          <cell r="AJ332" t="str">
            <v>000</v>
          </cell>
          <cell r="AK332" t="str">
            <v>CTL</v>
          </cell>
          <cell r="AM332" t="str">
            <v>RF#</v>
          </cell>
          <cell r="AU332" t="str">
            <v>ACCR WD COMM UNPAID INV</v>
          </cell>
          <cell r="AZ332" t="str">
            <v>FPL Fibernet</v>
          </cell>
        </row>
        <row r="333">
          <cell r="A333" t="str">
            <v>107100</v>
          </cell>
          <cell r="B333" t="str">
            <v>0312</v>
          </cell>
          <cell r="C333" t="str">
            <v>06080</v>
          </cell>
          <cell r="D333" t="str">
            <v>0FIBER</v>
          </cell>
          <cell r="E333" t="str">
            <v>312000</v>
          </cell>
          <cell r="F333" t="str">
            <v>0662</v>
          </cell>
          <cell r="G333" t="str">
            <v>65000</v>
          </cell>
          <cell r="H333" t="str">
            <v>A</v>
          </cell>
          <cell r="I333" t="str">
            <v>00000041</v>
          </cell>
          <cell r="J333">
            <v>63</v>
          </cell>
          <cell r="K333">
            <v>312</v>
          </cell>
          <cell r="L333">
            <v>6149</v>
          </cell>
          <cell r="M333">
            <v>0</v>
          </cell>
          <cell r="N333">
            <v>0</v>
          </cell>
          <cell r="O333">
            <v>0</v>
          </cell>
          <cell r="P333">
            <v>0</v>
          </cell>
          <cell r="Q333" t="str">
            <v>0662</v>
          </cell>
          <cell r="R333" t="str">
            <v>65000</v>
          </cell>
          <cell r="S333" t="str">
            <v>200212</v>
          </cell>
          <cell r="T333" t="str">
            <v>CA01</v>
          </cell>
          <cell r="U333">
            <v>79.3</v>
          </cell>
          <cell r="V333" t="str">
            <v>LDB</v>
          </cell>
          <cell r="W333">
            <v>0</v>
          </cell>
          <cell r="Y333">
            <v>0</v>
          </cell>
          <cell r="Z333">
            <v>0</v>
          </cell>
          <cell r="AA333" t="str">
            <v>BCH</v>
          </cell>
          <cell r="AB333" t="str">
            <v>0033</v>
          </cell>
          <cell r="AC333" t="str">
            <v>WKS</v>
          </cell>
          <cell r="AE333" t="str">
            <v>JV#</v>
          </cell>
          <cell r="AF333" t="str">
            <v>1232</v>
          </cell>
          <cell r="AG333" t="str">
            <v>FRN</v>
          </cell>
          <cell r="AH333" t="str">
            <v>6149</v>
          </cell>
          <cell r="AI333" t="str">
            <v>RP#</v>
          </cell>
          <cell r="AJ333" t="str">
            <v>000</v>
          </cell>
          <cell r="AK333" t="str">
            <v>CTL</v>
          </cell>
          <cell r="AM333" t="str">
            <v>RF#</v>
          </cell>
          <cell r="AU333" t="str">
            <v>ACCR WD COMM UNPAID INV</v>
          </cell>
          <cell r="AZ333" t="str">
            <v>FPL Fibernet</v>
          </cell>
        </row>
        <row r="334">
          <cell r="A334" t="str">
            <v>107100</v>
          </cell>
          <cell r="B334" t="str">
            <v>0312</v>
          </cell>
          <cell r="C334" t="str">
            <v>06080</v>
          </cell>
          <cell r="D334" t="str">
            <v>0FIBER</v>
          </cell>
          <cell r="E334" t="str">
            <v>312000</v>
          </cell>
          <cell r="F334" t="str">
            <v>0662</v>
          </cell>
          <cell r="G334" t="str">
            <v>65000</v>
          </cell>
          <cell r="H334" t="str">
            <v>A</v>
          </cell>
          <cell r="I334" t="str">
            <v>00000041</v>
          </cell>
          <cell r="J334">
            <v>63</v>
          </cell>
          <cell r="K334">
            <v>312</v>
          </cell>
          <cell r="L334">
            <v>6149</v>
          </cell>
          <cell r="M334">
            <v>0</v>
          </cell>
          <cell r="N334">
            <v>0</v>
          </cell>
          <cell r="O334">
            <v>0</v>
          </cell>
          <cell r="P334">
            <v>0</v>
          </cell>
          <cell r="Q334" t="str">
            <v>0662</v>
          </cell>
          <cell r="R334" t="str">
            <v>65000</v>
          </cell>
          <cell r="S334" t="str">
            <v>200212</v>
          </cell>
          <cell r="T334" t="str">
            <v>CA01</v>
          </cell>
          <cell r="U334">
            <v>-79.3</v>
          </cell>
          <cell r="V334" t="str">
            <v>LDB</v>
          </cell>
          <cell r="W334">
            <v>0</v>
          </cell>
          <cell r="Y334">
            <v>0</v>
          </cell>
          <cell r="Z334">
            <v>0</v>
          </cell>
          <cell r="AA334" t="str">
            <v>BCH</v>
          </cell>
          <cell r="AB334" t="str">
            <v>0034</v>
          </cell>
          <cell r="AC334" t="str">
            <v>WKS</v>
          </cell>
          <cell r="AE334" t="str">
            <v>JV#</v>
          </cell>
          <cell r="AF334" t="str">
            <v>1232</v>
          </cell>
          <cell r="AG334" t="str">
            <v>FRN</v>
          </cell>
          <cell r="AH334" t="str">
            <v>6149</v>
          </cell>
          <cell r="AI334" t="str">
            <v>RP#</v>
          </cell>
          <cell r="AJ334" t="str">
            <v>000</v>
          </cell>
          <cell r="AK334" t="str">
            <v>CTL</v>
          </cell>
          <cell r="AM334" t="str">
            <v>RF#</v>
          </cell>
          <cell r="AU334" t="str">
            <v>ACCR WD COMM UNPAID INV</v>
          </cell>
          <cell r="AZ334" t="str">
            <v>FPL Fibernet</v>
          </cell>
        </row>
        <row r="335">
          <cell r="A335" t="str">
            <v>107100</v>
          </cell>
          <cell r="B335" t="str">
            <v>0312</v>
          </cell>
          <cell r="C335" t="str">
            <v>06080</v>
          </cell>
          <cell r="D335" t="str">
            <v>0FIBER</v>
          </cell>
          <cell r="E335" t="str">
            <v>312000</v>
          </cell>
          <cell r="F335" t="str">
            <v>0790</v>
          </cell>
          <cell r="G335" t="str">
            <v>65000</v>
          </cell>
          <cell r="H335" t="str">
            <v>A</v>
          </cell>
          <cell r="I335" t="str">
            <v>00000041</v>
          </cell>
          <cell r="J335">
            <v>63</v>
          </cell>
          <cell r="K335">
            <v>312</v>
          </cell>
          <cell r="L335">
            <v>6149</v>
          </cell>
          <cell r="M335">
            <v>0</v>
          </cell>
          <cell r="N335">
            <v>0</v>
          </cell>
          <cell r="O335">
            <v>0</v>
          </cell>
          <cell r="P335">
            <v>0</v>
          </cell>
          <cell r="Q335" t="str">
            <v>0790</v>
          </cell>
          <cell r="R335" t="str">
            <v>65000</v>
          </cell>
          <cell r="S335" t="str">
            <v>200212</v>
          </cell>
          <cell r="T335" t="str">
            <v>CA01</v>
          </cell>
          <cell r="U335">
            <v>22800</v>
          </cell>
          <cell r="V335" t="str">
            <v>LDB</v>
          </cell>
          <cell r="W335">
            <v>0</v>
          </cell>
          <cell r="Y335">
            <v>0</v>
          </cell>
          <cell r="Z335">
            <v>0</v>
          </cell>
          <cell r="AA335" t="str">
            <v>BCH</v>
          </cell>
          <cell r="AB335" t="str">
            <v>0011</v>
          </cell>
          <cell r="AC335" t="str">
            <v>WKS</v>
          </cell>
          <cell r="AE335" t="str">
            <v>JV#</v>
          </cell>
          <cell r="AF335" t="str">
            <v>1232</v>
          </cell>
          <cell r="AG335" t="str">
            <v>FRN</v>
          </cell>
          <cell r="AH335" t="str">
            <v>6149</v>
          </cell>
          <cell r="AI335" t="str">
            <v>RP#</v>
          </cell>
          <cell r="AJ335" t="str">
            <v>000</v>
          </cell>
          <cell r="AK335" t="str">
            <v>CTL</v>
          </cell>
          <cell r="AM335" t="str">
            <v>RF#</v>
          </cell>
          <cell r="AU335" t="str">
            <v>ACCRUAL OF DEC 02 CAPITAL</v>
          </cell>
          <cell r="AZ335" t="str">
            <v>FPL Fibernet</v>
          </cell>
        </row>
        <row r="336">
          <cell r="A336" t="str">
            <v>107100</v>
          </cell>
          <cell r="B336" t="str">
            <v>0312</v>
          </cell>
          <cell r="C336" t="str">
            <v>06080</v>
          </cell>
          <cell r="D336" t="str">
            <v>0FIBER</v>
          </cell>
          <cell r="E336" t="str">
            <v>312000</v>
          </cell>
          <cell r="F336" t="str">
            <v>0790</v>
          </cell>
          <cell r="G336" t="str">
            <v>65000</v>
          </cell>
          <cell r="H336" t="str">
            <v>A</v>
          </cell>
          <cell r="I336" t="str">
            <v>00000041</v>
          </cell>
          <cell r="J336">
            <v>63</v>
          </cell>
          <cell r="K336">
            <v>312</v>
          </cell>
          <cell r="L336">
            <v>6149</v>
          </cell>
          <cell r="M336">
            <v>0</v>
          </cell>
          <cell r="N336">
            <v>0</v>
          </cell>
          <cell r="O336">
            <v>0</v>
          </cell>
          <cell r="P336">
            <v>0</v>
          </cell>
          <cell r="Q336" t="str">
            <v>0790</v>
          </cell>
          <cell r="R336" t="str">
            <v>65000</v>
          </cell>
          <cell r="S336" t="str">
            <v>200212</v>
          </cell>
          <cell r="T336" t="str">
            <v>CA01</v>
          </cell>
          <cell r="U336">
            <v>-22800</v>
          </cell>
          <cell r="V336" t="str">
            <v>LDB</v>
          </cell>
          <cell r="W336">
            <v>0</v>
          </cell>
          <cell r="Y336">
            <v>0</v>
          </cell>
          <cell r="Z336">
            <v>0</v>
          </cell>
          <cell r="AA336" t="str">
            <v>BCH</v>
          </cell>
          <cell r="AB336" t="str">
            <v>0042</v>
          </cell>
          <cell r="AC336" t="str">
            <v>WKS</v>
          </cell>
          <cell r="AE336" t="str">
            <v>JV#</v>
          </cell>
          <cell r="AF336" t="str">
            <v>1232</v>
          </cell>
          <cell r="AG336" t="str">
            <v>FRN</v>
          </cell>
          <cell r="AH336" t="str">
            <v>6149</v>
          </cell>
          <cell r="AI336" t="str">
            <v>RP#</v>
          </cell>
          <cell r="AJ336" t="str">
            <v>000</v>
          </cell>
          <cell r="AK336" t="str">
            <v>CTL</v>
          </cell>
          <cell r="AM336" t="str">
            <v>RF#</v>
          </cell>
          <cell r="AU336" t="str">
            <v>ACCRUAL REVERSAL OF DEC02</v>
          </cell>
          <cell r="AZ336" t="str">
            <v>FPL Fibernet</v>
          </cell>
        </row>
        <row r="337">
          <cell r="A337" t="str">
            <v>107100</v>
          </cell>
          <cell r="B337" t="str">
            <v>0312</v>
          </cell>
          <cell r="C337" t="str">
            <v>06080</v>
          </cell>
          <cell r="D337" t="str">
            <v>0FIBER</v>
          </cell>
          <cell r="E337" t="str">
            <v>312000</v>
          </cell>
          <cell r="F337" t="str">
            <v>0790</v>
          </cell>
          <cell r="G337" t="str">
            <v>65000</v>
          </cell>
          <cell r="H337" t="str">
            <v>A</v>
          </cell>
          <cell r="I337" t="str">
            <v>00000041</v>
          </cell>
          <cell r="J337">
            <v>63</v>
          </cell>
          <cell r="K337">
            <v>312</v>
          </cell>
          <cell r="L337">
            <v>6149</v>
          </cell>
          <cell r="M337">
            <v>0</v>
          </cell>
          <cell r="N337">
            <v>0</v>
          </cell>
          <cell r="O337">
            <v>0</v>
          </cell>
          <cell r="P337">
            <v>0</v>
          </cell>
          <cell r="Q337" t="str">
            <v>0790</v>
          </cell>
          <cell r="R337" t="str">
            <v>65000</v>
          </cell>
          <cell r="S337" t="str">
            <v>200212</v>
          </cell>
          <cell r="T337" t="str">
            <v>CA01</v>
          </cell>
          <cell r="U337">
            <v>-198179.7</v>
          </cell>
          <cell r="V337" t="str">
            <v>LDB</v>
          </cell>
          <cell r="W337">
            <v>0</v>
          </cell>
          <cell r="Y337">
            <v>0</v>
          </cell>
          <cell r="Z337">
            <v>0</v>
          </cell>
          <cell r="AA337" t="str">
            <v>BCH</v>
          </cell>
          <cell r="AB337" t="str">
            <v>0023</v>
          </cell>
          <cell r="AC337" t="str">
            <v>WKS</v>
          </cell>
          <cell r="AE337" t="str">
            <v>JV#</v>
          </cell>
          <cell r="AF337" t="str">
            <v>1232</v>
          </cell>
          <cell r="AG337" t="str">
            <v>FRN</v>
          </cell>
          <cell r="AH337" t="str">
            <v>6149</v>
          </cell>
          <cell r="AI337" t="str">
            <v>RP#</v>
          </cell>
          <cell r="AJ337" t="str">
            <v>000</v>
          </cell>
          <cell r="AK337" t="str">
            <v>CTL</v>
          </cell>
          <cell r="AM337" t="str">
            <v>RF#</v>
          </cell>
          <cell r="AU337" t="str">
            <v>TO PLACE IN SERVICE</v>
          </cell>
          <cell r="AZ337" t="str">
            <v>FPL Fibernet</v>
          </cell>
        </row>
        <row r="338">
          <cell r="A338" t="str">
            <v>107100</v>
          </cell>
          <cell r="B338" t="str">
            <v>0312</v>
          </cell>
          <cell r="C338" t="str">
            <v>06080</v>
          </cell>
          <cell r="D338" t="str">
            <v>0OTHER</v>
          </cell>
          <cell r="E338" t="str">
            <v>312000</v>
          </cell>
          <cell r="F338" t="str">
            <v>0790</v>
          </cell>
          <cell r="G338" t="str">
            <v>65000</v>
          </cell>
          <cell r="H338" t="str">
            <v>A</v>
          </cell>
          <cell r="I338" t="str">
            <v>00000041</v>
          </cell>
          <cell r="J338">
            <v>64</v>
          </cell>
          <cell r="K338">
            <v>312</v>
          </cell>
          <cell r="L338">
            <v>6149</v>
          </cell>
          <cell r="M338">
            <v>0</v>
          </cell>
          <cell r="N338">
            <v>0</v>
          </cell>
          <cell r="O338">
            <v>0</v>
          </cell>
          <cell r="P338">
            <v>0</v>
          </cell>
          <cell r="Q338" t="str">
            <v>0790</v>
          </cell>
          <cell r="R338" t="str">
            <v>65000</v>
          </cell>
          <cell r="S338" t="str">
            <v>200212</v>
          </cell>
          <cell r="T338" t="str">
            <v>CA01</v>
          </cell>
          <cell r="U338">
            <v>-16009</v>
          </cell>
          <cell r="V338" t="str">
            <v>LDB</v>
          </cell>
          <cell r="W338">
            <v>0</v>
          </cell>
          <cell r="Y338">
            <v>0</v>
          </cell>
          <cell r="Z338">
            <v>0</v>
          </cell>
          <cell r="AA338" t="str">
            <v>BCH</v>
          </cell>
          <cell r="AB338" t="str">
            <v>0004</v>
          </cell>
          <cell r="AC338" t="str">
            <v>WKS</v>
          </cell>
          <cell r="AE338" t="str">
            <v>JV#</v>
          </cell>
          <cell r="AF338" t="str">
            <v>1232</v>
          </cell>
          <cell r="AG338" t="str">
            <v>FRN</v>
          </cell>
          <cell r="AH338" t="str">
            <v>6149</v>
          </cell>
          <cell r="AI338" t="str">
            <v>RP#</v>
          </cell>
          <cell r="AJ338" t="str">
            <v>000</v>
          </cell>
          <cell r="AK338" t="str">
            <v>CTL</v>
          </cell>
          <cell r="AM338" t="str">
            <v>RF#</v>
          </cell>
          <cell r="AU338" t="str">
            <v>AC-REV ACCRUAL OF OCT 02 CAPITA</v>
          </cell>
          <cell r="AZ338" t="str">
            <v>FPL Fibernet</v>
          </cell>
        </row>
        <row r="339">
          <cell r="A339" t="str">
            <v>107100</v>
          </cell>
          <cell r="B339" t="str">
            <v>0313</v>
          </cell>
          <cell r="C339" t="str">
            <v>06080</v>
          </cell>
          <cell r="D339" t="str">
            <v>0FIBER</v>
          </cell>
          <cell r="E339" t="str">
            <v>313000</v>
          </cell>
          <cell r="F339" t="str">
            <v>0803</v>
          </cell>
          <cell r="G339" t="str">
            <v>36000</v>
          </cell>
          <cell r="H339" t="str">
            <v>A</v>
          </cell>
          <cell r="I339" t="str">
            <v>00000041</v>
          </cell>
          <cell r="J339">
            <v>60</v>
          </cell>
          <cell r="K339">
            <v>313</v>
          </cell>
          <cell r="L339">
            <v>6149</v>
          </cell>
          <cell r="M339">
            <v>107</v>
          </cell>
          <cell r="N339">
            <v>10</v>
          </cell>
          <cell r="O339">
            <v>0</v>
          </cell>
          <cell r="P339">
            <v>107.1</v>
          </cell>
          <cell r="Q339" t="str">
            <v>0803</v>
          </cell>
          <cell r="R339" t="str">
            <v>36000</v>
          </cell>
          <cell r="S339" t="str">
            <v>200212</v>
          </cell>
          <cell r="T339" t="str">
            <v>PY42</v>
          </cell>
          <cell r="U339">
            <v>614.25</v>
          </cell>
          <cell r="V339" t="str">
            <v>LDB</v>
          </cell>
          <cell r="W339">
            <v>0</v>
          </cell>
          <cell r="X339" t="str">
            <v>SHR</v>
          </cell>
          <cell r="Y339">
            <v>20</v>
          </cell>
          <cell r="Z339">
            <v>20</v>
          </cell>
          <cell r="AA339" t="str">
            <v>PYP</v>
          </cell>
          <cell r="AB339" t="str">
            <v xml:space="preserve"> 0000025</v>
          </cell>
          <cell r="AC339" t="str">
            <v>PYL</v>
          </cell>
          <cell r="AD339" t="str">
            <v>004340</v>
          </cell>
          <cell r="AE339" t="str">
            <v>EMP</v>
          </cell>
          <cell r="AF339" t="str">
            <v>80816</v>
          </cell>
          <cell r="AG339" t="str">
            <v>JUL</v>
          </cell>
          <cell r="AH339" t="str">
            <v xml:space="preserve"> 000.00</v>
          </cell>
          <cell r="AI339" t="str">
            <v>BCH</v>
          </cell>
          <cell r="AJ339" t="str">
            <v>500</v>
          </cell>
          <cell r="AK339" t="str">
            <v>CLS</v>
          </cell>
          <cell r="AL339" t="str">
            <v>R438</v>
          </cell>
          <cell r="AM339" t="str">
            <v>DTA</v>
          </cell>
          <cell r="AN339" t="str">
            <v xml:space="preserve"> 00000000000.00</v>
          </cell>
          <cell r="AO339" t="str">
            <v>DTH</v>
          </cell>
          <cell r="AP339" t="str">
            <v xml:space="preserve"> 00000000000.00</v>
          </cell>
          <cell r="AV339" t="str">
            <v>000000000</v>
          </cell>
          <cell r="AW339" t="str">
            <v>000</v>
          </cell>
          <cell r="AX339" t="str">
            <v>00</v>
          </cell>
          <cell r="AY339" t="str">
            <v>0</v>
          </cell>
          <cell r="AZ339" t="str">
            <v>FPL Fibernet</v>
          </cell>
        </row>
        <row r="340">
          <cell r="A340" t="str">
            <v>107100</v>
          </cell>
          <cell r="B340" t="str">
            <v>0314</v>
          </cell>
          <cell r="C340" t="str">
            <v>06080</v>
          </cell>
          <cell r="D340" t="str">
            <v>0FIBER</v>
          </cell>
          <cell r="E340" t="str">
            <v>314000</v>
          </cell>
          <cell r="F340" t="str">
            <v>0790</v>
          </cell>
          <cell r="G340" t="str">
            <v>65000</v>
          </cell>
          <cell r="H340" t="str">
            <v>A</v>
          </cell>
          <cell r="I340" t="str">
            <v>00000041</v>
          </cell>
          <cell r="J340">
            <v>63</v>
          </cell>
          <cell r="K340">
            <v>314</v>
          </cell>
          <cell r="L340">
            <v>6149</v>
          </cell>
          <cell r="M340">
            <v>0</v>
          </cell>
          <cell r="N340">
            <v>0</v>
          </cell>
          <cell r="O340">
            <v>0</v>
          </cell>
          <cell r="P340">
            <v>0</v>
          </cell>
          <cell r="Q340" t="str">
            <v>0790</v>
          </cell>
          <cell r="R340" t="str">
            <v>65000</v>
          </cell>
          <cell r="S340" t="str">
            <v>200212</v>
          </cell>
          <cell r="T340" t="str">
            <v>CA01</v>
          </cell>
          <cell r="U340">
            <v>23819.61</v>
          </cell>
          <cell r="V340" t="str">
            <v>LDB</v>
          </cell>
          <cell r="W340">
            <v>0</v>
          </cell>
          <cell r="Y340">
            <v>0</v>
          </cell>
          <cell r="Z340">
            <v>0</v>
          </cell>
          <cell r="AA340" t="str">
            <v>BCH</v>
          </cell>
          <cell r="AB340" t="str">
            <v>0015</v>
          </cell>
          <cell r="AC340" t="str">
            <v>WKS</v>
          </cell>
          <cell r="AE340" t="str">
            <v>JV#</v>
          </cell>
          <cell r="AF340" t="str">
            <v>1232</v>
          </cell>
          <cell r="AG340" t="str">
            <v>FRN</v>
          </cell>
          <cell r="AH340" t="str">
            <v>6149</v>
          </cell>
          <cell r="AI340" t="str">
            <v>RP#</v>
          </cell>
          <cell r="AJ340" t="str">
            <v>000</v>
          </cell>
          <cell r="AK340" t="str">
            <v>CTL</v>
          </cell>
          <cell r="AM340" t="str">
            <v>RF#</v>
          </cell>
          <cell r="AU340" t="str">
            <v>ACCRUAL OF DEC 02 CAPITAL</v>
          </cell>
          <cell r="AZ340" t="str">
            <v>FPL Fibernet</v>
          </cell>
        </row>
        <row r="341">
          <cell r="A341" t="str">
            <v>107100</v>
          </cell>
          <cell r="B341" t="str">
            <v>0367</v>
          </cell>
          <cell r="C341" t="str">
            <v>06080</v>
          </cell>
          <cell r="D341" t="str">
            <v>0FIBER</v>
          </cell>
          <cell r="E341" t="str">
            <v>367000</v>
          </cell>
          <cell r="F341" t="str">
            <v>0803</v>
          </cell>
          <cell r="G341" t="str">
            <v>36000</v>
          </cell>
          <cell r="H341" t="str">
            <v>A</v>
          </cell>
          <cell r="I341" t="str">
            <v>00000041</v>
          </cell>
          <cell r="J341">
            <v>60</v>
          </cell>
          <cell r="K341">
            <v>367</v>
          </cell>
          <cell r="L341">
            <v>6149</v>
          </cell>
          <cell r="M341">
            <v>107</v>
          </cell>
          <cell r="N341">
            <v>10</v>
          </cell>
          <cell r="O341">
            <v>0</v>
          </cell>
          <cell r="P341">
            <v>107.1</v>
          </cell>
          <cell r="Q341" t="str">
            <v>0803</v>
          </cell>
          <cell r="R341" t="str">
            <v>36000</v>
          </cell>
          <cell r="S341" t="str">
            <v>200212</v>
          </cell>
          <cell r="T341" t="str">
            <v>PY42</v>
          </cell>
          <cell r="U341">
            <v>695</v>
          </cell>
          <cell r="V341" t="str">
            <v>LDB</v>
          </cell>
          <cell r="W341">
            <v>0</v>
          </cell>
          <cell r="X341" t="str">
            <v>SHR</v>
          </cell>
          <cell r="Y341">
            <v>16</v>
          </cell>
          <cell r="Z341">
            <v>16</v>
          </cell>
          <cell r="AA341" t="str">
            <v>PYP</v>
          </cell>
          <cell r="AB341" t="str">
            <v xml:space="preserve"> 0000025</v>
          </cell>
          <cell r="AC341" t="str">
            <v>PYL</v>
          </cell>
          <cell r="AD341" t="str">
            <v>004367</v>
          </cell>
          <cell r="AE341" t="str">
            <v>EMP</v>
          </cell>
          <cell r="AF341" t="str">
            <v>46704</v>
          </cell>
          <cell r="AG341" t="str">
            <v>JUL</v>
          </cell>
          <cell r="AH341" t="str">
            <v xml:space="preserve"> 000.00</v>
          </cell>
          <cell r="AI341" t="str">
            <v>BCH</v>
          </cell>
          <cell r="AJ341" t="str">
            <v>500</v>
          </cell>
          <cell r="AK341" t="str">
            <v>CLS</v>
          </cell>
          <cell r="AL341" t="str">
            <v>R235</v>
          </cell>
          <cell r="AM341" t="str">
            <v>DTA</v>
          </cell>
          <cell r="AN341" t="str">
            <v xml:space="preserve"> 00000000000.00</v>
          </cell>
          <cell r="AO341" t="str">
            <v>DTH</v>
          </cell>
          <cell r="AP341" t="str">
            <v xml:space="preserve"> 00000000000.00</v>
          </cell>
          <cell r="AV341" t="str">
            <v>000000000</v>
          </cell>
          <cell r="AW341" t="str">
            <v>000</v>
          </cell>
          <cell r="AX341" t="str">
            <v>00</v>
          </cell>
          <cell r="AY341" t="str">
            <v>0</v>
          </cell>
          <cell r="AZ341" t="str">
            <v>FPL Fibernet</v>
          </cell>
        </row>
        <row r="342">
          <cell r="A342" t="str">
            <v>107100</v>
          </cell>
          <cell r="B342" t="str">
            <v>0312</v>
          </cell>
          <cell r="C342" t="str">
            <v>06080</v>
          </cell>
          <cell r="D342" t="str">
            <v>0ELECT</v>
          </cell>
          <cell r="E342" t="str">
            <v>312000</v>
          </cell>
          <cell r="F342" t="str">
            <v>0676</v>
          </cell>
          <cell r="G342" t="str">
            <v>12450</v>
          </cell>
          <cell r="H342" t="str">
            <v>A</v>
          </cell>
          <cell r="I342" t="str">
            <v>00000041</v>
          </cell>
          <cell r="J342">
            <v>65</v>
          </cell>
          <cell r="K342">
            <v>312</v>
          </cell>
          <cell r="L342">
            <v>6150</v>
          </cell>
          <cell r="M342">
            <v>398</v>
          </cell>
          <cell r="N342">
            <v>0</v>
          </cell>
          <cell r="O342">
            <v>1</v>
          </cell>
          <cell r="P342">
            <v>398.00099999999998</v>
          </cell>
          <cell r="Q342" t="str">
            <v>0676</v>
          </cell>
          <cell r="R342" t="str">
            <v>12450</v>
          </cell>
          <cell r="S342" t="str">
            <v>200212</v>
          </cell>
          <cell r="T342" t="str">
            <v>SA01</v>
          </cell>
          <cell r="U342">
            <v>-2582.39</v>
          </cell>
          <cell r="V342" t="str">
            <v>LDB</v>
          </cell>
          <cell r="W342">
            <v>0</v>
          </cell>
          <cell r="Y342">
            <v>0</v>
          </cell>
          <cell r="Z342">
            <v>-1</v>
          </cell>
          <cell r="AA342" t="str">
            <v>MS#</v>
          </cell>
          <cell r="AB342" t="str">
            <v xml:space="preserve">   998014506</v>
          </cell>
          <cell r="AC342" t="str">
            <v>BCH</v>
          </cell>
          <cell r="AD342" t="str">
            <v>012627</v>
          </cell>
          <cell r="AE342" t="str">
            <v>TML</v>
          </cell>
          <cell r="AF342" t="str">
            <v>12027</v>
          </cell>
          <cell r="AG342" t="str">
            <v>SRL</v>
          </cell>
          <cell r="AH342" t="str">
            <v>0368</v>
          </cell>
          <cell r="AI342" t="str">
            <v>DLV</v>
          </cell>
          <cell r="AJ342" t="str">
            <v>000</v>
          </cell>
          <cell r="AK342" t="str">
            <v>REL</v>
          </cell>
          <cell r="AL342" t="str">
            <v>000</v>
          </cell>
          <cell r="AM342" t="str">
            <v>LN#</v>
          </cell>
          <cell r="AO342" t="str">
            <v>UOI</v>
          </cell>
          <cell r="AP342" t="str">
            <v>EA</v>
          </cell>
          <cell r="AU342" t="str">
            <v>0</v>
          </cell>
          <cell r="AW342" t="str">
            <v>000</v>
          </cell>
          <cell r="AX342" t="str">
            <v>00</v>
          </cell>
          <cell r="AY342" t="str">
            <v>0</v>
          </cell>
          <cell r="AZ342" t="str">
            <v>FPL Fibernet</v>
          </cell>
        </row>
        <row r="343">
          <cell r="A343" t="str">
            <v>107100</v>
          </cell>
          <cell r="B343" t="str">
            <v>0312</v>
          </cell>
          <cell r="C343" t="str">
            <v>06080</v>
          </cell>
          <cell r="D343" t="str">
            <v>0ELECT</v>
          </cell>
          <cell r="E343" t="str">
            <v>312000</v>
          </cell>
          <cell r="F343" t="str">
            <v>0790</v>
          </cell>
          <cell r="G343" t="str">
            <v>65000</v>
          </cell>
          <cell r="H343" t="str">
            <v>A</v>
          </cell>
          <cell r="I343" t="str">
            <v>00000041</v>
          </cell>
          <cell r="J343">
            <v>65</v>
          </cell>
          <cell r="K343">
            <v>312</v>
          </cell>
          <cell r="L343">
            <v>6150</v>
          </cell>
          <cell r="M343">
            <v>0</v>
          </cell>
          <cell r="N343">
            <v>0</v>
          </cell>
          <cell r="O343">
            <v>0</v>
          </cell>
          <cell r="P343">
            <v>0</v>
          </cell>
          <cell r="Q343" t="str">
            <v>0790</v>
          </cell>
          <cell r="R343" t="str">
            <v>65000</v>
          </cell>
          <cell r="S343" t="str">
            <v>200212</v>
          </cell>
          <cell r="T343" t="str">
            <v>CA01</v>
          </cell>
          <cell r="U343">
            <v>-261666.87</v>
          </cell>
          <cell r="V343" t="str">
            <v>LDB</v>
          </cell>
          <cell r="W343">
            <v>0</v>
          </cell>
          <cell r="Y343">
            <v>0</v>
          </cell>
          <cell r="Z343">
            <v>0</v>
          </cell>
          <cell r="AA343" t="str">
            <v>BCH</v>
          </cell>
          <cell r="AB343" t="str">
            <v>0023</v>
          </cell>
          <cell r="AC343" t="str">
            <v>WKS</v>
          </cell>
          <cell r="AE343" t="str">
            <v>JV#</v>
          </cell>
          <cell r="AF343" t="str">
            <v>1232</v>
          </cell>
          <cell r="AG343" t="str">
            <v>FRN</v>
          </cell>
          <cell r="AH343" t="str">
            <v>6150</v>
          </cell>
          <cell r="AI343" t="str">
            <v>RP#</v>
          </cell>
          <cell r="AJ343" t="str">
            <v>000</v>
          </cell>
          <cell r="AK343" t="str">
            <v>CTL</v>
          </cell>
          <cell r="AM343" t="str">
            <v>RF#</v>
          </cell>
          <cell r="AU343" t="str">
            <v>TO PLACE IN SERVICE</v>
          </cell>
          <cell r="AZ343" t="str">
            <v>FPL Fibernet</v>
          </cell>
        </row>
        <row r="344">
          <cell r="A344" t="str">
            <v>107100</v>
          </cell>
          <cell r="B344" t="str">
            <v>0312</v>
          </cell>
          <cell r="C344" t="str">
            <v>06080</v>
          </cell>
          <cell r="D344" t="str">
            <v>0FIBER</v>
          </cell>
          <cell r="E344" t="str">
            <v>312000</v>
          </cell>
          <cell r="F344" t="str">
            <v>0790</v>
          </cell>
          <cell r="G344" t="str">
            <v>65000</v>
          </cell>
          <cell r="H344" t="str">
            <v>A</v>
          </cell>
          <cell r="I344" t="str">
            <v>00000041</v>
          </cell>
          <cell r="J344">
            <v>63</v>
          </cell>
          <cell r="K344">
            <v>312</v>
          </cell>
          <cell r="L344">
            <v>6150</v>
          </cell>
          <cell r="M344">
            <v>0</v>
          </cell>
          <cell r="N344">
            <v>0</v>
          </cell>
          <cell r="O344">
            <v>0</v>
          </cell>
          <cell r="P344">
            <v>0</v>
          </cell>
          <cell r="Q344" t="str">
            <v>0790</v>
          </cell>
          <cell r="R344" t="str">
            <v>65000</v>
          </cell>
          <cell r="S344" t="str">
            <v>200212</v>
          </cell>
          <cell r="T344" t="str">
            <v>CA01</v>
          </cell>
          <cell r="U344">
            <v>-208833.5</v>
          </cell>
          <cell r="V344" t="str">
            <v>LDB</v>
          </cell>
          <cell r="W344">
            <v>0</v>
          </cell>
          <cell r="Y344">
            <v>0</v>
          </cell>
          <cell r="Z344">
            <v>0</v>
          </cell>
          <cell r="AA344" t="str">
            <v>BCH</v>
          </cell>
          <cell r="AB344" t="str">
            <v>0023</v>
          </cell>
          <cell r="AC344" t="str">
            <v>WKS</v>
          </cell>
          <cell r="AE344" t="str">
            <v>JV#</v>
          </cell>
          <cell r="AF344" t="str">
            <v>1232</v>
          </cell>
          <cell r="AG344" t="str">
            <v>FRN</v>
          </cell>
          <cell r="AH344" t="str">
            <v>6150</v>
          </cell>
          <cell r="AI344" t="str">
            <v>RP#</v>
          </cell>
          <cell r="AJ344" t="str">
            <v>000</v>
          </cell>
          <cell r="AK344" t="str">
            <v>CTL</v>
          </cell>
          <cell r="AM344" t="str">
            <v>RF#</v>
          </cell>
          <cell r="AU344" t="str">
            <v>TO PLACE IN SERVICE</v>
          </cell>
          <cell r="AZ344" t="str">
            <v>FPL Fibernet</v>
          </cell>
        </row>
        <row r="345">
          <cell r="A345" t="str">
            <v>107100</v>
          </cell>
          <cell r="B345" t="str">
            <v>0399</v>
          </cell>
          <cell r="C345" t="str">
            <v>06080</v>
          </cell>
          <cell r="D345" t="str">
            <v>0FIBER</v>
          </cell>
          <cell r="E345" t="str">
            <v>399000</v>
          </cell>
          <cell r="F345" t="str">
            <v>0625</v>
          </cell>
          <cell r="G345" t="str">
            <v>52450</v>
          </cell>
          <cell r="H345" t="str">
            <v>A</v>
          </cell>
          <cell r="I345" t="str">
            <v>00000041</v>
          </cell>
          <cell r="J345">
            <v>60</v>
          </cell>
          <cell r="K345">
            <v>399</v>
          </cell>
          <cell r="L345">
            <v>6150</v>
          </cell>
          <cell r="M345">
            <v>0</v>
          </cell>
          <cell r="N345">
            <v>0</v>
          </cell>
          <cell r="O345">
            <v>0</v>
          </cell>
          <cell r="P345">
            <v>0</v>
          </cell>
          <cell r="Q345" t="str">
            <v>0625</v>
          </cell>
          <cell r="R345" t="str">
            <v>52450</v>
          </cell>
          <cell r="S345" t="str">
            <v>200212</v>
          </cell>
          <cell r="T345" t="str">
            <v>SA01</v>
          </cell>
          <cell r="U345">
            <v>10</v>
          </cell>
          <cell r="W345">
            <v>0</v>
          </cell>
          <cell r="Y345">
            <v>0</v>
          </cell>
          <cell r="Z345">
            <v>0</v>
          </cell>
          <cell r="AA345" t="str">
            <v>BCH</v>
          </cell>
          <cell r="AB345" t="str">
            <v>450002340</v>
          </cell>
          <cell r="AC345" t="str">
            <v>PO#</v>
          </cell>
          <cell r="AE345" t="str">
            <v>S/R</v>
          </cell>
          <cell r="AI345" t="str">
            <v>PYN</v>
          </cell>
          <cell r="AJ345" t="str">
            <v>DE ZAYAS J M</v>
          </cell>
          <cell r="AK345" t="str">
            <v>VND</v>
          </cell>
          <cell r="AL345" t="str">
            <v>589128454</v>
          </cell>
          <cell r="AM345" t="str">
            <v>FAC</v>
          </cell>
          <cell r="AN345" t="str">
            <v>000</v>
          </cell>
          <cell r="AQ345" t="str">
            <v>NVD</v>
          </cell>
          <cell r="AR345" t="str">
            <v>2002-12-</v>
          </cell>
          <cell r="AU345" t="str">
            <v>J DEZAYAS MISC      DE ZAYAS J M        1900003280</v>
          </cell>
          <cell r="AV345" t="str">
            <v>WF-BATCH</v>
          </cell>
          <cell r="AW345" t="str">
            <v>000</v>
          </cell>
          <cell r="AX345" t="str">
            <v>00</v>
          </cell>
          <cell r="AY345" t="str">
            <v>0</v>
          </cell>
          <cell r="AZ345" t="str">
            <v>FPL Fibernet</v>
          </cell>
        </row>
        <row r="346">
          <cell r="A346" t="str">
            <v>107100</v>
          </cell>
          <cell r="B346" t="str">
            <v>0399</v>
          </cell>
          <cell r="C346" t="str">
            <v>06080</v>
          </cell>
          <cell r="D346" t="str">
            <v>0FIBER</v>
          </cell>
          <cell r="E346" t="str">
            <v>399000</v>
          </cell>
          <cell r="F346" t="str">
            <v>0625</v>
          </cell>
          <cell r="G346" t="str">
            <v>52450</v>
          </cell>
          <cell r="H346" t="str">
            <v>A</v>
          </cell>
          <cell r="I346" t="str">
            <v>00000041</v>
          </cell>
          <cell r="J346">
            <v>60</v>
          </cell>
          <cell r="K346">
            <v>399</v>
          </cell>
          <cell r="L346">
            <v>6150</v>
          </cell>
          <cell r="M346">
            <v>0</v>
          </cell>
          <cell r="N346">
            <v>0</v>
          </cell>
          <cell r="O346">
            <v>0</v>
          </cell>
          <cell r="P346">
            <v>0</v>
          </cell>
          <cell r="Q346" t="str">
            <v>0625</v>
          </cell>
          <cell r="R346" t="str">
            <v>52450</v>
          </cell>
          <cell r="S346" t="str">
            <v>200212</v>
          </cell>
          <cell r="T346" t="str">
            <v>SA01</v>
          </cell>
          <cell r="U346">
            <v>10</v>
          </cell>
          <cell r="W346">
            <v>0</v>
          </cell>
          <cell r="Y346">
            <v>0</v>
          </cell>
          <cell r="Z346">
            <v>0</v>
          </cell>
          <cell r="AA346" t="str">
            <v>BCH</v>
          </cell>
          <cell r="AB346" t="str">
            <v>450002350</v>
          </cell>
          <cell r="AC346" t="str">
            <v>PO#</v>
          </cell>
          <cell r="AE346" t="str">
            <v>S/R</v>
          </cell>
          <cell r="AI346" t="str">
            <v>PYN</v>
          </cell>
          <cell r="AJ346" t="str">
            <v>DE ZAYAS J M</v>
          </cell>
          <cell r="AK346" t="str">
            <v>VND</v>
          </cell>
          <cell r="AL346" t="str">
            <v>589128454</v>
          </cell>
          <cell r="AM346" t="str">
            <v>FAC</v>
          </cell>
          <cell r="AN346" t="str">
            <v>000</v>
          </cell>
          <cell r="AQ346" t="str">
            <v>NVD</v>
          </cell>
          <cell r="AR346" t="str">
            <v>2002-12-</v>
          </cell>
          <cell r="AU346" t="str">
            <v>J DEZAYAS MISC      DE ZAYAS J M        1900003313</v>
          </cell>
          <cell r="AV346" t="str">
            <v>WF-BATCH</v>
          </cell>
          <cell r="AW346" t="str">
            <v>000</v>
          </cell>
          <cell r="AX346" t="str">
            <v>00</v>
          </cell>
          <cell r="AY346" t="str">
            <v>0</v>
          </cell>
          <cell r="AZ346" t="str">
            <v>FPL Fibernet</v>
          </cell>
        </row>
        <row r="347">
          <cell r="A347" t="str">
            <v>107100</v>
          </cell>
          <cell r="B347" t="str">
            <v>0399</v>
          </cell>
          <cell r="C347" t="str">
            <v>06080</v>
          </cell>
          <cell r="D347" t="str">
            <v>0FIBER</v>
          </cell>
          <cell r="E347" t="str">
            <v>399000</v>
          </cell>
          <cell r="F347" t="str">
            <v>0646</v>
          </cell>
          <cell r="G347" t="str">
            <v>52450</v>
          </cell>
          <cell r="H347" t="str">
            <v>A</v>
          </cell>
          <cell r="I347" t="str">
            <v>00000041</v>
          </cell>
          <cell r="J347">
            <v>60</v>
          </cell>
          <cell r="K347">
            <v>399</v>
          </cell>
          <cell r="L347">
            <v>6150</v>
          </cell>
          <cell r="M347">
            <v>0</v>
          </cell>
          <cell r="N347">
            <v>0</v>
          </cell>
          <cell r="O347">
            <v>0</v>
          </cell>
          <cell r="P347">
            <v>0</v>
          </cell>
          <cell r="Q347" t="str">
            <v>0646</v>
          </cell>
          <cell r="R347" t="str">
            <v>52450</v>
          </cell>
          <cell r="S347" t="str">
            <v>200212</v>
          </cell>
          <cell r="T347" t="str">
            <v>SA01</v>
          </cell>
          <cell r="U347">
            <v>81.760000000000005</v>
          </cell>
          <cell r="W347">
            <v>0</v>
          </cell>
          <cell r="Y347">
            <v>0</v>
          </cell>
          <cell r="Z347">
            <v>0</v>
          </cell>
          <cell r="AA347" t="str">
            <v>BCH</v>
          </cell>
          <cell r="AB347" t="str">
            <v>450002350</v>
          </cell>
          <cell r="AC347" t="str">
            <v>PO#</v>
          </cell>
          <cell r="AE347" t="str">
            <v>S/R</v>
          </cell>
          <cell r="AI347" t="str">
            <v>PYN</v>
          </cell>
          <cell r="AJ347" t="str">
            <v>DE ZAYAS J M</v>
          </cell>
          <cell r="AK347" t="str">
            <v>VND</v>
          </cell>
          <cell r="AL347" t="str">
            <v>589128454</v>
          </cell>
          <cell r="AM347" t="str">
            <v>FAC</v>
          </cell>
          <cell r="AN347" t="str">
            <v>000</v>
          </cell>
          <cell r="AQ347" t="str">
            <v>NVD</v>
          </cell>
          <cell r="AR347" t="str">
            <v>2002-12-</v>
          </cell>
          <cell r="AU347" t="str">
            <v>J DEZAYAS MILEAGE   DE ZAYAS J M        1900003313</v>
          </cell>
          <cell r="AV347" t="str">
            <v>WF-BATCH</v>
          </cell>
          <cell r="AW347" t="str">
            <v>000</v>
          </cell>
          <cell r="AX347" t="str">
            <v>00</v>
          </cell>
          <cell r="AY347" t="str">
            <v>0</v>
          </cell>
          <cell r="AZ347" t="str">
            <v>FPL Fibernet</v>
          </cell>
        </row>
        <row r="348">
          <cell r="A348" t="str">
            <v>107100</v>
          </cell>
          <cell r="B348" t="str">
            <v>0399</v>
          </cell>
          <cell r="C348" t="str">
            <v>06080</v>
          </cell>
          <cell r="D348" t="str">
            <v>0FIBER</v>
          </cell>
          <cell r="E348" t="str">
            <v>399000</v>
          </cell>
          <cell r="F348" t="str">
            <v>0646</v>
          </cell>
          <cell r="G348" t="str">
            <v>52450</v>
          </cell>
          <cell r="H348" t="str">
            <v>A</v>
          </cell>
          <cell r="I348" t="str">
            <v>00000041</v>
          </cell>
          <cell r="J348">
            <v>60</v>
          </cell>
          <cell r="K348">
            <v>399</v>
          </cell>
          <cell r="L348">
            <v>6150</v>
          </cell>
          <cell r="M348">
            <v>0</v>
          </cell>
          <cell r="N348">
            <v>0</v>
          </cell>
          <cell r="O348">
            <v>0</v>
          </cell>
          <cell r="P348">
            <v>0</v>
          </cell>
          <cell r="Q348" t="str">
            <v>0646</v>
          </cell>
          <cell r="R348" t="str">
            <v>52450</v>
          </cell>
          <cell r="S348" t="str">
            <v>200212</v>
          </cell>
          <cell r="T348" t="str">
            <v>SA01</v>
          </cell>
          <cell r="U348">
            <v>122.64</v>
          </cell>
          <cell r="W348">
            <v>0</v>
          </cell>
          <cell r="Y348">
            <v>0</v>
          </cell>
          <cell r="Z348">
            <v>0</v>
          </cell>
          <cell r="AA348" t="str">
            <v>BCH</v>
          </cell>
          <cell r="AB348" t="str">
            <v>450002340</v>
          </cell>
          <cell r="AC348" t="str">
            <v>PO#</v>
          </cell>
          <cell r="AE348" t="str">
            <v>S/R</v>
          </cell>
          <cell r="AI348" t="str">
            <v>PYN</v>
          </cell>
          <cell r="AJ348" t="str">
            <v>DE ZAYAS J M</v>
          </cell>
          <cell r="AK348" t="str">
            <v>VND</v>
          </cell>
          <cell r="AL348" t="str">
            <v>589128454</v>
          </cell>
          <cell r="AM348" t="str">
            <v>FAC</v>
          </cell>
          <cell r="AN348" t="str">
            <v>000</v>
          </cell>
          <cell r="AQ348" t="str">
            <v>NVD</v>
          </cell>
          <cell r="AR348" t="str">
            <v>2002-12-</v>
          </cell>
          <cell r="AU348" t="str">
            <v>J DEZAYAS MILEAGE   DE ZAYAS J M        1900003280</v>
          </cell>
          <cell r="AV348" t="str">
            <v>WF-BATCH</v>
          </cell>
          <cell r="AW348" t="str">
            <v>000</v>
          </cell>
          <cell r="AX348" t="str">
            <v>00</v>
          </cell>
          <cell r="AY348" t="str">
            <v>0</v>
          </cell>
          <cell r="AZ348" t="str">
            <v>FPL Fibernet</v>
          </cell>
        </row>
        <row r="349">
          <cell r="A349" t="str">
            <v>107100</v>
          </cell>
          <cell r="B349" t="str">
            <v>0399</v>
          </cell>
          <cell r="C349" t="str">
            <v>06080</v>
          </cell>
          <cell r="D349" t="str">
            <v>0FIBER</v>
          </cell>
          <cell r="E349" t="str">
            <v>399000</v>
          </cell>
          <cell r="F349" t="str">
            <v>0901</v>
          </cell>
          <cell r="G349" t="str">
            <v>52450</v>
          </cell>
          <cell r="H349" t="str">
            <v>A</v>
          </cell>
          <cell r="I349" t="str">
            <v>00000041</v>
          </cell>
          <cell r="J349">
            <v>60</v>
          </cell>
          <cell r="K349">
            <v>399</v>
          </cell>
          <cell r="L349">
            <v>6150</v>
          </cell>
          <cell r="M349">
            <v>0</v>
          </cell>
          <cell r="N349">
            <v>0</v>
          </cell>
          <cell r="O349">
            <v>0</v>
          </cell>
          <cell r="P349">
            <v>0</v>
          </cell>
          <cell r="Q349" t="str">
            <v>0901</v>
          </cell>
          <cell r="R349" t="str">
            <v>52450</v>
          </cell>
          <cell r="S349" t="str">
            <v>200212</v>
          </cell>
          <cell r="T349" t="str">
            <v>SA01</v>
          </cell>
          <cell r="U349">
            <v>37.56</v>
          </cell>
          <cell r="W349">
            <v>0</v>
          </cell>
          <cell r="Y349">
            <v>0</v>
          </cell>
          <cell r="Z349">
            <v>0</v>
          </cell>
          <cell r="AA349" t="str">
            <v>BCH</v>
          </cell>
          <cell r="AB349" t="str">
            <v>450002340</v>
          </cell>
          <cell r="AC349" t="str">
            <v>PO#</v>
          </cell>
          <cell r="AE349" t="str">
            <v>S/R</v>
          </cell>
          <cell r="AI349" t="str">
            <v>PYN</v>
          </cell>
          <cell r="AJ349" t="str">
            <v>DE ZAYAS J M</v>
          </cell>
          <cell r="AK349" t="str">
            <v>VND</v>
          </cell>
          <cell r="AL349" t="str">
            <v>589128454</v>
          </cell>
          <cell r="AM349" t="str">
            <v>FAC</v>
          </cell>
          <cell r="AN349" t="str">
            <v>000</v>
          </cell>
          <cell r="AQ349" t="str">
            <v>NVD</v>
          </cell>
          <cell r="AR349" t="str">
            <v>2002-12-</v>
          </cell>
          <cell r="AU349" t="str">
            <v>J DEZAYAS MEALS     DE ZAYAS J M        1900003280</v>
          </cell>
          <cell r="AV349" t="str">
            <v>WF-BATCH</v>
          </cell>
          <cell r="AW349" t="str">
            <v>000</v>
          </cell>
          <cell r="AX349" t="str">
            <v>00</v>
          </cell>
          <cell r="AY349" t="str">
            <v>0</v>
          </cell>
          <cell r="AZ349" t="str">
            <v>FPL Fibernet</v>
          </cell>
        </row>
        <row r="350">
          <cell r="A350" t="str">
            <v>107100</v>
          </cell>
          <cell r="B350" t="str">
            <v>0313</v>
          </cell>
          <cell r="C350" t="str">
            <v>06080</v>
          </cell>
          <cell r="D350" t="str">
            <v>0FIBER</v>
          </cell>
          <cell r="E350" t="str">
            <v>313000</v>
          </cell>
          <cell r="F350" t="str">
            <v>0790</v>
          </cell>
          <cell r="G350" t="str">
            <v>65000</v>
          </cell>
          <cell r="H350" t="str">
            <v>A</v>
          </cell>
          <cell r="I350" t="str">
            <v>00000041</v>
          </cell>
          <cell r="J350">
            <v>9</v>
          </cell>
          <cell r="K350">
            <v>313</v>
          </cell>
          <cell r="L350">
            <v>6151</v>
          </cell>
          <cell r="M350">
            <v>0</v>
          </cell>
          <cell r="N350">
            <v>0</v>
          </cell>
          <cell r="O350">
            <v>0</v>
          </cell>
          <cell r="P350">
            <v>0</v>
          </cell>
          <cell r="Q350" t="str">
            <v>0790</v>
          </cell>
          <cell r="R350" t="str">
            <v>65000</v>
          </cell>
          <cell r="S350" t="str">
            <v>200212</v>
          </cell>
          <cell r="T350" t="str">
            <v>CA01</v>
          </cell>
          <cell r="U350">
            <v>-15830.59</v>
          </cell>
          <cell r="V350" t="str">
            <v>LDB</v>
          </cell>
          <cell r="W350">
            <v>0</v>
          </cell>
          <cell r="Y350">
            <v>0</v>
          </cell>
          <cell r="Z350">
            <v>0</v>
          </cell>
          <cell r="AA350" t="str">
            <v>BCH</v>
          </cell>
          <cell r="AB350" t="str">
            <v>0023</v>
          </cell>
          <cell r="AC350" t="str">
            <v>WKS</v>
          </cell>
          <cell r="AE350" t="str">
            <v>JV#</v>
          </cell>
          <cell r="AF350" t="str">
            <v>1232</v>
          </cell>
          <cell r="AG350" t="str">
            <v>FRN</v>
          </cell>
          <cell r="AH350" t="str">
            <v>6151</v>
          </cell>
          <cell r="AI350" t="str">
            <v>RP#</v>
          </cell>
          <cell r="AJ350" t="str">
            <v>000</v>
          </cell>
          <cell r="AK350" t="str">
            <v>CTL</v>
          </cell>
          <cell r="AM350" t="str">
            <v>RF#</v>
          </cell>
          <cell r="AU350" t="str">
            <v>TO PLACE IN SERVICE</v>
          </cell>
          <cell r="AZ350" t="str">
            <v>FPL Fibernet</v>
          </cell>
        </row>
        <row r="351">
          <cell r="A351" t="str">
            <v>107100</v>
          </cell>
          <cell r="B351" t="str">
            <v>0312</v>
          </cell>
          <cell r="C351" t="str">
            <v>06080</v>
          </cell>
          <cell r="D351" t="str">
            <v>0ELECT</v>
          </cell>
          <cell r="E351" t="str">
            <v>312000</v>
          </cell>
          <cell r="F351" t="str">
            <v>0790</v>
          </cell>
          <cell r="G351" t="str">
            <v>65000</v>
          </cell>
          <cell r="H351" t="str">
            <v>A</v>
          </cell>
          <cell r="I351" t="str">
            <v>00000041</v>
          </cell>
          <cell r="J351">
            <v>65</v>
          </cell>
          <cell r="K351">
            <v>312</v>
          </cell>
          <cell r="L351">
            <v>6152</v>
          </cell>
          <cell r="M351">
            <v>0</v>
          </cell>
          <cell r="N351">
            <v>0</v>
          </cell>
          <cell r="O351">
            <v>0</v>
          </cell>
          <cell r="P351">
            <v>0</v>
          </cell>
          <cell r="Q351" t="str">
            <v>0790</v>
          </cell>
          <cell r="R351" t="str">
            <v>65000</v>
          </cell>
          <cell r="S351" t="str">
            <v>200212</v>
          </cell>
          <cell r="T351" t="str">
            <v>CA01</v>
          </cell>
          <cell r="U351">
            <v>-1811.7</v>
          </cell>
          <cell r="V351" t="str">
            <v>LDB</v>
          </cell>
          <cell r="W351">
            <v>0</v>
          </cell>
          <cell r="Y351">
            <v>0</v>
          </cell>
          <cell r="Z351">
            <v>0</v>
          </cell>
          <cell r="AA351" t="str">
            <v>BCH</v>
          </cell>
          <cell r="AB351" t="str">
            <v>0023</v>
          </cell>
          <cell r="AC351" t="str">
            <v>WKS</v>
          </cell>
          <cell r="AE351" t="str">
            <v>JV#</v>
          </cell>
          <cell r="AF351" t="str">
            <v>1232</v>
          </cell>
          <cell r="AG351" t="str">
            <v>FRN</v>
          </cell>
          <cell r="AH351" t="str">
            <v>6152</v>
          </cell>
          <cell r="AI351" t="str">
            <v>RP#</v>
          </cell>
          <cell r="AJ351" t="str">
            <v>000</v>
          </cell>
          <cell r="AK351" t="str">
            <v>CTL</v>
          </cell>
          <cell r="AM351" t="str">
            <v>RF#</v>
          </cell>
          <cell r="AU351" t="str">
            <v>TO PLACE IN SERVICE</v>
          </cell>
          <cell r="AZ351" t="str">
            <v>FPL Fibernet</v>
          </cell>
        </row>
        <row r="352">
          <cell r="A352" t="str">
            <v>107100</v>
          </cell>
          <cell r="B352" t="str">
            <v>0312</v>
          </cell>
          <cell r="C352" t="str">
            <v>06080</v>
          </cell>
          <cell r="D352" t="str">
            <v>0FIBER</v>
          </cell>
          <cell r="E352" t="str">
            <v>312000</v>
          </cell>
          <cell r="F352" t="str">
            <v>0790</v>
          </cell>
          <cell r="G352" t="str">
            <v>65000</v>
          </cell>
          <cell r="H352" t="str">
            <v>A</v>
          </cell>
          <cell r="I352" t="str">
            <v>00000041</v>
          </cell>
          <cell r="J352">
            <v>63</v>
          </cell>
          <cell r="K352">
            <v>312</v>
          </cell>
          <cell r="L352">
            <v>6152</v>
          </cell>
          <cell r="M352">
            <v>0</v>
          </cell>
          <cell r="N352">
            <v>0</v>
          </cell>
          <cell r="O352">
            <v>0</v>
          </cell>
          <cell r="P352">
            <v>0</v>
          </cell>
          <cell r="Q352" t="str">
            <v>0790</v>
          </cell>
          <cell r="R352" t="str">
            <v>65000</v>
          </cell>
          <cell r="S352" t="str">
            <v>200212</v>
          </cell>
          <cell r="T352" t="str">
            <v>CA01</v>
          </cell>
          <cell r="U352">
            <v>7000</v>
          </cell>
          <cell r="V352" t="str">
            <v>LDB</v>
          </cell>
          <cell r="W352">
            <v>0</v>
          </cell>
          <cell r="Y352">
            <v>0</v>
          </cell>
          <cell r="Z352">
            <v>0</v>
          </cell>
          <cell r="AA352" t="str">
            <v>BCH</v>
          </cell>
          <cell r="AB352" t="str">
            <v>0011</v>
          </cell>
          <cell r="AC352" t="str">
            <v>WKS</v>
          </cell>
          <cell r="AE352" t="str">
            <v>JV#</v>
          </cell>
          <cell r="AF352" t="str">
            <v>1232</v>
          </cell>
          <cell r="AG352" t="str">
            <v>FRN</v>
          </cell>
          <cell r="AH352" t="str">
            <v>6152</v>
          </cell>
          <cell r="AI352" t="str">
            <v>RP#</v>
          </cell>
          <cell r="AJ352" t="str">
            <v>000</v>
          </cell>
          <cell r="AK352" t="str">
            <v>CTL</v>
          </cell>
          <cell r="AM352" t="str">
            <v>RF#</v>
          </cell>
          <cell r="AU352" t="str">
            <v>ACCRUAL OF DEC 02 CAPITAL</v>
          </cell>
          <cell r="AZ352" t="str">
            <v>FPL Fibernet</v>
          </cell>
        </row>
        <row r="353">
          <cell r="A353" t="str">
            <v>107100</v>
          </cell>
          <cell r="B353" t="str">
            <v>0314</v>
          </cell>
          <cell r="C353" t="str">
            <v>06080</v>
          </cell>
          <cell r="D353" t="str">
            <v>0ELECT</v>
          </cell>
          <cell r="E353" t="str">
            <v>314000</v>
          </cell>
          <cell r="F353" t="str">
            <v>0675</v>
          </cell>
          <cell r="G353" t="str">
            <v>52450</v>
          </cell>
          <cell r="H353" t="str">
            <v>A</v>
          </cell>
          <cell r="I353" t="str">
            <v>00000041</v>
          </cell>
          <cell r="J353">
            <v>65</v>
          </cell>
          <cell r="K353">
            <v>314</v>
          </cell>
          <cell r="L353">
            <v>6152</v>
          </cell>
          <cell r="M353">
            <v>398</v>
          </cell>
          <cell r="N353">
            <v>0</v>
          </cell>
          <cell r="O353">
            <v>1</v>
          </cell>
          <cell r="P353">
            <v>398.00099999999998</v>
          </cell>
          <cell r="Q353" t="str">
            <v>0675</v>
          </cell>
          <cell r="R353" t="str">
            <v>52450</v>
          </cell>
          <cell r="S353" t="str">
            <v>200212</v>
          </cell>
          <cell r="T353" t="str">
            <v>SA01</v>
          </cell>
          <cell r="U353">
            <v>10</v>
          </cell>
          <cell r="W353">
            <v>0</v>
          </cell>
          <cell r="Y353">
            <v>0</v>
          </cell>
          <cell r="Z353">
            <v>0</v>
          </cell>
          <cell r="AA353" t="str">
            <v>BCH</v>
          </cell>
          <cell r="AB353" t="str">
            <v>450002345</v>
          </cell>
          <cell r="AC353" t="str">
            <v>PO#</v>
          </cell>
          <cell r="AE353" t="str">
            <v>S/R</v>
          </cell>
          <cell r="AI353" t="str">
            <v>PYN</v>
          </cell>
          <cell r="AJ353" t="str">
            <v>INTERCONNX INC</v>
          </cell>
          <cell r="AK353" t="str">
            <v>VND</v>
          </cell>
          <cell r="AL353" t="str">
            <v>522070373</v>
          </cell>
          <cell r="AM353" t="str">
            <v>FAC</v>
          </cell>
          <cell r="AN353" t="str">
            <v>000</v>
          </cell>
          <cell r="AQ353" t="str">
            <v>NVD</v>
          </cell>
          <cell r="AR353" t="str">
            <v>2002-10-</v>
          </cell>
          <cell r="AU353" t="str">
            <v>4500104775          INTERCONNX INC      1900003304</v>
          </cell>
          <cell r="AV353" t="str">
            <v>WF-BATCH</v>
          </cell>
          <cell r="AW353" t="str">
            <v>000</v>
          </cell>
          <cell r="AX353" t="str">
            <v>00</v>
          </cell>
          <cell r="AY353" t="str">
            <v>0</v>
          </cell>
          <cell r="AZ353" t="str">
            <v>FPL Fibernet</v>
          </cell>
        </row>
        <row r="354">
          <cell r="A354" t="str">
            <v>107100</v>
          </cell>
          <cell r="B354" t="str">
            <v>0312</v>
          </cell>
          <cell r="C354" t="str">
            <v>06080</v>
          </cell>
          <cell r="D354" t="str">
            <v>0ELECT</v>
          </cell>
          <cell r="E354" t="str">
            <v>312000</v>
          </cell>
          <cell r="F354" t="str">
            <v>0790</v>
          </cell>
          <cell r="G354" t="str">
            <v>65000</v>
          </cell>
          <cell r="H354" t="str">
            <v>A</v>
          </cell>
          <cell r="I354" t="str">
            <v>00000041</v>
          </cell>
          <cell r="J354">
            <v>65</v>
          </cell>
          <cell r="K354">
            <v>312</v>
          </cell>
          <cell r="L354">
            <v>6153</v>
          </cell>
          <cell r="M354">
            <v>0</v>
          </cell>
          <cell r="N354">
            <v>0</v>
          </cell>
          <cell r="O354">
            <v>0</v>
          </cell>
          <cell r="P354">
            <v>0</v>
          </cell>
          <cell r="Q354" t="str">
            <v>0790</v>
          </cell>
          <cell r="R354" t="str">
            <v>65000</v>
          </cell>
          <cell r="S354" t="str">
            <v>200212</v>
          </cell>
          <cell r="T354" t="str">
            <v>CA01</v>
          </cell>
          <cell r="U354">
            <v>-2609.06</v>
          </cell>
          <cell r="V354" t="str">
            <v>LDB</v>
          </cell>
          <cell r="W354">
            <v>0</v>
          </cell>
          <cell r="Y354">
            <v>0</v>
          </cell>
          <cell r="Z354">
            <v>0</v>
          </cell>
          <cell r="AA354" t="str">
            <v>BCH</v>
          </cell>
          <cell r="AB354" t="str">
            <v>0023</v>
          </cell>
          <cell r="AC354" t="str">
            <v>WKS</v>
          </cell>
          <cell r="AE354" t="str">
            <v>JV#</v>
          </cell>
          <cell r="AF354" t="str">
            <v>1232</v>
          </cell>
          <cell r="AG354" t="str">
            <v>FRN</v>
          </cell>
          <cell r="AH354" t="str">
            <v>6153</v>
          </cell>
          <cell r="AI354" t="str">
            <v>RP#</v>
          </cell>
          <cell r="AJ354" t="str">
            <v>000</v>
          </cell>
          <cell r="AK354" t="str">
            <v>CTL</v>
          </cell>
          <cell r="AM354" t="str">
            <v>RF#</v>
          </cell>
          <cell r="AU354" t="str">
            <v>TO PLACE IN SERVICE</v>
          </cell>
          <cell r="AZ354" t="str">
            <v>FPL Fibernet</v>
          </cell>
        </row>
        <row r="355">
          <cell r="A355" t="str">
            <v>107100</v>
          </cell>
          <cell r="B355" t="str">
            <v>0367</v>
          </cell>
          <cell r="C355" t="str">
            <v>06080</v>
          </cell>
          <cell r="D355" t="str">
            <v>0FIBER</v>
          </cell>
          <cell r="E355" t="str">
            <v>367000</v>
          </cell>
          <cell r="F355" t="str">
            <v>0803</v>
          </cell>
          <cell r="G355" t="str">
            <v>36000</v>
          </cell>
          <cell r="H355" t="str">
            <v>A</v>
          </cell>
          <cell r="I355" t="str">
            <v>00000041</v>
          </cell>
          <cell r="J355">
            <v>60</v>
          </cell>
          <cell r="K355">
            <v>367</v>
          </cell>
          <cell r="L355">
            <v>6153</v>
          </cell>
          <cell r="M355">
            <v>107</v>
          </cell>
          <cell r="N355">
            <v>10</v>
          </cell>
          <cell r="O355">
            <v>0</v>
          </cell>
          <cell r="P355">
            <v>107.1</v>
          </cell>
          <cell r="Q355" t="str">
            <v>0803</v>
          </cell>
          <cell r="R355" t="str">
            <v>36000</v>
          </cell>
          <cell r="S355" t="str">
            <v>200212</v>
          </cell>
          <cell r="T355" t="str">
            <v>PY42</v>
          </cell>
          <cell r="U355">
            <v>144.25</v>
          </cell>
          <cell r="V355" t="str">
            <v>LDB</v>
          </cell>
          <cell r="W355">
            <v>0</v>
          </cell>
          <cell r="X355" t="str">
            <v>SHR</v>
          </cell>
          <cell r="Y355">
            <v>4</v>
          </cell>
          <cell r="Z355">
            <v>4</v>
          </cell>
          <cell r="AA355" t="str">
            <v>PYP</v>
          </cell>
          <cell r="AB355" t="str">
            <v xml:space="preserve"> 0000025</v>
          </cell>
          <cell r="AC355" t="str">
            <v>PYL</v>
          </cell>
          <cell r="AD355" t="str">
            <v>004367</v>
          </cell>
          <cell r="AE355" t="str">
            <v>EMP</v>
          </cell>
          <cell r="AF355" t="str">
            <v>86996</v>
          </cell>
          <cell r="AG355" t="str">
            <v>JUL</v>
          </cell>
          <cell r="AH355" t="str">
            <v xml:space="preserve"> 000.00</v>
          </cell>
          <cell r="AI355" t="str">
            <v>BCH</v>
          </cell>
          <cell r="AJ355" t="str">
            <v>500</v>
          </cell>
          <cell r="AK355" t="str">
            <v>CLS</v>
          </cell>
          <cell r="AL355" t="str">
            <v>R234</v>
          </cell>
          <cell r="AM355" t="str">
            <v>DTA</v>
          </cell>
          <cell r="AN355" t="str">
            <v xml:space="preserve"> 00000000000.00</v>
          </cell>
          <cell r="AO355" t="str">
            <v>DTH</v>
          </cell>
          <cell r="AP355" t="str">
            <v xml:space="preserve"> 00000000000.00</v>
          </cell>
          <cell r="AV355" t="str">
            <v>000000000</v>
          </cell>
          <cell r="AW355" t="str">
            <v>000</v>
          </cell>
          <cell r="AX355" t="str">
            <v>00</v>
          </cell>
          <cell r="AY355" t="str">
            <v>0</v>
          </cell>
          <cell r="AZ355" t="str">
            <v>FPL Fibernet</v>
          </cell>
        </row>
        <row r="356">
          <cell r="A356" t="str">
            <v>107100</v>
          </cell>
          <cell r="B356" t="str">
            <v>0367</v>
          </cell>
          <cell r="C356" t="str">
            <v>06080</v>
          </cell>
          <cell r="D356" t="str">
            <v>0FIBER</v>
          </cell>
          <cell r="E356" t="str">
            <v>367000</v>
          </cell>
          <cell r="F356" t="str">
            <v>0803</v>
          </cell>
          <cell r="G356" t="str">
            <v>36000</v>
          </cell>
          <cell r="H356" t="str">
            <v>A</v>
          </cell>
          <cell r="I356" t="str">
            <v>00000041</v>
          </cell>
          <cell r="J356">
            <v>60</v>
          </cell>
          <cell r="K356">
            <v>367</v>
          </cell>
          <cell r="L356">
            <v>6153</v>
          </cell>
          <cell r="M356">
            <v>107</v>
          </cell>
          <cell r="N356">
            <v>10</v>
          </cell>
          <cell r="O356">
            <v>0</v>
          </cell>
          <cell r="P356">
            <v>107.1</v>
          </cell>
          <cell r="Q356" t="str">
            <v>0803</v>
          </cell>
          <cell r="R356" t="str">
            <v>36000</v>
          </cell>
          <cell r="S356" t="str">
            <v>200212</v>
          </cell>
          <cell r="T356" t="str">
            <v>PY42</v>
          </cell>
          <cell r="U356">
            <v>288.5</v>
          </cell>
          <cell r="V356" t="str">
            <v>LDB</v>
          </cell>
          <cell r="W356">
            <v>0</v>
          </cell>
          <cell r="X356" t="str">
            <v>SHR</v>
          </cell>
          <cell r="Y356">
            <v>8</v>
          </cell>
          <cell r="Z356">
            <v>8</v>
          </cell>
          <cell r="AA356" t="str">
            <v>PYP</v>
          </cell>
          <cell r="AB356" t="str">
            <v xml:space="preserve"> 0000026</v>
          </cell>
          <cell r="AC356" t="str">
            <v>PYL</v>
          </cell>
          <cell r="AD356" t="str">
            <v>004367</v>
          </cell>
          <cell r="AE356" t="str">
            <v>EMP</v>
          </cell>
          <cell r="AF356" t="str">
            <v>86996</v>
          </cell>
          <cell r="AG356" t="str">
            <v>JUL</v>
          </cell>
          <cell r="AH356" t="str">
            <v xml:space="preserve"> 000.00</v>
          </cell>
          <cell r="AI356" t="str">
            <v>BCH</v>
          </cell>
          <cell r="AJ356" t="str">
            <v>500</v>
          </cell>
          <cell r="AK356" t="str">
            <v>CLS</v>
          </cell>
          <cell r="AL356" t="str">
            <v>R234</v>
          </cell>
          <cell r="AM356" t="str">
            <v>DTA</v>
          </cell>
          <cell r="AN356" t="str">
            <v xml:space="preserve"> 00000000000.00</v>
          </cell>
          <cell r="AO356" t="str">
            <v>DTH</v>
          </cell>
          <cell r="AP356" t="str">
            <v xml:space="preserve"> 00000000000.00</v>
          </cell>
          <cell r="AV356" t="str">
            <v>000000000</v>
          </cell>
          <cell r="AW356" t="str">
            <v>000</v>
          </cell>
          <cell r="AX356" t="str">
            <v>00</v>
          </cell>
          <cell r="AY356" t="str">
            <v>0</v>
          </cell>
          <cell r="AZ356" t="str">
            <v>FPL Fibernet</v>
          </cell>
        </row>
        <row r="357">
          <cell r="A357" t="str">
            <v>107100</v>
          </cell>
          <cell r="B357" t="str">
            <v>0312</v>
          </cell>
          <cell r="C357" t="str">
            <v>06080</v>
          </cell>
          <cell r="D357" t="str">
            <v>0ELECT</v>
          </cell>
          <cell r="E357" t="str">
            <v>312000</v>
          </cell>
          <cell r="F357" t="str">
            <v>0790</v>
          </cell>
          <cell r="G357" t="str">
            <v>65000</v>
          </cell>
          <cell r="H357" t="str">
            <v>A</v>
          </cell>
          <cell r="I357" t="str">
            <v>00000041</v>
          </cell>
          <cell r="J357">
            <v>65</v>
          </cell>
          <cell r="K357">
            <v>312</v>
          </cell>
          <cell r="L357">
            <v>6154</v>
          </cell>
          <cell r="M357">
            <v>0</v>
          </cell>
          <cell r="N357">
            <v>0</v>
          </cell>
          <cell r="O357">
            <v>0</v>
          </cell>
          <cell r="P357">
            <v>0</v>
          </cell>
          <cell r="Q357" t="str">
            <v>0790</v>
          </cell>
          <cell r="R357" t="str">
            <v>65000</v>
          </cell>
          <cell r="S357" t="str">
            <v>200212</v>
          </cell>
          <cell r="T357" t="str">
            <v>CA01</v>
          </cell>
          <cell r="U357">
            <v>-2457.5700000000002</v>
          </cell>
          <cell r="V357" t="str">
            <v>LDB</v>
          </cell>
          <cell r="W357">
            <v>0</v>
          </cell>
          <cell r="Y357">
            <v>0</v>
          </cell>
          <cell r="Z357">
            <v>0</v>
          </cell>
          <cell r="AA357" t="str">
            <v>BCH</v>
          </cell>
          <cell r="AB357" t="str">
            <v>0023</v>
          </cell>
          <cell r="AC357" t="str">
            <v>WKS</v>
          </cell>
          <cell r="AE357" t="str">
            <v>JV#</v>
          </cell>
          <cell r="AF357" t="str">
            <v>1232</v>
          </cell>
          <cell r="AG357" t="str">
            <v>FRN</v>
          </cell>
          <cell r="AH357" t="str">
            <v>6154</v>
          </cell>
          <cell r="AI357" t="str">
            <v>RP#</v>
          </cell>
          <cell r="AJ357" t="str">
            <v>000</v>
          </cell>
          <cell r="AK357" t="str">
            <v>CTL</v>
          </cell>
          <cell r="AM357" t="str">
            <v>RF#</v>
          </cell>
          <cell r="AU357" t="str">
            <v>TO PLACE IN SERVICE</v>
          </cell>
          <cell r="AZ357" t="str">
            <v>FPL Fibernet</v>
          </cell>
        </row>
        <row r="358">
          <cell r="A358" t="str">
            <v>107100</v>
          </cell>
          <cell r="B358" t="str">
            <v>0312</v>
          </cell>
          <cell r="C358" t="str">
            <v>06080</v>
          </cell>
          <cell r="D358" t="str">
            <v>0FIBER</v>
          </cell>
          <cell r="E358" t="str">
            <v>312000</v>
          </cell>
          <cell r="F358" t="str">
            <v>0790</v>
          </cell>
          <cell r="G358" t="str">
            <v>65000</v>
          </cell>
          <cell r="H358" t="str">
            <v>A</v>
          </cell>
          <cell r="I358" t="str">
            <v>00000041</v>
          </cell>
          <cell r="J358">
            <v>63</v>
          </cell>
          <cell r="K358">
            <v>312</v>
          </cell>
          <cell r="L358">
            <v>6154</v>
          </cell>
          <cell r="M358">
            <v>0</v>
          </cell>
          <cell r="N358">
            <v>0</v>
          </cell>
          <cell r="O358">
            <v>0</v>
          </cell>
          <cell r="P358">
            <v>0</v>
          </cell>
          <cell r="Q358" t="str">
            <v>0790</v>
          </cell>
          <cell r="R358" t="str">
            <v>65000</v>
          </cell>
          <cell r="S358" t="str">
            <v>200212</v>
          </cell>
          <cell r="T358" t="str">
            <v>CA01</v>
          </cell>
          <cell r="U358">
            <v>6000</v>
          </cell>
          <cell r="V358" t="str">
            <v>LDB</v>
          </cell>
          <cell r="W358">
            <v>0</v>
          </cell>
          <cell r="Y358">
            <v>0</v>
          </cell>
          <cell r="Z358">
            <v>0</v>
          </cell>
          <cell r="AA358" t="str">
            <v>BCH</v>
          </cell>
          <cell r="AB358" t="str">
            <v>0011</v>
          </cell>
          <cell r="AC358" t="str">
            <v>WKS</v>
          </cell>
          <cell r="AE358" t="str">
            <v>JV#</v>
          </cell>
          <cell r="AF358" t="str">
            <v>1232</v>
          </cell>
          <cell r="AG358" t="str">
            <v>FRN</v>
          </cell>
          <cell r="AH358" t="str">
            <v>6154</v>
          </cell>
          <cell r="AI358" t="str">
            <v>RP#</v>
          </cell>
          <cell r="AJ358" t="str">
            <v>000</v>
          </cell>
          <cell r="AK358" t="str">
            <v>CTL</v>
          </cell>
          <cell r="AM358" t="str">
            <v>RF#</v>
          </cell>
          <cell r="AU358" t="str">
            <v>ACCRUAL OF DEC 02 CAPITAL</v>
          </cell>
          <cell r="AZ358" t="str">
            <v>FPL Fibernet</v>
          </cell>
        </row>
        <row r="359">
          <cell r="A359" t="str">
            <v>107100</v>
          </cell>
          <cell r="B359" t="str">
            <v>0385</v>
          </cell>
          <cell r="C359" t="str">
            <v>06080</v>
          </cell>
          <cell r="D359" t="str">
            <v>0FIBER</v>
          </cell>
          <cell r="E359" t="str">
            <v>385000</v>
          </cell>
          <cell r="F359" t="str">
            <v>0803</v>
          </cell>
          <cell r="G359" t="str">
            <v>36000</v>
          </cell>
          <cell r="H359" t="str">
            <v>A</v>
          </cell>
          <cell r="I359" t="str">
            <v>00000041</v>
          </cell>
          <cell r="J359">
            <v>60</v>
          </cell>
          <cell r="K359">
            <v>385</v>
          </cell>
          <cell r="L359">
            <v>6154</v>
          </cell>
          <cell r="M359">
            <v>107</v>
          </cell>
          <cell r="N359">
            <v>10</v>
          </cell>
          <cell r="O359">
            <v>0</v>
          </cell>
          <cell r="P359">
            <v>107.1</v>
          </cell>
          <cell r="Q359" t="str">
            <v>0803</v>
          </cell>
          <cell r="R359" t="str">
            <v>36000</v>
          </cell>
          <cell r="S359" t="str">
            <v>200212</v>
          </cell>
          <cell r="T359" t="str">
            <v>PY42</v>
          </cell>
          <cell r="U359">
            <v>769.25</v>
          </cell>
          <cell r="V359" t="str">
            <v>LDB</v>
          </cell>
          <cell r="W359">
            <v>0</v>
          </cell>
          <cell r="X359" t="str">
            <v>SHR</v>
          </cell>
          <cell r="Y359">
            <v>20</v>
          </cell>
          <cell r="Z359">
            <v>20</v>
          </cell>
          <cell r="AA359" t="str">
            <v>PYP</v>
          </cell>
          <cell r="AB359" t="str">
            <v xml:space="preserve"> 0000026</v>
          </cell>
          <cell r="AC359" t="str">
            <v>PYL</v>
          </cell>
          <cell r="AD359" t="str">
            <v>004367</v>
          </cell>
          <cell r="AE359" t="str">
            <v>EMP</v>
          </cell>
          <cell r="AF359" t="str">
            <v>23986</v>
          </cell>
          <cell r="AG359" t="str">
            <v>JUL</v>
          </cell>
          <cell r="AH359" t="str">
            <v xml:space="preserve"> 000.00</v>
          </cell>
          <cell r="AI359" t="str">
            <v>BCH</v>
          </cell>
          <cell r="AJ359" t="str">
            <v>500</v>
          </cell>
          <cell r="AK359" t="str">
            <v>CLS</v>
          </cell>
          <cell r="AL359" t="str">
            <v>R234</v>
          </cell>
          <cell r="AM359" t="str">
            <v>DTA</v>
          </cell>
          <cell r="AN359" t="str">
            <v xml:space="preserve"> 00000000000.00</v>
          </cell>
          <cell r="AO359" t="str">
            <v>DTH</v>
          </cell>
          <cell r="AP359" t="str">
            <v xml:space="preserve"> 00000000000.00</v>
          </cell>
          <cell r="AV359" t="str">
            <v>000000000</v>
          </cell>
          <cell r="AW359" t="str">
            <v>000</v>
          </cell>
          <cell r="AX359" t="str">
            <v>00</v>
          </cell>
          <cell r="AY359" t="str">
            <v>0</v>
          </cell>
          <cell r="AZ359" t="str">
            <v>FPL Fibernet</v>
          </cell>
        </row>
        <row r="360">
          <cell r="A360" t="str">
            <v>107100</v>
          </cell>
          <cell r="B360" t="str">
            <v>0312</v>
          </cell>
          <cell r="C360" t="str">
            <v>06080</v>
          </cell>
          <cell r="D360" t="str">
            <v>0ELECT</v>
          </cell>
          <cell r="E360" t="str">
            <v>312000</v>
          </cell>
          <cell r="F360" t="str">
            <v>0790</v>
          </cell>
          <cell r="G360" t="str">
            <v>65000</v>
          </cell>
          <cell r="H360" t="str">
            <v>A</v>
          </cell>
          <cell r="I360" t="str">
            <v>00000041</v>
          </cell>
          <cell r="J360">
            <v>65</v>
          </cell>
          <cell r="K360">
            <v>312</v>
          </cell>
          <cell r="L360">
            <v>6155</v>
          </cell>
          <cell r="M360">
            <v>0</v>
          </cell>
          <cell r="N360">
            <v>0</v>
          </cell>
          <cell r="O360">
            <v>0</v>
          </cell>
          <cell r="P360">
            <v>0</v>
          </cell>
          <cell r="Q360" t="str">
            <v>0790</v>
          </cell>
          <cell r="R360" t="str">
            <v>65000</v>
          </cell>
          <cell r="S360" t="str">
            <v>200212</v>
          </cell>
          <cell r="T360" t="str">
            <v>CA01</v>
          </cell>
          <cell r="U360">
            <v>-311.41000000000003</v>
          </cell>
          <cell r="V360" t="str">
            <v>LDB</v>
          </cell>
          <cell r="W360">
            <v>0</v>
          </cell>
          <cell r="Y360">
            <v>0</v>
          </cell>
          <cell r="Z360">
            <v>0</v>
          </cell>
          <cell r="AA360" t="str">
            <v>BCH</v>
          </cell>
          <cell r="AB360" t="str">
            <v>0023</v>
          </cell>
          <cell r="AC360" t="str">
            <v>WKS</v>
          </cell>
          <cell r="AE360" t="str">
            <v>JV#</v>
          </cell>
          <cell r="AF360" t="str">
            <v>1232</v>
          </cell>
          <cell r="AG360" t="str">
            <v>FRN</v>
          </cell>
          <cell r="AH360" t="str">
            <v>6155</v>
          </cell>
          <cell r="AI360" t="str">
            <v>RP#</v>
          </cell>
          <cell r="AJ360" t="str">
            <v>000</v>
          </cell>
          <cell r="AK360" t="str">
            <v>CTL</v>
          </cell>
          <cell r="AM360" t="str">
            <v>RF#</v>
          </cell>
          <cell r="AU360" t="str">
            <v>TO PLACE IN SERVICE</v>
          </cell>
          <cell r="AZ360" t="str">
            <v>FPL Fibernet</v>
          </cell>
        </row>
        <row r="361">
          <cell r="A361" t="str">
            <v>107100</v>
          </cell>
          <cell r="B361" t="str">
            <v>0350</v>
          </cell>
          <cell r="C361" t="str">
            <v>06068</v>
          </cell>
          <cell r="D361" t="str">
            <v>0FIBER</v>
          </cell>
          <cell r="E361" t="str">
            <v>350000</v>
          </cell>
          <cell r="F361" t="str">
            <v>0803</v>
          </cell>
          <cell r="G361" t="str">
            <v>36000</v>
          </cell>
          <cell r="H361" t="str">
            <v>A</v>
          </cell>
          <cell r="I361" t="str">
            <v>00000041</v>
          </cell>
          <cell r="J361">
            <v>60</v>
          </cell>
          <cell r="K361">
            <v>350</v>
          </cell>
          <cell r="L361">
            <v>6157</v>
          </cell>
          <cell r="M361">
            <v>107</v>
          </cell>
          <cell r="N361">
            <v>10</v>
          </cell>
          <cell r="O361">
            <v>0</v>
          </cell>
          <cell r="P361">
            <v>107.1</v>
          </cell>
          <cell r="Q361" t="str">
            <v>0803</v>
          </cell>
          <cell r="R361" t="str">
            <v>36000</v>
          </cell>
          <cell r="S361" t="str">
            <v>200212</v>
          </cell>
          <cell r="T361" t="str">
            <v>PY42</v>
          </cell>
          <cell r="U361">
            <v>801.75</v>
          </cell>
          <cell r="V361" t="str">
            <v>LDB</v>
          </cell>
          <cell r="W361">
            <v>0</v>
          </cell>
          <cell r="X361" t="str">
            <v>SHR</v>
          </cell>
          <cell r="Y361">
            <v>20</v>
          </cell>
          <cell r="Z361">
            <v>20</v>
          </cell>
          <cell r="AA361" t="str">
            <v>PYP</v>
          </cell>
          <cell r="AB361" t="str">
            <v xml:space="preserve"> 0000001</v>
          </cell>
          <cell r="AC361" t="str">
            <v>PYL</v>
          </cell>
          <cell r="AD361" t="str">
            <v>004308</v>
          </cell>
          <cell r="AE361" t="str">
            <v>EMP</v>
          </cell>
          <cell r="AF361" t="str">
            <v>45514</v>
          </cell>
          <cell r="AG361" t="str">
            <v>JUL</v>
          </cell>
          <cell r="AH361" t="str">
            <v xml:space="preserve"> 000.00</v>
          </cell>
          <cell r="AI361" t="str">
            <v>BCH</v>
          </cell>
          <cell r="AJ361" t="str">
            <v>500</v>
          </cell>
          <cell r="AK361" t="str">
            <v>CLS</v>
          </cell>
          <cell r="AL361" t="str">
            <v>1RCL</v>
          </cell>
          <cell r="AM361" t="str">
            <v>DTA</v>
          </cell>
          <cell r="AN361" t="str">
            <v xml:space="preserve"> 00000000000.00</v>
          </cell>
          <cell r="AO361" t="str">
            <v>DTH</v>
          </cell>
          <cell r="AP361" t="str">
            <v xml:space="preserve"> 00000000000.00</v>
          </cell>
          <cell r="AV361" t="str">
            <v>000000000</v>
          </cell>
          <cell r="AW361" t="str">
            <v>000</v>
          </cell>
          <cell r="AX361" t="str">
            <v>00</v>
          </cell>
          <cell r="AY361" t="str">
            <v>0</v>
          </cell>
          <cell r="AZ361" t="str">
            <v>FPL Fibernet</v>
          </cell>
        </row>
        <row r="362">
          <cell r="A362" t="str">
            <v>107100</v>
          </cell>
          <cell r="B362" t="str">
            <v>0350</v>
          </cell>
          <cell r="C362" t="str">
            <v>06068</v>
          </cell>
          <cell r="D362" t="str">
            <v>0FIBER</v>
          </cell>
          <cell r="E362" t="str">
            <v>350000</v>
          </cell>
          <cell r="F362" t="str">
            <v>0803</v>
          </cell>
          <cell r="G362" t="str">
            <v>36000</v>
          </cell>
          <cell r="H362" t="str">
            <v>A</v>
          </cell>
          <cell r="I362" t="str">
            <v>00000041</v>
          </cell>
          <cell r="J362">
            <v>60</v>
          </cell>
          <cell r="K362">
            <v>350</v>
          </cell>
          <cell r="L362">
            <v>6157</v>
          </cell>
          <cell r="M362">
            <v>107</v>
          </cell>
          <cell r="N362">
            <v>10</v>
          </cell>
          <cell r="O362">
            <v>0</v>
          </cell>
          <cell r="P362">
            <v>107.1</v>
          </cell>
          <cell r="Q362" t="str">
            <v>0803</v>
          </cell>
          <cell r="R362" t="str">
            <v>36000</v>
          </cell>
          <cell r="S362" t="str">
            <v>200212</v>
          </cell>
          <cell r="T362" t="str">
            <v>PY42</v>
          </cell>
          <cell r="U362">
            <v>1603.5</v>
          </cell>
          <cell r="V362" t="str">
            <v>LDB</v>
          </cell>
          <cell r="W362">
            <v>0</v>
          </cell>
          <cell r="X362" t="str">
            <v>SHR</v>
          </cell>
          <cell r="Y362">
            <v>40</v>
          </cell>
          <cell r="Z362">
            <v>40</v>
          </cell>
          <cell r="AA362" t="str">
            <v>PYP</v>
          </cell>
          <cell r="AB362" t="str">
            <v xml:space="preserve"> 0000025</v>
          </cell>
          <cell r="AC362" t="str">
            <v>PYL</v>
          </cell>
          <cell r="AD362" t="str">
            <v>004308</v>
          </cell>
          <cell r="AE362" t="str">
            <v>EMP</v>
          </cell>
          <cell r="AF362" t="str">
            <v>45514</v>
          </cell>
          <cell r="AG362" t="str">
            <v>JUL</v>
          </cell>
          <cell r="AH362" t="str">
            <v xml:space="preserve"> 000.00</v>
          </cell>
          <cell r="AI362" t="str">
            <v>BCH</v>
          </cell>
          <cell r="AJ362" t="str">
            <v>500</v>
          </cell>
          <cell r="AK362" t="str">
            <v>CLS</v>
          </cell>
          <cell r="AL362" t="str">
            <v>1RCL</v>
          </cell>
          <cell r="AM362" t="str">
            <v>DTA</v>
          </cell>
          <cell r="AN362" t="str">
            <v xml:space="preserve"> 00000000000.00</v>
          </cell>
          <cell r="AO362" t="str">
            <v>DTH</v>
          </cell>
          <cell r="AP362" t="str">
            <v xml:space="preserve"> 00000000000.00</v>
          </cell>
          <cell r="AV362" t="str">
            <v>000000000</v>
          </cell>
          <cell r="AW362" t="str">
            <v>000</v>
          </cell>
          <cell r="AX362" t="str">
            <v>00</v>
          </cell>
          <cell r="AY362" t="str">
            <v>0</v>
          </cell>
          <cell r="AZ362" t="str">
            <v>FPL Fibernet</v>
          </cell>
        </row>
        <row r="363">
          <cell r="A363" t="str">
            <v>107100</v>
          </cell>
          <cell r="B363" t="str">
            <v>0350</v>
          </cell>
          <cell r="C363" t="str">
            <v>06068</v>
          </cell>
          <cell r="D363" t="str">
            <v>0FIBER</v>
          </cell>
          <cell r="E363" t="str">
            <v>350000</v>
          </cell>
          <cell r="F363" t="str">
            <v>0803</v>
          </cell>
          <cell r="G363" t="str">
            <v>36000</v>
          </cell>
          <cell r="H363" t="str">
            <v>A</v>
          </cell>
          <cell r="I363" t="str">
            <v>00000041</v>
          </cell>
          <cell r="J363">
            <v>60</v>
          </cell>
          <cell r="K363">
            <v>350</v>
          </cell>
          <cell r="L363">
            <v>6157</v>
          </cell>
          <cell r="M363">
            <v>107</v>
          </cell>
          <cell r="N363">
            <v>10</v>
          </cell>
          <cell r="O363">
            <v>0</v>
          </cell>
          <cell r="P363">
            <v>107.1</v>
          </cell>
          <cell r="Q363" t="str">
            <v>0803</v>
          </cell>
          <cell r="R363" t="str">
            <v>36000</v>
          </cell>
          <cell r="S363" t="str">
            <v>200212</v>
          </cell>
          <cell r="T363" t="str">
            <v>PY42</v>
          </cell>
          <cell r="U363">
            <v>1603.5</v>
          </cell>
          <cell r="V363" t="str">
            <v>LDB</v>
          </cell>
          <cell r="W363">
            <v>0</v>
          </cell>
          <cell r="X363" t="str">
            <v>SHR</v>
          </cell>
          <cell r="Y363">
            <v>40</v>
          </cell>
          <cell r="Z363">
            <v>40</v>
          </cell>
          <cell r="AA363" t="str">
            <v>PYP</v>
          </cell>
          <cell r="AB363" t="str">
            <v xml:space="preserve"> 0000026</v>
          </cell>
          <cell r="AC363" t="str">
            <v>PYL</v>
          </cell>
          <cell r="AD363" t="str">
            <v>004308</v>
          </cell>
          <cell r="AE363" t="str">
            <v>EMP</v>
          </cell>
          <cell r="AF363" t="str">
            <v>45514</v>
          </cell>
          <cell r="AG363" t="str">
            <v>JUL</v>
          </cell>
          <cell r="AH363" t="str">
            <v xml:space="preserve"> 000.00</v>
          </cell>
          <cell r="AI363" t="str">
            <v>BCH</v>
          </cell>
          <cell r="AJ363" t="str">
            <v>500</v>
          </cell>
          <cell r="AK363" t="str">
            <v>CLS</v>
          </cell>
          <cell r="AL363" t="str">
            <v>1RCL</v>
          </cell>
          <cell r="AM363" t="str">
            <v>DTA</v>
          </cell>
          <cell r="AN363" t="str">
            <v xml:space="preserve"> 00000000000.00</v>
          </cell>
          <cell r="AO363" t="str">
            <v>DTH</v>
          </cell>
          <cell r="AP363" t="str">
            <v xml:space="preserve"> 00000000000.00</v>
          </cell>
          <cell r="AV363" t="str">
            <v>000000000</v>
          </cell>
          <cell r="AW363" t="str">
            <v>000</v>
          </cell>
          <cell r="AX363" t="str">
            <v>00</v>
          </cell>
          <cell r="AY363" t="str">
            <v>0</v>
          </cell>
          <cell r="AZ363" t="str">
            <v>FPL Fibernet</v>
          </cell>
        </row>
        <row r="364">
          <cell r="A364" t="str">
            <v>107100</v>
          </cell>
          <cell r="B364" t="str">
            <v>0350</v>
          </cell>
          <cell r="C364" t="str">
            <v>06068</v>
          </cell>
          <cell r="D364" t="str">
            <v>0OTHER</v>
          </cell>
          <cell r="E364" t="str">
            <v>350000</v>
          </cell>
          <cell r="F364" t="str">
            <v>0741</v>
          </cell>
          <cell r="G364" t="str">
            <v>51450</v>
          </cell>
          <cell r="H364" t="str">
            <v>A</v>
          </cell>
          <cell r="I364" t="str">
            <v>00000041</v>
          </cell>
          <cell r="J364">
            <v>64</v>
          </cell>
          <cell r="K364">
            <v>350</v>
          </cell>
          <cell r="L364">
            <v>6157</v>
          </cell>
          <cell r="M364">
            <v>0</v>
          </cell>
          <cell r="N364">
            <v>0</v>
          </cell>
          <cell r="O364">
            <v>0</v>
          </cell>
          <cell r="P364">
            <v>0</v>
          </cell>
          <cell r="Q364" t="str">
            <v>0741</v>
          </cell>
          <cell r="R364" t="str">
            <v>51450</v>
          </cell>
          <cell r="S364" t="str">
            <v>200212</v>
          </cell>
          <cell r="T364" t="str">
            <v>SA01</v>
          </cell>
          <cell r="U364">
            <v>16670</v>
          </cell>
          <cell r="W364">
            <v>0</v>
          </cell>
          <cell r="Y364">
            <v>0</v>
          </cell>
          <cell r="Z364">
            <v>1</v>
          </cell>
          <cell r="AA364" t="str">
            <v>BCH</v>
          </cell>
          <cell r="AB364" t="str">
            <v>450002354</v>
          </cell>
          <cell r="AC364" t="str">
            <v>PO#</v>
          </cell>
          <cell r="AD364" t="str">
            <v>4500109387</v>
          </cell>
          <cell r="AE364" t="str">
            <v>S/R</v>
          </cell>
          <cell r="AF364" t="str">
            <v>337</v>
          </cell>
          <cell r="AI364" t="str">
            <v>PYN</v>
          </cell>
          <cell r="AJ364" t="str">
            <v>COMPUTER SYSTEMS &amp; SERVIC</v>
          </cell>
          <cell r="AK364" t="str">
            <v>VND</v>
          </cell>
          <cell r="AL364" t="str">
            <v>592038261</v>
          </cell>
          <cell r="AM364" t="str">
            <v>FAC</v>
          </cell>
          <cell r="AN364" t="str">
            <v>000</v>
          </cell>
          <cell r="AQ364" t="str">
            <v>NVD</v>
          </cell>
          <cell r="AR364" t="str">
            <v>2002-12-</v>
          </cell>
          <cell r="AU364" t="str">
            <v>INVOICE# 589        COMPUTER SYSTEMS &amp; S5000003637</v>
          </cell>
          <cell r="AV364" t="str">
            <v>WF-BATCH</v>
          </cell>
          <cell r="AW364" t="str">
            <v>000</v>
          </cell>
          <cell r="AX364" t="str">
            <v>00</v>
          </cell>
          <cell r="AY364" t="str">
            <v>0</v>
          </cell>
          <cell r="AZ364" t="str">
            <v>FPL Fibernet</v>
          </cell>
        </row>
        <row r="365">
          <cell r="A365" t="str">
            <v>107100</v>
          </cell>
          <cell r="B365" t="str">
            <v>0350</v>
          </cell>
          <cell r="C365" t="str">
            <v>06068</v>
          </cell>
          <cell r="D365" t="str">
            <v>0OTHER</v>
          </cell>
          <cell r="E365" t="str">
            <v>350000</v>
          </cell>
          <cell r="F365" t="str">
            <v>0741</v>
          </cell>
          <cell r="G365" t="str">
            <v>51450</v>
          </cell>
          <cell r="H365" t="str">
            <v>A</v>
          </cell>
          <cell r="I365" t="str">
            <v>00000041</v>
          </cell>
          <cell r="J365">
            <v>64</v>
          </cell>
          <cell r="K365">
            <v>350</v>
          </cell>
          <cell r="L365">
            <v>6157</v>
          </cell>
          <cell r="M365">
            <v>0</v>
          </cell>
          <cell r="N365">
            <v>0</v>
          </cell>
          <cell r="O365">
            <v>0</v>
          </cell>
          <cell r="P365">
            <v>0</v>
          </cell>
          <cell r="Q365" t="str">
            <v>0741</v>
          </cell>
          <cell r="R365" t="str">
            <v>51450</v>
          </cell>
          <cell r="S365" t="str">
            <v>200212</v>
          </cell>
          <cell r="T365" t="str">
            <v>SA01</v>
          </cell>
          <cell r="U365">
            <v>43485</v>
          </cell>
          <cell r="W365">
            <v>0</v>
          </cell>
          <cell r="Y365">
            <v>0</v>
          </cell>
          <cell r="Z365">
            <v>1</v>
          </cell>
          <cell r="AA365" t="str">
            <v>BCH</v>
          </cell>
          <cell r="AB365" t="str">
            <v>450002354</v>
          </cell>
          <cell r="AC365" t="str">
            <v>PO#</v>
          </cell>
          <cell r="AD365" t="str">
            <v>4500109387</v>
          </cell>
          <cell r="AE365" t="str">
            <v>S/R</v>
          </cell>
          <cell r="AF365" t="str">
            <v>337</v>
          </cell>
          <cell r="AI365" t="str">
            <v>PYN</v>
          </cell>
          <cell r="AJ365" t="str">
            <v>COMPUTER SYSTEMS &amp; SERVIC</v>
          </cell>
          <cell r="AK365" t="str">
            <v>VND</v>
          </cell>
          <cell r="AL365" t="str">
            <v>592038261</v>
          </cell>
          <cell r="AM365" t="str">
            <v>FAC</v>
          </cell>
          <cell r="AN365" t="str">
            <v>000</v>
          </cell>
          <cell r="AQ365" t="str">
            <v>NVD</v>
          </cell>
          <cell r="AR365" t="str">
            <v>2002-12-</v>
          </cell>
          <cell r="AU365" t="str">
            <v>INVOICE# 593        COMPUTER SYSTEMS &amp; S5000003640</v>
          </cell>
          <cell r="AV365" t="str">
            <v>WF-BATCH</v>
          </cell>
          <cell r="AW365" t="str">
            <v>000</v>
          </cell>
          <cell r="AX365" t="str">
            <v>00</v>
          </cell>
          <cell r="AY365" t="str">
            <v>0</v>
          </cell>
          <cell r="AZ365" t="str">
            <v>FPL Fibernet</v>
          </cell>
        </row>
        <row r="366">
          <cell r="A366" t="str">
            <v>107100</v>
          </cell>
          <cell r="B366" t="str">
            <v>0350</v>
          </cell>
          <cell r="C366" t="str">
            <v>06068</v>
          </cell>
          <cell r="D366" t="str">
            <v>0OTHER</v>
          </cell>
          <cell r="E366" t="str">
            <v>350000</v>
          </cell>
          <cell r="F366" t="str">
            <v>0741</v>
          </cell>
          <cell r="G366" t="str">
            <v>51450</v>
          </cell>
          <cell r="H366" t="str">
            <v>A</v>
          </cell>
          <cell r="I366" t="str">
            <v>00000041</v>
          </cell>
          <cell r="J366">
            <v>64</v>
          </cell>
          <cell r="K366">
            <v>350</v>
          </cell>
          <cell r="L366">
            <v>6157</v>
          </cell>
          <cell r="M366">
            <v>0</v>
          </cell>
          <cell r="N366">
            <v>0</v>
          </cell>
          <cell r="O366">
            <v>0</v>
          </cell>
          <cell r="P366">
            <v>0</v>
          </cell>
          <cell r="Q366" t="str">
            <v>0741</v>
          </cell>
          <cell r="R366" t="str">
            <v>51450</v>
          </cell>
          <cell r="S366" t="str">
            <v>200212</v>
          </cell>
          <cell r="T366" t="str">
            <v>SA01</v>
          </cell>
          <cell r="U366">
            <v>103711.5</v>
          </cell>
          <cell r="W366">
            <v>0</v>
          </cell>
          <cell r="Y366">
            <v>0</v>
          </cell>
          <cell r="Z366">
            <v>1</v>
          </cell>
          <cell r="AA366" t="str">
            <v>BCH</v>
          </cell>
          <cell r="AB366" t="str">
            <v>450002354</v>
          </cell>
          <cell r="AC366" t="str">
            <v>PO#</v>
          </cell>
          <cell r="AD366" t="str">
            <v>4500109387</v>
          </cell>
          <cell r="AE366" t="str">
            <v>S/R</v>
          </cell>
          <cell r="AF366" t="str">
            <v>337</v>
          </cell>
          <cell r="AI366" t="str">
            <v>PYN</v>
          </cell>
          <cell r="AJ366" t="str">
            <v>COMPUTER SYSTEMS &amp; SERVIC</v>
          </cell>
          <cell r="AK366" t="str">
            <v>VND</v>
          </cell>
          <cell r="AL366" t="str">
            <v>592038261</v>
          </cell>
          <cell r="AM366" t="str">
            <v>FAC</v>
          </cell>
          <cell r="AN366" t="str">
            <v>000</v>
          </cell>
          <cell r="AQ366" t="str">
            <v>NVD</v>
          </cell>
          <cell r="AR366" t="str">
            <v>2002-12-</v>
          </cell>
          <cell r="AU366" t="str">
            <v>INVOICE# 590        COMPUTER SYSTEMS &amp; S5000003630</v>
          </cell>
          <cell r="AV366" t="str">
            <v>WF-BATCH</v>
          </cell>
          <cell r="AW366" t="str">
            <v>000</v>
          </cell>
          <cell r="AX366" t="str">
            <v>00</v>
          </cell>
          <cell r="AY366" t="str">
            <v>0</v>
          </cell>
          <cell r="AZ366" t="str">
            <v>FPL Fibernet</v>
          </cell>
        </row>
        <row r="367">
          <cell r="A367" t="str">
            <v>107100</v>
          </cell>
          <cell r="B367" t="str">
            <v>0350</v>
          </cell>
          <cell r="C367" t="str">
            <v>06068</v>
          </cell>
          <cell r="D367" t="str">
            <v>0OTHER</v>
          </cell>
          <cell r="E367" t="str">
            <v>350000</v>
          </cell>
          <cell r="F367" t="str">
            <v>0773</v>
          </cell>
          <cell r="G367" t="str">
            <v>51450</v>
          </cell>
          <cell r="H367" t="str">
            <v>A</v>
          </cell>
          <cell r="I367" t="str">
            <v>00000041</v>
          </cell>
          <cell r="J367">
            <v>64</v>
          </cell>
          <cell r="K367">
            <v>350</v>
          </cell>
          <cell r="L367">
            <v>6157</v>
          </cell>
          <cell r="M367">
            <v>0</v>
          </cell>
          <cell r="N367">
            <v>0</v>
          </cell>
          <cell r="O367">
            <v>0</v>
          </cell>
          <cell r="P367">
            <v>0</v>
          </cell>
          <cell r="Q367" t="str">
            <v>0773</v>
          </cell>
          <cell r="R367" t="str">
            <v>51450</v>
          </cell>
          <cell r="S367" t="str">
            <v>200212</v>
          </cell>
          <cell r="T367" t="str">
            <v>SA01</v>
          </cell>
          <cell r="U367">
            <v>3581.37</v>
          </cell>
          <cell r="W367">
            <v>0</v>
          </cell>
          <cell r="Y367">
            <v>0</v>
          </cell>
          <cell r="Z367">
            <v>1</v>
          </cell>
          <cell r="AA367" t="str">
            <v>BCH</v>
          </cell>
          <cell r="AB367" t="str">
            <v>450002354</v>
          </cell>
          <cell r="AC367" t="str">
            <v>PO#</v>
          </cell>
          <cell r="AD367" t="str">
            <v>4500109387</v>
          </cell>
          <cell r="AE367" t="str">
            <v>S/R</v>
          </cell>
          <cell r="AF367" t="str">
            <v>337</v>
          </cell>
          <cell r="AI367" t="str">
            <v>PYN</v>
          </cell>
          <cell r="AJ367" t="str">
            <v>COMPUTER SYSTEMS &amp; SERVIC</v>
          </cell>
          <cell r="AK367" t="str">
            <v>VND</v>
          </cell>
          <cell r="AL367" t="str">
            <v>592038261</v>
          </cell>
          <cell r="AM367" t="str">
            <v>FAC</v>
          </cell>
          <cell r="AN367" t="str">
            <v>000</v>
          </cell>
          <cell r="AQ367" t="str">
            <v>NVD</v>
          </cell>
          <cell r="AR367" t="str">
            <v>2002-12-</v>
          </cell>
          <cell r="AU367" t="str">
            <v>INVOICE# 597        COMPUTER SYSTEMS &amp; S5000003635</v>
          </cell>
          <cell r="AV367" t="str">
            <v>WF-BATCH</v>
          </cell>
          <cell r="AW367" t="str">
            <v>000</v>
          </cell>
          <cell r="AX367" t="str">
            <v>00</v>
          </cell>
          <cell r="AY367" t="str">
            <v>0</v>
          </cell>
          <cell r="AZ367" t="str">
            <v>FPL Fibernet</v>
          </cell>
        </row>
        <row r="368">
          <cell r="A368" t="str">
            <v>107100</v>
          </cell>
          <cell r="B368" t="str">
            <v>0350</v>
          </cell>
          <cell r="C368" t="str">
            <v>06068</v>
          </cell>
          <cell r="D368" t="str">
            <v>0OTHER</v>
          </cell>
          <cell r="E368" t="str">
            <v>350000</v>
          </cell>
          <cell r="F368" t="str">
            <v>0773</v>
          </cell>
          <cell r="G368" t="str">
            <v>51450</v>
          </cell>
          <cell r="H368" t="str">
            <v>A</v>
          </cell>
          <cell r="I368" t="str">
            <v>00000041</v>
          </cell>
          <cell r="J368">
            <v>64</v>
          </cell>
          <cell r="K368">
            <v>350</v>
          </cell>
          <cell r="L368">
            <v>6157</v>
          </cell>
          <cell r="M368">
            <v>0</v>
          </cell>
          <cell r="N368">
            <v>0</v>
          </cell>
          <cell r="O368">
            <v>0</v>
          </cell>
          <cell r="P368">
            <v>0</v>
          </cell>
          <cell r="Q368" t="str">
            <v>0773</v>
          </cell>
          <cell r="R368" t="str">
            <v>51450</v>
          </cell>
          <cell r="S368" t="str">
            <v>200212</v>
          </cell>
          <cell r="T368" t="str">
            <v>SA01</v>
          </cell>
          <cell r="U368">
            <v>4806</v>
          </cell>
          <cell r="W368">
            <v>0</v>
          </cell>
          <cell r="Y368">
            <v>0</v>
          </cell>
          <cell r="Z368">
            <v>1</v>
          </cell>
          <cell r="AA368" t="str">
            <v>BCH</v>
          </cell>
          <cell r="AB368" t="str">
            <v>450002354</v>
          </cell>
          <cell r="AC368" t="str">
            <v>PO#</v>
          </cell>
          <cell r="AD368" t="str">
            <v>4500128455</v>
          </cell>
          <cell r="AE368" t="str">
            <v>S/R</v>
          </cell>
          <cell r="AF368" t="str">
            <v>337</v>
          </cell>
          <cell r="AI368" t="str">
            <v>PYN</v>
          </cell>
          <cell r="AJ368" t="str">
            <v>ZANBAR SOLUTIONS INC</v>
          </cell>
          <cell r="AK368" t="str">
            <v>VND</v>
          </cell>
          <cell r="AL368" t="str">
            <v>651158083</v>
          </cell>
          <cell r="AM368" t="str">
            <v>FAC</v>
          </cell>
          <cell r="AN368" t="str">
            <v>000</v>
          </cell>
          <cell r="AQ368" t="str">
            <v>NVD</v>
          </cell>
          <cell r="AR368" t="str">
            <v>2002-12-</v>
          </cell>
          <cell r="AU368" t="str">
            <v>INVOICE# 57100-22   ZANBAR SOLUTIONS INC5000003636</v>
          </cell>
          <cell r="AV368" t="str">
            <v>WF-BATCH</v>
          </cell>
          <cell r="AW368" t="str">
            <v>000</v>
          </cell>
          <cell r="AX368" t="str">
            <v>00</v>
          </cell>
          <cell r="AY368" t="str">
            <v>0</v>
          </cell>
          <cell r="AZ368" t="str">
            <v>FPL Fibernet</v>
          </cell>
        </row>
        <row r="369">
          <cell r="A369" t="str">
            <v>107100</v>
          </cell>
          <cell r="B369" t="str">
            <v>0350</v>
          </cell>
          <cell r="C369" t="str">
            <v>06068</v>
          </cell>
          <cell r="D369" t="str">
            <v>0OTHER</v>
          </cell>
          <cell r="E369" t="str">
            <v>350000</v>
          </cell>
          <cell r="F369" t="str">
            <v>0773</v>
          </cell>
          <cell r="G369" t="str">
            <v>51450</v>
          </cell>
          <cell r="H369" t="str">
            <v>A</v>
          </cell>
          <cell r="I369" t="str">
            <v>00000041</v>
          </cell>
          <cell r="J369">
            <v>64</v>
          </cell>
          <cell r="K369">
            <v>350</v>
          </cell>
          <cell r="L369">
            <v>6157</v>
          </cell>
          <cell r="M369">
            <v>0</v>
          </cell>
          <cell r="N369">
            <v>0</v>
          </cell>
          <cell r="O369">
            <v>0</v>
          </cell>
          <cell r="P369">
            <v>0</v>
          </cell>
          <cell r="Q369" t="str">
            <v>0773</v>
          </cell>
          <cell r="R369" t="str">
            <v>51450</v>
          </cell>
          <cell r="S369" t="str">
            <v>200212</v>
          </cell>
          <cell r="T369" t="str">
            <v>SA01</v>
          </cell>
          <cell r="U369">
            <v>4860</v>
          </cell>
          <cell r="W369">
            <v>0</v>
          </cell>
          <cell r="Y369">
            <v>0</v>
          </cell>
          <cell r="Z369">
            <v>1</v>
          </cell>
          <cell r="AA369" t="str">
            <v>BCH</v>
          </cell>
          <cell r="AB369" t="str">
            <v>450002354</v>
          </cell>
          <cell r="AC369" t="str">
            <v>PO#</v>
          </cell>
          <cell r="AD369" t="str">
            <v>4500128455</v>
          </cell>
          <cell r="AE369" t="str">
            <v>S/R</v>
          </cell>
          <cell r="AF369" t="str">
            <v>337</v>
          </cell>
          <cell r="AI369" t="str">
            <v>PYN</v>
          </cell>
          <cell r="AJ369" t="str">
            <v>ZANBAR SOLUTIONS INC</v>
          </cell>
          <cell r="AK369" t="str">
            <v>VND</v>
          </cell>
          <cell r="AL369" t="str">
            <v>651158083</v>
          </cell>
          <cell r="AM369" t="str">
            <v>FAC</v>
          </cell>
          <cell r="AN369" t="str">
            <v>000</v>
          </cell>
          <cell r="AQ369" t="str">
            <v>NVD</v>
          </cell>
          <cell r="AR369" t="str">
            <v>2002-12-</v>
          </cell>
          <cell r="AU369" t="str">
            <v>INVOICE# 57100-25   ZANBAR SOLUTIONS INC5000003633</v>
          </cell>
          <cell r="AV369" t="str">
            <v>WF-BATCH</v>
          </cell>
          <cell r="AW369" t="str">
            <v>000</v>
          </cell>
          <cell r="AX369" t="str">
            <v>00</v>
          </cell>
          <cell r="AY369" t="str">
            <v>0</v>
          </cell>
          <cell r="AZ369" t="str">
            <v>FPL Fibernet</v>
          </cell>
        </row>
        <row r="370">
          <cell r="A370" t="str">
            <v>107100</v>
          </cell>
          <cell r="B370" t="str">
            <v>0350</v>
          </cell>
          <cell r="C370" t="str">
            <v>06068</v>
          </cell>
          <cell r="D370" t="str">
            <v>0OTHER</v>
          </cell>
          <cell r="E370" t="str">
            <v>350000</v>
          </cell>
          <cell r="F370" t="str">
            <v>0773</v>
          </cell>
          <cell r="G370" t="str">
            <v>51450</v>
          </cell>
          <cell r="H370" t="str">
            <v>A</v>
          </cell>
          <cell r="I370" t="str">
            <v>00000041</v>
          </cell>
          <cell r="J370">
            <v>64</v>
          </cell>
          <cell r="K370">
            <v>350</v>
          </cell>
          <cell r="L370">
            <v>6157</v>
          </cell>
          <cell r="M370">
            <v>0</v>
          </cell>
          <cell r="N370">
            <v>0</v>
          </cell>
          <cell r="O370">
            <v>0</v>
          </cell>
          <cell r="P370">
            <v>0</v>
          </cell>
          <cell r="Q370" t="str">
            <v>0773</v>
          </cell>
          <cell r="R370" t="str">
            <v>51450</v>
          </cell>
          <cell r="S370" t="str">
            <v>200212</v>
          </cell>
          <cell r="T370" t="str">
            <v>SA01</v>
          </cell>
          <cell r="U370">
            <v>5281.2</v>
          </cell>
          <cell r="W370">
            <v>0</v>
          </cell>
          <cell r="Y370">
            <v>0</v>
          </cell>
          <cell r="Z370">
            <v>1</v>
          </cell>
          <cell r="AA370" t="str">
            <v>BCH</v>
          </cell>
          <cell r="AB370" t="str">
            <v>450002354</v>
          </cell>
          <cell r="AC370" t="str">
            <v>PO#</v>
          </cell>
          <cell r="AD370" t="str">
            <v>4500128455</v>
          </cell>
          <cell r="AE370" t="str">
            <v>S/R</v>
          </cell>
          <cell r="AF370" t="str">
            <v>337</v>
          </cell>
          <cell r="AI370" t="str">
            <v>PYN</v>
          </cell>
          <cell r="AJ370" t="str">
            <v>ZANBAR SOLUTIONS INC</v>
          </cell>
          <cell r="AK370" t="str">
            <v>VND</v>
          </cell>
          <cell r="AL370" t="str">
            <v>651158083</v>
          </cell>
          <cell r="AM370" t="str">
            <v>FAC</v>
          </cell>
          <cell r="AN370" t="str">
            <v>000</v>
          </cell>
          <cell r="AQ370" t="str">
            <v>NVD</v>
          </cell>
          <cell r="AR370" t="str">
            <v>2002-12-</v>
          </cell>
          <cell r="AU370" t="str">
            <v>INVOICE# 57100-21   ZANBAR SOLUTIONS INC5000003631</v>
          </cell>
          <cell r="AV370" t="str">
            <v>WF-BATCH</v>
          </cell>
          <cell r="AW370" t="str">
            <v>000</v>
          </cell>
          <cell r="AX370" t="str">
            <v>00</v>
          </cell>
          <cell r="AY370" t="str">
            <v>0</v>
          </cell>
          <cell r="AZ370" t="str">
            <v>FPL Fibernet</v>
          </cell>
        </row>
        <row r="371">
          <cell r="A371" t="str">
            <v>107100</v>
          </cell>
          <cell r="B371" t="str">
            <v>0350</v>
          </cell>
          <cell r="C371" t="str">
            <v>06068</v>
          </cell>
          <cell r="D371" t="str">
            <v>0OTHER</v>
          </cell>
          <cell r="E371" t="str">
            <v>350000</v>
          </cell>
          <cell r="F371" t="str">
            <v>0773</v>
          </cell>
          <cell r="G371" t="str">
            <v>51450</v>
          </cell>
          <cell r="H371" t="str">
            <v>A</v>
          </cell>
          <cell r="I371" t="str">
            <v>00000041</v>
          </cell>
          <cell r="J371">
            <v>64</v>
          </cell>
          <cell r="K371">
            <v>350</v>
          </cell>
          <cell r="L371">
            <v>6157</v>
          </cell>
          <cell r="M371">
            <v>0</v>
          </cell>
          <cell r="N371">
            <v>0</v>
          </cell>
          <cell r="O371">
            <v>0</v>
          </cell>
          <cell r="P371">
            <v>0</v>
          </cell>
          <cell r="Q371" t="str">
            <v>0773</v>
          </cell>
          <cell r="R371" t="str">
            <v>51450</v>
          </cell>
          <cell r="S371" t="str">
            <v>200212</v>
          </cell>
          <cell r="T371" t="str">
            <v>SA01</v>
          </cell>
          <cell r="U371">
            <v>5319</v>
          </cell>
          <cell r="W371">
            <v>0</v>
          </cell>
          <cell r="Y371">
            <v>0</v>
          </cell>
          <cell r="Z371">
            <v>1</v>
          </cell>
          <cell r="AA371" t="str">
            <v>BCH</v>
          </cell>
          <cell r="AB371" t="str">
            <v>450002354</v>
          </cell>
          <cell r="AC371" t="str">
            <v>PO#</v>
          </cell>
          <cell r="AD371" t="str">
            <v>4500128455</v>
          </cell>
          <cell r="AE371" t="str">
            <v>S/R</v>
          </cell>
          <cell r="AF371" t="str">
            <v>337</v>
          </cell>
          <cell r="AI371" t="str">
            <v>PYN</v>
          </cell>
          <cell r="AJ371" t="str">
            <v>ZANBAR SOLUTIONS INC</v>
          </cell>
          <cell r="AK371" t="str">
            <v>VND</v>
          </cell>
          <cell r="AL371" t="str">
            <v>651158083</v>
          </cell>
          <cell r="AM371" t="str">
            <v>FAC</v>
          </cell>
          <cell r="AN371" t="str">
            <v>000</v>
          </cell>
          <cell r="AQ371" t="str">
            <v>NVD</v>
          </cell>
          <cell r="AR371" t="str">
            <v>2002-12-</v>
          </cell>
          <cell r="AU371" t="str">
            <v>INVOICE# 57100-26   ZANBAR SOLUTIONS INC5000003634</v>
          </cell>
          <cell r="AV371" t="str">
            <v>WF-BATCH</v>
          </cell>
          <cell r="AW371" t="str">
            <v>000</v>
          </cell>
          <cell r="AX371" t="str">
            <v>00</v>
          </cell>
          <cell r="AY371" t="str">
            <v>0</v>
          </cell>
          <cell r="AZ371" t="str">
            <v>FPL Fibernet</v>
          </cell>
        </row>
        <row r="372">
          <cell r="A372" t="str">
            <v>107100</v>
          </cell>
          <cell r="B372" t="str">
            <v>0350</v>
          </cell>
          <cell r="C372" t="str">
            <v>06068</v>
          </cell>
          <cell r="D372" t="str">
            <v>0OTHER</v>
          </cell>
          <cell r="E372" t="str">
            <v>350000</v>
          </cell>
          <cell r="F372" t="str">
            <v>0773</v>
          </cell>
          <cell r="G372" t="str">
            <v>51450</v>
          </cell>
          <cell r="H372" t="str">
            <v>A</v>
          </cell>
          <cell r="I372" t="str">
            <v>00000041</v>
          </cell>
          <cell r="J372">
            <v>64</v>
          </cell>
          <cell r="K372">
            <v>350</v>
          </cell>
          <cell r="L372">
            <v>6157</v>
          </cell>
          <cell r="M372">
            <v>0</v>
          </cell>
          <cell r="N372">
            <v>0</v>
          </cell>
          <cell r="O372">
            <v>0</v>
          </cell>
          <cell r="P372">
            <v>0</v>
          </cell>
          <cell r="Q372" t="str">
            <v>0773</v>
          </cell>
          <cell r="R372" t="str">
            <v>51450</v>
          </cell>
          <cell r="S372" t="str">
            <v>200212</v>
          </cell>
          <cell r="T372" t="str">
            <v>SA01</v>
          </cell>
          <cell r="U372">
            <v>8737.5</v>
          </cell>
          <cell r="W372">
            <v>0</v>
          </cell>
          <cell r="Y372">
            <v>0</v>
          </cell>
          <cell r="Z372">
            <v>1</v>
          </cell>
          <cell r="AA372" t="str">
            <v>BCH</v>
          </cell>
          <cell r="AB372" t="str">
            <v>450002354</v>
          </cell>
          <cell r="AC372" t="str">
            <v>PO#</v>
          </cell>
          <cell r="AD372" t="str">
            <v>4500109387</v>
          </cell>
          <cell r="AE372" t="str">
            <v>S/R</v>
          </cell>
          <cell r="AF372" t="str">
            <v>337</v>
          </cell>
          <cell r="AI372" t="str">
            <v>PYN</v>
          </cell>
          <cell r="AJ372" t="str">
            <v>COMPUTER SYSTEMS &amp; SERVIC</v>
          </cell>
          <cell r="AK372" t="str">
            <v>VND</v>
          </cell>
          <cell r="AL372" t="str">
            <v>592038261</v>
          </cell>
          <cell r="AM372" t="str">
            <v>FAC</v>
          </cell>
          <cell r="AN372" t="str">
            <v>000</v>
          </cell>
          <cell r="AQ372" t="str">
            <v>NVD</v>
          </cell>
          <cell r="AR372" t="str">
            <v>2002-12-</v>
          </cell>
          <cell r="AU372" t="str">
            <v>INVOICE# 596        COMPUTER SYSTEMS &amp; S5000003632</v>
          </cell>
          <cell r="AV372" t="str">
            <v>WF-BATCH</v>
          </cell>
          <cell r="AW372" t="str">
            <v>000</v>
          </cell>
          <cell r="AX372" t="str">
            <v>00</v>
          </cell>
          <cell r="AY372" t="str">
            <v>0</v>
          </cell>
          <cell r="AZ372" t="str">
            <v>FPL Fibernet</v>
          </cell>
        </row>
        <row r="373">
          <cell r="A373" t="str">
            <v>107100</v>
          </cell>
          <cell r="B373" t="str">
            <v>0350</v>
          </cell>
          <cell r="C373" t="str">
            <v>06068</v>
          </cell>
          <cell r="D373" t="str">
            <v>0OTHER</v>
          </cell>
          <cell r="E373" t="str">
            <v>350000</v>
          </cell>
          <cell r="F373" t="str">
            <v>0773</v>
          </cell>
          <cell r="G373" t="str">
            <v>51450</v>
          </cell>
          <cell r="H373" t="str">
            <v>A</v>
          </cell>
          <cell r="I373" t="str">
            <v>00000041</v>
          </cell>
          <cell r="J373">
            <v>64</v>
          </cell>
          <cell r="K373">
            <v>350</v>
          </cell>
          <cell r="L373">
            <v>6157</v>
          </cell>
          <cell r="M373">
            <v>0</v>
          </cell>
          <cell r="N373">
            <v>0</v>
          </cell>
          <cell r="O373">
            <v>0</v>
          </cell>
          <cell r="P373">
            <v>0</v>
          </cell>
          <cell r="Q373" t="str">
            <v>0773</v>
          </cell>
          <cell r="R373" t="str">
            <v>51450</v>
          </cell>
          <cell r="S373" t="str">
            <v>200212</v>
          </cell>
          <cell r="T373" t="str">
            <v>SA01</v>
          </cell>
          <cell r="U373">
            <v>10351.799999999999</v>
          </cell>
          <cell r="W373">
            <v>0</v>
          </cell>
          <cell r="Y373">
            <v>0</v>
          </cell>
          <cell r="Z373">
            <v>1</v>
          </cell>
          <cell r="AA373" t="str">
            <v>BCH</v>
          </cell>
          <cell r="AB373" t="str">
            <v>450002350</v>
          </cell>
          <cell r="AC373" t="str">
            <v>PO#</v>
          </cell>
          <cell r="AD373" t="str">
            <v>4500128455</v>
          </cell>
          <cell r="AE373" t="str">
            <v>S/R</v>
          </cell>
          <cell r="AF373" t="str">
            <v>337</v>
          </cell>
          <cell r="AI373" t="str">
            <v>PYN</v>
          </cell>
          <cell r="AJ373" t="str">
            <v>ZANBAR SOLUTIONS INC</v>
          </cell>
          <cell r="AK373" t="str">
            <v>VND</v>
          </cell>
          <cell r="AL373" t="str">
            <v>651158083</v>
          </cell>
          <cell r="AM373" t="str">
            <v>FAC</v>
          </cell>
          <cell r="AN373" t="str">
            <v>000</v>
          </cell>
          <cell r="AQ373" t="str">
            <v>NVD</v>
          </cell>
          <cell r="AR373" t="str">
            <v>2002-12-</v>
          </cell>
          <cell r="AU373" t="str">
            <v>INVOICE# 57100-28   ZANBAR SOLUTIONS INC5000003575</v>
          </cell>
          <cell r="AV373" t="str">
            <v>WF-BATCH</v>
          </cell>
          <cell r="AW373" t="str">
            <v>000</v>
          </cell>
          <cell r="AX373" t="str">
            <v>00</v>
          </cell>
          <cell r="AY373" t="str">
            <v>0</v>
          </cell>
          <cell r="AZ373" t="str">
            <v>FPL Fibernet</v>
          </cell>
        </row>
        <row r="374">
          <cell r="A374" t="str">
            <v>107100</v>
          </cell>
          <cell r="B374" t="str">
            <v>0350</v>
          </cell>
          <cell r="C374" t="str">
            <v>06068</v>
          </cell>
          <cell r="D374" t="str">
            <v>0OTHER</v>
          </cell>
          <cell r="E374" t="str">
            <v>350000</v>
          </cell>
          <cell r="F374" t="str">
            <v>0773</v>
          </cell>
          <cell r="G374" t="str">
            <v>51450</v>
          </cell>
          <cell r="H374" t="str">
            <v>A</v>
          </cell>
          <cell r="I374" t="str">
            <v>00000041</v>
          </cell>
          <cell r="J374">
            <v>64</v>
          </cell>
          <cell r="K374">
            <v>350</v>
          </cell>
          <cell r="L374">
            <v>6157</v>
          </cell>
          <cell r="M374">
            <v>0</v>
          </cell>
          <cell r="N374">
            <v>0</v>
          </cell>
          <cell r="O374">
            <v>0</v>
          </cell>
          <cell r="P374">
            <v>0</v>
          </cell>
          <cell r="Q374" t="str">
            <v>0773</v>
          </cell>
          <cell r="R374" t="str">
            <v>51450</v>
          </cell>
          <cell r="S374" t="str">
            <v>200212</v>
          </cell>
          <cell r="T374" t="str">
            <v>SA01</v>
          </cell>
          <cell r="U374">
            <v>16783.2</v>
          </cell>
          <cell r="W374">
            <v>0</v>
          </cell>
          <cell r="Y374">
            <v>0</v>
          </cell>
          <cell r="Z374">
            <v>1</v>
          </cell>
          <cell r="AA374" t="str">
            <v>BCH</v>
          </cell>
          <cell r="AB374" t="str">
            <v>450002354</v>
          </cell>
          <cell r="AC374" t="str">
            <v>PO#</v>
          </cell>
          <cell r="AD374" t="str">
            <v>4500128455</v>
          </cell>
          <cell r="AE374" t="str">
            <v>S/R</v>
          </cell>
          <cell r="AF374" t="str">
            <v>337</v>
          </cell>
          <cell r="AI374" t="str">
            <v>PYN</v>
          </cell>
          <cell r="AJ374" t="str">
            <v>ZANBAR SOLUTIONS INC</v>
          </cell>
          <cell r="AK374" t="str">
            <v>VND</v>
          </cell>
          <cell r="AL374" t="str">
            <v>651158083</v>
          </cell>
          <cell r="AM374" t="str">
            <v>FAC</v>
          </cell>
          <cell r="AN374" t="str">
            <v>000</v>
          </cell>
          <cell r="AQ374" t="str">
            <v>NVD</v>
          </cell>
          <cell r="AR374" t="str">
            <v>2002-12-</v>
          </cell>
          <cell r="AU374" t="str">
            <v>INVOICE# 57100-33   ZANBAR SOLUTIONS INC5000003638</v>
          </cell>
          <cell r="AV374" t="str">
            <v>WF-BATCH</v>
          </cell>
          <cell r="AW374" t="str">
            <v>000</v>
          </cell>
          <cell r="AX374" t="str">
            <v>00</v>
          </cell>
          <cell r="AY374" t="str">
            <v>0</v>
          </cell>
          <cell r="AZ374" t="str">
            <v>FPL Fibernet</v>
          </cell>
        </row>
        <row r="375">
          <cell r="A375" t="str">
            <v>107100</v>
          </cell>
          <cell r="B375" t="str">
            <v>0350</v>
          </cell>
          <cell r="C375" t="str">
            <v>06068</v>
          </cell>
          <cell r="D375" t="str">
            <v>0OTHER</v>
          </cell>
          <cell r="E375" t="str">
            <v>350000</v>
          </cell>
          <cell r="F375" t="str">
            <v>0773</v>
          </cell>
          <cell r="G375" t="str">
            <v>51450</v>
          </cell>
          <cell r="H375" t="str">
            <v>A</v>
          </cell>
          <cell r="I375" t="str">
            <v>00000041</v>
          </cell>
          <cell r="J375">
            <v>64</v>
          </cell>
          <cell r="K375">
            <v>350</v>
          </cell>
          <cell r="L375">
            <v>6157</v>
          </cell>
          <cell r="M375">
            <v>0</v>
          </cell>
          <cell r="N375">
            <v>0</v>
          </cell>
          <cell r="O375">
            <v>0</v>
          </cell>
          <cell r="P375">
            <v>0</v>
          </cell>
          <cell r="Q375" t="str">
            <v>0773</v>
          </cell>
          <cell r="R375" t="str">
            <v>51450</v>
          </cell>
          <cell r="S375" t="str">
            <v>200212</v>
          </cell>
          <cell r="T375" t="str">
            <v>SA01</v>
          </cell>
          <cell r="U375">
            <v>90000</v>
          </cell>
          <cell r="W375">
            <v>0</v>
          </cell>
          <cell r="Y375">
            <v>0</v>
          </cell>
          <cell r="Z375">
            <v>1</v>
          </cell>
          <cell r="AA375" t="str">
            <v>BCH</v>
          </cell>
          <cell r="AB375" t="str">
            <v>450002354</v>
          </cell>
          <cell r="AC375" t="str">
            <v>PO#</v>
          </cell>
          <cell r="AD375" t="str">
            <v>4500067837</v>
          </cell>
          <cell r="AE375" t="str">
            <v>S/R</v>
          </cell>
          <cell r="AF375" t="str">
            <v>337</v>
          </cell>
          <cell r="AI375" t="str">
            <v>PYN</v>
          </cell>
          <cell r="AJ375" t="str">
            <v>SSIT NORTH AMERICA INC</v>
          </cell>
          <cell r="AK375" t="str">
            <v>VND</v>
          </cell>
          <cell r="AL375" t="str">
            <v>412006962</v>
          </cell>
          <cell r="AM375" t="str">
            <v>FAC</v>
          </cell>
          <cell r="AN375" t="str">
            <v>000</v>
          </cell>
          <cell r="AQ375" t="str">
            <v>NVD</v>
          </cell>
          <cell r="AR375" t="str">
            <v>2002-12-</v>
          </cell>
          <cell r="AU375" t="str">
            <v>SALES0000000000126  SSIT NORTH AMERICA I5000003639</v>
          </cell>
          <cell r="AV375" t="str">
            <v>WF-BATCH</v>
          </cell>
          <cell r="AW375" t="str">
            <v>000</v>
          </cell>
          <cell r="AX375" t="str">
            <v>00</v>
          </cell>
          <cell r="AY375" t="str">
            <v>0</v>
          </cell>
          <cell r="AZ375" t="str">
            <v>FPL Fibernet</v>
          </cell>
        </row>
        <row r="376">
          <cell r="A376" t="str">
            <v>107100</v>
          </cell>
          <cell r="B376" t="str">
            <v>0350</v>
          </cell>
          <cell r="C376" t="str">
            <v>06068</v>
          </cell>
          <cell r="D376" t="str">
            <v>0OTHER</v>
          </cell>
          <cell r="E376" t="str">
            <v>350000</v>
          </cell>
          <cell r="F376" t="str">
            <v>0790</v>
          </cell>
          <cell r="G376" t="str">
            <v>65000</v>
          </cell>
          <cell r="H376" t="str">
            <v>A</v>
          </cell>
          <cell r="I376" t="str">
            <v>00000041</v>
          </cell>
          <cell r="J376">
            <v>64</v>
          </cell>
          <cell r="K376">
            <v>350</v>
          </cell>
          <cell r="L376">
            <v>6157</v>
          </cell>
          <cell r="M376">
            <v>0</v>
          </cell>
          <cell r="N376">
            <v>0</v>
          </cell>
          <cell r="O376">
            <v>0</v>
          </cell>
          <cell r="P376">
            <v>0</v>
          </cell>
          <cell r="Q376" t="str">
            <v>0790</v>
          </cell>
          <cell r="R376" t="str">
            <v>65000</v>
          </cell>
          <cell r="S376" t="str">
            <v>200212</v>
          </cell>
          <cell r="T376" t="str">
            <v>CA01</v>
          </cell>
          <cell r="U376">
            <v>420000</v>
          </cell>
          <cell r="V376" t="str">
            <v>LDB</v>
          </cell>
          <cell r="W376">
            <v>0</v>
          </cell>
          <cell r="Y376">
            <v>0</v>
          </cell>
          <cell r="Z376">
            <v>0</v>
          </cell>
          <cell r="AA376" t="str">
            <v>BCH</v>
          </cell>
          <cell r="AB376" t="str">
            <v>0016</v>
          </cell>
          <cell r="AC376" t="str">
            <v>WKS</v>
          </cell>
          <cell r="AE376" t="str">
            <v>JV#</v>
          </cell>
          <cell r="AF376" t="str">
            <v>1232</v>
          </cell>
          <cell r="AG376" t="str">
            <v>FRN</v>
          </cell>
          <cell r="AH376" t="str">
            <v>6157</v>
          </cell>
          <cell r="AI376" t="str">
            <v>RP#</v>
          </cell>
          <cell r="AJ376" t="str">
            <v>000</v>
          </cell>
          <cell r="AK376" t="str">
            <v>CTL</v>
          </cell>
          <cell r="AM376" t="str">
            <v>RF#</v>
          </cell>
          <cell r="AU376" t="str">
            <v>ACCRUAL OF DEC 02 CAPITAL</v>
          </cell>
          <cell r="AZ376" t="str">
            <v>FPL Fibernet</v>
          </cell>
        </row>
        <row r="377">
          <cell r="A377" t="str">
            <v>107100</v>
          </cell>
          <cell r="B377" t="str">
            <v>0350</v>
          </cell>
          <cell r="C377" t="str">
            <v>06068</v>
          </cell>
          <cell r="D377" t="str">
            <v>0OTHER</v>
          </cell>
          <cell r="E377" t="str">
            <v>350000</v>
          </cell>
          <cell r="F377" t="str">
            <v>0790</v>
          </cell>
          <cell r="G377" t="str">
            <v>65000</v>
          </cell>
          <cell r="H377" t="str">
            <v>A</v>
          </cell>
          <cell r="I377" t="str">
            <v>00000041</v>
          </cell>
          <cell r="J377">
            <v>64</v>
          </cell>
          <cell r="K377">
            <v>350</v>
          </cell>
          <cell r="L377">
            <v>6157</v>
          </cell>
          <cell r="M377">
            <v>0</v>
          </cell>
          <cell r="N377">
            <v>0</v>
          </cell>
          <cell r="O377">
            <v>0</v>
          </cell>
          <cell r="P377">
            <v>0</v>
          </cell>
          <cell r="Q377" t="str">
            <v>0790</v>
          </cell>
          <cell r="R377" t="str">
            <v>65000</v>
          </cell>
          <cell r="S377" t="str">
            <v>200212</v>
          </cell>
          <cell r="T377" t="str">
            <v>CA01</v>
          </cell>
          <cell r="U377">
            <v>420000</v>
          </cell>
          <cell r="V377" t="str">
            <v>LDB</v>
          </cell>
          <cell r="W377">
            <v>0</v>
          </cell>
          <cell r="Y377">
            <v>0</v>
          </cell>
          <cell r="Z377">
            <v>0</v>
          </cell>
          <cell r="AA377" t="str">
            <v>BCH</v>
          </cell>
          <cell r="AB377" t="str">
            <v>0020</v>
          </cell>
          <cell r="AC377" t="str">
            <v>WKS</v>
          </cell>
          <cell r="AE377" t="str">
            <v>JV#</v>
          </cell>
          <cell r="AF377" t="str">
            <v>1232</v>
          </cell>
          <cell r="AG377" t="str">
            <v>FRN</v>
          </cell>
          <cell r="AH377" t="str">
            <v>6157</v>
          </cell>
          <cell r="AI377" t="str">
            <v>RP#</v>
          </cell>
          <cell r="AJ377" t="str">
            <v>000</v>
          </cell>
          <cell r="AK377" t="str">
            <v>CTL</v>
          </cell>
          <cell r="AM377" t="str">
            <v>RF#</v>
          </cell>
          <cell r="AU377" t="str">
            <v>ACCRUAL OF DEC 02 CAPITAL</v>
          </cell>
          <cell r="AZ377" t="str">
            <v>FPL Fibernet</v>
          </cell>
        </row>
        <row r="378">
          <cell r="A378" t="str">
            <v>107100</v>
          </cell>
          <cell r="B378" t="str">
            <v>0350</v>
          </cell>
          <cell r="C378" t="str">
            <v>06068</v>
          </cell>
          <cell r="D378" t="str">
            <v>0OTHER</v>
          </cell>
          <cell r="E378" t="str">
            <v>350000</v>
          </cell>
          <cell r="F378" t="str">
            <v>0790</v>
          </cell>
          <cell r="G378" t="str">
            <v>65000</v>
          </cell>
          <cell r="H378" t="str">
            <v>A</v>
          </cell>
          <cell r="I378" t="str">
            <v>00000041</v>
          </cell>
          <cell r="J378">
            <v>64</v>
          </cell>
          <cell r="K378">
            <v>350</v>
          </cell>
          <cell r="L378">
            <v>6157</v>
          </cell>
          <cell r="M378">
            <v>0</v>
          </cell>
          <cell r="N378">
            <v>0</v>
          </cell>
          <cell r="O378">
            <v>0</v>
          </cell>
          <cell r="P378">
            <v>0</v>
          </cell>
          <cell r="Q378" t="str">
            <v>0790</v>
          </cell>
          <cell r="R378" t="str">
            <v>65000</v>
          </cell>
          <cell r="S378" t="str">
            <v>200212</v>
          </cell>
          <cell r="T378" t="str">
            <v>CA01</v>
          </cell>
          <cell r="U378">
            <v>-297406</v>
          </cell>
          <cell r="V378" t="str">
            <v>LDB</v>
          </cell>
          <cell r="W378">
            <v>0</v>
          </cell>
          <cell r="Y378">
            <v>0</v>
          </cell>
          <cell r="Z378">
            <v>0</v>
          </cell>
          <cell r="AA378" t="str">
            <v>BCH</v>
          </cell>
          <cell r="AB378" t="str">
            <v>0003</v>
          </cell>
          <cell r="AC378" t="str">
            <v>WKS</v>
          </cell>
          <cell r="AE378" t="str">
            <v>JV#</v>
          </cell>
          <cell r="AF378" t="str">
            <v>1232</v>
          </cell>
          <cell r="AG378" t="str">
            <v>FRN</v>
          </cell>
          <cell r="AH378" t="str">
            <v>6157</v>
          </cell>
          <cell r="AI378" t="str">
            <v>RP#</v>
          </cell>
          <cell r="AJ378" t="str">
            <v>000</v>
          </cell>
          <cell r="AK378" t="str">
            <v>CTL</v>
          </cell>
          <cell r="AM378" t="str">
            <v>RF#</v>
          </cell>
          <cell r="AU378" t="str">
            <v>AC-REV ACCRUAL OF OCT 02 CAPITA</v>
          </cell>
          <cell r="AZ378" t="str">
            <v>FPL Fibernet</v>
          </cell>
        </row>
        <row r="379">
          <cell r="A379" t="str">
            <v>107100</v>
          </cell>
          <cell r="B379" t="str">
            <v>0350</v>
          </cell>
          <cell r="C379" t="str">
            <v>06068</v>
          </cell>
          <cell r="D379" t="str">
            <v>0OTHER</v>
          </cell>
          <cell r="E379" t="str">
            <v>350000</v>
          </cell>
          <cell r="F379" t="str">
            <v>0790</v>
          </cell>
          <cell r="G379" t="str">
            <v>65000</v>
          </cell>
          <cell r="H379" t="str">
            <v>A</v>
          </cell>
          <cell r="I379" t="str">
            <v>00000041</v>
          </cell>
          <cell r="J379">
            <v>64</v>
          </cell>
          <cell r="K379">
            <v>350</v>
          </cell>
          <cell r="L379">
            <v>6157</v>
          </cell>
          <cell r="M379">
            <v>0</v>
          </cell>
          <cell r="N379">
            <v>0</v>
          </cell>
          <cell r="O379">
            <v>0</v>
          </cell>
          <cell r="P379">
            <v>0</v>
          </cell>
          <cell r="Q379" t="str">
            <v>0790</v>
          </cell>
          <cell r="R379" t="str">
            <v>65000</v>
          </cell>
          <cell r="S379" t="str">
            <v>200212</v>
          </cell>
          <cell r="T379" t="str">
            <v>CA01</v>
          </cell>
          <cell r="U379">
            <v>-420000</v>
          </cell>
          <cell r="V379" t="str">
            <v>LDB</v>
          </cell>
          <cell r="W379">
            <v>0</v>
          </cell>
          <cell r="Y379">
            <v>0</v>
          </cell>
          <cell r="Z379">
            <v>0</v>
          </cell>
          <cell r="AA379" t="str">
            <v>BCH</v>
          </cell>
          <cell r="AB379" t="str">
            <v>0019</v>
          </cell>
          <cell r="AC379" t="str">
            <v>WKS</v>
          </cell>
          <cell r="AE379" t="str">
            <v>JV#</v>
          </cell>
          <cell r="AF379" t="str">
            <v>1232</v>
          </cell>
          <cell r="AG379" t="str">
            <v>FRN</v>
          </cell>
          <cell r="AH379" t="str">
            <v>6157</v>
          </cell>
          <cell r="AI379" t="str">
            <v>RP#</v>
          </cell>
          <cell r="AJ379" t="str">
            <v>000</v>
          </cell>
          <cell r="AK379" t="str">
            <v>CTL</v>
          </cell>
          <cell r="AM379" t="str">
            <v>RF#</v>
          </cell>
          <cell r="AU379" t="str">
            <v>ACCRUAL OF DEC 02 CAPITAL</v>
          </cell>
          <cell r="AZ379" t="str">
            <v>FPL Fibernet</v>
          </cell>
        </row>
        <row r="380">
          <cell r="A380" t="str">
            <v>107100</v>
          </cell>
          <cell r="B380" t="str">
            <v>0350</v>
          </cell>
          <cell r="C380" t="str">
            <v>06068</v>
          </cell>
          <cell r="D380" t="str">
            <v>0OTHER</v>
          </cell>
          <cell r="E380" t="str">
            <v>350000</v>
          </cell>
          <cell r="F380" t="str">
            <v>0806</v>
          </cell>
          <cell r="G380" t="str">
            <v>36000</v>
          </cell>
          <cell r="H380" t="str">
            <v>A</v>
          </cell>
          <cell r="I380" t="str">
            <v>00000041</v>
          </cell>
          <cell r="J380">
            <v>64</v>
          </cell>
          <cell r="K380">
            <v>350</v>
          </cell>
          <cell r="L380">
            <v>6157</v>
          </cell>
          <cell r="M380">
            <v>107</v>
          </cell>
          <cell r="N380">
            <v>10</v>
          </cell>
          <cell r="O380">
            <v>0</v>
          </cell>
          <cell r="P380">
            <v>107.1</v>
          </cell>
          <cell r="Q380" t="str">
            <v>0806</v>
          </cell>
          <cell r="R380" t="str">
            <v>36000</v>
          </cell>
          <cell r="S380" t="str">
            <v>200212</v>
          </cell>
          <cell r="T380" t="str">
            <v>PY42</v>
          </cell>
          <cell r="U380">
            <v>104.25</v>
          </cell>
          <cell r="V380" t="str">
            <v>LDB</v>
          </cell>
          <cell r="W380">
            <v>0</v>
          </cell>
          <cell r="X380" t="str">
            <v>SHR</v>
          </cell>
          <cell r="Y380">
            <v>4</v>
          </cell>
          <cell r="Z380">
            <v>4</v>
          </cell>
          <cell r="AA380" t="str">
            <v>PYP</v>
          </cell>
          <cell r="AB380" t="str">
            <v xml:space="preserve"> 0000001</v>
          </cell>
          <cell r="AC380" t="str">
            <v>PYL</v>
          </cell>
          <cell r="AD380" t="str">
            <v>004335</v>
          </cell>
          <cell r="AE380" t="str">
            <v>EMP</v>
          </cell>
          <cell r="AF380" t="str">
            <v>00468</v>
          </cell>
          <cell r="AG380" t="str">
            <v>JUL</v>
          </cell>
          <cell r="AH380" t="str">
            <v xml:space="preserve"> 000.00</v>
          </cell>
          <cell r="AI380" t="str">
            <v>BCH</v>
          </cell>
          <cell r="AJ380" t="str">
            <v>500</v>
          </cell>
          <cell r="AK380" t="str">
            <v>CLS</v>
          </cell>
          <cell r="AL380" t="str">
            <v>R452</v>
          </cell>
          <cell r="AM380" t="str">
            <v>DTA</v>
          </cell>
          <cell r="AN380" t="str">
            <v xml:space="preserve"> 00000000000.00</v>
          </cell>
          <cell r="AO380" t="str">
            <v>DTH</v>
          </cell>
          <cell r="AP380" t="str">
            <v xml:space="preserve"> 00000000000.00</v>
          </cell>
          <cell r="AV380" t="str">
            <v>000000000</v>
          </cell>
          <cell r="AW380" t="str">
            <v>000</v>
          </cell>
          <cell r="AX380" t="str">
            <v>00</v>
          </cell>
          <cell r="AY380" t="str">
            <v>0</v>
          </cell>
          <cell r="AZ380" t="str">
            <v>FPL Fibernet</v>
          </cell>
        </row>
        <row r="381">
          <cell r="A381" t="str">
            <v>107100</v>
          </cell>
          <cell r="B381" t="str">
            <v>0350</v>
          </cell>
          <cell r="C381" t="str">
            <v>06068</v>
          </cell>
          <cell r="D381" t="str">
            <v>0OTHER</v>
          </cell>
          <cell r="E381" t="str">
            <v>350000</v>
          </cell>
          <cell r="F381" t="str">
            <v>0806</v>
          </cell>
          <cell r="G381" t="str">
            <v>36000</v>
          </cell>
          <cell r="H381" t="str">
            <v>A</v>
          </cell>
          <cell r="I381" t="str">
            <v>00000041</v>
          </cell>
          <cell r="J381">
            <v>64</v>
          </cell>
          <cell r="K381">
            <v>350</v>
          </cell>
          <cell r="L381">
            <v>6157</v>
          </cell>
          <cell r="M381">
            <v>107</v>
          </cell>
          <cell r="N381">
            <v>10</v>
          </cell>
          <cell r="O381">
            <v>0</v>
          </cell>
          <cell r="P381">
            <v>107.1</v>
          </cell>
          <cell r="Q381" t="str">
            <v>0806</v>
          </cell>
          <cell r="R381" t="str">
            <v>36000</v>
          </cell>
          <cell r="S381" t="str">
            <v>200212</v>
          </cell>
          <cell r="T381" t="str">
            <v>PY42</v>
          </cell>
          <cell r="U381">
            <v>147.19</v>
          </cell>
          <cell r="V381" t="str">
            <v>LDB</v>
          </cell>
          <cell r="W381">
            <v>0</v>
          </cell>
          <cell r="X381" t="str">
            <v>SHR</v>
          </cell>
          <cell r="Y381">
            <v>5</v>
          </cell>
          <cell r="Z381">
            <v>5</v>
          </cell>
          <cell r="AA381" t="str">
            <v>PYP</v>
          </cell>
          <cell r="AB381" t="str">
            <v xml:space="preserve"> 0000026</v>
          </cell>
          <cell r="AC381" t="str">
            <v>PYL</v>
          </cell>
          <cell r="AD381" t="str">
            <v>004334</v>
          </cell>
          <cell r="AE381" t="str">
            <v>EMP</v>
          </cell>
          <cell r="AF381" t="str">
            <v>93018</v>
          </cell>
          <cell r="AG381" t="str">
            <v>JUL</v>
          </cell>
          <cell r="AH381" t="str">
            <v xml:space="preserve"> 000.00</v>
          </cell>
          <cell r="AI381" t="str">
            <v>BCH</v>
          </cell>
          <cell r="AJ381" t="str">
            <v>500</v>
          </cell>
          <cell r="AK381" t="str">
            <v>CLS</v>
          </cell>
          <cell r="AL381" t="str">
            <v>R450</v>
          </cell>
          <cell r="AM381" t="str">
            <v>DTA</v>
          </cell>
          <cell r="AN381" t="str">
            <v xml:space="preserve"> 00000000000.00</v>
          </cell>
          <cell r="AO381" t="str">
            <v>DTH</v>
          </cell>
          <cell r="AP381" t="str">
            <v xml:space="preserve"> 00000000000.00</v>
          </cell>
          <cell r="AV381" t="str">
            <v>000000000</v>
          </cell>
          <cell r="AW381" t="str">
            <v>000</v>
          </cell>
          <cell r="AX381" t="str">
            <v>00</v>
          </cell>
          <cell r="AY381" t="str">
            <v>0</v>
          </cell>
          <cell r="AZ381" t="str">
            <v>FPL Fibernet</v>
          </cell>
        </row>
        <row r="382">
          <cell r="A382" t="str">
            <v>107100</v>
          </cell>
          <cell r="B382" t="str">
            <v>0350</v>
          </cell>
          <cell r="C382" t="str">
            <v>06068</v>
          </cell>
          <cell r="D382" t="str">
            <v>0OTHER</v>
          </cell>
          <cell r="E382" t="str">
            <v>350000</v>
          </cell>
          <cell r="F382" t="str">
            <v>0806</v>
          </cell>
          <cell r="G382" t="str">
            <v>36000</v>
          </cell>
          <cell r="H382" t="str">
            <v>A</v>
          </cell>
          <cell r="I382" t="str">
            <v>00000041</v>
          </cell>
          <cell r="J382">
            <v>64</v>
          </cell>
          <cell r="K382">
            <v>350</v>
          </cell>
          <cell r="L382">
            <v>6157</v>
          </cell>
          <cell r="M382">
            <v>107</v>
          </cell>
          <cell r="N382">
            <v>10</v>
          </cell>
          <cell r="O382">
            <v>0</v>
          </cell>
          <cell r="P382">
            <v>107.1</v>
          </cell>
          <cell r="Q382" t="str">
            <v>0806</v>
          </cell>
          <cell r="R382" t="str">
            <v>36000</v>
          </cell>
          <cell r="S382" t="str">
            <v>200212</v>
          </cell>
          <cell r="T382" t="str">
            <v>PY42</v>
          </cell>
          <cell r="U382">
            <v>235.64</v>
          </cell>
          <cell r="V382" t="str">
            <v>LDB</v>
          </cell>
          <cell r="W382">
            <v>0</v>
          </cell>
          <cell r="X382" t="str">
            <v>SHR</v>
          </cell>
          <cell r="Y382">
            <v>7</v>
          </cell>
          <cell r="Z382">
            <v>7</v>
          </cell>
          <cell r="AA382" t="str">
            <v>PYP</v>
          </cell>
          <cell r="AB382" t="str">
            <v xml:space="preserve"> 0000001</v>
          </cell>
          <cell r="AC382" t="str">
            <v>PYL</v>
          </cell>
          <cell r="AD382" t="str">
            <v>004335</v>
          </cell>
          <cell r="AE382" t="str">
            <v>EMP</v>
          </cell>
          <cell r="AF382" t="str">
            <v>66955</v>
          </cell>
          <cell r="AG382" t="str">
            <v>JUL</v>
          </cell>
          <cell r="AH382" t="str">
            <v xml:space="preserve"> 000.00</v>
          </cell>
          <cell r="AI382" t="str">
            <v>BCH</v>
          </cell>
          <cell r="AJ382" t="str">
            <v>500</v>
          </cell>
          <cell r="AK382" t="str">
            <v>CLS</v>
          </cell>
          <cell r="AL382" t="str">
            <v>R450</v>
          </cell>
          <cell r="AM382" t="str">
            <v>DTA</v>
          </cell>
          <cell r="AN382" t="str">
            <v xml:space="preserve"> 00000000000.00</v>
          </cell>
          <cell r="AO382" t="str">
            <v>DTH</v>
          </cell>
          <cell r="AP382" t="str">
            <v xml:space="preserve"> 00000000000.00</v>
          </cell>
          <cell r="AV382" t="str">
            <v>000000000</v>
          </cell>
          <cell r="AW382" t="str">
            <v>000</v>
          </cell>
          <cell r="AX382" t="str">
            <v>00</v>
          </cell>
          <cell r="AY382" t="str">
            <v>0</v>
          </cell>
          <cell r="AZ382" t="str">
            <v>FPL Fibernet</v>
          </cell>
        </row>
        <row r="383">
          <cell r="A383" t="str">
            <v>107100</v>
          </cell>
          <cell r="B383" t="str">
            <v>0350</v>
          </cell>
          <cell r="C383" t="str">
            <v>06068</v>
          </cell>
          <cell r="D383" t="str">
            <v>0OTHER</v>
          </cell>
          <cell r="E383" t="str">
            <v>350000</v>
          </cell>
          <cell r="F383" t="str">
            <v>0841</v>
          </cell>
          <cell r="G383" t="str">
            <v>51450</v>
          </cell>
          <cell r="H383" t="str">
            <v>A</v>
          </cell>
          <cell r="I383" t="str">
            <v>00000041</v>
          </cell>
          <cell r="J383">
            <v>64</v>
          </cell>
          <cell r="K383">
            <v>350</v>
          </cell>
          <cell r="L383">
            <v>6157</v>
          </cell>
          <cell r="M383">
            <v>0</v>
          </cell>
          <cell r="N383">
            <v>0</v>
          </cell>
          <cell r="O383">
            <v>0</v>
          </cell>
          <cell r="P383">
            <v>0</v>
          </cell>
          <cell r="Q383" t="str">
            <v>0841</v>
          </cell>
          <cell r="R383" t="str">
            <v>51450</v>
          </cell>
          <cell r="S383" t="str">
            <v>200212</v>
          </cell>
          <cell r="T383" t="str">
            <v>SA01</v>
          </cell>
          <cell r="U383">
            <v>38.340000000000003</v>
          </cell>
          <cell r="W383">
            <v>0</v>
          </cell>
          <cell r="Y383">
            <v>0</v>
          </cell>
          <cell r="Z383">
            <v>1</v>
          </cell>
          <cell r="AA383" t="str">
            <v>BCH</v>
          </cell>
          <cell r="AB383" t="str">
            <v>450002336</v>
          </cell>
          <cell r="AC383" t="str">
            <v>PO#</v>
          </cell>
          <cell r="AD383" t="str">
            <v>3000025568</v>
          </cell>
          <cell r="AE383" t="str">
            <v>S/R</v>
          </cell>
          <cell r="AF383" t="str">
            <v>337</v>
          </cell>
          <cell r="AI383" t="str">
            <v>PYN</v>
          </cell>
          <cell r="AJ383" t="str">
            <v>COMPUCOM SYSTEMS INC</v>
          </cell>
          <cell r="AK383" t="str">
            <v>VND</v>
          </cell>
          <cell r="AL383" t="str">
            <v>382363156</v>
          </cell>
          <cell r="AM383" t="str">
            <v>FAC</v>
          </cell>
          <cell r="AN383" t="str">
            <v>000</v>
          </cell>
          <cell r="AQ383" t="str">
            <v>NVD</v>
          </cell>
          <cell r="AR383" t="str">
            <v>2002-12-</v>
          </cell>
          <cell r="AU383" t="str">
            <v>LVD SCSI CABLE SINGLCOMPUCOM SYSTEMS INC5000003448</v>
          </cell>
          <cell r="AV383" t="str">
            <v>EPROCOMM</v>
          </cell>
          <cell r="AW383" t="str">
            <v>000</v>
          </cell>
          <cell r="AX383" t="str">
            <v>00</v>
          </cell>
          <cell r="AY383" t="str">
            <v>0</v>
          </cell>
          <cell r="AZ383" t="str">
            <v>FPL Fibernet</v>
          </cell>
        </row>
        <row r="384">
          <cell r="A384" t="str">
            <v>107100</v>
          </cell>
          <cell r="B384" t="str">
            <v>0350</v>
          </cell>
          <cell r="C384" t="str">
            <v>06068</v>
          </cell>
          <cell r="D384" t="str">
            <v>0OTHER</v>
          </cell>
          <cell r="E384" t="str">
            <v>350000</v>
          </cell>
          <cell r="F384" t="str">
            <v>0841</v>
          </cell>
          <cell r="G384" t="str">
            <v>51450</v>
          </cell>
          <cell r="H384" t="str">
            <v>A</v>
          </cell>
          <cell r="I384" t="str">
            <v>00000041</v>
          </cell>
          <cell r="J384">
            <v>64</v>
          </cell>
          <cell r="K384">
            <v>350</v>
          </cell>
          <cell r="L384">
            <v>6157</v>
          </cell>
          <cell r="M384">
            <v>0</v>
          </cell>
          <cell r="N384">
            <v>0</v>
          </cell>
          <cell r="O384">
            <v>0</v>
          </cell>
          <cell r="P384">
            <v>0</v>
          </cell>
          <cell r="Q384" t="str">
            <v>0841</v>
          </cell>
          <cell r="R384" t="str">
            <v>51450</v>
          </cell>
          <cell r="S384" t="str">
            <v>200212</v>
          </cell>
          <cell r="T384" t="str">
            <v>SA01</v>
          </cell>
          <cell r="U384">
            <v>483.51</v>
          </cell>
          <cell r="W384">
            <v>0</v>
          </cell>
          <cell r="Y384">
            <v>0</v>
          </cell>
          <cell r="Z384">
            <v>1</v>
          </cell>
          <cell r="AA384" t="str">
            <v>BCH</v>
          </cell>
          <cell r="AB384" t="str">
            <v>450002336</v>
          </cell>
          <cell r="AC384" t="str">
            <v>PO#</v>
          </cell>
          <cell r="AD384" t="str">
            <v>3000025568</v>
          </cell>
          <cell r="AE384" t="str">
            <v>S/R</v>
          </cell>
          <cell r="AF384" t="str">
            <v>337</v>
          </cell>
          <cell r="AI384" t="str">
            <v>PYN</v>
          </cell>
          <cell r="AJ384" t="str">
            <v>COMPUCOM SYSTEMS INC</v>
          </cell>
          <cell r="AK384" t="str">
            <v>VND</v>
          </cell>
          <cell r="AL384" t="str">
            <v>382363156</v>
          </cell>
          <cell r="AM384" t="str">
            <v>FAC</v>
          </cell>
          <cell r="AN384" t="str">
            <v>000</v>
          </cell>
          <cell r="AQ384" t="str">
            <v>NVD</v>
          </cell>
          <cell r="AR384" t="str">
            <v>2002-12-</v>
          </cell>
          <cell r="AU384" t="str">
            <v>SERVERAID 5I CONTROLCOMPUCOM SYSTEMS INC5000003448</v>
          </cell>
          <cell r="AV384" t="str">
            <v>EPROCOMM</v>
          </cell>
          <cell r="AW384" t="str">
            <v>000</v>
          </cell>
          <cell r="AX384" t="str">
            <v>00</v>
          </cell>
          <cell r="AY384" t="str">
            <v>0</v>
          </cell>
          <cell r="AZ384" t="str">
            <v>FPL Fibernet</v>
          </cell>
        </row>
        <row r="385">
          <cell r="A385" t="str">
            <v>107100</v>
          </cell>
          <cell r="B385" t="str">
            <v>0350</v>
          </cell>
          <cell r="C385" t="str">
            <v>06068</v>
          </cell>
          <cell r="D385" t="str">
            <v>0OTHER</v>
          </cell>
          <cell r="E385" t="str">
            <v>350000</v>
          </cell>
          <cell r="F385" t="str">
            <v>0841</v>
          </cell>
          <cell r="G385" t="str">
            <v>51450</v>
          </cell>
          <cell r="H385" t="str">
            <v>A</v>
          </cell>
          <cell r="I385" t="str">
            <v>00000041</v>
          </cell>
          <cell r="J385">
            <v>64</v>
          </cell>
          <cell r="K385">
            <v>350</v>
          </cell>
          <cell r="L385">
            <v>6157</v>
          </cell>
          <cell r="M385">
            <v>0</v>
          </cell>
          <cell r="N385">
            <v>0</v>
          </cell>
          <cell r="O385">
            <v>0</v>
          </cell>
          <cell r="P385">
            <v>0</v>
          </cell>
          <cell r="Q385" t="str">
            <v>0841</v>
          </cell>
          <cell r="R385" t="str">
            <v>51450</v>
          </cell>
          <cell r="S385" t="str">
            <v>200212</v>
          </cell>
          <cell r="T385" t="str">
            <v>SA01</v>
          </cell>
          <cell r="U385">
            <v>1543.19</v>
          </cell>
          <cell r="W385">
            <v>0</v>
          </cell>
          <cell r="Y385">
            <v>0</v>
          </cell>
          <cell r="Z385">
            <v>48</v>
          </cell>
          <cell r="AA385" t="str">
            <v>BCH</v>
          </cell>
          <cell r="AB385" t="str">
            <v>450002338</v>
          </cell>
          <cell r="AC385" t="str">
            <v>PO#</v>
          </cell>
          <cell r="AD385" t="str">
            <v>3000025030</v>
          </cell>
          <cell r="AE385" t="str">
            <v>S/R</v>
          </cell>
          <cell r="AF385" t="str">
            <v>337</v>
          </cell>
          <cell r="AI385" t="str">
            <v>PYN</v>
          </cell>
          <cell r="AJ385" t="str">
            <v>COMPUCOM SYSTEMS INC</v>
          </cell>
          <cell r="AK385" t="str">
            <v>VND</v>
          </cell>
          <cell r="AL385" t="str">
            <v>382363156</v>
          </cell>
          <cell r="AM385" t="str">
            <v>FAC</v>
          </cell>
          <cell r="AN385" t="str">
            <v>000</v>
          </cell>
          <cell r="AQ385" t="str">
            <v>NVD</v>
          </cell>
          <cell r="AR385" t="str">
            <v>2002-12-</v>
          </cell>
          <cell r="AU385" t="str">
            <v>128MB MEMORY FOR IBMCOMPUCOM SYSTEMS INC5000003456</v>
          </cell>
          <cell r="AV385" t="str">
            <v>EPROCOMM</v>
          </cell>
          <cell r="AW385" t="str">
            <v>000</v>
          </cell>
          <cell r="AX385" t="str">
            <v>00</v>
          </cell>
          <cell r="AY385" t="str">
            <v>0</v>
          </cell>
          <cell r="AZ385" t="str">
            <v>FPL Fibernet</v>
          </cell>
        </row>
        <row r="386">
          <cell r="A386" t="str">
            <v>107100</v>
          </cell>
          <cell r="B386" t="str">
            <v>0350</v>
          </cell>
          <cell r="C386" t="str">
            <v>06068</v>
          </cell>
          <cell r="D386" t="str">
            <v>0OTHER</v>
          </cell>
          <cell r="E386" t="str">
            <v>350000</v>
          </cell>
          <cell r="F386" t="str">
            <v>0841</v>
          </cell>
          <cell r="G386" t="str">
            <v>52450</v>
          </cell>
          <cell r="H386" t="str">
            <v>A</v>
          </cell>
          <cell r="I386" t="str">
            <v>00000041</v>
          </cell>
          <cell r="J386">
            <v>64</v>
          </cell>
          <cell r="K386">
            <v>350</v>
          </cell>
          <cell r="L386">
            <v>6157</v>
          </cell>
          <cell r="M386">
            <v>0</v>
          </cell>
          <cell r="N386">
            <v>0</v>
          </cell>
          <cell r="O386">
            <v>0</v>
          </cell>
          <cell r="P386">
            <v>0</v>
          </cell>
          <cell r="Q386" t="str">
            <v>0841</v>
          </cell>
          <cell r="R386" t="str">
            <v>52450</v>
          </cell>
          <cell r="S386" t="str">
            <v>200212</v>
          </cell>
          <cell r="T386" t="str">
            <v>SA01</v>
          </cell>
          <cell r="U386">
            <v>17.739999999999998</v>
          </cell>
          <cell r="W386">
            <v>0</v>
          </cell>
          <cell r="Y386">
            <v>0</v>
          </cell>
          <cell r="Z386">
            <v>1</v>
          </cell>
          <cell r="AA386" t="str">
            <v>BCH</v>
          </cell>
          <cell r="AB386" t="str">
            <v>450002337</v>
          </cell>
          <cell r="AC386" t="str">
            <v>PO#</v>
          </cell>
          <cell r="AD386" t="str">
            <v>3000025568</v>
          </cell>
          <cell r="AE386" t="str">
            <v>S/R</v>
          </cell>
          <cell r="AF386" t="str">
            <v>337</v>
          </cell>
          <cell r="AI386" t="str">
            <v>PYN</v>
          </cell>
          <cell r="AJ386" t="str">
            <v>COMPUCOM SYSTEMS INC</v>
          </cell>
          <cell r="AK386" t="str">
            <v>VND</v>
          </cell>
          <cell r="AL386" t="str">
            <v>382363156</v>
          </cell>
          <cell r="AM386" t="str">
            <v>FAC</v>
          </cell>
          <cell r="AN386" t="str">
            <v>000</v>
          </cell>
          <cell r="AQ386" t="str">
            <v>NVD</v>
          </cell>
          <cell r="AR386" t="str">
            <v>2002-11-</v>
          </cell>
          <cell r="AU386" t="str">
            <v>COMPUCOM SYSTEMS INCCOMPUCOM SYSTEMS INC0015278971</v>
          </cell>
          <cell r="AV386" t="str">
            <v>JGW0IOX</v>
          </cell>
          <cell r="AW386" t="str">
            <v>000</v>
          </cell>
          <cell r="AX386" t="str">
            <v>00</v>
          </cell>
          <cell r="AY386" t="str">
            <v>0</v>
          </cell>
          <cell r="AZ386" t="str">
            <v>FPL Fibernet</v>
          </cell>
        </row>
        <row r="387">
          <cell r="A387" t="str">
            <v>107100</v>
          </cell>
          <cell r="B387" t="str">
            <v>0312</v>
          </cell>
          <cell r="C387" t="str">
            <v>06080</v>
          </cell>
          <cell r="D387" t="str">
            <v>0ELECT</v>
          </cell>
          <cell r="E387" t="str">
            <v>312000</v>
          </cell>
          <cell r="F387" t="str">
            <v>0790</v>
          </cell>
          <cell r="G387" t="str">
            <v>65000</v>
          </cell>
          <cell r="H387" t="str">
            <v>A</v>
          </cell>
          <cell r="I387" t="str">
            <v>00000041</v>
          </cell>
          <cell r="J387">
            <v>65</v>
          </cell>
          <cell r="K387">
            <v>312</v>
          </cell>
          <cell r="L387">
            <v>6158</v>
          </cell>
          <cell r="M387">
            <v>0</v>
          </cell>
          <cell r="N387">
            <v>0</v>
          </cell>
          <cell r="O387">
            <v>0</v>
          </cell>
          <cell r="P387">
            <v>0</v>
          </cell>
          <cell r="Q387" t="str">
            <v>0790</v>
          </cell>
          <cell r="R387" t="str">
            <v>65000</v>
          </cell>
          <cell r="S387" t="str">
            <v>200212</v>
          </cell>
          <cell r="T387" t="str">
            <v>CA01</v>
          </cell>
          <cell r="U387">
            <v>-96062.81</v>
          </cell>
          <cell r="V387" t="str">
            <v>LDB</v>
          </cell>
          <cell r="W387">
            <v>0</v>
          </cell>
          <cell r="Y387">
            <v>0</v>
          </cell>
          <cell r="Z387">
            <v>0</v>
          </cell>
          <cell r="AA387" t="str">
            <v>BCH</v>
          </cell>
          <cell r="AB387" t="str">
            <v>0023</v>
          </cell>
          <cell r="AC387" t="str">
            <v>WKS</v>
          </cell>
          <cell r="AE387" t="str">
            <v>JV#</v>
          </cell>
          <cell r="AF387" t="str">
            <v>1232</v>
          </cell>
          <cell r="AG387" t="str">
            <v>FRN</v>
          </cell>
          <cell r="AH387" t="str">
            <v>6158</v>
          </cell>
          <cell r="AI387" t="str">
            <v>RP#</v>
          </cell>
          <cell r="AJ387" t="str">
            <v>000</v>
          </cell>
          <cell r="AK387" t="str">
            <v>CTL</v>
          </cell>
          <cell r="AM387" t="str">
            <v>RF#</v>
          </cell>
          <cell r="AU387" t="str">
            <v>TO PLACE IN SERVICE</v>
          </cell>
          <cell r="AZ387" t="str">
            <v>FPL Fibernet</v>
          </cell>
        </row>
        <row r="388">
          <cell r="A388" t="str">
            <v>107100</v>
          </cell>
          <cell r="B388" t="str">
            <v>0312</v>
          </cell>
          <cell r="C388" t="str">
            <v>06080</v>
          </cell>
          <cell r="D388" t="str">
            <v>0ELECT</v>
          </cell>
          <cell r="E388" t="str">
            <v>312000</v>
          </cell>
          <cell r="F388" t="str">
            <v>0803</v>
          </cell>
          <cell r="G388" t="str">
            <v>36000</v>
          </cell>
          <cell r="H388" t="str">
            <v>A</v>
          </cell>
          <cell r="I388" t="str">
            <v>00000041</v>
          </cell>
          <cell r="J388">
            <v>67</v>
          </cell>
          <cell r="K388">
            <v>312</v>
          </cell>
          <cell r="L388">
            <v>6158</v>
          </cell>
          <cell r="M388">
            <v>107</v>
          </cell>
          <cell r="N388">
            <v>10</v>
          </cell>
          <cell r="O388">
            <v>0</v>
          </cell>
          <cell r="P388">
            <v>107.1</v>
          </cell>
          <cell r="Q388" t="str">
            <v>0803</v>
          </cell>
          <cell r="R388" t="str">
            <v>36000</v>
          </cell>
          <cell r="S388" t="str">
            <v>200212</v>
          </cell>
          <cell r="T388" t="str">
            <v>PY42</v>
          </cell>
          <cell r="U388">
            <v>88.45</v>
          </cell>
          <cell r="V388" t="str">
            <v>LDB</v>
          </cell>
          <cell r="W388">
            <v>0</v>
          </cell>
          <cell r="X388" t="str">
            <v>SHR</v>
          </cell>
          <cell r="Y388">
            <v>4</v>
          </cell>
          <cell r="Z388">
            <v>4</v>
          </cell>
          <cell r="AA388" t="str">
            <v>PYP</v>
          </cell>
          <cell r="AB388" t="str">
            <v xml:space="preserve"> 0000025</v>
          </cell>
          <cell r="AC388" t="str">
            <v>PYL</v>
          </cell>
          <cell r="AD388" t="str">
            <v>004340</v>
          </cell>
          <cell r="AE388" t="str">
            <v>EMP</v>
          </cell>
          <cell r="AF388" t="str">
            <v>96483</v>
          </cell>
          <cell r="AG388" t="str">
            <v>JUL</v>
          </cell>
          <cell r="AH388" t="str">
            <v xml:space="preserve"> 000.00</v>
          </cell>
          <cell r="AI388" t="str">
            <v>BCH</v>
          </cell>
          <cell r="AJ388" t="str">
            <v>500</v>
          </cell>
          <cell r="AK388" t="str">
            <v>CLS</v>
          </cell>
          <cell r="AL388" t="str">
            <v>R453</v>
          </cell>
          <cell r="AM388" t="str">
            <v>DTA</v>
          </cell>
          <cell r="AN388" t="str">
            <v xml:space="preserve"> 00000000000.00</v>
          </cell>
          <cell r="AO388" t="str">
            <v>DTH</v>
          </cell>
          <cell r="AP388" t="str">
            <v xml:space="preserve"> 00000000000.00</v>
          </cell>
          <cell r="AV388" t="str">
            <v>000000000</v>
          </cell>
          <cell r="AW388" t="str">
            <v>000</v>
          </cell>
          <cell r="AX388" t="str">
            <v>00</v>
          </cell>
          <cell r="AY388" t="str">
            <v>0</v>
          </cell>
          <cell r="AZ388" t="str">
            <v>FPL Fibernet</v>
          </cell>
        </row>
        <row r="389">
          <cell r="A389" t="str">
            <v>107100</v>
          </cell>
          <cell r="B389" t="str">
            <v>0312</v>
          </cell>
          <cell r="C389" t="str">
            <v>06080</v>
          </cell>
          <cell r="D389" t="str">
            <v>0ELECT</v>
          </cell>
          <cell r="E389" t="str">
            <v>312000</v>
          </cell>
          <cell r="F389" t="str">
            <v>0812</v>
          </cell>
          <cell r="G389" t="str">
            <v>51450</v>
          </cell>
          <cell r="H389" t="str">
            <v>A</v>
          </cell>
          <cell r="I389" t="str">
            <v>00000041</v>
          </cell>
          <cell r="J389">
            <v>67</v>
          </cell>
          <cell r="K389">
            <v>312</v>
          </cell>
          <cell r="L389">
            <v>6158</v>
          </cell>
          <cell r="M389">
            <v>0</v>
          </cell>
          <cell r="N389">
            <v>0</v>
          </cell>
          <cell r="O389">
            <v>0</v>
          </cell>
          <cell r="P389">
            <v>0</v>
          </cell>
          <cell r="Q389" t="str">
            <v>0812</v>
          </cell>
          <cell r="R389" t="str">
            <v>51450</v>
          </cell>
          <cell r="S389" t="str">
            <v>200212</v>
          </cell>
          <cell r="T389" t="str">
            <v>SA01</v>
          </cell>
          <cell r="U389">
            <v>3134.32</v>
          </cell>
          <cell r="W389">
            <v>0</v>
          </cell>
          <cell r="Y389">
            <v>0</v>
          </cell>
          <cell r="Z389">
            <v>1</v>
          </cell>
          <cell r="AA389" t="str">
            <v>BCH</v>
          </cell>
          <cell r="AB389" t="str">
            <v>450002339</v>
          </cell>
          <cell r="AC389" t="str">
            <v>PO#</v>
          </cell>
          <cell r="AD389" t="str">
            <v>4500021286</v>
          </cell>
          <cell r="AE389" t="str">
            <v>S/R</v>
          </cell>
          <cell r="AF389" t="str">
            <v>NET</v>
          </cell>
          <cell r="AI389" t="str">
            <v>PYN</v>
          </cell>
          <cell r="AJ389" t="str">
            <v>BELLSOUTH TELECOMMUNICATI</v>
          </cell>
          <cell r="AK389" t="str">
            <v>VND</v>
          </cell>
          <cell r="AL389" t="str">
            <v>580436120</v>
          </cell>
          <cell r="AM389" t="str">
            <v>FAC</v>
          </cell>
          <cell r="AN389" t="str">
            <v>000</v>
          </cell>
          <cell r="AQ389" t="str">
            <v>NVD</v>
          </cell>
          <cell r="AR389" t="str">
            <v>2002-12-</v>
          </cell>
          <cell r="AU389" t="str">
            <v>305 C01-0701 701    BELLSOUTH TELECOMMUN5000003504</v>
          </cell>
          <cell r="AV389" t="str">
            <v>WF-BATCH</v>
          </cell>
          <cell r="AW389" t="str">
            <v>000</v>
          </cell>
          <cell r="AX389" t="str">
            <v>00</v>
          </cell>
          <cell r="AY389" t="str">
            <v>0</v>
          </cell>
          <cell r="AZ389" t="str">
            <v>FPL Fibernet</v>
          </cell>
        </row>
        <row r="390">
          <cell r="A390" t="str">
            <v>107100</v>
          </cell>
          <cell r="B390" t="str">
            <v>0312</v>
          </cell>
          <cell r="C390" t="str">
            <v>06080</v>
          </cell>
          <cell r="D390" t="str">
            <v>0FIBER</v>
          </cell>
          <cell r="E390" t="str">
            <v>312000</v>
          </cell>
          <cell r="F390" t="str">
            <v>0790</v>
          </cell>
          <cell r="G390" t="str">
            <v>65000</v>
          </cell>
          <cell r="H390" t="str">
            <v>A</v>
          </cell>
          <cell r="I390" t="str">
            <v>00000041</v>
          </cell>
          <cell r="J390">
            <v>63</v>
          </cell>
          <cell r="K390">
            <v>312</v>
          </cell>
          <cell r="L390">
            <v>6158</v>
          </cell>
          <cell r="M390">
            <v>0</v>
          </cell>
          <cell r="N390">
            <v>0</v>
          </cell>
          <cell r="O390">
            <v>0</v>
          </cell>
          <cell r="P390">
            <v>0</v>
          </cell>
          <cell r="Q390" t="str">
            <v>0790</v>
          </cell>
          <cell r="R390" t="str">
            <v>65000</v>
          </cell>
          <cell r="S390" t="str">
            <v>200212</v>
          </cell>
          <cell r="T390" t="str">
            <v>CA01</v>
          </cell>
          <cell r="U390">
            <v>80553</v>
          </cell>
          <cell r="V390" t="str">
            <v>LDB</v>
          </cell>
          <cell r="W390">
            <v>0</v>
          </cell>
          <cell r="Y390">
            <v>0</v>
          </cell>
          <cell r="Z390">
            <v>0</v>
          </cell>
          <cell r="AA390" t="str">
            <v>BCH</v>
          </cell>
          <cell r="AB390" t="str">
            <v>0011</v>
          </cell>
          <cell r="AC390" t="str">
            <v>WKS</v>
          </cell>
          <cell r="AE390" t="str">
            <v>JV#</v>
          </cell>
          <cell r="AF390" t="str">
            <v>1232</v>
          </cell>
          <cell r="AG390" t="str">
            <v>FRN</v>
          </cell>
          <cell r="AH390" t="str">
            <v>6158</v>
          </cell>
          <cell r="AI390" t="str">
            <v>RP#</v>
          </cell>
          <cell r="AJ390" t="str">
            <v>000</v>
          </cell>
          <cell r="AK390" t="str">
            <v>CTL</v>
          </cell>
          <cell r="AM390" t="str">
            <v>RF#</v>
          </cell>
          <cell r="AU390" t="str">
            <v>ACCRUAL OF DEC 02 CAPITAL</v>
          </cell>
          <cell r="AZ390" t="str">
            <v>FPL Fibernet</v>
          </cell>
        </row>
        <row r="391">
          <cell r="A391" t="str">
            <v>107100</v>
          </cell>
          <cell r="B391" t="str">
            <v>0314</v>
          </cell>
          <cell r="C391" t="str">
            <v>06080</v>
          </cell>
          <cell r="D391" t="str">
            <v>0ELECT</v>
          </cell>
          <cell r="E391" t="str">
            <v>314000</v>
          </cell>
          <cell r="F391" t="str">
            <v>0675</v>
          </cell>
          <cell r="G391" t="str">
            <v>52450</v>
          </cell>
          <cell r="H391" t="str">
            <v>A</v>
          </cell>
          <cell r="I391" t="str">
            <v>00000041</v>
          </cell>
          <cell r="J391">
            <v>65</v>
          </cell>
          <cell r="K391">
            <v>314</v>
          </cell>
          <cell r="L391">
            <v>6158</v>
          </cell>
          <cell r="M391">
            <v>398</v>
          </cell>
          <cell r="N391">
            <v>0</v>
          </cell>
          <cell r="O391">
            <v>1</v>
          </cell>
          <cell r="P391">
            <v>398.00099999999998</v>
          </cell>
          <cell r="Q391" t="str">
            <v>0675</v>
          </cell>
          <cell r="R391" t="str">
            <v>52450</v>
          </cell>
          <cell r="S391" t="str">
            <v>200212</v>
          </cell>
          <cell r="T391" t="str">
            <v>SA01</v>
          </cell>
          <cell r="U391">
            <v>130</v>
          </cell>
          <cell r="W391">
            <v>0</v>
          </cell>
          <cell r="Y391">
            <v>0</v>
          </cell>
          <cell r="Z391">
            <v>0</v>
          </cell>
          <cell r="AA391" t="str">
            <v>BCH</v>
          </cell>
          <cell r="AB391" t="str">
            <v>450002345</v>
          </cell>
          <cell r="AC391" t="str">
            <v>PO#</v>
          </cell>
          <cell r="AE391" t="str">
            <v>S/R</v>
          </cell>
          <cell r="AI391" t="str">
            <v>PYN</v>
          </cell>
          <cell r="AJ391" t="str">
            <v>INTERCONNX INC</v>
          </cell>
          <cell r="AK391" t="str">
            <v>VND</v>
          </cell>
          <cell r="AL391" t="str">
            <v>522070373</v>
          </cell>
          <cell r="AM391" t="str">
            <v>FAC</v>
          </cell>
          <cell r="AN391" t="str">
            <v>000</v>
          </cell>
          <cell r="AQ391" t="str">
            <v>NVD</v>
          </cell>
          <cell r="AR391" t="str">
            <v>2002-10-</v>
          </cell>
          <cell r="AU391" t="str">
            <v>95907,96820,115887  INTERCONNX INC      1900003304</v>
          </cell>
          <cell r="AV391" t="str">
            <v>WF-BATCH</v>
          </cell>
          <cell r="AW391" t="str">
            <v>000</v>
          </cell>
          <cell r="AX391" t="str">
            <v>00</v>
          </cell>
          <cell r="AY391" t="str">
            <v>0</v>
          </cell>
          <cell r="AZ391" t="str">
            <v>FPL Fibernet</v>
          </cell>
        </row>
        <row r="392">
          <cell r="A392" t="str">
            <v>107100</v>
          </cell>
          <cell r="B392" t="str">
            <v>0314</v>
          </cell>
          <cell r="C392" t="str">
            <v>06080</v>
          </cell>
          <cell r="D392" t="str">
            <v>0ELECT</v>
          </cell>
          <cell r="E392" t="str">
            <v>314000</v>
          </cell>
          <cell r="F392" t="str">
            <v>0676</v>
          </cell>
          <cell r="G392" t="str">
            <v>11450</v>
          </cell>
          <cell r="H392" t="str">
            <v>A</v>
          </cell>
          <cell r="I392" t="str">
            <v>00000041</v>
          </cell>
          <cell r="J392">
            <v>65</v>
          </cell>
          <cell r="K392">
            <v>314</v>
          </cell>
          <cell r="L392">
            <v>6158</v>
          </cell>
          <cell r="M392">
            <v>398</v>
          </cell>
          <cell r="N392">
            <v>0</v>
          </cell>
          <cell r="O392">
            <v>1</v>
          </cell>
          <cell r="P392">
            <v>398.00099999999998</v>
          </cell>
          <cell r="Q392" t="str">
            <v>0676</v>
          </cell>
          <cell r="R392" t="str">
            <v>11450</v>
          </cell>
          <cell r="S392" t="str">
            <v>200212</v>
          </cell>
          <cell r="T392" t="str">
            <v>SA01</v>
          </cell>
          <cell r="U392">
            <v>678.51</v>
          </cell>
          <cell r="V392" t="str">
            <v>LDB</v>
          </cell>
          <cell r="W392">
            <v>0</v>
          </cell>
          <cell r="Y392">
            <v>0</v>
          </cell>
          <cell r="Z392">
            <v>1</v>
          </cell>
          <cell r="AA392" t="str">
            <v>MS#</v>
          </cell>
          <cell r="AB392" t="str">
            <v xml:space="preserve">   998014266</v>
          </cell>
          <cell r="AC392" t="str">
            <v>BCH</v>
          </cell>
          <cell r="AD392" t="str">
            <v>013386</v>
          </cell>
          <cell r="AE392" t="str">
            <v>TML</v>
          </cell>
          <cell r="AF392" t="str">
            <v>12016</v>
          </cell>
          <cell r="AG392" t="str">
            <v>SRL</v>
          </cell>
          <cell r="AH392" t="str">
            <v>0368</v>
          </cell>
          <cell r="AI392" t="str">
            <v>DLV</v>
          </cell>
          <cell r="AJ392" t="str">
            <v>000</v>
          </cell>
          <cell r="AK392" t="str">
            <v>REL</v>
          </cell>
          <cell r="AL392" t="str">
            <v>000</v>
          </cell>
          <cell r="AM392" t="str">
            <v>LN#</v>
          </cell>
          <cell r="AO392" t="str">
            <v>UOI</v>
          </cell>
          <cell r="AP392" t="str">
            <v>EA</v>
          </cell>
          <cell r="AU392" t="str">
            <v>0</v>
          </cell>
          <cell r="AW392" t="str">
            <v>000</v>
          </cell>
          <cell r="AX392" t="str">
            <v>00</v>
          </cell>
          <cell r="AY392" t="str">
            <v>0</v>
          </cell>
          <cell r="AZ392" t="str">
            <v>FPL Fibernet</v>
          </cell>
        </row>
        <row r="393">
          <cell r="A393" t="str">
            <v>107100</v>
          </cell>
          <cell r="B393" t="str">
            <v>0367</v>
          </cell>
          <cell r="C393" t="str">
            <v>06080</v>
          </cell>
          <cell r="D393" t="str">
            <v>0FIBER</v>
          </cell>
          <cell r="E393" t="str">
            <v>367000</v>
          </cell>
          <cell r="F393" t="str">
            <v>0803</v>
          </cell>
          <cell r="G393" t="str">
            <v>36000</v>
          </cell>
          <cell r="H393" t="str">
            <v>A</v>
          </cell>
          <cell r="I393" t="str">
            <v>00000041</v>
          </cell>
          <cell r="J393">
            <v>60</v>
          </cell>
          <cell r="K393">
            <v>367</v>
          </cell>
          <cell r="L393">
            <v>6158</v>
          </cell>
          <cell r="M393">
            <v>107</v>
          </cell>
          <cell r="N393">
            <v>10</v>
          </cell>
          <cell r="O393">
            <v>0</v>
          </cell>
          <cell r="P393">
            <v>107.1</v>
          </cell>
          <cell r="Q393" t="str">
            <v>0803</v>
          </cell>
          <cell r="R393" t="str">
            <v>36000</v>
          </cell>
          <cell r="S393" t="str">
            <v>200212</v>
          </cell>
          <cell r="T393" t="str">
            <v>PY42</v>
          </cell>
          <cell r="U393">
            <v>615.4</v>
          </cell>
          <cell r="V393" t="str">
            <v>LDB</v>
          </cell>
          <cell r="W393">
            <v>0</v>
          </cell>
          <cell r="X393" t="str">
            <v>SHR</v>
          </cell>
          <cell r="Y393">
            <v>16</v>
          </cell>
          <cell r="Z393">
            <v>16</v>
          </cell>
          <cell r="AA393" t="str">
            <v>PYP</v>
          </cell>
          <cell r="AB393" t="str">
            <v xml:space="preserve"> 0000026</v>
          </cell>
          <cell r="AC393" t="str">
            <v>PYL</v>
          </cell>
          <cell r="AD393" t="str">
            <v>004367</v>
          </cell>
          <cell r="AE393" t="str">
            <v>EMP</v>
          </cell>
          <cell r="AF393" t="str">
            <v>23986</v>
          </cell>
          <cell r="AG393" t="str">
            <v>JUL</v>
          </cell>
          <cell r="AH393" t="str">
            <v xml:space="preserve"> 000.00</v>
          </cell>
          <cell r="AI393" t="str">
            <v>BCH</v>
          </cell>
          <cell r="AJ393" t="str">
            <v>500</v>
          </cell>
          <cell r="AK393" t="str">
            <v>CLS</v>
          </cell>
          <cell r="AL393" t="str">
            <v>R234</v>
          </cell>
          <cell r="AM393" t="str">
            <v>DTA</v>
          </cell>
          <cell r="AN393" t="str">
            <v xml:space="preserve"> 00000000000.00</v>
          </cell>
          <cell r="AO393" t="str">
            <v>DTH</v>
          </cell>
          <cell r="AP393" t="str">
            <v xml:space="preserve"> 00000000000.00</v>
          </cell>
          <cell r="AV393" t="str">
            <v>000000000</v>
          </cell>
          <cell r="AW393" t="str">
            <v>000</v>
          </cell>
          <cell r="AX393" t="str">
            <v>00</v>
          </cell>
          <cell r="AY393" t="str">
            <v>0</v>
          </cell>
          <cell r="AZ393" t="str">
            <v>FPL Fibernet</v>
          </cell>
        </row>
        <row r="394">
          <cell r="A394" t="str">
            <v>107100</v>
          </cell>
          <cell r="B394" t="str">
            <v>0312</v>
          </cell>
          <cell r="C394" t="str">
            <v>06600</v>
          </cell>
          <cell r="D394" t="str">
            <v>0FIBER</v>
          </cell>
          <cell r="E394" t="str">
            <v>312000</v>
          </cell>
          <cell r="F394" t="str">
            <v>0790</v>
          </cell>
          <cell r="G394" t="str">
            <v>65000</v>
          </cell>
          <cell r="H394" t="str">
            <v>A</v>
          </cell>
          <cell r="I394" t="str">
            <v>00000041</v>
          </cell>
          <cell r="J394">
            <v>63</v>
          </cell>
          <cell r="K394">
            <v>312</v>
          </cell>
          <cell r="L394">
            <v>6159</v>
          </cell>
          <cell r="M394">
            <v>0</v>
          </cell>
          <cell r="N394">
            <v>0</v>
          </cell>
          <cell r="O394">
            <v>0</v>
          </cell>
          <cell r="P394">
            <v>0</v>
          </cell>
          <cell r="Q394" t="str">
            <v>0790</v>
          </cell>
          <cell r="R394" t="str">
            <v>65000</v>
          </cell>
          <cell r="S394" t="str">
            <v>200212</v>
          </cell>
          <cell r="T394" t="str">
            <v>CA01</v>
          </cell>
          <cell r="U394">
            <v>-16258.11</v>
          </cell>
          <cell r="V394" t="str">
            <v>LDB</v>
          </cell>
          <cell r="W394">
            <v>0</v>
          </cell>
          <cell r="Y394">
            <v>0</v>
          </cell>
          <cell r="Z394">
            <v>0</v>
          </cell>
          <cell r="AA394" t="str">
            <v>BCH</v>
          </cell>
          <cell r="AB394" t="str">
            <v>0023</v>
          </cell>
          <cell r="AC394" t="str">
            <v>WKS</v>
          </cell>
          <cell r="AE394" t="str">
            <v>JV#</v>
          </cell>
          <cell r="AF394" t="str">
            <v>1232</v>
          </cell>
          <cell r="AG394" t="str">
            <v>FRN</v>
          </cell>
          <cell r="AH394" t="str">
            <v>6159</v>
          </cell>
          <cell r="AI394" t="str">
            <v>RP#</v>
          </cell>
          <cell r="AJ394" t="str">
            <v>000</v>
          </cell>
          <cell r="AK394" t="str">
            <v>CTL</v>
          </cell>
          <cell r="AM394" t="str">
            <v>RF#</v>
          </cell>
          <cell r="AU394" t="str">
            <v>TO PLACE IN SERVICE</v>
          </cell>
          <cell r="AZ394" t="str">
            <v>FPL Fibernet</v>
          </cell>
        </row>
        <row r="395">
          <cell r="A395" t="str">
            <v>107100</v>
          </cell>
          <cell r="B395" t="str">
            <v>0312</v>
          </cell>
          <cell r="C395" t="str">
            <v>06080</v>
          </cell>
          <cell r="D395" t="str">
            <v>0ELECT</v>
          </cell>
          <cell r="E395" t="str">
            <v>312000</v>
          </cell>
          <cell r="F395" t="str">
            <v>0790</v>
          </cell>
          <cell r="G395" t="str">
            <v>65000</v>
          </cell>
          <cell r="H395" t="str">
            <v>A</v>
          </cell>
          <cell r="I395" t="str">
            <v>00000041</v>
          </cell>
          <cell r="J395">
            <v>65</v>
          </cell>
          <cell r="K395">
            <v>312</v>
          </cell>
          <cell r="L395">
            <v>6160</v>
          </cell>
          <cell r="M395">
            <v>0</v>
          </cell>
          <cell r="N395">
            <v>0</v>
          </cell>
          <cell r="O395">
            <v>0</v>
          </cell>
          <cell r="P395">
            <v>0</v>
          </cell>
          <cell r="Q395" t="str">
            <v>0790</v>
          </cell>
          <cell r="R395" t="str">
            <v>65000</v>
          </cell>
          <cell r="S395" t="str">
            <v>200212</v>
          </cell>
          <cell r="T395" t="str">
            <v>CA01</v>
          </cell>
          <cell r="U395">
            <v>-8540.5499999999993</v>
          </cell>
          <cell r="V395" t="str">
            <v>LDB</v>
          </cell>
          <cell r="W395">
            <v>0</v>
          </cell>
          <cell r="Y395">
            <v>0</v>
          </cell>
          <cell r="Z395">
            <v>0</v>
          </cell>
          <cell r="AA395" t="str">
            <v>BCH</v>
          </cell>
          <cell r="AB395" t="str">
            <v>0023</v>
          </cell>
          <cell r="AC395" t="str">
            <v>WKS</v>
          </cell>
          <cell r="AE395" t="str">
            <v>JV#</v>
          </cell>
          <cell r="AF395" t="str">
            <v>1232</v>
          </cell>
          <cell r="AG395" t="str">
            <v>FRN</v>
          </cell>
          <cell r="AH395" t="str">
            <v>6160</v>
          </cell>
          <cell r="AI395" t="str">
            <v>RP#</v>
          </cell>
          <cell r="AJ395" t="str">
            <v>000</v>
          </cell>
          <cell r="AK395" t="str">
            <v>CTL</v>
          </cell>
          <cell r="AM395" t="str">
            <v>RF#</v>
          </cell>
          <cell r="AU395" t="str">
            <v>TO PLACE IN SERVICE</v>
          </cell>
          <cell r="AZ395" t="str">
            <v>FPL Fibernet</v>
          </cell>
        </row>
        <row r="396">
          <cell r="A396" t="str">
            <v>107100</v>
          </cell>
          <cell r="B396" t="str">
            <v>0312</v>
          </cell>
          <cell r="C396" t="str">
            <v>06075</v>
          </cell>
          <cell r="D396" t="str">
            <v>0ELECT</v>
          </cell>
          <cell r="E396" t="str">
            <v>312000</v>
          </cell>
          <cell r="F396" t="str">
            <v>0675</v>
          </cell>
          <cell r="G396" t="str">
            <v>52450</v>
          </cell>
          <cell r="H396" t="str">
            <v>A</v>
          </cell>
          <cell r="I396" t="str">
            <v>00000041</v>
          </cell>
          <cell r="J396">
            <v>65</v>
          </cell>
          <cell r="K396">
            <v>312</v>
          </cell>
          <cell r="L396">
            <v>6161</v>
          </cell>
          <cell r="M396">
            <v>398</v>
          </cell>
          <cell r="N396">
            <v>0</v>
          </cell>
          <cell r="O396">
            <v>1</v>
          </cell>
          <cell r="P396">
            <v>398.00099999999998</v>
          </cell>
          <cell r="Q396" t="str">
            <v>0675</v>
          </cell>
          <cell r="R396" t="str">
            <v>52450</v>
          </cell>
          <cell r="S396" t="str">
            <v>200212</v>
          </cell>
          <cell r="T396" t="str">
            <v>SA01</v>
          </cell>
          <cell r="U396">
            <v>254</v>
          </cell>
          <cell r="W396">
            <v>0</v>
          </cell>
          <cell r="Y396">
            <v>0</v>
          </cell>
          <cell r="Z396">
            <v>0</v>
          </cell>
          <cell r="AA396" t="str">
            <v>BCH</v>
          </cell>
          <cell r="AB396" t="str">
            <v>450002345</v>
          </cell>
          <cell r="AC396" t="str">
            <v>PO#</v>
          </cell>
          <cell r="AE396" t="str">
            <v>S/R</v>
          </cell>
          <cell r="AI396" t="str">
            <v>PYN</v>
          </cell>
          <cell r="AJ396" t="str">
            <v>INTERCONNX INC</v>
          </cell>
          <cell r="AK396" t="str">
            <v>VND</v>
          </cell>
          <cell r="AL396" t="str">
            <v>522070373</v>
          </cell>
          <cell r="AM396" t="str">
            <v>FAC</v>
          </cell>
          <cell r="AN396" t="str">
            <v>000</v>
          </cell>
          <cell r="AQ396" t="str">
            <v>NVD</v>
          </cell>
          <cell r="AR396" t="str">
            <v>2002-10-</v>
          </cell>
          <cell r="AU396" t="str">
            <v>4500098551          INTERCONNX INC      1900003304</v>
          </cell>
          <cell r="AV396" t="str">
            <v>WF-BATCH</v>
          </cell>
          <cell r="AW396" t="str">
            <v>000</v>
          </cell>
          <cell r="AX396" t="str">
            <v>00</v>
          </cell>
          <cell r="AY396" t="str">
            <v>0</v>
          </cell>
          <cell r="AZ396" t="str">
            <v>FPL Fibernet</v>
          </cell>
        </row>
        <row r="397">
          <cell r="A397" t="str">
            <v>107100</v>
          </cell>
          <cell r="B397" t="str">
            <v>0312</v>
          </cell>
          <cell r="C397" t="str">
            <v>06075</v>
          </cell>
          <cell r="D397" t="str">
            <v>0ELECT</v>
          </cell>
          <cell r="E397" t="str">
            <v>312000</v>
          </cell>
          <cell r="F397" t="str">
            <v>0790</v>
          </cell>
          <cell r="G397" t="str">
            <v>65000</v>
          </cell>
          <cell r="H397" t="str">
            <v>A</v>
          </cell>
          <cell r="I397" t="str">
            <v>00000041</v>
          </cell>
          <cell r="J397">
            <v>65</v>
          </cell>
          <cell r="K397">
            <v>312</v>
          </cell>
          <cell r="L397">
            <v>6161</v>
          </cell>
          <cell r="M397">
            <v>0</v>
          </cell>
          <cell r="N397">
            <v>0</v>
          </cell>
          <cell r="O397">
            <v>0</v>
          </cell>
          <cell r="P397">
            <v>0</v>
          </cell>
          <cell r="Q397" t="str">
            <v>0790</v>
          </cell>
          <cell r="R397" t="str">
            <v>65000</v>
          </cell>
          <cell r="S397" t="str">
            <v>200212</v>
          </cell>
          <cell r="T397" t="str">
            <v>CA01</v>
          </cell>
          <cell r="U397">
            <v>-177398</v>
          </cell>
          <cell r="V397" t="str">
            <v>LDB</v>
          </cell>
          <cell r="W397">
            <v>0</v>
          </cell>
          <cell r="Y397">
            <v>0</v>
          </cell>
          <cell r="Z397">
            <v>0</v>
          </cell>
          <cell r="AA397" t="str">
            <v>BCH</v>
          </cell>
          <cell r="AB397" t="str">
            <v>0003</v>
          </cell>
          <cell r="AC397" t="str">
            <v>WKS</v>
          </cell>
          <cell r="AE397" t="str">
            <v>JV#</v>
          </cell>
          <cell r="AF397" t="str">
            <v>1232</v>
          </cell>
          <cell r="AG397" t="str">
            <v>FRN</v>
          </cell>
          <cell r="AH397" t="str">
            <v>6161</v>
          </cell>
          <cell r="AI397" t="str">
            <v>RP#</v>
          </cell>
          <cell r="AJ397" t="str">
            <v>000</v>
          </cell>
          <cell r="AK397" t="str">
            <v>CTL</v>
          </cell>
          <cell r="AM397" t="str">
            <v>RF#</v>
          </cell>
          <cell r="AU397" t="str">
            <v>AC-REV ACCRUAL OF OCT 02 CAPITA</v>
          </cell>
          <cell r="AZ397" t="str">
            <v>FPL Fibernet</v>
          </cell>
        </row>
        <row r="398">
          <cell r="A398" t="str">
            <v>107100</v>
          </cell>
          <cell r="B398" t="str">
            <v>0312</v>
          </cell>
          <cell r="C398" t="str">
            <v>06075</v>
          </cell>
          <cell r="D398" t="str">
            <v>0FIBER</v>
          </cell>
          <cell r="E398" t="str">
            <v>312000</v>
          </cell>
          <cell r="F398" t="str">
            <v>0662</v>
          </cell>
          <cell r="G398" t="str">
            <v>51450</v>
          </cell>
          <cell r="H398" t="str">
            <v>A</v>
          </cell>
          <cell r="I398" t="str">
            <v>00000041</v>
          </cell>
          <cell r="J398">
            <v>63</v>
          </cell>
          <cell r="K398">
            <v>312</v>
          </cell>
          <cell r="L398">
            <v>6161</v>
          </cell>
          <cell r="M398">
            <v>0</v>
          </cell>
          <cell r="N398">
            <v>0</v>
          </cell>
          <cell r="O398">
            <v>0</v>
          </cell>
          <cell r="P398">
            <v>0</v>
          </cell>
          <cell r="Q398" t="str">
            <v>0662</v>
          </cell>
          <cell r="R398" t="str">
            <v>51450</v>
          </cell>
          <cell r="S398" t="str">
            <v>200212</v>
          </cell>
          <cell r="T398" t="str">
            <v>SA01</v>
          </cell>
          <cell r="U398">
            <v>79950</v>
          </cell>
          <cell r="W398">
            <v>0</v>
          </cell>
          <cell r="Y398">
            <v>0</v>
          </cell>
          <cell r="Z398">
            <v>1</v>
          </cell>
          <cell r="AA398" t="str">
            <v>BCH</v>
          </cell>
          <cell r="AB398" t="str">
            <v>450002354</v>
          </cell>
          <cell r="AC398" t="str">
            <v>PO#</v>
          </cell>
          <cell r="AD398" t="str">
            <v>4500073502</v>
          </cell>
          <cell r="AE398" t="str">
            <v>S/R</v>
          </cell>
          <cell r="AF398" t="str">
            <v>337</v>
          </cell>
          <cell r="AI398" t="str">
            <v>PYN</v>
          </cell>
          <cell r="AJ398" t="str">
            <v>NETWORK CONSTRUCTION CORP</v>
          </cell>
          <cell r="AK398" t="str">
            <v>VND</v>
          </cell>
          <cell r="AL398" t="str">
            <v>592565890</v>
          </cell>
          <cell r="AM398" t="str">
            <v>FAC</v>
          </cell>
          <cell r="AN398" t="str">
            <v>000</v>
          </cell>
          <cell r="AQ398" t="str">
            <v>NVD</v>
          </cell>
          <cell r="AR398" t="str">
            <v>2002-12-</v>
          </cell>
          <cell r="AU398" t="str">
            <v>APLLICATION# 4373-1 NETWORK CONSTRUCTION5000003647</v>
          </cell>
          <cell r="AV398" t="str">
            <v>WF-BATCH</v>
          </cell>
          <cell r="AW398" t="str">
            <v>000</v>
          </cell>
          <cell r="AX398" t="str">
            <v>00</v>
          </cell>
          <cell r="AY398" t="str">
            <v>0</v>
          </cell>
          <cell r="AZ398" t="str">
            <v>FPL Fibernet</v>
          </cell>
        </row>
        <row r="399">
          <cell r="A399" t="str">
            <v>107100</v>
          </cell>
          <cell r="B399" t="str">
            <v>0312</v>
          </cell>
          <cell r="C399" t="str">
            <v>06075</v>
          </cell>
          <cell r="D399" t="str">
            <v>0FIBER</v>
          </cell>
          <cell r="E399" t="str">
            <v>312000</v>
          </cell>
          <cell r="F399" t="str">
            <v>0790</v>
          </cell>
          <cell r="G399" t="str">
            <v>65000</v>
          </cell>
          <cell r="H399" t="str">
            <v>A</v>
          </cell>
          <cell r="I399" t="str">
            <v>00000041</v>
          </cell>
          <cell r="J399">
            <v>63</v>
          </cell>
          <cell r="K399">
            <v>312</v>
          </cell>
          <cell r="L399">
            <v>6161</v>
          </cell>
          <cell r="M399">
            <v>0</v>
          </cell>
          <cell r="N399">
            <v>0</v>
          </cell>
          <cell r="O399">
            <v>0</v>
          </cell>
          <cell r="P399">
            <v>0</v>
          </cell>
          <cell r="Q399" t="str">
            <v>0790</v>
          </cell>
          <cell r="R399" t="str">
            <v>65000</v>
          </cell>
          <cell r="S399" t="str">
            <v>200212</v>
          </cell>
          <cell r="T399" t="str">
            <v>CA01</v>
          </cell>
          <cell r="U399">
            <v>47050</v>
          </cell>
          <cell r="V399" t="str">
            <v>LDB</v>
          </cell>
          <cell r="W399">
            <v>0</v>
          </cell>
          <cell r="Y399">
            <v>0</v>
          </cell>
          <cell r="Z399">
            <v>0</v>
          </cell>
          <cell r="AA399" t="str">
            <v>BCH</v>
          </cell>
          <cell r="AB399" t="str">
            <v>0011</v>
          </cell>
          <cell r="AC399" t="str">
            <v>WKS</v>
          </cell>
          <cell r="AE399" t="str">
            <v>JV#</v>
          </cell>
          <cell r="AF399" t="str">
            <v>1232</v>
          </cell>
          <cell r="AG399" t="str">
            <v>FRN</v>
          </cell>
          <cell r="AH399" t="str">
            <v>6161</v>
          </cell>
          <cell r="AI399" t="str">
            <v>RP#</v>
          </cell>
          <cell r="AJ399" t="str">
            <v>000</v>
          </cell>
          <cell r="AK399" t="str">
            <v>CTL</v>
          </cell>
          <cell r="AM399" t="str">
            <v>RF#</v>
          </cell>
          <cell r="AU399" t="str">
            <v>ACCRUAL OF DEC 02 CAPITAL</v>
          </cell>
          <cell r="AZ399" t="str">
            <v>FPL Fibernet</v>
          </cell>
        </row>
        <row r="400">
          <cell r="A400" t="str">
            <v>107100</v>
          </cell>
          <cell r="B400" t="str">
            <v>0312</v>
          </cell>
          <cell r="C400" t="str">
            <v>06075</v>
          </cell>
          <cell r="D400" t="str">
            <v>0FIBER</v>
          </cell>
          <cell r="E400" t="str">
            <v>312000</v>
          </cell>
          <cell r="F400" t="str">
            <v>0803</v>
          </cell>
          <cell r="G400" t="str">
            <v>36000</v>
          </cell>
          <cell r="H400" t="str">
            <v>A</v>
          </cell>
          <cell r="I400" t="str">
            <v>00000041</v>
          </cell>
          <cell r="J400">
            <v>60</v>
          </cell>
          <cell r="K400">
            <v>312</v>
          </cell>
          <cell r="L400">
            <v>6161</v>
          </cell>
          <cell r="M400">
            <v>107</v>
          </cell>
          <cell r="N400">
            <v>10</v>
          </cell>
          <cell r="O400">
            <v>0</v>
          </cell>
          <cell r="P400">
            <v>107.1</v>
          </cell>
          <cell r="Q400" t="str">
            <v>0803</v>
          </cell>
          <cell r="R400" t="str">
            <v>36000</v>
          </cell>
          <cell r="S400" t="str">
            <v>200212</v>
          </cell>
          <cell r="T400" t="str">
            <v>PY42</v>
          </cell>
          <cell r="U400">
            <v>302.93</v>
          </cell>
          <cell r="V400" t="str">
            <v>LDB</v>
          </cell>
          <cell r="W400">
            <v>0</v>
          </cell>
          <cell r="X400" t="str">
            <v>SHR</v>
          </cell>
          <cell r="Y400">
            <v>6</v>
          </cell>
          <cell r="Z400">
            <v>6</v>
          </cell>
          <cell r="AA400" t="str">
            <v>PYP</v>
          </cell>
          <cell r="AB400" t="str">
            <v xml:space="preserve"> 0000026</v>
          </cell>
          <cell r="AC400" t="str">
            <v>PYL</v>
          </cell>
          <cell r="AD400" t="str">
            <v>004399</v>
          </cell>
          <cell r="AE400" t="str">
            <v>EMP</v>
          </cell>
          <cell r="AF400" t="str">
            <v>40663</v>
          </cell>
          <cell r="AG400" t="str">
            <v>JUL</v>
          </cell>
          <cell r="AH400" t="str">
            <v xml:space="preserve"> 000.00</v>
          </cell>
          <cell r="AI400" t="str">
            <v>BCH</v>
          </cell>
          <cell r="AJ400" t="str">
            <v>500</v>
          </cell>
          <cell r="AK400" t="str">
            <v>CLS</v>
          </cell>
          <cell r="AL400" t="str">
            <v>1RB8</v>
          </cell>
          <cell r="AM400" t="str">
            <v>DTA</v>
          </cell>
          <cell r="AN400" t="str">
            <v xml:space="preserve"> 00000000000.00</v>
          </cell>
          <cell r="AO400" t="str">
            <v>DTH</v>
          </cell>
          <cell r="AP400" t="str">
            <v xml:space="preserve"> 00000000000.00</v>
          </cell>
          <cell r="AV400" t="str">
            <v>000000000</v>
          </cell>
          <cell r="AW400" t="str">
            <v>000</v>
          </cell>
          <cell r="AX400" t="str">
            <v>00</v>
          </cell>
          <cell r="AY400" t="str">
            <v>0</v>
          </cell>
          <cell r="AZ400" t="str">
            <v>FPL Fibernet</v>
          </cell>
        </row>
        <row r="401">
          <cell r="A401" t="str">
            <v>107100</v>
          </cell>
          <cell r="B401" t="str">
            <v>0312</v>
          </cell>
          <cell r="C401" t="str">
            <v>06075</v>
          </cell>
          <cell r="D401" t="str">
            <v>0FIBER</v>
          </cell>
          <cell r="E401" t="str">
            <v>312000</v>
          </cell>
          <cell r="F401" t="str">
            <v>0803</v>
          </cell>
          <cell r="G401" t="str">
            <v>36000</v>
          </cell>
          <cell r="H401" t="str">
            <v>A</v>
          </cell>
          <cell r="I401" t="str">
            <v>00000041</v>
          </cell>
          <cell r="J401">
            <v>60</v>
          </cell>
          <cell r="K401">
            <v>312</v>
          </cell>
          <cell r="L401">
            <v>6161</v>
          </cell>
          <cell r="M401">
            <v>107</v>
          </cell>
          <cell r="N401">
            <v>10</v>
          </cell>
          <cell r="O401">
            <v>0</v>
          </cell>
          <cell r="P401">
            <v>107.1</v>
          </cell>
          <cell r="Q401" t="str">
            <v>0803</v>
          </cell>
          <cell r="R401" t="str">
            <v>36000</v>
          </cell>
          <cell r="S401" t="str">
            <v>200212</v>
          </cell>
          <cell r="T401" t="str">
            <v>PY42</v>
          </cell>
          <cell r="U401">
            <v>403.9</v>
          </cell>
          <cell r="V401" t="str">
            <v>LDB</v>
          </cell>
          <cell r="W401">
            <v>0</v>
          </cell>
          <cell r="X401" t="str">
            <v>SHR</v>
          </cell>
          <cell r="Y401">
            <v>8</v>
          </cell>
          <cell r="Z401">
            <v>8</v>
          </cell>
          <cell r="AA401" t="str">
            <v>PYP</v>
          </cell>
          <cell r="AB401" t="str">
            <v xml:space="preserve"> 0000001</v>
          </cell>
          <cell r="AC401" t="str">
            <v>PYL</v>
          </cell>
          <cell r="AD401" t="str">
            <v>004399</v>
          </cell>
          <cell r="AE401" t="str">
            <v>EMP</v>
          </cell>
          <cell r="AF401" t="str">
            <v>40663</v>
          </cell>
          <cell r="AG401" t="str">
            <v>JUL</v>
          </cell>
          <cell r="AH401" t="str">
            <v xml:space="preserve"> 000.00</v>
          </cell>
          <cell r="AI401" t="str">
            <v>BCH</v>
          </cell>
          <cell r="AJ401" t="str">
            <v>500</v>
          </cell>
          <cell r="AK401" t="str">
            <v>CLS</v>
          </cell>
          <cell r="AL401" t="str">
            <v>1RB8</v>
          </cell>
          <cell r="AM401" t="str">
            <v>DTA</v>
          </cell>
          <cell r="AN401" t="str">
            <v xml:space="preserve"> 00000000000.00</v>
          </cell>
          <cell r="AO401" t="str">
            <v>DTH</v>
          </cell>
          <cell r="AP401" t="str">
            <v xml:space="preserve"> 00000000000.00</v>
          </cell>
          <cell r="AV401" t="str">
            <v>000000000</v>
          </cell>
          <cell r="AW401" t="str">
            <v>000</v>
          </cell>
          <cell r="AX401" t="str">
            <v>00</v>
          </cell>
          <cell r="AY401" t="str">
            <v>0</v>
          </cell>
          <cell r="AZ401" t="str">
            <v>FPL Fibernet</v>
          </cell>
        </row>
        <row r="402">
          <cell r="A402" t="str">
            <v>107100</v>
          </cell>
          <cell r="B402" t="str">
            <v>0312</v>
          </cell>
          <cell r="C402" t="str">
            <v>06080</v>
          </cell>
          <cell r="D402" t="str">
            <v>0FIBER</v>
          </cell>
          <cell r="E402" t="str">
            <v>312000</v>
          </cell>
          <cell r="F402" t="str">
            <v>0803</v>
          </cell>
          <cell r="G402" t="str">
            <v>36000</v>
          </cell>
          <cell r="H402" t="str">
            <v>A</v>
          </cell>
          <cell r="I402" t="str">
            <v>00000041</v>
          </cell>
          <cell r="J402">
            <v>60</v>
          </cell>
          <cell r="K402">
            <v>312</v>
          </cell>
          <cell r="L402">
            <v>6162</v>
          </cell>
          <cell r="M402">
            <v>107</v>
          </cell>
          <cell r="N402">
            <v>10</v>
          </cell>
          <cell r="O402">
            <v>0</v>
          </cell>
          <cell r="P402">
            <v>107.1</v>
          </cell>
          <cell r="Q402" t="str">
            <v>0803</v>
          </cell>
          <cell r="R402" t="str">
            <v>36000</v>
          </cell>
          <cell r="S402" t="str">
            <v>200212</v>
          </cell>
          <cell r="T402" t="str">
            <v>PY42</v>
          </cell>
          <cell r="U402">
            <v>115.2</v>
          </cell>
          <cell r="V402" t="str">
            <v>LDB</v>
          </cell>
          <cell r="W402">
            <v>0</v>
          </cell>
          <cell r="X402" t="str">
            <v>SHR</v>
          </cell>
          <cell r="Y402">
            <v>4</v>
          </cell>
          <cell r="Z402">
            <v>4</v>
          </cell>
          <cell r="AA402" t="str">
            <v>PYP</v>
          </cell>
          <cell r="AB402" t="str">
            <v xml:space="preserve"> 0000025</v>
          </cell>
          <cell r="AC402" t="str">
            <v>PYL</v>
          </cell>
          <cell r="AD402" t="str">
            <v>004385</v>
          </cell>
          <cell r="AE402" t="str">
            <v>EMP</v>
          </cell>
          <cell r="AF402" t="str">
            <v>01612</v>
          </cell>
          <cell r="AG402" t="str">
            <v>JUL</v>
          </cell>
          <cell r="AH402" t="str">
            <v xml:space="preserve"> 000.00</v>
          </cell>
          <cell r="AI402" t="str">
            <v>BCH</v>
          </cell>
          <cell r="AJ402" t="str">
            <v>500</v>
          </cell>
          <cell r="AK402" t="str">
            <v>CLS</v>
          </cell>
          <cell r="AL402" t="str">
            <v>R433</v>
          </cell>
          <cell r="AM402" t="str">
            <v>DTA</v>
          </cell>
          <cell r="AN402" t="str">
            <v xml:space="preserve"> 00000000000.00</v>
          </cell>
          <cell r="AO402" t="str">
            <v>DTH</v>
          </cell>
          <cell r="AP402" t="str">
            <v xml:space="preserve"> 00000000000.00</v>
          </cell>
          <cell r="AV402" t="str">
            <v>000000000</v>
          </cell>
          <cell r="AW402" t="str">
            <v>000</v>
          </cell>
          <cell r="AX402" t="str">
            <v>00</v>
          </cell>
          <cell r="AY402" t="str">
            <v>0</v>
          </cell>
          <cell r="AZ402" t="str">
            <v>FPL Fibernet</v>
          </cell>
        </row>
        <row r="403">
          <cell r="A403" t="str">
            <v>107100</v>
          </cell>
          <cell r="B403" t="str">
            <v>0312</v>
          </cell>
          <cell r="C403" t="str">
            <v>06080</v>
          </cell>
          <cell r="D403" t="str">
            <v>0FIBER</v>
          </cell>
          <cell r="E403" t="str">
            <v>312000</v>
          </cell>
          <cell r="F403" t="str">
            <v>0803</v>
          </cell>
          <cell r="G403" t="str">
            <v>36000</v>
          </cell>
          <cell r="H403" t="str">
            <v>A</v>
          </cell>
          <cell r="I403" t="str">
            <v>00000041</v>
          </cell>
          <cell r="J403">
            <v>60</v>
          </cell>
          <cell r="K403">
            <v>312</v>
          </cell>
          <cell r="L403">
            <v>6162</v>
          </cell>
          <cell r="M403">
            <v>107</v>
          </cell>
          <cell r="N403">
            <v>10</v>
          </cell>
          <cell r="O403">
            <v>0</v>
          </cell>
          <cell r="P403">
            <v>107.1</v>
          </cell>
          <cell r="Q403" t="str">
            <v>0803</v>
          </cell>
          <cell r="R403" t="str">
            <v>36000</v>
          </cell>
          <cell r="S403" t="str">
            <v>200212</v>
          </cell>
          <cell r="T403" t="str">
            <v>PY42</v>
          </cell>
          <cell r="U403">
            <v>146.15</v>
          </cell>
          <cell r="V403" t="str">
            <v>LDB</v>
          </cell>
          <cell r="W403">
            <v>0</v>
          </cell>
          <cell r="X403" t="str">
            <v>SHR</v>
          </cell>
          <cell r="Y403">
            <v>4</v>
          </cell>
          <cell r="Z403">
            <v>4</v>
          </cell>
          <cell r="AA403" t="str">
            <v>PYP</v>
          </cell>
          <cell r="AB403" t="str">
            <v xml:space="preserve"> 0000025</v>
          </cell>
          <cell r="AC403" t="str">
            <v>PYL</v>
          </cell>
          <cell r="AD403" t="str">
            <v>004382</v>
          </cell>
          <cell r="AE403" t="str">
            <v>EMP</v>
          </cell>
          <cell r="AF403" t="str">
            <v>90017</v>
          </cell>
          <cell r="AG403" t="str">
            <v>JUL</v>
          </cell>
          <cell r="AH403" t="str">
            <v xml:space="preserve"> 000.00</v>
          </cell>
          <cell r="AI403" t="str">
            <v>BCH</v>
          </cell>
          <cell r="AJ403" t="str">
            <v>500</v>
          </cell>
          <cell r="AK403" t="str">
            <v>CLS</v>
          </cell>
          <cell r="AL403" t="str">
            <v>R449</v>
          </cell>
          <cell r="AM403" t="str">
            <v>DTA</v>
          </cell>
          <cell r="AN403" t="str">
            <v xml:space="preserve"> 00000000000.00</v>
          </cell>
          <cell r="AO403" t="str">
            <v>DTH</v>
          </cell>
          <cell r="AP403" t="str">
            <v xml:space="preserve"> 00000000000.00</v>
          </cell>
          <cell r="AV403" t="str">
            <v>000000000</v>
          </cell>
          <cell r="AW403" t="str">
            <v>000</v>
          </cell>
          <cell r="AX403" t="str">
            <v>00</v>
          </cell>
          <cell r="AY403" t="str">
            <v>0</v>
          </cell>
          <cell r="AZ403" t="str">
            <v>FPL Fibernet</v>
          </cell>
        </row>
        <row r="404">
          <cell r="A404" t="str">
            <v>107100</v>
          </cell>
          <cell r="B404" t="str">
            <v>0312</v>
          </cell>
          <cell r="C404" t="str">
            <v>06080</v>
          </cell>
          <cell r="D404" t="str">
            <v>0FIBER</v>
          </cell>
          <cell r="E404" t="str">
            <v>312000</v>
          </cell>
          <cell r="F404" t="str">
            <v>0803</v>
          </cell>
          <cell r="G404" t="str">
            <v>36000</v>
          </cell>
          <cell r="H404" t="str">
            <v>A</v>
          </cell>
          <cell r="I404" t="str">
            <v>00000041</v>
          </cell>
          <cell r="J404">
            <v>60</v>
          </cell>
          <cell r="K404">
            <v>312</v>
          </cell>
          <cell r="L404">
            <v>6162</v>
          </cell>
          <cell r="M404">
            <v>107</v>
          </cell>
          <cell r="N404">
            <v>10</v>
          </cell>
          <cell r="O404">
            <v>0</v>
          </cell>
          <cell r="P404">
            <v>107.1</v>
          </cell>
          <cell r="Q404" t="str">
            <v>0803</v>
          </cell>
          <cell r="R404" t="str">
            <v>36000</v>
          </cell>
          <cell r="S404" t="str">
            <v>200212</v>
          </cell>
          <cell r="T404" t="str">
            <v>PY42</v>
          </cell>
          <cell r="U404">
            <v>365.38</v>
          </cell>
          <cell r="V404" t="str">
            <v>LDB</v>
          </cell>
          <cell r="W404">
            <v>0</v>
          </cell>
          <cell r="X404" t="str">
            <v>SHR</v>
          </cell>
          <cell r="Y404">
            <v>10</v>
          </cell>
          <cell r="Z404">
            <v>10</v>
          </cell>
          <cell r="AA404" t="str">
            <v>PYP</v>
          </cell>
          <cell r="AB404" t="str">
            <v xml:space="preserve"> 0000026</v>
          </cell>
          <cell r="AC404" t="str">
            <v>PYL</v>
          </cell>
          <cell r="AD404" t="str">
            <v>004382</v>
          </cell>
          <cell r="AE404" t="str">
            <v>EMP</v>
          </cell>
          <cell r="AF404" t="str">
            <v>90017</v>
          </cell>
          <cell r="AG404" t="str">
            <v>JUL</v>
          </cell>
          <cell r="AH404" t="str">
            <v xml:space="preserve"> 000.00</v>
          </cell>
          <cell r="AI404" t="str">
            <v>BCH</v>
          </cell>
          <cell r="AJ404" t="str">
            <v>500</v>
          </cell>
          <cell r="AK404" t="str">
            <v>CLS</v>
          </cell>
          <cell r="AL404" t="str">
            <v>R449</v>
          </cell>
          <cell r="AM404" t="str">
            <v>DTA</v>
          </cell>
          <cell r="AN404" t="str">
            <v xml:space="preserve"> 00000000000.00</v>
          </cell>
          <cell r="AO404" t="str">
            <v>DTH</v>
          </cell>
          <cell r="AP404" t="str">
            <v xml:space="preserve"> 00000000000.00</v>
          </cell>
          <cell r="AV404" t="str">
            <v>000000000</v>
          </cell>
          <cell r="AW404" t="str">
            <v>000</v>
          </cell>
          <cell r="AX404" t="str">
            <v>00</v>
          </cell>
          <cell r="AY404" t="str">
            <v>0</v>
          </cell>
          <cell r="AZ404" t="str">
            <v>FPL Fibernet</v>
          </cell>
        </row>
        <row r="405">
          <cell r="A405" t="str">
            <v>107100</v>
          </cell>
          <cell r="B405" t="str">
            <v>0314</v>
          </cell>
          <cell r="C405" t="str">
            <v>06080</v>
          </cell>
          <cell r="D405" t="str">
            <v>0ELECT</v>
          </cell>
          <cell r="E405" t="str">
            <v>314000</v>
          </cell>
          <cell r="F405" t="str">
            <v>0812</v>
          </cell>
          <cell r="G405" t="str">
            <v>51450</v>
          </cell>
          <cell r="H405" t="str">
            <v>A</v>
          </cell>
          <cell r="I405" t="str">
            <v>00000041</v>
          </cell>
          <cell r="J405">
            <v>67</v>
          </cell>
          <cell r="K405">
            <v>314</v>
          </cell>
          <cell r="L405">
            <v>6162</v>
          </cell>
          <cell r="M405">
            <v>0</v>
          </cell>
          <cell r="N405">
            <v>0</v>
          </cell>
          <cell r="O405">
            <v>0</v>
          </cell>
          <cell r="P405">
            <v>0</v>
          </cell>
          <cell r="Q405" t="str">
            <v>0812</v>
          </cell>
          <cell r="R405" t="str">
            <v>51450</v>
          </cell>
          <cell r="S405" t="str">
            <v>200212</v>
          </cell>
          <cell r="T405" t="str">
            <v>SA01</v>
          </cell>
          <cell r="U405">
            <v>570.16999999999996</v>
          </cell>
          <cell r="W405">
            <v>0</v>
          </cell>
          <cell r="Y405">
            <v>0</v>
          </cell>
          <cell r="Z405">
            <v>1</v>
          </cell>
          <cell r="AA405" t="str">
            <v>BCH</v>
          </cell>
          <cell r="AB405" t="str">
            <v>450002339</v>
          </cell>
          <cell r="AC405" t="str">
            <v>PO#</v>
          </cell>
          <cell r="AD405" t="str">
            <v>4500021286</v>
          </cell>
          <cell r="AE405" t="str">
            <v>S/R</v>
          </cell>
          <cell r="AF405" t="str">
            <v>NET</v>
          </cell>
          <cell r="AI405" t="str">
            <v>PYN</v>
          </cell>
          <cell r="AJ405" t="str">
            <v>BELLSOUTH TELECOMMUNICATI</v>
          </cell>
          <cell r="AK405" t="str">
            <v>VND</v>
          </cell>
          <cell r="AL405" t="str">
            <v>580436120</v>
          </cell>
          <cell r="AM405" t="str">
            <v>FAC</v>
          </cell>
          <cell r="AN405" t="str">
            <v>000</v>
          </cell>
          <cell r="AQ405" t="str">
            <v>NVD</v>
          </cell>
          <cell r="AR405" t="str">
            <v>2002-12-</v>
          </cell>
          <cell r="AU405" t="str">
            <v>305 C01-0109 109    BELLSOUTH TELECOMMUN5000003505</v>
          </cell>
          <cell r="AV405" t="str">
            <v>WF-BATCH</v>
          </cell>
          <cell r="AW405" t="str">
            <v>000</v>
          </cell>
          <cell r="AX405" t="str">
            <v>00</v>
          </cell>
          <cell r="AY405" t="str">
            <v>0</v>
          </cell>
          <cell r="AZ405" t="str">
            <v>FPL Fibernet</v>
          </cell>
        </row>
        <row r="406">
          <cell r="A406" t="str">
            <v>107100</v>
          </cell>
          <cell r="B406" t="str">
            <v>0312</v>
          </cell>
          <cell r="C406" t="str">
            <v>06080</v>
          </cell>
          <cell r="D406" t="str">
            <v>0ELECT</v>
          </cell>
          <cell r="E406" t="str">
            <v>312000</v>
          </cell>
          <cell r="F406" t="str">
            <v>0675</v>
          </cell>
          <cell r="G406" t="str">
            <v>52450</v>
          </cell>
          <cell r="H406" t="str">
            <v>A</v>
          </cell>
          <cell r="I406" t="str">
            <v>00000041</v>
          </cell>
          <cell r="J406">
            <v>65</v>
          </cell>
          <cell r="K406">
            <v>312</v>
          </cell>
          <cell r="L406">
            <v>6163</v>
          </cell>
          <cell r="M406">
            <v>398</v>
          </cell>
          <cell r="N406">
            <v>0</v>
          </cell>
          <cell r="O406">
            <v>1</v>
          </cell>
          <cell r="P406">
            <v>398.00099999999998</v>
          </cell>
          <cell r="Q406" t="str">
            <v>0675</v>
          </cell>
          <cell r="R406" t="str">
            <v>52450</v>
          </cell>
          <cell r="S406" t="str">
            <v>200212</v>
          </cell>
          <cell r="T406" t="str">
            <v>SA01</v>
          </cell>
          <cell r="U406">
            <v>7.75</v>
          </cell>
          <cell r="W406">
            <v>0</v>
          </cell>
          <cell r="Y406">
            <v>0</v>
          </cell>
          <cell r="Z406">
            <v>0</v>
          </cell>
          <cell r="AA406" t="str">
            <v>BCH</v>
          </cell>
          <cell r="AB406" t="str">
            <v>450002345</v>
          </cell>
          <cell r="AC406" t="str">
            <v>PO#</v>
          </cell>
          <cell r="AE406" t="str">
            <v>S/R</v>
          </cell>
          <cell r="AI406" t="str">
            <v>PYN</v>
          </cell>
          <cell r="AJ406" t="str">
            <v>INTERCONNX INC</v>
          </cell>
          <cell r="AK406" t="str">
            <v>VND</v>
          </cell>
          <cell r="AL406" t="str">
            <v>522070373</v>
          </cell>
          <cell r="AM406" t="str">
            <v>FAC</v>
          </cell>
          <cell r="AN406" t="str">
            <v>000</v>
          </cell>
          <cell r="AQ406" t="str">
            <v>NVD</v>
          </cell>
          <cell r="AR406" t="str">
            <v>2002-10-</v>
          </cell>
          <cell r="AU406" t="str">
            <v>4500102309          INTERCONNX INC      1900003304</v>
          </cell>
          <cell r="AV406" t="str">
            <v>WF-BATCH</v>
          </cell>
          <cell r="AW406" t="str">
            <v>000</v>
          </cell>
          <cell r="AX406" t="str">
            <v>00</v>
          </cell>
          <cell r="AY406" t="str">
            <v>0</v>
          </cell>
          <cell r="AZ406" t="str">
            <v>FPL Fibernet</v>
          </cell>
        </row>
        <row r="407">
          <cell r="A407" t="str">
            <v>107100</v>
          </cell>
          <cell r="B407" t="str">
            <v>0312</v>
          </cell>
          <cell r="C407" t="str">
            <v>06080</v>
          </cell>
          <cell r="D407" t="str">
            <v>0FIBER</v>
          </cell>
          <cell r="E407" t="str">
            <v>312000</v>
          </cell>
          <cell r="F407" t="str">
            <v>0803</v>
          </cell>
          <cell r="G407" t="str">
            <v>36000</v>
          </cell>
          <cell r="H407" t="str">
            <v>A</v>
          </cell>
          <cell r="I407" t="str">
            <v>00000041</v>
          </cell>
          <cell r="J407">
            <v>60</v>
          </cell>
          <cell r="K407">
            <v>312</v>
          </cell>
          <cell r="L407">
            <v>6163</v>
          </cell>
          <cell r="M407">
            <v>107</v>
          </cell>
          <cell r="N407">
            <v>10</v>
          </cell>
          <cell r="O407">
            <v>0</v>
          </cell>
          <cell r="P407">
            <v>107.1</v>
          </cell>
          <cell r="Q407" t="str">
            <v>0803</v>
          </cell>
          <cell r="R407" t="str">
            <v>36000</v>
          </cell>
          <cell r="S407" t="str">
            <v>200212</v>
          </cell>
          <cell r="T407" t="str">
            <v>PY42</v>
          </cell>
          <cell r="U407">
            <v>208.43</v>
          </cell>
          <cell r="V407" t="str">
            <v>LDB</v>
          </cell>
          <cell r="W407">
            <v>0</v>
          </cell>
          <cell r="X407" t="str">
            <v>SHR</v>
          </cell>
          <cell r="Y407">
            <v>6</v>
          </cell>
          <cell r="Z407">
            <v>6</v>
          </cell>
          <cell r="AA407" t="str">
            <v>PYP</v>
          </cell>
          <cell r="AB407" t="str">
            <v xml:space="preserve"> 0000001</v>
          </cell>
          <cell r="AC407" t="str">
            <v>PYL</v>
          </cell>
          <cell r="AD407" t="str">
            <v>004399</v>
          </cell>
          <cell r="AE407" t="str">
            <v>EMP</v>
          </cell>
          <cell r="AF407" t="str">
            <v>27026</v>
          </cell>
          <cell r="AG407" t="str">
            <v>JUL</v>
          </cell>
          <cell r="AH407" t="str">
            <v xml:space="preserve"> 000.00</v>
          </cell>
          <cell r="AI407" t="str">
            <v>BCH</v>
          </cell>
          <cell r="AJ407" t="str">
            <v>500</v>
          </cell>
          <cell r="AK407" t="str">
            <v>CLS</v>
          </cell>
          <cell r="AL407" t="str">
            <v>R445</v>
          </cell>
          <cell r="AM407" t="str">
            <v>DTA</v>
          </cell>
          <cell r="AN407" t="str">
            <v xml:space="preserve"> 00000000000.00</v>
          </cell>
          <cell r="AO407" t="str">
            <v>DTH</v>
          </cell>
          <cell r="AP407" t="str">
            <v xml:space="preserve"> 00000000000.00</v>
          </cell>
          <cell r="AV407" t="str">
            <v>000000000</v>
          </cell>
          <cell r="AW407" t="str">
            <v>000</v>
          </cell>
          <cell r="AX407" t="str">
            <v>00</v>
          </cell>
          <cell r="AY407" t="str">
            <v>0</v>
          </cell>
          <cell r="AZ407" t="str">
            <v>FPL Fibernet</v>
          </cell>
        </row>
        <row r="408">
          <cell r="A408" t="str">
            <v>107100</v>
          </cell>
          <cell r="B408" t="str">
            <v>0312</v>
          </cell>
          <cell r="C408" t="str">
            <v>06080</v>
          </cell>
          <cell r="D408" t="str">
            <v>0FIBER</v>
          </cell>
          <cell r="E408" t="str">
            <v>312000</v>
          </cell>
          <cell r="F408" t="str">
            <v>0803</v>
          </cell>
          <cell r="G408" t="str">
            <v>36000</v>
          </cell>
          <cell r="H408" t="str">
            <v>A</v>
          </cell>
          <cell r="I408" t="str">
            <v>00000041</v>
          </cell>
          <cell r="J408">
            <v>60</v>
          </cell>
          <cell r="K408">
            <v>312</v>
          </cell>
          <cell r="L408">
            <v>6163</v>
          </cell>
          <cell r="M408">
            <v>107</v>
          </cell>
          <cell r="N408">
            <v>10</v>
          </cell>
          <cell r="O408">
            <v>0</v>
          </cell>
          <cell r="P408">
            <v>107.1</v>
          </cell>
          <cell r="Q408" t="str">
            <v>0803</v>
          </cell>
          <cell r="R408" t="str">
            <v>36000</v>
          </cell>
          <cell r="S408" t="str">
            <v>200212</v>
          </cell>
          <cell r="T408" t="str">
            <v>PY42</v>
          </cell>
          <cell r="U408">
            <v>285.8</v>
          </cell>
          <cell r="V408" t="str">
            <v>LDB</v>
          </cell>
          <cell r="W408">
            <v>0</v>
          </cell>
          <cell r="X408" t="str">
            <v>SHR</v>
          </cell>
          <cell r="Y408">
            <v>8</v>
          </cell>
          <cell r="Z408">
            <v>8</v>
          </cell>
          <cell r="AA408" t="str">
            <v>PYP</v>
          </cell>
          <cell r="AB408" t="str">
            <v xml:space="preserve"> 0000026</v>
          </cell>
          <cell r="AC408" t="str">
            <v>PYL</v>
          </cell>
          <cell r="AD408" t="str">
            <v>004366</v>
          </cell>
          <cell r="AE408" t="str">
            <v>EMP</v>
          </cell>
          <cell r="AF408" t="str">
            <v>97355</v>
          </cell>
          <cell r="AG408" t="str">
            <v>JUL</v>
          </cell>
          <cell r="AH408" t="str">
            <v xml:space="preserve"> 000.00</v>
          </cell>
          <cell r="AI408" t="str">
            <v>BCH</v>
          </cell>
          <cell r="AJ408" t="str">
            <v>500</v>
          </cell>
          <cell r="AK408" t="str">
            <v>CLS</v>
          </cell>
          <cell r="AL408" t="str">
            <v>R431</v>
          </cell>
          <cell r="AM408" t="str">
            <v>DTA</v>
          </cell>
          <cell r="AN408" t="str">
            <v xml:space="preserve"> 00000000000.00</v>
          </cell>
          <cell r="AO408" t="str">
            <v>DTH</v>
          </cell>
          <cell r="AP408" t="str">
            <v xml:space="preserve"> 00000000000.00</v>
          </cell>
          <cell r="AV408" t="str">
            <v>000000000</v>
          </cell>
          <cell r="AW408" t="str">
            <v>000</v>
          </cell>
          <cell r="AX408" t="str">
            <v>00</v>
          </cell>
          <cell r="AY408" t="str">
            <v>0</v>
          </cell>
          <cell r="AZ408" t="str">
            <v>FPL Fibernet</v>
          </cell>
        </row>
        <row r="409">
          <cell r="A409" t="str">
            <v>107100</v>
          </cell>
          <cell r="B409" t="str">
            <v>0312</v>
          </cell>
          <cell r="C409" t="str">
            <v>06080</v>
          </cell>
          <cell r="D409" t="str">
            <v>0FIBER</v>
          </cell>
          <cell r="E409" t="str">
            <v>312000</v>
          </cell>
          <cell r="F409" t="str">
            <v>0662</v>
          </cell>
          <cell r="G409" t="str">
            <v>65000</v>
          </cell>
          <cell r="H409" t="str">
            <v>A</v>
          </cell>
          <cell r="I409" t="str">
            <v>00000041</v>
          </cell>
          <cell r="J409">
            <v>63</v>
          </cell>
          <cell r="K409">
            <v>312</v>
          </cell>
          <cell r="L409">
            <v>6164</v>
          </cell>
          <cell r="M409">
            <v>0</v>
          </cell>
          <cell r="N409">
            <v>0</v>
          </cell>
          <cell r="O409">
            <v>0</v>
          </cell>
          <cell r="P409">
            <v>0</v>
          </cell>
          <cell r="Q409" t="str">
            <v>0662</v>
          </cell>
          <cell r="R409" t="str">
            <v>65000</v>
          </cell>
          <cell r="S409" t="str">
            <v>200212</v>
          </cell>
          <cell r="T409" t="str">
            <v>CA01</v>
          </cell>
          <cell r="U409">
            <v>1268.8</v>
          </cell>
          <cell r="V409" t="str">
            <v>LDB</v>
          </cell>
          <cell r="W409">
            <v>0</v>
          </cell>
          <cell r="Y409">
            <v>0</v>
          </cell>
          <cell r="Z409">
            <v>0</v>
          </cell>
          <cell r="AA409" t="str">
            <v>BCH</v>
          </cell>
          <cell r="AB409" t="str">
            <v>0029</v>
          </cell>
          <cell r="AC409" t="str">
            <v>WKS</v>
          </cell>
          <cell r="AE409" t="str">
            <v>JV#</v>
          </cell>
          <cell r="AF409" t="str">
            <v>1232</v>
          </cell>
          <cell r="AG409" t="str">
            <v>FRN</v>
          </cell>
          <cell r="AH409" t="str">
            <v>6164</v>
          </cell>
          <cell r="AI409" t="str">
            <v>RP#</v>
          </cell>
          <cell r="AJ409" t="str">
            <v>000</v>
          </cell>
          <cell r="AK409" t="str">
            <v>CTL</v>
          </cell>
          <cell r="AM409" t="str">
            <v>RF#</v>
          </cell>
          <cell r="AU409" t="str">
            <v>ACCR WD COMM UNPAID INV</v>
          </cell>
          <cell r="AZ409" t="str">
            <v>FPL Fibernet</v>
          </cell>
        </row>
        <row r="410">
          <cell r="A410" t="str">
            <v>107100</v>
          </cell>
          <cell r="B410" t="str">
            <v>0312</v>
          </cell>
          <cell r="C410" t="str">
            <v>06080</v>
          </cell>
          <cell r="D410" t="str">
            <v>0FIBER</v>
          </cell>
          <cell r="E410" t="str">
            <v>312000</v>
          </cell>
          <cell r="F410" t="str">
            <v>0662</v>
          </cell>
          <cell r="G410" t="str">
            <v>65000</v>
          </cell>
          <cell r="H410" t="str">
            <v>A</v>
          </cell>
          <cell r="I410" t="str">
            <v>00000041</v>
          </cell>
          <cell r="J410">
            <v>63</v>
          </cell>
          <cell r="K410">
            <v>312</v>
          </cell>
          <cell r="L410">
            <v>6164</v>
          </cell>
          <cell r="M410">
            <v>0</v>
          </cell>
          <cell r="N410">
            <v>0</v>
          </cell>
          <cell r="O410">
            <v>0</v>
          </cell>
          <cell r="P410">
            <v>0</v>
          </cell>
          <cell r="Q410" t="str">
            <v>0662</v>
          </cell>
          <cell r="R410" t="str">
            <v>65000</v>
          </cell>
          <cell r="S410" t="str">
            <v>200212</v>
          </cell>
          <cell r="T410" t="str">
            <v>CA01</v>
          </cell>
          <cell r="U410">
            <v>1268.8</v>
          </cell>
          <cell r="V410" t="str">
            <v>LDB</v>
          </cell>
          <cell r="W410">
            <v>0</v>
          </cell>
          <cell r="Y410">
            <v>0</v>
          </cell>
          <cell r="Z410">
            <v>0</v>
          </cell>
          <cell r="AA410" t="str">
            <v>BCH</v>
          </cell>
          <cell r="AB410" t="str">
            <v>0033</v>
          </cell>
          <cell r="AC410" t="str">
            <v>WKS</v>
          </cell>
          <cell r="AE410" t="str">
            <v>JV#</v>
          </cell>
          <cell r="AF410" t="str">
            <v>1232</v>
          </cell>
          <cell r="AG410" t="str">
            <v>FRN</v>
          </cell>
          <cell r="AH410" t="str">
            <v>6164</v>
          </cell>
          <cell r="AI410" t="str">
            <v>RP#</v>
          </cell>
          <cell r="AJ410" t="str">
            <v>000</v>
          </cell>
          <cell r="AK410" t="str">
            <v>CTL</v>
          </cell>
          <cell r="AM410" t="str">
            <v>RF#</v>
          </cell>
          <cell r="AU410" t="str">
            <v>ACCR WD COMM UNPAID INV</v>
          </cell>
          <cell r="AZ410" t="str">
            <v>FPL Fibernet</v>
          </cell>
        </row>
        <row r="411">
          <cell r="A411" t="str">
            <v>107100</v>
          </cell>
          <cell r="B411" t="str">
            <v>0312</v>
          </cell>
          <cell r="C411" t="str">
            <v>06080</v>
          </cell>
          <cell r="D411" t="str">
            <v>0FIBER</v>
          </cell>
          <cell r="E411" t="str">
            <v>312000</v>
          </cell>
          <cell r="F411" t="str">
            <v>0662</v>
          </cell>
          <cell r="G411" t="str">
            <v>65000</v>
          </cell>
          <cell r="H411" t="str">
            <v>A</v>
          </cell>
          <cell r="I411" t="str">
            <v>00000041</v>
          </cell>
          <cell r="J411">
            <v>63</v>
          </cell>
          <cell r="K411">
            <v>312</v>
          </cell>
          <cell r="L411">
            <v>6164</v>
          </cell>
          <cell r="M411">
            <v>0</v>
          </cell>
          <cell r="N411">
            <v>0</v>
          </cell>
          <cell r="O411">
            <v>0</v>
          </cell>
          <cell r="P411">
            <v>0</v>
          </cell>
          <cell r="Q411" t="str">
            <v>0662</v>
          </cell>
          <cell r="R411" t="str">
            <v>65000</v>
          </cell>
          <cell r="S411" t="str">
            <v>200212</v>
          </cell>
          <cell r="T411" t="str">
            <v>CA01</v>
          </cell>
          <cell r="U411">
            <v>-1268.8</v>
          </cell>
          <cell r="V411" t="str">
            <v>LDB</v>
          </cell>
          <cell r="W411">
            <v>0</v>
          </cell>
          <cell r="Y411">
            <v>0</v>
          </cell>
          <cell r="Z411">
            <v>0</v>
          </cell>
          <cell r="AA411" t="str">
            <v>BCH</v>
          </cell>
          <cell r="AB411" t="str">
            <v>0034</v>
          </cell>
          <cell r="AC411" t="str">
            <v>WKS</v>
          </cell>
          <cell r="AE411" t="str">
            <v>JV#</v>
          </cell>
          <cell r="AF411" t="str">
            <v>1232</v>
          </cell>
          <cell r="AG411" t="str">
            <v>FRN</v>
          </cell>
          <cell r="AH411" t="str">
            <v>6164</v>
          </cell>
          <cell r="AI411" t="str">
            <v>RP#</v>
          </cell>
          <cell r="AJ411" t="str">
            <v>000</v>
          </cell>
          <cell r="AK411" t="str">
            <v>CTL</v>
          </cell>
          <cell r="AM411" t="str">
            <v>RF#</v>
          </cell>
          <cell r="AU411" t="str">
            <v>ACCR WD COMM UNPAID INV</v>
          </cell>
          <cell r="AZ411" t="str">
            <v>FPL Fibernet</v>
          </cell>
        </row>
        <row r="412">
          <cell r="A412" t="str">
            <v>107100</v>
          </cell>
          <cell r="B412" t="str">
            <v>0312</v>
          </cell>
          <cell r="C412" t="str">
            <v>06080</v>
          </cell>
          <cell r="D412" t="str">
            <v>0FIBER</v>
          </cell>
          <cell r="E412" t="str">
            <v>312000</v>
          </cell>
          <cell r="F412" t="str">
            <v>0790</v>
          </cell>
          <cell r="G412" t="str">
            <v>65000</v>
          </cell>
          <cell r="H412" t="str">
            <v>A</v>
          </cell>
          <cell r="I412" t="str">
            <v>00000041</v>
          </cell>
          <cell r="J412">
            <v>63</v>
          </cell>
          <cell r="K412">
            <v>312</v>
          </cell>
          <cell r="L412">
            <v>6164</v>
          </cell>
          <cell r="M412">
            <v>0</v>
          </cell>
          <cell r="N412">
            <v>0</v>
          </cell>
          <cell r="O412">
            <v>0</v>
          </cell>
          <cell r="P412">
            <v>0</v>
          </cell>
          <cell r="Q412" t="str">
            <v>0790</v>
          </cell>
          <cell r="R412" t="str">
            <v>65000</v>
          </cell>
          <cell r="S412" t="str">
            <v>200212</v>
          </cell>
          <cell r="T412" t="str">
            <v>CA01</v>
          </cell>
          <cell r="U412">
            <v>66732</v>
          </cell>
          <cell r="V412" t="str">
            <v>LDB</v>
          </cell>
          <cell r="W412">
            <v>0</v>
          </cell>
          <cell r="Y412">
            <v>0</v>
          </cell>
          <cell r="Z412">
            <v>0</v>
          </cell>
          <cell r="AA412" t="str">
            <v>BCH</v>
          </cell>
          <cell r="AB412" t="str">
            <v>0011</v>
          </cell>
          <cell r="AC412" t="str">
            <v>WKS</v>
          </cell>
          <cell r="AE412" t="str">
            <v>JV#</v>
          </cell>
          <cell r="AF412" t="str">
            <v>1232</v>
          </cell>
          <cell r="AG412" t="str">
            <v>FRN</v>
          </cell>
          <cell r="AH412" t="str">
            <v>6164</v>
          </cell>
          <cell r="AI412" t="str">
            <v>RP#</v>
          </cell>
          <cell r="AJ412" t="str">
            <v>000</v>
          </cell>
          <cell r="AK412" t="str">
            <v>CTL</v>
          </cell>
          <cell r="AM412" t="str">
            <v>RF#</v>
          </cell>
          <cell r="AU412" t="str">
            <v>ACCRUAL OF OCT 02 CAPITAL</v>
          </cell>
          <cell r="AZ412" t="str">
            <v>FPL Fibernet</v>
          </cell>
        </row>
        <row r="413">
          <cell r="A413" t="str">
            <v>107100</v>
          </cell>
          <cell r="B413" t="str">
            <v>0312</v>
          </cell>
          <cell r="C413" t="str">
            <v>06080</v>
          </cell>
          <cell r="D413" t="str">
            <v>0FIBER</v>
          </cell>
          <cell r="E413" t="str">
            <v>312000</v>
          </cell>
          <cell r="F413" t="str">
            <v>0790</v>
          </cell>
          <cell r="G413" t="str">
            <v>65000</v>
          </cell>
          <cell r="H413" t="str">
            <v>A</v>
          </cell>
          <cell r="I413" t="str">
            <v>00000041</v>
          </cell>
          <cell r="J413">
            <v>63</v>
          </cell>
          <cell r="K413">
            <v>312</v>
          </cell>
          <cell r="L413">
            <v>6164</v>
          </cell>
          <cell r="M413">
            <v>0</v>
          </cell>
          <cell r="N413">
            <v>0</v>
          </cell>
          <cell r="O413">
            <v>0</v>
          </cell>
          <cell r="P413">
            <v>0</v>
          </cell>
          <cell r="Q413" t="str">
            <v>0790</v>
          </cell>
          <cell r="R413" t="str">
            <v>65000</v>
          </cell>
          <cell r="S413" t="str">
            <v>200212</v>
          </cell>
          <cell r="T413" t="str">
            <v>CA01</v>
          </cell>
          <cell r="U413">
            <v>-23044.39</v>
          </cell>
          <cell r="V413" t="str">
            <v>LDB</v>
          </cell>
          <cell r="W413">
            <v>0</v>
          </cell>
          <cell r="Y413">
            <v>0</v>
          </cell>
          <cell r="Z413">
            <v>0</v>
          </cell>
          <cell r="AA413" t="str">
            <v>BCH</v>
          </cell>
          <cell r="AB413" t="str">
            <v>0023</v>
          </cell>
          <cell r="AC413" t="str">
            <v>WKS</v>
          </cell>
          <cell r="AE413" t="str">
            <v>JV#</v>
          </cell>
          <cell r="AF413" t="str">
            <v>1232</v>
          </cell>
          <cell r="AG413" t="str">
            <v>FRN</v>
          </cell>
          <cell r="AH413" t="str">
            <v>6164</v>
          </cell>
          <cell r="AI413" t="str">
            <v>RP#</v>
          </cell>
          <cell r="AJ413" t="str">
            <v>000</v>
          </cell>
          <cell r="AK413" t="str">
            <v>CTL</v>
          </cell>
          <cell r="AM413" t="str">
            <v>RF#</v>
          </cell>
          <cell r="AU413" t="str">
            <v>TO PLACE IN SERVICE</v>
          </cell>
          <cell r="AZ413" t="str">
            <v>FPL Fibernet</v>
          </cell>
        </row>
        <row r="414">
          <cell r="A414" t="str">
            <v>107100</v>
          </cell>
          <cell r="B414" t="str">
            <v>0312</v>
          </cell>
          <cell r="C414" t="str">
            <v>06080</v>
          </cell>
          <cell r="D414" t="str">
            <v>0FIBER</v>
          </cell>
          <cell r="E414" t="str">
            <v>312000</v>
          </cell>
          <cell r="F414" t="str">
            <v>0803</v>
          </cell>
          <cell r="G414" t="str">
            <v>36000</v>
          </cell>
          <cell r="H414" t="str">
            <v>A</v>
          </cell>
          <cell r="I414" t="str">
            <v>00000041</v>
          </cell>
          <cell r="J414">
            <v>60</v>
          </cell>
          <cell r="K414">
            <v>312</v>
          </cell>
          <cell r="L414">
            <v>6164</v>
          </cell>
          <cell r="M414">
            <v>107</v>
          </cell>
          <cell r="N414">
            <v>10</v>
          </cell>
          <cell r="O414">
            <v>0</v>
          </cell>
          <cell r="P414">
            <v>107.1</v>
          </cell>
          <cell r="Q414" t="str">
            <v>0803</v>
          </cell>
          <cell r="R414" t="str">
            <v>36000</v>
          </cell>
          <cell r="S414" t="str">
            <v>200212</v>
          </cell>
          <cell r="T414" t="str">
            <v>PY42</v>
          </cell>
          <cell r="U414">
            <v>285.8</v>
          </cell>
          <cell r="V414" t="str">
            <v>LDB</v>
          </cell>
          <cell r="W414">
            <v>0</v>
          </cell>
          <cell r="X414" t="str">
            <v>SHR</v>
          </cell>
          <cell r="Y414">
            <v>8</v>
          </cell>
          <cell r="Z414">
            <v>8</v>
          </cell>
          <cell r="AA414" t="str">
            <v>PYP</v>
          </cell>
          <cell r="AB414" t="str">
            <v xml:space="preserve"> 0000026</v>
          </cell>
          <cell r="AC414" t="str">
            <v>PYL</v>
          </cell>
          <cell r="AD414" t="str">
            <v>004366</v>
          </cell>
          <cell r="AE414" t="str">
            <v>EMP</v>
          </cell>
          <cell r="AF414" t="str">
            <v>97355</v>
          </cell>
          <cell r="AG414" t="str">
            <v>JUL</v>
          </cell>
          <cell r="AH414" t="str">
            <v xml:space="preserve"> 000.00</v>
          </cell>
          <cell r="AI414" t="str">
            <v>BCH</v>
          </cell>
          <cell r="AJ414" t="str">
            <v>500</v>
          </cell>
          <cell r="AK414" t="str">
            <v>CLS</v>
          </cell>
          <cell r="AL414" t="str">
            <v>R431</v>
          </cell>
          <cell r="AM414" t="str">
            <v>DTA</v>
          </cell>
          <cell r="AN414" t="str">
            <v xml:space="preserve"> 00000000000.00</v>
          </cell>
          <cell r="AO414" t="str">
            <v>DTH</v>
          </cell>
          <cell r="AP414" t="str">
            <v xml:space="preserve"> 00000000000.00</v>
          </cell>
          <cell r="AV414" t="str">
            <v>000000000</v>
          </cell>
          <cell r="AW414" t="str">
            <v>000</v>
          </cell>
          <cell r="AX414" t="str">
            <v>00</v>
          </cell>
          <cell r="AY414" t="str">
            <v>0</v>
          </cell>
          <cell r="AZ414" t="str">
            <v>FPL Fibernet</v>
          </cell>
        </row>
        <row r="415">
          <cell r="A415" t="str">
            <v>107100</v>
          </cell>
          <cell r="B415" t="str">
            <v>0312</v>
          </cell>
          <cell r="C415" t="str">
            <v>06080</v>
          </cell>
          <cell r="D415" t="str">
            <v>0FIBER</v>
          </cell>
          <cell r="E415" t="str">
            <v>312000</v>
          </cell>
          <cell r="F415" t="str">
            <v>0790</v>
          </cell>
          <cell r="G415" t="str">
            <v>65000</v>
          </cell>
          <cell r="H415" t="str">
            <v>A</v>
          </cell>
          <cell r="I415" t="str">
            <v>00000041</v>
          </cell>
          <cell r="J415">
            <v>63</v>
          </cell>
          <cell r="K415">
            <v>312</v>
          </cell>
          <cell r="L415">
            <v>6166</v>
          </cell>
          <cell r="M415">
            <v>0</v>
          </cell>
          <cell r="N415">
            <v>0</v>
          </cell>
          <cell r="O415">
            <v>0</v>
          </cell>
          <cell r="P415">
            <v>0</v>
          </cell>
          <cell r="Q415" t="str">
            <v>0790</v>
          </cell>
          <cell r="R415" t="str">
            <v>65000</v>
          </cell>
          <cell r="S415" t="str">
            <v>200212</v>
          </cell>
          <cell r="T415" t="str">
            <v>CA01</v>
          </cell>
          <cell r="U415">
            <v>-411.45</v>
          </cell>
          <cell r="V415" t="str">
            <v>LDB</v>
          </cell>
          <cell r="W415">
            <v>0</v>
          </cell>
          <cell r="Y415">
            <v>0</v>
          </cell>
          <cell r="Z415">
            <v>0</v>
          </cell>
          <cell r="AA415" t="str">
            <v>BCH</v>
          </cell>
          <cell r="AB415" t="str">
            <v>0023</v>
          </cell>
          <cell r="AC415" t="str">
            <v>WKS</v>
          </cell>
          <cell r="AE415" t="str">
            <v>JV#</v>
          </cell>
          <cell r="AF415" t="str">
            <v>1232</v>
          </cell>
          <cell r="AG415" t="str">
            <v>FRN</v>
          </cell>
          <cell r="AH415" t="str">
            <v>6166</v>
          </cell>
          <cell r="AI415" t="str">
            <v>RP#</v>
          </cell>
          <cell r="AJ415" t="str">
            <v>000</v>
          </cell>
          <cell r="AK415" t="str">
            <v>CTL</v>
          </cell>
          <cell r="AM415" t="str">
            <v>RF#</v>
          </cell>
          <cell r="AU415" t="str">
            <v>TO PLACE IN SERVICE</v>
          </cell>
          <cell r="AZ415" t="str">
            <v>FPL Fibernet</v>
          </cell>
        </row>
        <row r="416">
          <cell r="A416" t="str">
            <v>107100</v>
          </cell>
          <cell r="B416" t="str">
            <v>0314</v>
          </cell>
          <cell r="C416" t="str">
            <v>06080</v>
          </cell>
          <cell r="D416" t="str">
            <v>0ELECT</v>
          </cell>
          <cell r="E416" t="str">
            <v>314000</v>
          </cell>
          <cell r="F416" t="str">
            <v>0790</v>
          </cell>
          <cell r="G416" t="str">
            <v>65000</v>
          </cell>
          <cell r="H416" t="str">
            <v>A</v>
          </cell>
          <cell r="I416" t="str">
            <v>00000041</v>
          </cell>
          <cell r="J416">
            <v>65</v>
          </cell>
          <cell r="K416">
            <v>314</v>
          </cell>
          <cell r="L416">
            <v>6170</v>
          </cell>
          <cell r="M416">
            <v>0</v>
          </cell>
          <cell r="N416">
            <v>0</v>
          </cell>
          <cell r="O416">
            <v>0</v>
          </cell>
          <cell r="P416">
            <v>0</v>
          </cell>
          <cell r="Q416" t="str">
            <v>0790</v>
          </cell>
          <cell r="R416" t="str">
            <v>65000</v>
          </cell>
          <cell r="S416" t="str">
            <v>200212</v>
          </cell>
          <cell r="T416" t="str">
            <v>CA01</v>
          </cell>
          <cell r="U416">
            <v>-47666.86</v>
          </cell>
          <cell r="V416" t="str">
            <v>LDB</v>
          </cell>
          <cell r="W416">
            <v>0</v>
          </cell>
          <cell r="Y416">
            <v>0</v>
          </cell>
          <cell r="Z416">
            <v>0</v>
          </cell>
          <cell r="AA416" t="str">
            <v>BCH</v>
          </cell>
          <cell r="AB416" t="str">
            <v>0023</v>
          </cell>
          <cell r="AC416" t="str">
            <v>WKS</v>
          </cell>
          <cell r="AE416" t="str">
            <v>JV#</v>
          </cell>
          <cell r="AF416" t="str">
            <v>1232</v>
          </cell>
          <cell r="AG416" t="str">
            <v>FRN</v>
          </cell>
          <cell r="AH416" t="str">
            <v>6170</v>
          </cell>
          <cell r="AI416" t="str">
            <v>RP#</v>
          </cell>
          <cell r="AJ416" t="str">
            <v>000</v>
          </cell>
          <cell r="AK416" t="str">
            <v>CTL</v>
          </cell>
          <cell r="AM416" t="str">
            <v>RF#</v>
          </cell>
          <cell r="AU416" t="str">
            <v>TO PLACE IN SERVICE</v>
          </cell>
          <cell r="AZ416" t="str">
            <v>FPL Fibernet</v>
          </cell>
        </row>
        <row r="417">
          <cell r="A417" t="str">
            <v>107100</v>
          </cell>
          <cell r="B417" t="str">
            <v>0385</v>
          </cell>
          <cell r="C417" t="str">
            <v>06080</v>
          </cell>
          <cell r="D417" t="str">
            <v>0FIBER</v>
          </cell>
          <cell r="E417" t="str">
            <v>385000</v>
          </cell>
          <cell r="F417" t="str">
            <v>0646</v>
          </cell>
          <cell r="G417" t="str">
            <v>52450</v>
          </cell>
          <cell r="H417" t="str">
            <v>A</v>
          </cell>
          <cell r="I417" t="str">
            <v>00000041</v>
          </cell>
          <cell r="J417">
            <v>60</v>
          </cell>
          <cell r="K417">
            <v>385</v>
          </cell>
          <cell r="L417">
            <v>6170</v>
          </cell>
          <cell r="M417">
            <v>0</v>
          </cell>
          <cell r="N417">
            <v>0</v>
          </cell>
          <cell r="O417">
            <v>0</v>
          </cell>
          <cell r="P417">
            <v>0</v>
          </cell>
          <cell r="Q417" t="str">
            <v>0646</v>
          </cell>
          <cell r="R417" t="str">
            <v>52450</v>
          </cell>
          <cell r="S417" t="str">
            <v>200212</v>
          </cell>
          <cell r="T417" t="str">
            <v>SA01</v>
          </cell>
          <cell r="U417">
            <v>275.20999999999998</v>
          </cell>
          <cell r="W417">
            <v>0</v>
          </cell>
          <cell r="Y417">
            <v>0</v>
          </cell>
          <cell r="Z417">
            <v>0</v>
          </cell>
          <cell r="AA417" t="str">
            <v>BCH</v>
          </cell>
          <cell r="AB417" t="str">
            <v>450002350</v>
          </cell>
          <cell r="AC417" t="str">
            <v>PO#</v>
          </cell>
          <cell r="AE417" t="str">
            <v>S/R</v>
          </cell>
          <cell r="AI417" t="str">
            <v>PYN</v>
          </cell>
          <cell r="AJ417" t="str">
            <v>DE ZAYAS J M</v>
          </cell>
          <cell r="AK417" t="str">
            <v>VND</v>
          </cell>
          <cell r="AL417" t="str">
            <v>589128454</v>
          </cell>
          <cell r="AM417" t="str">
            <v>FAC</v>
          </cell>
          <cell r="AN417" t="str">
            <v>000</v>
          </cell>
          <cell r="AQ417" t="str">
            <v>NVD</v>
          </cell>
          <cell r="AR417" t="str">
            <v>2002-12-</v>
          </cell>
          <cell r="AU417" t="str">
            <v>J DEZAYAS MILEAGE   DE ZAYAS J M        1900003315</v>
          </cell>
          <cell r="AV417" t="str">
            <v>WF-BATCH</v>
          </cell>
          <cell r="AW417" t="str">
            <v>000</v>
          </cell>
          <cell r="AX417" t="str">
            <v>00</v>
          </cell>
          <cell r="AY417" t="str">
            <v>0</v>
          </cell>
          <cell r="AZ417" t="str">
            <v>FPL Fibernet</v>
          </cell>
        </row>
        <row r="418">
          <cell r="A418" t="str">
            <v>107100</v>
          </cell>
          <cell r="B418" t="str">
            <v>0385</v>
          </cell>
          <cell r="C418" t="str">
            <v>06080</v>
          </cell>
          <cell r="D418" t="str">
            <v>0FIBER</v>
          </cell>
          <cell r="E418" t="str">
            <v>385000</v>
          </cell>
          <cell r="F418" t="str">
            <v>0901</v>
          </cell>
          <cell r="G418" t="str">
            <v>52450</v>
          </cell>
          <cell r="H418" t="str">
            <v>A</v>
          </cell>
          <cell r="I418" t="str">
            <v>00000041</v>
          </cell>
          <cell r="J418">
            <v>60</v>
          </cell>
          <cell r="K418">
            <v>385</v>
          </cell>
          <cell r="L418">
            <v>6170</v>
          </cell>
          <cell r="M418">
            <v>0</v>
          </cell>
          <cell r="N418">
            <v>0</v>
          </cell>
          <cell r="O418">
            <v>0</v>
          </cell>
          <cell r="P418">
            <v>0</v>
          </cell>
          <cell r="Q418" t="str">
            <v>0901</v>
          </cell>
          <cell r="R418" t="str">
            <v>52450</v>
          </cell>
          <cell r="S418" t="str">
            <v>200212</v>
          </cell>
          <cell r="T418" t="str">
            <v>SA01</v>
          </cell>
          <cell r="U418">
            <v>26</v>
          </cell>
          <cell r="W418">
            <v>0</v>
          </cell>
          <cell r="Y418">
            <v>0</v>
          </cell>
          <cell r="Z418">
            <v>0</v>
          </cell>
          <cell r="AA418" t="str">
            <v>BCH</v>
          </cell>
          <cell r="AB418" t="str">
            <v>450002350</v>
          </cell>
          <cell r="AC418" t="str">
            <v>PO#</v>
          </cell>
          <cell r="AE418" t="str">
            <v>S/R</v>
          </cell>
          <cell r="AI418" t="str">
            <v>PYN</v>
          </cell>
          <cell r="AJ418" t="str">
            <v>DE ZAYAS J M</v>
          </cell>
          <cell r="AK418" t="str">
            <v>VND</v>
          </cell>
          <cell r="AL418" t="str">
            <v>589128454</v>
          </cell>
          <cell r="AM418" t="str">
            <v>FAC</v>
          </cell>
          <cell r="AN418" t="str">
            <v>000</v>
          </cell>
          <cell r="AQ418" t="str">
            <v>NVD</v>
          </cell>
          <cell r="AR418" t="str">
            <v>2002-12-</v>
          </cell>
          <cell r="AU418" t="str">
            <v>J DEZAYAS MEALS     DE ZAYAS J M        1900003315</v>
          </cell>
          <cell r="AV418" t="str">
            <v>WF-BATCH</v>
          </cell>
          <cell r="AW418" t="str">
            <v>000</v>
          </cell>
          <cell r="AX418" t="str">
            <v>00</v>
          </cell>
          <cell r="AY418" t="str">
            <v>0</v>
          </cell>
          <cell r="AZ418" t="str">
            <v>FPL Fibernet</v>
          </cell>
        </row>
        <row r="419">
          <cell r="A419" t="str">
            <v>107100</v>
          </cell>
          <cell r="B419" t="str">
            <v>0312</v>
          </cell>
          <cell r="C419" t="str">
            <v>06075</v>
          </cell>
          <cell r="D419" t="str">
            <v>0FIBER</v>
          </cell>
          <cell r="E419" t="str">
            <v>312000</v>
          </cell>
          <cell r="F419" t="str">
            <v>0790</v>
          </cell>
          <cell r="G419" t="str">
            <v>65000</v>
          </cell>
          <cell r="H419" t="str">
            <v>A</v>
          </cell>
          <cell r="I419" t="str">
            <v>00000041</v>
          </cell>
          <cell r="J419">
            <v>63</v>
          </cell>
          <cell r="K419">
            <v>312</v>
          </cell>
          <cell r="L419">
            <v>6171</v>
          </cell>
          <cell r="M419">
            <v>0</v>
          </cell>
          <cell r="N419">
            <v>0</v>
          </cell>
          <cell r="O419">
            <v>0</v>
          </cell>
          <cell r="P419">
            <v>0</v>
          </cell>
          <cell r="Q419" t="str">
            <v>0790</v>
          </cell>
          <cell r="R419" t="str">
            <v>65000</v>
          </cell>
          <cell r="S419" t="str">
            <v>200212</v>
          </cell>
          <cell r="T419" t="str">
            <v>CA01</v>
          </cell>
          <cell r="U419">
            <v>2983.47</v>
          </cell>
          <cell r="V419" t="str">
            <v>LDB</v>
          </cell>
          <cell r="W419">
            <v>0</v>
          </cell>
          <cell r="Y419">
            <v>0</v>
          </cell>
          <cell r="Z419">
            <v>0</v>
          </cell>
          <cell r="AA419" t="str">
            <v>BCH</v>
          </cell>
          <cell r="AB419" t="str">
            <v>0015</v>
          </cell>
          <cell r="AC419" t="str">
            <v>WKS</v>
          </cell>
          <cell r="AE419" t="str">
            <v>JV#</v>
          </cell>
          <cell r="AF419" t="str">
            <v>1232</v>
          </cell>
          <cell r="AG419" t="str">
            <v>FRN</v>
          </cell>
          <cell r="AH419" t="str">
            <v>6171</v>
          </cell>
          <cell r="AI419" t="str">
            <v>RP#</v>
          </cell>
          <cell r="AJ419" t="str">
            <v>000</v>
          </cell>
          <cell r="AK419" t="str">
            <v>CTL</v>
          </cell>
          <cell r="AM419" t="str">
            <v>RF#</v>
          </cell>
          <cell r="AU419" t="str">
            <v>ACCRUAL OF DEC 02 CAPITAL</v>
          </cell>
          <cell r="AZ419" t="str">
            <v>FPL Fibernet</v>
          </cell>
        </row>
        <row r="420">
          <cell r="A420" t="str">
            <v>107100</v>
          </cell>
          <cell r="B420" t="str">
            <v>0385</v>
          </cell>
          <cell r="C420" t="str">
            <v>06075</v>
          </cell>
          <cell r="D420" t="str">
            <v>0FIBER</v>
          </cell>
          <cell r="E420" t="str">
            <v>385000</v>
          </cell>
          <cell r="F420" t="str">
            <v>0625</v>
          </cell>
          <cell r="G420" t="str">
            <v>52450</v>
          </cell>
          <cell r="H420" t="str">
            <v>A</v>
          </cell>
          <cell r="I420" t="str">
            <v>00000041</v>
          </cell>
          <cell r="J420">
            <v>60</v>
          </cell>
          <cell r="K420">
            <v>385</v>
          </cell>
          <cell r="L420">
            <v>6171</v>
          </cell>
          <cell r="M420">
            <v>0</v>
          </cell>
          <cell r="N420">
            <v>0</v>
          </cell>
          <cell r="O420">
            <v>0</v>
          </cell>
          <cell r="P420">
            <v>0</v>
          </cell>
          <cell r="Q420" t="str">
            <v>0625</v>
          </cell>
          <cell r="R420" t="str">
            <v>52450</v>
          </cell>
          <cell r="S420" t="str">
            <v>200212</v>
          </cell>
          <cell r="T420" t="str">
            <v>SA01</v>
          </cell>
          <cell r="U420">
            <v>1.5</v>
          </cell>
          <cell r="W420">
            <v>0</v>
          </cell>
          <cell r="Y420">
            <v>0</v>
          </cell>
          <cell r="Z420">
            <v>0</v>
          </cell>
          <cell r="AA420" t="str">
            <v>BCH</v>
          </cell>
          <cell r="AB420" t="str">
            <v>450002343</v>
          </cell>
          <cell r="AC420" t="str">
            <v>PO#</v>
          </cell>
          <cell r="AE420" t="str">
            <v>S/R</v>
          </cell>
          <cell r="AI420" t="str">
            <v>PYN</v>
          </cell>
          <cell r="AJ420" t="str">
            <v>WINSLOW D B</v>
          </cell>
          <cell r="AK420" t="str">
            <v>VND</v>
          </cell>
          <cell r="AL420" t="str">
            <v>063446869</v>
          </cell>
          <cell r="AM420" t="str">
            <v>FAC</v>
          </cell>
          <cell r="AN420" t="str">
            <v>000</v>
          </cell>
          <cell r="AQ420" t="str">
            <v>NVD</v>
          </cell>
          <cell r="AR420" t="str">
            <v>2002-12-</v>
          </cell>
          <cell r="AU420" t="str">
            <v>D WINSLOW MISC      WINSLOW D B         1900003294</v>
          </cell>
          <cell r="AV420" t="str">
            <v>WF-BATCH</v>
          </cell>
          <cell r="AW420" t="str">
            <v>000</v>
          </cell>
          <cell r="AX420" t="str">
            <v>00</v>
          </cell>
          <cell r="AY420" t="str">
            <v>0</v>
          </cell>
          <cell r="AZ420" t="str">
            <v>FPL Fibernet</v>
          </cell>
        </row>
        <row r="421">
          <cell r="A421" t="str">
            <v>107100</v>
          </cell>
          <cell r="B421" t="str">
            <v>0385</v>
          </cell>
          <cell r="C421" t="str">
            <v>06075</v>
          </cell>
          <cell r="D421" t="str">
            <v>0FIBER</v>
          </cell>
          <cell r="E421" t="str">
            <v>385000</v>
          </cell>
          <cell r="F421" t="str">
            <v>0646</v>
          </cell>
          <cell r="G421" t="str">
            <v>52450</v>
          </cell>
          <cell r="H421" t="str">
            <v>A</v>
          </cell>
          <cell r="I421" t="str">
            <v>00000041</v>
          </cell>
          <cell r="J421">
            <v>60</v>
          </cell>
          <cell r="K421">
            <v>385</v>
          </cell>
          <cell r="L421">
            <v>6171</v>
          </cell>
          <cell r="M421">
            <v>0</v>
          </cell>
          <cell r="N421">
            <v>0</v>
          </cell>
          <cell r="O421">
            <v>0</v>
          </cell>
          <cell r="P421">
            <v>0</v>
          </cell>
          <cell r="Q421" t="str">
            <v>0646</v>
          </cell>
          <cell r="R421" t="str">
            <v>52450</v>
          </cell>
          <cell r="S421" t="str">
            <v>200212</v>
          </cell>
          <cell r="T421" t="str">
            <v>SA01</v>
          </cell>
          <cell r="U421">
            <v>14.6</v>
          </cell>
          <cell r="W421">
            <v>0</v>
          </cell>
          <cell r="Y421">
            <v>0</v>
          </cell>
          <cell r="Z421">
            <v>0</v>
          </cell>
          <cell r="AA421" t="str">
            <v>BCH</v>
          </cell>
          <cell r="AB421" t="str">
            <v>450002343</v>
          </cell>
          <cell r="AC421" t="str">
            <v>PO#</v>
          </cell>
          <cell r="AE421" t="str">
            <v>S/R</v>
          </cell>
          <cell r="AI421" t="str">
            <v>PYN</v>
          </cell>
          <cell r="AJ421" t="str">
            <v>WINSLOW D B</v>
          </cell>
          <cell r="AK421" t="str">
            <v>VND</v>
          </cell>
          <cell r="AL421" t="str">
            <v>063446869</v>
          </cell>
          <cell r="AM421" t="str">
            <v>FAC</v>
          </cell>
          <cell r="AN421" t="str">
            <v>000</v>
          </cell>
          <cell r="AQ421" t="str">
            <v>NVD</v>
          </cell>
          <cell r="AR421" t="str">
            <v>2002-12-</v>
          </cell>
          <cell r="AU421" t="str">
            <v>D WINSLOW MILEAGE   WINSLOW D B         1900003294</v>
          </cell>
          <cell r="AV421" t="str">
            <v>WF-BATCH</v>
          </cell>
          <cell r="AW421" t="str">
            <v>000</v>
          </cell>
          <cell r="AX421" t="str">
            <v>00</v>
          </cell>
          <cell r="AY421" t="str">
            <v>0</v>
          </cell>
          <cell r="AZ421" t="str">
            <v>FPL Fibernet</v>
          </cell>
        </row>
        <row r="422">
          <cell r="A422" t="str">
            <v>107100</v>
          </cell>
          <cell r="B422" t="str">
            <v>0312</v>
          </cell>
          <cell r="C422" t="str">
            <v>06080</v>
          </cell>
          <cell r="D422" t="str">
            <v>0ELECT</v>
          </cell>
          <cell r="E422" t="str">
            <v>312000</v>
          </cell>
          <cell r="F422" t="str">
            <v>0813</v>
          </cell>
          <cell r="G422" t="str">
            <v>50000</v>
          </cell>
          <cell r="H422" t="str">
            <v>A</v>
          </cell>
          <cell r="I422" t="str">
            <v>00000041</v>
          </cell>
          <cell r="J422">
            <v>66</v>
          </cell>
          <cell r="K422">
            <v>312</v>
          </cell>
          <cell r="L422">
            <v>6172</v>
          </cell>
          <cell r="M422">
            <v>0</v>
          </cell>
          <cell r="N422">
            <v>0</v>
          </cell>
          <cell r="O422">
            <v>1</v>
          </cell>
          <cell r="P422">
            <v>1E-3</v>
          </cell>
          <cell r="Q422" t="str">
            <v>0813</v>
          </cell>
          <cell r="R422" t="str">
            <v>50000</v>
          </cell>
          <cell r="S422" t="str">
            <v>200212</v>
          </cell>
          <cell r="T422" t="str">
            <v>CA01</v>
          </cell>
          <cell r="U422">
            <v>13281</v>
          </cell>
          <cell r="W422">
            <v>0</v>
          </cell>
          <cell r="Y422">
            <v>0</v>
          </cell>
          <cell r="Z422">
            <v>0</v>
          </cell>
          <cell r="AA422" t="str">
            <v>BCH</v>
          </cell>
          <cell r="AB422" t="str">
            <v>0020002</v>
          </cell>
          <cell r="AI422" t="str">
            <v>CV#</v>
          </cell>
          <cell r="AJ422" t="str">
            <v>9998</v>
          </cell>
          <cell r="AQ422" t="str">
            <v>NVD</v>
          </cell>
          <cell r="AU422" t="str">
            <v>ADC TELECOMMUNICATIONS</v>
          </cell>
          <cell r="AZ422" t="str">
            <v>FPL Fibernet</v>
          </cell>
        </row>
        <row r="423">
          <cell r="A423" t="str">
            <v>107100</v>
          </cell>
          <cell r="B423" t="str">
            <v>0312</v>
          </cell>
          <cell r="C423" t="str">
            <v>06080</v>
          </cell>
          <cell r="D423" t="str">
            <v>0ELECT</v>
          </cell>
          <cell r="E423" t="str">
            <v>312000</v>
          </cell>
          <cell r="F423" t="str">
            <v>0675</v>
          </cell>
          <cell r="G423" t="str">
            <v>52450</v>
          </cell>
          <cell r="H423" t="str">
            <v>A</v>
          </cell>
          <cell r="I423" t="str">
            <v>00000041</v>
          </cell>
          <cell r="J423">
            <v>65</v>
          </cell>
          <cell r="K423">
            <v>312</v>
          </cell>
          <cell r="L423">
            <v>6173</v>
          </cell>
          <cell r="M423">
            <v>398</v>
          </cell>
          <cell r="N423">
            <v>0</v>
          </cell>
          <cell r="O423">
            <v>1</v>
          </cell>
          <cell r="P423">
            <v>398.00099999999998</v>
          </cell>
          <cell r="Q423" t="str">
            <v>0675</v>
          </cell>
          <cell r="R423" t="str">
            <v>52450</v>
          </cell>
          <cell r="S423" t="str">
            <v>200212</v>
          </cell>
          <cell r="T423" t="str">
            <v>SA01</v>
          </cell>
          <cell r="U423">
            <v>58.43</v>
          </cell>
          <cell r="W423">
            <v>0</v>
          </cell>
          <cell r="Y423">
            <v>0</v>
          </cell>
          <cell r="Z423">
            <v>0</v>
          </cell>
          <cell r="AA423" t="str">
            <v>BCH</v>
          </cell>
          <cell r="AB423" t="str">
            <v>450002343</v>
          </cell>
          <cell r="AC423" t="str">
            <v>PO#</v>
          </cell>
          <cell r="AE423" t="str">
            <v>S/R</v>
          </cell>
          <cell r="AI423" t="str">
            <v>PYN</v>
          </cell>
          <cell r="AJ423" t="str">
            <v>FEDERAL EXPRESS CORP</v>
          </cell>
          <cell r="AK423" t="str">
            <v>VND</v>
          </cell>
          <cell r="AL423" t="str">
            <v>710427007</v>
          </cell>
          <cell r="AM423" t="str">
            <v>FAC</v>
          </cell>
          <cell r="AN423" t="str">
            <v>000</v>
          </cell>
          <cell r="AQ423" t="str">
            <v>NVD</v>
          </cell>
          <cell r="AR423" t="str">
            <v>2002-09-</v>
          </cell>
          <cell r="AU423" t="str">
            <v>5-086-72525         FEDERAL EXPRESS CORP1900003298</v>
          </cell>
          <cell r="AV423" t="str">
            <v>WF-BATCH</v>
          </cell>
          <cell r="AW423" t="str">
            <v>000</v>
          </cell>
          <cell r="AX423" t="str">
            <v>00</v>
          </cell>
          <cell r="AY423" t="str">
            <v>0</v>
          </cell>
          <cell r="AZ423" t="str">
            <v>FPL Fibernet</v>
          </cell>
        </row>
        <row r="424">
          <cell r="A424" t="str">
            <v>107100</v>
          </cell>
          <cell r="B424" t="str">
            <v>0312</v>
          </cell>
          <cell r="C424" t="str">
            <v>06080</v>
          </cell>
          <cell r="D424" t="str">
            <v>0ELECT</v>
          </cell>
          <cell r="E424" t="str">
            <v>312000</v>
          </cell>
          <cell r="F424" t="str">
            <v>0790</v>
          </cell>
          <cell r="G424" t="str">
            <v>65000</v>
          </cell>
          <cell r="H424" t="str">
            <v>A</v>
          </cell>
          <cell r="I424" t="str">
            <v>00000041</v>
          </cell>
          <cell r="J424">
            <v>65</v>
          </cell>
          <cell r="K424">
            <v>312</v>
          </cell>
          <cell r="L424">
            <v>6173</v>
          </cell>
          <cell r="M424">
            <v>0</v>
          </cell>
          <cell r="N424">
            <v>0</v>
          </cell>
          <cell r="O424">
            <v>0</v>
          </cell>
          <cell r="P424">
            <v>0</v>
          </cell>
          <cell r="Q424" t="str">
            <v>0790</v>
          </cell>
          <cell r="R424" t="str">
            <v>65000</v>
          </cell>
          <cell r="S424" t="str">
            <v>200212</v>
          </cell>
          <cell r="T424" t="str">
            <v>CA01</v>
          </cell>
          <cell r="U424">
            <v>-294437.18</v>
          </cell>
          <cell r="V424" t="str">
            <v>LDB</v>
          </cell>
          <cell r="W424">
            <v>0</v>
          </cell>
          <cell r="Y424">
            <v>0</v>
          </cell>
          <cell r="Z424">
            <v>0</v>
          </cell>
          <cell r="AA424" t="str">
            <v>BCH</v>
          </cell>
          <cell r="AB424" t="str">
            <v>0023</v>
          </cell>
          <cell r="AC424" t="str">
            <v>WKS</v>
          </cell>
          <cell r="AE424" t="str">
            <v>JV#</v>
          </cell>
          <cell r="AF424" t="str">
            <v>1232</v>
          </cell>
          <cell r="AG424" t="str">
            <v>FRN</v>
          </cell>
          <cell r="AH424" t="str">
            <v>6173</v>
          </cell>
          <cell r="AI424" t="str">
            <v>RP#</v>
          </cell>
          <cell r="AJ424" t="str">
            <v>000</v>
          </cell>
          <cell r="AK424" t="str">
            <v>CTL</v>
          </cell>
          <cell r="AM424" t="str">
            <v>RF#</v>
          </cell>
          <cell r="AU424" t="str">
            <v>TO PLACE IN SERVICE</v>
          </cell>
          <cell r="AZ424" t="str">
            <v>FPL Fibernet</v>
          </cell>
        </row>
        <row r="425">
          <cell r="A425" t="str">
            <v>107100</v>
          </cell>
          <cell r="B425" t="str">
            <v>0312</v>
          </cell>
          <cell r="C425" t="str">
            <v>06080</v>
          </cell>
          <cell r="D425" t="str">
            <v>0FIBER</v>
          </cell>
          <cell r="E425" t="str">
            <v>312000</v>
          </cell>
          <cell r="F425" t="str">
            <v>0790</v>
          </cell>
          <cell r="G425" t="str">
            <v>65000</v>
          </cell>
          <cell r="H425" t="str">
            <v>A</v>
          </cell>
          <cell r="I425" t="str">
            <v>00000041</v>
          </cell>
          <cell r="J425">
            <v>63</v>
          </cell>
          <cell r="K425">
            <v>312</v>
          </cell>
          <cell r="L425">
            <v>6173</v>
          </cell>
          <cell r="M425">
            <v>0</v>
          </cell>
          <cell r="N425">
            <v>0</v>
          </cell>
          <cell r="O425">
            <v>0</v>
          </cell>
          <cell r="P425">
            <v>0</v>
          </cell>
          <cell r="Q425" t="str">
            <v>0790</v>
          </cell>
          <cell r="R425" t="str">
            <v>65000</v>
          </cell>
          <cell r="S425" t="str">
            <v>200212</v>
          </cell>
          <cell r="T425" t="str">
            <v>CA01</v>
          </cell>
          <cell r="U425">
            <v>-5330</v>
          </cell>
          <cell r="V425" t="str">
            <v>LDB</v>
          </cell>
          <cell r="W425">
            <v>0</v>
          </cell>
          <cell r="Y425">
            <v>0</v>
          </cell>
          <cell r="Z425">
            <v>0</v>
          </cell>
          <cell r="AA425" t="str">
            <v>BCH</v>
          </cell>
          <cell r="AB425" t="str">
            <v>0023</v>
          </cell>
          <cell r="AC425" t="str">
            <v>WKS</v>
          </cell>
          <cell r="AE425" t="str">
            <v>JV#</v>
          </cell>
          <cell r="AF425" t="str">
            <v>1232</v>
          </cell>
          <cell r="AG425" t="str">
            <v>FRN</v>
          </cell>
          <cell r="AH425" t="str">
            <v>6173</v>
          </cell>
          <cell r="AI425" t="str">
            <v>RP#</v>
          </cell>
          <cell r="AJ425" t="str">
            <v>000</v>
          </cell>
          <cell r="AK425" t="str">
            <v>CTL</v>
          </cell>
          <cell r="AM425" t="str">
            <v>RF#</v>
          </cell>
          <cell r="AU425" t="str">
            <v>TO PLACE IN SERVICE</v>
          </cell>
          <cell r="AZ425" t="str">
            <v>FPL Fibernet</v>
          </cell>
        </row>
        <row r="426">
          <cell r="A426" t="str">
            <v>107100</v>
          </cell>
          <cell r="B426" t="str">
            <v>0312</v>
          </cell>
          <cell r="C426" t="str">
            <v>06080</v>
          </cell>
          <cell r="D426" t="str">
            <v>0ELECT</v>
          </cell>
          <cell r="E426" t="str">
            <v>312000</v>
          </cell>
          <cell r="F426" t="str">
            <v>0675</v>
          </cell>
          <cell r="G426" t="str">
            <v>52450</v>
          </cell>
          <cell r="H426" t="str">
            <v>A</v>
          </cell>
          <cell r="I426" t="str">
            <v>00000041</v>
          </cell>
          <cell r="J426">
            <v>65</v>
          </cell>
          <cell r="K426">
            <v>312</v>
          </cell>
          <cell r="L426">
            <v>6174</v>
          </cell>
          <cell r="M426">
            <v>398</v>
          </cell>
          <cell r="N426">
            <v>0</v>
          </cell>
          <cell r="O426">
            <v>1</v>
          </cell>
          <cell r="P426">
            <v>398.00099999999998</v>
          </cell>
          <cell r="Q426" t="str">
            <v>0675</v>
          </cell>
          <cell r="R426" t="str">
            <v>52450</v>
          </cell>
          <cell r="S426" t="str">
            <v>200212</v>
          </cell>
          <cell r="T426" t="str">
            <v>SA01</v>
          </cell>
          <cell r="U426">
            <v>3.43</v>
          </cell>
          <cell r="W426">
            <v>0</v>
          </cell>
          <cell r="Y426">
            <v>0</v>
          </cell>
          <cell r="Z426">
            <v>0</v>
          </cell>
          <cell r="AA426" t="str">
            <v>BCH</v>
          </cell>
          <cell r="AB426" t="str">
            <v>450002346</v>
          </cell>
          <cell r="AC426" t="str">
            <v>PO#</v>
          </cell>
          <cell r="AE426" t="str">
            <v>S/R</v>
          </cell>
          <cell r="AI426" t="str">
            <v>PYN</v>
          </cell>
          <cell r="AJ426" t="str">
            <v>UNITED PARCEL SVC OF AMER</v>
          </cell>
          <cell r="AK426" t="str">
            <v>VND</v>
          </cell>
          <cell r="AL426" t="str">
            <v>362407381</v>
          </cell>
          <cell r="AM426" t="str">
            <v>FAC</v>
          </cell>
          <cell r="AN426" t="str">
            <v>000</v>
          </cell>
          <cell r="AQ426" t="str">
            <v>NVD</v>
          </cell>
          <cell r="AR426" t="str">
            <v>2002-10-</v>
          </cell>
          <cell r="AU426" t="str">
            <v>0000R454V3422       UNITED PARCEL SVC OF1900003308</v>
          </cell>
          <cell r="AV426" t="str">
            <v>WF-BATCH</v>
          </cell>
          <cell r="AW426" t="str">
            <v>000</v>
          </cell>
          <cell r="AX426" t="str">
            <v>00</v>
          </cell>
          <cell r="AY426" t="str">
            <v>0</v>
          </cell>
          <cell r="AZ426" t="str">
            <v>FPL Fibernet</v>
          </cell>
        </row>
        <row r="427">
          <cell r="A427" t="str">
            <v>107100</v>
          </cell>
          <cell r="B427" t="str">
            <v>0312</v>
          </cell>
          <cell r="C427" t="str">
            <v>06080</v>
          </cell>
          <cell r="D427" t="str">
            <v>0ELECT</v>
          </cell>
          <cell r="E427" t="str">
            <v>312000</v>
          </cell>
          <cell r="F427" t="str">
            <v>0676</v>
          </cell>
          <cell r="G427" t="str">
            <v>12450</v>
          </cell>
          <cell r="H427" t="str">
            <v>A</v>
          </cell>
          <cell r="I427" t="str">
            <v>00000041</v>
          </cell>
          <cell r="J427">
            <v>65</v>
          </cell>
          <cell r="K427">
            <v>312</v>
          </cell>
          <cell r="L427">
            <v>6174</v>
          </cell>
          <cell r="M427">
            <v>398</v>
          </cell>
          <cell r="N427">
            <v>0</v>
          </cell>
          <cell r="O427">
            <v>1</v>
          </cell>
          <cell r="P427">
            <v>398.00099999999998</v>
          </cell>
          <cell r="Q427" t="str">
            <v>0676</v>
          </cell>
          <cell r="R427" t="str">
            <v>12450</v>
          </cell>
          <cell r="S427" t="str">
            <v>200212</v>
          </cell>
          <cell r="T427" t="str">
            <v>SA01</v>
          </cell>
          <cell r="U427">
            <v>-4446.7</v>
          </cell>
          <cell r="V427" t="str">
            <v>LDB</v>
          </cell>
          <cell r="W427">
            <v>0</v>
          </cell>
          <cell r="Y427">
            <v>0</v>
          </cell>
          <cell r="Z427">
            <v>-2</v>
          </cell>
          <cell r="AA427" t="str">
            <v>MS#</v>
          </cell>
          <cell r="AB427" t="str">
            <v xml:space="preserve">   998014621</v>
          </cell>
          <cell r="AC427" t="str">
            <v>BCH</v>
          </cell>
          <cell r="AD427" t="str">
            <v>013520</v>
          </cell>
          <cell r="AE427" t="str">
            <v>TML</v>
          </cell>
          <cell r="AF427" t="str">
            <v>12023</v>
          </cell>
          <cell r="AG427" t="str">
            <v>SRL</v>
          </cell>
          <cell r="AH427" t="str">
            <v>0368</v>
          </cell>
          <cell r="AI427" t="str">
            <v>DLV</v>
          </cell>
          <cell r="AJ427" t="str">
            <v>000</v>
          </cell>
          <cell r="AK427" t="str">
            <v>REL</v>
          </cell>
          <cell r="AL427" t="str">
            <v>000</v>
          </cell>
          <cell r="AM427" t="str">
            <v>LN#</v>
          </cell>
          <cell r="AO427" t="str">
            <v>UOI</v>
          </cell>
          <cell r="AP427" t="str">
            <v>EA</v>
          </cell>
          <cell r="AU427" t="str">
            <v>0</v>
          </cell>
          <cell r="AW427" t="str">
            <v>000</v>
          </cell>
          <cell r="AX427" t="str">
            <v>00</v>
          </cell>
          <cell r="AY427" t="str">
            <v>0</v>
          </cell>
          <cell r="AZ427" t="str">
            <v>FPL Fibernet</v>
          </cell>
        </row>
        <row r="428">
          <cell r="A428" t="str">
            <v>107100</v>
          </cell>
          <cell r="B428" t="str">
            <v>0312</v>
          </cell>
          <cell r="C428" t="str">
            <v>06080</v>
          </cell>
          <cell r="D428" t="str">
            <v>0ELECT</v>
          </cell>
          <cell r="E428" t="str">
            <v>312000</v>
          </cell>
          <cell r="F428" t="str">
            <v>0676</v>
          </cell>
          <cell r="G428" t="str">
            <v>12450</v>
          </cell>
          <cell r="H428" t="str">
            <v>A</v>
          </cell>
          <cell r="I428" t="str">
            <v>00000041</v>
          </cell>
          <cell r="J428">
            <v>65</v>
          </cell>
          <cell r="K428">
            <v>312</v>
          </cell>
          <cell r="L428">
            <v>6174</v>
          </cell>
          <cell r="M428">
            <v>398</v>
          </cell>
          <cell r="N428">
            <v>0</v>
          </cell>
          <cell r="O428">
            <v>1</v>
          </cell>
          <cell r="P428">
            <v>398.00099999999998</v>
          </cell>
          <cell r="Q428" t="str">
            <v>0676</v>
          </cell>
          <cell r="R428" t="str">
            <v>12450</v>
          </cell>
          <cell r="S428" t="str">
            <v>200212</v>
          </cell>
          <cell r="T428" t="str">
            <v>SA01</v>
          </cell>
          <cell r="U428">
            <v>-13699.92</v>
          </cell>
          <cell r="V428" t="str">
            <v>LDB</v>
          </cell>
          <cell r="W428">
            <v>0</v>
          </cell>
          <cell r="Y428">
            <v>0</v>
          </cell>
          <cell r="Z428">
            <v>-2</v>
          </cell>
          <cell r="AA428" t="str">
            <v>MS#</v>
          </cell>
          <cell r="AB428" t="str">
            <v xml:space="preserve">   998014514</v>
          </cell>
          <cell r="AC428" t="str">
            <v>BCH</v>
          </cell>
          <cell r="AD428" t="str">
            <v>017207</v>
          </cell>
          <cell r="AE428" t="str">
            <v>TML</v>
          </cell>
          <cell r="AF428" t="str">
            <v>12018</v>
          </cell>
          <cell r="AG428" t="str">
            <v>SRL</v>
          </cell>
          <cell r="AH428" t="str">
            <v>0368</v>
          </cell>
          <cell r="AI428" t="str">
            <v>DLV</v>
          </cell>
          <cell r="AJ428" t="str">
            <v>000</v>
          </cell>
          <cell r="AK428" t="str">
            <v>REL</v>
          </cell>
          <cell r="AL428" t="str">
            <v>000</v>
          </cell>
          <cell r="AM428" t="str">
            <v>LN#</v>
          </cell>
          <cell r="AO428" t="str">
            <v>UOI</v>
          </cell>
          <cell r="AP428" t="str">
            <v>EA</v>
          </cell>
          <cell r="AU428" t="str">
            <v>0</v>
          </cell>
          <cell r="AW428" t="str">
            <v>000</v>
          </cell>
          <cell r="AX428" t="str">
            <v>00</v>
          </cell>
          <cell r="AY428" t="str">
            <v>0</v>
          </cell>
          <cell r="AZ428" t="str">
            <v>FPL Fibernet</v>
          </cell>
        </row>
        <row r="429">
          <cell r="A429" t="str">
            <v>107100</v>
          </cell>
          <cell r="B429" t="str">
            <v>0312</v>
          </cell>
          <cell r="C429" t="str">
            <v>06080</v>
          </cell>
          <cell r="D429" t="str">
            <v>0ELECT</v>
          </cell>
          <cell r="E429" t="str">
            <v>312000</v>
          </cell>
          <cell r="F429" t="str">
            <v>0790</v>
          </cell>
          <cell r="G429" t="str">
            <v>65000</v>
          </cell>
          <cell r="H429" t="str">
            <v>A</v>
          </cell>
          <cell r="I429" t="str">
            <v>00000041</v>
          </cell>
          <cell r="J429">
            <v>70</v>
          </cell>
          <cell r="K429">
            <v>312</v>
          </cell>
          <cell r="L429">
            <v>6174</v>
          </cell>
          <cell r="M429">
            <v>0</v>
          </cell>
          <cell r="N429">
            <v>0</v>
          </cell>
          <cell r="O429">
            <v>0</v>
          </cell>
          <cell r="P429">
            <v>0</v>
          </cell>
          <cell r="Q429" t="str">
            <v>0790</v>
          </cell>
          <cell r="R429" t="str">
            <v>65000</v>
          </cell>
          <cell r="S429" t="str">
            <v>200212</v>
          </cell>
          <cell r="T429" t="str">
            <v>CA01</v>
          </cell>
          <cell r="U429">
            <v>-40007.129999999997</v>
          </cell>
          <cell r="V429" t="str">
            <v>LDB</v>
          </cell>
          <cell r="W429">
            <v>0</v>
          </cell>
          <cell r="Y429">
            <v>0</v>
          </cell>
          <cell r="Z429">
            <v>0</v>
          </cell>
          <cell r="AA429" t="str">
            <v>BCH</v>
          </cell>
          <cell r="AB429" t="str">
            <v>0023</v>
          </cell>
          <cell r="AC429" t="str">
            <v>WKS</v>
          </cell>
          <cell r="AE429" t="str">
            <v>JV#</v>
          </cell>
          <cell r="AF429" t="str">
            <v>1232</v>
          </cell>
          <cell r="AG429" t="str">
            <v>FRN</v>
          </cell>
          <cell r="AH429" t="str">
            <v>6174</v>
          </cell>
          <cell r="AI429" t="str">
            <v>RP#</v>
          </cell>
          <cell r="AJ429" t="str">
            <v>000</v>
          </cell>
          <cell r="AK429" t="str">
            <v>CTL</v>
          </cell>
          <cell r="AM429" t="str">
            <v>RF#</v>
          </cell>
          <cell r="AU429" t="str">
            <v>TO PLACE IN SERVICE</v>
          </cell>
          <cell r="AZ429" t="str">
            <v>FPL Fibernet</v>
          </cell>
        </row>
        <row r="430">
          <cell r="A430" t="str">
            <v>107100</v>
          </cell>
          <cell r="B430" t="str">
            <v>0312</v>
          </cell>
          <cell r="C430" t="str">
            <v>06080</v>
          </cell>
          <cell r="D430" t="str">
            <v>0ELECT</v>
          </cell>
          <cell r="E430" t="str">
            <v>312000</v>
          </cell>
          <cell r="F430" t="str">
            <v>0790</v>
          </cell>
          <cell r="G430" t="str">
            <v>65000</v>
          </cell>
          <cell r="H430" t="str">
            <v>A</v>
          </cell>
          <cell r="I430" t="str">
            <v>00000041</v>
          </cell>
          <cell r="J430">
            <v>70</v>
          </cell>
          <cell r="K430">
            <v>312</v>
          </cell>
          <cell r="L430">
            <v>6174</v>
          </cell>
          <cell r="M430">
            <v>0</v>
          </cell>
          <cell r="N430">
            <v>0</v>
          </cell>
          <cell r="O430">
            <v>0</v>
          </cell>
          <cell r="P430">
            <v>0</v>
          </cell>
          <cell r="Q430" t="str">
            <v>0790</v>
          </cell>
          <cell r="R430" t="str">
            <v>65000</v>
          </cell>
          <cell r="S430" t="str">
            <v>200212</v>
          </cell>
          <cell r="T430" t="str">
            <v>CA01</v>
          </cell>
          <cell r="U430">
            <v>-62815.72</v>
          </cell>
          <cell r="V430" t="str">
            <v>LDB</v>
          </cell>
          <cell r="W430">
            <v>0</v>
          </cell>
          <cell r="Y430">
            <v>0</v>
          </cell>
          <cell r="Z430">
            <v>0</v>
          </cell>
          <cell r="AA430" t="str">
            <v>BCH</v>
          </cell>
          <cell r="AB430" t="str">
            <v>0023</v>
          </cell>
          <cell r="AC430" t="str">
            <v>WKS</v>
          </cell>
          <cell r="AE430" t="str">
            <v>JV#</v>
          </cell>
          <cell r="AF430" t="str">
            <v>1232</v>
          </cell>
          <cell r="AG430" t="str">
            <v>FRN</v>
          </cell>
          <cell r="AH430" t="str">
            <v>6174</v>
          </cell>
          <cell r="AI430" t="str">
            <v>RP#</v>
          </cell>
          <cell r="AJ430" t="str">
            <v>000</v>
          </cell>
          <cell r="AK430" t="str">
            <v>CTL</v>
          </cell>
          <cell r="AM430" t="str">
            <v>RF#</v>
          </cell>
          <cell r="AU430" t="str">
            <v>TO PLACE IN SERVICE</v>
          </cell>
          <cell r="AZ430" t="str">
            <v>FPL Fibernet</v>
          </cell>
        </row>
        <row r="431">
          <cell r="A431" t="str">
            <v>107100</v>
          </cell>
          <cell r="B431" t="str">
            <v>0312</v>
          </cell>
          <cell r="C431" t="str">
            <v>06080</v>
          </cell>
          <cell r="D431" t="str">
            <v>0ELECT</v>
          </cell>
          <cell r="E431" t="str">
            <v>312000</v>
          </cell>
          <cell r="F431" t="str">
            <v>0803</v>
          </cell>
          <cell r="G431" t="str">
            <v>36000</v>
          </cell>
          <cell r="H431" t="str">
            <v>A</v>
          </cell>
          <cell r="I431" t="str">
            <v>00000041</v>
          </cell>
          <cell r="J431">
            <v>66</v>
          </cell>
          <cell r="K431">
            <v>312</v>
          </cell>
          <cell r="L431">
            <v>6174</v>
          </cell>
          <cell r="M431">
            <v>107</v>
          </cell>
          <cell r="N431">
            <v>10</v>
          </cell>
          <cell r="O431">
            <v>0</v>
          </cell>
          <cell r="P431">
            <v>107.1</v>
          </cell>
          <cell r="Q431" t="str">
            <v>0803</v>
          </cell>
          <cell r="R431" t="str">
            <v>36000</v>
          </cell>
          <cell r="S431" t="str">
            <v>200212</v>
          </cell>
          <cell r="T431" t="str">
            <v>PY42</v>
          </cell>
          <cell r="U431">
            <v>285.8</v>
          </cell>
          <cell r="V431" t="str">
            <v>LDB</v>
          </cell>
          <cell r="W431">
            <v>0</v>
          </cell>
          <cell r="X431" t="str">
            <v>SHR</v>
          </cell>
          <cell r="Y431">
            <v>8</v>
          </cell>
          <cell r="Z431">
            <v>8</v>
          </cell>
          <cell r="AA431" t="str">
            <v>PYP</v>
          </cell>
          <cell r="AB431" t="str">
            <v xml:space="preserve"> 0000026</v>
          </cell>
          <cell r="AC431" t="str">
            <v>PYL</v>
          </cell>
          <cell r="AD431" t="str">
            <v>004366</v>
          </cell>
          <cell r="AE431" t="str">
            <v>EMP</v>
          </cell>
          <cell r="AF431" t="str">
            <v>96418</v>
          </cell>
          <cell r="AG431" t="str">
            <v>JUL</v>
          </cell>
          <cell r="AH431" t="str">
            <v xml:space="preserve"> 000.00</v>
          </cell>
          <cell r="AI431" t="str">
            <v>BCH</v>
          </cell>
          <cell r="AJ431" t="str">
            <v>500</v>
          </cell>
          <cell r="AK431" t="str">
            <v>CLS</v>
          </cell>
          <cell r="AL431" t="str">
            <v>R431</v>
          </cell>
          <cell r="AM431" t="str">
            <v>DTA</v>
          </cell>
          <cell r="AN431" t="str">
            <v xml:space="preserve"> 00000000000.00</v>
          </cell>
          <cell r="AO431" t="str">
            <v>DTH</v>
          </cell>
          <cell r="AP431" t="str">
            <v xml:space="preserve"> 00000000000.00</v>
          </cell>
          <cell r="AV431" t="str">
            <v>000000000</v>
          </cell>
          <cell r="AW431" t="str">
            <v>000</v>
          </cell>
          <cell r="AX431" t="str">
            <v>00</v>
          </cell>
          <cell r="AY431" t="str">
            <v>0</v>
          </cell>
          <cell r="AZ431" t="str">
            <v>FPL Fibernet</v>
          </cell>
        </row>
        <row r="432">
          <cell r="A432" t="str">
            <v>107100</v>
          </cell>
          <cell r="B432" t="str">
            <v>0312</v>
          </cell>
          <cell r="C432" t="str">
            <v>06080</v>
          </cell>
          <cell r="D432" t="str">
            <v>0ELECT</v>
          </cell>
          <cell r="E432" t="str">
            <v>312000</v>
          </cell>
          <cell r="F432" t="str">
            <v>0812</v>
          </cell>
          <cell r="G432" t="str">
            <v>51450</v>
          </cell>
          <cell r="H432" t="str">
            <v>A</v>
          </cell>
          <cell r="I432" t="str">
            <v>00000041</v>
          </cell>
          <cell r="J432">
            <v>67</v>
          </cell>
          <cell r="K432">
            <v>312</v>
          </cell>
          <cell r="L432">
            <v>6174</v>
          </cell>
          <cell r="M432">
            <v>0</v>
          </cell>
          <cell r="N432">
            <v>0</v>
          </cell>
          <cell r="O432">
            <v>0</v>
          </cell>
          <cell r="P432">
            <v>0</v>
          </cell>
          <cell r="Q432" t="str">
            <v>0812</v>
          </cell>
          <cell r="R432" t="str">
            <v>51450</v>
          </cell>
          <cell r="S432" t="str">
            <v>200212</v>
          </cell>
          <cell r="T432" t="str">
            <v>SA01</v>
          </cell>
          <cell r="U432">
            <v>4603.47</v>
          </cell>
          <cell r="W432">
            <v>0</v>
          </cell>
          <cell r="Y432">
            <v>0</v>
          </cell>
          <cell r="Z432">
            <v>1</v>
          </cell>
          <cell r="AA432" t="str">
            <v>BCH</v>
          </cell>
          <cell r="AB432" t="str">
            <v>450002354</v>
          </cell>
          <cell r="AC432" t="str">
            <v>PO#</v>
          </cell>
          <cell r="AD432" t="str">
            <v>4500021286</v>
          </cell>
          <cell r="AE432" t="str">
            <v>S/R</v>
          </cell>
          <cell r="AF432" t="str">
            <v>NET</v>
          </cell>
          <cell r="AI432" t="str">
            <v>PYN</v>
          </cell>
          <cell r="AJ432" t="str">
            <v>BELLSOUTH TELECOMMUNICATI</v>
          </cell>
          <cell r="AK432" t="str">
            <v>VND</v>
          </cell>
          <cell r="AL432" t="str">
            <v>580436120</v>
          </cell>
          <cell r="AM432" t="str">
            <v>FAC</v>
          </cell>
          <cell r="AN432" t="str">
            <v>000</v>
          </cell>
          <cell r="AQ432" t="str">
            <v>NVD</v>
          </cell>
          <cell r="AR432" t="str">
            <v>2002-12-</v>
          </cell>
          <cell r="AU432" t="str">
            <v>305 C01-0446 446    BELLSOUTH TELECOMMUN5000003674</v>
          </cell>
          <cell r="AV432" t="str">
            <v>WF-BATCH</v>
          </cell>
          <cell r="AW432" t="str">
            <v>000</v>
          </cell>
          <cell r="AX432" t="str">
            <v>00</v>
          </cell>
          <cell r="AY432" t="str">
            <v>0</v>
          </cell>
          <cell r="AZ432" t="str">
            <v>FPL Fibernet</v>
          </cell>
        </row>
        <row r="433">
          <cell r="A433" t="str">
            <v>107100</v>
          </cell>
          <cell r="B433" t="str">
            <v>0312</v>
          </cell>
          <cell r="C433" t="str">
            <v>06080</v>
          </cell>
          <cell r="D433" t="str">
            <v>0FIBER</v>
          </cell>
          <cell r="E433" t="str">
            <v>312000</v>
          </cell>
          <cell r="F433" t="str">
            <v>0646</v>
          </cell>
          <cell r="G433" t="str">
            <v>52450</v>
          </cell>
          <cell r="H433" t="str">
            <v>A</v>
          </cell>
          <cell r="I433" t="str">
            <v>00000041</v>
          </cell>
          <cell r="J433">
            <v>60</v>
          </cell>
          <cell r="K433">
            <v>312</v>
          </cell>
          <cell r="L433">
            <v>6174</v>
          </cell>
          <cell r="M433">
            <v>0</v>
          </cell>
          <cell r="N433">
            <v>0</v>
          </cell>
          <cell r="O433">
            <v>0</v>
          </cell>
          <cell r="P433">
            <v>0</v>
          </cell>
          <cell r="Q433" t="str">
            <v>0646</v>
          </cell>
          <cell r="R433" t="str">
            <v>52450</v>
          </cell>
          <cell r="S433" t="str">
            <v>200212</v>
          </cell>
          <cell r="T433" t="str">
            <v>SA01</v>
          </cell>
          <cell r="U433">
            <v>8.4</v>
          </cell>
          <cell r="W433">
            <v>0</v>
          </cell>
          <cell r="Y433">
            <v>0</v>
          </cell>
          <cell r="Z433">
            <v>0</v>
          </cell>
          <cell r="AA433" t="str">
            <v>BCH</v>
          </cell>
          <cell r="AB433" t="str">
            <v>450002350</v>
          </cell>
          <cell r="AC433" t="str">
            <v>PO#</v>
          </cell>
          <cell r="AE433" t="str">
            <v>S/R</v>
          </cell>
          <cell r="AI433" t="str">
            <v>PYN</v>
          </cell>
          <cell r="AJ433" t="str">
            <v>DE ZAYAS J M</v>
          </cell>
          <cell r="AK433" t="str">
            <v>VND</v>
          </cell>
          <cell r="AL433" t="str">
            <v>589128454</v>
          </cell>
          <cell r="AM433" t="str">
            <v>FAC</v>
          </cell>
          <cell r="AN433" t="str">
            <v>000</v>
          </cell>
          <cell r="AQ433" t="str">
            <v>NVD</v>
          </cell>
          <cell r="AR433" t="str">
            <v>2002-12-</v>
          </cell>
          <cell r="AU433" t="str">
            <v>J DEZAYAS MILEAGE   DE ZAYAS J M        1900003314</v>
          </cell>
          <cell r="AV433" t="str">
            <v>WF-BATCH</v>
          </cell>
          <cell r="AW433" t="str">
            <v>000</v>
          </cell>
          <cell r="AX433" t="str">
            <v>00</v>
          </cell>
          <cell r="AY433" t="str">
            <v>0</v>
          </cell>
          <cell r="AZ433" t="str">
            <v>FPL Fibernet</v>
          </cell>
        </row>
        <row r="434">
          <cell r="A434" t="str">
            <v>107100</v>
          </cell>
          <cell r="B434" t="str">
            <v>0312</v>
          </cell>
          <cell r="C434" t="str">
            <v>06080</v>
          </cell>
          <cell r="D434" t="str">
            <v>0FIBER</v>
          </cell>
          <cell r="E434" t="str">
            <v>312000</v>
          </cell>
          <cell r="F434" t="str">
            <v>0646</v>
          </cell>
          <cell r="G434" t="str">
            <v>52450</v>
          </cell>
          <cell r="H434" t="str">
            <v>A</v>
          </cell>
          <cell r="I434" t="str">
            <v>00000041</v>
          </cell>
          <cell r="J434">
            <v>60</v>
          </cell>
          <cell r="K434">
            <v>312</v>
          </cell>
          <cell r="L434">
            <v>6174</v>
          </cell>
          <cell r="M434">
            <v>0</v>
          </cell>
          <cell r="N434">
            <v>0</v>
          </cell>
          <cell r="O434">
            <v>0</v>
          </cell>
          <cell r="P434">
            <v>0</v>
          </cell>
          <cell r="Q434" t="str">
            <v>0646</v>
          </cell>
          <cell r="R434" t="str">
            <v>52450</v>
          </cell>
          <cell r="S434" t="str">
            <v>200212</v>
          </cell>
          <cell r="T434" t="str">
            <v>SA01</v>
          </cell>
          <cell r="U434">
            <v>177.39</v>
          </cell>
          <cell r="W434">
            <v>0</v>
          </cell>
          <cell r="Y434">
            <v>0</v>
          </cell>
          <cell r="Z434">
            <v>0</v>
          </cell>
          <cell r="AA434" t="str">
            <v>BCH</v>
          </cell>
          <cell r="AB434" t="str">
            <v>450002353</v>
          </cell>
          <cell r="AC434" t="str">
            <v>PO#</v>
          </cell>
          <cell r="AE434" t="str">
            <v>S/R</v>
          </cell>
          <cell r="AI434" t="str">
            <v>PYN</v>
          </cell>
          <cell r="AJ434" t="str">
            <v>DE ZAYAS J M</v>
          </cell>
          <cell r="AK434" t="str">
            <v>VND</v>
          </cell>
          <cell r="AL434" t="str">
            <v>589128454</v>
          </cell>
          <cell r="AM434" t="str">
            <v>FAC</v>
          </cell>
          <cell r="AN434" t="str">
            <v>000</v>
          </cell>
          <cell r="AQ434" t="str">
            <v>NVD</v>
          </cell>
          <cell r="AR434" t="str">
            <v>2002-12-</v>
          </cell>
          <cell r="AU434" t="str">
            <v>J DEZAYAS MILEAGE   DE ZAYAS J M        1900003389</v>
          </cell>
          <cell r="AV434" t="str">
            <v>WF-BATCH</v>
          </cell>
          <cell r="AW434" t="str">
            <v>000</v>
          </cell>
          <cell r="AX434" t="str">
            <v>00</v>
          </cell>
          <cell r="AY434" t="str">
            <v>0</v>
          </cell>
          <cell r="AZ434" t="str">
            <v>FPL Fibernet</v>
          </cell>
        </row>
        <row r="435">
          <cell r="A435" t="str">
            <v>107100</v>
          </cell>
          <cell r="B435" t="str">
            <v>0312</v>
          </cell>
          <cell r="C435" t="str">
            <v>06080</v>
          </cell>
          <cell r="D435" t="str">
            <v>0FIBER</v>
          </cell>
          <cell r="E435" t="str">
            <v>312000</v>
          </cell>
          <cell r="F435" t="str">
            <v>0790</v>
          </cell>
          <cell r="G435" t="str">
            <v>65000</v>
          </cell>
          <cell r="H435" t="str">
            <v>A</v>
          </cell>
          <cell r="I435" t="str">
            <v>00000041</v>
          </cell>
          <cell r="J435">
            <v>63</v>
          </cell>
          <cell r="K435">
            <v>312</v>
          </cell>
          <cell r="L435">
            <v>6174</v>
          </cell>
          <cell r="M435">
            <v>0</v>
          </cell>
          <cell r="N435">
            <v>0</v>
          </cell>
          <cell r="O435">
            <v>0</v>
          </cell>
          <cell r="P435">
            <v>0</v>
          </cell>
          <cell r="Q435" t="str">
            <v>0790</v>
          </cell>
          <cell r="R435" t="str">
            <v>65000</v>
          </cell>
          <cell r="S435" t="str">
            <v>200212</v>
          </cell>
          <cell r="T435" t="str">
            <v>CA01</v>
          </cell>
          <cell r="U435">
            <v>13126</v>
          </cell>
          <cell r="V435" t="str">
            <v>LDB</v>
          </cell>
          <cell r="W435">
            <v>0</v>
          </cell>
          <cell r="Y435">
            <v>0</v>
          </cell>
          <cell r="Z435">
            <v>0</v>
          </cell>
          <cell r="AA435" t="str">
            <v>BCH</v>
          </cell>
          <cell r="AB435" t="str">
            <v>0011</v>
          </cell>
          <cell r="AC435" t="str">
            <v>WKS</v>
          </cell>
          <cell r="AE435" t="str">
            <v>JV#</v>
          </cell>
          <cell r="AF435" t="str">
            <v>1232</v>
          </cell>
          <cell r="AG435" t="str">
            <v>FRN</v>
          </cell>
          <cell r="AH435" t="str">
            <v>6174</v>
          </cell>
          <cell r="AI435" t="str">
            <v>RP#</v>
          </cell>
          <cell r="AJ435" t="str">
            <v>000</v>
          </cell>
          <cell r="AK435" t="str">
            <v>CTL</v>
          </cell>
          <cell r="AM435" t="str">
            <v>RF#</v>
          </cell>
          <cell r="AU435" t="str">
            <v>ACCRUAL OF OCT 02 CAPITAL</v>
          </cell>
          <cell r="AZ435" t="str">
            <v>FPL Fibernet</v>
          </cell>
        </row>
        <row r="436">
          <cell r="A436" t="str">
            <v>107100</v>
          </cell>
          <cell r="B436" t="str">
            <v>0312</v>
          </cell>
          <cell r="C436" t="str">
            <v>06080</v>
          </cell>
          <cell r="D436" t="str">
            <v>0FIBER</v>
          </cell>
          <cell r="E436" t="str">
            <v>312000</v>
          </cell>
          <cell r="F436" t="str">
            <v>0813</v>
          </cell>
          <cell r="G436" t="str">
            <v>51450</v>
          </cell>
          <cell r="H436" t="str">
            <v>A</v>
          </cell>
          <cell r="I436" t="str">
            <v>00000041</v>
          </cell>
          <cell r="J436">
            <v>63</v>
          </cell>
          <cell r="K436">
            <v>312</v>
          </cell>
          <cell r="L436">
            <v>6174</v>
          </cell>
          <cell r="M436">
            <v>0</v>
          </cell>
          <cell r="N436">
            <v>0</v>
          </cell>
          <cell r="O436">
            <v>0</v>
          </cell>
          <cell r="P436">
            <v>0</v>
          </cell>
          <cell r="Q436" t="str">
            <v>0813</v>
          </cell>
          <cell r="R436" t="str">
            <v>51450</v>
          </cell>
          <cell r="S436" t="str">
            <v>200212</v>
          </cell>
          <cell r="T436" t="str">
            <v>SA01</v>
          </cell>
          <cell r="U436">
            <v>205</v>
          </cell>
          <cell r="W436">
            <v>0</v>
          </cell>
          <cell r="Y436">
            <v>0</v>
          </cell>
          <cell r="Z436">
            <v>1</v>
          </cell>
          <cell r="AA436" t="str">
            <v>BCH</v>
          </cell>
          <cell r="AB436" t="str">
            <v>450002354</v>
          </cell>
          <cell r="AC436" t="str">
            <v>PO#</v>
          </cell>
          <cell r="AD436" t="str">
            <v>4500054250</v>
          </cell>
          <cell r="AE436" t="str">
            <v>S/R</v>
          </cell>
          <cell r="AF436" t="str">
            <v>337</v>
          </cell>
          <cell r="AI436" t="str">
            <v>PYN</v>
          </cell>
          <cell r="AJ436" t="str">
            <v>K NEX INC</v>
          </cell>
          <cell r="AK436" t="str">
            <v>VND</v>
          </cell>
          <cell r="AL436" t="str">
            <v>593648022</v>
          </cell>
          <cell r="AM436" t="str">
            <v>FAC</v>
          </cell>
          <cell r="AN436" t="str">
            <v>000</v>
          </cell>
          <cell r="AQ436" t="str">
            <v>NVD</v>
          </cell>
          <cell r="AR436" t="str">
            <v>2002-12-</v>
          </cell>
          <cell r="AU436" t="str">
            <v>INVOICE# 1114       K NEX INC           5000003655</v>
          </cell>
          <cell r="AV436" t="str">
            <v>WF-BATCH</v>
          </cell>
          <cell r="AW436" t="str">
            <v>000</v>
          </cell>
          <cell r="AX436" t="str">
            <v>00</v>
          </cell>
          <cell r="AY436" t="str">
            <v>0</v>
          </cell>
          <cell r="AZ436" t="str">
            <v>FPL Fibernet</v>
          </cell>
        </row>
        <row r="437">
          <cell r="A437" t="str">
            <v>107100</v>
          </cell>
          <cell r="B437" t="str">
            <v>0312</v>
          </cell>
          <cell r="C437" t="str">
            <v>06080</v>
          </cell>
          <cell r="D437" t="str">
            <v>0FIBER</v>
          </cell>
          <cell r="E437" t="str">
            <v>312000</v>
          </cell>
          <cell r="F437" t="str">
            <v>0901</v>
          </cell>
          <cell r="G437" t="str">
            <v>52450</v>
          </cell>
          <cell r="H437" t="str">
            <v>A</v>
          </cell>
          <cell r="I437" t="str">
            <v>00000041</v>
          </cell>
          <cell r="J437">
            <v>60</v>
          </cell>
          <cell r="K437">
            <v>312</v>
          </cell>
          <cell r="L437">
            <v>6174</v>
          </cell>
          <cell r="M437">
            <v>0</v>
          </cell>
          <cell r="N437">
            <v>0</v>
          </cell>
          <cell r="O437">
            <v>0</v>
          </cell>
          <cell r="P437">
            <v>0</v>
          </cell>
          <cell r="Q437" t="str">
            <v>0901</v>
          </cell>
          <cell r="R437" t="str">
            <v>52450</v>
          </cell>
          <cell r="S437" t="str">
            <v>200212</v>
          </cell>
          <cell r="T437" t="str">
            <v>SA01</v>
          </cell>
          <cell r="U437">
            <v>13.02</v>
          </cell>
          <cell r="W437">
            <v>0</v>
          </cell>
          <cell r="Y437">
            <v>0</v>
          </cell>
          <cell r="Z437">
            <v>0</v>
          </cell>
          <cell r="AA437" t="str">
            <v>BCH</v>
          </cell>
          <cell r="AB437" t="str">
            <v>450002353</v>
          </cell>
          <cell r="AC437" t="str">
            <v>PO#</v>
          </cell>
          <cell r="AE437" t="str">
            <v>S/R</v>
          </cell>
          <cell r="AI437" t="str">
            <v>PYN</v>
          </cell>
          <cell r="AJ437" t="str">
            <v>DE ZAYAS J M</v>
          </cell>
          <cell r="AK437" t="str">
            <v>VND</v>
          </cell>
          <cell r="AL437" t="str">
            <v>589128454</v>
          </cell>
          <cell r="AM437" t="str">
            <v>FAC</v>
          </cell>
          <cell r="AN437" t="str">
            <v>000</v>
          </cell>
          <cell r="AQ437" t="str">
            <v>NVD</v>
          </cell>
          <cell r="AR437" t="str">
            <v>2002-12-</v>
          </cell>
          <cell r="AU437" t="str">
            <v>J DEZAYAS MEALS     DE ZAYAS J M        1900003389</v>
          </cell>
          <cell r="AV437" t="str">
            <v>WF-BATCH</v>
          </cell>
          <cell r="AW437" t="str">
            <v>000</v>
          </cell>
          <cell r="AX437" t="str">
            <v>00</v>
          </cell>
          <cell r="AY437" t="str">
            <v>0</v>
          </cell>
          <cell r="AZ437" t="str">
            <v>FPL Fibernet</v>
          </cell>
        </row>
        <row r="438">
          <cell r="A438" t="str">
            <v>107100</v>
          </cell>
          <cell r="B438" t="str">
            <v>0314</v>
          </cell>
          <cell r="C438" t="str">
            <v>06075</v>
          </cell>
          <cell r="D438" t="str">
            <v>0FIBER</v>
          </cell>
          <cell r="E438" t="str">
            <v>314000</v>
          </cell>
          <cell r="F438" t="str">
            <v>0662</v>
          </cell>
          <cell r="G438" t="str">
            <v>51450</v>
          </cell>
          <cell r="H438" t="str">
            <v>A</v>
          </cell>
          <cell r="I438" t="str">
            <v>00000041</v>
          </cell>
          <cell r="J438">
            <v>63</v>
          </cell>
          <cell r="K438">
            <v>314</v>
          </cell>
          <cell r="L438">
            <v>6175</v>
          </cell>
          <cell r="M438">
            <v>0</v>
          </cell>
          <cell r="N438">
            <v>0</v>
          </cell>
          <cell r="O438">
            <v>0</v>
          </cell>
          <cell r="P438">
            <v>0</v>
          </cell>
          <cell r="Q438" t="str">
            <v>0662</v>
          </cell>
          <cell r="R438" t="str">
            <v>51450</v>
          </cell>
          <cell r="S438" t="str">
            <v>200212</v>
          </cell>
          <cell r="T438" t="str">
            <v>SA01</v>
          </cell>
          <cell r="U438">
            <v>2746.5</v>
          </cell>
          <cell r="W438">
            <v>0</v>
          </cell>
          <cell r="Y438">
            <v>0</v>
          </cell>
          <cell r="Z438">
            <v>1</v>
          </cell>
          <cell r="AA438" t="str">
            <v>BCH</v>
          </cell>
          <cell r="AB438" t="str">
            <v>450002354</v>
          </cell>
          <cell r="AC438" t="str">
            <v>PO#</v>
          </cell>
          <cell r="AD438" t="str">
            <v>4500030221</v>
          </cell>
          <cell r="AE438" t="str">
            <v>S/R</v>
          </cell>
          <cell r="AF438" t="str">
            <v>NET</v>
          </cell>
          <cell r="AI438" t="str">
            <v>PYN</v>
          </cell>
          <cell r="AJ438" t="str">
            <v>W D COMMUNICATIONS INC</v>
          </cell>
          <cell r="AK438" t="str">
            <v>VND</v>
          </cell>
          <cell r="AL438" t="str">
            <v>591953252</v>
          </cell>
          <cell r="AM438" t="str">
            <v>FAC</v>
          </cell>
          <cell r="AN438" t="str">
            <v>000</v>
          </cell>
          <cell r="AQ438" t="str">
            <v>NVD</v>
          </cell>
          <cell r="AR438" t="str">
            <v>2002-12-</v>
          </cell>
          <cell r="AU438" t="str">
            <v>INVOICE# 26809      W D COMMUNICATIONS I5000003657</v>
          </cell>
          <cell r="AV438" t="str">
            <v>WF-BATCH</v>
          </cell>
          <cell r="AW438" t="str">
            <v>000</v>
          </cell>
          <cell r="AX438" t="str">
            <v>00</v>
          </cell>
          <cell r="AY438" t="str">
            <v>0</v>
          </cell>
          <cell r="AZ438" t="str">
            <v>FPL Fibernet</v>
          </cell>
        </row>
        <row r="439">
          <cell r="A439" t="str">
            <v>107100</v>
          </cell>
          <cell r="B439" t="str">
            <v>0314</v>
          </cell>
          <cell r="C439" t="str">
            <v>06075</v>
          </cell>
          <cell r="D439" t="str">
            <v>0FIBER</v>
          </cell>
          <cell r="E439" t="str">
            <v>314000</v>
          </cell>
          <cell r="F439" t="str">
            <v>0662</v>
          </cell>
          <cell r="G439" t="str">
            <v>52450</v>
          </cell>
          <cell r="H439" t="str">
            <v>A</v>
          </cell>
          <cell r="I439" t="str">
            <v>00000041</v>
          </cell>
          <cell r="J439">
            <v>63</v>
          </cell>
          <cell r="K439">
            <v>314</v>
          </cell>
          <cell r="L439">
            <v>6175</v>
          </cell>
          <cell r="M439">
            <v>0</v>
          </cell>
          <cell r="N439">
            <v>0</v>
          </cell>
          <cell r="O439">
            <v>0</v>
          </cell>
          <cell r="P439">
            <v>0</v>
          </cell>
          <cell r="Q439" t="str">
            <v>0662</v>
          </cell>
          <cell r="R439" t="str">
            <v>52450</v>
          </cell>
          <cell r="S439" t="str">
            <v>200212</v>
          </cell>
          <cell r="T439" t="str">
            <v>SA01</v>
          </cell>
          <cell r="U439">
            <v>460.63</v>
          </cell>
          <cell r="W439">
            <v>0</v>
          </cell>
          <cell r="Y439">
            <v>0</v>
          </cell>
          <cell r="Z439">
            <v>0</v>
          </cell>
          <cell r="AA439" t="str">
            <v>BCH</v>
          </cell>
          <cell r="AB439" t="str">
            <v>450002337</v>
          </cell>
          <cell r="AC439" t="str">
            <v>PO#</v>
          </cell>
          <cell r="AE439" t="str">
            <v>S/R</v>
          </cell>
          <cell r="AI439" t="str">
            <v>PYN</v>
          </cell>
          <cell r="AJ439" t="str">
            <v>BELLSOUTH TELECOMMUNICATI</v>
          </cell>
          <cell r="AK439" t="str">
            <v>VND</v>
          </cell>
          <cell r="AL439" t="str">
            <v>580436120</v>
          </cell>
          <cell r="AM439" t="str">
            <v>FAC</v>
          </cell>
          <cell r="AN439" t="str">
            <v>000</v>
          </cell>
          <cell r="AQ439" t="str">
            <v>NVD</v>
          </cell>
          <cell r="AR439" t="str">
            <v>2002-11-</v>
          </cell>
          <cell r="AU439" t="str">
            <v>2F095003F           BELLSOUTH TELECOMMUN1900003262</v>
          </cell>
          <cell r="AV439" t="str">
            <v>WF-BATCH</v>
          </cell>
          <cell r="AW439" t="str">
            <v>000</v>
          </cell>
          <cell r="AX439" t="str">
            <v>00</v>
          </cell>
          <cell r="AY439" t="str">
            <v>0</v>
          </cell>
          <cell r="AZ439" t="str">
            <v>FPL Fibernet</v>
          </cell>
        </row>
        <row r="440">
          <cell r="A440" t="str">
            <v>107100</v>
          </cell>
          <cell r="B440" t="str">
            <v>0314</v>
          </cell>
          <cell r="C440" t="str">
            <v>06075</v>
          </cell>
          <cell r="D440" t="str">
            <v>0FIBER</v>
          </cell>
          <cell r="E440" t="str">
            <v>314000</v>
          </cell>
          <cell r="F440" t="str">
            <v>0803</v>
          </cell>
          <cell r="G440" t="str">
            <v>36000</v>
          </cell>
          <cell r="H440" t="str">
            <v>A</v>
          </cell>
          <cell r="I440" t="str">
            <v>00000041</v>
          </cell>
          <cell r="J440">
            <v>60</v>
          </cell>
          <cell r="K440">
            <v>314</v>
          </cell>
          <cell r="L440">
            <v>6175</v>
          </cell>
          <cell r="M440">
            <v>107</v>
          </cell>
          <cell r="N440">
            <v>10</v>
          </cell>
          <cell r="O440">
            <v>0</v>
          </cell>
          <cell r="P440">
            <v>107.1</v>
          </cell>
          <cell r="Q440" t="str">
            <v>0803</v>
          </cell>
          <cell r="R440" t="str">
            <v>36000</v>
          </cell>
          <cell r="S440" t="str">
            <v>200212</v>
          </cell>
          <cell r="T440" t="str">
            <v>PY42</v>
          </cell>
          <cell r="U440">
            <v>172.13</v>
          </cell>
          <cell r="V440" t="str">
            <v>LDB</v>
          </cell>
          <cell r="W440">
            <v>0</v>
          </cell>
          <cell r="X440" t="str">
            <v>SHR</v>
          </cell>
          <cell r="Y440">
            <v>5</v>
          </cell>
          <cell r="Z440">
            <v>5</v>
          </cell>
          <cell r="AA440" t="str">
            <v>PYP</v>
          </cell>
          <cell r="AB440" t="str">
            <v xml:space="preserve"> 0000026</v>
          </cell>
          <cell r="AC440" t="str">
            <v>PYL</v>
          </cell>
          <cell r="AD440" t="str">
            <v>004368</v>
          </cell>
          <cell r="AE440" t="str">
            <v>EMP</v>
          </cell>
          <cell r="AF440" t="str">
            <v>13648</v>
          </cell>
          <cell r="AG440" t="str">
            <v>JUL</v>
          </cell>
          <cell r="AH440" t="str">
            <v xml:space="preserve"> 000.00</v>
          </cell>
          <cell r="AI440" t="str">
            <v>BCH</v>
          </cell>
          <cell r="AJ440" t="str">
            <v>500</v>
          </cell>
          <cell r="AK440" t="str">
            <v>CLS</v>
          </cell>
          <cell r="AL440" t="str">
            <v>R445</v>
          </cell>
          <cell r="AM440" t="str">
            <v>DTA</v>
          </cell>
          <cell r="AN440" t="str">
            <v xml:space="preserve"> 00000000000.00</v>
          </cell>
          <cell r="AO440" t="str">
            <v>DTH</v>
          </cell>
          <cell r="AP440" t="str">
            <v xml:space="preserve"> 00000000000.00</v>
          </cell>
          <cell r="AV440" t="str">
            <v>000000000</v>
          </cell>
          <cell r="AW440" t="str">
            <v>000</v>
          </cell>
          <cell r="AX440" t="str">
            <v>00</v>
          </cell>
          <cell r="AY440" t="str">
            <v>0</v>
          </cell>
          <cell r="AZ440" t="str">
            <v>FPL Fibernet</v>
          </cell>
        </row>
        <row r="441">
          <cell r="A441" t="str">
            <v>107100</v>
          </cell>
          <cell r="B441" t="str">
            <v>0335</v>
          </cell>
          <cell r="C441" t="str">
            <v>06075</v>
          </cell>
          <cell r="D441" t="str">
            <v>0FIBER</v>
          </cell>
          <cell r="E441" t="str">
            <v>335000</v>
          </cell>
          <cell r="F441" t="str">
            <v>0675</v>
          </cell>
          <cell r="G441" t="str">
            <v>52450</v>
          </cell>
          <cell r="H441" t="str">
            <v>A</v>
          </cell>
          <cell r="I441" t="str">
            <v>00000041</v>
          </cell>
          <cell r="J441">
            <v>62</v>
          </cell>
          <cell r="K441">
            <v>335</v>
          </cell>
          <cell r="L441">
            <v>6175</v>
          </cell>
          <cell r="M441">
            <v>0</v>
          </cell>
          <cell r="N441">
            <v>0</v>
          </cell>
          <cell r="O441">
            <v>0</v>
          </cell>
          <cell r="P441">
            <v>0</v>
          </cell>
          <cell r="Q441" t="str">
            <v>0675</v>
          </cell>
          <cell r="R441" t="str">
            <v>52450</v>
          </cell>
          <cell r="S441" t="str">
            <v>200212</v>
          </cell>
          <cell r="T441" t="str">
            <v>SA01</v>
          </cell>
          <cell r="U441">
            <v>5.0999999999999996</v>
          </cell>
          <cell r="W441">
            <v>0</v>
          </cell>
          <cell r="Y441">
            <v>0</v>
          </cell>
          <cell r="Z441">
            <v>0</v>
          </cell>
          <cell r="AA441" t="str">
            <v>BCH</v>
          </cell>
          <cell r="AB441" t="str">
            <v>450002346</v>
          </cell>
          <cell r="AC441" t="str">
            <v>PO#</v>
          </cell>
          <cell r="AE441" t="str">
            <v>S/R</v>
          </cell>
          <cell r="AI441" t="str">
            <v>PYN</v>
          </cell>
          <cell r="AJ441" t="str">
            <v>UNITED PARCEL SVC OF AMER</v>
          </cell>
          <cell r="AK441" t="str">
            <v>VND</v>
          </cell>
          <cell r="AL441" t="str">
            <v>362407381</v>
          </cell>
          <cell r="AM441" t="str">
            <v>FAC</v>
          </cell>
          <cell r="AN441" t="str">
            <v>000</v>
          </cell>
          <cell r="AQ441" t="str">
            <v>NVD</v>
          </cell>
          <cell r="AR441" t="str">
            <v>2002-10-</v>
          </cell>
          <cell r="AU441" t="str">
            <v>0000R454V3422       UNITED PARCEL SVC OF1900003308</v>
          </cell>
          <cell r="AV441" t="str">
            <v>WF-BATCH</v>
          </cell>
          <cell r="AW441" t="str">
            <v>000</v>
          </cell>
          <cell r="AX441" t="str">
            <v>00</v>
          </cell>
          <cell r="AY441" t="str">
            <v>0</v>
          </cell>
          <cell r="AZ441" t="str">
            <v>FPL Fibernet</v>
          </cell>
        </row>
        <row r="442">
          <cell r="A442" t="str">
            <v>107100</v>
          </cell>
          <cell r="B442" t="str">
            <v>0335</v>
          </cell>
          <cell r="C442" t="str">
            <v>06075</v>
          </cell>
          <cell r="D442" t="str">
            <v>0FIBER</v>
          </cell>
          <cell r="E442" t="str">
            <v>335000</v>
          </cell>
          <cell r="F442" t="str">
            <v>0676</v>
          </cell>
          <cell r="G442" t="str">
            <v>11450</v>
          </cell>
          <cell r="H442" t="str">
            <v>A</v>
          </cell>
          <cell r="I442" t="str">
            <v>00000041</v>
          </cell>
          <cell r="J442">
            <v>62</v>
          </cell>
          <cell r="K442">
            <v>335</v>
          </cell>
          <cell r="L442">
            <v>6175</v>
          </cell>
          <cell r="M442">
            <v>0</v>
          </cell>
          <cell r="N442">
            <v>0</v>
          </cell>
          <cell r="O442">
            <v>0</v>
          </cell>
          <cell r="P442">
            <v>0</v>
          </cell>
          <cell r="Q442" t="str">
            <v>0676</v>
          </cell>
          <cell r="R442" t="str">
            <v>11450</v>
          </cell>
          <cell r="S442" t="str">
            <v>200212</v>
          </cell>
          <cell r="T442" t="str">
            <v>SA01</v>
          </cell>
          <cell r="U442">
            <v>714.39</v>
          </cell>
          <cell r="V442" t="str">
            <v>LDB</v>
          </cell>
          <cell r="W442">
            <v>0</v>
          </cell>
          <cell r="Y442">
            <v>0</v>
          </cell>
          <cell r="Z442">
            <v>1</v>
          </cell>
          <cell r="AA442" t="str">
            <v>MS#</v>
          </cell>
          <cell r="AB442" t="str">
            <v xml:space="preserve">   998000427</v>
          </cell>
          <cell r="AC442" t="str">
            <v>BCH</v>
          </cell>
          <cell r="AD442" t="str">
            <v>012373</v>
          </cell>
          <cell r="AE442" t="str">
            <v>TML</v>
          </cell>
          <cell r="AF442" t="str">
            <v>12026</v>
          </cell>
          <cell r="AG442" t="str">
            <v>SRL</v>
          </cell>
          <cell r="AH442" t="str">
            <v>0368</v>
          </cell>
          <cell r="AI442" t="str">
            <v>DLV</v>
          </cell>
          <cell r="AJ442" t="str">
            <v>000</v>
          </cell>
          <cell r="AK442" t="str">
            <v>REL</v>
          </cell>
          <cell r="AL442" t="str">
            <v>000</v>
          </cell>
          <cell r="AM442" t="str">
            <v>LN#</v>
          </cell>
          <cell r="AO442" t="str">
            <v>UOI</v>
          </cell>
          <cell r="AP442" t="str">
            <v>EA</v>
          </cell>
          <cell r="AU442" t="str">
            <v>0</v>
          </cell>
          <cell r="AW442" t="str">
            <v>000</v>
          </cell>
          <cell r="AX442" t="str">
            <v>00</v>
          </cell>
          <cell r="AY442" t="str">
            <v>0</v>
          </cell>
          <cell r="AZ442" t="str">
            <v>FPL Fibernet</v>
          </cell>
        </row>
        <row r="443">
          <cell r="A443" t="str">
            <v>107100</v>
          </cell>
          <cell r="B443" t="str">
            <v>0312</v>
          </cell>
          <cell r="C443" t="str">
            <v>06080</v>
          </cell>
          <cell r="D443" t="str">
            <v>0ELECT</v>
          </cell>
          <cell r="E443" t="str">
            <v>312000</v>
          </cell>
          <cell r="F443" t="str">
            <v>0675</v>
          </cell>
          <cell r="G443" t="str">
            <v>52450</v>
          </cell>
          <cell r="H443" t="str">
            <v>A</v>
          </cell>
          <cell r="I443" t="str">
            <v>00000041</v>
          </cell>
          <cell r="J443">
            <v>65</v>
          </cell>
          <cell r="K443">
            <v>312</v>
          </cell>
          <cell r="L443">
            <v>6177</v>
          </cell>
          <cell r="M443">
            <v>398</v>
          </cell>
          <cell r="N443">
            <v>0</v>
          </cell>
          <cell r="O443">
            <v>1</v>
          </cell>
          <cell r="P443">
            <v>398.00099999999998</v>
          </cell>
          <cell r="Q443" t="str">
            <v>0675</v>
          </cell>
          <cell r="R443" t="str">
            <v>52450</v>
          </cell>
          <cell r="S443" t="str">
            <v>200212</v>
          </cell>
          <cell r="T443" t="str">
            <v>SA01</v>
          </cell>
          <cell r="U443">
            <v>5.71</v>
          </cell>
          <cell r="W443">
            <v>0</v>
          </cell>
          <cell r="Y443">
            <v>0</v>
          </cell>
          <cell r="Z443">
            <v>0</v>
          </cell>
          <cell r="AA443" t="str">
            <v>BCH</v>
          </cell>
          <cell r="AB443" t="str">
            <v>450002346</v>
          </cell>
          <cell r="AC443" t="str">
            <v>PO#</v>
          </cell>
          <cell r="AE443" t="str">
            <v>S/R</v>
          </cell>
          <cell r="AI443" t="str">
            <v>PYN</v>
          </cell>
          <cell r="AJ443" t="str">
            <v>UNITED PARCEL SVC OF AMER</v>
          </cell>
          <cell r="AK443" t="str">
            <v>VND</v>
          </cell>
          <cell r="AL443" t="str">
            <v>362407381</v>
          </cell>
          <cell r="AM443" t="str">
            <v>FAC</v>
          </cell>
          <cell r="AN443" t="str">
            <v>000</v>
          </cell>
          <cell r="AQ443" t="str">
            <v>NVD</v>
          </cell>
          <cell r="AR443" t="str">
            <v>2002-10-</v>
          </cell>
          <cell r="AU443" t="str">
            <v>0000R454V3422       UNITED PARCEL SVC OF1900003308</v>
          </cell>
          <cell r="AV443" t="str">
            <v>WF-BATCH</v>
          </cell>
          <cell r="AW443" t="str">
            <v>000</v>
          </cell>
          <cell r="AX443" t="str">
            <v>00</v>
          </cell>
          <cell r="AY443" t="str">
            <v>0</v>
          </cell>
          <cell r="AZ443" t="str">
            <v>FPL Fibernet</v>
          </cell>
        </row>
        <row r="444">
          <cell r="A444" t="str">
            <v>107100</v>
          </cell>
          <cell r="B444" t="str">
            <v>0312</v>
          </cell>
          <cell r="C444" t="str">
            <v>06080</v>
          </cell>
          <cell r="D444" t="str">
            <v>0ELECT</v>
          </cell>
          <cell r="E444" t="str">
            <v>312000</v>
          </cell>
          <cell r="F444" t="str">
            <v>0676</v>
          </cell>
          <cell r="G444" t="str">
            <v>12450</v>
          </cell>
          <cell r="H444" t="str">
            <v>A</v>
          </cell>
          <cell r="I444" t="str">
            <v>00000041</v>
          </cell>
          <cell r="J444">
            <v>65</v>
          </cell>
          <cell r="K444">
            <v>312</v>
          </cell>
          <cell r="L444">
            <v>6177</v>
          </cell>
          <cell r="M444">
            <v>398</v>
          </cell>
          <cell r="N444">
            <v>0</v>
          </cell>
          <cell r="O444">
            <v>1</v>
          </cell>
          <cell r="P444">
            <v>398.00099999999998</v>
          </cell>
          <cell r="Q444" t="str">
            <v>0676</v>
          </cell>
          <cell r="R444" t="str">
            <v>12450</v>
          </cell>
          <cell r="S444" t="str">
            <v>200212</v>
          </cell>
          <cell r="T444" t="str">
            <v>SA01</v>
          </cell>
          <cell r="U444">
            <v>-799.64</v>
          </cell>
          <cell r="V444" t="str">
            <v>LDB</v>
          </cell>
          <cell r="W444">
            <v>0</v>
          </cell>
          <cell r="Y444">
            <v>0</v>
          </cell>
          <cell r="Z444">
            <v>-2</v>
          </cell>
          <cell r="AA444" t="str">
            <v>MS#</v>
          </cell>
          <cell r="AB444" t="str">
            <v xml:space="preserve">   998003502</v>
          </cell>
          <cell r="AC444" t="str">
            <v>BCH</v>
          </cell>
          <cell r="AD444" t="str">
            <v>016804</v>
          </cell>
          <cell r="AE444" t="str">
            <v>TML</v>
          </cell>
          <cell r="AF444" t="str">
            <v>12010</v>
          </cell>
          <cell r="AG444" t="str">
            <v>SRL</v>
          </cell>
          <cell r="AH444" t="str">
            <v>0368</v>
          </cell>
          <cell r="AI444" t="str">
            <v>DLV</v>
          </cell>
          <cell r="AJ444" t="str">
            <v>000</v>
          </cell>
          <cell r="AK444" t="str">
            <v>REL</v>
          </cell>
          <cell r="AL444" t="str">
            <v>000</v>
          </cell>
          <cell r="AM444" t="str">
            <v>LN#</v>
          </cell>
          <cell r="AO444" t="str">
            <v>UOI</v>
          </cell>
          <cell r="AP444" t="str">
            <v>EA</v>
          </cell>
          <cell r="AU444" t="str">
            <v>0</v>
          </cell>
          <cell r="AW444" t="str">
            <v>000</v>
          </cell>
          <cell r="AX444" t="str">
            <v>00</v>
          </cell>
          <cell r="AY444" t="str">
            <v>0</v>
          </cell>
          <cell r="AZ444" t="str">
            <v>FPL Fibernet</v>
          </cell>
        </row>
        <row r="445">
          <cell r="A445" t="str">
            <v>107100</v>
          </cell>
          <cell r="B445" t="str">
            <v>0312</v>
          </cell>
          <cell r="C445" t="str">
            <v>06080</v>
          </cell>
          <cell r="D445" t="str">
            <v>0ELECT</v>
          </cell>
          <cell r="E445" t="str">
            <v>312000</v>
          </cell>
          <cell r="F445" t="str">
            <v>0676</v>
          </cell>
          <cell r="G445" t="str">
            <v>12450</v>
          </cell>
          <cell r="H445" t="str">
            <v>A</v>
          </cell>
          <cell r="I445" t="str">
            <v>00000041</v>
          </cell>
          <cell r="J445">
            <v>65</v>
          </cell>
          <cell r="K445">
            <v>312</v>
          </cell>
          <cell r="L445">
            <v>6177</v>
          </cell>
          <cell r="M445">
            <v>398</v>
          </cell>
          <cell r="N445">
            <v>0</v>
          </cell>
          <cell r="O445">
            <v>1</v>
          </cell>
          <cell r="P445">
            <v>398.00099999999998</v>
          </cell>
          <cell r="Q445" t="str">
            <v>0676</v>
          </cell>
          <cell r="R445" t="str">
            <v>12450</v>
          </cell>
          <cell r="S445" t="str">
            <v>200212</v>
          </cell>
          <cell r="T445" t="str">
            <v>SA01</v>
          </cell>
          <cell r="U445">
            <v>-1591.92</v>
          </cell>
          <cell r="V445" t="str">
            <v>LDB</v>
          </cell>
          <cell r="W445">
            <v>0</v>
          </cell>
          <cell r="Y445">
            <v>0</v>
          </cell>
          <cell r="Z445">
            <v>-12</v>
          </cell>
          <cell r="AA445" t="str">
            <v>MS#</v>
          </cell>
          <cell r="AB445" t="str">
            <v xml:space="preserve">   998003509</v>
          </cell>
          <cell r="AC445" t="str">
            <v>BCH</v>
          </cell>
          <cell r="AD445" t="str">
            <v>016804</v>
          </cell>
          <cell r="AE445" t="str">
            <v>TML</v>
          </cell>
          <cell r="AF445" t="str">
            <v>12010</v>
          </cell>
          <cell r="AG445" t="str">
            <v>SRL</v>
          </cell>
          <cell r="AH445" t="str">
            <v>0368</v>
          </cell>
          <cell r="AI445" t="str">
            <v>DLV</v>
          </cell>
          <cell r="AJ445" t="str">
            <v>000</v>
          </cell>
          <cell r="AK445" t="str">
            <v>REL</v>
          </cell>
          <cell r="AL445" t="str">
            <v>000</v>
          </cell>
          <cell r="AM445" t="str">
            <v>LN#</v>
          </cell>
          <cell r="AO445" t="str">
            <v>UOI</v>
          </cell>
          <cell r="AP445" t="str">
            <v>EA</v>
          </cell>
          <cell r="AU445" t="str">
            <v>0</v>
          </cell>
          <cell r="AW445" t="str">
            <v>000</v>
          </cell>
          <cell r="AX445" t="str">
            <v>00</v>
          </cell>
          <cell r="AY445" t="str">
            <v>0</v>
          </cell>
          <cell r="AZ445" t="str">
            <v>FPL Fibernet</v>
          </cell>
        </row>
        <row r="446">
          <cell r="A446" t="str">
            <v>107100</v>
          </cell>
          <cell r="B446" t="str">
            <v>0312</v>
          </cell>
          <cell r="C446" t="str">
            <v>06080</v>
          </cell>
          <cell r="D446" t="str">
            <v>0ELECT</v>
          </cell>
          <cell r="E446" t="str">
            <v>312000</v>
          </cell>
          <cell r="F446" t="str">
            <v>0676</v>
          </cell>
          <cell r="G446" t="str">
            <v>12450</v>
          </cell>
          <cell r="H446" t="str">
            <v>A</v>
          </cell>
          <cell r="I446" t="str">
            <v>00000041</v>
          </cell>
          <cell r="J446">
            <v>65</v>
          </cell>
          <cell r="K446">
            <v>312</v>
          </cell>
          <cell r="L446">
            <v>6177</v>
          </cell>
          <cell r="M446">
            <v>398</v>
          </cell>
          <cell r="N446">
            <v>0</v>
          </cell>
          <cell r="O446">
            <v>1</v>
          </cell>
          <cell r="P446">
            <v>398.00099999999998</v>
          </cell>
          <cell r="Q446" t="str">
            <v>0676</v>
          </cell>
          <cell r="R446" t="str">
            <v>12450</v>
          </cell>
          <cell r="S446" t="str">
            <v>200212</v>
          </cell>
          <cell r="T446" t="str">
            <v>SA01</v>
          </cell>
          <cell r="U446">
            <v>-2497.6799999999998</v>
          </cell>
          <cell r="V446" t="str">
            <v>LDB</v>
          </cell>
          <cell r="W446">
            <v>0</v>
          </cell>
          <cell r="Y446">
            <v>0</v>
          </cell>
          <cell r="Z446">
            <v>-8</v>
          </cell>
          <cell r="AA446" t="str">
            <v>MS#</v>
          </cell>
          <cell r="AB446" t="str">
            <v xml:space="preserve">   998014267</v>
          </cell>
          <cell r="AC446" t="str">
            <v>BCH</v>
          </cell>
          <cell r="AD446" t="str">
            <v>016804</v>
          </cell>
          <cell r="AE446" t="str">
            <v>TML</v>
          </cell>
          <cell r="AF446" t="str">
            <v>12010</v>
          </cell>
          <cell r="AG446" t="str">
            <v>SRL</v>
          </cell>
          <cell r="AH446" t="str">
            <v>0368</v>
          </cell>
          <cell r="AI446" t="str">
            <v>DLV</v>
          </cell>
          <cell r="AJ446" t="str">
            <v>000</v>
          </cell>
          <cell r="AK446" t="str">
            <v>REL</v>
          </cell>
          <cell r="AL446" t="str">
            <v>000</v>
          </cell>
          <cell r="AM446" t="str">
            <v>LN#</v>
          </cell>
          <cell r="AO446" t="str">
            <v>UOI</v>
          </cell>
          <cell r="AP446" t="str">
            <v>EA</v>
          </cell>
          <cell r="AU446" t="str">
            <v>0</v>
          </cell>
          <cell r="AW446" t="str">
            <v>000</v>
          </cell>
          <cell r="AX446" t="str">
            <v>00</v>
          </cell>
          <cell r="AY446" t="str">
            <v>0</v>
          </cell>
          <cell r="AZ446" t="str">
            <v>FPL Fibernet</v>
          </cell>
        </row>
        <row r="447">
          <cell r="A447" t="str">
            <v>107100</v>
          </cell>
          <cell r="B447" t="str">
            <v>0312</v>
          </cell>
          <cell r="C447" t="str">
            <v>06080</v>
          </cell>
          <cell r="D447" t="str">
            <v>0ELECT</v>
          </cell>
          <cell r="E447" t="str">
            <v>312000</v>
          </cell>
          <cell r="F447" t="str">
            <v>0790</v>
          </cell>
          <cell r="G447" t="str">
            <v>65000</v>
          </cell>
          <cell r="H447" t="str">
            <v>A</v>
          </cell>
          <cell r="I447" t="str">
            <v>00000041</v>
          </cell>
          <cell r="J447">
            <v>65</v>
          </cell>
          <cell r="K447">
            <v>312</v>
          </cell>
          <cell r="L447">
            <v>6177</v>
          </cell>
          <cell r="M447">
            <v>0</v>
          </cell>
          <cell r="N447">
            <v>0</v>
          </cell>
          <cell r="O447">
            <v>0</v>
          </cell>
          <cell r="P447">
            <v>0</v>
          </cell>
          <cell r="Q447" t="str">
            <v>0790</v>
          </cell>
          <cell r="R447" t="str">
            <v>65000</v>
          </cell>
          <cell r="S447" t="str">
            <v>200212</v>
          </cell>
          <cell r="T447" t="str">
            <v>CA01</v>
          </cell>
          <cell r="U447">
            <v>14500</v>
          </cell>
          <cell r="V447" t="str">
            <v>LDB</v>
          </cell>
          <cell r="W447">
            <v>0</v>
          </cell>
          <cell r="Y447">
            <v>0</v>
          </cell>
          <cell r="Z447">
            <v>0</v>
          </cell>
          <cell r="AA447" t="str">
            <v>BCH</v>
          </cell>
          <cell r="AB447" t="str">
            <v>0011</v>
          </cell>
          <cell r="AC447" t="str">
            <v>WKS</v>
          </cell>
          <cell r="AE447" t="str">
            <v>JV#</v>
          </cell>
          <cell r="AF447" t="str">
            <v>1232</v>
          </cell>
          <cell r="AG447" t="str">
            <v>FRN</v>
          </cell>
          <cell r="AH447" t="str">
            <v>6177</v>
          </cell>
          <cell r="AI447" t="str">
            <v>RP#</v>
          </cell>
          <cell r="AJ447" t="str">
            <v>000</v>
          </cell>
          <cell r="AK447" t="str">
            <v>CTL</v>
          </cell>
          <cell r="AM447" t="str">
            <v>RF#</v>
          </cell>
          <cell r="AU447" t="str">
            <v>ACCRUAL OF OCT 02 CAPITAL</v>
          </cell>
          <cell r="AZ447" t="str">
            <v>FPL Fibernet</v>
          </cell>
        </row>
        <row r="448">
          <cell r="A448" t="str">
            <v>107100</v>
          </cell>
          <cell r="B448" t="str">
            <v>0312</v>
          </cell>
          <cell r="C448" t="str">
            <v>06080</v>
          </cell>
          <cell r="D448" t="str">
            <v>0ELECT</v>
          </cell>
          <cell r="E448" t="str">
            <v>312000</v>
          </cell>
          <cell r="F448" t="str">
            <v>0790</v>
          </cell>
          <cell r="G448" t="str">
            <v>65000</v>
          </cell>
          <cell r="H448" t="str">
            <v>A</v>
          </cell>
          <cell r="I448" t="str">
            <v>00000041</v>
          </cell>
          <cell r="J448">
            <v>65</v>
          </cell>
          <cell r="K448">
            <v>312</v>
          </cell>
          <cell r="L448">
            <v>6177</v>
          </cell>
          <cell r="M448">
            <v>0</v>
          </cell>
          <cell r="N448">
            <v>0</v>
          </cell>
          <cell r="O448">
            <v>0</v>
          </cell>
          <cell r="P448">
            <v>0</v>
          </cell>
          <cell r="Q448" t="str">
            <v>0790</v>
          </cell>
          <cell r="R448" t="str">
            <v>65000</v>
          </cell>
          <cell r="S448" t="str">
            <v>200212</v>
          </cell>
          <cell r="T448" t="str">
            <v>CA01</v>
          </cell>
          <cell r="U448">
            <v>-14500</v>
          </cell>
          <cell r="V448" t="str">
            <v>LDB</v>
          </cell>
          <cell r="W448">
            <v>0</v>
          </cell>
          <cell r="Y448">
            <v>0</v>
          </cell>
          <cell r="Z448">
            <v>0</v>
          </cell>
          <cell r="AA448" t="str">
            <v>BCH</v>
          </cell>
          <cell r="AB448" t="str">
            <v>0042</v>
          </cell>
          <cell r="AC448" t="str">
            <v>WKS</v>
          </cell>
          <cell r="AE448" t="str">
            <v>JV#</v>
          </cell>
          <cell r="AF448" t="str">
            <v>1232</v>
          </cell>
          <cell r="AG448" t="str">
            <v>FRN</v>
          </cell>
          <cell r="AH448" t="str">
            <v>6177</v>
          </cell>
          <cell r="AI448" t="str">
            <v>RP#</v>
          </cell>
          <cell r="AJ448" t="str">
            <v>000</v>
          </cell>
          <cell r="AK448" t="str">
            <v>CTL</v>
          </cell>
          <cell r="AM448" t="str">
            <v>RF#</v>
          </cell>
          <cell r="AU448" t="str">
            <v>ACCRUAL REVERSAL OF DEC02</v>
          </cell>
          <cell r="AZ448" t="str">
            <v>FPL Fibernet</v>
          </cell>
        </row>
        <row r="449">
          <cell r="A449" t="str">
            <v>107100</v>
          </cell>
          <cell r="B449" t="str">
            <v>0312</v>
          </cell>
          <cell r="C449" t="str">
            <v>06080</v>
          </cell>
          <cell r="D449" t="str">
            <v>0ELECT</v>
          </cell>
          <cell r="E449" t="str">
            <v>312000</v>
          </cell>
          <cell r="F449" t="str">
            <v>0790</v>
          </cell>
          <cell r="G449" t="str">
            <v>65000</v>
          </cell>
          <cell r="H449" t="str">
            <v>A</v>
          </cell>
          <cell r="I449" t="str">
            <v>00000041</v>
          </cell>
          <cell r="J449">
            <v>70</v>
          </cell>
          <cell r="K449">
            <v>312</v>
          </cell>
          <cell r="L449">
            <v>6177</v>
          </cell>
          <cell r="M449">
            <v>0</v>
          </cell>
          <cell r="N449">
            <v>0</v>
          </cell>
          <cell r="O449">
            <v>0</v>
          </cell>
          <cell r="P449">
            <v>0</v>
          </cell>
          <cell r="Q449" t="str">
            <v>0790</v>
          </cell>
          <cell r="R449" t="str">
            <v>65000</v>
          </cell>
          <cell r="S449" t="str">
            <v>200212</v>
          </cell>
          <cell r="T449" t="str">
            <v>CA01</v>
          </cell>
          <cell r="U449">
            <v>-170913.63</v>
          </cell>
          <cell r="V449" t="str">
            <v>LDB</v>
          </cell>
          <cell r="W449">
            <v>0</v>
          </cell>
          <cell r="Y449">
            <v>0</v>
          </cell>
          <cell r="Z449">
            <v>0</v>
          </cell>
          <cell r="AA449" t="str">
            <v>BCH</v>
          </cell>
          <cell r="AB449" t="str">
            <v>0023</v>
          </cell>
          <cell r="AC449" t="str">
            <v>WKS</v>
          </cell>
          <cell r="AE449" t="str">
            <v>JV#</v>
          </cell>
          <cell r="AF449" t="str">
            <v>1232</v>
          </cell>
          <cell r="AG449" t="str">
            <v>FRN</v>
          </cell>
          <cell r="AH449" t="str">
            <v>6177</v>
          </cell>
          <cell r="AI449" t="str">
            <v>RP#</v>
          </cell>
          <cell r="AJ449" t="str">
            <v>000</v>
          </cell>
          <cell r="AK449" t="str">
            <v>CTL</v>
          </cell>
          <cell r="AM449" t="str">
            <v>RF#</v>
          </cell>
          <cell r="AU449" t="str">
            <v>TO PLACE IN SERVICE</v>
          </cell>
          <cell r="AZ449" t="str">
            <v>FPL Fibernet</v>
          </cell>
        </row>
        <row r="450">
          <cell r="A450" t="str">
            <v>107100</v>
          </cell>
          <cell r="B450" t="str">
            <v>0312</v>
          </cell>
          <cell r="C450" t="str">
            <v>06080</v>
          </cell>
          <cell r="D450" t="str">
            <v>0ELECT</v>
          </cell>
          <cell r="E450" t="str">
            <v>312000</v>
          </cell>
          <cell r="F450" t="str">
            <v>0803</v>
          </cell>
          <cell r="G450" t="str">
            <v>36000</v>
          </cell>
          <cell r="H450" t="str">
            <v>A</v>
          </cell>
          <cell r="I450" t="str">
            <v>00000041</v>
          </cell>
          <cell r="J450">
            <v>65</v>
          </cell>
          <cell r="K450">
            <v>312</v>
          </cell>
          <cell r="L450">
            <v>6177</v>
          </cell>
          <cell r="M450">
            <v>107</v>
          </cell>
          <cell r="N450">
            <v>10</v>
          </cell>
          <cell r="O450">
            <v>0</v>
          </cell>
          <cell r="P450">
            <v>107.1</v>
          </cell>
          <cell r="Q450" t="str">
            <v>0803</v>
          </cell>
          <cell r="R450" t="str">
            <v>36000</v>
          </cell>
          <cell r="S450" t="str">
            <v>200212</v>
          </cell>
          <cell r="T450" t="str">
            <v>PY42</v>
          </cell>
          <cell r="U450">
            <v>951.3</v>
          </cell>
          <cell r="V450" t="str">
            <v>LDB</v>
          </cell>
          <cell r="W450">
            <v>0</v>
          </cell>
          <cell r="X450" t="str">
            <v>SHR</v>
          </cell>
          <cell r="Y450">
            <v>28</v>
          </cell>
          <cell r="Z450">
            <v>28</v>
          </cell>
          <cell r="AA450" t="str">
            <v>PYP</v>
          </cell>
          <cell r="AB450" t="str">
            <v xml:space="preserve"> 0000026</v>
          </cell>
          <cell r="AC450" t="str">
            <v>PYL</v>
          </cell>
          <cell r="AD450" t="str">
            <v>004366</v>
          </cell>
          <cell r="AE450" t="str">
            <v>EMP</v>
          </cell>
          <cell r="AF450" t="str">
            <v>36745</v>
          </cell>
          <cell r="AG450" t="str">
            <v>JUL</v>
          </cell>
          <cell r="AH450" t="str">
            <v xml:space="preserve"> 000.00</v>
          </cell>
          <cell r="AI450" t="str">
            <v>BCH</v>
          </cell>
          <cell r="AJ450" t="str">
            <v>500</v>
          </cell>
          <cell r="AK450" t="str">
            <v>CLS</v>
          </cell>
          <cell r="AL450" t="str">
            <v>R432</v>
          </cell>
          <cell r="AM450" t="str">
            <v>DTA</v>
          </cell>
          <cell r="AN450" t="str">
            <v xml:space="preserve"> 00000000000.00</v>
          </cell>
          <cell r="AO450" t="str">
            <v>DTH</v>
          </cell>
          <cell r="AP450" t="str">
            <v xml:space="preserve"> 00000000000.00</v>
          </cell>
          <cell r="AV450" t="str">
            <v>000000000</v>
          </cell>
          <cell r="AW450" t="str">
            <v>000</v>
          </cell>
          <cell r="AX450" t="str">
            <v>00</v>
          </cell>
          <cell r="AY450" t="str">
            <v>0</v>
          </cell>
          <cell r="AZ450" t="str">
            <v>FPL Fibernet</v>
          </cell>
        </row>
        <row r="451">
          <cell r="A451" t="str">
            <v>107100</v>
          </cell>
          <cell r="B451" t="str">
            <v>0312</v>
          </cell>
          <cell r="C451" t="str">
            <v>06080</v>
          </cell>
          <cell r="D451" t="str">
            <v>0FIBER</v>
          </cell>
          <cell r="E451" t="str">
            <v>312000</v>
          </cell>
          <cell r="F451" t="str">
            <v>0662</v>
          </cell>
          <cell r="G451" t="str">
            <v>51450</v>
          </cell>
          <cell r="H451" t="str">
            <v>A</v>
          </cell>
          <cell r="I451" t="str">
            <v>00000041</v>
          </cell>
          <cell r="J451">
            <v>66</v>
          </cell>
          <cell r="K451">
            <v>312</v>
          </cell>
          <cell r="L451">
            <v>6177</v>
          </cell>
          <cell r="M451">
            <v>398</v>
          </cell>
          <cell r="N451">
            <v>0</v>
          </cell>
          <cell r="O451">
            <v>1</v>
          </cell>
          <cell r="P451">
            <v>398.00099999999998</v>
          </cell>
          <cell r="Q451" t="str">
            <v>0662</v>
          </cell>
          <cell r="R451" t="str">
            <v>51450</v>
          </cell>
          <cell r="S451" t="str">
            <v>200212</v>
          </cell>
          <cell r="T451" t="str">
            <v>SA01</v>
          </cell>
          <cell r="U451">
            <v>12325</v>
          </cell>
          <cell r="W451">
            <v>0</v>
          </cell>
          <cell r="Y451">
            <v>0</v>
          </cell>
          <cell r="Z451">
            <v>1</v>
          </cell>
          <cell r="AA451" t="str">
            <v>BCH</v>
          </cell>
          <cell r="AB451" t="str">
            <v>450002361</v>
          </cell>
          <cell r="AC451" t="str">
            <v>PO#</v>
          </cell>
          <cell r="AD451" t="str">
            <v>4500125619</v>
          </cell>
          <cell r="AE451" t="str">
            <v>S/R</v>
          </cell>
          <cell r="AF451" t="str">
            <v>337</v>
          </cell>
          <cell r="AI451" t="str">
            <v>PYN</v>
          </cell>
          <cell r="AJ451" t="str">
            <v>SYNCHRONET INC</v>
          </cell>
          <cell r="AK451" t="str">
            <v>VND</v>
          </cell>
          <cell r="AL451" t="str">
            <v>582523899</v>
          </cell>
          <cell r="AM451" t="str">
            <v>FAC</v>
          </cell>
          <cell r="AN451" t="str">
            <v>000</v>
          </cell>
          <cell r="AQ451" t="str">
            <v>NVD</v>
          </cell>
          <cell r="AR451" t="str">
            <v>2002-12-</v>
          </cell>
          <cell r="AU451" t="str">
            <v>INVOICE# FPL2233A   SYNCHRONET INC      5000003710</v>
          </cell>
          <cell r="AV451" t="str">
            <v>WF-BATCH</v>
          </cell>
          <cell r="AW451" t="str">
            <v>000</v>
          </cell>
          <cell r="AX451" t="str">
            <v>00</v>
          </cell>
          <cell r="AY451" t="str">
            <v>0</v>
          </cell>
          <cell r="AZ451" t="str">
            <v>FPL Fibernet</v>
          </cell>
        </row>
        <row r="452">
          <cell r="A452" t="str">
            <v>107100</v>
          </cell>
          <cell r="B452" t="str">
            <v>0312</v>
          </cell>
          <cell r="C452" t="str">
            <v>06080</v>
          </cell>
          <cell r="D452" t="str">
            <v>0FIBER</v>
          </cell>
          <cell r="E452" t="str">
            <v>312000</v>
          </cell>
          <cell r="F452" t="str">
            <v>0803</v>
          </cell>
          <cell r="G452" t="str">
            <v>36000</v>
          </cell>
          <cell r="H452" t="str">
            <v>A</v>
          </cell>
          <cell r="I452" t="str">
            <v>00000041</v>
          </cell>
          <cell r="J452">
            <v>60</v>
          </cell>
          <cell r="K452">
            <v>312</v>
          </cell>
          <cell r="L452">
            <v>6177</v>
          </cell>
          <cell r="M452">
            <v>107</v>
          </cell>
          <cell r="N452">
            <v>10</v>
          </cell>
          <cell r="O452">
            <v>0</v>
          </cell>
          <cell r="P452">
            <v>107.1</v>
          </cell>
          <cell r="Q452" t="str">
            <v>0803</v>
          </cell>
          <cell r="R452" t="str">
            <v>36000</v>
          </cell>
          <cell r="S452" t="str">
            <v>200212</v>
          </cell>
          <cell r="T452" t="str">
            <v>PY42</v>
          </cell>
          <cell r="U452">
            <v>124.61</v>
          </cell>
          <cell r="V452" t="str">
            <v>LDB</v>
          </cell>
          <cell r="W452">
            <v>0</v>
          </cell>
          <cell r="X452" t="str">
            <v>SHR</v>
          </cell>
          <cell r="Y452">
            <v>3</v>
          </cell>
          <cell r="Z452">
            <v>3</v>
          </cell>
          <cell r="AA452" t="str">
            <v>PYP</v>
          </cell>
          <cell r="AB452" t="str">
            <v xml:space="preserve"> 0000025</v>
          </cell>
          <cell r="AC452" t="str">
            <v>PYL</v>
          </cell>
          <cell r="AD452" t="str">
            <v>003054</v>
          </cell>
          <cell r="AE452" t="str">
            <v>EMP</v>
          </cell>
          <cell r="AF452" t="str">
            <v>16244</v>
          </cell>
          <cell r="AG452" t="str">
            <v>JUL</v>
          </cell>
          <cell r="AH452" t="str">
            <v xml:space="preserve"> 000.00</v>
          </cell>
          <cell r="AI452" t="str">
            <v>BCH</v>
          </cell>
          <cell r="AJ452" t="str">
            <v>500</v>
          </cell>
          <cell r="AK452" t="str">
            <v>CLS</v>
          </cell>
          <cell r="AL452" t="str">
            <v>R513</v>
          </cell>
          <cell r="AM452" t="str">
            <v>DTA</v>
          </cell>
          <cell r="AN452" t="str">
            <v xml:space="preserve"> 00000000000.00</v>
          </cell>
          <cell r="AO452" t="str">
            <v>DTH</v>
          </cell>
          <cell r="AP452" t="str">
            <v xml:space="preserve"> 00000000000.00</v>
          </cell>
          <cell r="AV452" t="str">
            <v>000000000</v>
          </cell>
          <cell r="AW452" t="str">
            <v>000</v>
          </cell>
          <cell r="AX452" t="str">
            <v>00</v>
          </cell>
          <cell r="AY452" t="str">
            <v>0</v>
          </cell>
          <cell r="AZ452" t="str">
            <v>FPL Fibernet</v>
          </cell>
        </row>
        <row r="453">
          <cell r="A453" t="str">
            <v>107100</v>
          </cell>
          <cell r="B453" t="str">
            <v>0312</v>
          </cell>
          <cell r="C453" t="str">
            <v>06080</v>
          </cell>
          <cell r="D453" t="str">
            <v>0FIBER</v>
          </cell>
          <cell r="E453" t="str">
            <v>312000</v>
          </cell>
          <cell r="F453" t="str">
            <v>0803</v>
          </cell>
          <cell r="G453" t="str">
            <v>36000</v>
          </cell>
          <cell r="H453" t="str">
            <v>A</v>
          </cell>
          <cell r="I453" t="str">
            <v>00000041</v>
          </cell>
          <cell r="J453">
            <v>60</v>
          </cell>
          <cell r="K453">
            <v>312</v>
          </cell>
          <cell r="L453">
            <v>6177</v>
          </cell>
          <cell r="M453">
            <v>107</v>
          </cell>
          <cell r="N453">
            <v>10</v>
          </cell>
          <cell r="O453">
            <v>0</v>
          </cell>
          <cell r="P453">
            <v>107.1</v>
          </cell>
          <cell r="Q453" t="str">
            <v>0803</v>
          </cell>
          <cell r="R453" t="str">
            <v>36000</v>
          </cell>
          <cell r="S453" t="str">
            <v>200212</v>
          </cell>
          <cell r="T453" t="str">
            <v>PY42</v>
          </cell>
          <cell r="U453">
            <v>124.61</v>
          </cell>
          <cell r="V453" t="str">
            <v>LDB</v>
          </cell>
          <cell r="W453">
            <v>0</v>
          </cell>
          <cell r="X453" t="str">
            <v>SHR</v>
          </cell>
          <cell r="Y453">
            <v>3</v>
          </cell>
          <cell r="Z453">
            <v>3</v>
          </cell>
          <cell r="AA453" t="str">
            <v>PYP</v>
          </cell>
          <cell r="AB453" t="str">
            <v xml:space="preserve"> 0000026</v>
          </cell>
          <cell r="AC453" t="str">
            <v>PYL</v>
          </cell>
          <cell r="AD453" t="str">
            <v>003054</v>
          </cell>
          <cell r="AE453" t="str">
            <v>EMP</v>
          </cell>
          <cell r="AF453" t="str">
            <v>16244</v>
          </cell>
          <cell r="AG453" t="str">
            <v>JUL</v>
          </cell>
          <cell r="AH453" t="str">
            <v xml:space="preserve"> 000.00</v>
          </cell>
          <cell r="AI453" t="str">
            <v>BCH</v>
          </cell>
          <cell r="AJ453" t="str">
            <v>500</v>
          </cell>
          <cell r="AK453" t="str">
            <v>CLS</v>
          </cell>
          <cell r="AL453" t="str">
            <v>R513</v>
          </cell>
          <cell r="AM453" t="str">
            <v>DTA</v>
          </cell>
          <cell r="AN453" t="str">
            <v xml:space="preserve"> 00000000000.00</v>
          </cell>
          <cell r="AO453" t="str">
            <v>DTH</v>
          </cell>
          <cell r="AP453" t="str">
            <v xml:space="preserve"> 00000000000.00</v>
          </cell>
          <cell r="AV453" t="str">
            <v>000000000</v>
          </cell>
          <cell r="AW453" t="str">
            <v>000</v>
          </cell>
          <cell r="AX453" t="str">
            <v>00</v>
          </cell>
          <cell r="AY453" t="str">
            <v>0</v>
          </cell>
          <cell r="AZ453" t="str">
            <v>FPL Fibernet</v>
          </cell>
        </row>
        <row r="454">
          <cell r="A454" t="str">
            <v>107100</v>
          </cell>
          <cell r="B454" t="str">
            <v>0312</v>
          </cell>
          <cell r="C454" t="str">
            <v>06080</v>
          </cell>
          <cell r="D454" t="str">
            <v>0FIBER</v>
          </cell>
          <cell r="E454" t="str">
            <v>312000</v>
          </cell>
          <cell r="F454" t="str">
            <v>0813</v>
          </cell>
          <cell r="G454" t="str">
            <v>50000</v>
          </cell>
          <cell r="H454" t="str">
            <v>A</v>
          </cell>
          <cell r="I454" t="str">
            <v>00000041</v>
          </cell>
          <cell r="J454">
            <v>66</v>
          </cell>
          <cell r="K454">
            <v>312</v>
          </cell>
          <cell r="L454">
            <v>6177</v>
          </cell>
          <cell r="M454">
            <v>0</v>
          </cell>
          <cell r="N454">
            <v>0</v>
          </cell>
          <cell r="O454">
            <v>1</v>
          </cell>
          <cell r="P454">
            <v>1E-3</v>
          </cell>
          <cell r="Q454" t="str">
            <v>0813</v>
          </cell>
          <cell r="R454" t="str">
            <v>50000</v>
          </cell>
          <cell r="S454" t="str">
            <v>200212</v>
          </cell>
          <cell r="T454" t="str">
            <v>CA01</v>
          </cell>
          <cell r="U454">
            <v>-13281</v>
          </cell>
          <cell r="W454">
            <v>0</v>
          </cell>
          <cell r="Y454">
            <v>0</v>
          </cell>
          <cell r="Z454">
            <v>0</v>
          </cell>
          <cell r="AA454" t="str">
            <v>BCH</v>
          </cell>
          <cell r="AB454" t="str">
            <v>0020002</v>
          </cell>
          <cell r="AI454" t="str">
            <v>CV#</v>
          </cell>
          <cell r="AJ454" t="str">
            <v>9998</v>
          </cell>
          <cell r="AQ454" t="str">
            <v>NVD</v>
          </cell>
          <cell r="AU454" t="str">
            <v>ADC TELECOMMUNICATIONS</v>
          </cell>
          <cell r="AZ454" t="str">
            <v>FPL Fibernet</v>
          </cell>
        </row>
        <row r="455">
          <cell r="A455" t="str">
            <v>107100</v>
          </cell>
          <cell r="B455" t="str">
            <v>0312</v>
          </cell>
          <cell r="C455" t="str">
            <v>06080</v>
          </cell>
          <cell r="D455" t="str">
            <v>0FIBER</v>
          </cell>
          <cell r="E455" t="str">
            <v>312000</v>
          </cell>
          <cell r="F455" t="str">
            <v>0813</v>
          </cell>
          <cell r="G455" t="str">
            <v>51450</v>
          </cell>
          <cell r="H455" t="str">
            <v>A</v>
          </cell>
          <cell r="I455" t="str">
            <v>00000041</v>
          </cell>
          <cell r="J455">
            <v>66</v>
          </cell>
          <cell r="K455">
            <v>312</v>
          </cell>
          <cell r="L455">
            <v>6177</v>
          </cell>
          <cell r="M455">
            <v>398</v>
          </cell>
          <cell r="N455">
            <v>0</v>
          </cell>
          <cell r="O455">
            <v>1</v>
          </cell>
          <cell r="P455">
            <v>398.00099999999998</v>
          </cell>
          <cell r="Q455" t="str">
            <v>0813</v>
          </cell>
          <cell r="R455" t="str">
            <v>51450</v>
          </cell>
          <cell r="S455" t="str">
            <v>200212</v>
          </cell>
          <cell r="T455" t="str">
            <v>SA01</v>
          </cell>
          <cell r="U455">
            <v>1435</v>
          </cell>
          <cell r="W455">
            <v>0</v>
          </cell>
          <cell r="Y455">
            <v>0</v>
          </cell>
          <cell r="Z455">
            <v>1</v>
          </cell>
          <cell r="AA455" t="str">
            <v>BCH</v>
          </cell>
          <cell r="AB455" t="str">
            <v>450002354</v>
          </cell>
          <cell r="AC455" t="str">
            <v>PO#</v>
          </cell>
          <cell r="AD455" t="str">
            <v>4500054250</v>
          </cell>
          <cell r="AE455" t="str">
            <v>S/R</v>
          </cell>
          <cell r="AF455" t="str">
            <v>337</v>
          </cell>
          <cell r="AI455" t="str">
            <v>PYN</v>
          </cell>
          <cell r="AJ455" t="str">
            <v>K NEX INC</v>
          </cell>
          <cell r="AK455" t="str">
            <v>VND</v>
          </cell>
          <cell r="AL455" t="str">
            <v>593648022</v>
          </cell>
          <cell r="AM455" t="str">
            <v>FAC</v>
          </cell>
          <cell r="AN455" t="str">
            <v>000</v>
          </cell>
          <cell r="AQ455" t="str">
            <v>NVD</v>
          </cell>
          <cell r="AR455" t="str">
            <v>2002-12-</v>
          </cell>
          <cell r="AU455" t="str">
            <v>INVOICE# 1114       K NEX INC           5000003655</v>
          </cell>
          <cell r="AV455" t="str">
            <v>WF-BATCH</v>
          </cell>
          <cell r="AW455" t="str">
            <v>000</v>
          </cell>
          <cell r="AX455" t="str">
            <v>00</v>
          </cell>
          <cell r="AY455" t="str">
            <v>0</v>
          </cell>
          <cell r="AZ455" t="str">
            <v>FPL Fibernet</v>
          </cell>
        </row>
        <row r="456">
          <cell r="A456" t="str">
            <v>107100</v>
          </cell>
          <cell r="B456" t="str">
            <v>0312</v>
          </cell>
          <cell r="C456" t="str">
            <v>06080</v>
          </cell>
          <cell r="D456" t="str">
            <v>0FIBER</v>
          </cell>
          <cell r="E456" t="str">
            <v>312000</v>
          </cell>
          <cell r="F456" t="str">
            <v>0813</v>
          </cell>
          <cell r="G456" t="str">
            <v>52450</v>
          </cell>
          <cell r="H456" t="str">
            <v>A</v>
          </cell>
          <cell r="I456" t="str">
            <v>00000041</v>
          </cell>
          <cell r="J456">
            <v>66</v>
          </cell>
          <cell r="K456">
            <v>312</v>
          </cell>
          <cell r="L456">
            <v>6177</v>
          </cell>
          <cell r="M456">
            <v>0</v>
          </cell>
          <cell r="N456">
            <v>0</v>
          </cell>
          <cell r="O456">
            <v>1</v>
          </cell>
          <cell r="P456">
            <v>1E-3</v>
          </cell>
          <cell r="Q456" t="str">
            <v>0813</v>
          </cell>
          <cell r="R456" t="str">
            <v>52450</v>
          </cell>
          <cell r="S456" t="str">
            <v>200212</v>
          </cell>
          <cell r="T456" t="str">
            <v>SA01</v>
          </cell>
          <cell r="U456">
            <v>-203.67</v>
          </cell>
          <cell r="W456">
            <v>0</v>
          </cell>
          <cell r="Y456">
            <v>0</v>
          </cell>
          <cell r="Z456">
            <v>-1</v>
          </cell>
          <cell r="AA456" t="str">
            <v>BCH</v>
          </cell>
          <cell r="AB456" t="str">
            <v>450002337</v>
          </cell>
          <cell r="AC456" t="str">
            <v>PO#</v>
          </cell>
          <cell r="AD456" t="str">
            <v>4500116202</v>
          </cell>
          <cell r="AE456" t="str">
            <v>S/R</v>
          </cell>
          <cell r="AF456" t="str">
            <v>337</v>
          </cell>
          <cell r="AI456" t="str">
            <v>PYN</v>
          </cell>
          <cell r="AJ456" t="str">
            <v>ADC TELECOMMUNICATIONS SA</v>
          </cell>
          <cell r="AK456" t="str">
            <v>VND</v>
          </cell>
          <cell r="AL456" t="str">
            <v>411903605</v>
          </cell>
          <cell r="AM456" t="str">
            <v>FAC</v>
          </cell>
          <cell r="AN456" t="str">
            <v>000</v>
          </cell>
          <cell r="AQ456" t="str">
            <v>NVD</v>
          </cell>
          <cell r="AR456" t="str">
            <v>2002-11-</v>
          </cell>
          <cell r="AU456" t="str">
            <v>ADC TELECOMMUNICATIOADC TELECOMMUNICATIO0015279957</v>
          </cell>
          <cell r="AV456" t="str">
            <v>AXR0JK3</v>
          </cell>
          <cell r="AW456" t="str">
            <v>000</v>
          </cell>
          <cell r="AX456" t="str">
            <v>00</v>
          </cell>
          <cell r="AY456" t="str">
            <v>0</v>
          </cell>
          <cell r="AZ456" t="str">
            <v>FPL Fibernet</v>
          </cell>
        </row>
        <row r="457">
          <cell r="A457" t="str">
            <v>107100</v>
          </cell>
          <cell r="B457" t="str">
            <v>0312</v>
          </cell>
          <cell r="C457" t="str">
            <v>06080</v>
          </cell>
          <cell r="D457" t="str">
            <v>0FIBER</v>
          </cell>
          <cell r="E457" t="str">
            <v>312000</v>
          </cell>
          <cell r="F457" t="str">
            <v>0803</v>
          </cell>
          <cell r="G457" t="str">
            <v>36000</v>
          </cell>
          <cell r="H457" t="str">
            <v>A</v>
          </cell>
          <cell r="I457" t="str">
            <v>00000041</v>
          </cell>
          <cell r="J457">
            <v>60</v>
          </cell>
          <cell r="K457">
            <v>312</v>
          </cell>
          <cell r="L457">
            <v>6178</v>
          </cell>
          <cell r="M457">
            <v>107</v>
          </cell>
          <cell r="N457">
            <v>10</v>
          </cell>
          <cell r="O457">
            <v>0</v>
          </cell>
          <cell r="P457">
            <v>107.1</v>
          </cell>
          <cell r="Q457" t="str">
            <v>0803</v>
          </cell>
          <cell r="R457" t="str">
            <v>36000</v>
          </cell>
          <cell r="S457" t="str">
            <v>200212</v>
          </cell>
          <cell r="T457" t="str">
            <v>PY42</v>
          </cell>
          <cell r="U457">
            <v>154.79</v>
          </cell>
          <cell r="V457" t="str">
            <v>LDB</v>
          </cell>
          <cell r="W457">
            <v>0</v>
          </cell>
          <cell r="X457" t="str">
            <v>SHR</v>
          </cell>
          <cell r="Y457">
            <v>7</v>
          </cell>
          <cell r="Z457">
            <v>7</v>
          </cell>
          <cell r="AA457" t="str">
            <v>PYP</v>
          </cell>
          <cell r="AB457" t="str">
            <v xml:space="preserve"> 0000025</v>
          </cell>
          <cell r="AC457" t="str">
            <v>PYL</v>
          </cell>
          <cell r="AD457" t="str">
            <v>004340</v>
          </cell>
          <cell r="AE457" t="str">
            <v>EMP</v>
          </cell>
          <cell r="AF457" t="str">
            <v>96483</v>
          </cell>
          <cell r="AG457" t="str">
            <v>JUL</v>
          </cell>
          <cell r="AH457" t="str">
            <v xml:space="preserve"> 000.00</v>
          </cell>
          <cell r="AI457" t="str">
            <v>BCH</v>
          </cell>
          <cell r="AJ457" t="str">
            <v>500</v>
          </cell>
          <cell r="AK457" t="str">
            <v>CLS</v>
          </cell>
          <cell r="AL457" t="str">
            <v>R453</v>
          </cell>
          <cell r="AM457" t="str">
            <v>DTA</v>
          </cell>
          <cell r="AN457" t="str">
            <v xml:space="preserve"> 00000000000.00</v>
          </cell>
          <cell r="AO457" t="str">
            <v>DTH</v>
          </cell>
          <cell r="AP457" t="str">
            <v xml:space="preserve"> 00000000000.00</v>
          </cell>
          <cell r="AV457" t="str">
            <v>000000000</v>
          </cell>
          <cell r="AW457" t="str">
            <v>000</v>
          </cell>
          <cell r="AX457" t="str">
            <v>00</v>
          </cell>
          <cell r="AY457" t="str">
            <v>0</v>
          </cell>
          <cell r="AZ457" t="str">
            <v>FPL Fibernet</v>
          </cell>
        </row>
        <row r="458">
          <cell r="A458" t="str">
            <v>107100</v>
          </cell>
          <cell r="B458" t="str">
            <v>0312</v>
          </cell>
          <cell r="C458" t="str">
            <v>06080</v>
          </cell>
          <cell r="D458" t="str">
            <v>0FIBER</v>
          </cell>
          <cell r="E458" t="str">
            <v>312000</v>
          </cell>
          <cell r="F458" t="str">
            <v>0803</v>
          </cell>
          <cell r="G458" t="str">
            <v>36000</v>
          </cell>
          <cell r="H458" t="str">
            <v>A</v>
          </cell>
          <cell r="I458" t="str">
            <v>00000041</v>
          </cell>
          <cell r="J458">
            <v>60</v>
          </cell>
          <cell r="K458">
            <v>312</v>
          </cell>
          <cell r="L458">
            <v>6178</v>
          </cell>
          <cell r="M458">
            <v>107</v>
          </cell>
          <cell r="N458">
            <v>10</v>
          </cell>
          <cell r="O458">
            <v>0</v>
          </cell>
          <cell r="P458">
            <v>107.1</v>
          </cell>
          <cell r="Q458" t="str">
            <v>0803</v>
          </cell>
          <cell r="R458" t="str">
            <v>36000</v>
          </cell>
          <cell r="S458" t="str">
            <v>200212</v>
          </cell>
          <cell r="T458" t="str">
            <v>PY42</v>
          </cell>
          <cell r="U458">
            <v>334.8</v>
          </cell>
          <cell r="V458" t="str">
            <v>LDB</v>
          </cell>
          <cell r="W458">
            <v>0</v>
          </cell>
          <cell r="X458" t="str">
            <v>SHR</v>
          </cell>
          <cell r="Y458">
            <v>8</v>
          </cell>
          <cell r="Z458">
            <v>8</v>
          </cell>
          <cell r="AA458" t="str">
            <v>PYP</v>
          </cell>
          <cell r="AB458" t="str">
            <v xml:space="preserve"> 0000025</v>
          </cell>
          <cell r="AC458" t="str">
            <v>PYL</v>
          </cell>
          <cell r="AD458" t="str">
            <v>004368</v>
          </cell>
          <cell r="AE458" t="str">
            <v>EMP</v>
          </cell>
          <cell r="AF458" t="str">
            <v>64529</v>
          </cell>
          <cell r="AG458" t="str">
            <v>JUL</v>
          </cell>
          <cell r="AH458" t="str">
            <v xml:space="preserve"> 000.00</v>
          </cell>
          <cell r="AI458" t="str">
            <v>BCH</v>
          </cell>
          <cell r="AJ458" t="str">
            <v>500</v>
          </cell>
          <cell r="AK458" t="str">
            <v>CLS</v>
          </cell>
          <cell r="AL458" t="str">
            <v>R436</v>
          </cell>
          <cell r="AM458" t="str">
            <v>DTA</v>
          </cell>
          <cell r="AN458" t="str">
            <v xml:space="preserve"> 00000000000.00</v>
          </cell>
          <cell r="AO458" t="str">
            <v>DTH</v>
          </cell>
          <cell r="AP458" t="str">
            <v xml:space="preserve"> 00000000000.00</v>
          </cell>
          <cell r="AV458" t="str">
            <v>000000000</v>
          </cell>
          <cell r="AW458" t="str">
            <v>000</v>
          </cell>
          <cell r="AX458" t="str">
            <v>00</v>
          </cell>
          <cell r="AY458" t="str">
            <v>0</v>
          </cell>
          <cell r="AZ458" t="str">
            <v>FPL Fibernet</v>
          </cell>
        </row>
        <row r="459">
          <cell r="A459" t="str">
            <v>107100</v>
          </cell>
          <cell r="B459" t="str">
            <v>0312</v>
          </cell>
          <cell r="C459" t="str">
            <v>06080</v>
          </cell>
          <cell r="D459" t="str">
            <v>0FIBER</v>
          </cell>
          <cell r="E459" t="str">
            <v>312000</v>
          </cell>
          <cell r="F459" t="str">
            <v>0803</v>
          </cell>
          <cell r="G459" t="str">
            <v>36000</v>
          </cell>
          <cell r="H459" t="str">
            <v>A</v>
          </cell>
          <cell r="I459" t="str">
            <v>00000041</v>
          </cell>
          <cell r="J459">
            <v>60</v>
          </cell>
          <cell r="K459">
            <v>312</v>
          </cell>
          <cell r="L459">
            <v>6178</v>
          </cell>
          <cell r="M459">
            <v>107</v>
          </cell>
          <cell r="N459">
            <v>10</v>
          </cell>
          <cell r="O459">
            <v>0</v>
          </cell>
          <cell r="P459">
            <v>107.1</v>
          </cell>
          <cell r="Q459" t="str">
            <v>0803</v>
          </cell>
          <cell r="R459" t="str">
            <v>36000</v>
          </cell>
          <cell r="S459" t="str">
            <v>200212</v>
          </cell>
          <cell r="T459" t="str">
            <v>PY42</v>
          </cell>
          <cell r="U459">
            <v>502.2</v>
          </cell>
          <cell r="V459" t="str">
            <v>LDB</v>
          </cell>
          <cell r="W459">
            <v>0</v>
          </cell>
          <cell r="X459" t="str">
            <v>SHR</v>
          </cell>
          <cell r="Y459">
            <v>12</v>
          </cell>
          <cell r="Z459">
            <v>12</v>
          </cell>
          <cell r="AA459" t="str">
            <v>PYP</v>
          </cell>
          <cell r="AB459" t="str">
            <v xml:space="preserve"> 0000026</v>
          </cell>
          <cell r="AC459" t="str">
            <v>PYL</v>
          </cell>
          <cell r="AD459" t="str">
            <v>004368</v>
          </cell>
          <cell r="AE459" t="str">
            <v>EMP</v>
          </cell>
          <cell r="AF459" t="str">
            <v>64529</v>
          </cell>
          <cell r="AG459" t="str">
            <v>JUL</v>
          </cell>
          <cell r="AH459" t="str">
            <v xml:space="preserve"> 000.00</v>
          </cell>
          <cell r="AI459" t="str">
            <v>BCH</v>
          </cell>
          <cell r="AJ459" t="str">
            <v>500</v>
          </cell>
          <cell r="AK459" t="str">
            <v>CLS</v>
          </cell>
          <cell r="AL459" t="str">
            <v>R436</v>
          </cell>
          <cell r="AM459" t="str">
            <v>DTA</v>
          </cell>
          <cell r="AN459" t="str">
            <v xml:space="preserve"> 00000000000.00</v>
          </cell>
          <cell r="AO459" t="str">
            <v>DTH</v>
          </cell>
          <cell r="AP459" t="str">
            <v xml:space="preserve"> 00000000000.00</v>
          </cell>
          <cell r="AV459" t="str">
            <v>000000000</v>
          </cell>
          <cell r="AW459" t="str">
            <v>000</v>
          </cell>
          <cell r="AX459" t="str">
            <v>00</v>
          </cell>
          <cell r="AY459" t="str">
            <v>0</v>
          </cell>
          <cell r="AZ459" t="str">
            <v>FPL Fibernet</v>
          </cell>
        </row>
        <row r="460">
          <cell r="A460" t="str">
            <v>107100</v>
          </cell>
          <cell r="B460" t="str">
            <v>0314</v>
          </cell>
          <cell r="C460" t="str">
            <v>06080</v>
          </cell>
          <cell r="D460" t="str">
            <v>0FIBER</v>
          </cell>
          <cell r="E460" t="str">
            <v>314000</v>
          </cell>
          <cell r="F460" t="str">
            <v>0803</v>
          </cell>
          <cell r="G460" t="str">
            <v>36000</v>
          </cell>
          <cell r="H460" t="str">
            <v>A</v>
          </cell>
          <cell r="I460" t="str">
            <v>00000041</v>
          </cell>
          <cell r="J460">
            <v>60</v>
          </cell>
          <cell r="K460">
            <v>314</v>
          </cell>
          <cell r="L460">
            <v>6179</v>
          </cell>
          <cell r="M460">
            <v>107</v>
          </cell>
          <cell r="N460">
            <v>10</v>
          </cell>
          <cell r="O460">
            <v>0</v>
          </cell>
          <cell r="P460">
            <v>107.1</v>
          </cell>
          <cell r="Q460" t="str">
            <v>0803</v>
          </cell>
          <cell r="R460" t="str">
            <v>36000</v>
          </cell>
          <cell r="S460" t="str">
            <v>200212</v>
          </cell>
          <cell r="T460" t="str">
            <v>PY42</v>
          </cell>
          <cell r="U460">
            <v>265.35000000000002</v>
          </cell>
          <cell r="V460" t="str">
            <v>LDB</v>
          </cell>
          <cell r="W460">
            <v>0</v>
          </cell>
          <cell r="X460" t="str">
            <v>SHR</v>
          </cell>
          <cell r="Y460">
            <v>12</v>
          </cell>
          <cell r="Z460">
            <v>12</v>
          </cell>
          <cell r="AA460" t="str">
            <v>PYP</v>
          </cell>
          <cell r="AB460" t="str">
            <v xml:space="preserve"> 0000026</v>
          </cell>
          <cell r="AC460" t="str">
            <v>PYL</v>
          </cell>
          <cell r="AD460" t="str">
            <v>004340</v>
          </cell>
          <cell r="AE460" t="str">
            <v>EMP</v>
          </cell>
          <cell r="AF460" t="str">
            <v>96483</v>
          </cell>
          <cell r="AG460" t="str">
            <v>JUL</v>
          </cell>
          <cell r="AH460" t="str">
            <v xml:space="preserve"> 000.00</v>
          </cell>
          <cell r="AI460" t="str">
            <v>BCH</v>
          </cell>
          <cell r="AJ460" t="str">
            <v>500</v>
          </cell>
          <cell r="AK460" t="str">
            <v>CLS</v>
          </cell>
          <cell r="AL460" t="str">
            <v>R453</v>
          </cell>
          <cell r="AM460" t="str">
            <v>DTA</v>
          </cell>
          <cell r="AN460" t="str">
            <v xml:space="preserve"> 00000000000.00</v>
          </cell>
          <cell r="AO460" t="str">
            <v>DTH</v>
          </cell>
          <cell r="AP460" t="str">
            <v xml:space="preserve"> 00000000000.00</v>
          </cell>
          <cell r="AV460" t="str">
            <v>000000000</v>
          </cell>
          <cell r="AW460" t="str">
            <v>000</v>
          </cell>
          <cell r="AX460" t="str">
            <v>00</v>
          </cell>
          <cell r="AY460" t="str">
            <v>0</v>
          </cell>
          <cell r="AZ460" t="str">
            <v>FPL Fibernet</v>
          </cell>
        </row>
        <row r="461">
          <cell r="A461" t="str">
            <v>107100</v>
          </cell>
          <cell r="B461" t="str">
            <v>0312</v>
          </cell>
          <cell r="C461" t="str">
            <v>06080</v>
          </cell>
          <cell r="D461" t="str">
            <v>0ELECT</v>
          </cell>
          <cell r="E461" t="str">
            <v>312000</v>
          </cell>
          <cell r="F461" t="str">
            <v>0790</v>
          </cell>
          <cell r="G461" t="str">
            <v>65000</v>
          </cell>
          <cell r="H461" t="str">
            <v>A</v>
          </cell>
          <cell r="I461" t="str">
            <v>00000041</v>
          </cell>
          <cell r="J461">
            <v>65</v>
          </cell>
          <cell r="K461">
            <v>312</v>
          </cell>
          <cell r="L461">
            <v>6180</v>
          </cell>
          <cell r="M461">
            <v>0</v>
          </cell>
          <cell r="N461">
            <v>0</v>
          </cell>
          <cell r="O461">
            <v>0</v>
          </cell>
          <cell r="P461">
            <v>0</v>
          </cell>
          <cell r="Q461" t="str">
            <v>0790</v>
          </cell>
          <cell r="R461" t="str">
            <v>65000</v>
          </cell>
          <cell r="S461" t="str">
            <v>200212</v>
          </cell>
          <cell r="T461" t="str">
            <v>CA01</v>
          </cell>
          <cell r="U461">
            <v>4600</v>
          </cell>
          <cell r="V461" t="str">
            <v>LDB</v>
          </cell>
          <cell r="W461">
            <v>0</v>
          </cell>
          <cell r="Y461">
            <v>0</v>
          </cell>
          <cell r="Z461">
            <v>0</v>
          </cell>
          <cell r="AA461" t="str">
            <v>BCH</v>
          </cell>
          <cell r="AB461" t="str">
            <v>0011</v>
          </cell>
          <cell r="AC461" t="str">
            <v>WKS</v>
          </cell>
          <cell r="AE461" t="str">
            <v>JV#</v>
          </cell>
          <cell r="AF461" t="str">
            <v>1232</v>
          </cell>
          <cell r="AG461" t="str">
            <v>FRN</v>
          </cell>
          <cell r="AH461" t="str">
            <v>6180</v>
          </cell>
          <cell r="AI461" t="str">
            <v>RP#</v>
          </cell>
          <cell r="AJ461" t="str">
            <v>000</v>
          </cell>
          <cell r="AK461" t="str">
            <v>CTL</v>
          </cell>
          <cell r="AM461" t="str">
            <v>RF#</v>
          </cell>
          <cell r="AU461" t="str">
            <v>ACCRUAL OF OCT 02 CAPITAL</v>
          </cell>
          <cell r="AZ461" t="str">
            <v>FPL Fibernet</v>
          </cell>
        </row>
        <row r="462">
          <cell r="A462" t="str">
            <v>107100</v>
          </cell>
          <cell r="B462" t="str">
            <v>0312</v>
          </cell>
          <cell r="C462" t="str">
            <v>06080</v>
          </cell>
          <cell r="D462" t="str">
            <v>0FIBER</v>
          </cell>
          <cell r="E462" t="str">
            <v>312000</v>
          </cell>
          <cell r="F462" t="str">
            <v>0803</v>
          </cell>
          <cell r="G462" t="str">
            <v>36000</v>
          </cell>
          <cell r="H462" t="str">
            <v>A</v>
          </cell>
          <cell r="I462" t="str">
            <v>00000041</v>
          </cell>
          <cell r="J462">
            <v>60</v>
          </cell>
          <cell r="K462">
            <v>312</v>
          </cell>
          <cell r="L462">
            <v>6180</v>
          </cell>
          <cell r="M462">
            <v>107</v>
          </cell>
          <cell r="N462">
            <v>10</v>
          </cell>
          <cell r="O462">
            <v>0</v>
          </cell>
          <cell r="P462">
            <v>107.1</v>
          </cell>
          <cell r="Q462" t="str">
            <v>0803</v>
          </cell>
          <cell r="R462" t="str">
            <v>36000</v>
          </cell>
          <cell r="S462" t="str">
            <v>200212</v>
          </cell>
          <cell r="T462" t="str">
            <v>PY42</v>
          </cell>
          <cell r="U462">
            <v>115.2</v>
          </cell>
          <cell r="V462" t="str">
            <v>LDB</v>
          </cell>
          <cell r="W462">
            <v>0</v>
          </cell>
          <cell r="X462" t="str">
            <v>SHR</v>
          </cell>
          <cell r="Y462">
            <v>4</v>
          </cell>
          <cell r="Z462">
            <v>4</v>
          </cell>
          <cell r="AA462" t="str">
            <v>PYP</v>
          </cell>
          <cell r="AB462" t="str">
            <v xml:space="preserve"> 0000025</v>
          </cell>
          <cell r="AC462" t="str">
            <v>PYL</v>
          </cell>
          <cell r="AD462" t="str">
            <v>004385</v>
          </cell>
          <cell r="AE462" t="str">
            <v>EMP</v>
          </cell>
          <cell r="AF462" t="str">
            <v>01612</v>
          </cell>
          <cell r="AG462" t="str">
            <v>JUL</v>
          </cell>
          <cell r="AH462" t="str">
            <v xml:space="preserve"> 000.00</v>
          </cell>
          <cell r="AI462" t="str">
            <v>BCH</v>
          </cell>
          <cell r="AJ462" t="str">
            <v>500</v>
          </cell>
          <cell r="AK462" t="str">
            <v>CLS</v>
          </cell>
          <cell r="AL462" t="str">
            <v>R433</v>
          </cell>
          <cell r="AM462" t="str">
            <v>DTA</v>
          </cell>
          <cell r="AN462" t="str">
            <v xml:space="preserve"> 00000000000.00</v>
          </cell>
          <cell r="AO462" t="str">
            <v>DTH</v>
          </cell>
          <cell r="AP462" t="str">
            <v xml:space="preserve"> 00000000000.00</v>
          </cell>
          <cell r="AV462" t="str">
            <v>000000000</v>
          </cell>
          <cell r="AW462" t="str">
            <v>000</v>
          </cell>
          <cell r="AX462" t="str">
            <v>00</v>
          </cell>
          <cell r="AY462" t="str">
            <v>0</v>
          </cell>
          <cell r="AZ462" t="str">
            <v>FPL Fibernet</v>
          </cell>
        </row>
        <row r="463">
          <cell r="A463" t="str">
            <v>107100</v>
          </cell>
          <cell r="B463" t="str">
            <v>0312</v>
          </cell>
          <cell r="C463" t="str">
            <v>06080</v>
          </cell>
          <cell r="D463" t="str">
            <v>0FIBER</v>
          </cell>
          <cell r="E463" t="str">
            <v>312000</v>
          </cell>
          <cell r="F463" t="str">
            <v>0803</v>
          </cell>
          <cell r="G463" t="str">
            <v>36000</v>
          </cell>
          <cell r="H463" t="str">
            <v>A</v>
          </cell>
          <cell r="I463" t="str">
            <v>00000041</v>
          </cell>
          <cell r="J463">
            <v>60</v>
          </cell>
          <cell r="K463">
            <v>312</v>
          </cell>
          <cell r="L463">
            <v>6180</v>
          </cell>
          <cell r="M463">
            <v>107</v>
          </cell>
          <cell r="N463">
            <v>10</v>
          </cell>
          <cell r="O463">
            <v>0</v>
          </cell>
          <cell r="P463">
            <v>107.1</v>
          </cell>
          <cell r="Q463" t="str">
            <v>0803</v>
          </cell>
          <cell r="R463" t="str">
            <v>36000</v>
          </cell>
          <cell r="S463" t="str">
            <v>200212</v>
          </cell>
          <cell r="T463" t="str">
            <v>PY42</v>
          </cell>
          <cell r="U463">
            <v>207.69</v>
          </cell>
          <cell r="V463" t="str">
            <v>LDB</v>
          </cell>
          <cell r="W463">
            <v>0</v>
          </cell>
          <cell r="X463" t="str">
            <v>SHR</v>
          </cell>
          <cell r="Y463">
            <v>5</v>
          </cell>
          <cell r="Z463">
            <v>5</v>
          </cell>
          <cell r="AA463" t="str">
            <v>PYP</v>
          </cell>
          <cell r="AB463" t="str">
            <v xml:space="preserve"> 0000001</v>
          </cell>
          <cell r="AC463" t="str">
            <v>PYL</v>
          </cell>
          <cell r="AD463" t="str">
            <v>003054</v>
          </cell>
          <cell r="AE463" t="str">
            <v>EMP</v>
          </cell>
          <cell r="AF463" t="str">
            <v>16244</v>
          </cell>
          <cell r="AG463" t="str">
            <v>JUL</v>
          </cell>
          <cell r="AH463" t="str">
            <v xml:space="preserve"> 000.00</v>
          </cell>
          <cell r="AI463" t="str">
            <v>BCH</v>
          </cell>
          <cell r="AJ463" t="str">
            <v>500</v>
          </cell>
          <cell r="AK463" t="str">
            <v>CLS</v>
          </cell>
          <cell r="AL463" t="str">
            <v>R513</v>
          </cell>
          <cell r="AM463" t="str">
            <v>DTA</v>
          </cell>
          <cell r="AN463" t="str">
            <v xml:space="preserve"> 00000000000.00</v>
          </cell>
          <cell r="AO463" t="str">
            <v>DTH</v>
          </cell>
          <cell r="AP463" t="str">
            <v xml:space="preserve"> 00000000000.00</v>
          </cell>
          <cell r="AV463" t="str">
            <v>000000000</v>
          </cell>
          <cell r="AW463" t="str">
            <v>000</v>
          </cell>
          <cell r="AX463" t="str">
            <v>00</v>
          </cell>
          <cell r="AY463" t="str">
            <v>0</v>
          </cell>
          <cell r="AZ463" t="str">
            <v>FPL Fibernet</v>
          </cell>
        </row>
        <row r="464">
          <cell r="A464" t="str">
            <v>107100</v>
          </cell>
          <cell r="B464" t="str">
            <v>0312</v>
          </cell>
          <cell r="C464" t="str">
            <v>06080</v>
          </cell>
          <cell r="D464" t="str">
            <v>0FIBER</v>
          </cell>
          <cell r="E464" t="str">
            <v>312000</v>
          </cell>
          <cell r="F464" t="str">
            <v>0803</v>
          </cell>
          <cell r="G464" t="str">
            <v>36000</v>
          </cell>
          <cell r="H464" t="str">
            <v>A</v>
          </cell>
          <cell r="I464" t="str">
            <v>00000041</v>
          </cell>
          <cell r="J464">
            <v>60</v>
          </cell>
          <cell r="K464">
            <v>312</v>
          </cell>
          <cell r="L464">
            <v>6180</v>
          </cell>
          <cell r="M464">
            <v>107</v>
          </cell>
          <cell r="N464">
            <v>10</v>
          </cell>
          <cell r="O464">
            <v>0</v>
          </cell>
          <cell r="P464">
            <v>107.1</v>
          </cell>
          <cell r="Q464" t="str">
            <v>0803</v>
          </cell>
          <cell r="R464" t="str">
            <v>36000</v>
          </cell>
          <cell r="S464" t="str">
            <v>200212</v>
          </cell>
          <cell r="T464" t="str">
            <v>PY42</v>
          </cell>
          <cell r="U464">
            <v>669.6</v>
          </cell>
          <cell r="V464" t="str">
            <v>LDB</v>
          </cell>
          <cell r="W464">
            <v>0</v>
          </cell>
          <cell r="X464" t="str">
            <v>SHR</v>
          </cell>
          <cell r="Y464">
            <v>16</v>
          </cell>
          <cell r="Z464">
            <v>16</v>
          </cell>
          <cell r="AA464" t="str">
            <v>PYP</v>
          </cell>
          <cell r="AB464" t="str">
            <v xml:space="preserve"> 0000026</v>
          </cell>
          <cell r="AC464" t="str">
            <v>PYL</v>
          </cell>
          <cell r="AD464" t="str">
            <v>004368</v>
          </cell>
          <cell r="AE464" t="str">
            <v>EMP</v>
          </cell>
          <cell r="AF464" t="str">
            <v>64529</v>
          </cell>
          <cell r="AG464" t="str">
            <v>JUL</v>
          </cell>
          <cell r="AH464" t="str">
            <v xml:space="preserve"> 000.00</v>
          </cell>
          <cell r="AI464" t="str">
            <v>BCH</v>
          </cell>
          <cell r="AJ464" t="str">
            <v>500</v>
          </cell>
          <cell r="AK464" t="str">
            <v>CLS</v>
          </cell>
          <cell r="AL464" t="str">
            <v>R436</v>
          </cell>
          <cell r="AM464" t="str">
            <v>DTA</v>
          </cell>
          <cell r="AN464" t="str">
            <v xml:space="preserve"> 00000000000.00</v>
          </cell>
          <cell r="AO464" t="str">
            <v>DTH</v>
          </cell>
          <cell r="AP464" t="str">
            <v xml:space="preserve"> 00000000000.00</v>
          </cell>
          <cell r="AV464" t="str">
            <v>000000000</v>
          </cell>
          <cell r="AW464" t="str">
            <v>000</v>
          </cell>
          <cell r="AX464" t="str">
            <v>00</v>
          </cell>
          <cell r="AY464" t="str">
            <v>0</v>
          </cell>
          <cell r="AZ464" t="str">
            <v>FPL Fibernet</v>
          </cell>
        </row>
        <row r="465">
          <cell r="A465" t="str">
            <v>107100</v>
          </cell>
          <cell r="B465" t="str">
            <v>0366</v>
          </cell>
          <cell r="C465" t="str">
            <v>06080</v>
          </cell>
          <cell r="D465" t="str">
            <v>0FIBER</v>
          </cell>
          <cell r="E465" t="str">
            <v>385000</v>
          </cell>
          <cell r="F465" t="str">
            <v>0803</v>
          </cell>
          <cell r="G465" t="str">
            <v>36000</v>
          </cell>
          <cell r="H465" t="str">
            <v>A</v>
          </cell>
          <cell r="I465" t="str">
            <v>00000041</v>
          </cell>
          <cell r="J465">
            <v>60</v>
          </cell>
          <cell r="K465">
            <v>366</v>
          </cell>
          <cell r="L465">
            <v>6180</v>
          </cell>
          <cell r="M465">
            <v>107</v>
          </cell>
          <cell r="N465">
            <v>10</v>
          </cell>
          <cell r="O465">
            <v>0</v>
          </cell>
          <cell r="P465">
            <v>107.1</v>
          </cell>
          <cell r="Q465" t="str">
            <v>0803</v>
          </cell>
          <cell r="R465" t="str">
            <v>36000</v>
          </cell>
          <cell r="S465" t="str">
            <v>200212</v>
          </cell>
          <cell r="T465" t="str">
            <v>PY42</v>
          </cell>
          <cell r="U465">
            <v>418.5</v>
          </cell>
          <cell r="V465" t="str">
            <v>LDB</v>
          </cell>
          <cell r="W465">
            <v>0</v>
          </cell>
          <cell r="X465" t="str">
            <v>SHR</v>
          </cell>
          <cell r="Y465">
            <v>10</v>
          </cell>
          <cell r="Z465">
            <v>10</v>
          </cell>
          <cell r="AA465" t="str">
            <v>PYP</v>
          </cell>
          <cell r="AB465" t="str">
            <v xml:space="preserve"> 0000025</v>
          </cell>
          <cell r="AC465" t="str">
            <v>PYL</v>
          </cell>
          <cell r="AD465" t="str">
            <v>004368</v>
          </cell>
          <cell r="AE465" t="str">
            <v>EMP</v>
          </cell>
          <cell r="AF465" t="str">
            <v>64529</v>
          </cell>
          <cell r="AG465" t="str">
            <v>JUL</v>
          </cell>
          <cell r="AH465" t="str">
            <v xml:space="preserve"> 000.00</v>
          </cell>
          <cell r="AI465" t="str">
            <v>BCH</v>
          </cell>
          <cell r="AJ465" t="str">
            <v>500</v>
          </cell>
          <cell r="AK465" t="str">
            <v>CLS</v>
          </cell>
          <cell r="AL465" t="str">
            <v>R436</v>
          </cell>
          <cell r="AM465" t="str">
            <v>DTA</v>
          </cell>
          <cell r="AN465" t="str">
            <v xml:space="preserve"> 00000000000.00</v>
          </cell>
          <cell r="AO465" t="str">
            <v>DTH</v>
          </cell>
          <cell r="AP465" t="str">
            <v xml:space="preserve"> 00000000000.00</v>
          </cell>
          <cell r="AV465" t="str">
            <v>000000000</v>
          </cell>
          <cell r="AW465" t="str">
            <v>000</v>
          </cell>
          <cell r="AX465" t="str">
            <v>00</v>
          </cell>
          <cell r="AY465" t="str">
            <v>0</v>
          </cell>
          <cell r="AZ465" t="str">
            <v>FPL Fibernet</v>
          </cell>
        </row>
        <row r="466">
          <cell r="A466" t="str">
            <v>107100</v>
          </cell>
          <cell r="B466" t="str">
            <v>0312</v>
          </cell>
          <cell r="C466" t="str">
            <v>06080</v>
          </cell>
          <cell r="D466" t="str">
            <v>0ELECT</v>
          </cell>
          <cell r="E466" t="str">
            <v>312000</v>
          </cell>
          <cell r="F466" t="str">
            <v>0676</v>
          </cell>
          <cell r="G466" t="str">
            <v>11450</v>
          </cell>
          <cell r="H466" t="str">
            <v>A</v>
          </cell>
          <cell r="I466" t="str">
            <v>00000041</v>
          </cell>
          <cell r="J466">
            <v>65</v>
          </cell>
          <cell r="K466">
            <v>312</v>
          </cell>
          <cell r="L466">
            <v>6181</v>
          </cell>
          <cell r="M466">
            <v>398</v>
          </cell>
          <cell r="N466">
            <v>0</v>
          </cell>
          <cell r="O466">
            <v>1</v>
          </cell>
          <cell r="P466">
            <v>398.00099999999998</v>
          </cell>
          <cell r="Q466" t="str">
            <v>0676</v>
          </cell>
          <cell r="R466" t="str">
            <v>11450</v>
          </cell>
          <cell r="S466" t="str">
            <v>200212</v>
          </cell>
          <cell r="T466" t="str">
            <v>SA01</v>
          </cell>
          <cell r="U466">
            <v>2.04</v>
          </cell>
          <cell r="V466" t="str">
            <v>LDB</v>
          </cell>
          <cell r="W466">
            <v>0</v>
          </cell>
          <cell r="Y466">
            <v>0</v>
          </cell>
          <cell r="Z466">
            <v>1</v>
          </cell>
          <cell r="AA466" t="str">
            <v>MS#</v>
          </cell>
          <cell r="AB466" t="str">
            <v xml:space="preserve">   998014607</v>
          </cell>
          <cell r="AC466" t="str">
            <v>BCH</v>
          </cell>
          <cell r="AD466" t="str">
            <v>018722</v>
          </cell>
          <cell r="AE466" t="str">
            <v>TML</v>
          </cell>
          <cell r="AF466" t="str">
            <v>12017</v>
          </cell>
          <cell r="AG466" t="str">
            <v>SRL</v>
          </cell>
          <cell r="AH466" t="str">
            <v>0350</v>
          </cell>
          <cell r="AI466" t="str">
            <v>DLV</v>
          </cell>
          <cell r="AJ466" t="str">
            <v>000</v>
          </cell>
          <cell r="AK466" t="str">
            <v>REL</v>
          </cell>
          <cell r="AL466" t="str">
            <v>000</v>
          </cell>
          <cell r="AM466" t="str">
            <v>LN#</v>
          </cell>
          <cell r="AO466" t="str">
            <v>UOI</v>
          </cell>
          <cell r="AP466" t="str">
            <v>EA</v>
          </cell>
          <cell r="AU466" t="str">
            <v>0</v>
          </cell>
          <cell r="AW466" t="str">
            <v>000</v>
          </cell>
          <cell r="AX466" t="str">
            <v>00</v>
          </cell>
          <cell r="AY466" t="str">
            <v>0</v>
          </cell>
          <cell r="AZ466" t="str">
            <v>FPL Fibernet</v>
          </cell>
        </row>
        <row r="467">
          <cell r="A467" t="str">
            <v>107100</v>
          </cell>
          <cell r="B467" t="str">
            <v>0312</v>
          </cell>
          <cell r="C467" t="str">
            <v>06080</v>
          </cell>
          <cell r="D467" t="str">
            <v>0ELECT</v>
          </cell>
          <cell r="E467" t="str">
            <v>312000</v>
          </cell>
          <cell r="F467" t="str">
            <v>0676</v>
          </cell>
          <cell r="G467" t="str">
            <v>11450</v>
          </cell>
          <cell r="H467" t="str">
            <v>A</v>
          </cell>
          <cell r="I467" t="str">
            <v>00000041</v>
          </cell>
          <cell r="J467">
            <v>65</v>
          </cell>
          <cell r="K467">
            <v>312</v>
          </cell>
          <cell r="L467">
            <v>6181</v>
          </cell>
          <cell r="M467">
            <v>398</v>
          </cell>
          <cell r="N467">
            <v>0</v>
          </cell>
          <cell r="O467">
            <v>1</v>
          </cell>
          <cell r="P467">
            <v>398.00099999999998</v>
          </cell>
          <cell r="Q467" t="str">
            <v>0676</v>
          </cell>
          <cell r="R467" t="str">
            <v>11450</v>
          </cell>
          <cell r="S467" t="str">
            <v>200212</v>
          </cell>
          <cell r="T467" t="str">
            <v>SA01</v>
          </cell>
          <cell r="U467">
            <v>2.88</v>
          </cell>
          <cell r="V467" t="str">
            <v>LDB</v>
          </cell>
          <cell r="W467">
            <v>0</v>
          </cell>
          <cell r="Y467">
            <v>0</v>
          </cell>
          <cell r="Z467">
            <v>1</v>
          </cell>
          <cell r="AA467" t="str">
            <v>MS#</v>
          </cell>
          <cell r="AB467" t="str">
            <v xml:space="preserve">   998014606</v>
          </cell>
          <cell r="AC467" t="str">
            <v>BCH</v>
          </cell>
          <cell r="AD467" t="str">
            <v>018722</v>
          </cell>
          <cell r="AE467" t="str">
            <v>TML</v>
          </cell>
          <cell r="AF467" t="str">
            <v>12017</v>
          </cell>
          <cell r="AG467" t="str">
            <v>SRL</v>
          </cell>
          <cell r="AH467" t="str">
            <v>0350</v>
          </cell>
          <cell r="AI467" t="str">
            <v>DLV</v>
          </cell>
          <cell r="AJ467" t="str">
            <v>000</v>
          </cell>
          <cell r="AK467" t="str">
            <v>REL</v>
          </cell>
          <cell r="AL467" t="str">
            <v>000</v>
          </cell>
          <cell r="AM467" t="str">
            <v>LN#</v>
          </cell>
          <cell r="AO467" t="str">
            <v>UOI</v>
          </cell>
          <cell r="AP467" t="str">
            <v>EA</v>
          </cell>
          <cell r="AU467" t="str">
            <v>0</v>
          </cell>
          <cell r="AW467" t="str">
            <v>000</v>
          </cell>
          <cell r="AX467" t="str">
            <v>00</v>
          </cell>
          <cell r="AY467" t="str">
            <v>0</v>
          </cell>
          <cell r="AZ467" t="str">
            <v>FPL Fibernet</v>
          </cell>
        </row>
        <row r="468">
          <cell r="A468" t="str">
            <v>107100</v>
          </cell>
          <cell r="B468" t="str">
            <v>0312</v>
          </cell>
          <cell r="C468" t="str">
            <v>06080</v>
          </cell>
          <cell r="D468" t="str">
            <v>0ELECT</v>
          </cell>
          <cell r="E468" t="str">
            <v>312000</v>
          </cell>
          <cell r="F468" t="str">
            <v>0676</v>
          </cell>
          <cell r="G468" t="str">
            <v>11450</v>
          </cell>
          <cell r="H468" t="str">
            <v>A</v>
          </cell>
          <cell r="I468" t="str">
            <v>00000041</v>
          </cell>
          <cell r="J468">
            <v>65</v>
          </cell>
          <cell r="K468">
            <v>312</v>
          </cell>
          <cell r="L468">
            <v>6181</v>
          </cell>
          <cell r="M468">
            <v>398</v>
          </cell>
          <cell r="N468">
            <v>0</v>
          </cell>
          <cell r="O468">
            <v>1</v>
          </cell>
          <cell r="P468">
            <v>398.00099999999998</v>
          </cell>
          <cell r="Q468" t="str">
            <v>0676</v>
          </cell>
          <cell r="R468" t="str">
            <v>11450</v>
          </cell>
          <cell r="S468" t="str">
            <v>200212</v>
          </cell>
          <cell r="T468" t="str">
            <v>SA01</v>
          </cell>
          <cell r="U468">
            <v>14.84</v>
          </cell>
          <cell r="V468" t="str">
            <v>LDB</v>
          </cell>
          <cell r="W468">
            <v>0</v>
          </cell>
          <cell r="Y468">
            <v>0</v>
          </cell>
          <cell r="Z468">
            <v>2</v>
          </cell>
          <cell r="AA468" t="str">
            <v>MS#</v>
          </cell>
          <cell r="AB468" t="str">
            <v xml:space="preserve">   998012288</v>
          </cell>
          <cell r="AC468" t="str">
            <v>BCH</v>
          </cell>
          <cell r="AD468" t="str">
            <v>018721</v>
          </cell>
          <cell r="AE468" t="str">
            <v>TML</v>
          </cell>
          <cell r="AF468" t="str">
            <v>12017</v>
          </cell>
          <cell r="AG468" t="str">
            <v>SRL</v>
          </cell>
          <cell r="AH468" t="str">
            <v>0368</v>
          </cell>
          <cell r="AI468" t="str">
            <v>DLV</v>
          </cell>
          <cell r="AJ468" t="str">
            <v>000</v>
          </cell>
          <cell r="AK468" t="str">
            <v>REL</v>
          </cell>
          <cell r="AL468" t="str">
            <v>000</v>
          </cell>
          <cell r="AM468" t="str">
            <v>LN#</v>
          </cell>
          <cell r="AO468" t="str">
            <v>UOI</v>
          </cell>
          <cell r="AP468" t="str">
            <v>EA</v>
          </cell>
          <cell r="AU468" t="str">
            <v>0</v>
          </cell>
          <cell r="AW468" t="str">
            <v>000</v>
          </cell>
          <cell r="AX468" t="str">
            <v>00</v>
          </cell>
          <cell r="AY468" t="str">
            <v>0</v>
          </cell>
          <cell r="AZ468" t="str">
            <v>FPL Fibernet</v>
          </cell>
        </row>
        <row r="469">
          <cell r="A469" t="str">
            <v>107100</v>
          </cell>
          <cell r="B469" t="str">
            <v>0312</v>
          </cell>
          <cell r="C469" t="str">
            <v>06080</v>
          </cell>
          <cell r="D469" t="str">
            <v>0ELECT</v>
          </cell>
          <cell r="E469" t="str">
            <v>312000</v>
          </cell>
          <cell r="F469" t="str">
            <v>0676</v>
          </cell>
          <cell r="G469" t="str">
            <v>11450</v>
          </cell>
          <cell r="H469" t="str">
            <v>A</v>
          </cell>
          <cell r="I469" t="str">
            <v>00000041</v>
          </cell>
          <cell r="J469">
            <v>65</v>
          </cell>
          <cell r="K469">
            <v>312</v>
          </cell>
          <cell r="L469">
            <v>6181</v>
          </cell>
          <cell r="M469">
            <v>398</v>
          </cell>
          <cell r="N469">
            <v>0</v>
          </cell>
          <cell r="O469">
            <v>1</v>
          </cell>
          <cell r="P469">
            <v>398.00099999999998</v>
          </cell>
          <cell r="Q469" t="str">
            <v>0676</v>
          </cell>
          <cell r="R469" t="str">
            <v>11450</v>
          </cell>
          <cell r="S469" t="str">
            <v>200212</v>
          </cell>
          <cell r="T469" t="str">
            <v>SA01</v>
          </cell>
          <cell r="U469">
            <v>16.97</v>
          </cell>
          <cell r="V469" t="str">
            <v>LDB</v>
          </cell>
          <cell r="W469">
            <v>0</v>
          </cell>
          <cell r="Y469">
            <v>0</v>
          </cell>
          <cell r="Z469">
            <v>1</v>
          </cell>
          <cell r="AA469" t="str">
            <v>MS#</v>
          </cell>
          <cell r="AB469" t="str">
            <v xml:space="preserve">   998014517</v>
          </cell>
          <cell r="AC469" t="str">
            <v>BCH</v>
          </cell>
          <cell r="AD469" t="str">
            <v>018722</v>
          </cell>
          <cell r="AE469" t="str">
            <v>TML</v>
          </cell>
          <cell r="AF469" t="str">
            <v>12017</v>
          </cell>
          <cell r="AG469" t="str">
            <v>SRL</v>
          </cell>
          <cell r="AH469" t="str">
            <v>0350</v>
          </cell>
          <cell r="AI469" t="str">
            <v>DLV</v>
          </cell>
          <cell r="AJ469" t="str">
            <v>000</v>
          </cell>
          <cell r="AK469" t="str">
            <v>REL</v>
          </cell>
          <cell r="AL469" t="str">
            <v>000</v>
          </cell>
          <cell r="AM469" t="str">
            <v>LN#</v>
          </cell>
          <cell r="AO469" t="str">
            <v>UOI</v>
          </cell>
          <cell r="AP469" t="str">
            <v>EA</v>
          </cell>
          <cell r="AU469" t="str">
            <v>0</v>
          </cell>
          <cell r="AW469" t="str">
            <v>000</v>
          </cell>
          <cell r="AX469" t="str">
            <v>00</v>
          </cell>
          <cell r="AY469" t="str">
            <v>0</v>
          </cell>
          <cell r="AZ469" t="str">
            <v>FPL Fibernet</v>
          </cell>
        </row>
        <row r="470">
          <cell r="A470" t="str">
            <v>107100</v>
          </cell>
          <cell r="B470" t="str">
            <v>0312</v>
          </cell>
          <cell r="C470" t="str">
            <v>06080</v>
          </cell>
          <cell r="D470" t="str">
            <v>0ELECT</v>
          </cell>
          <cell r="E470" t="str">
            <v>312000</v>
          </cell>
          <cell r="F470" t="str">
            <v>0676</v>
          </cell>
          <cell r="G470" t="str">
            <v>11450</v>
          </cell>
          <cell r="H470" t="str">
            <v>A</v>
          </cell>
          <cell r="I470" t="str">
            <v>00000041</v>
          </cell>
          <cell r="J470">
            <v>65</v>
          </cell>
          <cell r="K470">
            <v>312</v>
          </cell>
          <cell r="L470">
            <v>6181</v>
          </cell>
          <cell r="M470">
            <v>398</v>
          </cell>
          <cell r="N470">
            <v>0</v>
          </cell>
          <cell r="O470">
            <v>1</v>
          </cell>
          <cell r="P470">
            <v>398.00099999999998</v>
          </cell>
          <cell r="Q470" t="str">
            <v>0676</v>
          </cell>
          <cell r="R470" t="str">
            <v>11450</v>
          </cell>
          <cell r="S470" t="str">
            <v>200212</v>
          </cell>
          <cell r="T470" t="str">
            <v>SA01</v>
          </cell>
          <cell r="U470">
            <v>19.48</v>
          </cell>
          <cell r="V470" t="str">
            <v>LDB</v>
          </cell>
          <cell r="W470">
            <v>0</v>
          </cell>
          <cell r="Y470">
            <v>0</v>
          </cell>
          <cell r="Z470">
            <v>2</v>
          </cell>
          <cell r="AA470" t="str">
            <v>MS#</v>
          </cell>
          <cell r="AB470" t="str">
            <v xml:space="preserve">   998014037</v>
          </cell>
          <cell r="AC470" t="str">
            <v>BCH</v>
          </cell>
          <cell r="AD470" t="str">
            <v>018726</v>
          </cell>
          <cell r="AE470" t="str">
            <v>TML</v>
          </cell>
          <cell r="AF470" t="str">
            <v>12017</v>
          </cell>
          <cell r="AG470" t="str">
            <v>SRL</v>
          </cell>
          <cell r="AH470" t="str">
            <v>0350</v>
          </cell>
          <cell r="AI470" t="str">
            <v>DLV</v>
          </cell>
          <cell r="AJ470" t="str">
            <v>000</v>
          </cell>
          <cell r="AK470" t="str">
            <v>REL</v>
          </cell>
          <cell r="AL470" t="str">
            <v>000</v>
          </cell>
          <cell r="AM470" t="str">
            <v>LN#</v>
          </cell>
          <cell r="AO470" t="str">
            <v>UOI</v>
          </cell>
          <cell r="AP470" t="str">
            <v>EA</v>
          </cell>
          <cell r="AU470" t="str">
            <v>0</v>
          </cell>
          <cell r="AW470" t="str">
            <v>000</v>
          </cell>
          <cell r="AX470" t="str">
            <v>00</v>
          </cell>
          <cell r="AY470" t="str">
            <v>0</v>
          </cell>
          <cell r="AZ470" t="str">
            <v>FPL Fibernet</v>
          </cell>
        </row>
        <row r="471">
          <cell r="A471" t="str">
            <v>107100</v>
          </cell>
          <cell r="B471" t="str">
            <v>0312</v>
          </cell>
          <cell r="C471" t="str">
            <v>06080</v>
          </cell>
          <cell r="D471" t="str">
            <v>0ELECT</v>
          </cell>
          <cell r="E471" t="str">
            <v>312000</v>
          </cell>
          <cell r="F471" t="str">
            <v>0676</v>
          </cell>
          <cell r="G471" t="str">
            <v>11450</v>
          </cell>
          <cell r="H471" t="str">
            <v>A</v>
          </cell>
          <cell r="I471" t="str">
            <v>00000041</v>
          </cell>
          <cell r="J471">
            <v>65</v>
          </cell>
          <cell r="K471">
            <v>312</v>
          </cell>
          <cell r="L471">
            <v>6181</v>
          </cell>
          <cell r="M471">
            <v>398</v>
          </cell>
          <cell r="N471">
            <v>0</v>
          </cell>
          <cell r="O471">
            <v>1</v>
          </cell>
          <cell r="P471">
            <v>398.00099999999998</v>
          </cell>
          <cell r="Q471" t="str">
            <v>0676</v>
          </cell>
          <cell r="R471" t="str">
            <v>11450</v>
          </cell>
          <cell r="S471" t="str">
            <v>200212</v>
          </cell>
          <cell r="T471" t="str">
            <v>SA01</v>
          </cell>
          <cell r="U471">
            <v>30.22</v>
          </cell>
          <cell r="V471" t="str">
            <v>LDB</v>
          </cell>
          <cell r="W471">
            <v>0</v>
          </cell>
          <cell r="Y471">
            <v>0</v>
          </cell>
          <cell r="Z471">
            <v>2</v>
          </cell>
          <cell r="AA471" t="str">
            <v>MS#</v>
          </cell>
          <cell r="AB471" t="str">
            <v xml:space="preserve">   998000157</v>
          </cell>
          <cell r="AC471" t="str">
            <v>BCH</v>
          </cell>
          <cell r="AD471" t="str">
            <v>013388</v>
          </cell>
          <cell r="AE471" t="str">
            <v>TML</v>
          </cell>
          <cell r="AF471" t="str">
            <v>12016</v>
          </cell>
          <cell r="AG471" t="str">
            <v>SRL</v>
          </cell>
          <cell r="AH471" t="str">
            <v>0368</v>
          </cell>
          <cell r="AI471" t="str">
            <v>DLV</v>
          </cell>
          <cell r="AJ471" t="str">
            <v>000</v>
          </cell>
          <cell r="AK471" t="str">
            <v>REL</v>
          </cell>
          <cell r="AL471" t="str">
            <v>000</v>
          </cell>
          <cell r="AM471" t="str">
            <v>LN#</v>
          </cell>
          <cell r="AO471" t="str">
            <v>UOI</v>
          </cell>
          <cell r="AP471" t="str">
            <v>EA</v>
          </cell>
          <cell r="AU471" t="str">
            <v>0</v>
          </cell>
          <cell r="AW471" t="str">
            <v>000</v>
          </cell>
          <cell r="AX471" t="str">
            <v>00</v>
          </cell>
          <cell r="AY471" t="str">
            <v>0</v>
          </cell>
          <cell r="AZ471" t="str">
            <v>FPL Fibernet</v>
          </cell>
        </row>
        <row r="472">
          <cell r="A472" t="str">
            <v>107100</v>
          </cell>
          <cell r="B472" t="str">
            <v>0312</v>
          </cell>
          <cell r="C472" t="str">
            <v>06080</v>
          </cell>
          <cell r="D472" t="str">
            <v>0ELECT</v>
          </cell>
          <cell r="E472" t="str">
            <v>312000</v>
          </cell>
          <cell r="F472" t="str">
            <v>0676</v>
          </cell>
          <cell r="G472" t="str">
            <v>11450</v>
          </cell>
          <cell r="H472" t="str">
            <v>A</v>
          </cell>
          <cell r="I472" t="str">
            <v>00000041</v>
          </cell>
          <cell r="J472">
            <v>65</v>
          </cell>
          <cell r="K472">
            <v>312</v>
          </cell>
          <cell r="L472">
            <v>6181</v>
          </cell>
          <cell r="M472">
            <v>398</v>
          </cell>
          <cell r="N472">
            <v>0</v>
          </cell>
          <cell r="O472">
            <v>1</v>
          </cell>
          <cell r="P472">
            <v>398.00099999999998</v>
          </cell>
          <cell r="Q472" t="str">
            <v>0676</v>
          </cell>
          <cell r="R472" t="str">
            <v>11450</v>
          </cell>
          <cell r="S472" t="str">
            <v>200212</v>
          </cell>
          <cell r="T472" t="str">
            <v>SA01</v>
          </cell>
          <cell r="U472">
            <v>33.5</v>
          </cell>
          <cell r="V472" t="str">
            <v>LDB</v>
          </cell>
          <cell r="W472">
            <v>0</v>
          </cell>
          <cell r="Y472">
            <v>0</v>
          </cell>
          <cell r="Z472">
            <v>2</v>
          </cell>
          <cell r="AA472" t="str">
            <v>MS#</v>
          </cell>
          <cell r="AB472" t="str">
            <v xml:space="preserve">   998000155</v>
          </cell>
          <cell r="AC472" t="str">
            <v>BCH</v>
          </cell>
          <cell r="AD472" t="str">
            <v>013388</v>
          </cell>
          <cell r="AE472" t="str">
            <v>TML</v>
          </cell>
          <cell r="AF472" t="str">
            <v>12016</v>
          </cell>
          <cell r="AG472" t="str">
            <v>SRL</v>
          </cell>
          <cell r="AH472" t="str">
            <v>0368</v>
          </cell>
          <cell r="AI472" t="str">
            <v>DLV</v>
          </cell>
          <cell r="AJ472" t="str">
            <v>000</v>
          </cell>
          <cell r="AK472" t="str">
            <v>REL</v>
          </cell>
          <cell r="AL472" t="str">
            <v>000</v>
          </cell>
          <cell r="AM472" t="str">
            <v>LN#</v>
          </cell>
          <cell r="AO472" t="str">
            <v>UOI</v>
          </cell>
          <cell r="AP472" t="str">
            <v>EA</v>
          </cell>
          <cell r="AU472" t="str">
            <v>0</v>
          </cell>
          <cell r="AW472" t="str">
            <v>000</v>
          </cell>
          <cell r="AX472" t="str">
            <v>00</v>
          </cell>
          <cell r="AY472" t="str">
            <v>0</v>
          </cell>
          <cell r="AZ472" t="str">
            <v>FPL Fibernet</v>
          </cell>
        </row>
        <row r="473">
          <cell r="A473" t="str">
            <v>107100</v>
          </cell>
          <cell r="B473" t="str">
            <v>0312</v>
          </cell>
          <cell r="C473" t="str">
            <v>06080</v>
          </cell>
          <cell r="D473" t="str">
            <v>0ELECT</v>
          </cell>
          <cell r="E473" t="str">
            <v>312000</v>
          </cell>
          <cell r="F473" t="str">
            <v>0676</v>
          </cell>
          <cell r="G473" t="str">
            <v>11450</v>
          </cell>
          <cell r="H473" t="str">
            <v>A</v>
          </cell>
          <cell r="I473" t="str">
            <v>00000041</v>
          </cell>
          <cell r="J473">
            <v>65</v>
          </cell>
          <cell r="K473">
            <v>312</v>
          </cell>
          <cell r="L473">
            <v>6181</v>
          </cell>
          <cell r="M473">
            <v>398</v>
          </cell>
          <cell r="N473">
            <v>0</v>
          </cell>
          <cell r="O473">
            <v>1</v>
          </cell>
          <cell r="P473">
            <v>398.00099999999998</v>
          </cell>
          <cell r="Q473" t="str">
            <v>0676</v>
          </cell>
          <cell r="R473" t="str">
            <v>11450</v>
          </cell>
          <cell r="S473" t="str">
            <v>200212</v>
          </cell>
          <cell r="T473" t="str">
            <v>SA01</v>
          </cell>
          <cell r="U473">
            <v>35.68</v>
          </cell>
          <cell r="V473" t="str">
            <v>LDB</v>
          </cell>
          <cell r="W473">
            <v>0</v>
          </cell>
          <cell r="Y473">
            <v>0</v>
          </cell>
          <cell r="Z473">
            <v>4</v>
          </cell>
          <cell r="AA473" t="str">
            <v>MS#</v>
          </cell>
          <cell r="AB473" t="str">
            <v xml:space="preserve">   998000167</v>
          </cell>
          <cell r="AC473" t="str">
            <v>BCH</v>
          </cell>
          <cell r="AD473" t="str">
            <v>013388</v>
          </cell>
          <cell r="AE473" t="str">
            <v>TML</v>
          </cell>
          <cell r="AF473" t="str">
            <v>12016</v>
          </cell>
          <cell r="AG473" t="str">
            <v>SRL</v>
          </cell>
          <cell r="AH473" t="str">
            <v>0368</v>
          </cell>
          <cell r="AI473" t="str">
            <v>DLV</v>
          </cell>
          <cell r="AJ473" t="str">
            <v>000</v>
          </cell>
          <cell r="AK473" t="str">
            <v>REL</v>
          </cell>
          <cell r="AL473" t="str">
            <v>000</v>
          </cell>
          <cell r="AM473" t="str">
            <v>LN#</v>
          </cell>
          <cell r="AO473" t="str">
            <v>UOI</v>
          </cell>
          <cell r="AP473" t="str">
            <v>EA</v>
          </cell>
          <cell r="AU473" t="str">
            <v>0</v>
          </cell>
          <cell r="AW473" t="str">
            <v>000</v>
          </cell>
          <cell r="AX473" t="str">
            <v>00</v>
          </cell>
          <cell r="AY473" t="str">
            <v>0</v>
          </cell>
          <cell r="AZ473" t="str">
            <v>FPL Fibernet</v>
          </cell>
        </row>
        <row r="474">
          <cell r="A474" t="str">
            <v>107100</v>
          </cell>
          <cell r="B474" t="str">
            <v>0312</v>
          </cell>
          <cell r="C474" t="str">
            <v>06080</v>
          </cell>
          <cell r="D474" t="str">
            <v>0ELECT</v>
          </cell>
          <cell r="E474" t="str">
            <v>312000</v>
          </cell>
          <cell r="F474" t="str">
            <v>0676</v>
          </cell>
          <cell r="G474" t="str">
            <v>11450</v>
          </cell>
          <cell r="H474" t="str">
            <v>A</v>
          </cell>
          <cell r="I474" t="str">
            <v>00000041</v>
          </cell>
          <cell r="J474">
            <v>65</v>
          </cell>
          <cell r="K474">
            <v>312</v>
          </cell>
          <cell r="L474">
            <v>6181</v>
          </cell>
          <cell r="M474">
            <v>398</v>
          </cell>
          <cell r="N474">
            <v>0</v>
          </cell>
          <cell r="O474">
            <v>1</v>
          </cell>
          <cell r="P474">
            <v>398.00099999999998</v>
          </cell>
          <cell r="Q474" t="str">
            <v>0676</v>
          </cell>
          <cell r="R474" t="str">
            <v>11450</v>
          </cell>
          <cell r="S474" t="str">
            <v>200212</v>
          </cell>
          <cell r="T474" t="str">
            <v>SA01</v>
          </cell>
          <cell r="U474">
            <v>46</v>
          </cell>
          <cell r="V474" t="str">
            <v>LDB</v>
          </cell>
          <cell r="W474">
            <v>0</v>
          </cell>
          <cell r="Y474">
            <v>0</v>
          </cell>
          <cell r="Z474">
            <v>100</v>
          </cell>
          <cell r="AA474" t="str">
            <v>MS#</v>
          </cell>
          <cell r="AB474" t="str">
            <v xml:space="preserve">   998000141</v>
          </cell>
          <cell r="AC474" t="str">
            <v>BCH</v>
          </cell>
          <cell r="AD474" t="str">
            <v>018721</v>
          </cell>
          <cell r="AE474" t="str">
            <v>TML</v>
          </cell>
          <cell r="AF474" t="str">
            <v>12017</v>
          </cell>
          <cell r="AG474" t="str">
            <v>SRL</v>
          </cell>
          <cell r="AH474" t="str">
            <v>0368</v>
          </cell>
          <cell r="AI474" t="str">
            <v>DLV</v>
          </cell>
          <cell r="AJ474" t="str">
            <v>000</v>
          </cell>
          <cell r="AK474" t="str">
            <v>REL</v>
          </cell>
          <cell r="AL474" t="str">
            <v>000</v>
          </cell>
          <cell r="AM474" t="str">
            <v>LN#</v>
          </cell>
          <cell r="AO474" t="str">
            <v>UOI</v>
          </cell>
          <cell r="AP474" t="str">
            <v>FT</v>
          </cell>
          <cell r="AU474" t="str">
            <v>0</v>
          </cell>
          <cell r="AW474" t="str">
            <v>000</v>
          </cell>
          <cell r="AX474" t="str">
            <v>00</v>
          </cell>
          <cell r="AY474" t="str">
            <v>0</v>
          </cell>
          <cell r="AZ474" t="str">
            <v>FPL Fibernet</v>
          </cell>
        </row>
        <row r="475">
          <cell r="A475" t="str">
            <v>107100</v>
          </cell>
          <cell r="B475" t="str">
            <v>0312</v>
          </cell>
          <cell r="C475" t="str">
            <v>06080</v>
          </cell>
          <cell r="D475" t="str">
            <v>0ELECT</v>
          </cell>
          <cell r="E475" t="str">
            <v>312000</v>
          </cell>
          <cell r="F475" t="str">
            <v>0676</v>
          </cell>
          <cell r="G475" t="str">
            <v>11450</v>
          </cell>
          <cell r="H475" t="str">
            <v>A</v>
          </cell>
          <cell r="I475" t="str">
            <v>00000041</v>
          </cell>
          <cell r="J475">
            <v>65</v>
          </cell>
          <cell r="K475">
            <v>312</v>
          </cell>
          <cell r="L475">
            <v>6181</v>
          </cell>
          <cell r="M475">
            <v>398</v>
          </cell>
          <cell r="N475">
            <v>0</v>
          </cell>
          <cell r="O475">
            <v>1</v>
          </cell>
          <cell r="P475">
            <v>398.00099999999998</v>
          </cell>
          <cell r="Q475" t="str">
            <v>0676</v>
          </cell>
          <cell r="R475" t="str">
            <v>11450</v>
          </cell>
          <cell r="S475" t="str">
            <v>200212</v>
          </cell>
          <cell r="T475" t="str">
            <v>SA01</v>
          </cell>
          <cell r="U475">
            <v>48</v>
          </cell>
          <cell r="V475" t="str">
            <v>LDB</v>
          </cell>
          <cell r="W475">
            <v>0</v>
          </cell>
          <cell r="Y475">
            <v>0</v>
          </cell>
          <cell r="Z475">
            <v>2</v>
          </cell>
          <cell r="AA475" t="str">
            <v>MS#</v>
          </cell>
          <cell r="AB475" t="str">
            <v xml:space="preserve">   998000170</v>
          </cell>
          <cell r="AC475" t="str">
            <v>BCH</v>
          </cell>
          <cell r="AD475" t="str">
            <v>013388</v>
          </cell>
          <cell r="AE475" t="str">
            <v>TML</v>
          </cell>
          <cell r="AF475" t="str">
            <v>12016</v>
          </cell>
          <cell r="AG475" t="str">
            <v>SRL</v>
          </cell>
          <cell r="AH475" t="str">
            <v>0368</v>
          </cell>
          <cell r="AI475" t="str">
            <v>DLV</v>
          </cell>
          <cell r="AJ475" t="str">
            <v>000</v>
          </cell>
          <cell r="AK475" t="str">
            <v>REL</v>
          </cell>
          <cell r="AL475" t="str">
            <v>000</v>
          </cell>
          <cell r="AM475" t="str">
            <v>LN#</v>
          </cell>
          <cell r="AO475" t="str">
            <v>UOI</v>
          </cell>
          <cell r="AP475" t="str">
            <v>EA</v>
          </cell>
          <cell r="AU475" t="str">
            <v>0</v>
          </cell>
          <cell r="AW475" t="str">
            <v>000</v>
          </cell>
          <cell r="AX475" t="str">
            <v>00</v>
          </cell>
          <cell r="AY475" t="str">
            <v>0</v>
          </cell>
          <cell r="AZ475" t="str">
            <v>FPL Fibernet</v>
          </cell>
        </row>
        <row r="476">
          <cell r="A476" t="str">
            <v>107100</v>
          </cell>
          <cell r="B476" t="str">
            <v>0312</v>
          </cell>
          <cell r="C476" t="str">
            <v>06080</v>
          </cell>
          <cell r="D476" t="str">
            <v>0ELECT</v>
          </cell>
          <cell r="E476" t="str">
            <v>312000</v>
          </cell>
          <cell r="F476" t="str">
            <v>0676</v>
          </cell>
          <cell r="G476" t="str">
            <v>11450</v>
          </cell>
          <cell r="H476" t="str">
            <v>A</v>
          </cell>
          <cell r="I476" t="str">
            <v>00000041</v>
          </cell>
          <cell r="J476">
            <v>65</v>
          </cell>
          <cell r="K476">
            <v>312</v>
          </cell>
          <cell r="L476">
            <v>6181</v>
          </cell>
          <cell r="M476">
            <v>398</v>
          </cell>
          <cell r="N476">
            <v>0</v>
          </cell>
          <cell r="O476">
            <v>1</v>
          </cell>
          <cell r="P476">
            <v>398.00099999999998</v>
          </cell>
          <cell r="Q476" t="str">
            <v>0676</v>
          </cell>
          <cell r="R476" t="str">
            <v>11450</v>
          </cell>
          <cell r="S476" t="str">
            <v>200212</v>
          </cell>
          <cell r="T476" t="str">
            <v>SA01</v>
          </cell>
          <cell r="U476">
            <v>50.58</v>
          </cell>
          <cell r="V476" t="str">
            <v>LDB</v>
          </cell>
          <cell r="W476">
            <v>0</v>
          </cell>
          <cell r="Y476">
            <v>0</v>
          </cell>
          <cell r="Z476">
            <v>2</v>
          </cell>
          <cell r="AA476" t="str">
            <v>MS#</v>
          </cell>
          <cell r="AB476" t="str">
            <v xml:space="preserve">   998000204</v>
          </cell>
          <cell r="AC476" t="str">
            <v>BCH</v>
          </cell>
          <cell r="AD476" t="str">
            <v>013388</v>
          </cell>
          <cell r="AE476" t="str">
            <v>TML</v>
          </cell>
          <cell r="AF476" t="str">
            <v>12016</v>
          </cell>
          <cell r="AG476" t="str">
            <v>SRL</v>
          </cell>
          <cell r="AH476" t="str">
            <v>0368</v>
          </cell>
          <cell r="AI476" t="str">
            <v>DLV</v>
          </cell>
          <cell r="AJ476" t="str">
            <v>000</v>
          </cell>
          <cell r="AK476" t="str">
            <v>REL</v>
          </cell>
          <cell r="AL476" t="str">
            <v>000</v>
          </cell>
          <cell r="AM476" t="str">
            <v>LN#</v>
          </cell>
          <cell r="AO476" t="str">
            <v>UOI</v>
          </cell>
          <cell r="AP476" t="str">
            <v>EA</v>
          </cell>
          <cell r="AU476" t="str">
            <v>0</v>
          </cell>
          <cell r="AW476" t="str">
            <v>000</v>
          </cell>
          <cell r="AX476" t="str">
            <v>00</v>
          </cell>
          <cell r="AY476" t="str">
            <v>0</v>
          </cell>
          <cell r="AZ476" t="str">
            <v>FPL Fibernet</v>
          </cell>
        </row>
        <row r="477">
          <cell r="A477" t="str">
            <v>107100</v>
          </cell>
          <cell r="B477" t="str">
            <v>0312</v>
          </cell>
          <cell r="C477" t="str">
            <v>06080</v>
          </cell>
          <cell r="D477" t="str">
            <v>0ELECT</v>
          </cell>
          <cell r="E477" t="str">
            <v>312000</v>
          </cell>
          <cell r="F477" t="str">
            <v>0676</v>
          </cell>
          <cell r="G477" t="str">
            <v>11450</v>
          </cell>
          <cell r="H477" t="str">
            <v>A</v>
          </cell>
          <cell r="I477" t="str">
            <v>00000041</v>
          </cell>
          <cell r="J477">
            <v>65</v>
          </cell>
          <cell r="K477">
            <v>312</v>
          </cell>
          <cell r="L477">
            <v>6181</v>
          </cell>
          <cell r="M477">
            <v>398</v>
          </cell>
          <cell r="N477">
            <v>0</v>
          </cell>
          <cell r="O477">
            <v>1</v>
          </cell>
          <cell r="P477">
            <v>398.00099999999998</v>
          </cell>
          <cell r="Q477" t="str">
            <v>0676</v>
          </cell>
          <cell r="R477" t="str">
            <v>11450</v>
          </cell>
          <cell r="S477" t="str">
            <v>200212</v>
          </cell>
          <cell r="T477" t="str">
            <v>SA01</v>
          </cell>
          <cell r="U477">
            <v>57.94</v>
          </cell>
          <cell r="V477" t="str">
            <v>LDB</v>
          </cell>
          <cell r="W477">
            <v>0</v>
          </cell>
          <cell r="Y477">
            <v>0</v>
          </cell>
          <cell r="Z477">
            <v>2</v>
          </cell>
          <cell r="AA477" t="str">
            <v>MS#</v>
          </cell>
          <cell r="AB477" t="str">
            <v xml:space="preserve">   998014540</v>
          </cell>
          <cell r="AC477" t="str">
            <v>BCH</v>
          </cell>
          <cell r="AD477" t="str">
            <v>018721</v>
          </cell>
          <cell r="AE477" t="str">
            <v>TML</v>
          </cell>
          <cell r="AF477" t="str">
            <v>12017</v>
          </cell>
          <cell r="AG477" t="str">
            <v>SRL</v>
          </cell>
          <cell r="AH477" t="str">
            <v>0368</v>
          </cell>
          <cell r="AI477" t="str">
            <v>DLV</v>
          </cell>
          <cell r="AJ477" t="str">
            <v>000</v>
          </cell>
          <cell r="AK477" t="str">
            <v>REL</v>
          </cell>
          <cell r="AL477" t="str">
            <v>000</v>
          </cell>
          <cell r="AM477" t="str">
            <v>LN#</v>
          </cell>
          <cell r="AO477" t="str">
            <v>UOI</v>
          </cell>
          <cell r="AP477" t="str">
            <v>EA</v>
          </cell>
          <cell r="AU477" t="str">
            <v>0</v>
          </cell>
          <cell r="AW477" t="str">
            <v>000</v>
          </cell>
          <cell r="AX477" t="str">
            <v>00</v>
          </cell>
          <cell r="AY477" t="str">
            <v>0</v>
          </cell>
          <cell r="AZ477" t="str">
            <v>FPL Fibernet</v>
          </cell>
        </row>
        <row r="478">
          <cell r="A478" t="str">
            <v>107100</v>
          </cell>
          <cell r="B478" t="str">
            <v>0312</v>
          </cell>
          <cell r="C478" t="str">
            <v>06080</v>
          </cell>
          <cell r="D478" t="str">
            <v>0ELECT</v>
          </cell>
          <cell r="E478" t="str">
            <v>312000</v>
          </cell>
          <cell r="F478" t="str">
            <v>0676</v>
          </cell>
          <cell r="G478" t="str">
            <v>11450</v>
          </cell>
          <cell r="H478" t="str">
            <v>A</v>
          </cell>
          <cell r="I478" t="str">
            <v>00000041</v>
          </cell>
          <cell r="J478">
            <v>65</v>
          </cell>
          <cell r="K478">
            <v>312</v>
          </cell>
          <cell r="L478">
            <v>6181</v>
          </cell>
          <cell r="M478">
            <v>398</v>
          </cell>
          <cell r="N478">
            <v>0</v>
          </cell>
          <cell r="O478">
            <v>1</v>
          </cell>
          <cell r="P478">
            <v>398.00099999999998</v>
          </cell>
          <cell r="Q478" t="str">
            <v>0676</v>
          </cell>
          <cell r="R478" t="str">
            <v>11450</v>
          </cell>
          <cell r="S478" t="str">
            <v>200212</v>
          </cell>
          <cell r="T478" t="str">
            <v>SA01</v>
          </cell>
          <cell r="U478">
            <v>57.94</v>
          </cell>
          <cell r="V478" t="str">
            <v>LDB</v>
          </cell>
          <cell r="W478">
            <v>0</v>
          </cell>
          <cell r="Y478">
            <v>0</v>
          </cell>
          <cell r="Z478">
            <v>2</v>
          </cell>
          <cell r="AA478" t="str">
            <v>MS#</v>
          </cell>
          <cell r="AB478" t="str">
            <v xml:space="preserve">   998014540</v>
          </cell>
          <cell r="AC478" t="str">
            <v>BCH</v>
          </cell>
          <cell r="AD478" t="str">
            <v>018725</v>
          </cell>
          <cell r="AE478" t="str">
            <v>TML</v>
          </cell>
          <cell r="AF478" t="str">
            <v>12017</v>
          </cell>
          <cell r="AG478" t="str">
            <v>SRL</v>
          </cell>
          <cell r="AH478" t="str">
            <v>0368</v>
          </cell>
          <cell r="AI478" t="str">
            <v>DLV</v>
          </cell>
          <cell r="AJ478" t="str">
            <v>000</v>
          </cell>
          <cell r="AK478" t="str">
            <v>REL</v>
          </cell>
          <cell r="AL478" t="str">
            <v>000</v>
          </cell>
          <cell r="AM478" t="str">
            <v>LN#</v>
          </cell>
          <cell r="AO478" t="str">
            <v>UOI</v>
          </cell>
          <cell r="AP478" t="str">
            <v>EA</v>
          </cell>
          <cell r="AU478" t="str">
            <v>0</v>
          </cell>
          <cell r="AW478" t="str">
            <v>000</v>
          </cell>
          <cell r="AX478" t="str">
            <v>00</v>
          </cell>
          <cell r="AY478" t="str">
            <v>0</v>
          </cell>
          <cell r="AZ478" t="str">
            <v>FPL Fibernet</v>
          </cell>
        </row>
        <row r="479">
          <cell r="A479" t="str">
            <v>107100</v>
          </cell>
          <cell r="B479" t="str">
            <v>0312</v>
          </cell>
          <cell r="C479" t="str">
            <v>06080</v>
          </cell>
          <cell r="D479" t="str">
            <v>0ELECT</v>
          </cell>
          <cell r="E479" t="str">
            <v>312000</v>
          </cell>
          <cell r="F479" t="str">
            <v>0676</v>
          </cell>
          <cell r="G479" t="str">
            <v>11450</v>
          </cell>
          <cell r="H479" t="str">
            <v>A</v>
          </cell>
          <cell r="I479" t="str">
            <v>00000041</v>
          </cell>
          <cell r="J479">
            <v>65</v>
          </cell>
          <cell r="K479">
            <v>312</v>
          </cell>
          <cell r="L479">
            <v>6181</v>
          </cell>
          <cell r="M479">
            <v>398</v>
          </cell>
          <cell r="N479">
            <v>0</v>
          </cell>
          <cell r="O479">
            <v>1</v>
          </cell>
          <cell r="P479">
            <v>398.00099999999998</v>
          </cell>
          <cell r="Q479" t="str">
            <v>0676</v>
          </cell>
          <cell r="R479" t="str">
            <v>11450</v>
          </cell>
          <cell r="S479" t="str">
            <v>200212</v>
          </cell>
          <cell r="T479" t="str">
            <v>SA01</v>
          </cell>
          <cell r="U479">
            <v>62.75</v>
          </cell>
          <cell r="V479" t="str">
            <v>LDB</v>
          </cell>
          <cell r="W479">
            <v>0</v>
          </cell>
          <cell r="Y479">
            <v>0</v>
          </cell>
          <cell r="Z479">
            <v>1</v>
          </cell>
          <cell r="AA479" t="str">
            <v>MS#</v>
          </cell>
          <cell r="AB479" t="str">
            <v xml:space="preserve">   998014502</v>
          </cell>
          <cell r="AC479" t="str">
            <v>BCH</v>
          </cell>
          <cell r="AD479" t="str">
            <v>018722</v>
          </cell>
          <cell r="AE479" t="str">
            <v>TML</v>
          </cell>
          <cell r="AF479" t="str">
            <v>12017</v>
          </cell>
          <cell r="AG479" t="str">
            <v>SRL</v>
          </cell>
          <cell r="AH479" t="str">
            <v>0350</v>
          </cell>
          <cell r="AI479" t="str">
            <v>DLV</v>
          </cell>
          <cell r="AJ479" t="str">
            <v>000</v>
          </cell>
          <cell r="AK479" t="str">
            <v>REL</v>
          </cell>
          <cell r="AL479" t="str">
            <v>000</v>
          </cell>
          <cell r="AM479" t="str">
            <v>LN#</v>
          </cell>
          <cell r="AO479" t="str">
            <v>UOI</v>
          </cell>
          <cell r="AP479" t="str">
            <v>EA</v>
          </cell>
          <cell r="AU479" t="str">
            <v>0</v>
          </cell>
          <cell r="AW479" t="str">
            <v>000</v>
          </cell>
          <cell r="AX479" t="str">
            <v>00</v>
          </cell>
          <cell r="AY479" t="str">
            <v>0</v>
          </cell>
          <cell r="AZ479" t="str">
            <v>FPL Fibernet</v>
          </cell>
        </row>
        <row r="480">
          <cell r="A480" t="str">
            <v>107100</v>
          </cell>
          <cell r="B480" t="str">
            <v>0312</v>
          </cell>
          <cell r="C480" t="str">
            <v>06080</v>
          </cell>
          <cell r="D480" t="str">
            <v>0ELECT</v>
          </cell>
          <cell r="E480" t="str">
            <v>312000</v>
          </cell>
          <cell r="F480" t="str">
            <v>0676</v>
          </cell>
          <cell r="G480" t="str">
            <v>11450</v>
          </cell>
          <cell r="H480" t="str">
            <v>A</v>
          </cell>
          <cell r="I480" t="str">
            <v>00000041</v>
          </cell>
          <cell r="J480">
            <v>65</v>
          </cell>
          <cell r="K480">
            <v>312</v>
          </cell>
          <cell r="L480">
            <v>6181</v>
          </cell>
          <cell r="M480">
            <v>398</v>
          </cell>
          <cell r="N480">
            <v>0</v>
          </cell>
          <cell r="O480">
            <v>1</v>
          </cell>
          <cell r="P480">
            <v>398.00099999999998</v>
          </cell>
          <cell r="Q480" t="str">
            <v>0676</v>
          </cell>
          <cell r="R480" t="str">
            <v>11450</v>
          </cell>
          <cell r="S480" t="str">
            <v>200212</v>
          </cell>
          <cell r="T480" t="str">
            <v>SA01</v>
          </cell>
          <cell r="U480">
            <v>63.25</v>
          </cell>
          <cell r="V480" t="str">
            <v>LDB</v>
          </cell>
          <cell r="W480">
            <v>0</v>
          </cell>
          <cell r="Y480">
            <v>0</v>
          </cell>
          <cell r="Z480">
            <v>1</v>
          </cell>
          <cell r="AA480" t="str">
            <v>MS#</v>
          </cell>
          <cell r="AB480" t="str">
            <v xml:space="preserve">   998014695</v>
          </cell>
          <cell r="AC480" t="str">
            <v>BCH</v>
          </cell>
          <cell r="AD480" t="str">
            <v>018721</v>
          </cell>
          <cell r="AE480" t="str">
            <v>TML</v>
          </cell>
          <cell r="AF480" t="str">
            <v>12017</v>
          </cell>
          <cell r="AG480" t="str">
            <v>SRL</v>
          </cell>
          <cell r="AH480" t="str">
            <v>0368</v>
          </cell>
          <cell r="AI480" t="str">
            <v>DLV</v>
          </cell>
          <cell r="AJ480" t="str">
            <v>000</v>
          </cell>
          <cell r="AK480" t="str">
            <v>REL</v>
          </cell>
          <cell r="AL480" t="str">
            <v>000</v>
          </cell>
          <cell r="AM480" t="str">
            <v>LN#</v>
          </cell>
          <cell r="AO480" t="str">
            <v>UOI</v>
          </cell>
          <cell r="AP480" t="str">
            <v>FT</v>
          </cell>
          <cell r="AU480" t="str">
            <v>0</v>
          </cell>
          <cell r="AW480" t="str">
            <v>000</v>
          </cell>
          <cell r="AX480" t="str">
            <v>00</v>
          </cell>
          <cell r="AY480" t="str">
            <v>0</v>
          </cell>
          <cell r="AZ480" t="str">
            <v>FPL Fibernet</v>
          </cell>
        </row>
        <row r="481">
          <cell r="A481" t="str">
            <v>107100</v>
          </cell>
          <cell r="B481" t="str">
            <v>0312</v>
          </cell>
          <cell r="C481" t="str">
            <v>06080</v>
          </cell>
          <cell r="D481" t="str">
            <v>0ELECT</v>
          </cell>
          <cell r="E481" t="str">
            <v>312000</v>
          </cell>
          <cell r="F481" t="str">
            <v>0676</v>
          </cell>
          <cell r="G481" t="str">
            <v>11450</v>
          </cell>
          <cell r="H481" t="str">
            <v>A</v>
          </cell>
          <cell r="I481" t="str">
            <v>00000041</v>
          </cell>
          <cell r="J481">
            <v>65</v>
          </cell>
          <cell r="K481">
            <v>312</v>
          </cell>
          <cell r="L481">
            <v>6181</v>
          </cell>
          <cell r="M481">
            <v>398</v>
          </cell>
          <cell r="N481">
            <v>0</v>
          </cell>
          <cell r="O481">
            <v>1</v>
          </cell>
          <cell r="P481">
            <v>398.00099999999998</v>
          </cell>
          <cell r="Q481" t="str">
            <v>0676</v>
          </cell>
          <cell r="R481" t="str">
            <v>11450</v>
          </cell>
          <cell r="S481" t="str">
            <v>200212</v>
          </cell>
          <cell r="T481" t="str">
            <v>SA01</v>
          </cell>
          <cell r="U481">
            <v>66</v>
          </cell>
          <cell r="V481" t="str">
            <v>LDB</v>
          </cell>
          <cell r="W481">
            <v>0</v>
          </cell>
          <cell r="Y481">
            <v>0</v>
          </cell>
          <cell r="Z481">
            <v>100</v>
          </cell>
          <cell r="AA481" t="str">
            <v>MS#</v>
          </cell>
          <cell r="AB481" t="str">
            <v xml:space="preserve">   998000144</v>
          </cell>
          <cell r="AC481" t="str">
            <v>BCH</v>
          </cell>
          <cell r="AD481" t="str">
            <v>018721</v>
          </cell>
          <cell r="AE481" t="str">
            <v>TML</v>
          </cell>
          <cell r="AF481" t="str">
            <v>12017</v>
          </cell>
          <cell r="AG481" t="str">
            <v>SRL</v>
          </cell>
          <cell r="AH481" t="str">
            <v>0368</v>
          </cell>
          <cell r="AI481" t="str">
            <v>DLV</v>
          </cell>
          <cell r="AJ481" t="str">
            <v>000</v>
          </cell>
          <cell r="AK481" t="str">
            <v>REL</v>
          </cell>
          <cell r="AL481" t="str">
            <v>000</v>
          </cell>
          <cell r="AM481" t="str">
            <v>LN#</v>
          </cell>
          <cell r="AO481" t="str">
            <v>UOI</v>
          </cell>
          <cell r="AP481" t="str">
            <v>FT</v>
          </cell>
          <cell r="AU481" t="str">
            <v>0</v>
          </cell>
          <cell r="AW481" t="str">
            <v>000</v>
          </cell>
          <cell r="AX481" t="str">
            <v>00</v>
          </cell>
          <cell r="AY481" t="str">
            <v>0</v>
          </cell>
          <cell r="AZ481" t="str">
            <v>FPL Fibernet</v>
          </cell>
        </row>
        <row r="482">
          <cell r="A482" t="str">
            <v>107100</v>
          </cell>
          <cell r="B482" t="str">
            <v>0312</v>
          </cell>
          <cell r="C482" t="str">
            <v>06080</v>
          </cell>
          <cell r="D482" t="str">
            <v>0ELECT</v>
          </cell>
          <cell r="E482" t="str">
            <v>312000</v>
          </cell>
          <cell r="F482" t="str">
            <v>0676</v>
          </cell>
          <cell r="G482" t="str">
            <v>11450</v>
          </cell>
          <cell r="H482" t="str">
            <v>A</v>
          </cell>
          <cell r="I482" t="str">
            <v>00000041</v>
          </cell>
          <cell r="J482">
            <v>65</v>
          </cell>
          <cell r="K482">
            <v>312</v>
          </cell>
          <cell r="L482">
            <v>6181</v>
          </cell>
          <cell r="M482">
            <v>398</v>
          </cell>
          <cell r="N482">
            <v>0</v>
          </cell>
          <cell r="O482">
            <v>1</v>
          </cell>
          <cell r="P482">
            <v>398.00099999999998</v>
          </cell>
          <cell r="Q482" t="str">
            <v>0676</v>
          </cell>
          <cell r="R482" t="str">
            <v>11450</v>
          </cell>
          <cell r="S482" t="str">
            <v>200212</v>
          </cell>
          <cell r="T482" t="str">
            <v>SA01</v>
          </cell>
          <cell r="U482">
            <v>71.69</v>
          </cell>
          <cell r="V482" t="str">
            <v>LDB</v>
          </cell>
          <cell r="W482">
            <v>0</v>
          </cell>
          <cell r="Y482">
            <v>0</v>
          </cell>
          <cell r="Z482">
            <v>4</v>
          </cell>
          <cell r="AA482" t="str">
            <v>MS#</v>
          </cell>
          <cell r="AB482" t="str">
            <v xml:space="preserve">   998000152</v>
          </cell>
          <cell r="AC482" t="str">
            <v>BCH</v>
          </cell>
          <cell r="AD482" t="str">
            <v>013388</v>
          </cell>
          <cell r="AE482" t="str">
            <v>TML</v>
          </cell>
          <cell r="AF482" t="str">
            <v>12016</v>
          </cell>
          <cell r="AG482" t="str">
            <v>SRL</v>
          </cell>
          <cell r="AH482" t="str">
            <v>0368</v>
          </cell>
          <cell r="AI482" t="str">
            <v>DLV</v>
          </cell>
          <cell r="AJ482" t="str">
            <v>000</v>
          </cell>
          <cell r="AK482" t="str">
            <v>REL</v>
          </cell>
          <cell r="AL482" t="str">
            <v>000</v>
          </cell>
          <cell r="AM482" t="str">
            <v>LN#</v>
          </cell>
          <cell r="AO482" t="str">
            <v>UOI</v>
          </cell>
          <cell r="AP482" t="str">
            <v>EA</v>
          </cell>
          <cell r="AU482" t="str">
            <v>0</v>
          </cell>
          <cell r="AW482" t="str">
            <v>000</v>
          </cell>
          <cell r="AX482" t="str">
            <v>00</v>
          </cell>
          <cell r="AY482" t="str">
            <v>0</v>
          </cell>
          <cell r="AZ482" t="str">
            <v>FPL Fibernet</v>
          </cell>
        </row>
        <row r="483">
          <cell r="A483" t="str">
            <v>107100</v>
          </cell>
          <cell r="B483" t="str">
            <v>0312</v>
          </cell>
          <cell r="C483" t="str">
            <v>06080</v>
          </cell>
          <cell r="D483" t="str">
            <v>0ELECT</v>
          </cell>
          <cell r="E483" t="str">
            <v>312000</v>
          </cell>
          <cell r="F483" t="str">
            <v>0676</v>
          </cell>
          <cell r="G483" t="str">
            <v>11450</v>
          </cell>
          <cell r="H483" t="str">
            <v>A</v>
          </cell>
          <cell r="I483" t="str">
            <v>00000041</v>
          </cell>
          <cell r="J483">
            <v>65</v>
          </cell>
          <cell r="K483">
            <v>312</v>
          </cell>
          <cell r="L483">
            <v>6181</v>
          </cell>
          <cell r="M483">
            <v>398</v>
          </cell>
          <cell r="N483">
            <v>0</v>
          </cell>
          <cell r="O483">
            <v>1</v>
          </cell>
          <cell r="P483">
            <v>398.00099999999998</v>
          </cell>
          <cell r="Q483" t="str">
            <v>0676</v>
          </cell>
          <cell r="R483" t="str">
            <v>11450</v>
          </cell>
          <cell r="S483" t="str">
            <v>200212</v>
          </cell>
          <cell r="T483" t="str">
            <v>SA01</v>
          </cell>
          <cell r="U483">
            <v>80.52</v>
          </cell>
          <cell r="V483" t="str">
            <v>LDB</v>
          </cell>
          <cell r="W483">
            <v>0</v>
          </cell>
          <cell r="Y483">
            <v>0</v>
          </cell>
          <cell r="Z483">
            <v>9</v>
          </cell>
          <cell r="AA483" t="str">
            <v>MS#</v>
          </cell>
          <cell r="AB483" t="str">
            <v xml:space="preserve">   998000497</v>
          </cell>
          <cell r="AC483" t="str">
            <v>BCH</v>
          </cell>
          <cell r="AD483" t="str">
            <v>012355</v>
          </cell>
          <cell r="AE483" t="str">
            <v>TML</v>
          </cell>
          <cell r="AF483" t="str">
            <v>12026</v>
          </cell>
          <cell r="AG483" t="str">
            <v>SRL</v>
          </cell>
          <cell r="AH483" t="str">
            <v>0368</v>
          </cell>
          <cell r="AI483" t="str">
            <v>DLV</v>
          </cell>
          <cell r="AJ483" t="str">
            <v>000</v>
          </cell>
          <cell r="AK483" t="str">
            <v>REL</v>
          </cell>
          <cell r="AL483" t="str">
            <v>000</v>
          </cell>
          <cell r="AM483" t="str">
            <v>LN#</v>
          </cell>
          <cell r="AO483" t="str">
            <v>UOI</v>
          </cell>
          <cell r="AP483" t="str">
            <v>EA</v>
          </cell>
          <cell r="AU483" t="str">
            <v>0</v>
          </cell>
          <cell r="AW483" t="str">
            <v>000</v>
          </cell>
          <cell r="AX483" t="str">
            <v>00</v>
          </cell>
          <cell r="AY483" t="str">
            <v>0</v>
          </cell>
          <cell r="AZ483" t="str">
            <v>FPL Fibernet</v>
          </cell>
        </row>
        <row r="484">
          <cell r="A484" t="str">
            <v>107100</v>
          </cell>
          <cell r="B484" t="str">
            <v>0312</v>
          </cell>
          <cell r="C484" t="str">
            <v>06080</v>
          </cell>
          <cell r="D484" t="str">
            <v>0ELECT</v>
          </cell>
          <cell r="E484" t="str">
            <v>312000</v>
          </cell>
          <cell r="F484" t="str">
            <v>0676</v>
          </cell>
          <cell r="G484" t="str">
            <v>11450</v>
          </cell>
          <cell r="H484" t="str">
            <v>A</v>
          </cell>
          <cell r="I484" t="str">
            <v>00000041</v>
          </cell>
          <cell r="J484">
            <v>65</v>
          </cell>
          <cell r="K484">
            <v>312</v>
          </cell>
          <cell r="L484">
            <v>6181</v>
          </cell>
          <cell r="M484">
            <v>398</v>
          </cell>
          <cell r="N484">
            <v>0</v>
          </cell>
          <cell r="O484">
            <v>1</v>
          </cell>
          <cell r="P484">
            <v>398.00099999999998</v>
          </cell>
          <cell r="Q484" t="str">
            <v>0676</v>
          </cell>
          <cell r="R484" t="str">
            <v>11450</v>
          </cell>
          <cell r="S484" t="str">
            <v>200212</v>
          </cell>
          <cell r="T484" t="str">
            <v>SA01</v>
          </cell>
          <cell r="U484">
            <v>85.5</v>
          </cell>
          <cell r="V484" t="str">
            <v>LDB</v>
          </cell>
          <cell r="W484">
            <v>0</v>
          </cell>
          <cell r="Y484">
            <v>0</v>
          </cell>
          <cell r="Z484">
            <v>75</v>
          </cell>
          <cell r="AA484" t="str">
            <v>MS#</v>
          </cell>
          <cell r="AB484" t="str">
            <v xml:space="preserve">   998014677</v>
          </cell>
          <cell r="AC484" t="str">
            <v>BCH</v>
          </cell>
          <cell r="AD484" t="str">
            <v>018721</v>
          </cell>
          <cell r="AE484" t="str">
            <v>TML</v>
          </cell>
          <cell r="AF484" t="str">
            <v>12017</v>
          </cell>
          <cell r="AG484" t="str">
            <v>SRL</v>
          </cell>
          <cell r="AH484" t="str">
            <v>0368</v>
          </cell>
          <cell r="AI484" t="str">
            <v>DLV</v>
          </cell>
          <cell r="AJ484" t="str">
            <v>000</v>
          </cell>
          <cell r="AK484" t="str">
            <v>REL</v>
          </cell>
          <cell r="AL484" t="str">
            <v>000</v>
          </cell>
          <cell r="AM484" t="str">
            <v>LN#</v>
          </cell>
          <cell r="AO484" t="str">
            <v>UOI</v>
          </cell>
          <cell r="AP484" t="str">
            <v>FT</v>
          </cell>
          <cell r="AU484" t="str">
            <v>0</v>
          </cell>
          <cell r="AW484" t="str">
            <v>000</v>
          </cell>
          <cell r="AX484" t="str">
            <v>00</v>
          </cell>
          <cell r="AY484" t="str">
            <v>0</v>
          </cell>
          <cell r="AZ484" t="str">
            <v>FPL Fibernet</v>
          </cell>
        </row>
        <row r="485">
          <cell r="A485" t="str">
            <v>107100</v>
          </cell>
          <cell r="B485" t="str">
            <v>0312</v>
          </cell>
          <cell r="C485" t="str">
            <v>06080</v>
          </cell>
          <cell r="D485" t="str">
            <v>0ELECT</v>
          </cell>
          <cell r="E485" t="str">
            <v>312000</v>
          </cell>
          <cell r="F485" t="str">
            <v>0676</v>
          </cell>
          <cell r="G485" t="str">
            <v>11450</v>
          </cell>
          <cell r="H485" t="str">
            <v>A</v>
          </cell>
          <cell r="I485" t="str">
            <v>00000041</v>
          </cell>
          <cell r="J485">
            <v>65</v>
          </cell>
          <cell r="K485">
            <v>312</v>
          </cell>
          <cell r="L485">
            <v>6181</v>
          </cell>
          <cell r="M485">
            <v>398</v>
          </cell>
          <cell r="N485">
            <v>0</v>
          </cell>
          <cell r="O485">
            <v>1</v>
          </cell>
          <cell r="P485">
            <v>398.00099999999998</v>
          </cell>
          <cell r="Q485" t="str">
            <v>0676</v>
          </cell>
          <cell r="R485" t="str">
            <v>11450</v>
          </cell>
          <cell r="S485" t="str">
            <v>200212</v>
          </cell>
          <cell r="T485" t="str">
            <v>SA01</v>
          </cell>
          <cell r="U485">
            <v>98.05</v>
          </cell>
          <cell r="V485" t="str">
            <v>LDB</v>
          </cell>
          <cell r="W485">
            <v>0</v>
          </cell>
          <cell r="Y485">
            <v>0</v>
          </cell>
          <cell r="Z485">
            <v>50</v>
          </cell>
          <cell r="AA485" t="str">
            <v>MS#</v>
          </cell>
          <cell r="AB485" t="str">
            <v xml:space="preserve">   998000502</v>
          </cell>
          <cell r="AC485" t="str">
            <v>BCH</v>
          </cell>
          <cell r="AD485" t="str">
            <v>012356</v>
          </cell>
          <cell r="AE485" t="str">
            <v>TML</v>
          </cell>
          <cell r="AF485" t="str">
            <v>12026</v>
          </cell>
          <cell r="AG485" t="str">
            <v>SRL</v>
          </cell>
          <cell r="AH485" t="str">
            <v>0368</v>
          </cell>
          <cell r="AI485" t="str">
            <v>DLV</v>
          </cell>
          <cell r="AJ485" t="str">
            <v>000</v>
          </cell>
          <cell r="AK485" t="str">
            <v>REL</v>
          </cell>
          <cell r="AL485" t="str">
            <v>000</v>
          </cell>
          <cell r="AM485" t="str">
            <v>LN#</v>
          </cell>
          <cell r="AO485" t="str">
            <v>UOI</v>
          </cell>
          <cell r="AP485" t="str">
            <v>EA</v>
          </cell>
          <cell r="AU485" t="str">
            <v>0</v>
          </cell>
          <cell r="AW485" t="str">
            <v>000</v>
          </cell>
          <cell r="AX485" t="str">
            <v>00</v>
          </cell>
          <cell r="AY485" t="str">
            <v>0</v>
          </cell>
          <cell r="AZ485" t="str">
            <v>FPL Fibernet</v>
          </cell>
        </row>
        <row r="486">
          <cell r="A486" t="str">
            <v>107100</v>
          </cell>
          <cell r="B486" t="str">
            <v>0312</v>
          </cell>
          <cell r="C486" t="str">
            <v>06080</v>
          </cell>
          <cell r="D486" t="str">
            <v>0ELECT</v>
          </cell>
          <cell r="E486" t="str">
            <v>312000</v>
          </cell>
          <cell r="F486" t="str">
            <v>0676</v>
          </cell>
          <cell r="G486" t="str">
            <v>11450</v>
          </cell>
          <cell r="H486" t="str">
            <v>A</v>
          </cell>
          <cell r="I486" t="str">
            <v>00000041</v>
          </cell>
          <cell r="J486">
            <v>65</v>
          </cell>
          <cell r="K486">
            <v>312</v>
          </cell>
          <cell r="L486">
            <v>6181</v>
          </cell>
          <cell r="M486">
            <v>398</v>
          </cell>
          <cell r="N486">
            <v>0</v>
          </cell>
          <cell r="O486">
            <v>1</v>
          </cell>
          <cell r="P486">
            <v>398.00099999999998</v>
          </cell>
          <cell r="Q486" t="str">
            <v>0676</v>
          </cell>
          <cell r="R486" t="str">
            <v>11450</v>
          </cell>
          <cell r="S486" t="str">
            <v>200212</v>
          </cell>
          <cell r="T486" t="str">
            <v>SA01</v>
          </cell>
          <cell r="U486">
            <v>98.05</v>
          </cell>
          <cell r="V486" t="str">
            <v>LDB</v>
          </cell>
          <cell r="W486">
            <v>0</v>
          </cell>
          <cell r="Y486">
            <v>0</v>
          </cell>
          <cell r="Z486">
            <v>50</v>
          </cell>
          <cell r="AA486" t="str">
            <v>MS#</v>
          </cell>
          <cell r="AB486" t="str">
            <v xml:space="preserve">   998000502</v>
          </cell>
          <cell r="AC486" t="str">
            <v>BCH</v>
          </cell>
          <cell r="AD486" t="str">
            <v>018725</v>
          </cell>
          <cell r="AE486" t="str">
            <v>TML</v>
          </cell>
          <cell r="AF486" t="str">
            <v>12017</v>
          </cell>
          <cell r="AG486" t="str">
            <v>SRL</v>
          </cell>
          <cell r="AH486" t="str">
            <v>0368</v>
          </cell>
          <cell r="AI486" t="str">
            <v>DLV</v>
          </cell>
          <cell r="AJ486" t="str">
            <v>000</v>
          </cell>
          <cell r="AK486" t="str">
            <v>REL</v>
          </cell>
          <cell r="AL486" t="str">
            <v>000</v>
          </cell>
          <cell r="AM486" t="str">
            <v>LN#</v>
          </cell>
          <cell r="AO486" t="str">
            <v>UOI</v>
          </cell>
          <cell r="AP486" t="str">
            <v>EA</v>
          </cell>
          <cell r="AU486" t="str">
            <v>0</v>
          </cell>
          <cell r="AW486" t="str">
            <v>000</v>
          </cell>
          <cell r="AX486" t="str">
            <v>00</v>
          </cell>
          <cell r="AY486" t="str">
            <v>0</v>
          </cell>
          <cell r="AZ486" t="str">
            <v>FPL Fibernet</v>
          </cell>
        </row>
        <row r="487">
          <cell r="A487" t="str">
            <v>107100</v>
          </cell>
          <cell r="B487" t="str">
            <v>0312</v>
          </cell>
          <cell r="C487" t="str">
            <v>06080</v>
          </cell>
          <cell r="D487" t="str">
            <v>0ELECT</v>
          </cell>
          <cell r="E487" t="str">
            <v>312000</v>
          </cell>
          <cell r="F487" t="str">
            <v>0676</v>
          </cell>
          <cell r="G487" t="str">
            <v>11450</v>
          </cell>
          <cell r="H487" t="str">
            <v>A</v>
          </cell>
          <cell r="I487" t="str">
            <v>00000041</v>
          </cell>
          <cell r="J487">
            <v>65</v>
          </cell>
          <cell r="K487">
            <v>312</v>
          </cell>
          <cell r="L487">
            <v>6181</v>
          </cell>
          <cell r="M487">
            <v>398</v>
          </cell>
          <cell r="N487">
            <v>0</v>
          </cell>
          <cell r="O487">
            <v>1</v>
          </cell>
          <cell r="P487">
            <v>398.00099999999998</v>
          </cell>
          <cell r="Q487" t="str">
            <v>0676</v>
          </cell>
          <cell r="R487" t="str">
            <v>11450</v>
          </cell>
          <cell r="S487" t="str">
            <v>200212</v>
          </cell>
          <cell r="T487" t="str">
            <v>SA01</v>
          </cell>
          <cell r="U487">
            <v>121.11</v>
          </cell>
          <cell r="V487" t="str">
            <v>LDB</v>
          </cell>
          <cell r="W487">
            <v>0</v>
          </cell>
          <cell r="Y487">
            <v>0</v>
          </cell>
          <cell r="Z487">
            <v>1</v>
          </cell>
          <cell r="AA487" t="str">
            <v>MS#</v>
          </cell>
          <cell r="AB487" t="str">
            <v xml:space="preserve">   998000519</v>
          </cell>
          <cell r="AC487" t="str">
            <v>BCH</v>
          </cell>
          <cell r="AD487" t="str">
            <v>018721</v>
          </cell>
          <cell r="AE487" t="str">
            <v>TML</v>
          </cell>
          <cell r="AF487" t="str">
            <v>12017</v>
          </cell>
          <cell r="AG487" t="str">
            <v>SRL</v>
          </cell>
          <cell r="AH487" t="str">
            <v>0368</v>
          </cell>
          <cell r="AI487" t="str">
            <v>DLV</v>
          </cell>
          <cell r="AJ487" t="str">
            <v>000</v>
          </cell>
          <cell r="AK487" t="str">
            <v>REL</v>
          </cell>
          <cell r="AL487" t="str">
            <v>000</v>
          </cell>
          <cell r="AM487" t="str">
            <v>LN#</v>
          </cell>
          <cell r="AO487" t="str">
            <v>UOI</v>
          </cell>
          <cell r="AP487" t="str">
            <v>EA</v>
          </cell>
          <cell r="AU487" t="str">
            <v>0</v>
          </cell>
          <cell r="AW487" t="str">
            <v>000</v>
          </cell>
          <cell r="AX487" t="str">
            <v>00</v>
          </cell>
          <cell r="AY487" t="str">
            <v>0</v>
          </cell>
          <cell r="AZ487" t="str">
            <v>FPL Fibernet</v>
          </cell>
        </row>
        <row r="488">
          <cell r="A488" t="str">
            <v>107100</v>
          </cell>
          <cell r="B488" t="str">
            <v>0312</v>
          </cell>
          <cell r="C488" t="str">
            <v>06080</v>
          </cell>
          <cell r="D488" t="str">
            <v>0ELECT</v>
          </cell>
          <cell r="E488" t="str">
            <v>312000</v>
          </cell>
          <cell r="F488" t="str">
            <v>0676</v>
          </cell>
          <cell r="G488" t="str">
            <v>11450</v>
          </cell>
          <cell r="H488" t="str">
            <v>A</v>
          </cell>
          <cell r="I488" t="str">
            <v>00000041</v>
          </cell>
          <cell r="J488">
            <v>65</v>
          </cell>
          <cell r="K488">
            <v>312</v>
          </cell>
          <cell r="L488">
            <v>6181</v>
          </cell>
          <cell r="M488">
            <v>398</v>
          </cell>
          <cell r="N488">
            <v>0</v>
          </cell>
          <cell r="O488">
            <v>1</v>
          </cell>
          <cell r="P488">
            <v>398.00099999999998</v>
          </cell>
          <cell r="Q488" t="str">
            <v>0676</v>
          </cell>
          <cell r="R488" t="str">
            <v>11450</v>
          </cell>
          <cell r="S488" t="str">
            <v>200212</v>
          </cell>
          <cell r="T488" t="str">
            <v>SA01</v>
          </cell>
          <cell r="U488">
            <v>125.4</v>
          </cell>
          <cell r="V488" t="str">
            <v>LDB</v>
          </cell>
          <cell r="W488">
            <v>0</v>
          </cell>
          <cell r="Y488">
            <v>0</v>
          </cell>
          <cell r="Z488">
            <v>4</v>
          </cell>
          <cell r="AA488" t="str">
            <v>MS#</v>
          </cell>
          <cell r="AB488" t="str">
            <v xml:space="preserve">   998014145</v>
          </cell>
          <cell r="AC488" t="str">
            <v>BCH</v>
          </cell>
          <cell r="AD488" t="str">
            <v>018722</v>
          </cell>
          <cell r="AE488" t="str">
            <v>TML</v>
          </cell>
          <cell r="AF488" t="str">
            <v>12017</v>
          </cell>
          <cell r="AG488" t="str">
            <v>SRL</v>
          </cell>
          <cell r="AH488" t="str">
            <v>0350</v>
          </cell>
          <cell r="AI488" t="str">
            <v>DLV</v>
          </cell>
          <cell r="AJ488" t="str">
            <v>000</v>
          </cell>
          <cell r="AK488" t="str">
            <v>REL</v>
          </cell>
          <cell r="AL488" t="str">
            <v>000</v>
          </cell>
          <cell r="AM488" t="str">
            <v>LN#</v>
          </cell>
          <cell r="AO488" t="str">
            <v>UOI</v>
          </cell>
          <cell r="AP488" t="str">
            <v>EA</v>
          </cell>
          <cell r="AU488" t="str">
            <v>0</v>
          </cell>
          <cell r="AW488" t="str">
            <v>000</v>
          </cell>
          <cell r="AX488" t="str">
            <v>00</v>
          </cell>
          <cell r="AY488" t="str">
            <v>0</v>
          </cell>
          <cell r="AZ488" t="str">
            <v>FPL Fibernet</v>
          </cell>
        </row>
        <row r="489">
          <cell r="A489" t="str">
            <v>107100</v>
          </cell>
          <cell r="B489" t="str">
            <v>0312</v>
          </cell>
          <cell r="C489" t="str">
            <v>06080</v>
          </cell>
          <cell r="D489" t="str">
            <v>0ELECT</v>
          </cell>
          <cell r="E489" t="str">
            <v>312000</v>
          </cell>
          <cell r="F489" t="str">
            <v>0676</v>
          </cell>
          <cell r="G489" t="str">
            <v>11450</v>
          </cell>
          <cell r="H489" t="str">
            <v>A</v>
          </cell>
          <cell r="I489" t="str">
            <v>00000041</v>
          </cell>
          <cell r="J489">
            <v>65</v>
          </cell>
          <cell r="K489">
            <v>312</v>
          </cell>
          <cell r="L489">
            <v>6181</v>
          </cell>
          <cell r="M489">
            <v>398</v>
          </cell>
          <cell r="N489">
            <v>0</v>
          </cell>
          <cell r="O489">
            <v>1</v>
          </cell>
          <cell r="P489">
            <v>398.00099999999998</v>
          </cell>
          <cell r="Q489" t="str">
            <v>0676</v>
          </cell>
          <cell r="R489" t="str">
            <v>11450</v>
          </cell>
          <cell r="S489" t="str">
            <v>200212</v>
          </cell>
          <cell r="T489" t="str">
            <v>SA01</v>
          </cell>
          <cell r="U489">
            <v>125.4</v>
          </cell>
          <cell r="V489" t="str">
            <v>LDB</v>
          </cell>
          <cell r="W489">
            <v>0</v>
          </cell>
          <cell r="Y489">
            <v>0</v>
          </cell>
          <cell r="Z489">
            <v>4</v>
          </cell>
          <cell r="AA489" t="str">
            <v>MS#</v>
          </cell>
          <cell r="AB489" t="str">
            <v xml:space="preserve">   998014145</v>
          </cell>
          <cell r="AC489" t="str">
            <v>BCH</v>
          </cell>
          <cell r="AD489" t="str">
            <v>018726</v>
          </cell>
          <cell r="AE489" t="str">
            <v>TML</v>
          </cell>
          <cell r="AF489" t="str">
            <v>12017</v>
          </cell>
          <cell r="AG489" t="str">
            <v>SRL</v>
          </cell>
          <cell r="AH489" t="str">
            <v>0350</v>
          </cell>
          <cell r="AI489" t="str">
            <v>DLV</v>
          </cell>
          <cell r="AJ489" t="str">
            <v>000</v>
          </cell>
          <cell r="AK489" t="str">
            <v>REL</v>
          </cell>
          <cell r="AL489" t="str">
            <v>000</v>
          </cell>
          <cell r="AM489" t="str">
            <v>LN#</v>
          </cell>
          <cell r="AO489" t="str">
            <v>UOI</v>
          </cell>
          <cell r="AP489" t="str">
            <v>EA</v>
          </cell>
          <cell r="AU489" t="str">
            <v>0</v>
          </cell>
          <cell r="AW489" t="str">
            <v>000</v>
          </cell>
          <cell r="AX489" t="str">
            <v>00</v>
          </cell>
          <cell r="AY489" t="str">
            <v>0</v>
          </cell>
          <cell r="AZ489" t="str">
            <v>FPL Fibernet</v>
          </cell>
        </row>
        <row r="490">
          <cell r="A490" t="str">
            <v>107100</v>
          </cell>
          <cell r="B490" t="str">
            <v>0312</v>
          </cell>
          <cell r="C490" t="str">
            <v>06080</v>
          </cell>
          <cell r="D490" t="str">
            <v>0ELECT</v>
          </cell>
          <cell r="E490" t="str">
            <v>312000</v>
          </cell>
          <cell r="F490" t="str">
            <v>0676</v>
          </cell>
          <cell r="G490" t="str">
            <v>11450</v>
          </cell>
          <cell r="H490" t="str">
            <v>A</v>
          </cell>
          <cell r="I490" t="str">
            <v>00000041</v>
          </cell>
          <cell r="J490">
            <v>65</v>
          </cell>
          <cell r="K490">
            <v>312</v>
          </cell>
          <cell r="L490">
            <v>6181</v>
          </cell>
          <cell r="M490">
            <v>398</v>
          </cell>
          <cell r="N490">
            <v>0</v>
          </cell>
          <cell r="O490">
            <v>1</v>
          </cell>
          <cell r="P490">
            <v>398.00099999999998</v>
          </cell>
          <cell r="Q490" t="str">
            <v>0676</v>
          </cell>
          <cell r="R490" t="str">
            <v>11450</v>
          </cell>
          <cell r="S490" t="str">
            <v>200212</v>
          </cell>
          <cell r="T490" t="str">
            <v>SA01</v>
          </cell>
          <cell r="U490">
            <v>139.4</v>
          </cell>
          <cell r="V490" t="str">
            <v>LDB</v>
          </cell>
          <cell r="W490">
            <v>0</v>
          </cell>
          <cell r="Y490">
            <v>0</v>
          </cell>
          <cell r="Z490">
            <v>2</v>
          </cell>
          <cell r="AA490" t="str">
            <v>MS#</v>
          </cell>
          <cell r="AB490" t="str">
            <v xml:space="preserve">   998000154</v>
          </cell>
          <cell r="AC490" t="str">
            <v>BCH</v>
          </cell>
          <cell r="AD490" t="str">
            <v>013388</v>
          </cell>
          <cell r="AE490" t="str">
            <v>TML</v>
          </cell>
          <cell r="AF490" t="str">
            <v>12016</v>
          </cell>
          <cell r="AG490" t="str">
            <v>SRL</v>
          </cell>
          <cell r="AH490" t="str">
            <v>0368</v>
          </cell>
          <cell r="AI490" t="str">
            <v>DLV</v>
          </cell>
          <cell r="AJ490" t="str">
            <v>000</v>
          </cell>
          <cell r="AK490" t="str">
            <v>REL</v>
          </cell>
          <cell r="AL490" t="str">
            <v>000</v>
          </cell>
          <cell r="AM490" t="str">
            <v>LN#</v>
          </cell>
          <cell r="AO490" t="str">
            <v>UOI</v>
          </cell>
          <cell r="AP490" t="str">
            <v>EA</v>
          </cell>
          <cell r="AU490" t="str">
            <v>0</v>
          </cell>
          <cell r="AW490" t="str">
            <v>000</v>
          </cell>
          <cell r="AX490" t="str">
            <v>00</v>
          </cell>
          <cell r="AY490" t="str">
            <v>0</v>
          </cell>
          <cell r="AZ490" t="str">
            <v>FPL Fibernet</v>
          </cell>
        </row>
        <row r="491">
          <cell r="A491" t="str">
            <v>107100</v>
          </cell>
          <cell r="B491" t="str">
            <v>0312</v>
          </cell>
          <cell r="C491" t="str">
            <v>06080</v>
          </cell>
          <cell r="D491" t="str">
            <v>0ELECT</v>
          </cell>
          <cell r="E491" t="str">
            <v>312000</v>
          </cell>
          <cell r="F491" t="str">
            <v>0676</v>
          </cell>
          <cell r="G491" t="str">
            <v>11450</v>
          </cell>
          <cell r="H491" t="str">
            <v>A</v>
          </cell>
          <cell r="I491" t="str">
            <v>00000041</v>
          </cell>
          <cell r="J491">
            <v>65</v>
          </cell>
          <cell r="K491">
            <v>312</v>
          </cell>
          <cell r="L491">
            <v>6181</v>
          </cell>
          <cell r="M491">
            <v>398</v>
          </cell>
          <cell r="N491">
            <v>0</v>
          </cell>
          <cell r="O491">
            <v>1</v>
          </cell>
          <cell r="P491">
            <v>398.00099999999998</v>
          </cell>
          <cell r="Q491" t="str">
            <v>0676</v>
          </cell>
          <cell r="R491" t="str">
            <v>11450</v>
          </cell>
          <cell r="S491" t="str">
            <v>200212</v>
          </cell>
          <cell r="T491" t="str">
            <v>SA01</v>
          </cell>
          <cell r="U491">
            <v>143</v>
          </cell>
          <cell r="V491" t="str">
            <v>LDB</v>
          </cell>
          <cell r="W491">
            <v>0</v>
          </cell>
          <cell r="Y491">
            <v>0</v>
          </cell>
          <cell r="Z491">
            <v>4</v>
          </cell>
          <cell r="AA491" t="str">
            <v>MS#</v>
          </cell>
          <cell r="AB491" t="str">
            <v xml:space="preserve">   998014654</v>
          </cell>
          <cell r="AC491" t="str">
            <v>BCH</v>
          </cell>
          <cell r="AD491" t="str">
            <v>018721</v>
          </cell>
          <cell r="AE491" t="str">
            <v>TML</v>
          </cell>
          <cell r="AF491" t="str">
            <v>12017</v>
          </cell>
          <cell r="AG491" t="str">
            <v>SRL</v>
          </cell>
          <cell r="AH491" t="str">
            <v>0368</v>
          </cell>
          <cell r="AI491" t="str">
            <v>DLV</v>
          </cell>
          <cell r="AJ491" t="str">
            <v>000</v>
          </cell>
          <cell r="AK491" t="str">
            <v>REL</v>
          </cell>
          <cell r="AL491" t="str">
            <v>000</v>
          </cell>
          <cell r="AM491" t="str">
            <v>LN#</v>
          </cell>
          <cell r="AO491" t="str">
            <v>UOI</v>
          </cell>
          <cell r="AP491" t="str">
            <v>EA</v>
          </cell>
          <cell r="AU491" t="str">
            <v>0</v>
          </cell>
          <cell r="AW491" t="str">
            <v>000</v>
          </cell>
          <cell r="AX491" t="str">
            <v>00</v>
          </cell>
          <cell r="AY491" t="str">
            <v>0</v>
          </cell>
          <cell r="AZ491" t="str">
            <v>FPL Fibernet</v>
          </cell>
        </row>
        <row r="492">
          <cell r="A492" t="str">
            <v>107100</v>
          </cell>
          <cell r="B492" t="str">
            <v>0312</v>
          </cell>
          <cell r="C492" t="str">
            <v>06080</v>
          </cell>
          <cell r="D492" t="str">
            <v>0ELECT</v>
          </cell>
          <cell r="E492" t="str">
            <v>312000</v>
          </cell>
          <cell r="F492" t="str">
            <v>0676</v>
          </cell>
          <cell r="G492" t="str">
            <v>11450</v>
          </cell>
          <cell r="H492" t="str">
            <v>A</v>
          </cell>
          <cell r="I492" t="str">
            <v>00000041</v>
          </cell>
          <cell r="J492">
            <v>65</v>
          </cell>
          <cell r="K492">
            <v>312</v>
          </cell>
          <cell r="L492">
            <v>6181</v>
          </cell>
          <cell r="M492">
            <v>398</v>
          </cell>
          <cell r="N492">
            <v>0</v>
          </cell>
          <cell r="O492">
            <v>1</v>
          </cell>
          <cell r="P492">
            <v>398.00099999999998</v>
          </cell>
          <cell r="Q492" t="str">
            <v>0676</v>
          </cell>
          <cell r="R492" t="str">
            <v>11450</v>
          </cell>
          <cell r="S492" t="str">
            <v>200212</v>
          </cell>
          <cell r="T492" t="str">
            <v>SA01</v>
          </cell>
          <cell r="U492">
            <v>143</v>
          </cell>
          <cell r="V492" t="str">
            <v>LDB</v>
          </cell>
          <cell r="W492">
            <v>0</v>
          </cell>
          <cell r="Y492">
            <v>0</v>
          </cell>
          <cell r="Z492">
            <v>4</v>
          </cell>
          <cell r="AA492" t="str">
            <v>MS#</v>
          </cell>
          <cell r="AB492" t="str">
            <v xml:space="preserve">   998014654</v>
          </cell>
          <cell r="AC492" t="str">
            <v>BCH</v>
          </cell>
          <cell r="AD492" t="str">
            <v>018725</v>
          </cell>
          <cell r="AE492" t="str">
            <v>TML</v>
          </cell>
          <cell r="AF492" t="str">
            <v>12017</v>
          </cell>
          <cell r="AG492" t="str">
            <v>SRL</v>
          </cell>
          <cell r="AH492" t="str">
            <v>0368</v>
          </cell>
          <cell r="AI492" t="str">
            <v>DLV</v>
          </cell>
          <cell r="AJ492" t="str">
            <v>000</v>
          </cell>
          <cell r="AK492" t="str">
            <v>REL</v>
          </cell>
          <cell r="AL492" t="str">
            <v>000</v>
          </cell>
          <cell r="AM492" t="str">
            <v>LN#</v>
          </cell>
          <cell r="AO492" t="str">
            <v>UOI</v>
          </cell>
          <cell r="AP492" t="str">
            <v>EA</v>
          </cell>
          <cell r="AU492" t="str">
            <v>0</v>
          </cell>
          <cell r="AW492" t="str">
            <v>000</v>
          </cell>
          <cell r="AX492" t="str">
            <v>00</v>
          </cell>
          <cell r="AY492" t="str">
            <v>0</v>
          </cell>
          <cell r="AZ492" t="str">
            <v>FPL Fibernet</v>
          </cell>
        </row>
        <row r="493">
          <cell r="A493" t="str">
            <v>107100</v>
          </cell>
          <cell r="B493" t="str">
            <v>0312</v>
          </cell>
          <cell r="C493" t="str">
            <v>06080</v>
          </cell>
          <cell r="D493" t="str">
            <v>0ELECT</v>
          </cell>
          <cell r="E493" t="str">
            <v>312000</v>
          </cell>
          <cell r="F493" t="str">
            <v>0676</v>
          </cell>
          <cell r="G493" t="str">
            <v>11450</v>
          </cell>
          <cell r="H493" t="str">
            <v>A</v>
          </cell>
          <cell r="I493" t="str">
            <v>00000041</v>
          </cell>
          <cell r="J493">
            <v>65</v>
          </cell>
          <cell r="K493">
            <v>312</v>
          </cell>
          <cell r="L493">
            <v>6181</v>
          </cell>
          <cell r="M493">
            <v>398</v>
          </cell>
          <cell r="N493">
            <v>0</v>
          </cell>
          <cell r="O493">
            <v>1</v>
          </cell>
          <cell r="P493">
            <v>398.00099999999998</v>
          </cell>
          <cell r="Q493" t="str">
            <v>0676</v>
          </cell>
          <cell r="R493" t="str">
            <v>11450</v>
          </cell>
          <cell r="S493" t="str">
            <v>200212</v>
          </cell>
          <cell r="T493" t="str">
            <v>SA01</v>
          </cell>
          <cell r="U493">
            <v>146.07</v>
          </cell>
          <cell r="V493" t="str">
            <v>LDB</v>
          </cell>
          <cell r="W493">
            <v>0</v>
          </cell>
          <cell r="Y493">
            <v>0</v>
          </cell>
          <cell r="Z493">
            <v>2</v>
          </cell>
          <cell r="AA493" t="str">
            <v>MS#</v>
          </cell>
          <cell r="AB493" t="str">
            <v xml:space="preserve">   998000172</v>
          </cell>
          <cell r="AC493" t="str">
            <v>BCH</v>
          </cell>
          <cell r="AD493" t="str">
            <v>013388</v>
          </cell>
          <cell r="AE493" t="str">
            <v>TML</v>
          </cell>
          <cell r="AF493" t="str">
            <v>12016</v>
          </cell>
          <cell r="AG493" t="str">
            <v>SRL</v>
          </cell>
          <cell r="AH493" t="str">
            <v>0368</v>
          </cell>
          <cell r="AI493" t="str">
            <v>DLV</v>
          </cell>
          <cell r="AJ493" t="str">
            <v>000</v>
          </cell>
          <cell r="AK493" t="str">
            <v>REL</v>
          </cell>
          <cell r="AL493" t="str">
            <v>000</v>
          </cell>
          <cell r="AM493" t="str">
            <v>LN#</v>
          </cell>
          <cell r="AO493" t="str">
            <v>UOI</v>
          </cell>
          <cell r="AP493" t="str">
            <v>EA</v>
          </cell>
          <cell r="AU493" t="str">
            <v>0</v>
          </cell>
          <cell r="AW493" t="str">
            <v>000</v>
          </cell>
          <cell r="AX493" t="str">
            <v>00</v>
          </cell>
          <cell r="AY493" t="str">
            <v>0</v>
          </cell>
          <cell r="AZ493" t="str">
            <v>FPL Fibernet</v>
          </cell>
        </row>
        <row r="494">
          <cell r="A494" t="str">
            <v>107100</v>
          </cell>
          <cell r="B494" t="str">
            <v>0312</v>
          </cell>
          <cell r="C494" t="str">
            <v>06080</v>
          </cell>
          <cell r="D494" t="str">
            <v>0ELECT</v>
          </cell>
          <cell r="E494" t="str">
            <v>312000</v>
          </cell>
          <cell r="F494" t="str">
            <v>0676</v>
          </cell>
          <cell r="G494" t="str">
            <v>11450</v>
          </cell>
          <cell r="H494" t="str">
            <v>A</v>
          </cell>
          <cell r="I494" t="str">
            <v>00000041</v>
          </cell>
          <cell r="J494">
            <v>65</v>
          </cell>
          <cell r="K494">
            <v>312</v>
          </cell>
          <cell r="L494">
            <v>6181</v>
          </cell>
          <cell r="M494">
            <v>398</v>
          </cell>
          <cell r="N494">
            <v>0</v>
          </cell>
          <cell r="O494">
            <v>1</v>
          </cell>
          <cell r="P494">
            <v>398.00099999999998</v>
          </cell>
          <cell r="Q494" t="str">
            <v>0676</v>
          </cell>
          <cell r="R494" t="str">
            <v>11450</v>
          </cell>
          <cell r="S494" t="str">
            <v>200212</v>
          </cell>
          <cell r="T494" t="str">
            <v>SA01</v>
          </cell>
          <cell r="U494">
            <v>147.69999999999999</v>
          </cell>
          <cell r="V494" t="str">
            <v>LDB</v>
          </cell>
          <cell r="W494">
            <v>0</v>
          </cell>
          <cell r="Y494">
            <v>0</v>
          </cell>
          <cell r="Z494">
            <v>2</v>
          </cell>
          <cell r="AA494" t="str">
            <v>MS#</v>
          </cell>
          <cell r="AB494" t="str">
            <v xml:space="preserve">   998000171</v>
          </cell>
          <cell r="AC494" t="str">
            <v>BCH</v>
          </cell>
          <cell r="AD494" t="str">
            <v>013388</v>
          </cell>
          <cell r="AE494" t="str">
            <v>TML</v>
          </cell>
          <cell r="AF494" t="str">
            <v>12016</v>
          </cell>
          <cell r="AG494" t="str">
            <v>SRL</v>
          </cell>
          <cell r="AH494" t="str">
            <v>0368</v>
          </cell>
          <cell r="AI494" t="str">
            <v>DLV</v>
          </cell>
          <cell r="AJ494" t="str">
            <v>000</v>
          </cell>
          <cell r="AK494" t="str">
            <v>REL</v>
          </cell>
          <cell r="AL494" t="str">
            <v>000</v>
          </cell>
          <cell r="AM494" t="str">
            <v>LN#</v>
          </cell>
          <cell r="AO494" t="str">
            <v>UOI</v>
          </cell>
          <cell r="AP494" t="str">
            <v>EA</v>
          </cell>
          <cell r="AU494" t="str">
            <v>0</v>
          </cell>
          <cell r="AW494" t="str">
            <v>000</v>
          </cell>
          <cell r="AX494" t="str">
            <v>00</v>
          </cell>
          <cell r="AY494" t="str">
            <v>0</v>
          </cell>
          <cell r="AZ494" t="str">
            <v>FPL Fibernet</v>
          </cell>
        </row>
        <row r="495">
          <cell r="A495" t="str">
            <v>107100</v>
          </cell>
          <cell r="B495" t="str">
            <v>0312</v>
          </cell>
          <cell r="C495" t="str">
            <v>06080</v>
          </cell>
          <cell r="D495" t="str">
            <v>0ELECT</v>
          </cell>
          <cell r="E495" t="str">
            <v>312000</v>
          </cell>
          <cell r="F495" t="str">
            <v>0676</v>
          </cell>
          <cell r="G495" t="str">
            <v>11450</v>
          </cell>
          <cell r="H495" t="str">
            <v>A</v>
          </cell>
          <cell r="I495" t="str">
            <v>00000041</v>
          </cell>
          <cell r="J495">
            <v>65</v>
          </cell>
          <cell r="K495">
            <v>312</v>
          </cell>
          <cell r="L495">
            <v>6181</v>
          </cell>
          <cell r="M495">
            <v>398</v>
          </cell>
          <cell r="N495">
            <v>0</v>
          </cell>
          <cell r="O495">
            <v>1</v>
          </cell>
          <cell r="P495">
            <v>398.00099999999998</v>
          </cell>
          <cell r="Q495" t="str">
            <v>0676</v>
          </cell>
          <cell r="R495" t="str">
            <v>11450</v>
          </cell>
          <cell r="S495" t="str">
            <v>200212</v>
          </cell>
          <cell r="T495" t="str">
            <v>SA01</v>
          </cell>
          <cell r="U495">
            <v>194.88</v>
          </cell>
          <cell r="V495" t="str">
            <v>LDB</v>
          </cell>
          <cell r="W495">
            <v>0</v>
          </cell>
          <cell r="Y495">
            <v>0</v>
          </cell>
          <cell r="Z495">
            <v>1</v>
          </cell>
          <cell r="AA495" t="str">
            <v>MS#</v>
          </cell>
          <cell r="AB495" t="str">
            <v xml:space="preserve">   998014037</v>
          </cell>
          <cell r="AC495" t="str">
            <v>BCH</v>
          </cell>
          <cell r="AD495" t="str">
            <v>018722</v>
          </cell>
          <cell r="AE495" t="str">
            <v>TML</v>
          </cell>
          <cell r="AF495" t="str">
            <v>12017</v>
          </cell>
          <cell r="AG495" t="str">
            <v>SRL</v>
          </cell>
          <cell r="AH495" t="str">
            <v>0368</v>
          </cell>
          <cell r="AI495" t="str">
            <v>DLV</v>
          </cell>
          <cell r="AJ495" t="str">
            <v>000</v>
          </cell>
          <cell r="AK495" t="str">
            <v>REL</v>
          </cell>
          <cell r="AL495" t="str">
            <v>000</v>
          </cell>
          <cell r="AM495" t="str">
            <v>LN#</v>
          </cell>
          <cell r="AO495" t="str">
            <v>UOI</v>
          </cell>
          <cell r="AP495" t="str">
            <v>EA</v>
          </cell>
          <cell r="AU495" t="str">
            <v>0</v>
          </cell>
          <cell r="AW495" t="str">
            <v>000</v>
          </cell>
          <cell r="AX495" t="str">
            <v>00</v>
          </cell>
          <cell r="AY495" t="str">
            <v>0</v>
          </cell>
          <cell r="AZ495" t="str">
            <v>FPL Fibernet</v>
          </cell>
        </row>
        <row r="496">
          <cell r="A496" t="str">
            <v>107100</v>
          </cell>
          <cell r="B496" t="str">
            <v>0312</v>
          </cell>
          <cell r="C496" t="str">
            <v>06080</v>
          </cell>
          <cell r="D496" t="str">
            <v>0ELECT</v>
          </cell>
          <cell r="E496" t="str">
            <v>312000</v>
          </cell>
          <cell r="F496" t="str">
            <v>0676</v>
          </cell>
          <cell r="G496" t="str">
            <v>11450</v>
          </cell>
          <cell r="H496" t="str">
            <v>A</v>
          </cell>
          <cell r="I496" t="str">
            <v>00000041</v>
          </cell>
          <cell r="J496">
            <v>65</v>
          </cell>
          <cell r="K496">
            <v>312</v>
          </cell>
          <cell r="L496">
            <v>6181</v>
          </cell>
          <cell r="M496">
            <v>398</v>
          </cell>
          <cell r="N496">
            <v>0</v>
          </cell>
          <cell r="O496">
            <v>1</v>
          </cell>
          <cell r="P496">
            <v>398.00099999999998</v>
          </cell>
          <cell r="Q496" t="str">
            <v>0676</v>
          </cell>
          <cell r="R496" t="str">
            <v>11450</v>
          </cell>
          <cell r="S496" t="str">
            <v>200212</v>
          </cell>
          <cell r="T496" t="str">
            <v>SA01</v>
          </cell>
          <cell r="U496">
            <v>196.1</v>
          </cell>
          <cell r="V496" t="str">
            <v>LDB</v>
          </cell>
          <cell r="W496">
            <v>0</v>
          </cell>
          <cell r="Y496">
            <v>0</v>
          </cell>
          <cell r="Z496">
            <v>100</v>
          </cell>
          <cell r="AA496" t="str">
            <v>MS#</v>
          </cell>
          <cell r="AB496" t="str">
            <v xml:space="preserve">   998000502</v>
          </cell>
          <cell r="AC496" t="str">
            <v>BCH</v>
          </cell>
          <cell r="AD496" t="str">
            <v>012355</v>
          </cell>
          <cell r="AE496" t="str">
            <v>TML</v>
          </cell>
          <cell r="AF496" t="str">
            <v>12026</v>
          </cell>
          <cell r="AG496" t="str">
            <v>SRL</v>
          </cell>
          <cell r="AH496" t="str">
            <v>0368</v>
          </cell>
          <cell r="AI496" t="str">
            <v>DLV</v>
          </cell>
          <cell r="AJ496" t="str">
            <v>000</v>
          </cell>
          <cell r="AK496" t="str">
            <v>REL</v>
          </cell>
          <cell r="AL496" t="str">
            <v>000</v>
          </cell>
          <cell r="AM496" t="str">
            <v>LN#</v>
          </cell>
          <cell r="AO496" t="str">
            <v>UOI</v>
          </cell>
          <cell r="AP496" t="str">
            <v>EA</v>
          </cell>
          <cell r="AU496" t="str">
            <v>0</v>
          </cell>
          <cell r="AW496" t="str">
            <v>000</v>
          </cell>
          <cell r="AX496" t="str">
            <v>00</v>
          </cell>
          <cell r="AY496" t="str">
            <v>0</v>
          </cell>
          <cell r="AZ496" t="str">
            <v>FPL Fibernet</v>
          </cell>
        </row>
        <row r="497">
          <cell r="A497" t="str">
            <v>107100</v>
          </cell>
          <cell r="B497" t="str">
            <v>0312</v>
          </cell>
          <cell r="C497" t="str">
            <v>06080</v>
          </cell>
          <cell r="D497" t="str">
            <v>0ELECT</v>
          </cell>
          <cell r="E497" t="str">
            <v>312000</v>
          </cell>
          <cell r="F497" t="str">
            <v>0676</v>
          </cell>
          <cell r="G497" t="str">
            <v>11450</v>
          </cell>
          <cell r="H497" t="str">
            <v>A</v>
          </cell>
          <cell r="I497" t="str">
            <v>00000041</v>
          </cell>
          <cell r="J497">
            <v>65</v>
          </cell>
          <cell r="K497">
            <v>312</v>
          </cell>
          <cell r="L497">
            <v>6181</v>
          </cell>
          <cell r="M497">
            <v>398</v>
          </cell>
          <cell r="N497">
            <v>0</v>
          </cell>
          <cell r="O497">
            <v>1</v>
          </cell>
          <cell r="P497">
            <v>398.00099999999998</v>
          </cell>
          <cell r="Q497" t="str">
            <v>0676</v>
          </cell>
          <cell r="R497" t="str">
            <v>11450</v>
          </cell>
          <cell r="S497" t="str">
            <v>200212</v>
          </cell>
          <cell r="T497" t="str">
            <v>SA01</v>
          </cell>
          <cell r="U497">
            <v>211.5</v>
          </cell>
          <cell r="V497" t="str">
            <v>LDB</v>
          </cell>
          <cell r="W497">
            <v>0</v>
          </cell>
          <cell r="Y497">
            <v>0</v>
          </cell>
          <cell r="Z497">
            <v>150</v>
          </cell>
          <cell r="AA497" t="str">
            <v>MS#</v>
          </cell>
          <cell r="AB497" t="str">
            <v xml:space="preserve">   998000092</v>
          </cell>
          <cell r="AC497" t="str">
            <v>BCH</v>
          </cell>
          <cell r="AD497" t="str">
            <v>018725</v>
          </cell>
          <cell r="AE497" t="str">
            <v>TML</v>
          </cell>
          <cell r="AF497" t="str">
            <v>12017</v>
          </cell>
          <cell r="AG497" t="str">
            <v>SRL</v>
          </cell>
          <cell r="AH497" t="str">
            <v>0368</v>
          </cell>
          <cell r="AI497" t="str">
            <v>DLV</v>
          </cell>
          <cell r="AJ497" t="str">
            <v>000</v>
          </cell>
          <cell r="AK497" t="str">
            <v>REL</v>
          </cell>
          <cell r="AL497" t="str">
            <v>000</v>
          </cell>
          <cell r="AM497" t="str">
            <v>LN#</v>
          </cell>
          <cell r="AO497" t="str">
            <v>UOI</v>
          </cell>
          <cell r="AP497" t="str">
            <v>FT</v>
          </cell>
          <cell r="AU497" t="str">
            <v>0</v>
          </cell>
          <cell r="AW497" t="str">
            <v>000</v>
          </cell>
          <cell r="AX497" t="str">
            <v>00</v>
          </cell>
          <cell r="AY497" t="str">
            <v>0</v>
          </cell>
          <cell r="AZ497" t="str">
            <v>FPL Fibernet</v>
          </cell>
        </row>
        <row r="498">
          <cell r="A498" t="str">
            <v>107100</v>
          </cell>
          <cell r="B498" t="str">
            <v>0312</v>
          </cell>
          <cell r="C498" t="str">
            <v>06080</v>
          </cell>
          <cell r="D498" t="str">
            <v>0ELECT</v>
          </cell>
          <cell r="E498" t="str">
            <v>312000</v>
          </cell>
          <cell r="F498" t="str">
            <v>0676</v>
          </cell>
          <cell r="G498" t="str">
            <v>11450</v>
          </cell>
          <cell r="H498" t="str">
            <v>A</v>
          </cell>
          <cell r="I498" t="str">
            <v>00000041</v>
          </cell>
          <cell r="J498">
            <v>65</v>
          </cell>
          <cell r="K498">
            <v>312</v>
          </cell>
          <cell r="L498">
            <v>6181</v>
          </cell>
          <cell r="M498">
            <v>398</v>
          </cell>
          <cell r="N498">
            <v>0</v>
          </cell>
          <cell r="O498">
            <v>1</v>
          </cell>
          <cell r="P498">
            <v>398.00099999999998</v>
          </cell>
          <cell r="Q498" t="str">
            <v>0676</v>
          </cell>
          <cell r="R498" t="str">
            <v>11450</v>
          </cell>
          <cell r="S498" t="str">
            <v>200212</v>
          </cell>
          <cell r="T498" t="str">
            <v>SA01</v>
          </cell>
          <cell r="U498">
            <v>352.5</v>
          </cell>
          <cell r="V498" t="str">
            <v>LDB</v>
          </cell>
          <cell r="W498">
            <v>0</v>
          </cell>
          <cell r="Y498">
            <v>0</v>
          </cell>
          <cell r="Z498">
            <v>250</v>
          </cell>
          <cell r="AA498" t="str">
            <v>MS#</v>
          </cell>
          <cell r="AB498" t="str">
            <v xml:space="preserve">   998000092</v>
          </cell>
          <cell r="AC498" t="str">
            <v>BCH</v>
          </cell>
          <cell r="AD498" t="str">
            <v>018721</v>
          </cell>
          <cell r="AE498" t="str">
            <v>TML</v>
          </cell>
          <cell r="AF498" t="str">
            <v>12017</v>
          </cell>
          <cell r="AG498" t="str">
            <v>SRL</v>
          </cell>
          <cell r="AH498" t="str">
            <v>0368</v>
          </cell>
          <cell r="AI498" t="str">
            <v>DLV</v>
          </cell>
          <cell r="AJ498" t="str">
            <v>000</v>
          </cell>
          <cell r="AK498" t="str">
            <v>REL</v>
          </cell>
          <cell r="AL498" t="str">
            <v>000</v>
          </cell>
          <cell r="AM498" t="str">
            <v>LN#</v>
          </cell>
          <cell r="AO498" t="str">
            <v>UOI</v>
          </cell>
          <cell r="AP498" t="str">
            <v>FT</v>
          </cell>
          <cell r="AU498" t="str">
            <v>0</v>
          </cell>
          <cell r="AW498" t="str">
            <v>000</v>
          </cell>
          <cell r="AX498" t="str">
            <v>00</v>
          </cell>
          <cell r="AY498" t="str">
            <v>0</v>
          </cell>
          <cell r="AZ498" t="str">
            <v>FPL Fibernet</v>
          </cell>
        </row>
        <row r="499">
          <cell r="A499" t="str">
            <v>107100</v>
          </cell>
          <cell r="B499" t="str">
            <v>0312</v>
          </cell>
          <cell r="C499" t="str">
            <v>06080</v>
          </cell>
          <cell r="D499" t="str">
            <v>0ELECT</v>
          </cell>
          <cell r="E499" t="str">
            <v>312000</v>
          </cell>
          <cell r="F499" t="str">
            <v>0676</v>
          </cell>
          <cell r="G499" t="str">
            <v>11450</v>
          </cell>
          <cell r="H499" t="str">
            <v>A</v>
          </cell>
          <cell r="I499" t="str">
            <v>00000041</v>
          </cell>
          <cell r="J499">
            <v>65</v>
          </cell>
          <cell r="K499">
            <v>312</v>
          </cell>
          <cell r="L499">
            <v>6181</v>
          </cell>
          <cell r="M499">
            <v>398</v>
          </cell>
          <cell r="N499">
            <v>0</v>
          </cell>
          <cell r="O499">
            <v>1</v>
          </cell>
          <cell r="P499">
            <v>398.00099999999998</v>
          </cell>
          <cell r="Q499" t="str">
            <v>0676</v>
          </cell>
          <cell r="R499" t="str">
            <v>11450</v>
          </cell>
          <cell r="S499" t="str">
            <v>200212</v>
          </cell>
          <cell r="T499" t="str">
            <v>SA01</v>
          </cell>
          <cell r="U499">
            <v>374.07</v>
          </cell>
          <cell r="V499" t="str">
            <v>LDB</v>
          </cell>
          <cell r="W499">
            <v>0</v>
          </cell>
          <cell r="Y499">
            <v>0</v>
          </cell>
          <cell r="Z499">
            <v>1</v>
          </cell>
          <cell r="AA499" t="str">
            <v>MS#</v>
          </cell>
          <cell r="AB499" t="str">
            <v xml:space="preserve">   998003502</v>
          </cell>
          <cell r="AC499" t="str">
            <v>BCH</v>
          </cell>
          <cell r="AD499" t="str">
            <v>012355</v>
          </cell>
          <cell r="AE499" t="str">
            <v>TML</v>
          </cell>
          <cell r="AF499" t="str">
            <v>12026</v>
          </cell>
          <cell r="AG499" t="str">
            <v>SRL</v>
          </cell>
          <cell r="AH499" t="str">
            <v>0368</v>
          </cell>
          <cell r="AI499" t="str">
            <v>DLV</v>
          </cell>
          <cell r="AJ499" t="str">
            <v>000</v>
          </cell>
          <cell r="AK499" t="str">
            <v>REL</v>
          </cell>
          <cell r="AL499" t="str">
            <v>000</v>
          </cell>
          <cell r="AM499" t="str">
            <v>LN#</v>
          </cell>
          <cell r="AO499" t="str">
            <v>UOI</v>
          </cell>
          <cell r="AP499" t="str">
            <v>EA</v>
          </cell>
          <cell r="AU499" t="str">
            <v>0</v>
          </cell>
          <cell r="AW499" t="str">
            <v>000</v>
          </cell>
          <cell r="AX499" t="str">
            <v>00</v>
          </cell>
          <cell r="AY499" t="str">
            <v>0</v>
          </cell>
          <cell r="AZ499" t="str">
            <v>FPL Fibernet</v>
          </cell>
        </row>
        <row r="500">
          <cell r="A500" t="str">
            <v>107100</v>
          </cell>
          <cell r="B500" t="str">
            <v>0312</v>
          </cell>
          <cell r="C500" t="str">
            <v>06080</v>
          </cell>
          <cell r="D500" t="str">
            <v>0ELECT</v>
          </cell>
          <cell r="E500" t="str">
            <v>312000</v>
          </cell>
          <cell r="F500" t="str">
            <v>0676</v>
          </cell>
          <cell r="G500" t="str">
            <v>11450</v>
          </cell>
          <cell r="H500" t="str">
            <v>A</v>
          </cell>
          <cell r="I500" t="str">
            <v>00000041</v>
          </cell>
          <cell r="J500">
            <v>65</v>
          </cell>
          <cell r="K500">
            <v>312</v>
          </cell>
          <cell r="L500">
            <v>6181</v>
          </cell>
          <cell r="M500">
            <v>398</v>
          </cell>
          <cell r="N500">
            <v>0</v>
          </cell>
          <cell r="O500">
            <v>1</v>
          </cell>
          <cell r="P500">
            <v>398.00099999999998</v>
          </cell>
          <cell r="Q500" t="str">
            <v>0676</v>
          </cell>
          <cell r="R500" t="str">
            <v>11450</v>
          </cell>
          <cell r="S500" t="str">
            <v>200212</v>
          </cell>
          <cell r="T500" t="str">
            <v>SA01</v>
          </cell>
          <cell r="U500">
            <v>399.82</v>
          </cell>
          <cell r="V500" t="str">
            <v>LDB</v>
          </cell>
          <cell r="W500">
            <v>0</v>
          </cell>
          <cell r="Y500">
            <v>0</v>
          </cell>
          <cell r="Z500">
            <v>1</v>
          </cell>
          <cell r="AA500" t="str">
            <v>MS#</v>
          </cell>
          <cell r="AB500" t="str">
            <v xml:space="preserve">   998003502</v>
          </cell>
          <cell r="AC500" t="str">
            <v>BCH</v>
          </cell>
          <cell r="AD500" t="str">
            <v>018722</v>
          </cell>
          <cell r="AE500" t="str">
            <v>TML</v>
          </cell>
          <cell r="AF500" t="str">
            <v>12017</v>
          </cell>
          <cell r="AG500" t="str">
            <v>SRL</v>
          </cell>
          <cell r="AH500" t="str">
            <v>0368</v>
          </cell>
          <cell r="AI500" t="str">
            <v>DLV</v>
          </cell>
          <cell r="AJ500" t="str">
            <v>000</v>
          </cell>
          <cell r="AK500" t="str">
            <v>REL</v>
          </cell>
          <cell r="AL500" t="str">
            <v>000</v>
          </cell>
          <cell r="AM500" t="str">
            <v>LN#</v>
          </cell>
          <cell r="AO500" t="str">
            <v>UOI</v>
          </cell>
          <cell r="AP500" t="str">
            <v>EA</v>
          </cell>
          <cell r="AU500" t="str">
            <v>0</v>
          </cell>
          <cell r="AW500" t="str">
            <v>000</v>
          </cell>
          <cell r="AX500" t="str">
            <v>00</v>
          </cell>
          <cell r="AY500" t="str">
            <v>0</v>
          </cell>
          <cell r="AZ500" t="str">
            <v>FPL Fibernet</v>
          </cell>
        </row>
        <row r="501">
          <cell r="A501" t="str">
            <v>107100</v>
          </cell>
          <cell r="B501" t="str">
            <v>0312</v>
          </cell>
          <cell r="C501" t="str">
            <v>06080</v>
          </cell>
          <cell r="D501" t="str">
            <v>0ELECT</v>
          </cell>
          <cell r="E501" t="str">
            <v>312000</v>
          </cell>
          <cell r="F501" t="str">
            <v>0676</v>
          </cell>
          <cell r="G501" t="str">
            <v>11450</v>
          </cell>
          <cell r="H501" t="str">
            <v>A</v>
          </cell>
          <cell r="I501" t="str">
            <v>00000041</v>
          </cell>
          <cell r="J501">
            <v>65</v>
          </cell>
          <cell r="K501">
            <v>312</v>
          </cell>
          <cell r="L501">
            <v>6181</v>
          </cell>
          <cell r="M501">
            <v>398</v>
          </cell>
          <cell r="N501">
            <v>0</v>
          </cell>
          <cell r="O501">
            <v>1</v>
          </cell>
          <cell r="P501">
            <v>398.00099999999998</v>
          </cell>
          <cell r="Q501" t="str">
            <v>0676</v>
          </cell>
          <cell r="R501" t="str">
            <v>11450</v>
          </cell>
          <cell r="S501" t="str">
            <v>200212</v>
          </cell>
          <cell r="T501" t="str">
            <v>SA01</v>
          </cell>
          <cell r="U501">
            <v>795.96</v>
          </cell>
          <cell r="V501" t="str">
            <v>LDB</v>
          </cell>
          <cell r="W501">
            <v>0</v>
          </cell>
          <cell r="Y501">
            <v>0</v>
          </cell>
          <cell r="Z501">
            <v>6</v>
          </cell>
          <cell r="AA501" t="str">
            <v>MS#</v>
          </cell>
          <cell r="AB501" t="str">
            <v xml:space="preserve">   998003509</v>
          </cell>
          <cell r="AC501" t="str">
            <v>BCH</v>
          </cell>
          <cell r="AD501" t="str">
            <v>018722</v>
          </cell>
          <cell r="AE501" t="str">
            <v>TML</v>
          </cell>
          <cell r="AF501" t="str">
            <v>12017</v>
          </cell>
          <cell r="AG501" t="str">
            <v>SRL</v>
          </cell>
          <cell r="AH501" t="str">
            <v>0368</v>
          </cell>
          <cell r="AI501" t="str">
            <v>DLV</v>
          </cell>
          <cell r="AJ501" t="str">
            <v>000</v>
          </cell>
          <cell r="AK501" t="str">
            <v>REL</v>
          </cell>
          <cell r="AL501" t="str">
            <v>000</v>
          </cell>
          <cell r="AM501" t="str">
            <v>LN#</v>
          </cell>
          <cell r="AO501" t="str">
            <v>UOI</v>
          </cell>
          <cell r="AP501" t="str">
            <v>EA</v>
          </cell>
          <cell r="AU501" t="str">
            <v>0</v>
          </cell>
          <cell r="AW501" t="str">
            <v>000</v>
          </cell>
          <cell r="AX501" t="str">
            <v>00</v>
          </cell>
          <cell r="AY501" t="str">
            <v>0</v>
          </cell>
          <cell r="AZ501" t="str">
            <v>FPL Fibernet</v>
          </cell>
        </row>
        <row r="502">
          <cell r="A502" t="str">
            <v>107100</v>
          </cell>
          <cell r="B502" t="str">
            <v>0312</v>
          </cell>
          <cell r="C502" t="str">
            <v>06080</v>
          </cell>
          <cell r="D502" t="str">
            <v>0ELECT</v>
          </cell>
          <cell r="E502" t="str">
            <v>312000</v>
          </cell>
          <cell r="F502" t="str">
            <v>0676</v>
          </cell>
          <cell r="G502" t="str">
            <v>11450</v>
          </cell>
          <cell r="H502" t="str">
            <v>A</v>
          </cell>
          <cell r="I502" t="str">
            <v>00000041</v>
          </cell>
          <cell r="J502">
            <v>65</v>
          </cell>
          <cell r="K502">
            <v>312</v>
          </cell>
          <cell r="L502">
            <v>6181</v>
          </cell>
          <cell r="M502">
            <v>398</v>
          </cell>
          <cell r="N502">
            <v>0</v>
          </cell>
          <cell r="O502">
            <v>1</v>
          </cell>
          <cell r="P502">
            <v>398.00099999999998</v>
          </cell>
          <cell r="Q502" t="str">
            <v>0676</v>
          </cell>
          <cell r="R502" t="str">
            <v>11450</v>
          </cell>
          <cell r="S502" t="str">
            <v>200212</v>
          </cell>
          <cell r="T502" t="str">
            <v>SA01</v>
          </cell>
          <cell r="U502">
            <v>5164.7700000000004</v>
          </cell>
          <cell r="V502" t="str">
            <v>LDB</v>
          </cell>
          <cell r="W502">
            <v>0</v>
          </cell>
          <cell r="Y502">
            <v>0</v>
          </cell>
          <cell r="Z502">
            <v>2</v>
          </cell>
          <cell r="AA502" t="str">
            <v>MS#</v>
          </cell>
          <cell r="AB502" t="str">
            <v xml:space="preserve">   998014506</v>
          </cell>
          <cell r="AC502" t="str">
            <v>BCH</v>
          </cell>
          <cell r="AD502" t="str">
            <v>018725</v>
          </cell>
          <cell r="AE502" t="str">
            <v>TML</v>
          </cell>
          <cell r="AF502" t="str">
            <v>12017</v>
          </cell>
          <cell r="AG502" t="str">
            <v>SRL</v>
          </cell>
          <cell r="AH502" t="str">
            <v>0368</v>
          </cell>
          <cell r="AI502" t="str">
            <v>DLV</v>
          </cell>
          <cell r="AJ502" t="str">
            <v>000</v>
          </cell>
          <cell r="AK502" t="str">
            <v>REL</v>
          </cell>
          <cell r="AL502" t="str">
            <v>000</v>
          </cell>
          <cell r="AM502" t="str">
            <v>LN#</v>
          </cell>
          <cell r="AO502" t="str">
            <v>UOI</v>
          </cell>
          <cell r="AP502" t="str">
            <v>EA</v>
          </cell>
          <cell r="AU502" t="str">
            <v>0</v>
          </cell>
          <cell r="AW502" t="str">
            <v>000</v>
          </cell>
          <cell r="AX502" t="str">
            <v>00</v>
          </cell>
          <cell r="AY502" t="str">
            <v>0</v>
          </cell>
          <cell r="AZ502" t="str">
            <v>FPL Fibernet</v>
          </cell>
        </row>
        <row r="503">
          <cell r="A503" t="str">
            <v>107100</v>
          </cell>
          <cell r="B503" t="str">
            <v>0312</v>
          </cell>
          <cell r="C503" t="str">
            <v>06080</v>
          </cell>
          <cell r="D503" t="str">
            <v>0ELECT</v>
          </cell>
          <cell r="E503" t="str">
            <v>312000</v>
          </cell>
          <cell r="F503" t="str">
            <v>0676</v>
          </cell>
          <cell r="G503" t="str">
            <v>11450</v>
          </cell>
          <cell r="H503" t="str">
            <v>A</v>
          </cell>
          <cell r="I503" t="str">
            <v>00000041</v>
          </cell>
          <cell r="J503">
            <v>65</v>
          </cell>
          <cell r="K503">
            <v>312</v>
          </cell>
          <cell r="L503">
            <v>6181</v>
          </cell>
          <cell r="M503">
            <v>398</v>
          </cell>
          <cell r="N503">
            <v>0</v>
          </cell>
          <cell r="O503">
            <v>1</v>
          </cell>
          <cell r="P503">
            <v>398.00099999999998</v>
          </cell>
          <cell r="Q503" t="str">
            <v>0676</v>
          </cell>
          <cell r="R503" t="str">
            <v>11450</v>
          </cell>
          <cell r="S503" t="str">
            <v>200212</v>
          </cell>
          <cell r="T503" t="str">
            <v>SA01</v>
          </cell>
          <cell r="U503">
            <v>36995.040000000001</v>
          </cell>
          <cell r="V503" t="str">
            <v>LDB</v>
          </cell>
          <cell r="W503">
            <v>0</v>
          </cell>
          <cell r="Y503">
            <v>0</v>
          </cell>
          <cell r="Z503">
            <v>2</v>
          </cell>
          <cell r="AA503" t="str">
            <v>MS#</v>
          </cell>
          <cell r="AB503" t="str">
            <v xml:space="preserve">   998014357</v>
          </cell>
          <cell r="AC503" t="str">
            <v>BCH</v>
          </cell>
          <cell r="AD503" t="str">
            <v>018721</v>
          </cell>
          <cell r="AE503" t="str">
            <v>TML</v>
          </cell>
          <cell r="AF503" t="str">
            <v>12017</v>
          </cell>
          <cell r="AG503" t="str">
            <v>SRL</v>
          </cell>
          <cell r="AH503" t="str">
            <v>0368</v>
          </cell>
          <cell r="AI503" t="str">
            <v>DLV</v>
          </cell>
          <cell r="AJ503" t="str">
            <v>000</v>
          </cell>
          <cell r="AK503" t="str">
            <v>REL</v>
          </cell>
          <cell r="AL503" t="str">
            <v>000</v>
          </cell>
          <cell r="AM503" t="str">
            <v>LN#</v>
          </cell>
          <cell r="AO503" t="str">
            <v>UOI</v>
          </cell>
          <cell r="AP503" t="str">
            <v>EA</v>
          </cell>
          <cell r="AU503" t="str">
            <v>0</v>
          </cell>
          <cell r="AW503" t="str">
            <v>000</v>
          </cell>
          <cell r="AX503" t="str">
            <v>00</v>
          </cell>
          <cell r="AY503" t="str">
            <v>0</v>
          </cell>
          <cell r="AZ503" t="str">
            <v>FPL Fibernet</v>
          </cell>
        </row>
        <row r="504">
          <cell r="A504" t="str">
            <v>107100</v>
          </cell>
          <cell r="B504" t="str">
            <v>0312</v>
          </cell>
          <cell r="C504" t="str">
            <v>06080</v>
          </cell>
          <cell r="D504" t="str">
            <v>0ELECT</v>
          </cell>
          <cell r="E504" t="str">
            <v>312000</v>
          </cell>
          <cell r="F504" t="str">
            <v>0676</v>
          </cell>
          <cell r="G504" t="str">
            <v>11450</v>
          </cell>
          <cell r="H504" t="str">
            <v>A</v>
          </cell>
          <cell r="I504" t="str">
            <v>00000041</v>
          </cell>
          <cell r="J504">
            <v>65</v>
          </cell>
          <cell r="K504">
            <v>312</v>
          </cell>
          <cell r="L504">
            <v>6181</v>
          </cell>
          <cell r="M504">
            <v>398</v>
          </cell>
          <cell r="N504">
            <v>0</v>
          </cell>
          <cell r="O504">
            <v>1</v>
          </cell>
          <cell r="P504">
            <v>398.00099999999998</v>
          </cell>
          <cell r="Q504" t="str">
            <v>0676</v>
          </cell>
          <cell r="R504" t="str">
            <v>11450</v>
          </cell>
          <cell r="S504" t="str">
            <v>200212</v>
          </cell>
          <cell r="T504" t="str">
            <v>SA01</v>
          </cell>
          <cell r="U504">
            <v>36995.040000000001</v>
          </cell>
          <cell r="V504" t="str">
            <v>LDB</v>
          </cell>
          <cell r="W504">
            <v>0</v>
          </cell>
          <cell r="Y504">
            <v>0</v>
          </cell>
          <cell r="Z504">
            <v>2</v>
          </cell>
          <cell r="AA504" t="str">
            <v>MS#</v>
          </cell>
          <cell r="AB504" t="str">
            <v xml:space="preserve">   998014357</v>
          </cell>
          <cell r="AC504" t="str">
            <v>BCH</v>
          </cell>
          <cell r="AD504" t="str">
            <v>018725</v>
          </cell>
          <cell r="AE504" t="str">
            <v>TML</v>
          </cell>
          <cell r="AF504" t="str">
            <v>12017</v>
          </cell>
          <cell r="AG504" t="str">
            <v>SRL</v>
          </cell>
          <cell r="AH504" t="str">
            <v>0368</v>
          </cell>
          <cell r="AI504" t="str">
            <v>DLV</v>
          </cell>
          <cell r="AJ504" t="str">
            <v>000</v>
          </cell>
          <cell r="AK504" t="str">
            <v>REL</v>
          </cell>
          <cell r="AL504" t="str">
            <v>000</v>
          </cell>
          <cell r="AM504" t="str">
            <v>LN#</v>
          </cell>
          <cell r="AO504" t="str">
            <v>UOI</v>
          </cell>
          <cell r="AP504" t="str">
            <v>EA</v>
          </cell>
          <cell r="AU504" t="str">
            <v>0</v>
          </cell>
          <cell r="AW504" t="str">
            <v>000</v>
          </cell>
          <cell r="AX504" t="str">
            <v>00</v>
          </cell>
          <cell r="AY504" t="str">
            <v>0</v>
          </cell>
          <cell r="AZ504" t="str">
            <v>FPL Fibernet</v>
          </cell>
        </row>
        <row r="505">
          <cell r="A505" t="str">
            <v>107100</v>
          </cell>
          <cell r="B505" t="str">
            <v>0312</v>
          </cell>
          <cell r="C505" t="str">
            <v>06080</v>
          </cell>
          <cell r="D505" t="str">
            <v>0ELECT</v>
          </cell>
          <cell r="E505" t="str">
            <v>312000</v>
          </cell>
          <cell r="F505" t="str">
            <v>0676</v>
          </cell>
          <cell r="G505" t="str">
            <v>12450</v>
          </cell>
          <cell r="H505" t="str">
            <v>A</v>
          </cell>
          <cell r="I505" t="str">
            <v>00000041</v>
          </cell>
          <cell r="J505">
            <v>65</v>
          </cell>
          <cell r="K505">
            <v>312</v>
          </cell>
          <cell r="L505">
            <v>6181</v>
          </cell>
          <cell r="M505">
            <v>398</v>
          </cell>
          <cell r="N505">
            <v>0</v>
          </cell>
          <cell r="O505">
            <v>1</v>
          </cell>
          <cell r="P505">
            <v>398.00099999999998</v>
          </cell>
          <cell r="Q505" t="str">
            <v>0676</v>
          </cell>
          <cell r="R505" t="str">
            <v>12450</v>
          </cell>
          <cell r="S505" t="str">
            <v>200212</v>
          </cell>
          <cell r="T505" t="str">
            <v>SA01</v>
          </cell>
          <cell r="U505">
            <v>9.74</v>
          </cell>
          <cell r="V505" t="str">
            <v>LDB</v>
          </cell>
          <cell r="W505">
            <v>0</v>
          </cell>
          <cell r="Y505">
            <v>0</v>
          </cell>
          <cell r="Z505">
            <v>1</v>
          </cell>
          <cell r="AA505" t="str">
            <v>MS#</v>
          </cell>
          <cell r="AB505" t="str">
            <v xml:space="preserve">   998014037</v>
          </cell>
          <cell r="AC505" t="str">
            <v>BCH</v>
          </cell>
          <cell r="AD505" t="str">
            <v>018724</v>
          </cell>
          <cell r="AE505" t="str">
            <v>TML</v>
          </cell>
          <cell r="AF505" t="str">
            <v>12017</v>
          </cell>
          <cell r="AG505" t="str">
            <v>SRL</v>
          </cell>
          <cell r="AH505" t="str">
            <v>0350</v>
          </cell>
          <cell r="AI505" t="str">
            <v>DLV</v>
          </cell>
          <cell r="AJ505" t="str">
            <v>000</v>
          </cell>
          <cell r="AK505" t="str">
            <v>REL</v>
          </cell>
          <cell r="AL505" t="str">
            <v>000</v>
          </cell>
          <cell r="AM505" t="str">
            <v>LN#</v>
          </cell>
          <cell r="AO505" t="str">
            <v>UOI</v>
          </cell>
          <cell r="AP505" t="str">
            <v>EA</v>
          </cell>
          <cell r="AU505" t="str">
            <v>0</v>
          </cell>
          <cell r="AW505" t="str">
            <v>000</v>
          </cell>
          <cell r="AX505" t="str">
            <v>00</v>
          </cell>
          <cell r="AY505" t="str">
            <v>0</v>
          </cell>
          <cell r="AZ505" t="str">
            <v>FPL Fibernet</v>
          </cell>
        </row>
        <row r="506">
          <cell r="A506" t="str">
            <v>107100</v>
          </cell>
          <cell r="B506" t="str">
            <v>0312</v>
          </cell>
          <cell r="C506" t="str">
            <v>06080</v>
          </cell>
          <cell r="D506" t="str">
            <v>0ELECT</v>
          </cell>
          <cell r="E506" t="str">
            <v>312000</v>
          </cell>
          <cell r="F506" t="str">
            <v>0676</v>
          </cell>
          <cell r="G506" t="str">
            <v>12450</v>
          </cell>
          <cell r="H506" t="str">
            <v>A</v>
          </cell>
          <cell r="I506" t="str">
            <v>00000041</v>
          </cell>
          <cell r="J506">
            <v>65</v>
          </cell>
          <cell r="K506">
            <v>312</v>
          </cell>
          <cell r="L506">
            <v>6181</v>
          </cell>
          <cell r="M506">
            <v>398</v>
          </cell>
          <cell r="N506">
            <v>0</v>
          </cell>
          <cell r="O506">
            <v>1</v>
          </cell>
          <cell r="P506">
            <v>398.00099999999998</v>
          </cell>
          <cell r="Q506" t="str">
            <v>0676</v>
          </cell>
          <cell r="R506" t="str">
            <v>12450</v>
          </cell>
          <cell r="S506" t="str">
            <v>200212</v>
          </cell>
          <cell r="T506" t="str">
            <v>SA01</v>
          </cell>
          <cell r="U506">
            <v>399.82</v>
          </cell>
          <cell r="V506" t="str">
            <v>LDB</v>
          </cell>
          <cell r="W506">
            <v>0</v>
          </cell>
          <cell r="Y506">
            <v>0</v>
          </cell>
          <cell r="Z506">
            <v>1</v>
          </cell>
          <cell r="AA506" t="str">
            <v>MS#</v>
          </cell>
          <cell r="AB506" t="str">
            <v xml:space="preserve">   998003502</v>
          </cell>
          <cell r="AC506" t="str">
            <v>BCH</v>
          </cell>
          <cell r="AD506" t="str">
            <v>018724</v>
          </cell>
          <cell r="AE506" t="str">
            <v>TML</v>
          </cell>
          <cell r="AF506" t="str">
            <v>12017</v>
          </cell>
          <cell r="AG506" t="str">
            <v>SRL</v>
          </cell>
          <cell r="AH506" t="str">
            <v>0368</v>
          </cell>
          <cell r="AI506" t="str">
            <v>DLV</v>
          </cell>
          <cell r="AJ506" t="str">
            <v>000</v>
          </cell>
          <cell r="AK506" t="str">
            <v>REL</v>
          </cell>
          <cell r="AL506" t="str">
            <v>000</v>
          </cell>
          <cell r="AM506" t="str">
            <v>LN#</v>
          </cell>
          <cell r="AO506" t="str">
            <v>UOI</v>
          </cell>
          <cell r="AP506" t="str">
            <v>EA</v>
          </cell>
          <cell r="AU506" t="str">
            <v>0</v>
          </cell>
          <cell r="AW506" t="str">
            <v>000</v>
          </cell>
          <cell r="AX506" t="str">
            <v>00</v>
          </cell>
          <cell r="AY506" t="str">
            <v>0</v>
          </cell>
          <cell r="AZ506" t="str">
            <v>FPL Fibernet</v>
          </cell>
        </row>
        <row r="507">
          <cell r="A507" t="str">
            <v>107100</v>
          </cell>
          <cell r="B507" t="str">
            <v>0312</v>
          </cell>
          <cell r="C507" t="str">
            <v>06080</v>
          </cell>
          <cell r="D507" t="str">
            <v>0ELECT</v>
          </cell>
          <cell r="E507" t="str">
            <v>312000</v>
          </cell>
          <cell r="F507" t="str">
            <v>0676</v>
          </cell>
          <cell r="G507" t="str">
            <v>12450</v>
          </cell>
          <cell r="H507" t="str">
            <v>A</v>
          </cell>
          <cell r="I507" t="str">
            <v>00000041</v>
          </cell>
          <cell r="J507">
            <v>65</v>
          </cell>
          <cell r="K507">
            <v>312</v>
          </cell>
          <cell r="L507">
            <v>6181</v>
          </cell>
          <cell r="M507">
            <v>398</v>
          </cell>
          <cell r="N507">
            <v>0</v>
          </cell>
          <cell r="O507">
            <v>1</v>
          </cell>
          <cell r="P507">
            <v>398.00099999999998</v>
          </cell>
          <cell r="Q507" t="str">
            <v>0676</v>
          </cell>
          <cell r="R507" t="str">
            <v>12450</v>
          </cell>
          <cell r="S507" t="str">
            <v>200212</v>
          </cell>
          <cell r="T507" t="str">
            <v>SA01</v>
          </cell>
          <cell r="U507">
            <v>795.96</v>
          </cell>
          <cell r="V507" t="str">
            <v>LDB</v>
          </cell>
          <cell r="W507">
            <v>0</v>
          </cell>
          <cell r="Y507">
            <v>0</v>
          </cell>
          <cell r="Z507">
            <v>6</v>
          </cell>
          <cell r="AA507" t="str">
            <v>MS#</v>
          </cell>
          <cell r="AB507" t="str">
            <v xml:space="preserve">   998003509</v>
          </cell>
          <cell r="AC507" t="str">
            <v>BCH</v>
          </cell>
          <cell r="AD507" t="str">
            <v>018724</v>
          </cell>
          <cell r="AE507" t="str">
            <v>TML</v>
          </cell>
          <cell r="AF507" t="str">
            <v>12017</v>
          </cell>
          <cell r="AG507" t="str">
            <v>SRL</v>
          </cell>
          <cell r="AH507" t="str">
            <v>0368</v>
          </cell>
          <cell r="AI507" t="str">
            <v>DLV</v>
          </cell>
          <cell r="AJ507" t="str">
            <v>000</v>
          </cell>
          <cell r="AK507" t="str">
            <v>REL</v>
          </cell>
          <cell r="AL507" t="str">
            <v>000</v>
          </cell>
          <cell r="AM507" t="str">
            <v>LN#</v>
          </cell>
          <cell r="AO507" t="str">
            <v>UOI</v>
          </cell>
          <cell r="AP507" t="str">
            <v>EA</v>
          </cell>
          <cell r="AU507" t="str">
            <v>0</v>
          </cell>
          <cell r="AW507" t="str">
            <v>000</v>
          </cell>
          <cell r="AX507" t="str">
            <v>00</v>
          </cell>
          <cell r="AY507" t="str">
            <v>0</v>
          </cell>
          <cell r="AZ507" t="str">
            <v>FPL Fibernet</v>
          </cell>
        </row>
        <row r="508">
          <cell r="A508" t="str">
            <v>107100</v>
          </cell>
          <cell r="B508" t="str">
            <v>0312</v>
          </cell>
          <cell r="C508" t="str">
            <v>06080</v>
          </cell>
          <cell r="D508" t="str">
            <v>0ELECT</v>
          </cell>
          <cell r="E508" t="str">
            <v>312000</v>
          </cell>
          <cell r="F508" t="str">
            <v>0676</v>
          </cell>
          <cell r="G508" t="str">
            <v>12450</v>
          </cell>
          <cell r="H508" t="str">
            <v>A</v>
          </cell>
          <cell r="I508" t="str">
            <v>00000041</v>
          </cell>
          <cell r="J508">
            <v>65</v>
          </cell>
          <cell r="K508">
            <v>312</v>
          </cell>
          <cell r="L508">
            <v>6181</v>
          </cell>
          <cell r="M508">
            <v>398</v>
          </cell>
          <cell r="N508">
            <v>0</v>
          </cell>
          <cell r="O508">
            <v>1</v>
          </cell>
          <cell r="P508">
            <v>398.00099999999998</v>
          </cell>
          <cell r="Q508" t="str">
            <v>0676</v>
          </cell>
          <cell r="R508" t="str">
            <v>12450</v>
          </cell>
          <cell r="S508" t="str">
            <v>200212</v>
          </cell>
          <cell r="T508" t="str">
            <v>SA01</v>
          </cell>
          <cell r="U508">
            <v>-194.88</v>
          </cell>
          <cell r="V508" t="str">
            <v>LDB</v>
          </cell>
          <cell r="W508">
            <v>0</v>
          </cell>
          <cell r="Y508">
            <v>0</v>
          </cell>
          <cell r="Z508">
            <v>-1</v>
          </cell>
          <cell r="AA508" t="str">
            <v>MS#</v>
          </cell>
          <cell r="AB508" t="str">
            <v xml:space="preserve">   998014037</v>
          </cell>
          <cell r="AC508" t="str">
            <v>BCH</v>
          </cell>
          <cell r="AD508" t="str">
            <v>018723</v>
          </cell>
          <cell r="AE508" t="str">
            <v>TML</v>
          </cell>
          <cell r="AF508" t="str">
            <v>12017</v>
          </cell>
          <cell r="AG508" t="str">
            <v>SRL</v>
          </cell>
          <cell r="AH508" t="str">
            <v>0368</v>
          </cell>
          <cell r="AI508" t="str">
            <v>DLV</v>
          </cell>
          <cell r="AJ508" t="str">
            <v>000</v>
          </cell>
          <cell r="AK508" t="str">
            <v>REL</v>
          </cell>
          <cell r="AL508" t="str">
            <v>000</v>
          </cell>
          <cell r="AM508" t="str">
            <v>LN#</v>
          </cell>
          <cell r="AO508" t="str">
            <v>UOI</v>
          </cell>
          <cell r="AP508" t="str">
            <v>EA</v>
          </cell>
          <cell r="AU508" t="str">
            <v>0</v>
          </cell>
          <cell r="AW508" t="str">
            <v>000</v>
          </cell>
          <cell r="AX508" t="str">
            <v>00</v>
          </cell>
          <cell r="AY508" t="str">
            <v>0</v>
          </cell>
          <cell r="AZ508" t="str">
            <v>FPL Fibernet</v>
          </cell>
        </row>
        <row r="509">
          <cell r="A509" t="str">
            <v>107100</v>
          </cell>
          <cell r="B509" t="str">
            <v>0312</v>
          </cell>
          <cell r="C509" t="str">
            <v>06080</v>
          </cell>
          <cell r="D509" t="str">
            <v>0ELECT</v>
          </cell>
          <cell r="E509" t="str">
            <v>312000</v>
          </cell>
          <cell r="F509" t="str">
            <v>0676</v>
          </cell>
          <cell r="G509" t="str">
            <v>12450</v>
          </cell>
          <cell r="H509" t="str">
            <v>A</v>
          </cell>
          <cell r="I509" t="str">
            <v>00000041</v>
          </cell>
          <cell r="J509">
            <v>65</v>
          </cell>
          <cell r="K509">
            <v>312</v>
          </cell>
          <cell r="L509">
            <v>6181</v>
          </cell>
          <cell r="M509">
            <v>398</v>
          </cell>
          <cell r="N509">
            <v>0</v>
          </cell>
          <cell r="O509">
            <v>1</v>
          </cell>
          <cell r="P509">
            <v>398.00099999999998</v>
          </cell>
          <cell r="Q509" t="str">
            <v>0676</v>
          </cell>
          <cell r="R509" t="str">
            <v>12450</v>
          </cell>
          <cell r="S509" t="str">
            <v>200212</v>
          </cell>
          <cell r="T509" t="str">
            <v>SA01</v>
          </cell>
          <cell r="U509">
            <v>-399.82</v>
          </cell>
          <cell r="V509" t="str">
            <v>LDB</v>
          </cell>
          <cell r="W509">
            <v>0</v>
          </cell>
          <cell r="Y509">
            <v>0</v>
          </cell>
          <cell r="Z509">
            <v>-1</v>
          </cell>
          <cell r="AA509" t="str">
            <v>MS#</v>
          </cell>
          <cell r="AB509" t="str">
            <v xml:space="preserve">   998003502</v>
          </cell>
          <cell r="AC509" t="str">
            <v>BCH</v>
          </cell>
          <cell r="AD509" t="str">
            <v>018723</v>
          </cell>
          <cell r="AE509" t="str">
            <v>TML</v>
          </cell>
          <cell r="AF509" t="str">
            <v>12017</v>
          </cell>
          <cell r="AG509" t="str">
            <v>SRL</v>
          </cell>
          <cell r="AH509" t="str">
            <v>0368</v>
          </cell>
          <cell r="AI509" t="str">
            <v>DLV</v>
          </cell>
          <cell r="AJ509" t="str">
            <v>000</v>
          </cell>
          <cell r="AK509" t="str">
            <v>REL</v>
          </cell>
          <cell r="AL509" t="str">
            <v>000</v>
          </cell>
          <cell r="AM509" t="str">
            <v>LN#</v>
          </cell>
          <cell r="AO509" t="str">
            <v>UOI</v>
          </cell>
          <cell r="AP509" t="str">
            <v>EA</v>
          </cell>
          <cell r="AU509" t="str">
            <v>0</v>
          </cell>
          <cell r="AW509" t="str">
            <v>000</v>
          </cell>
          <cell r="AX509" t="str">
            <v>00</v>
          </cell>
          <cell r="AY509" t="str">
            <v>0</v>
          </cell>
          <cell r="AZ509" t="str">
            <v>FPL Fibernet</v>
          </cell>
        </row>
        <row r="510">
          <cell r="A510" t="str">
            <v>107100</v>
          </cell>
          <cell r="B510" t="str">
            <v>0312</v>
          </cell>
          <cell r="C510" t="str">
            <v>06080</v>
          </cell>
          <cell r="D510" t="str">
            <v>0ELECT</v>
          </cell>
          <cell r="E510" t="str">
            <v>312000</v>
          </cell>
          <cell r="F510" t="str">
            <v>0676</v>
          </cell>
          <cell r="G510" t="str">
            <v>12450</v>
          </cell>
          <cell r="H510" t="str">
            <v>A</v>
          </cell>
          <cell r="I510" t="str">
            <v>00000041</v>
          </cell>
          <cell r="J510">
            <v>65</v>
          </cell>
          <cell r="K510">
            <v>312</v>
          </cell>
          <cell r="L510">
            <v>6181</v>
          </cell>
          <cell r="M510">
            <v>398</v>
          </cell>
          <cell r="N510">
            <v>0</v>
          </cell>
          <cell r="O510">
            <v>1</v>
          </cell>
          <cell r="P510">
            <v>398.00099999999998</v>
          </cell>
          <cell r="Q510" t="str">
            <v>0676</v>
          </cell>
          <cell r="R510" t="str">
            <v>12450</v>
          </cell>
          <cell r="S510" t="str">
            <v>200212</v>
          </cell>
          <cell r="T510" t="str">
            <v>SA01</v>
          </cell>
          <cell r="U510">
            <v>-795.96</v>
          </cell>
          <cell r="V510" t="str">
            <v>LDB</v>
          </cell>
          <cell r="W510">
            <v>0</v>
          </cell>
          <cell r="Y510">
            <v>0</v>
          </cell>
          <cell r="Z510">
            <v>-6</v>
          </cell>
          <cell r="AA510" t="str">
            <v>MS#</v>
          </cell>
          <cell r="AB510" t="str">
            <v xml:space="preserve">   998003509</v>
          </cell>
          <cell r="AC510" t="str">
            <v>BCH</v>
          </cell>
          <cell r="AD510" t="str">
            <v>018723</v>
          </cell>
          <cell r="AE510" t="str">
            <v>TML</v>
          </cell>
          <cell r="AF510" t="str">
            <v>12017</v>
          </cell>
          <cell r="AG510" t="str">
            <v>SRL</v>
          </cell>
          <cell r="AH510" t="str">
            <v>0368</v>
          </cell>
          <cell r="AI510" t="str">
            <v>DLV</v>
          </cell>
          <cell r="AJ510" t="str">
            <v>000</v>
          </cell>
          <cell r="AK510" t="str">
            <v>REL</v>
          </cell>
          <cell r="AL510" t="str">
            <v>000</v>
          </cell>
          <cell r="AM510" t="str">
            <v>LN#</v>
          </cell>
          <cell r="AO510" t="str">
            <v>UOI</v>
          </cell>
          <cell r="AP510" t="str">
            <v>EA</v>
          </cell>
          <cell r="AU510" t="str">
            <v>0</v>
          </cell>
          <cell r="AW510" t="str">
            <v>000</v>
          </cell>
          <cell r="AX510" t="str">
            <v>00</v>
          </cell>
          <cell r="AY510" t="str">
            <v>0</v>
          </cell>
          <cell r="AZ510" t="str">
            <v>FPL Fibernet</v>
          </cell>
        </row>
        <row r="511">
          <cell r="A511" t="str">
            <v>107100</v>
          </cell>
          <cell r="B511" t="str">
            <v>0312</v>
          </cell>
          <cell r="C511" t="str">
            <v>06080</v>
          </cell>
          <cell r="D511" t="str">
            <v>0ELECT</v>
          </cell>
          <cell r="E511" t="str">
            <v>312000</v>
          </cell>
          <cell r="F511" t="str">
            <v>0676</v>
          </cell>
          <cell r="G511" t="str">
            <v>12450</v>
          </cell>
          <cell r="H511" t="str">
            <v>A</v>
          </cell>
          <cell r="I511" t="str">
            <v>00000041</v>
          </cell>
          <cell r="J511">
            <v>65</v>
          </cell>
          <cell r="K511">
            <v>312</v>
          </cell>
          <cell r="L511">
            <v>6181</v>
          </cell>
          <cell r="M511">
            <v>398</v>
          </cell>
          <cell r="N511">
            <v>0</v>
          </cell>
          <cell r="O511">
            <v>1</v>
          </cell>
          <cell r="P511">
            <v>398.00099999999998</v>
          </cell>
          <cell r="Q511" t="str">
            <v>0676</v>
          </cell>
          <cell r="R511" t="str">
            <v>12450</v>
          </cell>
          <cell r="S511" t="str">
            <v>200212</v>
          </cell>
          <cell r="T511" t="str">
            <v>SA01</v>
          </cell>
          <cell r="U511">
            <v>-795.96</v>
          </cell>
          <cell r="V511" t="str">
            <v>LDB</v>
          </cell>
          <cell r="W511">
            <v>0</v>
          </cell>
          <cell r="Y511">
            <v>0</v>
          </cell>
          <cell r="Z511">
            <v>-6</v>
          </cell>
          <cell r="AA511" t="str">
            <v>MS#</v>
          </cell>
          <cell r="AB511" t="str">
            <v xml:space="preserve">   998003509</v>
          </cell>
          <cell r="AC511" t="str">
            <v>BCH</v>
          </cell>
          <cell r="AD511" t="str">
            <v>018727</v>
          </cell>
          <cell r="AE511" t="str">
            <v>TML</v>
          </cell>
          <cell r="AF511" t="str">
            <v>12017</v>
          </cell>
          <cell r="AG511" t="str">
            <v>SRL</v>
          </cell>
          <cell r="AH511" t="str">
            <v>0368</v>
          </cell>
          <cell r="AI511" t="str">
            <v>DLV</v>
          </cell>
          <cell r="AJ511" t="str">
            <v>000</v>
          </cell>
          <cell r="AK511" t="str">
            <v>REL</v>
          </cell>
          <cell r="AL511" t="str">
            <v>000</v>
          </cell>
          <cell r="AM511" t="str">
            <v>LN#</v>
          </cell>
          <cell r="AO511" t="str">
            <v>UOI</v>
          </cell>
          <cell r="AP511" t="str">
            <v>EA</v>
          </cell>
          <cell r="AU511" t="str">
            <v>0</v>
          </cell>
          <cell r="AW511" t="str">
            <v>000</v>
          </cell>
          <cell r="AX511" t="str">
            <v>00</v>
          </cell>
          <cell r="AY511" t="str">
            <v>0</v>
          </cell>
          <cell r="AZ511" t="str">
            <v>FPL Fibernet</v>
          </cell>
        </row>
        <row r="512">
          <cell r="A512" t="str">
            <v>107100</v>
          </cell>
          <cell r="B512" t="str">
            <v>0312</v>
          </cell>
          <cell r="C512" t="str">
            <v>06080</v>
          </cell>
          <cell r="D512" t="str">
            <v>0ELECT</v>
          </cell>
          <cell r="E512" t="str">
            <v>312000</v>
          </cell>
          <cell r="F512" t="str">
            <v>0790</v>
          </cell>
          <cell r="G512" t="str">
            <v>65000</v>
          </cell>
          <cell r="H512" t="str">
            <v>A</v>
          </cell>
          <cell r="I512" t="str">
            <v>00000041</v>
          </cell>
          <cell r="J512">
            <v>65</v>
          </cell>
          <cell r="K512">
            <v>312</v>
          </cell>
          <cell r="L512">
            <v>6181</v>
          </cell>
          <cell r="M512">
            <v>0</v>
          </cell>
          <cell r="N512">
            <v>0</v>
          </cell>
          <cell r="O512">
            <v>0</v>
          </cell>
          <cell r="P512">
            <v>0</v>
          </cell>
          <cell r="Q512" t="str">
            <v>0790</v>
          </cell>
          <cell r="R512" t="str">
            <v>65000</v>
          </cell>
          <cell r="S512" t="str">
            <v>200212</v>
          </cell>
          <cell r="T512" t="str">
            <v>CA01</v>
          </cell>
          <cell r="U512">
            <v>12200</v>
          </cell>
          <cell r="V512" t="str">
            <v>LDB</v>
          </cell>
          <cell r="W512">
            <v>0</v>
          </cell>
          <cell r="Y512">
            <v>0</v>
          </cell>
          <cell r="Z512">
            <v>0</v>
          </cell>
          <cell r="AA512" t="str">
            <v>BCH</v>
          </cell>
          <cell r="AB512" t="str">
            <v>0011</v>
          </cell>
          <cell r="AC512" t="str">
            <v>WKS</v>
          </cell>
          <cell r="AE512" t="str">
            <v>JV#</v>
          </cell>
          <cell r="AF512" t="str">
            <v>1232</v>
          </cell>
          <cell r="AG512" t="str">
            <v>FRN</v>
          </cell>
          <cell r="AH512" t="str">
            <v>6181</v>
          </cell>
          <cell r="AI512" t="str">
            <v>RP#</v>
          </cell>
          <cell r="AJ512" t="str">
            <v>000</v>
          </cell>
          <cell r="AK512" t="str">
            <v>CTL</v>
          </cell>
          <cell r="AM512" t="str">
            <v>RF#</v>
          </cell>
          <cell r="AU512" t="str">
            <v>ACCRUAL OF OCT 02 CAPITAL</v>
          </cell>
          <cell r="AZ512" t="str">
            <v>FPL Fibernet</v>
          </cell>
        </row>
        <row r="513">
          <cell r="A513" t="str">
            <v>107100</v>
          </cell>
          <cell r="B513" t="str">
            <v>0312</v>
          </cell>
          <cell r="C513" t="str">
            <v>06080</v>
          </cell>
          <cell r="D513" t="str">
            <v>0ELECT</v>
          </cell>
          <cell r="E513" t="str">
            <v>312000</v>
          </cell>
          <cell r="F513" t="str">
            <v>0803</v>
          </cell>
          <cell r="G513" t="str">
            <v>36000</v>
          </cell>
          <cell r="H513" t="str">
            <v>A</v>
          </cell>
          <cell r="I513" t="str">
            <v>00000041</v>
          </cell>
          <cell r="J513">
            <v>65</v>
          </cell>
          <cell r="K513">
            <v>312</v>
          </cell>
          <cell r="L513">
            <v>6181</v>
          </cell>
          <cell r="M513">
            <v>107</v>
          </cell>
          <cell r="N513">
            <v>10</v>
          </cell>
          <cell r="O513">
            <v>0</v>
          </cell>
          <cell r="P513">
            <v>107.1</v>
          </cell>
          <cell r="Q513" t="str">
            <v>0803</v>
          </cell>
          <cell r="R513" t="str">
            <v>36000</v>
          </cell>
          <cell r="S513" t="str">
            <v>200212</v>
          </cell>
          <cell r="T513" t="str">
            <v>PY42</v>
          </cell>
          <cell r="U513">
            <v>1875</v>
          </cell>
          <cell r="V513" t="str">
            <v>LDB</v>
          </cell>
          <cell r="W513">
            <v>0</v>
          </cell>
          <cell r="X513" t="str">
            <v>SHR</v>
          </cell>
          <cell r="Y513">
            <v>60</v>
          </cell>
          <cell r="Z513">
            <v>60</v>
          </cell>
          <cell r="AA513" t="str">
            <v>PYP</v>
          </cell>
          <cell r="AB513" t="str">
            <v xml:space="preserve"> 0000026</v>
          </cell>
          <cell r="AC513" t="str">
            <v>PYL</v>
          </cell>
          <cell r="AD513" t="str">
            <v>004366</v>
          </cell>
          <cell r="AE513" t="str">
            <v>EMP</v>
          </cell>
          <cell r="AF513" t="str">
            <v>49098</v>
          </cell>
          <cell r="AG513" t="str">
            <v>JUL</v>
          </cell>
          <cell r="AH513" t="str">
            <v xml:space="preserve"> 000.00</v>
          </cell>
          <cell r="AI513" t="str">
            <v>BCH</v>
          </cell>
          <cell r="AJ513" t="str">
            <v>500</v>
          </cell>
          <cell r="AK513" t="str">
            <v>CLS</v>
          </cell>
          <cell r="AL513" t="str">
            <v>R450</v>
          </cell>
          <cell r="AM513" t="str">
            <v>DTA</v>
          </cell>
          <cell r="AN513" t="str">
            <v xml:space="preserve"> 00000000000.00</v>
          </cell>
          <cell r="AO513" t="str">
            <v>DTH</v>
          </cell>
          <cell r="AP513" t="str">
            <v xml:space="preserve"> 00000000000.00</v>
          </cell>
          <cell r="AV513" t="str">
            <v>000000000</v>
          </cell>
          <cell r="AW513" t="str">
            <v>000</v>
          </cell>
          <cell r="AX513" t="str">
            <v>00</v>
          </cell>
          <cell r="AY513" t="str">
            <v>0</v>
          </cell>
          <cell r="AZ513" t="str">
            <v>FPL Fibernet</v>
          </cell>
        </row>
        <row r="514">
          <cell r="A514" t="str">
            <v>107100</v>
          </cell>
          <cell r="B514" t="str">
            <v>0312</v>
          </cell>
          <cell r="C514" t="str">
            <v>06080</v>
          </cell>
          <cell r="D514" t="str">
            <v>0FIBER</v>
          </cell>
          <cell r="E514" t="str">
            <v>312000</v>
          </cell>
          <cell r="F514" t="str">
            <v>0803</v>
          </cell>
          <cell r="G514" t="str">
            <v>36000</v>
          </cell>
          <cell r="H514" t="str">
            <v>A</v>
          </cell>
          <cell r="I514" t="str">
            <v>00000041</v>
          </cell>
          <cell r="J514">
            <v>60</v>
          </cell>
          <cell r="K514">
            <v>312</v>
          </cell>
          <cell r="L514">
            <v>6181</v>
          </cell>
          <cell r="M514">
            <v>107</v>
          </cell>
          <cell r="N514">
            <v>10</v>
          </cell>
          <cell r="O514">
            <v>0</v>
          </cell>
          <cell r="P514">
            <v>107.1</v>
          </cell>
          <cell r="Q514" t="str">
            <v>0803</v>
          </cell>
          <cell r="R514" t="str">
            <v>36000</v>
          </cell>
          <cell r="S514" t="str">
            <v>200212</v>
          </cell>
          <cell r="T514" t="str">
            <v>PY42</v>
          </cell>
          <cell r="U514">
            <v>373.84</v>
          </cell>
          <cell r="V514" t="str">
            <v>LDB</v>
          </cell>
          <cell r="W514">
            <v>0</v>
          </cell>
          <cell r="X514" t="str">
            <v>SHR</v>
          </cell>
          <cell r="Y514">
            <v>9</v>
          </cell>
          <cell r="Z514">
            <v>9</v>
          </cell>
          <cell r="AA514" t="str">
            <v>PYP</v>
          </cell>
          <cell r="AB514" t="str">
            <v xml:space="preserve"> 0000026</v>
          </cell>
          <cell r="AC514" t="str">
            <v>PYL</v>
          </cell>
          <cell r="AD514" t="str">
            <v>003054</v>
          </cell>
          <cell r="AE514" t="str">
            <v>EMP</v>
          </cell>
          <cell r="AF514" t="str">
            <v>16244</v>
          </cell>
          <cell r="AG514" t="str">
            <v>JUL</v>
          </cell>
          <cell r="AH514" t="str">
            <v xml:space="preserve"> 000.00</v>
          </cell>
          <cell r="AI514" t="str">
            <v>BCH</v>
          </cell>
          <cell r="AJ514" t="str">
            <v>500</v>
          </cell>
          <cell r="AK514" t="str">
            <v>CLS</v>
          </cell>
          <cell r="AL514" t="str">
            <v>R513</v>
          </cell>
          <cell r="AM514" t="str">
            <v>DTA</v>
          </cell>
          <cell r="AN514" t="str">
            <v xml:space="preserve"> 00000000000.00</v>
          </cell>
          <cell r="AO514" t="str">
            <v>DTH</v>
          </cell>
          <cell r="AP514" t="str">
            <v xml:space="preserve"> 00000000000.00</v>
          </cell>
          <cell r="AV514" t="str">
            <v>000000000</v>
          </cell>
          <cell r="AW514" t="str">
            <v>000</v>
          </cell>
          <cell r="AX514" t="str">
            <v>00</v>
          </cell>
          <cell r="AY514" t="str">
            <v>0</v>
          </cell>
          <cell r="AZ514" t="str">
            <v>FPL Fibernet</v>
          </cell>
        </row>
        <row r="515">
          <cell r="A515" t="str">
            <v>107100</v>
          </cell>
          <cell r="B515" t="str">
            <v>0312</v>
          </cell>
          <cell r="C515" t="str">
            <v>06080</v>
          </cell>
          <cell r="D515" t="str">
            <v>0ELECT</v>
          </cell>
          <cell r="E515" t="str">
            <v>312000</v>
          </cell>
          <cell r="F515" t="str">
            <v>0676</v>
          </cell>
          <cell r="G515" t="str">
            <v>11450</v>
          </cell>
          <cell r="H515" t="str">
            <v>A</v>
          </cell>
          <cell r="I515" t="str">
            <v>00000041</v>
          </cell>
          <cell r="J515">
            <v>65</v>
          </cell>
          <cell r="K515">
            <v>312</v>
          </cell>
          <cell r="L515">
            <v>6182</v>
          </cell>
          <cell r="M515">
            <v>398</v>
          </cell>
          <cell r="N515">
            <v>0</v>
          </cell>
          <cell r="O515">
            <v>1</v>
          </cell>
          <cell r="P515">
            <v>398.00099999999998</v>
          </cell>
          <cell r="Q515" t="str">
            <v>0676</v>
          </cell>
          <cell r="R515" t="str">
            <v>11450</v>
          </cell>
          <cell r="S515" t="str">
            <v>200212</v>
          </cell>
          <cell r="T515" t="str">
            <v>SA01</v>
          </cell>
          <cell r="U515">
            <v>13699.92</v>
          </cell>
          <cell r="V515" t="str">
            <v>LDB</v>
          </cell>
          <cell r="W515">
            <v>0</v>
          </cell>
          <cell r="Y515">
            <v>0</v>
          </cell>
          <cell r="Z515">
            <v>2</v>
          </cell>
          <cell r="AA515" t="str">
            <v>MS#</v>
          </cell>
          <cell r="AB515" t="str">
            <v xml:space="preserve">   998014514</v>
          </cell>
          <cell r="AC515" t="str">
            <v>BCH</v>
          </cell>
          <cell r="AD515" t="str">
            <v>017208</v>
          </cell>
          <cell r="AE515" t="str">
            <v>TML</v>
          </cell>
          <cell r="AF515" t="str">
            <v>12018</v>
          </cell>
          <cell r="AG515" t="str">
            <v>SRL</v>
          </cell>
          <cell r="AH515" t="str">
            <v>0368</v>
          </cell>
          <cell r="AI515" t="str">
            <v>DLV</v>
          </cell>
          <cell r="AJ515" t="str">
            <v>000</v>
          </cell>
          <cell r="AK515" t="str">
            <v>REL</v>
          </cell>
          <cell r="AL515" t="str">
            <v>000</v>
          </cell>
          <cell r="AM515" t="str">
            <v>LN#</v>
          </cell>
          <cell r="AO515" t="str">
            <v>UOI</v>
          </cell>
          <cell r="AP515" t="str">
            <v>EA</v>
          </cell>
          <cell r="AU515" t="str">
            <v>0</v>
          </cell>
          <cell r="AW515" t="str">
            <v>000</v>
          </cell>
          <cell r="AX515" t="str">
            <v>00</v>
          </cell>
          <cell r="AY515" t="str">
            <v>0</v>
          </cell>
          <cell r="AZ515" t="str">
            <v>FPL Fibernet</v>
          </cell>
        </row>
        <row r="516">
          <cell r="A516" t="str">
            <v>107100</v>
          </cell>
          <cell r="B516" t="str">
            <v>0312</v>
          </cell>
          <cell r="C516" t="str">
            <v>06080</v>
          </cell>
          <cell r="D516" t="str">
            <v>0ELECT</v>
          </cell>
          <cell r="E516" t="str">
            <v>312000</v>
          </cell>
          <cell r="F516" t="str">
            <v>0803</v>
          </cell>
          <cell r="G516" t="str">
            <v>36000</v>
          </cell>
          <cell r="H516" t="str">
            <v>A</v>
          </cell>
          <cell r="I516" t="str">
            <v>00000041</v>
          </cell>
          <cell r="J516">
            <v>65</v>
          </cell>
          <cell r="K516">
            <v>312</v>
          </cell>
          <cell r="L516">
            <v>6182</v>
          </cell>
          <cell r="M516">
            <v>107</v>
          </cell>
          <cell r="N516">
            <v>10</v>
          </cell>
          <cell r="O516">
            <v>0</v>
          </cell>
          <cell r="P516">
            <v>107.1</v>
          </cell>
          <cell r="Q516" t="str">
            <v>0803</v>
          </cell>
          <cell r="R516" t="str">
            <v>36000</v>
          </cell>
          <cell r="S516" t="str">
            <v>200212</v>
          </cell>
          <cell r="T516" t="str">
            <v>PY42</v>
          </cell>
          <cell r="U516">
            <v>625</v>
          </cell>
          <cell r="V516" t="str">
            <v>LDB</v>
          </cell>
          <cell r="W516">
            <v>0</v>
          </cell>
          <cell r="X516" t="str">
            <v>SHR</v>
          </cell>
          <cell r="Y516">
            <v>20</v>
          </cell>
          <cell r="Z516">
            <v>20</v>
          </cell>
          <cell r="AA516" t="str">
            <v>PYP</v>
          </cell>
          <cell r="AB516" t="str">
            <v xml:space="preserve"> 0000026</v>
          </cell>
          <cell r="AC516" t="str">
            <v>PYL</v>
          </cell>
          <cell r="AD516" t="str">
            <v>004366</v>
          </cell>
          <cell r="AE516" t="str">
            <v>EMP</v>
          </cell>
          <cell r="AF516" t="str">
            <v>49098</v>
          </cell>
          <cell r="AG516" t="str">
            <v>JUL</v>
          </cell>
          <cell r="AH516" t="str">
            <v xml:space="preserve"> 000.00</v>
          </cell>
          <cell r="AI516" t="str">
            <v>BCH</v>
          </cell>
          <cell r="AJ516" t="str">
            <v>500</v>
          </cell>
          <cell r="AK516" t="str">
            <v>CLS</v>
          </cell>
          <cell r="AL516" t="str">
            <v>R450</v>
          </cell>
          <cell r="AM516" t="str">
            <v>DTA</v>
          </cell>
          <cell r="AN516" t="str">
            <v xml:space="preserve"> 00000000000.00</v>
          </cell>
          <cell r="AO516" t="str">
            <v>DTH</v>
          </cell>
          <cell r="AP516" t="str">
            <v xml:space="preserve"> 00000000000.00</v>
          </cell>
          <cell r="AV516" t="str">
            <v>000000000</v>
          </cell>
          <cell r="AW516" t="str">
            <v>000</v>
          </cell>
          <cell r="AX516" t="str">
            <v>00</v>
          </cell>
          <cell r="AY516" t="str">
            <v>0</v>
          </cell>
          <cell r="AZ516" t="str">
            <v>FPL Fibernet</v>
          </cell>
        </row>
        <row r="517">
          <cell r="A517" t="str">
            <v>107100</v>
          </cell>
          <cell r="B517" t="str">
            <v>0312</v>
          </cell>
          <cell r="C517" t="str">
            <v>06080</v>
          </cell>
          <cell r="D517" t="str">
            <v>0ELECT</v>
          </cell>
          <cell r="E517" t="str">
            <v>312000</v>
          </cell>
          <cell r="F517" t="str">
            <v>0803</v>
          </cell>
          <cell r="G517" t="str">
            <v>36000</v>
          </cell>
          <cell r="H517" t="str">
            <v>A</v>
          </cell>
          <cell r="I517" t="str">
            <v>00000041</v>
          </cell>
          <cell r="J517">
            <v>65</v>
          </cell>
          <cell r="K517">
            <v>312</v>
          </cell>
          <cell r="L517">
            <v>6182</v>
          </cell>
          <cell r="M517">
            <v>107</v>
          </cell>
          <cell r="N517">
            <v>10</v>
          </cell>
          <cell r="O517">
            <v>0</v>
          </cell>
          <cell r="P517">
            <v>107.1</v>
          </cell>
          <cell r="Q517" t="str">
            <v>0803</v>
          </cell>
          <cell r="R517" t="str">
            <v>36000</v>
          </cell>
          <cell r="S517" t="str">
            <v>200212</v>
          </cell>
          <cell r="T517" t="str">
            <v>PY42</v>
          </cell>
          <cell r="U517">
            <v>1031.25</v>
          </cell>
          <cell r="V517" t="str">
            <v>LDB</v>
          </cell>
          <cell r="W517">
            <v>0</v>
          </cell>
          <cell r="X517" t="str">
            <v>SHR</v>
          </cell>
          <cell r="Y517">
            <v>33</v>
          </cell>
          <cell r="Z517">
            <v>33</v>
          </cell>
          <cell r="AA517" t="str">
            <v>PYP</v>
          </cell>
          <cell r="AB517" t="str">
            <v xml:space="preserve"> 0000001</v>
          </cell>
          <cell r="AC517" t="str">
            <v>PYL</v>
          </cell>
          <cell r="AD517" t="str">
            <v>004366</v>
          </cell>
          <cell r="AE517" t="str">
            <v>EMP</v>
          </cell>
          <cell r="AF517" t="str">
            <v>49098</v>
          </cell>
          <cell r="AG517" t="str">
            <v>JUL</v>
          </cell>
          <cell r="AH517" t="str">
            <v xml:space="preserve"> 000.00</v>
          </cell>
          <cell r="AI517" t="str">
            <v>BCH</v>
          </cell>
          <cell r="AJ517" t="str">
            <v>500</v>
          </cell>
          <cell r="AK517" t="str">
            <v>CLS</v>
          </cell>
          <cell r="AL517" t="str">
            <v>R450</v>
          </cell>
          <cell r="AM517" t="str">
            <v>DTA</v>
          </cell>
          <cell r="AN517" t="str">
            <v xml:space="preserve"> 00000000000.00</v>
          </cell>
          <cell r="AO517" t="str">
            <v>DTH</v>
          </cell>
          <cell r="AP517" t="str">
            <v xml:space="preserve"> 00000000000.00</v>
          </cell>
          <cell r="AV517" t="str">
            <v>000000000</v>
          </cell>
          <cell r="AW517" t="str">
            <v>000</v>
          </cell>
          <cell r="AX517" t="str">
            <v>00</v>
          </cell>
          <cell r="AY517" t="str">
            <v>0</v>
          </cell>
          <cell r="AZ517" t="str">
            <v>FPL Fibernet</v>
          </cell>
        </row>
        <row r="518">
          <cell r="A518" t="str">
            <v>107100</v>
          </cell>
          <cell r="B518" t="str">
            <v>0312</v>
          </cell>
          <cell r="C518" t="str">
            <v>06080</v>
          </cell>
          <cell r="D518" t="str">
            <v>0ELECT</v>
          </cell>
          <cell r="E518" t="str">
            <v>312000</v>
          </cell>
          <cell r="F518" t="str">
            <v>0812</v>
          </cell>
          <cell r="G518" t="str">
            <v>51450</v>
          </cell>
          <cell r="H518" t="str">
            <v>A</v>
          </cell>
          <cell r="I518" t="str">
            <v>00000041</v>
          </cell>
          <cell r="J518">
            <v>67</v>
          </cell>
          <cell r="K518">
            <v>312</v>
          </cell>
          <cell r="L518">
            <v>6182</v>
          </cell>
          <cell r="M518">
            <v>0</v>
          </cell>
          <cell r="N518">
            <v>0</v>
          </cell>
          <cell r="O518">
            <v>0</v>
          </cell>
          <cell r="P518">
            <v>0</v>
          </cell>
          <cell r="Q518" t="str">
            <v>0812</v>
          </cell>
          <cell r="R518" t="str">
            <v>51450</v>
          </cell>
          <cell r="S518" t="str">
            <v>200212</v>
          </cell>
          <cell r="T518" t="str">
            <v>SA01</v>
          </cell>
          <cell r="U518">
            <v>6268.64</v>
          </cell>
          <cell r="W518">
            <v>0</v>
          </cell>
          <cell r="Y518">
            <v>0</v>
          </cell>
          <cell r="Z518">
            <v>1</v>
          </cell>
          <cell r="AA518" t="str">
            <v>BCH</v>
          </cell>
          <cell r="AB518" t="str">
            <v>450002354</v>
          </cell>
          <cell r="AC518" t="str">
            <v>PO#</v>
          </cell>
          <cell r="AD518" t="str">
            <v>4500021286</v>
          </cell>
          <cell r="AE518" t="str">
            <v>S/R</v>
          </cell>
          <cell r="AF518" t="str">
            <v>NET</v>
          </cell>
          <cell r="AI518" t="str">
            <v>PYN</v>
          </cell>
          <cell r="AJ518" t="str">
            <v>BELLSOUTH TELECOMMUNICATI</v>
          </cell>
          <cell r="AK518" t="str">
            <v>VND</v>
          </cell>
          <cell r="AL518" t="str">
            <v>580436120</v>
          </cell>
          <cell r="AM518" t="str">
            <v>FAC</v>
          </cell>
          <cell r="AN518" t="str">
            <v>000</v>
          </cell>
          <cell r="AQ518" t="str">
            <v>NVD</v>
          </cell>
          <cell r="AR518" t="str">
            <v>2002-12-</v>
          </cell>
          <cell r="AU518" t="str">
            <v>954 C01-0249 249PLUSBELLSOUTH TELECOMMUN5000003667</v>
          </cell>
          <cell r="AV518" t="str">
            <v>WF-BATCH</v>
          </cell>
          <cell r="AW518" t="str">
            <v>000</v>
          </cell>
          <cell r="AX518" t="str">
            <v>00</v>
          </cell>
          <cell r="AY518" t="str">
            <v>0</v>
          </cell>
          <cell r="AZ518" t="str">
            <v>FPL Fibernet</v>
          </cell>
        </row>
        <row r="519">
          <cell r="A519" t="str">
            <v>107100</v>
          </cell>
          <cell r="B519" t="str">
            <v>0312</v>
          </cell>
          <cell r="C519" t="str">
            <v>06080</v>
          </cell>
          <cell r="D519" t="str">
            <v>0FIBER</v>
          </cell>
          <cell r="E519" t="str">
            <v>312000</v>
          </cell>
          <cell r="F519" t="str">
            <v>0803</v>
          </cell>
          <cell r="G519" t="str">
            <v>36000</v>
          </cell>
          <cell r="H519" t="str">
            <v>A</v>
          </cell>
          <cell r="I519" t="str">
            <v>00000041</v>
          </cell>
          <cell r="J519">
            <v>60</v>
          </cell>
          <cell r="K519">
            <v>312</v>
          </cell>
          <cell r="L519">
            <v>6182</v>
          </cell>
          <cell r="M519">
            <v>107</v>
          </cell>
          <cell r="N519">
            <v>10</v>
          </cell>
          <cell r="O519">
            <v>0</v>
          </cell>
          <cell r="P519">
            <v>107.1</v>
          </cell>
          <cell r="Q519" t="str">
            <v>0803</v>
          </cell>
          <cell r="R519" t="str">
            <v>36000</v>
          </cell>
          <cell r="S519" t="str">
            <v>200212</v>
          </cell>
          <cell r="T519" t="str">
            <v>PY42</v>
          </cell>
          <cell r="U519">
            <v>207.69</v>
          </cell>
          <cell r="V519" t="str">
            <v>LDB</v>
          </cell>
          <cell r="W519">
            <v>0</v>
          </cell>
          <cell r="X519" t="str">
            <v>SHR</v>
          </cell>
          <cell r="Y519">
            <v>5</v>
          </cell>
          <cell r="Z519">
            <v>5</v>
          </cell>
          <cell r="AA519" t="str">
            <v>PYP</v>
          </cell>
          <cell r="AB519" t="str">
            <v xml:space="preserve"> 0000001</v>
          </cell>
          <cell r="AC519" t="str">
            <v>PYL</v>
          </cell>
          <cell r="AD519" t="str">
            <v>003054</v>
          </cell>
          <cell r="AE519" t="str">
            <v>EMP</v>
          </cell>
          <cell r="AF519" t="str">
            <v>16244</v>
          </cell>
          <cell r="AG519" t="str">
            <v>JUL</v>
          </cell>
          <cell r="AH519" t="str">
            <v xml:space="preserve"> 000.00</v>
          </cell>
          <cell r="AI519" t="str">
            <v>BCH</v>
          </cell>
          <cell r="AJ519" t="str">
            <v>500</v>
          </cell>
          <cell r="AK519" t="str">
            <v>CLS</v>
          </cell>
          <cell r="AL519" t="str">
            <v>R513</v>
          </cell>
          <cell r="AM519" t="str">
            <v>DTA</v>
          </cell>
          <cell r="AN519" t="str">
            <v xml:space="preserve"> 00000000000.00</v>
          </cell>
          <cell r="AO519" t="str">
            <v>DTH</v>
          </cell>
          <cell r="AP519" t="str">
            <v xml:space="preserve"> 00000000000.00</v>
          </cell>
          <cell r="AV519" t="str">
            <v>000000000</v>
          </cell>
          <cell r="AW519" t="str">
            <v>000</v>
          </cell>
          <cell r="AX519" t="str">
            <v>00</v>
          </cell>
          <cell r="AY519" t="str">
            <v>0</v>
          </cell>
          <cell r="AZ519" t="str">
            <v>FPL Fibernet</v>
          </cell>
        </row>
        <row r="520">
          <cell r="A520" t="str">
            <v>107100</v>
          </cell>
          <cell r="B520" t="str">
            <v>0312</v>
          </cell>
          <cell r="C520" t="str">
            <v>06080</v>
          </cell>
          <cell r="D520" t="str">
            <v>0FIBER</v>
          </cell>
          <cell r="E520" t="str">
            <v>312000</v>
          </cell>
          <cell r="F520" t="str">
            <v>0803</v>
          </cell>
          <cell r="G520" t="str">
            <v>36000</v>
          </cell>
          <cell r="H520" t="str">
            <v>A</v>
          </cell>
          <cell r="I520" t="str">
            <v>00000041</v>
          </cell>
          <cell r="J520">
            <v>60</v>
          </cell>
          <cell r="K520">
            <v>312</v>
          </cell>
          <cell r="L520">
            <v>6182</v>
          </cell>
          <cell r="M520">
            <v>107</v>
          </cell>
          <cell r="N520">
            <v>10</v>
          </cell>
          <cell r="O520">
            <v>0</v>
          </cell>
          <cell r="P520">
            <v>107.1</v>
          </cell>
          <cell r="Q520" t="str">
            <v>0803</v>
          </cell>
          <cell r="R520" t="str">
            <v>36000</v>
          </cell>
          <cell r="S520" t="str">
            <v>200212</v>
          </cell>
          <cell r="T520" t="str">
            <v>PY42</v>
          </cell>
          <cell r="U520">
            <v>221.13</v>
          </cell>
          <cell r="V520" t="str">
            <v>LDB</v>
          </cell>
          <cell r="W520">
            <v>0</v>
          </cell>
          <cell r="X520" t="str">
            <v>SHR</v>
          </cell>
          <cell r="Y520">
            <v>10</v>
          </cell>
          <cell r="Z520">
            <v>10</v>
          </cell>
          <cell r="AA520" t="str">
            <v>PYP</v>
          </cell>
          <cell r="AB520" t="str">
            <v xml:space="preserve"> 0000025</v>
          </cell>
          <cell r="AC520" t="str">
            <v>PYL</v>
          </cell>
          <cell r="AD520" t="str">
            <v>004340</v>
          </cell>
          <cell r="AE520" t="str">
            <v>EMP</v>
          </cell>
          <cell r="AF520" t="str">
            <v>96483</v>
          </cell>
          <cell r="AG520" t="str">
            <v>JUL</v>
          </cell>
          <cell r="AH520" t="str">
            <v xml:space="preserve"> 000.00</v>
          </cell>
          <cell r="AI520" t="str">
            <v>BCH</v>
          </cell>
          <cell r="AJ520" t="str">
            <v>500</v>
          </cell>
          <cell r="AK520" t="str">
            <v>CLS</v>
          </cell>
          <cell r="AL520" t="str">
            <v>R453</v>
          </cell>
          <cell r="AM520" t="str">
            <v>DTA</v>
          </cell>
          <cell r="AN520" t="str">
            <v xml:space="preserve"> 00000000000.00</v>
          </cell>
          <cell r="AO520" t="str">
            <v>DTH</v>
          </cell>
          <cell r="AP520" t="str">
            <v xml:space="preserve"> 00000000000.00</v>
          </cell>
          <cell r="AV520" t="str">
            <v>000000000</v>
          </cell>
          <cell r="AW520" t="str">
            <v>000</v>
          </cell>
          <cell r="AX520" t="str">
            <v>00</v>
          </cell>
          <cell r="AY520" t="str">
            <v>0</v>
          </cell>
          <cell r="AZ520" t="str">
            <v>FPL Fibernet</v>
          </cell>
        </row>
        <row r="521">
          <cell r="A521" t="str">
            <v>107100</v>
          </cell>
          <cell r="B521" t="str">
            <v>0312</v>
          </cell>
          <cell r="C521" t="str">
            <v>06075</v>
          </cell>
          <cell r="D521" t="str">
            <v>0FIBER</v>
          </cell>
          <cell r="E521" t="str">
            <v>312000</v>
          </cell>
          <cell r="F521" t="str">
            <v>0790</v>
          </cell>
          <cell r="G521" t="str">
            <v>65000</v>
          </cell>
          <cell r="H521" t="str">
            <v>A</v>
          </cell>
          <cell r="I521" t="str">
            <v>00000041</v>
          </cell>
          <cell r="J521">
            <v>63</v>
          </cell>
          <cell r="K521">
            <v>312</v>
          </cell>
          <cell r="L521">
            <v>6183</v>
          </cell>
          <cell r="M521">
            <v>0</v>
          </cell>
          <cell r="N521">
            <v>0</v>
          </cell>
          <cell r="O521">
            <v>0</v>
          </cell>
          <cell r="P521">
            <v>0</v>
          </cell>
          <cell r="Q521" t="str">
            <v>0790</v>
          </cell>
          <cell r="R521" t="str">
            <v>65000</v>
          </cell>
          <cell r="S521" t="str">
            <v>200212</v>
          </cell>
          <cell r="T521" t="str">
            <v>CA01</v>
          </cell>
          <cell r="U521">
            <v>171289</v>
          </cell>
          <cell r="V521" t="str">
            <v>LDB</v>
          </cell>
          <cell r="W521">
            <v>0</v>
          </cell>
          <cell r="Y521">
            <v>0</v>
          </cell>
          <cell r="Z521">
            <v>0</v>
          </cell>
          <cell r="AA521" t="str">
            <v>BCH</v>
          </cell>
          <cell r="AB521" t="str">
            <v>0044</v>
          </cell>
          <cell r="AC521" t="str">
            <v>WKS</v>
          </cell>
          <cell r="AE521" t="str">
            <v>JV#</v>
          </cell>
          <cell r="AF521" t="str">
            <v>1232</v>
          </cell>
          <cell r="AG521" t="str">
            <v>FRN</v>
          </cell>
          <cell r="AH521" t="str">
            <v>6183</v>
          </cell>
          <cell r="AI521" t="str">
            <v>RP#</v>
          </cell>
          <cell r="AJ521" t="str">
            <v>000</v>
          </cell>
          <cell r="AK521" t="str">
            <v>CTL</v>
          </cell>
          <cell r="AM521" t="str">
            <v>RF#</v>
          </cell>
          <cell r="AU521" t="str">
            <v>ACCRUAL OF DEC 02 CAPITAL</v>
          </cell>
          <cell r="AZ521" t="str">
            <v>FPL Fibernet</v>
          </cell>
        </row>
        <row r="522">
          <cell r="A522" t="str">
            <v>107100</v>
          </cell>
          <cell r="B522" t="str">
            <v>0312</v>
          </cell>
          <cell r="C522" t="str">
            <v>06075</v>
          </cell>
          <cell r="D522" t="str">
            <v>0FIBER</v>
          </cell>
          <cell r="E522" t="str">
            <v>312000</v>
          </cell>
          <cell r="F522" t="str">
            <v>0790</v>
          </cell>
          <cell r="G522" t="str">
            <v>65000</v>
          </cell>
          <cell r="H522" t="str">
            <v>A</v>
          </cell>
          <cell r="I522" t="str">
            <v>00000041</v>
          </cell>
          <cell r="J522">
            <v>63</v>
          </cell>
          <cell r="K522">
            <v>312</v>
          </cell>
          <cell r="L522">
            <v>6183</v>
          </cell>
          <cell r="M522">
            <v>0</v>
          </cell>
          <cell r="N522">
            <v>0</v>
          </cell>
          <cell r="O522">
            <v>0</v>
          </cell>
          <cell r="P522">
            <v>0</v>
          </cell>
          <cell r="Q522" t="str">
            <v>0790</v>
          </cell>
          <cell r="R522" t="str">
            <v>65000</v>
          </cell>
          <cell r="S522" t="str">
            <v>200212</v>
          </cell>
          <cell r="T522" t="str">
            <v>CA01</v>
          </cell>
          <cell r="U522">
            <v>197233</v>
          </cell>
          <cell r="V522" t="str">
            <v>LDB</v>
          </cell>
          <cell r="W522">
            <v>0</v>
          </cell>
          <cell r="Y522">
            <v>0</v>
          </cell>
          <cell r="Z522">
            <v>0</v>
          </cell>
          <cell r="AA522" t="str">
            <v>BCH</v>
          </cell>
          <cell r="AB522" t="str">
            <v>0014</v>
          </cell>
          <cell r="AC522" t="str">
            <v>WKS</v>
          </cell>
          <cell r="AE522" t="str">
            <v>JV#</v>
          </cell>
          <cell r="AF522" t="str">
            <v>1232</v>
          </cell>
          <cell r="AG522" t="str">
            <v>FRN</v>
          </cell>
          <cell r="AH522" t="str">
            <v>6183</v>
          </cell>
          <cell r="AI522" t="str">
            <v>RP#</v>
          </cell>
          <cell r="AJ522" t="str">
            <v>000</v>
          </cell>
          <cell r="AK522" t="str">
            <v>CTL</v>
          </cell>
          <cell r="AM522" t="str">
            <v>RF#</v>
          </cell>
          <cell r="AU522" t="str">
            <v>ACCRUAL OF DEC 02 CAPITAL</v>
          </cell>
          <cell r="AZ522" t="str">
            <v>FPL Fibernet</v>
          </cell>
        </row>
        <row r="523">
          <cell r="A523" t="str">
            <v>107100</v>
          </cell>
          <cell r="B523" t="str">
            <v>0312</v>
          </cell>
          <cell r="C523" t="str">
            <v>06075</v>
          </cell>
          <cell r="D523" t="str">
            <v>0FIBER</v>
          </cell>
          <cell r="E523" t="str">
            <v>312000</v>
          </cell>
          <cell r="F523" t="str">
            <v>0790</v>
          </cell>
          <cell r="G523" t="str">
            <v>65000</v>
          </cell>
          <cell r="H523" t="str">
            <v>A</v>
          </cell>
          <cell r="I523" t="str">
            <v>00000041</v>
          </cell>
          <cell r="J523">
            <v>63</v>
          </cell>
          <cell r="K523">
            <v>312</v>
          </cell>
          <cell r="L523">
            <v>6183</v>
          </cell>
          <cell r="M523">
            <v>0</v>
          </cell>
          <cell r="N523">
            <v>0</v>
          </cell>
          <cell r="O523">
            <v>0</v>
          </cell>
          <cell r="P523">
            <v>0</v>
          </cell>
          <cell r="Q523" t="str">
            <v>0790</v>
          </cell>
          <cell r="R523" t="str">
            <v>65000</v>
          </cell>
          <cell r="S523" t="str">
            <v>200212</v>
          </cell>
          <cell r="T523" t="str">
            <v>CA01</v>
          </cell>
          <cell r="U523">
            <v>-197233</v>
          </cell>
          <cell r="V523" t="str">
            <v>LDB</v>
          </cell>
          <cell r="W523">
            <v>0</v>
          </cell>
          <cell r="Y523">
            <v>0</v>
          </cell>
          <cell r="Z523">
            <v>0</v>
          </cell>
          <cell r="AA523" t="str">
            <v>BCH</v>
          </cell>
          <cell r="AB523" t="str">
            <v>0047</v>
          </cell>
          <cell r="AC523" t="str">
            <v>WKS</v>
          </cell>
          <cell r="AE523" t="str">
            <v>JV#</v>
          </cell>
          <cell r="AF523" t="str">
            <v>1232</v>
          </cell>
          <cell r="AG523" t="str">
            <v>FRN</v>
          </cell>
          <cell r="AH523" t="str">
            <v>6183</v>
          </cell>
          <cell r="AI523" t="str">
            <v>RP#</v>
          </cell>
          <cell r="AJ523" t="str">
            <v>000</v>
          </cell>
          <cell r="AK523" t="str">
            <v>CTL</v>
          </cell>
          <cell r="AM523" t="str">
            <v>RF#</v>
          </cell>
          <cell r="AU523" t="str">
            <v>ACCR REVERSAL OF DEC 02</v>
          </cell>
          <cell r="AZ523" t="str">
            <v>FPL Fibernet</v>
          </cell>
        </row>
        <row r="524">
          <cell r="A524" t="str">
            <v>107100</v>
          </cell>
          <cell r="B524" t="str">
            <v>0385</v>
          </cell>
          <cell r="C524" t="str">
            <v>06075</v>
          </cell>
          <cell r="D524" t="str">
            <v>0FIBER</v>
          </cell>
          <cell r="E524" t="str">
            <v>385000</v>
          </cell>
          <cell r="F524" t="str">
            <v>0662</v>
          </cell>
          <cell r="G524" t="str">
            <v>65000</v>
          </cell>
          <cell r="H524" t="str">
            <v>A</v>
          </cell>
          <cell r="I524" t="str">
            <v>00000041</v>
          </cell>
          <cell r="J524">
            <v>63</v>
          </cell>
          <cell r="K524">
            <v>385</v>
          </cell>
          <cell r="L524">
            <v>6183</v>
          </cell>
          <cell r="M524">
            <v>0</v>
          </cell>
          <cell r="N524">
            <v>0</v>
          </cell>
          <cell r="O524">
            <v>0</v>
          </cell>
          <cell r="P524">
            <v>0</v>
          </cell>
          <cell r="Q524" t="str">
            <v>0662</v>
          </cell>
          <cell r="R524" t="str">
            <v>65000</v>
          </cell>
          <cell r="S524" t="str">
            <v>200212</v>
          </cell>
          <cell r="T524" t="str">
            <v>CA01</v>
          </cell>
          <cell r="U524">
            <v>17524.14</v>
          </cell>
          <cell r="V524" t="str">
            <v>LDB</v>
          </cell>
          <cell r="W524">
            <v>0</v>
          </cell>
          <cell r="Y524">
            <v>0</v>
          </cell>
          <cell r="Z524">
            <v>0</v>
          </cell>
          <cell r="AA524" t="str">
            <v>BCH</v>
          </cell>
          <cell r="AB524" t="str">
            <v>0029</v>
          </cell>
          <cell r="AC524" t="str">
            <v>WKS</v>
          </cell>
          <cell r="AE524" t="str">
            <v>JV#</v>
          </cell>
          <cell r="AF524" t="str">
            <v>1232</v>
          </cell>
          <cell r="AG524" t="str">
            <v>FRN</v>
          </cell>
          <cell r="AH524" t="str">
            <v>6183</v>
          </cell>
          <cell r="AI524" t="str">
            <v>RP#</v>
          </cell>
          <cell r="AJ524" t="str">
            <v>000</v>
          </cell>
          <cell r="AK524" t="str">
            <v>CTL</v>
          </cell>
          <cell r="AM524" t="str">
            <v>RF#</v>
          </cell>
          <cell r="AU524" t="str">
            <v>ACCR WD COMM UNPAID INV</v>
          </cell>
          <cell r="AZ524" t="str">
            <v>FPL Fibernet</v>
          </cell>
        </row>
        <row r="525">
          <cell r="A525" t="str">
            <v>107100</v>
          </cell>
          <cell r="B525" t="str">
            <v>0385</v>
          </cell>
          <cell r="C525" t="str">
            <v>06075</v>
          </cell>
          <cell r="D525" t="str">
            <v>0FIBER</v>
          </cell>
          <cell r="E525" t="str">
            <v>385000</v>
          </cell>
          <cell r="F525" t="str">
            <v>0662</v>
          </cell>
          <cell r="G525" t="str">
            <v>65000</v>
          </cell>
          <cell r="H525" t="str">
            <v>A</v>
          </cell>
          <cell r="I525" t="str">
            <v>00000041</v>
          </cell>
          <cell r="J525">
            <v>63</v>
          </cell>
          <cell r="K525">
            <v>385</v>
          </cell>
          <cell r="L525">
            <v>6183</v>
          </cell>
          <cell r="M525">
            <v>0</v>
          </cell>
          <cell r="N525">
            <v>0</v>
          </cell>
          <cell r="O525">
            <v>0</v>
          </cell>
          <cell r="P525">
            <v>0</v>
          </cell>
          <cell r="Q525" t="str">
            <v>0662</v>
          </cell>
          <cell r="R525" t="str">
            <v>65000</v>
          </cell>
          <cell r="S525" t="str">
            <v>200212</v>
          </cell>
          <cell r="T525" t="str">
            <v>CA01</v>
          </cell>
          <cell r="U525">
            <v>17524.14</v>
          </cell>
          <cell r="V525" t="str">
            <v>LDB</v>
          </cell>
          <cell r="W525">
            <v>0</v>
          </cell>
          <cell r="Y525">
            <v>0</v>
          </cell>
          <cell r="Z525">
            <v>0</v>
          </cell>
          <cell r="AA525" t="str">
            <v>BCH</v>
          </cell>
          <cell r="AB525" t="str">
            <v>0033</v>
          </cell>
          <cell r="AC525" t="str">
            <v>WKS</v>
          </cell>
          <cell r="AE525" t="str">
            <v>JV#</v>
          </cell>
          <cell r="AF525" t="str">
            <v>1232</v>
          </cell>
          <cell r="AG525" t="str">
            <v>FRN</v>
          </cell>
          <cell r="AH525" t="str">
            <v>6183</v>
          </cell>
          <cell r="AI525" t="str">
            <v>RP#</v>
          </cell>
          <cell r="AJ525" t="str">
            <v>000</v>
          </cell>
          <cell r="AK525" t="str">
            <v>CTL</v>
          </cell>
          <cell r="AM525" t="str">
            <v>RF#</v>
          </cell>
          <cell r="AU525" t="str">
            <v>ACCR WD COMM UNPAID INV</v>
          </cell>
          <cell r="AZ525" t="str">
            <v>FPL Fibernet</v>
          </cell>
        </row>
        <row r="526">
          <cell r="A526" t="str">
            <v>107100</v>
          </cell>
          <cell r="B526" t="str">
            <v>0385</v>
          </cell>
          <cell r="C526" t="str">
            <v>06075</v>
          </cell>
          <cell r="D526" t="str">
            <v>0FIBER</v>
          </cell>
          <cell r="E526" t="str">
            <v>385000</v>
          </cell>
          <cell r="F526" t="str">
            <v>0662</v>
          </cell>
          <cell r="G526" t="str">
            <v>65000</v>
          </cell>
          <cell r="H526" t="str">
            <v>A</v>
          </cell>
          <cell r="I526" t="str">
            <v>00000041</v>
          </cell>
          <cell r="J526">
            <v>63</v>
          </cell>
          <cell r="K526">
            <v>385</v>
          </cell>
          <cell r="L526">
            <v>6183</v>
          </cell>
          <cell r="M526">
            <v>0</v>
          </cell>
          <cell r="N526">
            <v>0</v>
          </cell>
          <cell r="O526">
            <v>0</v>
          </cell>
          <cell r="P526">
            <v>0</v>
          </cell>
          <cell r="Q526" t="str">
            <v>0662</v>
          </cell>
          <cell r="R526" t="str">
            <v>65000</v>
          </cell>
          <cell r="S526" t="str">
            <v>200212</v>
          </cell>
          <cell r="T526" t="str">
            <v>CA01</v>
          </cell>
          <cell r="U526">
            <v>-17524.14</v>
          </cell>
          <cell r="V526" t="str">
            <v>LDB</v>
          </cell>
          <cell r="W526">
            <v>0</v>
          </cell>
          <cell r="Y526">
            <v>0</v>
          </cell>
          <cell r="Z526">
            <v>0</v>
          </cell>
          <cell r="AA526" t="str">
            <v>BCH</v>
          </cell>
          <cell r="AB526" t="str">
            <v>0034</v>
          </cell>
          <cell r="AC526" t="str">
            <v>WKS</v>
          </cell>
          <cell r="AE526" t="str">
            <v>JV#</v>
          </cell>
          <cell r="AF526" t="str">
            <v>1232</v>
          </cell>
          <cell r="AG526" t="str">
            <v>FRN</v>
          </cell>
          <cell r="AH526" t="str">
            <v>6183</v>
          </cell>
          <cell r="AI526" t="str">
            <v>RP#</v>
          </cell>
          <cell r="AJ526" t="str">
            <v>000</v>
          </cell>
          <cell r="AK526" t="str">
            <v>CTL</v>
          </cell>
          <cell r="AM526" t="str">
            <v>RF#</v>
          </cell>
          <cell r="AU526" t="str">
            <v>ACCR WD COMM UNPAID INV</v>
          </cell>
          <cell r="AZ526" t="str">
            <v>FPL Fibernet</v>
          </cell>
        </row>
        <row r="527">
          <cell r="A527" t="str">
            <v>107100</v>
          </cell>
          <cell r="B527" t="str">
            <v>0312</v>
          </cell>
          <cell r="C527" t="str">
            <v>06080</v>
          </cell>
          <cell r="D527" t="str">
            <v>0ELECT</v>
          </cell>
          <cell r="E527" t="str">
            <v>312000</v>
          </cell>
          <cell r="F527" t="str">
            <v>0676</v>
          </cell>
          <cell r="G527" t="str">
            <v>11450</v>
          </cell>
          <cell r="H527" t="str">
            <v>A</v>
          </cell>
          <cell r="I527" t="str">
            <v>00000041</v>
          </cell>
          <cell r="J527">
            <v>65</v>
          </cell>
          <cell r="K527">
            <v>312</v>
          </cell>
          <cell r="L527">
            <v>6184</v>
          </cell>
          <cell r="M527">
            <v>398</v>
          </cell>
          <cell r="N527">
            <v>0</v>
          </cell>
          <cell r="O527">
            <v>1</v>
          </cell>
          <cell r="P527">
            <v>398.00099999999998</v>
          </cell>
          <cell r="Q527" t="str">
            <v>0676</v>
          </cell>
          <cell r="R527" t="str">
            <v>11450</v>
          </cell>
          <cell r="S527" t="str">
            <v>200212</v>
          </cell>
          <cell r="T527" t="str">
            <v>SA01</v>
          </cell>
          <cell r="U527">
            <v>2</v>
          </cell>
          <cell r="V527" t="str">
            <v>LDB</v>
          </cell>
          <cell r="W527">
            <v>0</v>
          </cell>
          <cell r="Y527">
            <v>0</v>
          </cell>
          <cell r="Z527">
            <v>2</v>
          </cell>
          <cell r="AA527" t="str">
            <v>MS#</v>
          </cell>
          <cell r="AB527" t="str">
            <v xml:space="preserve">   998001569</v>
          </cell>
          <cell r="AC527" t="str">
            <v>BCH</v>
          </cell>
          <cell r="AD527" t="str">
            <v>012360</v>
          </cell>
          <cell r="AE527" t="str">
            <v>TML</v>
          </cell>
          <cell r="AF527" t="str">
            <v>12026</v>
          </cell>
          <cell r="AG527" t="str">
            <v>SRL</v>
          </cell>
          <cell r="AH527" t="str">
            <v>0368</v>
          </cell>
          <cell r="AI527" t="str">
            <v>DLV</v>
          </cell>
          <cell r="AJ527" t="str">
            <v>000</v>
          </cell>
          <cell r="AK527" t="str">
            <v>REL</v>
          </cell>
          <cell r="AL527" t="str">
            <v>000</v>
          </cell>
          <cell r="AM527" t="str">
            <v>LN#</v>
          </cell>
          <cell r="AO527" t="str">
            <v>UOI</v>
          </cell>
          <cell r="AP527" t="str">
            <v>EA</v>
          </cell>
          <cell r="AU527" t="str">
            <v>0</v>
          </cell>
          <cell r="AW527" t="str">
            <v>000</v>
          </cell>
          <cell r="AX527" t="str">
            <v>00</v>
          </cell>
          <cell r="AY527" t="str">
            <v>0</v>
          </cell>
          <cell r="AZ527" t="str">
            <v>FPL Fibernet</v>
          </cell>
        </row>
        <row r="528">
          <cell r="A528" t="str">
            <v>107100</v>
          </cell>
          <cell r="B528" t="str">
            <v>0312</v>
          </cell>
          <cell r="C528" t="str">
            <v>06080</v>
          </cell>
          <cell r="D528" t="str">
            <v>0ELECT</v>
          </cell>
          <cell r="E528" t="str">
            <v>312000</v>
          </cell>
          <cell r="F528" t="str">
            <v>0676</v>
          </cell>
          <cell r="G528" t="str">
            <v>11450</v>
          </cell>
          <cell r="H528" t="str">
            <v>A</v>
          </cell>
          <cell r="I528" t="str">
            <v>00000041</v>
          </cell>
          <cell r="J528">
            <v>65</v>
          </cell>
          <cell r="K528">
            <v>312</v>
          </cell>
          <cell r="L528">
            <v>6184</v>
          </cell>
          <cell r="M528">
            <v>398</v>
          </cell>
          <cell r="N528">
            <v>0</v>
          </cell>
          <cell r="O528">
            <v>1</v>
          </cell>
          <cell r="P528">
            <v>398.00099999999998</v>
          </cell>
          <cell r="Q528" t="str">
            <v>0676</v>
          </cell>
          <cell r="R528" t="str">
            <v>11450</v>
          </cell>
          <cell r="S528" t="str">
            <v>200212</v>
          </cell>
          <cell r="T528" t="str">
            <v>SA01</v>
          </cell>
          <cell r="U528">
            <v>2</v>
          </cell>
          <cell r="V528" t="str">
            <v>LDB</v>
          </cell>
          <cell r="W528">
            <v>0</v>
          </cell>
          <cell r="Y528">
            <v>0</v>
          </cell>
          <cell r="Z528">
            <v>2</v>
          </cell>
          <cell r="AA528" t="str">
            <v>MS#</v>
          </cell>
          <cell r="AB528" t="str">
            <v xml:space="preserve">   998001732</v>
          </cell>
          <cell r="AC528" t="str">
            <v>BCH</v>
          </cell>
          <cell r="AD528" t="str">
            <v>012360</v>
          </cell>
          <cell r="AE528" t="str">
            <v>TML</v>
          </cell>
          <cell r="AF528" t="str">
            <v>12026</v>
          </cell>
          <cell r="AG528" t="str">
            <v>SRL</v>
          </cell>
          <cell r="AH528" t="str">
            <v>0368</v>
          </cell>
          <cell r="AI528" t="str">
            <v>DLV</v>
          </cell>
          <cell r="AJ528" t="str">
            <v>000</v>
          </cell>
          <cell r="AK528" t="str">
            <v>REL</v>
          </cell>
          <cell r="AL528" t="str">
            <v>000</v>
          </cell>
          <cell r="AM528" t="str">
            <v>LN#</v>
          </cell>
          <cell r="AO528" t="str">
            <v>UOI</v>
          </cell>
          <cell r="AP528" t="str">
            <v>EA</v>
          </cell>
          <cell r="AU528" t="str">
            <v>0</v>
          </cell>
          <cell r="AW528" t="str">
            <v>000</v>
          </cell>
          <cell r="AX528" t="str">
            <v>00</v>
          </cell>
          <cell r="AY528" t="str">
            <v>0</v>
          </cell>
          <cell r="AZ528" t="str">
            <v>FPL Fibernet</v>
          </cell>
        </row>
        <row r="529">
          <cell r="A529" t="str">
            <v>107100</v>
          </cell>
          <cell r="B529" t="str">
            <v>0312</v>
          </cell>
          <cell r="C529" t="str">
            <v>06080</v>
          </cell>
          <cell r="D529" t="str">
            <v>0ELECT</v>
          </cell>
          <cell r="E529" t="str">
            <v>312000</v>
          </cell>
          <cell r="F529" t="str">
            <v>0676</v>
          </cell>
          <cell r="G529" t="str">
            <v>11450</v>
          </cell>
          <cell r="H529" t="str">
            <v>A</v>
          </cell>
          <cell r="I529" t="str">
            <v>00000041</v>
          </cell>
          <cell r="J529">
            <v>65</v>
          </cell>
          <cell r="K529">
            <v>312</v>
          </cell>
          <cell r="L529">
            <v>6184</v>
          </cell>
          <cell r="M529">
            <v>398</v>
          </cell>
          <cell r="N529">
            <v>0</v>
          </cell>
          <cell r="O529">
            <v>1</v>
          </cell>
          <cell r="P529">
            <v>398.00099999999998</v>
          </cell>
          <cell r="Q529" t="str">
            <v>0676</v>
          </cell>
          <cell r="R529" t="str">
            <v>11450</v>
          </cell>
          <cell r="S529" t="str">
            <v>200212</v>
          </cell>
          <cell r="T529" t="str">
            <v>SA01</v>
          </cell>
          <cell r="U529">
            <v>2.88</v>
          </cell>
          <cell r="V529" t="str">
            <v>LDB</v>
          </cell>
          <cell r="W529">
            <v>0</v>
          </cell>
          <cell r="Y529">
            <v>0</v>
          </cell>
          <cell r="Z529">
            <v>1</v>
          </cell>
          <cell r="AA529" t="str">
            <v>MS#</v>
          </cell>
          <cell r="AB529" t="str">
            <v xml:space="preserve">   998014606</v>
          </cell>
          <cell r="AC529" t="str">
            <v>BCH</v>
          </cell>
          <cell r="AD529" t="str">
            <v>012364</v>
          </cell>
          <cell r="AE529" t="str">
            <v>TML</v>
          </cell>
          <cell r="AF529" t="str">
            <v>12026</v>
          </cell>
          <cell r="AG529" t="str">
            <v>SRL</v>
          </cell>
          <cell r="AH529" t="str">
            <v>0350</v>
          </cell>
          <cell r="AI529" t="str">
            <v>DLV</v>
          </cell>
          <cell r="AJ529" t="str">
            <v>000</v>
          </cell>
          <cell r="AK529" t="str">
            <v>REL</v>
          </cell>
          <cell r="AL529" t="str">
            <v>000</v>
          </cell>
          <cell r="AM529" t="str">
            <v>LN#</v>
          </cell>
          <cell r="AO529" t="str">
            <v>UOI</v>
          </cell>
          <cell r="AP529" t="str">
            <v>EA</v>
          </cell>
          <cell r="AU529" t="str">
            <v>0</v>
          </cell>
          <cell r="AW529" t="str">
            <v>000</v>
          </cell>
          <cell r="AX529" t="str">
            <v>00</v>
          </cell>
          <cell r="AY529" t="str">
            <v>0</v>
          </cell>
          <cell r="AZ529" t="str">
            <v>FPL Fibernet</v>
          </cell>
        </row>
        <row r="530">
          <cell r="A530" t="str">
            <v>107100</v>
          </cell>
          <cell r="B530" t="str">
            <v>0312</v>
          </cell>
          <cell r="C530" t="str">
            <v>06080</v>
          </cell>
          <cell r="D530" t="str">
            <v>0ELECT</v>
          </cell>
          <cell r="E530" t="str">
            <v>312000</v>
          </cell>
          <cell r="F530" t="str">
            <v>0676</v>
          </cell>
          <cell r="G530" t="str">
            <v>11450</v>
          </cell>
          <cell r="H530" t="str">
            <v>A</v>
          </cell>
          <cell r="I530" t="str">
            <v>00000041</v>
          </cell>
          <cell r="J530">
            <v>65</v>
          </cell>
          <cell r="K530">
            <v>312</v>
          </cell>
          <cell r="L530">
            <v>6184</v>
          </cell>
          <cell r="M530">
            <v>398</v>
          </cell>
          <cell r="N530">
            <v>0</v>
          </cell>
          <cell r="O530">
            <v>1</v>
          </cell>
          <cell r="P530">
            <v>398.00099999999998</v>
          </cell>
          <cell r="Q530" t="str">
            <v>0676</v>
          </cell>
          <cell r="R530" t="str">
            <v>11450</v>
          </cell>
          <cell r="S530" t="str">
            <v>200212</v>
          </cell>
          <cell r="T530" t="str">
            <v>SA01</v>
          </cell>
          <cell r="U530">
            <v>4.08</v>
          </cell>
          <cell r="V530" t="str">
            <v>LDB</v>
          </cell>
          <cell r="W530">
            <v>0</v>
          </cell>
          <cell r="Y530">
            <v>0</v>
          </cell>
          <cell r="Z530">
            <v>2</v>
          </cell>
          <cell r="AA530" t="str">
            <v>MS#</v>
          </cell>
          <cell r="AB530" t="str">
            <v xml:space="preserve">   998014607</v>
          </cell>
          <cell r="AC530" t="str">
            <v>BCH</v>
          </cell>
          <cell r="AD530" t="str">
            <v>012364</v>
          </cell>
          <cell r="AE530" t="str">
            <v>TML</v>
          </cell>
          <cell r="AF530" t="str">
            <v>12026</v>
          </cell>
          <cell r="AG530" t="str">
            <v>SRL</v>
          </cell>
          <cell r="AH530" t="str">
            <v>0350</v>
          </cell>
          <cell r="AI530" t="str">
            <v>DLV</v>
          </cell>
          <cell r="AJ530" t="str">
            <v>000</v>
          </cell>
          <cell r="AK530" t="str">
            <v>REL</v>
          </cell>
          <cell r="AL530" t="str">
            <v>000</v>
          </cell>
          <cell r="AM530" t="str">
            <v>LN#</v>
          </cell>
          <cell r="AO530" t="str">
            <v>UOI</v>
          </cell>
          <cell r="AP530" t="str">
            <v>EA</v>
          </cell>
          <cell r="AU530" t="str">
            <v>0</v>
          </cell>
          <cell r="AW530" t="str">
            <v>000</v>
          </cell>
          <cell r="AX530" t="str">
            <v>00</v>
          </cell>
          <cell r="AY530" t="str">
            <v>0</v>
          </cell>
          <cell r="AZ530" t="str">
            <v>FPL Fibernet</v>
          </cell>
        </row>
        <row r="531">
          <cell r="A531" t="str">
            <v>107100</v>
          </cell>
          <cell r="B531" t="str">
            <v>0312</v>
          </cell>
          <cell r="C531" t="str">
            <v>06080</v>
          </cell>
          <cell r="D531" t="str">
            <v>0ELECT</v>
          </cell>
          <cell r="E531" t="str">
            <v>312000</v>
          </cell>
          <cell r="F531" t="str">
            <v>0676</v>
          </cell>
          <cell r="G531" t="str">
            <v>11450</v>
          </cell>
          <cell r="H531" t="str">
            <v>A</v>
          </cell>
          <cell r="I531" t="str">
            <v>00000041</v>
          </cell>
          <cell r="J531">
            <v>65</v>
          </cell>
          <cell r="K531">
            <v>312</v>
          </cell>
          <cell r="L531">
            <v>6184</v>
          </cell>
          <cell r="M531">
            <v>398</v>
          </cell>
          <cell r="N531">
            <v>0</v>
          </cell>
          <cell r="O531">
            <v>1</v>
          </cell>
          <cell r="P531">
            <v>398.00099999999998</v>
          </cell>
          <cell r="Q531" t="str">
            <v>0676</v>
          </cell>
          <cell r="R531" t="str">
            <v>11450</v>
          </cell>
          <cell r="S531" t="str">
            <v>200212</v>
          </cell>
          <cell r="T531" t="str">
            <v>SA01</v>
          </cell>
          <cell r="U531">
            <v>9.52</v>
          </cell>
          <cell r="V531" t="str">
            <v>LDB</v>
          </cell>
          <cell r="W531">
            <v>0</v>
          </cell>
          <cell r="Y531">
            <v>0</v>
          </cell>
          <cell r="Z531">
            <v>2</v>
          </cell>
          <cell r="AA531" t="str">
            <v>MS#</v>
          </cell>
          <cell r="AB531" t="str">
            <v xml:space="preserve">   998014114</v>
          </cell>
          <cell r="AC531" t="str">
            <v>BCH</v>
          </cell>
          <cell r="AD531" t="str">
            <v>012361</v>
          </cell>
          <cell r="AE531" t="str">
            <v>TML</v>
          </cell>
          <cell r="AF531" t="str">
            <v>12026</v>
          </cell>
          <cell r="AG531" t="str">
            <v>SRL</v>
          </cell>
          <cell r="AH531" t="str">
            <v>0350</v>
          </cell>
          <cell r="AI531" t="str">
            <v>DLV</v>
          </cell>
          <cell r="AJ531" t="str">
            <v>000</v>
          </cell>
          <cell r="AK531" t="str">
            <v>REL</v>
          </cell>
          <cell r="AL531" t="str">
            <v>000</v>
          </cell>
          <cell r="AM531" t="str">
            <v>LN#</v>
          </cell>
          <cell r="AO531" t="str">
            <v>UOI</v>
          </cell>
          <cell r="AP531" t="str">
            <v>EA</v>
          </cell>
          <cell r="AU531" t="str">
            <v>0</v>
          </cell>
          <cell r="AW531" t="str">
            <v>000</v>
          </cell>
          <cell r="AX531" t="str">
            <v>00</v>
          </cell>
          <cell r="AY531" t="str">
            <v>0</v>
          </cell>
          <cell r="AZ531" t="str">
            <v>FPL Fibernet</v>
          </cell>
        </row>
        <row r="532">
          <cell r="A532" t="str">
            <v>107100</v>
          </cell>
          <cell r="B532" t="str">
            <v>0312</v>
          </cell>
          <cell r="C532" t="str">
            <v>06080</v>
          </cell>
          <cell r="D532" t="str">
            <v>0ELECT</v>
          </cell>
          <cell r="E532" t="str">
            <v>312000</v>
          </cell>
          <cell r="F532" t="str">
            <v>0676</v>
          </cell>
          <cell r="G532" t="str">
            <v>11450</v>
          </cell>
          <cell r="H532" t="str">
            <v>A</v>
          </cell>
          <cell r="I532" t="str">
            <v>00000041</v>
          </cell>
          <cell r="J532">
            <v>65</v>
          </cell>
          <cell r="K532">
            <v>312</v>
          </cell>
          <cell r="L532">
            <v>6184</v>
          </cell>
          <cell r="M532">
            <v>398</v>
          </cell>
          <cell r="N532">
            <v>0</v>
          </cell>
          <cell r="O532">
            <v>1</v>
          </cell>
          <cell r="P532">
            <v>398.00099999999998</v>
          </cell>
          <cell r="Q532" t="str">
            <v>0676</v>
          </cell>
          <cell r="R532" t="str">
            <v>11450</v>
          </cell>
          <cell r="S532" t="str">
            <v>200212</v>
          </cell>
          <cell r="T532" t="str">
            <v>SA01</v>
          </cell>
          <cell r="U532">
            <v>9.52</v>
          </cell>
          <cell r="V532" t="str">
            <v>LDB</v>
          </cell>
          <cell r="W532">
            <v>0</v>
          </cell>
          <cell r="Y532">
            <v>0</v>
          </cell>
          <cell r="Z532">
            <v>2</v>
          </cell>
          <cell r="AA532" t="str">
            <v>MS#</v>
          </cell>
          <cell r="AB532" t="str">
            <v xml:space="preserve">   998014114</v>
          </cell>
          <cell r="AC532" t="str">
            <v>BCH</v>
          </cell>
          <cell r="AD532" t="str">
            <v>012364</v>
          </cell>
          <cell r="AE532" t="str">
            <v>TML</v>
          </cell>
          <cell r="AF532" t="str">
            <v>12026</v>
          </cell>
          <cell r="AG532" t="str">
            <v>SRL</v>
          </cell>
          <cell r="AH532" t="str">
            <v>0350</v>
          </cell>
          <cell r="AI532" t="str">
            <v>DLV</v>
          </cell>
          <cell r="AJ532" t="str">
            <v>000</v>
          </cell>
          <cell r="AK532" t="str">
            <v>REL</v>
          </cell>
          <cell r="AL532" t="str">
            <v>000</v>
          </cell>
          <cell r="AM532" t="str">
            <v>LN#</v>
          </cell>
          <cell r="AO532" t="str">
            <v>UOI</v>
          </cell>
          <cell r="AP532" t="str">
            <v>EA</v>
          </cell>
          <cell r="AU532" t="str">
            <v>0</v>
          </cell>
          <cell r="AW532" t="str">
            <v>000</v>
          </cell>
          <cell r="AX532" t="str">
            <v>00</v>
          </cell>
          <cell r="AY532" t="str">
            <v>0</v>
          </cell>
          <cell r="AZ532" t="str">
            <v>FPL Fibernet</v>
          </cell>
        </row>
        <row r="533">
          <cell r="A533" t="str">
            <v>107100</v>
          </cell>
          <cell r="B533" t="str">
            <v>0312</v>
          </cell>
          <cell r="C533" t="str">
            <v>06080</v>
          </cell>
          <cell r="D533" t="str">
            <v>0ELECT</v>
          </cell>
          <cell r="E533" t="str">
            <v>312000</v>
          </cell>
          <cell r="F533" t="str">
            <v>0676</v>
          </cell>
          <cell r="G533" t="str">
            <v>11450</v>
          </cell>
          <cell r="H533" t="str">
            <v>A</v>
          </cell>
          <cell r="I533" t="str">
            <v>00000041</v>
          </cell>
          <cell r="J533">
            <v>65</v>
          </cell>
          <cell r="K533">
            <v>312</v>
          </cell>
          <cell r="L533">
            <v>6184</v>
          </cell>
          <cell r="M533">
            <v>398</v>
          </cell>
          <cell r="N533">
            <v>0</v>
          </cell>
          <cell r="O533">
            <v>1</v>
          </cell>
          <cell r="P533">
            <v>398.00099999999998</v>
          </cell>
          <cell r="Q533" t="str">
            <v>0676</v>
          </cell>
          <cell r="R533" t="str">
            <v>11450</v>
          </cell>
          <cell r="S533" t="str">
            <v>200212</v>
          </cell>
          <cell r="T533" t="str">
            <v>SA01</v>
          </cell>
          <cell r="U533">
            <v>13.94</v>
          </cell>
          <cell r="V533" t="str">
            <v>LDB</v>
          </cell>
          <cell r="W533">
            <v>0</v>
          </cell>
          <cell r="Y533">
            <v>0</v>
          </cell>
          <cell r="Z533">
            <v>1</v>
          </cell>
          <cell r="AA533" t="str">
            <v>MS#</v>
          </cell>
          <cell r="AB533" t="str">
            <v xml:space="preserve">   998014284</v>
          </cell>
          <cell r="AC533" t="str">
            <v>BCH</v>
          </cell>
          <cell r="AD533" t="str">
            <v>012361</v>
          </cell>
          <cell r="AE533" t="str">
            <v>TML</v>
          </cell>
          <cell r="AF533" t="str">
            <v>12026</v>
          </cell>
          <cell r="AG533" t="str">
            <v>SRL</v>
          </cell>
          <cell r="AH533" t="str">
            <v>0350</v>
          </cell>
          <cell r="AI533" t="str">
            <v>DLV</v>
          </cell>
          <cell r="AJ533" t="str">
            <v>000</v>
          </cell>
          <cell r="AK533" t="str">
            <v>REL</v>
          </cell>
          <cell r="AL533" t="str">
            <v>000</v>
          </cell>
          <cell r="AM533" t="str">
            <v>LN#</v>
          </cell>
          <cell r="AO533" t="str">
            <v>UOI</v>
          </cell>
          <cell r="AP533" t="str">
            <v>EA</v>
          </cell>
          <cell r="AU533" t="str">
            <v>0</v>
          </cell>
          <cell r="AW533" t="str">
            <v>000</v>
          </cell>
          <cell r="AX533" t="str">
            <v>00</v>
          </cell>
          <cell r="AY533" t="str">
            <v>0</v>
          </cell>
          <cell r="AZ533" t="str">
            <v>FPL Fibernet</v>
          </cell>
        </row>
        <row r="534">
          <cell r="A534" t="str">
            <v>107100</v>
          </cell>
          <cell r="B534" t="str">
            <v>0312</v>
          </cell>
          <cell r="C534" t="str">
            <v>06080</v>
          </cell>
          <cell r="D534" t="str">
            <v>0ELECT</v>
          </cell>
          <cell r="E534" t="str">
            <v>312000</v>
          </cell>
          <cell r="F534" t="str">
            <v>0676</v>
          </cell>
          <cell r="G534" t="str">
            <v>11450</v>
          </cell>
          <cell r="H534" t="str">
            <v>A</v>
          </cell>
          <cell r="I534" t="str">
            <v>00000041</v>
          </cell>
          <cell r="J534">
            <v>65</v>
          </cell>
          <cell r="K534">
            <v>312</v>
          </cell>
          <cell r="L534">
            <v>6184</v>
          </cell>
          <cell r="M534">
            <v>398</v>
          </cell>
          <cell r="N534">
            <v>0</v>
          </cell>
          <cell r="O534">
            <v>1</v>
          </cell>
          <cell r="P534">
            <v>398.00099999999998</v>
          </cell>
          <cell r="Q534" t="str">
            <v>0676</v>
          </cell>
          <cell r="R534" t="str">
            <v>11450</v>
          </cell>
          <cell r="S534" t="str">
            <v>200212</v>
          </cell>
          <cell r="T534" t="str">
            <v>SA01</v>
          </cell>
          <cell r="U534">
            <v>24</v>
          </cell>
          <cell r="V534" t="str">
            <v>LDB</v>
          </cell>
          <cell r="W534">
            <v>0</v>
          </cell>
          <cell r="Y534">
            <v>0</v>
          </cell>
          <cell r="Z534">
            <v>1</v>
          </cell>
          <cell r="AA534" t="str">
            <v>MS#</v>
          </cell>
          <cell r="AB534" t="str">
            <v xml:space="preserve">   998000170</v>
          </cell>
          <cell r="AC534" t="str">
            <v>BCH</v>
          </cell>
          <cell r="AD534" t="str">
            <v>012363</v>
          </cell>
          <cell r="AE534" t="str">
            <v>TML</v>
          </cell>
          <cell r="AF534" t="str">
            <v>12026</v>
          </cell>
          <cell r="AG534" t="str">
            <v>SRL</v>
          </cell>
          <cell r="AH534" t="str">
            <v>0368</v>
          </cell>
          <cell r="AI534" t="str">
            <v>DLV</v>
          </cell>
          <cell r="AJ534" t="str">
            <v>000</v>
          </cell>
          <cell r="AK534" t="str">
            <v>REL</v>
          </cell>
          <cell r="AL534" t="str">
            <v>000</v>
          </cell>
          <cell r="AM534" t="str">
            <v>LN#</v>
          </cell>
          <cell r="AO534" t="str">
            <v>UOI</v>
          </cell>
          <cell r="AP534" t="str">
            <v>EA</v>
          </cell>
          <cell r="AU534" t="str">
            <v>0</v>
          </cell>
          <cell r="AW534" t="str">
            <v>000</v>
          </cell>
          <cell r="AX534" t="str">
            <v>00</v>
          </cell>
          <cell r="AY534" t="str">
            <v>0</v>
          </cell>
          <cell r="AZ534" t="str">
            <v>FPL Fibernet</v>
          </cell>
        </row>
        <row r="535">
          <cell r="A535" t="str">
            <v>107100</v>
          </cell>
          <cell r="B535" t="str">
            <v>0312</v>
          </cell>
          <cell r="C535" t="str">
            <v>06080</v>
          </cell>
          <cell r="D535" t="str">
            <v>0ELECT</v>
          </cell>
          <cell r="E535" t="str">
            <v>312000</v>
          </cell>
          <cell r="F535" t="str">
            <v>0676</v>
          </cell>
          <cell r="G535" t="str">
            <v>11450</v>
          </cell>
          <cell r="H535" t="str">
            <v>A</v>
          </cell>
          <cell r="I535" t="str">
            <v>00000041</v>
          </cell>
          <cell r="J535">
            <v>65</v>
          </cell>
          <cell r="K535">
            <v>312</v>
          </cell>
          <cell r="L535">
            <v>6184</v>
          </cell>
          <cell r="M535">
            <v>398</v>
          </cell>
          <cell r="N535">
            <v>0</v>
          </cell>
          <cell r="O535">
            <v>1</v>
          </cell>
          <cell r="P535">
            <v>398.00099999999998</v>
          </cell>
          <cell r="Q535" t="str">
            <v>0676</v>
          </cell>
          <cell r="R535" t="str">
            <v>11450</v>
          </cell>
          <cell r="S535" t="str">
            <v>200212</v>
          </cell>
          <cell r="T535" t="str">
            <v>SA01</v>
          </cell>
          <cell r="U535">
            <v>24.85</v>
          </cell>
          <cell r="V535" t="str">
            <v>LDB</v>
          </cell>
          <cell r="W535">
            <v>0</v>
          </cell>
          <cell r="Y535">
            <v>0</v>
          </cell>
          <cell r="Z535">
            <v>2</v>
          </cell>
          <cell r="AA535" t="str">
            <v>MS#</v>
          </cell>
          <cell r="AB535" t="str">
            <v xml:space="preserve">   998000189</v>
          </cell>
          <cell r="AC535" t="str">
            <v>BCH</v>
          </cell>
          <cell r="AD535" t="str">
            <v>012363</v>
          </cell>
          <cell r="AE535" t="str">
            <v>TML</v>
          </cell>
          <cell r="AF535" t="str">
            <v>12026</v>
          </cell>
          <cell r="AG535" t="str">
            <v>SRL</v>
          </cell>
          <cell r="AH535" t="str">
            <v>0368</v>
          </cell>
          <cell r="AI535" t="str">
            <v>DLV</v>
          </cell>
          <cell r="AJ535" t="str">
            <v>000</v>
          </cell>
          <cell r="AK535" t="str">
            <v>REL</v>
          </cell>
          <cell r="AL535" t="str">
            <v>000</v>
          </cell>
          <cell r="AM535" t="str">
            <v>LN#</v>
          </cell>
          <cell r="AO535" t="str">
            <v>UOI</v>
          </cell>
          <cell r="AP535" t="str">
            <v>EA</v>
          </cell>
          <cell r="AU535" t="str">
            <v>0</v>
          </cell>
          <cell r="AW535" t="str">
            <v>000</v>
          </cell>
          <cell r="AX535" t="str">
            <v>00</v>
          </cell>
          <cell r="AY535" t="str">
            <v>0</v>
          </cell>
          <cell r="AZ535" t="str">
            <v>FPL Fibernet</v>
          </cell>
        </row>
        <row r="536">
          <cell r="A536" t="str">
            <v>107100</v>
          </cell>
          <cell r="B536" t="str">
            <v>0312</v>
          </cell>
          <cell r="C536" t="str">
            <v>06080</v>
          </cell>
          <cell r="D536" t="str">
            <v>0ELECT</v>
          </cell>
          <cell r="E536" t="str">
            <v>312000</v>
          </cell>
          <cell r="F536" t="str">
            <v>0676</v>
          </cell>
          <cell r="G536" t="str">
            <v>11450</v>
          </cell>
          <cell r="H536" t="str">
            <v>A</v>
          </cell>
          <cell r="I536" t="str">
            <v>00000041</v>
          </cell>
          <cell r="J536">
            <v>65</v>
          </cell>
          <cell r="K536">
            <v>312</v>
          </cell>
          <cell r="L536">
            <v>6184</v>
          </cell>
          <cell r="M536">
            <v>398</v>
          </cell>
          <cell r="N536">
            <v>0</v>
          </cell>
          <cell r="O536">
            <v>1</v>
          </cell>
          <cell r="P536">
            <v>398.00099999999998</v>
          </cell>
          <cell r="Q536" t="str">
            <v>0676</v>
          </cell>
          <cell r="R536" t="str">
            <v>11450</v>
          </cell>
          <cell r="S536" t="str">
            <v>200212</v>
          </cell>
          <cell r="T536" t="str">
            <v>SA01</v>
          </cell>
          <cell r="U536">
            <v>27.88</v>
          </cell>
          <cell r="V536" t="str">
            <v>LDB</v>
          </cell>
          <cell r="W536">
            <v>0</v>
          </cell>
          <cell r="Y536">
            <v>0</v>
          </cell>
          <cell r="Z536">
            <v>2</v>
          </cell>
          <cell r="AA536" t="str">
            <v>MS#</v>
          </cell>
          <cell r="AB536" t="str">
            <v xml:space="preserve">   998014284</v>
          </cell>
          <cell r="AC536" t="str">
            <v>BCH</v>
          </cell>
          <cell r="AD536" t="str">
            <v>012364</v>
          </cell>
          <cell r="AE536" t="str">
            <v>TML</v>
          </cell>
          <cell r="AF536" t="str">
            <v>12026</v>
          </cell>
          <cell r="AG536" t="str">
            <v>SRL</v>
          </cell>
          <cell r="AH536" t="str">
            <v>0350</v>
          </cell>
          <cell r="AI536" t="str">
            <v>DLV</v>
          </cell>
          <cell r="AJ536" t="str">
            <v>000</v>
          </cell>
          <cell r="AK536" t="str">
            <v>REL</v>
          </cell>
          <cell r="AL536" t="str">
            <v>000</v>
          </cell>
          <cell r="AM536" t="str">
            <v>LN#</v>
          </cell>
          <cell r="AO536" t="str">
            <v>UOI</v>
          </cell>
          <cell r="AP536" t="str">
            <v>EA</v>
          </cell>
          <cell r="AU536" t="str">
            <v>0</v>
          </cell>
          <cell r="AW536" t="str">
            <v>000</v>
          </cell>
          <cell r="AX536" t="str">
            <v>00</v>
          </cell>
          <cell r="AY536" t="str">
            <v>0</v>
          </cell>
          <cell r="AZ536" t="str">
            <v>FPL Fibernet</v>
          </cell>
        </row>
        <row r="537">
          <cell r="A537" t="str">
            <v>107100</v>
          </cell>
          <cell r="B537" t="str">
            <v>0312</v>
          </cell>
          <cell r="C537" t="str">
            <v>06080</v>
          </cell>
          <cell r="D537" t="str">
            <v>0ELECT</v>
          </cell>
          <cell r="E537" t="str">
            <v>312000</v>
          </cell>
          <cell r="F537" t="str">
            <v>0676</v>
          </cell>
          <cell r="G537" t="str">
            <v>11450</v>
          </cell>
          <cell r="H537" t="str">
            <v>A</v>
          </cell>
          <cell r="I537" t="str">
            <v>00000041</v>
          </cell>
          <cell r="J537">
            <v>65</v>
          </cell>
          <cell r="K537">
            <v>312</v>
          </cell>
          <cell r="L537">
            <v>6184</v>
          </cell>
          <cell r="M537">
            <v>398</v>
          </cell>
          <cell r="N537">
            <v>0</v>
          </cell>
          <cell r="O537">
            <v>1</v>
          </cell>
          <cell r="P537">
            <v>398.00099999999998</v>
          </cell>
          <cell r="Q537" t="str">
            <v>0676</v>
          </cell>
          <cell r="R537" t="str">
            <v>11450</v>
          </cell>
          <cell r="S537" t="str">
            <v>200212</v>
          </cell>
          <cell r="T537" t="str">
            <v>SA01</v>
          </cell>
          <cell r="U537">
            <v>33.94</v>
          </cell>
          <cell r="V537" t="str">
            <v>LDB</v>
          </cell>
          <cell r="W537">
            <v>0</v>
          </cell>
          <cell r="Y537">
            <v>0</v>
          </cell>
          <cell r="Z537">
            <v>2</v>
          </cell>
          <cell r="AA537" t="str">
            <v>MS#</v>
          </cell>
          <cell r="AB537" t="str">
            <v xml:space="preserve">   998014517</v>
          </cell>
          <cell r="AC537" t="str">
            <v>BCH</v>
          </cell>
          <cell r="AD537" t="str">
            <v>012364</v>
          </cell>
          <cell r="AE537" t="str">
            <v>TML</v>
          </cell>
          <cell r="AF537" t="str">
            <v>12026</v>
          </cell>
          <cell r="AG537" t="str">
            <v>SRL</v>
          </cell>
          <cell r="AH537" t="str">
            <v>0350</v>
          </cell>
          <cell r="AI537" t="str">
            <v>DLV</v>
          </cell>
          <cell r="AJ537" t="str">
            <v>000</v>
          </cell>
          <cell r="AK537" t="str">
            <v>REL</v>
          </cell>
          <cell r="AL537" t="str">
            <v>000</v>
          </cell>
          <cell r="AM537" t="str">
            <v>LN#</v>
          </cell>
          <cell r="AO537" t="str">
            <v>UOI</v>
          </cell>
          <cell r="AP537" t="str">
            <v>EA</v>
          </cell>
          <cell r="AU537" t="str">
            <v>0</v>
          </cell>
          <cell r="AW537" t="str">
            <v>000</v>
          </cell>
          <cell r="AX537" t="str">
            <v>00</v>
          </cell>
          <cell r="AY537" t="str">
            <v>0</v>
          </cell>
          <cell r="AZ537" t="str">
            <v>FPL Fibernet</v>
          </cell>
        </row>
        <row r="538">
          <cell r="A538" t="str">
            <v>107100</v>
          </cell>
          <cell r="B538" t="str">
            <v>0312</v>
          </cell>
          <cell r="C538" t="str">
            <v>06080</v>
          </cell>
          <cell r="D538" t="str">
            <v>0ELECT</v>
          </cell>
          <cell r="E538" t="str">
            <v>312000</v>
          </cell>
          <cell r="F538" t="str">
            <v>0676</v>
          </cell>
          <cell r="G538" t="str">
            <v>11450</v>
          </cell>
          <cell r="H538" t="str">
            <v>A</v>
          </cell>
          <cell r="I538" t="str">
            <v>00000041</v>
          </cell>
          <cell r="J538">
            <v>65</v>
          </cell>
          <cell r="K538">
            <v>312</v>
          </cell>
          <cell r="L538">
            <v>6184</v>
          </cell>
          <cell r="M538">
            <v>398</v>
          </cell>
          <cell r="N538">
            <v>0</v>
          </cell>
          <cell r="O538">
            <v>1</v>
          </cell>
          <cell r="P538">
            <v>398.00099999999998</v>
          </cell>
          <cell r="Q538" t="str">
            <v>0676</v>
          </cell>
          <cell r="R538" t="str">
            <v>11450</v>
          </cell>
          <cell r="S538" t="str">
            <v>200212</v>
          </cell>
          <cell r="T538" t="str">
            <v>SA01</v>
          </cell>
          <cell r="U538">
            <v>35.68</v>
          </cell>
          <cell r="V538" t="str">
            <v>LDB</v>
          </cell>
          <cell r="W538">
            <v>0</v>
          </cell>
          <cell r="Y538">
            <v>0</v>
          </cell>
          <cell r="Z538">
            <v>4</v>
          </cell>
          <cell r="AA538" t="str">
            <v>MS#</v>
          </cell>
          <cell r="AB538" t="str">
            <v xml:space="preserve">   998000167</v>
          </cell>
          <cell r="AC538" t="str">
            <v>BCH</v>
          </cell>
          <cell r="AD538" t="str">
            <v>012363</v>
          </cell>
          <cell r="AE538" t="str">
            <v>TML</v>
          </cell>
          <cell r="AF538" t="str">
            <v>12026</v>
          </cell>
          <cell r="AG538" t="str">
            <v>SRL</v>
          </cell>
          <cell r="AH538" t="str">
            <v>0368</v>
          </cell>
          <cell r="AI538" t="str">
            <v>DLV</v>
          </cell>
          <cell r="AJ538" t="str">
            <v>000</v>
          </cell>
          <cell r="AK538" t="str">
            <v>REL</v>
          </cell>
          <cell r="AL538" t="str">
            <v>000</v>
          </cell>
          <cell r="AM538" t="str">
            <v>LN#</v>
          </cell>
          <cell r="AO538" t="str">
            <v>UOI</v>
          </cell>
          <cell r="AP538" t="str">
            <v>EA</v>
          </cell>
          <cell r="AU538" t="str">
            <v>0</v>
          </cell>
          <cell r="AW538" t="str">
            <v>000</v>
          </cell>
          <cell r="AX538" t="str">
            <v>00</v>
          </cell>
          <cell r="AY538" t="str">
            <v>0</v>
          </cell>
          <cell r="AZ538" t="str">
            <v>FPL Fibernet</v>
          </cell>
        </row>
        <row r="539">
          <cell r="A539" t="str">
            <v>107100</v>
          </cell>
          <cell r="B539" t="str">
            <v>0312</v>
          </cell>
          <cell r="C539" t="str">
            <v>06080</v>
          </cell>
          <cell r="D539" t="str">
            <v>0ELECT</v>
          </cell>
          <cell r="E539" t="str">
            <v>312000</v>
          </cell>
          <cell r="F539" t="str">
            <v>0676</v>
          </cell>
          <cell r="G539" t="str">
            <v>11450</v>
          </cell>
          <cell r="H539" t="str">
            <v>A</v>
          </cell>
          <cell r="I539" t="str">
            <v>00000041</v>
          </cell>
          <cell r="J539">
            <v>65</v>
          </cell>
          <cell r="K539">
            <v>312</v>
          </cell>
          <cell r="L539">
            <v>6184</v>
          </cell>
          <cell r="M539">
            <v>398</v>
          </cell>
          <cell r="N539">
            <v>0</v>
          </cell>
          <cell r="O539">
            <v>1</v>
          </cell>
          <cell r="P539">
            <v>398.00099999999998</v>
          </cell>
          <cell r="Q539" t="str">
            <v>0676</v>
          </cell>
          <cell r="R539" t="str">
            <v>11450</v>
          </cell>
          <cell r="S539" t="str">
            <v>200212</v>
          </cell>
          <cell r="T539" t="str">
            <v>SA01</v>
          </cell>
          <cell r="U539">
            <v>36.799999999999997</v>
          </cell>
          <cell r="V539" t="str">
            <v>LDB</v>
          </cell>
          <cell r="W539">
            <v>0</v>
          </cell>
          <cell r="Y539">
            <v>0</v>
          </cell>
          <cell r="Z539">
            <v>80</v>
          </cell>
          <cell r="AA539" t="str">
            <v>MS#</v>
          </cell>
          <cell r="AB539" t="str">
            <v xml:space="preserve">   998000141</v>
          </cell>
          <cell r="AC539" t="str">
            <v>BCH</v>
          </cell>
          <cell r="AD539" t="str">
            <v>012363</v>
          </cell>
          <cell r="AE539" t="str">
            <v>TML</v>
          </cell>
          <cell r="AF539" t="str">
            <v>12026</v>
          </cell>
          <cell r="AG539" t="str">
            <v>SRL</v>
          </cell>
          <cell r="AH539" t="str">
            <v>0368</v>
          </cell>
          <cell r="AI539" t="str">
            <v>DLV</v>
          </cell>
          <cell r="AJ539" t="str">
            <v>000</v>
          </cell>
          <cell r="AK539" t="str">
            <v>REL</v>
          </cell>
          <cell r="AL539" t="str">
            <v>000</v>
          </cell>
          <cell r="AM539" t="str">
            <v>LN#</v>
          </cell>
          <cell r="AO539" t="str">
            <v>UOI</v>
          </cell>
          <cell r="AP539" t="str">
            <v>FT</v>
          </cell>
          <cell r="AU539" t="str">
            <v>0</v>
          </cell>
          <cell r="AW539" t="str">
            <v>000</v>
          </cell>
          <cell r="AX539" t="str">
            <v>00</v>
          </cell>
          <cell r="AY539" t="str">
            <v>0</v>
          </cell>
          <cell r="AZ539" t="str">
            <v>FPL Fibernet</v>
          </cell>
        </row>
        <row r="540">
          <cell r="A540" t="str">
            <v>107100</v>
          </cell>
          <cell r="B540" t="str">
            <v>0312</v>
          </cell>
          <cell r="C540" t="str">
            <v>06080</v>
          </cell>
          <cell r="D540" t="str">
            <v>0ELECT</v>
          </cell>
          <cell r="E540" t="str">
            <v>312000</v>
          </cell>
          <cell r="F540" t="str">
            <v>0676</v>
          </cell>
          <cell r="G540" t="str">
            <v>11450</v>
          </cell>
          <cell r="H540" t="str">
            <v>A</v>
          </cell>
          <cell r="I540" t="str">
            <v>00000041</v>
          </cell>
          <cell r="J540">
            <v>65</v>
          </cell>
          <cell r="K540">
            <v>312</v>
          </cell>
          <cell r="L540">
            <v>6184</v>
          </cell>
          <cell r="M540">
            <v>398</v>
          </cell>
          <cell r="N540">
            <v>0</v>
          </cell>
          <cell r="O540">
            <v>1</v>
          </cell>
          <cell r="P540">
            <v>398.00099999999998</v>
          </cell>
          <cell r="Q540" t="str">
            <v>0676</v>
          </cell>
          <cell r="R540" t="str">
            <v>11450</v>
          </cell>
          <cell r="S540" t="str">
            <v>200212</v>
          </cell>
          <cell r="T540" t="str">
            <v>SA01</v>
          </cell>
          <cell r="U540">
            <v>62.75</v>
          </cell>
          <cell r="V540" t="str">
            <v>LDB</v>
          </cell>
          <cell r="W540">
            <v>0</v>
          </cell>
          <cell r="Y540">
            <v>0</v>
          </cell>
          <cell r="Z540">
            <v>1</v>
          </cell>
          <cell r="AA540" t="str">
            <v>MS#</v>
          </cell>
          <cell r="AB540" t="str">
            <v xml:space="preserve">   998014502</v>
          </cell>
          <cell r="AC540" t="str">
            <v>BCH</v>
          </cell>
          <cell r="AD540" t="str">
            <v>012364</v>
          </cell>
          <cell r="AE540" t="str">
            <v>TML</v>
          </cell>
          <cell r="AF540" t="str">
            <v>12026</v>
          </cell>
          <cell r="AG540" t="str">
            <v>SRL</v>
          </cell>
          <cell r="AH540" t="str">
            <v>0350</v>
          </cell>
          <cell r="AI540" t="str">
            <v>DLV</v>
          </cell>
          <cell r="AJ540" t="str">
            <v>000</v>
          </cell>
          <cell r="AK540" t="str">
            <v>REL</v>
          </cell>
          <cell r="AL540" t="str">
            <v>000</v>
          </cell>
          <cell r="AM540" t="str">
            <v>LN#</v>
          </cell>
          <cell r="AO540" t="str">
            <v>UOI</v>
          </cell>
          <cell r="AP540" t="str">
            <v>EA</v>
          </cell>
          <cell r="AU540" t="str">
            <v>0</v>
          </cell>
          <cell r="AW540" t="str">
            <v>000</v>
          </cell>
          <cell r="AX540" t="str">
            <v>00</v>
          </cell>
          <cell r="AY540" t="str">
            <v>0</v>
          </cell>
          <cell r="AZ540" t="str">
            <v>FPL Fibernet</v>
          </cell>
        </row>
        <row r="541">
          <cell r="A541" t="str">
            <v>107100</v>
          </cell>
          <cell r="B541" t="str">
            <v>0312</v>
          </cell>
          <cell r="C541" t="str">
            <v>06080</v>
          </cell>
          <cell r="D541" t="str">
            <v>0ELECT</v>
          </cell>
          <cell r="E541" t="str">
            <v>312000</v>
          </cell>
          <cell r="F541" t="str">
            <v>0676</v>
          </cell>
          <cell r="G541" t="str">
            <v>11450</v>
          </cell>
          <cell r="H541" t="str">
            <v>A</v>
          </cell>
          <cell r="I541" t="str">
            <v>00000041</v>
          </cell>
          <cell r="J541">
            <v>65</v>
          </cell>
          <cell r="K541">
            <v>312</v>
          </cell>
          <cell r="L541">
            <v>6184</v>
          </cell>
          <cell r="M541">
            <v>398</v>
          </cell>
          <cell r="N541">
            <v>0</v>
          </cell>
          <cell r="O541">
            <v>1</v>
          </cell>
          <cell r="P541">
            <v>398.00099999999998</v>
          </cell>
          <cell r="Q541" t="str">
            <v>0676</v>
          </cell>
          <cell r="R541" t="str">
            <v>11450</v>
          </cell>
          <cell r="S541" t="str">
            <v>200212</v>
          </cell>
          <cell r="T541" t="str">
            <v>SA01</v>
          </cell>
          <cell r="U541">
            <v>73.040000000000006</v>
          </cell>
          <cell r="V541" t="str">
            <v>LDB</v>
          </cell>
          <cell r="W541">
            <v>0</v>
          </cell>
          <cell r="Y541">
            <v>0</v>
          </cell>
          <cell r="Z541">
            <v>1</v>
          </cell>
          <cell r="AA541" t="str">
            <v>MS#</v>
          </cell>
          <cell r="AB541" t="str">
            <v xml:space="preserve">   998000172</v>
          </cell>
          <cell r="AC541" t="str">
            <v>BCH</v>
          </cell>
          <cell r="AD541" t="str">
            <v>012363</v>
          </cell>
          <cell r="AE541" t="str">
            <v>TML</v>
          </cell>
          <cell r="AF541" t="str">
            <v>12026</v>
          </cell>
          <cell r="AG541" t="str">
            <v>SRL</v>
          </cell>
          <cell r="AH541" t="str">
            <v>0368</v>
          </cell>
          <cell r="AI541" t="str">
            <v>DLV</v>
          </cell>
          <cell r="AJ541" t="str">
            <v>000</v>
          </cell>
          <cell r="AK541" t="str">
            <v>REL</v>
          </cell>
          <cell r="AL541" t="str">
            <v>000</v>
          </cell>
          <cell r="AM541" t="str">
            <v>LN#</v>
          </cell>
          <cell r="AO541" t="str">
            <v>UOI</v>
          </cell>
          <cell r="AP541" t="str">
            <v>EA</v>
          </cell>
          <cell r="AU541" t="str">
            <v>0</v>
          </cell>
          <cell r="AW541" t="str">
            <v>000</v>
          </cell>
          <cell r="AX541" t="str">
            <v>00</v>
          </cell>
          <cell r="AY541" t="str">
            <v>0</v>
          </cell>
          <cell r="AZ541" t="str">
            <v>FPL Fibernet</v>
          </cell>
        </row>
        <row r="542">
          <cell r="A542" t="str">
            <v>107100</v>
          </cell>
          <cell r="B542" t="str">
            <v>0312</v>
          </cell>
          <cell r="C542" t="str">
            <v>06080</v>
          </cell>
          <cell r="D542" t="str">
            <v>0ELECT</v>
          </cell>
          <cell r="E542" t="str">
            <v>312000</v>
          </cell>
          <cell r="F542" t="str">
            <v>0676</v>
          </cell>
          <cell r="G542" t="str">
            <v>11450</v>
          </cell>
          <cell r="H542" t="str">
            <v>A</v>
          </cell>
          <cell r="I542" t="str">
            <v>00000041</v>
          </cell>
          <cell r="J542">
            <v>65</v>
          </cell>
          <cell r="K542">
            <v>312</v>
          </cell>
          <cell r="L542">
            <v>6184</v>
          </cell>
          <cell r="M542">
            <v>398</v>
          </cell>
          <cell r="N542">
            <v>0</v>
          </cell>
          <cell r="O542">
            <v>1</v>
          </cell>
          <cell r="P542">
            <v>398.00099999999998</v>
          </cell>
          <cell r="Q542" t="str">
            <v>0676</v>
          </cell>
          <cell r="R542" t="str">
            <v>11450</v>
          </cell>
          <cell r="S542" t="str">
            <v>200212</v>
          </cell>
          <cell r="T542" t="str">
            <v>SA01</v>
          </cell>
          <cell r="U542">
            <v>73.53</v>
          </cell>
          <cell r="V542" t="str">
            <v>LDB</v>
          </cell>
          <cell r="W542">
            <v>0</v>
          </cell>
          <cell r="Y542">
            <v>0</v>
          </cell>
          <cell r="Z542">
            <v>1</v>
          </cell>
          <cell r="AA542" t="str">
            <v>MS#</v>
          </cell>
          <cell r="AB542" t="str">
            <v xml:space="preserve">   998014105</v>
          </cell>
          <cell r="AC542" t="str">
            <v>BCH</v>
          </cell>
          <cell r="AD542" t="str">
            <v>012360</v>
          </cell>
          <cell r="AE542" t="str">
            <v>TML</v>
          </cell>
          <cell r="AF542" t="str">
            <v>12026</v>
          </cell>
          <cell r="AG542" t="str">
            <v>SRL</v>
          </cell>
          <cell r="AH542" t="str">
            <v>0368</v>
          </cell>
          <cell r="AI542" t="str">
            <v>DLV</v>
          </cell>
          <cell r="AJ542" t="str">
            <v>000</v>
          </cell>
          <cell r="AK542" t="str">
            <v>REL</v>
          </cell>
          <cell r="AL542" t="str">
            <v>000</v>
          </cell>
          <cell r="AM542" t="str">
            <v>LN#</v>
          </cell>
          <cell r="AO542" t="str">
            <v>UOI</v>
          </cell>
          <cell r="AP542" t="str">
            <v>EA</v>
          </cell>
          <cell r="AU542" t="str">
            <v>0</v>
          </cell>
          <cell r="AW542" t="str">
            <v>000</v>
          </cell>
          <cell r="AX542" t="str">
            <v>00</v>
          </cell>
          <cell r="AY542" t="str">
            <v>0</v>
          </cell>
          <cell r="AZ542" t="str">
            <v>FPL Fibernet</v>
          </cell>
        </row>
        <row r="543">
          <cell r="A543" t="str">
            <v>107100</v>
          </cell>
          <cell r="B543" t="str">
            <v>0312</v>
          </cell>
          <cell r="C543" t="str">
            <v>06080</v>
          </cell>
          <cell r="D543" t="str">
            <v>0ELECT</v>
          </cell>
          <cell r="E543" t="str">
            <v>312000</v>
          </cell>
          <cell r="F543" t="str">
            <v>0676</v>
          </cell>
          <cell r="G543" t="str">
            <v>11450</v>
          </cell>
          <cell r="H543" t="str">
            <v>A</v>
          </cell>
          <cell r="I543" t="str">
            <v>00000041</v>
          </cell>
          <cell r="J543">
            <v>65</v>
          </cell>
          <cell r="K543">
            <v>312</v>
          </cell>
          <cell r="L543">
            <v>6184</v>
          </cell>
          <cell r="M543">
            <v>398</v>
          </cell>
          <cell r="N543">
            <v>0</v>
          </cell>
          <cell r="O543">
            <v>1</v>
          </cell>
          <cell r="P543">
            <v>398.00099999999998</v>
          </cell>
          <cell r="Q543" t="str">
            <v>0676</v>
          </cell>
          <cell r="R543" t="str">
            <v>11450</v>
          </cell>
          <cell r="S543" t="str">
            <v>200212</v>
          </cell>
          <cell r="T543" t="str">
            <v>SA01</v>
          </cell>
          <cell r="U543">
            <v>83.2</v>
          </cell>
          <cell r="V543" t="str">
            <v>LDB</v>
          </cell>
          <cell r="W543">
            <v>0</v>
          </cell>
          <cell r="Y543">
            <v>0</v>
          </cell>
          <cell r="Z543">
            <v>4</v>
          </cell>
          <cell r="AA543" t="str">
            <v>MS#</v>
          </cell>
          <cell r="AB543" t="str">
            <v xml:space="preserve">   998003028</v>
          </cell>
          <cell r="AC543" t="str">
            <v>BCH</v>
          </cell>
          <cell r="AD543" t="str">
            <v>012635</v>
          </cell>
          <cell r="AE543" t="str">
            <v>TML</v>
          </cell>
          <cell r="AF543" t="str">
            <v>12027</v>
          </cell>
          <cell r="AG543" t="str">
            <v>SRL</v>
          </cell>
          <cell r="AH543" t="str">
            <v>0368</v>
          </cell>
          <cell r="AI543" t="str">
            <v>DLV</v>
          </cell>
          <cell r="AJ543" t="str">
            <v>000</v>
          </cell>
          <cell r="AK543" t="str">
            <v>REL</v>
          </cell>
          <cell r="AL543" t="str">
            <v>000</v>
          </cell>
          <cell r="AM543" t="str">
            <v>LN#</v>
          </cell>
          <cell r="AO543" t="str">
            <v>UOI</v>
          </cell>
          <cell r="AP543" t="str">
            <v>EA</v>
          </cell>
          <cell r="AU543" t="str">
            <v>0</v>
          </cell>
          <cell r="AW543" t="str">
            <v>000</v>
          </cell>
          <cell r="AX543" t="str">
            <v>00</v>
          </cell>
          <cell r="AY543" t="str">
            <v>0</v>
          </cell>
          <cell r="AZ543" t="str">
            <v>FPL Fibernet</v>
          </cell>
        </row>
        <row r="544">
          <cell r="A544" t="str">
            <v>107100</v>
          </cell>
          <cell r="B544" t="str">
            <v>0312</v>
          </cell>
          <cell r="C544" t="str">
            <v>06080</v>
          </cell>
          <cell r="D544" t="str">
            <v>0ELECT</v>
          </cell>
          <cell r="E544" t="str">
            <v>312000</v>
          </cell>
          <cell r="F544" t="str">
            <v>0676</v>
          </cell>
          <cell r="G544" t="str">
            <v>11450</v>
          </cell>
          <cell r="H544" t="str">
            <v>A</v>
          </cell>
          <cell r="I544" t="str">
            <v>00000041</v>
          </cell>
          <cell r="J544">
            <v>65</v>
          </cell>
          <cell r="K544">
            <v>312</v>
          </cell>
          <cell r="L544">
            <v>6184</v>
          </cell>
          <cell r="M544">
            <v>398</v>
          </cell>
          <cell r="N544">
            <v>0</v>
          </cell>
          <cell r="O544">
            <v>1</v>
          </cell>
          <cell r="P544">
            <v>398.00099999999998</v>
          </cell>
          <cell r="Q544" t="str">
            <v>0676</v>
          </cell>
          <cell r="R544" t="str">
            <v>11450</v>
          </cell>
          <cell r="S544" t="str">
            <v>200212</v>
          </cell>
          <cell r="T544" t="str">
            <v>SA01</v>
          </cell>
          <cell r="U544">
            <v>92</v>
          </cell>
          <cell r="V544" t="str">
            <v>LDB</v>
          </cell>
          <cell r="W544">
            <v>0</v>
          </cell>
          <cell r="Y544">
            <v>0</v>
          </cell>
          <cell r="Z544">
            <v>5</v>
          </cell>
          <cell r="AA544" t="str">
            <v>MS#</v>
          </cell>
          <cell r="AB544" t="str">
            <v xml:space="preserve">   998000199</v>
          </cell>
          <cell r="AC544" t="str">
            <v>BCH</v>
          </cell>
          <cell r="AD544" t="str">
            <v>012363</v>
          </cell>
          <cell r="AE544" t="str">
            <v>TML</v>
          </cell>
          <cell r="AF544" t="str">
            <v>12026</v>
          </cell>
          <cell r="AG544" t="str">
            <v>SRL</v>
          </cell>
          <cell r="AH544" t="str">
            <v>0368</v>
          </cell>
          <cell r="AI544" t="str">
            <v>DLV</v>
          </cell>
          <cell r="AJ544" t="str">
            <v>000</v>
          </cell>
          <cell r="AK544" t="str">
            <v>REL</v>
          </cell>
          <cell r="AL544" t="str">
            <v>000</v>
          </cell>
          <cell r="AM544" t="str">
            <v>LN#</v>
          </cell>
          <cell r="AO544" t="str">
            <v>UOI</v>
          </cell>
          <cell r="AP544" t="str">
            <v>EA</v>
          </cell>
          <cell r="AU544" t="str">
            <v>0</v>
          </cell>
          <cell r="AW544" t="str">
            <v>000</v>
          </cell>
          <cell r="AX544" t="str">
            <v>00</v>
          </cell>
          <cell r="AY544" t="str">
            <v>0</v>
          </cell>
          <cell r="AZ544" t="str">
            <v>FPL Fibernet</v>
          </cell>
        </row>
        <row r="545">
          <cell r="A545" t="str">
            <v>107100</v>
          </cell>
          <cell r="B545" t="str">
            <v>0312</v>
          </cell>
          <cell r="C545" t="str">
            <v>06080</v>
          </cell>
          <cell r="D545" t="str">
            <v>0ELECT</v>
          </cell>
          <cell r="E545" t="str">
            <v>312000</v>
          </cell>
          <cell r="F545" t="str">
            <v>0676</v>
          </cell>
          <cell r="G545" t="str">
            <v>11450</v>
          </cell>
          <cell r="H545" t="str">
            <v>A</v>
          </cell>
          <cell r="I545" t="str">
            <v>00000041</v>
          </cell>
          <cell r="J545">
            <v>65</v>
          </cell>
          <cell r="K545">
            <v>312</v>
          </cell>
          <cell r="L545">
            <v>6184</v>
          </cell>
          <cell r="M545">
            <v>398</v>
          </cell>
          <cell r="N545">
            <v>0</v>
          </cell>
          <cell r="O545">
            <v>1</v>
          </cell>
          <cell r="P545">
            <v>398.00099999999998</v>
          </cell>
          <cell r="Q545" t="str">
            <v>0676</v>
          </cell>
          <cell r="R545" t="str">
            <v>11450</v>
          </cell>
          <cell r="S545" t="str">
            <v>200212</v>
          </cell>
          <cell r="T545" t="str">
            <v>SA01</v>
          </cell>
          <cell r="U545">
            <v>135.24</v>
          </cell>
          <cell r="V545" t="str">
            <v>LDB</v>
          </cell>
          <cell r="W545">
            <v>0</v>
          </cell>
          <cell r="Y545">
            <v>0</v>
          </cell>
          <cell r="Z545">
            <v>69</v>
          </cell>
          <cell r="AA545" t="str">
            <v>MS#</v>
          </cell>
          <cell r="AB545" t="str">
            <v xml:space="preserve">   998000502</v>
          </cell>
          <cell r="AC545" t="str">
            <v>BCH</v>
          </cell>
          <cell r="AD545" t="str">
            <v>012363</v>
          </cell>
          <cell r="AE545" t="str">
            <v>TML</v>
          </cell>
          <cell r="AF545" t="str">
            <v>12026</v>
          </cell>
          <cell r="AG545" t="str">
            <v>SRL</v>
          </cell>
          <cell r="AH545" t="str">
            <v>0368</v>
          </cell>
          <cell r="AI545" t="str">
            <v>DLV</v>
          </cell>
          <cell r="AJ545" t="str">
            <v>000</v>
          </cell>
          <cell r="AK545" t="str">
            <v>REL</v>
          </cell>
          <cell r="AL545" t="str">
            <v>000</v>
          </cell>
          <cell r="AM545" t="str">
            <v>LN#</v>
          </cell>
          <cell r="AO545" t="str">
            <v>UOI</v>
          </cell>
          <cell r="AP545" t="str">
            <v>EA</v>
          </cell>
          <cell r="AU545" t="str">
            <v>0</v>
          </cell>
          <cell r="AW545" t="str">
            <v>000</v>
          </cell>
          <cell r="AX545" t="str">
            <v>00</v>
          </cell>
          <cell r="AY545" t="str">
            <v>0</v>
          </cell>
          <cell r="AZ545" t="str">
            <v>FPL Fibernet</v>
          </cell>
        </row>
        <row r="546">
          <cell r="A546" t="str">
            <v>107100</v>
          </cell>
          <cell r="B546" t="str">
            <v>0312</v>
          </cell>
          <cell r="C546" t="str">
            <v>06080</v>
          </cell>
          <cell r="D546" t="str">
            <v>0ELECT</v>
          </cell>
          <cell r="E546" t="str">
            <v>312000</v>
          </cell>
          <cell r="F546" t="str">
            <v>0676</v>
          </cell>
          <cell r="G546" t="str">
            <v>11450</v>
          </cell>
          <cell r="H546" t="str">
            <v>A</v>
          </cell>
          <cell r="I546" t="str">
            <v>00000041</v>
          </cell>
          <cell r="J546">
            <v>65</v>
          </cell>
          <cell r="K546">
            <v>312</v>
          </cell>
          <cell r="L546">
            <v>6184</v>
          </cell>
          <cell r="M546">
            <v>398</v>
          </cell>
          <cell r="N546">
            <v>0</v>
          </cell>
          <cell r="O546">
            <v>1</v>
          </cell>
          <cell r="P546">
            <v>398.00099999999998</v>
          </cell>
          <cell r="Q546" t="str">
            <v>0676</v>
          </cell>
          <cell r="R546" t="str">
            <v>11450</v>
          </cell>
          <cell r="S546" t="str">
            <v>200212</v>
          </cell>
          <cell r="T546" t="str">
            <v>SA01</v>
          </cell>
          <cell r="U546">
            <v>221.55</v>
          </cell>
          <cell r="V546" t="str">
            <v>LDB</v>
          </cell>
          <cell r="W546">
            <v>0</v>
          </cell>
          <cell r="Y546">
            <v>0</v>
          </cell>
          <cell r="Z546">
            <v>3</v>
          </cell>
          <cell r="AA546" t="str">
            <v>MS#</v>
          </cell>
          <cell r="AB546" t="str">
            <v xml:space="preserve">   998000171</v>
          </cell>
          <cell r="AC546" t="str">
            <v>BCH</v>
          </cell>
          <cell r="AD546" t="str">
            <v>012363</v>
          </cell>
          <cell r="AE546" t="str">
            <v>TML</v>
          </cell>
          <cell r="AF546" t="str">
            <v>12026</v>
          </cell>
          <cell r="AG546" t="str">
            <v>SRL</v>
          </cell>
          <cell r="AH546" t="str">
            <v>0368</v>
          </cell>
          <cell r="AI546" t="str">
            <v>DLV</v>
          </cell>
          <cell r="AJ546" t="str">
            <v>000</v>
          </cell>
          <cell r="AK546" t="str">
            <v>REL</v>
          </cell>
          <cell r="AL546" t="str">
            <v>000</v>
          </cell>
          <cell r="AM546" t="str">
            <v>LN#</v>
          </cell>
          <cell r="AO546" t="str">
            <v>UOI</v>
          </cell>
          <cell r="AP546" t="str">
            <v>EA</v>
          </cell>
          <cell r="AU546" t="str">
            <v>0</v>
          </cell>
          <cell r="AW546" t="str">
            <v>000</v>
          </cell>
          <cell r="AX546" t="str">
            <v>00</v>
          </cell>
          <cell r="AY546" t="str">
            <v>0</v>
          </cell>
          <cell r="AZ546" t="str">
            <v>FPL Fibernet</v>
          </cell>
        </row>
        <row r="547">
          <cell r="A547" t="str">
            <v>107100</v>
          </cell>
          <cell r="B547" t="str">
            <v>0312</v>
          </cell>
          <cell r="C547" t="str">
            <v>06080</v>
          </cell>
          <cell r="D547" t="str">
            <v>0ELECT</v>
          </cell>
          <cell r="E547" t="str">
            <v>312000</v>
          </cell>
          <cell r="F547" t="str">
            <v>0676</v>
          </cell>
          <cell r="G547" t="str">
            <v>11450</v>
          </cell>
          <cell r="H547" t="str">
            <v>A</v>
          </cell>
          <cell r="I547" t="str">
            <v>00000041</v>
          </cell>
          <cell r="J547">
            <v>65</v>
          </cell>
          <cell r="K547">
            <v>312</v>
          </cell>
          <cell r="L547">
            <v>6184</v>
          </cell>
          <cell r="M547">
            <v>398</v>
          </cell>
          <cell r="N547">
            <v>0</v>
          </cell>
          <cell r="O547">
            <v>1</v>
          </cell>
          <cell r="P547">
            <v>398.00099999999998</v>
          </cell>
          <cell r="Q547" t="str">
            <v>0676</v>
          </cell>
          <cell r="R547" t="str">
            <v>11450</v>
          </cell>
          <cell r="S547" t="str">
            <v>200212</v>
          </cell>
          <cell r="T547" t="str">
            <v>SA01</v>
          </cell>
          <cell r="U547">
            <v>392.2</v>
          </cell>
          <cell r="V547" t="str">
            <v>LDB</v>
          </cell>
          <cell r="W547">
            <v>0</v>
          </cell>
          <cell r="Y547">
            <v>0</v>
          </cell>
          <cell r="Z547">
            <v>200</v>
          </cell>
          <cell r="AA547" t="str">
            <v>MS#</v>
          </cell>
          <cell r="AB547" t="str">
            <v xml:space="preserve">   998000502</v>
          </cell>
          <cell r="AC547" t="str">
            <v>BCH</v>
          </cell>
          <cell r="AD547" t="str">
            <v>012360</v>
          </cell>
          <cell r="AE547" t="str">
            <v>TML</v>
          </cell>
          <cell r="AF547" t="str">
            <v>12026</v>
          </cell>
          <cell r="AG547" t="str">
            <v>SRL</v>
          </cell>
          <cell r="AH547" t="str">
            <v>0368</v>
          </cell>
          <cell r="AI547" t="str">
            <v>DLV</v>
          </cell>
          <cell r="AJ547" t="str">
            <v>000</v>
          </cell>
          <cell r="AK547" t="str">
            <v>REL</v>
          </cell>
          <cell r="AL547" t="str">
            <v>000</v>
          </cell>
          <cell r="AM547" t="str">
            <v>LN#</v>
          </cell>
          <cell r="AO547" t="str">
            <v>UOI</v>
          </cell>
          <cell r="AP547" t="str">
            <v>EA</v>
          </cell>
          <cell r="AU547" t="str">
            <v>0</v>
          </cell>
          <cell r="AW547" t="str">
            <v>000</v>
          </cell>
          <cell r="AX547" t="str">
            <v>00</v>
          </cell>
          <cell r="AY547" t="str">
            <v>0</v>
          </cell>
          <cell r="AZ547" t="str">
            <v>FPL Fibernet</v>
          </cell>
        </row>
        <row r="548">
          <cell r="A548" t="str">
            <v>107100</v>
          </cell>
          <cell r="B548" t="str">
            <v>0312</v>
          </cell>
          <cell r="C548" t="str">
            <v>06080</v>
          </cell>
          <cell r="D548" t="str">
            <v>0ELECT</v>
          </cell>
          <cell r="E548" t="str">
            <v>312000</v>
          </cell>
          <cell r="F548" t="str">
            <v>0676</v>
          </cell>
          <cell r="G548" t="str">
            <v>11450</v>
          </cell>
          <cell r="H548" t="str">
            <v>A</v>
          </cell>
          <cell r="I548" t="str">
            <v>00000041</v>
          </cell>
          <cell r="J548">
            <v>65</v>
          </cell>
          <cell r="K548">
            <v>312</v>
          </cell>
          <cell r="L548">
            <v>6184</v>
          </cell>
          <cell r="M548">
            <v>398</v>
          </cell>
          <cell r="N548">
            <v>0</v>
          </cell>
          <cell r="O548">
            <v>1</v>
          </cell>
          <cell r="P548">
            <v>398.00099999999998</v>
          </cell>
          <cell r="Q548" t="str">
            <v>0676</v>
          </cell>
          <cell r="R548" t="str">
            <v>11450</v>
          </cell>
          <cell r="S548" t="str">
            <v>200212</v>
          </cell>
          <cell r="T548" t="str">
            <v>SA01</v>
          </cell>
          <cell r="U548">
            <v>423</v>
          </cell>
          <cell r="V548" t="str">
            <v>LDB</v>
          </cell>
          <cell r="W548">
            <v>0</v>
          </cell>
          <cell r="Y548">
            <v>0</v>
          </cell>
          <cell r="Z548">
            <v>300</v>
          </cell>
          <cell r="AA548" t="str">
            <v>MS#</v>
          </cell>
          <cell r="AB548" t="str">
            <v xml:space="preserve">   998000092</v>
          </cell>
          <cell r="AC548" t="str">
            <v>BCH</v>
          </cell>
          <cell r="AD548" t="str">
            <v>012363</v>
          </cell>
          <cell r="AE548" t="str">
            <v>TML</v>
          </cell>
          <cell r="AF548" t="str">
            <v>12026</v>
          </cell>
          <cell r="AG548" t="str">
            <v>SRL</v>
          </cell>
          <cell r="AH548" t="str">
            <v>0368</v>
          </cell>
          <cell r="AI548" t="str">
            <v>DLV</v>
          </cell>
          <cell r="AJ548" t="str">
            <v>000</v>
          </cell>
          <cell r="AK548" t="str">
            <v>REL</v>
          </cell>
          <cell r="AL548" t="str">
            <v>000</v>
          </cell>
          <cell r="AM548" t="str">
            <v>LN#</v>
          </cell>
          <cell r="AO548" t="str">
            <v>UOI</v>
          </cell>
          <cell r="AP548" t="str">
            <v>FT</v>
          </cell>
          <cell r="AU548" t="str">
            <v>0</v>
          </cell>
          <cell r="AW548" t="str">
            <v>000</v>
          </cell>
          <cell r="AX548" t="str">
            <v>00</v>
          </cell>
          <cell r="AY548" t="str">
            <v>0</v>
          </cell>
          <cell r="AZ548" t="str">
            <v>FPL Fibernet</v>
          </cell>
        </row>
        <row r="549">
          <cell r="A549" t="str">
            <v>107100</v>
          </cell>
          <cell r="B549" t="str">
            <v>0312</v>
          </cell>
          <cell r="C549" t="str">
            <v>06080</v>
          </cell>
          <cell r="D549" t="str">
            <v>0ELECT</v>
          </cell>
          <cell r="E549" t="str">
            <v>312000</v>
          </cell>
          <cell r="F549" t="str">
            <v>0676</v>
          </cell>
          <cell r="G549" t="str">
            <v>11450</v>
          </cell>
          <cell r="H549" t="str">
            <v>A</v>
          </cell>
          <cell r="I549" t="str">
            <v>00000041</v>
          </cell>
          <cell r="J549">
            <v>65</v>
          </cell>
          <cell r="K549">
            <v>312</v>
          </cell>
          <cell r="L549">
            <v>6184</v>
          </cell>
          <cell r="M549">
            <v>398</v>
          </cell>
          <cell r="N549">
            <v>0</v>
          </cell>
          <cell r="O549">
            <v>1</v>
          </cell>
          <cell r="P549">
            <v>398.00099999999998</v>
          </cell>
          <cell r="Q549" t="str">
            <v>0676</v>
          </cell>
          <cell r="R549" t="str">
            <v>11450</v>
          </cell>
          <cell r="S549" t="str">
            <v>200212</v>
          </cell>
          <cell r="T549" t="str">
            <v>SA01</v>
          </cell>
          <cell r="U549">
            <v>585.12</v>
          </cell>
          <cell r="V549" t="str">
            <v>LDB</v>
          </cell>
          <cell r="W549">
            <v>0</v>
          </cell>
          <cell r="Y549">
            <v>0</v>
          </cell>
          <cell r="Z549">
            <v>3</v>
          </cell>
          <cell r="AA549" t="str">
            <v>MS#</v>
          </cell>
          <cell r="AB549" t="str">
            <v xml:space="preserve">   998000209</v>
          </cell>
          <cell r="AC549" t="str">
            <v>BCH</v>
          </cell>
          <cell r="AD549" t="str">
            <v>012363</v>
          </cell>
          <cell r="AE549" t="str">
            <v>TML</v>
          </cell>
          <cell r="AF549" t="str">
            <v>12026</v>
          </cell>
          <cell r="AG549" t="str">
            <v>SRL</v>
          </cell>
          <cell r="AH549" t="str">
            <v>0368</v>
          </cell>
          <cell r="AI549" t="str">
            <v>DLV</v>
          </cell>
          <cell r="AJ549" t="str">
            <v>000</v>
          </cell>
          <cell r="AK549" t="str">
            <v>REL</v>
          </cell>
          <cell r="AL549" t="str">
            <v>000</v>
          </cell>
          <cell r="AM549" t="str">
            <v>LN#</v>
          </cell>
          <cell r="AO549" t="str">
            <v>UOI</v>
          </cell>
          <cell r="AP549" t="str">
            <v>FT</v>
          </cell>
          <cell r="AU549" t="str">
            <v>0</v>
          </cell>
          <cell r="AW549" t="str">
            <v>000</v>
          </cell>
          <cell r="AX549" t="str">
            <v>00</v>
          </cell>
          <cell r="AY549" t="str">
            <v>0</v>
          </cell>
          <cell r="AZ549" t="str">
            <v>FPL Fibernet</v>
          </cell>
        </row>
        <row r="550">
          <cell r="A550" t="str">
            <v>107100</v>
          </cell>
          <cell r="B550" t="str">
            <v>0312</v>
          </cell>
          <cell r="C550" t="str">
            <v>06080</v>
          </cell>
          <cell r="D550" t="str">
            <v>0ELECT</v>
          </cell>
          <cell r="E550" t="str">
            <v>312000</v>
          </cell>
          <cell r="F550" t="str">
            <v>0676</v>
          </cell>
          <cell r="G550" t="str">
            <v>11450</v>
          </cell>
          <cell r="H550" t="str">
            <v>A</v>
          </cell>
          <cell r="I550" t="str">
            <v>00000041</v>
          </cell>
          <cell r="J550">
            <v>65</v>
          </cell>
          <cell r="K550">
            <v>312</v>
          </cell>
          <cell r="L550">
            <v>6184</v>
          </cell>
          <cell r="M550">
            <v>398</v>
          </cell>
          <cell r="N550">
            <v>0</v>
          </cell>
          <cell r="O550">
            <v>1</v>
          </cell>
          <cell r="P550">
            <v>398.00099999999998</v>
          </cell>
          <cell r="Q550" t="str">
            <v>0676</v>
          </cell>
          <cell r="R550" t="str">
            <v>11450</v>
          </cell>
          <cell r="S550" t="str">
            <v>200212</v>
          </cell>
          <cell r="T550" t="str">
            <v>SA01</v>
          </cell>
          <cell r="U550">
            <v>748.13</v>
          </cell>
          <cell r="V550" t="str">
            <v>LDB</v>
          </cell>
          <cell r="W550">
            <v>0</v>
          </cell>
          <cell r="Y550">
            <v>0</v>
          </cell>
          <cell r="Z550">
            <v>2</v>
          </cell>
          <cell r="AA550" t="str">
            <v>MS#</v>
          </cell>
          <cell r="AB550" t="str">
            <v xml:space="preserve">   998003502</v>
          </cell>
          <cell r="AC550" t="str">
            <v>BCH</v>
          </cell>
          <cell r="AD550" t="str">
            <v>012360</v>
          </cell>
          <cell r="AE550" t="str">
            <v>TML</v>
          </cell>
          <cell r="AF550" t="str">
            <v>12026</v>
          </cell>
          <cell r="AG550" t="str">
            <v>SRL</v>
          </cell>
          <cell r="AH550" t="str">
            <v>0368</v>
          </cell>
          <cell r="AI550" t="str">
            <v>DLV</v>
          </cell>
          <cell r="AJ550" t="str">
            <v>000</v>
          </cell>
          <cell r="AK550" t="str">
            <v>REL</v>
          </cell>
          <cell r="AL550" t="str">
            <v>000</v>
          </cell>
          <cell r="AM550" t="str">
            <v>LN#</v>
          </cell>
          <cell r="AO550" t="str">
            <v>UOI</v>
          </cell>
          <cell r="AP550" t="str">
            <v>EA</v>
          </cell>
          <cell r="AU550" t="str">
            <v>0</v>
          </cell>
          <cell r="AW550" t="str">
            <v>000</v>
          </cell>
          <cell r="AX550" t="str">
            <v>00</v>
          </cell>
          <cell r="AY550" t="str">
            <v>0</v>
          </cell>
          <cell r="AZ550" t="str">
            <v>FPL Fibernet</v>
          </cell>
        </row>
        <row r="551">
          <cell r="A551" t="str">
            <v>107100</v>
          </cell>
          <cell r="B551" t="str">
            <v>0312</v>
          </cell>
          <cell r="C551" t="str">
            <v>06080</v>
          </cell>
          <cell r="D551" t="str">
            <v>0ELECT</v>
          </cell>
          <cell r="E551" t="str">
            <v>312000</v>
          </cell>
          <cell r="F551" t="str">
            <v>0676</v>
          </cell>
          <cell r="G551" t="str">
            <v>11450</v>
          </cell>
          <cell r="H551" t="str">
            <v>A</v>
          </cell>
          <cell r="I551" t="str">
            <v>00000041</v>
          </cell>
          <cell r="J551">
            <v>65</v>
          </cell>
          <cell r="K551">
            <v>312</v>
          </cell>
          <cell r="L551">
            <v>6184</v>
          </cell>
          <cell r="M551">
            <v>398</v>
          </cell>
          <cell r="N551">
            <v>0</v>
          </cell>
          <cell r="O551">
            <v>1</v>
          </cell>
          <cell r="P551">
            <v>398.00099999999998</v>
          </cell>
          <cell r="Q551" t="str">
            <v>0676</v>
          </cell>
          <cell r="R551" t="str">
            <v>11450</v>
          </cell>
          <cell r="S551" t="str">
            <v>200212</v>
          </cell>
          <cell r="T551" t="str">
            <v>SA01</v>
          </cell>
          <cell r="U551">
            <v>987</v>
          </cell>
          <cell r="V551" t="str">
            <v>LDB</v>
          </cell>
          <cell r="W551">
            <v>0</v>
          </cell>
          <cell r="Y551">
            <v>0</v>
          </cell>
          <cell r="Z551">
            <v>700</v>
          </cell>
          <cell r="AA551" t="str">
            <v>MS#</v>
          </cell>
          <cell r="AB551" t="str">
            <v xml:space="preserve">   998000092</v>
          </cell>
          <cell r="AC551" t="str">
            <v>BCH</v>
          </cell>
          <cell r="AD551" t="str">
            <v>012360</v>
          </cell>
          <cell r="AE551" t="str">
            <v>TML</v>
          </cell>
          <cell r="AF551" t="str">
            <v>12026</v>
          </cell>
          <cell r="AG551" t="str">
            <v>SRL</v>
          </cell>
          <cell r="AH551" t="str">
            <v>0368</v>
          </cell>
          <cell r="AI551" t="str">
            <v>DLV</v>
          </cell>
          <cell r="AJ551" t="str">
            <v>000</v>
          </cell>
          <cell r="AK551" t="str">
            <v>REL</v>
          </cell>
          <cell r="AL551" t="str">
            <v>000</v>
          </cell>
          <cell r="AM551" t="str">
            <v>LN#</v>
          </cell>
          <cell r="AO551" t="str">
            <v>UOI</v>
          </cell>
          <cell r="AP551" t="str">
            <v>FT</v>
          </cell>
          <cell r="AU551" t="str">
            <v>0</v>
          </cell>
          <cell r="AW551" t="str">
            <v>000</v>
          </cell>
          <cell r="AX551" t="str">
            <v>00</v>
          </cell>
          <cell r="AY551" t="str">
            <v>0</v>
          </cell>
          <cell r="AZ551" t="str">
            <v>FPL Fibernet</v>
          </cell>
        </row>
        <row r="552">
          <cell r="A552" t="str">
            <v>107100</v>
          </cell>
          <cell r="B552" t="str">
            <v>0312</v>
          </cell>
          <cell r="C552" t="str">
            <v>06080</v>
          </cell>
          <cell r="D552" t="str">
            <v>0ELECT</v>
          </cell>
          <cell r="E552" t="str">
            <v>312000</v>
          </cell>
          <cell r="F552" t="str">
            <v>0676</v>
          </cell>
          <cell r="G552" t="str">
            <v>11450</v>
          </cell>
          <cell r="H552" t="str">
            <v>A</v>
          </cell>
          <cell r="I552" t="str">
            <v>00000041</v>
          </cell>
          <cell r="J552">
            <v>65</v>
          </cell>
          <cell r="K552">
            <v>312</v>
          </cell>
          <cell r="L552">
            <v>6184</v>
          </cell>
          <cell r="M552">
            <v>398</v>
          </cell>
          <cell r="N552">
            <v>0</v>
          </cell>
          <cell r="O552">
            <v>1</v>
          </cell>
          <cell r="P552">
            <v>398.00099999999998</v>
          </cell>
          <cell r="Q552" t="str">
            <v>0676</v>
          </cell>
          <cell r="R552" t="str">
            <v>11450</v>
          </cell>
          <cell r="S552" t="str">
            <v>200212</v>
          </cell>
          <cell r="T552" t="str">
            <v>SA01</v>
          </cell>
          <cell r="U552">
            <v>1120.5999999999999</v>
          </cell>
          <cell r="V552" t="str">
            <v>LDB</v>
          </cell>
          <cell r="W552">
            <v>0</v>
          </cell>
          <cell r="Y552">
            <v>0</v>
          </cell>
          <cell r="Z552">
            <v>4</v>
          </cell>
          <cell r="AA552" t="str">
            <v>MS#</v>
          </cell>
          <cell r="AB552" t="str">
            <v xml:space="preserve">   998014689</v>
          </cell>
          <cell r="AC552" t="str">
            <v>BCH</v>
          </cell>
          <cell r="AD552" t="str">
            <v>012638</v>
          </cell>
          <cell r="AE552" t="str">
            <v>TML</v>
          </cell>
          <cell r="AF552" t="str">
            <v>12027</v>
          </cell>
          <cell r="AG552" t="str">
            <v>SRL</v>
          </cell>
          <cell r="AH552" t="str">
            <v>0368</v>
          </cell>
          <cell r="AI552" t="str">
            <v>DLV</v>
          </cell>
          <cell r="AJ552" t="str">
            <v>000</v>
          </cell>
          <cell r="AK552" t="str">
            <v>REL</v>
          </cell>
          <cell r="AL552" t="str">
            <v>000</v>
          </cell>
          <cell r="AM552" t="str">
            <v>LN#</v>
          </cell>
          <cell r="AO552" t="str">
            <v>UOI</v>
          </cell>
          <cell r="AP552" t="str">
            <v>EA</v>
          </cell>
          <cell r="AU552" t="str">
            <v>0</v>
          </cell>
          <cell r="AW552" t="str">
            <v>000</v>
          </cell>
          <cell r="AX552" t="str">
            <v>00</v>
          </cell>
          <cell r="AY552" t="str">
            <v>0</v>
          </cell>
          <cell r="AZ552" t="str">
            <v>FPL Fibernet</v>
          </cell>
        </row>
        <row r="553">
          <cell r="A553" t="str">
            <v>107100</v>
          </cell>
          <cell r="B553" t="str">
            <v>0312</v>
          </cell>
          <cell r="C553" t="str">
            <v>06080</v>
          </cell>
          <cell r="D553" t="str">
            <v>0ELECT</v>
          </cell>
          <cell r="E553" t="str">
            <v>312000</v>
          </cell>
          <cell r="F553" t="str">
            <v>0676</v>
          </cell>
          <cell r="G553" t="str">
            <v>11450</v>
          </cell>
          <cell r="H553" t="str">
            <v>A</v>
          </cell>
          <cell r="I553" t="str">
            <v>00000041</v>
          </cell>
          <cell r="J553">
            <v>65</v>
          </cell>
          <cell r="K553">
            <v>312</v>
          </cell>
          <cell r="L553">
            <v>6184</v>
          </cell>
          <cell r="M553">
            <v>398</v>
          </cell>
          <cell r="N553">
            <v>0</v>
          </cell>
          <cell r="O553">
            <v>1</v>
          </cell>
          <cell r="P553">
            <v>398.00099999999998</v>
          </cell>
          <cell r="Q553" t="str">
            <v>0676</v>
          </cell>
          <cell r="R553" t="str">
            <v>11450</v>
          </cell>
          <cell r="S553" t="str">
            <v>200212</v>
          </cell>
          <cell r="T553" t="str">
            <v>SA01</v>
          </cell>
          <cell r="U553">
            <v>1591.92</v>
          </cell>
          <cell r="V553" t="str">
            <v>LDB</v>
          </cell>
          <cell r="W553">
            <v>0</v>
          </cell>
          <cell r="Y553">
            <v>0</v>
          </cell>
          <cell r="Z553">
            <v>12</v>
          </cell>
          <cell r="AA553" t="str">
            <v>MS#</v>
          </cell>
          <cell r="AB553" t="str">
            <v xml:space="preserve">   998003509</v>
          </cell>
          <cell r="AC553" t="str">
            <v>BCH</v>
          </cell>
          <cell r="AD553" t="str">
            <v>012360</v>
          </cell>
          <cell r="AE553" t="str">
            <v>TML</v>
          </cell>
          <cell r="AF553" t="str">
            <v>12026</v>
          </cell>
          <cell r="AG553" t="str">
            <v>SRL</v>
          </cell>
          <cell r="AH553" t="str">
            <v>0368</v>
          </cell>
          <cell r="AI553" t="str">
            <v>DLV</v>
          </cell>
          <cell r="AJ553" t="str">
            <v>000</v>
          </cell>
          <cell r="AK553" t="str">
            <v>REL</v>
          </cell>
          <cell r="AL553" t="str">
            <v>000</v>
          </cell>
          <cell r="AM553" t="str">
            <v>LN#</v>
          </cell>
          <cell r="AO553" t="str">
            <v>UOI</v>
          </cell>
          <cell r="AP553" t="str">
            <v>EA</v>
          </cell>
          <cell r="AU553" t="str">
            <v>0</v>
          </cell>
          <cell r="AW553" t="str">
            <v>000</v>
          </cell>
          <cell r="AX553" t="str">
            <v>00</v>
          </cell>
          <cell r="AY553" t="str">
            <v>0</v>
          </cell>
          <cell r="AZ553" t="str">
            <v>FPL Fibernet</v>
          </cell>
        </row>
        <row r="554">
          <cell r="A554" t="str">
            <v>107100</v>
          </cell>
          <cell r="B554" t="str">
            <v>0312</v>
          </cell>
          <cell r="C554" t="str">
            <v>06080</v>
          </cell>
          <cell r="D554" t="str">
            <v>0ELECT</v>
          </cell>
          <cell r="E554" t="str">
            <v>312000</v>
          </cell>
          <cell r="F554" t="str">
            <v>0676</v>
          </cell>
          <cell r="G554" t="str">
            <v>11450</v>
          </cell>
          <cell r="H554" t="str">
            <v>A</v>
          </cell>
          <cell r="I554" t="str">
            <v>00000041</v>
          </cell>
          <cell r="J554">
            <v>65</v>
          </cell>
          <cell r="K554">
            <v>312</v>
          </cell>
          <cell r="L554">
            <v>6184</v>
          </cell>
          <cell r="M554">
            <v>398</v>
          </cell>
          <cell r="N554">
            <v>0</v>
          </cell>
          <cell r="O554">
            <v>1</v>
          </cell>
          <cell r="P554">
            <v>398.00099999999998</v>
          </cell>
          <cell r="Q554" t="str">
            <v>0676</v>
          </cell>
          <cell r="R554" t="str">
            <v>11450</v>
          </cell>
          <cell r="S554" t="str">
            <v>200212</v>
          </cell>
          <cell r="T554" t="str">
            <v>SA01</v>
          </cell>
          <cell r="U554">
            <v>2004.73</v>
          </cell>
          <cell r="V554" t="str">
            <v>LDB</v>
          </cell>
          <cell r="W554">
            <v>0</v>
          </cell>
          <cell r="Y554">
            <v>0</v>
          </cell>
          <cell r="Z554">
            <v>1</v>
          </cell>
          <cell r="AA554" t="str">
            <v>MS#</v>
          </cell>
          <cell r="AB554" t="str">
            <v xml:space="preserve">   998000787</v>
          </cell>
          <cell r="AC554" t="str">
            <v>BCH</v>
          </cell>
          <cell r="AD554" t="str">
            <v>012638</v>
          </cell>
          <cell r="AE554" t="str">
            <v>TML</v>
          </cell>
          <cell r="AF554" t="str">
            <v>12027</v>
          </cell>
          <cell r="AG554" t="str">
            <v>SRL</v>
          </cell>
          <cell r="AH554" t="str">
            <v>0368</v>
          </cell>
          <cell r="AI554" t="str">
            <v>DLV</v>
          </cell>
          <cell r="AJ554" t="str">
            <v>000</v>
          </cell>
          <cell r="AK554" t="str">
            <v>REL</v>
          </cell>
          <cell r="AL554" t="str">
            <v>000</v>
          </cell>
          <cell r="AM554" t="str">
            <v>LN#</v>
          </cell>
          <cell r="AO554" t="str">
            <v>UOI</v>
          </cell>
          <cell r="AP554" t="str">
            <v>EA</v>
          </cell>
          <cell r="AU554" t="str">
            <v>0</v>
          </cell>
          <cell r="AW554" t="str">
            <v>000</v>
          </cell>
          <cell r="AX554" t="str">
            <v>00</v>
          </cell>
          <cell r="AY554" t="str">
            <v>0</v>
          </cell>
          <cell r="AZ554" t="str">
            <v>FPL Fibernet</v>
          </cell>
        </row>
        <row r="555">
          <cell r="A555" t="str">
            <v>107100</v>
          </cell>
          <cell r="B555" t="str">
            <v>0312</v>
          </cell>
          <cell r="C555" t="str">
            <v>06080</v>
          </cell>
          <cell r="D555" t="str">
            <v>0ELECT</v>
          </cell>
          <cell r="E555" t="str">
            <v>312000</v>
          </cell>
          <cell r="F555" t="str">
            <v>0676</v>
          </cell>
          <cell r="G555" t="str">
            <v>11450</v>
          </cell>
          <cell r="H555" t="str">
            <v>A</v>
          </cell>
          <cell r="I555" t="str">
            <v>00000041</v>
          </cell>
          <cell r="J555">
            <v>65</v>
          </cell>
          <cell r="K555">
            <v>312</v>
          </cell>
          <cell r="L555">
            <v>6184</v>
          </cell>
          <cell r="M555">
            <v>398</v>
          </cell>
          <cell r="N555">
            <v>0</v>
          </cell>
          <cell r="O555">
            <v>1</v>
          </cell>
          <cell r="P555">
            <v>398.00099999999998</v>
          </cell>
          <cell r="Q555" t="str">
            <v>0676</v>
          </cell>
          <cell r="R555" t="str">
            <v>11450</v>
          </cell>
          <cell r="S555" t="str">
            <v>200212</v>
          </cell>
          <cell r="T555" t="str">
            <v>SA01</v>
          </cell>
          <cell r="U555">
            <v>7535.4</v>
          </cell>
          <cell r="V555" t="str">
            <v>LDB</v>
          </cell>
          <cell r="W555">
            <v>0</v>
          </cell>
          <cell r="Y555">
            <v>0</v>
          </cell>
          <cell r="Z555">
            <v>2</v>
          </cell>
          <cell r="AA555" t="str">
            <v>MS#</v>
          </cell>
          <cell r="AB555" t="str">
            <v xml:space="preserve">   998014271</v>
          </cell>
          <cell r="AC555" t="str">
            <v>BCH</v>
          </cell>
          <cell r="AD555" t="str">
            <v>012360</v>
          </cell>
          <cell r="AE555" t="str">
            <v>TML</v>
          </cell>
          <cell r="AF555" t="str">
            <v>12026</v>
          </cell>
          <cell r="AG555" t="str">
            <v>SRL</v>
          </cell>
          <cell r="AH555" t="str">
            <v>0368</v>
          </cell>
          <cell r="AI555" t="str">
            <v>DLV</v>
          </cell>
          <cell r="AJ555" t="str">
            <v>000</v>
          </cell>
          <cell r="AK555" t="str">
            <v>REL</v>
          </cell>
          <cell r="AL555" t="str">
            <v>000</v>
          </cell>
          <cell r="AM555" t="str">
            <v>LN#</v>
          </cell>
          <cell r="AO555" t="str">
            <v>UOI</v>
          </cell>
          <cell r="AP555" t="str">
            <v>EA</v>
          </cell>
          <cell r="AU555" t="str">
            <v>0</v>
          </cell>
          <cell r="AW555" t="str">
            <v>000</v>
          </cell>
          <cell r="AX555" t="str">
            <v>00</v>
          </cell>
          <cell r="AY555" t="str">
            <v>0</v>
          </cell>
          <cell r="AZ555" t="str">
            <v>FPL Fibernet</v>
          </cell>
        </row>
        <row r="556">
          <cell r="A556" t="str">
            <v>107100</v>
          </cell>
          <cell r="B556" t="str">
            <v>0312</v>
          </cell>
          <cell r="C556" t="str">
            <v>06080</v>
          </cell>
          <cell r="D556" t="str">
            <v>0ELECT</v>
          </cell>
          <cell r="E556" t="str">
            <v>312000</v>
          </cell>
          <cell r="F556" t="str">
            <v>0676</v>
          </cell>
          <cell r="G556" t="str">
            <v>11450</v>
          </cell>
          <cell r="H556" t="str">
            <v>A</v>
          </cell>
          <cell r="I556" t="str">
            <v>00000041</v>
          </cell>
          <cell r="J556">
            <v>65</v>
          </cell>
          <cell r="K556">
            <v>312</v>
          </cell>
          <cell r="L556">
            <v>6184</v>
          </cell>
          <cell r="M556">
            <v>398</v>
          </cell>
          <cell r="N556">
            <v>0</v>
          </cell>
          <cell r="O556">
            <v>1</v>
          </cell>
          <cell r="P556">
            <v>398.00099999999998</v>
          </cell>
          <cell r="Q556" t="str">
            <v>0676</v>
          </cell>
          <cell r="R556" t="str">
            <v>11450</v>
          </cell>
          <cell r="S556" t="str">
            <v>200212</v>
          </cell>
          <cell r="T556" t="str">
            <v>SA01</v>
          </cell>
          <cell r="U556">
            <v>7535.4</v>
          </cell>
          <cell r="V556" t="str">
            <v>LDB</v>
          </cell>
          <cell r="W556">
            <v>0</v>
          </cell>
          <cell r="Y556">
            <v>0</v>
          </cell>
          <cell r="Z556">
            <v>2</v>
          </cell>
          <cell r="AA556" t="str">
            <v>MS#</v>
          </cell>
          <cell r="AB556" t="str">
            <v xml:space="preserve">   998014271</v>
          </cell>
          <cell r="AC556" t="str">
            <v>BCH</v>
          </cell>
          <cell r="AD556" t="str">
            <v>012363</v>
          </cell>
          <cell r="AE556" t="str">
            <v>TML</v>
          </cell>
          <cell r="AF556" t="str">
            <v>12026</v>
          </cell>
          <cell r="AG556" t="str">
            <v>SRL</v>
          </cell>
          <cell r="AH556" t="str">
            <v>0368</v>
          </cell>
          <cell r="AI556" t="str">
            <v>DLV</v>
          </cell>
          <cell r="AJ556" t="str">
            <v>000</v>
          </cell>
          <cell r="AK556" t="str">
            <v>REL</v>
          </cell>
          <cell r="AL556" t="str">
            <v>000</v>
          </cell>
          <cell r="AM556" t="str">
            <v>LN#</v>
          </cell>
          <cell r="AO556" t="str">
            <v>UOI</v>
          </cell>
          <cell r="AP556" t="str">
            <v>EA</v>
          </cell>
          <cell r="AU556" t="str">
            <v>0</v>
          </cell>
          <cell r="AW556" t="str">
            <v>000</v>
          </cell>
          <cell r="AX556" t="str">
            <v>00</v>
          </cell>
          <cell r="AY556" t="str">
            <v>0</v>
          </cell>
          <cell r="AZ556" t="str">
            <v>FPL Fibernet</v>
          </cell>
        </row>
        <row r="557">
          <cell r="A557" t="str">
            <v>107100</v>
          </cell>
          <cell r="B557" t="str">
            <v>0312</v>
          </cell>
          <cell r="C557" t="str">
            <v>06080</v>
          </cell>
          <cell r="D557" t="str">
            <v>0ELECT</v>
          </cell>
          <cell r="E557" t="str">
            <v>312000</v>
          </cell>
          <cell r="F557" t="str">
            <v>0676</v>
          </cell>
          <cell r="G557" t="str">
            <v>11450</v>
          </cell>
          <cell r="H557" t="str">
            <v>A</v>
          </cell>
          <cell r="I557" t="str">
            <v>00000041</v>
          </cell>
          <cell r="J557">
            <v>65</v>
          </cell>
          <cell r="K557">
            <v>312</v>
          </cell>
          <cell r="L557">
            <v>6184</v>
          </cell>
          <cell r="M557">
            <v>398</v>
          </cell>
          <cell r="N557">
            <v>0</v>
          </cell>
          <cell r="O557">
            <v>1</v>
          </cell>
          <cell r="P557">
            <v>398.00099999999998</v>
          </cell>
          <cell r="Q557" t="str">
            <v>0676</v>
          </cell>
          <cell r="R557" t="str">
            <v>11450</v>
          </cell>
          <cell r="S557" t="str">
            <v>200212</v>
          </cell>
          <cell r="T557" t="str">
            <v>SA01</v>
          </cell>
          <cell r="U557">
            <v>44974.5</v>
          </cell>
          <cell r="V557" t="str">
            <v>LDB</v>
          </cell>
          <cell r="W557">
            <v>0</v>
          </cell>
          <cell r="Y557">
            <v>0</v>
          </cell>
          <cell r="Z557">
            <v>1</v>
          </cell>
          <cell r="AA557" t="str">
            <v>MS#</v>
          </cell>
          <cell r="AB557" t="str">
            <v xml:space="preserve">   998014276</v>
          </cell>
          <cell r="AC557" t="str">
            <v>BCH</v>
          </cell>
          <cell r="AD557" t="str">
            <v>012360</v>
          </cell>
          <cell r="AE557" t="str">
            <v>TML</v>
          </cell>
          <cell r="AF557" t="str">
            <v>12026</v>
          </cell>
          <cell r="AG557" t="str">
            <v>SRL</v>
          </cell>
          <cell r="AH557" t="str">
            <v>0368</v>
          </cell>
          <cell r="AI557" t="str">
            <v>DLV</v>
          </cell>
          <cell r="AJ557" t="str">
            <v>000</v>
          </cell>
          <cell r="AK557" t="str">
            <v>REL</v>
          </cell>
          <cell r="AL557" t="str">
            <v>000</v>
          </cell>
          <cell r="AM557" t="str">
            <v>LN#</v>
          </cell>
          <cell r="AO557" t="str">
            <v>UOI</v>
          </cell>
          <cell r="AP557" t="str">
            <v>EA</v>
          </cell>
          <cell r="AU557" t="str">
            <v>0</v>
          </cell>
          <cell r="AW557" t="str">
            <v>000</v>
          </cell>
          <cell r="AX557" t="str">
            <v>00</v>
          </cell>
          <cell r="AY557" t="str">
            <v>0</v>
          </cell>
          <cell r="AZ557" t="str">
            <v>FPL Fibernet</v>
          </cell>
        </row>
        <row r="558">
          <cell r="A558" t="str">
            <v>107100</v>
          </cell>
          <cell r="B558" t="str">
            <v>0312</v>
          </cell>
          <cell r="C558" t="str">
            <v>06080</v>
          </cell>
          <cell r="D558" t="str">
            <v>0ELECT</v>
          </cell>
          <cell r="E558" t="str">
            <v>312000</v>
          </cell>
          <cell r="F558" t="str">
            <v>0676</v>
          </cell>
          <cell r="G558" t="str">
            <v>11450</v>
          </cell>
          <cell r="H558" t="str">
            <v>A</v>
          </cell>
          <cell r="I558" t="str">
            <v>00000041</v>
          </cell>
          <cell r="J558">
            <v>65</v>
          </cell>
          <cell r="K558">
            <v>312</v>
          </cell>
          <cell r="L558">
            <v>6184</v>
          </cell>
          <cell r="M558">
            <v>398</v>
          </cell>
          <cell r="N558">
            <v>0</v>
          </cell>
          <cell r="O558">
            <v>1</v>
          </cell>
          <cell r="P558">
            <v>398.00099999999998</v>
          </cell>
          <cell r="Q558" t="str">
            <v>0676</v>
          </cell>
          <cell r="R558" t="str">
            <v>11450</v>
          </cell>
          <cell r="S558" t="str">
            <v>200212</v>
          </cell>
          <cell r="T558" t="str">
            <v>SA01</v>
          </cell>
          <cell r="U558">
            <v>44974.5</v>
          </cell>
          <cell r="V558" t="str">
            <v>LDB</v>
          </cell>
          <cell r="W558">
            <v>0</v>
          </cell>
          <cell r="Y558">
            <v>0</v>
          </cell>
          <cell r="Z558">
            <v>1</v>
          </cell>
          <cell r="AA558" t="str">
            <v>MS#</v>
          </cell>
          <cell r="AB558" t="str">
            <v xml:space="preserve">   998014276</v>
          </cell>
          <cell r="AC558" t="str">
            <v>BCH</v>
          </cell>
          <cell r="AD558" t="str">
            <v>012363</v>
          </cell>
          <cell r="AE558" t="str">
            <v>TML</v>
          </cell>
          <cell r="AF558" t="str">
            <v>12026</v>
          </cell>
          <cell r="AG558" t="str">
            <v>SRL</v>
          </cell>
          <cell r="AH558" t="str">
            <v>0368</v>
          </cell>
          <cell r="AI558" t="str">
            <v>DLV</v>
          </cell>
          <cell r="AJ558" t="str">
            <v>000</v>
          </cell>
          <cell r="AK558" t="str">
            <v>REL</v>
          </cell>
          <cell r="AL558" t="str">
            <v>000</v>
          </cell>
          <cell r="AM558" t="str">
            <v>LN#</v>
          </cell>
          <cell r="AO558" t="str">
            <v>UOI</v>
          </cell>
          <cell r="AP558" t="str">
            <v>EA</v>
          </cell>
          <cell r="AU558" t="str">
            <v>0</v>
          </cell>
          <cell r="AW558" t="str">
            <v>000</v>
          </cell>
          <cell r="AX558" t="str">
            <v>00</v>
          </cell>
          <cell r="AY558" t="str">
            <v>0</v>
          </cell>
          <cell r="AZ558" t="str">
            <v>FPL Fibernet</v>
          </cell>
        </row>
        <row r="559">
          <cell r="A559" t="str">
            <v>107100</v>
          </cell>
          <cell r="B559" t="str">
            <v>0312</v>
          </cell>
          <cell r="C559" t="str">
            <v>06080</v>
          </cell>
          <cell r="D559" t="str">
            <v>0ELECT</v>
          </cell>
          <cell r="E559" t="str">
            <v>312000</v>
          </cell>
          <cell r="F559" t="str">
            <v>0676</v>
          </cell>
          <cell r="G559" t="str">
            <v>11450</v>
          </cell>
          <cell r="H559" t="str">
            <v>A</v>
          </cell>
          <cell r="I559" t="str">
            <v>00000041</v>
          </cell>
          <cell r="J559">
            <v>65</v>
          </cell>
          <cell r="K559">
            <v>312</v>
          </cell>
          <cell r="L559">
            <v>6184</v>
          </cell>
          <cell r="M559">
            <v>398</v>
          </cell>
          <cell r="N559">
            <v>0</v>
          </cell>
          <cell r="O559">
            <v>1</v>
          </cell>
          <cell r="P559">
            <v>398.00099999999998</v>
          </cell>
          <cell r="Q559" t="str">
            <v>0676</v>
          </cell>
          <cell r="R559" t="str">
            <v>11450</v>
          </cell>
          <cell r="S559" t="str">
            <v>200212</v>
          </cell>
          <cell r="T559" t="str">
            <v>SA01</v>
          </cell>
          <cell r="U559">
            <v>47223</v>
          </cell>
          <cell r="V559" t="str">
            <v>LDB</v>
          </cell>
          <cell r="W559">
            <v>0</v>
          </cell>
          <cell r="Y559">
            <v>0</v>
          </cell>
          <cell r="Z559">
            <v>1</v>
          </cell>
          <cell r="AA559" t="str">
            <v>MS#</v>
          </cell>
          <cell r="AB559" t="str">
            <v xml:space="preserve">   998014279</v>
          </cell>
          <cell r="AC559" t="str">
            <v>BCH</v>
          </cell>
          <cell r="AD559" t="str">
            <v>012360</v>
          </cell>
          <cell r="AE559" t="str">
            <v>TML</v>
          </cell>
          <cell r="AF559" t="str">
            <v>12026</v>
          </cell>
          <cell r="AG559" t="str">
            <v>SRL</v>
          </cell>
          <cell r="AH559" t="str">
            <v>0368</v>
          </cell>
          <cell r="AI559" t="str">
            <v>DLV</v>
          </cell>
          <cell r="AJ559" t="str">
            <v>000</v>
          </cell>
          <cell r="AK559" t="str">
            <v>REL</v>
          </cell>
          <cell r="AL559" t="str">
            <v>000</v>
          </cell>
          <cell r="AM559" t="str">
            <v>LN#</v>
          </cell>
          <cell r="AO559" t="str">
            <v>UOI</v>
          </cell>
          <cell r="AP559" t="str">
            <v>EA</v>
          </cell>
          <cell r="AU559" t="str">
            <v>0</v>
          </cell>
          <cell r="AW559" t="str">
            <v>000</v>
          </cell>
          <cell r="AX559" t="str">
            <v>00</v>
          </cell>
          <cell r="AY559" t="str">
            <v>0</v>
          </cell>
          <cell r="AZ559" t="str">
            <v>FPL Fibernet</v>
          </cell>
        </row>
        <row r="560">
          <cell r="A560" t="str">
            <v>107100</v>
          </cell>
          <cell r="B560" t="str">
            <v>0312</v>
          </cell>
          <cell r="C560" t="str">
            <v>06080</v>
          </cell>
          <cell r="D560" t="str">
            <v>0ELECT</v>
          </cell>
          <cell r="E560" t="str">
            <v>312000</v>
          </cell>
          <cell r="F560" t="str">
            <v>0676</v>
          </cell>
          <cell r="G560" t="str">
            <v>11450</v>
          </cell>
          <cell r="H560" t="str">
            <v>A</v>
          </cell>
          <cell r="I560" t="str">
            <v>00000041</v>
          </cell>
          <cell r="J560">
            <v>65</v>
          </cell>
          <cell r="K560">
            <v>312</v>
          </cell>
          <cell r="L560">
            <v>6184</v>
          </cell>
          <cell r="M560">
            <v>398</v>
          </cell>
          <cell r="N560">
            <v>0</v>
          </cell>
          <cell r="O560">
            <v>1</v>
          </cell>
          <cell r="P560">
            <v>398.00099999999998</v>
          </cell>
          <cell r="Q560" t="str">
            <v>0676</v>
          </cell>
          <cell r="R560" t="str">
            <v>11450</v>
          </cell>
          <cell r="S560" t="str">
            <v>200212</v>
          </cell>
          <cell r="T560" t="str">
            <v>SA01</v>
          </cell>
          <cell r="U560">
            <v>47223</v>
          </cell>
          <cell r="V560" t="str">
            <v>LDB</v>
          </cell>
          <cell r="W560">
            <v>0</v>
          </cell>
          <cell r="Y560">
            <v>0</v>
          </cell>
          <cell r="Z560">
            <v>1</v>
          </cell>
          <cell r="AA560" t="str">
            <v>MS#</v>
          </cell>
          <cell r="AB560" t="str">
            <v xml:space="preserve">   998014279</v>
          </cell>
          <cell r="AC560" t="str">
            <v>BCH</v>
          </cell>
          <cell r="AD560" t="str">
            <v>012363</v>
          </cell>
          <cell r="AE560" t="str">
            <v>TML</v>
          </cell>
          <cell r="AF560" t="str">
            <v>12026</v>
          </cell>
          <cell r="AG560" t="str">
            <v>SRL</v>
          </cell>
          <cell r="AH560" t="str">
            <v>0368</v>
          </cell>
          <cell r="AI560" t="str">
            <v>DLV</v>
          </cell>
          <cell r="AJ560" t="str">
            <v>000</v>
          </cell>
          <cell r="AK560" t="str">
            <v>REL</v>
          </cell>
          <cell r="AL560" t="str">
            <v>000</v>
          </cell>
          <cell r="AM560" t="str">
            <v>LN#</v>
          </cell>
          <cell r="AO560" t="str">
            <v>UOI</v>
          </cell>
          <cell r="AP560" t="str">
            <v>EA</v>
          </cell>
          <cell r="AU560" t="str">
            <v>0</v>
          </cell>
          <cell r="AW560" t="str">
            <v>000</v>
          </cell>
          <cell r="AX560" t="str">
            <v>00</v>
          </cell>
          <cell r="AY560" t="str">
            <v>0</v>
          </cell>
          <cell r="AZ560" t="str">
            <v>FPL Fibernet</v>
          </cell>
        </row>
        <row r="561">
          <cell r="A561" t="str">
            <v>107100</v>
          </cell>
          <cell r="B561" t="str">
            <v>0312</v>
          </cell>
          <cell r="C561" t="str">
            <v>06080</v>
          </cell>
          <cell r="D561" t="str">
            <v>0ELECT</v>
          </cell>
          <cell r="E561" t="str">
            <v>312000</v>
          </cell>
          <cell r="F561" t="str">
            <v>0790</v>
          </cell>
          <cell r="G561" t="str">
            <v>65000</v>
          </cell>
          <cell r="H561" t="str">
            <v>A</v>
          </cell>
          <cell r="I561" t="str">
            <v>00000041</v>
          </cell>
          <cell r="J561">
            <v>65</v>
          </cell>
          <cell r="K561">
            <v>312</v>
          </cell>
          <cell r="L561">
            <v>6184</v>
          </cell>
          <cell r="M561">
            <v>0</v>
          </cell>
          <cell r="N561">
            <v>0</v>
          </cell>
          <cell r="O561">
            <v>0</v>
          </cell>
          <cell r="P561">
            <v>0</v>
          </cell>
          <cell r="Q561" t="str">
            <v>0790</v>
          </cell>
          <cell r="R561" t="str">
            <v>65000</v>
          </cell>
          <cell r="S561" t="str">
            <v>200212</v>
          </cell>
          <cell r="T561" t="str">
            <v>CA01</v>
          </cell>
          <cell r="U561">
            <v>116000</v>
          </cell>
          <cell r="V561" t="str">
            <v>LDB</v>
          </cell>
          <cell r="W561">
            <v>0</v>
          </cell>
          <cell r="Y561">
            <v>0</v>
          </cell>
          <cell r="Z561">
            <v>0</v>
          </cell>
          <cell r="AA561" t="str">
            <v>BCH</v>
          </cell>
          <cell r="AB561" t="str">
            <v>0011</v>
          </cell>
          <cell r="AC561" t="str">
            <v>WKS</v>
          </cell>
          <cell r="AE561" t="str">
            <v>JV#</v>
          </cell>
          <cell r="AF561" t="str">
            <v>1232</v>
          </cell>
          <cell r="AG561" t="str">
            <v>FRN</v>
          </cell>
          <cell r="AH561" t="str">
            <v>6184</v>
          </cell>
          <cell r="AI561" t="str">
            <v>RP#</v>
          </cell>
          <cell r="AJ561" t="str">
            <v>000</v>
          </cell>
          <cell r="AK561" t="str">
            <v>CTL</v>
          </cell>
          <cell r="AM561" t="str">
            <v>RF#</v>
          </cell>
          <cell r="AU561" t="str">
            <v>ACCRUAL OF OCT 02 CAPITAL</v>
          </cell>
          <cell r="AZ561" t="str">
            <v>FPL Fibernet</v>
          </cell>
        </row>
        <row r="562">
          <cell r="A562" t="str">
            <v>107100</v>
          </cell>
          <cell r="B562" t="str">
            <v>0312</v>
          </cell>
          <cell r="C562" t="str">
            <v>06080</v>
          </cell>
          <cell r="D562" t="str">
            <v>0ELECT</v>
          </cell>
          <cell r="E562" t="str">
            <v>312000</v>
          </cell>
          <cell r="F562" t="str">
            <v>0803</v>
          </cell>
          <cell r="G562" t="str">
            <v>36000</v>
          </cell>
          <cell r="H562" t="str">
            <v>A</v>
          </cell>
          <cell r="I562" t="str">
            <v>00000041</v>
          </cell>
          <cell r="J562">
            <v>65</v>
          </cell>
          <cell r="K562">
            <v>312</v>
          </cell>
          <cell r="L562">
            <v>6184</v>
          </cell>
          <cell r="M562">
            <v>107</v>
          </cell>
          <cell r="N562">
            <v>10</v>
          </cell>
          <cell r="O562">
            <v>0</v>
          </cell>
          <cell r="P562">
            <v>107.1</v>
          </cell>
          <cell r="Q562" t="str">
            <v>0803</v>
          </cell>
          <cell r="R562" t="str">
            <v>36000</v>
          </cell>
          <cell r="S562" t="str">
            <v>200212</v>
          </cell>
          <cell r="T562" t="str">
            <v>PY42</v>
          </cell>
          <cell r="U562">
            <v>375</v>
          </cell>
          <cell r="V562" t="str">
            <v>LDB</v>
          </cell>
          <cell r="W562">
            <v>0</v>
          </cell>
          <cell r="X562" t="str">
            <v>SHR</v>
          </cell>
          <cell r="Y562">
            <v>12</v>
          </cell>
          <cell r="Z562">
            <v>12</v>
          </cell>
          <cell r="AA562" t="str">
            <v>PYP</v>
          </cell>
          <cell r="AB562" t="str">
            <v xml:space="preserve"> 0000025</v>
          </cell>
          <cell r="AC562" t="str">
            <v>PYL</v>
          </cell>
          <cell r="AD562" t="str">
            <v>004366</v>
          </cell>
          <cell r="AE562" t="str">
            <v>EMP</v>
          </cell>
          <cell r="AF562" t="str">
            <v>70959</v>
          </cell>
          <cell r="AG562" t="str">
            <v>JUL</v>
          </cell>
          <cell r="AH562" t="str">
            <v xml:space="preserve"> 000.00</v>
          </cell>
          <cell r="AI562" t="str">
            <v>BCH</v>
          </cell>
          <cell r="AJ562" t="str">
            <v>500</v>
          </cell>
          <cell r="AK562" t="str">
            <v>CLS</v>
          </cell>
          <cell r="AL562" t="str">
            <v>R450</v>
          </cell>
          <cell r="AM562" t="str">
            <v>DTA</v>
          </cell>
          <cell r="AN562" t="str">
            <v xml:space="preserve"> 00000000000.00</v>
          </cell>
          <cell r="AO562" t="str">
            <v>DTH</v>
          </cell>
          <cell r="AP562" t="str">
            <v xml:space="preserve"> 00000000000.00</v>
          </cell>
          <cell r="AV562" t="str">
            <v>000000000</v>
          </cell>
          <cell r="AW562" t="str">
            <v>000</v>
          </cell>
          <cell r="AX562" t="str">
            <v>00</v>
          </cell>
          <cell r="AY562" t="str">
            <v>0</v>
          </cell>
          <cell r="AZ562" t="str">
            <v>FPL Fibernet</v>
          </cell>
        </row>
        <row r="563">
          <cell r="A563" t="str">
            <v>107100</v>
          </cell>
          <cell r="B563" t="str">
            <v>0312</v>
          </cell>
          <cell r="C563" t="str">
            <v>06080</v>
          </cell>
          <cell r="D563" t="str">
            <v>0ELECT</v>
          </cell>
          <cell r="E563" t="str">
            <v>312000</v>
          </cell>
          <cell r="F563" t="str">
            <v>0803</v>
          </cell>
          <cell r="G563" t="str">
            <v>36000</v>
          </cell>
          <cell r="H563" t="str">
            <v>A</v>
          </cell>
          <cell r="I563" t="str">
            <v>00000041</v>
          </cell>
          <cell r="J563">
            <v>67</v>
          </cell>
          <cell r="K563">
            <v>312</v>
          </cell>
          <cell r="L563">
            <v>6184</v>
          </cell>
          <cell r="M563">
            <v>107</v>
          </cell>
          <cell r="N563">
            <v>10</v>
          </cell>
          <cell r="O563">
            <v>0</v>
          </cell>
          <cell r="P563">
            <v>107.1</v>
          </cell>
          <cell r="Q563" t="str">
            <v>0803</v>
          </cell>
          <cell r="R563" t="str">
            <v>36000</v>
          </cell>
          <cell r="S563" t="str">
            <v>200212</v>
          </cell>
          <cell r="T563" t="str">
            <v>PY42</v>
          </cell>
          <cell r="U563">
            <v>221.13</v>
          </cell>
          <cell r="V563" t="str">
            <v>LDB</v>
          </cell>
          <cell r="W563">
            <v>0</v>
          </cell>
          <cell r="X563" t="str">
            <v>SHR</v>
          </cell>
          <cell r="Y563">
            <v>10</v>
          </cell>
          <cell r="Z563">
            <v>10</v>
          </cell>
          <cell r="AA563" t="str">
            <v>PYP</v>
          </cell>
          <cell r="AB563" t="str">
            <v xml:space="preserve"> 0000025</v>
          </cell>
          <cell r="AC563" t="str">
            <v>PYL</v>
          </cell>
          <cell r="AD563" t="str">
            <v>004340</v>
          </cell>
          <cell r="AE563" t="str">
            <v>EMP</v>
          </cell>
          <cell r="AF563" t="str">
            <v>96483</v>
          </cell>
          <cell r="AG563" t="str">
            <v>JUL</v>
          </cell>
          <cell r="AH563" t="str">
            <v xml:space="preserve"> 000.00</v>
          </cell>
          <cell r="AI563" t="str">
            <v>BCH</v>
          </cell>
          <cell r="AJ563" t="str">
            <v>500</v>
          </cell>
          <cell r="AK563" t="str">
            <v>CLS</v>
          </cell>
          <cell r="AL563" t="str">
            <v>R453</v>
          </cell>
          <cell r="AM563" t="str">
            <v>DTA</v>
          </cell>
          <cell r="AN563" t="str">
            <v xml:space="preserve"> 00000000000.00</v>
          </cell>
          <cell r="AO563" t="str">
            <v>DTH</v>
          </cell>
          <cell r="AP563" t="str">
            <v xml:space="preserve"> 00000000000.00</v>
          </cell>
          <cell r="AV563" t="str">
            <v>000000000</v>
          </cell>
          <cell r="AW563" t="str">
            <v>000</v>
          </cell>
          <cell r="AX563" t="str">
            <v>00</v>
          </cell>
          <cell r="AY563" t="str">
            <v>0</v>
          </cell>
          <cell r="AZ563" t="str">
            <v>FPL Fibernet</v>
          </cell>
        </row>
        <row r="564">
          <cell r="A564" t="str">
            <v>107100</v>
          </cell>
          <cell r="B564" t="str">
            <v>0312</v>
          </cell>
          <cell r="C564" t="str">
            <v>06080</v>
          </cell>
          <cell r="D564" t="str">
            <v>0ELECT</v>
          </cell>
          <cell r="E564" t="str">
            <v>312000</v>
          </cell>
          <cell r="F564" t="str">
            <v>0812</v>
          </cell>
          <cell r="G564" t="str">
            <v>51450</v>
          </cell>
          <cell r="H564" t="str">
            <v>A</v>
          </cell>
          <cell r="I564" t="str">
            <v>00000041</v>
          </cell>
          <cell r="J564">
            <v>67</v>
          </cell>
          <cell r="K564">
            <v>312</v>
          </cell>
          <cell r="L564">
            <v>6184</v>
          </cell>
          <cell r="M564">
            <v>0</v>
          </cell>
          <cell r="N564">
            <v>0</v>
          </cell>
          <cell r="O564">
            <v>0</v>
          </cell>
          <cell r="P564">
            <v>0</v>
          </cell>
          <cell r="Q564" t="str">
            <v>0812</v>
          </cell>
          <cell r="R564" t="str">
            <v>51450</v>
          </cell>
          <cell r="S564" t="str">
            <v>200212</v>
          </cell>
          <cell r="T564" t="str">
            <v>SA01</v>
          </cell>
          <cell r="U564">
            <v>5982.62</v>
          </cell>
          <cell r="W564">
            <v>0</v>
          </cell>
          <cell r="Y564">
            <v>0</v>
          </cell>
          <cell r="Z564">
            <v>1</v>
          </cell>
          <cell r="AA564" t="str">
            <v>BCH</v>
          </cell>
          <cell r="AB564" t="str">
            <v>450002339</v>
          </cell>
          <cell r="AC564" t="str">
            <v>PO#</v>
          </cell>
          <cell r="AD564" t="str">
            <v>4500021286</v>
          </cell>
          <cell r="AE564" t="str">
            <v>S/R</v>
          </cell>
          <cell r="AF564" t="str">
            <v>NET</v>
          </cell>
          <cell r="AI564" t="str">
            <v>PYN</v>
          </cell>
          <cell r="AJ564" t="str">
            <v>BELLSOUTH TELECOMMUNICATI</v>
          </cell>
          <cell r="AK564" t="str">
            <v>VND</v>
          </cell>
          <cell r="AL564" t="str">
            <v>580436120</v>
          </cell>
          <cell r="AM564" t="str">
            <v>FAC</v>
          </cell>
          <cell r="AN564" t="str">
            <v>000</v>
          </cell>
          <cell r="AQ564" t="str">
            <v>NVD</v>
          </cell>
          <cell r="AR564" t="str">
            <v>2002-12-</v>
          </cell>
          <cell r="AU564" t="str">
            <v>305 C01-0701 701    BELLSOUTH TELECOMMUN5000003504</v>
          </cell>
          <cell r="AV564" t="str">
            <v>WF-BATCH</v>
          </cell>
          <cell r="AW564" t="str">
            <v>000</v>
          </cell>
          <cell r="AX564" t="str">
            <v>00</v>
          </cell>
          <cell r="AY564" t="str">
            <v>0</v>
          </cell>
          <cell r="AZ564" t="str">
            <v>FPL Fibernet</v>
          </cell>
        </row>
        <row r="565">
          <cell r="A565" t="str">
            <v>107100</v>
          </cell>
          <cell r="B565" t="str">
            <v>0312</v>
          </cell>
          <cell r="C565" t="str">
            <v>06080</v>
          </cell>
          <cell r="D565" t="str">
            <v>0FIBER</v>
          </cell>
          <cell r="E565" t="str">
            <v>312000</v>
          </cell>
          <cell r="F565" t="str">
            <v>0803</v>
          </cell>
          <cell r="G565" t="str">
            <v>36000</v>
          </cell>
          <cell r="H565" t="str">
            <v>A</v>
          </cell>
          <cell r="I565" t="str">
            <v>00000041</v>
          </cell>
          <cell r="J565">
            <v>60</v>
          </cell>
          <cell r="K565">
            <v>312</v>
          </cell>
          <cell r="L565">
            <v>6184</v>
          </cell>
          <cell r="M565">
            <v>107</v>
          </cell>
          <cell r="N565">
            <v>10</v>
          </cell>
          <cell r="O565">
            <v>0</v>
          </cell>
          <cell r="P565">
            <v>107.1</v>
          </cell>
          <cell r="Q565" t="str">
            <v>0803</v>
          </cell>
          <cell r="R565" t="str">
            <v>36000</v>
          </cell>
          <cell r="S565" t="str">
            <v>200212</v>
          </cell>
          <cell r="T565" t="str">
            <v>PY42</v>
          </cell>
          <cell r="U565">
            <v>73.08</v>
          </cell>
          <cell r="V565" t="str">
            <v>LDB</v>
          </cell>
          <cell r="W565">
            <v>0</v>
          </cell>
          <cell r="X565" t="str">
            <v>SHR</v>
          </cell>
          <cell r="Y565">
            <v>2</v>
          </cell>
          <cell r="Z565">
            <v>2</v>
          </cell>
          <cell r="AA565" t="str">
            <v>PYP</v>
          </cell>
          <cell r="AB565" t="str">
            <v xml:space="preserve"> 0000026</v>
          </cell>
          <cell r="AC565" t="str">
            <v>PYL</v>
          </cell>
          <cell r="AD565" t="str">
            <v>004382</v>
          </cell>
          <cell r="AE565" t="str">
            <v>EMP</v>
          </cell>
          <cell r="AF565" t="str">
            <v>90017</v>
          </cell>
          <cell r="AG565" t="str">
            <v>JUL</v>
          </cell>
          <cell r="AH565" t="str">
            <v xml:space="preserve"> 000.00</v>
          </cell>
          <cell r="AI565" t="str">
            <v>BCH</v>
          </cell>
          <cell r="AJ565" t="str">
            <v>500</v>
          </cell>
          <cell r="AK565" t="str">
            <v>CLS</v>
          </cell>
          <cell r="AL565" t="str">
            <v>R449</v>
          </cell>
          <cell r="AM565" t="str">
            <v>DTA</v>
          </cell>
          <cell r="AN565" t="str">
            <v xml:space="preserve"> 00000000000.00</v>
          </cell>
          <cell r="AO565" t="str">
            <v>DTH</v>
          </cell>
          <cell r="AP565" t="str">
            <v xml:space="preserve"> 00000000000.00</v>
          </cell>
          <cell r="AV565" t="str">
            <v>000000000</v>
          </cell>
          <cell r="AW565" t="str">
            <v>000</v>
          </cell>
          <cell r="AX565" t="str">
            <v>00</v>
          </cell>
          <cell r="AY565" t="str">
            <v>0</v>
          </cell>
          <cell r="AZ565" t="str">
            <v>FPL Fibernet</v>
          </cell>
        </row>
        <row r="566">
          <cell r="A566" t="str">
            <v>107100</v>
          </cell>
          <cell r="B566" t="str">
            <v>0312</v>
          </cell>
          <cell r="C566" t="str">
            <v>06080</v>
          </cell>
          <cell r="D566" t="str">
            <v>0FIBER</v>
          </cell>
          <cell r="E566" t="str">
            <v>312000</v>
          </cell>
          <cell r="F566" t="str">
            <v>0803</v>
          </cell>
          <cell r="G566" t="str">
            <v>36000</v>
          </cell>
          <cell r="H566" t="str">
            <v>A</v>
          </cell>
          <cell r="I566" t="str">
            <v>00000041</v>
          </cell>
          <cell r="J566">
            <v>60</v>
          </cell>
          <cell r="K566">
            <v>312</v>
          </cell>
          <cell r="L566">
            <v>6184</v>
          </cell>
          <cell r="M566">
            <v>107</v>
          </cell>
          <cell r="N566">
            <v>10</v>
          </cell>
          <cell r="O566">
            <v>0</v>
          </cell>
          <cell r="P566">
            <v>107.1</v>
          </cell>
          <cell r="Q566" t="str">
            <v>0803</v>
          </cell>
          <cell r="R566" t="str">
            <v>36000</v>
          </cell>
          <cell r="S566" t="str">
            <v>200212</v>
          </cell>
          <cell r="T566" t="str">
            <v>PY42</v>
          </cell>
          <cell r="U566">
            <v>124.61</v>
          </cell>
          <cell r="V566" t="str">
            <v>LDB</v>
          </cell>
          <cell r="W566">
            <v>0</v>
          </cell>
          <cell r="X566" t="str">
            <v>SHR</v>
          </cell>
          <cell r="Y566">
            <v>3</v>
          </cell>
          <cell r="Z566">
            <v>3</v>
          </cell>
          <cell r="AA566" t="str">
            <v>PYP</v>
          </cell>
          <cell r="AB566" t="str">
            <v xml:space="preserve"> 0000001</v>
          </cell>
          <cell r="AC566" t="str">
            <v>PYL</v>
          </cell>
          <cell r="AD566" t="str">
            <v>003054</v>
          </cell>
          <cell r="AE566" t="str">
            <v>EMP</v>
          </cell>
          <cell r="AF566" t="str">
            <v>16244</v>
          </cell>
          <cell r="AG566" t="str">
            <v>JUL</v>
          </cell>
          <cell r="AH566" t="str">
            <v xml:space="preserve"> 000.00</v>
          </cell>
          <cell r="AI566" t="str">
            <v>BCH</v>
          </cell>
          <cell r="AJ566" t="str">
            <v>500</v>
          </cell>
          <cell r="AK566" t="str">
            <v>CLS</v>
          </cell>
          <cell r="AL566" t="str">
            <v>R513</v>
          </cell>
          <cell r="AM566" t="str">
            <v>DTA</v>
          </cell>
          <cell r="AN566" t="str">
            <v xml:space="preserve"> 00000000000.00</v>
          </cell>
          <cell r="AO566" t="str">
            <v>DTH</v>
          </cell>
          <cell r="AP566" t="str">
            <v xml:space="preserve"> 00000000000.00</v>
          </cell>
          <cell r="AV566" t="str">
            <v>000000000</v>
          </cell>
          <cell r="AW566" t="str">
            <v>000</v>
          </cell>
          <cell r="AX566" t="str">
            <v>00</v>
          </cell>
          <cell r="AY566" t="str">
            <v>0</v>
          </cell>
          <cell r="AZ566" t="str">
            <v>FPL Fibernet</v>
          </cell>
        </row>
        <row r="567">
          <cell r="A567" t="str">
            <v>107100</v>
          </cell>
          <cell r="B567" t="str">
            <v>0312</v>
          </cell>
          <cell r="C567" t="str">
            <v>06080</v>
          </cell>
          <cell r="D567" t="str">
            <v>0FIBER</v>
          </cell>
          <cell r="E567" t="str">
            <v>312000</v>
          </cell>
          <cell r="F567" t="str">
            <v>0803</v>
          </cell>
          <cell r="G567" t="str">
            <v>36000</v>
          </cell>
          <cell r="H567" t="str">
            <v>A</v>
          </cell>
          <cell r="I567" t="str">
            <v>00000041</v>
          </cell>
          <cell r="J567">
            <v>60</v>
          </cell>
          <cell r="K567">
            <v>312</v>
          </cell>
          <cell r="L567">
            <v>6184</v>
          </cell>
          <cell r="M567">
            <v>107</v>
          </cell>
          <cell r="N567">
            <v>10</v>
          </cell>
          <cell r="O567">
            <v>0</v>
          </cell>
          <cell r="P567">
            <v>107.1</v>
          </cell>
          <cell r="Q567" t="str">
            <v>0803</v>
          </cell>
          <cell r="R567" t="str">
            <v>36000</v>
          </cell>
          <cell r="S567" t="str">
            <v>200212</v>
          </cell>
          <cell r="T567" t="str">
            <v>PY42</v>
          </cell>
          <cell r="U567">
            <v>146.15</v>
          </cell>
          <cell r="V567" t="str">
            <v>LDB</v>
          </cell>
          <cell r="W567">
            <v>0</v>
          </cell>
          <cell r="X567" t="str">
            <v>SHR</v>
          </cell>
          <cell r="Y567">
            <v>4</v>
          </cell>
          <cell r="Z567">
            <v>4</v>
          </cell>
          <cell r="AA567" t="str">
            <v>PYP</v>
          </cell>
          <cell r="AB567" t="str">
            <v xml:space="preserve"> 0000025</v>
          </cell>
          <cell r="AC567" t="str">
            <v>PYL</v>
          </cell>
          <cell r="AD567" t="str">
            <v>004382</v>
          </cell>
          <cell r="AE567" t="str">
            <v>EMP</v>
          </cell>
          <cell r="AF567" t="str">
            <v>90017</v>
          </cell>
          <cell r="AG567" t="str">
            <v>JUL</v>
          </cell>
          <cell r="AH567" t="str">
            <v xml:space="preserve"> 000.00</v>
          </cell>
          <cell r="AI567" t="str">
            <v>BCH</v>
          </cell>
          <cell r="AJ567" t="str">
            <v>500</v>
          </cell>
          <cell r="AK567" t="str">
            <v>CLS</v>
          </cell>
          <cell r="AL567" t="str">
            <v>R449</v>
          </cell>
          <cell r="AM567" t="str">
            <v>DTA</v>
          </cell>
          <cell r="AN567" t="str">
            <v xml:space="preserve"> 00000000000.00</v>
          </cell>
          <cell r="AO567" t="str">
            <v>DTH</v>
          </cell>
          <cell r="AP567" t="str">
            <v xml:space="preserve"> 00000000000.00</v>
          </cell>
          <cell r="AV567" t="str">
            <v>000000000</v>
          </cell>
          <cell r="AW567" t="str">
            <v>000</v>
          </cell>
          <cell r="AX567" t="str">
            <v>00</v>
          </cell>
          <cell r="AY567" t="str">
            <v>0</v>
          </cell>
          <cell r="AZ567" t="str">
            <v>FPL Fibernet</v>
          </cell>
        </row>
        <row r="568">
          <cell r="A568" t="str">
            <v>107100</v>
          </cell>
          <cell r="B568" t="str">
            <v>0312</v>
          </cell>
          <cell r="C568" t="str">
            <v>06080</v>
          </cell>
          <cell r="D568" t="str">
            <v>0FIBER</v>
          </cell>
          <cell r="E568" t="str">
            <v>312000</v>
          </cell>
          <cell r="F568" t="str">
            <v>0803</v>
          </cell>
          <cell r="G568" t="str">
            <v>36000</v>
          </cell>
          <cell r="H568" t="str">
            <v>A</v>
          </cell>
          <cell r="I568" t="str">
            <v>00000041</v>
          </cell>
          <cell r="J568">
            <v>60</v>
          </cell>
          <cell r="K568">
            <v>312</v>
          </cell>
          <cell r="L568">
            <v>6184</v>
          </cell>
          <cell r="M568">
            <v>107</v>
          </cell>
          <cell r="N568">
            <v>10</v>
          </cell>
          <cell r="O568">
            <v>0</v>
          </cell>
          <cell r="P568">
            <v>107.1</v>
          </cell>
          <cell r="Q568" t="str">
            <v>0803</v>
          </cell>
          <cell r="R568" t="str">
            <v>36000</v>
          </cell>
          <cell r="S568" t="str">
            <v>200212</v>
          </cell>
          <cell r="T568" t="str">
            <v>PY42</v>
          </cell>
          <cell r="U568">
            <v>328.3</v>
          </cell>
          <cell r="V568" t="str">
            <v>LDB</v>
          </cell>
          <cell r="W568">
            <v>0</v>
          </cell>
          <cell r="X568" t="str">
            <v>SHR</v>
          </cell>
          <cell r="Y568">
            <v>8</v>
          </cell>
          <cell r="Z568">
            <v>8</v>
          </cell>
          <cell r="AA568" t="str">
            <v>PYP</v>
          </cell>
          <cell r="AB568" t="str">
            <v xml:space="preserve"> 0000001</v>
          </cell>
          <cell r="AC568" t="str">
            <v>PYL</v>
          </cell>
          <cell r="AD568" t="str">
            <v>004399</v>
          </cell>
          <cell r="AE568" t="str">
            <v>EMP</v>
          </cell>
          <cell r="AF568" t="str">
            <v>35412</v>
          </cell>
          <cell r="AG568" t="str">
            <v>JUL</v>
          </cell>
          <cell r="AH568" t="str">
            <v xml:space="preserve"> 000.00</v>
          </cell>
          <cell r="AI568" t="str">
            <v>BCH</v>
          </cell>
          <cell r="AJ568" t="str">
            <v>500</v>
          </cell>
          <cell r="AK568" t="str">
            <v>CLS</v>
          </cell>
          <cell r="AL568" t="str">
            <v>R436</v>
          </cell>
          <cell r="AM568" t="str">
            <v>DTA</v>
          </cell>
          <cell r="AN568" t="str">
            <v xml:space="preserve"> 00000000000.00</v>
          </cell>
          <cell r="AO568" t="str">
            <v>DTH</v>
          </cell>
          <cell r="AP568" t="str">
            <v xml:space="preserve"> 00000000000.00</v>
          </cell>
          <cell r="AV568" t="str">
            <v>000000000</v>
          </cell>
          <cell r="AW568" t="str">
            <v>000</v>
          </cell>
          <cell r="AX568" t="str">
            <v>00</v>
          </cell>
          <cell r="AY568" t="str">
            <v>0</v>
          </cell>
          <cell r="AZ568" t="str">
            <v>FPL Fibernet</v>
          </cell>
        </row>
        <row r="569">
          <cell r="A569" t="str">
            <v>107100</v>
          </cell>
          <cell r="B569" t="str">
            <v>0312</v>
          </cell>
          <cell r="C569" t="str">
            <v>06080</v>
          </cell>
          <cell r="D569" t="str">
            <v>0FIBER</v>
          </cell>
          <cell r="E569" t="str">
            <v>312000</v>
          </cell>
          <cell r="F569" t="str">
            <v>0803</v>
          </cell>
          <cell r="G569" t="str">
            <v>36000</v>
          </cell>
          <cell r="H569" t="str">
            <v>A</v>
          </cell>
          <cell r="I569" t="str">
            <v>00000041</v>
          </cell>
          <cell r="J569">
            <v>60</v>
          </cell>
          <cell r="K569">
            <v>312</v>
          </cell>
          <cell r="L569">
            <v>6184</v>
          </cell>
          <cell r="M569">
            <v>107</v>
          </cell>
          <cell r="N569">
            <v>10</v>
          </cell>
          <cell r="O569">
            <v>0</v>
          </cell>
          <cell r="P569">
            <v>107.1</v>
          </cell>
          <cell r="Q569" t="str">
            <v>0803</v>
          </cell>
          <cell r="R569" t="str">
            <v>36000</v>
          </cell>
          <cell r="S569" t="str">
            <v>200212</v>
          </cell>
          <cell r="T569" t="str">
            <v>PY42</v>
          </cell>
          <cell r="U569">
            <v>328.3</v>
          </cell>
          <cell r="V569" t="str">
            <v>LDB</v>
          </cell>
          <cell r="W569">
            <v>0</v>
          </cell>
          <cell r="X569" t="str">
            <v>SHR</v>
          </cell>
          <cell r="Y569">
            <v>8</v>
          </cell>
          <cell r="Z569">
            <v>8</v>
          </cell>
          <cell r="AA569" t="str">
            <v>PYP</v>
          </cell>
          <cell r="AB569" t="str">
            <v xml:space="preserve"> 0000026</v>
          </cell>
          <cell r="AC569" t="str">
            <v>PYL</v>
          </cell>
          <cell r="AD569" t="str">
            <v>004399</v>
          </cell>
          <cell r="AE569" t="str">
            <v>EMP</v>
          </cell>
          <cell r="AF569" t="str">
            <v>35412</v>
          </cell>
          <cell r="AG569" t="str">
            <v>JUL</v>
          </cell>
          <cell r="AH569" t="str">
            <v xml:space="preserve"> 000.00</v>
          </cell>
          <cell r="AI569" t="str">
            <v>BCH</v>
          </cell>
          <cell r="AJ569" t="str">
            <v>500</v>
          </cell>
          <cell r="AK569" t="str">
            <v>CLS</v>
          </cell>
          <cell r="AL569" t="str">
            <v>R436</v>
          </cell>
          <cell r="AM569" t="str">
            <v>DTA</v>
          </cell>
          <cell r="AN569" t="str">
            <v xml:space="preserve"> 00000000000.00</v>
          </cell>
          <cell r="AO569" t="str">
            <v>DTH</v>
          </cell>
          <cell r="AP569" t="str">
            <v xml:space="preserve"> 00000000000.00</v>
          </cell>
          <cell r="AV569" t="str">
            <v>000000000</v>
          </cell>
          <cell r="AW569" t="str">
            <v>000</v>
          </cell>
          <cell r="AX569" t="str">
            <v>00</v>
          </cell>
          <cell r="AY569" t="str">
            <v>0</v>
          </cell>
          <cell r="AZ569" t="str">
            <v>FPL Fibernet</v>
          </cell>
        </row>
        <row r="570">
          <cell r="A570" t="str">
            <v>107100</v>
          </cell>
          <cell r="B570" t="str">
            <v>0312</v>
          </cell>
          <cell r="C570" t="str">
            <v>06080</v>
          </cell>
          <cell r="D570" t="str">
            <v>0FIBER</v>
          </cell>
          <cell r="E570" t="str">
            <v>312000</v>
          </cell>
          <cell r="F570" t="str">
            <v>0803</v>
          </cell>
          <cell r="G570" t="str">
            <v>36000</v>
          </cell>
          <cell r="H570" t="str">
            <v>A</v>
          </cell>
          <cell r="I570" t="str">
            <v>00000041</v>
          </cell>
          <cell r="J570">
            <v>60</v>
          </cell>
          <cell r="K570">
            <v>312</v>
          </cell>
          <cell r="L570">
            <v>6184</v>
          </cell>
          <cell r="M570">
            <v>107</v>
          </cell>
          <cell r="N570">
            <v>10</v>
          </cell>
          <cell r="O570">
            <v>0</v>
          </cell>
          <cell r="P570">
            <v>107.1</v>
          </cell>
          <cell r="Q570" t="str">
            <v>0803</v>
          </cell>
          <cell r="R570" t="str">
            <v>36000</v>
          </cell>
          <cell r="S570" t="str">
            <v>200212</v>
          </cell>
          <cell r="T570" t="str">
            <v>PY42</v>
          </cell>
          <cell r="U570">
            <v>332.3</v>
          </cell>
          <cell r="V570" t="str">
            <v>LDB</v>
          </cell>
          <cell r="W570">
            <v>0</v>
          </cell>
          <cell r="X570" t="str">
            <v>SHR</v>
          </cell>
          <cell r="Y570">
            <v>8</v>
          </cell>
          <cell r="Z570">
            <v>8</v>
          </cell>
          <cell r="AA570" t="str">
            <v>PYP</v>
          </cell>
          <cell r="AB570" t="str">
            <v xml:space="preserve"> 0000026</v>
          </cell>
          <cell r="AC570" t="str">
            <v>PYL</v>
          </cell>
          <cell r="AD570" t="str">
            <v>003054</v>
          </cell>
          <cell r="AE570" t="str">
            <v>EMP</v>
          </cell>
          <cell r="AF570" t="str">
            <v>16244</v>
          </cell>
          <cell r="AG570" t="str">
            <v>JUL</v>
          </cell>
          <cell r="AH570" t="str">
            <v xml:space="preserve"> 000.00</v>
          </cell>
          <cell r="AI570" t="str">
            <v>BCH</v>
          </cell>
          <cell r="AJ570" t="str">
            <v>500</v>
          </cell>
          <cell r="AK570" t="str">
            <v>CLS</v>
          </cell>
          <cell r="AL570" t="str">
            <v>R513</v>
          </cell>
          <cell r="AM570" t="str">
            <v>DTA</v>
          </cell>
          <cell r="AN570" t="str">
            <v xml:space="preserve"> 00000000000.00</v>
          </cell>
          <cell r="AO570" t="str">
            <v>DTH</v>
          </cell>
          <cell r="AP570" t="str">
            <v xml:space="preserve"> 00000000000.00</v>
          </cell>
          <cell r="AV570" t="str">
            <v>000000000</v>
          </cell>
          <cell r="AW570" t="str">
            <v>000</v>
          </cell>
          <cell r="AX570" t="str">
            <v>00</v>
          </cell>
          <cell r="AY570" t="str">
            <v>0</v>
          </cell>
          <cell r="AZ570" t="str">
            <v>FPL Fibernet</v>
          </cell>
        </row>
        <row r="571">
          <cell r="A571" t="str">
            <v>107100</v>
          </cell>
          <cell r="B571" t="str">
            <v>0385</v>
          </cell>
          <cell r="C571" t="str">
            <v>06080</v>
          </cell>
          <cell r="D571" t="str">
            <v>0FIBER</v>
          </cell>
          <cell r="E571" t="str">
            <v>385000</v>
          </cell>
          <cell r="F571" t="str">
            <v>0803</v>
          </cell>
          <cell r="G571" t="str">
            <v>36000</v>
          </cell>
          <cell r="H571" t="str">
            <v>A</v>
          </cell>
          <cell r="I571" t="str">
            <v>00000041</v>
          </cell>
          <cell r="J571">
            <v>60</v>
          </cell>
          <cell r="K571">
            <v>385</v>
          </cell>
          <cell r="L571">
            <v>6184</v>
          </cell>
          <cell r="M571">
            <v>107</v>
          </cell>
          <cell r="N571">
            <v>10</v>
          </cell>
          <cell r="O571">
            <v>0</v>
          </cell>
          <cell r="P571">
            <v>107.1</v>
          </cell>
          <cell r="Q571" t="str">
            <v>0803</v>
          </cell>
          <cell r="R571" t="str">
            <v>36000</v>
          </cell>
          <cell r="S571" t="str">
            <v>200212</v>
          </cell>
          <cell r="T571" t="str">
            <v>PY42</v>
          </cell>
          <cell r="U571">
            <v>328.3</v>
          </cell>
          <cell r="V571" t="str">
            <v>LDB</v>
          </cell>
          <cell r="W571">
            <v>0</v>
          </cell>
          <cell r="X571" t="str">
            <v>SHR</v>
          </cell>
          <cell r="Y571">
            <v>8</v>
          </cell>
          <cell r="Z571">
            <v>8</v>
          </cell>
          <cell r="AA571" t="str">
            <v>PYP</v>
          </cell>
          <cell r="AB571" t="str">
            <v xml:space="preserve"> 0000025</v>
          </cell>
          <cell r="AC571" t="str">
            <v>PYL</v>
          </cell>
          <cell r="AD571" t="str">
            <v>004399</v>
          </cell>
          <cell r="AE571" t="str">
            <v>EMP</v>
          </cell>
          <cell r="AF571" t="str">
            <v>35412</v>
          </cell>
          <cell r="AG571" t="str">
            <v>JUL</v>
          </cell>
          <cell r="AH571" t="str">
            <v xml:space="preserve"> 000.00</v>
          </cell>
          <cell r="AI571" t="str">
            <v>BCH</v>
          </cell>
          <cell r="AJ571" t="str">
            <v>500</v>
          </cell>
          <cell r="AK571" t="str">
            <v>CLS</v>
          </cell>
          <cell r="AL571" t="str">
            <v>R436</v>
          </cell>
          <cell r="AM571" t="str">
            <v>DTA</v>
          </cell>
          <cell r="AN571" t="str">
            <v xml:space="preserve"> 00000000000.00</v>
          </cell>
          <cell r="AO571" t="str">
            <v>DTH</v>
          </cell>
          <cell r="AP571" t="str">
            <v xml:space="preserve"> 00000000000.00</v>
          </cell>
          <cell r="AV571" t="str">
            <v>000000000</v>
          </cell>
          <cell r="AW571" t="str">
            <v>000</v>
          </cell>
          <cell r="AX571" t="str">
            <v>00</v>
          </cell>
          <cell r="AY571" t="str">
            <v>0</v>
          </cell>
          <cell r="AZ571" t="str">
            <v>FPL Fibernet</v>
          </cell>
        </row>
        <row r="572">
          <cell r="A572" t="str">
            <v>107100</v>
          </cell>
          <cell r="B572" t="str">
            <v>0385</v>
          </cell>
          <cell r="C572" t="str">
            <v>06080</v>
          </cell>
          <cell r="D572" t="str">
            <v>0FIBER</v>
          </cell>
          <cell r="E572" t="str">
            <v>385000</v>
          </cell>
          <cell r="F572" t="str">
            <v>0803</v>
          </cell>
          <cell r="G572" t="str">
            <v>36000</v>
          </cell>
          <cell r="H572" t="str">
            <v>A</v>
          </cell>
          <cell r="I572" t="str">
            <v>00000041</v>
          </cell>
          <cell r="J572">
            <v>60</v>
          </cell>
          <cell r="K572">
            <v>385</v>
          </cell>
          <cell r="L572">
            <v>6184</v>
          </cell>
          <cell r="M572">
            <v>107</v>
          </cell>
          <cell r="N572">
            <v>10</v>
          </cell>
          <cell r="O572">
            <v>0</v>
          </cell>
          <cell r="P572">
            <v>107.1</v>
          </cell>
          <cell r="Q572" t="str">
            <v>0803</v>
          </cell>
          <cell r="R572" t="str">
            <v>36000</v>
          </cell>
          <cell r="S572" t="str">
            <v>200212</v>
          </cell>
          <cell r="T572" t="str">
            <v>PY42</v>
          </cell>
          <cell r="U572">
            <v>473.1</v>
          </cell>
          <cell r="V572" t="str">
            <v>LDB</v>
          </cell>
          <cell r="W572">
            <v>0</v>
          </cell>
          <cell r="X572" t="str">
            <v>SHR</v>
          </cell>
          <cell r="Y572">
            <v>12</v>
          </cell>
          <cell r="Z572">
            <v>12</v>
          </cell>
          <cell r="AA572" t="str">
            <v>PYP</v>
          </cell>
          <cell r="AB572" t="str">
            <v xml:space="preserve"> 0000025</v>
          </cell>
          <cell r="AC572" t="str">
            <v>PYL</v>
          </cell>
          <cell r="AD572" t="str">
            <v>004367</v>
          </cell>
          <cell r="AE572" t="str">
            <v>EMP</v>
          </cell>
          <cell r="AF572" t="str">
            <v>49315</v>
          </cell>
          <cell r="AG572" t="str">
            <v>JUL</v>
          </cell>
          <cell r="AH572" t="str">
            <v xml:space="preserve"> 000.00</v>
          </cell>
          <cell r="AI572" t="str">
            <v>BCH</v>
          </cell>
          <cell r="AJ572" t="str">
            <v>500</v>
          </cell>
          <cell r="AK572" t="str">
            <v>CLS</v>
          </cell>
          <cell r="AL572" t="str">
            <v>R234</v>
          </cell>
          <cell r="AM572" t="str">
            <v>DTA</v>
          </cell>
          <cell r="AN572" t="str">
            <v xml:space="preserve"> 00000000000.00</v>
          </cell>
          <cell r="AO572" t="str">
            <v>DTH</v>
          </cell>
          <cell r="AP572" t="str">
            <v xml:space="preserve"> 00000000000.00</v>
          </cell>
          <cell r="AV572" t="str">
            <v>000000000</v>
          </cell>
          <cell r="AW572" t="str">
            <v>000</v>
          </cell>
          <cell r="AX572" t="str">
            <v>00</v>
          </cell>
          <cell r="AY572" t="str">
            <v>0</v>
          </cell>
          <cell r="AZ572" t="str">
            <v>FPL Fibernet</v>
          </cell>
        </row>
        <row r="573">
          <cell r="A573" t="str">
            <v>107100</v>
          </cell>
          <cell r="B573" t="str">
            <v>0385</v>
          </cell>
          <cell r="C573" t="str">
            <v>06080</v>
          </cell>
          <cell r="D573" t="str">
            <v>0FIBER</v>
          </cell>
          <cell r="E573" t="str">
            <v>385000</v>
          </cell>
          <cell r="F573" t="str">
            <v>0803</v>
          </cell>
          <cell r="G573" t="str">
            <v>36000</v>
          </cell>
          <cell r="H573" t="str">
            <v>A</v>
          </cell>
          <cell r="I573" t="str">
            <v>00000041</v>
          </cell>
          <cell r="J573">
            <v>60</v>
          </cell>
          <cell r="K573">
            <v>385</v>
          </cell>
          <cell r="L573">
            <v>6184</v>
          </cell>
          <cell r="M573">
            <v>107</v>
          </cell>
          <cell r="N573">
            <v>10</v>
          </cell>
          <cell r="O573">
            <v>0</v>
          </cell>
          <cell r="P573">
            <v>107.1</v>
          </cell>
          <cell r="Q573" t="str">
            <v>0803</v>
          </cell>
          <cell r="R573" t="str">
            <v>36000</v>
          </cell>
          <cell r="S573" t="str">
            <v>200212</v>
          </cell>
          <cell r="T573" t="str">
            <v>PY42</v>
          </cell>
          <cell r="U573">
            <v>473.1</v>
          </cell>
          <cell r="V573" t="str">
            <v>LDB</v>
          </cell>
          <cell r="W573">
            <v>0</v>
          </cell>
          <cell r="X573" t="str">
            <v>SHR</v>
          </cell>
          <cell r="Y573">
            <v>12</v>
          </cell>
          <cell r="Z573">
            <v>12</v>
          </cell>
          <cell r="AA573" t="str">
            <v>PYP</v>
          </cell>
          <cell r="AB573" t="str">
            <v xml:space="preserve"> 0000026</v>
          </cell>
          <cell r="AC573" t="str">
            <v>PYL</v>
          </cell>
          <cell r="AD573" t="str">
            <v>004367</v>
          </cell>
          <cell r="AE573" t="str">
            <v>EMP</v>
          </cell>
          <cell r="AF573" t="str">
            <v>49315</v>
          </cell>
          <cell r="AG573" t="str">
            <v>JUL</v>
          </cell>
          <cell r="AH573" t="str">
            <v xml:space="preserve"> 000.00</v>
          </cell>
          <cell r="AI573" t="str">
            <v>BCH</v>
          </cell>
          <cell r="AJ573" t="str">
            <v>500</v>
          </cell>
          <cell r="AK573" t="str">
            <v>CLS</v>
          </cell>
          <cell r="AL573" t="str">
            <v>R234</v>
          </cell>
          <cell r="AM573" t="str">
            <v>DTA</v>
          </cell>
          <cell r="AN573" t="str">
            <v xml:space="preserve"> 00000000000.00</v>
          </cell>
          <cell r="AO573" t="str">
            <v>DTH</v>
          </cell>
          <cell r="AP573" t="str">
            <v xml:space="preserve"> 00000000000.00</v>
          </cell>
          <cell r="AV573" t="str">
            <v>000000000</v>
          </cell>
          <cell r="AW573" t="str">
            <v>000</v>
          </cell>
          <cell r="AX573" t="str">
            <v>00</v>
          </cell>
          <cell r="AY573" t="str">
            <v>0</v>
          </cell>
          <cell r="AZ573" t="str">
            <v>FPL Fibernet</v>
          </cell>
        </row>
        <row r="574">
          <cell r="A574" t="str">
            <v>107100</v>
          </cell>
          <cell r="B574" t="str">
            <v>0312</v>
          </cell>
          <cell r="C574" t="str">
            <v>06080</v>
          </cell>
          <cell r="D574" t="str">
            <v>0FIBER</v>
          </cell>
          <cell r="E574" t="str">
            <v>312000</v>
          </cell>
          <cell r="F574" t="str">
            <v>0790</v>
          </cell>
          <cell r="G574" t="str">
            <v>65000</v>
          </cell>
          <cell r="H574" t="str">
            <v>A</v>
          </cell>
          <cell r="I574" t="str">
            <v>00000041</v>
          </cell>
          <cell r="J574">
            <v>63</v>
          </cell>
          <cell r="K574">
            <v>312</v>
          </cell>
          <cell r="L574">
            <v>6185</v>
          </cell>
          <cell r="M574">
            <v>0</v>
          </cell>
          <cell r="N574">
            <v>0</v>
          </cell>
          <cell r="O574">
            <v>0</v>
          </cell>
          <cell r="P574">
            <v>0</v>
          </cell>
          <cell r="Q574" t="str">
            <v>0790</v>
          </cell>
          <cell r="R574" t="str">
            <v>65000</v>
          </cell>
          <cell r="S574" t="str">
            <v>200212</v>
          </cell>
          <cell r="T574" t="str">
            <v>CA01</v>
          </cell>
          <cell r="U574">
            <v>130000</v>
          </cell>
          <cell r="V574" t="str">
            <v>LDB</v>
          </cell>
          <cell r="W574">
            <v>0</v>
          </cell>
          <cell r="Y574">
            <v>0</v>
          </cell>
          <cell r="Z574">
            <v>0</v>
          </cell>
          <cell r="AA574" t="str">
            <v>BCH</v>
          </cell>
          <cell r="AB574" t="str">
            <v>0011</v>
          </cell>
          <cell r="AC574" t="str">
            <v>WKS</v>
          </cell>
          <cell r="AE574" t="str">
            <v>JV#</v>
          </cell>
          <cell r="AF574" t="str">
            <v>1232</v>
          </cell>
          <cell r="AG574" t="str">
            <v>FRN</v>
          </cell>
          <cell r="AH574" t="str">
            <v>6185</v>
          </cell>
          <cell r="AI574" t="str">
            <v>RP#</v>
          </cell>
          <cell r="AJ574" t="str">
            <v>000</v>
          </cell>
          <cell r="AK574" t="str">
            <v>CTL</v>
          </cell>
          <cell r="AM574" t="str">
            <v>RF#</v>
          </cell>
          <cell r="AU574" t="str">
            <v>ACCRUAL OF OCT 02 CAPITAL</v>
          </cell>
          <cell r="AZ574" t="str">
            <v>FPL Fibernet</v>
          </cell>
        </row>
        <row r="575">
          <cell r="A575" t="str">
            <v>107100</v>
          </cell>
          <cell r="B575" t="str">
            <v>0312</v>
          </cell>
          <cell r="C575" t="str">
            <v>06080</v>
          </cell>
          <cell r="D575" t="str">
            <v>0FIBER</v>
          </cell>
          <cell r="E575" t="str">
            <v>312000</v>
          </cell>
          <cell r="F575" t="str">
            <v>0803</v>
          </cell>
          <cell r="G575" t="str">
            <v>36000</v>
          </cell>
          <cell r="H575" t="str">
            <v>A</v>
          </cell>
          <cell r="I575" t="str">
            <v>00000041</v>
          </cell>
          <cell r="J575">
            <v>60</v>
          </cell>
          <cell r="K575">
            <v>312</v>
          </cell>
          <cell r="L575">
            <v>6185</v>
          </cell>
          <cell r="M575">
            <v>107</v>
          </cell>
          <cell r="N575">
            <v>10</v>
          </cell>
          <cell r="O575">
            <v>0</v>
          </cell>
          <cell r="P575">
            <v>107.1</v>
          </cell>
          <cell r="Q575" t="str">
            <v>0803</v>
          </cell>
          <cell r="R575" t="str">
            <v>36000</v>
          </cell>
          <cell r="S575" t="str">
            <v>200212</v>
          </cell>
          <cell r="T575" t="str">
            <v>PY42</v>
          </cell>
          <cell r="U575">
            <v>249.23</v>
          </cell>
          <cell r="V575" t="str">
            <v>LDB</v>
          </cell>
          <cell r="W575">
            <v>0</v>
          </cell>
          <cell r="X575" t="str">
            <v>SHR</v>
          </cell>
          <cell r="Y575">
            <v>6</v>
          </cell>
          <cell r="Z575">
            <v>6</v>
          </cell>
          <cell r="AA575" t="str">
            <v>PYP</v>
          </cell>
          <cell r="AB575" t="str">
            <v xml:space="preserve"> 0000001</v>
          </cell>
          <cell r="AC575" t="str">
            <v>PYL</v>
          </cell>
          <cell r="AD575" t="str">
            <v>003054</v>
          </cell>
          <cell r="AE575" t="str">
            <v>EMP</v>
          </cell>
          <cell r="AF575" t="str">
            <v>16244</v>
          </cell>
          <cell r="AG575" t="str">
            <v>JUL</v>
          </cell>
          <cell r="AH575" t="str">
            <v xml:space="preserve"> 000.00</v>
          </cell>
          <cell r="AI575" t="str">
            <v>BCH</v>
          </cell>
          <cell r="AJ575" t="str">
            <v>500</v>
          </cell>
          <cell r="AK575" t="str">
            <v>CLS</v>
          </cell>
          <cell r="AL575" t="str">
            <v>R513</v>
          </cell>
          <cell r="AM575" t="str">
            <v>DTA</v>
          </cell>
          <cell r="AN575" t="str">
            <v xml:space="preserve"> 00000000000.00</v>
          </cell>
          <cell r="AO575" t="str">
            <v>DTH</v>
          </cell>
          <cell r="AP575" t="str">
            <v xml:space="preserve"> 00000000000.00</v>
          </cell>
          <cell r="AV575" t="str">
            <v>000000000</v>
          </cell>
          <cell r="AW575" t="str">
            <v>000</v>
          </cell>
          <cell r="AX575" t="str">
            <v>00</v>
          </cell>
          <cell r="AY575" t="str">
            <v>0</v>
          </cell>
          <cell r="AZ575" t="str">
            <v>FPL Fibernet</v>
          </cell>
        </row>
        <row r="576">
          <cell r="A576" t="str">
            <v>107100</v>
          </cell>
          <cell r="B576" t="str">
            <v>0312</v>
          </cell>
          <cell r="C576" t="str">
            <v>06080</v>
          </cell>
          <cell r="D576" t="str">
            <v>0FIBER</v>
          </cell>
          <cell r="E576" t="str">
            <v>312000</v>
          </cell>
          <cell r="F576" t="str">
            <v>0803</v>
          </cell>
          <cell r="G576" t="str">
            <v>36000</v>
          </cell>
          <cell r="H576" t="str">
            <v>A</v>
          </cell>
          <cell r="I576" t="str">
            <v>00000041</v>
          </cell>
          <cell r="J576">
            <v>60</v>
          </cell>
          <cell r="K576">
            <v>312</v>
          </cell>
          <cell r="L576">
            <v>6185</v>
          </cell>
          <cell r="M576">
            <v>107</v>
          </cell>
          <cell r="N576">
            <v>10</v>
          </cell>
          <cell r="O576">
            <v>0</v>
          </cell>
          <cell r="P576">
            <v>107.1</v>
          </cell>
          <cell r="Q576" t="str">
            <v>0803</v>
          </cell>
          <cell r="R576" t="str">
            <v>36000</v>
          </cell>
          <cell r="S576" t="str">
            <v>200212</v>
          </cell>
          <cell r="T576" t="str">
            <v>PY42</v>
          </cell>
          <cell r="U576">
            <v>332.3</v>
          </cell>
          <cell r="V576" t="str">
            <v>LDB</v>
          </cell>
          <cell r="W576">
            <v>0</v>
          </cell>
          <cell r="X576" t="str">
            <v>SHR</v>
          </cell>
          <cell r="Y576">
            <v>8</v>
          </cell>
          <cell r="Z576">
            <v>8</v>
          </cell>
          <cell r="AA576" t="str">
            <v>PYP</v>
          </cell>
          <cell r="AB576" t="str">
            <v xml:space="preserve"> 0000025</v>
          </cell>
          <cell r="AC576" t="str">
            <v>PYL</v>
          </cell>
          <cell r="AD576" t="str">
            <v>003054</v>
          </cell>
          <cell r="AE576" t="str">
            <v>EMP</v>
          </cell>
          <cell r="AF576" t="str">
            <v>16244</v>
          </cell>
          <cell r="AG576" t="str">
            <v>JUL</v>
          </cell>
          <cell r="AH576" t="str">
            <v xml:space="preserve"> 000.00</v>
          </cell>
          <cell r="AI576" t="str">
            <v>BCH</v>
          </cell>
          <cell r="AJ576" t="str">
            <v>500</v>
          </cell>
          <cell r="AK576" t="str">
            <v>CLS</v>
          </cell>
          <cell r="AL576" t="str">
            <v>R513</v>
          </cell>
          <cell r="AM576" t="str">
            <v>DTA</v>
          </cell>
          <cell r="AN576" t="str">
            <v xml:space="preserve"> 00000000000.00</v>
          </cell>
          <cell r="AO576" t="str">
            <v>DTH</v>
          </cell>
          <cell r="AP576" t="str">
            <v xml:space="preserve"> 00000000000.00</v>
          </cell>
          <cell r="AV576" t="str">
            <v>000000000</v>
          </cell>
          <cell r="AW576" t="str">
            <v>000</v>
          </cell>
          <cell r="AX576" t="str">
            <v>00</v>
          </cell>
          <cell r="AY576" t="str">
            <v>0</v>
          </cell>
          <cell r="AZ576" t="str">
            <v>FPL Fibernet</v>
          </cell>
        </row>
        <row r="577">
          <cell r="A577" t="str">
            <v>107100</v>
          </cell>
          <cell r="B577" t="str">
            <v>0312</v>
          </cell>
          <cell r="C577" t="str">
            <v>06080</v>
          </cell>
          <cell r="D577" t="str">
            <v>0FIBER</v>
          </cell>
          <cell r="E577" t="str">
            <v>312000</v>
          </cell>
          <cell r="F577" t="str">
            <v>0803</v>
          </cell>
          <cell r="G577" t="str">
            <v>36000</v>
          </cell>
          <cell r="H577" t="str">
            <v>A</v>
          </cell>
          <cell r="I577" t="str">
            <v>00000041</v>
          </cell>
          <cell r="J577">
            <v>65</v>
          </cell>
          <cell r="K577">
            <v>312</v>
          </cell>
          <cell r="L577">
            <v>6185</v>
          </cell>
          <cell r="M577">
            <v>107</v>
          </cell>
          <cell r="N577">
            <v>10</v>
          </cell>
          <cell r="O577">
            <v>0</v>
          </cell>
          <cell r="P577">
            <v>107.1</v>
          </cell>
          <cell r="Q577" t="str">
            <v>0803</v>
          </cell>
          <cell r="R577" t="str">
            <v>36000</v>
          </cell>
          <cell r="S577" t="str">
            <v>200212</v>
          </cell>
          <cell r="T577" t="str">
            <v>PY42</v>
          </cell>
          <cell r="U577">
            <v>543.6</v>
          </cell>
          <cell r="V577" t="str">
            <v>LDB</v>
          </cell>
          <cell r="W577">
            <v>0</v>
          </cell>
          <cell r="X577" t="str">
            <v>SHR</v>
          </cell>
          <cell r="Y577">
            <v>16</v>
          </cell>
          <cell r="Z577">
            <v>16</v>
          </cell>
          <cell r="AA577" t="str">
            <v>PYP</v>
          </cell>
          <cell r="AB577" t="str">
            <v xml:space="preserve"> 0000026</v>
          </cell>
          <cell r="AC577" t="str">
            <v>PYL</v>
          </cell>
          <cell r="AD577" t="str">
            <v>004366</v>
          </cell>
          <cell r="AE577" t="str">
            <v>EMP</v>
          </cell>
          <cell r="AF577" t="str">
            <v>36745</v>
          </cell>
          <cell r="AG577" t="str">
            <v>JUL</v>
          </cell>
          <cell r="AH577" t="str">
            <v xml:space="preserve"> 000.00</v>
          </cell>
          <cell r="AI577" t="str">
            <v>BCH</v>
          </cell>
          <cell r="AJ577" t="str">
            <v>500</v>
          </cell>
          <cell r="AK577" t="str">
            <v>CLS</v>
          </cell>
          <cell r="AL577" t="str">
            <v>R432</v>
          </cell>
          <cell r="AM577" t="str">
            <v>DTA</v>
          </cell>
          <cell r="AN577" t="str">
            <v xml:space="preserve"> 00000000000.00</v>
          </cell>
          <cell r="AO577" t="str">
            <v>DTH</v>
          </cell>
          <cell r="AP577" t="str">
            <v xml:space="preserve"> 00000000000.00</v>
          </cell>
          <cell r="AV577" t="str">
            <v>000000000</v>
          </cell>
          <cell r="AW577" t="str">
            <v>000</v>
          </cell>
          <cell r="AX577" t="str">
            <v>00</v>
          </cell>
          <cell r="AY577" t="str">
            <v>0</v>
          </cell>
          <cell r="AZ577" t="str">
            <v>FPL Fibernet</v>
          </cell>
        </row>
        <row r="578">
          <cell r="A578" t="str">
            <v>107100</v>
          </cell>
          <cell r="B578" t="str">
            <v>0312</v>
          </cell>
          <cell r="C578" t="str">
            <v>06080</v>
          </cell>
          <cell r="D578" t="str">
            <v>0FIBER</v>
          </cell>
          <cell r="E578" t="str">
            <v>312000</v>
          </cell>
          <cell r="F578" t="str">
            <v>0803</v>
          </cell>
          <cell r="G578" t="str">
            <v>36000</v>
          </cell>
          <cell r="H578" t="str">
            <v>A</v>
          </cell>
          <cell r="I578" t="str">
            <v>00000041</v>
          </cell>
          <cell r="J578">
            <v>65</v>
          </cell>
          <cell r="K578">
            <v>312</v>
          </cell>
          <cell r="L578">
            <v>6185</v>
          </cell>
          <cell r="M578">
            <v>107</v>
          </cell>
          <cell r="N578">
            <v>10</v>
          </cell>
          <cell r="O578">
            <v>0</v>
          </cell>
          <cell r="P578">
            <v>107.1</v>
          </cell>
          <cell r="Q578" t="str">
            <v>0803</v>
          </cell>
          <cell r="R578" t="str">
            <v>36000</v>
          </cell>
          <cell r="S578" t="str">
            <v>200212</v>
          </cell>
          <cell r="T578" t="str">
            <v>PY42</v>
          </cell>
          <cell r="U578">
            <v>1630.8</v>
          </cell>
          <cell r="V578" t="str">
            <v>LDB</v>
          </cell>
          <cell r="W578">
            <v>0</v>
          </cell>
          <cell r="X578" t="str">
            <v>SHR</v>
          </cell>
          <cell r="Y578">
            <v>48</v>
          </cell>
          <cell r="Z578">
            <v>48</v>
          </cell>
          <cell r="AA578" t="str">
            <v>PYP</v>
          </cell>
          <cell r="AB578" t="str">
            <v xml:space="preserve"> 0000025</v>
          </cell>
          <cell r="AC578" t="str">
            <v>PYL</v>
          </cell>
          <cell r="AD578" t="str">
            <v>004366</v>
          </cell>
          <cell r="AE578" t="str">
            <v>EMP</v>
          </cell>
          <cell r="AF578" t="str">
            <v>36745</v>
          </cell>
          <cell r="AG578" t="str">
            <v>JUL</v>
          </cell>
          <cell r="AH578" t="str">
            <v xml:space="preserve"> 000.00</v>
          </cell>
          <cell r="AI578" t="str">
            <v>BCH</v>
          </cell>
          <cell r="AJ578" t="str">
            <v>500</v>
          </cell>
          <cell r="AK578" t="str">
            <v>CLS</v>
          </cell>
          <cell r="AL578" t="str">
            <v>R432</v>
          </cell>
          <cell r="AM578" t="str">
            <v>DTA</v>
          </cell>
          <cell r="AN578" t="str">
            <v xml:space="preserve"> 00000000000.00</v>
          </cell>
          <cell r="AO578" t="str">
            <v>DTH</v>
          </cell>
          <cell r="AP578" t="str">
            <v xml:space="preserve"> 00000000000.00</v>
          </cell>
          <cell r="AV578" t="str">
            <v>000000000</v>
          </cell>
          <cell r="AW578" t="str">
            <v>000</v>
          </cell>
          <cell r="AX578" t="str">
            <v>00</v>
          </cell>
          <cell r="AY578" t="str">
            <v>0</v>
          </cell>
          <cell r="AZ578" t="str">
            <v>FPL Fibernet</v>
          </cell>
        </row>
        <row r="579">
          <cell r="A579" t="str">
            <v>107100</v>
          </cell>
          <cell r="B579" t="str">
            <v>0366</v>
          </cell>
          <cell r="C579" t="str">
            <v>06080</v>
          </cell>
          <cell r="D579" t="str">
            <v>0FIBER</v>
          </cell>
          <cell r="E579" t="str">
            <v>366000</v>
          </cell>
          <cell r="F579" t="str">
            <v>0662</v>
          </cell>
          <cell r="G579" t="str">
            <v>65000</v>
          </cell>
          <cell r="H579" t="str">
            <v>A</v>
          </cell>
          <cell r="I579" t="str">
            <v>00000041</v>
          </cell>
          <cell r="J579">
            <v>63</v>
          </cell>
          <cell r="K579">
            <v>366</v>
          </cell>
          <cell r="L579">
            <v>6185</v>
          </cell>
          <cell r="M579">
            <v>0</v>
          </cell>
          <cell r="N579">
            <v>0</v>
          </cell>
          <cell r="O579">
            <v>0</v>
          </cell>
          <cell r="P579">
            <v>0</v>
          </cell>
          <cell r="Q579" t="str">
            <v>0662</v>
          </cell>
          <cell r="R579" t="str">
            <v>65000</v>
          </cell>
          <cell r="S579" t="str">
            <v>200212</v>
          </cell>
          <cell r="T579" t="str">
            <v>CA01</v>
          </cell>
          <cell r="U579">
            <v>6355</v>
          </cell>
          <cell r="V579" t="str">
            <v>LDB</v>
          </cell>
          <cell r="W579">
            <v>0</v>
          </cell>
          <cell r="Y579">
            <v>0</v>
          </cell>
          <cell r="Z579">
            <v>0</v>
          </cell>
          <cell r="AA579" t="str">
            <v>BCH</v>
          </cell>
          <cell r="AB579" t="str">
            <v>0058</v>
          </cell>
          <cell r="AC579" t="str">
            <v>WKS</v>
          </cell>
          <cell r="AE579" t="str">
            <v>JV#</v>
          </cell>
          <cell r="AF579" t="str">
            <v>1232</v>
          </cell>
          <cell r="AG579" t="str">
            <v>FRN</v>
          </cell>
          <cell r="AH579" t="str">
            <v>6185</v>
          </cell>
          <cell r="AI579" t="str">
            <v>RP#</v>
          </cell>
          <cell r="AJ579" t="str">
            <v>000</v>
          </cell>
          <cell r="AK579" t="str">
            <v>CTL</v>
          </cell>
          <cell r="AM579" t="str">
            <v>RF#</v>
          </cell>
          <cell r="AU579" t="str">
            <v>K NEX INVOICES</v>
          </cell>
          <cell r="AZ579" t="str">
            <v>FPL Fibernet</v>
          </cell>
        </row>
        <row r="580">
          <cell r="A580" t="str">
            <v>107100</v>
          </cell>
          <cell r="B580" t="str">
            <v>0366</v>
          </cell>
          <cell r="C580" t="str">
            <v>06080</v>
          </cell>
          <cell r="D580" t="str">
            <v>0FIBER</v>
          </cell>
          <cell r="E580" t="str">
            <v>366000</v>
          </cell>
          <cell r="F580" t="str">
            <v>0803</v>
          </cell>
          <cell r="G580" t="str">
            <v>36000</v>
          </cell>
          <cell r="H580" t="str">
            <v>A</v>
          </cell>
          <cell r="I580" t="str">
            <v>00000041</v>
          </cell>
          <cell r="J580">
            <v>60</v>
          </cell>
          <cell r="K580">
            <v>366</v>
          </cell>
          <cell r="L580">
            <v>6185</v>
          </cell>
          <cell r="M580">
            <v>3</v>
          </cell>
          <cell r="N580">
            <v>98</v>
          </cell>
          <cell r="O580">
            <v>1</v>
          </cell>
          <cell r="P580">
            <v>3.9809999999999999</v>
          </cell>
          <cell r="Q580" t="str">
            <v>0803</v>
          </cell>
          <cell r="R580" t="str">
            <v>36000</v>
          </cell>
          <cell r="S580" t="str">
            <v>200212</v>
          </cell>
          <cell r="T580" t="str">
            <v>PY42</v>
          </cell>
          <cell r="U580">
            <v>1945.3</v>
          </cell>
          <cell r="V580" t="str">
            <v>LDB</v>
          </cell>
          <cell r="W580">
            <v>0</v>
          </cell>
          <cell r="X580" t="str">
            <v>SHR</v>
          </cell>
          <cell r="Y580">
            <v>56</v>
          </cell>
          <cell r="Z580">
            <v>56</v>
          </cell>
          <cell r="AA580" t="str">
            <v>PYP</v>
          </cell>
          <cell r="AB580" t="str">
            <v xml:space="preserve"> 0000026</v>
          </cell>
          <cell r="AC580" t="str">
            <v>PYL</v>
          </cell>
          <cell r="AD580" t="str">
            <v>004399</v>
          </cell>
          <cell r="AE580" t="str">
            <v>EMP</v>
          </cell>
          <cell r="AF580" t="str">
            <v>27026</v>
          </cell>
          <cell r="AG580" t="str">
            <v>JUL</v>
          </cell>
          <cell r="AH580" t="str">
            <v xml:space="preserve"> 000.00</v>
          </cell>
          <cell r="AI580" t="str">
            <v>BCH</v>
          </cell>
          <cell r="AJ580" t="str">
            <v>500</v>
          </cell>
          <cell r="AK580" t="str">
            <v>CLS</v>
          </cell>
          <cell r="AL580" t="str">
            <v>R445</v>
          </cell>
          <cell r="AM580" t="str">
            <v>DTA</v>
          </cell>
          <cell r="AN580" t="str">
            <v xml:space="preserve"> 00000000000.00</v>
          </cell>
          <cell r="AO580" t="str">
            <v>DTH</v>
          </cell>
          <cell r="AP580" t="str">
            <v xml:space="preserve"> 00000000000.00</v>
          </cell>
          <cell r="AV580" t="str">
            <v>000000000</v>
          </cell>
          <cell r="AW580" t="str">
            <v>000</v>
          </cell>
          <cell r="AX580" t="str">
            <v>00</v>
          </cell>
          <cell r="AY580" t="str">
            <v>0</v>
          </cell>
          <cell r="AZ580" t="str">
            <v>FPL Fibernet</v>
          </cell>
        </row>
        <row r="581">
          <cell r="A581" t="str">
            <v>107100</v>
          </cell>
          <cell r="B581" t="str">
            <v>0366</v>
          </cell>
          <cell r="C581" t="str">
            <v>06080</v>
          </cell>
          <cell r="D581" t="str">
            <v>0FIBER</v>
          </cell>
          <cell r="E581" t="str">
            <v>366000</v>
          </cell>
          <cell r="F581" t="str">
            <v>0803</v>
          </cell>
          <cell r="G581" t="str">
            <v>36000</v>
          </cell>
          <cell r="H581" t="str">
            <v>A</v>
          </cell>
          <cell r="I581" t="str">
            <v>00000041</v>
          </cell>
          <cell r="J581">
            <v>60</v>
          </cell>
          <cell r="K581">
            <v>366</v>
          </cell>
          <cell r="L581">
            <v>6185</v>
          </cell>
          <cell r="M581">
            <v>3</v>
          </cell>
          <cell r="N581">
            <v>98</v>
          </cell>
          <cell r="O581">
            <v>1</v>
          </cell>
          <cell r="P581">
            <v>3.9809999999999999</v>
          </cell>
          <cell r="Q581" t="str">
            <v>0803</v>
          </cell>
          <cell r="R581" t="str">
            <v>36000</v>
          </cell>
          <cell r="S581" t="str">
            <v>200212</v>
          </cell>
          <cell r="T581" t="str">
            <v>PY42</v>
          </cell>
          <cell r="U581">
            <v>2084.25</v>
          </cell>
          <cell r="V581" t="str">
            <v>LDB</v>
          </cell>
          <cell r="W581">
            <v>0</v>
          </cell>
          <cell r="X581" t="str">
            <v>SHR</v>
          </cell>
          <cell r="Y581">
            <v>60</v>
          </cell>
          <cell r="Z581">
            <v>60</v>
          </cell>
          <cell r="AA581" t="str">
            <v>PYP</v>
          </cell>
          <cell r="AB581" t="str">
            <v xml:space="preserve"> 0000025</v>
          </cell>
          <cell r="AC581" t="str">
            <v>PYL</v>
          </cell>
          <cell r="AD581" t="str">
            <v>004399</v>
          </cell>
          <cell r="AE581" t="str">
            <v>EMP</v>
          </cell>
          <cell r="AF581" t="str">
            <v>27026</v>
          </cell>
          <cell r="AG581" t="str">
            <v>JUL</v>
          </cell>
          <cell r="AH581" t="str">
            <v xml:space="preserve"> 000.00</v>
          </cell>
          <cell r="AI581" t="str">
            <v>BCH</v>
          </cell>
          <cell r="AJ581" t="str">
            <v>500</v>
          </cell>
          <cell r="AK581" t="str">
            <v>CLS</v>
          </cell>
          <cell r="AL581" t="str">
            <v>R445</v>
          </cell>
          <cell r="AM581" t="str">
            <v>DTA</v>
          </cell>
          <cell r="AN581" t="str">
            <v xml:space="preserve"> 00000000000.00</v>
          </cell>
          <cell r="AO581" t="str">
            <v>DTH</v>
          </cell>
          <cell r="AP581" t="str">
            <v xml:space="preserve"> 00000000000.00</v>
          </cell>
          <cell r="AV581" t="str">
            <v>000000000</v>
          </cell>
          <cell r="AW581" t="str">
            <v>000</v>
          </cell>
          <cell r="AX581" t="str">
            <v>00</v>
          </cell>
          <cell r="AY581" t="str">
            <v>0</v>
          </cell>
          <cell r="AZ581" t="str">
            <v>FPL Fibernet</v>
          </cell>
        </row>
        <row r="582">
          <cell r="A582" t="str">
            <v>107100</v>
          </cell>
          <cell r="B582" t="str">
            <v>0306</v>
          </cell>
          <cell r="C582" t="str">
            <v>06201</v>
          </cell>
          <cell r="D582" t="str">
            <v>0ELECT</v>
          </cell>
          <cell r="E582" t="str">
            <v>306000</v>
          </cell>
          <cell r="F582" t="str">
            <v>0675</v>
          </cell>
          <cell r="G582" t="str">
            <v>52450</v>
          </cell>
          <cell r="H582" t="str">
            <v>A</v>
          </cell>
          <cell r="I582" t="str">
            <v>00000041</v>
          </cell>
          <cell r="J582">
            <v>66</v>
          </cell>
          <cell r="K582">
            <v>306</v>
          </cell>
          <cell r="L582">
            <v>6201</v>
          </cell>
          <cell r="M582">
            <v>0</v>
          </cell>
          <cell r="N582">
            <v>0</v>
          </cell>
          <cell r="O582">
            <v>0</v>
          </cell>
          <cell r="P582">
            <v>0</v>
          </cell>
          <cell r="Q582" t="str">
            <v>0675</v>
          </cell>
          <cell r="R582" t="str">
            <v>52450</v>
          </cell>
          <cell r="S582" t="str">
            <v>200212</v>
          </cell>
          <cell r="T582" t="str">
            <v>SA01</v>
          </cell>
          <cell r="U582">
            <v>25.61</v>
          </cell>
          <cell r="W582">
            <v>0</v>
          </cell>
          <cell r="Y582">
            <v>0</v>
          </cell>
          <cell r="Z582">
            <v>0</v>
          </cell>
          <cell r="AA582" t="str">
            <v>BCH</v>
          </cell>
          <cell r="AB582" t="str">
            <v>450002351</v>
          </cell>
          <cell r="AC582" t="str">
            <v>PO#</v>
          </cell>
          <cell r="AE582" t="str">
            <v>S/R</v>
          </cell>
          <cell r="AI582" t="str">
            <v>PYN</v>
          </cell>
          <cell r="AJ582" t="str">
            <v>UNITED PARCEL SVC OF AMER</v>
          </cell>
          <cell r="AK582" t="str">
            <v>VND</v>
          </cell>
          <cell r="AL582" t="str">
            <v>362407381</v>
          </cell>
          <cell r="AM582" t="str">
            <v>FAC</v>
          </cell>
          <cell r="AN582" t="str">
            <v>000</v>
          </cell>
          <cell r="AQ582" t="str">
            <v>NVD</v>
          </cell>
          <cell r="AR582" t="str">
            <v>2002-11-</v>
          </cell>
          <cell r="AU582" t="str">
            <v>0000R454V3442       UNITED PARCEL SVC OF1900003361</v>
          </cell>
          <cell r="AV582" t="str">
            <v>WF-BATCH</v>
          </cell>
          <cell r="AW582" t="str">
            <v>000</v>
          </cell>
          <cell r="AX582" t="str">
            <v>00</v>
          </cell>
          <cell r="AY582" t="str">
            <v>0</v>
          </cell>
          <cell r="AZ582" t="str">
            <v>FPL Fibernet</v>
          </cell>
        </row>
        <row r="583">
          <cell r="A583" t="str">
            <v>107100</v>
          </cell>
          <cell r="B583" t="str">
            <v>0306</v>
          </cell>
          <cell r="C583" t="str">
            <v>06201</v>
          </cell>
          <cell r="D583" t="str">
            <v>0ELECT</v>
          </cell>
          <cell r="E583" t="str">
            <v>306000</v>
          </cell>
          <cell r="F583" t="str">
            <v>0675</v>
          </cell>
          <cell r="G583" t="str">
            <v>52450</v>
          </cell>
          <cell r="H583" t="str">
            <v>A</v>
          </cell>
          <cell r="I583" t="str">
            <v>00000041</v>
          </cell>
          <cell r="J583">
            <v>66</v>
          </cell>
          <cell r="K583">
            <v>306</v>
          </cell>
          <cell r="L583">
            <v>6201</v>
          </cell>
          <cell r="M583">
            <v>0</v>
          </cell>
          <cell r="N583">
            <v>0</v>
          </cell>
          <cell r="O583">
            <v>0</v>
          </cell>
          <cell r="P583">
            <v>0</v>
          </cell>
          <cell r="Q583" t="str">
            <v>0675</v>
          </cell>
          <cell r="R583" t="str">
            <v>52450</v>
          </cell>
          <cell r="S583" t="str">
            <v>200212</v>
          </cell>
          <cell r="T583" t="str">
            <v>SA01</v>
          </cell>
          <cell r="U583">
            <v>112.67</v>
          </cell>
          <cell r="W583">
            <v>0</v>
          </cell>
          <cell r="Y583">
            <v>0</v>
          </cell>
          <cell r="Z583">
            <v>0</v>
          </cell>
          <cell r="AA583" t="str">
            <v>BCH</v>
          </cell>
          <cell r="AB583" t="str">
            <v>450002361</v>
          </cell>
          <cell r="AC583" t="str">
            <v>PO#</v>
          </cell>
          <cell r="AE583" t="str">
            <v>S/R</v>
          </cell>
          <cell r="AI583" t="str">
            <v>PYN</v>
          </cell>
          <cell r="AJ583" t="str">
            <v>FEDERAL EXPRESS CORP</v>
          </cell>
          <cell r="AK583" t="str">
            <v>VND</v>
          </cell>
          <cell r="AL583" t="str">
            <v>710427007</v>
          </cell>
          <cell r="AM583" t="str">
            <v>FAC</v>
          </cell>
          <cell r="AN583" t="str">
            <v>000</v>
          </cell>
          <cell r="AQ583" t="str">
            <v>NVD</v>
          </cell>
          <cell r="AR583" t="str">
            <v>2002-11-</v>
          </cell>
          <cell r="AU583" t="str">
            <v>4-471-17820         FEDERAL EXPRESS CORP1900003491</v>
          </cell>
          <cell r="AV583" t="str">
            <v>WF-BATCH</v>
          </cell>
          <cell r="AW583" t="str">
            <v>000</v>
          </cell>
          <cell r="AX583" t="str">
            <v>00</v>
          </cell>
          <cell r="AY583" t="str">
            <v>0</v>
          </cell>
          <cell r="AZ583" t="str">
            <v>FPL Fibernet</v>
          </cell>
        </row>
        <row r="584">
          <cell r="A584" t="str">
            <v>107100</v>
          </cell>
          <cell r="B584" t="str">
            <v>0306</v>
          </cell>
          <cell r="C584" t="str">
            <v>06201</v>
          </cell>
          <cell r="D584" t="str">
            <v>0ELECT</v>
          </cell>
          <cell r="E584" t="str">
            <v>306000</v>
          </cell>
          <cell r="F584" t="str">
            <v>0676</v>
          </cell>
          <cell r="G584" t="str">
            <v>11450</v>
          </cell>
          <cell r="H584" t="str">
            <v>A</v>
          </cell>
          <cell r="I584" t="str">
            <v>00000041</v>
          </cell>
          <cell r="J584">
            <v>66</v>
          </cell>
          <cell r="K584">
            <v>306</v>
          </cell>
          <cell r="L584">
            <v>6201</v>
          </cell>
          <cell r="M584">
            <v>0</v>
          </cell>
          <cell r="N584">
            <v>0</v>
          </cell>
          <cell r="O584">
            <v>0</v>
          </cell>
          <cell r="P584">
            <v>0</v>
          </cell>
          <cell r="Q584" t="str">
            <v>0676</v>
          </cell>
          <cell r="R584" t="str">
            <v>11450</v>
          </cell>
          <cell r="S584" t="str">
            <v>200212</v>
          </cell>
          <cell r="T584" t="str">
            <v>SA01</v>
          </cell>
          <cell r="U584">
            <v>200.04</v>
          </cell>
          <cell r="V584" t="str">
            <v>LDB</v>
          </cell>
          <cell r="W584">
            <v>0</v>
          </cell>
          <cell r="Y584">
            <v>0</v>
          </cell>
          <cell r="Z584">
            <v>1</v>
          </cell>
          <cell r="AA584" t="str">
            <v>MS#</v>
          </cell>
          <cell r="AB584" t="str">
            <v xml:space="preserve">   998014037</v>
          </cell>
          <cell r="AC584" t="str">
            <v>BCH</v>
          </cell>
          <cell r="AD584" t="str">
            <v>021118</v>
          </cell>
          <cell r="AE584" t="str">
            <v>TML</v>
          </cell>
          <cell r="AF584" t="str">
            <v>12004</v>
          </cell>
          <cell r="AG584" t="str">
            <v>SRL</v>
          </cell>
          <cell r="AH584" t="str">
            <v>0366</v>
          </cell>
          <cell r="AI584" t="str">
            <v>DLV</v>
          </cell>
          <cell r="AJ584" t="str">
            <v>000</v>
          </cell>
          <cell r="AK584" t="str">
            <v>REL</v>
          </cell>
          <cell r="AL584" t="str">
            <v>000</v>
          </cell>
          <cell r="AM584" t="str">
            <v>LN#</v>
          </cell>
          <cell r="AO584" t="str">
            <v>UOI</v>
          </cell>
          <cell r="AP584" t="str">
            <v>EA</v>
          </cell>
          <cell r="AU584" t="str">
            <v>0</v>
          </cell>
          <cell r="AW584" t="str">
            <v>000</v>
          </cell>
          <cell r="AX584" t="str">
            <v>00</v>
          </cell>
          <cell r="AY584" t="str">
            <v>0</v>
          </cell>
          <cell r="AZ584" t="str">
            <v>FPL Fibernet</v>
          </cell>
        </row>
        <row r="585">
          <cell r="A585" t="str">
            <v>107100</v>
          </cell>
          <cell r="B585" t="str">
            <v>0306</v>
          </cell>
          <cell r="C585" t="str">
            <v>06201</v>
          </cell>
          <cell r="D585" t="str">
            <v>0ELECT</v>
          </cell>
          <cell r="E585" t="str">
            <v>306000</v>
          </cell>
          <cell r="F585" t="str">
            <v>0676</v>
          </cell>
          <cell r="G585" t="str">
            <v>11450</v>
          </cell>
          <cell r="H585" t="str">
            <v>A</v>
          </cell>
          <cell r="I585" t="str">
            <v>00000041</v>
          </cell>
          <cell r="J585">
            <v>66</v>
          </cell>
          <cell r="K585">
            <v>306</v>
          </cell>
          <cell r="L585">
            <v>6201</v>
          </cell>
          <cell r="M585">
            <v>0</v>
          </cell>
          <cell r="N585">
            <v>0</v>
          </cell>
          <cell r="O585">
            <v>0</v>
          </cell>
          <cell r="P585">
            <v>0</v>
          </cell>
          <cell r="Q585" t="str">
            <v>0676</v>
          </cell>
          <cell r="R585" t="str">
            <v>11450</v>
          </cell>
          <cell r="S585" t="str">
            <v>200212</v>
          </cell>
          <cell r="T585" t="str">
            <v>SA01</v>
          </cell>
          <cell r="U585">
            <v>399.82</v>
          </cell>
          <cell r="V585" t="str">
            <v>LDB</v>
          </cell>
          <cell r="W585">
            <v>0</v>
          </cell>
          <cell r="Y585">
            <v>0</v>
          </cell>
          <cell r="Z585">
            <v>1</v>
          </cell>
          <cell r="AA585" t="str">
            <v>MS#</v>
          </cell>
          <cell r="AB585" t="str">
            <v xml:space="preserve">   998003502</v>
          </cell>
          <cell r="AC585" t="str">
            <v>BCH</v>
          </cell>
          <cell r="AD585" t="str">
            <v>021140</v>
          </cell>
          <cell r="AE585" t="str">
            <v>TML</v>
          </cell>
          <cell r="AF585" t="str">
            <v>12004</v>
          </cell>
          <cell r="AG585" t="str">
            <v>SRL</v>
          </cell>
          <cell r="AH585" t="str">
            <v>0366</v>
          </cell>
          <cell r="AI585" t="str">
            <v>DLV</v>
          </cell>
          <cell r="AJ585" t="str">
            <v>000</v>
          </cell>
          <cell r="AK585" t="str">
            <v>REL</v>
          </cell>
          <cell r="AL585" t="str">
            <v>000</v>
          </cell>
          <cell r="AM585" t="str">
            <v>LN#</v>
          </cell>
          <cell r="AO585" t="str">
            <v>UOI</v>
          </cell>
          <cell r="AP585" t="str">
            <v>EA</v>
          </cell>
          <cell r="AU585" t="str">
            <v>0</v>
          </cell>
          <cell r="AW585" t="str">
            <v>000</v>
          </cell>
          <cell r="AX585" t="str">
            <v>00</v>
          </cell>
          <cell r="AY585" t="str">
            <v>0</v>
          </cell>
          <cell r="AZ585" t="str">
            <v>FPL Fibernet</v>
          </cell>
        </row>
        <row r="586">
          <cell r="A586" t="str">
            <v>107100</v>
          </cell>
          <cell r="B586" t="str">
            <v>0306</v>
          </cell>
          <cell r="C586" t="str">
            <v>06201</v>
          </cell>
          <cell r="D586" t="str">
            <v>0ELECT</v>
          </cell>
          <cell r="E586" t="str">
            <v>306000</v>
          </cell>
          <cell r="F586" t="str">
            <v>0676</v>
          </cell>
          <cell r="G586" t="str">
            <v>11450</v>
          </cell>
          <cell r="H586" t="str">
            <v>A</v>
          </cell>
          <cell r="I586" t="str">
            <v>00000041</v>
          </cell>
          <cell r="J586">
            <v>66</v>
          </cell>
          <cell r="K586">
            <v>306</v>
          </cell>
          <cell r="L586">
            <v>6201</v>
          </cell>
          <cell r="M586">
            <v>0</v>
          </cell>
          <cell r="N586">
            <v>0</v>
          </cell>
          <cell r="O586">
            <v>0</v>
          </cell>
          <cell r="P586">
            <v>0</v>
          </cell>
          <cell r="Q586" t="str">
            <v>0676</v>
          </cell>
          <cell r="R586" t="str">
            <v>11450</v>
          </cell>
          <cell r="S586" t="str">
            <v>200212</v>
          </cell>
          <cell r="T586" t="str">
            <v>SA01</v>
          </cell>
          <cell r="U586">
            <v>755.92</v>
          </cell>
          <cell r="V586" t="str">
            <v>LDB</v>
          </cell>
          <cell r="W586">
            <v>0</v>
          </cell>
          <cell r="Y586">
            <v>0</v>
          </cell>
          <cell r="Z586">
            <v>4</v>
          </cell>
          <cell r="AA586" t="str">
            <v>MS#</v>
          </cell>
          <cell r="AB586" t="str">
            <v xml:space="preserve">   998003509</v>
          </cell>
          <cell r="AC586" t="str">
            <v>BCH</v>
          </cell>
          <cell r="AD586" t="str">
            <v>021141</v>
          </cell>
          <cell r="AE586" t="str">
            <v>TML</v>
          </cell>
          <cell r="AF586" t="str">
            <v>12004</v>
          </cell>
          <cell r="AG586" t="str">
            <v>SRL</v>
          </cell>
          <cell r="AH586" t="str">
            <v>0366</v>
          </cell>
          <cell r="AI586" t="str">
            <v>DLV</v>
          </cell>
          <cell r="AJ586" t="str">
            <v>000</v>
          </cell>
          <cell r="AK586" t="str">
            <v>REL</v>
          </cell>
          <cell r="AL586" t="str">
            <v>000</v>
          </cell>
          <cell r="AM586" t="str">
            <v>LN#</v>
          </cell>
          <cell r="AO586" t="str">
            <v>UOI</v>
          </cell>
          <cell r="AP586" t="str">
            <v>EA</v>
          </cell>
          <cell r="AU586" t="str">
            <v>0</v>
          </cell>
          <cell r="AW586" t="str">
            <v>000</v>
          </cell>
          <cell r="AX586" t="str">
            <v>00</v>
          </cell>
          <cell r="AY586" t="str">
            <v>0</v>
          </cell>
          <cell r="AZ586" t="str">
            <v>FPL Fibernet</v>
          </cell>
        </row>
        <row r="587">
          <cell r="A587" t="str">
            <v>107100</v>
          </cell>
          <cell r="B587" t="str">
            <v>0306</v>
          </cell>
          <cell r="C587" t="str">
            <v>06201</v>
          </cell>
          <cell r="D587" t="str">
            <v>0ELECT</v>
          </cell>
          <cell r="E587" t="str">
            <v>306000</v>
          </cell>
          <cell r="F587" t="str">
            <v>0676</v>
          </cell>
          <cell r="G587" t="str">
            <v>11450</v>
          </cell>
          <cell r="H587" t="str">
            <v>A</v>
          </cell>
          <cell r="I587" t="str">
            <v>00000041</v>
          </cell>
          <cell r="J587">
            <v>66</v>
          </cell>
          <cell r="K587">
            <v>306</v>
          </cell>
          <cell r="L587">
            <v>6201</v>
          </cell>
          <cell r="M587">
            <v>0</v>
          </cell>
          <cell r="N587">
            <v>0</v>
          </cell>
          <cell r="O587">
            <v>0</v>
          </cell>
          <cell r="P587">
            <v>0</v>
          </cell>
          <cell r="Q587" t="str">
            <v>0676</v>
          </cell>
          <cell r="R587" t="str">
            <v>11450</v>
          </cell>
          <cell r="S587" t="str">
            <v>200212</v>
          </cell>
          <cell r="T587" t="str">
            <v>SA01</v>
          </cell>
          <cell r="U587">
            <v>2267.7600000000002</v>
          </cell>
          <cell r="V587" t="str">
            <v>LDB</v>
          </cell>
          <cell r="W587">
            <v>0</v>
          </cell>
          <cell r="Y587">
            <v>0</v>
          </cell>
          <cell r="Z587">
            <v>12</v>
          </cell>
          <cell r="AA587" t="str">
            <v>MS#</v>
          </cell>
          <cell r="AB587" t="str">
            <v xml:space="preserve">   998003509</v>
          </cell>
          <cell r="AC587" t="str">
            <v>BCH</v>
          </cell>
          <cell r="AD587" t="str">
            <v>021139</v>
          </cell>
          <cell r="AE587" t="str">
            <v>TML</v>
          </cell>
          <cell r="AF587" t="str">
            <v>12004</v>
          </cell>
          <cell r="AG587" t="str">
            <v>SRL</v>
          </cell>
          <cell r="AH587" t="str">
            <v>0366</v>
          </cell>
          <cell r="AI587" t="str">
            <v>DLV</v>
          </cell>
          <cell r="AJ587" t="str">
            <v>000</v>
          </cell>
          <cell r="AK587" t="str">
            <v>REL</v>
          </cell>
          <cell r="AL587" t="str">
            <v>000</v>
          </cell>
          <cell r="AM587" t="str">
            <v>LN#</v>
          </cell>
          <cell r="AO587" t="str">
            <v>UOI</v>
          </cell>
          <cell r="AP587" t="str">
            <v>EA</v>
          </cell>
          <cell r="AU587" t="str">
            <v>0</v>
          </cell>
          <cell r="AW587" t="str">
            <v>000</v>
          </cell>
          <cell r="AX587" t="str">
            <v>00</v>
          </cell>
          <cell r="AY587" t="str">
            <v>0</v>
          </cell>
          <cell r="AZ587" t="str">
            <v>FPL Fibernet</v>
          </cell>
        </row>
        <row r="588">
          <cell r="A588" t="str">
            <v>107100</v>
          </cell>
          <cell r="B588" t="str">
            <v>0306</v>
          </cell>
          <cell r="C588" t="str">
            <v>06201</v>
          </cell>
          <cell r="D588" t="str">
            <v>0ELECT</v>
          </cell>
          <cell r="E588" t="str">
            <v>306000</v>
          </cell>
          <cell r="F588" t="str">
            <v>0676</v>
          </cell>
          <cell r="G588" t="str">
            <v>11450</v>
          </cell>
          <cell r="H588" t="str">
            <v>A</v>
          </cell>
          <cell r="I588" t="str">
            <v>00000041</v>
          </cell>
          <cell r="J588">
            <v>66</v>
          </cell>
          <cell r="K588">
            <v>306</v>
          </cell>
          <cell r="L588">
            <v>6201</v>
          </cell>
          <cell r="M588">
            <v>0</v>
          </cell>
          <cell r="N588">
            <v>0</v>
          </cell>
          <cell r="O588">
            <v>0</v>
          </cell>
          <cell r="P588">
            <v>0</v>
          </cell>
          <cell r="Q588" t="str">
            <v>0676</v>
          </cell>
          <cell r="R588" t="str">
            <v>11450</v>
          </cell>
          <cell r="S588" t="str">
            <v>200212</v>
          </cell>
          <cell r="T588" t="str">
            <v>SA01</v>
          </cell>
          <cell r="U588">
            <v>5812.92</v>
          </cell>
          <cell r="V588" t="str">
            <v>LDB</v>
          </cell>
          <cell r="W588">
            <v>0</v>
          </cell>
          <cell r="Y588">
            <v>0</v>
          </cell>
          <cell r="Z588">
            <v>2</v>
          </cell>
          <cell r="AA588" t="str">
            <v>MS#</v>
          </cell>
          <cell r="AB588" t="str">
            <v xml:space="preserve">   998014506</v>
          </cell>
          <cell r="AC588" t="str">
            <v>BCH</v>
          </cell>
          <cell r="AD588" t="str">
            <v>021138</v>
          </cell>
          <cell r="AE588" t="str">
            <v>TML</v>
          </cell>
          <cell r="AF588" t="str">
            <v>12004</v>
          </cell>
          <cell r="AG588" t="str">
            <v>SRL</v>
          </cell>
          <cell r="AH588" t="str">
            <v>0366</v>
          </cell>
          <cell r="AI588" t="str">
            <v>DLV</v>
          </cell>
          <cell r="AJ588" t="str">
            <v>000</v>
          </cell>
          <cell r="AK588" t="str">
            <v>REL</v>
          </cell>
          <cell r="AL588" t="str">
            <v>000</v>
          </cell>
          <cell r="AM588" t="str">
            <v>LN#</v>
          </cell>
          <cell r="AO588" t="str">
            <v>UOI</v>
          </cell>
          <cell r="AP588" t="str">
            <v>EA</v>
          </cell>
          <cell r="AU588" t="str">
            <v>0</v>
          </cell>
          <cell r="AW588" t="str">
            <v>000</v>
          </cell>
          <cell r="AX588" t="str">
            <v>00</v>
          </cell>
          <cell r="AY588" t="str">
            <v>0</v>
          </cell>
          <cell r="AZ588" t="str">
            <v>FPL Fibernet</v>
          </cell>
        </row>
        <row r="589">
          <cell r="A589" t="str">
            <v>107100</v>
          </cell>
          <cell r="B589" t="str">
            <v>0306</v>
          </cell>
          <cell r="C589" t="str">
            <v>06201</v>
          </cell>
          <cell r="D589" t="str">
            <v>0ELECT</v>
          </cell>
          <cell r="E589" t="str">
            <v>306000</v>
          </cell>
          <cell r="F589" t="str">
            <v>0676</v>
          </cell>
          <cell r="G589" t="str">
            <v>11450</v>
          </cell>
          <cell r="H589" t="str">
            <v>A</v>
          </cell>
          <cell r="I589" t="str">
            <v>00000041</v>
          </cell>
          <cell r="J589">
            <v>66</v>
          </cell>
          <cell r="K589">
            <v>306</v>
          </cell>
          <cell r="L589">
            <v>6201</v>
          </cell>
          <cell r="M589">
            <v>0</v>
          </cell>
          <cell r="N589">
            <v>0</v>
          </cell>
          <cell r="O589">
            <v>0</v>
          </cell>
          <cell r="P589">
            <v>0</v>
          </cell>
          <cell r="Q589" t="str">
            <v>0676</v>
          </cell>
          <cell r="R589" t="str">
            <v>11450</v>
          </cell>
          <cell r="S589" t="str">
            <v>200212</v>
          </cell>
          <cell r="T589" t="str">
            <v>SA01</v>
          </cell>
          <cell r="U589">
            <v>5812.93</v>
          </cell>
          <cell r="V589" t="str">
            <v>LDB</v>
          </cell>
          <cell r="W589">
            <v>0</v>
          </cell>
          <cell r="Y589">
            <v>0</v>
          </cell>
          <cell r="Z589">
            <v>2</v>
          </cell>
          <cell r="AA589" t="str">
            <v>MS#</v>
          </cell>
          <cell r="AB589" t="str">
            <v xml:space="preserve">   998014506</v>
          </cell>
          <cell r="AC589" t="str">
            <v>BCH</v>
          </cell>
          <cell r="AD589" t="str">
            <v>021119</v>
          </cell>
          <cell r="AE589" t="str">
            <v>TML</v>
          </cell>
          <cell r="AF589" t="str">
            <v>12004</v>
          </cell>
          <cell r="AG589" t="str">
            <v>SRL</v>
          </cell>
          <cell r="AH589" t="str">
            <v>0366</v>
          </cell>
          <cell r="AI589" t="str">
            <v>DLV</v>
          </cell>
          <cell r="AJ589" t="str">
            <v>000</v>
          </cell>
          <cell r="AK589" t="str">
            <v>REL</v>
          </cell>
          <cell r="AL589" t="str">
            <v>000</v>
          </cell>
          <cell r="AM589" t="str">
            <v>LN#</v>
          </cell>
          <cell r="AO589" t="str">
            <v>UOI</v>
          </cell>
          <cell r="AP589" t="str">
            <v>EA</v>
          </cell>
          <cell r="AU589" t="str">
            <v>0</v>
          </cell>
          <cell r="AW589" t="str">
            <v>000</v>
          </cell>
          <cell r="AX589" t="str">
            <v>00</v>
          </cell>
          <cell r="AY589" t="str">
            <v>0</v>
          </cell>
          <cell r="AZ589" t="str">
            <v>FPL Fibernet</v>
          </cell>
        </row>
        <row r="590">
          <cell r="A590" t="str">
            <v>107100</v>
          </cell>
          <cell r="B590" t="str">
            <v>0312</v>
          </cell>
          <cell r="C590" t="str">
            <v>06201</v>
          </cell>
          <cell r="D590" t="str">
            <v>0ELECT</v>
          </cell>
          <cell r="E590" t="str">
            <v>312000</v>
          </cell>
          <cell r="F590" t="str">
            <v>0675</v>
          </cell>
          <cell r="G590" t="str">
            <v>52450</v>
          </cell>
          <cell r="H590" t="str">
            <v>A</v>
          </cell>
          <cell r="I590" t="str">
            <v>00000041</v>
          </cell>
          <cell r="J590">
            <v>65</v>
          </cell>
          <cell r="K590">
            <v>312</v>
          </cell>
          <cell r="L590">
            <v>6201</v>
          </cell>
          <cell r="M590">
            <v>0</v>
          </cell>
          <cell r="N590">
            <v>0</v>
          </cell>
          <cell r="O590">
            <v>0</v>
          </cell>
          <cell r="P590">
            <v>0</v>
          </cell>
          <cell r="Q590" t="str">
            <v>0675</v>
          </cell>
          <cell r="R590" t="str">
            <v>52450</v>
          </cell>
          <cell r="S590" t="str">
            <v>200212</v>
          </cell>
          <cell r="T590" t="str">
            <v>SA01</v>
          </cell>
          <cell r="U590">
            <v>146.52000000000001</v>
          </cell>
          <cell r="W590">
            <v>0</v>
          </cell>
          <cell r="Y590">
            <v>0</v>
          </cell>
          <cell r="Z590">
            <v>0</v>
          </cell>
          <cell r="AA590" t="str">
            <v>BCH</v>
          </cell>
          <cell r="AB590" t="str">
            <v>450002361</v>
          </cell>
          <cell r="AC590" t="str">
            <v>PO#</v>
          </cell>
          <cell r="AE590" t="str">
            <v>S/R</v>
          </cell>
          <cell r="AI590" t="str">
            <v>PYN</v>
          </cell>
          <cell r="AJ590" t="str">
            <v>AAA COOPER TRANSPORTATION</v>
          </cell>
          <cell r="AK590" t="str">
            <v>VND</v>
          </cell>
          <cell r="AL590" t="str">
            <v>630364620</v>
          </cell>
          <cell r="AM590" t="str">
            <v>FAC</v>
          </cell>
          <cell r="AN590" t="str">
            <v>000</v>
          </cell>
          <cell r="AQ590" t="str">
            <v>NVD</v>
          </cell>
          <cell r="AR590" t="str">
            <v>2002-10-</v>
          </cell>
          <cell r="AU590" t="str">
            <v>CUSTOMER# 098369    AAA COOPER TRANSPORT1900003489</v>
          </cell>
          <cell r="AV590" t="str">
            <v>WF-BATCH</v>
          </cell>
          <cell r="AW590" t="str">
            <v>000</v>
          </cell>
          <cell r="AX590" t="str">
            <v>00</v>
          </cell>
          <cell r="AY590" t="str">
            <v>0</v>
          </cell>
          <cell r="AZ590" t="str">
            <v>FPL Fibernet</v>
          </cell>
        </row>
        <row r="591">
          <cell r="A591" t="str">
            <v>107100</v>
          </cell>
          <cell r="B591" t="str">
            <v>0312</v>
          </cell>
          <cell r="C591" t="str">
            <v>06201</v>
          </cell>
          <cell r="D591" t="str">
            <v>0ELECT</v>
          </cell>
          <cell r="E591" t="str">
            <v>312000</v>
          </cell>
          <cell r="F591" t="str">
            <v>0675</v>
          </cell>
          <cell r="G591" t="str">
            <v>52450</v>
          </cell>
          <cell r="H591" t="str">
            <v>A</v>
          </cell>
          <cell r="I591" t="str">
            <v>00000041</v>
          </cell>
          <cell r="J591">
            <v>65</v>
          </cell>
          <cell r="K591">
            <v>312</v>
          </cell>
          <cell r="L591">
            <v>6201</v>
          </cell>
          <cell r="M591">
            <v>0</v>
          </cell>
          <cell r="N591">
            <v>0</v>
          </cell>
          <cell r="O591">
            <v>0</v>
          </cell>
          <cell r="P591">
            <v>0</v>
          </cell>
          <cell r="Q591" t="str">
            <v>0675</v>
          </cell>
          <cell r="R591" t="str">
            <v>52450</v>
          </cell>
          <cell r="S591" t="str">
            <v>200212</v>
          </cell>
          <cell r="T591" t="str">
            <v>SA01</v>
          </cell>
          <cell r="U591">
            <v>352</v>
          </cell>
          <cell r="W591">
            <v>0</v>
          </cell>
          <cell r="Y591">
            <v>0</v>
          </cell>
          <cell r="Z591">
            <v>0</v>
          </cell>
          <cell r="AA591" t="str">
            <v>BCH</v>
          </cell>
          <cell r="AB591" t="str">
            <v>450002351</v>
          </cell>
          <cell r="AC591" t="str">
            <v>PO#</v>
          </cell>
          <cell r="AE591" t="str">
            <v>S/R</v>
          </cell>
          <cell r="AI591" t="str">
            <v>PYN</v>
          </cell>
          <cell r="AJ591" t="str">
            <v>SOMERA COMMUNICATIONS INC</v>
          </cell>
          <cell r="AK591" t="str">
            <v>VND</v>
          </cell>
          <cell r="AL591" t="str">
            <v>770521878</v>
          </cell>
          <cell r="AM591" t="str">
            <v>FAC</v>
          </cell>
          <cell r="AN591" t="str">
            <v>000</v>
          </cell>
          <cell r="AQ591" t="str">
            <v>NVD</v>
          </cell>
          <cell r="AR591" t="str">
            <v>2002-10-</v>
          </cell>
          <cell r="AU591" t="str">
            <v>141997-FREIGHT      SOMERA COMMUNICATION1900003353</v>
          </cell>
          <cell r="AV591" t="str">
            <v>WF-BATCH</v>
          </cell>
          <cell r="AW591" t="str">
            <v>000</v>
          </cell>
          <cell r="AX591" t="str">
            <v>00</v>
          </cell>
          <cell r="AY591" t="str">
            <v>0</v>
          </cell>
          <cell r="AZ591" t="str">
            <v>FPL Fibernet</v>
          </cell>
        </row>
        <row r="592">
          <cell r="A592" t="str">
            <v>107100</v>
          </cell>
          <cell r="B592" t="str">
            <v>0312</v>
          </cell>
          <cell r="C592" t="str">
            <v>06201</v>
          </cell>
          <cell r="D592" t="str">
            <v>0ELECT</v>
          </cell>
          <cell r="E592" t="str">
            <v>312000</v>
          </cell>
          <cell r="F592" t="str">
            <v>0675</v>
          </cell>
          <cell r="G592" t="str">
            <v>52450</v>
          </cell>
          <cell r="H592" t="str">
            <v>A</v>
          </cell>
          <cell r="I592" t="str">
            <v>00000041</v>
          </cell>
          <cell r="J592">
            <v>66</v>
          </cell>
          <cell r="K592">
            <v>312</v>
          </cell>
          <cell r="L592">
            <v>6201</v>
          </cell>
          <cell r="M592">
            <v>0</v>
          </cell>
          <cell r="N592">
            <v>0</v>
          </cell>
          <cell r="O592">
            <v>0</v>
          </cell>
          <cell r="P592">
            <v>0</v>
          </cell>
          <cell r="Q592" t="str">
            <v>0675</v>
          </cell>
          <cell r="R592" t="str">
            <v>52450</v>
          </cell>
          <cell r="S592" t="str">
            <v>200212</v>
          </cell>
          <cell r="T592" t="str">
            <v>SA01</v>
          </cell>
          <cell r="U592">
            <v>51.45</v>
          </cell>
          <cell r="W592">
            <v>0</v>
          </cell>
          <cell r="Y592">
            <v>0</v>
          </cell>
          <cell r="Z592">
            <v>0</v>
          </cell>
          <cell r="AA592" t="str">
            <v>BCH</v>
          </cell>
          <cell r="AB592" t="str">
            <v>450002361</v>
          </cell>
          <cell r="AC592" t="str">
            <v>PO#</v>
          </cell>
          <cell r="AE592" t="str">
            <v>S/R</v>
          </cell>
          <cell r="AI592" t="str">
            <v>PYN</v>
          </cell>
          <cell r="AJ592" t="str">
            <v>FEDERAL EXPRESS CORP</v>
          </cell>
          <cell r="AK592" t="str">
            <v>VND</v>
          </cell>
          <cell r="AL592" t="str">
            <v>710427007</v>
          </cell>
          <cell r="AM592" t="str">
            <v>FAC</v>
          </cell>
          <cell r="AN592" t="str">
            <v>000</v>
          </cell>
          <cell r="AQ592" t="str">
            <v>NVD</v>
          </cell>
          <cell r="AR592" t="str">
            <v>2002-11-</v>
          </cell>
          <cell r="AU592" t="str">
            <v>4-471-17820         FEDERAL EXPRESS CORP1900003491</v>
          </cell>
          <cell r="AV592" t="str">
            <v>WF-BATCH</v>
          </cell>
          <cell r="AW592" t="str">
            <v>000</v>
          </cell>
          <cell r="AX592" t="str">
            <v>00</v>
          </cell>
          <cell r="AY592" t="str">
            <v>0</v>
          </cell>
          <cell r="AZ592" t="str">
            <v>FPL Fibernet</v>
          </cell>
        </row>
        <row r="593">
          <cell r="A593" t="str">
            <v>107100</v>
          </cell>
          <cell r="B593" t="str">
            <v>0312</v>
          </cell>
          <cell r="C593" t="str">
            <v>06201</v>
          </cell>
          <cell r="D593" t="str">
            <v>0ELECT</v>
          </cell>
          <cell r="E593" t="str">
            <v>312000</v>
          </cell>
          <cell r="F593" t="str">
            <v>0675</v>
          </cell>
          <cell r="G593" t="str">
            <v>52450</v>
          </cell>
          <cell r="H593" t="str">
            <v>A</v>
          </cell>
          <cell r="I593" t="str">
            <v>00000041</v>
          </cell>
          <cell r="J593">
            <v>66</v>
          </cell>
          <cell r="K593">
            <v>312</v>
          </cell>
          <cell r="L593">
            <v>6201</v>
          </cell>
          <cell r="M593">
            <v>0</v>
          </cell>
          <cell r="N593">
            <v>0</v>
          </cell>
          <cell r="O593">
            <v>0</v>
          </cell>
          <cell r="P593">
            <v>0</v>
          </cell>
          <cell r="Q593" t="str">
            <v>0675</v>
          </cell>
          <cell r="R593" t="str">
            <v>52450</v>
          </cell>
          <cell r="S593" t="str">
            <v>200212</v>
          </cell>
          <cell r="T593" t="str">
            <v>SA01</v>
          </cell>
          <cell r="U593">
            <v>113.04</v>
          </cell>
          <cell r="W593">
            <v>0</v>
          </cell>
          <cell r="Y593">
            <v>0</v>
          </cell>
          <cell r="Z593">
            <v>0</v>
          </cell>
          <cell r="AA593" t="str">
            <v>BCH</v>
          </cell>
          <cell r="AB593" t="str">
            <v>450002361</v>
          </cell>
          <cell r="AC593" t="str">
            <v>PO#</v>
          </cell>
          <cell r="AE593" t="str">
            <v>S/R</v>
          </cell>
          <cell r="AI593" t="str">
            <v>PYN</v>
          </cell>
          <cell r="AJ593" t="str">
            <v>FEDERAL EXPRESS CORP</v>
          </cell>
          <cell r="AK593" t="str">
            <v>VND</v>
          </cell>
          <cell r="AL593" t="str">
            <v>710427007</v>
          </cell>
          <cell r="AM593" t="str">
            <v>FAC</v>
          </cell>
          <cell r="AN593" t="str">
            <v>000</v>
          </cell>
          <cell r="AQ593" t="str">
            <v>NVD</v>
          </cell>
          <cell r="AR593" t="str">
            <v>2002-11-</v>
          </cell>
          <cell r="AU593" t="str">
            <v>4-470-79055         FEDERAL EXPRESS CORP1900003490</v>
          </cell>
          <cell r="AV593" t="str">
            <v>WF-BATCH</v>
          </cell>
          <cell r="AW593" t="str">
            <v>000</v>
          </cell>
          <cell r="AX593" t="str">
            <v>00</v>
          </cell>
          <cell r="AY593" t="str">
            <v>0</v>
          </cell>
          <cell r="AZ593" t="str">
            <v>FPL Fibernet</v>
          </cell>
        </row>
        <row r="594">
          <cell r="A594" t="str">
            <v>107100</v>
          </cell>
          <cell r="B594" t="str">
            <v>0312</v>
          </cell>
          <cell r="C594" t="str">
            <v>06201</v>
          </cell>
          <cell r="D594" t="str">
            <v>0ELECT</v>
          </cell>
          <cell r="E594" t="str">
            <v>312000</v>
          </cell>
          <cell r="F594" t="str">
            <v>0676</v>
          </cell>
          <cell r="G594" t="str">
            <v>11450</v>
          </cell>
          <cell r="H594" t="str">
            <v>A</v>
          </cell>
          <cell r="I594" t="str">
            <v>00000041</v>
          </cell>
          <cell r="J594">
            <v>66</v>
          </cell>
          <cell r="K594">
            <v>312</v>
          </cell>
          <cell r="L594">
            <v>6201</v>
          </cell>
          <cell r="M594">
            <v>0</v>
          </cell>
          <cell r="N594">
            <v>0</v>
          </cell>
          <cell r="O594">
            <v>0</v>
          </cell>
          <cell r="P594">
            <v>0</v>
          </cell>
          <cell r="Q594" t="str">
            <v>0676</v>
          </cell>
          <cell r="R594" t="str">
            <v>11450</v>
          </cell>
          <cell r="S594" t="str">
            <v>200212</v>
          </cell>
          <cell r="T594" t="str">
            <v>SA01</v>
          </cell>
          <cell r="U594">
            <v>188.98</v>
          </cell>
          <cell r="V594" t="str">
            <v>LDB</v>
          </cell>
          <cell r="W594">
            <v>0</v>
          </cell>
          <cell r="Y594">
            <v>0</v>
          </cell>
          <cell r="Z594">
            <v>1</v>
          </cell>
          <cell r="AA594" t="str">
            <v>MS#</v>
          </cell>
          <cell r="AB594" t="str">
            <v xml:space="preserve">   998003509</v>
          </cell>
          <cell r="AC594" t="str">
            <v>BCH</v>
          </cell>
          <cell r="AD594" t="str">
            <v>014934</v>
          </cell>
          <cell r="AE594" t="str">
            <v>TML</v>
          </cell>
          <cell r="AF594" t="str">
            <v>12011</v>
          </cell>
          <cell r="AG594" t="str">
            <v>SRL</v>
          </cell>
          <cell r="AH594" t="str">
            <v>0366</v>
          </cell>
          <cell r="AI594" t="str">
            <v>DLV</v>
          </cell>
          <cell r="AJ594" t="str">
            <v>000</v>
          </cell>
          <cell r="AK594" t="str">
            <v>REL</v>
          </cell>
          <cell r="AL594" t="str">
            <v>000</v>
          </cell>
          <cell r="AM594" t="str">
            <v>LN#</v>
          </cell>
          <cell r="AO594" t="str">
            <v>UOI</v>
          </cell>
          <cell r="AP594" t="str">
            <v>EA</v>
          </cell>
          <cell r="AU594" t="str">
            <v>0</v>
          </cell>
          <cell r="AW594" t="str">
            <v>000</v>
          </cell>
          <cell r="AX594" t="str">
            <v>00</v>
          </cell>
          <cell r="AY594" t="str">
            <v>0</v>
          </cell>
          <cell r="AZ594" t="str">
            <v>FPL Fibernet</v>
          </cell>
        </row>
        <row r="595">
          <cell r="A595" t="str">
            <v>107100</v>
          </cell>
          <cell r="B595" t="str">
            <v>0312</v>
          </cell>
          <cell r="C595" t="str">
            <v>06201</v>
          </cell>
          <cell r="D595" t="str">
            <v>0ELECT</v>
          </cell>
          <cell r="E595" t="str">
            <v>312000</v>
          </cell>
          <cell r="F595" t="str">
            <v>0676</v>
          </cell>
          <cell r="G595" t="str">
            <v>11450</v>
          </cell>
          <cell r="H595" t="str">
            <v>A</v>
          </cell>
          <cell r="I595" t="str">
            <v>00000041</v>
          </cell>
          <cell r="J595">
            <v>66</v>
          </cell>
          <cell r="K595">
            <v>312</v>
          </cell>
          <cell r="L595">
            <v>6201</v>
          </cell>
          <cell r="M595">
            <v>0</v>
          </cell>
          <cell r="N595">
            <v>0</v>
          </cell>
          <cell r="O595">
            <v>0</v>
          </cell>
          <cell r="P595">
            <v>0</v>
          </cell>
          <cell r="Q595" t="str">
            <v>0676</v>
          </cell>
          <cell r="R595" t="str">
            <v>11450</v>
          </cell>
          <cell r="S595" t="str">
            <v>200212</v>
          </cell>
          <cell r="T595" t="str">
            <v>SA01</v>
          </cell>
          <cell r="U595">
            <v>263.7</v>
          </cell>
          <cell r="V595" t="str">
            <v>LDB</v>
          </cell>
          <cell r="W595">
            <v>0</v>
          </cell>
          <cell r="Y595">
            <v>0</v>
          </cell>
          <cell r="Z595">
            <v>3</v>
          </cell>
          <cell r="AA595" t="str">
            <v>MS#</v>
          </cell>
          <cell r="AB595" t="str">
            <v xml:space="preserve">   998014073</v>
          </cell>
          <cell r="AC595" t="str">
            <v>BCH</v>
          </cell>
          <cell r="AD595" t="str">
            <v>015508</v>
          </cell>
          <cell r="AE595" t="str">
            <v>TML</v>
          </cell>
          <cell r="AF595" t="str">
            <v>12019</v>
          </cell>
          <cell r="AG595" t="str">
            <v>SRL</v>
          </cell>
          <cell r="AH595" t="str">
            <v>0366</v>
          </cell>
          <cell r="AI595" t="str">
            <v>DLV</v>
          </cell>
          <cell r="AJ595" t="str">
            <v>000</v>
          </cell>
          <cell r="AK595" t="str">
            <v>REL</v>
          </cell>
          <cell r="AL595" t="str">
            <v>000</v>
          </cell>
          <cell r="AM595" t="str">
            <v>LN#</v>
          </cell>
          <cell r="AO595" t="str">
            <v>UOI</v>
          </cell>
          <cell r="AP595" t="str">
            <v>EA</v>
          </cell>
          <cell r="AU595" t="str">
            <v>0</v>
          </cell>
          <cell r="AW595" t="str">
            <v>000</v>
          </cell>
          <cell r="AX595" t="str">
            <v>00</v>
          </cell>
          <cell r="AY595" t="str">
            <v>0</v>
          </cell>
          <cell r="AZ595" t="str">
            <v>FPL Fibernet</v>
          </cell>
        </row>
        <row r="596">
          <cell r="A596" t="str">
            <v>107100</v>
          </cell>
          <cell r="B596" t="str">
            <v>0312</v>
          </cell>
          <cell r="C596" t="str">
            <v>06201</v>
          </cell>
          <cell r="D596" t="str">
            <v>0ELECT</v>
          </cell>
          <cell r="E596" t="str">
            <v>312000</v>
          </cell>
          <cell r="F596" t="str">
            <v>0676</v>
          </cell>
          <cell r="G596" t="str">
            <v>11450</v>
          </cell>
          <cell r="H596" t="str">
            <v>A</v>
          </cell>
          <cell r="I596" t="str">
            <v>00000041</v>
          </cell>
          <cell r="J596">
            <v>66</v>
          </cell>
          <cell r="K596">
            <v>312</v>
          </cell>
          <cell r="L596">
            <v>6201</v>
          </cell>
          <cell r="M596">
            <v>0</v>
          </cell>
          <cell r="N596">
            <v>0</v>
          </cell>
          <cell r="O596">
            <v>0</v>
          </cell>
          <cell r="P596">
            <v>0</v>
          </cell>
          <cell r="Q596" t="str">
            <v>0676</v>
          </cell>
          <cell r="R596" t="str">
            <v>11450</v>
          </cell>
          <cell r="S596" t="str">
            <v>200212</v>
          </cell>
          <cell r="T596" t="str">
            <v>SA01</v>
          </cell>
          <cell r="U596">
            <v>263.7</v>
          </cell>
          <cell r="V596" t="str">
            <v>LDB</v>
          </cell>
          <cell r="W596">
            <v>0</v>
          </cell>
          <cell r="Y596">
            <v>0</v>
          </cell>
          <cell r="Z596">
            <v>3</v>
          </cell>
          <cell r="AA596" t="str">
            <v>MS#</v>
          </cell>
          <cell r="AB596" t="str">
            <v xml:space="preserve">   998014073</v>
          </cell>
          <cell r="AC596" t="str">
            <v>BCH</v>
          </cell>
          <cell r="AD596" t="str">
            <v>015893</v>
          </cell>
          <cell r="AE596" t="str">
            <v>TML</v>
          </cell>
          <cell r="AF596" t="str">
            <v>12005</v>
          </cell>
          <cell r="AG596" t="str">
            <v>SRL</v>
          </cell>
          <cell r="AH596" t="str">
            <v>0366</v>
          </cell>
          <cell r="AI596" t="str">
            <v>DLV</v>
          </cell>
          <cell r="AJ596" t="str">
            <v>000</v>
          </cell>
          <cell r="AK596" t="str">
            <v>REL</v>
          </cell>
          <cell r="AL596" t="str">
            <v>000</v>
          </cell>
          <cell r="AM596" t="str">
            <v>LN#</v>
          </cell>
          <cell r="AO596" t="str">
            <v>UOI</v>
          </cell>
          <cell r="AP596" t="str">
            <v>EA</v>
          </cell>
          <cell r="AU596" t="str">
            <v>0</v>
          </cell>
          <cell r="AW596" t="str">
            <v>000</v>
          </cell>
          <cell r="AX596" t="str">
            <v>00</v>
          </cell>
          <cell r="AY596" t="str">
            <v>0</v>
          </cell>
          <cell r="AZ596" t="str">
            <v>FPL Fibernet</v>
          </cell>
        </row>
        <row r="597">
          <cell r="A597" t="str">
            <v>107100</v>
          </cell>
          <cell r="B597" t="str">
            <v>0312</v>
          </cell>
          <cell r="C597" t="str">
            <v>06201</v>
          </cell>
          <cell r="D597" t="str">
            <v>0ELECT</v>
          </cell>
          <cell r="E597" t="str">
            <v>312000</v>
          </cell>
          <cell r="F597" t="str">
            <v>0676</v>
          </cell>
          <cell r="G597" t="str">
            <v>11450</v>
          </cell>
          <cell r="H597" t="str">
            <v>A</v>
          </cell>
          <cell r="I597" t="str">
            <v>00000041</v>
          </cell>
          <cell r="J597">
            <v>66</v>
          </cell>
          <cell r="K597">
            <v>312</v>
          </cell>
          <cell r="L597">
            <v>6201</v>
          </cell>
          <cell r="M597">
            <v>0</v>
          </cell>
          <cell r="N597">
            <v>0</v>
          </cell>
          <cell r="O597">
            <v>0</v>
          </cell>
          <cell r="P597">
            <v>0</v>
          </cell>
          <cell r="Q597" t="str">
            <v>0676</v>
          </cell>
          <cell r="R597" t="str">
            <v>11450</v>
          </cell>
          <cell r="S597" t="str">
            <v>200212</v>
          </cell>
          <cell r="T597" t="str">
            <v>SA01</v>
          </cell>
          <cell r="U597">
            <v>263.7</v>
          </cell>
          <cell r="V597" t="str">
            <v>LDB</v>
          </cell>
          <cell r="W597">
            <v>0</v>
          </cell>
          <cell r="Y597">
            <v>0</v>
          </cell>
          <cell r="Z597">
            <v>3</v>
          </cell>
          <cell r="AA597" t="str">
            <v>MS#</v>
          </cell>
          <cell r="AB597" t="str">
            <v xml:space="preserve">   998014073</v>
          </cell>
          <cell r="AC597" t="str">
            <v>BCH</v>
          </cell>
          <cell r="AD597" t="str">
            <v>021112</v>
          </cell>
          <cell r="AE597" t="str">
            <v>TML</v>
          </cell>
          <cell r="AF597" t="str">
            <v>12004</v>
          </cell>
          <cell r="AG597" t="str">
            <v>SRL</v>
          </cell>
          <cell r="AH597" t="str">
            <v>0366</v>
          </cell>
          <cell r="AI597" t="str">
            <v>DLV</v>
          </cell>
          <cell r="AJ597" t="str">
            <v>000</v>
          </cell>
          <cell r="AK597" t="str">
            <v>REL</v>
          </cell>
          <cell r="AL597" t="str">
            <v>000</v>
          </cell>
          <cell r="AM597" t="str">
            <v>LN#</v>
          </cell>
          <cell r="AO597" t="str">
            <v>UOI</v>
          </cell>
          <cell r="AP597" t="str">
            <v>EA</v>
          </cell>
          <cell r="AU597" t="str">
            <v>0</v>
          </cell>
          <cell r="AW597" t="str">
            <v>000</v>
          </cell>
          <cell r="AX597" t="str">
            <v>00</v>
          </cell>
          <cell r="AY597" t="str">
            <v>0</v>
          </cell>
          <cell r="AZ597" t="str">
            <v>FPL Fibernet</v>
          </cell>
        </row>
        <row r="598">
          <cell r="A598" t="str">
            <v>107100</v>
          </cell>
          <cell r="B598" t="str">
            <v>0312</v>
          </cell>
          <cell r="C598" t="str">
            <v>06201</v>
          </cell>
          <cell r="D598" t="str">
            <v>0ELECT</v>
          </cell>
          <cell r="E598" t="str">
            <v>312000</v>
          </cell>
          <cell r="F598" t="str">
            <v>0676</v>
          </cell>
          <cell r="G598" t="str">
            <v>11450</v>
          </cell>
          <cell r="H598" t="str">
            <v>A</v>
          </cell>
          <cell r="I598" t="str">
            <v>00000041</v>
          </cell>
          <cell r="J598">
            <v>66</v>
          </cell>
          <cell r="K598">
            <v>312</v>
          </cell>
          <cell r="L598">
            <v>6201</v>
          </cell>
          <cell r="M598">
            <v>0</v>
          </cell>
          <cell r="N598">
            <v>0</v>
          </cell>
          <cell r="O598">
            <v>0</v>
          </cell>
          <cell r="P598">
            <v>0</v>
          </cell>
          <cell r="Q598" t="str">
            <v>0676</v>
          </cell>
          <cell r="R598" t="str">
            <v>11450</v>
          </cell>
          <cell r="S598" t="str">
            <v>200212</v>
          </cell>
          <cell r="T598" t="str">
            <v>SA01</v>
          </cell>
          <cell r="U598">
            <v>263.7</v>
          </cell>
          <cell r="V598" t="str">
            <v>LDB</v>
          </cell>
          <cell r="W598">
            <v>0</v>
          </cell>
          <cell r="Y598">
            <v>0</v>
          </cell>
          <cell r="Z598">
            <v>3</v>
          </cell>
          <cell r="AA598" t="str">
            <v>MS#</v>
          </cell>
          <cell r="AB598" t="str">
            <v xml:space="preserve">   998014073</v>
          </cell>
          <cell r="AC598" t="str">
            <v>BCH</v>
          </cell>
          <cell r="AD598" t="str">
            <v>021116</v>
          </cell>
          <cell r="AE598" t="str">
            <v>TML</v>
          </cell>
          <cell r="AF598" t="str">
            <v>12004</v>
          </cell>
          <cell r="AG598" t="str">
            <v>SRL</v>
          </cell>
          <cell r="AH598" t="str">
            <v>0366</v>
          </cell>
          <cell r="AI598" t="str">
            <v>DLV</v>
          </cell>
          <cell r="AJ598" t="str">
            <v>000</v>
          </cell>
          <cell r="AK598" t="str">
            <v>REL</v>
          </cell>
          <cell r="AL598" t="str">
            <v>000</v>
          </cell>
          <cell r="AM598" t="str">
            <v>LN#</v>
          </cell>
          <cell r="AO598" t="str">
            <v>UOI</v>
          </cell>
          <cell r="AP598" t="str">
            <v>EA</v>
          </cell>
          <cell r="AU598" t="str">
            <v>0</v>
          </cell>
          <cell r="AW598" t="str">
            <v>000</v>
          </cell>
          <cell r="AX598" t="str">
            <v>00</v>
          </cell>
          <cell r="AY598" t="str">
            <v>0</v>
          </cell>
          <cell r="AZ598" t="str">
            <v>FPL Fibernet</v>
          </cell>
        </row>
        <row r="599">
          <cell r="A599" t="str">
            <v>107100</v>
          </cell>
          <cell r="B599" t="str">
            <v>0312</v>
          </cell>
          <cell r="C599" t="str">
            <v>06201</v>
          </cell>
          <cell r="D599" t="str">
            <v>0ELECT</v>
          </cell>
          <cell r="E599" t="str">
            <v>312000</v>
          </cell>
          <cell r="F599" t="str">
            <v>0676</v>
          </cell>
          <cell r="G599" t="str">
            <v>11450</v>
          </cell>
          <cell r="H599" t="str">
            <v>A</v>
          </cell>
          <cell r="I599" t="str">
            <v>00000041</v>
          </cell>
          <cell r="J599">
            <v>66</v>
          </cell>
          <cell r="K599">
            <v>312</v>
          </cell>
          <cell r="L599">
            <v>6201</v>
          </cell>
          <cell r="M599">
            <v>0</v>
          </cell>
          <cell r="N599">
            <v>0</v>
          </cell>
          <cell r="O599">
            <v>0</v>
          </cell>
          <cell r="P599">
            <v>0</v>
          </cell>
          <cell r="Q599" t="str">
            <v>0676</v>
          </cell>
          <cell r="R599" t="str">
            <v>11450</v>
          </cell>
          <cell r="S599" t="str">
            <v>200212</v>
          </cell>
          <cell r="T599" t="str">
            <v>SA01</v>
          </cell>
          <cell r="U599">
            <v>263.7</v>
          </cell>
          <cell r="V599" t="str">
            <v>LDB</v>
          </cell>
          <cell r="W599">
            <v>0</v>
          </cell>
          <cell r="Y599">
            <v>0</v>
          </cell>
          <cell r="Z599">
            <v>3</v>
          </cell>
          <cell r="AA599" t="str">
            <v>MS#</v>
          </cell>
          <cell r="AB599" t="str">
            <v xml:space="preserve">   998014073</v>
          </cell>
          <cell r="AC599" t="str">
            <v>BCH</v>
          </cell>
          <cell r="AD599" t="str">
            <v>021126</v>
          </cell>
          <cell r="AE599" t="str">
            <v>TML</v>
          </cell>
          <cell r="AF599" t="str">
            <v>12004</v>
          </cell>
          <cell r="AG599" t="str">
            <v>SRL</v>
          </cell>
          <cell r="AH599" t="str">
            <v>0366</v>
          </cell>
          <cell r="AI599" t="str">
            <v>DLV</v>
          </cell>
          <cell r="AJ599" t="str">
            <v>000</v>
          </cell>
          <cell r="AK599" t="str">
            <v>REL</v>
          </cell>
          <cell r="AL599" t="str">
            <v>000</v>
          </cell>
          <cell r="AM599" t="str">
            <v>LN#</v>
          </cell>
          <cell r="AO599" t="str">
            <v>UOI</v>
          </cell>
          <cell r="AP599" t="str">
            <v>EA</v>
          </cell>
          <cell r="AU599" t="str">
            <v>0</v>
          </cell>
          <cell r="AW599" t="str">
            <v>000</v>
          </cell>
          <cell r="AX599" t="str">
            <v>00</v>
          </cell>
          <cell r="AY599" t="str">
            <v>0</v>
          </cell>
          <cell r="AZ599" t="str">
            <v>FPL Fibernet</v>
          </cell>
        </row>
        <row r="600">
          <cell r="A600" t="str">
            <v>107100</v>
          </cell>
          <cell r="B600" t="str">
            <v>0312</v>
          </cell>
          <cell r="C600" t="str">
            <v>06201</v>
          </cell>
          <cell r="D600" t="str">
            <v>0ELECT</v>
          </cell>
          <cell r="E600" t="str">
            <v>312000</v>
          </cell>
          <cell r="F600" t="str">
            <v>0676</v>
          </cell>
          <cell r="G600" t="str">
            <v>11450</v>
          </cell>
          <cell r="H600" t="str">
            <v>A</v>
          </cell>
          <cell r="I600" t="str">
            <v>00000041</v>
          </cell>
          <cell r="J600">
            <v>66</v>
          </cell>
          <cell r="K600">
            <v>312</v>
          </cell>
          <cell r="L600">
            <v>6201</v>
          </cell>
          <cell r="M600">
            <v>0</v>
          </cell>
          <cell r="N600">
            <v>0</v>
          </cell>
          <cell r="O600">
            <v>0</v>
          </cell>
          <cell r="P600">
            <v>0</v>
          </cell>
          <cell r="Q600" t="str">
            <v>0676</v>
          </cell>
          <cell r="R600" t="str">
            <v>11450</v>
          </cell>
          <cell r="S600" t="str">
            <v>200212</v>
          </cell>
          <cell r="T600" t="str">
            <v>SA01</v>
          </cell>
          <cell r="U600">
            <v>263.7</v>
          </cell>
          <cell r="V600" t="str">
            <v>LDB</v>
          </cell>
          <cell r="W600">
            <v>0</v>
          </cell>
          <cell r="Y600">
            <v>0</v>
          </cell>
          <cell r="Z600">
            <v>3</v>
          </cell>
          <cell r="AA600" t="str">
            <v>MS#</v>
          </cell>
          <cell r="AB600" t="str">
            <v xml:space="preserve">   998014073</v>
          </cell>
          <cell r="AC600" t="str">
            <v>BCH</v>
          </cell>
          <cell r="AD600" t="str">
            <v>021128</v>
          </cell>
          <cell r="AE600" t="str">
            <v>TML</v>
          </cell>
          <cell r="AF600" t="str">
            <v>12004</v>
          </cell>
          <cell r="AG600" t="str">
            <v>SRL</v>
          </cell>
          <cell r="AH600" t="str">
            <v>0366</v>
          </cell>
          <cell r="AI600" t="str">
            <v>DLV</v>
          </cell>
          <cell r="AJ600" t="str">
            <v>000</v>
          </cell>
          <cell r="AK600" t="str">
            <v>REL</v>
          </cell>
          <cell r="AL600" t="str">
            <v>000</v>
          </cell>
          <cell r="AM600" t="str">
            <v>LN#</v>
          </cell>
          <cell r="AO600" t="str">
            <v>UOI</v>
          </cell>
          <cell r="AP600" t="str">
            <v>EA</v>
          </cell>
          <cell r="AU600" t="str">
            <v>0</v>
          </cell>
          <cell r="AW600" t="str">
            <v>000</v>
          </cell>
          <cell r="AX600" t="str">
            <v>00</v>
          </cell>
          <cell r="AY600" t="str">
            <v>0</v>
          </cell>
          <cell r="AZ600" t="str">
            <v>FPL Fibernet</v>
          </cell>
        </row>
        <row r="601">
          <cell r="A601" t="str">
            <v>107100</v>
          </cell>
          <cell r="B601" t="str">
            <v>0312</v>
          </cell>
          <cell r="C601" t="str">
            <v>06201</v>
          </cell>
          <cell r="D601" t="str">
            <v>0ELECT</v>
          </cell>
          <cell r="E601" t="str">
            <v>312000</v>
          </cell>
          <cell r="F601" t="str">
            <v>0676</v>
          </cell>
          <cell r="G601" t="str">
            <v>11450</v>
          </cell>
          <cell r="H601" t="str">
            <v>A</v>
          </cell>
          <cell r="I601" t="str">
            <v>00000041</v>
          </cell>
          <cell r="J601">
            <v>66</v>
          </cell>
          <cell r="K601">
            <v>312</v>
          </cell>
          <cell r="L601">
            <v>6201</v>
          </cell>
          <cell r="M601">
            <v>0</v>
          </cell>
          <cell r="N601">
            <v>0</v>
          </cell>
          <cell r="O601">
            <v>0</v>
          </cell>
          <cell r="P601">
            <v>0</v>
          </cell>
          <cell r="Q601" t="str">
            <v>0676</v>
          </cell>
          <cell r="R601" t="str">
            <v>11450</v>
          </cell>
          <cell r="S601" t="str">
            <v>200212</v>
          </cell>
          <cell r="T601" t="str">
            <v>SA01</v>
          </cell>
          <cell r="U601">
            <v>377.96</v>
          </cell>
          <cell r="V601" t="str">
            <v>LDB</v>
          </cell>
          <cell r="W601">
            <v>0</v>
          </cell>
          <cell r="Y601">
            <v>0</v>
          </cell>
          <cell r="Z601">
            <v>2</v>
          </cell>
          <cell r="AA601" t="str">
            <v>MS#</v>
          </cell>
          <cell r="AB601" t="str">
            <v xml:space="preserve">   998003509</v>
          </cell>
          <cell r="AC601" t="str">
            <v>BCH</v>
          </cell>
          <cell r="AD601" t="str">
            <v>015510</v>
          </cell>
          <cell r="AE601" t="str">
            <v>TML</v>
          </cell>
          <cell r="AF601" t="str">
            <v>12019</v>
          </cell>
          <cell r="AG601" t="str">
            <v>SRL</v>
          </cell>
          <cell r="AH601" t="str">
            <v>0366</v>
          </cell>
          <cell r="AI601" t="str">
            <v>DLV</v>
          </cell>
          <cell r="AJ601" t="str">
            <v>000</v>
          </cell>
          <cell r="AK601" t="str">
            <v>REL</v>
          </cell>
          <cell r="AL601" t="str">
            <v>000</v>
          </cell>
          <cell r="AM601" t="str">
            <v>LN#</v>
          </cell>
          <cell r="AO601" t="str">
            <v>UOI</v>
          </cell>
          <cell r="AP601" t="str">
            <v>EA</v>
          </cell>
          <cell r="AU601" t="str">
            <v>0</v>
          </cell>
          <cell r="AW601" t="str">
            <v>000</v>
          </cell>
          <cell r="AX601" t="str">
            <v>00</v>
          </cell>
          <cell r="AY601" t="str">
            <v>0</v>
          </cell>
          <cell r="AZ601" t="str">
            <v>FPL Fibernet</v>
          </cell>
        </row>
        <row r="602">
          <cell r="A602" t="str">
            <v>107100</v>
          </cell>
          <cell r="B602" t="str">
            <v>0312</v>
          </cell>
          <cell r="C602" t="str">
            <v>06201</v>
          </cell>
          <cell r="D602" t="str">
            <v>0ELECT</v>
          </cell>
          <cell r="E602" t="str">
            <v>312000</v>
          </cell>
          <cell r="F602" t="str">
            <v>0676</v>
          </cell>
          <cell r="G602" t="str">
            <v>11450</v>
          </cell>
          <cell r="H602" t="str">
            <v>A</v>
          </cell>
          <cell r="I602" t="str">
            <v>00000041</v>
          </cell>
          <cell r="J602">
            <v>66</v>
          </cell>
          <cell r="K602">
            <v>312</v>
          </cell>
          <cell r="L602">
            <v>6201</v>
          </cell>
          <cell r="M602">
            <v>0</v>
          </cell>
          <cell r="N602">
            <v>0</v>
          </cell>
          <cell r="O602">
            <v>0</v>
          </cell>
          <cell r="P602">
            <v>0</v>
          </cell>
          <cell r="Q602" t="str">
            <v>0676</v>
          </cell>
          <cell r="R602" t="str">
            <v>11450</v>
          </cell>
          <cell r="S602" t="str">
            <v>200212</v>
          </cell>
          <cell r="T602" t="str">
            <v>SA01</v>
          </cell>
          <cell r="U602">
            <v>399.82</v>
          </cell>
          <cell r="V602" t="str">
            <v>LDB</v>
          </cell>
          <cell r="W602">
            <v>0</v>
          </cell>
          <cell r="Y602">
            <v>0</v>
          </cell>
          <cell r="Z602">
            <v>1</v>
          </cell>
          <cell r="AA602" t="str">
            <v>MS#</v>
          </cell>
          <cell r="AB602" t="str">
            <v xml:space="preserve">   998003502</v>
          </cell>
          <cell r="AC602" t="str">
            <v>BCH</v>
          </cell>
          <cell r="AD602" t="str">
            <v>021124</v>
          </cell>
          <cell r="AE602" t="str">
            <v>TML</v>
          </cell>
          <cell r="AF602" t="str">
            <v>12004</v>
          </cell>
          <cell r="AG602" t="str">
            <v>SRL</v>
          </cell>
          <cell r="AH602" t="str">
            <v>0366</v>
          </cell>
          <cell r="AI602" t="str">
            <v>DLV</v>
          </cell>
          <cell r="AJ602" t="str">
            <v>000</v>
          </cell>
          <cell r="AK602" t="str">
            <v>REL</v>
          </cell>
          <cell r="AL602" t="str">
            <v>000</v>
          </cell>
          <cell r="AM602" t="str">
            <v>LN#</v>
          </cell>
          <cell r="AO602" t="str">
            <v>UOI</v>
          </cell>
          <cell r="AP602" t="str">
            <v>EA</v>
          </cell>
          <cell r="AU602" t="str">
            <v>0</v>
          </cell>
          <cell r="AW602" t="str">
            <v>000</v>
          </cell>
          <cell r="AX602" t="str">
            <v>00</v>
          </cell>
          <cell r="AY602" t="str">
            <v>0</v>
          </cell>
          <cell r="AZ602" t="str">
            <v>FPL Fibernet</v>
          </cell>
        </row>
        <row r="603">
          <cell r="A603" t="str">
            <v>107100</v>
          </cell>
          <cell r="B603" t="str">
            <v>0312</v>
          </cell>
          <cell r="C603" t="str">
            <v>06201</v>
          </cell>
          <cell r="D603" t="str">
            <v>0ELECT</v>
          </cell>
          <cell r="E603" t="str">
            <v>312000</v>
          </cell>
          <cell r="F603" t="str">
            <v>0676</v>
          </cell>
          <cell r="G603" t="str">
            <v>11450</v>
          </cell>
          <cell r="H603" t="str">
            <v>A</v>
          </cell>
          <cell r="I603" t="str">
            <v>00000041</v>
          </cell>
          <cell r="J603">
            <v>66</v>
          </cell>
          <cell r="K603">
            <v>312</v>
          </cell>
          <cell r="L603">
            <v>6201</v>
          </cell>
          <cell r="M603">
            <v>0</v>
          </cell>
          <cell r="N603">
            <v>0</v>
          </cell>
          <cell r="O603">
            <v>0</v>
          </cell>
          <cell r="P603">
            <v>0</v>
          </cell>
          <cell r="Q603" t="str">
            <v>0676</v>
          </cell>
          <cell r="R603" t="str">
            <v>11450</v>
          </cell>
          <cell r="S603" t="str">
            <v>200212</v>
          </cell>
          <cell r="T603" t="str">
            <v>SA01</v>
          </cell>
          <cell r="U603">
            <v>527.4</v>
          </cell>
          <cell r="V603" t="str">
            <v>LDB</v>
          </cell>
          <cell r="W603">
            <v>0</v>
          </cell>
          <cell r="Y603">
            <v>0</v>
          </cell>
          <cell r="Z603">
            <v>6</v>
          </cell>
          <cell r="AA603" t="str">
            <v>MS#</v>
          </cell>
          <cell r="AB603" t="str">
            <v xml:space="preserve">   998014073</v>
          </cell>
          <cell r="AC603" t="str">
            <v>BCH</v>
          </cell>
          <cell r="AD603" t="str">
            <v>021121</v>
          </cell>
          <cell r="AE603" t="str">
            <v>TML</v>
          </cell>
          <cell r="AF603" t="str">
            <v>12004</v>
          </cell>
          <cell r="AG603" t="str">
            <v>SRL</v>
          </cell>
          <cell r="AH603" t="str">
            <v>0366</v>
          </cell>
          <cell r="AI603" t="str">
            <v>DLV</v>
          </cell>
          <cell r="AJ603" t="str">
            <v>000</v>
          </cell>
          <cell r="AK603" t="str">
            <v>REL</v>
          </cell>
          <cell r="AL603" t="str">
            <v>000</v>
          </cell>
          <cell r="AM603" t="str">
            <v>LN#</v>
          </cell>
          <cell r="AO603" t="str">
            <v>UOI</v>
          </cell>
          <cell r="AP603" t="str">
            <v>EA</v>
          </cell>
          <cell r="AU603" t="str">
            <v>0</v>
          </cell>
          <cell r="AW603" t="str">
            <v>000</v>
          </cell>
          <cell r="AX603" t="str">
            <v>00</v>
          </cell>
          <cell r="AY603" t="str">
            <v>0</v>
          </cell>
          <cell r="AZ603" t="str">
            <v>FPL Fibernet</v>
          </cell>
        </row>
        <row r="604">
          <cell r="A604" t="str">
            <v>107100</v>
          </cell>
          <cell r="B604" t="str">
            <v>0312</v>
          </cell>
          <cell r="C604" t="str">
            <v>06201</v>
          </cell>
          <cell r="D604" t="str">
            <v>0ELECT</v>
          </cell>
          <cell r="E604" t="str">
            <v>312000</v>
          </cell>
          <cell r="F604" t="str">
            <v>0676</v>
          </cell>
          <cell r="G604" t="str">
            <v>11450</v>
          </cell>
          <cell r="H604" t="str">
            <v>A</v>
          </cell>
          <cell r="I604" t="str">
            <v>00000041</v>
          </cell>
          <cell r="J604">
            <v>66</v>
          </cell>
          <cell r="K604">
            <v>312</v>
          </cell>
          <cell r="L604">
            <v>6201</v>
          </cell>
          <cell r="M604">
            <v>0</v>
          </cell>
          <cell r="N604">
            <v>0</v>
          </cell>
          <cell r="O604">
            <v>0</v>
          </cell>
          <cell r="P604">
            <v>0</v>
          </cell>
          <cell r="Q604" t="str">
            <v>0676</v>
          </cell>
          <cell r="R604" t="str">
            <v>11450</v>
          </cell>
          <cell r="S604" t="str">
            <v>200212</v>
          </cell>
          <cell r="T604" t="str">
            <v>SA01</v>
          </cell>
          <cell r="U604">
            <v>1400.28</v>
          </cell>
          <cell r="V604" t="str">
            <v>LDB</v>
          </cell>
          <cell r="W604">
            <v>0</v>
          </cell>
          <cell r="Y604">
            <v>0</v>
          </cell>
          <cell r="Z604">
            <v>7</v>
          </cell>
          <cell r="AA604" t="str">
            <v>MS#</v>
          </cell>
          <cell r="AB604" t="str">
            <v xml:space="preserve">   998014037</v>
          </cell>
          <cell r="AC604" t="str">
            <v>BCH</v>
          </cell>
          <cell r="AD604" t="str">
            <v>021117</v>
          </cell>
          <cell r="AE604" t="str">
            <v>TML</v>
          </cell>
          <cell r="AF604" t="str">
            <v>12004</v>
          </cell>
          <cell r="AG604" t="str">
            <v>SRL</v>
          </cell>
          <cell r="AH604" t="str">
            <v>0366</v>
          </cell>
          <cell r="AI604" t="str">
            <v>DLV</v>
          </cell>
          <cell r="AJ604" t="str">
            <v>000</v>
          </cell>
          <cell r="AK604" t="str">
            <v>REL</v>
          </cell>
          <cell r="AL604" t="str">
            <v>000</v>
          </cell>
          <cell r="AM604" t="str">
            <v>LN#</v>
          </cell>
          <cell r="AO604" t="str">
            <v>UOI</v>
          </cell>
          <cell r="AP604" t="str">
            <v>EA</v>
          </cell>
          <cell r="AU604" t="str">
            <v>0</v>
          </cell>
          <cell r="AW604" t="str">
            <v>000</v>
          </cell>
          <cell r="AX604" t="str">
            <v>00</v>
          </cell>
          <cell r="AY604" t="str">
            <v>0</v>
          </cell>
          <cell r="AZ604" t="str">
            <v>FPL Fibernet</v>
          </cell>
        </row>
        <row r="605">
          <cell r="A605" t="str">
            <v>107100</v>
          </cell>
          <cell r="B605" t="str">
            <v>0312</v>
          </cell>
          <cell r="C605" t="str">
            <v>06201</v>
          </cell>
          <cell r="D605" t="str">
            <v>0ELECT</v>
          </cell>
          <cell r="E605" t="str">
            <v>312000</v>
          </cell>
          <cell r="F605" t="str">
            <v>0676</v>
          </cell>
          <cell r="G605" t="str">
            <v>11450</v>
          </cell>
          <cell r="H605" t="str">
            <v>A</v>
          </cell>
          <cell r="I605" t="str">
            <v>00000041</v>
          </cell>
          <cell r="J605">
            <v>66</v>
          </cell>
          <cell r="K605">
            <v>312</v>
          </cell>
          <cell r="L605">
            <v>6201</v>
          </cell>
          <cell r="M605">
            <v>0</v>
          </cell>
          <cell r="N605">
            <v>0</v>
          </cell>
          <cell r="O605">
            <v>0</v>
          </cell>
          <cell r="P605">
            <v>0</v>
          </cell>
          <cell r="Q605" t="str">
            <v>0676</v>
          </cell>
          <cell r="R605" t="str">
            <v>11450</v>
          </cell>
          <cell r="S605" t="str">
            <v>200212</v>
          </cell>
          <cell r="T605" t="str">
            <v>SA01</v>
          </cell>
          <cell r="U605">
            <v>1575.39</v>
          </cell>
          <cell r="V605" t="str">
            <v>LDB</v>
          </cell>
          <cell r="W605">
            <v>0</v>
          </cell>
          <cell r="Y605">
            <v>0</v>
          </cell>
          <cell r="Z605">
            <v>1</v>
          </cell>
          <cell r="AA605" t="str">
            <v>MS#</v>
          </cell>
          <cell r="AB605" t="str">
            <v xml:space="preserve">   998014070</v>
          </cell>
          <cell r="AC605" t="str">
            <v>BCH</v>
          </cell>
          <cell r="AD605" t="str">
            <v>015507</v>
          </cell>
          <cell r="AE605" t="str">
            <v>TML</v>
          </cell>
          <cell r="AF605" t="str">
            <v>12019</v>
          </cell>
          <cell r="AG605" t="str">
            <v>SRL</v>
          </cell>
          <cell r="AH605" t="str">
            <v>0366</v>
          </cell>
          <cell r="AI605" t="str">
            <v>DLV</v>
          </cell>
          <cell r="AJ605" t="str">
            <v>000</v>
          </cell>
          <cell r="AK605" t="str">
            <v>REL</v>
          </cell>
          <cell r="AL605" t="str">
            <v>000</v>
          </cell>
          <cell r="AM605" t="str">
            <v>LN#</v>
          </cell>
          <cell r="AO605" t="str">
            <v>UOI</v>
          </cell>
          <cell r="AP605" t="str">
            <v>EA</v>
          </cell>
          <cell r="AU605" t="str">
            <v>0</v>
          </cell>
          <cell r="AW605" t="str">
            <v>000</v>
          </cell>
          <cell r="AX605" t="str">
            <v>00</v>
          </cell>
          <cell r="AY605" t="str">
            <v>0</v>
          </cell>
          <cell r="AZ605" t="str">
            <v>FPL Fibernet</v>
          </cell>
        </row>
        <row r="606">
          <cell r="A606" t="str">
            <v>107100</v>
          </cell>
          <cell r="B606" t="str">
            <v>0312</v>
          </cell>
          <cell r="C606" t="str">
            <v>06201</v>
          </cell>
          <cell r="D606" t="str">
            <v>0ELECT</v>
          </cell>
          <cell r="E606" t="str">
            <v>312000</v>
          </cell>
          <cell r="F606" t="str">
            <v>0676</v>
          </cell>
          <cell r="G606" t="str">
            <v>11450</v>
          </cell>
          <cell r="H606" t="str">
            <v>A</v>
          </cell>
          <cell r="I606" t="str">
            <v>00000041</v>
          </cell>
          <cell r="J606">
            <v>66</v>
          </cell>
          <cell r="K606">
            <v>312</v>
          </cell>
          <cell r="L606">
            <v>6201</v>
          </cell>
          <cell r="M606">
            <v>0</v>
          </cell>
          <cell r="N606">
            <v>0</v>
          </cell>
          <cell r="O606">
            <v>0</v>
          </cell>
          <cell r="P606">
            <v>0</v>
          </cell>
          <cell r="Q606" t="str">
            <v>0676</v>
          </cell>
          <cell r="R606" t="str">
            <v>11450</v>
          </cell>
          <cell r="S606" t="str">
            <v>200212</v>
          </cell>
          <cell r="T606" t="str">
            <v>SA01</v>
          </cell>
          <cell r="U606">
            <v>1575.39</v>
          </cell>
          <cell r="V606" t="str">
            <v>LDB</v>
          </cell>
          <cell r="W606">
            <v>0</v>
          </cell>
          <cell r="Y606">
            <v>0</v>
          </cell>
          <cell r="Z606">
            <v>1</v>
          </cell>
          <cell r="AA606" t="str">
            <v>MS#</v>
          </cell>
          <cell r="AB606" t="str">
            <v xml:space="preserve">   998014070</v>
          </cell>
          <cell r="AC606" t="str">
            <v>BCH</v>
          </cell>
          <cell r="AD606" t="str">
            <v>015894</v>
          </cell>
          <cell r="AE606" t="str">
            <v>TML</v>
          </cell>
          <cell r="AF606" t="str">
            <v>12005</v>
          </cell>
          <cell r="AG606" t="str">
            <v>SRL</v>
          </cell>
          <cell r="AH606" t="str">
            <v>0366</v>
          </cell>
          <cell r="AI606" t="str">
            <v>DLV</v>
          </cell>
          <cell r="AJ606" t="str">
            <v>000</v>
          </cell>
          <cell r="AK606" t="str">
            <v>REL</v>
          </cell>
          <cell r="AL606" t="str">
            <v>000</v>
          </cell>
          <cell r="AM606" t="str">
            <v>LN#</v>
          </cell>
          <cell r="AO606" t="str">
            <v>UOI</v>
          </cell>
          <cell r="AP606" t="str">
            <v>EA</v>
          </cell>
          <cell r="AU606" t="str">
            <v>0</v>
          </cell>
          <cell r="AW606" t="str">
            <v>000</v>
          </cell>
          <cell r="AX606" t="str">
            <v>00</v>
          </cell>
          <cell r="AY606" t="str">
            <v>0</v>
          </cell>
          <cell r="AZ606" t="str">
            <v>FPL Fibernet</v>
          </cell>
        </row>
        <row r="607">
          <cell r="A607" t="str">
            <v>107100</v>
          </cell>
          <cell r="B607" t="str">
            <v>0312</v>
          </cell>
          <cell r="C607" t="str">
            <v>06201</v>
          </cell>
          <cell r="D607" t="str">
            <v>0ELECT</v>
          </cell>
          <cell r="E607" t="str">
            <v>312000</v>
          </cell>
          <cell r="F607" t="str">
            <v>0676</v>
          </cell>
          <cell r="G607" t="str">
            <v>11450</v>
          </cell>
          <cell r="H607" t="str">
            <v>A</v>
          </cell>
          <cell r="I607" t="str">
            <v>00000041</v>
          </cell>
          <cell r="J607">
            <v>66</v>
          </cell>
          <cell r="K607">
            <v>312</v>
          </cell>
          <cell r="L607">
            <v>6201</v>
          </cell>
          <cell r="M607">
            <v>0</v>
          </cell>
          <cell r="N607">
            <v>0</v>
          </cell>
          <cell r="O607">
            <v>0</v>
          </cell>
          <cell r="P607">
            <v>0</v>
          </cell>
          <cell r="Q607" t="str">
            <v>0676</v>
          </cell>
          <cell r="R607" t="str">
            <v>11450</v>
          </cell>
          <cell r="S607" t="str">
            <v>200212</v>
          </cell>
          <cell r="T607" t="str">
            <v>SA01</v>
          </cell>
          <cell r="U607">
            <v>1575.39</v>
          </cell>
          <cell r="V607" t="str">
            <v>LDB</v>
          </cell>
          <cell r="W607">
            <v>0</v>
          </cell>
          <cell r="Y607">
            <v>0</v>
          </cell>
          <cell r="Z607">
            <v>1</v>
          </cell>
          <cell r="AA607" t="str">
            <v>MS#</v>
          </cell>
          <cell r="AB607" t="str">
            <v xml:space="preserve">   998014070</v>
          </cell>
          <cell r="AC607" t="str">
            <v>BCH</v>
          </cell>
          <cell r="AD607" t="str">
            <v>021111</v>
          </cell>
          <cell r="AE607" t="str">
            <v>TML</v>
          </cell>
          <cell r="AF607" t="str">
            <v>12004</v>
          </cell>
          <cell r="AG607" t="str">
            <v>SRL</v>
          </cell>
          <cell r="AH607" t="str">
            <v>0366</v>
          </cell>
          <cell r="AI607" t="str">
            <v>DLV</v>
          </cell>
          <cell r="AJ607" t="str">
            <v>000</v>
          </cell>
          <cell r="AK607" t="str">
            <v>REL</v>
          </cell>
          <cell r="AL607" t="str">
            <v>000</v>
          </cell>
          <cell r="AM607" t="str">
            <v>LN#</v>
          </cell>
          <cell r="AO607" t="str">
            <v>UOI</v>
          </cell>
          <cell r="AP607" t="str">
            <v>EA</v>
          </cell>
          <cell r="AU607" t="str">
            <v>0</v>
          </cell>
          <cell r="AW607" t="str">
            <v>000</v>
          </cell>
          <cell r="AX607" t="str">
            <v>00</v>
          </cell>
          <cell r="AY607" t="str">
            <v>0</v>
          </cell>
          <cell r="AZ607" t="str">
            <v>FPL Fibernet</v>
          </cell>
        </row>
        <row r="608">
          <cell r="A608" t="str">
            <v>107100</v>
          </cell>
          <cell r="B608" t="str">
            <v>0312</v>
          </cell>
          <cell r="C608" t="str">
            <v>06201</v>
          </cell>
          <cell r="D608" t="str">
            <v>0ELECT</v>
          </cell>
          <cell r="E608" t="str">
            <v>312000</v>
          </cell>
          <cell r="F608" t="str">
            <v>0676</v>
          </cell>
          <cell r="G608" t="str">
            <v>11450</v>
          </cell>
          <cell r="H608" t="str">
            <v>A</v>
          </cell>
          <cell r="I608" t="str">
            <v>00000041</v>
          </cell>
          <cell r="J608">
            <v>66</v>
          </cell>
          <cell r="K608">
            <v>312</v>
          </cell>
          <cell r="L608">
            <v>6201</v>
          </cell>
          <cell r="M608">
            <v>0</v>
          </cell>
          <cell r="N608">
            <v>0</v>
          </cell>
          <cell r="O608">
            <v>0</v>
          </cell>
          <cell r="P608">
            <v>0</v>
          </cell>
          <cell r="Q608" t="str">
            <v>0676</v>
          </cell>
          <cell r="R608" t="str">
            <v>11450</v>
          </cell>
          <cell r="S608" t="str">
            <v>200212</v>
          </cell>
          <cell r="T608" t="str">
            <v>SA01</v>
          </cell>
          <cell r="U608">
            <v>1575.39</v>
          </cell>
          <cell r="V608" t="str">
            <v>LDB</v>
          </cell>
          <cell r="W608">
            <v>0</v>
          </cell>
          <cell r="Y608">
            <v>0</v>
          </cell>
          <cell r="Z608">
            <v>1</v>
          </cell>
          <cell r="AA608" t="str">
            <v>MS#</v>
          </cell>
          <cell r="AB608" t="str">
            <v xml:space="preserve">   998014070</v>
          </cell>
          <cell r="AC608" t="str">
            <v>BCH</v>
          </cell>
          <cell r="AD608" t="str">
            <v>021127</v>
          </cell>
          <cell r="AE608" t="str">
            <v>TML</v>
          </cell>
          <cell r="AF608" t="str">
            <v>12004</v>
          </cell>
          <cell r="AG608" t="str">
            <v>SRL</v>
          </cell>
          <cell r="AH608" t="str">
            <v>0366</v>
          </cell>
          <cell r="AI608" t="str">
            <v>DLV</v>
          </cell>
          <cell r="AJ608" t="str">
            <v>000</v>
          </cell>
          <cell r="AK608" t="str">
            <v>REL</v>
          </cell>
          <cell r="AL608" t="str">
            <v>000</v>
          </cell>
          <cell r="AM608" t="str">
            <v>LN#</v>
          </cell>
          <cell r="AO608" t="str">
            <v>UOI</v>
          </cell>
          <cell r="AP608" t="str">
            <v>EA</v>
          </cell>
          <cell r="AU608" t="str">
            <v>0</v>
          </cell>
          <cell r="AW608" t="str">
            <v>000</v>
          </cell>
          <cell r="AX608" t="str">
            <v>00</v>
          </cell>
          <cell r="AY608" t="str">
            <v>0</v>
          </cell>
          <cell r="AZ608" t="str">
            <v>FPL Fibernet</v>
          </cell>
        </row>
        <row r="609">
          <cell r="A609" t="str">
            <v>107100</v>
          </cell>
          <cell r="B609" t="str">
            <v>0312</v>
          </cell>
          <cell r="C609" t="str">
            <v>06201</v>
          </cell>
          <cell r="D609" t="str">
            <v>0ELECT</v>
          </cell>
          <cell r="E609" t="str">
            <v>312000</v>
          </cell>
          <cell r="F609" t="str">
            <v>0676</v>
          </cell>
          <cell r="G609" t="str">
            <v>11450</v>
          </cell>
          <cell r="H609" t="str">
            <v>A</v>
          </cell>
          <cell r="I609" t="str">
            <v>00000041</v>
          </cell>
          <cell r="J609">
            <v>66</v>
          </cell>
          <cell r="K609">
            <v>312</v>
          </cell>
          <cell r="L609">
            <v>6201</v>
          </cell>
          <cell r="M609">
            <v>0</v>
          </cell>
          <cell r="N609">
            <v>0</v>
          </cell>
          <cell r="O609">
            <v>0</v>
          </cell>
          <cell r="P609">
            <v>0</v>
          </cell>
          <cell r="Q609" t="str">
            <v>0676</v>
          </cell>
          <cell r="R609" t="str">
            <v>11450</v>
          </cell>
          <cell r="S609" t="str">
            <v>200212</v>
          </cell>
          <cell r="T609" t="str">
            <v>SA01</v>
          </cell>
          <cell r="U609">
            <v>2185.11</v>
          </cell>
          <cell r="V609" t="str">
            <v>LDB</v>
          </cell>
          <cell r="W609">
            <v>0</v>
          </cell>
          <cell r="Y609">
            <v>0</v>
          </cell>
          <cell r="Z609">
            <v>1</v>
          </cell>
          <cell r="AA609" t="str">
            <v>MS#</v>
          </cell>
          <cell r="AB609" t="str">
            <v xml:space="preserve">   998014067</v>
          </cell>
          <cell r="AC609" t="str">
            <v>BCH</v>
          </cell>
          <cell r="AD609" t="str">
            <v>014391</v>
          </cell>
          <cell r="AE609" t="str">
            <v>TML</v>
          </cell>
          <cell r="AF609" t="str">
            <v>12006</v>
          </cell>
          <cell r="AG609" t="str">
            <v>SRL</v>
          </cell>
          <cell r="AH609" t="str">
            <v>0366</v>
          </cell>
          <cell r="AI609" t="str">
            <v>DLV</v>
          </cell>
          <cell r="AJ609" t="str">
            <v>000</v>
          </cell>
          <cell r="AK609" t="str">
            <v>REL</v>
          </cell>
          <cell r="AL609" t="str">
            <v>000</v>
          </cell>
          <cell r="AM609" t="str">
            <v>LN#</v>
          </cell>
          <cell r="AO609" t="str">
            <v>UOI</v>
          </cell>
          <cell r="AP609" t="str">
            <v>EA</v>
          </cell>
          <cell r="AU609" t="str">
            <v>0</v>
          </cell>
          <cell r="AW609" t="str">
            <v>000</v>
          </cell>
          <cell r="AX609" t="str">
            <v>00</v>
          </cell>
          <cell r="AY609" t="str">
            <v>0</v>
          </cell>
          <cell r="AZ609" t="str">
            <v>FPL Fibernet</v>
          </cell>
        </row>
        <row r="610">
          <cell r="A610" t="str">
            <v>107100</v>
          </cell>
          <cell r="B610" t="str">
            <v>0312</v>
          </cell>
          <cell r="C610" t="str">
            <v>06201</v>
          </cell>
          <cell r="D610" t="str">
            <v>0ELECT</v>
          </cell>
          <cell r="E610" t="str">
            <v>312000</v>
          </cell>
          <cell r="F610" t="str">
            <v>0676</v>
          </cell>
          <cell r="G610" t="str">
            <v>11450</v>
          </cell>
          <cell r="H610" t="str">
            <v>A</v>
          </cell>
          <cell r="I610" t="str">
            <v>00000041</v>
          </cell>
          <cell r="J610">
            <v>66</v>
          </cell>
          <cell r="K610">
            <v>312</v>
          </cell>
          <cell r="L610">
            <v>6201</v>
          </cell>
          <cell r="M610">
            <v>0</v>
          </cell>
          <cell r="N610">
            <v>0</v>
          </cell>
          <cell r="O610">
            <v>0</v>
          </cell>
          <cell r="P610">
            <v>0</v>
          </cell>
          <cell r="Q610" t="str">
            <v>0676</v>
          </cell>
          <cell r="R610" t="str">
            <v>11450</v>
          </cell>
          <cell r="S610" t="str">
            <v>200212</v>
          </cell>
          <cell r="T610" t="str">
            <v>SA01</v>
          </cell>
          <cell r="U610">
            <v>2267.7600000000002</v>
          </cell>
          <cell r="V610" t="str">
            <v>LDB</v>
          </cell>
          <cell r="W610">
            <v>0</v>
          </cell>
          <cell r="Y610">
            <v>0</v>
          </cell>
          <cell r="Z610">
            <v>12</v>
          </cell>
          <cell r="AA610" t="str">
            <v>MS#</v>
          </cell>
          <cell r="AB610" t="str">
            <v xml:space="preserve">   998003509</v>
          </cell>
          <cell r="AC610" t="str">
            <v>BCH</v>
          </cell>
          <cell r="AD610" t="str">
            <v>021123</v>
          </cell>
          <cell r="AE610" t="str">
            <v>TML</v>
          </cell>
          <cell r="AF610" t="str">
            <v>12004</v>
          </cell>
          <cell r="AG610" t="str">
            <v>SRL</v>
          </cell>
          <cell r="AH610" t="str">
            <v>0366</v>
          </cell>
          <cell r="AI610" t="str">
            <v>DLV</v>
          </cell>
          <cell r="AJ610" t="str">
            <v>000</v>
          </cell>
          <cell r="AK610" t="str">
            <v>REL</v>
          </cell>
          <cell r="AL610" t="str">
            <v>000</v>
          </cell>
          <cell r="AM610" t="str">
            <v>LN#</v>
          </cell>
          <cell r="AO610" t="str">
            <v>UOI</v>
          </cell>
          <cell r="AP610" t="str">
            <v>EA</v>
          </cell>
          <cell r="AU610" t="str">
            <v>0</v>
          </cell>
          <cell r="AW610" t="str">
            <v>000</v>
          </cell>
          <cell r="AX610" t="str">
            <v>00</v>
          </cell>
          <cell r="AY610" t="str">
            <v>0</v>
          </cell>
          <cell r="AZ610" t="str">
            <v>FPL Fibernet</v>
          </cell>
        </row>
        <row r="611">
          <cell r="A611" t="str">
            <v>107100</v>
          </cell>
          <cell r="B611" t="str">
            <v>0312</v>
          </cell>
          <cell r="C611" t="str">
            <v>06201</v>
          </cell>
          <cell r="D611" t="str">
            <v>0ELECT</v>
          </cell>
          <cell r="E611" t="str">
            <v>312000</v>
          </cell>
          <cell r="F611" t="str">
            <v>0676</v>
          </cell>
          <cell r="G611" t="str">
            <v>11450</v>
          </cell>
          <cell r="H611" t="str">
            <v>A</v>
          </cell>
          <cell r="I611" t="str">
            <v>00000041</v>
          </cell>
          <cell r="J611">
            <v>66</v>
          </cell>
          <cell r="K611">
            <v>312</v>
          </cell>
          <cell r="L611">
            <v>6201</v>
          </cell>
          <cell r="M611">
            <v>0</v>
          </cell>
          <cell r="N611">
            <v>0</v>
          </cell>
          <cell r="O611">
            <v>0</v>
          </cell>
          <cell r="P611">
            <v>0</v>
          </cell>
          <cell r="Q611" t="str">
            <v>0676</v>
          </cell>
          <cell r="R611" t="str">
            <v>11450</v>
          </cell>
          <cell r="S611" t="str">
            <v>200212</v>
          </cell>
          <cell r="T611" t="str">
            <v>SA01</v>
          </cell>
          <cell r="U611">
            <v>2267.7600000000002</v>
          </cell>
          <cell r="V611" t="str">
            <v>LDB</v>
          </cell>
          <cell r="W611">
            <v>0</v>
          </cell>
          <cell r="Y611">
            <v>0</v>
          </cell>
          <cell r="Z611">
            <v>12</v>
          </cell>
          <cell r="AA611" t="str">
            <v>MS#</v>
          </cell>
          <cell r="AB611" t="str">
            <v xml:space="preserve">   998003509</v>
          </cell>
          <cell r="AC611" t="str">
            <v>BCH</v>
          </cell>
          <cell r="AD611" t="str">
            <v>021130</v>
          </cell>
          <cell r="AE611" t="str">
            <v>TML</v>
          </cell>
          <cell r="AF611" t="str">
            <v>12004</v>
          </cell>
          <cell r="AG611" t="str">
            <v>SRL</v>
          </cell>
          <cell r="AH611" t="str">
            <v>0366</v>
          </cell>
          <cell r="AI611" t="str">
            <v>DLV</v>
          </cell>
          <cell r="AJ611" t="str">
            <v>000</v>
          </cell>
          <cell r="AK611" t="str">
            <v>REL</v>
          </cell>
          <cell r="AL611" t="str">
            <v>000</v>
          </cell>
          <cell r="AM611" t="str">
            <v>LN#</v>
          </cell>
          <cell r="AO611" t="str">
            <v>UOI</v>
          </cell>
          <cell r="AP611" t="str">
            <v>EA</v>
          </cell>
          <cell r="AU611" t="str">
            <v>0</v>
          </cell>
          <cell r="AW611" t="str">
            <v>000</v>
          </cell>
          <cell r="AX611" t="str">
            <v>00</v>
          </cell>
          <cell r="AY611" t="str">
            <v>0</v>
          </cell>
          <cell r="AZ611" t="str">
            <v>FPL Fibernet</v>
          </cell>
        </row>
        <row r="612">
          <cell r="A612" t="str">
            <v>107100</v>
          </cell>
          <cell r="B612" t="str">
            <v>0312</v>
          </cell>
          <cell r="C612" t="str">
            <v>06201</v>
          </cell>
          <cell r="D612" t="str">
            <v>0ELECT</v>
          </cell>
          <cell r="E612" t="str">
            <v>312000</v>
          </cell>
          <cell r="F612" t="str">
            <v>0676</v>
          </cell>
          <cell r="G612" t="str">
            <v>11450</v>
          </cell>
          <cell r="H612" t="str">
            <v>A</v>
          </cell>
          <cell r="I612" t="str">
            <v>00000041</v>
          </cell>
          <cell r="J612">
            <v>66</v>
          </cell>
          <cell r="K612">
            <v>312</v>
          </cell>
          <cell r="L612">
            <v>6201</v>
          </cell>
          <cell r="M612">
            <v>0</v>
          </cell>
          <cell r="N612">
            <v>0</v>
          </cell>
          <cell r="O612">
            <v>0</v>
          </cell>
          <cell r="P612">
            <v>0</v>
          </cell>
          <cell r="Q612" t="str">
            <v>0676</v>
          </cell>
          <cell r="R612" t="str">
            <v>11450</v>
          </cell>
          <cell r="S612" t="str">
            <v>200212</v>
          </cell>
          <cell r="T612" t="str">
            <v>SA01</v>
          </cell>
          <cell r="U612">
            <v>2906.46</v>
          </cell>
          <cell r="V612" t="str">
            <v>LDB</v>
          </cell>
          <cell r="W612">
            <v>0</v>
          </cell>
          <cell r="Y612">
            <v>0</v>
          </cell>
          <cell r="Z612">
            <v>1</v>
          </cell>
          <cell r="AA612" t="str">
            <v>MS#</v>
          </cell>
          <cell r="AB612" t="str">
            <v xml:space="preserve">   998014506</v>
          </cell>
          <cell r="AC612" t="str">
            <v>BCH</v>
          </cell>
          <cell r="AD612" t="str">
            <v>014935</v>
          </cell>
          <cell r="AE612" t="str">
            <v>TML</v>
          </cell>
          <cell r="AF612" t="str">
            <v>12011</v>
          </cell>
          <cell r="AG612" t="str">
            <v>SRL</v>
          </cell>
          <cell r="AH612" t="str">
            <v>0366</v>
          </cell>
          <cell r="AI612" t="str">
            <v>DLV</v>
          </cell>
          <cell r="AJ612" t="str">
            <v>000</v>
          </cell>
          <cell r="AK612" t="str">
            <v>REL</v>
          </cell>
          <cell r="AL612" t="str">
            <v>000</v>
          </cell>
          <cell r="AM612" t="str">
            <v>LN#</v>
          </cell>
          <cell r="AO612" t="str">
            <v>UOI</v>
          </cell>
          <cell r="AP612" t="str">
            <v>EA</v>
          </cell>
          <cell r="AU612" t="str">
            <v>0</v>
          </cell>
          <cell r="AW612" t="str">
            <v>000</v>
          </cell>
          <cell r="AX612" t="str">
            <v>00</v>
          </cell>
          <cell r="AY612" t="str">
            <v>0</v>
          </cell>
          <cell r="AZ612" t="str">
            <v>FPL Fibernet</v>
          </cell>
        </row>
        <row r="613">
          <cell r="A613" t="str">
            <v>107100</v>
          </cell>
          <cell r="B613" t="str">
            <v>0312</v>
          </cell>
          <cell r="C613" t="str">
            <v>06201</v>
          </cell>
          <cell r="D613" t="str">
            <v>0ELECT</v>
          </cell>
          <cell r="E613" t="str">
            <v>312000</v>
          </cell>
          <cell r="F613" t="str">
            <v>0676</v>
          </cell>
          <cell r="G613" t="str">
            <v>11450</v>
          </cell>
          <cell r="H613" t="str">
            <v>A</v>
          </cell>
          <cell r="I613" t="str">
            <v>00000041</v>
          </cell>
          <cell r="J613">
            <v>66</v>
          </cell>
          <cell r="K613">
            <v>312</v>
          </cell>
          <cell r="L613">
            <v>6201</v>
          </cell>
          <cell r="M613">
            <v>0</v>
          </cell>
          <cell r="N613">
            <v>0</v>
          </cell>
          <cell r="O613">
            <v>0</v>
          </cell>
          <cell r="P613">
            <v>0</v>
          </cell>
          <cell r="Q613" t="str">
            <v>0676</v>
          </cell>
          <cell r="R613" t="str">
            <v>11450</v>
          </cell>
          <cell r="S613" t="str">
            <v>200212</v>
          </cell>
          <cell r="T613" t="str">
            <v>SA01</v>
          </cell>
          <cell r="U613">
            <v>3213.47</v>
          </cell>
          <cell r="V613" t="str">
            <v>LDB</v>
          </cell>
          <cell r="W613">
            <v>0</v>
          </cell>
          <cell r="Y613">
            <v>0</v>
          </cell>
          <cell r="Z613">
            <v>1</v>
          </cell>
          <cell r="AA613" t="str">
            <v>MS#</v>
          </cell>
          <cell r="AB613" t="str">
            <v xml:space="preserve">   998014233</v>
          </cell>
          <cell r="AC613" t="str">
            <v>BCH</v>
          </cell>
          <cell r="AD613" t="str">
            <v>014394</v>
          </cell>
          <cell r="AE613" t="str">
            <v>TML</v>
          </cell>
          <cell r="AF613" t="str">
            <v>12006</v>
          </cell>
          <cell r="AG613" t="str">
            <v>SRL</v>
          </cell>
          <cell r="AH613" t="str">
            <v>0366</v>
          </cell>
          <cell r="AI613" t="str">
            <v>DLV</v>
          </cell>
          <cell r="AJ613" t="str">
            <v>000</v>
          </cell>
          <cell r="AK613" t="str">
            <v>REL</v>
          </cell>
          <cell r="AL613" t="str">
            <v>000</v>
          </cell>
          <cell r="AM613" t="str">
            <v>LN#</v>
          </cell>
          <cell r="AO613" t="str">
            <v>UOI</v>
          </cell>
          <cell r="AP613" t="str">
            <v>EA</v>
          </cell>
          <cell r="AU613" t="str">
            <v>0</v>
          </cell>
          <cell r="AW613" t="str">
            <v>000</v>
          </cell>
          <cell r="AX613" t="str">
            <v>00</v>
          </cell>
          <cell r="AY613" t="str">
            <v>0</v>
          </cell>
          <cell r="AZ613" t="str">
            <v>FPL Fibernet</v>
          </cell>
        </row>
        <row r="614">
          <cell r="A614" t="str">
            <v>107100</v>
          </cell>
          <cell r="B614" t="str">
            <v>0312</v>
          </cell>
          <cell r="C614" t="str">
            <v>06201</v>
          </cell>
          <cell r="D614" t="str">
            <v>0ELECT</v>
          </cell>
          <cell r="E614" t="str">
            <v>312000</v>
          </cell>
          <cell r="F614" t="str">
            <v>0676</v>
          </cell>
          <cell r="G614" t="str">
            <v>11450</v>
          </cell>
          <cell r="H614" t="str">
            <v>A</v>
          </cell>
          <cell r="I614" t="str">
            <v>00000041</v>
          </cell>
          <cell r="J614">
            <v>66</v>
          </cell>
          <cell r="K614">
            <v>312</v>
          </cell>
          <cell r="L614">
            <v>6201</v>
          </cell>
          <cell r="M614">
            <v>0</v>
          </cell>
          <cell r="N614">
            <v>0</v>
          </cell>
          <cell r="O614">
            <v>0</v>
          </cell>
          <cell r="P614">
            <v>0</v>
          </cell>
          <cell r="Q614" t="str">
            <v>0676</v>
          </cell>
          <cell r="R614" t="str">
            <v>11450</v>
          </cell>
          <cell r="S614" t="str">
            <v>200212</v>
          </cell>
          <cell r="T614" t="str">
            <v>SA01</v>
          </cell>
          <cell r="U614">
            <v>4726.17</v>
          </cell>
          <cell r="V614" t="str">
            <v>LDB</v>
          </cell>
          <cell r="W614">
            <v>0</v>
          </cell>
          <cell r="Y614">
            <v>0</v>
          </cell>
          <cell r="Z614">
            <v>3</v>
          </cell>
          <cell r="AA614" t="str">
            <v>MS#</v>
          </cell>
          <cell r="AB614" t="str">
            <v xml:space="preserve">   998014070</v>
          </cell>
          <cell r="AC614" t="str">
            <v>BCH</v>
          </cell>
          <cell r="AD614" t="str">
            <v>021115</v>
          </cell>
          <cell r="AE614" t="str">
            <v>TML</v>
          </cell>
          <cell r="AF614" t="str">
            <v>12004</v>
          </cell>
          <cell r="AG614" t="str">
            <v>SRL</v>
          </cell>
          <cell r="AH614" t="str">
            <v>0366</v>
          </cell>
          <cell r="AI614" t="str">
            <v>DLV</v>
          </cell>
          <cell r="AJ614" t="str">
            <v>000</v>
          </cell>
          <cell r="AK614" t="str">
            <v>REL</v>
          </cell>
          <cell r="AL614" t="str">
            <v>000</v>
          </cell>
          <cell r="AM614" t="str">
            <v>LN#</v>
          </cell>
          <cell r="AO614" t="str">
            <v>UOI</v>
          </cell>
          <cell r="AP614" t="str">
            <v>EA</v>
          </cell>
          <cell r="AU614" t="str">
            <v>0</v>
          </cell>
          <cell r="AW614" t="str">
            <v>000</v>
          </cell>
          <cell r="AX614" t="str">
            <v>00</v>
          </cell>
          <cell r="AY614" t="str">
            <v>0</v>
          </cell>
          <cell r="AZ614" t="str">
            <v>FPL Fibernet</v>
          </cell>
        </row>
        <row r="615">
          <cell r="A615" t="str">
            <v>107100</v>
          </cell>
          <cell r="B615" t="str">
            <v>0312</v>
          </cell>
          <cell r="C615" t="str">
            <v>06201</v>
          </cell>
          <cell r="D615" t="str">
            <v>0ELECT</v>
          </cell>
          <cell r="E615" t="str">
            <v>312000</v>
          </cell>
          <cell r="F615" t="str">
            <v>0676</v>
          </cell>
          <cell r="G615" t="str">
            <v>11450</v>
          </cell>
          <cell r="H615" t="str">
            <v>A</v>
          </cell>
          <cell r="I615" t="str">
            <v>00000041</v>
          </cell>
          <cell r="J615">
            <v>66</v>
          </cell>
          <cell r="K615">
            <v>312</v>
          </cell>
          <cell r="L615">
            <v>6201</v>
          </cell>
          <cell r="M615">
            <v>0</v>
          </cell>
          <cell r="N615">
            <v>0</v>
          </cell>
          <cell r="O615">
            <v>0</v>
          </cell>
          <cell r="P615">
            <v>0</v>
          </cell>
          <cell r="Q615" t="str">
            <v>0676</v>
          </cell>
          <cell r="R615" t="str">
            <v>11450</v>
          </cell>
          <cell r="S615" t="str">
            <v>200212</v>
          </cell>
          <cell r="T615" t="str">
            <v>SA01</v>
          </cell>
          <cell r="U615">
            <v>4726.17</v>
          </cell>
          <cell r="V615" t="str">
            <v>LDB</v>
          </cell>
          <cell r="W615">
            <v>0</v>
          </cell>
          <cell r="Y615">
            <v>0</v>
          </cell>
          <cell r="Z615">
            <v>3</v>
          </cell>
          <cell r="AA615" t="str">
            <v>MS#</v>
          </cell>
          <cell r="AB615" t="str">
            <v xml:space="preserve">   998014070</v>
          </cell>
          <cell r="AC615" t="str">
            <v>BCH</v>
          </cell>
          <cell r="AD615" t="str">
            <v>021125</v>
          </cell>
          <cell r="AE615" t="str">
            <v>TML</v>
          </cell>
          <cell r="AF615" t="str">
            <v>12004</v>
          </cell>
          <cell r="AG615" t="str">
            <v>SRL</v>
          </cell>
          <cell r="AH615" t="str">
            <v>0366</v>
          </cell>
          <cell r="AI615" t="str">
            <v>DLV</v>
          </cell>
          <cell r="AJ615" t="str">
            <v>000</v>
          </cell>
          <cell r="AK615" t="str">
            <v>REL</v>
          </cell>
          <cell r="AL615" t="str">
            <v>000</v>
          </cell>
          <cell r="AM615" t="str">
            <v>LN#</v>
          </cell>
          <cell r="AO615" t="str">
            <v>UOI</v>
          </cell>
          <cell r="AP615" t="str">
            <v>EA</v>
          </cell>
          <cell r="AU615" t="str">
            <v>0</v>
          </cell>
          <cell r="AW615" t="str">
            <v>000</v>
          </cell>
          <cell r="AX615" t="str">
            <v>00</v>
          </cell>
          <cell r="AY615" t="str">
            <v>0</v>
          </cell>
          <cell r="AZ615" t="str">
            <v>FPL Fibernet</v>
          </cell>
        </row>
        <row r="616">
          <cell r="A616" t="str">
            <v>107100</v>
          </cell>
          <cell r="B616" t="str">
            <v>0312</v>
          </cell>
          <cell r="C616" t="str">
            <v>06201</v>
          </cell>
          <cell r="D616" t="str">
            <v>0ELECT</v>
          </cell>
          <cell r="E616" t="str">
            <v>312000</v>
          </cell>
          <cell r="F616" t="str">
            <v>0676</v>
          </cell>
          <cell r="G616" t="str">
            <v>11450</v>
          </cell>
          <cell r="H616" t="str">
            <v>A</v>
          </cell>
          <cell r="I616" t="str">
            <v>00000041</v>
          </cell>
          <cell r="J616">
            <v>66</v>
          </cell>
          <cell r="K616">
            <v>312</v>
          </cell>
          <cell r="L616">
            <v>6201</v>
          </cell>
          <cell r="M616">
            <v>0</v>
          </cell>
          <cell r="N616">
            <v>0</v>
          </cell>
          <cell r="O616">
            <v>0</v>
          </cell>
          <cell r="P616">
            <v>0</v>
          </cell>
          <cell r="Q616" t="str">
            <v>0676</v>
          </cell>
          <cell r="R616" t="str">
            <v>11450</v>
          </cell>
          <cell r="S616" t="str">
            <v>200212</v>
          </cell>
          <cell r="T616" t="str">
            <v>SA01</v>
          </cell>
          <cell r="U616">
            <v>5812.93</v>
          </cell>
          <cell r="V616" t="str">
            <v>LDB</v>
          </cell>
          <cell r="W616">
            <v>0</v>
          </cell>
          <cell r="Y616">
            <v>0</v>
          </cell>
          <cell r="Z616">
            <v>2</v>
          </cell>
          <cell r="AA616" t="str">
            <v>MS#</v>
          </cell>
          <cell r="AB616" t="str">
            <v xml:space="preserve">   998014506</v>
          </cell>
          <cell r="AC616" t="str">
            <v>BCH</v>
          </cell>
          <cell r="AD616" t="str">
            <v>021129</v>
          </cell>
          <cell r="AE616" t="str">
            <v>TML</v>
          </cell>
          <cell r="AF616" t="str">
            <v>12004</v>
          </cell>
          <cell r="AG616" t="str">
            <v>SRL</v>
          </cell>
          <cell r="AH616" t="str">
            <v>0366</v>
          </cell>
          <cell r="AI616" t="str">
            <v>DLV</v>
          </cell>
          <cell r="AJ616" t="str">
            <v>000</v>
          </cell>
          <cell r="AK616" t="str">
            <v>REL</v>
          </cell>
          <cell r="AL616" t="str">
            <v>000</v>
          </cell>
          <cell r="AM616" t="str">
            <v>LN#</v>
          </cell>
          <cell r="AO616" t="str">
            <v>UOI</v>
          </cell>
          <cell r="AP616" t="str">
            <v>EA</v>
          </cell>
          <cell r="AU616" t="str">
            <v>0</v>
          </cell>
          <cell r="AW616" t="str">
            <v>000</v>
          </cell>
          <cell r="AX616" t="str">
            <v>00</v>
          </cell>
          <cell r="AY616" t="str">
            <v>0</v>
          </cell>
          <cell r="AZ616" t="str">
            <v>FPL Fibernet</v>
          </cell>
        </row>
        <row r="617">
          <cell r="A617" t="str">
            <v>107100</v>
          </cell>
          <cell r="B617" t="str">
            <v>0312</v>
          </cell>
          <cell r="C617" t="str">
            <v>06201</v>
          </cell>
          <cell r="D617" t="str">
            <v>0ELECT</v>
          </cell>
          <cell r="E617" t="str">
            <v>312000</v>
          </cell>
          <cell r="F617" t="str">
            <v>0676</v>
          </cell>
          <cell r="G617" t="str">
            <v>11450</v>
          </cell>
          <cell r="H617" t="str">
            <v>A</v>
          </cell>
          <cell r="I617" t="str">
            <v>00000041</v>
          </cell>
          <cell r="J617">
            <v>66</v>
          </cell>
          <cell r="K617">
            <v>312</v>
          </cell>
          <cell r="L617">
            <v>6201</v>
          </cell>
          <cell r="M617">
            <v>0</v>
          </cell>
          <cell r="N617">
            <v>0</v>
          </cell>
          <cell r="O617">
            <v>0</v>
          </cell>
          <cell r="P617">
            <v>0</v>
          </cell>
          <cell r="Q617" t="str">
            <v>0676</v>
          </cell>
          <cell r="R617" t="str">
            <v>11450</v>
          </cell>
          <cell r="S617" t="str">
            <v>200212</v>
          </cell>
          <cell r="T617" t="str">
            <v>SA01</v>
          </cell>
          <cell r="U617">
            <v>6270.96</v>
          </cell>
          <cell r="V617" t="str">
            <v>LDB</v>
          </cell>
          <cell r="W617">
            <v>0</v>
          </cell>
          <cell r="Y617">
            <v>0</v>
          </cell>
          <cell r="Z617">
            <v>2</v>
          </cell>
          <cell r="AA617" t="str">
            <v>MS#</v>
          </cell>
          <cell r="AB617" t="str">
            <v xml:space="preserve">   998014018</v>
          </cell>
          <cell r="AC617" t="str">
            <v>BCH</v>
          </cell>
          <cell r="AD617" t="str">
            <v>014398</v>
          </cell>
          <cell r="AE617" t="str">
            <v>TML</v>
          </cell>
          <cell r="AF617" t="str">
            <v>12006</v>
          </cell>
          <cell r="AG617" t="str">
            <v>SRL</v>
          </cell>
          <cell r="AH617" t="str">
            <v>0366</v>
          </cell>
          <cell r="AI617" t="str">
            <v>DLV</v>
          </cell>
          <cell r="AJ617" t="str">
            <v>000</v>
          </cell>
          <cell r="AK617" t="str">
            <v>REL</v>
          </cell>
          <cell r="AL617" t="str">
            <v>000</v>
          </cell>
          <cell r="AM617" t="str">
            <v>LN#</v>
          </cell>
          <cell r="AO617" t="str">
            <v>UOI</v>
          </cell>
          <cell r="AP617" t="str">
            <v>EA</v>
          </cell>
          <cell r="AU617" t="str">
            <v>0</v>
          </cell>
          <cell r="AW617" t="str">
            <v>000</v>
          </cell>
          <cell r="AX617" t="str">
            <v>00</v>
          </cell>
          <cell r="AY617" t="str">
            <v>0</v>
          </cell>
          <cell r="AZ617" t="str">
            <v>FPL Fibernet</v>
          </cell>
        </row>
        <row r="618">
          <cell r="A618" t="str">
            <v>107100</v>
          </cell>
          <cell r="B618" t="str">
            <v>0312</v>
          </cell>
          <cell r="C618" t="str">
            <v>06201</v>
          </cell>
          <cell r="D618" t="str">
            <v>0ELECT</v>
          </cell>
          <cell r="E618" t="str">
            <v>312000</v>
          </cell>
          <cell r="F618" t="str">
            <v>0676</v>
          </cell>
          <cell r="G618" t="str">
            <v>11450</v>
          </cell>
          <cell r="H618" t="str">
            <v>A</v>
          </cell>
          <cell r="I618" t="str">
            <v>00000041</v>
          </cell>
          <cell r="J618">
            <v>66</v>
          </cell>
          <cell r="K618">
            <v>312</v>
          </cell>
          <cell r="L618">
            <v>6201</v>
          </cell>
          <cell r="M618">
            <v>0</v>
          </cell>
          <cell r="N618">
            <v>0</v>
          </cell>
          <cell r="O618">
            <v>0</v>
          </cell>
          <cell r="P618">
            <v>0</v>
          </cell>
          <cell r="Q618" t="str">
            <v>0676</v>
          </cell>
          <cell r="R618" t="str">
            <v>11450</v>
          </cell>
          <cell r="S618" t="str">
            <v>200212</v>
          </cell>
          <cell r="T618" t="str">
            <v>SA01</v>
          </cell>
          <cell r="U618">
            <v>8719.39</v>
          </cell>
          <cell r="V618" t="str">
            <v>LDB</v>
          </cell>
          <cell r="W618">
            <v>0</v>
          </cell>
          <cell r="Y618">
            <v>0</v>
          </cell>
          <cell r="Z618">
            <v>3</v>
          </cell>
          <cell r="AA618" t="str">
            <v>MS#</v>
          </cell>
          <cell r="AB618" t="str">
            <v xml:space="preserve">   998014506</v>
          </cell>
          <cell r="AC618" t="str">
            <v>BCH</v>
          </cell>
          <cell r="AD618" t="str">
            <v>014399</v>
          </cell>
          <cell r="AE618" t="str">
            <v>TML</v>
          </cell>
          <cell r="AF618" t="str">
            <v>12006</v>
          </cell>
          <cell r="AG618" t="str">
            <v>SRL</v>
          </cell>
          <cell r="AH618" t="str">
            <v>0366</v>
          </cell>
          <cell r="AI618" t="str">
            <v>DLV</v>
          </cell>
          <cell r="AJ618" t="str">
            <v>000</v>
          </cell>
          <cell r="AK618" t="str">
            <v>REL</v>
          </cell>
          <cell r="AL618" t="str">
            <v>000</v>
          </cell>
          <cell r="AM618" t="str">
            <v>LN#</v>
          </cell>
          <cell r="AO618" t="str">
            <v>UOI</v>
          </cell>
          <cell r="AP618" t="str">
            <v>EA</v>
          </cell>
          <cell r="AU618" t="str">
            <v>0</v>
          </cell>
          <cell r="AW618" t="str">
            <v>000</v>
          </cell>
          <cell r="AX618" t="str">
            <v>00</v>
          </cell>
          <cell r="AY618" t="str">
            <v>0</v>
          </cell>
          <cell r="AZ618" t="str">
            <v>FPL Fibernet</v>
          </cell>
        </row>
        <row r="619">
          <cell r="A619" t="str">
            <v>107100</v>
          </cell>
          <cell r="B619" t="str">
            <v>0312</v>
          </cell>
          <cell r="C619" t="str">
            <v>06201</v>
          </cell>
          <cell r="D619" t="str">
            <v>0ELECT</v>
          </cell>
          <cell r="E619" t="str">
            <v>312000</v>
          </cell>
          <cell r="F619" t="str">
            <v>0676</v>
          </cell>
          <cell r="G619" t="str">
            <v>11450</v>
          </cell>
          <cell r="H619" t="str">
            <v>A</v>
          </cell>
          <cell r="I619" t="str">
            <v>00000041</v>
          </cell>
          <cell r="J619">
            <v>66</v>
          </cell>
          <cell r="K619">
            <v>312</v>
          </cell>
          <cell r="L619">
            <v>6201</v>
          </cell>
          <cell r="M619">
            <v>0</v>
          </cell>
          <cell r="N619">
            <v>0</v>
          </cell>
          <cell r="O619">
            <v>0</v>
          </cell>
          <cell r="P619">
            <v>0</v>
          </cell>
          <cell r="Q619" t="str">
            <v>0676</v>
          </cell>
          <cell r="R619" t="str">
            <v>11450</v>
          </cell>
          <cell r="S619" t="str">
            <v>200212</v>
          </cell>
          <cell r="T619" t="str">
            <v>SA01</v>
          </cell>
          <cell r="U619">
            <v>8882.06</v>
          </cell>
          <cell r="V619" t="str">
            <v>LDB</v>
          </cell>
          <cell r="W619">
            <v>0</v>
          </cell>
          <cell r="Y619">
            <v>0</v>
          </cell>
          <cell r="Z619">
            <v>47</v>
          </cell>
          <cell r="AA619" t="str">
            <v>MS#</v>
          </cell>
          <cell r="AB619" t="str">
            <v xml:space="preserve">   998003509</v>
          </cell>
          <cell r="AC619" t="str">
            <v>BCH</v>
          </cell>
          <cell r="AD619" t="str">
            <v>014400</v>
          </cell>
          <cell r="AE619" t="str">
            <v>TML</v>
          </cell>
          <cell r="AF619" t="str">
            <v>12006</v>
          </cell>
          <cell r="AG619" t="str">
            <v>SRL</v>
          </cell>
          <cell r="AH619" t="str">
            <v>0366</v>
          </cell>
          <cell r="AI619" t="str">
            <v>DLV</v>
          </cell>
          <cell r="AJ619" t="str">
            <v>000</v>
          </cell>
          <cell r="AK619" t="str">
            <v>REL</v>
          </cell>
          <cell r="AL619" t="str">
            <v>000</v>
          </cell>
          <cell r="AM619" t="str">
            <v>LN#</v>
          </cell>
          <cell r="AO619" t="str">
            <v>UOI</v>
          </cell>
          <cell r="AP619" t="str">
            <v>EA</v>
          </cell>
          <cell r="AU619" t="str">
            <v>0</v>
          </cell>
          <cell r="AW619" t="str">
            <v>000</v>
          </cell>
          <cell r="AX619" t="str">
            <v>00</v>
          </cell>
          <cell r="AY619" t="str">
            <v>0</v>
          </cell>
          <cell r="AZ619" t="str">
            <v>FPL Fibernet</v>
          </cell>
        </row>
        <row r="620">
          <cell r="A620" t="str">
            <v>107100</v>
          </cell>
          <cell r="B620" t="str">
            <v>0312</v>
          </cell>
          <cell r="C620" t="str">
            <v>06201</v>
          </cell>
          <cell r="D620" t="str">
            <v>0ELECT</v>
          </cell>
          <cell r="E620" t="str">
            <v>312000</v>
          </cell>
          <cell r="F620" t="str">
            <v>0676</v>
          </cell>
          <cell r="G620" t="str">
            <v>11450</v>
          </cell>
          <cell r="H620" t="str">
            <v>A</v>
          </cell>
          <cell r="I620" t="str">
            <v>00000041</v>
          </cell>
          <cell r="J620">
            <v>66</v>
          </cell>
          <cell r="K620">
            <v>312</v>
          </cell>
          <cell r="L620">
            <v>6201</v>
          </cell>
          <cell r="M620">
            <v>0</v>
          </cell>
          <cell r="N620">
            <v>0</v>
          </cell>
          <cell r="O620">
            <v>0</v>
          </cell>
          <cell r="P620">
            <v>0</v>
          </cell>
          <cell r="Q620" t="str">
            <v>0676</v>
          </cell>
          <cell r="R620" t="str">
            <v>11450</v>
          </cell>
          <cell r="S620" t="str">
            <v>200212</v>
          </cell>
          <cell r="T620" t="str">
            <v>SA01</v>
          </cell>
          <cell r="U620">
            <v>9716.6299999999992</v>
          </cell>
          <cell r="V620" t="str">
            <v>LDB</v>
          </cell>
          <cell r="W620">
            <v>0</v>
          </cell>
          <cell r="Y620">
            <v>0</v>
          </cell>
          <cell r="Z620">
            <v>4</v>
          </cell>
          <cell r="AA620" t="str">
            <v>MS#</v>
          </cell>
          <cell r="AB620" t="str">
            <v xml:space="preserve">   998014506</v>
          </cell>
          <cell r="AC620" t="str">
            <v>BCH</v>
          </cell>
          <cell r="AD620" t="str">
            <v>015509</v>
          </cell>
          <cell r="AE620" t="str">
            <v>TML</v>
          </cell>
          <cell r="AF620" t="str">
            <v>12019</v>
          </cell>
          <cell r="AG620" t="str">
            <v>SRL</v>
          </cell>
          <cell r="AH620" t="str">
            <v>0366</v>
          </cell>
          <cell r="AI620" t="str">
            <v>DLV</v>
          </cell>
          <cell r="AJ620" t="str">
            <v>000</v>
          </cell>
          <cell r="AK620" t="str">
            <v>REL</v>
          </cell>
          <cell r="AL620" t="str">
            <v>000</v>
          </cell>
          <cell r="AM620" t="str">
            <v>LN#</v>
          </cell>
          <cell r="AO620" t="str">
            <v>UOI</v>
          </cell>
          <cell r="AP620" t="str">
            <v>EA</v>
          </cell>
          <cell r="AU620" t="str">
            <v>0</v>
          </cell>
          <cell r="AW620" t="str">
            <v>000</v>
          </cell>
          <cell r="AX620" t="str">
            <v>00</v>
          </cell>
          <cell r="AY620" t="str">
            <v>0</v>
          </cell>
          <cell r="AZ620" t="str">
            <v>FPL Fibernet</v>
          </cell>
        </row>
        <row r="621">
          <cell r="A621" t="str">
            <v>107100</v>
          </cell>
          <cell r="B621" t="str">
            <v>0312</v>
          </cell>
          <cell r="C621" t="str">
            <v>06201</v>
          </cell>
          <cell r="D621" t="str">
            <v>0ELECT</v>
          </cell>
          <cell r="E621" t="str">
            <v>312000</v>
          </cell>
          <cell r="F621" t="str">
            <v>0676</v>
          </cell>
          <cell r="G621" t="str">
            <v>11450</v>
          </cell>
          <cell r="H621" t="str">
            <v>A</v>
          </cell>
          <cell r="I621" t="str">
            <v>00000041</v>
          </cell>
          <cell r="J621">
            <v>66</v>
          </cell>
          <cell r="K621">
            <v>312</v>
          </cell>
          <cell r="L621">
            <v>6201</v>
          </cell>
          <cell r="M621">
            <v>0</v>
          </cell>
          <cell r="N621">
            <v>0</v>
          </cell>
          <cell r="O621">
            <v>0</v>
          </cell>
          <cell r="P621">
            <v>0</v>
          </cell>
          <cell r="Q621" t="str">
            <v>0676</v>
          </cell>
          <cell r="R621" t="str">
            <v>11450</v>
          </cell>
          <cell r="S621" t="str">
            <v>200212</v>
          </cell>
          <cell r="T621" t="str">
            <v>SA01</v>
          </cell>
          <cell r="U621">
            <v>11625.85</v>
          </cell>
          <cell r="V621" t="str">
            <v>LDB</v>
          </cell>
          <cell r="W621">
            <v>0</v>
          </cell>
          <cell r="Y621">
            <v>0</v>
          </cell>
          <cell r="Z621">
            <v>4</v>
          </cell>
          <cell r="AA621" t="str">
            <v>MS#</v>
          </cell>
          <cell r="AB621" t="str">
            <v xml:space="preserve">   998014506</v>
          </cell>
          <cell r="AC621" t="str">
            <v>BCH</v>
          </cell>
          <cell r="AD621" t="str">
            <v>021131</v>
          </cell>
          <cell r="AE621" t="str">
            <v>TML</v>
          </cell>
          <cell r="AF621" t="str">
            <v>12004</v>
          </cell>
          <cell r="AG621" t="str">
            <v>SRL</v>
          </cell>
          <cell r="AH621" t="str">
            <v>0366</v>
          </cell>
          <cell r="AI621" t="str">
            <v>DLV</v>
          </cell>
          <cell r="AJ621" t="str">
            <v>000</v>
          </cell>
          <cell r="AK621" t="str">
            <v>REL</v>
          </cell>
          <cell r="AL621" t="str">
            <v>000</v>
          </cell>
          <cell r="AM621" t="str">
            <v>LN#</v>
          </cell>
          <cell r="AO621" t="str">
            <v>UOI</v>
          </cell>
          <cell r="AP621" t="str">
            <v>EA</v>
          </cell>
          <cell r="AU621" t="str">
            <v>0</v>
          </cell>
          <cell r="AW621" t="str">
            <v>000</v>
          </cell>
          <cell r="AX621" t="str">
            <v>00</v>
          </cell>
          <cell r="AY621" t="str">
            <v>0</v>
          </cell>
          <cell r="AZ621" t="str">
            <v>FPL Fibernet</v>
          </cell>
        </row>
        <row r="622">
          <cell r="A622" t="str">
            <v>107100</v>
          </cell>
          <cell r="B622" t="str">
            <v>0312</v>
          </cell>
          <cell r="C622" t="str">
            <v>06201</v>
          </cell>
          <cell r="D622" t="str">
            <v>0ELECT</v>
          </cell>
          <cell r="E622" t="str">
            <v>312000</v>
          </cell>
          <cell r="F622" t="str">
            <v>0676</v>
          </cell>
          <cell r="G622" t="str">
            <v>11450</v>
          </cell>
          <cell r="H622" t="str">
            <v>A</v>
          </cell>
          <cell r="I622" t="str">
            <v>00000041</v>
          </cell>
          <cell r="J622">
            <v>66</v>
          </cell>
          <cell r="K622">
            <v>312</v>
          </cell>
          <cell r="L622">
            <v>6201</v>
          </cell>
          <cell r="M622">
            <v>0</v>
          </cell>
          <cell r="N622">
            <v>0</v>
          </cell>
          <cell r="O622">
            <v>0</v>
          </cell>
          <cell r="P622">
            <v>0</v>
          </cell>
          <cell r="Q622" t="str">
            <v>0676</v>
          </cell>
          <cell r="R622" t="str">
            <v>11450</v>
          </cell>
          <cell r="S622" t="str">
            <v>200212</v>
          </cell>
          <cell r="T622" t="str">
            <v>SA01</v>
          </cell>
          <cell r="U622">
            <v>12541.92</v>
          </cell>
          <cell r="V622" t="str">
            <v>LDB</v>
          </cell>
          <cell r="W622">
            <v>0</v>
          </cell>
          <cell r="Y622">
            <v>0</v>
          </cell>
          <cell r="Z622">
            <v>4</v>
          </cell>
          <cell r="AA622" t="str">
            <v>MS#</v>
          </cell>
          <cell r="AB622" t="str">
            <v xml:space="preserve">   998014018</v>
          </cell>
          <cell r="AC622" t="str">
            <v>BCH</v>
          </cell>
          <cell r="AD622" t="str">
            <v>021132</v>
          </cell>
          <cell r="AE622" t="str">
            <v>TML</v>
          </cell>
          <cell r="AF622" t="str">
            <v>12004</v>
          </cell>
          <cell r="AG622" t="str">
            <v>SRL</v>
          </cell>
          <cell r="AH622" t="str">
            <v>0366</v>
          </cell>
          <cell r="AI622" t="str">
            <v>DLV</v>
          </cell>
          <cell r="AJ622" t="str">
            <v>000</v>
          </cell>
          <cell r="AK622" t="str">
            <v>REL</v>
          </cell>
          <cell r="AL622" t="str">
            <v>000</v>
          </cell>
          <cell r="AM622" t="str">
            <v>LN#</v>
          </cell>
          <cell r="AO622" t="str">
            <v>UOI</v>
          </cell>
          <cell r="AP622" t="str">
            <v>EA</v>
          </cell>
          <cell r="AU622" t="str">
            <v>0</v>
          </cell>
          <cell r="AW622" t="str">
            <v>000</v>
          </cell>
          <cell r="AX622" t="str">
            <v>00</v>
          </cell>
          <cell r="AY622" t="str">
            <v>0</v>
          </cell>
          <cell r="AZ622" t="str">
            <v>FPL Fibernet</v>
          </cell>
        </row>
        <row r="623">
          <cell r="A623" t="str">
            <v>107100</v>
          </cell>
          <cell r="B623" t="str">
            <v>0312</v>
          </cell>
          <cell r="C623" t="str">
            <v>06201</v>
          </cell>
          <cell r="D623" t="str">
            <v>0ELECT</v>
          </cell>
          <cell r="E623" t="str">
            <v>312000</v>
          </cell>
          <cell r="F623" t="str">
            <v>0676</v>
          </cell>
          <cell r="G623" t="str">
            <v>11450</v>
          </cell>
          <cell r="H623" t="str">
            <v>A</v>
          </cell>
          <cell r="I623" t="str">
            <v>00000041</v>
          </cell>
          <cell r="J623">
            <v>66</v>
          </cell>
          <cell r="K623">
            <v>312</v>
          </cell>
          <cell r="L623">
            <v>6201</v>
          </cell>
          <cell r="M623">
            <v>0</v>
          </cell>
          <cell r="N623">
            <v>0</v>
          </cell>
          <cell r="O623">
            <v>0</v>
          </cell>
          <cell r="P623">
            <v>0</v>
          </cell>
          <cell r="Q623" t="str">
            <v>0676</v>
          </cell>
          <cell r="R623" t="str">
            <v>11450</v>
          </cell>
          <cell r="S623" t="str">
            <v>200212</v>
          </cell>
          <cell r="T623" t="str">
            <v>SA01</v>
          </cell>
          <cell r="U623">
            <v>14532.31</v>
          </cell>
          <cell r="V623" t="str">
            <v>LDB</v>
          </cell>
          <cell r="W623">
            <v>0</v>
          </cell>
          <cell r="Y623">
            <v>0</v>
          </cell>
          <cell r="Z623">
            <v>5</v>
          </cell>
          <cell r="AA623" t="str">
            <v>MS#</v>
          </cell>
          <cell r="AB623" t="str">
            <v xml:space="preserve">   998014506</v>
          </cell>
          <cell r="AC623" t="str">
            <v>BCH</v>
          </cell>
          <cell r="AD623" t="str">
            <v>021122</v>
          </cell>
          <cell r="AE623" t="str">
            <v>TML</v>
          </cell>
          <cell r="AF623" t="str">
            <v>12004</v>
          </cell>
          <cell r="AG623" t="str">
            <v>SRL</v>
          </cell>
          <cell r="AH623" t="str">
            <v>0366</v>
          </cell>
          <cell r="AI623" t="str">
            <v>DLV</v>
          </cell>
          <cell r="AJ623" t="str">
            <v>000</v>
          </cell>
          <cell r="AK623" t="str">
            <v>REL</v>
          </cell>
          <cell r="AL623" t="str">
            <v>000</v>
          </cell>
          <cell r="AM623" t="str">
            <v>LN#</v>
          </cell>
          <cell r="AO623" t="str">
            <v>UOI</v>
          </cell>
          <cell r="AP623" t="str">
            <v>EA</v>
          </cell>
          <cell r="AU623" t="str">
            <v>0</v>
          </cell>
          <cell r="AW623" t="str">
            <v>000</v>
          </cell>
          <cell r="AX623" t="str">
            <v>00</v>
          </cell>
          <cell r="AY623" t="str">
            <v>0</v>
          </cell>
          <cell r="AZ623" t="str">
            <v>FPL Fibernet</v>
          </cell>
        </row>
        <row r="624">
          <cell r="A624" t="str">
            <v>107100</v>
          </cell>
          <cell r="B624" t="str">
            <v>0312</v>
          </cell>
          <cell r="C624" t="str">
            <v>06201</v>
          </cell>
          <cell r="D624" t="str">
            <v>0ELECT</v>
          </cell>
          <cell r="E624" t="str">
            <v>312000</v>
          </cell>
          <cell r="F624" t="str">
            <v>0676</v>
          </cell>
          <cell r="G624" t="str">
            <v>11450</v>
          </cell>
          <cell r="H624" t="str">
            <v>A</v>
          </cell>
          <cell r="I624" t="str">
            <v>00000041</v>
          </cell>
          <cell r="J624">
            <v>66</v>
          </cell>
          <cell r="K624">
            <v>312</v>
          </cell>
          <cell r="L624">
            <v>6201</v>
          </cell>
          <cell r="M624">
            <v>0</v>
          </cell>
          <cell r="N624">
            <v>0</v>
          </cell>
          <cell r="O624">
            <v>0</v>
          </cell>
          <cell r="P624">
            <v>0</v>
          </cell>
          <cell r="Q624" t="str">
            <v>0676</v>
          </cell>
          <cell r="R624" t="str">
            <v>11450</v>
          </cell>
          <cell r="S624" t="str">
            <v>200212</v>
          </cell>
          <cell r="T624" t="str">
            <v>SA01</v>
          </cell>
          <cell r="U624">
            <v>17438.78</v>
          </cell>
          <cell r="V624" t="str">
            <v>LDB</v>
          </cell>
          <cell r="W624">
            <v>0</v>
          </cell>
          <cell r="Y624">
            <v>0</v>
          </cell>
          <cell r="Z624">
            <v>6</v>
          </cell>
          <cell r="AA624" t="str">
            <v>MS#</v>
          </cell>
          <cell r="AB624" t="str">
            <v xml:space="preserve">   998014506</v>
          </cell>
          <cell r="AC624" t="str">
            <v>BCH</v>
          </cell>
          <cell r="AD624" t="str">
            <v>021120</v>
          </cell>
          <cell r="AE624" t="str">
            <v>TML</v>
          </cell>
          <cell r="AF624" t="str">
            <v>12004</v>
          </cell>
          <cell r="AG624" t="str">
            <v>SRL</v>
          </cell>
          <cell r="AH624" t="str">
            <v>0366</v>
          </cell>
          <cell r="AI624" t="str">
            <v>DLV</v>
          </cell>
          <cell r="AJ624" t="str">
            <v>000</v>
          </cell>
          <cell r="AK624" t="str">
            <v>REL</v>
          </cell>
          <cell r="AL624" t="str">
            <v>000</v>
          </cell>
          <cell r="AM624" t="str">
            <v>LN#</v>
          </cell>
          <cell r="AO624" t="str">
            <v>UOI</v>
          </cell>
          <cell r="AP624" t="str">
            <v>EA</v>
          </cell>
          <cell r="AU624" t="str">
            <v>0</v>
          </cell>
          <cell r="AW624" t="str">
            <v>000</v>
          </cell>
          <cell r="AX624" t="str">
            <v>00</v>
          </cell>
          <cell r="AY624" t="str">
            <v>0</v>
          </cell>
          <cell r="AZ624" t="str">
            <v>FPL Fibernet</v>
          </cell>
        </row>
        <row r="625">
          <cell r="A625" t="str">
            <v>107100</v>
          </cell>
          <cell r="B625" t="str">
            <v>0312</v>
          </cell>
          <cell r="C625" t="str">
            <v>06201</v>
          </cell>
          <cell r="D625" t="str">
            <v>0ELECT</v>
          </cell>
          <cell r="E625" t="str">
            <v>312000</v>
          </cell>
          <cell r="F625" t="str">
            <v>0676</v>
          </cell>
          <cell r="G625" t="str">
            <v>12450</v>
          </cell>
          <cell r="H625" t="str">
            <v>A</v>
          </cell>
          <cell r="I625" t="str">
            <v>00000041</v>
          </cell>
          <cell r="J625">
            <v>66</v>
          </cell>
          <cell r="K625">
            <v>312</v>
          </cell>
          <cell r="L625">
            <v>6201</v>
          </cell>
          <cell r="M625">
            <v>0</v>
          </cell>
          <cell r="N625">
            <v>0</v>
          </cell>
          <cell r="O625">
            <v>0</v>
          </cell>
          <cell r="P625">
            <v>0</v>
          </cell>
          <cell r="Q625" t="str">
            <v>0676</v>
          </cell>
          <cell r="R625" t="str">
            <v>12450</v>
          </cell>
          <cell r="S625" t="str">
            <v>200212</v>
          </cell>
          <cell r="T625" t="str">
            <v>SA01</v>
          </cell>
          <cell r="U625">
            <v>-263.7</v>
          </cell>
          <cell r="V625" t="str">
            <v>LDB</v>
          </cell>
          <cell r="W625">
            <v>0</v>
          </cell>
          <cell r="Y625">
            <v>0</v>
          </cell>
          <cell r="Z625">
            <v>-3</v>
          </cell>
          <cell r="AA625" t="str">
            <v>MS#</v>
          </cell>
          <cell r="AB625" t="str">
            <v xml:space="preserve">   998014073</v>
          </cell>
          <cell r="AC625" t="str">
            <v>BCH</v>
          </cell>
          <cell r="AD625" t="str">
            <v>014393</v>
          </cell>
          <cell r="AE625" t="str">
            <v>TML</v>
          </cell>
          <cell r="AF625" t="str">
            <v>12006</v>
          </cell>
          <cell r="AG625" t="str">
            <v>SRL</v>
          </cell>
          <cell r="AH625" t="str">
            <v>0366</v>
          </cell>
          <cell r="AI625" t="str">
            <v>DLV</v>
          </cell>
          <cell r="AJ625" t="str">
            <v>000</v>
          </cell>
          <cell r="AK625" t="str">
            <v>REL</v>
          </cell>
          <cell r="AL625" t="str">
            <v>000</v>
          </cell>
          <cell r="AM625" t="str">
            <v>LN#</v>
          </cell>
          <cell r="AO625" t="str">
            <v>UOI</v>
          </cell>
          <cell r="AP625" t="str">
            <v>EA</v>
          </cell>
          <cell r="AU625" t="str">
            <v>0</v>
          </cell>
          <cell r="AW625" t="str">
            <v>000</v>
          </cell>
          <cell r="AX625" t="str">
            <v>00</v>
          </cell>
          <cell r="AY625" t="str">
            <v>0</v>
          </cell>
          <cell r="AZ625" t="str">
            <v>FPL Fibernet</v>
          </cell>
        </row>
        <row r="626">
          <cell r="A626" t="str">
            <v>107100</v>
          </cell>
          <cell r="B626" t="str">
            <v>0312</v>
          </cell>
          <cell r="C626" t="str">
            <v>06201</v>
          </cell>
          <cell r="D626" t="str">
            <v>0ELECT</v>
          </cell>
          <cell r="E626" t="str">
            <v>312000</v>
          </cell>
          <cell r="F626" t="str">
            <v>0676</v>
          </cell>
          <cell r="G626" t="str">
            <v>12450</v>
          </cell>
          <cell r="H626" t="str">
            <v>A</v>
          </cell>
          <cell r="I626" t="str">
            <v>00000041</v>
          </cell>
          <cell r="J626">
            <v>66</v>
          </cell>
          <cell r="K626">
            <v>312</v>
          </cell>
          <cell r="L626">
            <v>6201</v>
          </cell>
          <cell r="M626">
            <v>0</v>
          </cell>
          <cell r="N626">
            <v>0</v>
          </cell>
          <cell r="O626">
            <v>0</v>
          </cell>
          <cell r="P626">
            <v>0</v>
          </cell>
          <cell r="Q626" t="str">
            <v>0676</v>
          </cell>
          <cell r="R626" t="str">
            <v>12450</v>
          </cell>
          <cell r="S626" t="str">
            <v>200212</v>
          </cell>
          <cell r="T626" t="str">
            <v>SA01</v>
          </cell>
          <cell r="U626">
            <v>-263.7</v>
          </cell>
          <cell r="V626" t="str">
            <v>LDB</v>
          </cell>
          <cell r="W626">
            <v>0</v>
          </cell>
          <cell r="Y626">
            <v>0</v>
          </cell>
          <cell r="Z626">
            <v>-3</v>
          </cell>
          <cell r="AA626" t="str">
            <v>MS#</v>
          </cell>
          <cell r="AB626" t="str">
            <v xml:space="preserve">   998014073</v>
          </cell>
          <cell r="AC626" t="str">
            <v>BCH</v>
          </cell>
          <cell r="AD626" t="str">
            <v>014925</v>
          </cell>
          <cell r="AE626" t="str">
            <v>TML</v>
          </cell>
          <cell r="AF626" t="str">
            <v>12011</v>
          </cell>
          <cell r="AG626" t="str">
            <v>SRL</v>
          </cell>
          <cell r="AH626" t="str">
            <v>0366</v>
          </cell>
          <cell r="AI626" t="str">
            <v>DLV</v>
          </cell>
          <cell r="AJ626" t="str">
            <v>000</v>
          </cell>
          <cell r="AK626" t="str">
            <v>REL</v>
          </cell>
          <cell r="AL626" t="str">
            <v>000</v>
          </cell>
          <cell r="AM626" t="str">
            <v>LN#</v>
          </cell>
          <cell r="AO626" t="str">
            <v>UOI</v>
          </cell>
          <cell r="AP626" t="str">
            <v>EA</v>
          </cell>
          <cell r="AU626" t="str">
            <v>0</v>
          </cell>
          <cell r="AW626" t="str">
            <v>000</v>
          </cell>
          <cell r="AX626" t="str">
            <v>00</v>
          </cell>
          <cell r="AY626" t="str">
            <v>0</v>
          </cell>
          <cell r="AZ626" t="str">
            <v>FPL Fibernet</v>
          </cell>
        </row>
        <row r="627">
          <cell r="A627" t="str">
            <v>107100</v>
          </cell>
          <cell r="B627" t="str">
            <v>0312</v>
          </cell>
          <cell r="C627" t="str">
            <v>06201</v>
          </cell>
          <cell r="D627" t="str">
            <v>0ELECT</v>
          </cell>
          <cell r="E627" t="str">
            <v>312000</v>
          </cell>
          <cell r="F627" t="str">
            <v>0676</v>
          </cell>
          <cell r="G627" t="str">
            <v>12450</v>
          </cell>
          <cell r="H627" t="str">
            <v>A</v>
          </cell>
          <cell r="I627" t="str">
            <v>00000041</v>
          </cell>
          <cell r="J627">
            <v>66</v>
          </cell>
          <cell r="K627">
            <v>312</v>
          </cell>
          <cell r="L627">
            <v>6201</v>
          </cell>
          <cell r="M627">
            <v>0</v>
          </cell>
          <cell r="N627">
            <v>0</v>
          </cell>
          <cell r="O627">
            <v>0</v>
          </cell>
          <cell r="P627">
            <v>0</v>
          </cell>
          <cell r="Q627" t="str">
            <v>0676</v>
          </cell>
          <cell r="R627" t="str">
            <v>12450</v>
          </cell>
          <cell r="S627" t="str">
            <v>200212</v>
          </cell>
          <cell r="T627" t="str">
            <v>SA01</v>
          </cell>
          <cell r="U627">
            <v>-399.82</v>
          </cell>
          <cell r="V627" t="str">
            <v>LDB</v>
          </cell>
          <cell r="W627">
            <v>0</v>
          </cell>
          <cell r="Y627">
            <v>0</v>
          </cell>
          <cell r="Z627">
            <v>-1</v>
          </cell>
          <cell r="AA627" t="str">
            <v>MS#</v>
          </cell>
          <cell r="AB627" t="str">
            <v xml:space="preserve">   998003502</v>
          </cell>
          <cell r="AC627" t="str">
            <v>BCH</v>
          </cell>
          <cell r="AD627" t="str">
            <v>014401</v>
          </cell>
          <cell r="AE627" t="str">
            <v>TML</v>
          </cell>
          <cell r="AF627" t="str">
            <v>12006</v>
          </cell>
          <cell r="AG627" t="str">
            <v>SRL</v>
          </cell>
          <cell r="AH627" t="str">
            <v>0366</v>
          </cell>
          <cell r="AI627" t="str">
            <v>DLV</v>
          </cell>
          <cell r="AJ627" t="str">
            <v>000</v>
          </cell>
          <cell r="AK627" t="str">
            <v>REL</v>
          </cell>
          <cell r="AL627" t="str">
            <v>000</v>
          </cell>
          <cell r="AM627" t="str">
            <v>LN#</v>
          </cell>
          <cell r="AO627" t="str">
            <v>UOI</v>
          </cell>
          <cell r="AP627" t="str">
            <v>EA</v>
          </cell>
          <cell r="AU627" t="str">
            <v>0</v>
          </cell>
          <cell r="AW627" t="str">
            <v>000</v>
          </cell>
          <cell r="AX627" t="str">
            <v>00</v>
          </cell>
          <cell r="AY627" t="str">
            <v>0</v>
          </cell>
          <cell r="AZ627" t="str">
            <v>FPL Fibernet</v>
          </cell>
        </row>
        <row r="628">
          <cell r="A628" t="str">
            <v>107100</v>
          </cell>
          <cell r="B628" t="str">
            <v>0312</v>
          </cell>
          <cell r="C628" t="str">
            <v>06201</v>
          </cell>
          <cell r="D628" t="str">
            <v>0ELECT</v>
          </cell>
          <cell r="E628" t="str">
            <v>312000</v>
          </cell>
          <cell r="F628" t="str">
            <v>0676</v>
          </cell>
          <cell r="G628" t="str">
            <v>12450</v>
          </cell>
          <cell r="H628" t="str">
            <v>A</v>
          </cell>
          <cell r="I628" t="str">
            <v>00000041</v>
          </cell>
          <cell r="J628">
            <v>66</v>
          </cell>
          <cell r="K628">
            <v>312</v>
          </cell>
          <cell r="L628">
            <v>6201</v>
          </cell>
          <cell r="M628">
            <v>0</v>
          </cell>
          <cell r="N628">
            <v>0</v>
          </cell>
          <cell r="O628">
            <v>0</v>
          </cell>
          <cell r="P628">
            <v>0</v>
          </cell>
          <cell r="Q628" t="str">
            <v>0676</v>
          </cell>
          <cell r="R628" t="str">
            <v>12450</v>
          </cell>
          <cell r="S628" t="str">
            <v>200212</v>
          </cell>
          <cell r="T628" t="str">
            <v>SA01</v>
          </cell>
          <cell r="U628">
            <v>-755.92</v>
          </cell>
          <cell r="V628" t="str">
            <v>LDB</v>
          </cell>
          <cell r="W628">
            <v>0</v>
          </cell>
          <cell r="Y628">
            <v>0</v>
          </cell>
          <cell r="Z628">
            <v>-4</v>
          </cell>
          <cell r="AA628" t="str">
            <v>MS#</v>
          </cell>
          <cell r="AB628" t="str">
            <v xml:space="preserve">   998003509</v>
          </cell>
          <cell r="AC628" t="str">
            <v>BCH</v>
          </cell>
          <cell r="AD628" t="str">
            <v>014389</v>
          </cell>
          <cell r="AE628" t="str">
            <v>TML</v>
          </cell>
          <cell r="AF628" t="str">
            <v>12006</v>
          </cell>
          <cell r="AG628" t="str">
            <v>SRL</v>
          </cell>
          <cell r="AH628" t="str">
            <v>0366</v>
          </cell>
          <cell r="AI628" t="str">
            <v>DLV</v>
          </cell>
          <cell r="AJ628" t="str">
            <v>000</v>
          </cell>
          <cell r="AK628" t="str">
            <v>REL</v>
          </cell>
          <cell r="AL628" t="str">
            <v>000</v>
          </cell>
          <cell r="AM628" t="str">
            <v>LN#</v>
          </cell>
          <cell r="AO628" t="str">
            <v>UOI</v>
          </cell>
          <cell r="AP628" t="str">
            <v>EA</v>
          </cell>
          <cell r="AU628" t="str">
            <v>0</v>
          </cell>
          <cell r="AW628" t="str">
            <v>000</v>
          </cell>
          <cell r="AX628" t="str">
            <v>00</v>
          </cell>
          <cell r="AY628" t="str">
            <v>0</v>
          </cell>
          <cell r="AZ628" t="str">
            <v>FPL Fibernet</v>
          </cell>
        </row>
        <row r="629">
          <cell r="A629" t="str">
            <v>107100</v>
          </cell>
          <cell r="B629" t="str">
            <v>0312</v>
          </cell>
          <cell r="C629" t="str">
            <v>06201</v>
          </cell>
          <cell r="D629" t="str">
            <v>0ELECT</v>
          </cell>
          <cell r="E629" t="str">
            <v>312000</v>
          </cell>
          <cell r="F629" t="str">
            <v>0676</v>
          </cell>
          <cell r="G629" t="str">
            <v>12450</v>
          </cell>
          <cell r="H629" t="str">
            <v>A</v>
          </cell>
          <cell r="I629" t="str">
            <v>00000041</v>
          </cell>
          <cell r="J629">
            <v>66</v>
          </cell>
          <cell r="K629">
            <v>312</v>
          </cell>
          <cell r="L629">
            <v>6201</v>
          </cell>
          <cell r="M629">
            <v>0</v>
          </cell>
          <cell r="N629">
            <v>0</v>
          </cell>
          <cell r="O629">
            <v>0</v>
          </cell>
          <cell r="P629">
            <v>0</v>
          </cell>
          <cell r="Q629" t="str">
            <v>0676</v>
          </cell>
          <cell r="R629" t="str">
            <v>12450</v>
          </cell>
          <cell r="S629" t="str">
            <v>200212</v>
          </cell>
          <cell r="T629" t="str">
            <v>SA01</v>
          </cell>
          <cell r="U629">
            <v>-1000.2</v>
          </cell>
          <cell r="V629" t="str">
            <v>LDB</v>
          </cell>
          <cell r="W629">
            <v>0</v>
          </cell>
          <cell r="Y629">
            <v>0</v>
          </cell>
          <cell r="Z629">
            <v>-5</v>
          </cell>
          <cell r="AA629" t="str">
            <v>MS#</v>
          </cell>
          <cell r="AB629" t="str">
            <v xml:space="preserve">   998014037</v>
          </cell>
          <cell r="AC629" t="str">
            <v>BCH</v>
          </cell>
          <cell r="AD629" t="str">
            <v>014397</v>
          </cell>
          <cell r="AE629" t="str">
            <v>TML</v>
          </cell>
          <cell r="AF629" t="str">
            <v>12006</v>
          </cell>
          <cell r="AG629" t="str">
            <v>SRL</v>
          </cell>
          <cell r="AH629" t="str">
            <v>0366</v>
          </cell>
          <cell r="AI629" t="str">
            <v>DLV</v>
          </cell>
          <cell r="AJ629" t="str">
            <v>000</v>
          </cell>
          <cell r="AK629" t="str">
            <v>REL</v>
          </cell>
          <cell r="AL629" t="str">
            <v>000</v>
          </cell>
          <cell r="AM629" t="str">
            <v>LN#</v>
          </cell>
          <cell r="AO629" t="str">
            <v>UOI</v>
          </cell>
          <cell r="AP629" t="str">
            <v>EA</v>
          </cell>
          <cell r="AU629" t="str">
            <v>0</v>
          </cell>
          <cell r="AW629" t="str">
            <v>000</v>
          </cell>
          <cell r="AX629" t="str">
            <v>00</v>
          </cell>
          <cell r="AY629" t="str">
            <v>0</v>
          </cell>
          <cell r="AZ629" t="str">
            <v>FPL Fibernet</v>
          </cell>
        </row>
        <row r="630">
          <cell r="A630" t="str">
            <v>107100</v>
          </cell>
          <cell r="B630" t="str">
            <v>0312</v>
          </cell>
          <cell r="C630" t="str">
            <v>06201</v>
          </cell>
          <cell r="D630" t="str">
            <v>0ELECT</v>
          </cell>
          <cell r="E630" t="str">
            <v>312000</v>
          </cell>
          <cell r="F630" t="str">
            <v>0676</v>
          </cell>
          <cell r="G630" t="str">
            <v>12450</v>
          </cell>
          <cell r="H630" t="str">
            <v>A</v>
          </cell>
          <cell r="I630" t="str">
            <v>00000041</v>
          </cell>
          <cell r="J630">
            <v>66</v>
          </cell>
          <cell r="K630">
            <v>312</v>
          </cell>
          <cell r="L630">
            <v>6201</v>
          </cell>
          <cell r="M630">
            <v>0</v>
          </cell>
          <cell r="N630">
            <v>0</v>
          </cell>
          <cell r="O630">
            <v>0</v>
          </cell>
          <cell r="P630">
            <v>0</v>
          </cell>
          <cell r="Q630" t="str">
            <v>0676</v>
          </cell>
          <cell r="R630" t="str">
            <v>12450</v>
          </cell>
          <cell r="S630" t="str">
            <v>200212</v>
          </cell>
          <cell r="T630" t="str">
            <v>SA01</v>
          </cell>
          <cell r="U630">
            <v>-1046.0899999999999</v>
          </cell>
          <cell r="V630" t="str">
            <v>LDB</v>
          </cell>
          <cell r="W630">
            <v>0</v>
          </cell>
          <cell r="Y630">
            <v>0</v>
          </cell>
          <cell r="Z630">
            <v>-1</v>
          </cell>
          <cell r="AA630" t="str">
            <v>MS#</v>
          </cell>
          <cell r="AB630" t="str">
            <v xml:space="preserve">   998014268</v>
          </cell>
          <cell r="AC630" t="str">
            <v>BCH</v>
          </cell>
          <cell r="AD630" t="str">
            <v>014395</v>
          </cell>
          <cell r="AE630" t="str">
            <v>TML</v>
          </cell>
          <cell r="AF630" t="str">
            <v>12006</v>
          </cell>
          <cell r="AG630" t="str">
            <v>SRL</v>
          </cell>
          <cell r="AH630" t="str">
            <v>0366</v>
          </cell>
          <cell r="AI630" t="str">
            <v>DLV</v>
          </cell>
          <cell r="AJ630" t="str">
            <v>000</v>
          </cell>
          <cell r="AK630" t="str">
            <v>REL</v>
          </cell>
          <cell r="AL630" t="str">
            <v>000</v>
          </cell>
          <cell r="AM630" t="str">
            <v>LN#</v>
          </cell>
          <cell r="AO630" t="str">
            <v>UOI</v>
          </cell>
          <cell r="AP630" t="str">
            <v>EA</v>
          </cell>
          <cell r="AU630" t="str">
            <v>0</v>
          </cell>
          <cell r="AW630" t="str">
            <v>000</v>
          </cell>
          <cell r="AX630" t="str">
            <v>00</v>
          </cell>
          <cell r="AY630" t="str">
            <v>0</v>
          </cell>
          <cell r="AZ630" t="str">
            <v>FPL Fibernet</v>
          </cell>
        </row>
        <row r="631">
          <cell r="A631" t="str">
            <v>107100</v>
          </cell>
          <cell r="B631" t="str">
            <v>0312</v>
          </cell>
          <cell r="C631" t="str">
            <v>06201</v>
          </cell>
          <cell r="D631" t="str">
            <v>0ELECT</v>
          </cell>
          <cell r="E631" t="str">
            <v>312000</v>
          </cell>
          <cell r="F631" t="str">
            <v>0676</v>
          </cell>
          <cell r="G631" t="str">
            <v>12450</v>
          </cell>
          <cell r="H631" t="str">
            <v>A</v>
          </cell>
          <cell r="I631" t="str">
            <v>00000041</v>
          </cell>
          <cell r="J631">
            <v>66</v>
          </cell>
          <cell r="K631">
            <v>312</v>
          </cell>
          <cell r="L631">
            <v>6201</v>
          </cell>
          <cell r="M631">
            <v>0</v>
          </cell>
          <cell r="N631">
            <v>0</v>
          </cell>
          <cell r="O631">
            <v>0</v>
          </cell>
          <cell r="P631">
            <v>0</v>
          </cell>
          <cell r="Q631" t="str">
            <v>0676</v>
          </cell>
          <cell r="R631" t="str">
            <v>12450</v>
          </cell>
          <cell r="S631" t="str">
            <v>200212</v>
          </cell>
          <cell r="T631" t="str">
            <v>SA01</v>
          </cell>
          <cell r="U631">
            <v>-1575.39</v>
          </cell>
          <cell r="V631" t="str">
            <v>LDB</v>
          </cell>
          <cell r="W631">
            <v>0</v>
          </cell>
          <cell r="Y631">
            <v>0</v>
          </cell>
          <cell r="Z631">
            <v>-1</v>
          </cell>
          <cell r="AA631" t="str">
            <v>MS#</v>
          </cell>
          <cell r="AB631" t="str">
            <v xml:space="preserve">   998014070</v>
          </cell>
          <cell r="AC631" t="str">
            <v>BCH</v>
          </cell>
          <cell r="AD631" t="str">
            <v>014924</v>
          </cell>
          <cell r="AE631" t="str">
            <v>TML</v>
          </cell>
          <cell r="AF631" t="str">
            <v>12011</v>
          </cell>
          <cell r="AG631" t="str">
            <v>SRL</v>
          </cell>
          <cell r="AH631" t="str">
            <v>0366</v>
          </cell>
          <cell r="AI631" t="str">
            <v>DLV</v>
          </cell>
          <cell r="AJ631" t="str">
            <v>000</v>
          </cell>
          <cell r="AK631" t="str">
            <v>REL</v>
          </cell>
          <cell r="AL631" t="str">
            <v>000</v>
          </cell>
          <cell r="AM631" t="str">
            <v>LN#</v>
          </cell>
          <cell r="AO631" t="str">
            <v>UOI</v>
          </cell>
          <cell r="AP631" t="str">
            <v>EA</v>
          </cell>
          <cell r="AU631" t="str">
            <v>0</v>
          </cell>
          <cell r="AW631" t="str">
            <v>000</v>
          </cell>
          <cell r="AX631" t="str">
            <v>00</v>
          </cell>
          <cell r="AY631" t="str">
            <v>0</v>
          </cell>
          <cell r="AZ631" t="str">
            <v>FPL Fibernet</v>
          </cell>
        </row>
        <row r="632">
          <cell r="A632" t="str">
            <v>107100</v>
          </cell>
          <cell r="B632" t="str">
            <v>0312</v>
          </cell>
          <cell r="C632" t="str">
            <v>06201</v>
          </cell>
          <cell r="D632" t="str">
            <v>0ELECT</v>
          </cell>
          <cell r="E632" t="str">
            <v>312000</v>
          </cell>
          <cell r="F632" t="str">
            <v>0676</v>
          </cell>
          <cell r="G632" t="str">
            <v>12450</v>
          </cell>
          <cell r="H632" t="str">
            <v>A</v>
          </cell>
          <cell r="I632" t="str">
            <v>00000041</v>
          </cell>
          <cell r="J632">
            <v>66</v>
          </cell>
          <cell r="K632">
            <v>312</v>
          </cell>
          <cell r="L632">
            <v>6201</v>
          </cell>
          <cell r="M632">
            <v>0</v>
          </cell>
          <cell r="N632">
            <v>0</v>
          </cell>
          <cell r="O632">
            <v>0</v>
          </cell>
          <cell r="P632">
            <v>0</v>
          </cell>
          <cell r="Q632" t="str">
            <v>0676</v>
          </cell>
          <cell r="R632" t="str">
            <v>12450</v>
          </cell>
          <cell r="S632" t="str">
            <v>200212</v>
          </cell>
          <cell r="T632" t="str">
            <v>SA01</v>
          </cell>
          <cell r="U632">
            <v>-2438.34</v>
          </cell>
          <cell r="V632" t="str">
            <v>LDB</v>
          </cell>
          <cell r="W632">
            <v>0</v>
          </cell>
          <cell r="Y632">
            <v>0</v>
          </cell>
          <cell r="Z632">
            <v>-2</v>
          </cell>
          <cell r="AA632" t="str">
            <v>MS#</v>
          </cell>
          <cell r="AB632" t="str">
            <v xml:space="preserve">   998014270</v>
          </cell>
          <cell r="AC632" t="str">
            <v>BCH</v>
          </cell>
          <cell r="AD632" t="str">
            <v>014396</v>
          </cell>
          <cell r="AE632" t="str">
            <v>TML</v>
          </cell>
          <cell r="AF632" t="str">
            <v>12006</v>
          </cell>
          <cell r="AG632" t="str">
            <v>SRL</v>
          </cell>
          <cell r="AH632" t="str">
            <v>0366</v>
          </cell>
          <cell r="AI632" t="str">
            <v>DLV</v>
          </cell>
          <cell r="AJ632" t="str">
            <v>000</v>
          </cell>
          <cell r="AK632" t="str">
            <v>REL</v>
          </cell>
          <cell r="AL632" t="str">
            <v>000</v>
          </cell>
          <cell r="AM632" t="str">
            <v>LN#</v>
          </cell>
          <cell r="AO632" t="str">
            <v>UOI</v>
          </cell>
          <cell r="AP632" t="str">
            <v>EA</v>
          </cell>
          <cell r="AU632" t="str">
            <v>0</v>
          </cell>
          <cell r="AW632" t="str">
            <v>000</v>
          </cell>
          <cell r="AX632" t="str">
            <v>00</v>
          </cell>
          <cell r="AY632" t="str">
            <v>0</v>
          </cell>
          <cell r="AZ632" t="str">
            <v>FPL Fibernet</v>
          </cell>
        </row>
        <row r="633">
          <cell r="A633" t="str">
            <v>107100</v>
          </cell>
          <cell r="B633" t="str">
            <v>0312</v>
          </cell>
          <cell r="C633" t="str">
            <v>06201</v>
          </cell>
          <cell r="D633" t="str">
            <v>0ELECT</v>
          </cell>
          <cell r="E633" t="str">
            <v>312000</v>
          </cell>
          <cell r="F633" t="str">
            <v>0676</v>
          </cell>
          <cell r="G633" t="str">
            <v>12450</v>
          </cell>
          <cell r="H633" t="str">
            <v>A</v>
          </cell>
          <cell r="I633" t="str">
            <v>00000041</v>
          </cell>
          <cell r="J633">
            <v>66</v>
          </cell>
          <cell r="K633">
            <v>312</v>
          </cell>
          <cell r="L633">
            <v>6201</v>
          </cell>
          <cell r="M633">
            <v>0</v>
          </cell>
          <cell r="N633">
            <v>0</v>
          </cell>
          <cell r="O633">
            <v>0</v>
          </cell>
          <cell r="P633">
            <v>0</v>
          </cell>
          <cell r="Q633" t="str">
            <v>0676</v>
          </cell>
          <cell r="R633" t="str">
            <v>12450</v>
          </cell>
          <cell r="S633" t="str">
            <v>200212</v>
          </cell>
          <cell r="T633" t="str">
            <v>SA01</v>
          </cell>
          <cell r="U633">
            <v>-2989.65</v>
          </cell>
          <cell r="V633" t="str">
            <v>LDB</v>
          </cell>
          <cell r="W633">
            <v>0</v>
          </cell>
          <cell r="Y633">
            <v>0</v>
          </cell>
          <cell r="Z633">
            <v>-1</v>
          </cell>
          <cell r="AA633" t="str">
            <v>MS#</v>
          </cell>
          <cell r="AB633" t="str">
            <v xml:space="preserve">   998014053</v>
          </cell>
          <cell r="AC633" t="str">
            <v>BCH</v>
          </cell>
          <cell r="AD633" t="str">
            <v>012639</v>
          </cell>
          <cell r="AE633" t="str">
            <v>TML</v>
          </cell>
          <cell r="AF633" t="str">
            <v>12027</v>
          </cell>
          <cell r="AG633" t="str">
            <v>SRL</v>
          </cell>
          <cell r="AH633" t="str">
            <v>0368</v>
          </cell>
          <cell r="AI633" t="str">
            <v>DLV</v>
          </cell>
          <cell r="AJ633" t="str">
            <v>000</v>
          </cell>
          <cell r="AK633" t="str">
            <v>REL</v>
          </cell>
          <cell r="AL633" t="str">
            <v>000</v>
          </cell>
          <cell r="AM633" t="str">
            <v>LN#</v>
          </cell>
          <cell r="AO633" t="str">
            <v>UOI</v>
          </cell>
          <cell r="AP633" t="str">
            <v>EA</v>
          </cell>
          <cell r="AU633" t="str">
            <v>0</v>
          </cell>
          <cell r="AW633" t="str">
            <v>000</v>
          </cell>
          <cell r="AX633" t="str">
            <v>00</v>
          </cell>
          <cell r="AY633" t="str">
            <v>0</v>
          </cell>
          <cell r="AZ633" t="str">
            <v>FPL Fibernet</v>
          </cell>
        </row>
        <row r="634">
          <cell r="A634" t="str">
            <v>107100</v>
          </cell>
          <cell r="B634" t="str">
            <v>0312</v>
          </cell>
          <cell r="C634" t="str">
            <v>06201</v>
          </cell>
          <cell r="D634" t="str">
            <v>0ELECT</v>
          </cell>
          <cell r="E634" t="str">
            <v>312000</v>
          </cell>
          <cell r="F634" t="str">
            <v>0676</v>
          </cell>
          <cell r="G634" t="str">
            <v>12450</v>
          </cell>
          <cell r="H634" t="str">
            <v>A</v>
          </cell>
          <cell r="I634" t="str">
            <v>00000041</v>
          </cell>
          <cell r="J634">
            <v>66</v>
          </cell>
          <cell r="K634">
            <v>312</v>
          </cell>
          <cell r="L634">
            <v>6201</v>
          </cell>
          <cell r="M634">
            <v>0</v>
          </cell>
          <cell r="N634">
            <v>0</v>
          </cell>
          <cell r="O634">
            <v>0</v>
          </cell>
          <cell r="P634">
            <v>0</v>
          </cell>
          <cell r="Q634" t="str">
            <v>0676</v>
          </cell>
          <cell r="R634" t="str">
            <v>12450</v>
          </cell>
          <cell r="S634" t="str">
            <v>200212</v>
          </cell>
          <cell r="T634" t="str">
            <v>SA01</v>
          </cell>
          <cell r="U634">
            <v>-3150.78</v>
          </cell>
          <cell r="V634" t="str">
            <v>LDB</v>
          </cell>
          <cell r="W634">
            <v>0</v>
          </cell>
          <cell r="Y634">
            <v>0</v>
          </cell>
          <cell r="Z634">
            <v>-2</v>
          </cell>
          <cell r="AA634" t="str">
            <v>MS#</v>
          </cell>
          <cell r="AB634" t="str">
            <v xml:space="preserve">   998014070</v>
          </cell>
          <cell r="AC634" t="str">
            <v>BCH</v>
          </cell>
          <cell r="AD634" t="str">
            <v>014392</v>
          </cell>
          <cell r="AE634" t="str">
            <v>TML</v>
          </cell>
          <cell r="AF634" t="str">
            <v>12006</v>
          </cell>
          <cell r="AG634" t="str">
            <v>SRL</v>
          </cell>
          <cell r="AH634" t="str">
            <v>0366</v>
          </cell>
          <cell r="AI634" t="str">
            <v>DLV</v>
          </cell>
          <cell r="AJ634" t="str">
            <v>000</v>
          </cell>
          <cell r="AK634" t="str">
            <v>REL</v>
          </cell>
          <cell r="AL634" t="str">
            <v>000</v>
          </cell>
          <cell r="AM634" t="str">
            <v>LN#</v>
          </cell>
          <cell r="AO634" t="str">
            <v>UOI</v>
          </cell>
          <cell r="AP634" t="str">
            <v>EA</v>
          </cell>
          <cell r="AU634" t="str">
            <v>0</v>
          </cell>
          <cell r="AW634" t="str">
            <v>000</v>
          </cell>
          <cell r="AX634" t="str">
            <v>00</v>
          </cell>
          <cell r="AY634" t="str">
            <v>0</v>
          </cell>
          <cell r="AZ634" t="str">
            <v>FPL Fibernet</v>
          </cell>
        </row>
        <row r="635">
          <cell r="A635" t="str">
            <v>107100</v>
          </cell>
          <cell r="B635" t="str">
            <v>0312</v>
          </cell>
          <cell r="C635" t="str">
            <v>06201</v>
          </cell>
          <cell r="D635" t="str">
            <v>0ELECT</v>
          </cell>
          <cell r="E635" t="str">
            <v>312000</v>
          </cell>
          <cell r="F635" t="str">
            <v>0676</v>
          </cell>
          <cell r="G635" t="str">
            <v>12450</v>
          </cell>
          <cell r="H635" t="str">
            <v>A</v>
          </cell>
          <cell r="I635" t="str">
            <v>00000041</v>
          </cell>
          <cell r="J635">
            <v>66</v>
          </cell>
          <cell r="K635">
            <v>312</v>
          </cell>
          <cell r="L635">
            <v>6201</v>
          </cell>
          <cell r="M635">
            <v>0</v>
          </cell>
          <cell r="N635">
            <v>0</v>
          </cell>
          <cell r="O635">
            <v>0</v>
          </cell>
          <cell r="P635">
            <v>0</v>
          </cell>
          <cell r="Q635" t="str">
            <v>0676</v>
          </cell>
          <cell r="R635" t="str">
            <v>12450</v>
          </cell>
          <cell r="S635" t="str">
            <v>200212</v>
          </cell>
          <cell r="T635" t="str">
            <v>SA01</v>
          </cell>
          <cell r="U635">
            <v>-5812.93</v>
          </cell>
          <cell r="V635" t="str">
            <v>LDB</v>
          </cell>
          <cell r="W635">
            <v>0</v>
          </cell>
          <cell r="Y635">
            <v>0</v>
          </cell>
          <cell r="Z635">
            <v>-2</v>
          </cell>
          <cell r="AA635" t="str">
            <v>MS#</v>
          </cell>
          <cell r="AB635" t="str">
            <v xml:space="preserve">   998014506</v>
          </cell>
          <cell r="AC635" t="str">
            <v>BCH</v>
          </cell>
          <cell r="AD635" t="str">
            <v>014390</v>
          </cell>
          <cell r="AE635" t="str">
            <v>TML</v>
          </cell>
          <cell r="AF635" t="str">
            <v>12006</v>
          </cell>
          <cell r="AG635" t="str">
            <v>SRL</v>
          </cell>
          <cell r="AH635" t="str">
            <v>0366</v>
          </cell>
          <cell r="AI635" t="str">
            <v>DLV</v>
          </cell>
          <cell r="AJ635" t="str">
            <v>000</v>
          </cell>
          <cell r="AK635" t="str">
            <v>REL</v>
          </cell>
          <cell r="AL635" t="str">
            <v>000</v>
          </cell>
          <cell r="AM635" t="str">
            <v>LN#</v>
          </cell>
          <cell r="AO635" t="str">
            <v>UOI</v>
          </cell>
          <cell r="AP635" t="str">
            <v>EA</v>
          </cell>
          <cell r="AU635" t="str">
            <v>0</v>
          </cell>
          <cell r="AW635" t="str">
            <v>000</v>
          </cell>
          <cell r="AX635" t="str">
            <v>00</v>
          </cell>
          <cell r="AY635" t="str">
            <v>0</v>
          </cell>
          <cell r="AZ635" t="str">
            <v>FPL Fibernet</v>
          </cell>
        </row>
        <row r="636">
          <cell r="A636" t="str">
            <v>107100</v>
          </cell>
          <cell r="B636" t="str">
            <v>0312</v>
          </cell>
          <cell r="C636" t="str">
            <v>06201</v>
          </cell>
          <cell r="D636" t="str">
            <v>0ELECT</v>
          </cell>
          <cell r="E636" t="str">
            <v>312000</v>
          </cell>
          <cell r="F636" t="str">
            <v>0676</v>
          </cell>
          <cell r="G636" t="str">
            <v>12450</v>
          </cell>
          <cell r="H636" t="str">
            <v>A</v>
          </cell>
          <cell r="I636" t="str">
            <v>00000041</v>
          </cell>
          <cell r="J636">
            <v>66</v>
          </cell>
          <cell r="K636">
            <v>312</v>
          </cell>
          <cell r="L636">
            <v>6201</v>
          </cell>
          <cell r="M636">
            <v>0</v>
          </cell>
          <cell r="N636">
            <v>0</v>
          </cell>
          <cell r="O636">
            <v>0</v>
          </cell>
          <cell r="P636">
            <v>0</v>
          </cell>
          <cell r="Q636" t="str">
            <v>0676</v>
          </cell>
          <cell r="R636" t="str">
            <v>12450</v>
          </cell>
          <cell r="S636" t="str">
            <v>200212</v>
          </cell>
          <cell r="T636" t="str">
            <v>SA01</v>
          </cell>
          <cell r="U636">
            <v>-8579.01</v>
          </cell>
          <cell r="V636" t="str">
            <v>LDB</v>
          </cell>
          <cell r="W636">
            <v>0</v>
          </cell>
          <cell r="Y636">
            <v>0</v>
          </cell>
          <cell r="Z636">
            <v>-3</v>
          </cell>
          <cell r="AA636" t="str">
            <v>MS#</v>
          </cell>
          <cell r="AB636" t="str">
            <v xml:space="preserve">   998014585</v>
          </cell>
          <cell r="AC636" t="str">
            <v>BCH</v>
          </cell>
          <cell r="AD636" t="str">
            <v>012639</v>
          </cell>
          <cell r="AE636" t="str">
            <v>TML</v>
          </cell>
          <cell r="AF636" t="str">
            <v>12027</v>
          </cell>
          <cell r="AG636" t="str">
            <v>SRL</v>
          </cell>
          <cell r="AH636" t="str">
            <v>0368</v>
          </cell>
          <cell r="AI636" t="str">
            <v>DLV</v>
          </cell>
          <cell r="AJ636" t="str">
            <v>000</v>
          </cell>
          <cell r="AK636" t="str">
            <v>REL</v>
          </cell>
          <cell r="AL636" t="str">
            <v>000</v>
          </cell>
          <cell r="AM636" t="str">
            <v>LN#</v>
          </cell>
          <cell r="AO636" t="str">
            <v>UOI</v>
          </cell>
          <cell r="AP636" t="str">
            <v>EA</v>
          </cell>
          <cell r="AU636" t="str">
            <v>0</v>
          </cell>
          <cell r="AW636" t="str">
            <v>000</v>
          </cell>
          <cell r="AX636" t="str">
            <v>00</v>
          </cell>
          <cell r="AY636" t="str">
            <v>0</v>
          </cell>
          <cell r="AZ636" t="str">
            <v>FPL Fibernet</v>
          </cell>
        </row>
        <row r="637">
          <cell r="A637" t="str">
            <v>107100</v>
          </cell>
          <cell r="B637" t="str">
            <v>0312</v>
          </cell>
          <cell r="C637" t="str">
            <v>06201</v>
          </cell>
          <cell r="D637" t="str">
            <v>0ELECT</v>
          </cell>
          <cell r="E637" t="str">
            <v>312000</v>
          </cell>
          <cell r="F637" t="str">
            <v>0676</v>
          </cell>
          <cell r="G637" t="str">
            <v>12450</v>
          </cell>
          <cell r="H637" t="str">
            <v>A</v>
          </cell>
          <cell r="I637" t="str">
            <v>00000041</v>
          </cell>
          <cell r="J637">
            <v>66</v>
          </cell>
          <cell r="K637">
            <v>312</v>
          </cell>
          <cell r="L637">
            <v>6201</v>
          </cell>
          <cell r="M637">
            <v>0</v>
          </cell>
          <cell r="N637">
            <v>0</v>
          </cell>
          <cell r="O637">
            <v>0</v>
          </cell>
          <cell r="P637">
            <v>0</v>
          </cell>
          <cell r="Q637" t="str">
            <v>0676</v>
          </cell>
          <cell r="R637" t="str">
            <v>12450</v>
          </cell>
          <cell r="S637" t="str">
            <v>200212</v>
          </cell>
          <cell r="T637" t="str">
            <v>SA01</v>
          </cell>
          <cell r="U637">
            <v>-8941.4</v>
          </cell>
          <cell r="V637" t="str">
            <v>LDB</v>
          </cell>
          <cell r="W637">
            <v>0</v>
          </cell>
          <cell r="Y637">
            <v>0</v>
          </cell>
          <cell r="Z637">
            <v>-4</v>
          </cell>
          <cell r="AA637" t="str">
            <v>MS#</v>
          </cell>
          <cell r="AB637" t="str">
            <v xml:space="preserve">   998014516</v>
          </cell>
          <cell r="AC637" t="str">
            <v>BCH</v>
          </cell>
          <cell r="AD637" t="str">
            <v>014387</v>
          </cell>
          <cell r="AE637" t="str">
            <v>TML</v>
          </cell>
          <cell r="AF637" t="str">
            <v>12006</v>
          </cell>
          <cell r="AG637" t="str">
            <v>SRL</v>
          </cell>
          <cell r="AH637" t="str">
            <v>0366</v>
          </cell>
          <cell r="AI637" t="str">
            <v>DLV</v>
          </cell>
          <cell r="AJ637" t="str">
            <v>000</v>
          </cell>
          <cell r="AK637" t="str">
            <v>REL</v>
          </cell>
          <cell r="AL637" t="str">
            <v>000</v>
          </cell>
          <cell r="AM637" t="str">
            <v>LN#</v>
          </cell>
          <cell r="AO637" t="str">
            <v>UOI</v>
          </cell>
          <cell r="AP637" t="str">
            <v>EA</v>
          </cell>
          <cell r="AU637" t="str">
            <v>0</v>
          </cell>
          <cell r="AW637" t="str">
            <v>000</v>
          </cell>
          <cell r="AX637" t="str">
            <v>00</v>
          </cell>
          <cell r="AY637" t="str">
            <v>0</v>
          </cell>
          <cell r="AZ637" t="str">
            <v>FPL Fibernet</v>
          </cell>
        </row>
        <row r="638">
          <cell r="A638" t="str">
            <v>107100</v>
          </cell>
          <cell r="B638" t="str">
            <v>0312</v>
          </cell>
          <cell r="C638" t="str">
            <v>06201</v>
          </cell>
          <cell r="D638" t="str">
            <v>0ELECT</v>
          </cell>
          <cell r="E638" t="str">
            <v>312000</v>
          </cell>
          <cell r="F638" t="str">
            <v>0676</v>
          </cell>
          <cell r="G638" t="str">
            <v>12450</v>
          </cell>
          <cell r="H638" t="str">
            <v>A</v>
          </cell>
          <cell r="I638" t="str">
            <v>00000041</v>
          </cell>
          <cell r="J638">
            <v>66</v>
          </cell>
          <cell r="K638">
            <v>312</v>
          </cell>
          <cell r="L638">
            <v>6201</v>
          </cell>
          <cell r="M638">
            <v>0</v>
          </cell>
          <cell r="N638">
            <v>0</v>
          </cell>
          <cell r="O638">
            <v>0</v>
          </cell>
          <cell r="P638">
            <v>0</v>
          </cell>
          <cell r="Q638" t="str">
            <v>0676</v>
          </cell>
          <cell r="R638" t="str">
            <v>12450</v>
          </cell>
          <cell r="S638" t="str">
            <v>200212</v>
          </cell>
          <cell r="T638" t="str">
            <v>SA01</v>
          </cell>
          <cell r="U638">
            <v>-13412.1</v>
          </cell>
          <cell r="V638" t="str">
            <v>LDB</v>
          </cell>
          <cell r="W638">
            <v>0</v>
          </cell>
          <cell r="Y638">
            <v>0</v>
          </cell>
          <cell r="Z638">
            <v>-6</v>
          </cell>
          <cell r="AA638" t="str">
            <v>MS#</v>
          </cell>
          <cell r="AB638" t="str">
            <v xml:space="preserve">   998014516</v>
          </cell>
          <cell r="AC638" t="str">
            <v>BCH</v>
          </cell>
          <cell r="AD638" t="str">
            <v>014388</v>
          </cell>
          <cell r="AE638" t="str">
            <v>TML</v>
          </cell>
          <cell r="AF638" t="str">
            <v>12006</v>
          </cell>
          <cell r="AG638" t="str">
            <v>SRL</v>
          </cell>
          <cell r="AH638" t="str">
            <v>0366</v>
          </cell>
          <cell r="AI638" t="str">
            <v>DLV</v>
          </cell>
          <cell r="AJ638" t="str">
            <v>000</v>
          </cell>
          <cell r="AK638" t="str">
            <v>REL</v>
          </cell>
          <cell r="AL638" t="str">
            <v>000</v>
          </cell>
          <cell r="AM638" t="str">
            <v>LN#</v>
          </cell>
          <cell r="AO638" t="str">
            <v>UOI</v>
          </cell>
          <cell r="AP638" t="str">
            <v>EA</v>
          </cell>
          <cell r="AU638" t="str">
            <v>0</v>
          </cell>
          <cell r="AW638" t="str">
            <v>000</v>
          </cell>
          <cell r="AX638" t="str">
            <v>00</v>
          </cell>
          <cell r="AY638" t="str">
            <v>0</v>
          </cell>
          <cell r="AZ638" t="str">
            <v>FPL Fibernet</v>
          </cell>
        </row>
        <row r="639">
          <cell r="A639" t="str">
            <v>107100</v>
          </cell>
          <cell r="B639" t="str">
            <v>0312</v>
          </cell>
          <cell r="C639" t="str">
            <v>06201</v>
          </cell>
          <cell r="D639" t="str">
            <v>0ELECT</v>
          </cell>
          <cell r="E639" t="str">
            <v>312000</v>
          </cell>
          <cell r="F639" t="str">
            <v>0676</v>
          </cell>
          <cell r="G639" t="str">
            <v>12450</v>
          </cell>
          <cell r="H639" t="str">
            <v>A</v>
          </cell>
          <cell r="I639" t="str">
            <v>00000041</v>
          </cell>
          <cell r="J639">
            <v>66</v>
          </cell>
          <cell r="K639">
            <v>312</v>
          </cell>
          <cell r="L639">
            <v>6201</v>
          </cell>
          <cell r="M639">
            <v>0</v>
          </cell>
          <cell r="N639">
            <v>0</v>
          </cell>
          <cell r="O639">
            <v>0</v>
          </cell>
          <cell r="P639">
            <v>0</v>
          </cell>
          <cell r="Q639" t="str">
            <v>0676</v>
          </cell>
          <cell r="R639" t="str">
            <v>12450</v>
          </cell>
          <cell r="S639" t="str">
            <v>200212</v>
          </cell>
          <cell r="T639" t="str">
            <v>SA01</v>
          </cell>
          <cell r="U639">
            <v>-15696</v>
          </cell>
          <cell r="V639" t="str">
            <v>LDB</v>
          </cell>
          <cell r="W639">
            <v>0</v>
          </cell>
          <cell r="Y639">
            <v>0</v>
          </cell>
          <cell r="Z639">
            <v>-4</v>
          </cell>
          <cell r="AA639" t="str">
            <v>MS#</v>
          </cell>
          <cell r="AB639" t="str">
            <v xml:space="preserve">   998014030</v>
          </cell>
          <cell r="AC639" t="str">
            <v>BCH</v>
          </cell>
          <cell r="AD639" t="str">
            <v>012639</v>
          </cell>
          <cell r="AE639" t="str">
            <v>TML</v>
          </cell>
          <cell r="AF639" t="str">
            <v>12027</v>
          </cell>
          <cell r="AG639" t="str">
            <v>SRL</v>
          </cell>
          <cell r="AH639" t="str">
            <v>0368</v>
          </cell>
          <cell r="AI639" t="str">
            <v>DLV</v>
          </cell>
          <cell r="AJ639" t="str">
            <v>000</v>
          </cell>
          <cell r="AK639" t="str">
            <v>REL</v>
          </cell>
          <cell r="AL639" t="str">
            <v>000</v>
          </cell>
          <cell r="AM639" t="str">
            <v>LN#</v>
          </cell>
          <cell r="AO639" t="str">
            <v>UOI</v>
          </cell>
          <cell r="AP639" t="str">
            <v>EA</v>
          </cell>
          <cell r="AU639" t="str">
            <v>0</v>
          </cell>
          <cell r="AW639" t="str">
            <v>000</v>
          </cell>
          <cell r="AX639" t="str">
            <v>00</v>
          </cell>
          <cell r="AY639" t="str">
            <v>0</v>
          </cell>
          <cell r="AZ639" t="str">
            <v>FPL Fibernet</v>
          </cell>
        </row>
        <row r="640">
          <cell r="A640" t="str">
            <v>107100</v>
          </cell>
          <cell r="B640" t="str">
            <v>0313</v>
          </cell>
          <cell r="C640" t="str">
            <v>06201</v>
          </cell>
          <cell r="D640" t="str">
            <v>0ELECT</v>
          </cell>
          <cell r="E640" t="str">
            <v>313000</v>
          </cell>
          <cell r="F640" t="str">
            <v>0676</v>
          </cell>
          <cell r="G640" t="str">
            <v>11450</v>
          </cell>
          <cell r="H640" t="str">
            <v>A</v>
          </cell>
          <cell r="I640" t="str">
            <v>00000041</v>
          </cell>
          <cell r="J640">
            <v>66</v>
          </cell>
          <cell r="K640">
            <v>313</v>
          </cell>
          <cell r="L640">
            <v>6201</v>
          </cell>
          <cell r="M640">
            <v>0</v>
          </cell>
          <cell r="N640">
            <v>0</v>
          </cell>
          <cell r="O640">
            <v>0</v>
          </cell>
          <cell r="P640">
            <v>0</v>
          </cell>
          <cell r="Q640" t="str">
            <v>0676</v>
          </cell>
          <cell r="R640" t="str">
            <v>11450</v>
          </cell>
          <cell r="S640" t="str">
            <v>200212</v>
          </cell>
          <cell r="T640" t="str">
            <v>SA01</v>
          </cell>
          <cell r="U640">
            <v>377.96</v>
          </cell>
          <cell r="V640" t="str">
            <v>LDB</v>
          </cell>
          <cell r="W640">
            <v>0</v>
          </cell>
          <cell r="Y640">
            <v>0</v>
          </cell>
          <cell r="Z640">
            <v>2</v>
          </cell>
          <cell r="AA640" t="str">
            <v>MS#</v>
          </cell>
          <cell r="AB640" t="str">
            <v xml:space="preserve">   998003509</v>
          </cell>
          <cell r="AC640" t="str">
            <v>BCH</v>
          </cell>
          <cell r="AD640" t="str">
            <v>012895</v>
          </cell>
          <cell r="AE640" t="str">
            <v>TML</v>
          </cell>
          <cell r="AF640" t="str">
            <v>12020</v>
          </cell>
          <cell r="AG640" t="str">
            <v>SRL</v>
          </cell>
          <cell r="AH640" t="str">
            <v>0366</v>
          </cell>
          <cell r="AI640" t="str">
            <v>DLV</v>
          </cell>
          <cell r="AJ640" t="str">
            <v>000</v>
          </cell>
          <cell r="AK640" t="str">
            <v>REL</v>
          </cell>
          <cell r="AL640" t="str">
            <v>000</v>
          </cell>
          <cell r="AM640" t="str">
            <v>LN#</v>
          </cell>
          <cell r="AO640" t="str">
            <v>UOI</v>
          </cell>
          <cell r="AP640" t="str">
            <v>EA</v>
          </cell>
          <cell r="AU640" t="str">
            <v>0</v>
          </cell>
          <cell r="AW640" t="str">
            <v>000</v>
          </cell>
          <cell r="AX640" t="str">
            <v>00</v>
          </cell>
          <cell r="AY640" t="str">
            <v>0</v>
          </cell>
          <cell r="AZ640" t="str">
            <v>FPL Fibernet</v>
          </cell>
        </row>
        <row r="641">
          <cell r="A641" t="str">
            <v>107100</v>
          </cell>
          <cell r="B641" t="str">
            <v>0313</v>
          </cell>
          <cell r="C641" t="str">
            <v>06201</v>
          </cell>
          <cell r="D641" t="str">
            <v>0ELECT</v>
          </cell>
          <cell r="E641" t="str">
            <v>313000</v>
          </cell>
          <cell r="F641" t="str">
            <v>0676</v>
          </cell>
          <cell r="G641" t="str">
            <v>11450</v>
          </cell>
          <cell r="H641" t="str">
            <v>A</v>
          </cell>
          <cell r="I641" t="str">
            <v>00000041</v>
          </cell>
          <cell r="J641">
            <v>66</v>
          </cell>
          <cell r="K641">
            <v>313</v>
          </cell>
          <cell r="L641">
            <v>6201</v>
          </cell>
          <cell r="M641">
            <v>0</v>
          </cell>
          <cell r="N641">
            <v>0</v>
          </cell>
          <cell r="O641">
            <v>0</v>
          </cell>
          <cell r="P641">
            <v>0</v>
          </cell>
          <cell r="Q641" t="str">
            <v>0676</v>
          </cell>
          <cell r="R641" t="str">
            <v>11450</v>
          </cell>
          <cell r="S641" t="str">
            <v>200212</v>
          </cell>
          <cell r="T641" t="str">
            <v>SA01</v>
          </cell>
          <cell r="U641">
            <v>1511.84</v>
          </cell>
          <cell r="V641" t="str">
            <v>LDB</v>
          </cell>
          <cell r="W641">
            <v>0</v>
          </cell>
          <cell r="Y641">
            <v>0</v>
          </cell>
          <cell r="Z641">
            <v>8</v>
          </cell>
          <cell r="AA641" t="str">
            <v>MS#</v>
          </cell>
          <cell r="AB641" t="str">
            <v xml:space="preserve">   998003509</v>
          </cell>
          <cell r="AC641" t="str">
            <v>BCH</v>
          </cell>
          <cell r="AD641" t="str">
            <v>015506</v>
          </cell>
          <cell r="AE641" t="str">
            <v>TML</v>
          </cell>
          <cell r="AF641" t="str">
            <v>12019</v>
          </cell>
          <cell r="AG641" t="str">
            <v>SRL</v>
          </cell>
          <cell r="AH641" t="str">
            <v>0366</v>
          </cell>
          <cell r="AI641" t="str">
            <v>DLV</v>
          </cell>
          <cell r="AJ641" t="str">
            <v>000</v>
          </cell>
          <cell r="AK641" t="str">
            <v>REL</v>
          </cell>
          <cell r="AL641" t="str">
            <v>000</v>
          </cell>
          <cell r="AM641" t="str">
            <v>LN#</v>
          </cell>
          <cell r="AO641" t="str">
            <v>UOI</v>
          </cell>
          <cell r="AP641" t="str">
            <v>EA</v>
          </cell>
          <cell r="AU641" t="str">
            <v>0</v>
          </cell>
          <cell r="AW641" t="str">
            <v>000</v>
          </cell>
          <cell r="AX641" t="str">
            <v>00</v>
          </cell>
          <cell r="AY641" t="str">
            <v>0</v>
          </cell>
          <cell r="AZ641" t="str">
            <v>FPL Fibernet</v>
          </cell>
        </row>
        <row r="642">
          <cell r="A642" t="str">
            <v>107100</v>
          </cell>
          <cell r="B642" t="str">
            <v>0313</v>
          </cell>
          <cell r="C642" t="str">
            <v>06201</v>
          </cell>
          <cell r="D642" t="str">
            <v>0ELECT</v>
          </cell>
          <cell r="E642" t="str">
            <v>313000</v>
          </cell>
          <cell r="F642" t="str">
            <v>0676</v>
          </cell>
          <cell r="G642" t="str">
            <v>11450</v>
          </cell>
          <cell r="H642" t="str">
            <v>A</v>
          </cell>
          <cell r="I642" t="str">
            <v>00000041</v>
          </cell>
          <cell r="J642">
            <v>66</v>
          </cell>
          <cell r="K642">
            <v>313</v>
          </cell>
          <cell r="L642">
            <v>6201</v>
          </cell>
          <cell r="M642">
            <v>0</v>
          </cell>
          <cell r="N642">
            <v>0</v>
          </cell>
          <cell r="O642">
            <v>0</v>
          </cell>
          <cell r="P642">
            <v>0</v>
          </cell>
          <cell r="Q642" t="str">
            <v>0676</v>
          </cell>
          <cell r="R642" t="str">
            <v>11450</v>
          </cell>
          <cell r="S642" t="str">
            <v>200212</v>
          </cell>
          <cell r="T642" t="str">
            <v>SA01</v>
          </cell>
          <cell r="U642">
            <v>9716.6299999999992</v>
          </cell>
          <cell r="V642" t="str">
            <v>LDB</v>
          </cell>
          <cell r="W642">
            <v>0</v>
          </cell>
          <cell r="Y642">
            <v>0</v>
          </cell>
          <cell r="Z642">
            <v>4</v>
          </cell>
          <cell r="AA642" t="str">
            <v>MS#</v>
          </cell>
          <cell r="AB642" t="str">
            <v xml:space="preserve">   998014506</v>
          </cell>
          <cell r="AC642" t="str">
            <v>BCH</v>
          </cell>
          <cell r="AD642" t="str">
            <v>012894</v>
          </cell>
          <cell r="AE642" t="str">
            <v>TML</v>
          </cell>
          <cell r="AF642" t="str">
            <v>12020</v>
          </cell>
          <cell r="AG642" t="str">
            <v>SRL</v>
          </cell>
          <cell r="AH642" t="str">
            <v>0366</v>
          </cell>
          <cell r="AI642" t="str">
            <v>DLV</v>
          </cell>
          <cell r="AJ642" t="str">
            <v>000</v>
          </cell>
          <cell r="AK642" t="str">
            <v>REL</v>
          </cell>
          <cell r="AL642" t="str">
            <v>000</v>
          </cell>
          <cell r="AM642" t="str">
            <v>LN#</v>
          </cell>
          <cell r="AO642" t="str">
            <v>UOI</v>
          </cell>
          <cell r="AP642" t="str">
            <v>EA</v>
          </cell>
          <cell r="AU642" t="str">
            <v>0</v>
          </cell>
          <cell r="AW642" t="str">
            <v>000</v>
          </cell>
          <cell r="AX642" t="str">
            <v>00</v>
          </cell>
          <cell r="AY642" t="str">
            <v>0</v>
          </cell>
          <cell r="AZ642" t="str">
            <v>FPL Fibernet</v>
          </cell>
        </row>
        <row r="643">
          <cell r="A643" t="str">
            <v>107100</v>
          </cell>
          <cell r="B643" t="str">
            <v>0313</v>
          </cell>
          <cell r="C643" t="str">
            <v>06201</v>
          </cell>
          <cell r="D643" t="str">
            <v>0ELECT</v>
          </cell>
          <cell r="E643" t="str">
            <v>313000</v>
          </cell>
          <cell r="F643" t="str">
            <v>0676</v>
          </cell>
          <cell r="G643" t="str">
            <v>11450</v>
          </cell>
          <cell r="H643" t="str">
            <v>A</v>
          </cell>
          <cell r="I643" t="str">
            <v>00000041</v>
          </cell>
          <cell r="J643">
            <v>66</v>
          </cell>
          <cell r="K643">
            <v>313</v>
          </cell>
          <cell r="L643">
            <v>6201</v>
          </cell>
          <cell r="M643">
            <v>0</v>
          </cell>
          <cell r="N643">
            <v>0</v>
          </cell>
          <cell r="O643">
            <v>0</v>
          </cell>
          <cell r="P643">
            <v>0</v>
          </cell>
          <cell r="Q643" t="str">
            <v>0676</v>
          </cell>
          <cell r="R643" t="str">
            <v>11450</v>
          </cell>
          <cell r="S643" t="str">
            <v>200212</v>
          </cell>
          <cell r="T643" t="str">
            <v>SA01</v>
          </cell>
          <cell r="U643">
            <v>38866.54</v>
          </cell>
          <cell r="V643" t="str">
            <v>LDB</v>
          </cell>
          <cell r="W643">
            <v>0</v>
          </cell>
          <cell r="Y643">
            <v>0</v>
          </cell>
          <cell r="Z643">
            <v>16</v>
          </cell>
          <cell r="AA643" t="str">
            <v>MS#</v>
          </cell>
          <cell r="AB643" t="str">
            <v xml:space="preserve">   998014506</v>
          </cell>
          <cell r="AC643" t="str">
            <v>BCH</v>
          </cell>
          <cell r="AD643" t="str">
            <v>015505</v>
          </cell>
          <cell r="AE643" t="str">
            <v>TML</v>
          </cell>
          <cell r="AF643" t="str">
            <v>12019</v>
          </cell>
          <cell r="AG643" t="str">
            <v>SRL</v>
          </cell>
          <cell r="AH643" t="str">
            <v>0366</v>
          </cell>
          <cell r="AI643" t="str">
            <v>DLV</v>
          </cell>
          <cell r="AJ643" t="str">
            <v>000</v>
          </cell>
          <cell r="AK643" t="str">
            <v>REL</v>
          </cell>
          <cell r="AL643" t="str">
            <v>000</v>
          </cell>
          <cell r="AM643" t="str">
            <v>LN#</v>
          </cell>
          <cell r="AO643" t="str">
            <v>UOI</v>
          </cell>
          <cell r="AP643" t="str">
            <v>EA</v>
          </cell>
          <cell r="AU643" t="str">
            <v>0</v>
          </cell>
          <cell r="AW643" t="str">
            <v>000</v>
          </cell>
          <cell r="AX643" t="str">
            <v>00</v>
          </cell>
          <cell r="AY643" t="str">
            <v>0</v>
          </cell>
          <cell r="AZ643" t="str">
            <v>FPL Fibernet</v>
          </cell>
        </row>
        <row r="644">
          <cell r="A644" t="str">
            <v>107100</v>
          </cell>
          <cell r="B644" t="str">
            <v>0313</v>
          </cell>
          <cell r="C644" t="str">
            <v>06201</v>
          </cell>
          <cell r="D644" t="str">
            <v>0ELECT</v>
          </cell>
          <cell r="E644" t="str">
            <v>313000</v>
          </cell>
          <cell r="F644" t="str">
            <v>0676</v>
          </cell>
          <cell r="G644" t="str">
            <v>12450</v>
          </cell>
          <cell r="H644" t="str">
            <v>A</v>
          </cell>
          <cell r="I644" t="str">
            <v>00000041</v>
          </cell>
          <cell r="J644">
            <v>66</v>
          </cell>
          <cell r="K644">
            <v>313</v>
          </cell>
          <cell r="L644">
            <v>6201</v>
          </cell>
          <cell r="M644">
            <v>0</v>
          </cell>
          <cell r="N644">
            <v>0</v>
          </cell>
          <cell r="O644">
            <v>0</v>
          </cell>
          <cell r="P644">
            <v>0</v>
          </cell>
          <cell r="Q644" t="str">
            <v>0676</v>
          </cell>
          <cell r="R644" t="str">
            <v>12450</v>
          </cell>
          <cell r="S644" t="str">
            <v>200212</v>
          </cell>
          <cell r="T644" t="str">
            <v>SA01</v>
          </cell>
          <cell r="U644">
            <v>-377.96</v>
          </cell>
          <cell r="V644" t="str">
            <v>LDB</v>
          </cell>
          <cell r="W644">
            <v>0</v>
          </cell>
          <cell r="Y644">
            <v>0</v>
          </cell>
          <cell r="Z644">
            <v>-2</v>
          </cell>
          <cell r="AA644" t="str">
            <v>MS#</v>
          </cell>
          <cell r="AB644" t="str">
            <v xml:space="preserve">   998003509</v>
          </cell>
          <cell r="AC644" t="str">
            <v>BCH</v>
          </cell>
          <cell r="AD644" t="str">
            <v>015511</v>
          </cell>
          <cell r="AE644" t="str">
            <v>TML</v>
          </cell>
          <cell r="AF644" t="str">
            <v>12019</v>
          </cell>
          <cell r="AG644" t="str">
            <v>SRL</v>
          </cell>
          <cell r="AH644" t="str">
            <v>0366</v>
          </cell>
          <cell r="AI644" t="str">
            <v>DLV</v>
          </cell>
          <cell r="AJ644" t="str">
            <v>000</v>
          </cell>
          <cell r="AK644" t="str">
            <v>REL</v>
          </cell>
          <cell r="AL644" t="str">
            <v>000</v>
          </cell>
          <cell r="AM644" t="str">
            <v>LN#</v>
          </cell>
          <cell r="AO644" t="str">
            <v>UOI</v>
          </cell>
          <cell r="AP644" t="str">
            <v>EA</v>
          </cell>
          <cell r="AU644" t="str">
            <v>0</v>
          </cell>
          <cell r="AW644" t="str">
            <v>000</v>
          </cell>
          <cell r="AX644" t="str">
            <v>00</v>
          </cell>
          <cell r="AY644" t="str">
            <v>0</v>
          </cell>
          <cell r="AZ644" t="str">
            <v>FPL Fibernet</v>
          </cell>
        </row>
        <row r="645">
          <cell r="A645" t="str">
            <v>107100</v>
          </cell>
          <cell r="B645" t="str">
            <v>0313</v>
          </cell>
          <cell r="C645" t="str">
            <v>06201</v>
          </cell>
          <cell r="D645" t="str">
            <v>0ELECT</v>
          </cell>
          <cell r="E645" t="str">
            <v>313000</v>
          </cell>
          <cell r="F645" t="str">
            <v>0676</v>
          </cell>
          <cell r="G645" t="str">
            <v>12450</v>
          </cell>
          <cell r="H645" t="str">
            <v>A</v>
          </cell>
          <cell r="I645" t="str">
            <v>00000041</v>
          </cell>
          <cell r="J645">
            <v>66</v>
          </cell>
          <cell r="K645">
            <v>313</v>
          </cell>
          <cell r="L645">
            <v>6201</v>
          </cell>
          <cell r="M645">
            <v>0</v>
          </cell>
          <cell r="N645">
            <v>0</v>
          </cell>
          <cell r="O645">
            <v>0</v>
          </cell>
          <cell r="P645">
            <v>0</v>
          </cell>
          <cell r="Q645" t="str">
            <v>0676</v>
          </cell>
          <cell r="R645" t="str">
            <v>12450</v>
          </cell>
          <cell r="S645" t="str">
            <v>200212</v>
          </cell>
          <cell r="T645" t="str">
            <v>SA01</v>
          </cell>
          <cell r="U645">
            <v>-9716.6299999999992</v>
          </cell>
          <cell r="V645" t="str">
            <v>LDB</v>
          </cell>
          <cell r="W645">
            <v>0</v>
          </cell>
          <cell r="Y645">
            <v>0</v>
          </cell>
          <cell r="Z645">
            <v>-4</v>
          </cell>
          <cell r="AA645" t="str">
            <v>MS#</v>
          </cell>
          <cell r="AB645" t="str">
            <v xml:space="preserve">   998014506</v>
          </cell>
          <cell r="AC645" t="str">
            <v>BCH</v>
          </cell>
          <cell r="AD645" t="str">
            <v>015512</v>
          </cell>
          <cell r="AE645" t="str">
            <v>TML</v>
          </cell>
          <cell r="AF645" t="str">
            <v>12019</v>
          </cell>
          <cell r="AG645" t="str">
            <v>SRL</v>
          </cell>
          <cell r="AH645" t="str">
            <v>0366</v>
          </cell>
          <cell r="AI645" t="str">
            <v>DLV</v>
          </cell>
          <cell r="AJ645" t="str">
            <v>000</v>
          </cell>
          <cell r="AK645" t="str">
            <v>REL</v>
          </cell>
          <cell r="AL645" t="str">
            <v>000</v>
          </cell>
          <cell r="AM645" t="str">
            <v>LN#</v>
          </cell>
          <cell r="AO645" t="str">
            <v>UOI</v>
          </cell>
          <cell r="AP645" t="str">
            <v>EA</v>
          </cell>
          <cell r="AU645" t="str">
            <v>0</v>
          </cell>
          <cell r="AW645" t="str">
            <v>000</v>
          </cell>
          <cell r="AX645" t="str">
            <v>00</v>
          </cell>
          <cell r="AY645" t="str">
            <v>0</v>
          </cell>
          <cell r="AZ645" t="str">
            <v>FPL Fibernet</v>
          </cell>
        </row>
        <row r="646">
          <cell r="A646" t="str">
            <v>107100</v>
          </cell>
          <cell r="B646" t="str">
            <v>0314</v>
          </cell>
          <cell r="C646" t="str">
            <v>06201</v>
          </cell>
          <cell r="D646" t="str">
            <v>0ELECT</v>
          </cell>
          <cell r="E646" t="str">
            <v>314000</v>
          </cell>
          <cell r="F646" t="str">
            <v>0675</v>
          </cell>
          <cell r="G646" t="str">
            <v>52450</v>
          </cell>
          <cell r="H646" t="str">
            <v>A</v>
          </cell>
          <cell r="I646" t="str">
            <v>00000041</v>
          </cell>
          <cell r="J646">
            <v>66</v>
          </cell>
          <cell r="K646">
            <v>314</v>
          </cell>
          <cell r="L646">
            <v>6201</v>
          </cell>
          <cell r="M646">
            <v>0</v>
          </cell>
          <cell r="N646">
            <v>0</v>
          </cell>
          <cell r="O646">
            <v>0</v>
          </cell>
          <cell r="P646">
            <v>0</v>
          </cell>
          <cell r="Q646" t="str">
            <v>0675</v>
          </cell>
          <cell r="R646" t="str">
            <v>52450</v>
          </cell>
          <cell r="S646" t="str">
            <v>200212</v>
          </cell>
          <cell r="T646" t="str">
            <v>SA01</v>
          </cell>
          <cell r="U646">
            <v>115.38</v>
          </cell>
          <cell r="W646">
            <v>0</v>
          </cell>
          <cell r="Y646">
            <v>0</v>
          </cell>
          <cell r="Z646">
            <v>0</v>
          </cell>
          <cell r="AA646" t="str">
            <v>BCH</v>
          </cell>
          <cell r="AB646" t="str">
            <v>450002361</v>
          </cell>
          <cell r="AC646" t="str">
            <v>PO#</v>
          </cell>
          <cell r="AE646" t="str">
            <v>S/R</v>
          </cell>
          <cell r="AI646" t="str">
            <v>PYN</v>
          </cell>
          <cell r="AJ646" t="str">
            <v>FEDERAL EXPRESS CORP</v>
          </cell>
          <cell r="AK646" t="str">
            <v>VND</v>
          </cell>
          <cell r="AL646" t="str">
            <v>710427007</v>
          </cell>
          <cell r="AM646" t="str">
            <v>FAC</v>
          </cell>
          <cell r="AN646" t="str">
            <v>000</v>
          </cell>
          <cell r="AQ646" t="str">
            <v>NVD</v>
          </cell>
          <cell r="AR646" t="str">
            <v>2002-11-</v>
          </cell>
          <cell r="AU646" t="str">
            <v>4-471-17820         FEDERAL EXPRESS CORP1900003491</v>
          </cell>
          <cell r="AV646" t="str">
            <v>WF-BATCH</v>
          </cell>
          <cell r="AW646" t="str">
            <v>000</v>
          </cell>
          <cell r="AX646" t="str">
            <v>00</v>
          </cell>
          <cell r="AY646" t="str">
            <v>0</v>
          </cell>
          <cell r="AZ646" t="str">
            <v>FPL Fibernet</v>
          </cell>
        </row>
        <row r="647">
          <cell r="A647" t="str">
            <v>107100</v>
          </cell>
          <cell r="B647" t="str">
            <v>0314</v>
          </cell>
          <cell r="C647" t="str">
            <v>06201</v>
          </cell>
          <cell r="D647" t="str">
            <v>0ELECT</v>
          </cell>
          <cell r="E647" t="str">
            <v>314000</v>
          </cell>
          <cell r="F647" t="str">
            <v>0676</v>
          </cell>
          <cell r="G647" t="str">
            <v>11450</v>
          </cell>
          <cell r="H647" t="str">
            <v>A</v>
          </cell>
          <cell r="I647" t="str">
            <v>00000041</v>
          </cell>
          <cell r="J647">
            <v>66</v>
          </cell>
          <cell r="K647">
            <v>314</v>
          </cell>
          <cell r="L647">
            <v>6201</v>
          </cell>
          <cell r="M647">
            <v>0</v>
          </cell>
          <cell r="N647">
            <v>0</v>
          </cell>
          <cell r="O647">
            <v>0</v>
          </cell>
          <cell r="P647">
            <v>0</v>
          </cell>
          <cell r="Q647" t="str">
            <v>0676</v>
          </cell>
          <cell r="R647" t="str">
            <v>11450</v>
          </cell>
          <cell r="S647" t="str">
            <v>200212</v>
          </cell>
          <cell r="T647" t="str">
            <v>SA01</v>
          </cell>
          <cell r="U647">
            <v>399.82</v>
          </cell>
          <cell r="V647" t="str">
            <v>LDB</v>
          </cell>
          <cell r="W647">
            <v>0</v>
          </cell>
          <cell r="Y647">
            <v>0</v>
          </cell>
          <cell r="Z647">
            <v>1</v>
          </cell>
          <cell r="AA647" t="str">
            <v>MS#</v>
          </cell>
          <cell r="AB647" t="str">
            <v xml:space="preserve">   998003502</v>
          </cell>
          <cell r="AC647" t="str">
            <v>BCH</v>
          </cell>
          <cell r="AD647" t="str">
            <v>021133</v>
          </cell>
          <cell r="AE647" t="str">
            <v>TML</v>
          </cell>
          <cell r="AF647" t="str">
            <v>12004</v>
          </cell>
          <cell r="AG647" t="str">
            <v>SRL</v>
          </cell>
          <cell r="AH647" t="str">
            <v>0366</v>
          </cell>
          <cell r="AI647" t="str">
            <v>DLV</v>
          </cell>
          <cell r="AJ647" t="str">
            <v>000</v>
          </cell>
          <cell r="AK647" t="str">
            <v>REL</v>
          </cell>
          <cell r="AL647" t="str">
            <v>000</v>
          </cell>
          <cell r="AM647" t="str">
            <v>LN#</v>
          </cell>
          <cell r="AO647" t="str">
            <v>UOI</v>
          </cell>
          <cell r="AP647" t="str">
            <v>EA</v>
          </cell>
          <cell r="AU647" t="str">
            <v>0</v>
          </cell>
          <cell r="AW647" t="str">
            <v>000</v>
          </cell>
          <cell r="AX647" t="str">
            <v>00</v>
          </cell>
          <cell r="AY647" t="str">
            <v>0</v>
          </cell>
          <cell r="AZ647" t="str">
            <v>FPL Fibernet</v>
          </cell>
        </row>
        <row r="648">
          <cell r="A648" t="str">
            <v>107100</v>
          </cell>
          <cell r="B648" t="str">
            <v>0314</v>
          </cell>
          <cell r="C648" t="str">
            <v>06201</v>
          </cell>
          <cell r="D648" t="str">
            <v>0ELECT</v>
          </cell>
          <cell r="E648" t="str">
            <v>314000</v>
          </cell>
          <cell r="F648" t="str">
            <v>0676</v>
          </cell>
          <cell r="G648" t="str">
            <v>11450</v>
          </cell>
          <cell r="H648" t="str">
            <v>A</v>
          </cell>
          <cell r="I648" t="str">
            <v>00000041</v>
          </cell>
          <cell r="J648">
            <v>66</v>
          </cell>
          <cell r="K648">
            <v>314</v>
          </cell>
          <cell r="L648">
            <v>6201</v>
          </cell>
          <cell r="M648">
            <v>0</v>
          </cell>
          <cell r="N648">
            <v>0</v>
          </cell>
          <cell r="O648">
            <v>0</v>
          </cell>
          <cell r="P648">
            <v>0</v>
          </cell>
          <cell r="Q648" t="str">
            <v>0676</v>
          </cell>
          <cell r="R648" t="str">
            <v>11450</v>
          </cell>
          <cell r="S648" t="str">
            <v>200212</v>
          </cell>
          <cell r="T648" t="str">
            <v>SA01</v>
          </cell>
          <cell r="U648">
            <v>399.82</v>
          </cell>
          <cell r="V648" t="str">
            <v>LDB</v>
          </cell>
          <cell r="W648">
            <v>0</v>
          </cell>
          <cell r="Y648">
            <v>0</v>
          </cell>
          <cell r="Z648">
            <v>1</v>
          </cell>
          <cell r="AA648" t="str">
            <v>MS#</v>
          </cell>
          <cell r="AB648" t="str">
            <v xml:space="preserve">   998003502</v>
          </cell>
          <cell r="AC648" t="str">
            <v>BCH</v>
          </cell>
          <cell r="AD648" t="str">
            <v>021137</v>
          </cell>
          <cell r="AE648" t="str">
            <v>TML</v>
          </cell>
          <cell r="AF648" t="str">
            <v>12004</v>
          </cell>
          <cell r="AG648" t="str">
            <v>SRL</v>
          </cell>
          <cell r="AH648" t="str">
            <v>0366</v>
          </cell>
          <cell r="AI648" t="str">
            <v>DLV</v>
          </cell>
          <cell r="AJ648" t="str">
            <v>000</v>
          </cell>
          <cell r="AK648" t="str">
            <v>REL</v>
          </cell>
          <cell r="AL648" t="str">
            <v>000</v>
          </cell>
          <cell r="AM648" t="str">
            <v>LN#</v>
          </cell>
          <cell r="AO648" t="str">
            <v>UOI</v>
          </cell>
          <cell r="AP648" t="str">
            <v>EA</v>
          </cell>
          <cell r="AU648" t="str">
            <v>0</v>
          </cell>
          <cell r="AW648" t="str">
            <v>000</v>
          </cell>
          <cell r="AX648" t="str">
            <v>00</v>
          </cell>
          <cell r="AY648" t="str">
            <v>0</v>
          </cell>
          <cell r="AZ648" t="str">
            <v>FPL Fibernet</v>
          </cell>
        </row>
        <row r="649">
          <cell r="A649" t="str">
            <v>107100</v>
          </cell>
          <cell r="B649" t="str">
            <v>0314</v>
          </cell>
          <cell r="C649" t="str">
            <v>06201</v>
          </cell>
          <cell r="D649" t="str">
            <v>0ELECT</v>
          </cell>
          <cell r="E649" t="str">
            <v>314000</v>
          </cell>
          <cell r="F649" t="str">
            <v>0676</v>
          </cell>
          <cell r="G649" t="str">
            <v>11450</v>
          </cell>
          <cell r="H649" t="str">
            <v>A</v>
          </cell>
          <cell r="I649" t="str">
            <v>00000041</v>
          </cell>
          <cell r="J649">
            <v>66</v>
          </cell>
          <cell r="K649">
            <v>314</v>
          </cell>
          <cell r="L649">
            <v>6201</v>
          </cell>
          <cell r="M649">
            <v>0</v>
          </cell>
          <cell r="N649">
            <v>0</v>
          </cell>
          <cell r="O649">
            <v>0</v>
          </cell>
          <cell r="P649">
            <v>0</v>
          </cell>
          <cell r="Q649" t="str">
            <v>0676</v>
          </cell>
          <cell r="R649" t="str">
            <v>11450</v>
          </cell>
          <cell r="S649" t="str">
            <v>200212</v>
          </cell>
          <cell r="T649" t="str">
            <v>SA01</v>
          </cell>
          <cell r="U649">
            <v>1113.2</v>
          </cell>
          <cell r="V649" t="str">
            <v>LDB</v>
          </cell>
          <cell r="W649">
            <v>0</v>
          </cell>
          <cell r="Y649">
            <v>0</v>
          </cell>
          <cell r="Z649">
            <v>4</v>
          </cell>
          <cell r="AA649" t="str">
            <v>MS#</v>
          </cell>
          <cell r="AB649" t="str">
            <v xml:space="preserve">   998014595</v>
          </cell>
          <cell r="AC649" t="str">
            <v>BCH</v>
          </cell>
          <cell r="AD649" t="str">
            <v>015387</v>
          </cell>
          <cell r="AE649" t="str">
            <v>TML</v>
          </cell>
          <cell r="AF649" t="str">
            <v>12012</v>
          </cell>
          <cell r="AG649" t="str">
            <v>SRL</v>
          </cell>
          <cell r="AH649" t="str">
            <v>0335</v>
          </cell>
          <cell r="AI649" t="str">
            <v>DLV</v>
          </cell>
          <cell r="AJ649" t="str">
            <v>000</v>
          </cell>
          <cell r="AK649" t="str">
            <v>REL</v>
          </cell>
          <cell r="AL649" t="str">
            <v>000</v>
          </cell>
          <cell r="AM649" t="str">
            <v>LN#</v>
          </cell>
          <cell r="AO649" t="str">
            <v>UOI</v>
          </cell>
          <cell r="AP649" t="str">
            <v>EA</v>
          </cell>
          <cell r="AU649" t="str">
            <v>0</v>
          </cell>
          <cell r="AW649" t="str">
            <v>000</v>
          </cell>
          <cell r="AX649" t="str">
            <v>00</v>
          </cell>
          <cell r="AY649" t="str">
            <v>0</v>
          </cell>
          <cell r="AZ649" t="str">
            <v>FPL Fibernet</v>
          </cell>
        </row>
        <row r="650">
          <cell r="A650" t="str">
            <v>107100</v>
          </cell>
          <cell r="B650" t="str">
            <v>0314</v>
          </cell>
          <cell r="C650" t="str">
            <v>06201</v>
          </cell>
          <cell r="D650" t="str">
            <v>0ELECT</v>
          </cell>
          <cell r="E650" t="str">
            <v>314000</v>
          </cell>
          <cell r="F650" t="str">
            <v>0676</v>
          </cell>
          <cell r="G650" t="str">
            <v>11450</v>
          </cell>
          <cell r="H650" t="str">
            <v>A</v>
          </cell>
          <cell r="I650" t="str">
            <v>00000041</v>
          </cell>
          <cell r="J650">
            <v>66</v>
          </cell>
          <cell r="K650">
            <v>314</v>
          </cell>
          <cell r="L650">
            <v>6201</v>
          </cell>
          <cell r="M650">
            <v>0</v>
          </cell>
          <cell r="N650">
            <v>0</v>
          </cell>
          <cell r="O650">
            <v>0</v>
          </cell>
          <cell r="P650">
            <v>0</v>
          </cell>
          <cell r="Q650" t="str">
            <v>0676</v>
          </cell>
          <cell r="R650" t="str">
            <v>11450</v>
          </cell>
          <cell r="S650" t="str">
            <v>200212</v>
          </cell>
          <cell r="T650" t="str">
            <v>SA01</v>
          </cell>
          <cell r="U650">
            <v>2267.7600000000002</v>
          </cell>
          <cell r="V650" t="str">
            <v>LDB</v>
          </cell>
          <cell r="W650">
            <v>0</v>
          </cell>
          <cell r="Y650">
            <v>0</v>
          </cell>
          <cell r="Z650">
            <v>12</v>
          </cell>
          <cell r="AA650" t="str">
            <v>MS#</v>
          </cell>
          <cell r="AB650" t="str">
            <v xml:space="preserve">   998003509</v>
          </cell>
          <cell r="AC650" t="str">
            <v>BCH</v>
          </cell>
          <cell r="AD650" t="str">
            <v>021134</v>
          </cell>
          <cell r="AE650" t="str">
            <v>TML</v>
          </cell>
          <cell r="AF650" t="str">
            <v>12004</v>
          </cell>
          <cell r="AG650" t="str">
            <v>SRL</v>
          </cell>
          <cell r="AH650" t="str">
            <v>0366</v>
          </cell>
          <cell r="AI650" t="str">
            <v>DLV</v>
          </cell>
          <cell r="AJ650" t="str">
            <v>000</v>
          </cell>
          <cell r="AK650" t="str">
            <v>REL</v>
          </cell>
          <cell r="AL650" t="str">
            <v>000</v>
          </cell>
          <cell r="AM650" t="str">
            <v>LN#</v>
          </cell>
          <cell r="AO650" t="str">
            <v>UOI</v>
          </cell>
          <cell r="AP650" t="str">
            <v>EA</v>
          </cell>
          <cell r="AU650" t="str">
            <v>0</v>
          </cell>
          <cell r="AW650" t="str">
            <v>000</v>
          </cell>
          <cell r="AX650" t="str">
            <v>00</v>
          </cell>
          <cell r="AY650" t="str">
            <v>0</v>
          </cell>
          <cell r="AZ650" t="str">
            <v>FPL Fibernet</v>
          </cell>
        </row>
        <row r="651">
          <cell r="A651" t="str">
            <v>107100</v>
          </cell>
          <cell r="B651" t="str">
            <v>0314</v>
          </cell>
          <cell r="C651" t="str">
            <v>06201</v>
          </cell>
          <cell r="D651" t="str">
            <v>0ELECT</v>
          </cell>
          <cell r="E651" t="str">
            <v>314000</v>
          </cell>
          <cell r="F651" t="str">
            <v>0676</v>
          </cell>
          <cell r="G651" t="str">
            <v>11450</v>
          </cell>
          <cell r="H651" t="str">
            <v>A</v>
          </cell>
          <cell r="I651" t="str">
            <v>00000041</v>
          </cell>
          <cell r="J651">
            <v>66</v>
          </cell>
          <cell r="K651">
            <v>314</v>
          </cell>
          <cell r="L651">
            <v>6201</v>
          </cell>
          <cell r="M651">
            <v>0</v>
          </cell>
          <cell r="N651">
            <v>0</v>
          </cell>
          <cell r="O651">
            <v>0</v>
          </cell>
          <cell r="P651">
            <v>0</v>
          </cell>
          <cell r="Q651" t="str">
            <v>0676</v>
          </cell>
          <cell r="R651" t="str">
            <v>11450</v>
          </cell>
          <cell r="S651" t="str">
            <v>200212</v>
          </cell>
          <cell r="T651" t="str">
            <v>SA01</v>
          </cell>
          <cell r="U651">
            <v>2267.7600000000002</v>
          </cell>
          <cell r="V651" t="str">
            <v>LDB</v>
          </cell>
          <cell r="W651">
            <v>0</v>
          </cell>
          <cell r="Y651">
            <v>0</v>
          </cell>
          <cell r="Z651">
            <v>12</v>
          </cell>
          <cell r="AA651" t="str">
            <v>MS#</v>
          </cell>
          <cell r="AB651" t="str">
            <v xml:space="preserve">   998003509</v>
          </cell>
          <cell r="AC651" t="str">
            <v>BCH</v>
          </cell>
          <cell r="AD651" t="str">
            <v>021136</v>
          </cell>
          <cell r="AE651" t="str">
            <v>TML</v>
          </cell>
          <cell r="AF651" t="str">
            <v>12004</v>
          </cell>
          <cell r="AG651" t="str">
            <v>SRL</v>
          </cell>
          <cell r="AH651" t="str">
            <v>0366</v>
          </cell>
          <cell r="AI651" t="str">
            <v>DLV</v>
          </cell>
          <cell r="AJ651" t="str">
            <v>000</v>
          </cell>
          <cell r="AK651" t="str">
            <v>REL</v>
          </cell>
          <cell r="AL651" t="str">
            <v>000</v>
          </cell>
          <cell r="AM651" t="str">
            <v>LN#</v>
          </cell>
          <cell r="AO651" t="str">
            <v>UOI</v>
          </cell>
          <cell r="AP651" t="str">
            <v>EA</v>
          </cell>
          <cell r="AU651" t="str">
            <v>0</v>
          </cell>
          <cell r="AW651" t="str">
            <v>000</v>
          </cell>
          <cell r="AX651" t="str">
            <v>00</v>
          </cell>
          <cell r="AY651" t="str">
            <v>0</v>
          </cell>
          <cell r="AZ651" t="str">
            <v>FPL Fibernet</v>
          </cell>
        </row>
        <row r="652">
          <cell r="A652" t="str">
            <v>107100</v>
          </cell>
          <cell r="B652" t="str">
            <v>0314</v>
          </cell>
          <cell r="C652" t="str">
            <v>06201</v>
          </cell>
          <cell r="D652" t="str">
            <v>0ELECT</v>
          </cell>
          <cell r="E652" t="str">
            <v>314000</v>
          </cell>
          <cell r="F652" t="str">
            <v>0676</v>
          </cell>
          <cell r="G652" t="str">
            <v>11450</v>
          </cell>
          <cell r="H652" t="str">
            <v>A</v>
          </cell>
          <cell r="I652" t="str">
            <v>00000041</v>
          </cell>
          <cell r="J652">
            <v>66</v>
          </cell>
          <cell r="K652">
            <v>314</v>
          </cell>
          <cell r="L652">
            <v>6201</v>
          </cell>
          <cell r="M652">
            <v>0</v>
          </cell>
          <cell r="N652">
            <v>0</v>
          </cell>
          <cell r="O652">
            <v>0</v>
          </cell>
          <cell r="P652">
            <v>0</v>
          </cell>
          <cell r="Q652" t="str">
            <v>0676</v>
          </cell>
          <cell r="R652" t="str">
            <v>11450</v>
          </cell>
          <cell r="S652" t="str">
            <v>200212</v>
          </cell>
          <cell r="T652" t="str">
            <v>SA01</v>
          </cell>
          <cell r="U652">
            <v>5719.34</v>
          </cell>
          <cell r="V652" t="str">
            <v>LDB</v>
          </cell>
          <cell r="W652">
            <v>0</v>
          </cell>
          <cell r="Y652">
            <v>0</v>
          </cell>
          <cell r="Z652">
            <v>2</v>
          </cell>
          <cell r="AA652" t="str">
            <v>MS#</v>
          </cell>
          <cell r="AB652" t="str">
            <v xml:space="preserve">   998014585</v>
          </cell>
          <cell r="AC652" t="str">
            <v>BCH</v>
          </cell>
          <cell r="AD652" t="str">
            <v>014937</v>
          </cell>
          <cell r="AE652" t="str">
            <v>TML</v>
          </cell>
          <cell r="AF652" t="str">
            <v>12011</v>
          </cell>
          <cell r="AG652" t="str">
            <v>SRL</v>
          </cell>
          <cell r="AH652" t="str">
            <v>0368</v>
          </cell>
          <cell r="AI652" t="str">
            <v>DLV</v>
          </cell>
          <cell r="AJ652" t="str">
            <v>000</v>
          </cell>
          <cell r="AK652" t="str">
            <v>REL</v>
          </cell>
          <cell r="AL652" t="str">
            <v>000</v>
          </cell>
          <cell r="AM652" t="str">
            <v>LN#</v>
          </cell>
          <cell r="AO652" t="str">
            <v>UOI</v>
          </cell>
          <cell r="AP652" t="str">
            <v>EA</v>
          </cell>
          <cell r="AU652" t="str">
            <v>0</v>
          </cell>
          <cell r="AW652" t="str">
            <v>000</v>
          </cell>
          <cell r="AX652" t="str">
            <v>00</v>
          </cell>
          <cell r="AY652" t="str">
            <v>0</v>
          </cell>
          <cell r="AZ652" t="str">
            <v>FPL Fibernet</v>
          </cell>
        </row>
        <row r="653">
          <cell r="A653" t="str">
            <v>107100</v>
          </cell>
          <cell r="B653" t="str">
            <v>0314</v>
          </cell>
          <cell r="C653" t="str">
            <v>06201</v>
          </cell>
          <cell r="D653" t="str">
            <v>0ELECT</v>
          </cell>
          <cell r="E653" t="str">
            <v>314000</v>
          </cell>
          <cell r="F653" t="str">
            <v>0676</v>
          </cell>
          <cell r="G653" t="str">
            <v>11450</v>
          </cell>
          <cell r="H653" t="str">
            <v>A</v>
          </cell>
          <cell r="I653" t="str">
            <v>00000041</v>
          </cell>
          <cell r="J653">
            <v>66</v>
          </cell>
          <cell r="K653">
            <v>314</v>
          </cell>
          <cell r="L653">
            <v>6201</v>
          </cell>
          <cell r="M653">
            <v>0</v>
          </cell>
          <cell r="N653">
            <v>0</v>
          </cell>
          <cell r="O653">
            <v>0</v>
          </cell>
          <cell r="P653">
            <v>0</v>
          </cell>
          <cell r="Q653" t="str">
            <v>0676</v>
          </cell>
          <cell r="R653" t="str">
            <v>11450</v>
          </cell>
          <cell r="S653" t="str">
            <v>200212</v>
          </cell>
          <cell r="T653" t="str">
            <v>SA01</v>
          </cell>
          <cell r="U653">
            <v>5812.93</v>
          </cell>
          <cell r="V653" t="str">
            <v>LDB</v>
          </cell>
          <cell r="W653">
            <v>0</v>
          </cell>
          <cell r="Y653">
            <v>0</v>
          </cell>
          <cell r="Z653">
            <v>2</v>
          </cell>
          <cell r="AA653" t="str">
            <v>MS#</v>
          </cell>
          <cell r="AB653" t="str">
            <v xml:space="preserve">   998014506</v>
          </cell>
          <cell r="AC653" t="str">
            <v>BCH</v>
          </cell>
          <cell r="AD653" t="str">
            <v>021135</v>
          </cell>
          <cell r="AE653" t="str">
            <v>TML</v>
          </cell>
          <cell r="AF653" t="str">
            <v>12004</v>
          </cell>
          <cell r="AG653" t="str">
            <v>SRL</v>
          </cell>
          <cell r="AH653" t="str">
            <v>0366</v>
          </cell>
          <cell r="AI653" t="str">
            <v>DLV</v>
          </cell>
          <cell r="AJ653" t="str">
            <v>000</v>
          </cell>
          <cell r="AK653" t="str">
            <v>REL</v>
          </cell>
          <cell r="AL653" t="str">
            <v>000</v>
          </cell>
          <cell r="AM653" t="str">
            <v>LN#</v>
          </cell>
          <cell r="AO653" t="str">
            <v>UOI</v>
          </cell>
          <cell r="AP653" t="str">
            <v>EA</v>
          </cell>
          <cell r="AU653" t="str">
            <v>0</v>
          </cell>
          <cell r="AW653" t="str">
            <v>000</v>
          </cell>
          <cell r="AX653" t="str">
            <v>00</v>
          </cell>
          <cell r="AY653" t="str">
            <v>0</v>
          </cell>
          <cell r="AZ653" t="str">
            <v>FPL Fibernet</v>
          </cell>
        </row>
        <row r="654">
          <cell r="A654" t="str">
            <v>107100</v>
          </cell>
          <cell r="B654" t="str">
            <v>0368</v>
          </cell>
          <cell r="C654" t="str">
            <v>06200</v>
          </cell>
          <cell r="D654" t="str">
            <v>0FIBER</v>
          </cell>
          <cell r="E654" t="str">
            <v>368000</v>
          </cell>
          <cell r="F654" t="str">
            <v>0676</v>
          </cell>
          <cell r="G654" t="str">
            <v>12450</v>
          </cell>
          <cell r="H654" t="str">
            <v>A</v>
          </cell>
          <cell r="I654" t="str">
            <v>00000041</v>
          </cell>
          <cell r="J654">
            <v>65</v>
          </cell>
          <cell r="K654">
            <v>368</v>
          </cell>
          <cell r="L654">
            <v>6202</v>
          </cell>
          <cell r="M654">
            <v>0</v>
          </cell>
          <cell r="N654">
            <v>0</v>
          </cell>
          <cell r="O654">
            <v>0</v>
          </cell>
          <cell r="P654">
            <v>0</v>
          </cell>
          <cell r="Q654" t="str">
            <v>0676</v>
          </cell>
          <cell r="R654" t="str">
            <v>12450</v>
          </cell>
          <cell r="S654" t="str">
            <v>200212</v>
          </cell>
          <cell r="T654" t="str">
            <v>SA01</v>
          </cell>
          <cell r="U654">
            <v>0.01</v>
          </cell>
          <cell r="V654" t="str">
            <v>LDB</v>
          </cell>
          <cell r="W654">
            <v>0</v>
          </cell>
          <cell r="Y654">
            <v>0</v>
          </cell>
          <cell r="Z654">
            <v>1</v>
          </cell>
          <cell r="AA654" t="str">
            <v>MS#</v>
          </cell>
          <cell r="AB654" t="str">
            <v xml:space="preserve">   998010055</v>
          </cell>
          <cell r="AC654" t="str">
            <v>BCH</v>
          </cell>
          <cell r="AD654" t="str">
            <v>012884</v>
          </cell>
          <cell r="AE654" t="str">
            <v>TML</v>
          </cell>
          <cell r="AF654" t="str">
            <v>12020</v>
          </cell>
          <cell r="AG654" t="str">
            <v>SRL</v>
          </cell>
          <cell r="AH654" t="str">
            <v>0350</v>
          </cell>
          <cell r="AI654" t="str">
            <v>DLV</v>
          </cell>
          <cell r="AJ654" t="str">
            <v>000</v>
          </cell>
          <cell r="AK654" t="str">
            <v>REL</v>
          </cell>
          <cell r="AL654" t="str">
            <v>000</v>
          </cell>
          <cell r="AM654" t="str">
            <v>LN#</v>
          </cell>
          <cell r="AO654" t="str">
            <v>UOI</v>
          </cell>
          <cell r="AP654" t="str">
            <v>EA</v>
          </cell>
          <cell r="AU654" t="str">
            <v>0</v>
          </cell>
          <cell r="AW654" t="str">
            <v>000</v>
          </cell>
          <cell r="AX654" t="str">
            <v>00</v>
          </cell>
          <cell r="AY654" t="str">
            <v>0</v>
          </cell>
          <cell r="AZ654" t="str">
            <v>FPL Fibernet</v>
          </cell>
        </row>
        <row r="655">
          <cell r="A655" t="str">
            <v>107100</v>
          </cell>
          <cell r="B655" t="str">
            <v>0368</v>
          </cell>
          <cell r="C655" t="str">
            <v>06200</v>
          </cell>
          <cell r="D655" t="str">
            <v>0FIBER</v>
          </cell>
          <cell r="E655" t="str">
            <v>368000</v>
          </cell>
          <cell r="F655" t="str">
            <v>0676</v>
          </cell>
          <cell r="G655" t="str">
            <v>12450</v>
          </cell>
          <cell r="H655" t="str">
            <v>A</v>
          </cell>
          <cell r="I655" t="str">
            <v>00000041</v>
          </cell>
          <cell r="J655">
            <v>65</v>
          </cell>
          <cell r="K655">
            <v>368</v>
          </cell>
          <cell r="L655">
            <v>6202</v>
          </cell>
          <cell r="M655">
            <v>0</v>
          </cell>
          <cell r="N655">
            <v>0</v>
          </cell>
          <cell r="O655">
            <v>0</v>
          </cell>
          <cell r="P655">
            <v>0</v>
          </cell>
          <cell r="Q655" t="str">
            <v>0676</v>
          </cell>
          <cell r="R655" t="str">
            <v>12450</v>
          </cell>
          <cell r="S655" t="str">
            <v>200212</v>
          </cell>
          <cell r="T655" t="str">
            <v>SA01</v>
          </cell>
          <cell r="U655">
            <v>0.01</v>
          </cell>
          <cell r="V655" t="str">
            <v>LDB</v>
          </cell>
          <cell r="W655">
            <v>0</v>
          </cell>
          <cell r="Y655">
            <v>0</v>
          </cell>
          <cell r="Z655">
            <v>1</v>
          </cell>
          <cell r="AA655" t="str">
            <v>MS#</v>
          </cell>
          <cell r="AB655" t="str">
            <v xml:space="preserve">   998010096</v>
          </cell>
          <cell r="AC655" t="str">
            <v>BCH</v>
          </cell>
          <cell r="AD655" t="str">
            <v>012884</v>
          </cell>
          <cell r="AE655" t="str">
            <v>TML</v>
          </cell>
          <cell r="AF655" t="str">
            <v>12020</v>
          </cell>
          <cell r="AG655" t="str">
            <v>SRL</v>
          </cell>
          <cell r="AH655" t="str">
            <v>0350</v>
          </cell>
          <cell r="AI655" t="str">
            <v>DLV</v>
          </cell>
          <cell r="AJ655" t="str">
            <v>000</v>
          </cell>
          <cell r="AK655" t="str">
            <v>REL</v>
          </cell>
          <cell r="AL655" t="str">
            <v>000</v>
          </cell>
          <cell r="AM655" t="str">
            <v>LN#</v>
          </cell>
          <cell r="AO655" t="str">
            <v>UOI</v>
          </cell>
          <cell r="AP655" t="str">
            <v>EA</v>
          </cell>
          <cell r="AU655" t="str">
            <v>0</v>
          </cell>
          <cell r="AW655" t="str">
            <v>000</v>
          </cell>
          <cell r="AX655" t="str">
            <v>00</v>
          </cell>
          <cell r="AY655" t="str">
            <v>0</v>
          </cell>
          <cell r="AZ655" t="str">
            <v>FPL Fibernet</v>
          </cell>
        </row>
        <row r="656">
          <cell r="A656" t="str">
            <v>107100</v>
          </cell>
          <cell r="B656" t="str">
            <v>0368</v>
          </cell>
          <cell r="C656" t="str">
            <v>06200</v>
          </cell>
          <cell r="D656" t="str">
            <v>0FIBER</v>
          </cell>
          <cell r="E656" t="str">
            <v>368000</v>
          </cell>
          <cell r="F656" t="str">
            <v>0676</v>
          </cell>
          <cell r="G656" t="str">
            <v>12450</v>
          </cell>
          <cell r="H656" t="str">
            <v>A</v>
          </cell>
          <cell r="I656" t="str">
            <v>00000041</v>
          </cell>
          <cell r="J656">
            <v>65</v>
          </cell>
          <cell r="K656">
            <v>368</v>
          </cell>
          <cell r="L656">
            <v>6202</v>
          </cell>
          <cell r="M656">
            <v>0</v>
          </cell>
          <cell r="N656">
            <v>0</v>
          </cell>
          <cell r="O656">
            <v>0</v>
          </cell>
          <cell r="P656">
            <v>0</v>
          </cell>
          <cell r="Q656" t="str">
            <v>0676</v>
          </cell>
          <cell r="R656" t="str">
            <v>12450</v>
          </cell>
          <cell r="S656" t="str">
            <v>200212</v>
          </cell>
          <cell r="T656" t="str">
            <v>SA01</v>
          </cell>
          <cell r="U656">
            <v>0.01</v>
          </cell>
          <cell r="V656" t="str">
            <v>LDB</v>
          </cell>
          <cell r="W656">
            <v>0</v>
          </cell>
          <cell r="Y656">
            <v>0</v>
          </cell>
          <cell r="Z656">
            <v>1</v>
          </cell>
          <cell r="AA656" t="str">
            <v>MS#</v>
          </cell>
          <cell r="AB656" t="str">
            <v xml:space="preserve">   998014731</v>
          </cell>
          <cell r="AC656" t="str">
            <v>BCH</v>
          </cell>
          <cell r="AD656" t="str">
            <v>015528</v>
          </cell>
          <cell r="AE656" t="str">
            <v>TML</v>
          </cell>
          <cell r="AF656" t="str">
            <v>12019</v>
          </cell>
          <cell r="AG656" t="str">
            <v>SRL</v>
          </cell>
          <cell r="AH656" t="str">
            <v>0350</v>
          </cell>
          <cell r="AI656" t="str">
            <v>DLV</v>
          </cell>
          <cell r="AJ656" t="str">
            <v>000</v>
          </cell>
          <cell r="AK656" t="str">
            <v>REL</v>
          </cell>
          <cell r="AL656" t="str">
            <v>000</v>
          </cell>
          <cell r="AM656" t="str">
            <v>LN#</v>
          </cell>
          <cell r="AO656" t="str">
            <v>UOI</v>
          </cell>
          <cell r="AP656" t="str">
            <v>EA</v>
          </cell>
          <cell r="AU656" t="str">
            <v>0</v>
          </cell>
          <cell r="AW656" t="str">
            <v>000</v>
          </cell>
          <cell r="AX656" t="str">
            <v>00</v>
          </cell>
          <cell r="AY656" t="str">
            <v>0</v>
          </cell>
          <cell r="AZ656" t="str">
            <v>FPL Fibernet</v>
          </cell>
        </row>
        <row r="657">
          <cell r="A657" t="str">
            <v>107100</v>
          </cell>
          <cell r="B657" t="str">
            <v>0368</v>
          </cell>
          <cell r="C657" t="str">
            <v>06200</v>
          </cell>
          <cell r="D657" t="str">
            <v>0FIBER</v>
          </cell>
          <cell r="E657" t="str">
            <v>368000</v>
          </cell>
          <cell r="F657" t="str">
            <v>0676</v>
          </cell>
          <cell r="G657" t="str">
            <v>12450</v>
          </cell>
          <cell r="H657" t="str">
            <v>A</v>
          </cell>
          <cell r="I657" t="str">
            <v>00000041</v>
          </cell>
          <cell r="J657">
            <v>65</v>
          </cell>
          <cell r="K657">
            <v>368</v>
          </cell>
          <cell r="L657">
            <v>6202</v>
          </cell>
          <cell r="M657">
            <v>0</v>
          </cell>
          <cell r="N657">
            <v>0</v>
          </cell>
          <cell r="O657">
            <v>0</v>
          </cell>
          <cell r="P657">
            <v>0</v>
          </cell>
          <cell r="Q657" t="str">
            <v>0676</v>
          </cell>
          <cell r="R657" t="str">
            <v>12450</v>
          </cell>
          <cell r="S657" t="str">
            <v>200212</v>
          </cell>
          <cell r="T657" t="str">
            <v>SA01</v>
          </cell>
          <cell r="U657">
            <v>0.01</v>
          </cell>
          <cell r="V657" t="str">
            <v>LDB</v>
          </cell>
          <cell r="W657">
            <v>0</v>
          </cell>
          <cell r="Y657">
            <v>0</v>
          </cell>
          <cell r="Z657">
            <v>1</v>
          </cell>
          <cell r="AA657" t="str">
            <v>MS#</v>
          </cell>
          <cell r="AB657" t="str">
            <v xml:space="preserve">   998014737</v>
          </cell>
          <cell r="AC657" t="str">
            <v>BCH</v>
          </cell>
          <cell r="AD657" t="str">
            <v>015528</v>
          </cell>
          <cell r="AE657" t="str">
            <v>TML</v>
          </cell>
          <cell r="AF657" t="str">
            <v>12019</v>
          </cell>
          <cell r="AG657" t="str">
            <v>SRL</v>
          </cell>
          <cell r="AH657" t="str">
            <v>0350</v>
          </cell>
          <cell r="AI657" t="str">
            <v>DLV</v>
          </cell>
          <cell r="AJ657" t="str">
            <v>000</v>
          </cell>
          <cell r="AK657" t="str">
            <v>REL</v>
          </cell>
          <cell r="AL657" t="str">
            <v>000</v>
          </cell>
          <cell r="AM657" t="str">
            <v>LN#</v>
          </cell>
          <cell r="AO657" t="str">
            <v>UOI</v>
          </cell>
          <cell r="AP657" t="str">
            <v>EA</v>
          </cell>
          <cell r="AU657" t="str">
            <v>0</v>
          </cell>
          <cell r="AW657" t="str">
            <v>000</v>
          </cell>
          <cell r="AX657" t="str">
            <v>00</v>
          </cell>
          <cell r="AY657" t="str">
            <v>0</v>
          </cell>
          <cell r="AZ657" t="str">
            <v>FPL Fibernet</v>
          </cell>
        </row>
        <row r="658">
          <cell r="A658" t="str">
            <v>107100</v>
          </cell>
          <cell r="B658" t="str">
            <v>0368</v>
          </cell>
          <cell r="C658" t="str">
            <v>06200</v>
          </cell>
          <cell r="D658" t="str">
            <v>0FIBER</v>
          </cell>
          <cell r="E658" t="str">
            <v>368000</v>
          </cell>
          <cell r="F658" t="str">
            <v>0676</v>
          </cell>
          <cell r="G658" t="str">
            <v>12450</v>
          </cell>
          <cell r="H658" t="str">
            <v>A</v>
          </cell>
          <cell r="I658" t="str">
            <v>00000041</v>
          </cell>
          <cell r="J658">
            <v>65</v>
          </cell>
          <cell r="K658">
            <v>368</v>
          </cell>
          <cell r="L658">
            <v>6202</v>
          </cell>
          <cell r="M658">
            <v>0</v>
          </cell>
          <cell r="N658">
            <v>0</v>
          </cell>
          <cell r="O658">
            <v>0</v>
          </cell>
          <cell r="P658">
            <v>0</v>
          </cell>
          <cell r="Q658" t="str">
            <v>0676</v>
          </cell>
          <cell r="R658" t="str">
            <v>12450</v>
          </cell>
          <cell r="S658" t="str">
            <v>200212</v>
          </cell>
          <cell r="T658" t="str">
            <v>SA01</v>
          </cell>
          <cell r="U658">
            <v>0.02</v>
          </cell>
          <cell r="V658" t="str">
            <v>LDB</v>
          </cell>
          <cell r="W658">
            <v>0</v>
          </cell>
          <cell r="Y658">
            <v>0</v>
          </cell>
          <cell r="Z658">
            <v>1</v>
          </cell>
          <cell r="AA658" t="str">
            <v>MS#</v>
          </cell>
          <cell r="AB658" t="str">
            <v xml:space="preserve">   998014730</v>
          </cell>
          <cell r="AC658" t="str">
            <v>BCH</v>
          </cell>
          <cell r="AD658" t="str">
            <v>015528</v>
          </cell>
          <cell r="AE658" t="str">
            <v>TML</v>
          </cell>
          <cell r="AF658" t="str">
            <v>12019</v>
          </cell>
          <cell r="AG658" t="str">
            <v>SRL</v>
          </cell>
          <cell r="AH658" t="str">
            <v>0350</v>
          </cell>
          <cell r="AI658" t="str">
            <v>DLV</v>
          </cell>
          <cell r="AJ658" t="str">
            <v>000</v>
          </cell>
          <cell r="AK658" t="str">
            <v>REL</v>
          </cell>
          <cell r="AL658" t="str">
            <v>000</v>
          </cell>
          <cell r="AM658" t="str">
            <v>LN#</v>
          </cell>
          <cell r="AO658" t="str">
            <v>UOI</v>
          </cell>
          <cell r="AP658" t="str">
            <v>EA</v>
          </cell>
          <cell r="AU658" t="str">
            <v>0</v>
          </cell>
          <cell r="AW658" t="str">
            <v>000</v>
          </cell>
          <cell r="AX658" t="str">
            <v>00</v>
          </cell>
          <cell r="AY658" t="str">
            <v>0</v>
          </cell>
          <cell r="AZ658" t="str">
            <v>FPL Fibernet</v>
          </cell>
        </row>
        <row r="659">
          <cell r="A659" t="str">
            <v>107100</v>
          </cell>
          <cell r="B659" t="str">
            <v>0368</v>
          </cell>
          <cell r="C659" t="str">
            <v>06200</v>
          </cell>
          <cell r="D659" t="str">
            <v>0FIBER</v>
          </cell>
          <cell r="E659" t="str">
            <v>368000</v>
          </cell>
          <cell r="F659" t="str">
            <v>0676</v>
          </cell>
          <cell r="G659" t="str">
            <v>12450</v>
          </cell>
          <cell r="H659" t="str">
            <v>A</v>
          </cell>
          <cell r="I659" t="str">
            <v>00000041</v>
          </cell>
          <cell r="J659">
            <v>65</v>
          </cell>
          <cell r="K659">
            <v>368</v>
          </cell>
          <cell r="L659">
            <v>6202</v>
          </cell>
          <cell r="M659">
            <v>0</v>
          </cell>
          <cell r="N659">
            <v>0</v>
          </cell>
          <cell r="O659">
            <v>0</v>
          </cell>
          <cell r="P659">
            <v>0</v>
          </cell>
          <cell r="Q659" t="str">
            <v>0676</v>
          </cell>
          <cell r="R659" t="str">
            <v>12450</v>
          </cell>
          <cell r="S659" t="str">
            <v>200212</v>
          </cell>
          <cell r="T659" t="str">
            <v>SA01</v>
          </cell>
          <cell r="U659">
            <v>0.02</v>
          </cell>
          <cell r="V659" t="str">
            <v>LDB</v>
          </cell>
          <cell r="W659">
            <v>0</v>
          </cell>
          <cell r="Y659">
            <v>0</v>
          </cell>
          <cell r="Z659">
            <v>1</v>
          </cell>
          <cell r="AA659" t="str">
            <v>MS#</v>
          </cell>
          <cell r="AB659" t="str">
            <v xml:space="preserve">   998014730</v>
          </cell>
          <cell r="AC659" t="str">
            <v>BCH</v>
          </cell>
          <cell r="AD659" t="str">
            <v>015528</v>
          </cell>
          <cell r="AE659" t="str">
            <v>TML</v>
          </cell>
          <cell r="AF659" t="str">
            <v>12019</v>
          </cell>
          <cell r="AG659" t="str">
            <v>SRL</v>
          </cell>
          <cell r="AH659" t="str">
            <v>0350</v>
          </cell>
          <cell r="AI659" t="str">
            <v>DLV</v>
          </cell>
          <cell r="AJ659" t="str">
            <v>000</v>
          </cell>
          <cell r="AK659" t="str">
            <v>REL</v>
          </cell>
          <cell r="AL659" t="str">
            <v>000</v>
          </cell>
          <cell r="AM659" t="str">
            <v>LN#</v>
          </cell>
          <cell r="AO659" t="str">
            <v>UOI</v>
          </cell>
          <cell r="AP659" t="str">
            <v>EA</v>
          </cell>
          <cell r="AU659" t="str">
            <v>0</v>
          </cell>
          <cell r="AW659" t="str">
            <v>000</v>
          </cell>
          <cell r="AX659" t="str">
            <v>00</v>
          </cell>
          <cell r="AY659" t="str">
            <v>0</v>
          </cell>
          <cell r="AZ659" t="str">
            <v>FPL Fibernet</v>
          </cell>
        </row>
        <row r="660">
          <cell r="A660" t="str">
            <v>107100</v>
          </cell>
          <cell r="B660" t="str">
            <v>0368</v>
          </cell>
          <cell r="C660" t="str">
            <v>06200</v>
          </cell>
          <cell r="D660" t="str">
            <v>0FIBER</v>
          </cell>
          <cell r="E660" t="str">
            <v>368000</v>
          </cell>
          <cell r="F660" t="str">
            <v>0676</v>
          </cell>
          <cell r="G660" t="str">
            <v>12450</v>
          </cell>
          <cell r="H660" t="str">
            <v>A</v>
          </cell>
          <cell r="I660" t="str">
            <v>00000041</v>
          </cell>
          <cell r="J660">
            <v>65</v>
          </cell>
          <cell r="K660">
            <v>368</v>
          </cell>
          <cell r="L660">
            <v>6202</v>
          </cell>
          <cell r="M660">
            <v>0</v>
          </cell>
          <cell r="N660">
            <v>0</v>
          </cell>
          <cell r="O660">
            <v>0</v>
          </cell>
          <cell r="P660">
            <v>0</v>
          </cell>
          <cell r="Q660" t="str">
            <v>0676</v>
          </cell>
          <cell r="R660" t="str">
            <v>12450</v>
          </cell>
          <cell r="S660" t="str">
            <v>200212</v>
          </cell>
          <cell r="T660" t="str">
            <v>SA01</v>
          </cell>
          <cell r="U660">
            <v>0.02</v>
          </cell>
          <cell r="V660" t="str">
            <v>LDB</v>
          </cell>
          <cell r="W660">
            <v>0</v>
          </cell>
          <cell r="Y660">
            <v>0</v>
          </cell>
          <cell r="Z660">
            <v>2</v>
          </cell>
          <cell r="AA660" t="str">
            <v>MS#</v>
          </cell>
          <cell r="AB660" t="str">
            <v xml:space="preserve">   998010013</v>
          </cell>
          <cell r="AC660" t="str">
            <v>BCH</v>
          </cell>
          <cell r="AD660" t="str">
            <v>012884</v>
          </cell>
          <cell r="AE660" t="str">
            <v>TML</v>
          </cell>
          <cell r="AF660" t="str">
            <v>12020</v>
          </cell>
          <cell r="AG660" t="str">
            <v>SRL</v>
          </cell>
          <cell r="AH660" t="str">
            <v>0350</v>
          </cell>
          <cell r="AI660" t="str">
            <v>DLV</v>
          </cell>
          <cell r="AJ660" t="str">
            <v>000</v>
          </cell>
          <cell r="AK660" t="str">
            <v>REL</v>
          </cell>
          <cell r="AL660" t="str">
            <v>000</v>
          </cell>
          <cell r="AM660" t="str">
            <v>LN#</v>
          </cell>
          <cell r="AO660" t="str">
            <v>UOI</v>
          </cell>
          <cell r="AP660" t="str">
            <v>EA</v>
          </cell>
          <cell r="AU660" t="str">
            <v>0</v>
          </cell>
          <cell r="AW660" t="str">
            <v>000</v>
          </cell>
          <cell r="AX660" t="str">
            <v>00</v>
          </cell>
          <cell r="AY660" t="str">
            <v>0</v>
          </cell>
          <cell r="AZ660" t="str">
            <v>FPL Fibernet</v>
          </cell>
        </row>
        <row r="661">
          <cell r="A661" t="str">
            <v>107100</v>
          </cell>
          <cell r="B661" t="str">
            <v>0368</v>
          </cell>
          <cell r="C661" t="str">
            <v>06200</v>
          </cell>
          <cell r="D661" t="str">
            <v>0FIBER</v>
          </cell>
          <cell r="E661" t="str">
            <v>368000</v>
          </cell>
          <cell r="F661" t="str">
            <v>0676</v>
          </cell>
          <cell r="G661" t="str">
            <v>12450</v>
          </cell>
          <cell r="H661" t="str">
            <v>A</v>
          </cell>
          <cell r="I661" t="str">
            <v>00000041</v>
          </cell>
          <cell r="J661">
            <v>65</v>
          </cell>
          <cell r="K661">
            <v>368</v>
          </cell>
          <cell r="L661">
            <v>6202</v>
          </cell>
          <cell r="M661">
            <v>0</v>
          </cell>
          <cell r="N661">
            <v>0</v>
          </cell>
          <cell r="O661">
            <v>0</v>
          </cell>
          <cell r="P661">
            <v>0</v>
          </cell>
          <cell r="Q661" t="str">
            <v>0676</v>
          </cell>
          <cell r="R661" t="str">
            <v>12450</v>
          </cell>
          <cell r="S661" t="str">
            <v>200212</v>
          </cell>
          <cell r="T661" t="str">
            <v>SA01</v>
          </cell>
          <cell r="U661">
            <v>0.04</v>
          </cell>
          <cell r="V661" t="str">
            <v>LDB</v>
          </cell>
          <cell r="W661">
            <v>0</v>
          </cell>
          <cell r="Y661">
            <v>0</v>
          </cell>
          <cell r="Z661">
            <v>4</v>
          </cell>
          <cell r="AA661" t="str">
            <v>MS#</v>
          </cell>
          <cell r="AB661" t="str">
            <v xml:space="preserve">   998010046</v>
          </cell>
          <cell r="AC661" t="str">
            <v>BCH</v>
          </cell>
          <cell r="AD661" t="str">
            <v>012886</v>
          </cell>
          <cell r="AE661" t="str">
            <v>TML</v>
          </cell>
          <cell r="AF661" t="str">
            <v>12020</v>
          </cell>
          <cell r="AG661" t="str">
            <v>SRL</v>
          </cell>
          <cell r="AH661" t="str">
            <v>0350</v>
          </cell>
          <cell r="AI661" t="str">
            <v>DLV</v>
          </cell>
          <cell r="AJ661" t="str">
            <v>000</v>
          </cell>
          <cell r="AK661" t="str">
            <v>REL</v>
          </cell>
          <cell r="AL661" t="str">
            <v>000</v>
          </cell>
          <cell r="AM661" t="str">
            <v>LN#</v>
          </cell>
          <cell r="AO661" t="str">
            <v>UOI</v>
          </cell>
          <cell r="AP661" t="str">
            <v>EA</v>
          </cell>
          <cell r="AU661" t="str">
            <v>0</v>
          </cell>
          <cell r="AW661" t="str">
            <v>000</v>
          </cell>
          <cell r="AX661" t="str">
            <v>00</v>
          </cell>
          <cell r="AY661" t="str">
            <v>0</v>
          </cell>
          <cell r="AZ661" t="str">
            <v>FPL Fibernet</v>
          </cell>
        </row>
        <row r="662">
          <cell r="A662" t="str">
            <v>107100</v>
          </cell>
          <cell r="B662" t="str">
            <v>0368</v>
          </cell>
          <cell r="C662" t="str">
            <v>06200</v>
          </cell>
          <cell r="D662" t="str">
            <v>0FIBER</v>
          </cell>
          <cell r="E662" t="str">
            <v>368000</v>
          </cell>
          <cell r="F662" t="str">
            <v>0676</v>
          </cell>
          <cell r="G662" t="str">
            <v>12450</v>
          </cell>
          <cell r="H662" t="str">
            <v>A</v>
          </cell>
          <cell r="I662" t="str">
            <v>00000041</v>
          </cell>
          <cell r="J662">
            <v>65</v>
          </cell>
          <cell r="K662">
            <v>368</v>
          </cell>
          <cell r="L662">
            <v>6202</v>
          </cell>
          <cell r="M662">
            <v>0</v>
          </cell>
          <cell r="N662">
            <v>0</v>
          </cell>
          <cell r="O662">
            <v>0</v>
          </cell>
          <cell r="P662">
            <v>0</v>
          </cell>
          <cell r="Q662" t="str">
            <v>0676</v>
          </cell>
          <cell r="R662" t="str">
            <v>12450</v>
          </cell>
          <cell r="S662" t="str">
            <v>200212</v>
          </cell>
          <cell r="T662" t="str">
            <v>SA01</v>
          </cell>
          <cell r="U662">
            <v>0.05</v>
          </cell>
          <cell r="V662" t="str">
            <v>LDB</v>
          </cell>
          <cell r="W662">
            <v>0</v>
          </cell>
          <cell r="Y662">
            <v>0</v>
          </cell>
          <cell r="Z662">
            <v>1</v>
          </cell>
          <cell r="AA662" t="str">
            <v>MS#</v>
          </cell>
          <cell r="AB662" t="str">
            <v xml:space="preserve">   998000007</v>
          </cell>
          <cell r="AC662" t="str">
            <v>BCH</v>
          </cell>
          <cell r="AD662" t="str">
            <v>015529</v>
          </cell>
          <cell r="AE662" t="str">
            <v>TML</v>
          </cell>
          <cell r="AF662" t="str">
            <v>12019</v>
          </cell>
          <cell r="AG662" t="str">
            <v>SRL</v>
          </cell>
          <cell r="AH662" t="str">
            <v>0350</v>
          </cell>
          <cell r="AI662" t="str">
            <v>DLV</v>
          </cell>
          <cell r="AJ662" t="str">
            <v>000</v>
          </cell>
          <cell r="AK662" t="str">
            <v>REL</v>
          </cell>
          <cell r="AL662" t="str">
            <v>000</v>
          </cell>
          <cell r="AM662" t="str">
            <v>LN#</v>
          </cell>
          <cell r="AO662" t="str">
            <v>UOI</v>
          </cell>
          <cell r="AP662" t="str">
            <v>EA</v>
          </cell>
          <cell r="AU662" t="str">
            <v>0</v>
          </cell>
          <cell r="AW662" t="str">
            <v>000</v>
          </cell>
          <cell r="AX662" t="str">
            <v>00</v>
          </cell>
          <cell r="AY662" t="str">
            <v>0</v>
          </cell>
          <cell r="AZ662" t="str">
            <v>FPL Fibernet</v>
          </cell>
        </row>
        <row r="663">
          <cell r="A663" t="str">
            <v>107100</v>
          </cell>
          <cell r="B663" t="str">
            <v>0368</v>
          </cell>
          <cell r="C663" t="str">
            <v>06200</v>
          </cell>
          <cell r="D663" t="str">
            <v>0FIBER</v>
          </cell>
          <cell r="E663" t="str">
            <v>368000</v>
          </cell>
          <cell r="F663" t="str">
            <v>0676</v>
          </cell>
          <cell r="G663" t="str">
            <v>12450</v>
          </cell>
          <cell r="H663" t="str">
            <v>A</v>
          </cell>
          <cell r="I663" t="str">
            <v>00000041</v>
          </cell>
          <cell r="J663">
            <v>65</v>
          </cell>
          <cell r="K663">
            <v>368</v>
          </cell>
          <cell r="L663">
            <v>6202</v>
          </cell>
          <cell r="M663">
            <v>0</v>
          </cell>
          <cell r="N663">
            <v>0</v>
          </cell>
          <cell r="O663">
            <v>0</v>
          </cell>
          <cell r="P663">
            <v>0</v>
          </cell>
          <cell r="Q663" t="str">
            <v>0676</v>
          </cell>
          <cell r="R663" t="str">
            <v>12450</v>
          </cell>
          <cell r="S663" t="str">
            <v>200212</v>
          </cell>
          <cell r="T663" t="str">
            <v>SA01</v>
          </cell>
          <cell r="U663">
            <v>0.05</v>
          </cell>
          <cell r="V663" t="str">
            <v>LDB</v>
          </cell>
          <cell r="W663">
            <v>0</v>
          </cell>
          <cell r="Y663">
            <v>0</v>
          </cell>
          <cell r="Z663">
            <v>1</v>
          </cell>
          <cell r="AA663" t="str">
            <v>MS#</v>
          </cell>
          <cell r="AB663" t="str">
            <v xml:space="preserve">   998000008</v>
          </cell>
          <cell r="AC663" t="str">
            <v>BCH</v>
          </cell>
          <cell r="AD663" t="str">
            <v>015529</v>
          </cell>
          <cell r="AE663" t="str">
            <v>TML</v>
          </cell>
          <cell r="AF663" t="str">
            <v>12019</v>
          </cell>
          <cell r="AG663" t="str">
            <v>SRL</v>
          </cell>
          <cell r="AH663" t="str">
            <v>0350</v>
          </cell>
          <cell r="AI663" t="str">
            <v>DLV</v>
          </cell>
          <cell r="AJ663" t="str">
            <v>000</v>
          </cell>
          <cell r="AK663" t="str">
            <v>REL</v>
          </cell>
          <cell r="AL663" t="str">
            <v>000</v>
          </cell>
          <cell r="AM663" t="str">
            <v>LN#</v>
          </cell>
          <cell r="AO663" t="str">
            <v>UOI</v>
          </cell>
          <cell r="AP663" t="str">
            <v>EA</v>
          </cell>
          <cell r="AU663" t="str">
            <v>0</v>
          </cell>
          <cell r="AW663" t="str">
            <v>000</v>
          </cell>
          <cell r="AX663" t="str">
            <v>00</v>
          </cell>
          <cell r="AY663" t="str">
            <v>0</v>
          </cell>
          <cell r="AZ663" t="str">
            <v>FPL Fibernet</v>
          </cell>
        </row>
        <row r="664">
          <cell r="A664" t="str">
            <v>107100</v>
          </cell>
          <cell r="B664" t="str">
            <v>0368</v>
          </cell>
          <cell r="C664" t="str">
            <v>06200</v>
          </cell>
          <cell r="D664" t="str">
            <v>0FIBER</v>
          </cell>
          <cell r="E664" t="str">
            <v>368000</v>
          </cell>
          <cell r="F664" t="str">
            <v>0676</v>
          </cell>
          <cell r="G664" t="str">
            <v>12450</v>
          </cell>
          <cell r="H664" t="str">
            <v>A</v>
          </cell>
          <cell r="I664" t="str">
            <v>00000041</v>
          </cell>
          <cell r="J664">
            <v>65</v>
          </cell>
          <cell r="K664">
            <v>368</v>
          </cell>
          <cell r="L664">
            <v>6202</v>
          </cell>
          <cell r="M664">
            <v>0</v>
          </cell>
          <cell r="N664">
            <v>0</v>
          </cell>
          <cell r="O664">
            <v>0</v>
          </cell>
          <cell r="P664">
            <v>0</v>
          </cell>
          <cell r="Q664" t="str">
            <v>0676</v>
          </cell>
          <cell r="R664" t="str">
            <v>12450</v>
          </cell>
          <cell r="S664" t="str">
            <v>200212</v>
          </cell>
          <cell r="T664" t="str">
            <v>SA01</v>
          </cell>
          <cell r="U664">
            <v>0.06</v>
          </cell>
          <cell r="V664" t="str">
            <v>LDB</v>
          </cell>
          <cell r="W664">
            <v>0</v>
          </cell>
          <cell r="Y664">
            <v>0</v>
          </cell>
          <cell r="Z664">
            <v>6</v>
          </cell>
          <cell r="AA664" t="str">
            <v>MS#</v>
          </cell>
          <cell r="AB664" t="str">
            <v xml:space="preserve">   998014736</v>
          </cell>
          <cell r="AC664" t="str">
            <v>BCH</v>
          </cell>
          <cell r="AD664" t="str">
            <v>015528</v>
          </cell>
          <cell r="AE664" t="str">
            <v>TML</v>
          </cell>
          <cell r="AF664" t="str">
            <v>12019</v>
          </cell>
          <cell r="AG664" t="str">
            <v>SRL</v>
          </cell>
          <cell r="AH664" t="str">
            <v>0350</v>
          </cell>
          <cell r="AI664" t="str">
            <v>DLV</v>
          </cell>
          <cell r="AJ664" t="str">
            <v>000</v>
          </cell>
          <cell r="AK664" t="str">
            <v>REL</v>
          </cell>
          <cell r="AL664" t="str">
            <v>000</v>
          </cell>
          <cell r="AM664" t="str">
            <v>LN#</v>
          </cell>
          <cell r="AO664" t="str">
            <v>UOI</v>
          </cell>
          <cell r="AP664" t="str">
            <v>EA</v>
          </cell>
          <cell r="AU664" t="str">
            <v>0</v>
          </cell>
          <cell r="AW664" t="str">
            <v>000</v>
          </cell>
          <cell r="AX664" t="str">
            <v>00</v>
          </cell>
          <cell r="AY664" t="str">
            <v>0</v>
          </cell>
          <cell r="AZ664" t="str">
            <v>FPL Fibernet</v>
          </cell>
        </row>
        <row r="665">
          <cell r="A665" t="str">
            <v>107100</v>
          </cell>
          <cell r="B665" t="str">
            <v>0368</v>
          </cell>
          <cell r="C665" t="str">
            <v>06200</v>
          </cell>
          <cell r="D665" t="str">
            <v>0FIBER</v>
          </cell>
          <cell r="E665" t="str">
            <v>368000</v>
          </cell>
          <cell r="F665" t="str">
            <v>0676</v>
          </cell>
          <cell r="G665" t="str">
            <v>12450</v>
          </cell>
          <cell r="H665" t="str">
            <v>A</v>
          </cell>
          <cell r="I665" t="str">
            <v>00000041</v>
          </cell>
          <cell r="J665">
            <v>65</v>
          </cell>
          <cell r="K665">
            <v>368</v>
          </cell>
          <cell r="L665">
            <v>6202</v>
          </cell>
          <cell r="M665">
            <v>0</v>
          </cell>
          <cell r="N665">
            <v>0</v>
          </cell>
          <cell r="O665">
            <v>0</v>
          </cell>
          <cell r="P665">
            <v>0</v>
          </cell>
          <cell r="Q665" t="str">
            <v>0676</v>
          </cell>
          <cell r="R665" t="str">
            <v>12450</v>
          </cell>
          <cell r="S665" t="str">
            <v>200212</v>
          </cell>
          <cell r="T665" t="str">
            <v>SA01</v>
          </cell>
          <cell r="U665">
            <v>0.48</v>
          </cell>
          <cell r="V665" t="str">
            <v>LDB</v>
          </cell>
          <cell r="W665">
            <v>0</v>
          </cell>
          <cell r="Y665">
            <v>0</v>
          </cell>
          <cell r="Z665">
            <v>1</v>
          </cell>
          <cell r="AA665" t="str">
            <v>MS#</v>
          </cell>
          <cell r="AB665" t="str">
            <v xml:space="preserve">   998014659</v>
          </cell>
          <cell r="AC665" t="str">
            <v>BCH</v>
          </cell>
          <cell r="AD665" t="str">
            <v>015528</v>
          </cell>
          <cell r="AE665" t="str">
            <v>TML</v>
          </cell>
          <cell r="AF665" t="str">
            <v>12019</v>
          </cell>
          <cell r="AG665" t="str">
            <v>SRL</v>
          </cell>
          <cell r="AH665" t="str">
            <v>0350</v>
          </cell>
          <cell r="AI665" t="str">
            <v>DLV</v>
          </cell>
          <cell r="AJ665" t="str">
            <v>000</v>
          </cell>
          <cell r="AK665" t="str">
            <v>REL</v>
          </cell>
          <cell r="AL665" t="str">
            <v>000</v>
          </cell>
          <cell r="AM665" t="str">
            <v>LN#</v>
          </cell>
          <cell r="AO665" t="str">
            <v>UOI</v>
          </cell>
          <cell r="AP665" t="str">
            <v>EA</v>
          </cell>
          <cell r="AU665" t="str">
            <v>0</v>
          </cell>
          <cell r="AW665" t="str">
            <v>000</v>
          </cell>
          <cell r="AX665" t="str">
            <v>00</v>
          </cell>
          <cell r="AY665" t="str">
            <v>0</v>
          </cell>
          <cell r="AZ665" t="str">
            <v>FPL Fibernet</v>
          </cell>
        </row>
        <row r="666">
          <cell r="A666" t="str">
            <v>107100</v>
          </cell>
          <cell r="B666" t="str">
            <v>0368</v>
          </cell>
          <cell r="C666" t="str">
            <v>06200</v>
          </cell>
          <cell r="D666" t="str">
            <v>0FIBER</v>
          </cell>
          <cell r="E666" t="str">
            <v>368000</v>
          </cell>
          <cell r="F666" t="str">
            <v>0676</v>
          </cell>
          <cell r="G666" t="str">
            <v>12450</v>
          </cell>
          <cell r="H666" t="str">
            <v>A</v>
          </cell>
          <cell r="I666" t="str">
            <v>00000041</v>
          </cell>
          <cell r="J666">
            <v>65</v>
          </cell>
          <cell r="K666">
            <v>368</v>
          </cell>
          <cell r="L666">
            <v>6202</v>
          </cell>
          <cell r="M666">
            <v>0</v>
          </cell>
          <cell r="N666">
            <v>0</v>
          </cell>
          <cell r="O666">
            <v>0</v>
          </cell>
          <cell r="P666">
            <v>0</v>
          </cell>
          <cell r="Q666" t="str">
            <v>0676</v>
          </cell>
          <cell r="R666" t="str">
            <v>12450</v>
          </cell>
          <cell r="S666" t="str">
            <v>200212</v>
          </cell>
          <cell r="T666" t="str">
            <v>SA01</v>
          </cell>
          <cell r="U666">
            <v>0.7</v>
          </cell>
          <cell r="V666" t="str">
            <v>LDB</v>
          </cell>
          <cell r="W666">
            <v>0</v>
          </cell>
          <cell r="Y666">
            <v>0</v>
          </cell>
          <cell r="Z666">
            <v>7</v>
          </cell>
          <cell r="AA666" t="str">
            <v>MS#</v>
          </cell>
          <cell r="AB666" t="str">
            <v xml:space="preserve">   998014751</v>
          </cell>
          <cell r="AC666" t="str">
            <v>BCH</v>
          </cell>
          <cell r="AD666" t="str">
            <v>015528</v>
          </cell>
          <cell r="AE666" t="str">
            <v>TML</v>
          </cell>
          <cell r="AF666" t="str">
            <v>12019</v>
          </cell>
          <cell r="AG666" t="str">
            <v>SRL</v>
          </cell>
          <cell r="AH666" t="str">
            <v>0350</v>
          </cell>
          <cell r="AI666" t="str">
            <v>DLV</v>
          </cell>
          <cell r="AJ666" t="str">
            <v>000</v>
          </cell>
          <cell r="AK666" t="str">
            <v>REL</v>
          </cell>
          <cell r="AL666" t="str">
            <v>000</v>
          </cell>
          <cell r="AM666" t="str">
            <v>LN#</v>
          </cell>
          <cell r="AO666" t="str">
            <v>UOI</v>
          </cell>
          <cell r="AP666" t="str">
            <v>EA</v>
          </cell>
          <cell r="AU666" t="str">
            <v>0</v>
          </cell>
          <cell r="AW666" t="str">
            <v>000</v>
          </cell>
          <cell r="AX666" t="str">
            <v>00</v>
          </cell>
          <cell r="AY666" t="str">
            <v>0</v>
          </cell>
          <cell r="AZ666" t="str">
            <v>FPL Fibernet</v>
          </cell>
        </row>
        <row r="667">
          <cell r="A667" t="str">
            <v>107100</v>
          </cell>
          <cell r="B667" t="str">
            <v>0368</v>
          </cell>
          <cell r="C667" t="str">
            <v>06200</v>
          </cell>
          <cell r="D667" t="str">
            <v>0FIBER</v>
          </cell>
          <cell r="E667" t="str">
            <v>368000</v>
          </cell>
          <cell r="F667" t="str">
            <v>0676</v>
          </cell>
          <cell r="G667" t="str">
            <v>12450</v>
          </cell>
          <cell r="H667" t="str">
            <v>A</v>
          </cell>
          <cell r="I667" t="str">
            <v>00000041</v>
          </cell>
          <cell r="J667">
            <v>65</v>
          </cell>
          <cell r="K667">
            <v>368</v>
          </cell>
          <cell r="L667">
            <v>6202</v>
          </cell>
          <cell r="M667">
            <v>0</v>
          </cell>
          <cell r="N667">
            <v>0</v>
          </cell>
          <cell r="O667">
            <v>0</v>
          </cell>
          <cell r="P667">
            <v>0</v>
          </cell>
          <cell r="Q667" t="str">
            <v>0676</v>
          </cell>
          <cell r="R667" t="str">
            <v>12450</v>
          </cell>
          <cell r="S667" t="str">
            <v>200212</v>
          </cell>
          <cell r="T667" t="str">
            <v>SA01</v>
          </cell>
          <cell r="U667">
            <v>1.64</v>
          </cell>
          <cell r="V667" t="str">
            <v>LDB</v>
          </cell>
          <cell r="W667">
            <v>0</v>
          </cell>
          <cell r="Y667">
            <v>0</v>
          </cell>
          <cell r="Z667">
            <v>1</v>
          </cell>
          <cell r="AA667" t="str">
            <v>MS#</v>
          </cell>
          <cell r="AB667" t="str">
            <v xml:space="preserve">   998014679</v>
          </cell>
          <cell r="AC667" t="str">
            <v>BCH</v>
          </cell>
          <cell r="AD667" t="str">
            <v>017204</v>
          </cell>
          <cell r="AE667" t="str">
            <v>TML</v>
          </cell>
          <cell r="AF667" t="str">
            <v>12018</v>
          </cell>
          <cell r="AG667" t="str">
            <v>SRL</v>
          </cell>
          <cell r="AH667" t="str">
            <v>0350</v>
          </cell>
          <cell r="AI667" t="str">
            <v>DLV</v>
          </cell>
          <cell r="AJ667" t="str">
            <v>000</v>
          </cell>
          <cell r="AK667" t="str">
            <v>REL</v>
          </cell>
          <cell r="AL667" t="str">
            <v>000</v>
          </cell>
          <cell r="AM667" t="str">
            <v>LN#</v>
          </cell>
          <cell r="AO667" t="str">
            <v>UOI</v>
          </cell>
          <cell r="AP667" t="str">
            <v>EA</v>
          </cell>
          <cell r="AU667" t="str">
            <v>0</v>
          </cell>
          <cell r="AW667" t="str">
            <v>000</v>
          </cell>
          <cell r="AX667" t="str">
            <v>00</v>
          </cell>
          <cell r="AY667" t="str">
            <v>0</v>
          </cell>
          <cell r="AZ667" t="str">
            <v>FPL Fibernet</v>
          </cell>
        </row>
        <row r="668">
          <cell r="A668" t="str">
            <v>107100</v>
          </cell>
          <cell r="B668" t="str">
            <v>0368</v>
          </cell>
          <cell r="C668" t="str">
            <v>06200</v>
          </cell>
          <cell r="D668" t="str">
            <v>0FIBER</v>
          </cell>
          <cell r="E668" t="str">
            <v>368000</v>
          </cell>
          <cell r="F668" t="str">
            <v>0676</v>
          </cell>
          <cell r="G668" t="str">
            <v>12450</v>
          </cell>
          <cell r="H668" t="str">
            <v>A</v>
          </cell>
          <cell r="I668" t="str">
            <v>00000041</v>
          </cell>
          <cell r="J668">
            <v>65</v>
          </cell>
          <cell r="K668">
            <v>368</v>
          </cell>
          <cell r="L668">
            <v>6202</v>
          </cell>
          <cell r="M668">
            <v>0</v>
          </cell>
          <cell r="N668">
            <v>0</v>
          </cell>
          <cell r="O668">
            <v>0</v>
          </cell>
          <cell r="P668">
            <v>0</v>
          </cell>
          <cell r="Q668" t="str">
            <v>0676</v>
          </cell>
          <cell r="R668" t="str">
            <v>12450</v>
          </cell>
          <cell r="S668" t="str">
            <v>200212</v>
          </cell>
          <cell r="T668" t="str">
            <v>SA01</v>
          </cell>
          <cell r="U668">
            <v>1.89</v>
          </cell>
          <cell r="V668" t="str">
            <v>LDB</v>
          </cell>
          <cell r="W668">
            <v>0</v>
          </cell>
          <cell r="Y668">
            <v>0</v>
          </cell>
          <cell r="Z668">
            <v>3</v>
          </cell>
          <cell r="AA668" t="str">
            <v>MS#</v>
          </cell>
          <cell r="AB668" t="str">
            <v xml:space="preserve">   998014747</v>
          </cell>
          <cell r="AC668" t="str">
            <v>BCH</v>
          </cell>
          <cell r="AD668" t="str">
            <v>015528</v>
          </cell>
          <cell r="AE668" t="str">
            <v>TML</v>
          </cell>
          <cell r="AF668" t="str">
            <v>12019</v>
          </cell>
          <cell r="AG668" t="str">
            <v>SRL</v>
          </cell>
          <cell r="AH668" t="str">
            <v>0350</v>
          </cell>
          <cell r="AI668" t="str">
            <v>DLV</v>
          </cell>
          <cell r="AJ668" t="str">
            <v>000</v>
          </cell>
          <cell r="AK668" t="str">
            <v>REL</v>
          </cell>
          <cell r="AL668" t="str">
            <v>000</v>
          </cell>
          <cell r="AM668" t="str">
            <v>LN#</v>
          </cell>
          <cell r="AO668" t="str">
            <v>UOI</v>
          </cell>
          <cell r="AP668" t="str">
            <v>EA</v>
          </cell>
          <cell r="AU668" t="str">
            <v>0</v>
          </cell>
          <cell r="AW668" t="str">
            <v>000</v>
          </cell>
          <cell r="AX668" t="str">
            <v>00</v>
          </cell>
          <cell r="AY668" t="str">
            <v>0</v>
          </cell>
          <cell r="AZ668" t="str">
            <v>FPL Fibernet</v>
          </cell>
        </row>
        <row r="669">
          <cell r="A669" t="str">
            <v>107100</v>
          </cell>
          <cell r="B669" t="str">
            <v>0368</v>
          </cell>
          <cell r="C669" t="str">
            <v>06200</v>
          </cell>
          <cell r="D669" t="str">
            <v>0FIBER</v>
          </cell>
          <cell r="E669" t="str">
            <v>368000</v>
          </cell>
          <cell r="F669" t="str">
            <v>0676</v>
          </cell>
          <cell r="G669" t="str">
            <v>12450</v>
          </cell>
          <cell r="H669" t="str">
            <v>A</v>
          </cell>
          <cell r="I669" t="str">
            <v>00000041</v>
          </cell>
          <cell r="J669">
            <v>65</v>
          </cell>
          <cell r="K669">
            <v>368</v>
          </cell>
          <cell r="L669">
            <v>6202</v>
          </cell>
          <cell r="M669">
            <v>0</v>
          </cell>
          <cell r="N669">
            <v>0</v>
          </cell>
          <cell r="O669">
            <v>0</v>
          </cell>
          <cell r="P669">
            <v>0</v>
          </cell>
          <cell r="Q669" t="str">
            <v>0676</v>
          </cell>
          <cell r="R669" t="str">
            <v>12450</v>
          </cell>
          <cell r="S669" t="str">
            <v>200212</v>
          </cell>
          <cell r="T669" t="str">
            <v>SA01</v>
          </cell>
          <cell r="U669">
            <v>2.0499999999999998</v>
          </cell>
          <cell r="V669" t="str">
            <v>LDB</v>
          </cell>
          <cell r="W669">
            <v>0</v>
          </cell>
          <cell r="Y669">
            <v>0</v>
          </cell>
          <cell r="Z669">
            <v>1</v>
          </cell>
          <cell r="AA669" t="str">
            <v>MS#</v>
          </cell>
          <cell r="AB669" t="str">
            <v xml:space="preserve">   998014690</v>
          </cell>
          <cell r="AC669" t="str">
            <v>BCH</v>
          </cell>
          <cell r="AD669" t="str">
            <v>013367</v>
          </cell>
          <cell r="AE669" t="str">
            <v>TML</v>
          </cell>
          <cell r="AF669" t="str">
            <v>12016</v>
          </cell>
          <cell r="AG669" t="str">
            <v>SRL</v>
          </cell>
          <cell r="AH669" t="str">
            <v>0350</v>
          </cell>
          <cell r="AI669" t="str">
            <v>DLV</v>
          </cell>
          <cell r="AJ669" t="str">
            <v>000</v>
          </cell>
          <cell r="AK669" t="str">
            <v>REL</v>
          </cell>
          <cell r="AL669" t="str">
            <v>000</v>
          </cell>
          <cell r="AM669" t="str">
            <v>LN#</v>
          </cell>
          <cell r="AO669" t="str">
            <v>UOI</v>
          </cell>
          <cell r="AP669" t="str">
            <v>EA</v>
          </cell>
          <cell r="AU669" t="str">
            <v>0</v>
          </cell>
          <cell r="AW669" t="str">
            <v>000</v>
          </cell>
          <cell r="AX669" t="str">
            <v>00</v>
          </cell>
          <cell r="AY669" t="str">
            <v>0</v>
          </cell>
          <cell r="AZ669" t="str">
            <v>FPL Fibernet</v>
          </cell>
        </row>
        <row r="670">
          <cell r="A670" t="str">
            <v>107100</v>
          </cell>
          <cell r="B670" t="str">
            <v>0368</v>
          </cell>
          <cell r="C670" t="str">
            <v>06200</v>
          </cell>
          <cell r="D670" t="str">
            <v>0FIBER</v>
          </cell>
          <cell r="E670" t="str">
            <v>368000</v>
          </cell>
          <cell r="F670" t="str">
            <v>0676</v>
          </cell>
          <cell r="G670" t="str">
            <v>12450</v>
          </cell>
          <cell r="H670" t="str">
            <v>A</v>
          </cell>
          <cell r="I670" t="str">
            <v>00000041</v>
          </cell>
          <cell r="J670">
            <v>65</v>
          </cell>
          <cell r="K670">
            <v>368</v>
          </cell>
          <cell r="L670">
            <v>6202</v>
          </cell>
          <cell r="M670">
            <v>0</v>
          </cell>
          <cell r="N670">
            <v>0</v>
          </cell>
          <cell r="O670">
            <v>0</v>
          </cell>
          <cell r="P670">
            <v>0</v>
          </cell>
          <cell r="Q670" t="str">
            <v>0676</v>
          </cell>
          <cell r="R670" t="str">
            <v>12450</v>
          </cell>
          <cell r="S670" t="str">
            <v>200212</v>
          </cell>
          <cell r="T670" t="str">
            <v>SA01</v>
          </cell>
          <cell r="U670">
            <v>2.39</v>
          </cell>
          <cell r="V670" t="str">
            <v>LDB</v>
          </cell>
          <cell r="W670">
            <v>0</v>
          </cell>
          <cell r="Y670">
            <v>0</v>
          </cell>
          <cell r="Z670">
            <v>1</v>
          </cell>
          <cell r="AA670" t="str">
            <v>MS#</v>
          </cell>
          <cell r="AB670" t="str">
            <v xml:space="preserve">   998014699</v>
          </cell>
          <cell r="AC670" t="str">
            <v>BCH</v>
          </cell>
          <cell r="AD670" t="str">
            <v>015528</v>
          </cell>
          <cell r="AE670" t="str">
            <v>TML</v>
          </cell>
          <cell r="AF670" t="str">
            <v>12019</v>
          </cell>
          <cell r="AG670" t="str">
            <v>SRL</v>
          </cell>
          <cell r="AH670" t="str">
            <v>0350</v>
          </cell>
          <cell r="AI670" t="str">
            <v>DLV</v>
          </cell>
          <cell r="AJ670" t="str">
            <v>000</v>
          </cell>
          <cell r="AK670" t="str">
            <v>REL</v>
          </cell>
          <cell r="AL670" t="str">
            <v>000</v>
          </cell>
          <cell r="AM670" t="str">
            <v>LN#</v>
          </cell>
          <cell r="AO670" t="str">
            <v>UOI</v>
          </cell>
          <cell r="AP670" t="str">
            <v>EA</v>
          </cell>
          <cell r="AU670" t="str">
            <v>0</v>
          </cell>
          <cell r="AW670" t="str">
            <v>000</v>
          </cell>
          <cell r="AX670" t="str">
            <v>00</v>
          </cell>
          <cell r="AY670" t="str">
            <v>0</v>
          </cell>
          <cell r="AZ670" t="str">
            <v>FPL Fibernet</v>
          </cell>
        </row>
        <row r="671">
          <cell r="A671" t="str">
            <v>107100</v>
          </cell>
          <cell r="B671" t="str">
            <v>0368</v>
          </cell>
          <cell r="C671" t="str">
            <v>06200</v>
          </cell>
          <cell r="D671" t="str">
            <v>0FIBER</v>
          </cell>
          <cell r="E671" t="str">
            <v>368000</v>
          </cell>
          <cell r="F671" t="str">
            <v>0676</v>
          </cell>
          <cell r="G671" t="str">
            <v>12450</v>
          </cell>
          <cell r="H671" t="str">
            <v>A</v>
          </cell>
          <cell r="I671" t="str">
            <v>00000041</v>
          </cell>
          <cell r="J671">
            <v>65</v>
          </cell>
          <cell r="K671">
            <v>368</v>
          </cell>
          <cell r="L671">
            <v>6202</v>
          </cell>
          <cell r="M671">
            <v>0</v>
          </cell>
          <cell r="N671">
            <v>0</v>
          </cell>
          <cell r="O671">
            <v>0</v>
          </cell>
          <cell r="P671">
            <v>0</v>
          </cell>
          <cell r="Q671" t="str">
            <v>0676</v>
          </cell>
          <cell r="R671" t="str">
            <v>12450</v>
          </cell>
          <cell r="S671" t="str">
            <v>200212</v>
          </cell>
          <cell r="T671" t="str">
            <v>SA01</v>
          </cell>
          <cell r="U671">
            <v>2.76</v>
          </cell>
          <cell r="V671" t="str">
            <v>LDB</v>
          </cell>
          <cell r="W671">
            <v>0</v>
          </cell>
          <cell r="Y671">
            <v>0</v>
          </cell>
          <cell r="Z671">
            <v>6</v>
          </cell>
          <cell r="AA671" t="str">
            <v>MS#</v>
          </cell>
          <cell r="AB671" t="str">
            <v xml:space="preserve">   998014748</v>
          </cell>
          <cell r="AC671" t="str">
            <v>BCH</v>
          </cell>
          <cell r="AD671" t="str">
            <v>015528</v>
          </cell>
          <cell r="AE671" t="str">
            <v>TML</v>
          </cell>
          <cell r="AF671" t="str">
            <v>12019</v>
          </cell>
          <cell r="AG671" t="str">
            <v>SRL</v>
          </cell>
          <cell r="AH671" t="str">
            <v>0350</v>
          </cell>
          <cell r="AI671" t="str">
            <v>DLV</v>
          </cell>
          <cell r="AJ671" t="str">
            <v>000</v>
          </cell>
          <cell r="AK671" t="str">
            <v>REL</v>
          </cell>
          <cell r="AL671" t="str">
            <v>000</v>
          </cell>
          <cell r="AM671" t="str">
            <v>LN#</v>
          </cell>
          <cell r="AO671" t="str">
            <v>UOI</v>
          </cell>
          <cell r="AP671" t="str">
            <v>EA</v>
          </cell>
          <cell r="AU671" t="str">
            <v>0</v>
          </cell>
          <cell r="AW671" t="str">
            <v>000</v>
          </cell>
          <cell r="AX671" t="str">
            <v>00</v>
          </cell>
          <cell r="AY671" t="str">
            <v>0</v>
          </cell>
          <cell r="AZ671" t="str">
            <v>FPL Fibernet</v>
          </cell>
        </row>
        <row r="672">
          <cell r="A672" t="str">
            <v>107100</v>
          </cell>
          <cell r="B672" t="str">
            <v>0368</v>
          </cell>
          <cell r="C672" t="str">
            <v>06200</v>
          </cell>
          <cell r="D672" t="str">
            <v>0FIBER</v>
          </cell>
          <cell r="E672" t="str">
            <v>368000</v>
          </cell>
          <cell r="F672" t="str">
            <v>0676</v>
          </cell>
          <cell r="G672" t="str">
            <v>12450</v>
          </cell>
          <cell r="H672" t="str">
            <v>A</v>
          </cell>
          <cell r="I672" t="str">
            <v>00000041</v>
          </cell>
          <cell r="J672">
            <v>65</v>
          </cell>
          <cell r="K672">
            <v>368</v>
          </cell>
          <cell r="L672">
            <v>6202</v>
          </cell>
          <cell r="M672">
            <v>0</v>
          </cell>
          <cell r="N672">
            <v>0</v>
          </cell>
          <cell r="O672">
            <v>0</v>
          </cell>
          <cell r="P672">
            <v>0</v>
          </cell>
          <cell r="Q672" t="str">
            <v>0676</v>
          </cell>
          <cell r="R672" t="str">
            <v>12450</v>
          </cell>
          <cell r="S672" t="str">
            <v>200212</v>
          </cell>
          <cell r="T672" t="str">
            <v>SA01</v>
          </cell>
          <cell r="U672">
            <v>2.94</v>
          </cell>
          <cell r="V672" t="str">
            <v>LDB</v>
          </cell>
          <cell r="W672">
            <v>0</v>
          </cell>
          <cell r="Y672">
            <v>0</v>
          </cell>
          <cell r="Z672">
            <v>1</v>
          </cell>
          <cell r="AA672" t="str">
            <v>MS#</v>
          </cell>
          <cell r="AB672" t="str">
            <v xml:space="preserve">   998014106</v>
          </cell>
          <cell r="AC672" t="str">
            <v>BCH</v>
          </cell>
          <cell r="AD672" t="str">
            <v>015528</v>
          </cell>
          <cell r="AE672" t="str">
            <v>TML</v>
          </cell>
          <cell r="AF672" t="str">
            <v>12019</v>
          </cell>
          <cell r="AG672" t="str">
            <v>SRL</v>
          </cell>
          <cell r="AH672" t="str">
            <v>0350</v>
          </cell>
          <cell r="AI672" t="str">
            <v>DLV</v>
          </cell>
          <cell r="AJ672" t="str">
            <v>000</v>
          </cell>
          <cell r="AK672" t="str">
            <v>REL</v>
          </cell>
          <cell r="AL672" t="str">
            <v>000</v>
          </cell>
          <cell r="AM672" t="str">
            <v>LN#</v>
          </cell>
          <cell r="AO672" t="str">
            <v>UOI</v>
          </cell>
          <cell r="AP672" t="str">
            <v>EA</v>
          </cell>
          <cell r="AU672" t="str">
            <v>0</v>
          </cell>
          <cell r="AW672" t="str">
            <v>000</v>
          </cell>
          <cell r="AX672" t="str">
            <v>00</v>
          </cell>
          <cell r="AY672" t="str">
            <v>0</v>
          </cell>
          <cell r="AZ672" t="str">
            <v>FPL Fibernet</v>
          </cell>
        </row>
        <row r="673">
          <cell r="A673" t="str">
            <v>107100</v>
          </cell>
          <cell r="B673" t="str">
            <v>0368</v>
          </cell>
          <cell r="C673" t="str">
            <v>06200</v>
          </cell>
          <cell r="D673" t="str">
            <v>0FIBER</v>
          </cell>
          <cell r="E673" t="str">
            <v>368000</v>
          </cell>
          <cell r="F673" t="str">
            <v>0676</v>
          </cell>
          <cell r="G673" t="str">
            <v>12450</v>
          </cell>
          <cell r="H673" t="str">
            <v>A</v>
          </cell>
          <cell r="I673" t="str">
            <v>00000041</v>
          </cell>
          <cell r="J673">
            <v>65</v>
          </cell>
          <cell r="K673">
            <v>368</v>
          </cell>
          <cell r="L673">
            <v>6202</v>
          </cell>
          <cell r="M673">
            <v>0</v>
          </cell>
          <cell r="N673">
            <v>0</v>
          </cell>
          <cell r="O673">
            <v>0</v>
          </cell>
          <cell r="P673">
            <v>0</v>
          </cell>
          <cell r="Q673" t="str">
            <v>0676</v>
          </cell>
          <cell r="R673" t="str">
            <v>12450</v>
          </cell>
          <cell r="S673" t="str">
            <v>200212</v>
          </cell>
          <cell r="T673" t="str">
            <v>SA01</v>
          </cell>
          <cell r="U673">
            <v>3.68</v>
          </cell>
          <cell r="V673" t="str">
            <v>LDB</v>
          </cell>
          <cell r="W673">
            <v>0</v>
          </cell>
          <cell r="Y673">
            <v>0</v>
          </cell>
          <cell r="Z673">
            <v>1</v>
          </cell>
          <cell r="AA673" t="str">
            <v>MS#</v>
          </cell>
          <cell r="AB673" t="str">
            <v xml:space="preserve">   998014105</v>
          </cell>
          <cell r="AC673" t="str">
            <v>BCH</v>
          </cell>
          <cell r="AD673" t="str">
            <v>015528</v>
          </cell>
          <cell r="AE673" t="str">
            <v>TML</v>
          </cell>
          <cell r="AF673" t="str">
            <v>12019</v>
          </cell>
          <cell r="AG673" t="str">
            <v>SRL</v>
          </cell>
          <cell r="AH673" t="str">
            <v>0350</v>
          </cell>
          <cell r="AI673" t="str">
            <v>DLV</v>
          </cell>
          <cell r="AJ673" t="str">
            <v>000</v>
          </cell>
          <cell r="AK673" t="str">
            <v>REL</v>
          </cell>
          <cell r="AL673" t="str">
            <v>000</v>
          </cell>
          <cell r="AM673" t="str">
            <v>LN#</v>
          </cell>
          <cell r="AO673" t="str">
            <v>UOI</v>
          </cell>
          <cell r="AP673" t="str">
            <v>EA</v>
          </cell>
          <cell r="AU673" t="str">
            <v>0</v>
          </cell>
          <cell r="AW673" t="str">
            <v>000</v>
          </cell>
          <cell r="AX673" t="str">
            <v>00</v>
          </cell>
          <cell r="AY673" t="str">
            <v>0</v>
          </cell>
          <cell r="AZ673" t="str">
            <v>FPL Fibernet</v>
          </cell>
        </row>
        <row r="674">
          <cell r="A674" t="str">
            <v>107100</v>
          </cell>
          <cell r="B674" t="str">
            <v>0368</v>
          </cell>
          <cell r="C674" t="str">
            <v>06200</v>
          </cell>
          <cell r="D674" t="str">
            <v>0FIBER</v>
          </cell>
          <cell r="E674" t="str">
            <v>368000</v>
          </cell>
          <cell r="F674" t="str">
            <v>0676</v>
          </cell>
          <cell r="G674" t="str">
            <v>12450</v>
          </cell>
          <cell r="H674" t="str">
            <v>A</v>
          </cell>
          <cell r="I674" t="str">
            <v>00000041</v>
          </cell>
          <cell r="J674">
            <v>65</v>
          </cell>
          <cell r="K674">
            <v>368</v>
          </cell>
          <cell r="L674">
            <v>6202</v>
          </cell>
          <cell r="M674">
            <v>0</v>
          </cell>
          <cell r="N674">
            <v>0</v>
          </cell>
          <cell r="O674">
            <v>0</v>
          </cell>
          <cell r="P674">
            <v>0</v>
          </cell>
          <cell r="Q674" t="str">
            <v>0676</v>
          </cell>
          <cell r="R674" t="str">
            <v>12450</v>
          </cell>
          <cell r="S674" t="str">
            <v>200212</v>
          </cell>
          <cell r="T674" t="str">
            <v>SA01</v>
          </cell>
          <cell r="U674">
            <v>5.1100000000000003</v>
          </cell>
          <cell r="V674" t="str">
            <v>LDB</v>
          </cell>
          <cell r="W674">
            <v>0</v>
          </cell>
          <cell r="Y674">
            <v>0</v>
          </cell>
          <cell r="Z674">
            <v>7</v>
          </cell>
          <cell r="AA674" t="str">
            <v>MS#</v>
          </cell>
          <cell r="AB674" t="str">
            <v xml:space="preserve">   998014744</v>
          </cell>
          <cell r="AC674" t="str">
            <v>BCH</v>
          </cell>
          <cell r="AD674" t="str">
            <v>015528</v>
          </cell>
          <cell r="AE674" t="str">
            <v>TML</v>
          </cell>
          <cell r="AF674" t="str">
            <v>12019</v>
          </cell>
          <cell r="AG674" t="str">
            <v>SRL</v>
          </cell>
          <cell r="AH674" t="str">
            <v>0350</v>
          </cell>
          <cell r="AI674" t="str">
            <v>DLV</v>
          </cell>
          <cell r="AJ674" t="str">
            <v>000</v>
          </cell>
          <cell r="AK674" t="str">
            <v>REL</v>
          </cell>
          <cell r="AL674" t="str">
            <v>000</v>
          </cell>
          <cell r="AM674" t="str">
            <v>LN#</v>
          </cell>
          <cell r="AO674" t="str">
            <v>UOI</v>
          </cell>
          <cell r="AP674" t="str">
            <v>EA</v>
          </cell>
          <cell r="AU674" t="str">
            <v>0</v>
          </cell>
          <cell r="AW674" t="str">
            <v>000</v>
          </cell>
          <cell r="AX674" t="str">
            <v>00</v>
          </cell>
          <cell r="AY674" t="str">
            <v>0</v>
          </cell>
          <cell r="AZ674" t="str">
            <v>FPL Fibernet</v>
          </cell>
        </row>
        <row r="675">
          <cell r="A675" t="str">
            <v>107100</v>
          </cell>
          <cell r="B675" t="str">
            <v>0368</v>
          </cell>
          <cell r="C675" t="str">
            <v>06200</v>
          </cell>
          <cell r="D675" t="str">
            <v>0FIBER</v>
          </cell>
          <cell r="E675" t="str">
            <v>368000</v>
          </cell>
          <cell r="F675" t="str">
            <v>0676</v>
          </cell>
          <cell r="G675" t="str">
            <v>12450</v>
          </cell>
          <cell r="H675" t="str">
            <v>A</v>
          </cell>
          <cell r="I675" t="str">
            <v>00000041</v>
          </cell>
          <cell r="J675">
            <v>65</v>
          </cell>
          <cell r="K675">
            <v>368</v>
          </cell>
          <cell r="L675">
            <v>6202</v>
          </cell>
          <cell r="M675">
            <v>0</v>
          </cell>
          <cell r="N675">
            <v>0</v>
          </cell>
          <cell r="O675">
            <v>0</v>
          </cell>
          <cell r="P675">
            <v>0</v>
          </cell>
          <cell r="Q675" t="str">
            <v>0676</v>
          </cell>
          <cell r="R675" t="str">
            <v>12450</v>
          </cell>
          <cell r="S675" t="str">
            <v>200212</v>
          </cell>
          <cell r="T675" t="str">
            <v>SA01</v>
          </cell>
          <cell r="U675">
            <v>5.75</v>
          </cell>
          <cell r="V675" t="str">
            <v>LDB</v>
          </cell>
          <cell r="W675">
            <v>0</v>
          </cell>
          <cell r="Y675">
            <v>0</v>
          </cell>
          <cell r="Z675">
            <v>23</v>
          </cell>
          <cell r="AA675" t="str">
            <v>MS#</v>
          </cell>
          <cell r="AB675" t="str">
            <v xml:space="preserve">   998014741</v>
          </cell>
          <cell r="AC675" t="str">
            <v>BCH</v>
          </cell>
          <cell r="AD675" t="str">
            <v>015528</v>
          </cell>
          <cell r="AE675" t="str">
            <v>TML</v>
          </cell>
          <cell r="AF675" t="str">
            <v>12019</v>
          </cell>
          <cell r="AG675" t="str">
            <v>SRL</v>
          </cell>
          <cell r="AH675" t="str">
            <v>0350</v>
          </cell>
          <cell r="AI675" t="str">
            <v>DLV</v>
          </cell>
          <cell r="AJ675" t="str">
            <v>000</v>
          </cell>
          <cell r="AK675" t="str">
            <v>REL</v>
          </cell>
          <cell r="AL675" t="str">
            <v>000</v>
          </cell>
          <cell r="AM675" t="str">
            <v>LN#</v>
          </cell>
          <cell r="AO675" t="str">
            <v>UOI</v>
          </cell>
          <cell r="AP675" t="str">
            <v>EA</v>
          </cell>
          <cell r="AU675" t="str">
            <v>0</v>
          </cell>
          <cell r="AW675" t="str">
            <v>000</v>
          </cell>
          <cell r="AX675" t="str">
            <v>00</v>
          </cell>
          <cell r="AY675" t="str">
            <v>0</v>
          </cell>
          <cell r="AZ675" t="str">
            <v>FPL Fibernet</v>
          </cell>
        </row>
        <row r="676">
          <cell r="A676" t="str">
            <v>107100</v>
          </cell>
          <cell r="B676" t="str">
            <v>0368</v>
          </cell>
          <cell r="C676" t="str">
            <v>06200</v>
          </cell>
          <cell r="D676" t="str">
            <v>0FIBER</v>
          </cell>
          <cell r="E676" t="str">
            <v>368000</v>
          </cell>
          <cell r="F676" t="str">
            <v>0676</v>
          </cell>
          <cell r="G676" t="str">
            <v>12450</v>
          </cell>
          <cell r="H676" t="str">
            <v>A</v>
          </cell>
          <cell r="I676" t="str">
            <v>00000041</v>
          </cell>
          <cell r="J676">
            <v>65</v>
          </cell>
          <cell r="K676">
            <v>368</v>
          </cell>
          <cell r="L676">
            <v>6202</v>
          </cell>
          <cell r="M676">
            <v>0</v>
          </cell>
          <cell r="N676">
            <v>0</v>
          </cell>
          <cell r="O676">
            <v>0</v>
          </cell>
          <cell r="P676">
            <v>0</v>
          </cell>
          <cell r="Q676" t="str">
            <v>0676</v>
          </cell>
          <cell r="R676" t="str">
            <v>12450</v>
          </cell>
          <cell r="S676" t="str">
            <v>200212</v>
          </cell>
          <cell r="T676" t="str">
            <v>SA01</v>
          </cell>
          <cell r="U676">
            <v>7.17</v>
          </cell>
          <cell r="V676" t="str">
            <v>LDB</v>
          </cell>
          <cell r="W676">
            <v>0</v>
          </cell>
          <cell r="Y676">
            <v>0</v>
          </cell>
          <cell r="Z676">
            <v>3</v>
          </cell>
          <cell r="AA676" t="str">
            <v>MS#</v>
          </cell>
          <cell r="AB676" t="str">
            <v xml:space="preserve">   998014698</v>
          </cell>
          <cell r="AC676" t="str">
            <v>BCH</v>
          </cell>
          <cell r="AD676" t="str">
            <v>013370</v>
          </cell>
          <cell r="AE676" t="str">
            <v>TML</v>
          </cell>
          <cell r="AF676" t="str">
            <v>12016</v>
          </cell>
          <cell r="AG676" t="str">
            <v>SRL</v>
          </cell>
          <cell r="AH676" t="str">
            <v>0350</v>
          </cell>
          <cell r="AI676" t="str">
            <v>DLV</v>
          </cell>
          <cell r="AJ676" t="str">
            <v>000</v>
          </cell>
          <cell r="AK676" t="str">
            <v>REL</v>
          </cell>
          <cell r="AL676" t="str">
            <v>000</v>
          </cell>
          <cell r="AM676" t="str">
            <v>LN#</v>
          </cell>
          <cell r="AO676" t="str">
            <v>UOI</v>
          </cell>
          <cell r="AP676" t="str">
            <v>EA</v>
          </cell>
          <cell r="AU676" t="str">
            <v>0</v>
          </cell>
          <cell r="AW676" t="str">
            <v>000</v>
          </cell>
          <cell r="AX676" t="str">
            <v>00</v>
          </cell>
          <cell r="AY676" t="str">
            <v>0</v>
          </cell>
          <cell r="AZ676" t="str">
            <v>FPL Fibernet</v>
          </cell>
        </row>
        <row r="677">
          <cell r="A677" t="str">
            <v>107100</v>
          </cell>
          <cell r="B677" t="str">
            <v>0368</v>
          </cell>
          <cell r="C677" t="str">
            <v>06200</v>
          </cell>
          <cell r="D677" t="str">
            <v>0FIBER</v>
          </cell>
          <cell r="E677" t="str">
            <v>368000</v>
          </cell>
          <cell r="F677" t="str">
            <v>0676</v>
          </cell>
          <cell r="G677" t="str">
            <v>12450</v>
          </cell>
          <cell r="H677" t="str">
            <v>A</v>
          </cell>
          <cell r="I677" t="str">
            <v>00000041</v>
          </cell>
          <cell r="J677">
            <v>65</v>
          </cell>
          <cell r="K677">
            <v>368</v>
          </cell>
          <cell r="L677">
            <v>6202</v>
          </cell>
          <cell r="M677">
            <v>0</v>
          </cell>
          <cell r="N677">
            <v>0</v>
          </cell>
          <cell r="O677">
            <v>0</v>
          </cell>
          <cell r="P677">
            <v>0</v>
          </cell>
          <cell r="Q677" t="str">
            <v>0676</v>
          </cell>
          <cell r="R677" t="str">
            <v>12450</v>
          </cell>
          <cell r="S677" t="str">
            <v>200212</v>
          </cell>
          <cell r="T677" t="str">
            <v>SA01</v>
          </cell>
          <cell r="U677">
            <v>7.25</v>
          </cell>
          <cell r="V677" t="str">
            <v>LDB</v>
          </cell>
          <cell r="W677">
            <v>0</v>
          </cell>
          <cell r="Y677">
            <v>0</v>
          </cell>
          <cell r="Z677">
            <v>5</v>
          </cell>
          <cell r="AA677" t="str">
            <v>MS#</v>
          </cell>
          <cell r="AB677" t="str">
            <v xml:space="preserve">   998014540</v>
          </cell>
          <cell r="AC677" t="str">
            <v>BCH</v>
          </cell>
          <cell r="AD677" t="str">
            <v>013352</v>
          </cell>
          <cell r="AE677" t="str">
            <v>TML</v>
          </cell>
          <cell r="AF677" t="str">
            <v>12016</v>
          </cell>
          <cell r="AG677" t="str">
            <v>SRL</v>
          </cell>
          <cell r="AH677" t="str">
            <v>0350</v>
          </cell>
          <cell r="AI677" t="str">
            <v>DLV</v>
          </cell>
          <cell r="AJ677" t="str">
            <v>000</v>
          </cell>
          <cell r="AK677" t="str">
            <v>REL</v>
          </cell>
          <cell r="AL677" t="str">
            <v>000</v>
          </cell>
          <cell r="AM677" t="str">
            <v>LN#</v>
          </cell>
          <cell r="AO677" t="str">
            <v>UOI</v>
          </cell>
          <cell r="AP677" t="str">
            <v>EA</v>
          </cell>
          <cell r="AU677" t="str">
            <v>0</v>
          </cell>
          <cell r="AW677" t="str">
            <v>000</v>
          </cell>
          <cell r="AX677" t="str">
            <v>00</v>
          </cell>
          <cell r="AY677" t="str">
            <v>0</v>
          </cell>
          <cell r="AZ677" t="str">
            <v>FPL Fibernet</v>
          </cell>
        </row>
        <row r="678">
          <cell r="A678" t="str">
            <v>107100</v>
          </cell>
          <cell r="B678" t="str">
            <v>0368</v>
          </cell>
          <cell r="C678" t="str">
            <v>06200</v>
          </cell>
          <cell r="D678" t="str">
            <v>0FIBER</v>
          </cell>
          <cell r="E678" t="str">
            <v>368000</v>
          </cell>
          <cell r="F678" t="str">
            <v>0676</v>
          </cell>
          <cell r="G678" t="str">
            <v>12450</v>
          </cell>
          <cell r="H678" t="str">
            <v>A</v>
          </cell>
          <cell r="I678" t="str">
            <v>00000041</v>
          </cell>
          <cell r="J678">
            <v>65</v>
          </cell>
          <cell r="K678">
            <v>368</v>
          </cell>
          <cell r="L678">
            <v>6202</v>
          </cell>
          <cell r="M678">
            <v>0</v>
          </cell>
          <cell r="N678">
            <v>0</v>
          </cell>
          <cell r="O678">
            <v>0</v>
          </cell>
          <cell r="P678">
            <v>0</v>
          </cell>
          <cell r="Q678" t="str">
            <v>0676</v>
          </cell>
          <cell r="R678" t="str">
            <v>12450</v>
          </cell>
          <cell r="S678" t="str">
            <v>200212</v>
          </cell>
          <cell r="T678" t="str">
            <v>SA01</v>
          </cell>
          <cell r="U678">
            <v>13.94</v>
          </cell>
          <cell r="V678" t="str">
            <v>LDB</v>
          </cell>
          <cell r="W678">
            <v>0</v>
          </cell>
          <cell r="Y678">
            <v>0</v>
          </cell>
          <cell r="Z678">
            <v>1</v>
          </cell>
          <cell r="AA678" t="str">
            <v>MS#</v>
          </cell>
          <cell r="AB678" t="str">
            <v xml:space="preserve">   998014284</v>
          </cell>
          <cell r="AC678" t="str">
            <v>BCH</v>
          </cell>
          <cell r="AD678" t="str">
            <v>015528</v>
          </cell>
          <cell r="AE678" t="str">
            <v>TML</v>
          </cell>
          <cell r="AF678" t="str">
            <v>12019</v>
          </cell>
          <cell r="AG678" t="str">
            <v>SRL</v>
          </cell>
          <cell r="AH678" t="str">
            <v>0350</v>
          </cell>
          <cell r="AI678" t="str">
            <v>DLV</v>
          </cell>
          <cell r="AJ678" t="str">
            <v>000</v>
          </cell>
          <cell r="AK678" t="str">
            <v>REL</v>
          </cell>
          <cell r="AL678" t="str">
            <v>000</v>
          </cell>
          <cell r="AM678" t="str">
            <v>LN#</v>
          </cell>
          <cell r="AO678" t="str">
            <v>UOI</v>
          </cell>
          <cell r="AP678" t="str">
            <v>EA</v>
          </cell>
          <cell r="AU678" t="str">
            <v>0</v>
          </cell>
          <cell r="AW678" t="str">
            <v>000</v>
          </cell>
          <cell r="AX678" t="str">
            <v>00</v>
          </cell>
          <cell r="AY678" t="str">
            <v>0</v>
          </cell>
          <cell r="AZ678" t="str">
            <v>FPL Fibernet</v>
          </cell>
        </row>
        <row r="679">
          <cell r="A679" t="str">
            <v>107100</v>
          </cell>
          <cell r="B679" t="str">
            <v>0368</v>
          </cell>
          <cell r="C679" t="str">
            <v>06200</v>
          </cell>
          <cell r="D679" t="str">
            <v>0FIBER</v>
          </cell>
          <cell r="E679" t="str">
            <v>368000</v>
          </cell>
          <cell r="F679" t="str">
            <v>0676</v>
          </cell>
          <cell r="G679" t="str">
            <v>12450</v>
          </cell>
          <cell r="H679" t="str">
            <v>A</v>
          </cell>
          <cell r="I679" t="str">
            <v>00000041</v>
          </cell>
          <cell r="J679">
            <v>65</v>
          </cell>
          <cell r="K679">
            <v>368</v>
          </cell>
          <cell r="L679">
            <v>6202</v>
          </cell>
          <cell r="M679">
            <v>0</v>
          </cell>
          <cell r="N679">
            <v>0</v>
          </cell>
          <cell r="O679">
            <v>0</v>
          </cell>
          <cell r="P679">
            <v>0</v>
          </cell>
          <cell r="Q679" t="str">
            <v>0676</v>
          </cell>
          <cell r="R679" t="str">
            <v>12450</v>
          </cell>
          <cell r="S679" t="str">
            <v>200212</v>
          </cell>
          <cell r="T679" t="str">
            <v>SA01</v>
          </cell>
          <cell r="U679">
            <v>14.9</v>
          </cell>
          <cell r="V679" t="str">
            <v>LDB</v>
          </cell>
          <cell r="W679">
            <v>0</v>
          </cell>
          <cell r="Y679">
            <v>0</v>
          </cell>
          <cell r="Z679">
            <v>1</v>
          </cell>
          <cell r="AA679" t="str">
            <v>MS#</v>
          </cell>
          <cell r="AB679" t="str">
            <v xml:space="preserve">   998014750</v>
          </cell>
          <cell r="AC679" t="str">
            <v>BCH</v>
          </cell>
          <cell r="AD679" t="str">
            <v>015528</v>
          </cell>
          <cell r="AE679" t="str">
            <v>TML</v>
          </cell>
          <cell r="AF679" t="str">
            <v>12019</v>
          </cell>
          <cell r="AG679" t="str">
            <v>SRL</v>
          </cell>
          <cell r="AH679" t="str">
            <v>0350</v>
          </cell>
          <cell r="AI679" t="str">
            <v>DLV</v>
          </cell>
          <cell r="AJ679" t="str">
            <v>000</v>
          </cell>
          <cell r="AK679" t="str">
            <v>REL</v>
          </cell>
          <cell r="AL679" t="str">
            <v>000</v>
          </cell>
          <cell r="AM679" t="str">
            <v>LN#</v>
          </cell>
          <cell r="AO679" t="str">
            <v>UOI</v>
          </cell>
          <cell r="AP679" t="str">
            <v>EA</v>
          </cell>
          <cell r="AU679" t="str">
            <v>0</v>
          </cell>
          <cell r="AW679" t="str">
            <v>000</v>
          </cell>
          <cell r="AX679" t="str">
            <v>00</v>
          </cell>
          <cell r="AY679" t="str">
            <v>0</v>
          </cell>
          <cell r="AZ679" t="str">
            <v>FPL Fibernet</v>
          </cell>
        </row>
        <row r="680">
          <cell r="A680" t="str">
            <v>107100</v>
          </cell>
          <cell r="B680" t="str">
            <v>0368</v>
          </cell>
          <cell r="C680" t="str">
            <v>06200</v>
          </cell>
          <cell r="D680" t="str">
            <v>0FIBER</v>
          </cell>
          <cell r="E680" t="str">
            <v>368000</v>
          </cell>
          <cell r="F680" t="str">
            <v>0676</v>
          </cell>
          <cell r="G680" t="str">
            <v>12450</v>
          </cell>
          <cell r="H680" t="str">
            <v>A</v>
          </cell>
          <cell r="I680" t="str">
            <v>00000041</v>
          </cell>
          <cell r="J680">
            <v>65</v>
          </cell>
          <cell r="K680">
            <v>368</v>
          </cell>
          <cell r="L680">
            <v>6202</v>
          </cell>
          <cell r="M680">
            <v>0</v>
          </cell>
          <cell r="N680">
            <v>0</v>
          </cell>
          <cell r="O680">
            <v>0</v>
          </cell>
          <cell r="P680">
            <v>0</v>
          </cell>
          <cell r="Q680" t="str">
            <v>0676</v>
          </cell>
          <cell r="R680" t="str">
            <v>12450</v>
          </cell>
          <cell r="S680" t="str">
            <v>200212</v>
          </cell>
          <cell r="T680" t="str">
            <v>SA01</v>
          </cell>
          <cell r="U680">
            <v>16.64</v>
          </cell>
          <cell r="V680" t="str">
            <v>LDB</v>
          </cell>
          <cell r="W680">
            <v>0</v>
          </cell>
          <cell r="Y680">
            <v>0</v>
          </cell>
          <cell r="Z680">
            <v>1</v>
          </cell>
          <cell r="AA680" t="str">
            <v>MS#</v>
          </cell>
          <cell r="AB680" t="str">
            <v xml:space="preserve">   998014535</v>
          </cell>
          <cell r="AC680" t="str">
            <v>BCH</v>
          </cell>
          <cell r="AD680" t="str">
            <v>013351</v>
          </cell>
          <cell r="AE680" t="str">
            <v>TML</v>
          </cell>
          <cell r="AF680" t="str">
            <v>12016</v>
          </cell>
          <cell r="AG680" t="str">
            <v>SRL</v>
          </cell>
          <cell r="AH680" t="str">
            <v>0350</v>
          </cell>
          <cell r="AI680" t="str">
            <v>DLV</v>
          </cell>
          <cell r="AJ680" t="str">
            <v>000</v>
          </cell>
          <cell r="AK680" t="str">
            <v>REL</v>
          </cell>
          <cell r="AL680" t="str">
            <v>000</v>
          </cell>
          <cell r="AM680" t="str">
            <v>LN#</v>
          </cell>
          <cell r="AO680" t="str">
            <v>UOI</v>
          </cell>
          <cell r="AP680" t="str">
            <v>EA</v>
          </cell>
          <cell r="AU680" t="str">
            <v>0</v>
          </cell>
          <cell r="AW680" t="str">
            <v>000</v>
          </cell>
          <cell r="AX680" t="str">
            <v>00</v>
          </cell>
          <cell r="AY680" t="str">
            <v>0</v>
          </cell>
          <cell r="AZ680" t="str">
            <v>FPL Fibernet</v>
          </cell>
        </row>
        <row r="681">
          <cell r="A681" t="str">
            <v>107100</v>
          </cell>
          <cell r="B681" t="str">
            <v>0368</v>
          </cell>
          <cell r="C681" t="str">
            <v>06200</v>
          </cell>
          <cell r="D681" t="str">
            <v>0FIBER</v>
          </cell>
          <cell r="E681" t="str">
            <v>368000</v>
          </cell>
          <cell r="F681" t="str">
            <v>0676</v>
          </cell>
          <cell r="G681" t="str">
            <v>12450</v>
          </cell>
          <cell r="H681" t="str">
            <v>A</v>
          </cell>
          <cell r="I681" t="str">
            <v>00000041</v>
          </cell>
          <cell r="J681">
            <v>65</v>
          </cell>
          <cell r="K681">
            <v>368</v>
          </cell>
          <cell r="L681">
            <v>6202</v>
          </cell>
          <cell r="M681">
            <v>0</v>
          </cell>
          <cell r="N681">
            <v>0</v>
          </cell>
          <cell r="O681">
            <v>0</v>
          </cell>
          <cell r="P681">
            <v>0</v>
          </cell>
          <cell r="Q681" t="str">
            <v>0676</v>
          </cell>
          <cell r="R681" t="str">
            <v>12450</v>
          </cell>
          <cell r="S681" t="str">
            <v>200212</v>
          </cell>
          <cell r="T681" t="str">
            <v>SA01</v>
          </cell>
          <cell r="U681">
            <v>17.399999999999999</v>
          </cell>
          <cell r="V681" t="str">
            <v>LDB</v>
          </cell>
          <cell r="W681">
            <v>0</v>
          </cell>
          <cell r="Y681">
            <v>0</v>
          </cell>
          <cell r="Z681">
            <v>2</v>
          </cell>
          <cell r="AA681" t="str">
            <v>MS#</v>
          </cell>
          <cell r="AB681" t="str">
            <v xml:space="preserve">   998014405</v>
          </cell>
          <cell r="AC681" t="str">
            <v>BCH</v>
          </cell>
          <cell r="AD681" t="str">
            <v>015528</v>
          </cell>
          <cell r="AE681" t="str">
            <v>TML</v>
          </cell>
          <cell r="AF681" t="str">
            <v>12019</v>
          </cell>
          <cell r="AG681" t="str">
            <v>SRL</v>
          </cell>
          <cell r="AH681" t="str">
            <v>0350</v>
          </cell>
          <cell r="AI681" t="str">
            <v>DLV</v>
          </cell>
          <cell r="AJ681" t="str">
            <v>000</v>
          </cell>
          <cell r="AK681" t="str">
            <v>REL</v>
          </cell>
          <cell r="AL681" t="str">
            <v>000</v>
          </cell>
          <cell r="AM681" t="str">
            <v>LN#</v>
          </cell>
          <cell r="AO681" t="str">
            <v>UOI</v>
          </cell>
          <cell r="AP681" t="str">
            <v>EA</v>
          </cell>
          <cell r="AU681" t="str">
            <v>0</v>
          </cell>
          <cell r="AW681" t="str">
            <v>000</v>
          </cell>
          <cell r="AX681" t="str">
            <v>00</v>
          </cell>
          <cell r="AY681" t="str">
            <v>0</v>
          </cell>
          <cell r="AZ681" t="str">
            <v>FPL Fibernet</v>
          </cell>
        </row>
        <row r="682">
          <cell r="A682" t="str">
            <v>107100</v>
          </cell>
          <cell r="B682" t="str">
            <v>0368</v>
          </cell>
          <cell r="C682" t="str">
            <v>06200</v>
          </cell>
          <cell r="D682" t="str">
            <v>0FIBER</v>
          </cell>
          <cell r="E682" t="str">
            <v>368000</v>
          </cell>
          <cell r="F682" t="str">
            <v>0676</v>
          </cell>
          <cell r="G682" t="str">
            <v>12450</v>
          </cell>
          <cell r="H682" t="str">
            <v>A</v>
          </cell>
          <cell r="I682" t="str">
            <v>00000041</v>
          </cell>
          <cell r="J682">
            <v>65</v>
          </cell>
          <cell r="K682">
            <v>368</v>
          </cell>
          <cell r="L682">
            <v>6202</v>
          </cell>
          <cell r="M682">
            <v>0</v>
          </cell>
          <cell r="N682">
            <v>0</v>
          </cell>
          <cell r="O682">
            <v>0</v>
          </cell>
          <cell r="P682">
            <v>0</v>
          </cell>
          <cell r="Q682" t="str">
            <v>0676</v>
          </cell>
          <cell r="R682" t="str">
            <v>12450</v>
          </cell>
          <cell r="S682" t="str">
            <v>200212</v>
          </cell>
          <cell r="T682" t="str">
            <v>SA01</v>
          </cell>
          <cell r="U682">
            <v>24.85</v>
          </cell>
          <cell r="V682" t="str">
            <v>LDB</v>
          </cell>
          <cell r="W682">
            <v>0</v>
          </cell>
          <cell r="Y682">
            <v>0</v>
          </cell>
          <cell r="Z682">
            <v>2</v>
          </cell>
          <cell r="AA682" t="str">
            <v>MS#</v>
          </cell>
          <cell r="AB682" t="str">
            <v xml:space="preserve">   998000189</v>
          </cell>
          <cell r="AC682" t="str">
            <v>BCH</v>
          </cell>
          <cell r="AD682" t="str">
            <v>012887</v>
          </cell>
          <cell r="AE682" t="str">
            <v>TML</v>
          </cell>
          <cell r="AF682" t="str">
            <v>12020</v>
          </cell>
          <cell r="AG682" t="str">
            <v>SRL</v>
          </cell>
          <cell r="AH682" t="str">
            <v>0368</v>
          </cell>
          <cell r="AI682" t="str">
            <v>DLV</v>
          </cell>
          <cell r="AJ682" t="str">
            <v>000</v>
          </cell>
          <cell r="AK682" t="str">
            <v>REL</v>
          </cell>
          <cell r="AL682" t="str">
            <v>000</v>
          </cell>
          <cell r="AM682" t="str">
            <v>LN#</v>
          </cell>
          <cell r="AO682" t="str">
            <v>UOI</v>
          </cell>
          <cell r="AP682" t="str">
            <v>EA</v>
          </cell>
          <cell r="AU682" t="str">
            <v>0</v>
          </cell>
          <cell r="AW682" t="str">
            <v>000</v>
          </cell>
          <cell r="AX682" t="str">
            <v>00</v>
          </cell>
          <cell r="AY682" t="str">
            <v>0</v>
          </cell>
          <cell r="AZ682" t="str">
            <v>FPL Fibernet</v>
          </cell>
        </row>
        <row r="683">
          <cell r="A683" t="str">
            <v>107100</v>
          </cell>
          <cell r="B683" t="str">
            <v>0368</v>
          </cell>
          <cell r="C683" t="str">
            <v>06200</v>
          </cell>
          <cell r="D683" t="str">
            <v>0FIBER</v>
          </cell>
          <cell r="E683" t="str">
            <v>368000</v>
          </cell>
          <cell r="F683" t="str">
            <v>0676</v>
          </cell>
          <cell r="G683" t="str">
            <v>12450</v>
          </cell>
          <cell r="H683" t="str">
            <v>A</v>
          </cell>
          <cell r="I683" t="str">
            <v>00000041</v>
          </cell>
          <cell r="J683">
            <v>65</v>
          </cell>
          <cell r="K683">
            <v>368</v>
          </cell>
          <cell r="L683">
            <v>6202</v>
          </cell>
          <cell r="M683">
            <v>0</v>
          </cell>
          <cell r="N683">
            <v>0</v>
          </cell>
          <cell r="O683">
            <v>0</v>
          </cell>
          <cell r="P683">
            <v>0</v>
          </cell>
          <cell r="Q683" t="str">
            <v>0676</v>
          </cell>
          <cell r="R683" t="str">
            <v>12450</v>
          </cell>
          <cell r="S683" t="str">
            <v>200212</v>
          </cell>
          <cell r="T683" t="str">
            <v>SA01</v>
          </cell>
          <cell r="U683">
            <v>24.85</v>
          </cell>
          <cell r="V683" t="str">
            <v>LDB</v>
          </cell>
          <cell r="W683">
            <v>0</v>
          </cell>
          <cell r="Y683">
            <v>0</v>
          </cell>
          <cell r="Z683">
            <v>7</v>
          </cell>
          <cell r="AA683" t="str">
            <v>MS#</v>
          </cell>
          <cell r="AB683" t="str">
            <v xml:space="preserve">   998014672</v>
          </cell>
          <cell r="AC683" t="str">
            <v>BCH</v>
          </cell>
          <cell r="AD683" t="str">
            <v>017211</v>
          </cell>
          <cell r="AE683" t="str">
            <v>TML</v>
          </cell>
          <cell r="AF683" t="str">
            <v>12018</v>
          </cell>
          <cell r="AG683" t="str">
            <v>SRL</v>
          </cell>
          <cell r="AH683" t="str">
            <v>0350</v>
          </cell>
          <cell r="AI683" t="str">
            <v>DLV</v>
          </cell>
          <cell r="AJ683" t="str">
            <v>000</v>
          </cell>
          <cell r="AK683" t="str">
            <v>REL</v>
          </cell>
          <cell r="AL683" t="str">
            <v>000</v>
          </cell>
          <cell r="AM683" t="str">
            <v>LN#</v>
          </cell>
          <cell r="AO683" t="str">
            <v>UOI</v>
          </cell>
          <cell r="AP683" t="str">
            <v>EA</v>
          </cell>
          <cell r="AU683" t="str">
            <v>0</v>
          </cell>
          <cell r="AW683" t="str">
            <v>000</v>
          </cell>
          <cell r="AX683" t="str">
            <v>00</v>
          </cell>
          <cell r="AY683" t="str">
            <v>0</v>
          </cell>
          <cell r="AZ683" t="str">
            <v>FPL Fibernet</v>
          </cell>
        </row>
        <row r="684">
          <cell r="A684" t="str">
            <v>107100</v>
          </cell>
          <cell r="B684" t="str">
            <v>0368</v>
          </cell>
          <cell r="C684" t="str">
            <v>06200</v>
          </cell>
          <cell r="D684" t="str">
            <v>0FIBER</v>
          </cell>
          <cell r="E684" t="str">
            <v>368000</v>
          </cell>
          <cell r="F684" t="str">
            <v>0676</v>
          </cell>
          <cell r="G684" t="str">
            <v>12450</v>
          </cell>
          <cell r="H684" t="str">
            <v>A</v>
          </cell>
          <cell r="I684" t="str">
            <v>00000041</v>
          </cell>
          <cell r="J684">
            <v>65</v>
          </cell>
          <cell r="K684">
            <v>368</v>
          </cell>
          <cell r="L684">
            <v>6202</v>
          </cell>
          <cell r="M684">
            <v>0</v>
          </cell>
          <cell r="N684">
            <v>0</v>
          </cell>
          <cell r="O684">
            <v>0</v>
          </cell>
          <cell r="P684">
            <v>0</v>
          </cell>
          <cell r="Q684" t="str">
            <v>0676</v>
          </cell>
          <cell r="R684" t="str">
            <v>12450</v>
          </cell>
          <cell r="S684" t="str">
            <v>200212</v>
          </cell>
          <cell r="T684" t="str">
            <v>SA01</v>
          </cell>
          <cell r="U684">
            <v>26.21</v>
          </cell>
          <cell r="V684" t="str">
            <v>LDB</v>
          </cell>
          <cell r="W684">
            <v>0</v>
          </cell>
          <cell r="Y684">
            <v>0</v>
          </cell>
          <cell r="Z684">
            <v>1</v>
          </cell>
          <cell r="AA684" t="str">
            <v>MS#</v>
          </cell>
          <cell r="AB684" t="str">
            <v xml:space="preserve">   998003514</v>
          </cell>
          <cell r="AC684" t="str">
            <v>BCH</v>
          </cell>
          <cell r="AD684" t="str">
            <v>017203</v>
          </cell>
          <cell r="AE684" t="str">
            <v>TML</v>
          </cell>
          <cell r="AF684" t="str">
            <v>12018</v>
          </cell>
          <cell r="AG684" t="str">
            <v>SRL</v>
          </cell>
          <cell r="AH684" t="str">
            <v>0350</v>
          </cell>
          <cell r="AI684" t="str">
            <v>DLV</v>
          </cell>
          <cell r="AJ684" t="str">
            <v>000</v>
          </cell>
          <cell r="AK684" t="str">
            <v>REL</v>
          </cell>
          <cell r="AL684" t="str">
            <v>000</v>
          </cell>
          <cell r="AM684" t="str">
            <v>LN#</v>
          </cell>
          <cell r="AO684" t="str">
            <v>UOI</v>
          </cell>
          <cell r="AP684" t="str">
            <v>EA</v>
          </cell>
          <cell r="AU684" t="str">
            <v>0</v>
          </cell>
          <cell r="AW684" t="str">
            <v>000</v>
          </cell>
          <cell r="AX684" t="str">
            <v>00</v>
          </cell>
          <cell r="AY684" t="str">
            <v>0</v>
          </cell>
          <cell r="AZ684" t="str">
            <v>FPL Fibernet</v>
          </cell>
        </row>
        <row r="685">
          <cell r="A685" t="str">
            <v>107100</v>
          </cell>
          <cell r="B685" t="str">
            <v>0368</v>
          </cell>
          <cell r="C685" t="str">
            <v>06200</v>
          </cell>
          <cell r="D685" t="str">
            <v>0FIBER</v>
          </cell>
          <cell r="E685" t="str">
            <v>368000</v>
          </cell>
          <cell r="F685" t="str">
            <v>0676</v>
          </cell>
          <cell r="G685" t="str">
            <v>12450</v>
          </cell>
          <cell r="H685" t="str">
            <v>A</v>
          </cell>
          <cell r="I685" t="str">
            <v>00000041</v>
          </cell>
          <cell r="J685">
            <v>65</v>
          </cell>
          <cell r="K685">
            <v>368</v>
          </cell>
          <cell r="L685">
            <v>6202</v>
          </cell>
          <cell r="M685">
            <v>0</v>
          </cell>
          <cell r="N685">
            <v>0</v>
          </cell>
          <cell r="O685">
            <v>0</v>
          </cell>
          <cell r="P685">
            <v>0</v>
          </cell>
          <cell r="Q685" t="str">
            <v>0676</v>
          </cell>
          <cell r="R685" t="str">
            <v>12450</v>
          </cell>
          <cell r="S685" t="str">
            <v>200212</v>
          </cell>
          <cell r="T685" t="str">
            <v>SA01</v>
          </cell>
          <cell r="U685">
            <v>28.14</v>
          </cell>
          <cell r="V685" t="str">
            <v>LDB</v>
          </cell>
          <cell r="W685">
            <v>0</v>
          </cell>
          <cell r="Y685">
            <v>0</v>
          </cell>
          <cell r="Z685">
            <v>1</v>
          </cell>
          <cell r="AA685" t="str">
            <v>MS#</v>
          </cell>
          <cell r="AB685" t="str">
            <v xml:space="preserve">   998000586</v>
          </cell>
          <cell r="AC685" t="str">
            <v>BCH</v>
          </cell>
          <cell r="AD685" t="str">
            <v>012890</v>
          </cell>
          <cell r="AE685" t="str">
            <v>TML</v>
          </cell>
          <cell r="AF685" t="str">
            <v>12020</v>
          </cell>
          <cell r="AG685" t="str">
            <v>SRL</v>
          </cell>
          <cell r="AH685" t="str">
            <v>0368</v>
          </cell>
          <cell r="AI685" t="str">
            <v>DLV</v>
          </cell>
          <cell r="AJ685" t="str">
            <v>000</v>
          </cell>
          <cell r="AK685" t="str">
            <v>REL</v>
          </cell>
          <cell r="AL685" t="str">
            <v>000</v>
          </cell>
          <cell r="AM685" t="str">
            <v>LN#</v>
          </cell>
          <cell r="AO685" t="str">
            <v>UOI</v>
          </cell>
          <cell r="AP685" t="str">
            <v>EA</v>
          </cell>
          <cell r="AU685" t="str">
            <v>0</v>
          </cell>
          <cell r="AW685" t="str">
            <v>000</v>
          </cell>
          <cell r="AX685" t="str">
            <v>00</v>
          </cell>
          <cell r="AY685" t="str">
            <v>0</v>
          </cell>
          <cell r="AZ685" t="str">
            <v>FPL Fibernet</v>
          </cell>
        </row>
        <row r="686">
          <cell r="A686" t="str">
            <v>107100</v>
          </cell>
          <cell r="B686" t="str">
            <v>0368</v>
          </cell>
          <cell r="C686" t="str">
            <v>06200</v>
          </cell>
          <cell r="D686" t="str">
            <v>0FIBER</v>
          </cell>
          <cell r="E686" t="str">
            <v>368000</v>
          </cell>
          <cell r="F686" t="str">
            <v>0676</v>
          </cell>
          <cell r="G686" t="str">
            <v>12450</v>
          </cell>
          <cell r="H686" t="str">
            <v>A</v>
          </cell>
          <cell r="I686" t="str">
            <v>00000041</v>
          </cell>
          <cell r="J686">
            <v>65</v>
          </cell>
          <cell r="K686">
            <v>368</v>
          </cell>
          <cell r="L686">
            <v>6202</v>
          </cell>
          <cell r="M686">
            <v>0</v>
          </cell>
          <cell r="N686">
            <v>0</v>
          </cell>
          <cell r="O686">
            <v>0</v>
          </cell>
          <cell r="P686">
            <v>0</v>
          </cell>
          <cell r="Q686" t="str">
            <v>0676</v>
          </cell>
          <cell r="R686" t="str">
            <v>12450</v>
          </cell>
          <cell r="S686" t="str">
            <v>200212</v>
          </cell>
          <cell r="T686" t="str">
            <v>SA01</v>
          </cell>
          <cell r="U686">
            <v>32.5</v>
          </cell>
          <cell r="V686" t="str">
            <v>LDB</v>
          </cell>
          <cell r="W686">
            <v>0</v>
          </cell>
          <cell r="Y686">
            <v>0</v>
          </cell>
          <cell r="Z686">
            <v>2</v>
          </cell>
          <cell r="AA686" t="str">
            <v>MS#</v>
          </cell>
          <cell r="AB686" t="str">
            <v xml:space="preserve">   998014682</v>
          </cell>
          <cell r="AC686" t="str">
            <v>BCH</v>
          </cell>
          <cell r="AD686" t="str">
            <v>013366</v>
          </cell>
          <cell r="AE686" t="str">
            <v>TML</v>
          </cell>
          <cell r="AF686" t="str">
            <v>12016</v>
          </cell>
          <cell r="AG686" t="str">
            <v>SRL</v>
          </cell>
          <cell r="AH686" t="str">
            <v>0350</v>
          </cell>
          <cell r="AI686" t="str">
            <v>DLV</v>
          </cell>
          <cell r="AJ686" t="str">
            <v>000</v>
          </cell>
          <cell r="AK686" t="str">
            <v>REL</v>
          </cell>
          <cell r="AL686" t="str">
            <v>000</v>
          </cell>
          <cell r="AM686" t="str">
            <v>LN#</v>
          </cell>
          <cell r="AO686" t="str">
            <v>UOI</v>
          </cell>
          <cell r="AP686" t="str">
            <v>EA</v>
          </cell>
          <cell r="AU686" t="str">
            <v>0</v>
          </cell>
          <cell r="AW686" t="str">
            <v>000</v>
          </cell>
          <cell r="AX686" t="str">
            <v>00</v>
          </cell>
          <cell r="AY686" t="str">
            <v>0</v>
          </cell>
          <cell r="AZ686" t="str">
            <v>FPL Fibernet</v>
          </cell>
        </row>
        <row r="687">
          <cell r="A687" t="str">
            <v>107100</v>
          </cell>
          <cell r="B687" t="str">
            <v>0368</v>
          </cell>
          <cell r="C687" t="str">
            <v>06200</v>
          </cell>
          <cell r="D687" t="str">
            <v>0FIBER</v>
          </cell>
          <cell r="E687" t="str">
            <v>368000</v>
          </cell>
          <cell r="F687" t="str">
            <v>0676</v>
          </cell>
          <cell r="G687" t="str">
            <v>12450</v>
          </cell>
          <cell r="H687" t="str">
            <v>A</v>
          </cell>
          <cell r="I687" t="str">
            <v>00000041</v>
          </cell>
          <cell r="J687">
            <v>65</v>
          </cell>
          <cell r="K687">
            <v>368</v>
          </cell>
          <cell r="L687">
            <v>6202</v>
          </cell>
          <cell r="M687">
            <v>0</v>
          </cell>
          <cell r="N687">
            <v>0</v>
          </cell>
          <cell r="O687">
            <v>0</v>
          </cell>
          <cell r="P687">
            <v>0</v>
          </cell>
          <cell r="Q687" t="str">
            <v>0676</v>
          </cell>
          <cell r="R687" t="str">
            <v>12450</v>
          </cell>
          <cell r="S687" t="str">
            <v>200212</v>
          </cell>
          <cell r="T687" t="str">
            <v>SA01</v>
          </cell>
          <cell r="U687">
            <v>35.25</v>
          </cell>
          <cell r="V687" t="str">
            <v>LDB</v>
          </cell>
          <cell r="W687">
            <v>0</v>
          </cell>
          <cell r="Y687">
            <v>0</v>
          </cell>
          <cell r="Z687">
            <v>1</v>
          </cell>
          <cell r="AA687" t="str">
            <v>MS#</v>
          </cell>
          <cell r="AB687" t="str">
            <v xml:space="preserve">   998014560</v>
          </cell>
          <cell r="AC687" t="str">
            <v>BCH</v>
          </cell>
          <cell r="AD687" t="str">
            <v>013356</v>
          </cell>
          <cell r="AE687" t="str">
            <v>TML</v>
          </cell>
          <cell r="AF687" t="str">
            <v>12016</v>
          </cell>
          <cell r="AG687" t="str">
            <v>SRL</v>
          </cell>
          <cell r="AH687" t="str">
            <v>0350</v>
          </cell>
          <cell r="AI687" t="str">
            <v>DLV</v>
          </cell>
          <cell r="AJ687" t="str">
            <v>000</v>
          </cell>
          <cell r="AK687" t="str">
            <v>REL</v>
          </cell>
          <cell r="AL687" t="str">
            <v>000</v>
          </cell>
          <cell r="AM687" t="str">
            <v>LN#</v>
          </cell>
          <cell r="AO687" t="str">
            <v>UOI</v>
          </cell>
          <cell r="AP687" t="str">
            <v>EA</v>
          </cell>
          <cell r="AU687" t="str">
            <v>0</v>
          </cell>
          <cell r="AW687" t="str">
            <v>000</v>
          </cell>
          <cell r="AX687" t="str">
            <v>00</v>
          </cell>
          <cell r="AY687" t="str">
            <v>0</v>
          </cell>
          <cell r="AZ687" t="str">
            <v>FPL Fibernet</v>
          </cell>
        </row>
        <row r="688">
          <cell r="A688" t="str">
            <v>107100</v>
          </cell>
          <cell r="B688" t="str">
            <v>0368</v>
          </cell>
          <cell r="C688" t="str">
            <v>06200</v>
          </cell>
          <cell r="D688" t="str">
            <v>0FIBER</v>
          </cell>
          <cell r="E688" t="str">
            <v>368000</v>
          </cell>
          <cell r="F688" t="str">
            <v>0676</v>
          </cell>
          <cell r="G688" t="str">
            <v>12450</v>
          </cell>
          <cell r="H688" t="str">
            <v>A</v>
          </cell>
          <cell r="I688" t="str">
            <v>00000041</v>
          </cell>
          <cell r="J688">
            <v>65</v>
          </cell>
          <cell r="K688">
            <v>368</v>
          </cell>
          <cell r="L688">
            <v>6202</v>
          </cell>
          <cell r="M688">
            <v>0</v>
          </cell>
          <cell r="N688">
            <v>0</v>
          </cell>
          <cell r="O688">
            <v>0</v>
          </cell>
          <cell r="P688">
            <v>0</v>
          </cell>
          <cell r="Q688" t="str">
            <v>0676</v>
          </cell>
          <cell r="R688" t="str">
            <v>12450</v>
          </cell>
          <cell r="S688" t="str">
            <v>200212</v>
          </cell>
          <cell r="T688" t="str">
            <v>SA01</v>
          </cell>
          <cell r="U688">
            <v>87.9</v>
          </cell>
          <cell r="V688" t="str">
            <v>LDB</v>
          </cell>
          <cell r="W688">
            <v>0</v>
          </cell>
          <cell r="Y688">
            <v>0</v>
          </cell>
          <cell r="Z688">
            <v>1</v>
          </cell>
          <cell r="AA688" t="str">
            <v>MS#</v>
          </cell>
          <cell r="AB688" t="str">
            <v xml:space="preserve">   998014073</v>
          </cell>
          <cell r="AC688" t="str">
            <v>BCH</v>
          </cell>
          <cell r="AD688" t="str">
            <v>014915</v>
          </cell>
          <cell r="AE688" t="str">
            <v>TML</v>
          </cell>
          <cell r="AF688" t="str">
            <v>12011</v>
          </cell>
          <cell r="AG688" t="str">
            <v>SRL</v>
          </cell>
          <cell r="AH688" t="str">
            <v>0368</v>
          </cell>
          <cell r="AI688" t="str">
            <v>DLV</v>
          </cell>
          <cell r="AJ688" t="str">
            <v>000</v>
          </cell>
          <cell r="AK688" t="str">
            <v>REL</v>
          </cell>
          <cell r="AL688" t="str">
            <v>000</v>
          </cell>
          <cell r="AM688" t="str">
            <v>LN#</v>
          </cell>
          <cell r="AO688" t="str">
            <v>UOI</v>
          </cell>
          <cell r="AP688" t="str">
            <v>EA</v>
          </cell>
          <cell r="AU688" t="str">
            <v>0</v>
          </cell>
          <cell r="AW688" t="str">
            <v>000</v>
          </cell>
          <cell r="AX688" t="str">
            <v>00</v>
          </cell>
          <cell r="AY688" t="str">
            <v>0</v>
          </cell>
          <cell r="AZ688" t="str">
            <v>FPL Fibernet</v>
          </cell>
        </row>
        <row r="689">
          <cell r="A689" t="str">
            <v>107100</v>
          </cell>
          <cell r="B689" t="str">
            <v>0368</v>
          </cell>
          <cell r="C689" t="str">
            <v>06200</v>
          </cell>
          <cell r="D689" t="str">
            <v>0FIBER</v>
          </cell>
          <cell r="E689" t="str">
            <v>368000</v>
          </cell>
          <cell r="F689" t="str">
            <v>0676</v>
          </cell>
          <cell r="G689" t="str">
            <v>12450</v>
          </cell>
          <cell r="H689" t="str">
            <v>A</v>
          </cell>
          <cell r="I689" t="str">
            <v>00000041</v>
          </cell>
          <cell r="J689">
            <v>65</v>
          </cell>
          <cell r="K689">
            <v>368</v>
          </cell>
          <cell r="L689">
            <v>6202</v>
          </cell>
          <cell r="M689">
            <v>0</v>
          </cell>
          <cell r="N689">
            <v>0</v>
          </cell>
          <cell r="O689">
            <v>0</v>
          </cell>
          <cell r="P689">
            <v>0</v>
          </cell>
          <cell r="Q689" t="str">
            <v>0676</v>
          </cell>
          <cell r="R689" t="str">
            <v>12450</v>
          </cell>
          <cell r="S689" t="str">
            <v>200212</v>
          </cell>
          <cell r="T689" t="str">
            <v>SA01</v>
          </cell>
          <cell r="U689">
            <v>131.94999999999999</v>
          </cell>
          <cell r="V689" t="str">
            <v>LDB</v>
          </cell>
          <cell r="W689">
            <v>0</v>
          </cell>
          <cell r="Y689">
            <v>0</v>
          </cell>
          <cell r="Z689">
            <v>1</v>
          </cell>
          <cell r="AA689" t="str">
            <v>MS#</v>
          </cell>
          <cell r="AB689" t="str">
            <v xml:space="preserve">   998014055</v>
          </cell>
          <cell r="AC689" t="str">
            <v>BCH</v>
          </cell>
          <cell r="AD689" t="str">
            <v>012640</v>
          </cell>
          <cell r="AE689" t="str">
            <v>TML</v>
          </cell>
          <cell r="AF689" t="str">
            <v>12027</v>
          </cell>
          <cell r="AG689" t="str">
            <v>SRL</v>
          </cell>
          <cell r="AH689" t="str">
            <v>0350</v>
          </cell>
          <cell r="AI689" t="str">
            <v>DLV</v>
          </cell>
          <cell r="AJ689" t="str">
            <v>000</v>
          </cell>
          <cell r="AK689" t="str">
            <v>REL</v>
          </cell>
          <cell r="AL689" t="str">
            <v>000</v>
          </cell>
          <cell r="AM689" t="str">
            <v>LN#</v>
          </cell>
          <cell r="AO689" t="str">
            <v>UOI</v>
          </cell>
          <cell r="AP689" t="str">
            <v>EA</v>
          </cell>
          <cell r="AU689" t="str">
            <v>0</v>
          </cell>
          <cell r="AW689" t="str">
            <v>000</v>
          </cell>
          <cell r="AX689" t="str">
            <v>00</v>
          </cell>
          <cell r="AY689" t="str">
            <v>0</v>
          </cell>
          <cell r="AZ689" t="str">
            <v>FPL Fibernet</v>
          </cell>
        </row>
        <row r="690">
          <cell r="A690" t="str">
            <v>107100</v>
          </cell>
          <cell r="B690" t="str">
            <v>0368</v>
          </cell>
          <cell r="C690" t="str">
            <v>06200</v>
          </cell>
          <cell r="D690" t="str">
            <v>0FIBER</v>
          </cell>
          <cell r="E690" t="str">
            <v>368000</v>
          </cell>
          <cell r="F690" t="str">
            <v>0676</v>
          </cell>
          <cell r="G690" t="str">
            <v>12450</v>
          </cell>
          <cell r="H690" t="str">
            <v>A</v>
          </cell>
          <cell r="I690" t="str">
            <v>00000041</v>
          </cell>
          <cell r="J690">
            <v>65</v>
          </cell>
          <cell r="K690">
            <v>368</v>
          </cell>
          <cell r="L690">
            <v>6202</v>
          </cell>
          <cell r="M690">
            <v>0</v>
          </cell>
          <cell r="N690">
            <v>0</v>
          </cell>
          <cell r="O690">
            <v>0</v>
          </cell>
          <cell r="P690">
            <v>0</v>
          </cell>
          <cell r="Q690" t="str">
            <v>0676</v>
          </cell>
          <cell r="R690" t="str">
            <v>12450</v>
          </cell>
          <cell r="S690" t="str">
            <v>200212</v>
          </cell>
          <cell r="T690" t="str">
            <v>SA01</v>
          </cell>
          <cell r="U690">
            <v>133.6</v>
          </cell>
          <cell r="V690" t="str">
            <v>LDB</v>
          </cell>
          <cell r="W690">
            <v>0</v>
          </cell>
          <cell r="Y690">
            <v>0</v>
          </cell>
          <cell r="Z690">
            <v>8</v>
          </cell>
          <cell r="AA690" t="str">
            <v>MS#</v>
          </cell>
          <cell r="AB690" t="str">
            <v xml:space="preserve">   998003510</v>
          </cell>
          <cell r="AC690" t="str">
            <v>BCH</v>
          </cell>
          <cell r="AD690" t="str">
            <v>015529</v>
          </cell>
          <cell r="AE690" t="str">
            <v>TML</v>
          </cell>
          <cell r="AF690" t="str">
            <v>12019</v>
          </cell>
          <cell r="AG690" t="str">
            <v>SRL</v>
          </cell>
          <cell r="AH690" t="str">
            <v>0350</v>
          </cell>
          <cell r="AI690" t="str">
            <v>DLV</v>
          </cell>
          <cell r="AJ690" t="str">
            <v>000</v>
          </cell>
          <cell r="AK690" t="str">
            <v>REL</v>
          </cell>
          <cell r="AL690" t="str">
            <v>000</v>
          </cell>
          <cell r="AM690" t="str">
            <v>LN#</v>
          </cell>
          <cell r="AO690" t="str">
            <v>UOI</v>
          </cell>
          <cell r="AP690" t="str">
            <v>EA</v>
          </cell>
          <cell r="AU690" t="str">
            <v>0</v>
          </cell>
          <cell r="AW690" t="str">
            <v>000</v>
          </cell>
          <cell r="AX690" t="str">
            <v>00</v>
          </cell>
          <cell r="AY690" t="str">
            <v>0</v>
          </cell>
          <cell r="AZ690" t="str">
            <v>FPL Fibernet</v>
          </cell>
        </row>
        <row r="691">
          <cell r="A691" t="str">
            <v>107100</v>
          </cell>
          <cell r="B691" t="str">
            <v>0368</v>
          </cell>
          <cell r="C691" t="str">
            <v>06200</v>
          </cell>
          <cell r="D691" t="str">
            <v>0FIBER</v>
          </cell>
          <cell r="E691" t="str">
            <v>368000</v>
          </cell>
          <cell r="F691" t="str">
            <v>0676</v>
          </cell>
          <cell r="G691" t="str">
            <v>12450</v>
          </cell>
          <cell r="H691" t="str">
            <v>A</v>
          </cell>
          <cell r="I691" t="str">
            <v>00000041</v>
          </cell>
          <cell r="J691">
            <v>65</v>
          </cell>
          <cell r="K691">
            <v>368</v>
          </cell>
          <cell r="L691">
            <v>6202</v>
          </cell>
          <cell r="M691">
            <v>0</v>
          </cell>
          <cell r="N691">
            <v>0</v>
          </cell>
          <cell r="O691">
            <v>0</v>
          </cell>
          <cell r="P691">
            <v>0</v>
          </cell>
          <cell r="Q691" t="str">
            <v>0676</v>
          </cell>
          <cell r="R691" t="str">
            <v>12450</v>
          </cell>
          <cell r="S691" t="str">
            <v>200212</v>
          </cell>
          <cell r="T691" t="str">
            <v>SA01</v>
          </cell>
          <cell r="U691">
            <v>290.43</v>
          </cell>
          <cell r="V691" t="str">
            <v>LDB</v>
          </cell>
          <cell r="W691">
            <v>0</v>
          </cell>
          <cell r="Y691">
            <v>0</v>
          </cell>
          <cell r="Z691">
            <v>7</v>
          </cell>
          <cell r="AA691" t="str">
            <v>MS#</v>
          </cell>
          <cell r="AB691" t="str">
            <v xml:space="preserve">   998000184</v>
          </cell>
          <cell r="AC691" t="str">
            <v>BCH</v>
          </cell>
          <cell r="AD691" t="str">
            <v>017213</v>
          </cell>
          <cell r="AE691" t="str">
            <v>TML</v>
          </cell>
          <cell r="AF691" t="str">
            <v>12018</v>
          </cell>
          <cell r="AG691" t="str">
            <v>SRL</v>
          </cell>
          <cell r="AH691" t="str">
            <v>0368</v>
          </cell>
          <cell r="AI691" t="str">
            <v>DLV</v>
          </cell>
          <cell r="AJ691" t="str">
            <v>000</v>
          </cell>
          <cell r="AK691" t="str">
            <v>REL</v>
          </cell>
          <cell r="AL691" t="str">
            <v>000</v>
          </cell>
          <cell r="AM691" t="str">
            <v>LN#</v>
          </cell>
          <cell r="AO691" t="str">
            <v>UOI</v>
          </cell>
          <cell r="AP691" t="str">
            <v>EA</v>
          </cell>
          <cell r="AU691" t="str">
            <v>0</v>
          </cell>
          <cell r="AW691" t="str">
            <v>000</v>
          </cell>
          <cell r="AX691" t="str">
            <v>00</v>
          </cell>
          <cell r="AY691" t="str">
            <v>0</v>
          </cell>
          <cell r="AZ691" t="str">
            <v>FPL Fibernet</v>
          </cell>
        </row>
        <row r="692">
          <cell r="A692" t="str">
            <v>107100</v>
          </cell>
          <cell r="B692" t="str">
            <v>0368</v>
          </cell>
          <cell r="C692" t="str">
            <v>06200</v>
          </cell>
          <cell r="D692" t="str">
            <v>0FIBER</v>
          </cell>
          <cell r="E692" t="str">
            <v>368000</v>
          </cell>
          <cell r="F692" t="str">
            <v>0676</v>
          </cell>
          <cell r="G692" t="str">
            <v>12450</v>
          </cell>
          <cell r="H692" t="str">
            <v>A</v>
          </cell>
          <cell r="I692" t="str">
            <v>00000041</v>
          </cell>
          <cell r="J692">
            <v>65</v>
          </cell>
          <cell r="K692">
            <v>368</v>
          </cell>
          <cell r="L692">
            <v>6202</v>
          </cell>
          <cell r="M692">
            <v>0</v>
          </cell>
          <cell r="N692">
            <v>0</v>
          </cell>
          <cell r="O692">
            <v>0</v>
          </cell>
          <cell r="P692">
            <v>0</v>
          </cell>
          <cell r="Q692" t="str">
            <v>0676</v>
          </cell>
          <cell r="R692" t="str">
            <v>12450</v>
          </cell>
          <cell r="S692" t="str">
            <v>200212</v>
          </cell>
          <cell r="T692" t="str">
            <v>SA01</v>
          </cell>
          <cell r="U692">
            <v>467.16</v>
          </cell>
          <cell r="V692" t="str">
            <v>LDB</v>
          </cell>
          <cell r="W692">
            <v>0</v>
          </cell>
          <cell r="Y692">
            <v>0</v>
          </cell>
          <cell r="Z692">
            <v>1</v>
          </cell>
          <cell r="AA692" t="str">
            <v>MS#</v>
          </cell>
          <cell r="AB692" t="str">
            <v xml:space="preserve">   998014646</v>
          </cell>
          <cell r="AC692" t="str">
            <v>BCH</v>
          </cell>
          <cell r="AD692" t="str">
            <v>013364</v>
          </cell>
          <cell r="AE692" t="str">
            <v>TML</v>
          </cell>
          <cell r="AF692" t="str">
            <v>12016</v>
          </cell>
          <cell r="AG692" t="str">
            <v>SRL</v>
          </cell>
          <cell r="AH692" t="str">
            <v>0350</v>
          </cell>
          <cell r="AI692" t="str">
            <v>DLV</v>
          </cell>
          <cell r="AJ692" t="str">
            <v>000</v>
          </cell>
          <cell r="AK692" t="str">
            <v>REL</v>
          </cell>
          <cell r="AL692" t="str">
            <v>000</v>
          </cell>
          <cell r="AM692" t="str">
            <v>LN#</v>
          </cell>
          <cell r="AO692" t="str">
            <v>UOI</v>
          </cell>
          <cell r="AP692" t="str">
            <v>EA</v>
          </cell>
          <cell r="AU692" t="str">
            <v>0</v>
          </cell>
          <cell r="AW692" t="str">
            <v>000</v>
          </cell>
          <cell r="AX692" t="str">
            <v>00</v>
          </cell>
          <cell r="AY692" t="str">
            <v>0</v>
          </cell>
          <cell r="AZ692" t="str">
            <v>FPL Fibernet</v>
          </cell>
        </row>
        <row r="693">
          <cell r="A693" t="str">
            <v>107100</v>
          </cell>
          <cell r="B693" t="str">
            <v>0368</v>
          </cell>
          <cell r="C693" t="str">
            <v>06200</v>
          </cell>
          <cell r="D693" t="str">
            <v>0FIBER</v>
          </cell>
          <cell r="E693" t="str">
            <v>368000</v>
          </cell>
          <cell r="F693" t="str">
            <v>0676</v>
          </cell>
          <cell r="G693" t="str">
            <v>12450</v>
          </cell>
          <cell r="H693" t="str">
            <v>A</v>
          </cell>
          <cell r="I693" t="str">
            <v>00000041</v>
          </cell>
          <cell r="J693">
            <v>65</v>
          </cell>
          <cell r="K693">
            <v>368</v>
          </cell>
          <cell r="L693">
            <v>6202</v>
          </cell>
          <cell r="M693">
            <v>0</v>
          </cell>
          <cell r="N693">
            <v>0</v>
          </cell>
          <cell r="O693">
            <v>0</v>
          </cell>
          <cell r="P693">
            <v>0</v>
          </cell>
          <cell r="Q693" t="str">
            <v>0676</v>
          </cell>
          <cell r="R693" t="str">
            <v>12450</v>
          </cell>
          <cell r="S693" t="str">
            <v>200212</v>
          </cell>
          <cell r="T693" t="str">
            <v>SA01</v>
          </cell>
          <cell r="U693">
            <v>487.5</v>
          </cell>
          <cell r="V693" t="str">
            <v>LDB</v>
          </cell>
          <cell r="W693">
            <v>0</v>
          </cell>
          <cell r="Y693">
            <v>0</v>
          </cell>
          <cell r="Z693">
            <v>1</v>
          </cell>
          <cell r="AA693" t="str">
            <v>MS#</v>
          </cell>
          <cell r="AB693" t="str">
            <v xml:space="preserve">   998014614</v>
          </cell>
          <cell r="AC693" t="str">
            <v>BCH</v>
          </cell>
          <cell r="AD693" t="str">
            <v>013362</v>
          </cell>
          <cell r="AE693" t="str">
            <v>TML</v>
          </cell>
          <cell r="AF693" t="str">
            <v>12016</v>
          </cell>
          <cell r="AG693" t="str">
            <v>SRL</v>
          </cell>
          <cell r="AH693" t="str">
            <v>0350</v>
          </cell>
          <cell r="AI693" t="str">
            <v>DLV</v>
          </cell>
          <cell r="AJ693" t="str">
            <v>000</v>
          </cell>
          <cell r="AK693" t="str">
            <v>REL</v>
          </cell>
          <cell r="AL693" t="str">
            <v>000</v>
          </cell>
          <cell r="AM693" t="str">
            <v>LN#</v>
          </cell>
          <cell r="AO693" t="str">
            <v>UOI</v>
          </cell>
          <cell r="AP693" t="str">
            <v>EA</v>
          </cell>
          <cell r="AU693" t="str">
            <v>0</v>
          </cell>
          <cell r="AW693" t="str">
            <v>000</v>
          </cell>
          <cell r="AX693" t="str">
            <v>00</v>
          </cell>
          <cell r="AY693" t="str">
            <v>0</v>
          </cell>
          <cell r="AZ693" t="str">
            <v>FPL Fibernet</v>
          </cell>
        </row>
        <row r="694">
          <cell r="A694" t="str">
            <v>107100</v>
          </cell>
          <cell r="B694" t="str">
            <v>0368</v>
          </cell>
          <cell r="C694" t="str">
            <v>06200</v>
          </cell>
          <cell r="D694" t="str">
            <v>0FIBER</v>
          </cell>
          <cell r="E694" t="str">
            <v>368000</v>
          </cell>
          <cell r="F694" t="str">
            <v>0676</v>
          </cell>
          <cell r="G694" t="str">
            <v>12450</v>
          </cell>
          <cell r="H694" t="str">
            <v>A</v>
          </cell>
          <cell r="I694" t="str">
            <v>00000041</v>
          </cell>
          <cell r="J694">
            <v>65</v>
          </cell>
          <cell r="K694">
            <v>368</v>
          </cell>
          <cell r="L694">
            <v>6202</v>
          </cell>
          <cell r="M694">
            <v>0</v>
          </cell>
          <cell r="N694">
            <v>0</v>
          </cell>
          <cell r="O694">
            <v>0</v>
          </cell>
          <cell r="P694">
            <v>0</v>
          </cell>
          <cell r="Q694" t="str">
            <v>0676</v>
          </cell>
          <cell r="R694" t="str">
            <v>12450</v>
          </cell>
          <cell r="S694" t="str">
            <v>200212</v>
          </cell>
          <cell r="T694" t="str">
            <v>SA01</v>
          </cell>
          <cell r="U694">
            <v>591.16</v>
          </cell>
          <cell r="V694" t="str">
            <v>LDB</v>
          </cell>
          <cell r="W694">
            <v>0</v>
          </cell>
          <cell r="Y694">
            <v>0</v>
          </cell>
          <cell r="Z694">
            <v>1</v>
          </cell>
          <cell r="AA694" t="str">
            <v>MS#</v>
          </cell>
          <cell r="AB694" t="str">
            <v xml:space="preserve">   998014532</v>
          </cell>
          <cell r="AC694" t="str">
            <v>BCH</v>
          </cell>
          <cell r="AD694" t="str">
            <v>013350</v>
          </cell>
          <cell r="AE694" t="str">
            <v>TML</v>
          </cell>
          <cell r="AF694" t="str">
            <v>12016</v>
          </cell>
          <cell r="AG694" t="str">
            <v>SRL</v>
          </cell>
          <cell r="AH694" t="str">
            <v>0350</v>
          </cell>
          <cell r="AI694" t="str">
            <v>DLV</v>
          </cell>
          <cell r="AJ694" t="str">
            <v>000</v>
          </cell>
          <cell r="AK694" t="str">
            <v>REL</v>
          </cell>
          <cell r="AL694" t="str">
            <v>000</v>
          </cell>
          <cell r="AM694" t="str">
            <v>LN#</v>
          </cell>
          <cell r="AO694" t="str">
            <v>UOI</v>
          </cell>
          <cell r="AP694" t="str">
            <v>EA</v>
          </cell>
          <cell r="AU694" t="str">
            <v>0</v>
          </cell>
          <cell r="AW694" t="str">
            <v>000</v>
          </cell>
          <cell r="AX694" t="str">
            <v>00</v>
          </cell>
          <cell r="AY694" t="str">
            <v>0</v>
          </cell>
          <cell r="AZ694" t="str">
            <v>FPL Fibernet</v>
          </cell>
        </row>
        <row r="695">
          <cell r="A695" t="str">
            <v>107100</v>
          </cell>
          <cell r="B695" t="str">
            <v>0368</v>
          </cell>
          <cell r="C695" t="str">
            <v>06200</v>
          </cell>
          <cell r="D695" t="str">
            <v>0FIBER</v>
          </cell>
          <cell r="E695" t="str">
            <v>368000</v>
          </cell>
          <cell r="F695" t="str">
            <v>0676</v>
          </cell>
          <cell r="G695" t="str">
            <v>12450</v>
          </cell>
          <cell r="H695" t="str">
            <v>A</v>
          </cell>
          <cell r="I695" t="str">
            <v>00000041</v>
          </cell>
          <cell r="J695">
            <v>65</v>
          </cell>
          <cell r="K695">
            <v>368</v>
          </cell>
          <cell r="L695">
            <v>6202</v>
          </cell>
          <cell r="M695">
            <v>0</v>
          </cell>
          <cell r="N695">
            <v>0</v>
          </cell>
          <cell r="O695">
            <v>0</v>
          </cell>
          <cell r="P695">
            <v>0</v>
          </cell>
          <cell r="Q695" t="str">
            <v>0676</v>
          </cell>
          <cell r="R695" t="str">
            <v>12450</v>
          </cell>
          <cell r="S695" t="str">
            <v>200212</v>
          </cell>
          <cell r="T695" t="str">
            <v>SA01</v>
          </cell>
          <cell r="U695">
            <v>950.56</v>
          </cell>
          <cell r="V695" t="str">
            <v>LDB</v>
          </cell>
          <cell r="W695">
            <v>0</v>
          </cell>
          <cell r="Y695">
            <v>0</v>
          </cell>
          <cell r="Z695">
            <v>2</v>
          </cell>
          <cell r="AA695" t="str">
            <v>MS#</v>
          </cell>
          <cell r="AB695" t="str">
            <v xml:space="preserve">   998014613</v>
          </cell>
          <cell r="AC695" t="str">
            <v>BCH</v>
          </cell>
          <cell r="AD695" t="str">
            <v>013361</v>
          </cell>
          <cell r="AE695" t="str">
            <v>TML</v>
          </cell>
          <cell r="AF695" t="str">
            <v>12016</v>
          </cell>
          <cell r="AG695" t="str">
            <v>SRL</v>
          </cell>
          <cell r="AH695" t="str">
            <v>0350</v>
          </cell>
          <cell r="AI695" t="str">
            <v>DLV</v>
          </cell>
          <cell r="AJ695" t="str">
            <v>000</v>
          </cell>
          <cell r="AK695" t="str">
            <v>REL</v>
          </cell>
          <cell r="AL695" t="str">
            <v>000</v>
          </cell>
          <cell r="AM695" t="str">
            <v>LN#</v>
          </cell>
          <cell r="AO695" t="str">
            <v>UOI</v>
          </cell>
          <cell r="AP695" t="str">
            <v>EA</v>
          </cell>
          <cell r="AU695" t="str">
            <v>0</v>
          </cell>
          <cell r="AW695" t="str">
            <v>000</v>
          </cell>
          <cell r="AX695" t="str">
            <v>00</v>
          </cell>
          <cell r="AY695" t="str">
            <v>0</v>
          </cell>
          <cell r="AZ695" t="str">
            <v>FPL Fibernet</v>
          </cell>
        </row>
        <row r="696">
          <cell r="A696" t="str">
            <v>107100</v>
          </cell>
          <cell r="B696" t="str">
            <v>0368</v>
          </cell>
          <cell r="C696" t="str">
            <v>06200</v>
          </cell>
          <cell r="D696" t="str">
            <v>0FIBER</v>
          </cell>
          <cell r="E696" t="str">
            <v>368000</v>
          </cell>
          <cell r="F696" t="str">
            <v>0676</v>
          </cell>
          <cell r="G696" t="str">
            <v>12450</v>
          </cell>
          <cell r="H696" t="str">
            <v>A</v>
          </cell>
          <cell r="I696" t="str">
            <v>00000041</v>
          </cell>
          <cell r="J696">
            <v>65</v>
          </cell>
          <cell r="K696">
            <v>368</v>
          </cell>
          <cell r="L696">
            <v>6202</v>
          </cell>
          <cell r="M696">
            <v>0</v>
          </cell>
          <cell r="N696">
            <v>0</v>
          </cell>
          <cell r="O696">
            <v>0</v>
          </cell>
          <cell r="P696">
            <v>0</v>
          </cell>
          <cell r="Q696" t="str">
            <v>0676</v>
          </cell>
          <cell r="R696" t="str">
            <v>12450</v>
          </cell>
          <cell r="S696" t="str">
            <v>200212</v>
          </cell>
          <cell r="T696" t="str">
            <v>SA01</v>
          </cell>
          <cell r="U696">
            <v>2164.06</v>
          </cell>
          <cell r="V696" t="str">
            <v>LDB</v>
          </cell>
          <cell r="W696">
            <v>0</v>
          </cell>
          <cell r="Y696">
            <v>0</v>
          </cell>
          <cell r="Z696">
            <v>1</v>
          </cell>
          <cell r="AA696" t="str">
            <v>MS#</v>
          </cell>
          <cell r="AB696" t="str">
            <v xml:space="preserve">   998014872</v>
          </cell>
          <cell r="AC696" t="str">
            <v>BCH</v>
          </cell>
          <cell r="AD696" t="str">
            <v>013406</v>
          </cell>
          <cell r="AE696" t="str">
            <v>TML</v>
          </cell>
          <cell r="AF696" t="str">
            <v>12016</v>
          </cell>
          <cell r="AG696" t="str">
            <v>SRL</v>
          </cell>
          <cell r="AH696" t="str">
            <v>0368</v>
          </cell>
          <cell r="AI696" t="str">
            <v>DLV</v>
          </cell>
          <cell r="AJ696" t="str">
            <v>000</v>
          </cell>
          <cell r="AK696" t="str">
            <v>REL</v>
          </cell>
          <cell r="AL696" t="str">
            <v>000</v>
          </cell>
          <cell r="AM696" t="str">
            <v>LN#</v>
          </cell>
          <cell r="AO696" t="str">
            <v>UOI</v>
          </cell>
          <cell r="AP696" t="str">
            <v>EA</v>
          </cell>
          <cell r="AU696" t="str">
            <v>0</v>
          </cell>
          <cell r="AW696" t="str">
            <v>000</v>
          </cell>
          <cell r="AX696" t="str">
            <v>00</v>
          </cell>
          <cell r="AY696" t="str">
            <v>0</v>
          </cell>
          <cell r="AZ696" t="str">
            <v>FPL Fibernet</v>
          </cell>
        </row>
        <row r="697">
          <cell r="A697" t="str">
            <v>107100</v>
          </cell>
          <cell r="B697" t="str">
            <v>0368</v>
          </cell>
          <cell r="C697" t="str">
            <v>06200</v>
          </cell>
          <cell r="D697" t="str">
            <v>0FIBER</v>
          </cell>
          <cell r="E697" t="str">
            <v>368000</v>
          </cell>
          <cell r="F697" t="str">
            <v>0676</v>
          </cell>
          <cell r="G697" t="str">
            <v>12450</v>
          </cell>
          <cell r="H697" t="str">
            <v>A</v>
          </cell>
          <cell r="I697" t="str">
            <v>00000041</v>
          </cell>
          <cell r="J697">
            <v>65</v>
          </cell>
          <cell r="K697">
            <v>368</v>
          </cell>
          <cell r="L697">
            <v>6202</v>
          </cell>
          <cell r="M697">
            <v>0</v>
          </cell>
          <cell r="N697">
            <v>0</v>
          </cell>
          <cell r="O697">
            <v>0</v>
          </cell>
          <cell r="P697">
            <v>0</v>
          </cell>
          <cell r="Q697" t="str">
            <v>0676</v>
          </cell>
          <cell r="R697" t="str">
            <v>12450</v>
          </cell>
          <cell r="S697" t="str">
            <v>200212</v>
          </cell>
          <cell r="T697" t="str">
            <v>SA01</v>
          </cell>
          <cell r="U697">
            <v>2241.84</v>
          </cell>
          <cell r="V697" t="str">
            <v>LDB</v>
          </cell>
          <cell r="W697">
            <v>0</v>
          </cell>
          <cell r="Y697">
            <v>0</v>
          </cell>
          <cell r="Z697">
            <v>4</v>
          </cell>
          <cell r="AA697" t="str">
            <v>MS#</v>
          </cell>
          <cell r="AB697" t="str">
            <v xml:space="preserve">   998014706</v>
          </cell>
          <cell r="AC697" t="str">
            <v>BCH</v>
          </cell>
          <cell r="AD697" t="str">
            <v>013371</v>
          </cell>
          <cell r="AE697" t="str">
            <v>TML</v>
          </cell>
          <cell r="AF697" t="str">
            <v>12016</v>
          </cell>
          <cell r="AG697" t="str">
            <v>SRL</v>
          </cell>
          <cell r="AH697" t="str">
            <v>0350</v>
          </cell>
          <cell r="AI697" t="str">
            <v>DLV</v>
          </cell>
          <cell r="AJ697" t="str">
            <v>000</v>
          </cell>
          <cell r="AK697" t="str">
            <v>REL</v>
          </cell>
          <cell r="AL697" t="str">
            <v>000</v>
          </cell>
          <cell r="AM697" t="str">
            <v>LN#</v>
          </cell>
          <cell r="AO697" t="str">
            <v>UOI</v>
          </cell>
          <cell r="AP697" t="str">
            <v>EA</v>
          </cell>
          <cell r="AU697" t="str">
            <v>0</v>
          </cell>
          <cell r="AW697" t="str">
            <v>000</v>
          </cell>
          <cell r="AX697" t="str">
            <v>00</v>
          </cell>
          <cell r="AY697" t="str">
            <v>0</v>
          </cell>
          <cell r="AZ697" t="str">
            <v>FPL Fibernet</v>
          </cell>
        </row>
        <row r="698">
          <cell r="A698" t="str">
            <v>107100</v>
          </cell>
          <cell r="B698" t="str">
            <v>0368</v>
          </cell>
          <cell r="C698" t="str">
            <v>06200</v>
          </cell>
          <cell r="D698" t="str">
            <v>0FIBER</v>
          </cell>
          <cell r="E698" t="str">
            <v>368000</v>
          </cell>
          <cell r="F698" t="str">
            <v>0676</v>
          </cell>
          <cell r="G698" t="str">
            <v>12450</v>
          </cell>
          <cell r="H698" t="str">
            <v>A</v>
          </cell>
          <cell r="I698" t="str">
            <v>00000041</v>
          </cell>
          <cell r="J698">
            <v>65</v>
          </cell>
          <cell r="K698">
            <v>368</v>
          </cell>
          <cell r="L698">
            <v>6202</v>
          </cell>
          <cell r="M698">
            <v>0</v>
          </cell>
          <cell r="N698">
            <v>0</v>
          </cell>
          <cell r="O698">
            <v>0</v>
          </cell>
          <cell r="P698">
            <v>0</v>
          </cell>
          <cell r="Q698" t="str">
            <v>0676</v>
          </cell>
          <cell r="R698" t="str">
            <v>12450</v>
          </cell>
          <cell r="S698" t="str">
            <v>200212</v>
          </cell>
          <cell r="T698" t="str">
            <v>SA01</v>
          </cell>
          <cell r="U698">
            <v>2582.39</v>
          </cell>
          <cell r="V698" t="str">
            <v>LDB</v>
          </cell>
          <cell r="W698">
            <v>0</v>
          </cell>
          <cell r="Y698">
            <v>0</v>
          </cell>
          <cell r="Z698">
            <v>1</v>
          </cell>
          <cell r="AA698" t="str">
            <v>MS#</v>
          </cell>
          <cell r="AB698" t="str">
            <v xml:space="preserve">   998014506</v>
          </cell>
          <cell r="AC698" t="str">
            <v>BCH</v>
          </cell>
          <cell r="AD698" t="str">
            <v>013348</v>
          </cell>
          <cell r="AE698" t="str">
            <v>TML</v>
          </cell>
          <cell r="AF698" t="str">
            <v>12016</v>
          </cell>
          <cell r="AG698" t="str">
            <v>SRL</v>
          </cell>
          <cell r="AH698" t="str">
            <v>0368</v>
          </cell>
          <cell r="AI698" t="str">
            <v>DLV</v>
          </cell>
          <cell r="AJ698" t="str">
            <v>000</v>
          </cell>
          <cell r="AK698" t="str">
            <v>REL</v>
          </cell>
          <cell r="AL698" t="str">
            <v>000</v>
          </cell>
          <cell r="AM698" t="str">
            <v>LN#</v>
          </cell>
          <cell r="AO698" t="str">
            <v>UOI</v>
          </cell>
          <cell r="AP698" t="str">
            <v>EA</v>
          </cell>
          <cell r="AU698" t="str">
            <v>0</v>
          </cell>
          <cell r="AW698" t="str">
            <v>000</v>
          </cell>
          <cell r="AX698" t="str">
            <v>00</v>
          </cell>
          <cell r="AY698" t="str">
            <v>0</v>
          </cell>
          <cell r="AZ698" t="str">
            <v>FPL Fibernet</v>
          </cell>
        </row>
        <row r="699">
          <cell r="A699" t="str">
            <v>107100</v>
          </cell>
          <cell r="B699" t="str">
            <v>0368</v>
          </cell>
          <cell r="C699" t="str">
            <v>06200</v>
          </cell>
          <cell r="D699" t="str">
            <v>0FIBER</v>
          </cell>
          <cell r="E699" t="str">
            <v>368000</v>
          </cell>
          <cell r="F699" t="str">
            <v>0676</v>
          </cell>
          <cell r="G699" t="str">
            <v>12450</v>
          </cell>
          <cell r="H699" t="str">
            <v>A</v>
          </cell>
          <cell r="I699" t="str">
            <v>00000041</v>
          </cell>
          <cell r="J699">
            <v>65</v>
          </cell>
          <cell r="K699">
            <v>368</v>
          </cell>
          <cell r="L699">
            <v>6202</v>
          </cell>
          <cell r="M699">
            <v>0</v>
          </cell>
          <cell r="N699">
            <v>0</v>
          </cell>
          <cell r="O699">
            <v>0</v>
          </cell>
          <cell r="P699">
            <v>0</v>
          </cell>
          <cell r="Q699" t="str">
            <v>0676</v>
          </cell>
          <cell r="R699" t="str">
            <v>12450</v>
          </cell>
          <cell r="S699" t="str">
            <v>200212</v>
          </cell>
          <cell r="T699" t="str">
            <v>SA01</v>
          </cell>
          <cell r="U699">
            <v>3155.66</v>
          </cell>
          <cell r="V699" t="str">
            <v>LDB</v>
          </cell>
          <cell r="W699">
            <v>0</v>
          </cell>
          <cell r="Y699">
            <v>0</v>
          </cell>
          <cell r="Z699">
            <v>1</v>
          </cell>
          <cell r="AA699" t="str">
            <v>MS#</v>
          </cell>
          <cell r="AB699" t="str">
            <v xml:space="preserve">   998003076</v>
          </cell>
          <cell r="AC699" t="str">
            <v>BCH</v>
          </cell>
          <cell r="AD699" t="str">
            <v>017221</v>
          </cell>
          <cell r="AE699" t="str">
            <v>TML</v>
          </cell>
          <cell r="AF699" t="str">
            <v>12018</v>
          </cell>
          <cell r="AG699" t="str">
            <v>SRL</v>
          </cell>
          <cell r="AH699" t="str">
            <v>0368</v>
          </cell>
          <cell r="AI699" t="str">
            <v>DLV</v>
          </cell>
          <cell r="AJ699" t="str">
            <v>000</v>
          </cell>
          <cell r="AK699" t="str">
            <v>REL</v>
          </cell>
          <cell r="AL699" t="str">
            <v>000</v>
          </cell>
          <cell r="AM699" t="str">
            <v>LN#</v>
          </cell>
          <cell r="AO699" t="str">
            <v>UOI</v>
          </cell>
          <cell r="AP699" t="str">
            <v>EA</v>
          </cell>
          <cell r="AU699" t="str">
            <v>0</v>
          </cell>
          <cell r="AW699" t="str">
            <v>000</v>
          </cell>
          <cell r="AX699" t="str">
            <v>00</v>
          </cell>
          <cell r="AY699" t="str">
            <v>0</v>
          </cell>
          <cell r="AZ699" t="str">
            <v>FPL Fibernet</v>
          </cell>
        </row>
        <row r="700">
          <cell r="A700" t="str">
            <v>107100</v>
          </cell>
          <cell r="B700" t="str">
            <v>0368</v>
          </cell>
          <cell r="C700" t="str">
            <v>06200</v>
          </cell>
          <cell r="D700" t="str">
            <v>0FIBER</v>
          </cell>
          <cell r="E700" t="str">
            <v>368000</v>
          </cell>
          <cell r="F700" t="str">
            <v>0676</v>
          </cell>
          <cell r="G700" t="str">
            <v>12450</v>
          </cell>
          <cell r="H700" t="str">
            <v>A</v>
          </cell>
          <cell r="I700" t="str">
            <v>00000041</v>
          </cell>
          <cell r="J700">
            <v>65</v>
          </cell>
          <cell r="K700">
            <v>368</v>
          </cell>
          <cell r="L700">
            <v>6202</v>
          </cell>
          <cell r="M700">
            <v>0</v>
          </cell>
          <cell r="N700">
            <v>0</v>
          </cell>
          <cell r="O700">
            <v>0</v>
          </cell>
          <cell r="P700">
            <v>0</v>
          </cell>
          <cell r="Q700" t="str">
            <v>0676</v>
          </cell>
          <cell r="R700" t="str">
            <v>12450</v>
          </cell>
          <cell r="S700" t="str">
            <v>200212</v>
          </cell>
          <cell r="T700" t="str">
            <v>SA01</v>
          </cell>
          <cell r="U700">
            <v>6426.94</v>
          </cell>
          <cell r="V700" t="str">
            <v>LDB</v>
          </cell>
          <cell r="W700">
            <v>0</v>
          </cell>
          <cell r="Y700">
            <v>0</v>
          </cell>
          <cell r="Z700">
            <v>2</v>
          </cell>
          <cell r="AA700" t="str">
            <v>MS#</v>
          </cell>
          <cell r="AB700" t="str">
            <v xml:space="preserve">   998014233</v>
          </cell>
          <cell r="AC700" t="str">
            <v>BCH</v>
          </cell>
          <cell r="AD700" t="str">
            <v>015363</v>
          </cell>
          <cell r="AE700" t="str">
            <v>TML</v>
          </cell>
          <cell r="AF700" t="str">
            <v>12012</v>
          </cell>
          <cell r="AG700" t="str">
            <v>SRL</v>
          </cell>
          <cell r="AH700" t="str">
            <v>0350</v>
          </cell>
          <cell r="AI700" t="str">
            <v>DLV</v>
          </cell>
          <cell r="AJ700" t="str">
            <v>000</v>
          </cell>
          <cell r="AK700" t="str">
            <v>REL</v>
          </cell>
          <cell r="AL700" t="str">
            <v>000</v>
          </cell>
          <cell r="AM700" t="str">
            <v>LN#</v>
          </cell>
          <cell r="AO700" t="str">
            <v>UOI</v>
          </cell>
          <cell r="AP700" t="str">
            <v>EA</v>
          </cell>
          <cell r="AU700" t="str">
            <v>0</v>
          </cell>
          <cell r="AW700" t="str">
            <v>000</v>
          </cell>
          <cell r="AX700" t="str">
            <v>00</v>
          </cell>
          <cell r="AY700" t="str">
            <v>0</v>
          </cell>
          <cell r="AZ700" t="str">
            <v>FPL Fibernet</v>
          </cell>
        </row>
        <row r="701">
          <cell r="A701" t="str">
            <v>107100</v>
          </cell>
          <cell r="B701" t="str">
            <v>0368</v>
          </cell>
          <cell r="C701" t="str">
            <v>06200</v>
          </cell>
          <cell r="D701" t="str">
            <v>0FIBER</v>
          </cell>
          <cell r="E701" t="str">
            <v>368000</v>
          </cell>
          <cell r="F701" t="str">
            <v>0676</v>
          </cell>
          <cell r="G701" t="str">
            <v>12450</v>
          </cell>
          <cell r="H701" t="str">
            <v>A</v>
          </cell>
          <cell r="I701" t="str">
            <v>00000041</v>
          </cell>
          <cell r="J701">
            <v>65</v>
          </cell>
          <cell r="K701">
            <v>368</v>
          </cell>
          <cell r="L701">
            <v>6202</v>
          </cell>
          <cell r="M701">
            <v>0</v>
          </cell>
          <cell r="N701">
            <v>0</v>
          </cell>
          <cell r="O701">
            <v>0</v>
          </cell>
          <cell r="P701">
            <v>0</v>
          </cell>
          <cell r="Q701" t="str">
            <v>0676</v>
          </cell>
          <cell r="R701" t="str">
            <v>12450</v>
          </cell>
          <cell r="S701" t="str">
            <v>200212</v>
          </cell>
          <cell r="T701" t="str">
            <v>SA01</v>
          </cell>
          <cell r="U701">
            <v>13233.77</v>
          </cell>
          <cell r="V701" t="str">
            <v>LDB</v>
          </cell>
          <cell r="W701">
            <v>0</v>
          </cell>
          <cell r="Y701">
            <v>0</v>
          </cell>
          <cell r="Z701">
            <v>1</v>
          </cell>
          <cell r="AA701" t="str">
            <v>MS#</v>
          </cell>
          <cell r="AB701" t="str">
            <v xml:space="preserve">   998014194</v>
          </cell>
          <cell r="AC701" t="str">
            <v>BCH</v>
          </cell>
          <cell r="AD701" t="str">
            <v>013408</v>
          </cell>
          <cell r="AE701" t="str">
            <v>TML</v>
          </cell>
          <cell r="AF701" t="str">
            <v>12016</v>
          </cell>
          <cell r="AG701" t="str">
            <v>SRL</v>
          </cell>
          <cell r="AH701" t="str">
            <v>0368</v>
          </cell>
          <cell r="AI701" t="str">
            <v>DLV</v>
          </cell>
          <cell r="AJ701" t="str">
            <v>000</v>
          </cell>
          <cell r="AK701" t="str">
            <v>REL</v>
          </cell>
          <cell r="AL701" t="str">
            <v>000</v>
          </cell>
          <cell r="AM701" t="str">
            <v>LN#</v>
          </cell>
          <cell r="AO701" t="str">
            <v>UOI</v>
          </cell>
          <cell r="AP701" t="str">
            <v>EA</v>
          </cell>
          <cell r="AU701" t="str">
            <v>0</v>
          </cell>
          <cell r="AW701" t="str">
            <v>000</v>
          </cell>
          <cell r="AX701" t="str">
            <v>00</v>
          </cell>
          <cell r="AY701" t="str">
            <v>0</v>
          </cell>
          <cell r="AZ701" t="str">
            <v>FPL Fibernet</v>
          </cell>
        </row>
        <row r="702">
          <cell r="A702" t="str">
            <v>107100</v>
          </cell>
          <cell r="B702" t="str">
            <v>0368</v>
          </cell>
          <cell r="C702" t="str">
            <v>06200</v>
          </cell>
          <cell r="D702" t="str">
            <v>0FIBER</v>
          </cell>
          <cell r="E702" t="str">
            <v>368000</v>
          </cell>
          <cell r="F702" t="str">
            <v>0676</v>
          </cell>
          <cell r="G702" t="str">
            <v>12450</v>
          </cell>
          <cell r="H702" t="str">
            <v>A</v>
          </cell>
          <cell r="I702" t="str">
            <v>00000041</v>
          </cell>
          <cell r="J702">
            <v>65</v>
          </cell>
          <cell r="K702">
            <v>368</v>
          </cell>
          <cell r="L702">
            <v>6202</v>
          </cell>
          <cell r="M702">
            <v>0</v>
          </cell>
          <cell r="N702">
            <v>0</v>
          </cell>
          <cell r="O702">
            <v>0</v>
          </cell>
          <cell r="P702">
            <v>0</v>
          </cell>
          <cell r="Q702" t="str">
            <v>0676</v>
          </cell>
          <cell r="R702" t="str">
            <v>12450</v>
          </cell>
          <cell r="S702" t="str">
            <v>200212</v>
          </cell>
          <cell r="T702" t="str">
            <v>SA01</v>
          </cell>
          <cell r="U702">
            <v>13233.77</v>
          </cell>
          <cell r="V702" t="str">
            <v>LDB</v>
          </cell>
          <cell r="W702">
            <v>0</v>
          </cell>
          <cell r="Y702">
            <v>0</v>
          </cell>
          <cell r="Z702">
            <v>1</v>
          </cell>
          <cell r="AA702" t="str">
            <v>MS#</v>
          </cell>
          <cell r="AB702" t="str">
            <v xml:space="preserve">   998014194</v>
          </cell>
          <cell r="AC702" t="str">
            <v>BCH</v>
          </cell>
          <cell r="AD702" t="str">
            <v>013410</v>
          </cell>
          <cell r="AE702" t="str">
            <v>TML</v>
          </cell>
          <cell r="AF702" t="str">
            <v>12016</v>
          </cell>
          <cell r="AG702" t="str">
            <v>SRL</v>
          </cell>
          <cell r="AH702" t="str">
            <v>0368</v>
          </cell>
          <cell r="AI702" t="str">
            <v>DLV</v>
          </cell>
          <cell r="AJ702" t="str">
            <v>000</v>
          </cell>
          <cell r="AK702" t="str">
            <v>REL</v>
          </cell>
          <cell r="AL702" t="str">
            <v>000</v>
          </cell>
          <cell r="AM702" t="str">
            <v>LN#</v>
          </cell>
          <cell r="AO702" t="str">
            <v>UOI</v>
          </cell>
          <cell r="AP702" t="str">
            <v>EA</v>
          </cell>
          <cell r="AU702" t="str">
            <v>0</v>
          </cell>
          <cell r="AW702" t="str">
            <v>000</v>
          </cell>
          <cell r="AX702" t="str">
            <v>00</v>
          </cell>
          <cell r="AY702" t="str">
            <v>0</v>
          </cell>
          <cell r="AZ702" t="str">
            <v>FPL Fibernet</v>
          </cell>
        </row>
        <row r="703">
          <cell r="A703" t="str">
            <v>107100</v>
          </cell>
          <cell r="B703" t="str">
            <v>0368</v>
          </cell>
          <cell r="C703" t="str">
            <v>06200</v>
          </cell>
          <cell r="D703" t="str">
            <v>0FIBER</v>
          </cell>
          <cell r="E703" t="str">
            <v>368000</v>
          </cell>
          <cell r="F703" t="str">
            <v>0676</v>
          </cell>
          <cell r="G703" t="str">
            <v>12450</v>
          </cell>
          <cell r="H703" t="str">
            <v>A</v>
          </cell>
          <cell r="I703" t="str">
            <v>00000041</v>
          </cell>
          <cell r="J703">
            <v>65</v>
          </cell>
          <cell r="K703">
            <v>368</v>
          </cell>
          <cell r="L703">
            <v>6202</v>
          </cell>
          <cell r="M703">
            <v>0</v>
          </cell>
          <cell r="N703">
            <v>0</v>
          </cell>
          <cell r="O703">
            <v>0</v>
          </cell>
          <cell r="P703">
            <v>0</v>
          </cell>
          <cell r="Q703" t="str">
            <v>0676</v>
          </cell>
          <cell r="R703" t="str">
            <v>12450</v>
          </cell>
          <cell r="S703" t="str">
            <v>200212</v>
          </cell>
          <cell r="T703" t="str">
            <v>SA01</v>
          </cell>
          <cell r="U703">
            <v>15494.33</v>
          </cell>
          <cell r="V703" t="str">
            <v>LDB</v>
          </cell>
          <cell r="W703">
            <v>0</v>
          </cell>
          <cell r="Y703">
            <v>0</v>
          </cell>
          <cell r="Z703">
            <v>6</v>
          </cell>
          <cell r="AA703" t="str">
            <v>MS#</v>
          </cell>
          <cell r="AB703" t="str">
            <v xml:space="preserve">   998014506</v>
          </cell>
          <cell r="AC703" t="str">
            <v>BCH</v>
          </cell>
          <cell r="AD703" t="str">
            <v>013347</v>
          </cell>
          <cell r="AE703" t="str">
            <v>TML</v>
          </cell>
          <cell r="AF703" t="str">
            <v>12016</v>
          </cell>
          <cell r="AG703" t="str">
            <v>SRL</v>
          </cell>
          <cell r="AH703" t="str">
            <v>0368</v>
          </cell>
          <cell r="AI703" t="str">
            <v>DLV</v>
          </cell>
          <cell r="AJ703" t="str">
            <v>000</v>
          </cell>
          <cell r="AK703" t="str">
            <v>REL</v>
          </cell>
          <cell r="AL703" t="str">
            <v>000</v>
          </cell>
          <cell r="AM703" t="str">
            <v>LN#</v>
          </cell>
          <cell r="AO703" t="str">
            <v>UOI</v>
          </cell>
          <cell r="AP703" t="str">
            <v>EA</v>
          </cell>
          <cell r="AU703" t="str">
            <v>0</v>
          </cell>
          <cell r="AW703" t="str">
            <v>000</v>
          </cell>
          <cell r="AX703" t="str">
            <v>00</v>
          </cell>
          <cell r="AY703" t="str">
            <v>0</v>
          </cell>
          <cell r="AZ703" t="str">
            <v>FPL Fibernet</v>
          </cell>
        </row>
        <row r="704">
          <cell r="A704" t="str">
            <v>107100</v>
          </cell>
          <cell r="B704" t="str">
            <v>0368</v>
          </cell>
          <cell r="C704" t="str">
            <v>06200</v>
          </cell>
          <cell r="D704" t="str">
            <v>0FIBER</v>
          </cell>
          <cell r="E704" t="str">
            <v>368000</v>
          </cell>
          <cell r="F704" t="str">
            <v>0676</v>
          </cell>
          <cell r="G704" t="str">
            <v>12450</v>
          </cell>
          <cell r="H704" t="str">
            <v>A</v>
          </cell>
          <cell r="I704" t="str">
            <v>00000041</v>
          </cell>
          <cell r="J704">
            <v>65</v>
          </cell>
          <cell r="K704">
            <v>368</v>
          </cell>
          <cell r="L704">
            <v>6202</v>
          </cell>
          <cell r="M704">
            <v>0</v>
          </cell>
          <cell r="N704">
            <v>0</v>
          </cell>
          <cell r="O704">
            <v>0</v>
          </cell>
          <cell r="P704">
            <v>0</v>
          </cell>
          <cell r="Q704" t="str">
            <v>0676</v>
          </cell>
          <cell r="R704" t="str">
            <v>12450</v>
          </cell>
          <cell r="S704" t="str">
            <v>200212</v>
          </cell>
          <cell r="T704" t="str">
            <v>SA01</v>
          </cell>
          <cell r="U704">
            <v>17404.8</v>
          </cell>
          <cell r="V704" t="str">
            <v>LDB</v>
          </cell>
          <cell r="W704">
            <v>0</v>
          </cell>
          <cell r="Y704">
            <v>0</v>
          </cell>
          <cell r="Z704">
            <v>1</v>
          </cell>
          <cell r="AA704" t="str">
            <v>MS#</v>
          </cell>
          <cell r="AB704" t="str">
            <v xml:space="preserve">   998014197</v>
          </cell>
          <cell r="AC704" t="str">
            <v>BCH</v>
          </cell>
          <cell r="AD704" t="str">
            <v>014933</v>
          </cell>
          <cell r="AE704" t="str">
            <v>TML</v>
          </cell>
          <cell r="AF704" t="str">
            <v>12011</v>
          </cell>
          <cell r="AG704" t="str">
            <v>SRL</v>
          </cell>
          <cell r="AH704" t="str">
            <v>0368</v>
          </cell>
          <cell r="AI704" t="str">
            <v>DLV</v>
          </cell>
          <cell r="AJ704" t="str">
            <v>000</v>
          </cell>
          <cell r="AK704" t="str">
            <v>REL</v>
          </cell>
          <cell r="AL704" t="str">
            <v>000</v>
          </cell>
          <cell r="AM704" t="str">
            <v>LN#</v>
          </cell>
          <cell r="AO704" t="str">
            <v>UOI</v>
          </cell>
          <cell r="AP704" t="str">
            <v>EA</v>
          </cell>
          <cell r="AU704" t="str">
            <v>0</v>
          </cell>
          <cell r="AW704" t="str">
            <v>000</v>
          </cell>
          <cell r="AX704" t="str">
            <v>00</v>
          </cell>
          <cell r="AY704" t="str">
            <v>0</v>
          </cell>
          <cell r="AZ704" t="str">
            <v>FPL Fibernet</v>
          </cell>
        </row>
        <row r="705">
          <cell r="A705" t="str">
            <v>107100</v>
          </cell>
          <cell r="B705" t="str">
            <v>0368</v>
          </cell>
          <cell r="C705" t="str">
            <v>06200</v>
          </cell>
          <cell r="D705" t="str">
            <v>0FIBER</v>
          </cell>
          <cell r="E705" t="str">
            <v>368000</v>
          </cell>
          <cell r="F705" t="str">
            <v>0676</v>
          </cell>
          <cell r="G705" t="str">
            <v>12450</v>
          </cell>
          <cell r="H705" t="str">
            <v>A</v>
          </cell>
          <cell r="I705" t="str">
            <v>00000041</v>
          </cell>
          <cell r="J705">
            <v>65</v>
          </cell>
          <cell r="K705">
            <v>368</v>
          </cell>
          <cell r="L705">
            <v>6202</v>
          </cell>
          <cell r="M705">
            <v>0</v>
          </cell>
          <cell r="N705">
            <v>0</v>
          </cell>
          <cell r="O705">
            <v>0</v>
          </cell>
          <cell r="P705">
            <v>0</v>
          </cell>
          <cell r="Q705" t="str">
            <v>0676</v>
          </cell>
          <cell r="R705" t="str">
            <v>12450</v>
          </cell>
          <cell r="S705" t="str">
            <v>200212</v>
          </cell>
          <cell r="T705" t="str">
            <v>SA01</v>
          </cell>
          <cell r="U705">
            <v>-0.01</v>
          </cell>
          <cell r="V705" t="str">
            <v>LDB</v>
          </cell>
          <cell r="W705">
            <v>0</v>
          </cell>
          <cell r="Y705">
            <v>0</v>
          </cell>
          <cell r="Z705">
            <v>-1</v>
          </cell>
          <cell r="AA705" t="str">
            <v>MS#</v>
          </cell>
          <cell r="AB705" t="str">
            <v xml:space="preserve">   998000567</v>
          </cell>
          <cell r="AC705" t="str">
            <v>BCH</v>
          </cell>
          <cell r="AD705" t="str">
            <v>012889</v>
          </cell>
          <cell r="AE705" t="str">
            <v>TML</v>
          </cell>
          <cell r="AF705" t="str">
            <v>12020</v>
          </cell>
          <cell r="AG705" t="str">
            <v>SRL</v>
          </cell>
          <cell r="AH705" t="str">
            <v>0368</v>
          </cell>
          <cell r="AI705" t="str">
            <v>DLV</v>
          </cell>
          <cell r="AJ705" t="str">
            <v>000</v>
          </cell>
          <cell r="AK705" t="str">
            <v>REL</v>
          </cell>
          <cell r="AL705" t="str">
            <v>000</v>
          </cell>
          <cell r="AM705" t="str">
            <v>LN#</v>
          </cell>
          <cell r="AO705" t="str">
            <v>UOI</v>
          </cell>
          <cell r="AP705" t="str">
            <v>EA</v>
          </cell>
          <cell r="AU705" t="str">
            <v>0</v>
          </cell>
          <cell r="AW705" t="str">
            <v>000</v>
          </cell>
          <cell r="AX705" t="str">
            <v>00</v>
          </cell>
          <cell r="AY705" t="str">
            <v>0</v>
          </cell>
          <cell r="AZ705" t="str">
            <v>FPL Fibernet</v>
          </cell>
        </row>
        <row r="706">
          <cell r="A706" t="str">
            <v>107100</v>
          </cell>
          <cell r="B706" t="str">
            <v>0368</v>
          </cell>
          <cell r="C706" t="str">
            <v>06200</v>
          </cell>
          <cell r="D706" t="str">
            <v>0FIBER</v>
          </cell>
          <cell r="E706" t="str">
            <v>368000</v>
          </cell>
          <cell r="F706" t="str">
            <v>0676</v>
          </cell>
          <cell r="G706" t="str">
            <v>12450</v>
          </cell>
          <cell r="H706" t="str">
            <v>A</v>
          </cell>
          <cell r="I706" t="str">
            <v>00000041</v>
          </cell>
          <cell r="J706">
            <v>65</v>
          </cell>
          <cell r="K706">
            <v>368</v>
          </cell>
          <cell r="L706">
            <v>6202</v>
          </cell>
          <cell r="M706">
            <v>0</v>
          </cell>
          <cell r="N706">
            <v>0</v>
          </cell>
          <cell r="O706">
            <v>0</v>
          </cell>
          <cell r="P706">
            <v>0</v>
          </cell>
          <cell r="Q706" t="str">
            <v>0676</v>
          </cell>
          <cell r="R706" t="str">
            <v>12450</v>
          </cell>
          <cell r="S706" t="str">
            <v>200212</v>
          </cell>
          <cell r="T706" t="str">
            <v>SA01</v>
          </cell>
          <cell r="U706">
            <v>-0.01</v>
          </cell>
          <cell r="V706" t="str">
            <v>LDB</v>
          </cell>
          <cell r="W706">
            <v>0</v>
          </cell>
          <cell r="Y706">
            <v>0</v>
          </cell>
          <cell r="Z706">
            <v>-1</v>
          </cell>
          <cell r="AA706" t="str">
            <v>MS#</v>
          </cell>
          <cell r="AB706" t="str">
            <v xml:space="preserve">   998010035</v>
          </cell>
          <cell r="AC706" t="str">
            <v>BCH</v>
          </cell>
          <cell r="AD706" t="str">
            <v>015504</v>
          </cell>
          <cell r="AE706" t="str">
            <v>TML</v>
          </cell>
          <cell r="AF706" t="str">
            <v>12019</v>
          </cell>
          <cell r="AG706" t="str">
            <v>SRL</v>
          </cell>
          <cell r="AH706" t="str">
            <v>0350</v>
          </cell>
          <cell r="AI706" t="str">
            <v>DLV</v>
          </cell>
          <cell r="AJ706" t="str">
            <v>000</v>
          </cell>
          <cell r="AK706" t="str">
            <v>REL</v>
          </cell>
          <cell r="AL706" t="str">
            <v>000</v>
          </cell>
          <cell r="AM706" t="str">
            <v>LN#</v>
          </cell>
          <cell r="AO706" t="str">
            <v>UOI</v>
          </cell>
          <cell r="AP706" t="str">
            <v>EA</v>
          </cell>
          <cell r="AU706" t="str">
            <v>0</v>
          </cell>
          <cell r="AW706" t="str">
            <v>000</v>
          </cell>
          <cell r="AX706" t="str">
            <v>00</v>
          </cell>
          <cell r="AY706" t="str">
            <v>0</v>
          </cell>
          <cell r="AZ706" t="str">
            <v>FPL Fibernet</v>
          </cell>
        </row>
        <row r="707">
          <cell r="A707" t="str">
            <v>107100</v>
          </cell>
          <cell r="B707" t="str">
            <v>0368</v>
          </cell>
          <cell r="C707" t="str">
            <v>06200</v>
          </cell>
          <cell r="D707" t="str">
            <v>0FIBER</v>
          </cell>
          <cell r="E707" t="str">
            <v>368000</v>
          </cell>
          <cell r="F707" t="str">
            <v>0676</v>
          </cell>
          <cell r="G707" t="str">
            <v>12450</v>
          </cell>
          <cell r="H707" t="str">
            <v>A</v>
          </cell>
          <cell r="I707" t="str">
            <v>00000041</v>
          </cell>
          <cell r="J707">
            <v>65</v>
          </cell>
          <cell r="K707">
            <v>368</v>
          </cell>
          <cell r="L707">
            <v>6202</v>
          </cell>
          <cell r="M707">
            <v>0</v>
          </cell>
          <cell r="N707">
            <v>0</v>
          </cell>
          <cell r="O707">
            <v>0</v>
          </cell>
          <cell r="P707">
            <v>0</v>
          </cell>
          <cell r="Q707" t="str">
            <v>0676</v>
          </cell>
          <cell r="R707" t="str">
            <v>12450</v>
          </cell>
          <cell r="S707" t="str">
            <v>200212</v>
          </cell>
          <cell r="T707" t="str">
            <v>SA01</v>
          </cell>
          <cell r="U707">
            <v>-0.01</v>
          </cell>
          <cell r="V707" t="str">
            <v>LDB</v>
          </cell>
          <cell r="W707">
            <v>0</v>
          </cell>
          <cell r="Y707">
            <v>0</v>
          </cell>
          <cell r="Z707">
            <v>-1</v>
          </cell>
          <cell r="AA707" t="str">
            <v>MS#</v>
          </cell>
          <cell r="AB707" t="str">
            <v xml:space="preserve">   998010039</v>
          </cell>
          <cell r="AC707" t="str">
            <v>BCH</v>
          </cell>
          <cell r="AD707" t="str">
            <v>015504</v>
          </cell>
          <cell r="AE707" t="str">
            <v>TML</v>
          </cell>
          <cell r="AF707" t="str">
            <v>12019</v>
          </cell>
          <cell r="AG707" t="str">
            <v>SRL</v>
          </cell>
          <cell r="AH707" t="str">
            <v>0350</v>
          </cell>
          <cell r="AI707" t="str">
            <v>DLV</v>
          </cell>
          <cell r="AJ707" t="str">
            <v>000</v>
          </cell>
          <cell r="AK707" t="str">
            <v>REL</v>
          </cell>
          <cell r="AL707" t="str">
            <v>000</v>
          </cell>
          <cell r="AM707" t="str">
            <v>LN#</v>
          </cell>
          <cell r="AO707" t="str">
            <v>UOI</v>
          </cell>
          <cell r="AP707" t="str">
            <v>EA</v>
          </cell>
          <cell r="AU707" t="str">
            <v>0</v>
          </cell>
          <cell r="AW707" t="str">
            <v>000</v>
          </cell>
          <cell r="AX707" t="str">
            <v>00</v>
          </cell>
          <cell r="AY707" t="str">
            <v>0</v>
          </cell>
          <cell r="AZ707" t="str">
            <v>FPL Fibernet</v>
          </cell>
        </row>
        <row r="708">
          <cell r="A708" t="str">
            <v>107100</v>
          </cell>
          <cell r="B708" t="str">
            <v>0368</v>
          </cell>
          <cell r="C708" t="str">
            <v>06200</v>
          </cell>
          <cell r="D708" t="str">
            <v>0FIBER</v>
          </cell>
          <cell r="E708" t="str">
            <v>368000</v>
          </cell>
          <cell r="F708" t="str">
            <v>0676</v>
          </cell>
          <cell r="G708" t="str">
            <v>12450</v>
          </cell>
          <cell r="H708" t="str">
            <v>A</v>
          </cell>
          <cell r="I708" t="str">
            <v>00000041</v>
          </cell>
          <cell r="J708">
            <v>65</v>
          </cell>
          <cell r="K708">
            <v>368</v>
          </cell>
          <cell r="L708">
            <v>6202</v>
          </cell>
          <cell r="M708">
            <v>0</v>
          </cell>
          <cell r="N708">
            <v>0</v>
          </cell>
          <cell r="O708">
            <v>0</v>
          </cell>
          <cell r="P708">
            <v>0</v>
          </cell>
          <cell r="Q708" t="str">
            <v>0676</v>
          </cell>
          <cell r="R708" t="str">
            <v>12450</v>
          </cell>
          <cell r="S708" t="str">
            <v>200212</v>
          </cell>
          <cell r="T708" t="str">
            <v>SA01</v>
          </cell>
          <cell r="U708">
            <v>-0.01</v>
          </cell>
          <cell r="V708" t="str">
            <v>LDB</v>
          </cell>
          <cell r="W708">
            <v>0</v>
          </cell>
          <cell r="Y708">
            <v>0</v>
          </cell>
          <cell r="Z708">
            <v>-1</v>
          </cell>
          <cell r="AA708" t="str">
            <v>MS#</v>
          </cell>
          <cell r="AB708" t="str">
            <v xml:space="preserve">   998010041</v>
          </cell>
          <cell r="AC708" t="str">
            <v>BCH</v>
          </cell>
          <cell r="AD708" t="str">
            <v>015504</v>
          </cell>
          <cell r="AE708" t="str">
            <v>TML</v>
          </cell>
          <cell r="AF708" t="str">
            <v>12019</v>
          </cell>
          <cell r="AG708" t="str">
            <v>SRL</v>
          </cell>
          <cell r="AH708" t="str">
            <v>0350</v>
          </cell>
          <cell r="AI708" t="str">
            <v>DLV</v>
          </cell>
          <cell r="AJ708" t="str">
            <v>000</v>
          </cell>
          <cell r="AK708" t="str">
            <v>REL</v>
          </cell>
          <cell r="AL708" t="str">
            <v>000</v>
          </cell>
          <cell r="AM708" t="str">
            <v>LN#</v>
          </cell>
          <cell r="AO708" t="str">
            <v>UOI</v>
          </cell>
          <cell r="AP708" t="str">
            <v>EA</v>
          </cell>
          <cell r="AU708" t="str">
            <v>0</v>
          </cell>
          <cell r="AW708" t="str">
            <v>000</v>
          </cell>
          <cell r="AX708" t="str">
            <v>00</v>
          </cell>
          <cell r="AY708" t="str">
            <v>0</v>
          </cell>
          <cell r="AZ708" t="str">
            <v>FPL Fibernet</v>
          </cell>
        </row>
        <row r="709">
          <cell r="A709" t="str">
            <v>107100</v>
          </cell>
          <cell r="B709" t="str">
            <v>0368</v>
          </cell>
          <cell r="C709" t="str">
            <v>06200</v>
          </cell>
          <cell r="D709" t="str">
            <v>0FIBER</v>
          </cell>
          <cell r="E709" t="str">
            <v>368000</v>
          </cell>
          <cell r="F709" t="str">
            <v>0676</v>
          </cell>
          <cell r="G709" t="str">
            <v>12450</v>
          </cell>
          <cell r="H709" t="str">
            <v>A</v>
          </cell>
          <cell r="I709" t="str">
            <v>00000041</v>
          </cell>
          <cell r="J709">
            <v>65</v>
          </cell>
          <cell r="K709">
            <v>368</v>
          </cell>
          <cell r="L709">
            <v>6202</v>
          </cell>
          <cell r="M709">
            <v>0</v>
          </cell>
          <cell r="N709">
            <v>0</v>
          </cell>
          <cell r="O709">
            <v>0</v>
          </cell>
          <cell r="P709">
            <v>0</v>
          </cell>
          <cell r="Q709" t="str">
            <v>0676</v>
          </cell>
          <cell r="R709" t="str">
            <v>12450</v>
          </cell>
          <cell r="S709" t="str">
            <v>200212</v>
          </cell>
          <cell r="T709" t="str">
            <v>SA01</v>
          </cell>
          <cell r="U709">
            <v>-0.01</v>
          </cell>
          <cell r="V709" t="str">
            <v>LDB</v>
          </cell>
          <cell r="W709">
            <v>0</v>
          </cell>
          <cell r="Y709">
            <v>0</v>
          </cell>
          <cell r="Z709">
            <v>-1</v>
          </cell>
          <cell r="AA709" t="str">
            <v>MS#</v>
          </cell>
          <cell r="AB709" t="str">
            <v xml:space="preserve">   998010055</v>
          </cell>
          <cell r="AC709" t="str">
            <v>BCH</v>
          </cell>
          <cell r="AD709" t="str">
            <v>015504</v>
          </cell>
          <cell r="AE709" t="str">
            <v>TML</v>
          </cell>
          <cell r="AF709" t="str">
            <v>12019</v>
          </cell>
          <cell r="AG709" t="str">
            <v>SRL</v>
          </cell>
          <cell r="AH709" t="str">
            <v>0350</v>
          </cell>
          <cell r="AI709" t="str">
            <v>DLV</v>
          </cell>
          <cell r="AJ709" t="str">
            <v>000</v>
          </cell>
          <cell r="AK709" t="str">
            <v>REL</v>
          </cell>
          <cell r="AL709" t="str">
            <v>000</v>
          </cell>
          <cell r="AM709" t="str">
            <v>LN#</v>
          </cell>
          <cell r="AO709" t="str">
            <v>UOI</v>
          </cell>
          <cell r="AP709" t="str">
            <v>EA</v>
          </cell>
          <cell r="AU709" t="str">
            <v>0</v>
          </cell>
          <cell r="AW709" t="str">
            <v>000</v>
          </cell>
          <cell r="AX709" t="str">
            <v>00</v>
          </cell>
          <cell r="AY709" t="str">
            <v>0</v>
          </cell>
          <cell r="AZ709" t="str">
            <v>FPL Fibernet</v>
          </cell>
        </row>
        <row r="710">
          <cell r="A710" t="str">
            <v>107100</v>
          </cell>
          <cell r="B710" t="str">
            <v>0368</v>
          </cell>
          <cell r="C710" t="str">
            <v>06200</v>
          </cell>
          <cell r="D710" t="str">
            <v>0FIBER</v>
          </cell>
          <cell r="E710" t="str">
            <v>368000</v>
          </cell>
          <cell r="F710" t="str">
            <v>0676</v>
          </cell>
          <cell r="G710" t="str">
            <v>12450</v>
          </cell>
          <cell r="H710" t="str">
            <v>A</v>
          </cell>
          <cell r="I710" t="str">
            <v>00000041</v>
          </cell>
          <cell r="J710">
            <v>65</v>
          </cell>
          <cell r="K710">
            <v>368</v>
          </cell>
          <cell r="L710">
            <v>6202</v>
          </cell>
          <cell r="M710">
            <v>0</v>
          </cell>
          <cell r="N710">
            <v>0</v>
          </cell>
          <cell r="O710">
            <v>0</v>
          </cell>
          <cell r="P710">
            <v>0</v>
          </cell>
          <cell r="Q710" t="str">
            <v>0676</v>
          </cell>
          <cell r="R710" t="str">
            <v>12450</v>
          </cell>
          <cell r="S710" t="str">
            <v>200212</v>
          </cell>
          <cell r="T710" t="str">
            <v>SA01</v>
          </cell>
          <cell r="U710">
            <v>-0.01</v>
          </cell>
          <cell r="V710" t="str">
            <v>LDB</v>
          </cell>
          <cell r="W710">
            <v>0</v>
          </cell>
          <cell r="Y710">
            <v>0</v>
          </cell>
          <cell r="Z710">
            <v>-1</v>
          </cell>
          <cell r="AA710" t="str">
            <v>MS#</v>
          </cell>
          <cell r="AB710" t="str">
            <v xml:space="preserve">   998010083</v>
          </cell>
          <cell r="AC710" t="str">
            <v>BCH</v>
          </cell>
          <cell r="AD710" t="str">
            <v>012883</v>
          </cell>
          <cell r="AE710" t="str">
            <v>TML</v>
          </cell>
          <cell r="AF710" t="str">
            <v>12020</v>
          </cell>
          <cell r="AG710" t="str">
            <v>SRL</v>
          </cell>
          <cell r="AH710" t="str">
            <v>0350</v>
          </cell>
          <cell r="AI710" t="str">
            <v>DLV</v>
          </cell>
          <cell r="AJ710" t="str">
            <v>000</v>
          </cell>
          <cell r="AK710" t="str">
            <v>REL</v>
          </cell>
          <cell r="AL710" t="str">
            <v>000</v>
          </cell>
          <cell r="AM710" t="str">
            <v>LN#</v>
          </cell>
          <cell r="AO710" t="str">
            <v>UOI</v>
          </cell>
          <cell r="AP710" t="str">
            <v>EA</v>
          </cell>
          <cell r="AU710" t="str">
            <v>0</v>
          </cell>
          <cell r="AW710" t="str">
            <v>000</v>
          </cell>
          <cell r="AX710" t="str">
            <v>00</v>
          </cell>
          <cell r="AY710" t="str">
            <v>0</v>
          </cell>
          <cell r="AZ710" t="str">
            <v>FPL Fibernet</v>
          </cell>
        </row>
        <row r="711">
          <cell r="A711" t="str">
            <v>107100</v>
          </cell>
          <cell r="B711" t="str">
            <v>0368</v>
          </cell>
          <cell r="C711" t="str">
            <v>06200</v>
          </cell>
          <cell r="D711" t="str">
            <v>0FIBER</v>
          </cell>
          <cell r="E711" t="str">
            <v>368000</v>
          </cell>
          <cell r="F711" t="str">
            <v>0676</v>
          </cell>
          <cell r="G711" t="str">
            <v>12450</v>
          </cell>
          <cell r="H711" t="str">
            <v>A</v>
          </cell>
          <cell r="I711" t="str">
            <v>00000041</v>
          </cell>
          <cell r="J711">
            <v>65</v>
          </cell>
          <cell r="K711">
            <v>368</v>
          </cell>
          <cell r="L711">
            <v>6202</v>
          </cell>
          <cell r="M711">
            <v>0</v>
          </cell>
          <cell r="N711">
            <v>0</v>
          </cell>
          <cell r="O711">
            <v>0</v>
          </cell>
          <cell r="P711">
            <v>0</v>
          </cell>
          <cell r="Q711" t="str">
            <v>0676</v>
          </cell>
          <cell r="R711" t="str">
            <v>12450</v>
          </cell>
          <cell r="S711" t="str">
            <v>200212</v>
          </cell>
          <cell r="T711" t="str">
            <v>SA01</v>
          </cell>
          <cell r="U711">
            <v>-0.01</v>
          </cell>
          <cell r="V711" t="str">
            <v>LDB</v>
          </cell>
          <cell r="W711">
            <v>0</v>
          </cell>
          <cell r="Y711">
            <v>0</v>
          </cell>
          <cell r="Z711">
            <v>-1</v>
          </cell>
          <cell r="AA711" t="str">
            <v>MS#</v>
          </cell>
          <cell r="AB711" t="str">
            <v xml:space="preserve">   998010084</v>
          </cell>
          <cell r="AC711" t="str">
            <v>BCH</v>
          </cell>
          <cell r="AD711" t="str">
            <v>012883</v>
          </cell>
          <cell r="AE711" t="str">
            <v>TML</v>
          </cell>
          <cell r="AF711" t="str">
            <v>12020</v>
          </cell>
          <cell r="AG711" t="str">
            <v>SRL</v>
          </cell>
          <cell r="AH711" t="str">
            <v>0350</v>
          </cell>
          <cell r="AI711" t="str">
            <v>DLV</v>
          </cell>
          <cell r="AJ711" t="str">
            <v>000</v>
          </cell>
          <cell r="AK711" t="str">
            <v>REL</v>
          </cell>
          <cell r="AL711" t="str">
            <v>000</v>
          </cell>
          <cell r="AM711" t="str">
            <v>LN#</v>
          </cell>
          <cell r="AO711" t="str">
            <v>UOI</v>
          </cell>
          <cell r="AP711" t="str">
            <v>EA</v>
          </cell>
          <cell r="AU711" t="str">
            <v>0</v>
          </cell>
          <cell r="AW711" t="str">
            <v>000</v>
          </cell>
          <cell r="AX711" t="str">
            <v>00</v>
          </cell>
          <cell r="AY711" t="str">
            <v>0</v>
          </cell>
          <cell r="AZ711" t="str">
            <v>FPL Fibernet</v>
          </cell>
        </row>
        <row r="712">
          <cell r="A712" t="str">
            <v>107100</v>
          </cell>
          <cell r="B712" t="str">
            <v>0368</v>
          </cell>
          <cell r="C712" t="str">
            <v>06200</v>
          </cell>
          <cell r="D712" t="str">
            <v>0FIBER</v>
          </cell>
          <cell r="E712" t="str">
            <v>368000</v>
          </cell>
          <cell r="F712" t="str">
            <v>0676</v>
          </cell>
          <cell r="G712" t="str">
            <v>12450</v>
          </cell>
          <cell r="H712" t="str">
            <v>A</v>
          </cell>
          <cell r="I712" t="str">
            <v>00000041</v>
          </cell>
          <cell r="J712">
            <v>65</v>
          </cell>
          <cell r="K712">
            <v>368</v>
          </cell>
          <cell r="L712">
            <v>6202</v>
          </cell>
          <cell r="M712">
            <v>0</v>
          </cell>
          <cell r="N712">
            <v>0</v>
          </cell>
          <cell r="O712">
            <v>0</v>
          </cell>
          <cell r="P712">
            <v>0</v>
          </cell>
          <cell r="Q712" t="str">
            <v>0676</v>
          </cell>
          <cell r="R712" t="str">
            <v>12450</v>
          </cell>
          <cell r="S712" t="str">
            <v>200212</v>
          </cell>
          <cell r="T712" t="str">
            <v>SA01</v>
          </cell>
          <cell r="U712">
            <v>-0.01</v>
          </cell>
          <cell r="V712" t="str">
            <v>LDB</v>
          </cell>
          <cell r="W712">
            <v>0</v>
          </cell>
          <cell r="Y712">
            <v>0</v>
          </cell>
          <cell r="Z712">
            <v>-1</v>
          </cell>
          <cell r="AA712" t="str">
            <v>MS#</v>
          </cell>
          <cell r="AB712" t="str">
            <v xml:space="preserve">   998010093</v>
          </cell>
          <cell r="AC712" t="str">
            <v>BCH</v>
          </cell>
          <cell r="AD712" t="str">
            <v>015504</v>
          </cell>
          <cell r="AE712" t="str">
            <v>TML</v>
          </cell>
          <cell r="AF712" t="str">
            <v>12019</v>
          </cell>
          <cell r="AG712" t="str">
            <v>SRL</v>
          </cell>
          <cell r="AH712" t="str">
            <v>0350</v>
          </cell>
          <cell r="AI712" t="str">
            <v>DLV</v>
          </cell>
          <cell r="AJ712" t="str">
            <v>000</v>
          </cell>
          <cell r="AK712" t="str">
            <v>REL</v>
          </cell>
          <cell r="AL712" t="str">
            <v>000</v>
          </cell>
          <cell r="AM712" t="str">
            <v>LN#</v>
          </cell>
          <cell r="AO712" t="str">
            <v>UOI</v>
          </cell>
          <cell r="AP712" t="str">
            <v>EA</v>
          </cell>
          <cell r="AU712" t="str">
            <v>0</v>
          </cell>
          <cell r="AW712" t="str">
            <v>000</v>
          </cell>
          <cell r="AX712" t="str">
            <v>00</v>
          </cell>
          <cell r="AY712" t="str">
            <v>0</v>
          </cell>
          <cell r="AZ712" t="str">
            <v>FPL Fibernet</v>
          </cell>
        </row>
        <row r="713">
          <cell r="A713" t="str">
            <v>107100</v>
          </cell>
          <cell r="B713" t="str">
            <v>0368</v>
          </cell>
          <cell r="C713" t="str">
            <v>06200</v>
          </cell>
          <cell r="D713" t="str">
            <v>0FIBER</v>
          </cell>
          <cell r="E713" t="str">
            <v>368000</v>
          </cell>
          <cell r="F713" t="str">
            <v>0676</v>
          </cell>
          <cell r="G713" t="str">
            <v>12450</v>
          </cell>
          <cell r="H713" t="str">
            <v>A</v>
          </cell>
          <cell r="I713" t="str">
            <v>00000041</v>
          </cell>
          <cell r="J713">
            <v>65</v>
          </cell>
          <cell r="K713">
            <v>368</v>
          </cell>
          <cell r="L713">
            <v>6202</v>
          </cell>
          <cell r="M713">
            <v>0</v>
          </cell>
          <cell r="N713">
            <v>0</v>
          </cell>
          <cell r="O713">
            <v>0</v>
          </cell>
          <cell r="P713">
            <v>0</v>
          </cell>
          <cell r="Q713" t="str">
            <v>0676</v>
          </cell>
          <cell r="R713" t="str">
            <v>12450</v>
          </cell>
          <cell r="S713" t="str">
            <v>200212</v>
          </cell>
          <cell r="T713" t="str">
            <v>SA01</v>
          </cell>
          <cell r="U713">
            <v>-0.01</v>
          </cell>
          <cell r="V713" t="str">
            <v>LDB</v>
          </cell>
          <cell r="W713">
            <v>0</v>
          </cell>
          <cell r="Y713">
            <v>0</v>
          </cell>
          <cell r="Z713">
            <v>-1</v>
          </cell>
          <cell r="AA713" t="str">
            <v>MS#</v>
          </cell>
          <cell r="AB713" t="str">
            <v xml:space="preserve">   998010102</v>
          </cell>
          <cell r="AC713" t="str">
            <v>BCH</v>
          </cell>
          <cell r="AD713" t="str">
            <v>015504</v>
          </cell>
          <cell r="AE713" t="str">
            <v>TML</v>
          </cell>
          <cell r="AF713" t="str">
            <v>12019</v>
          </cell>
          <cell r="AG713" t="str">
            <v>SRL</v>
          </cell>
          <cell r="AH713" t="str">
            <v>0350</v>
          </cell>
          <cell r="AI713" t="str">
            <v>DLV</v>
          </cell>
          <cell r="AJ713" t="str">
            <v>000</v>
          </cell>
          <cell r="AK713" t="str">
            <v>REL</v>
          </cell>
          <cell r="AL713" t="str">
            <v>000</v>
          </cell>
          <cell r="AM713" t="str">
            <v>LN#</v>
          </cell>
          <cell r="AO713" t="str">
            <v>UOI</v>
          </cell>
          <cell r="AP713" t="str">
            <v>EA</v>
          </cell>
          <cell r="AU713" t="str">
            <v>0</v>
          </cell>
          <cell r="AW713" t="str">
            <v>000</v>
          </cell>
          <cell r="AX713" t="str">
            <v>00</v>
          </cell>
          <cell r="AY713" t="str">
            <v>0</v>
          </cell>
          <cell r="AZ713" t="str">
            <v>FPL Fibernet</v>
          </cell>
        </row>
        <row r="714">
          <cell r="A714" t="str">
            <v>107100</v>
          </cell>
          <cell r="B714" t="str">
            <v>0368</v>
          </cell>
          <cell r="C714" t="str">
            <v>06200</v>
          </cell>
          <cell r="D714" t="str">
            <v>0FIBER</v>
          </cell>
          <cell r="E714" t="str">
            <v>368000</v>
          </cell>
          <cell r="F714" t="str">
            <v>0676</v>
          </cell>
          <cell r="G714" t="str">
            <v>12450</v>
          </cell>
          <cell r="H714" t="str">
            <v>A</v>
          </cell>
          <cell r="I714" t="str">
            <v>00000041</v>
          </cell>
          <cell r="J714">
            <v>65</v>
          </cell>
          <cell r="K714">
            <v>368</v>
          </cell>
          <cell r="L714">
            <v>6202</v>
          </cell>
          <cell r="M714">
            <v>0</v>
          </cell>
          <cell r="N714">
            <v>0</v>
          </cell>
          <cell r="O714">
            <v>0</v>
          </cell>
          <cell r="P714">
            <v>0</v>
          </cell>
          <cell r="Q714" t="str">
            <v>0676</v>
          </cell>
          <cell r="R714" t="str">
            <v>12450</v>
          </cell>
          <cell r="S714" t="str">
            <v>200212</v>
          </cell>
          <cell r="T714" t="str">
            <v>SA01</v>
          </cell>
          <cell r="U714">
            <v>-0.01</v>
          </cell>
          <cell r="V714" t="str">
            <v>LDB</v>
          </cell>
          <cell r="W714">
            <v>0</v>
          </cell>
          <cell r="Y714">
            <v>0</v>
          </cell>
          <cell r="Z714">
            <v>-1</v>
          </cell>
          <cell r="AA714" t="str">
            <v>MS#</v>
          </cell>
          <cell r="AB714" t="str">
            <v xml:space="preserve">   998010107</v>
          </cell>
          <cell r="AC714" t="str">
            <v>BCH</v>
          </cell>
          <cell r="AD714" t="str">
            <v>015504</v>
          </cell>
          <cell r="AE714" t="str">
            <v>TML</v>
          </cell>
          <cell r="AF714" t="str">
            <v>12019</v>
          </cell>
          <cell r="AG714" t="str">
            <v>SRL</v>
          </cell>
          <cell r="AH714" t="str">
            <v>0350</v>
          </cell>
          <cell r="AI714" t="str">
            <v>DLV</v>
          </cell>
          <cell r="AJ714" t="str">
            <v>000</v>
          </cell>
          <cell r="AK714" t="str">
            <v>REL</v>
          </cell>
          <cell r="AL714" t="str">
            <v>000</v>
          </cell>
          <cell r="AM714" t="str">
            <v>LN#</v>
          </cell>
          <cell r="AO714" t="str">
            <v>UOI</v>
          </cell>
          <cell r="AP714" t="str">
            <v>EA</v>
          </cell>
          <cell r="AU714" t="str">
            <v>0</v>
          </cell>
          <cell r="AW714" t="str">
            <v>000</v>
          </cell>
          <cell r="AX714" t="str">
            <v>00</v>
          </cell>
          <cell r="AY714" t="str">
            <v>0</v>
          </cell>
          <cell r="AZ714" t="str">
            <v>FPL Fibernet</v>
          </cell>
        </row>
        <row r="715">
          <cell r="A715" t="str">
            <v>107100</v>
          </cell>
          <cell r="B715" t="str">
            <v>0368</v>
          </cell>
          <cell r="C715" t="str">
            <v>06200</v>
          </cell>
          <cell r="D715" t="str">
            <v>0FIBER</v>
          </cell>
          <cell r="E715" t="str">
            <v>368000</v>
          </cell>
          <cell r="F715" t="str">
            <v>0676</v>
          </cell>
          <cell r="G715" t="str">
            <v>12450</v>
          </cell>
          <cell r="H715" t="str">
            <v>A</v>
          </cell>
          <cell r="I715" t="str">
            <v>00000041</v>
          </cell>
          <cell r="J715">
            <v>65</v>
          </cell>
          <cell r="K715">
            <v>368</v>
          </cell>
          <cell r="L715">
            <v>6202</v>
          </cell>
          <cell r="M715">
            <v>0</v>
          </cell>
          <cell r="N715">
            <v>0</v>
          </cell>
          <cell r="O715">
            <v>0</v>
          </cell>
          <cell r="P715">
            <v>0</v>
          </cell>
          <cell r="Q715" t="str">
            <v>0676</v>
          </cell>
          <cell r="R715" t="str">
            <v>12450</v>
          </cell>
          <cell r="S715" t="str">
            <v>200212</v>
          </cell>
          <cell r="T715" t="str">
            <v>SA01</v>
          </cell>
          <cell r="U715">
            <v>-0.01</v>
          </cell>
          <cell r="V715" t="str">
            <v>LDB</v>
          </cell>
          <cell r="W715">
            <v>0</v>
          </cell>
          <cell r="Y715">
            <v>0</v>
          </cell>
          <cell r="Z715">
            <v>-1</v>
          </cell>
          <cell r="AA715" t="str">
            <v>MS#</v>
          </cell>
          <cell r="AB715" t="str">
            <v xml:space="preserve">   998010109</v>
          </cell>
          <cell r="AC715" t="str">
            <v>BCH</v>
          </cell>
          <cell r="AD715" t="str">
            <v>015504</v>
          </cell>
          <cell r="AE715" t="str">
            <v>TML</v>
          </cell>
          <cell r="AF715" t="str">
            <v>12019</v>
          </cell>
          <cell r="AG715" t="str">
            <v>SRL</v>
          </cell>
          <cell r="AH715" t="str">
            <v>0350</v>
          </cell>
          <cell r="AI715" t="str">
            <v>DLV</v>
          </cell>
          <cell r="AJ715" t="str">
            <v>000</v>
          </cell>
          <cell r="AK715" t="str">
            <v>REL</v>
          </cell>
          <cell r="AL715" t="str">
            <v>000</v>
          </cell>
          <cell r="AM715" t="str">
            <v>LN#</v>
          </cell>
          <cell r="AO715" t="str">
            <v>UOI</v>
          </cell>
          <cell r="AP715" t="str">
            <v>EA</v>
          </cell>
          <cell r="AU715" t="str">
            <v>0</v>
          </cell>
          <cell r="AW715" t="str">
            <v>000</v>
          </cell>
          <cell r="AX715" t="str">
            <v>00</v>
          </cell>
          <cell r="AY715" t="str">
            <v>0</v>
          </cell>
          <cell r="AZ715" t="str">
            <v>FPL Fibernet</v>
          </cell>
        </row>
        <row r="716">
          <cell r="A716" t="str">
            <v>107100</v>
          </cell>
          <cell r="B716" t="str">
            <v>0368</v>
          </cell>
          <cell r="C716" t="str">
            <v>06200</v>
          </cell>
          <cell r="D716" t="str">
            <v>0FIBER</v>
          </cell>
          <cell r="E716" t="str">
            <v>368000</v>
          </cell>
          <cell r="F716" t="str">
            <v>0676</v>
          </cell>
          <cell r="G716" t="str">
            <v>12450</v>
          </cell>
          <cell r="H716" t="str">
            <v>A</v>
          </cell>
          <cell r="I716" t="str">
            <v>00000041</v>
          </cell>
          <cell r="J716">
            <v>65</v>
          </cell>
          <cell r="K716">
            <v>368</v>
          </cell>
          <cell r="L716">
            <v>6202</v>
          </cell>
          <cell r="M716">
            <v>0</v>
          </cell>
          <cell r="N716">
            <v>0</v>
          </cell>
          <cell r="O716">
            <v>0</v>
          </cell>
          <cell r="P716">
            <v>0</v>
          </cell>
          <cell r="Q716" t="str">
            <v>0676</v>
          </cell>
          <cell r="R716" t="str">
            <v>12450</v>
          </cell>
          <cell r="S716" t="str">
            <v>200212</v>
          </cell>
          <cell r="T716" t="str">
            <v>SA01</v>
          </cell>
          <cell r="U716">
            <v>-0.01</v>
          </cell>
          <cell r="V716" t="str">
            <v>LDB</v>
          </cell>
          <cell r="W716">
            <v>0</v>
          </cell>
          <cell r="Y716">
            <v>0</v>
          </cell>
          <cell r="Z716">
            <v>-1</v>
          </cell>
          <cell r="AA716" t="str">
            <v>MS#</v>
          </cell>
          <cell r="AB716" t="str">
            <v xml:space="preserve">   998010115</v>
          </cell>
          <cell r="AC716" t="str">
            <v>BCH</v>
          </cell>
          <cell r="AD716" t="str">
            <v>015504</v>
          </cell>
          <cell r="AE716" t="str">
            <v>TML</v>
          </cell>
          <cell r="AF716" t="str">
            <v>12019</v>
          </cell>
          <cell r="AG716" t="str">
            <v>SRL</v>
          </cell>
          <cell r="AH716" t="str">
            <v>0350</v>
          </cell>
          <cell r="AI716" t="str">
            <v>DLV</v>
          </cell>
          <cell r="AJ716" t="str">
            <v>000</v>
          </cell>
          <cell r="AK716" t="str">
            <v>REL</v>
          </cell>
          <cell r="AL716" t="str">
            <v>000</v>
          </cell>
          <cell r="AM716" t="str">
            <v>LN#</v>
          </cell>
          <cell r="AO716" t="str">
            <v>UOI</v>
          </cell>
          <cell r="AP716" t="str">
            <v>EA</v>
          </cell>
          <cell r="AU716" t="str">
            <v>0</v>
          </cell>
          <cell r="AW716" t="str">
            <v>000</v>
          </cell>
          <cell r="AX716" t="str">
            <v>00</v>
          </cell>
          <cell r="AY716" t="str">
            <v>0</v>
          </cell>
          <cell r="AZ716" t="str">
            <v>FPL Fibernet</v>
          </cell>
        </row>
        <row r="717">
          <cell r="A717" t="str">
            <v>107100</v>
          </cell>
          <cell r="B717" t="str">
            <v>0368</v>
          </cell>
          <cell r="C717" t="str">
            <v>06200</v>
          </cell>
          <cell r="D717" t="str">
            <v>0FIBER</v>
          </cell>
          <cell r="E717" t="str">
            <v>368000</v>
          </cell>
          <cell r="F717" t="str">
            <v>0676</v>
          </cell>
          <cell r="G717" t="str">
            <v>12450</v>
          </cell>
          <cell r="H717" t="str">
            <v>A</v>
          </cell>
          <cell r="I717" t="str">
            <v>00000041</v>
          </cell>
          <cell r="J717">
            <v>65</v>
          </cell>
          <cell r="K717">
            <v>368</v>
          </cell>
          <cell r="L717">
            <v>6202</v>
          </cell>
          <cell r="M717">
            <v>0</v>
          </cell>
          <cell r="N717">
            <v>0</v>
          </cell>
          <cell r="O717">
            <v>0</v>
          </cell>
          <cell r="P717">
            <v>0</v>
          </cell>
          <cell r="Q717" t="str">
            <v>0676</v>
          </cell>
          <cell r="R717" t="str">
            <v>12450</v>
          </cell>
          <cell r="S717" t="str">
            <v>200212</v>
          </cell>
          <cell r="T717" t="str">
            <v>SA01</v>
          </cell>
          <cell r="U717">
            <v>-0.01</v>
          </cell>
          <cell r="V717" t="str">
            <v>LDB</v>
          </cell>
          <cell r="W717">
            <v>0</v>
          </cell>
          <cell r="Y717">
            <v>0</v>
          </cell>
          <cell r="Z717">
            <v>-1</v>
          </cell>
          <cell r="AA717" t="str">
            <v>MS#</v>
          </cell>
          <cell r="AB717" t="str">
            <v xml:space="preserve">   998010129</v>
          </cell>
          <cell r="AC717" t="str">
            <v>BCH</v>
          </cell>
          <cell r="AD717" t="str">
            <v>015504</v>
          </cell>
          <cell r="AE717" t="str">
            <v>TML</v>
          </cell>
          <cell r="AF717" t="str">
            <v>12019</v>
          </cell>
          <cell r="AG717" t="str">
            <v>SRL</v>
          </cell>
          <cell r="AH717" t="str">
            <v>0350</v>
          </cell>
          <cell r="AI717" t="str">
            <v>DLV</v>
          </cell>
          <cell r="AJ717" t="str">
            <v>000</v>
          </cell>
          <cell r="AK717" t="str">
            <v>REL</v>
          </cell>
          <cell r="AL717" t="str">
            <v>000</v>
          </cell>
          <cell r="AM717" t="str">
            <v>LN#</v>
          </cell>
          <cell r="AO717" t="str">
            <v>UOI</v>
          </cell>
          <cell r="AP717" t="str">
            <v>EA</v>
          </cell>
          <cell r="AU717" t="str">
            <v>0</v>
          </cell>
          <cell r="AW717" t="str">
            <v>000</v>
          </cell>
          <cell r="AX717" t="str">
            <v>00</v>
          </cell>
          <cell r="AY717" t="str">
            <v>0</v>
          </cell>
          <cell r="AZ717" t="str">
            <v>FPL Fibernet</v>
          </cell>
        </row>
        <row r="718">
          <cell r="A718" t="str">
            <v>107100</v>
          </cell>
          <cell r="B718" t="str">
            <v>0368</v>
          </cell>
          <cell r="C718" t="str">
            <v>06200</v>
          </cell>
          <cell r="D718" t="str">
            <v>0FIBER</v>
          </cell>
          <cell r="E718" t="str">
            <v>368000</v>
          </cell>
          <cell r="F718" t="str">
            <v>0676</v>
          </cell>
          <cell r="G718" t="str">
            <v>12450</v>
          </cell>
          <cell r="H718" t="str">
            <v>A</v>
          </cell>
          <cell r="I718" t="str">
            <v>00000041</v>
          </cell>
          <cell r="J718">
            <v>65</v>
          </cell>
          <cell r="K718">
            <v>368</v>
          </cell>
          <cell r="L718">
            <v>6202</v>
          </cell>
          <cell r="M718">
            <v>0</v>
          </cell>
          <cell r="N718">
            <v>0</v>
          </cell>
          <cell r="O718">
            <v>0</v>
          </cell>
          <cell r="P718">
            <v>0</v>
          </cell>
          <cell r="Q718" t="str">
            <v>0676</v>
          </cell>
          <cell r="R718" t="str">
            <v>12450</v>
          </cell>
          <cell r="S718" t="str">
            <v>200212</v>
          </cell>
          <cell r="T718" t="str">
            <v>SA01</v>
          </cell>
          <cell r="U718">
            <v>-0.01</v>
          </cell>
          <cell r="V718" t="str">
            <v>LDB</v>
          </cell>
          <cell r="W718">
            <v>0</v>
          </cell>
          <cell r="Y718">
            <v>0</v>
          </cell>
          <cell r="Z718">
            <v>-1</v>
          </cell>
          <cell r="AA718" t="str">
            <v>MS#</v>
          </cell>
          <cell r="AB718" t="str">
            <v xml:space="preserve">   998010129</v>
          </cell>
          <cell r="AC718" t="str">
            <v>BCH</v>
          </cell>
          <cell r="AD718" t="str">
            <v>015504</v>
          </cell>
          <cell r="AE718" t="str">
            <v>TML</v>
          </cell>
          <cell r="AF718" t="str">
            <v>12019</v>
          </cell>
          <cell r="AG718" t="str">
            <v>SRL</v>
          </cell>
          <cell r="AH718" t="str">
            <v>0350</v>
          </cell>
          <cell r="AI718" t="str">
            <v>DLV</v>
          </cell>
          <cell r="AJ718" t="str">
            <v>000</v>
          </cell>
          <cell r="AK718" t="str">
            <v>REL</v>
          </cell>
          <cell r="AL718" t="str">
            <v>000</v>
          </cell>
          <cell r="AM718" t="str">
            <v>LN#</v>
          </cell>
          <cell r="AO718" t="str">
            <v>UOI</v>
          </cell>
          <cell r="AP718" t="str">
            <v>EA</v>
          </cell>
          <cell r="AU718" t="str">
            <v>0</v>
          </cell>
          <cell r="AW718" t="str">
            <v>000</v>
          </cell>
          <cell r="AX718" t="str">
            <v>00</v>
          </cell>
          <cell r="AY718" t="str">
            <v>0</v>
          </cell>
          <cell r="AZ718" t="str">
            <v>FPL Fibernet</v>
          </cell>
        </row>
        <row r="719">
          <cell r="A719" t="str">
            <v>107100</v>
          </cell>
          <cell r="B719" t="str">
            <v>0368</v>
          </cell>
          <cell r="C719" t="str">
            <v>06200</v>
          </cell>
          <cell r="D719" t="str">
            <v>0FIBER</v>
          </cell>
          <cell r="E719" t="str">
            <v>368000</v>
          </cell>
          <cell r="F719" t="str">
            <v>0676</v>
          </cell>
          <cell r="G719" t="str">
            <v>12450</v>
          </cell>
          <cell r="H719" t="str">
            <v>A</v>
          </cell>
          <cell r="I719" t="str">
            <v>00000041</v>
          </cell>
          <cell r="J719">
            <v>65</v>
          </cell>
          <cell r="K719">
            <v>368</v>
          </cell>
          <cell r="L719">
            <v>6202</v>
          </cell>
          <cell r="M719">
            <v>0</v>
          </cell>
          <cell r="N719">
            <v>0</v>
          </cell>
          <cell r="O719">
            <v>0</v>
          </cell>
          <cell r="P719">
            <v>0</v>
          </cell>
          <cell r="Q719" t="str">
            <v>0676</v>
          </cell>
          <cell r="R719" t="str">
            <v>12450</v>
          </cell>
          <cell r="S719" t="str">
            <v>200212</v>
          </cell>
          <cell r="T719" t="str">
            <v>SA01</v>
          </cell>
          <cell r="U719">
            <v>-0.01</v>
          </cell>
          <cell r="V719" t="str">
            <v>LDB</v>
          </cell>
          <cell r="W719">
            <v>0</v>
          </cell>
          <cell r="Y719">
            <v>0</v>
          </cell>
          <cell r="Z719">
            <v>-1</v>
          </cell>
          <cell r="AA719" t="str">
            <v>MS#</v>
          </cell>
          <cell r="AB719" t="str">
            <v xml:space="preserve">   998010146</v>
          </cell>
          <cell r="AC719" t="str">
            <v>BCH</v>
          </cell>
          <cell r="AD719" t="str">
            <v>015504</v>
          </cell>
          <cell r="AE719" t="str">
            <v>TML</v>
          </cell>
          <cell r="AF719" t="str">
            <v>12019</v>
          </cell>
          <cell r="AG719" t="str">
            <v>SRL</v>
          </cell>
          <cell r="AH719" t="str">
            <v>0350</v>
          </cell>
          <cell r="AI719" t="str">
            <v>DLV</v>
          </cell>
          <cell r="AJ719" t="str">
            <v>000</v>
          </cell>
          <cell r="AK719" t="str">
            <v>REL</v>
          </cell>
          <cell r="AL719" t="str">
            <v>000</v>
          </cell>
          <cell r="AM719" t="str">
            <v>LN#</v>
          </cell>
          <cell r="AO719" t="str">
            <v>UOI</v>
          </cell>
          <cell r="AP719" t="str">
            <v>EA</v>
          </cell>
          <cell r="AU719" t="str">
            <v>0</v>
          </cell>
          <cell r="AW719" t="str">
            <v>000</v>
          </cell>
          <cell r="AX719" t="str">
            <v>00</v>
          </cell>
          <cell r="AY719" t="str">
            <v>0</v>
          </cell>
          <cell r="AZ719" t="str">
            <v>FPL Fibernet</v>
          </cell>
        </row>
        <row r="720">
          <cell r="A720" t="str">
            <v>107100</v>
          </cell>
          <cell r="B720" t="str">
            <v>0368</v>
          </cell>
          <cell r="C720" t="str">
            <v>06200</v>
          </cell>
          <cell r="D720" t="str">
            <v>0FIBER</v>
          </cell>
          <cell r="E720" t="str">
            <v>368000</v>
          </cell>
          <cell r="F720" t="str">
            <v>0676</v>
          </cell>
          <cell r="G720" t="str">
            <v>12450</v>
          </cell>
          <cell r="H720" t="str">
            <v>A</v>
          </cell>
          <cell r="I720" t="str">
            <v>00000041</v>
          </cell>
          <cell r="J720">
            <v>65</v>
          </cell>
          <cell r="K720">
            <v>368</v>
          </cell>
          <cell r="L720">
            <v>6202</v>
          </cell>
          <cell r="M720">
            <v>0</v>
          </cell>
          <cell r="N720">
            <v>0</v>
          </cell>
          <cell r="O720">
            <v>0</v>
          </cell>
          <cell r="P720">
            <v>0</v>
          </cell>
          <cell r="Q720" t="str">
            <v>0676</v>
          </cell>
          <cell r="R720" t="str">
            <v>12450</v>
          </cell>
          <cell r="S720" t="str">
            <v>200212</v>
          </cell>
          <cell r="T720" t="str">
            <v>SA01</v>
          </cell>
          <cell r="U720">
            <v>-0.01</v>
          </cell>
          <cell r="V720" t="str">
            <v>LDB</v>
          </cell>
          <cell r="W720">
            <v>0</v>
          </cell>
          <cell r="Y720">
            <v>0</v>
          </cell>
          <cell r="Z720">
            <v>-1</v>
          </cell>
          <cell r="AA720" t="str">
            <v>MS#</v>
          </cell>
          <cell r="AB720" t="str">
            <v xml:space="preserve">   998010147</v>
          </cell>
          <cell r="AC720" t="str">
            <v>BCH</v>
          </cell>
          <cell r="AD720" t="str">
            <v>015504</v>
          </cell>
          <cell r="AE720" t="str">
            <v>TML</v>
          </cell>
          <cell r="AF720" t="str">
            <v>12019</v>
          </cell>
          <cell r="AG720" t="str">
            <v>SRL</v>
          </cell>
          <cell r="AH720" t="str">
            <v>0350</v>
          </cell>
          <cell r="AI720" t="str">
            <v>DLV</v>
          </cell>
          <cell r="AJ720" t="str">
            <v>000</v>
          </cell>
          <cell r="AK720" t="str">
            <v>REL</v>
          </cell>
          <cell r="AL720" t="str">
            <v>000</v>
          </cell>
          <cell r="AM720" t="str">
            <v>LN#</v>
          </cell>
          <cell r="AO720" t="str">
            <v>UOI</v>
          </cell>
          <cell r="AP720" t="str">
            <v>EA</v>
          </cell>
          <cell r="AU720" t="str">
            <v>0</v>
          </cell>
          <cell r="AW720" t="str">
            <v>000</v>
          </cell>
          <cell r="AX720" t="str">
            <v>00</v>
          </cell>
          <cell r="AY720" t="str">
            <v>0</v>
          </cell>
          <cell r="AZ720" t="str">
            <v>FPL Fibernet</v>
          </cell>
        </row>
        <row r="721">
          <cell r="A721" t="str">
            <v>107100</v>
          </cell>
          <cell r="B721" t="str">
            <v>0368</v>
          </cell>
          <cell r="C721" t="str">
            <v>06200</v>
          </cell>
          <cell r="D721" t="str">
            <v>0FIBER</v>
          </cell>
          <cell r="E721" t="str">
            <v>368000</v>
          </cell>
          <cell r="F721" t="str">
            <v>0676</v>
          </cell>
          <cell r="G721" t="str">
            <v>12450</v>
          </cell>
          <cell r="H721" t="str">
            <v>A</v>
          </cell>
          <cell r="I721" t="str">
            <v>00000041</v>
          </cell>
          <cell r="J721">
            <v>65</v>
          </cell>
          <cell r="K721">
            <v>368</v>
          </cell>
          <cell r="L721">
            <v>6202</v>
          </cell>
          <cell r="M721">
            <v>0</v>
          </cell>
          <cell r="N721">
            <v>0</v>
          </cell>
          <cell r="O721">
            <v>0</v>
          </cell>
          <cell r="P721">
            <v>0</v>
          </cell>
          <cell r="Q721" t="str">
            <v>0676</v>
          </cell>
          <cell r="R721" t="str">
            <v>12450</v>
          </cell>
          <cell r="S721" t="str">
            <v>200212</v>
          </cell>
          <cell r="T721" t="str">
            <v>SA01</v>
          </cell>
          <cell r="U721">
            <v>-0.01</v>
          </cell>
          <cell r="V721" t="str">
            <v>LDB</v>
          </cell>
          <cell r="W721">
            <v>0</v>
          </cell>
          <cell r="Y721">
            <v>0</v>
          </cell>
          <cell r="Z721">
            <v>-1</v>
          </cell>
          <cell r="AA721" t="str">
            <v>MS#</v>
          </cell>
          <cell r="AB721" t="str">
            <v xml:space="preserve">   998010148</v>
          </cell>
          <cell r="AC721" t="str">
            <v>BCH</v>
          </cell>
          <cell r="AD721" t="str">
            <v>015504</v>
          </cell>
          <cell r="AE721" t="str">
            <v>TML</v>
          </cell>
          <cell r="AF721" t="str">
            <v>12019</v>
          </cell>
          <cell r="AG721" t="str">
            <v>SRL</v>
          </cell>
          <cell r="AH721" t="str">
            <v>0350</v>
          </cell>
          <cell r="AI721" t="str">
            <v>DLV</v>
          </cell>
          <cell r="AJ721" t="str">
            <v>000</v>
          </cell>
          <cell r="AK721" t="str">
            <v>REL</v>
          </cell>
          <cell r="AL721" t="str">
            <v>000</v>
          </cell>
          <cell r="AM721" t="str">
            <v>LN#</v>
          </cell>
          <cell r="AO721" t="str">
            <v>UOI</v>
          </cell>
          <cell r="AP721" t="str">
            <v>EA</v>
          </cell>
          <cell r="AU721" t="str">
            <v>0</v>
          </cell>
          <cell r="AW721" t="str">
            <v>000</v>
          </cell>
          <cell r="AX721" t="str">
            <v>00</v>
          </cell>
          <cell r="AY721" t="str">
            <v>0</v>
          </cell>
          <cell r="AZ721" t="str">
            <v>FPL Fibernet</v>
          </cell>
        </row>
        <row r="722">
          <cell r="A722" t="str">
            <v>107100</v>
          </cell>
          <cell r="B722" t="str">
            <v>0368</v>
          </cell>
          <cell r="C722" t="str">
            <v>06200</v>
          </cell>
          <cell r="D722" t="str">
            <v>0FIBER</v>
          </cell>
          <cell r="E722" t="str">
            <v>368000</v>
          </cell>
          <cell r="F722" t="str">
            <v>0676</v>
          </cell>
          <cell r="G722" t="str">
            <v>12450</v>
          </cell>
          <cell r="H722" t="str">
            <v>A</v>
          </cell>
          <cell r="I722" t="str">
            <v>00000041</v>
          </cell>
          <cell r="J722">
            <v>65</v>
          </cell>
          <cell r="K722">
            <v>368</v>
          </cell>
          <cell r="L722">
            <v>6202</v>
          </cell>
          <cell r="M722">
            <v>0</v>
          </cell>
          <cell r="N722">
            <v>0</v>
          </cell>
          <cell r="O722">
            <v>0</v>
          </cell>
          <cell r="P722">
            <v>0</v>
          </cell>
          <cell r="Q722" t="str">
            <v>0676</v>
          </cell>
          <cell r="R722" t="str">
            <v>12450</v>
          </cell>
          <cell r="S722" t="str">
            <v>200212</v>
          </cell>
          <cell r="T722" t="str">
            <v>SA01</v>
          </cell>
          <cell r="U722">
            <v>-0.01</v>
          </cell>
          <cell r="V722" t="str">
            <v>LDB</v>
          </cell>
          <cell r="W722">
            <v>0</v>
          </cell>
          <cell r="Y722">
            <v>0</v>
          </cell>
          <cell r="Z722">
            <v>-1</v>
          </cell>
          <cell r="AA722" t="str">
            <v>MS#</v>
          </cell>
          <cell r="AB722" t="str">
            <v xml:space="preserve">   998010149</v>
          </cell>
          <cell r="AC722" t="str">
            <v>BCH</v>
          </cell>
          <cell r="AD722" t="str">
            <v>015504</v>
          </cell>
          <cell r="AE722" t="str">
            <v>TML</v>
          </cell>
          <cell r="AF722" t="str">
            <v>12019</v>
          </cell>
          <cell r="AG722" t="str">
            <v>SRL</v>
          </cell>
          <cell r="AH722" t="str">
            <v>0350</v>
          </cell>
          <cell r="AI722" t="str">
            <v>DLV</v>
          </cell>
          <cell r="AJ722" t="str">
            <v>000</v>
          </cell>
          <cell r="AK722" t="str">
            <v>REL</v>
          </cell>
          <cell r="AL722" t="str">
            <v>000</v>
          </cell>
          <cell r="AM722" t="str">
            <v>LN#</v>
          </cell>
          <cell r="AO722" t="str">
            <v>UOI</v>
          </cell>
          <cell r="AP722" t="str">
            <v>EA</v>
          </cell>
          <cell r="AU722" t="str">
            <v>0</v>
          </cell>
          <cell r="AW722" t="str">
            <v>000</v>
          </cell>
          <cell r="AX722" t="str">
            <v>00</v>
          </cell>
          <cell r="AY722" t="str">
            <v>0</v>
          </cell>
          <cell r="AZ722" t="str">
            <v>FPL Fibernet</v>
          </cell>
        </row>
        <row r="723">
          <cell r="A723" t="str">
            <v>107100</v>
          </cell>
          <cell r="B723" t="str">
            <v>0368</v>
          </cell>
          <cell r="C723" t="str">
            <v>06200</v>
          </cell>
          <cell r="D723" t="str">
            <v>0FIBER</v>
          </cell>
          <cell r="E723" t="str">
            <v>368000</v>
          </cell>
          <cell r="F723" t="str">
            <v>0676</v>
          </cell>
          <cell r="G723" t="str">
            <v>12450</v>
          </cell>
          <cell r="H723" t="str">
            <v>A</v>
          </cell>
          <cell r="I723" t="str">
            <v>00000041</v>
          </cell>
          <cell r="J723">
            <v>65</v>
          </cell>
          <cell r="K723">
            <v>368</v>
          </cell>
          <cell r="L723">
            <v>6202</v>
          </cell>
          <cell r="M723">
            <v>0</v>
          </cell>
          <cell r="N723">
            <v>0</v>
          </cell>
          <cell r="O723">
            <v>0</v>
          </cell>
          <cell r="P723">
            <v>0</v>
          </cell>
          <cell r="Q723" t="str">
            <v>0676</v>
          </cell>
          <cell r="R723" t="str">
            <v>12450</v>
          </cell>
          <cell r="S723" t="str">
            <v>200212</v>
          </cell>
          <cell r="T723" t="str">
            <v>SA01</v>
          </cell>
          <cell r="U723">
            <v>-0.01</v>
          </cell>
          <cell r="V723" t="str">
            <v>LDB</v>
          </cell>
          <cell r="W723">
            <v>0</v>
          </cell>
          <cell r="Y723">
            <v>0</v>
          </cell>
          <cell r="Z723">
            <v>-1</v>
          </cell>
          <cell r="AA723" t="str">
            <v>MS#</v>
          </cell>
          <cell r="AB723" t="str">
            <v xml:space="preserve">   998010150</v>
          </cell>
          <cell r="AC723" t="str">
            <v>BCH</v>
          </cell>
          <cell r="AD723" t="str">
            <v>015504</v>
          </cell>
          <cell r="AE723" t="str">
            <v>TML</v>
          </cell>
          <cell r="AF723" t="str">
            <v>12019</v>
          </cell>
          <cell r="AG723" t="str">
            <v>SRL</v>
          </cell>
          <cell r="AH723" t="str">
            <v>0350</v>
          </cell>
          <cell r="AI723" t="str">
            <v>DLV</v>
          </cell>
          <cell r="AJ723" t="str">
            <v>000</v>
          </cell>
          <cell r="AK723" t="str">
            <v>REL</v>
          </cell>
          <cell r="AL723" t="str">
            <v>000</v>
          </cell>
          <cell r="AM723" t="str">
            <v>LN#</v>
          </cell>
          <cell r="AO723" t="str">
            <v>UOI</v>
          </cell>
          <cell r="AP723" t="str">
            <v>EA</v>
          </cell>
          <cell r="AU723" t="str">
            <v>0</v>
          </cell>
          <cell r="AW723" t="str">
            <v>000</v>
          </cell>
          <cell r="AX723" t="str">
            <v>00</v>
          </cell>
          <cell r="AY723" t="str">
            <v>0</v>
          </cell>
          <cell r="AZ723" t="str">
            <v>FPL Fibernet</v>
          </cell>
        </row>
        <row r="724">
          <cell r="A724" t="str">
            <v>107100</v>
          </cell>
          <cell r="B724" t="str">
            <v>0368</v>
          </cell>
          <cell r="C724" t="str">
            <v>06200</v>
          </cell>
          <cell r="D724" t="str">
            <v>0FIBER</v>
          </cell>
          <cell r="E724" t="str">
            <v>368000</v>
          </cell>
          <cell r="F724" t="str">
            <v>0676</v>
          </cell>
          <cell r="G724" t="str">
            <v>12450</v>
          </cell>
          <cell r="H724" t="str">
            <v>A</v>
          </cell>
          <cell r="I724" t="str">
            <v>00000041</v>
          </cell>
          <cell r="J724">
            <v>65</v>
          </cell>
          <cell r="K724">
            <v>368</v>
          </cell>
          <cell r="L724">
            <v>6202</v>
          </cell>
          <cell r="M724">
            <v>0</v>
          </cell>
          <cell r="N724">
            <v>0</v>
          </cell>
          <cell r="O724">
            <v>0</v>
          </cell>
          <cell r="P724">
            <v>0</v>
          </cell>
          <cell r="Q724" t="str">
            <v>0676</v>
          </cell>
          <cell r="R724" t="str">
            <v>12450</v>
          </cell>
          <cell r="S724" t="str">
            <v>200212</v>
          </cell>
          <cell r="T724" t="str">
            <v>SA01</v>
          </cell>
          <cell r="U724">
            <v>-0.01</v>
          </cell>
          <cell r="V724" t="str">
            <v>LDB</v>
          </cell>
          <cell r="W724">
            <v>0</v>
          </cell>
          <cell r="Y724">
            <v>0</v>
          </cell>
          <cell r="Z724">
            <v>-1</v>
          </cell>
          <cell r="AA724" t="str">
            <v>MS#</v>
          </cell>
          <cell r="AB724" t="str">
            <v xml:space="preserve">   998010151</v>
          </cell>
          <cell r="AC724" t="str">
            <v>BCH</v>
          </cell>
          <cell r="AD724" t="str">
            <v>015504</v>
          </cell>
          <cell r="AE724" t="str">
            <v>TML</v>
          </cell>
          <cell r="AF724" t="str">
            <v>12019</v>
          </cell>
          <cell r="AG724" t="str">
            <v>SRL</v>
          </cell>
          <cell r="AH724" t="str">
            <v>0350</v>
          </cell>
          <cell r="AI724" t="str">
            <v>DLV</v>
          </cell>
          <cell r="AJ724" t="str">
            <v>000</v>
          </cell>
          <cell r="AK724" t="str">
            <v>REL</v>
          </cell>
          <cell r="AL724" t="str">
            <v>000</v>
          </cell>
          <cell r="AM724" t="str">
            <v>LN#</v>
          </cell>
          <cell r="AO724" t="str">
            <v>UOI</v>
          </cell>
          <cell r="AP724" t="str">
            <v>EA</v>
          </cell>
          <cell r="AU724" t="str">
            <v>0</v>
          </cell>
          <cell r="AW724" t="str">
            <v>000</v>
          </cell>
          <cell r="AX724" t="str">
            <v>00</v>
          </cell>
          <cell r="AY724" t="str">
            <v>0</v>
          </cell>
          <cell r="AZ724" t="str">
            <v>FPL Fibernet</v>
          </cell>
        </row>
        <row r="725">
          <cell r="A725" t="str">
            <v>107100</v>
          </cell>
          <cell r="B725" t="str">
            <v>0368</v>
          </cell>
          <cell r="C725" t="str">
            <v>06200</v>
          </cell>
          <cell r="D725" t="str">
            <v>0FIBER</v>
          </cell>
          <cell r="E725" t="str">
            <v>368000</v>
          </cell>
          <cell r="F725" t="str">
            <v>0676</v>
          </cell>
          <cell r="G725" t="str">
            <v>12450</v>
          </cell>
          <cell r="H725" t="str">
            <v>A</v>
          </cell>
          <cell r="I725" t="str">
            <v>00000041</v>
          </cell>
          <cell r="J725">
            <v>65</v>
          </cell>
          <cell r="K725">
            <v>368</v>
          </cell>
          <cell r="L725">
            <v>6202</v>
          </cell>
          <cell r="M725">
            <v>0</v>
          </cell>
          <cell r="N725">
            <v>0</v>
          </cell>
          <cell r="O725">
            <v>0</v>
          </cell>
          <cell r="P725">
            <v>0</v>
          </cell>
          <cell r="Q725" t="str">
            <v>0676</v>
          </cell>
          <cell r="R725" t="str">
            <v>12450</v>
          </cell>
          <cell r="S725" t="str">
            <v>200212</v>
          </cell>
          <cell r="T725" t="str">
            <v>SA01</v>
          </cell>
          <cell r="U725">
            <v>-0.01</v>
          </cell>
          <cell r="V725" t="str">
            <v>LDB</v>
          </cell>
          <cell r="W725">
            <v>0</v>
          </cell>
          <cell r="Y725">
            <v>0</v>
          </cell>
          <cell r="Z725">
            <v>-1</v>
          </cell>
          <cell r="AA725" t="str">
            <v>MS#</v>
          </cell>
          <cell r="AB725" t="str">
            <v xml:space="preserve">   998010152</v>
          </cell>
          <cell r="AC725" t="str">
            <v>BCH</v>
          </cell>
          <cell r="AD725" t="str">
            <v>015504</v>
          </cell>
          <cell r="AE725" t="str">
            <v>TML</v>
          </cell>
          <cell r="AF725" t="str">
            <v>12019</v>
          </cell>
          <cell r="AG725" t="str">
            <v>SRL</v>
          </cell>
          <cell r="AH725" t="str">
            <v>0350</v>
          </cell>
          <cell r="AI725" t="str">
            <v>DLV</v>
          </cell>
          <cell r="AJ725" t="str">
            <v>000</v>
          </cell>
          <cell r="AK725" t="str">
            <v>REL</v>
          </cell>
          <cell r="AL725" t="str">
            <v>000</v>
          </cell>
          <cell r="AM725" t="str">
            <v>LN#</v>
          </cell>
          <cell r="AO725" t="str">
            <v>UOI</v>
          </cell>
          <cell r="AP725" t="str">
            <v>EA</v>
          </cell>
          <cell r="AU725" t="str">
            <v>0</v>
          </cell>
          <cell r="AW725" t="str">
            <v>000</v>
          </cell>
          <cell r="AX725" t="str">
            <v>00</v>
          </cell>
          <cell r="AY725" t="str">
            <v>0</v>
          </cell>
          <cell r="AZ725" t="str">
            <v>FPL Fibernet</v>
          </cell>
        </row>
        <row r="726">
          <cell r="A726" t="str">
            <v>107100</v>
          </cell>
          <cell r="B726" t="str">
            <v>0368</v>
          </cell>
          <cell r="C726" t="str">
            <v>06200</v>
          </cell>
          <cell r="D726" t="str">
            <v>0FIBER</v>
          </cell>
          <cell r="E726" t="str">
            <v>368000</v>
          </cell>
          <cell r="F726" t="str">
            <v>0676</v>
          </cell>
          <cell r="G726" t="str">
            <v>12450</v>
          </cell>
          <cell r="H726" t="str">
            <v>A</v>
          </cell>
          <cell r="I726" t="str">
            <v>00000041</v>
          </cell>
          <cell r="J726">
            <v>65</v>
          </cell>
          <cell r="K726">
            <v>368</v>
          </cell>
          <cell r="L726">
            <v>6202</v>
          </cell>
          <cell r="M726">
            <v>0</v>
          </cell>
          <cell r="N726">
            <v>0</v>
          </cell>
          <cell r="O726">
            <v>0</v>
          </cell>
          <cell r="P726">
            <v>0</v>
          </cell>
          <cell r="Q726" t="str">
            <v>0676</v>
          </cell>
          <cell r="R726" t="str">
            <v>12450</v>
          </cell>
          <cell r="S726" t="str">
            <v>200212</v>
          </cell>
          <cell r="T726" t="str">
            <v>SA01</v>
          </cell>
          <cell r="U726">
            <v>-0.01</v>
          </cell>
          <cell r="V726" t="str">
            <v>LDB</v>
          </cell>
          <cell r="W726">
            <v>0</v>
          </cell>
          <cell r="Y726">
            <v>0</v>
          </cell>
          <cell r="Z726">
            <v>-1</v>
          </cell>
          <cell r="AA726" t="str">
            <v>MS#</v>
          </cell>
          <cell r="AB726" t="str">
            <v xml:space="preserve">   998010152</v>
          </cell>
          <cell r="AC726" t="str">
            <v>BCH</v>
          </cell>
          <cell r="AD726" t="str">
            <v>015504</v>
          </cell>
          <cell r="AE726" t="str">
            <v>TML</v>
          </cell>
          <cell r="AF726" t="str">
            <v>12019</v>
          </cell>
          <cell r="AG726" t="str">
            <v>SRL</v>
          </cell>
          <cell r="AH726" t="str">
            <v>0350</v>
          </cell>
          <cell r="AI726" t="str">
            <v>DLV</v>
          </cell>
          <cell r="AJ726" t="str">
            <v>000</v>
          </cell>
          <cell r="AK726" t="str">
            <v>REL</v>
          </cell>
          <cell r="AL726" t="str">
            <v>000</v>
          </cell>
          <cell r="AM726" t="str">
            <v>LN#</v>
          </cell>
          <cell r="AO726" t="str">
            <v>UOI</v>
          </cell>
          <cell r="AP726" t="str">
            <v>EA</v>
          </cell>
          <cell r="AU726" t="str">
            <v>0</v>
          </cell>
          <cell r="AW726" t="str">
            <v>000</v>
          </cell>
          <cell r="AX726" t="str">
            <v>00</v>
          </cell>
          <cell r="AY726" t="str">
            <v>0</v>
          </cell>
          <cell r="AZ726" t="str">
            <v>FPL Fibernet</v>
          </cell>
        </row>
        <row r="727">
          <cell r="A727" t="str">
            <v>107100</v>
          </cell>
          <cell r="B727" t="str">
            <v>0368</v>
          </cell>
          <cell r="C727" t="str">
            <v>06200</v>
          </cell>
          <cell r="D727" t="str">
            <v>0FIBER</v>
          </cell>
          <cell r="E727" t="str">
            <v>368000</v>
          </cell>
          <cell r="F727" t="str">
            <v>0676</v>
          </cell>
          <cell r="G727" t="str">
            <v>12450</v>
          </cell>
          <cell r="H727" t="str">
            <v>A</v>
          </cell>
          <cell r="I727" t="str">
            <v>00000041</v>
          </cell>
          <cell r="J727">
            <v>65</v>
          </cell>
          <cell r="K727">
            <v>368</v>
          </cell>
          <cell r="L727">
            <v>6202</v>
          </cell>
          <cell r="M727">
            <v>0</v>
          </cell>
          <cell r="N727">
            <v>0</v>
          </cell>
          <cell r="O727">
            <v>0</v>
          </cell>
          <cell r="P727">
            <v>0</v>
          </cell>
          <cell r="Q727" t="str">
            <v>0676</v>
          </cell>
          <cell r="R727" t="str">
            <v>12450</v>
          </cell>
          <cell r="S727" t="str">
            <v>200212</v>
          </cell>
          <cell r="T727" t="str">
            <v>SA01</v>
          </cell>
          <cell r="U727">
            <v>-0.01</v>
          </cell>
          <cell r="V727" t="str">
            <v>LDB</v>
          </cell>
          <cell r="W727">
            <v>0</v>
          </cell>
          <cell r="Y727">
            <v>0</v>
          </cell>
          <cell r="Z727">
            <v>-1</v>
          </cell>
          <cell r="AA727" t="str">
            <v>MS#</v>
          </cell>
          <cell r="AB727" t="str">
            <v xml:space="preserve">   998010154</v>
          </cell>
          <cell r="AC727" t="str">
            <v>BCH</v>
          </cell>
          <cell r="AD727" t="str">
            <v>015504</v>
          </cell>
          <cell r="AE727" t="str">
            <v>TML</v>
          </cell>
          <cell r="AF727" t="str">
            <v>12019</v>
          </cell>
          <cell r="AG727" t="str">
            <v>SRL</v>
          </cell>
          <cell r="AH727" t="str">
            <v>0350</v>
          </cell>
          <cell r="AI727" t="str">
            <v>DLV</v>
          </cell>
          <cell r="AJ727" t="str">
            <v>000</v>
          </cell>
          <cell r="AK727" t="str">
            <v>REL</v>
          </cell>
          <cell r="AL727" t="str">
            <v>000</v>
          </cell>
          <cell r="AM727" t="str">
            <v>LN#</v>
          </cell>
          <cell r="AO727" t="str">
            <v>UOI</v>
          </cell>
          <cell r="AP727" t="str">
            <v>EA</v>
          </cell>
          <cell r="AU727" t="str">
            <v>0</v>
          </cell>
          <cell r="AW727" t="str">
            <v>000</v>
          </cell>
          <cell r="AX727" t="str">
            <v>00</v>
          </cell>
          <cell r="AY727" t="str">
            <v>0</v>
          </cell>
          <cell r="AZ727" t="str">
            <v>FPL Fibernet</v>
          </cell>
        </row>
        <row r="728">
          <cell r="A728" t="str">
            <v>107100</v>
          </cell>
          <cell r="B728" t="str">
            <v>0368</v>
          </cell>
          <cell r="C728" t="str">
            <v>06200</v>
          </cell>
          <cell r="D728" t="str">
            <v>0FIBER</v>
          </cell>
          <cell r="E728" t="str">
            <v>368000</v>
          </cell>
          <cell r="F728" t="str">
            <v>0676</v>
          </cell>
          <cell r="G728" t="str">
            <v>12450</v>
          </cell>
          <cell r="H728" t="str">
            <v>A</v>
          </cell>
          <cell r="I728" t="str">
            <v>00000041</v>
          </cell>
          <cell r="J728">
            <v>65</v>
          </cell>
          <cell r="K728">
            <v>368</v>
          </cell>
          <cell r="L728">
            <v>6202</v>
          </cell>
          <cell r="M728">
            <v>0</v>
          </cell>
          <cell r="N728">
            <v>0</v>
          </cell>
          <cell r="O728">
            <v>0</v>
          </cell>
          <cell r="P728">
            <v>0</v>
          </cell>
          <cell r="Q728" t="str">
            <v>0676</v>
          </cell>
          <cell r="R728" t="str">
            <v>12450</v>
          </cell>
          <cell r="S728" t="str">
            <v>200212</v>
          </cell>
          <cell r="T728" t="str">
            <v>SA01</v>
          </cell>
          <cell r="U728">
            <v>-0.01</v>
          </cell>
          <cell r="V728" t="str">
            <v>LDB</v>
          </cell>
          <cell r="W728">
            <v>0</v>
          </cell>
          <cell r="Y728">
            <v>0</v>
          </cell>
          <cell r="Z728">
            <v>-1</v>
          </cell>
          <cell r="AA728" t="str">
            <v>MS#</v>
          </cell>
          <cell r="AB728" t="str">
            <v xml:space="preserve">   998010154</v>
          </cell>
          <cell r="AC728" t="str">
            <v>BCH</v>
          </cell>
          <cell r="AD728" t="str">
            <v>015504</v>
          </cell>
          <cell r="AE728" t="str">
            <v>TML</v>
          </cell>
          <cell r="AF728" t="str">
            <v>12019</v>
          </cell>
          <cell r="AG728" t="str">
            <v>SRL</v>
          </cell>
          <cell r="AH728" t="str">
            <v>0350</v>
          </cell>
          <cell r="AI728" t="str">
            <v>DLV</v>
          </cell>
          <cell r="AJ728" t="str">
            <v>000</v>
          </cell>
          <cell r="AK728" t="str">
            <v>REL</v>
          </cell>
          <cell r="AL728" t="str">
            <v>000</v>
          </cell>
          <cell r="AM728" t="str">
            <v>LN#</v>
          </cell>
          <cell r="AO728" t="str">
            <v>UOI</v>
          </cell>
          <cell r="AP728" t="str">
            <v>EA</v>
          </cell>
          <cell r="AU728" t="str">
            <v>0</v>
          </cell>
          <cell r="AW728" t="str">
            <v>000</v>
          </cell>
          <cell r="AX728" t="str">
            <v>00</v>
          </cell>
          <cell r="AY728" t="str">
            <v>0</v>
          </cell>
          <cell r="AZ728" t="str">
            <v>FPL Fibernet</v>
          </cell>
        </row>
        <row r="729">
          <cell r="A729" t="str">
            <v>107100</v>
          </cell>
          <cell r="B729" t="str">
            <v>0368</v>
          </cell>
          <cell r="C729" t="str">
            <v>06200</v>
          </cell>
          <cell r="D729" t="str">
            <v>0FIBER</v>
          </cell>
          <cell r="E729" t="str">
            <v>368000</v>
          </cell>
          <cell r="F729" t="str">
            <v>0676</v>
          </cell>
          <cell r="G729" t="str">
            <v>12450</v>
          </cell>
          <cell r="H729" t="str">
            <v>A</v>
          </cell>
          <cell r="I729" t="str">
            <v>00000041</v>
          </cell>
          <cell r="J729">
            <v>65</v>
          </cell>
          <cell r="K729">
            <v>368</v>
          </cell>
          <cell r="L729">
            <v>6202</v>
          </cell>
          <cell r="M729">
            <v>0</v>
          </cell>
          <cell r="N729">
            <v>0</v>
          </cell>
          <cell r="O729">
            <v>0</v>
          </cell>
          <cell r="P729">
            <v>0</v>
          </cell>
          <cell r="Q729" t="str">
            <v>0676</v>
          </cell>
          <cell r="R729" t="str">
            <v>12450</v>
          </cell>
          <cell r="S729" t="str">
            <v>200212</v>
          </cell>
          <cell r="T729" t="str">
            <v>SA01</v>
          </cell>
          <cell r="U729">
            <v>-0.01</v>
          </cell>
          <cell r="V729" t="str">
            <v>LDB</v>
          </cell>
          <cell r="W729">
            <v>0</v>
          </cell>
          <cell r="Y729">
            <v>0</v>
          </cell>
          <cell r="Z729">
            <v>-1</v>
          </cell>
          <cell r="AA729" t="str">
            <v>MS#</v>
          </cell>
          <cell r="AB729" t="str">
            <v xml:space="preserve">   998010155</v>
          </cell>
          <cell r="AC729" t="str">
            <v>BCH</v>
          </cell>
          <cell r="AD729" t="str">
            <v>012885</v>
          </cell>
          <cell r="AE729" t="str">
            <v>TML</v>
          </cell>
          <cell r="AF729" t="str">
            <v>12020</v>
          </cell>
          <cell r="AG729" t="str">
            <v>SRL</v>
          </cell>
          <cell r="AH729" t="str">
            <v>0350</v>
          </cell>
          <cell r="AI729" t="str">
            <v>DLV</v>
          </cell>
          <cell r="AJ729" t="str">
            <v>000</v>
          </cell>
          <cell r="AK729" t="str">
            <v>REL</v>
          </cell>
          <cell r="AL729" t="str">
            <v>000</v>
          </cell>
          <cell r="AM729" t="str">
            <v>LN#</v>
          </cell>
          <cell r="AO729" t="str">
            <v>UOI</v>
          </cell>
          <cell r="AP729" t="str">
            <v>EA</v>
          </cell>
          <cell r="AU729" t="str">
            <v>0</v>
          </cell>
          <cell r="AW729" t="str">
            <v>000</v>
          </cell>
          <cell r="AX729" t="str">
            <v>00</v>
          </cell>
          <cell r="AY729" t="str">
            <v>0</v>
          </cell>
          <cell r="AZ729" t="str">
            <v>FPL Fibernet</v>
          </cell>
        </row>
        <row r="730">
          <cell r="A730" t="str">
            <v>107100</v>
          </cell>
          <cell r="B730" t="str">
            <v>0368</v>
          </cell>
          <cell r="C730" t="str">
            <v>06200</v>
          </cell>
          <cell r="D730" t="str">
            <v>0FIBER</v>
          </cell>
          <cell r="E730" t="str">
            <v>368000</v>
          </cell>
          <cell r="F730" t="str">
            <v>0676</v>
          </cell>
          <cell r="G730" t="str">
            <v>12450</v>
          </cell>
          <cell r="H730" t="str">
            <v>A</v>
          </cell>
          <cell r="I730" t="str">
            <v>00000041</v>
          </cell>
          <cell r="J730">
            <v>65</v>
          </cell>
          <cell r="K730">
            <v>368</v>
          </cell>
          <cell r="L730">
            <v>6202</v>
          </cell>
          <cell r="M730">
            <v>0</v>
          </cell>
          <cell r="N730">
            <v>0</v>
          </cell>
          <cell r="O730">
            <v>0</v>
          </cell>
          <cell r="P730">
            <v>0</v>
          </cell>
          <cell r="Q730" t="str">
            <v>0676</v>
          </cell>
          <cell r="R730" t="str">
            <v>12450</v>
          </cell>
          <cell r="S730" t="str">
            <v>200212</v>
          </cell>
          <cell r="T730" t="str">
            <v>SA01</v>
          </cell>
          <cell r="U730">
            <v>-0.01</v>
          </cell>
          <cell r="V730" t="str">
            <v>LDB</v>
          </cell>
          <cell r="W730">
            <v>0</v>
          </cell>
          <cell r="Y730">
            <v>0</v>
          </cell>
          <cell r="Z730">
            <v>-1</v>
          </cell>
          <cell r="AA730" t="str">
            <v>MS#</v>
          </cell>
          <cell r="AB730" t="str">
            <v xml:space="preserve">   998010157</v>
          </cell>
          <cell r="AC730" t="str">
            <v>BCH</v>
          </cell>
          <cell r="AD730" t="str">
            <v>015504</v>
          </cell>
          <cell r="AE730" t="str">
            <v>TML</v>
          </cell>
          <cell r="AF730" t="str">
            <v>12019</v>
          </cell>
          <cell r="AG730" t="str">
            <v>SRL</v>
          </cell>
          <cell r="AH730" t="str">
            <v>0350</v>
          </cell>
          <cell r="AI730" t="str">
            <v>DLV</v>
          </cell>
          <cell r="AJ730" t="str">
            <v>000</v>
          </cell>
          <cell r="AK730" t="str">
            <v>REL</v>
          </cell>
          <cell r="AL730" t="str">
            <v>000</v>
          </cell>
          <cell r="AM730" t="str">
            <v>LN#</v>
          </cell>
          <cell r="AO730" t="str">
            <v>UOI</v>
          </cell>
          <cell r="AP730" t="str">
            <v>EA</v>
          </cell>
          <cell r="AU730" t="str">
            <v>0</v>
          </cell>
          <cell r="AW730" t="str">
            <v>000</v>
          </cell>
          <cell r="AX730" t="str">
            <v>00</v>
          </cell>
          <cell r="AY730" t="str">
            <v>0</v>
          </cell>
          <cell r="AZ730" t="str">
            <v>FPL Fibernet</v>
          </cell>
        </row>
        <row r="731">
          <cell r="A731" t="str">
            <v>107100</v>
          </cell>
          <cell r="B731" t="str">
            <v>0368</v>
          </cell>
          <cell r="C731" t="str">
            <v>06200</v>
          </cell>
          <cell r="D731" t="str">
            <v>0FIBER</v>
          </cell>
          <cell r="E731" t="str">
            <v>368000</v>
          </cell>
          <cell r="F731" t="str">
            <v>0676</v>
          </cell>
          <cell r="G731" t="str">
            <v>12450</v>
          </cell>
          <cell r="H731" t="str">
            <v>A</v>
          </cell>
          <cell r="I731" t="str">
            <v>00000041</v>
          </cell>
          <cell r="J731">
            <v>65</v>
          </cell>
          <cell r="K731">
            <v>368</v>
          </cell>
          <cell r="L731">
            <v>6202</v>
          </cell>
          <cell r="M731">
            <v>0</v>
          </cell>
          <cell r="N731">
            <v>0</v>
          </cell>
          <cell r="O731">
            <v>0</v>
          </cell>
          <cell r="P731">
            <v>0</v>
          </cell>
          <cell r="Q731" t="str">
            <v>0676</v>
          </cell>
          <cell r="R731" t="str">
            <v>12450</v>
          </cell>
          <cell r="S731" t="str">
            <v>200212</v>
          </cell>
          <cell r="T731" t="str">
            <v>SA01</v>
          </cell>
          <cell r="U731">
            <v>-0.01</v>
          </cell>
          <cell r="V731" t="str">
            <v>LDB</v>
          </cell>
          <cell r="W731">
            <v>0</v>
          </cell>
          <cell r="Y731">
            <v>0</v>
          </cell>
          <cell r="Z731">
            <v>-1</v>
          </cell>
          <cell r="AA731" t="str">
            <v>MS#</v>
          </cell>
          <cell r="AB731" t="str">
            <v xml:space="preserve">   998010157</v>
          </cell>
          <cell r="AC731" t="str">
            <v>BCH</v>
          </cell>
          <cell r="AD731" t="str">
            <v>015504</v>
          </cell>
          <cell r="AE731" t="str">
            <v>TML</v>
          </cell>
          <cell r="AF731" t="str">
            <v>12019</v>
          </cell>
          <cell r="AG731" t="str">
            <v>SRL</v>
          </cell>
          <cell r="AH731" t="str">
            <v>0350</v>
          </cell>
          <cell r="AI731" t="str">
            <v>DLV</v>
          </cell>
          <cell r="AJ731" t="str">
            <v>000</v>
          </cell>
          <cell r="AK731" t="str">
            <v>REL</v>
          </cell>
          <cell r="AL731" t="str">
            <v>000</v>
          </cell>
          <cell r="AM731" t="str">
            <v>LN#</v>
          </cell>
          <cell r="AO731" t="str">
            <v>UOI</v>
          </cell>
          <cell r="AP731" t="str">
            <v>EA</v>
          </cell>
          <cell r="AU731" t="str">
            <v>0</v>
          </cell>
          <cell r="AW731" t="str">
            <v>000</v>
          </cell>
          <cell r="AX731" t="str">
            <v>00</v>
          </cell>
          <cell r="AY731" t="str">
            <v>0</v>
          </cell>
          <cell r="AZ731" t="str">
            <v>FPL Fibernet</v>
          </cell>
        </row>
        <row r="732">
          <cell r="A732" t="str">
            <v>107100</v>
          </cell>
          <cell r="B732" t="str">
            <v>0368</v>
          </cell>
          <cell r="C732" t="str">
            <v>06200</v>
          </cell>
          <cell r="D732" t="str">
            <v>0FIBER</v>
          </cell>
          <cell r="E732" t="str">
            <v>368000</v>
          </cell>
          <cell r="F732" t="str">
            <v>0676</v>
          </cell>
          <cell r="G732" t="str">
            <v>12450</v>
          </cell>
          <cell r="H732" t="str">
            <v>A</v>
          </cell>
          <cell r="I732" t="str">
            <v>00000041</v>
          </cell>
          <cell r="J732">
            <v>65</v>
          </cell>
          <cell r="K732">
            <v>368</v>
          </cell>
          <cell r="L732">
            <v>6202</v>
          </cell>
          <cell r="M732">
            <v>0</v>
          </cell>
          <cell r="N732">
            <v>0</v>
          </cell>
          <cell r="O732">
            <v>0</v>
          </cell>
          <cell r="P732">
            <v>0</v>
          </cell>
          <cell r="Q732" t="str">
            <v>0676</v>
          </cell>
          <cell r="R732" t="str">
            <v>12450</v>
          </cell>
          <cell r="S732" t="str">
            <v>200212</v>
          </cell>
          <cell r="T732" t="str">
            <v>SA01</v>
          </cell>
          <cell r="U732">
            <v>-0.01</v>
          </cell>
          <cell r="V732" t="str">
            <v>LDB</v>
          </cell>
          <cell r="W732">
            <v>0</v>
          </cell>
          <cell r="Y732">
            <v>0</v>
          </cell>
          <cell r="Z732">
            <v>-1</v>
          </cell>
          <cell r="AA732" t="str">
            <v>MS#</v>
          </cell>
          <cell r="AB732" t="str">
            <v xml:space="preserve">   998010158</v>
          </cell>
          <cell r="AC732" t="str">
            <v>BCH</v>
          </cell>
          <cell r="AD732" t="str">
            <v>015504</v>
          </cell>
          <cell r="AE732" t="str">
            <v>TML</v>
          </cell>
          <cell r="AF732" t="str">
            <v>12019</v>
          </cell>
          <cell r="AG732" t="str">
            <v>SRL</v>
          </cell>
          <cell r="AH732" t="str">
            <v>0350</v>
          </cell>
          <cell r="AI732" t="str">
            <v>DLV</v>
          </cell>
          <cell r="AJ732" t="str">
            <v>000</v>
          </cell>
          <cell r="AK732" t="str">
            <v>REL</v>
          </cell>
          <cell r="AL732" t="str">
            <v>000</v>
          </cell>
          <cell r="AM732" t="str">
            <v>LN#</v>
          </cell>
          <cell r="AO732" t="str">
            <v>UOI</v>
          </cell>
          <cell r="AP732" t="str">
            <v>EA</v>
          </cell>
          <cell r="AU732" t="str">
            <v>0</v>
          </cell>
          <cell r="AW732" t="str">
            <v>000</v>
          </cell>
          <cell r="AX732" t="str">
            <v>00</v>
          </cell>
          <cell r="AY732" t="str">
            <v>0</v>
          </cell>
          <cell r="AZ732" t="str">
            <v>FPL Fibernet</v>
          </cell>
        </row>
        <row r="733">
          <cell r="A733" t="str">
            <v>107100</v>
          </cell>
          <cell r="B733" t="str">
            <v>0368</v>
          </cell>
          <cell r="C733" t="str">
            <v>06200</v>
          </cell>
          <cell r="D733" t="str">
            <v>0FIBER</v>
          </cell>
          <cell r="E733" t="str">
            <v>368000</v>
          </cell>
          <cell r="F733" t="str">
            <v>0676</v>
          </cell>
          <cell r="G733" t="str">
            <v>12450</v>
          </cell>
          <cell r="H733" t="str">
            <v>A</v>
          </cell>
          <cell r="I733" t="str">
            <v>00000041</v>
          </cell>
          <cell r="J733">
            <v>65</v>
          </cell>
          <cell r="K733">
            <v>368</v>
          </cell>
          <cell r="L733">
            <v>6202</v>
          </cell>
          <cell r="M733">
            <v>0</v>
          </cell>
          <cell r="N733">
            <v>0</v>
          </cell>
          <cell r="O733">
            <v>0</v>
          </cell>
          <cell r="P733">
            <v>0</v>
          </cell>
          <cell r="Q733" t="str">
            <v>0676</v>
          </cell>
          <cell r="R733" t="str">
            <v>12450</v>
          </cell>
          <cell r="S733" t="str">
            <v>200212</v>
          </cell>
          <cell r="T733" t="str">
            <v>SA01</v>
          </cell>
          <cell r="U733">
            <v>-0.01</v>
          </cell>
          <cell r="V733" t="str">
            <v>LDB</v>
          </cell>
          <cell r="W733">
            <v>0</v>
          </cell>
          <cell r="Y733">
            <v>0</v>
          </cell>
          <cell r="Z733">
            <v>-1</v>
          </cell>
          <cell r="AA733" t="str">
            <v>MS#</v>
          </cell>
          <cell r="AB733" t="str">
            <v xml:space="preserve">   998010161</v>
          </cell>
          <cell r="AC733" t="str">
            <v>BCH</v>
          </cell>
          <cell r="AD733" t="str">
            <v>015504</v>
          </cell>
          <cell r="AE733" t="str">
            <v>TML</v>
          </cell>
          <cell r="AF733" t="str">
            <v>12019</v>
          </cell>
          <cell r="AG733" t="str">
            <v>SRL</v>
          </cell>
          <cell r="AH733" t="str">
            <v>0350</v>
          </cell>
          <cell r="AI733" t="str">
            <v>DLV</v>
          </cell>
          <cell r="AJ733" t="str">
            <v>000</v>
          </cell>
          <cell r="AK733" t="str">
            <v>REL</v>
          </cell>
          <cell r="AL733" t="str">
            <v>000</v>
          </cell>
          <cell r="AM733" t="str">
            <v>LN#</v>
          </cell>
          <cell r="AO733" t="str">
            <v>UOI</v>
          </cell>
          <cell r="AP733" t="str">
            <v>EA</v>
          </cell>
          <cell r="AU733" t="str">
            <v>0</v>
          </cell>
          <cell r="AW733" t="str">
            <v>000</v>
          </cell>
          <cell r="AX733" t="str">
            <v>00</v>
          </cell>
          <cell r="AY733" t="str">
            <v>0</v>
          </cell>
          <cell r="AZ733" t="str">
            <v>FPL Fibernet</v>
          </cell>
        </row>
        <row r="734">
          <cell r="A734" t="str">
            <v>107100</v>
          </cell>
          <cell r="B734" t="str">
            <v>0368</v>
          </cell>
          <cell r="C734" t="str">
            <v>06200</v>
          </cell>
          <cell r="D734" t="str">
            <v>0FIBER</v>
          </cell>
          <cell r="E734" t="str">
            <v>368000</v>
          </cell>
          <cell r="F734" t="str">
            <v>0676</v>
          </cell>
          <cell r="G734" t="str">
            <v>12450</v>
          </cell>
          <cell r="H734" t="str">
            <v>A</v>
          </cell>
          <cell r="I734" t="str">
            <v>00000041</v>
          </cell>
          <cell r="J734">
            <v>65</v>
          </cell>
          <cell r="K734">
            <v>368</v>
          </cell>
          <cell r="L734">
            <v>6202</v>
          </cell>
          <cell r="M734">
            <v>0</v>
          </cell>
          <cell r="N734">
            <v>0</v>
          </cell>
          <cell r="O734">
            <v>0</v>
          </cell>
          <cell r="P734">
            <v>0</v>
          </cell>
          <cell r="Q734" t="str">
            <v>0676</v>
          </cell>
          <cell r="R734" t="str">
            <v>12450</v>
          </cell>
          <cell r="S734" t="str">
            <v>200212</v>
          </cell>
          <cell r="T734" t="str">
            <v>SA01</v>
          </cell>
          <cell r="U734">
            <v>-0.01</v>
          </cell>
          <cell r="V734" t="str">
            <v>LDB</v>
          </cell>
          <cell r="W734">
            <v>0</v>
          </cell>
          <cell r="Y734">
            <v>0</v>
          </cell>
          <cell r="Z734">
            <v>-1</v>
          </cell>
          <cell r="AA734" t="str">
            <v>MS#</v>
          </cell>
          <cell r="AB734" t="str">
            <v xml:space="preserve">   998010162</v>
          </cell>
          <cell r="AC734" t="str">
            <v>BCH</v>
          </cell>
          <cell r="AD734" t="str">
            <v>015504</v>
          </cell>
          <cell r="AE734" t="str">
            <v>TML</v>
          </cell>
          <cell r="AF734" t="str">
            <v>12019</v>
          </cell>
          <cell r="AG734" t="str">
            <v>SRL</v>
          </cell>
          <cell r="AH734" t="str">
            <v>0350</v>
          </cell>
          <cell r="AI734" t="str">
            <v>DLV</v>
          </cell>
          <cell r="AJ734" t="str">
            <v>000</v>
          </cell>
          <cell r="AK734" t="str">
            <v>REL</v>
          </cell>
          <cell r="AL734" t="str">
            <v>000</v>
          </cell>
          <cell r="AM734" t="str">
            <v>LN#</v>
          </cell>
          <cell r="AO734" t="str">
            <v>UOI</v>
          </cell>
          <cell r="AP734" t="str">
            <v>EA</v>
          </cell>
          <cell r="AU734" t="str">
            <v>0</v>
          </cell>
          <cell r="AW734" t="str">
            <v>000</v>
          </cell>
          <cell r="AX734" t="str">
            <v>00</v>
          </cell>
          <cell r="AY734" t="str">
            <v>0</v>
          </cell>
          <cell r="AZ734" t="str">
            <v>FPL Fibernet</v>
          </cell>
        </row>
        <row r="735">
          <cell r="A735" t="str">
            <v>107100</v>
          </cell>
          <cell r="B735" t="str">
            <v>0368</v>
          </cell>
          <cell r="C735" t="str">
            <v>06200</v>
          </cell>
          <cell r="D735" t="str">
            <v>0FIBER</v>
          </cell>
          <cell r="E735" t="str">
            <v>368000</v>
          </cell>
          <cell r="F735" t="str">
            <v>0676</v>
          </cell>
          <cell r="G735" t="str">
            <v>12450</v>
          </cell>
          <cell r="H735" t="str">
            <v>A</v>
          </cell>
          <cell r="I735" t="str">
            <v>00000041</v>
          </cell>
          <cell r="J735">
            <v>65</v>
          </cell>
          <cell r="K735">
            <v>368</v>
          </cell>
          <cell r="L735">
            <v>6202</v>
          </cell>
          <cell r="M735">
            <v>0</v>
          </cell>
          <cell r="N735">
            <v>0</v>
          </cell>
          <cell r="O735">
            <v>0</v>
          </cell>
          <cell r="P735">
            <v>0</v>
          </cell>
          <cell r="Q735" t="str">
            <v>0676</v>
          </cell>
          <cell r="R735" t="str">
            <v>12450</v>
          </cell>
          <cell r="S735" t="str">
            <v>200212</v>
          </cell>
          <cell r="T735" t="str">
            <v>SA01</v>
          </cell>
          <cell r="U735">
            <v>-0.01</v>
          </cell>
          <cell r="V735" t="str">
            <v>LDB</v>
          </cell>
          <cell r="W735">
            <v>0</v>
          </cell>
          <cell r="Y735">
            <v>0</v>
          </cell>
          <cell r="Z735">
            <v>-1</v>
          </cell>
          <cell r="AA735" t="str">
            <v>MS#</v>
          </cell>
          <cell r="AB735" t="str">
            <v xml:space="preserve">   998010238</v>
          </cell>
          <cell r="AC735" t="str">
            <v>BCH</v>
          </cell>
          <cell r="AD735" t="str">
            <v>015504</v>
          </cell>
          <cell r="AE735" t="str">
            <v>TML</v>
          </cell>
          <cell r="AF735" t="str">
            <v>12019</v>
          </cell>
          <cell r="AG735" t="str">
            <v>SRL</v>
          </cell>
          <cell r="AH735" t="str">
            <v>0350</v>
          </cell>
          <cell r="AI735" t="str">
            <v>DLV</v>
          </cell>
          <cell r="AJ735" t="str">
            <v>000</v>
          </cell>
          <cell r="AK735" t="str">
            <v>REL</v>
          </cell>
          <cell r="AL735" t="str">
            <v>000</v>
          </cell>
          <cell r="AM735" t="str">
            <v>LN#</v>
          </cell>
          <cell r="AO735" t="str">
            <v>UOI</v>
          </cell>
          <cell r="AP735" t="str">
            <v>EA</v>
          </cell>
          <cell r="AU735" t="str">
            <v>0</v>
          </cell>
          <cell r="AW735" t="str">
            <v>000</v>
          </cell>
          <cell r="AX735" t="str">
            <v>00</v>
          </cell>
          <cell r="AY735" t="str">
            <v>0</v>
          </cell>
          <cell r="AZ735" t="str">
            <v>FPL Fibernet</v>
          </cell>
        </row>
        <row r="736">
          <cell r="A736" t="str">
            <v>107100</v>
          </cell>
          <cell r="B736" t="str">
            <v>0368</v>
          </cell>
          <cell r="C736" t="str">
            <v>06200</v>
          </cell>
          <cell r="D736" t="str">
            <v>0FIBER</v>
          </cell>
          <cell r="E736" t="str">
            <v>368000</v>
          </cell>
          <cell r="F736" t="str">
            <v>0676</v>
          </cell>
          <cell r="G736" t="str">
            <v>12450</v>
          </cell>
          <cell r="H736" t="str">
            <v>A</v>
          </cell>
          <cell r="I736" t="str">
            <v>00000041</v>
          </cell>
          <cell r="J736">
            <v>65</v>
          </cell>
          <cell r="K736">
            <v>368</v>
          </cell>
          <cell r="L736">
            <v>6202</v>
          </cell>
          <cell r="M736">
            <v>0</v>
          </cell>
          <cell r="N736">
            <v>0</v>
          </cell>
          <cell r="O736">
            <v>0</v>
          </cell>
          <cell r="P736">
            <v>0</v>
          </cell>
          <cell r="Q736" t="str">
            <v>0676</v>
          </cell>
          <cell r="R736" t="str">
            <v>12450</v>
          </cell>
          <cell r="S736" t="str">
            <v>200212</v>
          </cell>
          <cell r="T736" t="str">
            <v>SA01</v>
          </cell>
          <cell r="U736">
            <v>-0.01</v>
          </cell>
          <cell r="V736" t="str">
            <v>LDB</v>
          </cell>
          <cell r="W736">
            <v>0</v>
          </cell>
          <cell r="Y736">
            <v>0</v>
          </cell>
          <cell r="Z736">
            <v>-1</v>
          </cell>
          <cell r="AA736" t="str">
            <v>MS#</v>
          </cell>
          <cell r="AB736" t="str">
            <v xml:space="preserve">   998010243</v>
          </cell>
          <cell r="AC736" t="str">
            <v>BCH</v>
          </cell>
          <cell r="AD736" t="str">
            <v>015504</v>
          </cell>
          <cell r="AE736" t="str">
            <v>TML</v>
          </cell>
          <cell r="AF736" t="str">
            <v>12019</v>
          </cell>
          <cell r="AG736" t="str">
            <v>SRL</v>
          </cell>
          <cell r="AH736" t="str">
            <v>0350</v>
          </cell>
          <cell r="AI736" t="str">
            <v>DLV</v>
          </cell>
          <cell r="AJ736" t="str">
            <v>000</v>
          </cell>
          <cell r="AK736" t="str">
            <v>REL</v>
          </cell>
          <cell r="AL736" t="str">
            <v>000</v>
          </cell>
          <cell r="AM736" t="str">
            <v>LN#</v>
          </cell>
          <cell r="AO736" t="str">
            <v>UOI</v>
          </cell>
          <cell r="AP736" t="str">
            <v>EA</v>
          </cell>
          <cell r="AU736" t="str">
            <v>0</v>
          </cell>
          <cell r="AW736" t="str">
            <v>000</v>
          </cell>
          <cell r="AX736" t="str">
            <v>00</v>
          </cell>
          <cell r="AY736" t="str">
            <v>0</v>
          </cell>
          <cell r="AZ736" t="str">
            <v>FPL Fibernet</v>
          </cell>
        </row>
        <row r="737">
          <cell r="A737" t="str">
            <v>107100</v>
          </cell>
          <cell r="B737" t="str">
            <v>0368</v>
          </cell>
          <cell r="C737" t="str">
            <v>06200</v>
          </cell>
          <cell r="D737" t="str">
            <v>0FIBER</v>
          </cell>
          <cell r="E737" t="str">
            <v>368000</v>
          </cell>
          <cell r="F737" t="str">
            <v>0676</v>
          </cell>
          <cell r="G737" t="str">
            <v>12450</v>
          </cell>
          <cell r="H737" t="str">
            <v>A</v>
          </cell>
          <cell r="I737" t="str">
            <v>00000041</v>
          </cell>
          <cell r="J737">
            <v>65</v>
          </cell>
          <cell r="K737">
            <v>368</v>
          </cell>
          <cell r="L737">
            <v>6202</v>
          </cell>
          <cell r="M737">
            <v>0</v>
          </cell>
          <cell r="N737">
            <v>0</v>
          </cell>
          <cell r="O737">
            <v>0</v>
          </cell>
          <cell r="P737">
            <v>0</v>
          </cell>
          <cell r="Q737" t="str">
            <v>0676</v>
          </cell>
          <cell r="R737" t="str">
            <v>12450</v>
          </cell>
          <cell r="S737" t="str">
            <v>200212</v>
          </cell>
          <cell r="T737" t="str">
            <v>SA01</v>
          </cell>
          <cell r="U737">
            <v>-0.01</v>
          </cell>
          <cell r="V737" t="str">
            <v>LDB</v>
          </cell>
          <cell r="W737">
            <v>0</v>
          </cell>
          <cell r="Y737">
            <v>0</v>
          </cell>
          <cell r="Z737">
            <v>-1</v>
          </cell>
          <cell r="AA737" t="str">
            <v>MS#</v>
          </cell>
          <cell r="AB737" t="str">
            <v xml:space="preserve">   998014883</v>
          </cell>
          <cell r="AC737" t="str">
            <v>BCH</v>
          </cell>
          <cell r="AD737" t="str">
            <v>013412</v>
          </cell>
          <cell r="AE737" t="str">
            <v>TML</v>
          </cell>
          <cell r="AF737" t="str">
            <v>12016</v>
          </cell>
          <cell r="AG737" t="str">
            <v>SRL</v>
          </cell>
          <cell r="AH737" t="str">
            <v>0350</v>
          </cell>
          <cell r="AI737" t="str">
            <v>DLV</v>
          </cell>
          <cell r="AJ737" t="str">
            <v>000</v>
          </cell>
          <cell r="AK737" t="str">
            <v>REL</v>
          </cell>
          <cell r="AL737" t="str">
            <v>000</v>
          </cell>
          <cell r="AM737" t="str">
            <v>LN#</v>
          </cell>
          <cell r="AO737" t="str">
            <v>UOI</v>
          </cell>
          <cell r="AP737" t="str">
            <v>EA</v>
          </cell>
          <cell r="AU737" t="str">
            <v>0</v>
          </cell>
          <cell r="AW737" t="str">
            <v>000</v>
          </cell>
          <cell r="AX737" t="str">
            <v>00</v>
          </cell>
          <cell r="AY737" t="str">
            <v>0</v>
          </cell>
          <cell r="AZ737" t="str">
            <v>FPL Fibernet</v>
          </cell>
        </row>
        <row r="738">
          <cell r="A738" t="str">
            <v>107100</v>
          </cell>
          <cell r="B738" t="str">
            <v>0368</v>
          </cell>
          <cell r="C738" t="str">
            <v>06200</v>
          </cell>
          <cell r="D738" t="str">
            <v>0FIBER</v>
          </cell>
          <cell r="E738" t="str">
            <v>368000</v>
          </cell>
          <cell r="F738" t="str">
            <v>0676</v>
          </cell>
          <cell r="G738" t="str">
            <v>12450</v>
          </cell>
          <cell r="H738" t="str">
            <v>A</v>
          </cell>
          <cell r="I738" t="str">
            <v>00000041</v>
          </cell>
          <cell r="J738">
            <v>65</v>
          </cell>
          <cell r="K738">
            <v>368</v>
          </cell>
          <cell r="L738">
            <v>6202</v>
          </cell>
          <cell r="M738">
            <v>0</v>
          </cell>
          <cell r="N738">
            <v>0</v>
          </cell>
          <cell r="O738">
            <v>0</v>
          </cell>
          <cell r="P738">
            <v>0</v>
          </cell>
          <cell r="Q738" t="str">
            <v>0676</v>
          </cell>
          <cell r="R738" t="str">
            <v>12450</v>
          </cell>
          <cell r="S738" t="str">
            <v>200212</v>
          </cell>
          <cell r="T738" t="str">
            <v>SA01</v>
          </cell>
          <cell r="U738">
            <v>-0.02</v>
          </cell>
          <cell r="V738" t="str">
            <v>LDB</v>
          </cell>
          <cell r="W738">
            <v>0</v>
          </cell>
          <cell r="Y738">
            <v>0</v>
          </cell>
          <cell r="Z738">
            <v>-2</v>
          </cell>
          <cell r="AA738" t="str">
            <v>MS#</v>
          </cell>
          <cell r="AB738" t="str">
            <v xml:space="preserve">   998010013</v>
          </cell>
          <cell r="AC738" t="str">
            <v>BCH</v>
          </cell>
          <cell r="AD738" t="str">
            <v>015504</v>
          </cell>
          <cell r="AE738" t="str">
            <v>TML</v>
          </cell>
          <cell r="AF738" t="str">
            <v>12019</v>
          </cell>
          <cell r="AG738" t="str">
            <v>SRL</v>
          </cell>
          <cell r="AH738" t="str">
            <v>0350</v>
          </cell>
          <cell r="AI738" t="str">
            <v>DLV</v>
          </cell>
          <cell r="AJ738" t="str">
            <v>000</v>
          </cell>
          <cell r="AK738" t="str">
            <v>REL</v>
          </cell>
          <cell r="AL738" t="str">
            <v>000</v>
          </cell>
          <cell r="AM738" t="str">
            <v>LN#</v>
          </cell>
          <cell r="AO738" t="str">
            <v>UOI</v>
          </cell>
          <cell r="AP738" t="str">
            <v>EA</v>
          </cell>
          <cell r="AU738" t="str">
            <v>0</v>
          </cell>
          <cell r="AW738" t="str">
            <v>000</v>
          </cell>
          <cell r="AX738" t="str">
            <v>00</v>
          </cell>
          <cell r="AY738" t="str">
            <v>0</v>
          </cell>
          <cell r="AZ738" t="str">
            <v>FPL Fibernet</v>
          </cell>
        </row>
        <row r="739">
          <cell r="A739" t="str">
            <v>107100</v>
          </cell>
          <cell r="B739" t="str">
            <v>0368</v>
          </cell>
          <cell r="C739" t="str">
            <v>06200</v>
          </cell>
          <cell r="D739" t="str">
            <v>0FIBER</v>
          </cell>
          <cell r="E739" t="str">
            <v>368000</v>
          </cell>
          <cell r="F739" t="str">
            <v>0676</v>
          </cell>
          <cell r="G739" t="str">
            <v>12450</v>
          </cell>
          <cell r="H739" t="str">
            <v>A</v>
          </cell>
          <cell r="I739" t="str">
            <v>00000041</v>
          </cell>
          <cell r="J739">
            <v>65</v>
          </cell>
          <cell r="K739">
            <v>368</v>
          </cell>
          <cell r="L739">
            <v>6202</v>
          </cell>
          <cell r="M739">
            <v>0</v>
          </cell>
          <cell r="N739">
            <v>0</v>
          </cell>
          <cell r="O739">
            <v>0</v>
          </cell>
          <cell r="P739">
            <v>0</v>
          </cell>
          <cell r="Q739" t="str">
            <v>0676</v>
          </cell>
          <cell r="R739" t="str">
            <v>12450</v>
          </cell>
          <cell r="S739" t="str">
            <v>200212</v>
          </cell>
          <cell r="T739" t="str">
            <v>SA01</v>
          </cell>
          <cell r="U739">
            <v>-0.02</v>
          </cell>
          <cell r="V739" t="str">
            <v>LDB</v>
          </cell>
          <cell r="W739">
            <v>0</v>
          </cell>
          <cell r="Y739">
            <v>0</v>
          </cell>
          <cell r="Z739">
            <v>-2</v>
          </cell>
          <cell r="AA739" t="str">
            <v>MS#</v>
          </cell>
          <cell r="AB739" t="str">
            <v xml:space="preserve">   998010096</v>
          </cell>
          <cell r="AC739" t="str">
            <v>BCH</v>
          </cell>
          <cell r="AD739" t="str">
            <v>015504</v>
          </cell>
          <cell r="AE739" t="str">
            <v>TML</v>
          </cell>
          <cell r="AF739" t="str">
            <v>12019</v>
          </cell>
          <cell r="AG739" t="str">
            <v>SRL</v>
          </cell>
          <cell r="AH739" t="str">
            <v>0350</v>
          </cell>
          <cell r="AI739" t="str">
            <v>DLV</v>
          </cell>
          <cell r="AJ739" t="str">
            <v>000</v>
          </cell>
          <cell r="AK739" t="str">
            <v>REL</v>
          </cell>
          <cell r="AL739" t="str">
            <v>000</v>
          </cell>
          <cell r="AM739" t="str">
            <v>LN#</v>
          </cell>
          <cell r="AO739" t="str">
            <v>UOI</v>
          </cell>
          <cell r="AP739" t="str">
            <v>EA</v>
          </cell>
          <cell r="AU739" t="str">
            <v>0</v>
          </cell>
          <cell r="AW739" t="str">
            <v>000</v>
          </cell>
          <cell r="AX739" t="str">
            <v>00</v>
          </cell>
          <cell r="AY739" t="str">
            <v>0</v>
          </cell>
          <cell r="AZ739" t="str">
            <v>FPL Fibernet</v>
          </cell>
        </row>
        <row r="740">
          <cell r="A740" t="str">
            <v>107100</v>
          </cell>
          <cell r="B740" t="str">
            <v>0368</v>
          </cell>
          <cell r="C740" t="str">
            <v>06200</v>
          </cell>
          <cell r="D740" t="str">
            <v>0FIBER</v>
          </cell>
          <cell r="E740" t="str">
            <v>368000</v>
          </cell>
          <cell r="F740" t="str">
            <v>0676</v>
          </cell>
          <cell r="G740" t="str">
            <v>12450</v>
          </cell>
          <cell r="H740" t="str">
            <v>A</v>
          </cell>
          <cell r="I740" t="str">
            <v>00000041</v>
          </cell>
          <cell r="J740">
            <v>65</v>
          </cell>
          <cell r="K740">
            <v>368</v>
          </cell>
          <cell r="L740">
            <v>6202</v>
          </cell>
          <cell r="M740">
            <v>0</v>
          </cell>
          <cell r="N740">
            <v>0</v>
          </cell>
          <cell r="O740">
            <v>0</v>
          </cell>
          <cell r="P740">
            <v>0</v>
          </cell>
          <cell r="Q740" t="str">
            <v>0676</v>
          </cell>
          <cell r="R740" t="str">
            <v>12450</v>
          </cell>
          <cell r="S740" t="str">
            <v>200212</v>
          </cell>
          <cell r="T740" t="str">
            <v>SA01</v>
          </cell>
          <cell r="U740">
            <v>-0.02</v>
          </cell>
          <cell r="V740" t="str">
            <v>LDB</v>
          </cell>
          <cell r="W740">
            <v>0</v>
          </cell>
          <cell r="Y740">
            <v>0</v>
          </cell>
          <cell r="Z740">
            <v>-2</v>
          </cell>
          <cell r="AA740" t="str">
            <v>MS#</v>
          </cell>
          <cell r="AB740" t="str">
            <v xml:space="preserve">   998010113</v>
          </cell>
          <cell r="AC740" t="str">
            <v>BCH</v>
          </cell>
          <cell r="AD740" t="str">
            <v>012885</v>
          </cell>
          <cell r="AE740" t="str">
            <v>TML</v>
          </cell>
          <cell r="AF740" t="str">
            <v>12020</v>
          </cell>
          <cell r="AG740" t="str">
            <v>SRL</v>
          </cell>
          <cell r="AH740" t="str">
            <v>0350</v>
          </cell>
          <cell r="AI740" t="str">
            <v>DLV</v>
          </cell>
          <cell r="AJ740" t="str">
            <v>000</v>
          </cell>
          <cell r="AK740" t="str">
            <v>REL</v>
          </cell>
          <cell r="AL740" t="str">
            <v>000</v>
          </cell>
          <cell r="AM740" t="str">
            <v>LN#</v>
          </cell>
          <cell r="AO740" t="str">
            <v>UOI</v>
          </cell>
          <cell r="AP740" t="str">
            <v>EA</v>
          </cell>
          <cell r="AU740" t="str">
            <v>0</v>
          </cell>
          <cell r="AW740" t="str">
            <v>000</v>
          </cell>
          <cell r="AX740" t="str">
            <v>00</v>
          </cell>
          <cell r="AY740" t="str">
            <v>0</v>
          </cell>
          <cell r="AZ740" t="str">
            <v>FPL Fibernet</v>
          </cell>
        </row>
        <row r="741">
          <cell r="A741" t="str">
            <v>107100</v>
          </cell>
          <cell r="B741" t="str">
            <v>0368</v>
          </cell>
          <cell r="C741" t="str">
            <v>06200</v>
          </cell>
          <cell r="D741" t="str">
            <v>0FIBER</v>
          </cell>
          <cell r="E741" t="str">
            <v>368000</v>
          </cell>
          <cell r="F741" t="str">
            <v>0676</v>
          </cell>
          <cell r="G741" t="str">
            <v>12450</v>
          </cell>
          <cell r="H741" t="str">
            <v>A</v>
          </cell>
          <cell r="I741" t="str">
            <v>00000041</v>
          </cell>
          <cell r="J741">
            <v>65</v>
          </cell>
          <cell r="K741">
            <v>368</v>
          </cell>
          <cell r="L741">
            <v>6202</v>
          </cell>
          <cell r="M741">
            <v>0</v>
          </cell>
          <cell r="N741">
            <v>0</v>
          </cell>
          <cell r="O741">
            <v>0</v>
          </cell>
          <cell r="P741">
            <v>0</v>
          </cell>
          <cell r="Q741" t="str">
            <v>0676</v>
          </cell>
          <cell r="R741" t="str">
            <v>12450</v>
          </cell>
          <cell r="S741" t="str">
            <v>200212</v>
          </cell>
          <cell r="T741" t="str">
            <v>SA01</v>
          </cell>
          <cell r="U741">
            <v>-0.02</v>
          </cell>
          <cell r="V741" t="str">
            <v>LDB</v>
          </cell>
          <cell r="W741">
            <v>0</v>
          </cell>
          <cell r="Y741">
            <v>0</v>
          </cell>
          <cell r="Z741">
            <v>-2</v>
          </cell>
          <cell r="AA741" t="str">
            <v>MS#</v>
          </cell>
          <cell r="AB741" t="str">
            <v xml:space="preserve">   998010158</v>
          </cell>
          <cell r="AC741" t="str">
            <v>BCH</v>
          </cell>
          <cell r="AD741" t="str">
            <v>015504</v>
          </cell>
          <cell r="AE741" t="str">
            <v>TML</v>
          </cell>
          <cell r="AF741" t="str">
            <v>12019</v>
          </cell>
          <cell r="AG741" t="str">
            <v>SRL</v>
          </cell>
          <cell r="AH741" t="str">
            <v>0350</v>
          </cell>
          <cell r="AI741" t="str">
            <v>DLV</v>
          </cell>
          <cell r="AJ741" t="str">
            <v>000</v>
          </cell>
          <cell r="AK741" t="str">
            <v>REL</v>
          </cell>
          <cell r="AL741" t="str">
            <v>000</v>
          </cell>
          <cell r="AM741" t="str">
            <v>LN#</v>
          </cell>
          <cell r="AO741" t="str">
            <v>UOI</v>
          </cell>
          <cell r="AP741" t="str">
            <v>EA</v>
          </cell>
          <cell r="AU741" t="str">
            <v>0</v>
          </cell>
          <cell r="AW741" t="str">
            <v>000</v>
          </cell>
          <cell r="AX741" t="str">
            <v>00</v>
          </cell>
          <cell r="AY741" t="str">
            <v>0</v>
          </cell>
          <cell r="AZ741" t="str">
            <v>FPL Fibernet</v>
          </cell>
        </row>
        <row r="742">
          <cell r="A742" t="str">
            <v>107100</v>
          </cell>
          <cell r="B742" t="str">
            <v>0368</v>
          </cell>
          <cell r="C742" t="str">
            <v>06200</v>
          </cell>
          <cell r="D742" t="str">
            <v>0FIBER</v>
          </cell>
          <cell r="E742" t="str">
            <v>368000</v>
          </cell>
          <cell r="F742" t="str">
            <v>0676</v>
          </cell>
          <cell r="G742" t="str">
            <v>12450</v>
          </cell>
          <cell r="H742" t="str">
            <v>A</v>
          </cell>
          <cell r="I742" t="str">
            <v>00000041</v>
          </cell>
          <cell r="J742">
            <v>65</v>
          </cell>
          <cell r="K742">
            <v>368</v>
          </cell>
          <cell r="L742">
            <v>6202</v>
          </cell>
          <cell r="M742">
            <v>0</v>
          </cell>
          <cell r="N742">
            <v>0</v>
          </cell>
          <cell r="O742">
            <v>0</v>
          </cell>
          <cell r="P742">
            <v>0</v>
          </cell>
          <cell r="Q742" t="str">
            <v>0676</v>
          </cell>
          <cell r="R742" t="str">
            <v>12450</v>
          </cell>
          <cell r="S742" t="str">
            <v>200212</v>
          </cell>
          <cell r="T742" t="str">
            <v>SA01</v>
          </cell>
          <cell r="U742">
            <v>-0.02</v>
          </cell>
          <cell r="V742" t="str">
            <v>LDB</v>
          </cell>
          <cell r="W742">
            <v>0</v>
          </cell>
          <cell r="Y742">
            <v>0</v>
          </cell>
          <cell r="Z742">
            <v>-2</v>
          </cell>
          <cell r="AA742" t="str">
            <v>MS#</v>
          </cell>
          <cell r="AB742" t="str">
            <v xml:space="preserve">   998010160</v>
          </cell>
          <cell r="AC742" t="str">
            <v>BCH</v>
          </cell>
          <cell r="AD742" t="str">
            <v>015504</v>
          </cell>
          <cell r="AE742" t="str">
            <v>TML</v>
          </cell>
          <cell r="AF742" t="str">
            <v>12019</v>
          </cell>
          <cell r="AG742" t="str">
            <v>SRL</v>
          </cell>
          <cell r="AH742" t="str">
            <v>0350</v>
          </cell>
          <cell r="AI742" t="str">
            <v>DLV</v>
          </cell>
          <cell r="AJ742" t="str">
            <v>000</v>
          </cell>
          <cell r="AK742" t="str">
            <v>REL</v>
          </cell>
          <cell r="AL742" t="str">
            <v>000</v>
          </cell>
          <cell r="AM742" t="str">
            <v>LN#</v>
          </cell>
          <cell r="AO742" t="str">
            <v>UOI</v>
          </cell>
          <cell r="AP742" t="str">
            <v>EA</v>
          </cell>
          <cell r="AU742" t="str">
            <v>0</v>
          </cell>
          <cell r="AW742" t="str">
            <v>000</v>
          </cell>
          <cell r="AX742" t="str">
            <v>00</v>
          </cell>
          <cell r="AY742" t="str">
            <v>0</v>
          </cell>
          <cell r="AZ742" t="str">
            <v>FPL Fibernet</v>
          </cell>
        </row>
        <row r="743">
          <cell r="A743" t="str">
            <v>107100</v>
          </cell>
          <cell r="B743" t="str">
            <v>0368</v>
          </cell>
          <cell r="C743" t="str">
            <v>06200</v>
          </cell>
          <cell r="D743" t="str">
            <v>0FIBER</v>
          </cell>
          <cell r="E743" t="str">
            <v>368000</v>
          </cell>
          <cell r="F743" t="str">
            <v>0676</v>
          </cell>
          <cell r="G743" t="str">
            <v>12450</v>
          </cell>
          <cell r="H743" t="str">
            <v>A</v>
          </cell>
          <cell r="I743" t="str">
            <v>00000041</v>
          </cell>
          <cell r="J743">
            <v>65</v>
          </cell>
          <cell r="K743">
            <v>368</v>
          </cell>
          <cell r="L743">
            <v>6202</v>
          </cell>
          <cell r="M743">
            <v>0</v>
          </cell>
          <cell r="N743">
            <v>0</v>
          </cell>
          <cell r="O743">
            <v>0</v>
          </cell>
          <cell r="P743">
            <v>0</v>
          </cell>
          <cell r="Q743" t="str">
            <v>0676</v>
          </cell>
          <cell r="R743" t="str">
            <v>12450</v>
          </cell>
          <cell r="S743" t="str">
            <v>200212</v>
          </cell>
          <cell r="T743" t="str">
            <v>SA01</v>
          </cell>
          <cell r="U743">
            <v>-0.02</v>
          </cell>
          <cell r="V743" t="str">
            <v>LDB</v>
          </cell>
          <cell r="W743">
            <v>0</v>
          </cell>
          <cell r="Y743">
            <v>0</v>
          </cell>
          <cell r="Z743">
            <v>-2</v>
          </cell>
          <cell r="AA743" t="str">
            <v>MS#</v>
          </cell>
          <cell r="AB743" t="str">
            <v xml:space="preserve">   998010181</v>
          </cell>
          <cell r="AC743" t="str">
            <v>BCH</v>
          </cell>
          <cell r="AD743" t="str">
            <v>015504</v>
          </cell>
          <cell r="AE743" t="str">
            <v>TML</v>
          </cell>
          <cell r="AF743" t="str">
            <v>12019</v>
          </cell>
          <cell r="AG743" t="str">
            <v>SRL</v>
          </cell>
          <cell r="AH743" t="str">
            <v>0350</v>
          </cell>
          <cell r="AI743" t="str">
            <v>DLV</v>
          </cell>
          <cell r="AJ743" t="str">
            <v>000</v>
          </cell>
          <cell r="AK743" t="str">
            <v>REL</v>
          </cell>
          <cell r="AL743" t="str">
            <v>000</v>
          </cell>
          <cell r="AM743" t="str">
            <v>LN#</v>
          </cell>
          <cell r="AO743" t="str">
            <v>UOI</v>
          </cell>
          <cell r="AP743" t="str">
            <v>EA</v>
          </cell>
          <cell r="AU743" t="str">
            <v>0</v>
          </cell>
          <cell r="AW743" t="str">
            <v>000</v>
          </cell>
          <cell r="AX743" t="str">
            <v>00</v>
          </cell>
          <cell r="AY743" t="str">
            <v>0</v>
          </cell>
          <cell r="AZ743" t="str">
            <v>FPL Fibernet</v>
          </cell>
        </row>
        <row r="744">
          <cell r="A744" t="str">
            <v>107100</v>
          </cell>
          <cell r="B744" t="str">
            <v>0368</v>
          </cell>
          <cell r="C744" t="str">
            <v>06200</v>
          </cell>
          <cell r="D744" t="str">
            <v>0FIBER</v>
          </cell>
          <cell r="E744" t="str">
            <v>368000</v>
          </cell>
          <cell r="F744" t="str">
            <v>0676</v>
          </cell>
          <cell r="G744" t="str">
            <v>12450</v>
          </cell>
          <cell r="H744" t="str">
            <v>A</v>
          </cell>
          <cell r="I744" t="str">
            <v>00000041</v>
          </cell>
          <cell r="J744">
            <v>65</v>
          </cell>
          <cell r="K744">
            <v>368</v>
          </cell>
          <cell r="L744">
            <v>6202</v>
          </cell>
          <cell r="M744">
            <v>0</v>
          </cell>
          <cell r="N744">
            <v>0</v>
          </cell>
          <cell r="O744">
            <v>0</v>
          </cell>
          <cell r="P744">
            <v>0</v>
          </cell>
          <cell r="Q744" t="str">
            <v>0676</v>
          </cell>
          <cell r="R744" t="str">
            <v>12450</v>
          </cell>
          <cell r="S744" t="str">
            <v>200212</v>
          </cell>
          <cell r="T744" t="str">
            <v>SA01</v>
          </cell>
          <cell r="U744">
            <v>-0.02</v>
          </cell>
          <cell r="V744" t="str">
            <v>LDB</v>
          </cell>
          <cell r="W744">
            <v>0</v>
          </cell>
          <cell r="Y744">
            <v>0</v>
          </cell>
          <cell r="Z744">
            <v>-2</v>
          </cell>
          <cell r="AA744" t="str">
            <v>MS#</v>
          </cell>
          <cell r="AB744" t="str">
            <v xml:space="preserve">   998010181</v>
          </cell>
          <cell r="AC744" t="str">
            <v>BCH</v>
          </cell>
          <cell r="AD744" t="str">
            <v>015504</v>
          </cell>
          <cell r="AE744" t="str">
            <v>TML</v>
          </cell>
          <cell r="AF744" t="str">
            <v>12019</v>
          </cell>
          <cell r="AG744" t="str">
            <v>SRL</v>
          </cell>
          <cell r="AH744" t="str">
            <v>0350</v>
          </cell>
          <cell r="AI744" t="str">
            <v>DLV</v>
          </cell>
          <cell r="AJ744" t="str">
            <v>000</v>
          </cell>
          <cell r="AK744" t="str">
            <v>REL</v>
          </cell>
          <cell r="AL744" t="str">
            <v>000</v>
          </cell>
          <cell r="AM744" t="str">
            <v>LN#</v>
          </cell>
          <cell r="AO744" t="str">
            <v>UOI</v>
          </cell>
          <cell r="AP744" t="str">
            <v>EA</v>
          </cell>
          <cell r="AU744" t="str">
            <v>0</v>
          </cell>
          <cell r="AW744" t="str">
            <v>000</v>
          </cell>
          <cell r="AX744" t="str">
            <v>00</v>
          </cell>
          <cell r="AY744" t="str">
            <v>0</v>
          </cell>
          <cell r="AZ744" t="str">
            <v>FPL Fibernet</v>
          </cell>
        </row>
        <row r="745">
          <cell r="A745" t="str">
            <v>107100</v>
          </cell>
          <cell r="B745" t="str">
            <v>0368</v>
          </cell>
          <cell r="C745" t="str">
            <v>06200</v>
          </cell>
          <cell r="D745" t="str">
            <v>0FIBER</v>
          </cell>
          <cell r="E745" t="str">
            <v>368000</v>
          </cell>
          <cell r="F745" t="str">
            <v>0676</v>
          </cell>
          <cell r="G745" t="str">
            <v>12450</v>
          </cell>
          <cell r="H745" t="str">
            <v>A</v>
          </cell>
          <cell r="I745" t="str">
            <v>00000041</v>
          </cell>
          <cell r="J745">
            <v>65</v>
          </cell>
          <cell r="K745">
            <v>368</v>
          </cell>
          <cell r="L745">
            <v>6202</v>
          </cell>
          <cell r="M745">
            <v>0</v>
          </cell>
          <cell r="N745">
            <v>0</v>
          </cell>
          <cell r="O745">
            <v>0</v>
          </cell>
          <cell r="P745">
            <v>0</v>
          </cell>
          <cell r="Q745" t="str">
            <v>0676</v>
          </cell>
          <cell r="R745" t="str">
            <v>12450</v>
          </cell>
          <cell r="S745" t="str">
            <v>200212</v>
          </cell>
          <cell r="T745" t="str">
            <v>SA01</v>
          </cell>
          <cell r="U745">
            <v>-0.02</v>
          </cell>
          <cell r="V745" t="str">
            <v>LDB</v>
          </cell>
          <cell r="W745">
            <v>0</v>
          </cell>
          <cell r="Y745">
            <v>0</v>
          </cell>
          <cell r="Z745">
            <v>-2</v>
          </cell>
          <cell r="AA745" t="str">
            <v>MS#</v>
          </cell>
          <cell r="AB745" t="str">
            <v xml:space="preserve">   998010195</v>
          </cell>
          <cell r="AC745" t="str">
            <v>BCH</v>
          </cell>
          <cell r="AD745" t="str">
            <v>015504</v>
          </cell>
          <cell r="AE745" t="str">
            <v>TML</v>
          </cell>
          <cell r="AF745" t="str">
            <v>12019</v>
          </cell>
          <cell r="AG745" t="str">
            <v>SRL</v>
          </cell>
          <cell r="AH745" t="str">
            <v>0350</v>
          </cell>
          <cell r="AI745" t="str">
            <v>DLV</v>
          </cell>
          <cell r="AJ745" t="str">
            <v>000</v>
          </cell>
          <cell r="AK745" t="str">
            <v>REL</v>
          </cell>
          <cell r="AL745" t="str">
            <v>000</v>
          </cell>
          <cell r="AM745" t="str">
            <v>LN#</v>
          </cell>
          <cell r="AO745" t="str">
            <v>UOI</v>
          </cell>
          <cell r="AP745" t="str">
            <v>EA</v>
          </cell>
          <cell r="AU745" t="str">
            <v>0</v>
          </cell>
          <cell r="AW745" t="str">
            <v>000</v>
          </cell>
          <cell r="AX745" t="str">
            <v>00</v>
          </cell>
          <cell r="AY745" t="str">
            <v>0</v>
          </cell>
          <cell r="AZ745" t="str">
            <v>FPL Fibernet</v>
          </cell>
        </row>
        <row r="746">
          <cell r="A746" t="str">
            <v>107100</v>
          </cell>
          <cell r="B746" t="str">
            <v>0368</v>
          </cell>
          <cell r="C746" t="str">
            <v>06200</v>
          </cell>
          <cell r="D746" t="str">
            <v>0FIBER</v>
          </cell>
          <cell r="E746" t="str">
            <v>368000</v>
          </cell>
          <cell r="F746" t="str">
            <v>0676</v>
          </cell>
          <cell r="G746" t="str">
            <v>12450</v>
          </cell>
          <cell r="H746" t="str">
            <v>A</v>
          </cell>
          <cell r="I746" t="str">
            <v>00000041</v>
          </cell>
          <cell r="J746">
            <v>65</v>
          </cell>
          <cell r="K746">
            <v>368</v>
          </cell>
          <cell r="L746">
            <v>6202</v>
          </cell>
          <cell r="M746">
            <v>0</v>
          </cell>
          <cell r="N746">
            <v>0</v>
          </cell>
          <cell r="O746">
            <v>0</v>
          </cell>
          <cell r="P746">
            <v>0</v>
          </cell>
          <cell r="Q746" t="str">
            <v>0676</v>
          </cell>
          <cell r="R746" t="str">
            <v>12450</v>
          </cell>
          <cell r="S746" t="str">
            <v>200212</v>
          </cell>
          <cell r="T746" t="str">
            <v>SA01</v>
          </cell>
          <cell r="U746">
            <v>-0.02</v>
          </cell>
          <cell r="V746" t="str">
            <v>LDB</v>
          </cell>
          <cell r="W746">
            <v>0</v>
          </cell>
          <cell r="Y746">
            <v>0</v>
          </cell>
          <cell r="Z746">
            <v>-2</v>
          </cell>
          <cell r="AA746" t="str">
            <v>MS#</v>
          </cell>
          <cell r="AB746" t="str">
            <v xml:space="preserve">   998010287</v>
          </cell>
          <cell r="AC746" t="str">
            <v>BCH</v>
          </cell>
          <cell r="AD746" t="str">
            <v>015504</v>
          </cell>
          <cell r="AE746" t="str">
            <v>TML</v>
          </cell>
          <cell r="AF746" t="str">
            <v>12019</v>
          </cell>
          <cell r="AG746" t="str">
            <v>SRL</v>
          </cell>
          <cell r="AH746" t="str">
            <v>0350</v>
          </cell>
          <cell r="AI746" t="str">
            <v>DLV</v>
          </cell>
          <cell r="AJ746" t="str">
            <v>000</v>
          </cell>
          <cell r="AK746" t="str">
            <v>REL</v>
          </cell>
          <cell r="AL746" t="str">
            <v>000</v>
          </cell>
          <cell r="AM746" t="str">
            <v>LN#</v>
          </cell>
          <cell r="AO746" t="str">
            <v>UOI</v>
          </cell>
          <cell r="AP746" t="str">
            <v>EA</v>
          </cell>
          <cell r="AU746" t="str">
            <v>0</v>
          </cell>
          <cell r="AW746" t="str">
            <v>000</v>
          </cell>
          <cell r="AX746" t="str">
            <v>00</v>
          </cell>
          <cell r="AY746" t="str">
            <v>0</v>
          </cell>
          <cell r="AZ746" t="str">
            <v>FPL Fibernet</v>
          </cell>
        </row>
        <row r="747">
          <cell r="A747" t="str">
            <v>107100</v>
          </cell>
          <cell r="B747" t="str">
            <v>0368</v>
          </cell>
          <cell r="C747" t="str">
            <v>06200</v>
          </cell>
          <cell r="D747" t="str">
            <v>0FIBER</v>
          </cell>
          <cell r="E747" t="str">
            <v>368000</v>
          </cell>
          <cell r="F747" t="str">
            <v>0676</v>
          </cell>
          <cell r="G747" t="str">
            <v>12450</v>
          </cell>
          <cell r="H747" t="str">
            <v>A</v>
          </cell>
          <cell r="I747" t="str">
            <v>00000041</v>
          </cell>
          <cell r="J747">
            <v>65</v>
          </cell>
          <cell r="K747">
            <v>368</v>
          </cell>
          <cell r="L747">
            <v>6202</v>
          </cell>
          <cell r="M747">
            <v>0</v>
          </cell>
          <cell r="N747">
            <v>0</v>
          </cell>
          <cell r="O747">
            <v>0</v>
          </cell>
          <cell r="P747">
            <v>0</v>
          </cell>
          <cell r="Q747" t="str">
            <v>0676</v>
          </cell>
          <cell r="R747" t="str">
            <v>12450</v>
          </cell>
          <cell r="S747" t="str">
            <v>200212</v>
          </cell>
          <cell r="T747" t="str">
            <v>SA01</v>
          </cell>
          <cell r="U747">
            <v>-0.02</v>
          </cell>
          <cell r="V747" t="str">
            <v>LDB</v>
          </cell>
          <cell r="W747">
            <v>0</v>
          </cell>
          <cell r="Y747">
            <v>0</v>
          </cell>
          <cell r="Z747">
            <v>-2</v>
          </cell>
          <cell r="AA747" t="str">
            <v>MS#</v>
          </cell>
          <cell r="AB747" t="str">
            <v xml:space="preserve">   998010294</v>
          </cell>
          <cell r="AC747" t="str">
            <v>BCH</v>
          </cell>
          <cell r="AD747" t="str">
            <v>015504</v>
          </cell>
          <cell r="AE747" t="str">
            <v>TML</v>
          </cell>
          <cell r="AF747" t="str">
            <v>12019</v>
          </cell>
          <cell r="AG747" t="str">
            <v>SRL</v>
          </cell>
          <cell r="AH747" t="str">
            <v>0350</v>
          </cell>
          <cell r="AI747" t="str">
            <v>DLV</v>
          </cell>
          <cell r="AJ747" t="str">
            <v>000</v>
          </cell>
          <cell r="AK747" t="str">
            <v>REL</v>
          </cell>
          <cell r="AL747" t="str">
            <v>000</v>
          </cell>
          <cell r="AM747" t="str">
            <v>LN#</v>
          </cell>
          <cell r="AO747" t="str">
            <v>UOI</v>
          </cell>
          <cell r="AP747" t="str">
            <v>EA</v>
          </cell>
          <cell r="AU747" t="str">
            <v>0</v>
          </cell>
          <cell r="AW747" t="str">
            <v>000</v>
          </cell>
          <cell r="AX747" t="str">
            <v>00</v>
          </cell>
          <cell r="AY747" t="str">
            <v>0</v>
          </cell>
          <cell r="AZ747" t="str">
            <v>FPL Fibernet</v>
          </cell>
        </row>
        <row r="748">
          <cell r="A748" t="str">
            <v>107100</v>
          </cell>
          <cell r="B748" t="str">
            <v>0368</v>
          </cell>
          <cell r="C748" t="str">
            <v>06200</v>
          </cell>
          <cell r="D748" t="str">
            <v>0FIBER</v>
          </cell>
          <cell r="E748" t="str">
            <v>368000</v>
          </cell>
          <cell r="F748" t="str">
            <v>0676</v>
          </cell>
          <cell r="G748" t="str">
            <v>12450</v>
          </cell>
          <cell r="H748" t="str">
            <v>A</v>
          </cell>
          <cell r="I748" t="str">
            <v>00000041</v>
          </cell>
          <cell r="J748">
            <v>65</v>
          </cell>
          <cell r="K748">
            <v>368</v>
          </cell>
          <cell r="L748">
            <v>6202</v>
          </cell>
          <cell r="M748">
            <v>0</v>
          </cell>
          <cell r="N748">
            <v>0</v>
          </cell>
          <cell r="O748">
            <v>0</v>
          </cell>
          <cell r="P748">
            <v>0</v>
          </cell>
          <cell r="Q748" t="str">
            <v>0676</v>
          </cell>
          <cell r="R748" t="str">
            <v>12450</v>
          </cell>
          <cell r="S748" t="str">
            <v>200212</v>
          </cell>
          <cell r="T748" t="str">
            <v>SA01</v>
          </cell>
          <cell r="U748">
            <v>-0.02</v>
          </cell>
          <cell r="V748" t="str">
            <v>LDB</v>
          </cell>
          <cell r="W748">
            <v>0</v>
          </cell>
          <cell r="Y748">
            <v>0</v>
          </cell>
          <cell r="Z748">
            <v>-2</v>
          </cell>
          <cell r="AA748" t="str">
            <v>MS#</v>
          </cell>
          <cell r="AB748" t="str">
            <v xml:space="preserve">   998010294</v>
          </cell>
          <cell r="AC748" t="str">
            <v>BCH</v>
          </cell>
          <cell r="AD748" t="str">
            <v>015504</v>
          </cell>
          <cell r="AE748" t="str">
            <v>TML</v>
          </cell>
          <cell r="AF748" t="str">
            <v>12019</v>
          </cell>
          <cell r="AG748" t="str">
            <v>SRL</v>
          </cell>
          <cell r="AH748" t="str">
            <v>0350</v>
          </cell>
          <cell r="AI748" t="str">
            <v>DLV</v>
          </cell>
          <cell r="AJ748" t="str">
            <v>000</v>
          </cell>
          <cell r="AK748" t="str">
            <v>REL</v>
          </cell>
          <cell r="AL748" t="str">
            <v>000</v>
          </cell>
          <cell r="AM748" t="str">
            <v>LN#</v>
          </cell>
          <cell r="AO748" t="str">
            <v>UOI</v>
          </cell>
          <cell r="AP748" t="str">
            <v>EA</v>
          </cell>
          <cell r="AU748" t="str">
            <v>0</v>
          </cell>
          <cell r="AW748" t="str">
            <v>000</v>
          </cell>
          <cell r="AX748" t="str">
            <v>00</v>
          </cell>
          <cell r="AY748" t="str">
            <v>0</v>
          </cell>
          <cell r="AZ748" t="str">
            <v>FPL Fibernet</v>
          </cell>
        </row>
        <row r="749">
          <cell r="A749" t="str">
            <v>107100</v>
          </cell>
          <cell r="B749" t="str">
            <v>0368</v>
          </cell>
          <cell r="C749" t="str">
            <v>06200</v>
          </cell>
          <cell r="D749" t="str">
            <v>0FIBER</v>
          </cell>
          <cell r="E749" t="str">
            <v>368000</v>
          </cell>
          <cell r="F749" t="str">
            <v>0676</v>
          </cell>
          <cell r="G749" t="str">
            <v>12450</v>
          </cell>
          <cell r="H749" t="str">
            <v>A</v>
          </cell>
          <cell r="I749" t="str">
            <v>00000041</v>
          </cell>
          <cell r="J749">
            <v>65</v>
          </cell>
          <cell r="K749">
            <v>368</v>
          </cell>
          <cell r="L749">
            <v>6202</v>
          </cell>
          <cell r="M749">
            <v>0</v>
          </cell>
          <cell r="N749">
            <v>0</v>
          </cell>
          <cell r="O749">
            <v>0</v>
          </cell>
          <cell r="P749">
            <v>0</v>
          </cell>
          <cell r="Q749" t="str">
            <v>0676</v>
          </cell>
          <cell r="R749" t="str">
            <v>12450</v>
          </cell>
          <cell r="S749" t="str">
            <v>200212</v>
          </cell>
          <cell r="T749" t="str">
            <v>SA01</v>
          </cell>
          <cell r="U749">
            <v>-0.02</v>
          </cell>
          <cell r="V749" t="str">
            <v>LDB</v>
          </cell>
          <cell r="W749">
            <v>0</v>
          </cell>
          <cell r="Y749">
            <v>0</v>
          </cell>
          <cell r="Z749">
            <v>-2</v>
          </cell>
          <cell r="AA749" t="str">
            <v>MS#</v>
          </cell>
          <cell r="AB749" t="str">
            <v xml:space="preserve">   998010306</v>
          </cell>
          <cell r="AC749" t="str">
            <v>BCH</v>
          </cell>
          <cell r="AD749" t="str">
            <v>015504</v>
          </cell>
          <cell r="AE749" t="str">
            <v>TML</v>
          </cell>
          <cell r="AF749" t="str">
            <v>12019</v>
          </cell>
          <cell r="AG749" t="str">
            <v>SRL</v>
          </cell>
          <cell r="AH749" t="str">
            <v>0350</v>
          </cell>
          <cell r="AI749" t="str">
            <v>DLV</v>
          </cell>
          <cell r="AJ749" t="str">
            <v>000</v>
          </cell>
          <cell r="AK749" t="str">
            <v>REL</v>
          </cell>
          <cell r="AL749" t="str">
            <v>000</v>
          </cell>
          <cell r="AM749" t="str">
            <v>LN#</v>
          </cell>
          <cell r="AO749" t="str">
            <v>UOI</v>
          </cell>
          <cell r="AP749" t="str">
            <v>EA</v>
          </cell>
          <cell r="AU749" t="str">
            <v>0</v>
          </cell>
          <cell r="AW749" t="str">
            <v>000</v>
          </cell>
          <cell r="AX749" t="str">
            <v>00</v>
          </cell>
          <cell r="AY749" t="str">
            <v>0</v>
          </cell>
          <cell r="AZ749" t="str">
            <v>FPL Fibernet</v>
          </cell>
        </row>
        <row r="750">
          <cell r="A750" t="str">
            <v>107100</v>
          </cell>
          <cell r="B750" t="str">
            <v>0368</v>
          </cell>
          <cell r="C750" t="str">
            <v>06200</v>
          </cell>
          <cell r="D750" t="str">
            <v>0FIBER</v>
          </cell>
          <cell r="E750" t="str">
            <v>368000</v>
          </cell>
          <cell r="F750" t="str">
            <v>0676</v>
          </cell>
          <cell r="G750" t="str">
            <v>12450</v>
          </cell>
          <cell r="H750" t="str">
            <v>A</v>
          </cell>
          <cell r="I750" t="str">
            <v>00000041</v>
          </cell>
          <cell r="J750">
            <v>65</v>
          </cell>
          <cell r="K750">
            <v>368</v>
          </cell>
          <cell r="L750">
            <v>6202</v>
          </cell>
          <cell r="M750">
            <v>0</v>
          </cell>
          <cell r="N750">
            <v>0</v>
          </cell>
          <cell r="O750">
            <v>0</v>
          </cell>
          <cell r="P750">
            <v>0</v>
          </cell>
          <cell r="Q750" t="str">
            <v>0676</v>
          </cell>
          <cell r="R750" t="str">
            <v>12450</v>
          </cell>
          <cell r="S750" t="str">
            <v>200212</v>
          </cell>
          <cell r="T750" t="str">
            <v>SA01</v>
          </cell>
          <cell r="U750">
            <v>-0.02</v>
          </cell>
          <cell r="V750" t="str">
            <v>LDB</v>
          </cell>
          <cell r="W750">
            <v>0</v>
          </cell>
          <cell r="Y750">
            <v>0</v>
          </cell>
          <cell r="Z750">
            <v>-2</v>
          </cell>
          <cell r="AA750" t="str">
            <v>MS#</v>
          </cell>
          <cell r="AB750" t="str">
            <v xml:space="preserve">   998010309</v>
          </cell>
          <cell r="AC750" t="str">
            <v>BCH</v>
          </cell>
          <cell r="AD750" t="str">
            <v>015504</v>
          </cell>
          <cell r="AE750" t="str">
            <v>TML</v>
          </cell>
          <cell r="AF750" t="str">
            <v>12019</v>
          </cell>
          <cell r="AG750" t="str">
            <v>SRL</v>
          </cell>
          <cell r="AH750" t="str">
            <v>0350</v>
          </cell>
          <cell r="AI750" t="str">
            <v>DLV</v>
          </cell>
          <cell r="AJ750" t="str">
            <v>000</v>
          </cell>
          <cell r="AK750" t="str">
            <v>REL</v>
          </cell>
          <cell r="AL750" t="str">
            <v>000</v>
          </cell>
          <cell r="AM750" t="str">
            <v>LN#</v>
          </cell>
          <cell r="AO750" t="str">
            <v>UOI</v>
          </cell>
          <cell r="AP750" t="str">
            <v>EA</v>
          </cell>
          <cell r="AU750" t="str">
            <v>0</v>
          </cell>
          <cell r="AW750" t="str">
            <v>000</v>
          </cell>
          <cell r="AX750" t="str">
            <v>00</v>
          </cell>
          <cell r="AY750" t="str">
            <v>0</v>
          </cell>
          <cell r="AZ750" t="str">
            <v>FPL Fibernet</v>
          </cell>
        </row>
        <row r="751">
          <cell r="A751" t="str">
            <v>107100</v>
          </cell>
          <cell r="B751" t="str">
            <v>0368</v>
          </cell>
          <cell r="C751" t="str">
            <v>06200</v>
          </cell>
          <cell r="D751" t="str">
            <v>0FIBER</v>
          </cell>
          <cell r="E751" t="str">
            <v>368000</v>
          </cell>
          <cell r="F751" t="str">
            <v>0676</v>
          </cell>
          <cell r="G751" t="str">
            <v>12450</v>
          </cell>
          <cell r="H751" t="str">
            <v>A</v>
          </cell>
          <cell r="I751" t="str">
            <v>00000041</v>
          </cell>
          <cell r="J751">
            <v>65</v>
          </cell>
          <cell r="K751">
            <v>368</v>
          </cell>
          <cell r="L751">
            <v>6202</v>
          </cell>
          <cell r="M751">
            <v>0</v>
          </cell>
          <cell r="N751">
            <v>0</v>
          </cell>
          <cell r="O751">
            <v>0</v>
          </cell>
          <cell r="P751">
            <v>0</v>
          </cell>
          <cell r="Q751" t="str">
            <v>0676</v>
          </cell>
          <cell r="R751" t="str">
            <v>12450</v>
          </cell>
          <cell r="S751" t="str">
            <v>200212</v>
          </cell>
          <cell r="T751" t="str">
            <v>SA01</v>
          </cell>
          <cell r="U751">
            <v>-0.02</v>
          </cell>
          <cell r="V751" t="str">
            <v>LDB</v>
          </cell>
          <cell r="W751">
            <v>0</v>
          </cell>
          <cell r="Y751">
            <v>0</v>
          </cell>
          <cell r="Z751">
            <v>-2</v>
          </cell>
          <cell r="AA751" t="str">
            <v>MS#</v>
          </cell>
          <cell r="AB751" t="str">
            <v xml:space="preserve">   998010309</v>
          </cell>
          <cell r="AC751" t="str">
            <v>BCH</v>
          </cell>
          <cell r="AD751" t="str">
            <v>015504</v>
          </cell>
          <cell r="AE751" t="str">
            <v>TML</v>
          </cell>
          <cell r="AF751" t="str">
            <v>12019</v>
          </cell>
          <cell r="AG751" t="str">
            <v>SRL</v>
          </cell>
          <cell r="AH751" t="str">
            <v>0350</v>
          </cell>
          <cell r="AI751" t="str">
            <v>DLV</v>
          </cell>
          <cell r="AJ751" t="str">
            <v>000</v>
          </cell>
          <cell r="AK751" t="str">
            <v>REL</v>
          </cell>
          <cell r="AL751" t="str">
            <v>000</v>
          </cell>
          <cell r="AM751" t="str">
            <v>LN#</v>
          </cell>
          <cell r="AO751" t="str">
            <v>UOI</v>
          </cell>
          <cell r="AP751" t="str">
            <v>EA</v>
          </cell>
          <cell r="AU751" t="str">
            <v>0</v>
          </cell>
          <cell r="AW751" t="str">
            <v>000</v>
          </cell>
          <cell r="AX751" t="str">
            <v>00</v>
          </cell>
          <cell r="AY751" t="str">
            <v>0</v>
          </cell>
          <cell r="AZ751" t="str">
            <v>FPL Fibernet</v>
          </cell>
        </row>
        <row r="752">
          <cell r="A752" t="str">
            <v>107100</v>
          </cell>
          <cell r="B752" t="str">
            <v>0368</v>
          </cell>
          <cell r="C752" t="str">
            <v>06200</v>
          </cell>
          <cell r="D752" t="str">
            <v>0FIBER</v>
          </cell>
          <cell r="E752" t="str">
            <v>368000</v>
          </cell>
          <cell r="F752" t="str">
            <v>0676</v>
          </cell>
          <cell r="G752" t="str">
            <v>12450</v>
          </cell>
          <cell r="H752" t="str">
            <v>A</v>
          </cell>
          <cell r="I752" t="str">
            <v>00000041</v>
          </cell>
          <cell r="J752">
            <v>65</v>
          </cell>
          <cell r="K752">
            <v>368</v>
          </cell>
          <cell r="L752">
            <v>6202</v>
          </cell>
          <cell r="M752">
            <v>0</v>
          </cell>
          <cell r="N752">
            <v>0</v>
          </cell>
          <cell r="O752">
            <v>0</v>
          </cell>
          <cell r="P752">
            <v>0</v>
          </cell>
          <cell r="Q752" t="str">
            <v>0676</v>
          </cell>
          <cell r="R752" t="str">
            <v>12450</v>
          </cell>
          <cell r="S752" t="str">
            <v>200212</v>
          </cell>
          <cell r="T752" t="str">
            <v>SA01</v>
          </cell>
          <cell r="U752">
            <v>-0.02</v>
          </cell>
          <cell r="V752" t="str">
            <v>LDB</v>
          </cell>
          <cell r="W752">
            <v>0</v>
          </cell>
          <cell r="Y752">
            <v>0</v>
          </cell>
          <cell r="Z752">
            <v>-2</v>
          </cell>
          <cell r="AA752" t="str">
            <v>MS#</v>
          </cell>
          <cell r="AB752" t="str">
            <v xml:space="preserve">   998010310</v>
          </cell>
          <cell r="AC752" t="str">
            <v>BCH</v>
          </cell>
          <cell r="AD752" t="str">
            <v>015504</v>
          </cell>
          <cell r="AE752" t="str">
            <v>TML</v>
          </cell>
          <cell r="AF752" t="str">
            <v>12019</v>
          </cell>
          <cell r="AG752" t="str">
            <v>SRL</v>
          </cell>
          <cell r="AH752" t="str">
            <v>0350</v>
          </cell>
          <cell r="AI752" t="str">
            <v>DLV</v>
          </cell>
          <cell r="AJ752" t="str">
            <v>000</v>
          </cell>
          <cell r="AK752" t="str">
            <v>REL</v>
          </cell>
          <cell r="AL752" t="str">
            <v>000</v>
          </cell>
          <cell r="AM752" t="str">
            <v>LN#</v>
          </cell>
          <cell r="AO752" t="str">
            <v>UOI</v>
          </cell>
          <cell r="AP752" t="str">
            <v>EA</v>
          </cell>
          <cell r="AU752" t="str">
            <v>0</v>
          </cell>
          <cell r="AW752" t="str">
            <v>000</v>
          </cell>
          <cell r="AX752" t="str">
            <v>00</v>
          </cell>
          <cell r="AY752" t="str">
            <v>0</v>
          </cell>
          <cell r="AZ752" t="str">
            <v>FPL Fibernet</v>
          </cell>
        </row>
        <row r="753">
          <cell r="A753" t="str">
            <v>107100</v>
          </cell>
          <cell r="B753" t="str">
            <v>0368</v>
          </cell>
          <cell r="C753" t="str">
            <v>06200</v>
          </cell>
          <cell r="D753" t="str">
            <v>0FIBER</v>
          </cell>
          <cell r="E753" t="str">
            <v>368000</v>
          </cell>
          <cell r="F753" t="str">
            <v>0676</v>
          </cell>
          <cell r="G753" t="str">
            <v>12450</v>
          </cell>
          <cell r="H753" t="str">
            <v>A</v>
          </cell>
          <cell r="I753" t="str">
            <v>00000041</v>
          </cell>
          <cell r="J753">
            <v>65</v>
          </cell>
          <cell r="K753">
            <v>368</v>
          </cell>
          <cell r="L753">
            <v>6202</v>
          </cell>
          <cell r="M753">
            <v>0</v>
          </cell>
          <cell r="N753">
            <v>0</v>
          </cell>
          <cell r="O753">
            <v>0</v>
          </cell>
          <cell r="P753">
            <v>0</v>
          </cell>
          <cell r="Q753" t="str">
            <v>0676</v>
          </cell>
          <cell r="R753" t="str">
            <v>12450</v>
          </cell>
          <cell r="S753" t="str">
            <v>200212</v>
          </cell>
          <cell r="T753" t="str">
            <v>SA01</v>
          </cell>
          <cell r="U753">
            <v>-0.02</v>
          </cell>
          <cell r="V753" t="str">
            <v>LDB</v>
          </cell>
          <cell r="W753">
            <v>0</v>
          </cell>
          <cell r="Y753">
            <v>0</v>
          </cell>
          <cell r="Z753">
            <v>-2</v>
          </cell>
          <cell r="AA753" t="str">
            <v>MS#</v>
          </cell>
          <cell r="AB753" t="str">
            <v xml:space="preserve">   998010315</v>
          </cell>
          <cell r="AC753" t="str">
            <v>BCH</v>
          </cell>
          <cell r="AD753" t="str">
            <v>015504</v>
          </cell>
          <cell r="AE753" t="str">
            <v>TML</v>
          </cell>
          <cell r="AF753" t="str">
            <v>12019</v>
          </cell>
          <cell r="AG753" t="str">
            <v>SRL</v>
          </cell>
          <cell r="AH753" t="str">
            <v>0350</v>
          </cell>
          <cell r="AI753" t="str">
            <v>DLV</v>
          </cell>
          <cell r="AJ753" t="str">
            <v>000</v>
          </cell>
          <cell r="AK753" t="str">
            <v>REL</v>
          </cell>
          <cell r="AL753" t="str">
            <v>000</v>
          </cell>
          <cell r="AM753" t="str">
            <v>LN#</v>
          </cell>
          <cell r="AO753" t="str">
            <v>UOI</v>
          </cell>
          <cell r="AP753" t="str">
            <v>EA</v>
          </cell>
          <cell r="AU753" t="str">
            <v>0</v>
          </cell>
          <cell r="AW753" t="str">
            <v>000</v>
          </cell>
          <cell r="AX753" t="str">
            <v>00</v>
          </cell>
          <cell r="AY753" t="str">
            <v>0</v>
          </cell>
          <cell r="AZ753" t="str">
            <v>FPL Fibernet</v>
          </cell>
        </row>
        <row r="754">
          <cell r="A754" t="str">
            <v>107100</v>
          </cell>
          <cell r="B754" t="str">
            <v>0368</v>
          </cell>
          <cell r="C754" t="str">
            <v>06200</v>
          </cell>
          <cell r="D754" t="str">
            <v>0FIBER</v>
          </cell>
          <cell r="E754" t="str">
            <v>368000</v>
          </cell>
          <cell r="F754" t="str">
            <v>0676</v>
          </cell>
          <cell r="G754" t="str">
            <v>12450</v>
          </cell>
          <cell r="H754" t="str">
            <v>A</v>
          </cell>
          <cell r="I754" t="str">
            <v>00000041</v>
          </cell>
          <cell r="J754">
            <v>65</v>
          </cell>
          <cell r="K754">
            <v>368</v>
          </cell>
          <cell r="L754">
            <v>6202</v>
          </cell>
          <cell r="M754">
            <v>0</v>
          </cell>
          <cell r="N754">
            <v>0</v>
          </cell>
          <cell r="O754">
            <v>0</v>
          </cell>
          <cell r="P754">
            <v>0</v>
          </cell>
          <cell r="Q754" t="str">
            <v>0676</v>
          </cell>
          <cell r="R754" t="str">
            <v>12450</v>
          </cell>
          <cell r="S754" t="str">
            <v>200212</v>
          </cell>
          <cell r="T754" t="str">
            <v>SA01</v>
          </cell>
          <cell r="U754">
            <v>-0.02</v>
          </cell>
          <cell r="V754" t="str">
            <v>LDB</v>
          </cell>
          <cell r="W754">
            <v>0</v>
          </cell>
          <cell r="Y754">
            <v>0</v>
          </cell>
          <cell r="Z754">
            <v>-2</v>
          </cell>
          <cell r="AA754" t="str">
            <v>MS#</v>
          </cell>
          <cell r="AB754" t="str">
            <v xml:space="preserve">   998010315</v>
          </cell>
          <cell r="AC754" t="str">
            <v>BCH</v>
          </cell>
          <cell r="AD754" t="str">
            <v>015504</v>
          </cell>
          <cell r="AE754" t="str">
            <v>TML</v>
          </cell>
          <cell r="AF754" t="str">
            <v>12019</v>
          </cell>
          <cell r="AG754" t="str">
            <v>SRL</v>
          </cell>
          <cell r="AH754" t="str">
            <v>0350</v>
          </cell>
          <cell r="AI754" t="str">
            <v>DLV</v>
          </cell>
          <cell r="AJ754" t="str">
            <v>000</v>
          </cell>
          <cell r="AK754" t="str">
            <v>REL</v>
          </cell>
          <cell r="AL754" t="str">
            <v>000</v>
          </cell>
          <cell r="AM754" t="str">
            <v>LN#</v>
          </cell>
          <cell r="AO754" t="str">
            <v>UOI</v>
          </cell>
          <cell r="AP754" t="str">
            <v>EA</v>
          </cell>
          <cell r="AU754" t="str">
            <v>0</v>
          </cell>
          <cell r="AW754" t="str">
            <v>000</v>
          </cell>
          <cell r="AX754" t="str">
            <v>00</v>
          </cell>
          <cell r="AY754" t="str">
            <v>0</v>
          </cell>
          <cell r="AZ754" t="str">
            <v>FPL Fibernet</v>
          </cell>
        </row>
        <row r="755">
          <cell r="A755" t="str">
            <v>107100</v>
          </cell>
          <cell r="B755" t="str">
            <v>0368</v>
          </cell>
          <cell r="C755" t="str">
            <v>06200</v>
          </cell>
          <cell r="D755" t="str">
            <v>0FIBER</v>
          </cell>
          <cell r="E755" t="str">
            <v>368000</v>
          </cell>
          <cell r="F755" t="str">
            <v>0676</v>
          </cell>
          <cell r="G755" t="str">
            <v>12450</v>
          </cell>
          <cell r="H755" t="str">
            <v>A</v>
          </cell>
          <cell r="I755" t="str">
            <v>00000041</v>
          </cell>
          <cell r="J755">
            <v>65</v>
          </cell>
          <cell r="K755">
            <v>368</v>
          </cell>
          <cell r="L755">
            <v>6202</v>
          </cell>
          <cell r="M755">
            <v>0</v>
          </cell>
          <cell r="N755">
            <v>0</v>
          </cell>
          <cell r="O755">
            <v>0</v>
          </cell>
          <cell r="P755">
            <v>0</v>
          </cell>
          <cell r="Q755" t="str">
            <v>0676</v>
          </cell>
          <cell r="R755" t="str">
            <v>12450</v>
          </cell>
          <cell r="S755" t="str">
            <v>200212</v>
          </cell>
          <cell r="T755" t="str">
            <v>SA01</v>
          </cell>
          <cell r="U755">
            <v>-0.02</v>
          </cell>
          <cell r="V755" t="str">
            <v>LDB</v>
          </cell>
          <cell r="W755">
            <v>0</v>
          </cell>
          <cell r="Y755">
            <v>0</v>
          </cell>
          <cell r="Z755">
            <v>-2</v>
          </cell>
          <cell r="AA755" t="str">
            <v>MS#</v>
          </cell>
          <cell r="AB755" t="str">
            <v xml:space="preserve">   998010318</v>
          </cell>
          <cell r="AC755" t="str">
            <v>BCH</v>
          </cell>
          <cell r="AD755" t="str">
            <v>015504</v>
          </cell>
          <cell r="AE755" t="str">
            <v>TML</v>
          </cell>
          <cell r="AF755" t="str">
            <v>12019</v>
          </cell>
          <cell r="AG755" t="str">
            <v>SRL</v>
          </cell>
          <cell r="AH755" t="str">
            <v>0350</v>
          </cell>
          <cell r="AI755" t="str">
            <v>DLV</v>
          </cell>
          <cell r="AJ755" t="str">
            <v>000</v>
          </cell>
          <cell r="AK755" t="str">
            <v>REL</v>
          </cell>
          <cell r="AL755" t="str">
            <v>000</v>
          </cell>
          <cell r="AM755" t="str">
            <v>LN#</v>
          </cell>
          <cell r="AO755" t="str">
            <v>UOI</v>
          </cell>
          <cell r="AP755" t="str">
            <v>EA</v>
          </cell>
          <cell r="AU755" t="str">
            <v>0</v>
          </cell>
          <cell r="AW755" t="str">
            <v>000</v>
          </cell>
          <cell r="AX755" t="str">
            <v>00</v>
          </cell>
          <cell r="AY755" t="str">
            <v>0</v>
          </cell>
          <cell r="AZ755" t="str">
            <v>FPL Fibernet</v>
          </cell>
        </row>
        <row r="756">
          <cell r="A756" t="str">
            <v>107100</v>
          </cell>
          <cell r="B756" t="str">
            <v>0368</v>
          </cell>
          <cell r="C756" t="str">
            <v>06200</v>
          </cell>
          <cell r="D756" t="str">
            <v>0FIBER</v>
          </cell>
          <cell r="E756" t="str">
            <v>368000</v>
          </cell>
          <cell r="F756" t="str">
            <v>0676</v>
          </cell>
          <cell r="G756" t="str">
            <v>12450</v>
          </cell>
          <cell r="H756" t="str">
            <v>A</v>
          </cell>
          <cell r="I756" t="str">
            <v>00000041</v>
          </cell>
          <cell r="J756">
            <v>65</v>
          </cell>
          <cell r="K756">
            <v>368</v>
          </cell>
          <cell r="L756">
            <v>6202</v>
          </cell>
          <cell r="M756">
            <v>0</v>
          </cell>
          <cell r="N756">
            <v>0</v>
          </cell>
          <cell r="O756">
            <v>0</v>
          </cell>
          <cell r="P756">
            <v>0</v>
          </cell>
          <cell r="Q756" t="str">
            <v>0676</v>
          </cell>
          <cell r="R756" t="str">
            <v>12450</v>
          </cell>
          <cell r="S756" t="str">
            <v>200212</v>
          </cell>
          <cell r="T756" t="str">
            <v>SA01</v>
          </cell>
          <cell r="U756">
            <v>-0.02</v>
          </cell>
          <cell r="V756" t="str">
            <v>LDB</v>
          </cell>
          <cell r="W756">
            <v>0</v>
          </cell>
          <cell r="Y756">
            <v>0</v>
          </cell>
          <cell r="Z756">
            <v>-2</v>
          </cell>
          <cell r="AA756" t="str">
            <v>MS#</v>
          </cell>
          <cell r="AB756" t="str">
            <v xml:space="preserve">   998010318</v>
          </cell>
          <cell r="AC756" t="str">
            <v>BCH</v>
          </cell>
          <cell r="AD756" t="str">
            <v>015504</v>
          </cell>
          <cell r="AE756" t="str">
            <v>TML</v>
          </cell>
          <cell r="AF756" t="str">
            <v>12019</v>
          </cell>
          <cell r="AG756" t="str">
            <v>SRL</v>
          </cell>
          <cell r="AH756" t="str">
            <v>0350</v>
          </cell>
          <cell r="AI756" t="str">
            <v>DLV</v>
          </cell>
          <cell r="AJ756" t="str">
            <v>000</v>
          </cell>
          <cell r="AK756" t="str">
            <v>REL</v>
          </cell>
          <cell r="AL756" t="str">
            <v>000</v>
          </cell>
          <cell r="AM756" t="str">
            <v>LN#</v>
          </cell>
          <cell r="AO756" t="str">
            <v>UOI</v>
          </cell>
          <cell r="AP756" t="str">
            <v>EA</v>
          </cell>
          <cell r="AU756" t="str">
            <v>0</v>
          </cell>
          <cell r="AW756" t="str">
            <v>000</v>
          </cell>
          <cell r="AX756" t="str">
            <v>00</v>
          </cell>
          <cell r="AY756" t="str">
            <v>0</v>
          </cell>
          <cell r="AZ756" t="str">
            <v>FPL Fibernet</v>
          </cell>
        </row>
        <row r="757">
          <cell r="A757" t="str">
            <v>107100</v>
          </cell>
          <cell r="B757" t="str">
            <v>0368</v>
          </cell>
          <cell r="C757" t="str">
            <v>06200</v>
          </cell>
          <cell r="D757" t="str">
            <v>0FIBER</v>
          </cell>
          <cell r="E757" t="str">
            <v>368000</v>
          </cell>
          <cell r="F757" t="str">
            <v>0676</v>
          </cell>
          <cell r="G757" t="str">
            <v>12450</v>
          </cell>
          <cell r="H757" t="str">
            <v>A</v>
          </cell>
          <cell r="I757" t="str">
            <v>00000041</v>
          </cell>
          <cell r="J757">
            <v>65</v>
          </cell>
          <cell r="K757">
            <v>368</v>
          </cell>
          <cell r="L757">
            <v>6202</v>
          </cell>
          <cell r="M757">
            <v>0</v>
          </cell>
          <cell r="N757">
            <v>0</v>
          </cell>
          <cell r="O757">
            <v>0</v>
          </cell>
          <cell r="P757">
            <v>0</v>
          </cell>
          <cell r="Q757" t="str">
            <v>0676</v>
          </cell>
          <cell r="R757" t="str">
            <v>12450</v>
          </cell>
          <cell r="S757" t="str">
            <v>200212</v>
          </cell>
          <cell r="T757" t="str">
            <v>SA01</v>
          </cell>
          <cell r="U757">
            <v>-0.04</v>
          </cell>
          <cell r="V757" t="str">
            <v>LDB</v>
          </cell>
          <cell r="W757">
            <v>0</v>
          </cell>
          <cell r="Y757">
            <v>0</v>
          </cell>
          <cell r="Z757">
            <v>-4</v>
          </cell>
          <cell r="AA757" t="str">
            <v>MS#</v>
          </cell>
          <cell r="AB757" t="str">
            <v xml:space="preserve">   998010120</v>
          </cell>
          <cell r="AC757" t="str">
            <v>BCH</v>
          </cell>
          <cell r="AD757" t="str">
            <v>015504</v>
          </cell>
          <cell r="AE757" t="str">
            <v>TML</v>
          </cell>
          <cell r="AF757" t="str">
            <v>12019</v>
          </cell>
          <cell r="AG757" t="str">
            <v>SRL</v>
          </cell>
          <cell r="AH757" t="str">
            <v>0350</v>
          </cell>
          <cell r="AI757" t="str">
            <v>DLV</v>
          </cell>
          <cell r="AJ757" t="str">
            <v>000</v>
          </cell>
          <cell r="AK757" t="str">
            <v>REL</v>
          </cell>
          <cell r="AL757" t="str">
            <v>000</v>
          </cell>
          <cell r="AM757" t="str">
            <v>LN#</v>
          </cell>
          <cell r="AO757" t="str">
            <v>UOI</v>
          </cell>
          <cell r="AP757" t="str">
            <v>EA</v>
          </cell>
          <cell r="AU757" t="str">
            <v>0</v>
          </cell>
          <cell r="AW757" t="str">
            <v>000</v>
          </cell>
          <cell r="AX757" t="str">
            <v>00</v>
          </cell>
          <cell r="AY757" t="str">
            <v>0</v>
          </cell>
          <cell r="AZ757" t="str">
            <v>FPL Fibernet</v>
          </cell>
        </row>
        <row r="758">
          <cell r="A758" t="str">
            <v>107100</v>
          </cell>
          <cell r="B758" t="str">
            <v>0368</v>
          </cell>
          <cell r="C758" t="str">
            <v>06200</v>
          </cell>
          <cell r="D758" t="str">
            <v>0FIBER</v>
          </cell>
          <cell r="E758" t="str">
            <v>368000</v>
          </cell>
          <cell r="F758" t="str">
            <v>0676</v>
          </cell>
          <cell r="G758" t="str">
            <v>12450</v>
          </cell>
          <cell r="H758" t="str">
            <v>A</v>
          </cell>
          <cell r="I758" t="str">
            <v>00000041</v>
          </cell>
          <cell r="J758">
            <v>65</v>
          </cell>
          <cell r="K758">
            <v>368</v>
          </cell>
          <cell r="L758">
            <v>6202</v>
          </cell>
          <cell r="M758">
            <v>0</v>
          </cell>
          <cell r="N758">
            <v>0</v>
          </cell>
          <cell r="O758">
            <v>0</v>
          </cell>
          <cell r="P758">
            <v>0</v>
          </cell>
          <cell r="Q758" t="str">
            <v>0676</v>
          </cell>
          <cell r="R758" t="str">
            <v>12450</v>
          </cell>
          <cell r="S758" t="str">
            <v>200212</v>
          </cell>
          <cell r="T758" t="str">
            <v>SA01</v>
          </cell>
          <cell r="U758">
            <v>-0.04</v>
          </cell>
          <cell r="V758" t="str">
            <v>LDB</v>
          </cell>
          <cell r="W758">
            <v>0</v>
          </cell>
          <cell r="Y758">
            <v>0</v>
          </cell>
          <cell r="Z758">
            <v>-4</v>
          </cell>
          <cell r="AA758" t="str">
            <v>MS#</v>
          </cell>
          <cell r="AB758" t="str">
            <v xml:space="preserve">   998010287</v>
          </cell>
          <cell r="AC758" t="str">
            <v>BCH</v>
          </cell>
          <cell r="AD758" t="str">
            <v>015504</v>
          </cell>
          <cell r="AE758" t="str">
            <v>TML</v>
          </cell>
          <cell r="AF758" t="str">
            <v>12019</v>
          </cell>
          <cell r="AG758" t="str">
            <v>SRL</v>
          </cell>
          <cell r="AH758" t="str">
            <v>0350</v>
          </cell>
          <cell r="AI758" t="str">
            <v>DLV</v>
          </cell>
          <cell r="AJ758" t="str">
            <v>000</v>
          </cell>
          <cell r="AK758" t="str">
            <v>REL</v>
          </cell>
          <cell r="AL758" t="str">
            <v>000</v>
          </cell>
          <cell r="AM758" t="str">
            <v>LN#</v>
          </cell>
          <cell r="AO758" t="str">
            <v>UOI</v>
          </cell>
          <cell r="AP758" t="str">
            <v>EA</v>
          </cell>
          <cell r="AU758" t="str">
            <v>0</v>
          </cell>
          <cell r="AW758" t="str">
            <v>000</v>
          </cell>
          <cell r="AX758" t="str">
            <v>00</v>
          </cell>
          <cell r="AY758" t="str">
            <v>0</v>
          </cell>
          <cell r="AZ758" t="str">
            <v>FPL Fibernet</v>
          </cell>
        </row>
        <row r="759">
          <cell r="A759" t="str">
            <v>107100</v>
          </cell>
          <cell r="B759" t="str">
            <v>0368</v>
          </cell>
          <cell r="C759" t="str">
            <v>06200</v>
          </cell>
          <cell r="D759" t="str">
            <v>0FIBER</v>
          </cell>
          <cell r="E759" t="str">
            <v>368000</v>
          </cell>
          <cell r="F759" t="str">
            <v>0676</v>
          </cell>
          <cell r="G759" t="str">
            <v>12450</v>
          </cell>
          <cell r="H759" t="str">
            <v>A</v>
          </cell>
          <cell r="I759" t="str">
            <v>00000041</v>
          </cell>
          <cell r="J759">
            <v>65</v>
          </cell>
          <cell r="K759">
            <v>368</v>
          </cell>
          <cell r="L759">
            <v>6202</v>
          </cell>
          <cell r="M759">
            <v>0</v>
          </cell>
          <cell r="N759">
            <v>0</v>
          </cell>
          <cell r="O759">
            <v>0</v>
          </cell>
          <cell r="P759">
            <v>0</v>
          </cell>
          <cell r="Q759" t="str">
            <v>0676</v>
          </cell>
          <cell r="R759" t="str">
            <v>12450</v>
          </cell>
          <cell r="S759" t="str">
            <v>200212</v>
          </cell>
          <cell r="T759" t="str">
            <v>SA01</v>
          </cell>
          <cell r="U759">
            <v>-0.05</v>
          </cell>
          <cell r="V759" t="str">
            <v>LDB</v>
          </cell>
          <cell r="W759">
            <v>0</v>
          </cell>
          <cell r="Y759">
            <v>0</v>
          </cell>
          <cell r="Z759">
            <v>-5</v>
          </cell>
          <cell r="AA759" t="str">
            <v>MS#</v>
          </cell>
          <cell r="AB759" t="str">
            <v xml:space="preserve">   998010036</v>
          </cell>
          <cell r="AC759" t="str">
            <v>BCH</v>
          </cell>
          <cell r="AD759" t="str">
            <v>015504</v>
          </cell>
          <cell r="AE759" t="str">
            <v>TML</v>
          </cell>
          <cell r="AF759" t="str">
            <v>12019</v>
          </cell>
          <cell r="AG759" t="str">
            <v>SRL</v>
          </cell>
          <cell r="AH759" t="str">
            <v>0350</v>
          </cell>
          <cell r="AI759" t="str">
            <v>DLV</v>
          </cell>
          <cell r="AJ759" t="str">
            <v>000</v>
          </cell>
          <cell r="AK759" t="str">
            <v>REL</v>
          </cell>
          <cell r="AL759" t="str">
            <v>000</v>
          </cell>
          <cell r="AM759" t="str">
            <v>LN#</v>
          </cell>
          <cell r="AO759" t="str">
            <v>UOI</v>
          </cell>
          <cell r="AP759" t="str">
            <v>EA</v>
          </cell>
          <cell r="AU759" t="str">
            <v>0</v>
          </cell>
          <cell r="AW759" t="str">
            <v>000</v>
          </cell>
          <cell r="AX759" t="str">
            <v>00</v>
          </cell>
          <cell r="AY759" t="str">
            <v>0</v>
          </cell>
          <cell r="AZ759" t="str">
            <v>FPL Fibernet</v>
          </cell>
        </row>
        <row r="760">
          <cell r="A760" t="str">
            <v>107100</v>
          </cell>
          <cell r="B760" t="str">
            <v>0368</v>
          </cell>
          <cell r="C760" t="str">
            <v>06200</v>
          </cell>
          <cell r="D760" t="str">
            <v>0FIBER</v>
          </cell>
          <cell r="E760" t="str">
            <v>368000</v>
          </cell>
          <cell r="F760" t="str">
            <v>0676</v>
          </cell>
          <cell r="G760" t="str">
            <v>12450</v>
          </cell>
          <cell r="H760" t="str">
            <v>A</v>
          </cell>
          <cell r="I760" t="str">
            <v>00000041</v>
          </cell>
          <cell r="J760">
            <v>65</v>
          </cell>
          <cell r="K760">
            <v>368</v>
          </cell>
          <cell r="L760">
            <v>6202</v>
          </cell>
          <cell r="M760">
            <v>0</v>
          </cell>
          <cell r="N760">
            <v>0</v>
          </cell>
          <cell r="O760">
            <v>0</v>
          </cell>
          <cell r="P760">
            <v>0</v>
          </cell>
          <cell r="Q760" t="str">
            <v>0676</v>
          </cell>
          <cell r="R760" t="str">
            <v>12450</v>
          </cell>
          <cell r="S760" t="str">
            <v>200212</v>
          </cell>
          <cell r="T760" t="str">
            <v>SA01</v>
          </cell>
          <cell r="U760">
            <v>-0.06</v>
          </cell>
          <cell r="V760" t="str">
            <v>LDB</v>
          </cell>
          <cell r="W760">
            <v>0</v>
          </cell>
          <cell r="Y760">
            <v>0</v>
          </cell>
          <cell r="Z760">
            <v>-6</v>
          </cell>
          <cell r="AA760" t="str">
            <v>MS#</v>
          </cell>
          <cell r="AB760" t="str">
            <v xml:space="preserve">   998010117</v>
          </cell>
          <cell r="AC760" t="str">
            <v>BCH</v>
          </cell>
          <cell r="AD760" t="str">
            <v>015504</v>
          </cell>
          <cell r="AE760" t="str">
            <v>TML</v>
          </cell>
          <cell r="AF760" t="str">
            <v>12019</v>
          </cell>
          <cell r="AG760" t="str">
            <v>SRL</v>
          </cell>
          <cell r="AH760" t="str">
            <v>0350</v>
          </cell>
          <cell r="AI760" t="str">
            <v>DLV</v>
          </cell>
          <cell r="AJ760" t="str">
            <v>000</v>
          </cell>
          <cell r="AK760" t="str">
            <v>REL</v>
          </cell>
          <cell r="AL760" t="str">
            <v>000</v>
          </cell>
          <cell r="AM760" t="str">
            <v>LN#</v>
          </cell>
          <cell r="AO760" t="str">
            <v>UOI</v>
          </cell>
          <cell r="AP760" t="str">
            <v>EA</v>
          </cell>
          <cell r="AU760" t="str">
            <v>0</v>
          </cell>
          <cell r="AW760" t="str">
            <v>000</v>
          </cell>
          <cell r="AX760" t="str">
            <v>00</v>
          </cell>
          <cell r="AY760" t="str">
            <v>0</v>
          </cell>
          <cell r="AZ760" t="str">
            <v>FPL Fibernet</v>
          </cell>
        </row>
        <row r="761">
          <cell r="A761" t="str">
            <v>107100</v>
          </cell>
          <cell r="B761" t="str">
            <v>0368</v>
          </cell>
          <cell r="C761" t="str">
            <v>06200</v>
          </cell>
          <cell r="D761" t="str">
            <v>0FIBER</v>
          </cell>
          <cell r="E761" t="str">
            <v>368000</v>
          </cell>
          <cell r="F761" t="str">
            <v>0676</v>
          </cell>
          <cell r="G761" t="str">
            <v>12450</v>
          </cell>
          <cell r="H761" t="str">
            <v>A</v>
          </cell>
          <cell r="I761" t="str">
            <v>00000041</v>
          </cell>
          <cell r="J761">
            <v>65</v>
          </cell>
          <cell r="K761">
            <v>368</v>
          </cell>
          <cell r="L761">
            <v>6202</v>
          </cell>
          <cell r="M761">
            <v>0</v>
          </cell>
          <cell r="N761">
            <v>0</v>
          </cell>
          <cell r="O761">
            <v>0</v>
          </cell>
          <cell r="P761">
            <v>0</v>
          </cell>
          <cell r="Q761" t="str">
            <v>0676</v>
          </cell>
          <cell r="R761" t="str">
            <v>12450</v>
          </cell>
          <cell r="S761" t="str">
            <v>200212</v>
          </cell>
          <cell r="T761" t="str">
            <v>SA01</v>
          </cell>
          <cell r="U761">
            <v>-0.06</v>
          </cell>
          <cell r="V761" t="str">
            <v>LDB</v>
          </cell>
          <cell r="W761">
            <v>0</v>
          </cell>
          <cell r="Y761">
            <v>0</v>
          </cell>
          <cell r="Z761">
            <v>-6</v>
          </cell>
          <cell r="AA761" t="str">
            <v>MS#</v>
          </cell>
          <cell r="AB761" t="str">
            <v xml:space="preserve">   998010164</v>
          </cell>
          <cell r="AC761" t="str">
            <v>BCH</v>
          </cell>
          <cell r="AD761" t="str">
            <v>015504</v>
          </cell>
          <cell r="AE761" t="str">
            <v>TML</v>
          </cell>
          <cell r="AF761" t="str">
            <v>12019</v>
          </cell>
          <cell r="AG761" t="str">
            <v>SRL</v>
          </cell>
          <cell r="AH761" t="str">
            <v>0350</v>
          </cell>
          <cell r="AI761" t="str">
            <v>DLV</v>
          </cell>
          <cell r="AJ761" t="str">
            <v>000</v>
          </cell>
          <cell r="AK761" t="str">
            <v>REL</v>
          </cell>
          <cell r="AL761" t="str">
            <v>000</v>
          </cell>
          <cell r="AM761" t="str">
            <v>LN#</v>
          </cell>
          <cell r="AO761" t="str">
            <v>UOI</v>
          </cell>
          <cell r="AP761" t="str">
            <v>EA</v>
          </cell>
          <cell r="AU761" t="str">
            <v>0</v>
          </cell>
          <cell r="AW761" t="str">
            <v>000</v>
          </cell>
          <cell r="AX761" t="str">
            <v>00</v>
          </cell>
          <cell r="AY761" t="str">
            <v>0</v>
          </cell>
          <cell r="AZ761" t="str">
            <v>FPL Fibernet</v>
          </cell>
        </row>
        <row r="762">
          <cell r="A762" t="str">
            <v>107100</v>
          </cell>
          <cell r="B762" t="str">
            <v>0368</v>
          </cell>
          <cell r="C762" t="str">
            <v>06200</v>
          </cell>
          <cell r="D762" t="str">
            <v>0FIBER</v>
          </cell>
          <cell r="E762" t="str">
            <v>368000</v>
          </cell>
          <cell r="F762" t="str">
            <v>0676</v>
          </cell>
          <cell r="G762" t="str">
            <v>12450</v>
          </cell>
          <cell r="H762" t="str">
            <v>A</v>
          </cell>
          <cell r="I762" t="str">
            <v>00000041</v>
          </cell>
          <cell r="J762">
            <v>65</v>
          </cell>
          <cell r="K762">
            <v>368</v>
          </cell>
          <cell r="L762">
            <v>6202</v>
          </cell>
          <cell r="M762">
            <v>0</v>
          </cell>
          <cell r="N762">
            <v>0</v>
          </cell>
          <cell r="O762">
            <v>0</v>
          </cell>
          <cell r="P762">
            <v>0</v>
          </cell>
          <cell r="Q762" t="str">
            <v>0676</v>
          </cell>
          <cell r="R762" t="str">
            <v>12450</v>
          </cell>
          <cell r="S762" t="str">
            <v>200212</v>
          </cell>
          <cell r="T762" t="str">
            <v>SA01</v>
          </cell>
          <cell r="U762">
            <v>-7.0000000000000007E-2</v>
          </cell>
          <cell r="V762" t="str">
            <v>LDB</v>
          </cell>
          <cell r="W762">
            <v>0</v>
          </cell>
          <cell r="Y762">
            <v>0</v>
          </cell>
          <cell r="Z762">
            <v>-7</v>
          </cell>
          <cell r="AA762" t="str">
            <v>MS#</v>
          </cell>
          <cell r="AB762" t="str">
            <v xml:space="preserve">   998010090</v>
          </cell>
          <cell r="AC762" t="str">
            <v>BCH</v>
          </cell>
          <cell r="AD762" t="str">
            <v>012883</v>
          </cell>
          <cell r="AE762" t="str">
            <v>TML</v>
          </cell>
          <cell r="AF762" t="str">
            <v>12020</v>
          </cell>
          <cell r="AG762" t="str">
            <v>SRL</v>
          </cell>
          <cell r="AH762" t="str">
            <v>0350</v>
          </cell>
          <cell r="AI762" t="str">
            <v>DLV</v>
          </cell>
          <cell r="AJ762" t="str">
            <v>000</v>
          </cell>
          <cell r="AK762" t="str">
            <v>REL</v>
          </cell>
          <cell r="AL762" t="str">
            <v>000</v>
          </cell>
          <cell r="AM762" t="str">
            <v>LN#</v>
          </cell>
          <cell r="AO762" t="str">
            <v>UOI</v>
          </cell>
          <cell r="AP762" t="str">
            <v>EA</v>
          </cell>
          <cell r="AU762" t="str">
            <v>0</v>
          </cell>
          <cell r="AW762" t="str">
            <v>000</v>
          </cell>
          <cell r="AX762" t="str">
            <v>00</v>
          </cell>
          <cell r="AY762" t="str">
            <v>0</v>
          </cell>
          <cell r="AZ762" t="str">
            <v>FPL Fibernet</v>
          </cell>
        </row>
        <row r="763">
          <cell r="A763" t="str">
            <v>107100</v>
          </cell>
          <cell r="B763" t="str">
            <v>0368</v>
          </cell>
          <cell r="C763" t="str">
            <v>06200</v>
          </cell>
          <cell r="D763" t="str">
            <v>0FIBER</v>
          </cell>
          <cell r="E763" t="str">
            <v>368000</v>
          </cell>
          <cell r="F763" t="str">
            <v>0676</v>
          </cell>
          <cell r="G763" t="str">
            <v>12450</v>
          </cell>
          <cell r="H763" t="str">
            <v>A</v>
          </cell>
          <cell r="I763" t="str">
            <v>00000041</v>
          </cell>
          <cell r="J763">
            <v>65</v>
          </cell>
          <cell r="K763">
            <v>368</v>
          </cell>
          <cell r="L763">
            <v>6202</v>
          </cell>
          <cell r="M763">
            <v>0</v>
          </cell>
          <cell r="N763">
            <v>0</v>
          </cell>
          <cell r="O763">
            <v>0</v>
          </cell>
          <cell r="P763">
            <v>0</v>
          </cell>
          <cell r="Q763" t="str">
            <v>0676</v>
          </cell>
          <cell r="R763" t="str">
            <v>12450</v>
          </cell>
          <cell r="S763" t="str">
            <v>200212</v>
          </cell>
          <cell r="T763" t="str">
            <v>SA01</v>
          </cell>
          <cell r="U763">
            <v>-0.08</v>
          </cell>
          <cell r="V763" t="str">
            <v>LDB</v>
          </cell>
          <cell r="W763">
            <v>0</v>
          </cell>
          <cell r="Y763">
            <v>0</v>
          </cell>
          <cell r="Z763">
            <v>-8</v>
          </cell>
          <cell r="AA763" t="str">
            <v>MS#</v>
          </cell>
          <cell r="AB763" t="str">
            <v xml:space="preserve">   998010277</v>
          </cell>
          <cell r="AC763" t="str">
            <v>BCH</v>
          </cell>
          <cell r="AD763" t="str">
            <v>012883</v>
          </cell>
          <cell r="AE763" t="str">
            <v>TML</v>
          </cell>
          <cell r="AF763" t="str">
            <v>12020</v>
          </cell>
          <cell r="AG763" t="str">
            <v>SRL</v>
          </cell>
          <cell r="AH763" t="str">
            <v>0350</v>
          </cell>
          <cell r="AI763" t="str">
            <v>DLV</v>
          </cell>
          <cell r="AJ763" t="str">
            <v>000</v>
          </cell>
          <cell r="AK763" t="str">
            <v>REL</v>
          </cell>
          <cell r="AL763" t="str">
            <v>000</v>
          </cell>
          <cell r="AM763" t="str">
            <v>LN#</v>
          </cell>
          <cell r="AO763" t="str">
            <v>UOI</v>
          </cell>
          <cell r="AP763" t="str">
            <v>EA</v>
          </cell>
          <cell r="AU763" t="str">
            <v>0</v>
          </cell>
          <cell r="AW763" t="str">
            <v>000</v>
          </cell>
          <cell r="AX763" t="str">
            <v>00</v>
          </cell>
          <cell r="AY763" t="str">
            <v>0</v>
          </cell>
          <cell r="AZ763" t="str">
            <v>FPL Fibernet</v>
          </cell>
        </row>
        <row r="764">
          <cell r="A764" t="str">
            <v>107100</v>
          </cell>
          <cell r="B764" t="str">
            <v>0368</v>
          </cell>
          <cell r="C764" t="str">
            <v>06200</v>
          </cell>
          <cell r="D764" t="str">
            <v>0FIBER</v>
          </cell>
          <cell r="E764" t="str">
            <v>368000</v>
          </cell>
          <cell r="F764" t="str">
            <v>0676</v>
          </cell>
          <cell r="G764" t="str">
            <v>12450</v>
          </cell>
          <cell r="H764" t="str">
            <v>A</v>
          </cell>
          <cell r="I764" t="str">
            <v>00000041</v>
          </cell>
          <cell r="J764">
            <v>65</v>
          </cell>
          <cell r="K764">
            <v>368</v>
          </cell>
          <cell r="L764">
            <v>6202</v>
          </cell>
          <cell r="M764">
            <v>0</v>
          </cell>
          <cell r="N764">
            <v>0</v>
          </cell>
          <cell r="O764">
            <v>0</v>
          </cell>
          <cell r="P764">
            <v>0</v>
          </cell>
          <cell r="Q764" t="str">
            <v>0676</v>
          </cell>
          <cell r="R764" t="str">
            <v>12450</v>
          </cell>
          <cell r="S764" t="str">
            <v>200212</v>
          </cell>
          <cell r="T764" t="str">
            <v>SA01</v>
          </cell>
          <cell r="U764">
            <v>-0.14000000000000001</v>
          </cell>
          <cell r="V764" t="str">
            <v>LDB</v>
          </cell>
          <cell r="W764">
            <v>0</v>
          </cell>
          <cell r="Y764">
            <v>0</v>
          </cell>
          <cell r="Z764">
            <v>-14</v>
          </cell>
          <cell r="AA764" t="str">
            <v>MS#</v>
          </cell>
          <cell r="AB764" t="str">
            <v xml:space="preserve">   998010046</v>
          </cell>
          <cell r="AC764" t="str">
            <v>BCH</v>
          </cell>
          <cell r="AD764" t="str">
            <v>015504</v>
          </cell>
          <cell r="AE764" t="str">
            <v>TML</v>
          </cell>
          <cell r="AF764" t="str">
            <v>12019</v>
          </cell>
          <cell r="AG764" t="str">
            <v>SRL</v>
          </cell>
          <cell r="AH764" t="str">
            <v>0350</v>
          </cell>
          <cell r="AI764" t="str">
            <v>DLV</v>
          </cell>
          <cell r="AJ764" t="str">
            <v>000</v>
          </cell>
          <cell r="AK764" t="str">
            <v>REL</v>
          </cell>
          <cell r="AL764" t="str">
            <v>000</v>
          </cell>
          <cell r="AM764" t="str">
            <v>LN#</v>
          </cell>
          <cell r="AO764" t="str">
            <v>UOI</v>
          </cell>
          <cell r="AP764" t="str">
            <v>EA</v>
          </cell>
          <cell r="AU764" t="str">
            <v>0</v>
          </cell>
          <cell r="AW764" t="str">
            <v>000</v>
          </cell>
          <cell r="AX764" t="str">
            <v>00</v>
          </cell>
          <cell r="AY764" t="str">
            <v>0</v>
          </cell>
          <cell r="AZ764" t="str">
            <v>FPL Fibernet</v>
          </cell>
        </row>
        <row r="765">
          <cell r="A765" t="str">
            <v>107100</v>
          </cell>
          <cell r="B765" t="str">
            <v>0368</v>
          </cell>
          <cell r="C765" t="str">
            <v>06200</v>
          </cell>
          <cell r="D765" t="str">
            <v>0FIBER</v>
          </cell>
          <cell r="E765" t="str">
            <v>368000</v>
          </cell>
          <cell r="F765" t="str">
            <v>0676</v>
          </cell>
          <cell r="G765" t="str">
            <v>12450</v>
          </cell>
          <cell r="H765" t="str">
            <v>A</v>
          </cell>
          <cell r="I765" t="str">
            <v>00000041</v>
          </cell>
          <cell r="J765">
            <v>65</v>
          </cell>
          <cell r="K765">
            <v>368</v>
          </cell>
          <cell r="L765">
            <v>6202</v>
          </cell>
          <cell r="M765">
            <v>0</v>
          </cell>
          <cell r="N765">
            <v>0</v>
          </cell>
          <cell r="O765">
            <v>0</v>
          </cell>
          <cell r="P765">
            <v>0</v>
          </cell>
          <cell r="Q765" t="str">
            <v>0676</v>
          </cell>
          <cell r="R765" t="str">
            <v>12450</v>
          </cell>
          <cell r="S765" t="str">
            <v>200212</v>
          </cell>
          <cell r="T765" t="str">
            <v>SA01</v>
          </cell>
          <cell r="U765">
            <v>-0.15</v>
          </cell>
          <cell r="V765" t="str">
            <v>LDB</v>
          </cell>
          <cell r="W765">
            <v>0</v>
          </cell>
          <cell r="Y765">
            <v>0</v>
          </cell>
          <cell r="Z765">
            <v>-15</v>
          </cell>
          <cell r="AA765" t="str">
            <v>MS#</v>
          </cell>
          <cell r="AB765" t="str">
            <v xml:space="preserve">   998010114</v>
          </cell>
          <cell r="AC765" t="str">
            <v>BCH</v>
          </cell>
          <cell r="AD765" t="str">
            <v>015504</v>
          </cell>
          <cell r="AE765" t="str">
            <v>TML</v>
          </cell>
          <cell r="AF765" t="str">
            <v>12019</v>
          </cell>
          <cell r="AG765" t="str">
            <v>SRL</v>
          </cell>
          <cell r="AH765" t="str">
            <v>0350</v>
          </cell>
          <cell r="AI765" t="str">
            <v>DLV</v>
          </cell>
          <cell r="AJ765" t="str">
            <v>000</v>
          </cell>
          <cell r="AK765" t="str">
            <v>REL</v>
          </cell>
          <cell r="AL765" t="str">
            <v>000</v>
          </cell>
          <cell r="AM765" t="str">
            <v>LN#</v>
          </cell>
          <cell r="AO765" t="str">
            <v>UOI</v>
          </cell>
          <cell r="AP765" t="str">
            <v>EA</v>
          </cell>
          <cell r="AU765" t="str">
            <v>0</v>
          </cell>
          <cell r="AW765" t="str">
            <v>000</v>
          </cell>
          <cell r="AX765" t="str">
            <v>00</v>
          </cell>
          <cell r="AY765" t="str">
            <v>0</v>
          </cell>
          <cell r="AZ765" t="str">
            <v>FPL Fibernet</v>
          </cell>
        </row>
        <row r="766">
          <cell r="A766" t="str">
            <v>107100</v>
          </cell>
          <cell r="B766" t="str">
            <v>0368</v>
          </cell>
          <cell r="C766" t="str">
            <v>06200</v>
          </cell>
          <cell r="D766" t="str">
            <v>0FIBER</v>
          </cell>
          <cell r="E766" t="str">
            <v>368000</v>
          </cell>
          <cell r="F766" t="str">
            <v>0676</v>
          </cell>
          <cell r="G766" t="str">
            <v>12450</v>
          </cell>
          <cell r="H766" t="str">
            <v>A</v>
          </cell>
          <cell r="I766" t="str">
            <v>00000041</v>
          </cell>
          <cell r="J766">
            <v>65</v>
          </cell>
          <cell r="K766">
            <v>368</v>
          </cell>
          <cell r="L766">
            <v>6202</v>
          </cell>
          <cell r="M766">
            <v>0</v>
          </cell>
          <cell r="N766">
            <v>0</v>
          </cell>
          <cell r="O766">
            <v>0</v>
          </cell>
          <cell r="P766">
            <v>0</v>
          </cell>
          <cell r="Q766" t="str">
            <v>0676</v>
          </cell>
          <cell r="R766" t="str">
            <v>12450</v>
          </cell>
          <cell r="S766" t="str">
            <v>200212</v>
          </cell>
          <cell r="T766" t="str">
            <v>SA01</v>
          </cell>
          <cell r="U766">
            <v>-1</v>
          </cell>
          <cell r="V766" t="str">
            <v>LDB</v>
          </cell>
          <cell r="W766">
            <v>0</v>
          </cell>
          <cell r="Y766">
            <v>0</v>
          </cell>
          <cell r="Z766">
            <v>-1</v>
          </cell>
          <cell r="AA766" t="str">
            <v>MS#</v>
          </cell>
          <cell r="AB766" t="str">
            <v xml:space="preserve">   998001002</v>
          </cell>
          <cell r="AC766" t="str">
            <v>BCH</v>
          </cell>
          <cell r="AD766" t="str">
            <v>015504</v>
          </cell>
          <cell r="AE766" t="str">
            <v>TML</v>
          </cell>
          <cell r="AF766" t="str">
            <v>12019</v>
          </cell>
          <cell r="AG766" t="str">
            <v>SRL</v>
          </cell>
          <cell r="AH766" t="str">
            <v>0350</v>
          </cell>
          <cell r="AI766" t="str">
            <v>DLV</v>
          </cell>
          <cell r="AJ766" t="str">
            <v>000</v>
          </cell>
          <cell r="AK766" t="str">
            <v>REL</v>
          </cell>
          <cell r="AL766" t="str">
            <v>000</v>
          </cell>
          <cell r="AM766" t="str">
            <v>LN#</v>
          </cell>
          <cell r="AO766" t="str">
            <v>UOI</v>
          </cell>
          <cell r="AP766" t="str">
            <v>EA</v>
          </cell>
          <cell r="AU766" t="str">
            <v>0</v>
          </cell>
          <cell r="AW766" t="str">
            <v>000</v>
          </cell>
          <cell r="AX766" t="str">
            <v>00</v>
          </cell>
          <cell r="AY766" t="str">
            <v>0</v>
          </cell>
          <cell r="AZ766" t="str">
            <v>FPL Fibernet</v>
          </cell>
        </row>
        <row r="767">
          <cell r="A767" t="str">
            <v>107100</v>
          </cell>
          <cell r="B767" t="str">
            <v>0368</v>
          </cell>
          <cell r="C767" t="str">
            <v>06200</v>
          </cell>
          <cell r="D767" t="str">
            <v>0FIBER</v>
          </cell>
          <cell r="E767" t="str">
            <v>368000</v>
          </cell>
          <cell r="F767" t="str">
            <v>0676</v>
          </cell>
          <cell r="G767" t="str">
            <v>12450</v>
          </cell>
          <cell r="H767" t="str">
            <v>A</v>
          </cell>
          <cell r="I767" t="str">
            <v>00000041</v>
          </cell>
          <cell r="J767">
            <v>65</v>
          </cell>
          <cell r="K767">
            <v>368</v>
          </cell>
          <cell r="L767">
            <v>6202</v>
          </cell>
          <cell r="M767">
            <v>0</v>
          </cell>
          <cell r="N767">
            <v>0</v>
          </cell>
          <cell r="O767">
            <v>0</v>
          </cell>
          <cell r="P767">
            <v>0</v>
          </cell>
          <cell r="Q767" t="str">
            <v>0676</v>
          </cell>
          <cell r="R767" t="str">
            <v>12450</v>
          </cell>
          <cell r="S767" t="str">
            <v>200212</v>
          </cell>
          <cell r="T767" t="str">
            <v>SA01</v>
          </cell>
          <cell r="U767">
            <v>-7.17</v>
          </cell>
          <cell r="V767" t="str">
            <v>LDB</v>
          </cell>
          <cell r="W767">
            <v>0</v>
          </cell>
          <cell r="Y767">
            <v>0</v>
          </cell>
          <cell r="Z767">
            <v>-3</v>
          </cell>
          <cell r="AA767" t="str">
            <v>MS#</v>
          </cell>
          <cell r="AB767" t="str">
            <v xml:space="preserve">   998014698</v>
          </cell>
          <cell r="AC767" t="str">
            <v>BCH</v>
          </cell>
          <cell r="AD767" t="str">
            <v>013369</v>
          </cell>
          <cell r="AE767" t="str">
            <v>TML</v>
          </cell>
          <cell r="AF767" t="str">
            <v>12016</v>
          </cell>
          <cell r="AG767" t="str">
            <v>SRL</v>
          </cell>
          <cell r="AH767" t="str">
            <v>0350</v>
          </cell>
          <cell r="AI767" t="str">
            <v>DLV</v>
          </cell>
          <cell r="AJ767" t="str">
            <v>000</v>
          </cell>
          <cell r="AK767" t="str">
            <v>REL</v>
          </cell>
          <cell r="AL767" t="str">
            <v>000</v>
          </cell>
          <cell r="AM767" t="str">
            <v>LN#</v>
          </cell>
          <cell r="AO767" t="str">
            <v>UOI</v>
          </cell>
          <cell r="AP767" t="str">
            <v>EA</v>
          </cell>
          <cell r="AU767" t="str">
            <v>0</v>
          </cell>
          <cell r="AW767" t="str">
            <v>000</v>
          </cell>
          <cell r="AX767" t="str">
            <v>00</v>
          </cell>
          <cell r="AY767" t="str">
            <v>0</v>
          </cell>
          <cell r="AZ767" t="str">
            <v>FPL Fibernet</v>
          </cell>
        </row>
        <row r="768">
          <cell r="A768" t="str">
            <v>107100</v>
          </cell>
          <cell r="B768" t="str">
            <v>0368</v>
          </cell>
          <cell r="C768" t="str">
            <v>06200</v>
          </cell>
          <cell r="D768" t="str">
            <v>0FIBER</v>
          </cell>
          <cell r="E768" t="str">
            <v>368000</v>
          </cell>
          <cell r="F768" t="str">
            <v>0676</v>
          </cell>
          <cell r="G768" t="str">
            <v>12450</v>
          </cell>
          <cell r="H768" t="str">
            <v>A</v>
          </cell>
          <cell r="I768" t="str">
            <v>00000041</v>
          </cell>
          <cell r="J768">
            <v>65</v>
          </cell>
          <cell r="K768">
            <v>368</v>
          </cell>
          <cell r="L768">
            <v>6202</v>
          </cell>
          <cell r="M768">
            <v>0</v>
          </cell>
          <cell r="N768">
            <v>0</v>
          </cell>
          <cell r="O768">
            <v>0</v>
          </cell>
          <cell r="P768">
            <v>0</v>
          </cell>
          <cell r="Q768" t="str">
            <v>0676</v>
          </cell>
          <cell r="R768" t="str">
            <v>12450</v>
          </cell>
          <cell r="S768" t="str">
            <v>200212</v>
          </cell>
          <cell r="T768" t="str">
            <v>SA01</v>
          </cell>
          <cell r="U768">
            <v>-7.25</v>
          </cell>
          <cell r="V768" t="str">
            <v>LDB</v>
          </cell>
          <cell r="W768">
            <v>0</v>
          </cell>
          <cell r="Y768">
            <v>0</v>
          </cell>
          <cell r="Z768">
            <v>-5</v>
          </cell>
          <cell r="AA768" t="str">
            <v>MS#</v>
          </cell>
          <cell r="AB768" t="str">
            <v xml:space="preserve">   998014540</v>
          </cell>
          <cell r="AC768" t="str">
            <v>BCH</v>
          </cell>
          <cell r="AD768" t="str">
            <v>013353</v>
          </cell>
          <cell r="AE768" t="str">
            <v>TML</v>
          </cell>
          <cell r="AF768" t="str">
            <v>12016</v>
          </cell>
          <cell r="AG768" t="str">
            <v>SRL</v>
          </cell>
          <cell r="AH768" t="str">
            <v>0350</v>
          </cell>
          <cell r="AI768" t="str">
            <v>DLV</v>
          </cell>
          <cell r="AJ768" t="str">
            <v>000</v>
          </cell>
          <cell r="AK768" t="str">
            <v>REL</v>
          </cell>
          <cell r="AL768" t="str">
            <v>000</v>
          </cell>
          <cell r="AM768" t="str">
            <v>LN#</v>
          </cell>
          <cell r="AO768" t="str">
            <v>UOI</v>
          </cell>
          <cell r="AP768" t="str">
            <v>EA</v>
          </cell>
          <cell r="AU768" t="str">
            <v>0</v>
          </cell>
          <cell r="AW768" t="str">
            <v>000</v>
          </cell>
          <cell r="AX768" t="str">
            <v>00</v>
          </cell>
          <cell r="AY768" t="str">
            <v>0</v>
          </cell>
          <cell r="AZ768" t="str">
            <v>FPL Fibernet</v>
          </cell>
        </row>
        <row r="769">
          <cell r="A769" t="str">
            <v>107100</v>
          </cell>
          <cell r="B769" t="str">
            <v>0368</v>
          </cell>
          <cell r="C769" t="str">
            <v>06200</v>
          </cell>
          <cell r="D769" t="str">
            <v>0FIBER</v>
          </cell>
          <cell r="E769" t="str">
            <v>368000</v>
          </cell>
          <cell r="F769" t="str">
            <v>0676</v>
          </cell>
          <cell r="G769" t="str">
            <v>12450</v>
          </cell>
          <cell r="H769" t="str">
            <v>A</v>
          </cell>
          <cell r="I769" t="str">
            <v>00000041</v>
          </cell>
          <cell r="J769">
            <v>65</v>
          </cell>
          <cell r="K769">
            <v>368</v>
          </cell>
          <cell r="L769">
            <v>6202</v>
          </cell>
          <cell r="M769">
            <v>0</v>
          </cell>
          <cell r="N769">
            <v>0</v>
          </cell>
          <cell r="O769">
            <v>0</v>
          </cell>
          <cell r="P769">
            <v>0</v>
          </cell>
          <cell r="Q769" t="str">
            <v>0676</v>
          </cell>
          <cell r="R769" t="str">
            <v>12450</v>
          </cell>
          <cell r="S769" t="str">
            <v>200212</v>
          </cell>
          <cell r="T769" t="str">
            <v>SA01</v>
          </cell>
          <cell r="U769">
            <v>-8</v>
          </cell>
          <cell r="V769" t="str">
            <v>LDB</v>
          </cell>
          <cell r="W769">
            <v>0</v>
          </cell>
          <cell r="Y769">
            <v>0</v>
          </cell>
          <cell r="Z769">
            <v>-1</v>
          </cell>
          <cell r="AA769" t="str">
            <v>MS#</v>
          </cell>
          <cell r="AB769" t="str">
            <v xml:space="preserve">   998014833</v>
          </cell>
          <cell r="AC769" t="str">
            <v>BCH</v>
          </cell>
          <cell r="AD769" t="str">
            <v>013414</v>
          </cell>
          <cell r="AE769" t="str">
            <v>TML</v>
          </cell>
          <cell r="AF769" t="str">
            <v>12016</v>
          </cell>
          <cell r="AG769" t="str">
            <v>SRL</v>
          </cell>
          <cell r="AH769" t="str">
            <v>0350</v>
          </cell>
          <cell r="AI769" t="str">
            <v>DLV</v>
          </cell>
          <cell r="AJ769" t="str">
            <v>000</v>
          </cell>
          <cell r="AK769" t="str">
            <v>REL</v>
          </cell>
          <cell r="AL769" t="str">
            <v>000</v>
          </cell>
          <cell r="AM769" t="str">
            <v>LN#</v>
          </cell>
          <cell r="AO769" t="str">
            <v>UOI</v>
          </cell>
          <cell r="AP769" t="str">
            <v>EA</v>
          </cell>
          <cell r="AU769" t="str">
            <v>0</v>
          </cell>
          <cell r="AW769" t="str">
            <v>000</v>
          </cell>
          <cell r="AX769" t="str">
            <v>00</v>
          </cell>
          <cell r="AY769" t="str">
            <v>0</v>
          </cell>
          <cell r="AZ769" t="str">
            <v>FPL Fibernet</v>
          </cell>
        </row>
        <row r="770">
          <cell r="A770" t="str">
            <v>107100</v>
          </cell>
          <cell r="B770" t="str">
            <v>0368</v>
          </cell>
          <cell r="C770" t="str">
            <v>06200</v>
          </cell>
          <cell r="D770" t="str">
            <v>0FIBER</v>
          </cell>
          <cell r="E770" t="str">
            <v>368000</v>
          </cell>
          <cell r="F770" t="str">
            <v>0676</v>
          </cell>
          <cell r="G770" t="str">
            <v>12450</v>
          </cell>
          <cell r="H770" t="str">
            <v>A</v>
          </cell>
          <cell r="I770" t="str">
            <v>00000041</v>
          </cell>
          <cell r="J770">
            <v>65</v>
          </cell>
          <cell r="K770">
            <v>368</v>
          </cell>
          <cell r="L770">
            <v>6202</v>
          </cell>
          <cell r="M770">
            <v>0</v>
          </cell>
          <cell r="N770">
            <v>0</v>
          </cell>
          <cell r="O770">
            <v>0</v>
          </cell>
          <cell r="P770">
            <v>0</v>
          </cell>
          <cell r="Q770" t="str">
            <v>0676</v>
          </cell>
          <cell r="R770" t="str">
            <v>12450</v>
          </cell>
          <cell r="S770" t="str">
            <v>200212</v>
          </cell>
          <cell r="T770" t="str">
            <v>SA01</v>
          </cell>
          <cell r="U770">
            <v>-8.4</v>
          </cell>
          <cell r="V770" t="str">
            <v>LDB</v>
          </cell>
          <cell r="W770">
            <v>0</v>
          </cell>
          <cell r="Y770">
            <v>0</v>
          </cell>
          <cell r="Z770">
            <v>-30</v>
          </cell>
          <cell r="AA770" t="str">
            <v>MS#</v>
          </cell>
          <cell r="AB770" t="str">
            <v xml:space="preserve">   998000143</v>
          </cell>
          <cell r="AC770" t="str">
            <v>BCH</v>
          </cell>
          <cell r="AD770" t="str">
            <v>017205</v>
          </cell>
          <cell r="AE770" t="str">
            <v>TML</v>
          </cell>
          <cell r="AF770" t="str">
            <v>12018</v>
          </cell>
          <cell r="AG770" t="str">
            <v>SRL</v>
          </cell>
          <cell r="AH770" t="str">
            <v>0368</v>
          </cell>
          <cell r="AI770" t="str">
            <v>DLV</v>
          </cell>
          <cell r="AJ770" t="str">
            <v>000</v>
          </cell>
          <cell r="AK770" t="str">
            <v>REL</v>
          </cell>
          <cell r="AL770" t="str">
            <v>000</v>
          </cell>
          <cell r="AM770" t="str">
            <v>LN#</v>
          </cell>
          <cell r="AO770" t="str">
            <v>UOI</v>
          </cell>
          <cell r="AP770" t="str">
            <v>FT</v>
          </cell>
          <cell r="AU770" t="str">
            <v>0</v>
          </cell>
          <cell r="AW770" t="str">
            <v>000</v>
          </cell>
          <cell r="AX770" t="str">
            <v>00</v>
          </cell>
          <cell r="AY770" t="str">
            <v>0</v>
          </cell>
          <cell r="AZ770" t="str">
            <v>FPL Fibernet</v>
          </cell>
        </row>
        <row r="771">
          <cell r="A771" t="str">
            <v>107100</v>
          </cell>
          <cell r="B771" t="str">
            <v>0368</v>
          </cell>
          <cell r="C771" t="str">
            <v>06200</v>
          </cell>
          <cell r="D771" t="str">
            <v>0FIBER</v>
          </cell>
          <cell r="E771" t="str">
            <v>368000</v>
          </cell>
          <cell r="F771" t="str">
            <v>0676</v>
          </cell>
          <cell r="G771" t="str">
            <v>12450</v>
          </cell>
          <cell r="H771" t="str">
            <v>A</v>
          </cell>
          <cell r="I771" t="str">
            <v>00000041</v>
          </cell>
          <cell r="J771">
            <v>65</v>
          </cell>
          <cell r="K771">
            <v>368</v>
          </cell>
          <cell r="L771">
            <v>6202</v>
          </cell>
          <cell r="M771">
            <v>0</v>
          </cell>
          <cell r="N771">
            <v>0</v>
          </cell>
          <cell r="O771">
            <v>0</v>
          </cell>
          <cell r="P771">
            <v>0</v>
          </cell>
          <cell r="Q771" t="str">
            <v>0676</v>
          </cell>
          <cell r="R771" t="str">
            <v>12450</v>
          </cell>
          <cell r="S771" t="str">
            <v>200212</v>
          </cell>
          <cell r="T771" t="str">
            <v>SA01</v>
          </cell>
          <cell r="U771">
            <v>-9.2799999999999994</v>
          </cell>
          <cell r="V771" t="str">
            <v>LDB</v>
          </cell>
          <cell r="W771">
            <v>0</v>
          </cell>
          <cell r="Y771">
            <v>0</v>
          </cell>
          <cell r="Z771">
            <v>-1</v>
          </cell>
          <cell r="AA771" t="str">
            <v>MS#</v>
          </cell>
          <cell r="AB771" t="str">
            <v xml:space="preserve">   998014725</v>
          </cell>
          <cell r="AC771" t="str">
            <v>BCH</v>
          </cell>
          <cell r="AD771" t="str">
            <v>013373</v>
          </cell>
          <cell r="AE771" t="str">
            <v>TML</v>
          </cell>
          <cell r="AF771" t="str">
            <v>12016</v>
          </cell>
          <cell r="AG771" t="str">
            <v>SRL</v>
          </cell>
          <cell r="AH771" t="str">
            <v>0350</v>
          </cell>
          <cell r="AI771" t="str">
            <v>DLV</v>
          </cell>
          <cell r="AJ771" t="str">
            <v>000</v>
          </cell>
          <cell r="AK771" t="str">
            <v>REL</v>
          </cell>
          <cell r="AL771" t="str">
            <v>000</v>
          </cell>
          <cell r="AM771" t="str">
            <v>LN#</v>
          </cell>
          <cell r="AO771" t="str">
            <v>UOI</v>
          </cell>
          <cell r="AP771" t="str">
            <v>EA</v>
          </cell>
          <cell r="AU771" t="str">
            <v>0</v>
          </cell>
          <cell r="AW771" t="str">
            <v>000</v>
          </cell>
          <cell r="AX771" t="str">
            <v>00</v>
          </cell>
          <cell r="AY771" t="str">
            <v>0</v>
          </cell>
          <cell r="AZ771" t="str">
            <v>FPL Fibernet</v>
          </cell>
        </row>
        <row r="772">
          <cell r="A772" t="str">
            <v>107100</v>
          </cell>
          <cell r="B772" t="str">
            <v>0368</v>
          </cell>
          <cell r="C772" t="str">
            <v>06200</v>
          </cell>
          <cell r="D772" t="str">
            <v>0FIBER</v>
          </cell>
          <cell r="E772" t="str">
            <v>368000</v>
          </cell>
          <cell r="F772" t="str">
            <v>0676</v>
          </cell>
          <cell r="G772" t="str">
            <v>12450</v>
          </cell>
          <cell r="H772" t="str">
            <v>A</v>
          </cell>
          <cell r="I772" t="str">
            <v>00000041</v>
          </cell>
          <cell r="J772">
            <v>65</v>
          </cell>
          <cell r="K772">
            <v>368</v>
          </cell>
          <cell r="L772">
            <v>6202</v>
          </cell>
          <cell r="M772">
            <v>0</v>
          </cell>
          <cell r="N772">
            <v>0</v>
          </cell>
          <cell r="O772">
            <v>0</v>
          </cell>
          <cell r="P772">
            <v>0</v>
          </cell>
          <cell r="Q772" t="str">
            <v>0676</v>
          </cell>
          <cell r="R772" t="str">
            <v>12450</v>
          </cell>
          <cell r="S772" t="str">
            <v>200212</v>
          </cell>
          <cell r="T772" t="str">
            <v>SA01</v>
          </cell>
          <cell r="U772">
            <v>-11.02</v>
          </cell>
          <cell r="V772" t="str">
            <v>LDB</v>
          </cell>
          <cell r="W772">
            <v>0</v>
          </cell>
          <cell r="Y772">
            <v>0</v>
          </cell>
          <cell r="Z772">
            <v>-1</v>
          </cell>
          <cell r="AA772" t="str">
            <v>MS#</v>
          </cell>
          <cell r="AB772" t="str">
            <v xml:space="preserve">   998000219</v>
          </cell>
          <cell r="AC772" t="str">
            <v>BCH</v>
          </cell>
          <cell r="AD772" t="str">
            <v>012888</v>
          </cell>
          <cell r="AE772" t="str">
            <v>TML</v>
          </cell>
          <cell r="AF772" t="str">
            <v>12020</v>
          </cell>
          <cell r="AG772" t="str">
            <v>SRL</v>
          </cell>
          <cell r="AH772" t="str">
            <v>0368</v>
          </cell>
          <cell r="AI772" t="str">
            <v>DLV</v>
          </cell>
          <cell r="AJ772" t="str">
            <v>000</v>
          </cell>
          <cell r="AK772" t="str">
            <v>REL</v>
          </cell>
          <cell r="AL772" t="str">
            <v>000</v>
          </cell>
          <cell r="AM772" t="str">
            <v>LN#</v>
          </cell>
          <cell r="AO772" t="str">
            <v>UOI</v>
          </cell>
          <cell r="AP772" t="str">
            <v>EA</v>
          </cell>
          <cell r="AU772" t="str">
            <v>0</v>
          </cell>
          <cell r="AW772" t="str">
            <v>000</v>
          </cell>
          <cell r="AX772" t="str">
            <v>00</v>
          </cell>
          <cell r="AY772" t="str">
            <v>0</v>
          </cell>
          <cell r="AZ772" t="str">
            <v>FPL Fibernet</v>
          </cell>
        </row>
        <row r="773">
          <cell r="A773" t="str">
            <v>107100</v>
          </cell>
          <cell r="B773" t="str">
            <v>0368</v>
          </cell>
          <cell r="C773" t="str">
            <v>06200</v>
          </cell>
          <cell r="D773" t="str">
            <v>0FIBER</v>
          </cell>
          <cell r="E773" t="str">
            <v>368000</v>
          </cell>
          <cell r="F773" t="str">
            <v>0676</v>
          </cell>
          <cell r="G773" t="str">
            <v>12450</v>
          </cell>
          <cell r="H773" t="str">
            <v>A</v>
          </cell>
          <cell r="I773" t="str">
            <v>00000041</v>
          </cell>
          <cell r="J773">
            <v>65</v>
          </cell>
          <cell r="K773">
            <v>368</v>
          </cell>
          <cell r="L773">
            <v>6202</v>
          </cell>
          <cell r="M773">
            <v>0</v>
          </cell>
          <cell r="N773">
            <v>0</v>
          </cell>
          <cell r="O773">
            <v>0</v>
          </cell>
          <cell r="P773">
            <v>0</v>
          </cell>
          <cell r="Q773" t="str">
            <v>0676</v>
          </cell>
          <cell r="R773" t="str">
            <v>12450</v>
          </cell>
          <cell r="S773" t="str">
            <v>200212</v>
          </cell>
          <cell r="T773" t="str">
            <v>SA01</v>
          </cell>
          <cell r="U773">
            <v>-21.76</v>
          </cell>
          <cell r="V773" t="str">
            <v>LDB</v>
          </cell>
          <cell r="W773">
            <v>0</v>
          </cell>
          <cell r="Y773">
            <v>0</v>
          </cell>
          <cell r="Z773">
            <v>-17</v>
          </cell>
          <cell r="AA773" t="str">
            <v>MS#</v>
          </cell>
          <cell r="AB773" t="str">
            <v xml:space="preserve">   998014290</v>
          </cell>
          <cell r="AC773" t="str">
            <v>BCH</v>
          </cell>
          <cell r="AD773" t="str">
            <v>015527</v>
          </cell>
          <cell r="AE773" t="str">
            <v>TML</v>
          </cell>
          <cell r="AF773" t="str">
            <v>12019</v>
          </cell>
          <cell r="AG773" t="str">
            <v>SRL</v>
          </cell>
          <cell r="AH773" t="str">
            <v>0350</v>
          </cell>
          <cell r="AI773" t="str">
            <v>DLV</v>
          </cell>
          <cell r="AJ773" t="str">
            <v>000</v>
          </cell>
          <cell r="AK773" t="str">
            <v>REL</v>
          </cell>
          <cell r="AL773" t="str">
            <v>000</v>
          </cell>
          <cell r="AM773" t="str">
            <v>LN#</v>
          </cell>
          <cell r="AO773" t="str">
            <v>UOI</v>
          </cell>
          <cell r="AP773" t="str">
            <v>EA</v>
          </cell>
          <cell r="AU773" t="str">
            <v>0</v>
          </cell>
          <cell r="AW773" t="str">
            <v>000</v>
          </cell>
          <cell r="AX773" t="str">
            <v>00</v>
          </cell>
          <cell r="AY773" t="str">
            <v>0</v>
          </cell>
          <cell r="AZ773" t="str">
            <v>FPL Fibernet</v>
          </cell>
        </row>
        <row r="774">
          <cell r="A774" t="str">
            <v>107100</v>
          </cell>
          <cell r="B774" t="str">
            <v>0368</v>
          </cell>
          <cell r="C774" t="str">
            <v>06200</v>
          </cell>
          <cell r="D774" t="str">
            <v>0FIBER</v>
          </cell>
          <cell r="E774" t="str">
            <v>368000</v>
          </cell>
          <cell r="F774" t="str">
            <v>0676</v>
          </cell>
          <cell r="G774" t="str">
            <v>12450</v>
          </cell>
          <cell r="H774" t="str">
            <v>A</v>
          </cell>
          <cell r="I774" t="str">
            <v>00000041</v>
          </cell>
          <cell r="J774">
            <v>65</v>
          </cell>
          <cell r="K774">
            <v>368</v>
          </cell>
          <cell r="L774">
            <v>6202</v>
          </cell>
          <cell r="M774">
            <v>0</v>
          </cell>
          <cell r="N774">
            <v>0</v>
          </cell>
          <cell r="O774">
            <v>0</v>
          </cell>
          <cell r="P774">
            <v>0</v>
          </cell>
          <cell r="Q774" t="str">
            <v>0676</v>
          </cell>
          <cell r="R774" t="str">
            <v>12450</v>
          </cell>
          <cell r="S774" t="str">
            <v>200212</v>
          </cell>
          <cell r="T774" t="str">
            <v>SA01</v>
          </cell>
          <cell r="U774">
            <v>-25.45</v>
          </cell>
          <cell r="V774" t="str">
            <v>LDB</v>
          </cell>
          <cell r="W774">
            <v>0</v>
          </cell>
          <cell r="Y774">
            <v>0</v>
          </cell>
          <cell r="Z774">
            <v>-1</v>
          </cell>
          <cell r="AA774" t="str">
            <v>MS#</v>
          </cell>
          <cell r="AB774" t="str">
            <v xml:space="preserve">   998014837</v>
          </cell>
          <cell r="AC774" t="str">
            <v>BCH</v>
          </cell>
          <cell r="AD774" t="str">
            <v>013404</v>
          </cell>
          <cell r="AE774" t="str">
            <v>TML</v>
          </cell>
          <cell r="AF774" t="str">
            <v>12016</v>
          </cell>
          <cell r="AG774" t="str">
            <v>SRL</v>
          </cell>
          <cell r="AH774" t="str">
            <v>0350</v>
          </cell>
          <cell r="AI774" t="str">
            <v>DLV</v>
          </cell>
          <cell r="AJ774" t="str">
            <v>000</v>
          </cell>
          <cell r="AK774" t="str">
            <v>REL</v>
          </cell>
          <cell r="AL774" t="str">
            <v>000</v>
          </cell>
          <cell r="AM774" t="str">
            <v>LN#</v>
          </cell>
          <cell r="AO774" t="str">
            <v>UOI</v>
          </cell>
          <cell r="AP774" t="str">
            <v>EA</v>
          </cell>
          <cell r="AU774" t="str">
            <v>0</v>
          </cell>
          <cell r="AW774" t="str">
            <v>000</v>
          </cell>
          <cell r="AX774" t="str">
            <v>00</v>
          </cell>
          <cell r="AY774" t="str">
            <v>0</v>
          </cell>
          <cell r="AZ774" t="str">
            <v>FPL Fibernet</v>
          </cell>
        </row>
        <row r="775">
          <cell r="A775" t="str">
            <v>107100</v>
          </cell>
          <cell r="B775" t="str">
            <v>0368</v>
          </cell>
          <cell r="C775" t="str">
            <v>06200</v>
          </cell>
          <cell r="D775" t="str">
            <v>0FIBER</v>
          </cell>
          <cell r="E775" t="str">
            <v>368000</v>
          </cell>
          <cell r="F775" t="str">
            <v>0676</v>
          </cell>
          <cell r="G775" t="str">
            <v>12450</v>
          </cell>
          <cell r="H775" t="str">
            <v>A</v>
          </cell>
          <cell r="I775" t="str">
            <v>00000041</v>
          </cell>
          <cell r="J775">
            <v>65</v>
          </cell>
          <cell r="K775">
            <v>368</v>
          </cell>
          <cell r="L775">
            <v>6202</v>
          </cell>
          <cell r="M775">
            <v>0</v>
          </cell>
          <cell r="N775">
            <v>0</v>
          </cell>
          <cell r="O775">
            <v>0</v>
          </cell>
          <cell r="P775">
            <v>0</v>
          </cell>
          <cell r="Q775" t="str">
            <v>0676</v>
          </cell>
          <cell r="R775" t="str">
            <v>12450</v>
          </cell>
          <cell r="S775" t="str">
            <v>200212</v>
          </cell>
          <cell r="T775" t="str">
            <v>SA01</v>
          </cell>
          <cell r="U775">
            <v>-31.5</v>
          </cell>
          <cell r="V775" t="str">
            <v>LDB</v>
          </cell>
          <cell r="W775">
            <v>0</v>
          </cell>
          <cell r="Y775">
            <v>0</v>
          </cell>
          <cell r="Z775">
            <v>-14</v>
          </cell>
          <cell r="AA775" t="str">
            <v>MS#</v>
          </cell>
          <cell r="AB775" t="str">
            <v xml:space="preserve">   998014651</v>
          </cell>
          <cell r="AC775" t="str">
            <v>BCH</v>
          </cell>
          <cell r="AD775" t="str">
            <v>013354</v>
          </cell>
          <cell r="AE775" t="str">
            <v>TML</v>
          </cell>
          <cell r="AF775" t="str">
            <v>12016</v>
          </cell>
          <cell r="AG775" t="str">
            <v>SRL</v>
          </cell>
          <cell r="AH775" t="str">
            <v>0368</v>
          </cell>
          <cell r="AI775" t="str">
            <v>DLV</v>
          </cell>
          <cell r="AJ775" t="str">
            <v>000</v>
          </cell>
          <cell r="AK775" t="str">
            <v>REL</v>
          </cell>
          <cell r="AL775" t="str">
            <v>000</v>
          </cell>
          <cell r="AM775" t="str">
            <v>LN#</v>
          </cell>
          <cell r="AO775" t="str">
            <v>UOI</v>
          </cell>
          <cell r="AP775" t="str">
            <v>FT</v>
          </cell>
          <cell r="AU775" t="str">
            <v>0</v>
          </cell>
          <cell r="AW775" t="str">
            <v>000</v>
          </cell>
          <cell r="AX775" t="str">
            <v>00</v>
          </cell>
          <cell r="AY775" t="str">
            <v>0</v>
          </cell>
          <cell r="AZ775" t="str">
            <v>FPL Fibernet</v>
          </cell>
        </row>
        <row r="776">
          <cell r="A776" t="str">
            <v>107100</v>
          </cell>
          <cell r="B776" t="str">
            <v>0368</v>
          </cell>
          <cell r="C776" t="str">
            <v>06200</v>
          </cell>
          <cell r="D776" t="str">
            <v>0FIBER</v>
          </cell>
          <cell r="E776" t="str">
            <v>368000</v>
          </cell>
          <cell r="F776" t="str">
            <v>0676</v>
          </cell>
          <cell r="G776" t="str">
            <v>12450</v>
          </cell>
          <cell r="H776" t="str">
            <v>A</v>
          </cell>
          <cell r="I776" t="str">
            <v>00000041</v>
          </cell>
          <cell r="J776">
            <v>65</v>
          </cell>
          <cell r="K776">
            <v>368</v>
          </cell>
          <cell r="L776">
            <v>6202</v>
          </cell>
          <cell r="M776">
            <v>0</v>
          </cell>
          <cell r="N776">
            <v>0</v>
          </cell>
          <cell r="O776">
            <v>0</v>
          </cell>
          <cell r="P776">
            <v>0</v>
          </cell>
          <cell r="Q776" t="str">
            <v>0676</v>
          </cell>
          <cell r="R776" t="str">
            <v>12450</v>
          </cell>
          <cell r="S776" t="str">
            <v>200212</v>
          </cell>
          <cell r="T776" t="str">
            <v>SA01</v>
          </cell>
          <cell r="U776">
            <v>-32.5</v>
          </cell>
          <cell r="V776" t="str">
            <v>LDB</v>
          </cell>
          <cell r="W776">
            <v>0</v>
          </cell>
          <cell r="Y776">
            <v>0</v>
          </cell>
          <cell r="Z776">
            <v>-2</v>
          </cell>
          <cell r="AA776" t="str">
            <v>MS#</v>
          </cell>
          <cell r="AB776" t="str">
            <v xml:space="preserve">   998014682</v>
          </cell>
          <cell r="AC776" t="str">
            <v>BCH</v>
          </cell>
          <cell r="AD776" t="str">
            <v>013368</v>
          </cell>
          <cell r="AE776" t="str">
            <v>TML</v>
          </cell>
          <cell r="AF776" t="str">
            <v>12016</v>
          </cell>
          <cell r="AG776" t="str">
            <v>SRL</v>
          </cell>
          <cell r="AH776" t="str">
            <v>0350</v>
          </cell>
          <cell r="AI776" t="str">
            <v>DLV</v>
          </cell>
          <cell r="AJ776" t="str">
            <v>000</v>
          </cell>
          <cell r="AK776" t="str">
            <v>REL</v>
          </cell>
          <cell r="AL776" t="str">
            <v>000</v>
          </cell>
          <cell r="AM776" t="str">
            <v>LN#</v>
          </cell>
          <cell r="AO776" t="str">
            <v>UOI</v>
          </cell>
          <cell r="AP776" t="str">
            <v>EA</v>
          </cell>
          <cell r="AU776" t="str">
            <v>0</v>
          </cell>
          <cell r="AW776" t="str">
            <v>000</v>
          </cell>
          <cell r="AX776" t="str">
            <v>00</v>
          </cell>
          <cell r="AY776" t="str">
            <v>0</v>
          </cell>
          <cell r="AZ776" t="str">
            <v>FPL Fibernet</v>
          </cell>
        </row>
        <row r="777">
          <cell r="A777" t="str">
            <v>107100</v>
          </cell>
          <cell r="B777" t="str">
            <v>0368</v>
          </cell>
          <cell r="C777" t="str">
            <v>06200</v>
          </cell>
          <cell r="D777" t="str">
            <v>0FIBER</v>
          </cell>
          <cell r="E777" t="str">
            <v>368000</v>
          </cell>
          <cell r="F777" t="str">
            <v>0676</v>
          </cell>
          <cell r="G777" t="str">
            <v>12450</v>
          </cell>
          <cell r="H777" t="str">
            <v>A</v>
          </cell>
          <cell r="I777" t="str">
            <v>00000041</v>
          </cell>
          <cell r="J777">
            <v>65</v>
          </cell>
          <cell r="K777">
            <v>368</v>
          </cell>
          <cell r="L777">
            <v>6202</v>
          </cell>
          <cell r="M777">
            <v>0</v>
          </cell>
          <cell r="N777">
            <v>0</v>
          </cell>
          <cell r="O777">
            <v>0</v>
          </cell>
          <cell r="P777">
            <v>0</v>
          </cell>
          <cell r="Q777" t="str">
            <v>0676</v>
          </cell>
          <cell r="R777" t="str">
            <v>12450</v>
          </cell>
          <cell r="S777" t="str">
            <v>200212</v>
          </cell>
          <cell r="T777" t="str">
            <v>SA01</v>
          </cell>
          <cell r="U777">
            <v>-34.380000000000003</v>
          </cell>
          <cell r="V777" t="str">
            <v>LDB</v>
          </cell>
          <cell r="W777">
            <v>0</v>
          </cell>
          <cell r="Y777">
            <v>0</v>
          </cell>
          <cell r="Z777">
            <v>-1</v>
          </cell>
          <cell r="AA777" t="str">
            <v>MS#</v>
          </cell>
          <cell r="AB777" t="str">
            <v xml:space="preserve">   998003579</v>
          </cell>
          <cell r="AC777" t="str">
            <v>BCH</v>
          </cell>
          <cell r="AD777" t="str">
            <v>017215</v>
          </cell>
          <cell r="AE777" t="str">
            <v>TML</v>
          </cell>
          <cell r="AF777" t="str">
            <v>12018</v>
          </cell>
          <cell r="AG777" t="str">
            <v>SRL</v>
          </cell>
          <cell r="AH777" t="str">
            <v>0350</v>
          </cell>
          <cell r="AI777" t="str">
            <v>DLV</v>
          </cell>
          <cell r="AJ777" t="str">
            <v>000</v>
          </cell>
          <cell r="AK777" t="str">
            <v>REL</v>
          </cell>
          <cell r="AL777" t="str">
            <v>000</v>
          </cell>
          <cell r="AM777" t="str">
            <v>LN#</v>
          </cell>
          <cell r="AO777" t="str">
            <v>UOI</v>
          </cell>
          <cell r="AP777" t="str">
            <v>EA</v>
          </cell>
          <cell r="AU777" t="str">
            <v>0</v>
          </cell>
          <cell r="AW777" t="str">
            <v>000</v>
          </cell>
          <cell r="AX777" t="str">
            <v>00</v>
          </cell>
          <cell r="AY777" t="str">
            <v>0</v>
          </cell>
          <cell r="AZ777" t="str">
            <v>FPL Fibernet</v>
          </cell>
        </row>
        <row r="778">
          <cell r="A778" t="str">
            <v>107100</v>
          </cell>
          <cell r="B778" t="str">
            <v>0368</v>
          </cell>
          <cell r="C778" t="str">
            <v>06200</v>
          </cell>
          <cell r="D778" t="str">
            <v>0FIBER</v>
          </cell>
          <cell r="E778" t="str">
            <v>368000</v>
          </cell>
          <cell r="F778" t="str">
            <v>0676</v>
          </cell>
          <cell r="G778" t="str">
            <v>12450</v>
          </cell>
          <cell r="H778" t="str">
            <v>A</v>
          </cell>
          <cell r="I778" t="str">
            <v>00000041</v>
          </cell>
          <cell r="J778">
            <v>65</v>
          </cell>
          <cell r="K778">
            <v>368</v>
          </cell>
          <cell r="L778">
            <v>6202</v>
          </cell>
          <cell r="M778">
            <v>0</v>
          </cell>
          <cell r="N778">
            <v>0</v>
          </cell>
          <cell r="O778">
            <v>0</v>
          </cell>
          <cell r="P778">
            <v>0</v>
          </cell>
          <cell r="Q778" t="str">
            <v>0676</v>
          </cell>
          <cell r="R778" t="str">
            <v>12450</v>
          </cell>
          <cell r="S778" t="str">
            <v>200212</v>
          </cell>
          <cell r="T778" t="str">
            <v>SA01</v>
          </cell>
          <cell r="U778">
            <v>-45.64</v>
          </cell>
          <cell r="V778" t="str">
            <v>LDB</v>
          </cell>
          <cell r="W778">
            <v>0</v>
          </cell>
          <cell r="Y778">
            <v>0</v>
          </cell>
          <cell r="Z778">
            <v>-22</v>
          </cell>
          <cell r="AA778" t="str">
            <v>MS#</v>
          </cell>
          <cell r="AB778" t="str">
            <v xml:space="preserve">   998000184</v>
          </cell>
          <cell r="AC778" t="str">
            <v>BCH</v>
          </cell>
          <cell r="AD778" t="str">
            <v>017214</v>
          </cell>
          <cell r="AE778" t="str">
            <v>TML</v>
          </cell>
          <cell r="AF778" t="str">
            <v>12018</v>
          </cell>
          <cell r="AG778" t="str">
            <v>SRL</v>
          </cell>
          <cell r="AH778" t="str">
            <v>0350</v>
          </cell>
          <cell r="AI778" t="str">
            <v>DLV</v>
          </cell>
          <cell r="AJ778" t="str">
            <v>000</v>
          </cell>
          <cell r="AK778" t="str">
            <v>REL</v>
          </cell>
          <cell r="AL778" t="str">
            <v>000</v>
          </cell>
          <cell r="AM778" t="str">
            <v>LN#</v>
          </cell>
          <cell r="AO778" t="str">
            <v>UOI</v>
          </cell>
          <cell r="AP778" t="str">
            <v>EA</v>
          </cell>
          <cell r="AU778" t="str">
            <v>0</v>
          </cell>
          <cell r="AW778" t="str">
            <v>000</v>
          </cell>
          <cell r="AX778" t="str">
            <v>00</v>
          </cell>
          <cell r="AY778" t="str">
            <v>0</v>
          </cell>
          <cell r="AZ778" t="str">
            <v>FPL Fibernet</v>
          </cell>
        </row>
        <row r="779">
          <cell r="A779" t="str">
            <v>107100</v>
          </cell>
          <cell r="B779" t="str">
            <v>0368</v>
          </cell>
          <cell r="C779" t="str">
            <v>06200</v>
          </cell>
          <cell r="D779" t="str">
            <v>0FIBER</v>
          </cell>
          <cell r="E779" t="str">
            <v>368000</v>
          </cell>
          <cell r="F779" t="str">
            <v>0676</v>
          </cell>
          <cell r="G779" t="str">
            <v>12450</v>
          </cell>
          <cell r="H779" t="str">
            <v>A</v>
          </cell>
          <cell r="I779" t="str">
            <v>00000041</v>
          </cell>
          <cell r="J779">
            <v>65</v>
          </cell>
          <cell r="K779">
            <v>368</v>
          </cell>
          <cell r="L779">
            <v>6202</v>
          </cell>
          <cell r="M779">
            <v>0</v>
          </cell>
          <cell r="N779">
            <v>0</v>
          </cell>
          <cell r="O779">
            <v>0</v>
          </cell>
          <cell r="P779">
            <v>0</v>
          </cell>
          <cell r="Q779" t="str">
            <v>0676</v>
          </cell>
          <cell r="R779" t="str">
            <v>12450</v>
          </cell>
          <cell r="S779" t="str">
            <v>200212</v>
          </cell>
          <cell r="T779" t="str">
            <v>SA01</v>
          </cell>
          <cell r="U779">
            <v>-46</v>
          </cell>
          <cell r="V779" t="str">
            <v>LDB</v>
          </cell>
          <cell r="W779">
            <v>0</v>
          </cell>
          <cell r="Y779">
            <v>0</v>
          </cell>
          <cell r="Z779">
            <v>-1</v>
          </cell>
          <cell r="AA779" t="str">
            <v>MS#</v>
          </cell>
          <cell r="AB779" t="str">
            <v xml:space="preserve">   998001014</v>
          </cell>
          <cell r="AC779" t="str">
            <v>BCH</v>
          </cell>
          <cell r="AD779" t="str">
            <v>015504</v>
          </cell>
          <cell r="AE779" t="str">
            <v>TML</v>
          </cell>
          <cell r="AF779" t="str">
            <v>12019</v>
          </cell>
          <cell r="AG779" t="str">
            <v>SRL</v>
          </cell>
          <cell r="AH779" t="str">
            <v>0350</v>
          </cell>
          <cell r="AI779" t="str">
            <v>DLV</v>
          </cell>
          <cell r="AJ779" t="str">
            <v>000</v>
          </cell>
          <cell r="AK779" t="str">
            <v>REL</v>
          </cell>
          <cell r="AL779" t="str">
            <v>000</v>
          </cell>
          <cell r="AM779" t="str">
            <v>LN#</v>
          </cell>
          <cell r="AO779" t="str">
            <v>UOI</v>
          </cell>
          <cell r="AP779" t="str">
            <v>EA</v>
          </cell>
          <cell r="AU779" t="str">
            <v>0</v>
          </cell>
          <cell r="AW779" t="str">
            <v>000</v>
          </cell>
          <cell r="AX779" t="str">
            <v>00</v>
          </cell>
          <cell r="AY779" t="str">
            <v>0</v>
          </cell>
          <cell r="AZ779" t="str">
            <v>FPL Fibernet</v>
          </cell>
        </row>
        <row r="780">
          <cell r="A780" t="str">
            <v>107100</v>
          </cell>
          <cell r="B780" t="str">
            <v>0368</v>
          </cell>
          <cell r="C780" t="str">
            <v>06200</v>
          </cell>
          <cell r="D780" t="str">
            <v>0FIBER</v>
          </cell>
          <cell r="E780" t="str">
            <v>368000</v>
          </cell>
          <cell r="F780" t="str">
            <v>0676</v>
          </cell>
          <cell r="G780" t="str">
            <v>12450</v>
          </cell>
          <cell r="H780" t="str">
            <v>A</v>
          </cell>
          <cell r="I780" t="str">
            <v>00000041</v>
          </cell>
          <cell r="J780">
            <v>65</v>
          </cell>
          <cell r="K780">
            <v>368</v>
          </cell>
          <cell r="L780">
            <v>6202</v>
          </cell>
          <cell r="M780">
            <v>0</v>
          </cell>
          <cell r="N780">
            <v>0</v>
          </cell>
          <cell r="O780">
            <v>0</v>
          </cell>
          <cell r="P780">
            <v>0</v>
          </cell>
          <cell r="Q780" t="str">
            <v>0676</v>
          </cell>
          <cell r="R780" t="str">
            <v>12450</v>
          </cell>
          <cell r="S780" t="str">
            <v>200212</v>
          </cell>
          <cell r="T780" t="str">
            <v>SA01</v>
          </cell>
          <cell r="U780">
            <v>-53.35</v>
          </cell>
          <cell r="V780" t="str">
            <v>LDB</v>
          </cell>
          <cell r="W780">
            <v>0</v>
          </cell>
          <cell r="Y780">
            <v>0</v>
          </cell>
          <cell r="Z780">
            <v>-4</v>
          </cell>
          <cell r="AA780" t="str">
            <v>MS#</v>
          </cell>
          <cell r="AB780" t="str">
            <v xml:space="preserve">   998003580</v>
          </cell>
          <cell r="AC780" t="str">
            <v>BCH</v>
          </cell>
          <cell r="AD780" t="str">
            <v>017216</v>
          </cell>
          <cell r="AE780" t="str">
            <v>TML</v>
          </cell>
          <cell r="AF780" t="str">
            <v>12018</v>
          </cell>
          <cell r="AG780" t="str">
            <v>SRL</v>
          </cell>
          <cell r="AH780" t="str">
            <v>0350</v>
          </cell>
          <cell r="AI780" t="str">
            <v>DLV</v>
          </cell>
          <cell r="AJ780" t="str">
            <v>000</v>
          </cell>
          <cell r="AK780" t="str">
            <v>REL</v>
          </cell>
          <cell r="AL780" t="str">
            <v>000</v>
          </cell>
          <cell r="AM780" t="str">
            <v>LN#</v>
          </cell>
          <cell r="AO780" t="str">
            <v>UOI</v>
          </cell>
          <cell r="AP780" t="str">
            <v>EA</v>
          </cell>
          <cell r="AU780" t="str">
            <v>0</v>
          </cell>
          <cell r="AW780" t="str">
            <v>000</v>
          </cell>
          <cell r="AX780" t="str">
            <v>00</v>
          </cell>
          <cell r="AY780" t="str">
            <v>0</v>
          </cell>
          <cell r="AZ780" t="str">
            <v>FPL Fibernet</v>
          </cell>
        </row>
        <row r="781">
          <cell r="A781" t="str">
            <v>107100</v>
          </cell>
          <cell r="B781" t="str">
            <v>0368</v>
          </cell>
          <cell r="C781" t="str">
            <v>06200</v>
          </cell>
          <cell r="D781" t="str">
            <v>0FIBER</v>
          </cell>
          <cell r="E781" t="str">
            <v>368000</v>
          </cell>
          <cell r="F781" t="str">
            <v>0676</v>
          </cell>
          <cell r="G781" t="str">
            <v>12450</v>
          </cell>
          <cell r="H781" t="str">
            <v>A</v>
          </cell>
          <cell r="I781" t="str">
            <v>00000041</v>
          </cell>
          <cell r="J781">
            <v>65</v>
          </cell>
          <cell r="K781">
            <v>368</v>
          </cell>
          <cell r="L781">
            <v>6202</v>
          </cell>
          <cell r="M781">
            <v>0</v>
          </cell>
          <cell r="N781">
            <v>0</v>
          </cell>
          <cell r="O781">
            <v>0</v>
          </cell>
          <cell r="P781">
            <v>0</v>
          </cell>
          <cell r="Q781" t="str">
            <v>0676</v>
          </cell>
          <cell r="R781" t="str">
            <v>12450</v>
          </cell>
          <cell r="S781" t="str">
            <v>200212</v>
          </cell>
          <cell r="T781" t="str">
            <v>SA01</v>
          </cell>
          <cell r="U781">
            <v>-59</v>
          </cell>
          <cell r="V781" t="str">
            <v>LDB</v>
          </cell>
          <cell r="W781">
            <v>0</v>
          </cell>
          <cell r="Y781">
            <v>0</v>
          </cell>
          <cell r="Z781">
            <v>-2</v>
          </cell>
          <cell r="AA781" t="str">
            <v>MS#</v>
          </cell>
          <cell r="AB781" t="str">
            <v xml:space="preserve">   998003576</v>
          </cell>
          <cell r="AC781" t="str">
            <v>BCH</v>
          </cell>
          <cell r="AD781" t="str">
            <v>017209</v>
          </cell>
          <cell r="AE781" t="str">
            <v>TML</v>
          </cell>
          <cell r="AF781" t="str">
            <v>12018</v>
          </cell>
          <cell r="AG781" t="str">
            <v>SRL</v>
          </cell>
          <cell r="AH781" t="str">
            <v>0350</v>
          </cell>
          <cell r="AI781" t="str">
            <v>DLV</v>
          </cell>
          <cell r="AJ781" t="str">
            <v>000</v>
          </cell>
          <cell r="AK781" t="str">
            <v>REL</v>
          </cell>
          <cell r="AL781" t="str">
            <v>000</v>
          </cell>
          <cell r="AM781" t="str">
            <v>LN#</v>
          </cell>
          <cell r="AO781" t="str">
            <v>UOI</v>
          </cell>
          <cell r="AP781" t="str">
            <v>EA</v>
          </cell>
          <cell r="AU781" t="str">
            <v>0</v>
          </cell>
          <cell r="AW781" t="str">
            <v>000</v>
          </cell>
          <cell r="AX781" t="str">
            <v>00</v>
          </cell>
          <cell r="AY781" t="str">
            <v>0</v>
          </cell>
          <cell r="AZ781" t="str">
            <v>FPL Fibernet</v>
          </cell>
        </row>
        <row r="782">
          <cell r="A782" t="str">
            <v>107100</v>
          </cell>
          <cell r="B782" t="str">
            <v>0368</v>
          </cell>
          <cell r="C782" t="str">
            <v>06200</v>
          </cell>
          <cell r="D782" t="str">
            <v>0FIBER</v>
          </cell>
          <cell r="E782" t="str">
            <v>368000</v>
          </cell>
          <cell r="F782" t="str">
            <v>0676</v>
          </cell>
          <cell r="G782" t="str">
            <v>12450</v>
          </cell>
          <cell r="H782" t="str">
            <v>A</v>
          </cell>
          <cell r="I782" t="str">
            <v>00000041</v>
          </cell>
          <cell r="J782">
            <v>65</v>
          </cell>
          <cell r="K782">
            <v>368</v>
          </cell>
          <cell r="L782">
            <v>6202</v>
          </cell>
          <cell r="M782">
            <v>0</v>
          </cell>
          <cell r="N782">
            <v>0</v>
          </cell>
          <cell r="O782">
            <v>0</v>
          </cell>
          <cell r="P782">
            <v>0</v>
          </cell>
          <cell r="Q782" t="str">
            <v>0676</v>
          </cell>
          <cell r="R782" t="str">
            <v>12450</v>
          </cell>
          <cell r="S782" t="str">
            <v>200212</v>
          </cell>
          <cell r="T782" t="str">
            <v>SA01</v>
          </cell>
          <cell r="U782">
            <v>-61.64</v>
          </cell>
          <cell r="V782" t="str">
            <v>LDB</v>
          </cell>
          <cell r="W782">
            <v>0</v>
          </cell>
          <cell r="Y782">
            <v>0</v>
          </cell>
          <cell r="Z782">
            <v>-1</v>
          </cell>
          <cell r="AA782" t="str">
            <v>MS#</v>
          </cell>
          <cell r="AB782" t="str">
            <v xml:space="preserve">   998000609</v>
          </cell>
          <cell r="AC782" t="str">
            <v>BCH</v>
          </cell>
          <cell r="AD782" t="str">
            <v>012891</v>
          </cell>
          <cell r="AE782" t="str">
            <v>TML</v>
          </cell>
          <cell r="AF782" t="str">
            <v>12020</v>
          </cell>
          <cell r="AG782" t="str">
            <v>SRL</v>
          </cell>
          <cell r="AH782" t="str">
            <v>0368</v>
          </cell>
          <cell r="AI782" t="str">
            <v>DLV</v>
          </cell>
          <cell r="AJ782" t="str">
            <v>000</v>
          </cell>
          <cell r="AK782" t="str">
            <v>REL</v>
          </cell>
          <cell r="AL782" t="str">
            <v>000</v>
          </cell>
          <cell r="AM782" t="str">
            <v>LN#</v>
          </cell>
          <cell r="AO782" t="str">
            <v>UOI</v>
          </cell>
          <cell r="AP782" t="str">
            <v>EA</v>
          </cell>
          <cell r="AU782" t="str">
            <v>0</v>
          </cell>
          <cell r="AW782" t="str">
            <v>000</v>
          </cell>
          <cell r="AX782" t="str">
            <v>00</v>
          </cell>
          <cell r="AY782" t="str">
            <v>0</v>
          </cell>
          <cell r="AZ782" t="str">
            <v>FPL Fibernet</v>
          </cell>
        </row>
        <row r="783">
          <cell r="A783" t="str">
            <v>107100</v>
          </cell>
          <cell r="B783" t="str">
            <v>0368</v>
          </cell>
          <cell r="C783" t="str">
            <v>06200</v>
          </cell>
          <cell r="D783" t="str">
            <v>0FIBER</v>
          </cell>
          <cell r="E783" t="str">
            <v>368000</v>
          </cell>
          <cell r="F783" t="str">
            <v>0676</v>
          </cell>
          <cell r="G783" t="str">
            <v>12450</v>
          </cell>
          <cell r="H783" t="str">
            <v>A</v>
          </cell>
          <cell r="I783" t="str">
            <v>00000041</v>
          </cell>
          <cell r="J783">
            <v>65</v>
          </cell>
          <cell r="K783">
            <v>368</v>
          </cell>
          <cell r="L783">
            <v>6202</v>
          </cell>
          <cell r="M783">
            <v>0</v>
          </cell>
          <cell r="N783">
            <v>0</v>
          </cell>
          <cell r="O783">
            <v>0</v>
          </cell>
          <cell r="P783">
            <v>0</v>
          </cell>
          <cell r="Q783" t="str">
            <v>0676</v>
          </cell>
          <cell r="R783" t="str">
            <v>12450</v>
          </cell>
          <cell r="S783" t="str">
            <v>200212</v>
          </cell>
          <cell r="T783" t="str">
            <v>SA01</v>
          </cell>
          <cell r="U783">
            <v>-68</v>
          </cell>
          <cell r="V783" t="str">
            <v>LDB</v>
          </cell>
          <cell r="W783">
            <v>0</v>
          </cell>
          <cell r="Y783">
            <v>0</v>
          </cell>
          <cell r="Z783">
            <v>-1</v>
          </cell>
          <cell r="AA783" t="str">
            <v>MS#</v>
          </cell>
          <cell r="AB783" t="str">
            <v xml:space="preserve">   998014430</v>
          </cell>
          <cell r="AC783" t="str">
            <v>BCH</v>
          </cell>
          <cell r="AD783" t="str">
            <v>013417</v>
          </cell>
          <cell r="AE783" t="str">
            <v>TML</v>
          </cell>
          <cell r="AF783" t="str">
            <v>12016</v>
          </cell>
          <cell r="AG783" t="str">
            <v>SRL</v>
          </cell>
          <cell r="AH783" t="str">
            <v>0350</v>
          </cell>
          <cell r="AI783" t="str">
            <v>DLV</v>
          </cell>
          <cell r="AJ783" t="str">
            <v>000</v>
          </cell>
          <cell r="AK783" t="str">
            <v>REL</v>
          </cell>
          <cell r="AL783" t="str">
            <v>000</v>
          </cell>
          <cell r="AM783" t="str">
            <v>LN#</v>
          </cell>
          <cell r="AO783" t="str">
            <v>UOI</v>
          </cell>
          <cell r="AP783" t="str">
            <v>EA</v>
          </cell>
          <cell r="AU783" t="str">
            <v>0</v>
          </cell>
          <cell r="AW783" t="str">
            <v>000</v>
          </cell>
          <cell r="AX783" t="str">
            <v>00</v>
          </cell>
          <cell r="AY783" t="str">
            <v>0</v>
          </cell>
          <cell r="AZ783" t="str">
            <v>FPL Fibernet</v>
          </cell>
        </row>
        <row r="784">
          <cell r="A784" t="str">
            <v>107100</v>
          </cell>
          <cell r="B784" t="str">
            <v>0368</v>
          </cell>
          <cell r="C784" t="str">
            <v>06200</v>
          </cell>
          <cell r="D784" t="str">
            <v>0FIBER</v>
          </cell>
          <cell r="E784" t="str">
            <v>368000</v>
          </cell>
          <cell r="F784" t="str">
            <v>0676</v>
          </cell>
          <cell r="G784" t="str">
            <v>12450</v>
          </cell>
          <cell r="H784" t="str">
            <v>A</v>
          </cell>
          <cell r="I784" t="str">
            <v>00000041</v>
          </cell>
          <cell r="J784">
            <v>65</v>
          </cell>
          <cell r="K784">
            <v>368</v>
          </cell>
          <cell r="L784">
            <v>6202</v>
          </cell>
          <cell r="M784">
            <v>0</v>
          </cell>
          <cell r="N784">
            <v>0</v>
          </cell>
          <cell r="O784">
            <v>0</v>
          </cell>
          <cell r="P784">
            <v>0</v>
          </cell>
          <cell r="Q784" t="str">
            <v>0676</v>
          </cell>
          <cell r="R784" t="str">
            <v>12450</v>
          </cell>
          <cell r="S784" t="str">
            <v>200212</v>
          </cell>
          <cell r="T784" t="str">
            <v>SA01</v>
          </cell>
          <cell r="U784">
            <v>-78.77</v>
          </cell>
          <cell r="V784" t="str">
            <v>LDB</v>
          </cell>
          <cell r="W784">
            <v>0</v>
          </cell>
          <cell r="Y784">
            <v>0</v>
          </cell>
          <cell r="Z784">
            <v>-1</v>
          </cell>
          <cell r="AA784" t="str">
            <v>MS#</v>
          </cell>
          <cell r="AB784" t="str">
            <v xml:space="preserve">   998014070</v>
          </cell>
          <cell r="AC784" t="str">
            <v>BCH</v>
          </cell>
          <cell r="AD784" t="str">
            <v>012641</v>
          </cell>
          <cell r="AE784" t="str">
            <v>TML</v>
          </cell>
          <cell r="AF784" t="str">
            <v>12027</v>
          </cell>
          <cell r="AG784" t="str">
            <v>SRL</v>
          </cell>
          <cell r="AH784" t="str">
            <v>0350</v>
          </cell>
          <cell r="AI784" t="str">
            <v>DLV</v>
          </cell>
          <cell r="AJ784" t="str">
            <v>000</v>
          </cell>
          <cell r="AK784" t="str">
            <v>REL</v>
          </cell>
          <cell r="AL784" t="str">
            <v>000</v>
          </cell>
          <cell r="AM784" t="str">
            <v>LN#</v>
          </cell>
          <cell r="AO784" t="str">
            <v>UOI</v>
          </cell>
          <cell r="AP784" t="str">
            <v>EA</v>
          </cell>
          <cell r="AU784" t="str">
            <v>0</v>
          </cell>
          <cell r="AW784" t="str">
            <v>000</v>
          </cell>
          <cell r="AX784" t="str">
            <v>00</v>
          </cell>
          <cell r="AY784" t="str">
            <v>0</v>
          </cell>
          <cell r="AZ784" t="str">
            <v>FPL Fibernet</v>
          </cell>
        </row>
        <row r="785">
          <cell r="A785" t="str">
            <v>107100</v>
          </cell>
          <cell r="B785" t="str">
            <v>0368</v>
          </cell>
          <cell r="C785" t="str">
            <v>06200</v>
          </cell>
          <cell r="D785" t="str">
            <v>0FIBER</v>
          </cell>
          <cell r="E785" t="str">
            <v>368000</v>
          </cell>
          <cell r="F785" t="str">
            <v>0676</v>
          </cell>
          <cell r="G785" t="str">
            <v>12450</v>
          </cell>
          <cell r="H785" t="str">
            <v>A</v>
          </cell>
          <cell r="I785" t="str">
            <v>00000041</v>
          </cell>
          <cell r="J785">
            <v>65</v>
          </cell>
          <cell r="K785">
            <v>368</v>
          </cell>
          <cell r="L785">
            <v>6202</v>
          </cell>
          <cell r="M785">
            <v>0</v>
          </cell>
          <cell r="N785">
            <v>0</v>
          </cell>
          <cell r="O785">
            <v>0</v>
          </cell>
          <cell r="P785">
            <v>0</v>
          </cell>
          <cell r="Q785" t="str">
            <v>0676</v>
          </cell>
          <cell r="R785" t="str">
            <v>12450</v>
          </cell>
          <cell r="S785" t="str">
            <v>200212</v>
          </cell>
          <cell r="T785" t="str">
            <v>SA01</v>
          </cell>
          <cell r="U785">
            <v>-135.24</v>
          </cell>
          <cell r="V785" t="str">
            <v>LDB</v>
          </cell>
          <cell r="W785">
            <v>0</v>
          </cell>
          <cell r="Y785">
            <v>0</v>
          </cell>
          <cell r="Z785">
            <v>-69</v>
          </cell>
          <cell r="AA785" t="str">
            <v>MS#</v>
          </cell>
          <cell r="AB785" t="str">
            <v xml:space="preserve">   998000502</v>
          </cell>
          <cell r="AC785" t="str">
            <v>BCH</v>
          </cell>
          <cell r="AD785" t="str">
            <v>012362</v>
          </cell>
          <cell r="AE785" t="str">
            <v>TML</v>
          </cell>
          <cell r="AF785" t="str">
            <v>12026</v>
          </cell>
          <cell r="AG785" t="str">
            <v>SRL</v>
          </cell>
          <cell r="AH785" t="str">
            <v>0368</v>
          </cell>
          <cell r="AI785" t="str">
            <v>DLV</v>
          </cell>
          <cell r="AJ785" t="str">
            <v>000</v>
          </cell>
          <cell r="AK785" t="str">
            <v>REL</v>
          </cell>
          <cell r="AL785" t="str">
            <v>000</v>
          </cell>
          <cell r="AM785" t="str">
            <v>LN#</v>
          </cell>
          <cell r="AO785" t="str">
            <v>UOI</v>
          </cell>
          <cell r="AP785" t="str">
            <v>EA</v>
          </cell>
          <cell r="AU785" t="str">
            <v>0</v>
          </cell>
          <cell r="AW785" t="str">
            <v>000</v>
          </cell>
          <cell r="AX785" t="str">
            <v>00</v>
          </cell>
          <cell r="AY785" t="str">
            <v>0</v>
          </cell>
          <cell r="AZ785" t="str">
            <v>FPL Fibernet</v>
          </cell>
        </row>
        <row r="786">
          <cell r="A786" t="str">
            <v>107100</v>
          </cell>
          <cell r="B786" t="str">
            <v>0368</v>
          </cell>
          <cell r="C786" t="str">
            <v>06200</v>
          </cell>
          <cell r="D786" t="str">
            <v>0FIBER</v>
          </cell>
          <cell r="E786" t="str">
            <v>368000</v>
          </cell>
          <cell r="F786" t="str">
            <v>0676</v>
          </cell>
          <cell r="G786" t="str">
            <v>12450</v>
          </cell>
          <cell r="H786" t="str">
            <v>A</v>
          </cell>
          <cell r="I786" t="str">
            <v>00000041</v>
          </cell>
          <cell r="J786">
            <v>65</v>
          </cell>
          <cell r="K786">
            <v>368</v>
          </cell>
          <cell r="L786">
            <v>6202</v>
          </cell>
          <cell r="M786">
            <v>0</v>
          </cell>
          <cell r="N786">
            <v>0</v>
          </cell>
          <cell r="O786">
            <v>0</v>
          </cell>
          <cell r="P786">
            <v>0</v>
          </cell>
          <cell r="Q786" t="str">
            <v>0676</v>
          </cell>
          <cell r="R786" t="str">
            <v>12450</v>
          </cell>
          <cell r="S786" t="str">
            <v>200212</v>
          </cell>
          <cell r="T786" t="str">
            <v>SA01</v>
          </cell>
          <cell r="U786">
            <v>-165.96</v>
          </cell>
          <cell r="V786" t="str">
            <v>LDB</v>
          </cell>
          <cell r="W786">
            <v>0</v>
          </cell>
          <cell r="Y786">
            <v>0</v>
          </cell>
          <cell r="Z786">
            <v>-4</v>
          </cell>
          <cell r="AA786" t="str">
            <v>MS#</v>
          </cell>
          <cell r="AB786" t="str">
            <v xml:space="preserve">   998000184</v>
          </cell>
          <cell r="AC786" t="str">
            <v>BCH</v>
          </cell>
          <cell r="AD786" t="str">
            <v>017212</v>
          </cell>
          <cell r="AE786" t="str">
            <v>TML</v>
          </cell>
          <cell r="AF786" t="str">
            <v>12018</v>
          </cell>
          <cell r="AG786" t="str">
            <v>SRL</v>
          </cell>
          <cell r="AH786" t="str">
            <v>0368</v>
          </cell>
          <cell r="AI786" t="str">
            <v>DLV</v>
          </cell>
          <cell r="AJ786" t="str">
            <v>000</v>
          </cell>
          <cell r="AK786" t="str">
            <v>REL</v>
          </cell>
          <cell r="AL786" t="str">
            <v>000</v>
          </cell>
          <cell r="AM786" t="str">
            <v>LN#</v>
          </cell>
          <cell r="AO786" t="str">
            <v>UOI</v>
          </cell>
          <cell r="AP786" t="str">
            <v>EA</v>
          </cell>
          <cell r="AU786" t="str">
            <v>0</v>
          </cell>
          <cell r="AW786" t="str">
            <v>000</v>
          </cell>
          <cell r="AX786" t="str">
            <v>00</v>
          </cell>
          <cell r="AY786" t="str">
            <v>0</v>
          </cell>
          <cell r="AZ786" t="str">
            <v>FPL Fibernet</v>
          </cell>
        </row>
        <row r="787">
          <cell r="A787" t="str">
            <v>107100</v>
          </cell>
          <cell r="B787" t="str">
            <v>0368</v>
          </cell>
          <cell r="C787" t="str">
            <v>06200</v>
          </cell>
          <cell r="D787" t="str">
            <v>0FIBER</v>
          </cell>
          <cell r="E787" t="str">
            <v>368000</v>
          </cell>
          <cell r="F787" t="str">
            <v>0676</v>
          </cell>
          <cell r="G787" t="str">
            <v>12450</v>
          </cell>
          <cell r="H787" t="str">
            <v>A</v>
          </cell>
          <cell r="I787" t="str">
            <v>00000041</v>
          </cell>
          <cell r="J787">
            <v>65</v>
          </cell>
          <cell r="K787">
            <v>368</v>
          </cell>
          <cell r="L787">
            <v>6202</v>
          </cell>
          <cell r="M787">
            <v>0</v>
          </cell>
          <cell r="N787">
            <v>0</v>
          </cell>
          <cell r="O787">
            <v>0</v>
          </cell>
          <cell r="P787">
            <v>0</v>
          </cell>
          <cell r="Q787" t="str">
            <v>0676</v>
          </cell>
          <cell r="R787" t="str">
            <v>12450</v>
          </cell>
          <cell r="S787" t="str">
            <v>200212</v>
          </cell>
          <cell r="T787" t="str">
            <v>SA01</v>
          </cell>
          <cell r="U787">
            <v>-240</v>
          </cell>
          <cell r="V787" t="str">
            <v>LDB</v>
          </cell>
          <cell r="W787">
            <v>0</v>
          </cell>
          <cell r="Y787">
            <v>0</v>
          </cell>
          <cell r="Z787">
            <v>-1</v>
          </cell>
          <cell r="AA787" t="str">
            <v>MS#</v>
          </cell>
          <cell r="AB787" t="str">
            <v xml:space="preserve">   998001004</v>
          </cell>
          <cell r="AC787" t="str">
            <v>BCH</v>
          </cell>
          <cell r="AD787" t="str">
            <v>015504</v>
          </cell>
          <cell r="AE787" t="str">
            <v>TML</v>
          </cell>
          <cell r="AF787" t="str">
            <v>12019</v>
          </cell>
          <cell r="AG787" t="str">
            <v>SRL</v>
          </cell>
          <cell r="AH787" t="str">
            <v>0350</v>
          </cell>
          <cell r="AI787" t="str">
            <v>DLV</v>
          </cell>
          <cell r="AJ787" t="str">
            <v>000</v>
          </cell>
          <cell r="AK787" t="str">
            <v>REL</v>
          </cell>
          <cell r="AL787" t="str">
            <v>000</v>
          </cell>
          <cell r="AM787" t="str">
            <v>LN#</v>
          </cell>
          <cell r="AO787" t="str">
            <v>UOI</v>
          </cell>
          <cell r="AP787" t="str">
            <v>EA</v>
          </cell>
          <cell r="AU787" t="str">
            <v>0</v>
          </cell>
          <cell r="AW787" t="str">
            <v>000</v>
          </cell>
          <cell r="AX787" t="str">
            <v>00</v>
          </cell>
          <cell r="AY787" t="str">
            <v>0</v>
          </cell>
          <cell r="AZ787" t="str">
            <v>FPL Fibernet</v>
          </cell>
        </row>
        <row r="788">
          <cell r="A788" t="str">
            <v>107100</v>
          </cell>
          <cell r="B788" t="str">
            <v>0368</v>
          </cell>
          <cell r="C788" t="str">
            <v>06200</v>
          </cell>
          <cell r="D788" t="str">
            <v>0FIBER</v>
          </cell>
          <cell r="E788" t="str">
            <v>368000</v>
          </cell>
          <cell r="F788" t="str">
            <v>0676</v>
          </cell>
          <cell r="G788" t="str">
            <v>12450</v>
          </cell>
          <cell r="H788" t="str">
            <v>A</v>
          </cell>
          <cell r="I788" t="str">
            <v>00000041</v>
          </cell>
          <cell r="J788">
            <v>65</v>
          </cell>
          <cell r="K788">
            <v>368</v>
          </cell>
          <cell r="L788">
            <v>6202</v>
          </cell>
          <cell r="M788">
            <v>0</v>
          </cell>
          <cell r="N788">
            <v>0</v>
          </cell>
          <cell r="O788">
            <v>0</v>
          </cell>
          <cell r="P788">
            <v>0</v>
          </cell>
          <cell r="Q788" t="str">
            <v>0676</v>
          </cell>
          <cell r="R788" t="str">
            <v>12450</v>
          </cell>
          <cell r="S788" t="str">
            <v>200212</v>
          </cell>
          <cell r="T788" t="str">
            <v>SA01</v>
          </cell>
          <cell r="U788">
            <v>-345</v>
          </cell>
          <cell r="V788" t="str">
            <v>LDB</v>
          </cell>
          <cell r="W788">
            <v>0</v>
          </cell>
          <cell r="Y788">
            <v>0</v>
          </cell>
          <cell r="Z788">
            <v>-1</v>
          </cell>
          <cell r="AA788" t="str">
            <v>MS#</v>
          </cell>
          <cell r="AB788" t="str">
            <v xml:space="preserve">   998001020</v>
          </cell>
          <cell r="AC788" t="str">
            <v>BCH</v>
          </cell>
          <cell r="AD788" t="str">
            <v>015504</v>
          </cell>
          <cell r="AE788" t="str">
            <v>TML</v>
          </cell>
          <cell r="AF788" t="str">
            <v>12019</v>
          </cell>
          <cell r="AG788" t="str">
            <v>SRL</v>
          </cell>
          <cell r="AH788" t="str">
            <v>0350</v>
          </cell>
          <cell r="AI788" t="str">
            <v>DLV</v>
          </cell>
          <cell r="AJ788" t="str">
            <v>000</v>
          </cell>
          <cell r="AK788" t="str">
            <v>REL</v>
          </cell>
          <cell r="AL788" t="str">
            <v>000</v>
          </cell>
          <cell r="AM788" t="str">
            <v>LN#</v>
          </cell>
          <cell r="AO788" t="str">
            <v>UOI</v>
          </cell>
          <cell r="AP788" t="str">
            <v>EA</v>
          </cell>
          <cell r="AU788" t="str">
            <v>0</v>
          </cell>
          <cell r="AW788" t="str">
            <v>000</v>
          </cell>
          <cell r="AX788" t="str">
            <v>00</v>
          </cell>
          <cell r="AY788" t="str">
            <v>0</v>
          </cell>
          <cell r="AZ788" t="str">
            <v>FPL Fibernet</v>
          </cell>
        </row>
        <row r="789">
          <cell r="A789" t="str">
            <v>107100</v>
          </cell>
          <cell r="B789" t="str">
            <v>0368</v>
          </cell>
          <cell r="C789" t="str">
            <v>06200</v>
          </cell>
          <cell r="D789" t="str">
            <v>0FIBER</v>
          </cell>
          <cell r="E789" t="str">
            <v>368000</v>
          </cell>
          <cell r="F789" t="str">
            <v>0676</v>
          </cell>
          <cell r="G789" t="str">
            <v>12450</v>
          </cell>
          <cell r="H789" t="str">
            <v>A</v>
          </cell>
          <cell r="I789" t="str">
            <v>00000041</v>
          </cell>
          <cell r="J789">
            <v>65</v>
          </cell>
          <cell r="K789">
            <v>368</v>
          </cell>
          <cell r="L789">
            <v>6202</v>
          </cell>
          <cell r="M789">
            <v>0</v>
          </cell>
          <cell r="N789">
            <v>0</v>
          </cell>
          <cell r="O789">
            <v>0</v>
          </cell>
          <cell r="P789">
            <v>0</v>
          </cell>
          <cell r="Q789" t="str">
            <v>0676</v>
          </cell>
          <cell r="R789" t="str">
            <v>12450</v>
          </cell>
          <cell r="S789" t="str">
            <v>200212</v>
          </cell>
          <cell r="T789" t="str">
            <v>SA01</v>
          </cell>
          <cell r="U789">
            <v>-345</v>
          </cell>
          <cell r="V789" t="str">
            <v>LDB</v>
          </cell>
          <cell r="W789">
            <v>0</v>
          </cell>
          <cell r="Y789">
            <v>0</v>
          </cell>
          <cell r="Z789">
            <v>-1</v>
          </cell>
          <cell r="AA789" t="str">
            <v>MS#</v>
          </cell>
          <cell r="AB789" t="str">
            <v xml:space="preserve">   998001020</v>
          </cell>
          <cell r="AC789" t="str">
            <v>BCH</v>
          </cell>
          <cell r="AD789" t="str">
            <v>015504</v>
          </cell>
          <cell r="AE789" t="str">
            <v>TML</v>
          </cell>
          <cell r="AF789" t="str">
            <v>12019</v>
          </cell>
          <cell r="AG789" t="str">
            <v>SRL</v>
          </cell>
          <cell r="AH789" t="str">
            <v>0350</v>
          </cell>
          <cell r="AI789" t="str">
            <v>DLV</v>
          </cell>
          <cell r="AJ789" t="str">
            <v>000</v>
          </cell>
          <cell r="AK789" t="str">
            <v>REL</v>
          </cell>
          <cell r="AL789" t="str">
            <v>000</v>
          </cell>
          <cell r="AM789" t="str">
            <v>LN#</v>
          </cell>
          <cell r="AO789" t="str">
            <v>UOI</v>
          </cell>
          <cell r="AP789" t="str">
            <v>EA</v>
          </cell>
          <cell r="AU789" t="str">
            <v>0</v>
          </cell>
          <cell r="AW789" t="str">
            <v>000</v>
          </cell>
          <cell r="AX789" t="str">
            <v>00</v>
          </cell>
          <cell r="AY789" t="str">
            <v>0</v>
          </cell>
          <cell r="AZ789" t="str">
            <v>FPL Fibernet</v>
          </cell>
        </row>
        <row r="790">
          <cell r="A790" t="str">
            <v>107100</v>
          </cell>
          <cell r="B790" t="str">
            <v>0368</v>
          </cell>
          <cell r="C790" t="str">
            <v>06200</v>
          </cell>
          <cell r="D790" t="str">
            <v>0FIBER</v>
          </cell>
          <cell r="E790" t="str">
            <v>368000</v>
          </cell>
          <cell r="F790" t="str">
            <v>0676</v>
          </cell>
          <cell r="G790" t="str">
            <v>12450</v>
          </cell>
          <cell r="H790" t="str">
            <v>A</v>
          </cell>
          <cell r="I790" t="str">
            <v>00000041</v>
          </cell>
          <cell r="J790">
            <v>65</v>
          </cell>
          <cell r="K790">
            <v>368</v>
          </cell>
          <cell r="L790">
            <v>6202</v>
          </cell>
          <cell r="M790">
            <v>0</v>
          </cell>
          <cell r="N790">
            <v>0</v>
          </cell>
          <cell r="O790">
            <v>0</v>
          </cell>
          <cell r="P790">
            <v>0</v>
          </cell>
          <cell r="Q790" t="str">
            <v>0676</v>
          </cell>
          <cell r="R790" t="str">
            <v>12450</v>
          </cell>
          <cell r="S790" t="str">
            <v>200212</v>
          </cell>
          <cell r="T790" t="str">
            <v>SA01</v>
          </cell>
          <cell r="U790">
            <v>-345</v>
          </cell>
          <cell r="V790" t="str">
            <v>LDB</v>
          </cell>
          <cell r="W790">
            <v>0</v>
          </cell>
          <cell r="Y790">
            <v>0</v>
          </cell>
          <cell r="Z790">
            <v>-1</v>
          </cell>
          <cell r="AA790" t="str">
            <v>MS#</v>
          </cell>
          <cell r="AB790" t="str">
            <v xml:space="preserve">   998001020</v>
          </cell>
          <cell r="AC790" t="str">
            <v>BCH</v>
          </cell>
          <cell r="AD790" t="str">
            <v>015504</v>
          </cell>
          <cell r="AE790" t="str">
            <v>TML</v>
          </cell>
          <cell r="AF790" t="str">
            <v>12019</v>
          </cell>
          <cell r="AG790" t="str">
            <v>SRL</v>
          </cell>
          <cell r="AH790" t="str">
            <v>0350</v>
          </cell>
          <cell r="AI790" t="str">
            <v>DLV</v>
          </cell>
          <cell r="AJ790" t="str">
            <v>000</v>
          </cell>
          <cell r="AK790" t="str">
            <v>REL</v>
          </cell>
          <cell r="AL790" t="str">
            <v>000</v>
          </cell>
          <cell r="AM790" t="str">
            <v>LN#</v>
          </cell>
          <cell r="AO790" t="str">
            <v>UOI</v>
          </cell>
          <cell r="AP790" t="str">
            <v>EA</v>
          </cell>
          <cell r="AU790" t="str">
            <v>0</v>
          </cell>
          <cell r="AW790" t="str">
            <v>000</v>
          </cell>
          <cell r="AX790" t="str">
            <v>00</v>
          </cell>
          <cell r="AY790" t="str">
            <v>0</v>
          </cell>
          <cell r="AZ790" t="str">
            <v>FPL Fibernet</v>
          </cell>
        </row>
        <row r="791">
          <cell r="A791" t="str">
            <v>107100</v>
          </cell>
          <cell r="B791" t="str">
            <v>0368</v>
          </cell>
          <cell r="C791" t="str">
            <v>06200</v>
          </cell>
          <cell r="D791" t="str">
            <v>0FIBER</v>
          </cell>
          <cell r="E791" t="str">
            <v>368000</v>
          </cell>
          <cell r="F791" t="str">
            <v>0676</v>
          </cell>
          <cell r="G791" t="str">
            <v>12450</v>
          </cell>
          <cell r="H791" t="str">
            <v>A</v>
          </cell>
          <cell r="I791" t="str">
            <v>00000041</v>
          </cell>
          <cell r="J791">
            <v>65</v>
          </cell>
          <cell r="K791">
            <v>368</v>
          </cell>
          <cell r="L791">
            <v>6202</v>
          </cell>
          <cell r="M791">
            <v>0</v>
          </cell>
          <cell r="N791">
            <v>0</v>
          </cell>
          <cell r="O791">
            <v>0</v>
          </cell>
          <cell r="P791">
            <v>0</v>
          </cell>
          <cell r="Q791" t="str">
            <v>0676</v>
          </cell>
          <cell r="R791" t="str">
            <v>12450</v>
          </cell>
          <cell r="S791" t="str">
            <v>200212</v>
          </cell>
          <cell r="T791" t="str">
            <v>SA01</v>
          </cell>
          <cell r="U791">
            <v>-374.06</v>
          </cell>
          <cell r="V791" t="str">
            <v>LDB</v>
          </cell>
          <cell r="W791">
            <v>0</v>
          </cell>
          <cell r="Y791">
            <v>0</v>
          </cell>
          <cell r="Z791">
            <v>-1</v>
          </cell>
          <cell r="AA791" t="str">
            <v>MS#</v>
          </cell>
          <cell r="AB791" t="str">
            <v xml:space="preserve">   998003502</v>
          </cell>
          <cell r="AC791" t="str">
            <v>BCH</v>
          </cell>
          <cell r="AD791" t="str">
            <v>012359</v>
          </cell>
          <cell r="AE791" t="str">
            <v>TML</v>
          </cell>
          <cell r="AF791" t="str">
            <v>12026</v>
          </cell>
          <cell r="AG791" t="str">
            <v>SRL</v>
          </cell>
          <cell r="AH791" t="str">
            <v>0368</v>
          </cell>
          <cell r="AI791" t="str">
            <v>DLV</v>
          </cell>
          <cell r="AJ791" t="str">
            <v>000</v>
          </cell>
          <cell r="AK791" t="str">
            <v>REL</v>
          </cell>
          <cell r="AL791" t="str">
            <v>000</v>
          </cell>
          <cell r="AM791" t="str">
            <v>LN#</v>
          </cell>
          <cell r="AO791" t="str">
            <v>UOI</v>
          </cell>
          <cell r="AP791" t="str">
            <v>EA</v>
          </cell>
          <cell r="AU791" t="str">
            <v>0</v>
          </cell>
          <cell r="AW791" t="str">
            <v>000</v>
          </cell>
          <cell r="AX791" t="str">
            <v>00</v>
          </cell>
          <cell r="AY791" t="str">
            <v>0</v>
          </cell>
          <cell r="AZ791" t="str">
            <v>FPL Fibernet</v>
          </cell>
        </row>
        <row r="792">
          <cell r="A792" t="str">
            <v>107100</v>
          </cell>
          <cell r="B792" t="str">
            <v>0368</v>
          </cell>
          <cell r="C792" t="str">
            <v>06200</v>
          </cell>
          <cell r="D792" t="str">
            <v>0FIBER</v>
          </cell>
          <cell r="E792" t="str">
            <v>368000</v>
          </cell>
          <cell r="F792" t="str">
            <v>0676</v>
          </cell>
          <cell r="G792" t="str">
            <v>12450</v>
          </cell>
          <cell r="H792" t="str">
            <v>A</v>
          </cell>
          <cell r="I792" t="str">
            <v>00000041</v>
          </cell>
          <cell r="J792">
            <v>65</v>
          </cell>
          <cell r="K792">
            <v>368</v>
          </cell>
          <cell r="L792">
            <v>6202</v>
          </cell>
          <cell r="M792">
            <v>0</v>
          </cell>
          <cell r="N792">
            <v>0</v>
          </cell>
          <cell r="O792">
            <v>0</v>
          </cell>
          <cell r="P792">
            <v>0</v>
          </cell>
          <cell r="Q792" t="str">
            <v>0676</v>
          </cell>
          <cell r="R792" t="str">
            <v>12450</v>
          </cell>
          <cell r="S792" t="str">
            <v>200212</v>
          </cell>
          <cell r="T792" t="str">
            <v>SA01</v>
          </cell>
          <cell r="U792">
            <v>-425.34</v>
          </cell>
          <cell r="V792" t="str">
            <v>LDB</v>
          </cell>
          <cell r="W792">
            <v>0</v>
          </cell>
          <cell r="Y792">
            <v>0</v>
          </cell>
          <cell r="Z792">
            <v>-1</v>
          </cell>
          <cell r="AA792" t="str">
            <v>MS#</v>
          </cell>
          <cell r="AB792" t="str">
            <v xml:space="preserve">   998014548</v>
          </cell>
          <cell r="AC792" t="str">
            <v>BCH</v>
          </cell>
          <cell r="AD792" t="str">
            <v>017202</v>
          </cell>
          <cell r="AE792" t="str">
            <v>TML</v>
          </cell>
          <cell r="AF792" t="str">
            <v>12018</v>
          </cell>
          <cell r="AG792" t="str">
            <v>SRL</v>
          </cell>
          <cell r="AH792" t="str">
            <v>0350</v>
          </cell>
          <cell r="AI792" t="str">
            <v>DLV</v>
          </cell>
          <cell r="AJ792" t="str">
            <v>000</v>
          </cell>
          <cell r="AK792" t="str">
            <v>REL</v>
          </cell>
          <cell r="AL792" t="str">
            <v>000</v>
          </cell>
          <cell r="AM792" t="str">
            <v>LN#</v>
          </cell>
          <cell r="AO792" t="str">
            <v>UOI</v>
          </cell>
          <cell r="AP792" t="str">
            <v>EA</v>
          </cell>
          <cell r="AU792" t="str">
            <v>0</v>
          </cell>
          <cell r="AW792" t="str">
            <v>000</v>
          </cell>
          <cell r="AX792" t="str">
            <v>00</v>
          </cell>
          <cell r="AY792" t="str">
            <v>0</v>
          </cell>
          <cell r="AZ792" t="str">
            <v>FPL Fibernet</v>
          </cell>
        </row>
        <row r="793">
          <cell r="A793" t="str">
            <v>107100</v>
          </cell>
          <cell r="B793" t="str">
            <v>0368</v>
          </cell>
          <cell r="C793" t="str">
            <v>06200</v>
          </cell>
          <cell r="D793" t="str">
            <v>0FIBER</v>
          </cell>
          <cell r="E793" t="str">
            <v>368000</v>
          </cell>
          <cell r="F793" t="str">
            <v>0676</v>
          </cell>
          <cell r="G793" t="str">
            <v>12450</v>
          </cell>
          <cell r="H793" t="str">
            <v>A</v>
          </cell>
          <cell r="I793" t="str">
            <v>00000041</v>
          </cell>
          <cell r="J793">
            <v>65</v>
          </cell>
          <cell r="K793">
            <v>368</v>
          </cell>
          <cell r="L793">
            <v>6202</v>
          </cell>
          <cell r="M793">
            <v>0</v>
          </cell>
          <cell r="N793">
            <v>0</v>
          </cell>
          <cell r="O793">
            <v>0</v>
          </cell>
          <cell r="P793">
            <v>0</v>
          </cell>
          <cell r="Q793" t="str">
            <v>0676</v>
          </cell>
          <cell r="R793" t="str">
            <v>12450</v>
          </cell>
          <cell r="S793" t="str">
            <v>200212</v>
          </cell>
          <cell r="T793" t="str">
            <v>SA01</v>
          </cell>
          <cell r="U793">
            <v>-445.58</v>
          </cell>
          <cell r="V793" t="str">
            <v>LDB</v>
          </cell>
          <cell r="W793">
            <v>0</v>
          </cell>
          <cell r="Y793">
            <v>0</v>
          </cell>
          <cell r="Z793">
            <v>-2</v>
          </cell>
          <cell r="AA793" t="str">
            <v>MS#</v>
          </cell>
          <cell r="AB793" t="str">
            <v xml:space="preserve">   998014577</v>
          </cell>
          <cell r="AC793" t="str">
            <v>BCH</v>
          </cell>
          <cell r="AD793" t="str">
            <v>013358</v>
          </cell>
          <cell r="AE793" t="str">
            <v>TML</v>
          </cell>
          <cell r="AF793" t="str">
            <v>12016</v>
          </cell>
          <cell r="AG793" t="str">
            <v>SRL</v>
          </cell>
          <cell r="AH793" t="str">
            <v>0350</v>
          </cell>
          <cell r="AI793" t="str">
            <v>DLV</v>
          </cell>
          <cell r="AJ793" t="str">
            <v>000</v>
          </cell>
          <cell r="AK793" t="str">
            <v>REL</v>
          </cell>
          <cell r="AL793" t="str">
            <v>000</v>
          </cell>
          <cell r="AM793" t="str">
            <v>LN#</v>
          </cell>
          <cell r="AO793" t="str">
            <v>UOI</v>
          </cell>
          <cell r="AP793" t="str">
            <v>EA</v>
          </cell>
          <cell r="AU793" t="str">
            <v>0</v>
          </cell>
          <cell r="AW793" t="str">
            <v>000</v>
          </cell>
          <cell r="AX793" t="str">
            <v>00</v>
          </cell>
          <cell r="AY793" t="str">
            <v>0</v>
          </cell>
          <cell r="AZ793" t="str">
            <v>FPL Fibernet</v>
          </cell>
        </row>
        <row r="794">
          <cell r="A794" t="str">
            <v>107100</v>
          </cell>
          <cell r="B794" t="str">
            <v>0368</v>
          </cell>
          <cell r="C794" t="str">
            <v>06200</v>
          </cell>
          <cell r="D794" t="str">
            <v>0FIBER</v>
          </cell>
          <cell r="E794" t="str">
            <v>368000</v>
          </cell>
          <cell r="F794" t="str">
            <v>0676</v>
          </cell>
          <cell r="G794" t="str">
            <v>12450</v>
          </cell>
          <cell r="H794" t="str">
            <v>A</v>
          </cell>
          <cell r="I794" t="str">
            <v>00000041</v>
          </cell>
          <cell r="J794">
            <v>65</v>
          </cell>
          <cell r="K794">
            <v>368</v>
          </cell>
          <cell r="L794">
            <v>6202</v>
          </cell>
          <cell r="M794">
            <v>0</v>
          </cell>
          <cell r="N794">
            <v>0</v>
          </cell>
          <cell r="O794">
            <v>0</v>
          </cell>
          <cell r="P794">
            <v>0</v>
          </cell>
          <cell r="Q794" t="str">
            <v>0676</v>
          </cell>
          <cell r="R794" t="str">
            <v>12450</v>
          </cell>
          <cell r="S794" t="str">
            <v>200212</v>
          </cell>
          <cell r="T794" t="str">
            <v>SA01</v>
          </cell>
          <cell r="U794">
            <v>-460</v>
          </cell>
          <cell r="V794" t="str">
            <v>LDB</v>
          </cell>
          <cell r="W794">
            <v>0</v>
          </cell>
          <cell r="Y794">
            <v>0</v>
          </cell>
          <cell r="Z794">
            <v>-1</v>
          </cell>
          <cell r="AA794" t="str">
            <v>MS#</v>
          </cell>
          <cell r="AB794" t="str">
            <v xml:space="preserve">   998001008</v>
          </cell>
          <cell r="AC794" t="str">
            <v>BCH</v>
          </cell>
          <cell r="AD794" t="str">
            <v>015504</v>
          </cell>
          <cell r="AE794" t="str">
            <v>TML</v>
          </cell>
          <cell r="AF794" t="str">
            <v>12019</v>
          </cell>
          <cell r="AG794" t="str">
            <v>SRL</v>
          </cell>
          <cell r="AH794" t="str">
            <v>0350</v>
          </cell>
          <cell r="AI794" t="str">
            <v>DLV</v>
          </cell>
          <cell r="AJ794" t="str">
            <v>000</v>
          </cell>
          <cell r="AK794" t="str">
            <v>REL</v>
          </cell>
          <cell r="AL794" t="str">
            <v>000</v>
          </cell>
          <cell r="AM794" t="str">
            <v>LN#</v>
          </cell>
          <cell r="AO794" t="str">
            <v>UOI</v>
          </cell>
          <cell r="AP794" t="str">
            <v>EA</v>
          </cell>
          <cell r="AU794" t="str">
            <v>0</v>
          </cell>
          <cell r="AW794" t="str">
            <v>000</v>
          </cell>
          <cell r="AX794" t="str">
            <v>00</v>
          </cell>
          <cell r="AY794" t="str">
            <v>0</v>
          </cell>
          <cell r="AZ794" t="str">
            <v>FPL Fibernet</v>
          </cell>
        </row>
        <row r="795">
          <cell r="A795" t="str">
            <v>107100</v>
          </cell>
          <cell r="B795" t="str">
            <v>0368</v>
          </cell>
          <cell r="C795" t="str">
            <v>06200</v>
          </cell>
          <cell r="D795" t="str">
            <v>0FIBER</v>
          </cell>
          <cell r="E795" t="str">
            <v>368000</v>
          </cell>
          <cell r="F795" t="str">
            <v>0676</v>
          </cell>
          <cell r="G795" t="str">
            <v>12450</v>
          </cell>
          <cell r="H795" t="str">
            <v>A</v>
          </cell>
          <cell r="I795" t="str">
            <v>00000041</v>
          </cell>
          <cell r="J795">
            <v>65</v>
          </cell>
          <cell r="K795">
            <v>368</v>
          </cell>
          <cell r="L795">
            <v>6202</v>
          </cell>
          <cell r="M795">
            <v>0</v>
          </cell>
          <cell r="N795">
            <v>0</v>
          </cell>
          <cell r="O795">
            <v>0</v>
          </cell>
          <cell r="P795">
            <v>0</v>
          </cell>
          <cell r="Q795" t="str">
            <v>0676</v>
          </cell>
          <cell r="R795" t="str">
            <v>12450</v>
          </cell>
          <cell r="S795" t="str">
            <v>200212</v>
          </cell>
          <cell r="T795" t="str">
            <v>SA01</v>
          </cell>
          <cell r="U795">
            <v>-460</v>
          </cell>
          <cell r="V795" t="str">
            <v>LDB</v>
          </cell>
          <cell r="W795">
            <v>0</v>
          </cell>
          <cell r="Y795">
            <v>0</v>
          </cell>
          <cell r="Z795">
            <v>-1</v>
          </cell>
          <cell r="AA795" t="str">
            <v>MS#</v>
          </cell>
          <cell r="AB795" t="str">
            <v xml:space="preserve">   998001009</v>
          </cell>
          <cell r="AC795" t="str">
            <v>BCH</v>
          </cell>
          <cell r="AD795" t="str">
            <v>015504</v>
          </cell>
          <cell r="AE795" t="str">
            <v>TML</v>
          </cell>
          <cell r="AF795" t="str">
            <v>12019</v>
          </cell>
          <cell r="AG795" t="str">
            <v>SRL</v>
          </cell>
          <cell r="AH795" t="str">
            <v>0350</v>
          </cell>
          <cell r="AI795" t="str">
            <v>DLV</v>
          </cell>
          <cell r="AJ795" t="str">
            <v>000</v>
          </cell>
          <cell r="AK795" t="str">
            <v>REL</v>
          </cell>
          <cell r="AL795" t="str">
            <v>000</v>
          </cell>
          <cell r="AM795" t="str">
            <v>LN#</v>
          </cell>
          <cell r="AO795" t="str">
            <v>UOI</v>
          </cell>
          <cell r="AP795" t="str">
            <v>EA</v>
          </cell>
          <cell r="AU795" t="str">
            <v>0</v>
          </cell>
          <cell r="AW795" t="str">
            <v>000</v>
          </cell>
          <cell r="AX795" t="str">
            <v>00</v>
          </cell>
          <cell r="AY795" t="str">
            <v>0</v>
          </cell>
          <cell r="AZ795" t="str">
            <v>FPL Fibernet</v>
          </cell>
        </row>
        <row r="796">
          <cell r="A796" t="str">
            <v>107100</v>
          </cell>
          <cell r="B796" t="str">
            <v>0368</v>
          </cell>
          <cell r="C796" t="str">
            <v>06200</v>
          </cell>
          <cell r="D796" t="str">
            <v>0FIBER</v>
          </cell>
          <cell r="E796" t="str">
            <v>368000</v>
          </cell>
          <cell r="F796" t="str">
            <v>0676</v>
          </cell>
          <cell r="G796" t="str">
            <v>12450</v>
          </cell>
          <cell r="H796" t="str">
            <v>A</v>
          </cell>
          <cell r="I796" t="str">
            <v>00000041</v>
          </cell>
          <cell r="J796">
            <v>65</v>
          </cell>
          <cell r="K796">
            <v>368</v>
          </cell>
          <cell r="L796">
            <v>6202</v>
          </cell>
          <cell r="M796">
            <v>0</v>
          </cell>
          <cell r="N796">
            <v>0</v>
          </cell>
          <cell r="O796">
            <v>0</v>
          </cell>
          <cell r="P796">
            <v>0</v>
          </cell>
          <cell r="Q796" t="str">
            <v>0676</v>
          </cell>
          <cell r="R796" t="str">
            <v>12450</v>
          </cell>
          <cell r="S796" t="str">
            <v>200212</v>
          </cell>
          <cell r="T796" t="str">
            <v>SA01</v>
          </cell>
          <cell r="U796">
            <v>-518</v>
          </cell>
          <cell r="V796" t="str">
            <v>LDB</v>
          </cell>
          <cell r="W796">
            <v>0</v>
          </cell>
          <cell r="Y796">
            <v>0</v>
          </cell>
          <cell r="Z796">
            <v>-1</v>
          </cell>
          <cell r="AA796" t="str">
            <v>MS#</v>
          </cell>
          <cell r="AB796" t="str">
            <v xml:space="preserve">   998003504</v>
          </cell>
          <cell r="AC796" t="str">
            <v>BCH</v>
          </cell>
          <cell r="AD796" t="str">
            <v>013418</v>
          </cell>
          <cell r="AE796" t="str">
            <v>TML</v>
          </cell>
          <cell r="AF796" t="str">
            <v>12016</v>
          </cell>
          <cell r="AG796" t="str">
            <v>SRL</v>
          </cell>
          <cell r="AH796" t="str">
            <v>0368</v>
          </cell>
          <cell r="AI796" t="str">
            <v>DLV</v>
          </cell>
          <cell r="AJ796" t="str">
            <v>000</v>
          </cell>
          <cell r="AK796" t="str">
            <v>REL</v>
          </cell>
          <cell r="AL796" t="str">
            <v>000</v>
          </cell>
          <cell r="AM796" t="str">
            <v>LN#</v>
          </cell>
          <cell r="AO796" t="str">
            <v>UOI</v>
          </cell>
          <cell r="AP796" t="str">
            <v>EA</v>
          </cell>
          <cell r="AU796" t="str">
            <v>0</v>
          </cell>
          <cell r="AW796" t="str">
            <v>000</v>
          </cell>
          <cell r="AX796" t="str">
            <v>00</v>
          </cell>
          <cell r="AY796" t="str">
            <v>0</v>
          </cell>
          <cell r="AZ796" t="str">
            <v>FPL Fibernet</v>
          </cell>
        </row>
        <row r="797">
          <cell r="A797" t="str">
            <v>107100</v>
          </cell>
          <cell r="B797" t="str">
            <v>0368</v>
          </cell>
          <cell r="C797" t="str">
            <v>06200</v>
          </cell>
          <cell r="D797" t="str">
            <v>0FIBER</v>
          </cell>
          <cell r="E797" t="str">
            <v>368000</v>
          </cell>
          <cell r="F797" t="str">
            <v>0676</v>
          </cell>
          <cell r="G797" t="str">
            <v>12450</v>
          </cell>
          <cell r="H797" t="str">
            <v>A</v>
          </cell>
          <cell r="I797" t="str">
            <v>00000041</v>
          </cell>
          <cell r="J797">
            <v>65</v>
          </cell>
          <cell r="K797">
            <v>368</v>
          </cell>
          <cell r="L797">
            <v>6202</v>
          </cell>
          <cell r="M797">
            <v>0</v>
          </cell>
          <cell r="N797">
            <v>0</v>
          </cell>
          <cell r="O797">
            <v>0</v>
          </cell>
          <cell r="P797">
            <v>0</v>
          </cell>
          <cell r="Q797" t="str">
            <v>0676</v>
          </cell>
          <cell r="R797" t="str">
            <v>12450</v>
          </cell>
          <cell r="S797" t="str">
            <v>200212</v>
          </cell>
          <cell r="T797" t="str">
            <v>SA01</v>
          </cell>
          <cell r="U797">
            <v>-667.02</v>
          </cell>
          <cell r="V797" t="str">
            <v>LDB</v>
          </cell>
          <cell r="W797">
            <v>0</v>
          </cell>
          <cell r="Y797">
            <v>0</v>
          </cell>
          <cell r="Z797">
            <v>-6</v>
          </cell>
          <cell r="AA797" t="str">
            <v>MS#</v>
          </cell>
          <cell r="AB797" t="str">
            <v xml:space="preserve">   998014621</v>
          </cell>
          <cell r="AC797" t="str">
            <v>BCH</v>
          </cell>
          <cell r="AD797" t="str">
            <v>013415</v>
          </cell>
          <cell r="AE797" t="str">
            <v>TML</v>
          </cell>
          <cell r="AF797" t="str">
            <v>12016</v>
          </cell>
          <cell r="AG797" t="str">
            <v>SRL</v>
          </cell>
          <cell r="AH797" t="str">
            <v>0350</v>
          </cell>
          <cell r="AI797" t="str">
            <v>DLV</v>
          </cell>
          <cell r="AJ797" t="str">
            <v>000</v>
          </cell>
          <cell r="AK797" t="str">
            <v>REL</v>
          </cell>
          <cell r="AL797" t="str">
            <v>000</v>
          </cell>
          <cell r="AM797" t="str">
            <v>LN#</v>
          </cell>
          <cell r="AO797" t="str">
            <v>UOI</v>
          </cell>
          <cell r="AP797" t="str">
            <v>EA</v>
          </cell>
          <cell r="AU797" t="str">
            <v>0</v>
          </cell>
          <cell r="AW797" t="str">
            <v>000</v>
          </cell>
          <cell r="AX797" t="str">
            <v>00</v>
          </cell>
          <cell r="AY797" t="str">
            <v>0</v>
          </cell>
          <cell r="AZ797" t="str">
            <v>FPL Fibernet</v>
          </cell>
        </row>
        <row r="798">
          <cell r="A798" t="str">
            <v>107100</v>
          </cell>
          <cell r="B798" t="str">
            <v>0368</v>
          </cell>
          <cell r="C798" t="str">
            <v>06200</v>
          </cell>
          <cell r="D798" t="str">
            <v>0FIBER</v>
          </cell>
          <cell r="E798" t="str">
            <v>368000</v>
          </cell>
          <cell r="F798" t="str">
            <v>0676</v>
          </cell>
          <cell r="G798" t="str">
            <v>12450</v>
          </cell>
          <cell r="H798" t="str">
            <v>A</v>
          </cell>
          <cell r="I798" t="str">
            <v>00000041</v>
          </cell>
          <cell r="J798">
            <v>65</v>
          </cell>
          <cell r="K798">
            <v>368</v>
          </cell>
          <cell r="L798">
            <v>6202</v>
          </cell>
          <cell r="M798">
            <v>0</v>
          </cell>
          <cell r="N798">
            <v>0</v>
          </cell>
          <cell r="O798">
            <v>0</v>
          </cell>
          <cell r="P798">
            <v>0</v>
          </cell>
          <cell r="Q798" t="str">
            <v>0676</v>
          </cell>
          <cell r="R798" t="str">
            <v>12450</v>
          </cell>
          <cell r="S798" t="str">
            <v>200212</v>
          </cell>
          <cell r="T798" t="str">
            <v>SA01</v>
          </cell>
          <cell r="U798">
            <v>-715</v>
          </cell>
          <cell r="V798" t="str">
            <v>LDB</v>
          </cell>
          <cell r="W798">
            <v>0</v>
          </cell>
          <cell r="Y798">
            <v>0</v>
          </cell>
          <cell r="Z798">
            <v>-1</v>
          </cell>
          <cell r="AA798" t="str">
            <v>MS#</v>
          </cell>
          <cell r="AB798" t="str">
            <v xml:space="preserve">   998014581</v>
          </cell>
          <cell r="AC798" t="str">
            <v>BCH</v>
          </cell>
          <cell r="AD798" t="str">
            <v>013359</v>
          </cell>
          <cell r="AE798" t="str">
            <v>TML</v>
          </cell>
          <cell r="AF798" t="str">
            <v>12016</v>
          </cell>
          <cell r="AG798" t="str">
            <v>SRL</v>
          </cell>
          <cell r="AH798" t="str">
            <v>0368</v>
          </cell>
          <cell r="AI798" t="str">
            <v>DLV</v>
          </cell>
          <cell r="AJ798" t="str">
            <v>000</v>
          </cell>
          <cell r="AK798" t="str">
            <v>REL</v>
          </cell>
          <cell r="AL798" t="str">
            <v>000</v>
          </cell>
          <cell r="AM798" t="str">
            <v>LN#</v>
          </cell>
          <cell r="AO798" t="str">
            <v>UOI</v>
          </cell>
          <cell r="AP798" t="str">
            <v>EA</v>
          </cell>
          <cell r="AU798" t="str">
            <v>0</v>
          </cell>
          <cell r="AW798" t="str">
            <v>000</v>
          </cell>
          <cell r="AX798" t="str">
            <v>00</v>
          </cell>
          <cell r="AY798" t="str">
            <v>0</v>
          </cell>
          <cell r="AZ798" t="str">
            <v>FPL Fibernet</v>
          </cell>
        </row>
        <row r="799">
          <cell r="A799" t="str">
            <v>107100</v>
          </cell>
          <cell r="B799" t="str">
            <v>0368</v>
          </cell>
          <cell r="C799" t="str">
            <v>06200</v>
          </cell>
          <cell r="D799" t="str">
            <v>0FIBER</v>
          </cell>
          <cell r="E799" t="str">
            <v>368000</v>
          </cell>
          <cell r="F799" t="str">
            <v>0676</v>
          </cell>
          <cell r="G799" t="str">
            <v>12450</v>
          </cell>
          <cell r="H799" t="str">
            <v>A</v>
          </cell>
          <cell r="I799" t="str">
            <v>00000041</v>
          </cell>
          <cell r="J799">
            <v>65</v>
          </cell>
          <cell r="K799">
            <v>368</v>
          </cell>
          <cell r="L799">
            <v>6202</v>
          </cell>
          <cell r="M799">
            <v>0</v>
          </cell>
          <cell r="N799">
            <v>0</v>
          </cell>
          <cell r="O799">
            <v>0</v>
          </cell>
          <cell r="P799">
            <v>0</v>
          </cell>
          <cell r="Q799" t="str">
            <v>0676</v>
          </cell>
          <cell r="R799" t="str">
            <v>12450</v>
          </cell>
          <cell r="S799" t="str">
            <v>200212</v>
          </cell>
          <cell r="T799" t="str">
            <v>SA01</v>
          </cell>
          <cell r="U799">
            <v>-920</v>
          </cell>
          <cell r="V799" t="str">
            <v>LDB</v>
          </cell>
          <cell r="W799">
            <v>0</v>
          </cell>
          <cell r="Y799">
            <v>0</v>
          </cell>
          <cell r="Z799">
            <v>-1</v>
          </cell>
          <cell r="AA799" t="str">
            <v>MS#</v>
          </cell>
          <cell r="AB799" t="str">
            <v xml:space="preserve">   998001013</v>
          </cell>
          <cell r="AC799" t="str">
            <v>BCH</v>
          </cell>
          <cell r="AD799" t="str">
            <v>015504</v>
          </cell>
          <cell r="AE799" t="str">
            <v>TML</v>
          </cell>
          <cell r="AF799" t="str">
            <v>12019</v>
          </cell>
          <cell r="AG799" t="str">
            <v>SRL</v>
          </cell>
          <cell r="AH799" t="str">
            <v>0350</v>
          </cell>
          <cell r="AI799" t="str">
            <v>DLV</v>
          </cell>
          <cell r="AJ799" t="str">
            <v>000</v>
          </cell>
          <cell r="AK799" t="str">
            <v>REL</v>
          </cell>
          <cell r="AL799" t="str">
            <v>000</v>
          </cell>
          <cell r="AM799" t="str">
            <v>LN#</v>
          </cell>
          <cell r="AO799" t="str">
            <v>UOI</v>
          </cell>
          <cell r="AP799" t="str">
            <v>EA</v>
          </cell>
          <cell r="AU799" t="str">
            <v>0</v>
          </cell>
          <cell r="AW799" t="str">
            <v>000</v>
          </cell>
          <cell r="AX799" t="str">
            <v>00</v>
          </cell>
          <cell r="AY799" t="str">
            <v>0</v>
          </cell>
          <cell r="AZ799" t="str">
            <v>FPL Fibernet</v>
          </cell>
        </row>
        <row r="800">
          <cell r="A800" t="str">
            <v>107100</v>
          </cell>
          <cell r="B800" t="str">
            <v>0368</v>
          </cell>
          <cell r="C800" t="str">
            <v>06200</v>
          </cell>
          <cell r="D800" t="str">
            <v>0FIBER</v>
          </cell>
          <cell r="E800" t="str">
            <v>368000</v>
          </cell>
          <cell r="F800" t="str">
            <v>0676</v>
          </cell>
          <cell r="G800" t="str">
            <v>12450</v>
          </cell>
          <cell r="H800" t="str">
            <v>A</v>
          </cell>
          <cell r="I800" t="str">
            <v>00000041</v>
          </cell>
          <cell r="J800">
            <v>65</v>
          </cell>
          <cell r="K800">
            <v>368</v>
          </cell>
          <cell r="L800">
            <v>6202</v>
          </cell>
          <cell r="M800">
            <v>0</v>
          </cell>
          <cell r="N800">
            <v>0</v>
          </cell>
          <cell r="O800">
            <v>0</v>
          </cell>
          <cell r="P800">
            <v>0</v>
          </cell>
          <cell r="Q800" t="str">
            <v>0676</v>
          </cell>
          <cell r="R800" t="str">
            <v>12450</v>
          </cell>
          <cell r="S800" t="str">
            <v>200212</v>
          </cell>
          <cell r="T800" t="str">
            <v>SA01</v>
          </cell>
          <cell r="U800">
            <v>-934.32</v>
          </cell>
          <cell r="V800" t="str">
            <v>LDB</v>
          </cell>
          <cell r="W800">
            <v>0</v>
          </cell>
          <cell r="Y800">
            <v>0</v>
          </cell>
          <cell r="Z800">
            <v>-2</v>
          </cell>
          <cell r="AA800" t="str">
            <v>MS#</v>
          </cell>
          <cell r="AB800" t="str">
            <v xml:space="preserve">   998014646</v>
          </cell>
          <cell r="AC800" t="str">
            <v>BCH</v>
          </cell>
          <cell r="AD800" t="str">
            <v>015516</v>
          </cell>
          <cell r="AE800" t="str">
            <v>TML</v>
          </cell>
          <cell r="AF800" t="str">
            <v>12019</v>
          </cell>
          <cell r="AG800" t="str">
            <v>SRL</v>
          </cell>
          <cell r="AH800" t="str">
            <v>0350</v>
          </cell>
          <cell r="AI800" t="str">
            <v>DLV</v>
          </cell>
          <cell r="AJ800" t="str">
            <v>000</v>
          </cell>
          <cell r="AK800" t="str">
            <v>REL</v>
          </cell>
          <cell r="AL800" t="str">
            <v>000</v>
          </cell>
          <cell r="AM800" t="str">
            <v>LN#</v>
          </cell>
          <cell r="AO800" t="str">
            <v>UOI</v>
          </cell>
          <cell r="AP800" t="str">
            <v>EA</v>
          </cell>
          <cell r="AU800" t="str">
            <v>0</v>
          </cell>
          <cell r="AW800" t="str">
            <v>000</v>
          </cell>
          <cell r="AX800" t="str">
            <v>00</v>
          </cell>
          <cell r="AY800" t="str">
            <v>0</v>
          </cell>
          <cell r="AZ800" t="str">
            <v>FPL Fibernet</v>
          </cell>
        </row>
        <row r="801">
          <cell r="A801" t="str">
            <v>107100</v>
          </cell>
          <cell r="B801" t="str">
            <v>0368</v>
          </cell>
          <cell r="C801" t="str">
            <v>06200</v>
          </cell>
          <cell r="D801" t="str">
            <v>0FIBER</v>
          </cell>
          <cell r="E801" t="str">
            <v>368000</v>
          </cell>
          <cell r="F801" t="str">
            <v>0676</v>
          </cell>
          <cell r="G801" t="str">
            <v>12450</v>
          </cell>
          <cell r="H801" t="str">
            <v>A</v>
          </cell>
          <cell r="I801" t="str">
            <v>00000041</v>
          </cell>
          <cell r="J801">
            <v>65</v>
          </cell>
          <cell r="K801">
            <v>368</v>
          </cell>
          <cell r="L801">
            <v>6202</v>
          </cell>
          <cell r="M801">
            <v>0</v>
          </cell>
          <cell r="N801">
            <v>0</v>
          </cell>
          <cell r="O801">
            <v>0</v>
          </cell>
          <cell r="P801">
            <v>0</v>
          </cell>
          <cell r="Q801" t="str">
            <v>0676</v>
          </cell>
          <cell r="R801" t="str">
            <v>12450</v>
          </cell>
          <cell r="S801" t="str">
            <v>200212</v>
          </cell>
          <cell r="T801" t="str">
            <v>SA01</v>
          </cell>
          <cell r="U801">
            <v>-1200</v>
          </cell>
          <cell r="V801" t="str">
            <v>LDB</v>
          </cell>
          <cell r="W801">
            <v>0</v>
          </cell>
          <cell r="Y801">
            <v>0</v>
          </cell>
          <cell r="Z801">
            <v>-1</v>
          </cell>
          <cell r="AA801" t="str">
            <v>MS#</v>
          </cell>
          <cell r="AB801" t="str">
            <v xml:space="preserve">   998001011</v>
          </cell>
          <cell r="AC801" t="str">
            <v>BCH</v>
          </cell>
          <cell r="AD801" t="str">
            <v>015504</v>
          </cell>
          <cell r="AE801" t="str">
            <v>TML</v>
          </cell>
          <cell r="AF801" t="str">
            <v>12019</v>
          </cell>
          <cell r="AG801" t="str">
            <v>SRL</v>
          </cell>
          <cell r="AH801" t="str">
            <v>0350</v>
          </cell>
          <cell r="AI801" t="str">
            <v>DLV</v>
          </cell>
          <cell r="AJ801" t="str">
            <v>000</v>
          </cell>
          <cell r="AK801" t="str">
            <v>REL</v>
          </cell>
          <cell r="AL801" t="str">
            <v>000</v>
          </cell>
          <cell r="AM801" t="str">
            <v>LN#</v>
          </cell>
          <cell r="AO801" t="str">
            <v>UOI</v>
          </cell>
          <cell r="AP801" t="str">
            <v>EA</v>
          </cell>
          <cell r="AU801" t="str">
            <v>0</v>
          </cell>
          <cell r="AW801" t="str">
            <v>000</v>
          </cell>
          <cell r="AX801" t="str">
            <v>00</v>
          </cell>
          <cell r="AY801" t="str">
            <v>0</v>
          </cell>
          <cell r="AZ801" t="str">
            <v>FPL Fibernet</v>
          </cell>
        </row>
        <row r="802">
          <cell r="A802" t="str">
            <v>107100</v>
          </cell>
          <cell r="B802" t="str">
            <v>0368</v>
          </cell>
          <cell r="C802" t="str">
            <v>06200</v>
          </cell>
          <cell r="D802" t="str">
            <v>0FIBER</v>
          </cell>
          <cell r="E802" t="str">
            <v>368000</v>
          </cell>
          <cell r="F802" t="str">
            <v>0676</v>
          </cell>
          <cell r="G802" t="str">
            <v>12450</v>
          </cell>
          <cell r="H802" t="str">
            <v>A</v>
          </cell>
          <cell r="I802" t="str">
            <v>00000041</v>
          </cell>
          <cell r="J802">
            <v>65</v>
          </cell>
          <cell r="K802">
            <v>368</v>
          </cell>
          <cell r="L802">
            <v>6202</v>
          </cell>
          <cell r="M802">
            <v>0</v>
          </cell>
          <cell r="N802">
            <v>0</v>
          </cell>
          <cell r="O802">
            <v>0</v>
          </cell>
          <cell r="P802">
            <v>0</v>
          </cell>
          <cell r="Q802" t="str">
            <v>0676</v>
          </cell>
          <cell r="R802" t="str">
            <v>12450</v>
          </cell>
          <cell r="S802" t="str">
            <v>200212</v>
          </cell>
          <cell r="T802" t="str">
            <v>SA01</v>
          </cell>
          <cell r="U802">
            <v>-1510.5</v>
          </cell>
          <cell r="V802" t="str">
            <v>LDB</v>
          </cell>
          <cell r="W802">
            <v>0</v>
          </cell>
          <cell r="Y802">
            <v>0</v>
          </cell>
          <cell r="Z802">
            <v>-1</v>
          </cell>
          <cell r="AA802" t="str">
            <v>MS#</v>
          </cell>
          <cell r="AB802" t="str">
            <v xml:space="preserve">   998014099</v>
          </cell>
          <cell r="AC802" t="str">
            <v>BCH</v>
          </cell>
          <cell r="AD802" t="str">
            <v>013416</v>
          </cell>
          <cell r="AE802" t="str">
            <v>TML</v>
          </cell>
          <cell r="AF802" t="str">
            <v>12016</v>
          </cell>
          <cell r="AG802" t="str">
            <v>SRL</v>
          </cell>
          <cell r="AH802" t="str">
            <v>0336</v>
          </cell>
          <cell r="AI802" t="str">
            <v>DLV</v>
          </cell>
          <cell r="AJ802" t="str">
            <v>000</v>
          </cell>
          <cell r="AK802" t="str">
            <v>REL</v>
          </cell>
          <cell r="AL802" t="str">
            <v>000</v>
          </cell>
          <cell r="AM802" t="str">
            <v>LN#</v>
          </cell>
          <cell r="AO802" t="str">
            <v>UOI</v>
          </cell>
          <cell r="AP802" t="str">
            <v>EA</v>
          </cell>
          <cell r="AU802" t="str">
            <v>0</v>
          </cell>
          <cell r="AW802" t="str">
            <v>000</v>
          </cell>
          <cell r="AX802" t="str">
            <v>00</v>
          </cell>
          <cell r="AY802" t="str">
            <v>0</v>
          </cell>
          <cell r="AZ802" t="str">
            <v>FPL Fibernet</v>
          </cell>
        </row>
        <row r="803">
          <cell r="A803" t="str">
            <v>107100</v>
          </cell>
          <cell r="B803" t="str">
            <v>0368</v>
          </cell>
          <cell r="C803" t="str">
            <v>06200</v>
          </cell>
          <cell r="D803" t="str">
            <v>0FIBER</v>
          </cell>
          <cell r="E803" t="str">
            <v>368000</v>
          </cell>
          <cell r="F803" t="str">
            <v>0676</v>
          </cell>
          <cell r="G803" t="str">
            <v>12450</v>
          </cell>
          <cell r="H803" t="str">
            <v>A</v>
          </cell>
          <cell r="I803" t="str">
            <v>00000041</v>
          </cell>
          <cell r="J803">
            <v>65</v>
          </cell>
          <cell r="K803">
            <v>368</v>
          </cell>
          <cell r="L803">
            <v>6202</v>
          </cell>
          <cell r="M803">
            <v>0</v>
          </cell>
          <cell r="N803">
            <v>0</v>
          </cell>
          <cell r="O803">
            <v>0</v>
          </cell>
          <cell r="P803">
            <v>0</v>
          </cell>
          <cell r="Q803" t="str">
            <v>0676</v>
          </cell>
          <cell r="R803" t="str">
            <v>12450</v>
          </cell>
          <cell r="S803" t="str">
            <v>200212</v>
          </cell>
          <cell r="T803" t="str">
            <v>SA01</v>
          </cell>
          <cell r="U803">
            <v>-2164.06</v>
          </cell>
          <cell r="V803" t="str">
            <v>LDB</v>
          </cell>
          <cell r="W803">
            <v>0</v>
          </cell>
          <cell r="Y803">
            <v>0</v>
          </cell>
          <cell r="Z803">
            <v>-1</v>
          </cell>
          <cell r="AA803" t="str">
            <v>MS#</v>
          </cell>
          <cell r="AB803" t="str">
            <v xml:space="preserve">   998014872</v>
          </cell>
          <cell r="AC803" t="str">
            <v>BCH</v>
          </cell>
          <cell r="AD803" t="str">
            <v>013405</v>
          </cell>
          <cell r="AE803" t="str">
            <v>TML</v>
          </cell>
          <cell r="AF803" t="str">
            <v>12016</v>
          </cell>
          <cell r="AG803" t="str">
            <v>SRL</v>
          </cell>
          <cell r="AH803" t="str">
            <v>0368</v>
          </cell>
          <cell r="AI803" t="str">
            <v>DLV</v>
          </cell>
          <cell r="AJ803" t="str">
            <v>000</v>
          </cell>
          <cell r="AK803" t="str">
            <v>REL</v>
          </cell>
          <cell r="AL803" t="str">
            <v>000</v>
          </cell>
          <cell r="AM803" t="str">
            <v>LN#</v>
          </cell>
          <cell r="AO803" t="str">
            <v>UOI</v>
          </cell>
          <cell r="AP803" t="str">
            <v>EA</v>
          </cell>
          <cell r="AU803" t="str">
            <v>0</v>
          </cell>
          <cell r="AW803" t="str">
            <v>000</v>
          </cell>
          <cell r="AX803" t="str">
            <v>00</v>
          </cell>
          <cell r="AY803" t="str">
            <v>0</v>
          </cell>
          <cell r="AZ803" t="str">
            <v>FPL Fibernet</v>
          </cell>
        </row>
        <row r="804">
          <cell r="A804" t="str">
            <v>107100</v>
          </cell>
          <cell r="B804" t="str">
            <v>0368</v>
          </cell>
          <cell r="C804" t="str">
            <v>06200</v>
          </cell>
          <cell r="D804" t="str">
            <v>0FIBER</v>
          </cell>
          <cell r="E804" t="str">
            <v>368000</v>
          </cell>
          <cell r="F804" t="str">
            <v>0676</v>
          </cell>
          <cell r="G804" t="str">
            <v>12450</v>
          </cell>
          <cell r="H804" t="str">
            <v>A</v>
          </cell>
          <cell r="I804" t="str">
            <v>00000041</v>
          </cell>
          <cell r="J804">
            <v>65</v>
          </cell>
          <cell r="K804">
            <v>368</v>
          </cell>
          <cell r="L804">
            <v>6202</v>
          </cell>
          <cell r="M804">
            <v>0</v>
          </cell>
          <cell r="N804">
            <v>0</v>
          </cell>
          <cell r="O804">
            <v>0</v>
          </cell>
          <cell r="P804">
            <v>0</v>
          </cell>
          <cell r="Q804" t="str">
            <v>0676</v>
          </cell>
          <cell r="R804" t="str">
            <v>12450</v>
          </cell>
          <cell r="S804" t="str">
            <v>200212</v>
          </cell>
          <cell r="T804" t="str">
            <v>SA01</v>
          </cell>
          <cell r="U804">
            <v>-2164.06</v>
          </cell>
          <cell r="V804" t="str">
            <v>LDB</v>
          </cell>
          <cell r="W804">
            <v>0</v>
          </cell>
          <cell r="Y804">
            <v>0</v>
          </cell>
          <cell r="Z804">
            <v>-1</v>
          </cell>
          <cell r="AA804" t="str">
            <v>MS#</v>
          </cell>
          <cell r="AB804" t="str">
            <v xml:space="preserve">   998014872</v>
          </cell>
          <cell r="AC804" t="str">
            <v>BCH</v>
          </cell>
          <cell r="AD804" t="str">
            <v>013407</v>
          </cell>
          <cell r="AE804" t="str">
            <v>TML</v>
          </cell>
          <cell r="AF804" t="str">
            <v>12016</v>
          </cell>
          <cell r="AG804" t="str">
            <v>SRL</v>
          </cell>
          <cell r="AH804" t="str">
            <v>0368</v>
          </cell>
          <cell r="AI804" t="str">
            <v>DLV</v>
          </cell>
          <cell r="AJ804" t="str">
            <v>000</v>
          </cell>
          <cell r="AK804" t="str">
            <v>REL</v>
          </cell>
          <cell r="AL804" t="str">
            <v>000</v>
          </cell>
          <cell r="AM804" t="str">
            <v>LN#</v>
          </cell>
          <cell r="AO804" t="str">
            <v>UOI</v>
          </cell>
          <cell r="AP804" t="str">
            <v>EA</v>
          </cell>
          <cell r="AU804" t="str">
            <v>0</v>
          </cell>
          <cell r="AW804" t="str">
            <v>000</v>
          </cell>
          <cell r="AX804" t="str">
            <v>00</v>
          </cell>
          <cell r="AY804" t="str">
            <v>0</v>
          </cell>
          <cell r="AZ804" t="str">
            <v>FPL Fibernet</v>
          </cell>
        </row>
        <row r="805">
          <cell r="A805" t="str">
            <v>107100</v>
          </cell>
          <cell r="B805" t="str">
            <v>0368</v>
          </cell>
          <cell r="C805" t="str">
            <v>06200</v>
          </cell>
          <cell r="D805" t="str">
            <v>0FIBER</v>
          </cell>
          <cell r="E805" t="str">
            <v>368000</v>
          </cell>
          <cell r="F805" t="str">
            <v>0676</v>
          </cell>
          <cell r="G805" t="str">
            <v>12450</v>
          </cell>
          <cell r="H805" t="str">
            <v>A</v>
          </cell>
          <cell r="I805" t="str">
            <v>00000041</v>
          </cell>
          <cell r="J805">
            <v>65</v>
          </cell>
          <cell r="K805">
            <v>368</v>
          </cell>
          <cell r="L805">
            <v>6202</v>
          </cell>
          <cell r="M805">
            <v>0</v>
          </cell>
          <cell r="N805">
            <v>0</v>
          </cell>
          <cell r="O805">
            <v>0</v>
          </cell>
          <cell r="P805">
            <v>0</v>
          </cell>
          <cell r="Q805" t="str">
            <v>0676</v>
          </cell>
          <cell r="R805" t="str">
            <v>12450</v>
          </cell>
          <cell r="S805" t="str">
            <v>200212</v>
          </cell>
          <cell r="T805" t="str">
            <v>SA01</v>
          </cell>
          <cell r="U805">
            <v>-2241.84</v>
          </cell>
          <cell r="V805" t="str">
            <v>LDB</v>
          </cell>
          <cell r="W805">
            <v>0</v>
          </cell>
          <cell r="Y805">
            <v>0</v>
          </cell>
          <cell r="Z805">
            <v>-4</v>
          </cell>
          <cell r="AA805" t="str">
            <v>MS#</v>
          </cell>
          <cell r="AB805" t="str">
            <v xml:space="preserve">   998014706</v>
          </cell>
          <cell r="AC805" t="str">
            <v>BCH</v>
          </cell>
          <cell r="AD805" t="str">
            <v>013372</v>
          </cell>
          <cell r="AE805" t="str">
            <v>TML</v>
          </cell>
          <cell r="AF805" t="str">
            <v>12016</v>
          </cell>
          <cell r="AG805" t="str">
            <v>SRL</v>
          </cell>
          <cell r="AH805" t="str">
            <v>0350</v>
          </cell>
          <cell r="AI805" t="str">
            <v>DLV</v>
          </cell>
          <cell r="AJ805" t="str">
            <v>000</v>
          </cell>
          <cell r="AK805" t="str">
            <v>REL</v>
          </cell>
          <cell r="AL805" t="str">
            <v>000</v>
          </cell>
          <cell r="AM805" t="str">
            <v>LN#</v>
          </cell>
          <cell r="AO805" t="str">
            <v>UOI</v>
          </cell>
          <cell r="AP805" t="str">
            <v>EA</v>
          </cell>
          <cell r="AU805" t="str">
            <v>0</v>
          </cell>
          <cell r="AW805" t="str">
            <v>000</v>
          </cell>
          <cell r="AX805" t="str">
            <v>00</v>
          </cell>
          <cell r="AY805" t="str">
            <v>0</v>
          </cell>
          <cell r="AZ805" t="str">
            <v>FPL Fibernet</v>
          </cell>
        </row>
        <row r="806">
          <cell r="A806" t="str">
            <v>107100</v>
          </cell>
          <cell r="B806" t="str">
            <v>0368</v>
          </cell>
          <cell r="C806" t="str">
            <v>06200</v>
          </cell>
          <cell r="D806" t="str">
            <v>0FIBER</v>
          </cell>
          <cell r="E806" t="str">
            <v>368000</v>
          </cell>
          <cell r="F806" t="str">
            <v>0676</v>
          </cell>
          <cell r="G806" t="str">
            <v>12450</v>
          </cell>
          <cell r="H806" t="str">
            <v>A</v>
          </cell>
          <cell r="I806" t="str">
            <v>00000041</v>
          </cell>
          <cell r="J806">
            <v>65</v>
          </cell>
          <cell r="K806">
            <v>368</v>
          </cell>
          <cell r="L806">
            <v>6202</v>
          </cell>
          <cell r="M806">
            <v>0</v>
          </cell>
          <cell r="N806">
            <v>0</v>
          </cell>
          <cell r="O806">
            <v>0</v>
          </cell>
          <cell r="P806">
            <v>0</v>
          </cell>
          <cell r="Q806" t="str">
            <v>0676</v>
          </cell>
          <cell r="R806" t="str">
            <v>12450</v>
          </cell>
          <cell r="S806" t="str">
            <v>200212</v>
          </cell>
          <cell r="T806" t="str">
            <v>SA01</v>
          </cell>
          <cell r="U806">
            <v>-2913.42</v>
          </cell>
          <cell r="V806" t="str">
            <v>LDB</v>
          </cell>
          <cell r="W806">
            <v>0</v>
          </cell>
          <cell r="Y806">
            <v>0</v>
          </cell>
          <cell r="Z806">
            <v>-1</v>
          </cell>
          <cell r="AA806" t="str">
            <v>MS#</v>
          </cell>
          <cell r="AB806" t="str">
            <v xml:space="preserve">   998014627</v>
          </cell>
          <cell r="AC806" t="str">
            <v>BCH</v>
          </cell>
          <cell r="AD806" t="str">
            <v>013363</v>
          </cell>
          <cell r="AE806" t="str">
            <v>TML</v>
          </cell>
          <cell r="AF806" t="str">
            <v>12016</v>
          </cell>
          <cell r="AG806" t="str">
            <v>SRL</v>
          </cell>
          <cell r="AH806" t="str">
            <v>0368</v>
          </cell>
          <cell r="AI806" t="str">
            <v>DLV</v>
          </cell>
          <cell r="AJ806" t="str">
            <v>000</v>
          </cell>
          <cell r="AK806" t="str">
            <v>REL</v>
          </cell>
          <cell r="AL806" t="str">
            <v>000</v>
          </cell>
          <cell r="AM806" t="str">
            <v>LN#</v>
          </cell>
          <cell r="AO806" t="str">
            <v>UOI</v>
          </cell>
          <cell r="AP806" t="str">
            <v>EA</v>
          </cell>
          <cell r="AU806" t="str">
            <v>0</v>
          </cell>
          <cell r="AW806" t="str">
            <v>000</v>
          </cell>
          <cell r="AX806" t="str">
            <v>00</v>
          </cell>
          <cell r="AY806" t="str">
            <v>0</v>
          </cell>
          <cell r="AZ806" t="str">
            <v>FPL Fibernet</v>
          </cell>
        </row>
        <row r="807">
          <cell r="A807" t="str">
            <v>107100</v>
          </cell>
          <cell r="B807" t="str">
            <v>0368</v>
          </cell>
          <cell r="C807" t="str">
            <v>06200</v>
          </cell>
          <cell r="D807" t="str">
            <v>0FIBER</v>
          </cell>
          <cell r="E807" t="str">
            <v>368000</v>
          </cell>
          <cell r="F807" t="str">
            <v>0676</v>
          </cell>
          <cell r="G807" t="str">
            <v>12450</v>
          </cell>
          <cell r="H807" t="str">
            <v>A</v>
          </cell>
          <cell r="I807" t="str">
            <v>00000041</v>
          </cell>
          <cell r="J807">
            <v>65</v>
          </cell>
          <cell r="K807">
            <v>368</v>
          </cell>
          <cell r="L807">
            <v>6202</v>
          </cell>
          <cell r="M807">
            <v>0</v>
          </cell>
          <cell r="N807">
            <v>0</v>
          </cell>
          <cell r="O807">
            <v>0</v>
          </cell>
          <cell r="P807">
            <v>0</v>
          </cell>
          <cell r="Q807" t="str">
            <v>0676</v>
          </cell>
          <cell r="R807" t="str">
            <v>12450</v>
          </cell>
          <cell r="S807" t="str">
            <v>200212</v>
          </cell>
          <cell r="T807" t="str">
            <v>SA01</v>
          </cell>
          <cell r="U807">
            <v>-2948.62</v>
          </cell>
          <cell r="V807" t="str">
            <v>LDB</v>
          </cell>
          <cell r="W807">
            <v>0</v>
          </cell>
          <cell r="Y807">
            <v>0</v>
          </cell>
          <cell r="Z807">
            <v>-1</v>
          </cell>
          <cell r="AA807" t="str">
            <v>MS#</v>
          </cell>
          <cell r="AB807" t="str">
            <v xml:space="preserve">   998014420</v>
          </cell>
          <cell r="AC807" t="str">
            <v>BCH</v>
          </cell>
          <cell r="AD807" t="str">
            <v>012368</v>
          </cell>
          <cell r="AE807" t="str">
            <v>TML</v>
          </cell>
          <cell r="AF807" t="str">
            <v>12026</v>
          </cell>
          <cell r="AG807" t="str">
            <v>SRL</v>
          </cell>
          <cell r="AH807" t="str">
            <v>0368</v>
          </cell>
          <cell r="AI807" t="str">
            <v>DLV</v>
          </cell>
          <cell r="AJ807" t="str">
            <v>000</v>
          </cell>
          <cell r="AK807" t="str">
            <v>REL</v>
          </cell>
          <cell r="AL807" t="str">
            <v>000</v>
          </cell>
          <cell r="AM807" t="str">
            <v>LN#</v>
          </cell>
          <cell r="AO807" t="str">
            <v>UOI</v>
          </cell>
          <cell r="AP807" t="str">
            <v>EA</v>
          </cell>
          <cell r="AU807" t="str">
            <v>0</v>
          </cell>
          <cell r="AW807" t="str">
            <v>000</v>
          </cell>
          <cell r="AX807" t="str">
            <v>00</v>
          </cell>
          <cell r="AY807" t="str">
            <v>0</v>
          </cell>
          <cell r="AZ807" t="str">
            <v>FPL Fibernet</v>
          </cell>
        </row>
        <row r="808">
          <cell r="A808" t="str">
            <v>107100</v>
          </cell>
          <cell r="B808" t="str">
            <v>0368</v>
          </cell>
          <cell r="C808" t="str">
            <v>06200</v>
          </cell>
          <cell r="D808" t="str">
            <v>0FIBER</v>
          </cell>
          <cell r="E808" t="str">
            <v>368000</v>
          </cell>
          <cell r="F808" t="str">
            <v>0676</v>
          </cell>
          <cell r="G808" t="str">
            <v>12450</v>
          </cell>
          <cell r="H808" t="str">
            <v>A</v>
          </cell>
          <cell r="I808" t="str">
            <v>00000041</v>
          </cell>
          <cell r="J808">
            <v>65</v>
          </cell>
          <cell r="K808">
            <v>368</v>
          </cell>
          <cell r="L808">
            <v>6202</v>
          </cell>
          <cell r="M808">
            <v>0</v>
          </cell>
          <cell r="N808">
            <v>0</v>
          </cell>
          <cell r="O808">
            <v>0</v>
          </cell>
          <cell r="P808">
            <v>0</v>
          </cell>
          <cell r="Q808" t="str">
            <v>0676</v>
          </cell>
          <cell r="R808" t="str">
            <v>12450</v>
          </cell>
          <cell r="S808" t="str">
            <v>200212</v>
          </cell>
          <cell r="T808" t="str">
            <v>SA01</v>
          </cell>
          <cell r="U808">
            <v>-3155.66</v>
          </cell>
          <cell r="V808" t="str">
            <v>LDB</v>
          </cell>
          <cell r="W808">
            <v>0</v>
          </cell>
          <cell r="Y808">
            <v>0</v>
          </cell>
          <cell r="Z808">
            <v>-1</v>
          </cell>
          <cell r="AA808" t="str">
            <v>MS#</v>
          </cell>
          <cell r="AB808" t="str">
            <v xml:space="preserve">   998003076</v>
          </cell>
          <cell r="AC808" t="str">
            <v>BCH</v>
          </cell>
          <cell r="AD808" t="str">
            <v>015525</v>
          </cell>
          <cell r="AE808" t="str">
            <v>TML</v>
          </cell>
          <cell r="AF808" t="str">
            <v>12019</v>
          </cell>
          <cell r="AG808" t="str">
            <v>SRL</v>
          </cell>
          <cell r="AH808" t="str">
            <v>0368</v>
          </cell>
          <cell r="AI808" t="str">
            <v>DLV</v>
          </cell>
          <cell r="AJ808" t="str">
            <v>000</v>
          </cell>
          <cell r="AK808" t="str">
            <v>REL</v>
          </cell>
          <cell r="AL808" t="str">
            <v>000</v>
          </cell>
          <cell r="AM808" t="str">
            <v>LN#</v>
          </cell>
          <cell r="AO808" t="str">
            <v>UOI</v>
          </cell>
          <cell r="AP808" t="str">
            <v>EA</v>
          </cell>
          <cell r="AU808" t="str">
            <v>0</v>
          </cell>
          <cell r="AW808" t="str">
            <v>000</v>
          </cell>
          <cell r="AX808" t="str">
            <v>00</v>
          </cell>
          <cell r="AY808" t="str">
            <v>0</v>
          </cell>
          <cell r="AZ808" t="str">
            <v>FPL Fibernet</v>
          </cell>
        </row>
        <row r="809">
          <cell r="A809" t="str">
            <v>107100</v>
          </cell>
          <cell r="B809" t="str">
            <v>0368</v>
          </cell>
          <cell r="C809" t="str">
            <v>06200</v>
          </cell>
          <cell r="D809" t="str">
            <v>0FIBER</v>
          </cell>
          <cell r="E809" t="str">
            <v>368000</v>
          </cell>
          <cell r="F809" t="str">
            <v>0676</v>
          </cell>
          <cell r="G809" t="str">
            <v>12450</v>
          </cell>
          <cell r="H809" t="str">
            <v>A</v>
          </cell>
          <cell r="I809" t="str">
            <v>00000041</v>
          </cell>
          <cell r="J809">
            <v>65</v>
          </cell>
          <cell r="K809">
            <v>368</v>
          </cell>
          <cell r="L809">
            <v>6202</v>
          </cell>
          <cell r="M809">
            <v>0</v>
          </cell>
          <cell r="N809">
            <v>0</v>
          </cell>
          <cell r="O809">
            <v>0</v>
          </cell>
          <cell r="P809">
            <v>0</v>
          </cell>
          <cell r="Q809" t="str">
            <v>0676</v>
          </cell>
          <cell r="R809" t="str">
            <v>12450</v>
          </cell>
          <cell r="S809" t="str">
            <v>200212</v>
          </cell>
          <cell r="T809" t="str">
            <v>SA01</v>
          </cell>
          <cell r="U809">
            <v>-3160</v>
          </cell>
          <cell r="V809" t="str">
            <v>LDB</v>
          </cell>
          <cell r="W809">
            <v>0</v>
          </cell>
          <cell r="Y809">
            <v>0</v>
          </cell>
          <cell r="Z809">
            <v>-1</v>
          </cell>
          <cell r="AA809" t="str">
            <v>MS#</v>
          </cell>
          <cell r="AB809" t="str">
            <v xml:space="preserve">   998001010</v>
          </cell>
          <cell r="AC809" t="str">
            <v>BCH</v>
          </cell>
          <cell r="AD809" t="str">
            <v>015504</v>
          </cell>
          <cell r="AE809" t="str">
            <v>TML</v>
          </cell>
          <cell r="AF809" t="str">
            <v>12019</v>
          </cell>
          <cell r="AG809" t="str">
            <v>SRL</v>
          </cell>
          <cell r="AH809" t="str">
            <v>0350</v>
          </cell>
          <cell r="AI809" t="str">
            <v>DLV</v>
          </cell>
          <cell r="AJ809" t="str">
            <v>000</v>
          </cell>
          <cell r="AK809" t="str">
            <v>REL</v>
          </cell>
          <cell r="AL809" t="str">
            <v>000</v>
          </cell>
          <cell r="AM809" t="str">
            <v>LN#</v>
          </cell>
          <cell r="AO809" t="str">
            <v>UOI</v>
          </cell>
          <cell r="AP809" t="str">
            <v>EA</v>
          </cell>
          <cell r="AU809" t="str">
            <v>0</v>
          </cell>
          <cell r="AW809" t="str">
            <v>000</v>
          </cell>
          <cell r="AX809" t="str">
            <v>00</v>
          </cell>
          <cell r="AY809" t="str">
            <v>0</v>
          </cell>
          <cell r="AZ809" t="str">
            <v>FPL Fibernet</v>
          </cell>
        </row>
        <row r="810">
          <cell r="A810" t="str">
            <v>107100</v>
          </cell>
          <cell r="B810" t="str">
            <v>0368</v>
          </cell>
          <cell r="C810" t="str">
            <v>06200</v>
          </cell>
          <cell r="D810" t="str">
            <v>0FIBER</v>
          </cell>
          <cell r="E810" t="str">
            <v>368000</v>
          </cell>
          <cell r="F810" t="str">
            <v>0676</v>
          </cell>
          <cell r="G810" t="str">
            <v>12450</v>
          </cell>
          <cell r="H810" t="str">
            <v>A</v>
          </cell>
          <cell r="I810" t="str">
            <v>00000041</v>
          </cell>
          <cell r="J810">
            <v>65</v>
          </cell>
          <cell r="K810">
            <v>368</v>
          </cell>
          <cell r="L810">
            <v>6202</v>
          </cell>
          <cell r="M810">
            <v>0</v>
          </cell>
          <cell r="N810">
            <v>0</v>
          </cell>
          <cell r="O810">
            <v>0</v>
          </cell>
          <cell r="P810">
            <v>0</v>
          </cell>
          <cell r="Q810" t="str">
            <v>0676</v>
          </cell>
          <cell r="R810" t="str">
            <v>12450</v>
          </cell>
          <cell r="S810" t="str">
            <v>200212</v>
          </cell>
          <cell r="T810" t="str">
            <v>SA01</v>
          </cell>
          <cell r="U810">
            <v>-4167.6000000000004</v>
          </cell>
          <cell r="V810" t="str">
            <v>LDB</v>
          </cell>
          <cell r="W810">
            <v>0</v>
          </cell>
          <cell r="Y810">
            <v>0</v>
          </cell>
          <cell r="Z810">
            <v>-2</v>
          </cell>
          <cell r="AA810" t="str">
            <v>MS#</v>
          </cell>
          <cell r="AB810" t="str">
            <v xml:space="preserve">   998014364</v>
          </cell>
          <cell r="AC810" t="str">
            <v>BCH</v>
          </cell>
          <cell r="AD810" t="str">
            <v>013336</v>
          </cell>
          <cell r="AE810" t="str">
            <v>TML</v>
          </cell>
          <cell r="AF810" t="str">
            <v>12016</v>
          </cell>
          <cell r="AG810" t="str">
            <v>SRL</v>
          </cell>
          <cell r="AH810" t="str">
            <v>0368</v>
          </cell>
          <cell r="AI810" t="str">
            <v>DLV</v>
          </cell>
          <cell r="AJ810" t="str">
            <v>000</v>
          </cell>
          <cell r="AK810" t="str">
            <v>REL</v>
          </cell>
          <cell r="AL810" t="str">
            <v>000</v>
          </cell>
          <cell r="AM810" t="str">
            <v>LN#</v>
          </cell>
          <cell r="AO810" t="str">
            <v>UOI</v>
          </cell>
          <cell r="AP810" t="str">
            <v>EA</v>
          </cell>
          <cell r="AU810" t="str">
            <v>0</v>
          </cell>
          <cell r="AW810" t="str">
            <v>000</v>
          </cell>
          <cell r="AX810" t="str">
            <v>00</v>
          </cell>
          <cell r="AY810" t="str">
            <v>0</v>
          </cell>
          <cell r="AZ810" t="str">
            <v>FPL Fibernet</v>
          </cell>
        </row>
        <row r="811">
          <cell r="A811" t="str">
            <v>107100</v>
          </cell>
          <cell r="B811" t="str">
            <v>0368</v>
          </cell>
          <cell r="C811" t="str">
            <v>06200</v>
          </cell>
          <cell r="D811" t="str">
            <v>0FIBER</v>
          </cell>
          <cell r="E811" t="str">
            <v>368000</v>
          </cell>
          <cell r="F811" t="str">
            <v>0676</v>
          </cell>
          <cell r="G811" t="str">
            <v>12450</v>
          </cell>
          <cell r="H811" t="str">
            <v>A</v>
          </cell>
          <cell r="I811" t="str">
            <v>00000041</v>
          </cell>
          <cell r="J811">
            <v>65</v>
          </cell>
          <cell r="K811">
            <v>368</v>
          </cell>
          <cell r="L811">
            <v>6202</v>
          </cell>
          <cell r="M811">
            <v>0</v>
          </cell>
          <cell r="N811">
            <v>0</v>
          </cell>
          <cell r="O811">
            <v>0</v>
          </cell>
          <cell r="P811">
            <v>0</v>
          </cell>
          <cell r="Q811" t="str">
            <v>0676</v>
          </cell>
          <cell r="R811" t="str">
            <v>12450</v>
          </cell>
          <cell r="S811" t="str">
            <v>200212</v>
          </cell>
          <cell r="T811" t="str">
            <v>SA01</v>
          </cell>
          <cell r="U811">
            <v>-5164.78</v>
          </cell>
          <cell r="V811" t="str">
            <v>LDB</v>
          </cell>
          <cell r="W811">
            <v>0</v>
          </cell>
          <cell r="Y811">
            <v>0</v>
          </cell>
          <cell r="Z811">
            <v>-2</v>
          </cell>
          <cell r="AA811" t="str">
            <v>MS#</v>
          </cell>
          <cell r="AB811" t="str">
            <v xml:space="preserve">   998014506</v>
          </cell>
          <cell r="AC811" t="str">
            <v>BCH</v>
          </cell>
          <cell r="AD811" t="str">
            <v>015514</v>
          </cell>
          <cell r="AE811" t="str">
            <v>TML</v>
          </cell>
          <cell r="AF811" t="str">
            <v>12019</v>
          </cell>
          <cell r="AG811" t="str">
            <v>SRL</v>
          </cell>
          <cell r="AH811" t="str">
            <v>0368</v>
          </cell>
          <cell r="AI811" t="str">
            <v>DLV</v>
          </cell>
          <cell r="AJ811" t="str">
            <v>000</v>
          </cell>
          <cell r="AK811" t="str">
            <v>REL</v>
          </cell>
          <cell r="AL811" t="str">
            <v>000</v>
          </cell>
          <cell r="AM811" t="str">
            <v>LN#</v>
          </cell>
          <cell r="AO811" t="str">
            <v>UOI</v>
          </cell>
          <cell r="AP811" t="str">
            <v>EA</v>
          </cell>
          <cell r="AU811" t="str">
            <v>0</v>
          </cell>
          <cell r="AW811" t="str">
            <v>000</v>
          </cell>
          <cell r="AX811" t="str">
            <v>00</v>
          </cell>
          <cell r="AY811" t="str">
            <v>0</v>
          </cell>
          <cell r="AZ811" t="str">
            <v>FPL Fibernet</v>
          </cell>
        </row>
        <row r="812">
          <cell r="A812" t="str">
            <v>107100</v>
          </cell>
          <cell r="B812" t="str">
            <v>0368</v>
          </cell>
          <cell r="C812" t="str">
            <v>06200</v>
          </cell>
          <cell r="D812" t="str">
            <v>0FIBER</v>
          </cell>
          <cell r="E812" t="str">
            <v>368000</v>
          </cell>
          <cell r="F812" t="str">
            <v>0676</v>
          </cell>
          <cell r="G812" t="str">
            <v>12450</v>
          </cell>
          <cell r="H812" t="str">
            <v>A</v>
          </cell>
          <cell r="I812" t="str">
            <v>00000041</v>
          </cell>
          <cell r="J812">
            <v>65</v>
          </cell>
          <cell r="K812">
            <v>368</v>
          </cell>
          <cell r="L812">
            <v>6202</v>
          </cell>
          <cell r="M812">
            <v>0</v>
          </cell>
          <cell r="N812">
            <v>0</v>
          </cell>
          <cell r="O812">
            <v>0</v>
          </cell>
          <cell r="P812">
            <v>0</v>
          </cell>
          <cell r="Q812" t="str">
            <v>0676</v>
          </cell>
          <cell r="R812" t="str">
            <v>12450</v>
          </cell>
          <cell r="S812" t="str">
            <v>200212</v>
          </cell>
          <cell r="T812" t="str">
            <v>SA01</v>
          </cell>
          <cell r="U812">
            <v>-6130.36</v>
          </cell>
          <cell r="V812" t="str">
            <v>LDB</v>
          </cell>
          <cell r="W812">
            <v>0</v>
          </cell>
          <cell r="Y812">
            <v>0</v>
          </cell>
          <cell r="Z812">
            <v>-1</v>
          </cell>
          <cell r="AA812" t="str">
            <v>MS#</v>
          </cell>
          <cell r="AB812" t="str">
            <v xml:space="preserve">   998014876</v>
          </cell>
          <cell r="AC812" t="str">
            <v>BCH</v>
          </cell>
          <cell r="AD812" t="str">
            <v>013409</v>
          </cell>
          <cell r="AE812" t="str">
            <v>TML</v>
          </cell>
          <cell r="AF812" t="str">
            <v>12016</v>
          </cell>
          <cell r="AG812" t="str">
            <v>SRL</v>
          </cell>
          <cell r="AH812" t="str">
            <v>0368</v>
          </cell>
          <cell r="AI812" t="str">
            <v>DLV</v>
          </cell>
          <cell r="AJ812" t="str">
            <v>000</v>
          </cell>
          <cell r="AK812" t="str">
            <v>REL</v>
          </cell>
          <cell r="AL812" t="str">
            <v>000</v>
          </cell>
          <cell r="AM812" t="str">
            <v>LN#</v>
          </cell>
          <cell r="AO812" t="str">
            <v>UOI</v>
          </cell>
          <cell r="AP812" t="str">
            <v>EA</v>
          </cell>
          <cell r="AU812" t="str">
            <v>0</v>
          </cell>
          <cell r="AW812" t="str">
            <v>000</v>
          </cell>
          <cell r="AX812" t="str">
            <v>00</v>
          </cell>
          <cell r="AY812" t="str">
            <v>0</v>
          </cell>
          <cell r="AZ812" t="str">
            <v>FPL Fibernet</v>
          </cell>
        </row>
        <row r="813">
          <cell r="A813" t="str">
            <v>107100</v>
          </cell>
          <cell r="B813" t="str">
            <v>0368</v>
          </cell>
          <cell r="C813" t="str">
            <v>06200</v>
          </cell>
          <cell r="D813" t="str">
            <v>0FIBER</v>
          </cell>
          <cell r="E813" t="str">
            <v>368000</v>
          </cell>
          <cell r="F813" t="str">
            <v>0676</v>
          </cell>
          <cell r="G813" t="str">
            <v>12450</v>
          </cell>
          <cell r="H813" t="str">
            <v>A</v>
          </cell>
          <cell r="I813" t="str">
            <v>00000041</v>
          </cell>
          <cell r="J813">
            <v>65</v>
          </cell>
          <cell r="K813">
            <v>368</v>
          </cell>
          <cell r="L813">
            <v>6202</v>
          </cell>
          <cell r="M813">
            <v>0</v>
          </cell>
          <cell r="N813">
            <v>0</v>
          </cell>
          <cell r="O813">
            <v>0</v>
          </cell>
          <cell r="P813">
            <v>0</v>
          </cell>
          <cell r="Q813" t="str">
            <v>0676</v>
          </cell>
          <cell r="R813" t="str">
            <v>12450</v>
          </cell>
          <cell r="S813" t="str">
            <v>200212</v>
          </cell>
          <cell r="T813" t="str">
            <v>SA01</v>
          </cell>
          <cell r="U813">
            <v>-6130.36</v>
          </cell>
          <cell r="V813" t="str">
            <v>LDB</v>
          </cell>
          <cell r="W813">
            <v>0</v>
          </cell>
          <cell r="Y813">
            <v>0</v>
          </cell>
          <cell r="Z813">
            <v>-1</v>
          </cell>
          <cell r="AA813" t="str">
            <v>MS#</v>
          </cell>
          <cell r="AB813" t="str">
            <v xml:space="preserve">   998014876</v>
          </cell>
          <cell r="AC813" t="str">
            <v>BCH</v>
          </cell>
          <cell r="AD813" t="str">
            <v>013411</v>
          </cell>
          <cell r="AE813" t="str">
            <v>TML</v>
          </cell>
          <cell r="AF813" t="str">
            <v>12016</v>
          </cell>
          <cell r="AG813" t="str">
            <v>SRL</v>
          </cell>
          <cell r="AH813" t="str">
            <v>0368</v>
          </cell>
          <cell r="AI813" t="str">
            <v>DLV</v>
          </cell>
          <cell r="AJ813" t="str">
            <v>000</v>
          </cell>
          <cell r="AK813" t="str">
            <v>REL</v>
          </cell>
          <cell r="AL813" t="str">
            <v>000</v>
          </cell>
          <cell r="AM813" t="str">
            <v>LN#</v>
          </cell>
          <cell r="AO813" t="str">
            <v>UOI</v>
          </cell>
          <cell r="AP813" t="str">
            <v>EA</v>
          </cell>
          <cell r="AU813" t="str">
            <v>0</v>
          </cell>
          <cell r="AW813" t="str">
            <v>000</v>
          </cell>
          <cell r="AX813" t="str">
            <v>00</v>
          </cell>
          <cell r="AY813" t="str">
            <v>0</v>
          </cell>
          <cell r="AZ813" t="str">
            <v>FPL Fibernet</v>
          </cell>
        </row>
        <row r="814">
          <cell r="A814" t="str">
            <v>107100</v>
          </cell>
          <cell r="B814" t="str">
            <v>0368</v>
          </cell>
          <cell r="C814" t="str">
            <v>06200</v>
          </cell>
          <cell r="D814" t="str">
            <v>0FIBER</v>
          </cell>
          <cell r="E814" t="str">
            <v>368000</v>
          </cell>
          <cell r="F814" t="str">
            <v>0676</v>
          </cell>
          <cell r="G814" t="str">
            <v>12450</v>
          </cell>
          <cell r="H814" t="str">
            <v>A</v>
          </cell>
          <cell r="I814" t="str">
            <v>00000041</v>
          </cell>
          <cell r="J814">
            <v>65</v>
          </cell>
          <cell r="K814">
            <v>368</v>
          </cell>
          <cell r="L814">
            <v>6202</v>
          </cell>
          <cell r="M814">
            <v>0</v>
          </cell>
          <cell r="N814">
            <v>0</v>
          </cell>
          <cell r="O814">
            <v>0</v>
          </cell>
          <cell r="P814">
            <v>0</v>
          </cell>
          <cell r="Q814" t="str">
            <v>0676</v>
          </cell>
          <cell r="R814" t="str">
            <v>12450</v>
          </cell>
          <cell r="S814" t="str">
            <v>200212</v>
          </cell>
          <cell r="T814" t="str">
            <v>SA01</v>
          </cell>
          <cell r="U814">
            <v>-23940</v>
          </cell>
          <cell r="V814" t="str">
            <v>LDB</v>
          </cell>
          <cell r="W814">
            <v>0</v>
          </cell>
          <cell r="Y814">
            <v>0</v>
          </cell>
          <cell r="Z814">
            <v>-5</v>
          </cell>
          <cell r="AA814" t="str">
            <v>MS#</v>
          </cell>
          <cell r="AB814" t="str">
            <v xml:space="preserve">   998014891</v>
          </cell>
          <cell r="AC814" t="str">
            <v>BCH</v>
          </cell>
          <cell r="AD814" t="str">
            <v>013413</v>
          </cell>
          <cell r="AE814" t="str">
            <v>TML</v>
          </cell>
          <cell r="AF814" t="str">
            <v>12016</v>
          </cell>
          <cell r="AG814" t="str">
            <v>SRL</v>
          </cell>
          <cell r="AH814" t="str">
            <v>0368</v>
          </cell>
          <cell r="AI814" t="str">
            <v>DLV</v>
          </cell>
          <cell r="AJ814" t="str">
            <v>000</v>
          </cell>
          <cell r="AK814" t="str">
            <v>REL</v>
          </cell>
          <cell r="AL814" t="str">
            <v>000</v>
          </cell>
          <cell r="AM814" t="str">
            <v>LN#</v>
          </cell>
          <cell r="AO814" t="str">
            <v>UOI</v>
          </cell>
          <cell r="AP814" t="str">
            <v>EA</v>
          </cell>
          <cell r="AU814" t="str">
            <v>0</v>
          </cell>
          <cell r="AW814" t="str">
            <v>000</v>
          </cell>
          <cell r="AX814" t="str">
            <v>00</v>
          </cell>
          <cell r="AY814" t="str">
            <v>0</v>
          </cell>
          <cell r="AZ814" t="str">
            <v>FPL Fibernet</v>
          </cell>
        </row>
        <row r="815">
          <cell r="A815" t="str">
            <v>107100</v>
          </cell>
          <cell r="B815" t="str">
            <v>0312</v>
          </cell>
          <cell r="C815" t="str">
            <v>06300</v>
          </cell>
          <cell r="D815" t="str">
            <v>0FIBER</v>
          </cell>
          <cell r="E815" t="str">
            <v>312000</v>
          </cell>
          <cell r="F815" t="str">
            <v>0790</v>
          </cell>
          <cell r="G815" t="str">
            <v>65000</v>
          </cell>
          <cell r="H815" t="str">
            <v>A</v>
          </cell>
          <cell r="I815" t="str">
            <v>00000041</v>
          </cell>
          <cell r="J815">
            <v>9</v>
          </cell>
          <cell r="K815">
            <v>312</v>
          </cell>
          <cell r="L815">
            <v>6301</v>
          </cell>
          <cell r="M815">
            <v>0</v>
          </cell>
          <cell r="N815">
            <v>0</v>
          </cell>
          <cell r="O815">
            <v>0</v>
          </cell>
          <cell r="P815">
            <v>0</v>
          </cell>
          <cell r="Q815" t="str">
            <v>0790</v>
          </cell>
          <cell r="R815" t="str">
            <v>65000</v>
          </cell>
          <cell r="S815" t="str">
            <v>200212</v>
          </cell>
          <cell r="T815" t="str">
            <v>CA01</v>
          </cell>
          <cell r="U815">
            <v>-2975.1</v>
          </cell>
          <cell r="V815" t="str">
            <v>LDB</v>
          </cell>
          <cell r="W815">
            <v>0</v>
          </cell>
          <cell r="Y815">
            <v>0</v>
          </cell>
          <cell r="Z815">
            <v>0</v>
          </cell>
          <cell r="AA815" t="str">
            <v>BCH</v>
          </cell>
          <cell r="AB815" t="str">
            <v>0023</v>
          </cell>
          <cell r="AC815" t="str">
            <v>WKS</v>
          </cell>
          <cell r="AE815" t="str">
            <v>JV#</v>
          </cell>
          <cell r="AF815" t="str">
            <v>1232</v>
          </cell>
          <cell r="AG815" t="str">
            <v>FRN</v>
          </cell>
          <cell r="AH815" t="str">
            <v>6301</v>
          </cell>
          <cell r="AI815" t="str">
            <v>RP#</v>
          </cell>
          <cell r="AJ815" t="str">
            <v>000</v>
          </cell>
          <cell r="AK815" t="str">
            <v>CTL</v>
          </cell>
          <cell r="AM815" t="str">
            <v>RF#</v>
          </cell>
          <cell r="AU815" t="str">
            <v>TO PLACE IN SERVICE</v>
          </cell>
          <cell r="AZ815" t="str">
            <v>FPL Fibernet</v>
          </cell>
        </row>
        <row r="816">
          <cell r="A816" t="str">
            <v>107100</v>
          </cell>
          <cell r="B816" t="str">
            <v>0312</v>
          </cell>
          <cell r="C816" t="str">
            <v>06300</v>
          </cell>
          <cell r="D816" t="str">
            <v>0FIBER</v>
          </cell>
          <cell r="E816" t="str">
            <v>312000</v>
          </cell>
          <cell r="F816" t="str">
            <v>0676</v>
          </cell>
          <cell r="G816" t="str">
            <v>65000</v>
          </cell>
          <cell r="H816" t="str">
            <v>A</v>
          </cell>
          <cell r="I816" t="str">
            <v>00000041</v>
          </cell>
          <cell r="J816">
            <v>62</v>
          </cell>
          <cell r="K816">
            <v>312</v>
          </cell>
          <cell r="L816">
            <v>6302</v>
          </cell>
          <cell r="M816">
            <v>0</v>
          </cell>
          <cell r="N816">
            <v>0</v>
          </cell>
          <cell r="O816">
            <v>0</v>
          </cell>
          <cell r="P816">
            <v>0</v>
          </cell>
          <cell r="Q816" t="str">
            <v>0676</v>
          </cell>
          <cell r="R816" t="str">
            <v>65000</v>
          </cell>
          <cell r="S816" t="str">
            <v>200212</v>
          </cell>
          <cell r="T816" t="str">
            <v>CA01</v>
          </cell>
          <cell r="U816">
            <v>-43341.84</v>
          </cell>
          <cell r="V816" t="str">
            <v>LDB</v>
          </cell>
          <cell r="W816">
            <v>0</v>
          </cell>
          <cell r="Y816">
            <v>0</v>
          </cell>
          <cell r="Z816">
            <v>0</v>
          </cell>
          <cell r="AA816" t="str">
            <v>BCH</v>
          </cell>
          <cell r="AB816" t="str">
            <v>0017</v>
          </cell>
          <cell r="AC816" t="str">
            <v>WKS</v>
          </cell>
          <cell r="AE816" t="str">
            <v>JV#</v>
          </cell>
          <cell r="AF816" t="str">
            <v>1232</v>
          </cell>
          <cell r="AG816" t="str">
            <v>FRN</v>
          </cell>
          <cell r="AH816" t="str">
            <v>6302</v>
          </cell>
          <cell r="AI816" t="str">
            <v>RP#</v>
          </cell>
          <cell r="AJ816" t="str">
            <v>000</v>
          </cell>
          <cell r="AK816" t="str">
            <v>CTL</v>
          </cell>
          <cell r="AM816" t="str">
            <v>RF#</v>
          </cell>
          <cell r="AU816" t="str">
            <v>M&amp;S RETURNS</v>
          </cell>
          <cell r="AZ816" t="str">
            <v>FPL Fibernet</v>
          </cell>
        </row>
        <row r="817">
          <cell r="A817" t="str">
            <v>107100</v>
          </cell>
          <cell r="B817" t="str">
            <v>0312</v>
          </cell>
          <cell r="C817" t="str">
            <v>06300</v>
          </cell>
          <cell r="D817" t="str">
            <v>0FIBER</v>
          </cell>
          <cell r="E817" t="str">
            <v>312000</v>
          </cell>
          <cell r="F817" t="str">
            <v>0790</v>
          </cell>
          <cell r="G817" t="str">
            <v>65000</v>
          </cell>
          <cell r="H817" t="str">
            <v>A</v>
          </cell>
          <cell r="I817" t="str">
            <v>00000041</v>
          </cell>
          <cell r="J817">
            <v>9</v>
          </cell>
          <cell r="K817">
            <v>312</v>
          </cell>
          <cell r="L817">
            <v>6302</v>
          </cell>
          <cell r="M817">
            <v>0</v>
          </cell>
          <cell r="N817">
            <v>0</v>
          </cell>
          <cell r="O817">
            <v>0</v>
          </cell>
          <cell r="P817">
            <v>0</v>
          </cell>
          <cell r="Q817" t="str">
            <v>0790</v>
          </cell>
          <cell r="R817" t="str">
            <v>65000</v>
          </cell>
          <cell r="S817" t="str">
            <v>200212</v>
          </cell>
          <cell r="T817" t="str">
            <v>CA01</v>
          </cell>
          <cell r="U817">
            <v>-532.04</v>
          </cell>
          <cell r="V817" t="str">
            <v>LDB</v>
          </cell>
          <cell r="W817">
            <v>0</v>
          </cell>
          <cell r="Y817">
            <v>0</v>
          </cell>
          <cell r="Z817">
            <v>0</v>
          </cell>
          <cell r="AA817" t="str">
            <v>BCH</v>
          </cell>
          <cell r="AB817" t="str">
            <v>0023</v>
          </cell>
          <cell r="AC817" t="str">
            <v>WKS</v>
          </cell>
          <cell r="AE817" t="str">
            <v>JV#</v>
          </cell>
          <cell r="AF817" t="str">
            <v>1232</v>
          </cell>
          <cell r="AG817" t="str">
            <v>FRN</v>
          </cell>
          <cell r="AH817" t="str">
            <v>6302</v>
          </cell>
          <cell r="AI817" t="str">
            <v>RP#</v>
          </cell>
          <cell r="AJ817" t="str">
            <v>000</v>
          </cell>
          <cell r="AK817" t="str">
            <v>CTL</v>
          </cell>
          <cell r="AM817" t="str">
            <v>RF#</v>
          </cell>
          <cell r="AU817" t="str">
            <v>TO PLACE IN SERVICE</v>
          </cell>
          <cell r="AZ817" t="str">
            <v>FPL Fibernet</v>
          </cell>
        </row>
        <row r="818">
          <cell r="A818" t="str">
            <v>107100</v>
          </cell>
          <cell r="B818" t="str">
            <v>0312</v>
          </cell>
          <cell r="C818" t="str">
            <v>06300</v>
          </cell>
          <cell r="D818" t="str">
            <v>0ELECT</v>
          </cell>
          <cell r="E818" t="str">
            <v>312000</v>
          </cell>
          <cell r="F818" t="str">
            <v>0790</v>
          </cell>
          <cell r="G818" t="str">
            <v>65000</v>
          </cell>
          <cell r="H818" t="str">
            <v>A</v>
          </cell>
          <cell r="I818" t="str">
            <v>00000041</v>
          </cell>
          <cell r="J818">
            <v>70</v>
          </cell>
          <cell r="K818">
            <v>312</v>
          </cell>
          <cell r="L818">
            <v>6307</v>
          </cell>
          <cell r="M818">
            <v>0</v>
          </cell>
          <cell r="N818">
            <v>0</v>
          </cell>
          <cell r="O818">
            <v>0</v>
          </cell>
          <cell r="P818">
            <v>0</v>
          </cell>
          <cell r="Q818" t="str">
            <v>0790</v>
          </cell>
          <cell r="R818" t="str">
            <v>65000</v>
          </cell>
          <cell r="S818" t="str">
            <v>200212</v>
          </cell>
          <cell r="T818" t="str">
            <v>CA01</v>
          </cell>
          <cell r="U818">
            <v>11160.64</v>
          </cell>
          <cell r="V818" t="str">
            <v>LDB</v>
          </cell>
          <cell r="W818">
            <v>0</v>
          </cell>
          <cell r="Y818">
            <v>0</v>
          </cell>
          <cell r="Z818">
            <v>0</v>
          </cell>
          <cell r="AA818" t="str">
            <v>BCH</v>
          </cell>
          <cell r="AB818" t="str">
            <v>0023</v>
          </cell>
          <cell r="AC818" t="str">
            <v>WKS</v>
          </cell>
          <cell r="AE818" t="str">
            <v>JV#</v>
          </cell>
          <cell r="AF818" t="str">
            <v>1232</v>
          </cell>
          <cell r="AG818" t="str">
            <v>FRN</v>
          </cell>
          <cell r="AH818" t="str">
            <v>6307</v>
          </cell>
          <cell r="AI818" t="str">
            <v>RP#</v>
          </cell>
          <cell r="AJ818" t="str">
            <v>000</v>
          </cell>
          <cell r="AK818" t="str">
            <v>CTL</v>
          </cell>
          <cell r="AM818" t="str">
            <v>RF#</v>
          </cell>
          <cell r="AU818" t="str">
            <v>TO PLACE IN SERVICE</v>
          </cell>
          <cell r="AZ818" t="str">
            <v>FPL Fibernet</v>
          </cell>
        </row>
        <row r="819">
          <cell r="A819" t="str">
            <v>107100</v>
          </cell>
          <cell r="B819" t="str">
            <v>0312</v>
          </cell>
          <cell r="C819" t="str">
            <v>06300</v>
          </cell>
          <cell r="D819" t="str">
            <v>0FIBER</v>
          </cell>
          <cell r="E819" t="str">
            <v>312000</v>
          </cell>
          <cell r="F819" t="str">
            <v>0790</v>
          </cell>
          <cell r="G819" t="str">
            <v>65000</v>
          </cell>
          <cell r="H819" t="str">
            <v>A</v>
          </cell>
          <cell r="I819" t="str">
            <v>00000041</v>
          </cell>
          <cell r="J819">
            <v>63</v>
          </cell>
          <cell r="K819">
            <v>312</v>
          </cell>
          <cell r="L819">
            <v>6308</v>
          </cell>
          <cell r="M819">
            <v>0</v>
          </cell>
          <cell r="N819">
            <v>0</v>
          </cell>
          <cell r="O819">
            <v>0</v>
          </cell>
          <cell r="P819">
            <v>0</v>
          </cell>
          <cell r="Q819" t="str">
            <v>0790</v>
          </cell>
          <cell r="R819" t="str">
            <v>65000</v>
          </cell>
          <cell r="S819" t="str">
            <v>200212</v>
          </cell>
          <cell r="T819" t="str">
            <v>CA01</v>
          </cell>
          <cell r="U819">
            <v>10281</v>
          </cell>
          <cell r="V819" t="str">
            <v>LDB</v>
          </cell>
          <cell r="W819">
            <v>0</v>
          </cell>
          <cell r="Y819">
            <v>0</v>
          </cell>
          <cell r="Z819">
            <v>0</v>
          </cell>
          <cell r="AA819" t="str">
            <v>BCH</v>
          </cell>
          <cell r="AB819" t="str">
            <v>0024</v>
          </cell>
          <cell r="AC819" t="str">
            <v>WKS</v>
          </cell>
          <cell r="AE819" t="str">
            <v>JV#</v>
          </cell>
          <cell r="AF819" t="str">
            <v>1232</v>
          </cell>
          <cell r="AG819" t="str">
            <v>FRN</v>
          </cell>
          <cell r="AH819" t="str">
            <v>6308</v>
          </cell>
          <cell r="AI819" t="str">
            <v>RP#</v>
          </cell>
          <cell r="AJ819" t="str">
            <v>000</v>
          </cell>
          <cell r="AK819" t="str">
            <v>CTL</v>
          </cell>
          <cell r="AM819" t="str">
            <v>RF#</v>
          </cell>
          <cell r="AU819" t="str">
            <v>ACCR DEC 02 CAP-FELIX EQU</v>
          </cell>
          <cell r="AZ819" t="str">
            <v>FPL Fibernet</v>
          </cell>
        </row>
        <row r="820">
          <cell r="A820" t="str">
            <v>107100</v>
          </cell>
          <cell r="B820" t="str">
            <v>0312</v>
          </cell>
          <cell r="C820" t="str">
            <v>06300</v>
          </cell>
          <cell r="D820" t="str">
            <v>0FIBER</v>
          </cell>
          <cell r="E820" t="str">
            <v>312000</v>
          </cell>
          <cell r="F820" t="str">
            <v>0790</v>
          </cell>
          <cell r="G820" t="str">
            <v>65000</v>
          </cell>
          <cell r="H820" t="str">
            <v>A</v>
          </cell>
          <cell r="I820" t="str">
            <v>00000041</v>
          </cell>
          <cell r="J820">
            <v>63</v>
          </cell>
          <cell r="K820">
            <v>312</v>
          </cell>
          <cell r="L820">
            <v>6308</v>
          </cell>
          <cell r="M820">
            <v>0</v>
          </cell>
          <cell r="N820">
            <v>0</v>
          </cell>
          <cell r="O820">
            <v>0</v>
          </cell>
          <cell r="P820">
            <v>0</v>
          </cell>
          <cell r="Q820" t="str">
            <v>0790</v>
          </cell>
          <cell r="R820" t="str">
            <v>65000</v>
          </cell>
          <cell r="S820" t="str">
            <v>200212</v>
          </cell>
          <cell r="T820" t="str">
            <v>CA01</v>
          </cell>
          <cell r="U820">
            <v>-10281</v>
          </cell>
          <cell r="V820" t="str">
            <v>LDB</v>
          </cell>
          <cell r="W820">
            <v>0</v>
          </cell>
          <cell r="Y820">
            <v>0</v>
          </cell>
          <cell r="Z820">
            <v>0</v>
          </cell>
          <cell r="AA820" t="str">
            <v>BCH</v>
          </cell>
          <cell r="AB820" t="str">
            <v>0004</v>
          </cell>
          <cell r="AC820" t="str">
            <v>WKS</v>
          </cell>
          <cell r="AE820" t="str">
            <v>JV#</v>
          </cell>
          <cell r="AF820" t="str">
            <v>1232</v>
          </cell>
          <cell r="AG820" t="str">
            <v>FRN</v>
          </cell>
          <cell r="AH820" t="str">
            <v>6308</v>
          </cell>
          <cell r="AI820" t="str">
            <v>RP#</v>
          </cell>
          <cell r="AJ820" t="str">
            <v>000</v>
          </cell>
          <cell r="AK820" t="str">
            <v>CTL</v>
          </cell>
          <cell r="AM820" t="str">
            <v>RF#</v>
          </cell>
          <cell r="AU820" t="str">
            <v>AC-REV ACCRUAL OF OCT 02 CAPITA</v>
          </cell>
          <cell r="AZ820" t="str">
            <v>FPL Fibernet</v>
          </cell>
        </row>
        <row r="821">
          <cell r="A821" t="str">
            <v>107100</v>
          </cell>
          <cell r="B821" t="str">
            <v>0312</v>
          </cell>
          <cell r="C821" t="str">
            <v>06300</v>
          </cell>
          <cell r="D821" t="str">
            <v>0ELECT</v>
          </cell>
          <cell r="E821" t="str">
            <v>312000</v>
          </cell>
          <cell r="F821" t="str">
            <v>0676</v>
          </cell>
          <cell r="G821" t="str">
            <v>12450</v>
          </cell>
          <cell r="H821" t="str">
            <v>A</v>
          </cell>
          <cell r="I821" t="str">
            <v>00000041</v>
          </cell>
          <cell r="J821">
            <v>65</v>
          </cell>
          <cell r="K821">
            <v>312</v>
          </cell>
          <cell r="L821">
            <v>6311</v>
          </cell>
          <cell r="M821">
            <v>398</v>
          </cell>
          <cell r="N821">
            <v>0</v>
          </cell>
          <cell r="O821">
            <v>1</v>
          </cell>
          <cell r="P821">
            <v>398.00099999999998</v>
          </cell>
          <cell r="Q821" t="str">
            <v>0676</v>
          </cell>
          <cell r="R821" t="str">
            <v>12450</v>
          </cell>
          <cell r="S821" t="str">
            <v>200212</v>
          </cell>
          <cell r="T821" t="str">
            <v>SA01</v>
          </cell>
          <cell r="U821">
            <v>-0.04</v>
          </cell>
          <cell r="V821" t="str">
            <v>LDB</v>
          </cell>
          <cell r="W821">
            <v>0</v>
          </cell>
          <cell r="Y821">
            <v>0</v>
          </cell>
          <cell r="Z821">
            <v>-4</v>
          </cell>
          <cell r="AA821" t="str">
            <v>MS#</v>
          </cell>
          <cell r="AB821" t="str">
            <v xml:space="preserve">   998014774</v>
          </cell>
          <cell r="AC821" t="str">
            <v>BCH</v>
          </cell>
          <cell r="AD821" t="str">
            <v>016817</v>
          </cell>
          <cell r="AE821" t="str">
            <v>TML</v>
          </cell>
          <cell r="AF821" t="str">
            <v>12010</v>
          </cell>
          <cell r="AG821" t="str">
            <v>SRL</v>
          </cell>
          <cell r="AH821" t="str">
            <v>0368</v>
          </cell>
          <cell r="AI821" t="str">
            <v>DLV</v>
          </cell>
          <cell r="AJ821" t="str">
            <v>000</v>
          </cell>
          <cell r="AK821" t="str">
            <v>REL</v>
          </cell>
          <cell r="AL821" t="str">
            <v>000</v>
          </cell>
          <cell r="AM821" t="str">
            <v>LN#</v>
          </cell>
          <cell r="AO821" t="str">
            <v>UOI</v>
          </cell>
          <cell r="AP821" t="str">
            <v>EA</v>
          </cell>
          <cell r="AU821" t="str">
            <v>0</v>
          </cell>
          <cell r="AW821" t="str">
            <v>000</v>
          </cell>
          <cell r="AX821" t="str">
            <v>00</v>
          </cell>
          <cell r="AY821" t="str">
            <v>0</v>
          </cell>
          <cell r="AZ821" t="str">
            <v>FPL Fibernet</v>
          </cell>
        </row>
        <row r="822">
          <cell r="A822" t="str">
            <v>107100</v>
          </cell>
          <cell r="B822" t="str">
            <v>0312</v>
          </cell>
          <cell r="C822" t="str">
            <v>06300</v>
          </cell>
          <cell r="D822" t="str">
            <v>0FIBER</v>
          </cell>
          <cell r="E822" t="str">
            <v>312000</v>
          </cell>
          <cell r="F822" t="str">
            <v>0790</v>
          </cell>
          <cell r="G822" t="str">
            <v>65000</v>
          </cell>
          <cell r="H822" t="str">
            <v>A</v>
          </cell>
          <cell r="I822" t="str">
            <v>00000041</v>
          </cell>
          <cell r="J822">
            <v>9</v>
          </cell>
          <cell r="K822">
            <v>312</v>
          </cell>
          <cell r="L822">
            <v>6311</v>
          </cell>
          <cell r="M822">
            <v>0</v>
          </cell>
          <cell r="N822">
            <v>0</v>
          </cell>
          <cell r="O822">
            <v>0</v>
          </cell>
          <cell r="P822">
            <v>0</v>
          </cell>
          <cell r="Q822" t="str">
            <v>0790</v>
          </cell>
          <cell r="R822" t="str">
            <v>65000</v>
          </cell>
          <cell r="S822" t="str">
            <v>200212</v>
          </cell>
          <cell r="T822" t="str">
            <v>CA01</v>
          </cell>
          <cell r="U822">
            <v>-4979.12</v>
          </cell>
          <cell r="V822" t="str">
            <v>LDB</v>
          </cell>
          <cell r="W822">
            <v>0</v>
          </cell>
          <cell r="Y822">
            <v>0</v>
          </cell>
          <cell r="Z822">
            <v>0</v>
          </cell>
          <cell r="AA822" t="str">
            <v>BCH</v>
          </cell>
          <cell r="AB822" t="str">
            <v>0023</v>
          </cell>
          <cell r="AC822" t="str">
            <v>WKS</v>
          </cell>
          <cell r="AE822" t="str">
            <v>JV#</v>
          </cell>
          <cell r="AF822" t="str">
            <v>1232</v>
          </cell>
          <cell r="AG822" t="str">
            <v>FRN</v>
          </cell>
          <cell r="AH822" t="str">
            <v>6311</v>
          </cell>
          <cell r="AI822" t="str">
            <v>RP#</v>
          </cell>
          <cell r="AJ822" t="str">
            <v>000</v>
          </cell>
          <cell r="AK822" t="str">
            <v>CTL</v>
          </cell>
          <cell r="AM822" t="str">
            <v>RF#</v>
          </cell>
          <cell r="AU822" t="str">
            <v>TO PLACE IN SERVICE</v>
          </cell>
          <cell r="AZ822" t="str">
            <v>FPL Fibernet</v>
          </cell>
        </row>
        <row r="823">
          <cell r="A823" t="str">
            <v>107100</v>
          </cell>
          <cell r="B823" t="str">
            <v>0312</v>
          </cell>
          <cell r="C823" t="str">
            <v>06300</v>
          </cell>
          <cell r="D823" t="str">
            <v>0FIBER</v>
          </cell>
          <cell r="E823" t="str">
            <v>312000</v>
          </cell>
          <cell r="F823" t="str">
            <v>0790</v>
          </cell>
          <cell r="G823" t="str">
            <v>65000</v>
          </cell>
          <cell r="H823" t="str">
            <v>A</v>
          </cell>
          <cell r="I823" t="str">
            <v>00000041</v>
          </cell>
          <cell r="J823">
            <v>63</v>
          </cell>
          <cell r="K823">
            <v>312</v>
          </cell>
          <cell r="L823">
            <v>6311</v>
          </cell>
          <cell r="M823">
            <v>0</v>
          </cell>
          <cell r="N823">
            <v>0</v>
          </cell>
          <cell r="O823">
            <v>0</v>
          </cell>
          <cell r="P823">
            <v>0</v>
          </cell>
          <cell r="Q823" t="str">
            <v>0790</v>
          </cell>
          <cell r="R823" t="str">
            <v>65000</v>
          </cell>
          <cell r="S823" t="str">
            <v>200212</v>
          </cell>
          <cell r="T823" t="str">
            <v>CA01</v>
          </cell>
          <cell r="U823">
            <v>30000</v>
          </cell>
          <cell r="V823" t="str">
            <v>LDB</v>
          </cell>
          <cell r="W823">
            <v>0</v>
          </cell>
          <cell r="Y823">
            <v>0</v>
          </cell>
          <cell r="Z823">
            <v>0</v>
          </cell>
          <cell r="AA823" t="str">
            <v>BCH</v>
          </cell>
          <cell r="AB823" t="str">
            <v>0024</v>
          </cell>
          <cell r="AC823" t="str">
            <v>WKS</v>
          </cell>
          <cell r="AE823" t="str">
            <v>JV#</v>
          </cell>
          <cell r="AF823" t="str">
            <v>1232</v>
          </cell>
          <cell r="AG823" t="str">
            <v>FRN</v>
          </cell>
          <cell r="AH823" t="str">
            <v>6311</v>
          </cell>
          <cell r="AI823" t="str">
            <v>RP#</v>
          </cell>
          <cell r="AJ823" t="str">
            <v>000</v>
          </cell>
          <cell r="AK823" t="str">
            <v>CTL</v>
          </cell>
          <cell r="AM823" t="str">
            <v>RF#</v>
          </cell>
          <cell r="AU823" t="str">
            <v>ACCR DEC 02 CAP-FELIX EQU</v>
          </cell>
          <cell r="AZ823" t="str">
            <v>FPL Fibernet</v>
          </cell>
        </row>
        <row r="824">
          <cell r="A824" t="str">
            <v>107100</v>
          </cell>
          <cell r="B824" t="str">
            <v>0312</v>
          </cell>
          <cell r="C824" t="str">
            <v>06300</v>
          </cell>
          <cell r="D824" t="str">
            <v>0FIBER</v>
          </cell>
          <cell r="E824" t="str">
            <v>312000</v>
          </cell>
          <cell r="F824" t="str">
            <v>0790</v>
          </cell>
          <cell r="G824" t="str">
            <v>65000</v>
          </cell>
          <cell r="H824" t="str">
            <v>A</v>
          </cell>
          <cell r="I824" t="str">
            <v>00000041</v>
          </cell>
          <cell r="J824">
            <v>63</v>
          </cell>
          <cell r="K824">
            <v>312</v>
          </cell>
          <cell r="L824">
            <v>6311</v>
          </cell>
          <cell r="M824">
            <v>0</v>
          </cell>
          <cell r="N824">
            <v>0</v>
          </cell>
          <cell r="O824">
            <v>0</v>
          </cell>
          <cell r="P824">
            <v>0</v>
          </cell>
          <cell r="Q824" t="str">
            <v>0790</v>
          </cell>
          <cell r="R824" t="str">
            <v>65000</v>
          </cell>
          <cell r="S824" t="str">
            <v>200212</v>
          </cell>
          <cell r="T824" t="str">
            <v>CA01</v>
          </cell>
          <cell r="U824">
            <v>50300</v>
          </cell>
          <cell r="V824" t="str">
            <v>LDB</v>
          </cell>
          <cell r="W824">
            <v>0</v>
          </cell>
          <cell r="Y824">
            <v>0</v>
          </cell>
          <cell r="Z824">
            <v>0</v>
          </cell>
          <cell r="AA824" t="str">
            <v>BCH</v>
          </cell>
          <cell r="AB824" t="str">
            <v>0015</v>
          </cell>
          <cell r="AC824" t="str">
            <v>WKS</v>
          </cell>
          <cell r="AE824" t="str">
            <v>JV#</v>
          </cell>
          <cell r="AF824" t="str">
            <v>1232</v>
          </cell>
          <cell r="AG824" t="str">
            <v>FRN</v>
          </cell>
          <cell r="AH824" t="str">
            <v>6311</v>
          </cell>
          <cell r="AI824" t="str">
            <v>RP#</v>
          </cell>
          <cell r="AJ824" t="str">
            <v>000</v>
          </cell>
          <cell r="AK824" t="str">
            <v>CTL</v>
          </cell>
          <cell r="AM824" t="str">
            <v>RF#</v>
          </cell>
          <cell r="AU824" t="str">
            <v>ACCRUAL OF DEC 02 CAPITAL</v>
          </cell>
          <cell r="AZ824" t="str">
            <v>FPL Fibernet</v>
          </cell>
        </row>
        <row r="825">
          <cell r="A825" t="str">
            <v>107100</v>
          </cell>
          <cell r="B825" t="str">
            <v>0312</v>
          </cell>
          <cell r="C825" t="str">
            <v>06300</v>
          </cell>
          <cell r="D825" t="str">
            <v>0FIBER</v>
          </cell>
          <cell r="E825" t="str">
            <v>312000</v>
          </cell>
          <cell r="F825" t="str">
            <v>0790</v>
          </cell>
          <cell r="G825" t="str">
            <v>65000</v>
          </cell>
          <cell r="H825" t="str">
            <v>A</v>
          </cell>
          <cell r="I825" t="str">
            <v>00000041</v>
          </cell>
          <cell r="J825">
            <v>63</v>
          </cell>
          <cell r="K825">
            <v>312</v>
          </cell>
          <cell r="L825">
            <v>6311</v>
          </cell>
          <cell r="M825">
            <v>0</v>
          </cell>
          <cell r="N825">
            <v>0</v>
          </cell>
          <cell r="O825">
            <v>0</v>
          </cell>
          <cell r="P825">
            <v>0</v>
          </cell>
          <cell r="Q825" t="str">
            <v>0790</v>
          </cell>
          <cell r="R825" t="str">
            <v>65000</v>
          </cell>
          <cell r="S825" t="str">
            <v>200212</v>
          </cell>
          <cell r="T825" t="str">
            <v>CA01</v>
          </cell>
          <cell r="U825">
            <v>-38500</v>
          </cell>
          <cell r="V825" t="str">
            <v>LDB</v>
          </cell>
          <cell r="W825">
            <v>0</v>
          </cell>
          <cell r="Y825">
            <v>0</v>
          </cell>
          <cell r="Z825">
            <v>0</v>
          </cell>
          <cell r="AA825" t="str">
            <v>BCH</v>
          </cell>
          <cell r="AB825" t="str">
            <v>0003</v>
          </cell>
          <cell r="AC825" t="str">
            <v>WKS</v>
          </cell>
          <cell r="AE825" t="str">
            <v>JV#</v>
          </cell>
          <cell r="AF825" t="str">
            <v>1232</v>
          </cell>
          <cell r="AG825" t="str">
            <v>FRN</v>
          </cell>
          <cell r="AH825" t="str">
            <v>6311</v>
          </cell>
          <cell r="AI825" t="str">
            <v>RP#</v>
          </cell>
          <cell r="AJ825" t="str">
            <v>000</v>
          </cell>
          <cell r="AK825" t="str">
            <v>CTL</v>
          </cell>
          <cell r="AM825" t="str">
            <v>RF#</v>
          </cell>
          <cell r="AU825" t="str">
            <v>AC-REV ACCRUAL OF OCT 02 CAPITA</v>
          </cell>
          <cell r="AZ825" t="str">
            <v>FPL Fibernet</v>
          </cell>
        </row>
        <row r="826">
          <cell r="A826" t="str">
            <v>107100</v>
          </cell>
          <cell r="B826" t="str">
            <v>0312</v>
          </cell>
          <cell r="C826" t="str">
            <v>06300</v>
          </cell>
          <cell r="D826" t="str">
            <v>0ELECT</v>
          </cell>
          <cell r="E826" t="str">
            <v>312000</v>
          </cell>
          <cell r="F826" t="str">
            <v>0662</v>
          </cell>
          <cell r="G826" t="str">
            <v>65000</v>
          </cell>
          <cell r="H826" t="str">
            <v>A</v>
          </cell>
          <cell r="I826" t="str">
            <v>00000041</v>
          </cell>
          <cell r="J826">
            <v>65</v>
          </cell>
          <cell r="K826">
            <v>312</v>
          </cell>
          <cell r="L826">
            <v>6312</v>
          </cell>
          <cell r="M826">
            <v>0</v>
          </cell>
          <cell r="N826">
            <v>0</v>
          </cell>
          <cell r="O826">
            <v>0</v>
          </cell>
          <cell r="P826">
            <v>0</v>
          </cell>
          <cell r="Q826" t="str">
            <v>0662</v>
          </cell>
          <cell r="R826" t="str">
            <v>65000</v>
          </cell>
          <cell r="S826" t="str">
            <v>200212</v>
          </cell>
          <cell r="T826" t="str">
            <v>CA01</v>
          </cell>
          <cell r="U826">
            <v>26134.69</v>
          </cell>
          <cell r="V826" t="str">
            <v>LDB</v>
          </cell>
          <cell r="W826">
            <v>0</v>
          </cell>
          <cell r="Y826">
            <v>0</v>
          </cell>
          <cell r="Z826">
            <v>0</v>
          </cell>
          <cell r="AA826" t="str">
            <v>BCH</v>
          </cell>
          <cell r="AB826" t="str">
            <v>0055</v>
          </cell>
          <cell r="AC826" t="str">
            <v>WKS</v>
          </cell>
          <cell r="AE826" t="str">
            <v>JV#</v>
          </cell>
          <cell r="AF826" t="str">
            <v>1232</v>
          </cell>
          <cell r="AG826" t="str">
            <v>FRN</v>
          </cell>
          <cell r="AH826" t="str">
            <v>6312</v>
          </cell>
          <cell r="AI826" t="str">
            <v>RP#</v>
          </cell>
          <cell r="AJ826" t="str">
            <v>000</v>
          </cell>
          <cell r="AK826" t="str">
            <v>CTL</v>
          </cell>
          <cell r="AM826" t="str">
            <v>RF#</v>
          </cell>
          <cell r="AU826" t="str">
            <v>NORTEL NETWORKS USA INC</v>
          </cell>
          <cell r="AZ826" t="str">
            <v>FPL Fibernet</v>
          </cell>
        </row>
        <row r="827">
          <cell r="A827" t="str">
            <v>107100</v>
          </cell>
          <cell r="B827" t="str">
            <v>0312</v>
          </cell>
          <cell r="C827" t="str">
            <v>06300</v>
          </cell>
          <cell r="D827" t="str">
            <v>0FIBER</v>
          </cell>
          <cell r="E827" t="str">
            <v>312000</v>
          </cell>
          <cell r="F827" t="str">
            <v>0790</v>
          </cell>
          <cell r="G827" t="str">
            <v>65000</v>
          </cell>
          <cell r="H827" t="str">
            <v>A</v>
          </cell>
          <cell r="I827" t="str">
            <v>00000041</v>
          </cell>
          <cell r="J827">
            <v>63</v>
          </cell>
          <cell r="K827">
            <v>312</v>
          </cell>
          <cell r="L827">
            <v>6312</v>
          </cell>
          <cell r="M827">
            <v>0</v>
          </cell>
          <cell r="N827">
            <v>0</v>
          </cell>
          <cell r="O827">
            <v>0</v>
          </cell>
          <cell r="P827">
            <v>0</v>
          </cell>
          <cell r="Q827" t="str">
            <v>0790</v>
          </cell>
          <cell r="R827" t="str">
            <v>65000</v>
          </cell>
          <cell r="S827" t="str">
            <v>200212</v>
          </cell>
          <cell r="T827" t="str">
            <v>CA01</v>
          </cell>
          <cell r="U827">
            <v>24632</v>
          </cell>
          <cell r="V827" t="str">
            <v>LDB</v>
          </cell>
          <cell r="W827">
            <v>0</v>
          </cell>
          <cell r="Y827">
            <v>0</v>
          </cell>
          <cell r="Z827">
            <v>0</v>
          </cell>
          <cell r="AA827" t="str">
            <v>BCH</v>
          </cell>
          <cell r="AB827" t="str">
            <v>0011</v>
          </cell>
          <cell r="AC827" t="str">
            <v>WKS</v>
          </cell>
          <cell r="AE827" t="str">
            <v>JV#</v>
          </cell>
          <cell r="AF827" t="str">
            <v>1232</v>
          </cell>
          <cell r="AG827" t="str">
            <v>FRN</v>
          </cell>
          <cell r="AH827" t="str">
            <v>6312</v>
          </cell>
          <cell r="AI827" t="str">
            <v>RP#</v>
          </cell>
          <cell r="AJ827" t="str">
            <v>000</v>
          </cell>
          <cell r="AK827" t="str">
            <v>CTL</v>
          </cell>
          <cell r="AM827" t="str">
            <v>RF#</v>
          </cell>
          <cell r="AU827" t="str">
            <v>ACCRUAL OF OCT 02 CAPITAL</v>
          </cell>
          <cell r="AZ827" t="str">
            <v>FPL Fibernet</v>
          </cell>
        </row>
        <row r="828">
          <cell r="A828" t="str">
            <v>107100</v>
          </cell>
          <cell r="B828" t="str">
            <v>0312</v>
          </cell>
          <cell r="C828" t="str">
            <v>06300</v>
          </cell>
          <cell r="D828" t="str">
            <v>0FIBER</v>
          </cell>
          <cell r="E828" t="str">
            <v>312000</v>
          </cell>
          <cell r="F828" t="str">
            <v>0790</v>
          </cell>
          <cell r="G828" t="str">
            <v>65000</v>
          </cell>
          <cell r="H828" t="str">
            <v>A</v>
          </cell>
          <cell r="I828" t="str">
            <v>00000041</v>
          </cell>
          <cell r="J828">
            <v>63</v>
          </cell>
          <cell r="K828">
            <v>312</v>
          </cell>
          <cell r="L828">
            <v>6312</v>
          </cell>
          <cell r="M828">
            <v>0</v>
          </cell>
          <cell r="N828">
            <v>0</v>
          </cell>
          <cell r="O828">
            <v>0</v>
          </cell>
          <cell r="P828">
            <v>0</v>
          </cell>
          <cell r="Q828" t="str">
            <v>0790</v>
          </cell>
          <cell r="R828" t="str">
            <v>65000</v>
          </cell>
          <cell r="S828" t="str">
            <v>200212</v>
          </cell>
          <cell r="T828" t="str">
            <v>CA01</v>
          </cell>
          <cell r="U828">
            <v>-24632</v>
          </cell>
          <cell r="V828" t="str">
            <v>LDB</v>
          </cell>
          <cell r="W828">
            <v>0</v>
          </cell>
          <cell r="Y828">
            <v>0</v>
          </cell>
          <cell r="Z828">
            <v>0</v>
          </cell>
          <cell r="AA828" t="str">
            <v>BCH</v>
          </cell>
          <cell r="AB828" t="str">
            <v>0049</v>
          </cell>
          <cell r="AC828" t="str">
            <v>WKS</v>
          </cell>
          <cell r="AE828" t="str">
            <v>JV#</v>
          </cell>
          <cell r="AF828" t="str">
            <v>1232</v>
          </cell>
          <cell r="AG828" t="str">
            <v>FRN</v>
          </cell>
          <cell r="AH828" t="str">
            <v>6312</v>
          </cell>
          <cell r="AI828" t="str">
            <v>RP#</v>
          </cell>
          <cell r="AJ828" t="str">
            <v>000</v>
          </cell>
          <cell r="AK828" t="str">
            <v>CTL</v>
          </cell>
          <cell r="AM828" t="str">
            <v>RF#</v>
          </cell>
          <cell r="AU828" t="str">
            <v>ACCR REVERSAL OF DEC 02</v>
          </cell>
          <cell r="AZ828" t="str">
            <v>FPL Fibernet</v>
          </cell>
        </row>
        <row r="829">
          <cell r="A829" t="str">
            <v>107100</v>
          </cell>
          <cell r="B829" t="str">
            <v>0312</v>
          </cell>
          <cell r="C829" t="str">
            <v>06300</v>
          </cell>
          <cell r="D829" t="str">
            <v>0ELECT</v>
          </cell>
          <cell r="E829" t="str">
            <v>312000</v>
          </cell>
          <cell r="F829" t="str">
            <v>0790</v>
          </cell>
          <cell r="G829" t="str">
            <v>65000</v>
          </cell>
          <cell r="H829" t="str">
            <v>A</v>
          </cell>
          <cell r="I829" t="str">
            <v>00000041</v>
          </cell>
          <cell r="J829">
            <v>70</v>
          </cell>
          <cell r="K829">
            <v>312</v>
          </cell>
          <cell r="L829">
            <v>6314</v>
          </cell>
          <cell r="M829">
            <v>0</v>
          </cell>
          <cell r="N829">
            <v>0</v>
          </cell>
          <cell r="O829">
            <v>0</v>
          </cell>
          <cell r="P829">
            <v>0</v>
          </cell>
          <cell r="Q829" t="str">
            <v>0790</v>
          </cell>
          <cell r="R829" t="str">
            <v>65000</v>
          </cell>
          <cell r="S829" t="str">
            <v>200212</v>
          </cell>
          <cell r="T829" t="str">
            <v>CA01</v>
          </cell>
          <cell r="U829">
            <v>10628.6</v>
          </cell>
          <cell r="V829" t="str">
            <v>LDB</v>
          </cell>
          <cell r="W829">
            <v>0</v>
          </cell>
          <cell r="Y829">
            <v>0</v>
          </cell>
          <cell r="Z829">
            <v>0</v>
          </cell>
          <cell r="AA829" t="str">
            <v>BCH</v>
          </cell>
          <cell r="AB829" t="str">
            <v>0023</v>
          </cell>
          <cell r="AC829" t="str">
            <v>WKS</v>
          </cell>
          <cell r="AE829" t="str">
            <v>JV#</v>
          </cell>
          <cell r="AF829" t="str">
            <v>1232</v>
          </cell>
          <cell r="AG829" t="str">
            <v>FRN</v>
          </cell>
          <cell r="AH829" t="str">
            <v>6314</v>
          </cell>
          <cell r="AI829" t="str">
            <v>RP#</v>
          </cell>
          <cell r="AJ829" t="str">
            <v>000</v>
          </cell>
          <cell r="AK829" t="str">
            <v>CTL</v>
          </cell>
          <cell r="AM829" t="str">
            <v>RF#</v>
          </cell>
          <cell r="AU829" t="str">
            <v>TO PLACE IN SERVICE</v>
          </cell>
          <cell r="AZ829" t="str">
            <v>FPL Fibernet</v>
          </cell>
        </row>
        <row r="830">
          <cell r="A830" t="str">
            <v>107100</v>
          </cell>
          <cell r="B830" t="str">
            <v>0313</v>
          </cell>
          <cell r="C830" t="str">
            <v>06300</v>
          </cell>
          <cell r="D830" t="str">
            <v>0ELECT</v>
          </cell>
          <cell r="E830" t="str">
            <v>313000</v>
          </cell>
          <cell r="F830" t="str">
            <v>0790</v>
          </cell>
          <cell r="G830" t="str">
            <v>65000</v>
          </cell>
          <cell r="H830" t="str">
            <v>A</v>
          </cell>
          <cell r="I830" t="str">
            <v>00000041</v>
          </cell>
          <cell r="J830">
            <v>70</v>
          </cell>
          <cell r="K830">
            <v>313</v>
          </cell>
          <cell r="L830">
            <v>6317</v>
          </cell>
          <cell r="M830">
            <v>0</v>
          </cell>
          <cell r="N830">
            <v>0</v>
          </cell>
          <cell r="O830">
            <v>0</v>
          </cell>
          <cell r="P830">
            <v>0</v>
          </cell>
          <cell r="Q830" t="str">
            <v>0790</v>
          </cell>
          <cell r="R830" t="str">
            <v>65000</v>
          </cell>
          <cell r="S830" t="str">
            <v>200212</v>
          </cell>
          <cell r="T830" t="str">
            <v>CA01</v>
          </cell>
          <cell r="U830">
            <v>-57324.65</v>
          </cell>
          <cell r="V830" t="str">
            <v>LDB</v>
          </cell>
          <cell r="W830">
            <v>0</v>
          </cell>
          <cell r="Y830">
            <v>0</v>
          </cell>
          <cell r="Z830">
            <v>0</v>
          </cell>
          <cell r="AA830" t="str">
            <v>BCH</v>
          </cell>
          <cell r="AB830" t="str">
            <v>0023</v>
          </cell>
          <cell r="AC830" t="str">
            <v>WKS</v>
          </cell>
          <cell r="AE830" t="str">
            <v>JV#</v>
          </cell>
          <cell r="AF830" t="str">
            <v>1232</v>
          </cell>
          <cell r="AG830" t="str">
            <v>FRN</v>
          </cell>
          <cell r="AH830" t="str">
            <v>6317</v>
          </cell>
          <cell r="AI830" t="str">
            <v>RP#</v>
          </cell>
          <cell r="AJ830" t="str">
            <v>000</v>
          </cell>
          <cell r="AK830" t="str">
            <v>CTL</v>
          </cell>
          <cell r="AM830" t="str">
            <v>RF#</v>
          </cell>
          <cell r="AU830" t="str">
            <v>TO PLACE IN SERVICE</v>
          </cell>
          <cell r="AZ830" t="str">
            <v>FPL Fibernet</v>
          </cell>
        </row>
        <row r="831">
          <cell r="A831" t="str">
            <v>107100</v>
          </cell>
          <cell r="B831" t="str">
            <v>0306</v>
          </cell>
          <cell r="C831" t="str">
            <v>06300</v>
          </cell>
          <cell r="D831" t="str">
            <v>0FIBER</v>
          </cell>
          <cell r="E831" t="str">
            <v>306000</v>
          </cell>
          <cell r="F831" t="str">
            <v>0790</v>
          </cell>
          <cell r="G831" t="str">
            <v>65000</v>
          </cell>
          <cell r="H831" t="str">
            <v>A</v>
          </cell>
          <cell r="I831" t="str">
            <v>00000041</v>
          </cell>
          <cell r="J831">
            <v>63</v>
          </cell>
          <cell r="K831">
            <v>306</v>
          </cell>
          <cell r="L831">
            <v>6321</v>
          </cell>
          <cell r="M831">
            <v>0</v>
          </cell>
          <cell r="N831">
            <v>0</v>
          </cell>
          <cell r="O831">
            <v>0</v>
          </cell>
          <cell r="P831">
            <v>0</v>
          </cell>
          <cell r="Q831" t="str">
            <v>0790</v>
          </cell>
          <cell r="R831" t="str">
            <v>65000</v>
          </cell>
          <cell r="S831" t="str">
            <v>200212</v>
          </cell>
          <cell r="T831" t="str">
            <v>CA01</v>
          </cell>
          <cell r="U831">
            <v>19833</v>
          </cell>
          <cell r="V831" t="str">
            <v>LDB</v>
          </cell>
          <cell r="W831">
            <v>0</v>
          </cell>
          <cell r="Y831">
            <v>0</v>
          </cell>
          <cell r="Z831">
            <v>0</v>
          </cell>
          <cell r="AA831" t="str">
            <v>BCH</v>
          </cell>
          <cell r="AB831" t="str">
            <v>0024</v>
          </cell>
          <cell r="AC831" t="str">
            <v>WKS</v>
          </cell>
          <cell r="AE831" t="str">
            <v>JV#</v>
          </cell>
          <cell r="AF831" t="str">
            <v>1232</v>
          </cell>
          <cell r="AG831" t="str">
            <v>FRN</v>
          </cell>
          <cell r="AH831" t="str">
            <v>6321</v>
          </cell>
          <cell r="AI831" t="str">
            <v>RP#</v>
          </cell>
          <cell r="AJ831" t="str">
            <v>000</v>
          </cell>
          <cell r="AK831" t="str">
            <v>CTL</v>
          </cell>
          <cell r="AM831" t="str">
            <v>RF#</v>
          </cell>
          <cell r="AU831" t="str">
            <v>ACCR DEC 02 CAP-FELIX EQU</v>
          </cell>
          <cell r="AZ831" t="str">
            <v>FPL Fibernet</v>
          </cell>
        </row>
        <row r="832">
          <cell r="A832" t="str">
            <v>107100</v>
          </cell>
          <cell r="B832" t="str">
            <v>0306</v>
          </cell>
          <cell r="C832" t="str">
            <v>06300</v>
          </cell>
          <cell r="D832" t="str">
            <v>0FIBER</v>
          </cell>
          <cell r="E832" t="str">
            <v>306000</v>
          </cell>
          <cell r="F832" t="str">
            <v>0790</v>
          </cell>
          <cell r="G832" t="str">
            <v>65000</v>
          </cell>
          <cell r="H832" t="str">
            <v>A</v>
          </cell>
          <cell r="I832" t="str">
            <v>00000041</v>
          </cell>
          <cell r="J832">
            <v>63</v>
          </cell>
          <cell r="K832">
            <v>306</v>
          </cell>
          <cell r="L832">
            <v>6321</v>
          </cell>
          <cell r="M832">
            <v>0</v>
          </cell>
          <cell r="N832">
            <v>0</v>
          </cell>
          <cell r="O832">
            <v>0</v>
          </cell>
          <cell r="P832">
            <v>0</v>
          </cell>
          <cell r="Q832" t="str">
            <v>0790</v>
          </cell>
          <cell r="R832" t="str">
            <v>65000</v>
          </cell>
          <cell r="S832" t="str">
            <v>200212</v>
          </cell>
          <cell r="T832" t="str">
            <v>CA01</v>
          </cell>
          <cell r="U832">
            <v>-24467</v>
          </cell>
          <cell r="V832" t="str">
            <v>LDB</v>
          </cell>
          <cell r="W832">
            <v>0</v>
          </cell>
          <cell r="Y832">
            <v>0</v>
          </cell>
          <cell r="Z832">
            <v>0</v>
          </cell>
          <cell r="AA832" t="str">
            <v>BCH</v>
          </cell>
          <cell r="AB832" t="str">
            <v>0004</v>
          </cell>
          <cell r="AC832" t="str">
            <v>WKS</v>
          </cell>
          <cell r="AE832" t="str">
            <v>JV#</v>
          </cell>
          <cell r="AF832" t="str">
            <v>1232</v>
          </cell>
          <cell r="AG832" t="str">
            <v>FRN</v>
          </cell>
          <cell r="AH832" t="str">
            <v>6321</v>
          </cell>
          <cell r="AI832" t="str">
            <v>RP#</v>
          </cell>
          <cell r="AJ832" t="str">
            <v>000</v>
          </cell>
          <cell r="AK832" t="str">
            <v>CTL</v>
          </cell>
          <cell r="AM832" t="str">
            <v>RF#</v>
          </cell>
          <cell r="AU832" t="str">
            <v>AC-REV ACCRUAL OF OCT 02 CAPITA</v>
          </cell>
          <cell r="AZ832" t="str">
            <v>FPL Fibernet</v>
          </cell>
        </row>
        <row r="833">
          <cell r="A833" t="str">
            <v>107100</v>
          </cell>
          <cell r="B833" t="str">
            <v>0314</v>
          </cell>
          <cell r="C833" t="str">
            <v>06300</v>
          </cell>
          <cell r="D833" t="str">
            <v>0FIBER</v>
          </cell>
          <cell r="E833" t="str">
            <v>314000</v>
          </cell>
          <cell r="F833" t="str">
            <v>0790</v>
          </cell>
          <cell r="G833" t="str">
            <v>65000</v>
          </cell>
          <cell r="H833" t="str">
            <v>A</v>
          </cell>
          <cell r="I833" t="str">
            <v>00000041</v>
          </cell>
          <cell r="J833">
            <v>9</v>
          </cell>
          <cell r="K833">
            <v>314</v>
          </cell>
          <cell r="L833">
            <v>6321</v>
          </cell>
          <cell r="M833">
            <v>0</v>
          </cell>
          <cell r="N833">
            <v>0</v>
          </cell>
          <cell r="O833">
            <v>0</v>
          </cell>
          <cell r="P833">
            <v>0</v>
          </cell>
          <cell r="Q833" t="str">
            <v>0790</v>
          </cell>
          <cell r="R833" t="str">
            <v>65000</v>
          </cell>
          <cell r="S833" t="str">
            <v>200212</v>
          </cell>
          <cell r="T833" t="str">
            <v>CA01</v>
          </cell>
          <cell r="U833">
            <v>-1296.0899999999999</v>
          </cell>
          <cell r="V833" t="str">
            <v>LDB</v>
          </cell>
          <cell r="W833">
            <v>0</v>
          </cell>
          <cell r="Y833">
            <v>0</v>
          </cell>
          <cell r="Z833">
            <v>0</v>
          </cell>
          <cell r="AA833" t="str">
            <v>BCH</v>
          </cell>
          <cell r="AB833" t="str">
            <v>0023</v>
          </cell>
          <cell r="AC833" t="str">
            <v>WKS</v>
          </cell>
          <cell r="AE833" t="str">
            <v>JV#</v>
          </cell>
          <cell r="AF833" t="str">
            <v>1232</v>
          </cell>
          <cell r="AG833" t="str">
            <v>FRN</v>
          </cell>
          <cell r="AH833" t="str">
            <v>6321</v>
          </cell>
          <cell r="AI833" t="str">
            <v>RP#</v>
          </cell>
          <cell r="AJ833" t="str">
            <v>000</v>
          </cell>
          <cell r="AK833" t="str">
            <v>CTL</v>
          </cell>
          <cell r="AM833" t="str">
            <v>RF#</v>
          </cell>
          <cell r="AU833" t="str">
            <v>TO PLACE IN SERVICE</v>
          </cell>
          <cell r="AZ833" t="str">
            <v>FPL Fibernet</v>
          </cell>
        </row>
        <row r="834">
          <cell r="A834" t="str">
            <v>107100</v>
          </cell>
          <cell r="B834" t="str">
            <v>0312</v>
          </cell>
          <cell r="C834" t="str">
            <v>06300</v>
          </cell>
          <cell r="D834" t="str">
            <v>0FIBER</v>
          </cell>
          <cell r="E834" t="str">
            <v>312000</v>
          </cell>
          <cell r="F834" t="str">
            <v>0662</v>
          </cell>
          <cell r="G834" t="str">
            <v>51450</v>
          </cell>
          <cell r="H834" t="str">
            <v>A</v>
          </cell>
          <cell r="I834" t="str">
            <v>00000041</v>
          </cell>
          <cell r="J834">
            <v>63</v>
          </cell>
          <cell r="K834">
            <v>312</v>
          </cell>
          <cell r="L834">
            <v>6324</v>
          </cell>
          <cell r="M834">
            <v>0</v>
          </cell>
          <cell r="N834">
            <v>0</v>
          </cell>
          <cell r="O834">
            <v>0</v>
          </cell>
          <cell r="P834">
            <v>0</v>
          </cell>
          <cell r="Q834" t="str">
            <v>0662</v>
          </cell>
          <cell r="R834" t="str">
            <v>51450</v>
          </cell>
          <cell r="S834" t="str">
            <v>200212</v>
          </cell>
          <cell r="T834" t="str">
            <v>SA01</v>
          </cell>
          <cell r="U834">
            <v>1988.75</v>
          </cell>
          <cell r="W834">
            <v>0</v>
          </cell>
          <cell r="Y834">
            <v>0</v>
          </cell>
          <cell r="Z834">
            <v>1</v>
          </cell>
          <cell r="AA834" t="str">
            <v>BCH</v>
          </cell>
          <cell r="AB834" t="str">
            <v>450002350</v>
          </cell>
          <cell r="AC834" t="str">
            <v>PO#</v>
          </cell>
          <cell r="AD834" t="str">
            <v>4500030221</v>
          </cell>
          <cell r="AE834" t="str">
            <v>S/R</v>
          </cell>
          <cell r="AF834" t="str">
            <v>NET</v>
          </cell>
          <cell r="AI834" t="str">
            <v>PYN</v>
          </cell>
          <cell r="AJ834" t="str">
            <v>W D COMMUNICATIONS INC</v>
          </cell>
          <cell r="AK834" t="str">
            <v>VND</v>
          </cell>
          <cell r="AL834" t="str">
            <v>591953252</v>
          </cell>
          <cell r="AM834" t="str">
            <v>FAC</v>
          </cell>
          <cell r="AN834" t="str">
            <v>000</v>
          </cell>
          <cell r="AQ834" t="str">
            <v>NVD</v>
          </cell>
          <cell r="AR834" t="str">
            <v>2002-12-</v>
          </cell>
          <cell r="AU834" t="str">
            <v>INVOICE# 26312      W D COMMUNICATIONS I5000003559</v>
          </cell>
          <cell r="AV834" t="str">
            <v>WF-BATCH</v>
          </cell>
          <cell r="AW834" t="str">
            <v>000</v>
          </cell>
          <cell r="AX834" t="str">
            <v>00</v>
          </cell>
          <cell r="AY834" t="str">
            <v>0</v>
          </cell>
          <cell r="AZ834" t="str">
            <v>FPL Fibernet</v>
          </cell>
        </row>
        <row r="835">
          <cell r="A835" t="str">
            <v>107100</v>
          </cell>
          <cell r="B835" t="str">
            <v>0312</v>
          </cell>
          <cell r="C835" t="str">
            <v>06300</v>
          </cell>
          <cell r="D835" t="str">
            <v>0FIBER</v>
          </cell>
          <cell r="E835" t="str">
            <v>312000</v>
          </cell>
          <cell r="F835" t="str">
            <v>0662</v>
          </cell>
          <cell r="G835" t="str">
            <v>51450</v>
          </cell>
          <cell r="H835" t="str">
            <v>A</v>
          </cell>
          <cell r="I835" t="str">
            <v>00000041</v>
          </cell>
          <cell r="J835">
            <v>63</v>
          </cell>
          <cell r="K835">
            <v>312</v>
          </cell>
          <cell r="L835">
            <v>6324</v>
          </cell>
          <cell r="M835">
            <v>0</v>
          </cell>
          <cell r="N835">
            <v>0</v>
          </cell>
          <cell r="O835">
            <v>0</v>
          </cell>
          <cell r="P835">
            <v>0</v>
          </cell>
          <cell r="Q835" t="str">
            <v>0662</v>
          </cell>
          <cell r="R835" t="str">
            <v>51450</v>
          </cell>
          <cell r="S835" t="str">
            <v>200212</v>
          </cell>
          <cell r="T835" t="str">
            <v>SA01</v>
          </cell>
          <cell r="U835">
            <v>1988.75</v>
          </cell>
          <cell r="W835">
            <v>0</v>
          </cell>
          <cell r="Y835">
            <v>0</v>
          </cell>
          <cell r="Z835">
            <v>1</v>
          </cell>
          <cell r="AA835" t="str">
            <v>BCH</v>
          </cell>
          <cell r="AB835" t="str">
            <v>450002350</v>
          </cell>
          <cell r="AC835" t="str">
            <v>PO#</v>
          </cell>
          <cell r="AD835" t="str">
            <v>4500030221</v>
          </cell>
          <cell r="AE835" t="str">
            <v>S/R</v>
          </cell>
          <cell r="AF835" t="str">
            <v>NET</v>
          </cell>
          <cell r="AI835" t="str">
            <v>PYN</v>
          </cell>
          <cell r="AJ835" t="str">
            <v>W D COMMUNICATIONS INC</v>
          </cell>
          <cell r="AK835" t="str">
            <v>VND</v>
          </cell>
          <cell r="AL835" t="str">
            <v>591953252</v>
          </cell>
          <cell r="AM835" t="str">
            <v>FAC</v>
          </cell>
          <cell r="AN835" t="str">
            <v>000</v>
          </cell>
          <cell r="AQ835" t="str">
            <v>NVD</v>
          </cell>
          <cell r="AR835" t="str">
            <v>2002-12-</v>
          </cell>
          <cell r="AU835" t="str">
            <v>INVOICE# 26349      W D COMMUNICATIONS I5000003549</v>
          </cell>
          <cell r="AV835" t="str">
            <v>WF-BATCH</v>
          </cell>
          <cell r="AW835" t="str">
            <v>000</v>
          </cell>
          <cell r="AX835" t="str">
            <v>00</v>
          </cell>
          <cell r="AY835" t="str">
            <v>0</v>
          </cell>
          <cell r="AZ835" t="str">
            <v>FPL Fibernet</v>
          </cell>
        </row>
        <row r="836">
          <cell r="A836" t="str">
            <v>107100</v>
          </cell>
          <cell r="B836" t="str">
            <v>0312</v>
          </cell>
          <cell r="C836" t="str">
            <v>06300</v>
          </cell>
          <cell r="D836" t="str">
            <v>0FIBER</v>
          </cell>
          <cell r="E836" t="str">
            <v>312000</v>
          </cell>
          <cell r="F836" t="str">
            <v>0662</v>
          </cell>
          <cell r="G836" t="str">
            <v>51450</v>
          </cell>
          <cell r="H836" t="str">
            <v>A</v>
          </cell>
          <cell r="I836" t="str">
            <v>00000041</v>
          </cell>
          <cell r="J836">
            <v>63</v>
          </cell>
          <cell r="K836">
            <v>312</v>
          </cell>
          <cell r="L836">
            <v>6324</v>
          </cell>
          <cell r="M836">
            <v>0</v>
          </cell>
          <cell r="N836">
            <v>0</v>
          </cell>
          <cell r="O836">
            <v>0</v>
          </cell>
          <cell r="P836">
            <v>0</v>
          </cell>
          <cell r="Q836" t="str">
            <v>0662</v>
          </cell>
          <cell r="R836" t="str">
            <v>51450</v>
          </cell>
          <cell r="S836" t="str">
            <v>200212</v>
          </cell>
          <cell r="T836" t="str">
            <v>SA01</v>
          </cell>
          <cell r="U836">
            <v>2386.5</v>
          </cell>
          <cell r="W836">
            <v>0</v>
          </cell>
          <cell r="Y836">
            <v>0</v>
          </cell>
          <cell r="Z836">
            <v>1</v>
          </cell>
          <cell r="AA836" t="str">
            <v>BCH</v>
          </cell>
          <cell r="AB836" t="str">
            <v>450002350</v>
          </cell>
          <cell r="AC836" t="str">
            <v>PO#</v>
          </cell>
          <cell r="AD836" t="str">
            <v>4500030221</v>
          </cell>
          <cell r="AE836" t="str">
            <v>S/R</v>
          </cell>
          <cell r="AF836" t="str">
            <v>NET</v>
          </cell>
          <cell r="AI836" t="str">
            <v>PYN</v>
          </cell>
          <cell r="AJ836" t="str">
            <v>W D COMMUNICATIONS INC</v>
          </cell>
          <cell r="AK836" t="str">
            <v>VND</v>
          </cell>
          <cell r="AL836" t="str">
            <v>591953252</v>
          </cell>
          <cell r="AM836" t="str">
            <v>FAC</v>
          </cell>
          <cell r="AN836" t="str">
            <v>000</v>
          </cell>
          <cell r="AQ836" t="str">
            <v>NVD</v>
          </cell>
          <cell r="AR836" t="str">
            <v>2002-12-</v>
          </cell>
          <cell r="AU836" t="str">
            <v>INVOICE# 26431      W D COMMUNICATIONS I5000003565</v>
          </cell>
          <cell r="AV836" t="str">
            <v>WF-BATCH</v>
          </cell>
          <cell r="AW836" t="str">
            <v>000</v>
          </cell>
          <cell r="AX836" t="str">
            <v>00</v>
          </cell>
          <cell r="AY836" t="str">
            <v>0</v>
          </cell>
          <cell r="AZ836" t="str">
            <v>FPL Fibernet</v>
          </cell>
        </row>
        <row r="837">
          <cell r="A837" t="str">
            <v>107100</v>
          </cell>
          <cell r="B837" t="str">
            <v>0312</v>
          </cell>
          <cell r="C837" t="str">
            <v>06300</v>
          </cell>
          <cell r="D837" t="str">
            <v>0FIBER</v>
          </cell>
          <cell r="E837" t="str">
            <v>312000</v>
          </cell>
          <cell r="F837" t="str">
            <v>0790</v>
          </cell>
          <cell r="G837" t="str">
            <v>65000</v>
          </cell>
          <cell r="H837" t="str">
            <v>A</v>
          </cell>
          <cell r="I837" t="str">
            <v>00000041</v>
          </cell>
          <cell r="J837">
            <v>9</v>
          </cell>
          <cell r="K837">
            <v>312</v>
          </cell>
          <cell r="L837">
            <v>6324</v>
          </cell>
          <cell r="M837">
            <v>0</v>
          </cell>
          <cell r="N837">
            <v>0</v>
          </cell>
          <cell r="O837">
            <v>0</v>
          </cell>
          <cell r="P837">
            <v>0</v>
          </cell>
          <cell r="Q837" t="str">
            <v>0790</v>
          </cell>
          <cell r="R837" t="str">
            <v>65000</v>
          </cell>
          <cell r="S837" t="str">
            <v>200212</v>
          </cell>
          <cell r="T837" t="str">
            <v>CA01</v>
          </cell>
          <cell r="U837">
            <v>-24725.9</v>
          </cell>
          <cell r="V837" t="str">
            <v>LDB</v>
          </cell>
          <cell r="W837">
            <v>0</v>
          </cell>
          <cell r="Y837">
            <v>0</v>
          </cell>
          <cell r="Z837">
            <v>0</v>
          </cell>
          <cell r="AA837" t="str">
            <v>BCH</v>
          </cell>
          <cell r="AB837" t="str">
            <v>0023</v>
          </cell>
          <cell r="AC837" t="str">
            <v>WKS</v>
          </cell>
          <cell r="AE837" t="str">
            <v>JV#</v>
          </cell>
          <cell r="AF837" t="str">
            <v>1232</v>
          </cell>
          <cell r="AG837" t="str">
            <v>FRN</v>
          </cell>
          <cell r="AH837" t="str">
            <v>6324</v>
          </cell>
          <cell r="AI837" t="str">
            <v>RP#</v>
          </cell>
          <cell r="AJ837" t="str">
            <v>000</v>
          </cell>
          <cell r="AK837" t="str">
            <v>CTL</v>
          </cell>
          <cell r="AM837" t="str">
            <v>RF#</v>
          </cell>
          <cell r="AU837" t="str">
            <v>TO PLACE IN SERVICE</v>
          </cell>
          <cell r="AZ837" t="str">
            <v>FPL Fibernet</v>
          </cell>
        </row>
        <row r="838">
          <cell r="A838" t="str">
            <v>107100</v>
          </cell>
          <cell r="B838" t="str">
            <v>0312</v>
          </cell>
          <cell r="C838" t="str">
            <v>06300</v>
          </cell>
          <cell r="D838" t="str">
            <v>0FIBER</v>
          </cell>
          <cell r="E838" t="str">
            <v>312000</v>
          </cell>
          <cell r="F838" t="str">
            <v>0790</v>
          </cell>
          <cell r="G838" t="str">
            <v>65000</v>
          </cell>
          <cell r="H838" t="str">
            <v>A</v>
          </cell>
          <cell r="I838" t="str">
            <v>00000041</v>
          </cell>
          <cell r="J838">
            <v>63</v>
          </cell>
          <cell r="K838">
            <v>312</v>
          </cell>
          <cell r="L838">
            <v>6324</v>
          </cell>
          <cell r="M838">
            <v>0</v>
          </cell>
          <cell r="N838">
            <v>0</v>
          </cell>
          <cell r="O838">
            <v>0</v>
          </cell>
          <cell r="P838">
            <v>0</v>
          </cell>
          <cell r="Q838" t="str">
            <v>0790</v>
          </cell>
          <cell r="R838" t="str">
            <v>65000</v>
          </cell>
          <cell r="S838" t="str">
            <v>200212</v>
          </cell>
          <cell r="T838" t="str">
            <v>CA01</v>
          </cell>
          <cell r="U838">
            <v>33000</v>
          </cell>
          <cell r="V838" t="str">
            <v>LDB</v>
          </cell>
          <cell r="W838">
            <v>0</v>
          </cell>
          <cell r="Y838">
            <v>0</v>
          </cell>
          <cell r="Z838">
            <v>0</v>
          </cell>
          <cell r="AA838" t="str">
            <v>BCH</v>
          </cell>
          <cell r="AB838" t="str">
            <v>0015</v>
          </cell>
          <cell r="AC838" t="str">
            <v>WKS</v>
          </cell>
          <cell r="AE838" t="str">
            <v>JV#</v>
          </cell>
          <cell r="AF838" t="str">
            <v>1232</v>
          </cell>
          <cell r="AG838" t="str">
            <v>FRN</v>
          </cell>
          <cell r="AH838" t="str">
            <v>6324</v>
          </cell>
          <cell r="AI838" t="str">
            <v>RP#</v>
          </cell>
          <cell r="AJ838" t="str">
            <v>000</v>
          </cell>
          <cell r="AK838" t="str">
            <v>CTL</v>
          </cell>
          <cell r="AM838" t="str">
            <v>RF#</v>
          </cell>
          <cell r="AU838" t="str">
            <v>ACCRUAL OF DEC 02 CAPITAL</v>
          </cell>
          <cell r="AZ838" t="str">
            <v>FPL Fibernet</v>
          </cell>
        </row>
        <row r="839">
          <cell r="A839" t="str">
            <v>107100</v>
          </cell>
          <cell r="B839" t="str">
            <v>0312</v>
          </cell>
          <cell r="C839" t="str">
            <v>06300</v>
          </cell>
          <cell r="D839" t="str">
            <v>0FIBER</v>
          </cell>
          <cell r="E839" t="str">
            <v>312000</v>
          </cell>
          <cell r="F839" t="str">
            <v>0790</v>
          </cell>
          <cell r="G839" t="str">
            <v>65000</v>
          </cell>
          <cell r="H839" t="str">
            <v>A</v>
          </cell>
          <cell r="I839" t="str">
            <v>00000041</v>
          </cell>
          <cell r="J839">
            <v>63</v>
          </cell>
          <cell r="K839">
            <v>312</v>
          </cell>
          <cell r="L839">
            <v>6324</v>
          </cell>
          <cell r="M839">
            <v>0</v>
          </cell>
          <cell r="N839">
            <v>0</v>
          </cell>
          <cell r="O839">
            <v>0</v>
          </cell>
          <cell r="P839">
            <v>0</v>
          </cell>
          <cell r="Q839" t="str">
            <v>0790</v>
          </cell>
          <cell r="R839" t="str">
            <v>65000</v>
          </cell>
          <cell r="S839" t="str">
            <v>200212</v>
          </cell>
          <cell r="T839" t="str">
            <v>CA01</v>
          </cell>
          <cell r="U839">
            <v>-33210</v>
          </cell>
          <cell r="V839" t="str">
            <v>LDB</v>
          </cell>
          <cell r="W839">
            <v>0</v>
          </cell>
          <cell r="Y839">
            <v>0</v>
          </cell>
          <cell r="Z839">
            <v>0</v>
          </cell>
          <cell r="AA839" t="str">
            <v>BCH</v>
          </cell>
          <cell r="AB839" t="str">
            <v>0004</v>
          </cell>
          <cell r="AC839" t="str">
            <v>WKS</v>
          </cell>
          <cell r="AE839" t="str">
            <v>JV#</v>
          </cell>
          <cell r="AF839" t="str">
            <v>1232</v>
          </cell>
          <cell r="AG839" t="str">
            <v>FRN</v>
          </cell>
          <cell r="AH839" t="str">
            <v>6324</v>
          </cell>
          <cell r="AI839" t="str">
            <v>RP#</v>
          </cell>
          <cell r="AJ839" t="str">
            <v>000</v>
          </cell>
          <cell r="AK839" t="str">
            <v>CTL</v>
          </cell>
          <cell r="AM839" t="str">
            <v>RF#</v>
          </cell>
          <cell r="AU839" t="str">
            <v>AC-REV ACCRUAL OF OCT 02 CAPITA</v>
          </cell>
          <cell r="AZ839" t="str">
            <v>FPL Fibernet</v>
          </cell>
        </row>
        <row r="840">
          <cell r="A840" t="str">
            <v>107100</v>
          </cell>
          <cell r="B840" t="str">
            <v>0312</v>
          </cell>
          <cell r="C840" t="str">
            <v>06300</v>
          </cell>
          <cell r="D840" t="str">
            <v>0OTHER</v>
          </cell>
          <cell r="E840" t="str">
            <v>312000</v>
          </cell>
          <cell r="F840" t="str">
            <v>0803</v>
          </cell>
          <cell r="G840" t="str">
            <v>36000</v>
          </cell>
          <cell r="H840" t="str">
            <v>A</v>
          </cell>
          <cell r="I840" t="str">
            <v>00000041</v>
          </cell>
          <cell r="J840">
            <v>68</v>
          </cell>
          <cell r="K840">
            <v>312</v>
          </cell>
          <cell r="L840">
            <v>6324</v>
          </cell>
          <cell r="M840">
            <v>107</v>
          </cell>
          <cell r="N840">
            <v>10</v>
          </cell>
          <cell r="O840">
            <v>0</v>
          </cell>
          <cell r="P840">
            <v>107.1</v>
          </cell>
          <cell r="Q840" t="str">
            <v>0803</v>
          </cell>
          <cell r="R840" t="str">
            <v>36000</v>
          </cell>
          <cell r="S840" t="str">
            <v>200212</v>
          </cell>
          <cell r="T840" t="str">
            <v>PY42</v>
          </cell>
          <cell r="U840">
            <v>807.8</v>
          </cell>
          <cell r="V840" t="str">
            <v>LDB</v>
          </cell>
          <cell r="W840">
            <v>0</v>
          </cell>
          <cell r="X840" t="str">
            <v>SHR</v>
          </cell>
          <cell r="Y840">
            <v>16</v>
          </cell>
          <cell r="Z840">
            <v>16</v>
          </cell>
          <cell r="AA840" t="str">
            <v>PYP</v>
          </cell>
          <cell r="AB840" t="str">
            <v xml:space="preserve"> 0000001</v>
          </cell>
          <cell r="AC840" t="str">
            <v>PYL</v>
          </cell>
          <cell r="AD840" t="str">
            <v>004399</v>
          </cell>
          <cell r="AE840" t="str">
            <v>EMP</v>
          </cell>
          <cell r="AF840" t="str">
            <v>40663</v>
          </cell>
          <cell r="AG840" t="str">
            <v>JUL</v>
          </cell>
          <cell r="AH840" t="str">
            <v xml:space="preserve"> 000.00</v>
          </cell>
          <cell r="AI840" t="str">
            <v>BCH</v>
          </cell>
          <cell r="AJ840" t="str">
            <v>500</v>
          </cell>
          <cell r="AK840" t="str">
            <v>CLS</v>
          </cell>
          <cell r="AL840" t="str">
            <v>1RB8</v>
          </cell>
          <cell r="AM840" t="str">
            <v>DTA</v>
          </cell>
          <cell r="AN840" t="str">
            <v xml:space="preserve"> 00000000000.00</v>
          </cell>
          <cell r="AO840" t="str">
            <v>DTH</v>
          </cell>
          <cell r="AP840" t="str">
            <v xml:space="preserve"> 00000000000.00</v>
          </cell>
          <cell r="AV840" t="str">
            <v>000000000</v>
          </cell>
          <cell r="AW840" t="str">
            <v>000</v>
          </cell>
          <cell r="AX840" t="str">
            <v>00</v>
          </cell>
          <cell r="AY840" t="str">
            <v>0</v>
          </cell>
          <cell r="AZ840" t="str">
            <v>FPL Fibernet</v>
          </cell>
        </row>
        <row r="841">
          <cell r="A841" t="str">
            <v>107100</v>
          </cell>
          <cell r="B841" t="str">
            <v>0382</v>
          </cell>
          <cell r="C841" t="str">
            <v>06300</v>
          </cell>
          <cell r="D841" t="str">
            <v>0OTHER</v>
          </cell>
          <cell r="E841" t="str">
            <v>382000</v>
          </cell>
          <cell r="F841" t="str">
            <v>0803</v>
          </cell>
          <cell r="G841" t="str">
            <v>36000</v>
          </cell>
          <cell r="H841" t="str">
            <v>A</v>
          </cell>
          <cell r="I841" t="str">
            <v>00000041</v>
          </cell>
          <cell r="J841">
            <v>68</v>
          </cell>
          <cell r="K841">
            <v>382</v>
          </cell>
          <cell r="L841">
            <v>6324</v>
          </cell>
          <cell r="M841">
            <v>107</v>
          </cell>
          <cell r="N841">
            <v>10</v>
          </cell>
          <cell r="O841">
            <v>0</v>
          </cell>
          <cell r="P841">
            <v>107.1</v>
          </cell>
          <cell r="Q841" t="str">
            <v>0803</v>
          </cell>
          <cell r="R841" t="str">
            <v>36000</v>
          </cell>
          <cell r="S841" t="str">
            <v>200212</v>
          </cell>
          <cell r="T841" t="str">
            <v>PY42</v>
          </cell>
          <cell r="U841">
            <v>605.85</v>
          </cell>
          <cell r="V841" t="str">
            <v>LDB</v>
          </cell>
          <cell r="W841">
            <v>0</v>
          </cell>
          <cell r="X841" t="str">
            <v>SHR</v>
          </cell>
          <cell r="Y841">
            <v>12</v>
          </cell>
          <cell r="Z841">
            <v>12</v>
          </cell>
          <cell r="AA841" t="str">
            <v>PYP</v>
          </cell>
          <cell r="AB841" t="str">
            <v xml:space="preserve"> 0000026</v>
          </cell>
          <cell r="AC841" t="str">
            <v>PYL</v>
          </cell>
          <cell r="AD841" t="str">
            <v>004399</v>
          </cell>
          <cell r="AE841" t="str">
            <v>EMP</v>
          </cell>
          <cell r="AF841" t="str">
            <v>40663</v>
          </cell>
          <cell r="AG841" t="str">
            <v>JUL</v>
          </cell>
          <cell r="AH841" t="str">
            <v xml:space="preserve"> 000.00</v>
          </cell>
          <cell r="AI841" t="str">
            <v>BCH</v>
          </cell>
          <cell r="AJ841" t="str">
            <v>500</v>
          </cell>
          <cell r="AK841" t="str">
            <v>CLS</v>
          </cell>
          <cell r="AL841" t="str">
            <v>1RB8</v>
          </cell>
          <cell r="AM841" t="str">
            <v>DTA</v>
          </cell>
          <cell r="AN841" t="str">
            <v xml:space="preserve"> 00000000000.00</v>
          </cell>
          <cell r="AO841" t="str">
            <v>DTH</v>
          </cell>
          <cell r="AP841" t="str">
            <v xml:space="preserve"> 00000000000.00</v>
          </cell>
          <cell r="AV841" t="str">
            <v>000000000</v>
          </cell>
          <cell r="AW841" t="str">
            <v>000</v>
          </cell>
          <cell r="AX841" t="str">
            <v>00</v>
          </cell>
          <cell r="AY841" t="str">
            <v>0</v>
          </cell>
          <cell r="AZ841" t="str">
            <v>FPL Fibernet</v>
          </cell>
        </row>
        <row r="842">
          <cell r="A842" t="str">
            <v>107100</v>
          </cell>
          <cell r="B842" t="str">
            <v>0306</v>
          </cell>
          <cell r="C842" t="str">
            <v>06300</v>
          </cell>
          <cell r="D842" t="str">
            <v>0FIBER</v>
          </cell>
          <cell r="E842" t="str">
            <v>306000</v>
          </cell>
          <cell r="F842" t="str">
            <v>0790</v>
          </cell>
          <cell r="G842" t="str">
            <v>65000</v>
          </cell>
          <cell r="H842" t="str">
            <v>A</v>
          </cell>
          <cell r="I842" t="str">
            <v>00000041</v>
          </cell>
          <cell r="J842">
            <v>9</v>
          </cell>
          <cell r="K842">
            <v>306</v>
          </cell>
          <cell r="L842">
            <v>6328</v>
          </cell>
          <cell r="M842">
            <v>0</v>
          </cell>
          <cell r="N842">
            <v>0</v>
          </cell>
          <cell r="O842">
            <v>0</v>
          </cell>
          <cell r="P842">
            <v>0</v>
          </cell>
          <cell r="Q842" t="str">
            <v>0790</v>
          </cell>
          <cell r="R842" t="str">
            <v>65000</v>
          </cell>
          <cell r="S842" t="str">
            <v>200212</v>
          </cell>
          <cell r="T842" t="str">
            <v>CA01</v>
          </cell>
          <cell r="U842">
            <v>-402.54</v>
          </cell>
          <cell r="V842" t="str">
            <v>LDB</v>
          </cell>
          <cell r="W842">
            <v>0</v>
          </cell>
          <cell r="Y842">
            <v>0</v>
          </cell>
          <cell r="Z842">
            <v>0</v>
          </cell>
          <cell r="AA842" t="str">
            <v>BCH</v>
          </cell>
          <cell r="AB842" t="str">
            <v>0023</v>
          </cell>
          <cell r="AC842" t="str">
            <v>WKS</v>
          </cell>
          <cell r="AE842" t="str">
            <v>JV#</v>
          </cell>
          <cell r="AF842" t="str">
            <v>1232</v>
          </cell>
          <cell r="AG842" t="str">
            <v>FRN</v>
          </cell>
          <cell r="AH842" t="str">
            <v>6328</v>
          </cell>
          <cell r="AI842" t="str">
            <v>RP#</v>
          </cell>
          <cell r="AJ842" t="str">
            <v>000</v>
          </cell>
          <cell r="AK842" t="str">
            <v>CTL</v>
          </cell>
          <cell r="AM842" t="str">
            <v>RF#</v>
          </cell>
          <cell r="AU842" t="str">
            <v>TO PLACE IN SERVICE</v>
          </cell>
          <cell r="AZ842" t="str">
            <v>FPL Fibernet</v>
          </cell>
        </row>
        <row r="843">
          <cell r="A843" t="str">
            <v>107100</v>
          </cell>
          <cell r="B843" t="str">
            <v>0306</v>
          </cell>
          <cell r="C843" t="str">
            <v>06300</v>
          </cell>
          <cell r="D843" t="str">
            <v>0FIBER</v>
          </cell>
          <cell r="E843" t="str">
            <v>306000</v>
          </cell>
          <cell r="F843" t="str">
            <v>0790</v>
          </cell>
          <cell r="G843" t="str">
            <v>65000</v>
          </cell>
          <cell r="H843" t="str">
            <v>A</v>
          </cell>
          <cell r="I843" t="str">
            <v>00000041</v>
          </cell>
          <cell r="J843">
            <v>63</v>
          </cell>
          <cell r="K843">
            <v>306</v>
          </cell>
          <cell r="L843">
            <v>6328</v>
          </cell>
          <cell r="M843">
            <v>0</v>
          </cell>
          <cell r="N843">
            <v>0</v>
          </cell>
          <cell r="O843">
            <v>0</v>
          </cell>
          <cell r="P843">
            <v>0</v>
          </cell>
          <cell r="Q843" t="str">
            <v>0790</v>
          </cell>
          <cell r="R843" t="str">
            <v>65000</v>
          </cell>
          <cell r="S843" t="str">
            <v>200212</v>
          </cell>
          <cell r="T843" t="str">
            <v>CA01</v>
          </cell>
          <cell r="U843">
            <v>9979.18</v>
          </cell>
          <cell r="V843" t="str">
            <v>LDB</v>
          </cell>
          <cell r="W843">
            <v>0</v>
          </cell>
          <cell r="Y843">
            <v>0</v>
          </cell>
          <cell r="Z843">
            <v>0</v>
          </cell>
          <cell r="AA843" t="str">
            <v>BCH</v>
          </cell>
          <cell r="AB843" t="str">
            <v>0015</v>
          </cell>
          <cell r="AC843" t="str">
            <v>WKS</v>
          </cell>
          <cell r="AE843" t="str">
            <v>JV#</v>
          </cell>
          <cell r="AF843" t="str">
            <v>1232</v>
          </cell>
          <cell r="AG843" t="str">
            <v>FRN</v>
          </cell>
          <cell r="AH843" t="str">
            <v>6328</v>
          </cell>
          <cell r="AI843" t="str">
            <v>RP#</v>
          </cell>
          <cell r="AJ843" t="str">
            <v>000</v>
          </cell>
          <cell r="AK843" t="str">
            <v>CTL</v>
          </cell>
          <cell r="AM843" t="str">
            <v>RF#</v>
          </cell>
          <cell r="AU843" t="str">
            <v>ACCRUAL OF DEC 02 CAPITAL</v>
          </cell>
          <cell r="AZ843" t="str">
            <v>FPL Fibernet</v>
          </cell>
        </row>
        <row r="844">
          <cell r="A844" t="str">
            <v>107100</v>
          </cell>
          <cell r="B844" t="str">
            <v>0306</v>
          </cell>
          <cell r="C844" t="str">
            <v>06300</v>
          </cell>
          <cell r="D844" t="str">
            <v>0FIBER</v>
          </cell>
          <cell r="E844" t="str">
            <v>306000</v>
          </cell>
          <cell r="F844" t="str">
            <v>0790</v>
          </cell>
          <cell r="G844" t="str">
            <v>65000</v>
          </cell>
          <cell r="H844" t="str">
            <v>A</v>
          </cell>
          <cell r="I844" t="str">
            <v>00000041</v>
          </cell>
          <cell r="J844">
            <v>63</v>
          </cell>
          <cell r="K844">
            <v>306</v>
          </cell>
          <cell r="L844">
            <v>6328</v>
          </cell>
          <cell r="M844">
            <v>0</v>
          </cell>
          <cell r="N844">
            <v>0</v>
          </cell>
          <cell r="O844">
            <v>0</v>
          </cell>
          <cell r="P844">
            <v>0</v>
          </cell>
          <cell r="Q844" t="str">
            <v>0790</v>
          </cell>
          <cell r="R844" t="str">
            <v>65000</v>
          </cell>
          <cell r="S844" t="str">
            <v>200212</v>
          </cell>
          <cell r="T844" t="str">
            <v>CA01</v>
          </cell>
          <cell r="U844">
            <v>33550</v>
          </cell>
          <cell r="V844" t="str">
            <v>LDB</v>
          </cell>
          <cell r="W844">
            <v>0</v>
          </cell>
          <cell r="Y844">
            <v>0</v>
          </cell>
          <cell r="Z844">
            <v>0</v>
          </cell>
          <cell r="AA844" t="str">
            <v>BCH</v>
          </cell>
          <cell r="AB844" t="str">
            <v>0044</v>
          </cell>
          <cell r="AC844" t="str">
            <v>WKS</v>
          </cell>
          <cell r="AE844" t="str">
            <v>JV#</v>
          </cell>
          <cell r="AF844" t="str">
            <v>1232</v>
          </cell>
          <cell r="AG844" t="str">
            <v>FRN</v>
          </cell>
          <cell r="AH844" t="str">
            <v>6328</v>
          </cell>
          <cell r="AI844" t="str">
            <v>RP#</v>
          </cell>
          <cell r="AJ844" t="str">
            <v>000</v>
          </cell>
          <cell r="AK844" t="str">
            <v>CTL</v>
          </cell>
          <cell r="AM844" t="str">
            <v>RF#</v>
          </cell>
          <cell r="AU844" t="str">
            <v>ACCRUAL OF DEC 02 CAPITAL</v>
          </cell>
          <cell r="AZ844" t="str">
            <v>FPL Fibernet</v>
          </cell>
        </row>
        <row r="845">
          <cell r="A845" t="str">
            <v>107100</v>
          </cell>
          <cell r="B845" t="str">
            <v>0306</v>
          </cell>
          <cell r="C845" t="str">
            <v>06300</v>
          </cell>
          <cell r="D845" t="str">
            <v>0FIBER</v>
          </cell>
          <cell r="E845" t="str">
            <v>306000</v>
          </cell>
          <cell r="F845" t="str">
            <v>0790</v>
          </cell>
          <cell r="G845" t="str">
            <v>65000</v>
          </cell>
          <cell r="H845" t="str">
            <v>A</v>
          </cell>
          <cell r="I845" t="str">
            <v>00000041</v>
          </cell>
          <cell r="J845">
            <v>63</v>
          </cell>
          <cell r="K845">
            <v>306</v>
          </cell>
          <cell r="L845">
            <v>6328</v>
          </cell>
          <cell r="M845">
            <v>0</v>
          </cell>
          <cell r="N845">
            <v>0</v>
          </cell>
          <cell r="O845">
            <v>0</v>
          </cell>
          <cell r="P845">
            <v>0</v>
          </cell>
          <cell r="Q845" t="str">
            <v>0790</v>
          </cell>
          <cell r="R845" t="str">
            <v>65000</v>
          </cell>
          <cell r="S845" t="str">
            <v>200212</v>
          </cell>
          <cell r="T845" t="str">
            <v>CA01</v>
          </cell>
          <cell r="U845">
            <v>-9979.18</v>
          </cell>
          <cell r="V845" t="str">
            <v>LDB</v>
          </cell>
          <cell r="W845">
            <v>0</v>
          </cell>
          <cell r="Y845">
            <v>0</v>
          </cell>
          <cell r="Z845">
            <v>0</v>
          </cell>
          <cell r="AA845" t="str">
            <v>BCH</v>
          </cell>
          <cell r="AB845" t="str">
            <v>0043</v>
          </cell>
          <cell r="AC845" t="str">
            <v>WKS</v>
          </cell>
          <cell r="AE845" t="str">
            <v>JV#</v>
          </cell>
          <cell r="AF845" t="str">
            <v>1232</v>
          </cell>
          <cell r="AG845" t="str">
            <v>FRN</v>
          </cell>
          <cell r="AH845" t="str">
            <v>6328</v>
          </cell>
          <cell r="AI845" t="str">
            <v>RP#</v>
          </cell>
          <cell r="AJ845" t="str">
            <v>000</v>
          </cell>
          <cell r="AK845" t="str">
            <v>CTL</v>
          </cell>
          <cell r="AM845" t="str">
            <v>RF#</v>
          </cell>
          <cell r="AU845" t="str">
            <v>ACCR REVERSAL OF DEC 02</v>
          </cell>
          <cell r="AZ845" t="str">
            <v>FPL Fibernet</v>
          </cell>
        </row>
        <row r="846">
          <cell r="A846" t="str">
            <v>107100</v>
          </cell>
          <cell r="B846" t="str">
            <v>0312</v>
          </cell>
          <cell r="C846" t="str">
            <v>06300</v>
          </cell>
          <cell r="D846" t="str">
            <v>0ELECT</v>
          </cell>
          <cell r="E846" t="str">
            <v>312000</v>
          </cell>
          <cell r="F846" t="str">
            <v>0790</v>
          </cell>
          <cell r="G846" t="str">
            <v>65000</v>
          </cell>
          <cell r="H846" t="str">
            <v>A</v>
          </cell>
          <cell r="I846" t="str">
            <v>00000041</v>
          </cell>
          <cell r="J846">
            <v>70</v>
          </cell>
          <cell r="K846">
            <v>312</v>
          </cell>
          <cell r="L846">
            <v>6330</v>
          </cell>
          <cell r="M846">
            <v>0</v>
          </cell>
          <cell r="N846">
            <v>0</v>
          </cell>
          <cell r="O846">
            <v>0</v>
          </cell>
          <cell r="P846">
            <v>0</v>
          </cell>
          <cell r="Q846" t="str">
            <v>0790</v>
          </cell>
          <cell r="R846" t="str">
            <v>65000</v>
          </cell>
          <cell r="S846" t="str">
            <v>200212</v>
          </cell>
          <cell r="T846" t="str">
            <v>CA01</v>
          </cell>
          <cell r="U846">
            <v>10628.6</v>
          </cell>
          <cell r="V846" t="str">
            <v>LDB</v>
          </cell>
          <cell r="W846">
            <v>0</v>
          </cell>
          <cell r="Y846">
            <v>0</v>
          </cell>
          <cell r="Z846">
            <v>0</v>
          </cell>
          <cell r="AA846" t="str">
            <v>BCH</v>
          </cell>
          <cell r="AB846" t="str">
            <v>0023</v>
          </cell>
          <cell r="AC846" t="str">
            <v>WKS</v>
          </cell>
          <cell r="AE846" t="str">
            <v>JV#</v>
          </cell>
          <cell r="AF846" t="str">
            <v>1232</v>
          </cell>
          <cell r="AG846" t="str">
            <v>FRN</v>
          </cell>
          <cell r="AH846" t="str">
            <v>6330</v>
          </cell>
          <cell r="AI846" t="str">
            <v>RP#</v>
          </cell>
          <cell r="AJ846" t="str">
            <v>000</v>
          </cell>
          <cell r="AK846" t="str">
            <v>CTL</v>
          </cell>
          <cell r="AM846" t="str">
            <v>RF#</v>
          </cell>
          <cell r="AU846" t="str">
            <v>TO PLACE IN SERVICE</v>
          </cell>
          <cell r="AZ846" t="str">
            <v>FPL Fibernet</v>
          </cell>
        </row>
        <row r="847">
          <cell r="A847" t="str">
            <v>107100</v>
          </cell>
          <cell r="B847" t="str">
            <v>0314</v>
          </cell>
          <cell r="C847" t="str">
            <v>06300</v>
          </cell>
          <cell r="D847" t="str">
            <v>0FIBER</v>
          </cell>
          <cell r="E847" t="str">
            <v>314000</v>
          </cell>
          <cell r="F847" t="str">
            <v>0676</v>
          </cell>
          <cell r="G847" t="str">
            <v>65000</v>
          </cell>
          <cell r="H847" t="str">
            <v>A</v>
          </cell>
          <cell r="I847" t="str">
            <v>00000041</v>
          </cell>
          <cell r="J847">
            <v>62</v>
          </cell>
          <cell r="K847">
            <v>314</v>
          </cell>
          <cell r="L847">
            <v>6334</v>
          </cell>
          <cell r="M847">
            <v>0</v>
          </cell>
          <cell r="N847">
            <v>0</v>
          </cell>
          <cell r="O847">
            <v>0</v>
          </cell>
          <cell r="P847">
            <v>0</v>
          </cell>
          <cell r="Q847" t="str">
            <v>0676</v>
          </cell>
          <cell r="R847" t="str">
            <v>65000</v>
          </cell>
          <cell r="S847" t="str">
            <v>200212</v>
          </cell>
          <cell r="T847" t="str">
            <v>CA01</v>
          </cell>
          <cell r="U847">
            <v>-12479.03</v>
          </cell>
          <cell r="V847" t="str">
            <v>LDB</v>
          </cell>
          <cell r="W847">
            <v>0</v>
          </cell>
          <cell r="Y847">
            <v>0</v>
          </cell>
          <cell r="Z847">
            <v>0</v>
          </cell>
          <cell r="AA847" t="str">
            <v>BCH</v>
          </cell>
          <cell r="AB847" t="str">
            <v>0017</v>
          </cell>
          <cell r="AC847" t="str">
            <v>WKS</v>
          </cell>
          <cell r="AE847" t="str">
            <v>JV#</v>
          </cell>
          <cell r="AF847" t="str">
            <v>1232</v>
          </cell>
          <cell r="AG847" t="str">
            <v>FRN</v>
          </cell>
          <cell r="AH847" t="str">
            <v>6334</v>
          </cell>
          <cell r="AI847" t="str">
            <v>RP#</v>
          </cell>
          <cell r="AJ847" t="str">
            <v>000</v>
          </cell>
          <cell r="AK847" t="str">
            <v>CTL</v>
          </cell>
          <cell r="AM847" t="str">
            <v>RF#</v>
          </cell>
          <cell r="AU847" t="str">
            <v>M&amp;S RETURNS</v>
          </cell>
          <cell r="AZ847" t="str">
            <v>FPL Fibernet</v>
          </cell>
        </row>
        <row r="848">
          <cell r="A848" t="str">
            <v>107100</v>
          </cell>
          <cell r="L848">
            <v>6338</v>
          </cell>
          <cell r="S848" t="str">
            <v>200212</v>
          </cell>
          <cell r="U848">
            <v>-6505.96</v>
          </cell>
        </row>
        <row r="849">
          <cell r="A849" t="str">
            <v>107100</v>
          </cell>
          <cell r="B849" t="str">
            <v>0314</v>
          </cell>
          <cell r="C849" t="str">
            <v>06300</v>
          </cell>
          <cell r="D849" t="str">
            <v>0FIBER</v>
          </cell>
          <cell r="E849" t="str">
            <v>314000</v>
          </cell>
          <cell r="F849" t="str">
            <v>0790</v>
          </cell>
          <cell r="G849" t="str">
            <v>65000</v>
          </cell>
          <cell r="H849" t="str">
            <v>A</v>
          </cell>
          <cell r="I849" t="str">
            <v>00000041</v>
          </cell>
          <cell r="J849">
            <v>63</v>
          </cell>
          <cell r="K849">
            <v>314</v>
          </cell>
          <cell r="L849">
            <v>6343</v>
          </cell>
          <cell r="M849">
            <v>0</v>
          </cell>
          <cell r="N849">
            <v>0</v>
          </cell>
          <cell r="O849">
            <v>0</v>
          </cell>
          <cell r="P849">
            <v>0</v>
          </cell>
          <cell r="Q849" t="str">
            <v>0790</v>
          </cell>
          <cell r="R849" t="str">
            <v>65000</v>
          </cell>
          <cell r="S849" t="str">
            <v>200212</v>
          </cell>
          <cell r="T849" t="str">
            <v>CA01</v>
          </cell>
          <cell r="U849">
            <v>5321</v>
          </cell>
          <cell r="V849" t="str">
            <v>LDB</v>
          </cell>
          <cell r="W849">
            <v>0</v>
          </cell>
          <cell r="Y849">
            <v>0</v>
          </cell>
          <cell r="Z849">
            <v>0</v>
          </cell>
          <cell r="AA849" t="str">
            <v>BCH</v>
          </cell>
          <cell r="AB849" t="str">
            <v>0054</v>
          </cell>
          <cell r="AC849" t="str">
            <v>WKS</v>
          </cell>
          <cell r="AE849" t="str">
            <v>JV#</v>
          </cell>
          <cell r="AF849" t="str">
            <v>1232</v>
          </cell>
          <cell r="AG849" t="str">
            <v>FRN</v>
          </cell>
          <cell r="AH849" t="str">
            <v>6343</v>
          </cell>
          <cell r="AI849" t="str">
            <v>RP#</v>
          </cell>
          <cell r="AJ849" t="str">
            <v>000</v>
          </cell>
          <cell r="AK849" t="str">
            <v>CTL</v>
          </cell>
          <cell r="AM849" t="str">
            <v>RF#</v>
          </cell>
          <cell r="AU849" t="str">
            <v>ACCR DEC 02 CAP-FELIX EQU</v>
          </cell>
          <cell r="AZ849" t="str">
            <v>FPL Fibernet</v>
          </cell>
        </row>
        <row r="850">
          <cell r="A850" t="str">
            <v>107100</v>
          </cell>
          <cell r="B850" t="str">
            <v>0385</v>
          </cell>
          <cell r="C850" t="str">
            <v>06300</v>
          </cell>
          <cell r="D850" t="str">
            <v>0FIBER</v>
          </cell>
          <cell r="E850" t="str">
            <v>385000</v>
          </cell>
          <cell r="F850" t="str">
            <v>0790</v>
          </cell>
          <cell r="G850" t="str">
            <v>65000</v>
          </cell>
          <cell r="H850" t="str">
            <v>A</v>
          </cell>
          <cell r="I850" t="str">
            <v>00000041</v>
          </cell>
          <cell r="J850">
            <v>63</v>
          </cell>
          <cell r="K850">
            <v>385</v>
          </cell>
          <cell r="L850">
            <v>6343</v>
          </cell>
          <cell r="M850">
            <v>0</v>
          </cell>
          <cell r="N850">
            <v>0</v>
          </cell>
          <cell r="O850">
            <v>0</v>
          </cell>
          <cell r="P850">
            <v>0</v>
          </cell>
          <cell r="Q850" t="str">
            <v>0790</v>
          </cell>
          <cell r="R850" t="str">
            <v>65000</v>
          </cell>
          <cell r="S850" t="str">
            <v>200212</v>
          </cell>
          <cell r="T850" t="str">
            <v>CA01</v>
          </cell>
          <cell r="U850">
            <v>54850</v>
          </cell>
          <cell r="V850" t="str">
            <v>LDB</v>
          </cell>
          <cell r="W850">
            <v>0</v>
          </cell>
          <cell r="Y850">
            <v>0</v>
          </cell>
          <cell r="Z850">
            <v>0</v>
          </cell>
          <cell r="AA850" t="str">
            <v>BCH</v>
          </cell>
          <cell r="AB850" t="str">
            <v>0044</v>
          </cell>
          <cell r="AC850" t="str">
            <v>WKS</v>
          </cell>
          <cell r="AE850" t="str">
            <v>JV#</v>
          </cell>
          <cell r="AF850" t="str">
            <v>1232</v>
          </cell>
          <cell r="AG850" t="str">
            <v>FRN</v>
          </cell>
          <cell r="AH850" t="str">
            <v>6343</v>
          </cell>
          <cell r="AI850" t="str">
            <v>RP#</v>
          </cell>
          <cell r="AJ850" t="str">
            <v>000</v>
          </cell>
          <cell r="AK850" t="str">
            <v>CTL</v>
          </cell>
          <cell r="AM850" t="str">
            <v>RF#</v>
          </cell>
          <cell r="AU850" t="str">
            <v>ACCRUAL OF DEC 02 CAPITAL</v>
          </cell>
          <cell r="AZ850" t="str">
            <v>FPL Fibernet</v>
          </cell>
        </row>
        <row r="851">
          <cell r="A851" t="str">
            <v>107100</v>
          </cell>
          <cell r="B851" t="str">
            <v>0312</v>
          </cell>
          <cell r="C851" t="str">
            <v>06300</v>
          </cell>
          <cell r="D851" t="str">
            <v>0ELECT</v>
          </cell>
          <cell r="E851" t="str">
            <v>312000</v>
          </cell>
          <cell r="F851" t="str">
            <v>0662</v>
          </cell>
          <cell r="G851" t="str">
            <v>51450</v>
          </cell>
          <cell r="H851" t="str">
            <v>A</v>
          </cell>
          <cell r="I851" t="str">
            <v>00000041</v>
          </cell>
          <cell r="J851">
            <v>65</v>
          </cell>
          <cell r="K851">
            <v>312</v>
          </cell>
          <cell r="L851">
            <v>6344</v>
          </cell>
          <cell r="M851">
            <v>0</v>
          </cell>
          <cell r="N851">
            <v>0</v>
          </cell>
          <cell r="O851">
            <v>0</v>
          </cell>
          <cell r="P851">
            <v>0</v>
          </cell>
          <cell r="Q851" t="str">
            <v>0662</v>
          </cell>
          <cell r="R851" t="str">
            <v>51450</v>
          </cell>
          <cell r="S851" t="str">
            <v>200212</v>
          </cell>
          <cell r="T851" t="str">
            <v>SA01</v>
          </cell>
          <cell r="U851">
            <v>96.75</v>
          </cell>
          <cell r="W851">
            <v>0</v>
          </cell>
          <cell r="Y851">
            <v>0</v>
          </cell>
          <cell r="Z851">
            <v>1</v>
          </cell>
          <cell r="AA851" t="str">
            <v>BCH</v>
          </cell>
          <cell r="AB851" t="str">
            <v>450002354</v>
          </cell>
          <cell r="AC851" t="str">
            <v>PO#</v>
          </cell>
          <cell r="AD851" t="str">
            <v>4500005203</v>
          </cell>
          <cell r="AE851" t="str">
            <v>S/R</v>
          </cell>
          <cell r="AF851" t="str">
            <v>NET</v>
          </cell>
          <cell r="AI851" t="str">
            <v>PYN</v>
          </cell>
          <cell r="AJ851" t="str">
            <v>NORTEL NETWORKS USA INC</v>
          </cell>
          <cell r="AK851" t="str">
            <v>VND</v>
          </cell>
          <cell r="AL851" t="str">
            <v>770427791</v>
          </cell>
          <cell r="AM851" t="str">
            <v>FAC</v>
          </cell>
          <cell r="AN851" t="str">
            <v>000</v>
          </cell>
          <cell r="AQ851" t="str">
            <v>NVD</v>
          </cell>
          <cell r="AR851" t="str">
            <v>2002-12-</v>
          </cell>
          <cell r="AU851" t="str">
            <v>INVOICE# 40184105   NORTEL NETWORKS USA 5000003629</v>
          </cell>
          <cell r="AV851" t="str">
            <v>WF-BATCH</v>
          </cell>
          <cell r="AW851" t="str">
            <v>000</v>
          </cell>
          <cell r="AX851" t="str">
            <v>00</v>
          </cell>
          <cell r="AY851" t="str">
            <v>0</v>
          </cell>
          <cell r="AZ851" t="str">
            <v>FPL Fibernet</v>
          </cell>
        </row>
        <row r="852">
          <cell r="A852" t="str">
            <v>107100</v>
          </cell>
          <cell r="B852" t="str">
            <v>0312</v>
          </cell>
          <cell r="C852" t="str">
            <v>06300</v>
          </cell>
          <cell r="D852" t="str">
            <v>0ELECT</v>
          </cell>
          <cell r="E852" t="str">
            <v>312000</v>
          </cell>
          <cell r="F852" t="str">
            <v>0676</v>
          </cell>
          <cell r="G852" t="str">
            <v>12450</v>
          </cell>
          <cell r="H852" t="str">
            <v>A</v>
          </cell>
          <cell r="I852" t="str">
            <v>00000041</v>
          </cell>
          <cell r="J852">
            <v>65</v>
          </cell>
          <cell r="K852">
            <v>312</v>
          </cell>
          <cell r="L852">
            <v>6344</v>
          </cell>
          <cell r="M852">
            <v>398</v>
          </cell>
          <cell r="N852">
            <v>0</v>
          </cell>
          <cell r="O852">
            <v>1</v>
          </cell>
          <cell r="P852">
            <v>398.00099999999998</v>
          </cell>
          <cell r="Q852" t="str">
            <v>0676</v>
          </cell>
          <cell r="R852" t="str">
            <v>12450</v>
          </cell>
          <cell r="S852" t="str">
            <v>200212</v>
          </cell>
          <cell r="T852" t="str">
            <v>SA01</v>
          </cell>
          <cell r="U852">
            <v>-4446.7</v>
          </cell>
          <cell r="V852" t="str">
            <v>LDB</v>
          </cell>
          <cell r="W852">
            <v>0</v>
          </cell>
          <cell r="Y852">
            <v>0</v>
          </cell>
          <cell r="Z852">
            <v>-2</v>
          </cell>
          <cell r="AA852" t="str">
            <v>MS#</v>
          </cell>
          <cell r="AB852" t="str">
            <v xml:space="preserve">   998014621</v>
          </cell>
          <cell r="AC852" t="str">
            <v>BCH</v>
          </cell>
          <cell r="AD852" t="str">
            <v>016808</v>
          </cell>
          <cell r="AE852" t="str">
            <v>TML</v>
          </cell>
          <cell r="AF852" t="str">
            <v>12010</v>
          </cell>
          <cell r="AG852" t="str">
            <v>SRL</v>
          </cell>
          <cell r="AH852" t="str">
            <v>0368</v>
          </cell>
          <cell r="AI852" t="str">
            <v>DLV</v>
          </cell>
          <cell r="AJ852" t="str">
            <v>000</v>
          </cell>
          <cell r="AK852" t="str">
            <v>REL</v>
          </cell>
          <cell r="AL852" t="str">
            <v>000</v>
          </cell>
          <cell r="AM852" t="str">
            <v>LN#</v>
          </cell>
          <cell r="AO852" t="str">
            <v>UOI</v>
          </cell>
          <cell r="AP852" t="str">
            <v>EA</v>
          </cell>
          <cell r="AU852" t="str">
            <v>0</v>
          </cell>
          <cell r="AW852" t="str">
            <v>000</v>
          </cell>
          <cell r="AX852" t="str">
            <v>00</v>
          </cell>
          <cell r="AY852" t="str">
            <v>0</v>
          </cell>
          <cell r="AZ852" t="str">
            <v>FPL Fibernet</v>
          </cell>
        </row>
        <row r="853">
          <cell r="A853" t="str">
            <v>107100</v>
          </cell>
          <cell r="B853" t="str">
            <v>0312</v>
          </cell>
          <cell r="C853" t="str">
            <v>06300</v>
          </cell>
          <cell r="D853" t="str">
            <v>0ELECT</v>
          </cell>
          <cell r="E853" t="str">
            <v>312000</v>
          </cell>
          <cell r="F853" t="str">
            <v>0676</v>
          </cell>
          <cell r="G853" t="str">
            <v>12450</v>
          </cell>
          <cell r="H853" t="str">
            <v>A</v>
          </cell>
          <cell r="I853" t="str">
            <v>00000041</v>
          </cell>
          <cell r="J853">
            <v>65</v>
          </cell>
          <cell r="K853">
            <v>312</v>
          </cell>
          <cell r="L853">
            <v>6344</v>
          </cell>
          <cell r="M853">
            <v>398</v>
          </cell>
          <cell r="N853">
            <v>0</v>
          </cell>
          <cell r="O853">
            <v>1</v>
          </cell>
          <cell r="P853">
            <v>398.00099999999998</v>
          </cell>
          <cell r="Q853" t="str">
            <v>0676</v>
          </cell>
          <cell r="R853" t="str">
            <v>12450</v>
          </cell>
          <cell r="S853" t="str">
            <v>200212</v>
          </cell>
          <cell r="T853" t="str">
            <v>SA01</v>
          </cell>
          <cell r="U853">
            <v>-8568.4599999999991</v>
          </cell>
          <cell r="V853" t="str">
            <v>LDB</v>
          </cell>
          <cell r="W853">
            <v>0</v>
          </cell>
          <cell r="Y853">
            <v>0</v>
          </cell>
          <cell r="Z853">
            <v>-2</v>
          </cell>
          <cell r="AA853" t="str">
            <v>MS#</v>
          </cell>
          <cell r="AB853" t="str">
            <v xml:space="preserve">   998014628</v>
          </cell>
          <cell r="AC853" t="str">
            <v>BCH</v>
          </cell>
          <cell r="AD853" t="str">
            <v>016808</v>
          </cell>
          <cell r="AE853" t="str">
            <v>TML</v>
          </cell>
          <cell r="AF853" t="str">
            <v>12010</v>
          </cell>
          <cell r="AG853" t="str">
            <v>SRL</v>
          </cell>
          <cell r="AH853" t="str">
            <v>0368</v>
          </cell>
          <cell r="AI853" t="str">
            <v>DLV</v>
          </cell>
          <cell r="AJ853" t="str">
            <v>000</v>
          </cell>
          <cell r="AK853" t="str">
            <v>REL</v>
          </cell>
          <cell r="AL853" t="str">
            <v>000</v>
          </cell>
          <cell r="AM853" t="str">
            <v>LN#</v>
          </cell>
          <cell r="AO853" t="str">
            <v>UOI</v>
          </cell>
          <cell r="AP853" t="str">
            <v>EA</v>
          </cell>
          <cell r="AU853" t="str">
            <v>0</v>
          </cell>
          <cell r="AW853" t="str">
            <v>000</v>
          </cell>
          <cell r="AX853" t="str">
            <v>00</v>
          </cell>
          <cell r="AY853" t="str">
            <v>0</v>
          </cell>
          <cell r="AZ853" t="str">
            <v>FPL Fibernet</v>
          </cell>
        </row>
        <row r="854">
          <cell r="A854" t="str">
            <v>107100</v>
          </cell>
          <cell r="B854" t="str">
            <v>0312</v>
          </cell>
          <cell r="C854" t="str">
            <v>06300</v>
          </cell>
          <cell r="D854" t="str">
            <v>0ELECT</v>
          </cell>
          <cell r="E854" t="str">
            <v>312000</v>
          </cell>
          <cell r="F854" t="str">
            <v>0676</v>
          </cell>
          <cell r="G854" t="str">
            <v>12450</v>
          </cell>
          <cell r="H854" t="str">
            <v>A</v>
          </cell>
          <cell r="I854" t="str">
            <v>00000041</v>
          </cell>
          <cell r="J854">
            <v>65</v>
          </cell>
          <cell r="K854">
            <v>312</v>
          </cell>
          <cell r="L854">
            <v>6344</v>
          </cell>
          <cell r="M854">
            <v>398</v>
          </cell>
          <cell r="N854">
            <v>0</v>
          </cell>
          <cell r="O854">
            <v>1</v>
          </cell>
          <cell r="P854">
            <v>398.00099999999998</v>
          </cell>
          <cell r="Q854" t="str">
            <v>0676</v>
          </cell>
          <cell r="R854" t="str">
            <v>12450</v>
          </cell>
          <cell r="S854" t="str">
            <v>200212</v>
          </cell>
          <cell r="T854" t="str">
            <v>SA01</v>
          </cell>
          <cell r="U854">
            <v>-8568.4599999999991</v>
          </cell>
          <cell r="V854" t="str">
            <v>LDB</v>
          </cell>
          <cell r="W854">
            <v>0</v>
          </cell>
          <cell r="Y854">
            <v>0</v>
          </cell>
          <cell r="Z854">
            <v>-2</v>
          </cell>
          <cell r="AA854" t="str">
            <v>MS#</v>
          </cell>
          <cell r="AB854" t="str">
            <v xml:space="preserve">   998014628</v>
          </cell>
          <cell r="AC854" t="str">
            <v>BCH</v>
          </cell>
          <cell r="AD854" t="str">
            <v>016819</v>
          </cell>
          <cell r="AE854" t="str">
            <v>TML</v>
          </cell>
          <cell r="AF854" t="str">
            <v>12010</v>
          </cell>
          <cell r="AG854" t="str">
            <v>SRL</v>
          </cell>
          <cell r="AH854" t="str">
            <v>0368</v>
          </cell>
          <cell r="AI854" t="str">
            <v>DLV</v>
          </cell>
          <cell r="AJ854" t="str">
            <v>000</v>
          </cell>
          <cell r="AK854" t="str">
            <v>REL</v>
          </cell>
          <cell r="AL854" t="str">
            <v>000</v>
          </cell>
          <cell r="AM854" t="str">
            <v>LN#</v>
          </cell>
          <cell r="AO854" t="str">
            <v>UOI</v>
          </cell>
          <cell r="AP854" t="str">
            <v>EA</v>
          </cell>
          <cell r="AU854" t="str">
            <v>0</v>
          </cell>
          <cell r="AW854" t="str">
            <v>000</v>
          </cell>
          <cell r="AX854" t="str">
            <v>00</v>
          </cell>
          <cell r="AY854" t="str">
            <v>0</v>
          </cell>
          <cell r="AZ854" t="str">
            <v>FPL Fibernet</v>
          </cell>
        </row>
        <row r="855">
          <cell r="A855" t="str">
            <v>107100</v>
          </cell>
          <cell r="B855" t="str">
            <v>0312</v>
          </cell>
          <cell r="C855" t="str">
            <v>06300</v>
          </cell>
          <cell r="D855" t="str">
            <v>0FIBER</v>
          </cell>
          <cell r="E855" t="str">
            <v>312000</v>
          </cell>
          <cell r="F855" t="str">
            <v>0790</v>
          </cell>
          <cell r="G855" t="str">
            <v>65000</v>
          </cell>
          <cell r="H855" t="str">
            <v>A</v>
          </cell>
          <cell r="I855" t="str">
            <v>00000041</v>
          </cell>
          <cell r="J855">
            <v>9</v>
          </cell>
          <cell r="K855">
            <v>312</v>
          </cell>
          <cell r="L855">
            <v>6344</v>
          </cell>
          <cell r="M855">
            <v>0</v>
          </cell>
          <cell r="N855">
            <v>0</v>
          </cell>
          <cell r="O855">
            <v>0</v>
          </cell>
          <cell r="P855">
            <v>0</v>
          </cell>
          <cell r="Q855" t="str">
            <v>0790</v>
          </cell>
          <cell r="R855" t="str">
            <v>65000</v>
          </cell>
          <cell r="S855" t="str">
            <v>200212</v>
          </cell>
          <cell r="T855" t="str">
            <v>CA01</v>
          </cell>
          <cell r="U855">
            <v>-10882.7</v>
          </cell>
          <cell r="V855" t="str">
            <v>LDB</v>
          </cell>
          <cell r="W855">
            <v>0</v>
          </cell>
          <cell r="Y855">
            <v>0</v>
          </cell>
          <cell r="Z855">
            <v>0</v>
          </cell>
          <cell r="AA855" t="str">
            <v>BCH</v>
          </cell>
          <cell r="AB855" t="str">
            <v>0023</v>
          </cell>
          <cell r="AC855" t="str">
            <v>WKS</v>
          </cell>
          <cell r="AE855" t="str">
            <v>JV#</v>
          </cell>
          <cell r="AF855" t="str">
            <v>1232</v>
          </cell>
          <cell r="AG855" t="str">
            <v>FRN</v>
          </cell>
          <cell r="AH855" t="str">
            <v>6344</v>
          </cell>
          <cell r="AI855" t="str">
            <v>RP#</v>
          </cell>
          <cell r="AJ855" t="str">
            <v>000</v>
          </cell>
          <cell r="AK855" t="str">
            <v>CTL</v>
          </cell>
          <cell r="AM855" t="str">
            <v>RF#</v>
          </cell>
          <cell r="AU855" t="str">
            <v>TO PLACE IN SERVICE</v>
          </cell>
          <cell r="AZ855" t="str">
            <v>FPL Fibernet</v>
          </cell>
        </row>
        <row r="856">
          <cell r="A856" t="str">
            <v>107100</v>
          </cell>
          <cell r="B856" t="str">
            <v>0312</v>
          </cell>
          <cell r="C856" t="str">
            <v>06300</v>
          </cell>
          <cell r="D856" t="str">
            <v>0FIBER</v>
          </cell>
          <cell r="E856" t="str">
            <v>312000</v>
          </cell>
          <cell r="F856" t="str">
            <v>0790</v>
          </cell>
          <cell r="G856" t="str">
            <v>65000</v>
          </cell>
          <cell r="H856" t="str">
            <v>A</v>
          </cell>
          <cell r="I856" t="str">
            <v>00000041</v>
          </cell>
          <cell r="J856">
            <v>63</v>
          </cell>
          <cell r="K856">
            <v>312</v>
          </cell>
          <cell r="L856">
            <v>6344</v>
          </cell>
          <cell r="M856">
            <v>0</v>
          </cell>
          <cell r="N856">
            <v>0</v>
          </cell>
          <cell r="O856">
            <v>0</v>
          </cell>
          <cell r="P856">
            <v>0</v>
          </cell>
          <cell r="Q856" t="str">
            <v>0790</v>
          </cell>
          <cell r="R856" t="str">
            <v>65000</v>
          </cell>
          <cell r="S856" t="str">
            <v>200212</v>
          </cell>
          <cell r="T856" t="str">
            <v>CA01</v>
          </cell>
          <cell r="U856">
            <v>-102368</v>
          </cell>
          <cell r="V856" t="str">
            <v>LDB</v>
          </cell>
          <cell r="W856">
            <v>0</v>
          </cell>
          <cell r="Y856">
            <v>0</v>
          </cell>
          <cell r="Z856">
            <v>0</v>
          </cell>
          <cell r="AA856" t="str">
            <v>BCH</v>
          </cell>
          <cell r="AB856" t="str">
            <v>0003</v>
          </cell>
          <cell r="AC856" t="str">
            <v>WKS</v>
          </cell>
          <cell r="AE856" t="str">
            <v>JV#</v>
          </cell>
          <cell r="AF856" t="str">
            <v>1232</v>
          </cell>
          <cell r="AG856" t="str">
            <v>FRN</v>
          </cell>
          <cell r="AH856" t="str">
            <v>6344</v>
          </cell>
          <cell r="AI856" t="str">
            <v>RP#</v>
          </cell>
          <cell r="AJ856" t="str">
            <v>000</v>
          </cell>
          <cell r="AK856" t="str">
            <v>CTL</v>
          </cell>
          <cell r="AM856" t="str">
            <v>RF#</v>
          </cell>
          <cell r="AU856" t="str">
            <v>AC-REV ACCRUAL OF OCT 02 CAPITA</v>
          </cell>
          <cell r="AZ856" t="str">
            <v>FPL Fibernet</v>
          </cell>
        </row>
        <row r="857">
          <cell r="A857" t="str">
            <v>107100</v>
          </cell>
          <cell r="B857" t="str">
            <v>0312</v>
          </cell>
          <cell r="C857" t="str">
            <v>06300</v>
          </cell>
          <cell r="D857" t="str">
            <v>0FIBER</v>
          </cell>
          <cell r="E857" t="str">
            <v>312000</v>
          </cell>
          <cell r="F857" t="str">
            <v>0662</v>
          </cell>
          <cell r="G857" t="str">
            <v>51450</v>
          </cell>
          <cell r="H857" t="str">
            <v>A</v>
          </cell>
          <cell r="I857" t="str">
            <v>00000041</v>
          </cell>
          <cell r="J857">
            <v>60</v>
          </cell>
          <cell r="K857">
            <v>312</v>
          </cell>
          <cell r="L857">
            <v>6346</v>
          </cell>
          <cell r="M857">
            <v>0</v>
          </cell>
          <cell r="N857">
            <v>0</v>
          </cell>
          <cell r="O857">
            <v>0</v>
          </cell>
          <cell r="P857">
            <v>0</v>
          </cell>
          <cell r="Q857" t="str">
            <v>0662</v>
          </cell>
          <cell r="R857" t="str">
            <v>51450</v>
          </cell>
          <cell r="S857" t="str">
            <v>200212</v>
          </cell>
          <cell r="T857" t="str">
            <v>SA01</v>
          </cell>
          <cell r="U857">
            <v>1325.5</v>
          </cell>
          <cell r="W857">
            <v>0</v>
          </cell>
          <cell r="Y857">
            <v>0</v>
          </cell>
          <cell r="Z857">
            <v>1</v>
          </cell>
          <cell r="AA857" t="str">
            <v>BCH</v>
          </cell>
          <cell r="AB857" t="str">
            <v>450002353</v>
          </cell>
          <cell r="AC857" t="str">
            <v>PO#</v>
          </cell>
          <cell r="AD857" t="str">
            <v>4500068770</v>
          </cell>
          <cell r="AE857" t="str">
            <v>S/R</v>
          </cell>
          <cell r="AF857" t="str">
            <v>337</v>
          </cell>
          <cell r="AI857" t="str">
            <v>PYN</v>
          </cell>
          <cell r="AJ857" t="str">
            <v>MASTEC NORTH AMERICA INC</v>
          </cell>
          <cell r="AK857" t="str">
            <v>VND</v>
          </cell>
          <cell r="AL857" t="str">
            <v>650829357</v>
          </cell>
          <cell r="AM857" t="str">
            <v>FAC</v>
          </cell>
          <cell r="AN857" t="str">
            <v>000</v>
          </cell>
          <cell r="AQ857" t="str">
            <v>NVD</v>
          </cell>
          <cell r="AR857" t="str">
            <v>2002-12-</v>
          </cell>
          <cell r="AU857" t="str">
            <v>INVOICE# 802FF04002-MASTEC NORTH AMERICA5000003600</v>
          </cell>
          <cell r="AV857" t="str">
            <v>WF-BATCH</v>
          </cell>
          <cell r="AW857" t="str">
            <v>000</v>
          </cell>
          <cell r="AX857" t="str">
            <v>00</v>
          </cell>
          <cell r="AY857" t="str">
            <v>0</v>
          </cell>
          <cell r="AZ857" t="str">
            <v>FPL Fibernet</v>
          </cell>
        </row>
        <row r="858">
          <cell r="A858" t="str">
            <v>107100</v>
          </cell>
          <cell r="B858" t="str">
            <v>0312</v>
          </cell>
          <cell r="C858" t="str">
            <v>06300</v>
          </cell>
          <cell r="D858" t="str">
            <v>0FIBER</v>
          </cell>
          <cell r="E858" t="str">
            <v>312000</v>
          </cell>
          <cell r="F858" t="str">
            <v>0662</v>
          </cell>
          <cell r="G858" t="str">
            <v>51450</v>
          </cell>
          <cell r="H858" t="str">
            <v>A</v>
          </cell>
          <cell r="I858" t="str">
            <v>00000041</v>
          </cell>
          <cell r="J858">
            <v>60</v>
          </cell>
          <cell r="K858">
            <v>312</v>
          </cell>
          <cell r="L858">
            <v>6346</v>
          </cell>
          <cell r="M858">
            <v>0</v>
          </cell>
          <cell r="N858">
            <v>0</v>
          </cell>
          <cell r="O858">
            <v>0</v>
          </cell>
          <cell r="P858">
            <v>0</v>
          </cell>
          <cell r="Q858" t="str">
            <v>0662</v>
          </cell>
          <cell r="R858" t="str">
            <v>51450</v>
          </cell>
          <cell r="S858" t="str">
            <v>200212</v>
          </cell>
          <cell r="T858" t="str">
            <v>SA01</v>
          </cell>
          <cell r="U858">
            <v>3266.5</v>
          </cell>
          <cell r="W858">
            <v>0</v>
          </cell>
          <cell r="Y858">
            <v>0</v>
          </cell>
          <cell r="Z858">
            <v>1</v>
          </cell>
          <cell r="AA858" t="str">
            <v>BCH</v>
          </cell>
          <cell r="AB858" t="str">
            <v>450002354</v>
          </cell>
          <cell r="AC858" t="str">
            <v>PO#</v>
          </cell>
          <cell r="AD858" t="str">
            <v>4500068770</v>
          </cell>
          <cell r="AE858" t="str">
            <v>S/R</v>
          </cell>
          <cell r="AF858" t="str">
            <v>337</v>
          </cell>
          <cell r="AI858" t="str">
            <v>PYN</v>
          </cell>
          <cell r="AJ858" t="str">
            <v>MASTEC NORTH AMERICA INC</v>
          </cell>
          <cell r="AK858" t="str">
            <v>VND</v>
          </cell>
          <cell r="AL858" t="str">
            <v>650829357</v>
          </cell>
          <cell r="AM858" t="str">
            <v>FAC</v>
          </cell>
          <cell r="AN858" t="str">
            <v>000</v>
          </cell>
          <cell r="AQ858" t="str">
            <v>NVD</v>
          </cell>
          <cell r="AR858" t="str">
            <v>2002-12-</v>
          </cell>
          <cell r="AU858" t="str">
            <v>INVOICE# 802FF04004RMASTEC NORTH AMERICA5000003651</v>
          </cell>
          <cell r="AV858" t="str">
            <v>WF-BATCH</v>
          </cell>
          <cell r="AW858" t="str">
            <v>000</v>
          </cell>
          <cell r="AX858" t="str">
            <v>00</v>
          </cell>
          <cell r="AY858" t="str">
            <v>0</v>
          </cell>
          <cell r="AZ858" t="str">
            <v>FPL Fibernet</v>
          </cell>
        </row>
        <row r="859">
          <cell r="A859" t="str">
            <v>107100</v>
          </cell>
          <cell r="B859" t="str">
            <v>0312</v>
          </cell>
          <cell r="C859" t="str">
            <v>06300</v>
          </cell>
          <cell r="D859" t="str">
            <v>0FIBER</v>
          </cell>
          <cell r="E859" t="str">
            <v>312000</v>
          </cell>
          <cell r="F859" t="str">
            <v>0662</v>
          </cell>
          <cell r="G859" t="str">
            <v>51450</v>
          </cell>
          <cell r="H859" t="str">
            <v>A</v>
          </cell>
          <cell r="I859" t="str">
            <v>00000041</v>
          </cell>
          <cell r="J859">
            <v>63</v>
          </cell>
          <cell r="K859">
            <v>312</v>
          </cell>
          <cell r="L859">
            <v>6346</v>
          </cell>
          <cell r="M859">
            <v>0</v>
          </cell>
          <cell r="N859">
            <v>0</v>
          </cell>
          <cell r="O859">
            <v>0</v>
          </cell>
          <cell r="P859">
            <v>0</v>
          </cell>
          <cell r="Q859" t="str">
            <v>0662</v>
          </cell>
          <cell r="R859" t="str">
            <v>51450</v>
          </cell>
          <cell r="S859" t="str">
            <v>200212</v>
          </cell>
          <cell r="T859" t="str">
            <v>SA01</v>
          </cell>
          <cell r="U859">
            <v>20668.5</v>
          </cell>
          <cell r="W859">
            <v>0</v>
          </cell>
          <cell r="Y859">
            <v>0</v>
          </cell>
          <cell r="Z859">
            <v>1</v>
          </cell>
          <cell r="AA859" t="str">
            <v>BCH</v>
          </cell>
          <cell r="AB859" t="str">
            <v>450002354</v>
          </cell>
          <cell r="AC859" t="str">
            <v>PO#</v>
          </cell>
          <cell r="AD859" t="str">
            <v>4500068770</v>
          </cell>
          <cell r="AE859" t="str">
            <v>S/R</v>
          </cell>
          <cell r="AF859" t="str">
            <v>337</v>
          </cell>
          <cell r="AI859" t="str">
            <v>PYN</v>
          </cell>
          <cell r="AJ859" t="str">
            <v>MASTEC NORTH AMERICA INC</v>
          </cell>
          <cell r="AK859" t="str">
            <v>VND</v>
          </cell>
          <cell r="AL859" t="str">
            <v>650829357</v>
          </cell>
          <cell r="AM859" t="str">
            <v>FAC</v>
          </cell>
          <cell r="AN859" t="str">
            <v>000</v>
          </cell>
          <cell r="AQ859" t="str">
            <v>NVD</v>
          </cell>
          <cell r="AR859" t="str">
            <v>2002-12-</v>
          </cell>
          <cell r="AU859" t="str">
            <v>INVOICE# 802FF04003RMASTEC NORTH AMERICA5000003649</v>
          </cell>
          <cell r="AV859" t="str">
            <v>WF-BATCH</v>
          </cell>
          <cell r="AW859" t="str">
            <v>000</v>
          </cell>
          <cell r="AX859" t="str">
            <v>00</v>
          </cell>
          <cell r="AY859" t="str">
            <v>0</v>
          </cell>
          <cell r="AZ859" t="str">
            <v>FPL Fibernet</v>
          </cell>
        </row>
        <row r="860">
          <cell r="A860" t="str">
            <v>107100</v>
          </cell>
          <cell r="B860" t="str">
            <v>0312</v>
          </cell>
          <cell r="C860" t="str">
            <v>06300</v>
          </cell>
          <cell r="D860" t="str">
            <v>0FIBER</v>
          </cell>
          <cell r="E860" t="str">
            <v>312000</v>
          </cell>
          <cell r="F860" t="str">
            <v>0790</v>
          </cell>
          <cell r="G860" t="str">
            <v>65000</v>
          </cell>
          <cell r="H860" t="str">
            <v>A</v>
          </cell>
          <cell r="I860" t="str">
            <v>00000041</v>
          </cell>
          <cell r="J860">
            <v>9</v>
          </cell>
          <cell r="K860">
            <v>312</v>
          </cell>
          <cell r="L860">
            <v>6346</v>
          </cell>
          <cell r="M860">
            <v>0</v>
          </cell>
          <cell r="N860">
            <v>0</v>
          </cell>
          <cell r="O860">
            <v>0</v>
          </cell>
          <cell r="P860">
            <v>0</v>
          </cell>
          <cell r="Q860" t="str">
            <v>0790</v>
          </cell>
          <cell r="R860" t="str">
            <v>65000</v>
          </cell>
          <cell r="S860" t="str">
            <v>200212</v>
          </cell>
          <cell r="T860" t="str">
            <v>CA01</v>
          </cell>
          <cell r="U860">
            <v>-10445.620000000001</v>
          </cell>
          <cell r="V860" t="str">
            <v>LDB</v>
          </cell>
          <cell r="W860">
            <v>0</v>
          </cell>
          <cell r="Y860">
            <v>0</v>
          </cell>
          <cell r="Z860">
            <v>0</v>
          </cell>
          <cell r="AA860" t="str">
            <v>BCH</v>
          </cell>
          <cell r="AB860" t="str">
            <v>0023</v>
          </cell>
          <cell r="AC860" t="str">
            <v>WKS</v>
          </cell>
          <cell r="AE860" t="str">
            <v>JV#</v>
          </cell>
          <cell r="AF860" t="str">
            <v>1232</v>
          </cell>
          <cell r="AG860" t="str">
            <v>FRN</v>
          </cell>
          <cell r="AH860" t="str">
            <v>6346</v>
          </cell>
          <cell r="AI860" t="str">
            <v>RP#</v>
          </cell>
          <cell r="AJ860" t="str">
            <v>000</v>
          </cell>
          <cell r="AK860" t="str">
            <v>CTL</v>
          </cell>
          <cell r="AM860" t="str">
            <v>RF#</v>
          </cell>
          <cell r="AU860" t="str">
            <v>TO PLACE IN SERVICE</v>
          </cell>
          <cell r="AZ860" t="str">
            <v>FPL Fibernet</v>
          </cell>
        </row>
        <row r="861">
          <cell r="A861" t="str">
            <v>107100</v>
          </cell>
          <cell r="B861" t="str">
            <v>0312</v>
          </cell>
          <cell r="C861" t="str">
            <v>06300</v>
          </cell>
          <cell r="D861" t="str">
            <v>0FIBER</v>
          </cell>
          <cell r="E861" t="str">
            <v>312000</v>
          </cell>
          <cell r="F861" t="str">
            <v>0790</v>
          </cell>
          <cell r="G861" t="str">
            <v>65000</v>
          </cell>
          <cell r="H861" t="str">
            <v>A</v>
          </cell>
          <cell r="I861" t="str">
            <v>00000041</v>
          </cell>
          <cell r="J861">
            <v>63</v>
          </cell>
          <cell r="K861">
            <v>312</v>
          </cell>
          <cell r="L861">
            <v>6346</v>
          </cell>
          <cell r="M861">
            <v>0</v>
          </cell>
          <cell r="N861">
            <v>0</v>
          </cell>
          <cell r="O861">
            <v>0</v>
          </cell>
          <cell r="P861">
            <v>0</v>
          </cell>
          <cell r="Q861" t="str">
            <v>0790</v>
          </cell>
          <cell r="R861" t="str">
            <v>65000</v>
          </cell>
          <cell r="S861" t="str">
            <v>200212</v>
          </cell>
          <cell r="T861" t="str">
            <v>CA01</v>
          </cell>
          <cell r="U861">
            <v>-86016</v>
          </cell>
          <cell r="V861" t="str">
            <v>LDB</v>
          </cell>
          <cell r="W861">
            <v>0</v>
          </cell>
          <cell r="Y861">
            <v>0</v>
          </cell>
          <cell r="Z861">
            <v>0</v>
          </cell>
          <cell r="AA861" t="str">
            <v>BCH</v>
          </cell>
          <cell r="AB861" t="str">
            <v>0003</v>
          </cell>
          <cell r="AC861" t="str">
            <v>WKS</v>
          </cell>
          <cell r="AE861" t="str">
            <v>JV#</v>
          </cell>
          <cell r="AF861" t="str">
            <v>1232</v>
          </cell>
          <cell r="AG861" t="str">
            <v>FRN</v>
          </cell>
          <cell r="AH861" t="str">
            <v>6346</v>
          </cell>
          <cell r="AI861" t="str">
            <v>RP#</v>
          </cell>
          <cell r="AJ861" t="str">
            <v>000</v>
          </cell>
          <cell r="AK861" t="str">
            <v>CTL</v>
          </cell>
          <cell r="AM861" t="str">
            <v>RF#</v>
          </cell>
          <cell r="AU861" t="str">
            <v>AC-REV ACCRUAL OF OCT 02 CAPITA</v>
          </cell>
          <cell r="AZ861" t="str">
            <v>FPL Fibernet</v>
          </cell>
        </row>
        <row r="862">
          <cell r="A862" t="str">
            <v>107100</v>
          </cell>
          <cell r="B862" t="str">
            <v>0314</v>
          </cell>
          <cell r="C862" t="str">
            <v>06300</v>
          </cell>
          <cell r="D862" t="str">
            <v>0FIBER</v>
          </cell>
          <cell r="E862" t="str">
            <v>314000</v>
          </cell>
          <cell r="F862" t="str">
            <v>0662</v>
          </cell>
          <cell r="G862" t="str">
            <v>51450</v>
          </cell>
          <cell r="H862" t="str">
            <v>A</v>
          </cell>
          <cell r="I862" t="str">
            <v>00000041</v>
          </cell>
          <cell r="J862">
            <v>63</v>
          </cell>
          <cell r="K862">
            <v>314</v>
          </cell>
          <cell r="L862">
            <v>6350</v>
          </cell>
          <cell r="M862">
            <v>0</v>
          </cell>
          <cell r="N862">
            <v>0</v>
          </cell>
          <cell r="O862">
            <v>0</v>
          </cell>
          <cell r="P862">
            <v>0</v>
          </cell>
          <cell r="Q862" t="str">
            <v>0662</v>
          </cell>
          <cell r="R862" t="str">
            <v>51450</v>
          </cell>
          <cell r="S862" t="str">
            <v>200212</v>
          </cell>
          <cell r="T862" t="str">
            <v>SA01</v>
          </cell>
          <cell r="U862">
            <v>397.75</v>
          </cell>
          <cell r="W862">
            <v>0</v>
          </cell>
          <cell r="Y862">
            <v>0</v>
          </cell>
          <cell r="Z862">
            <v>1</v>
          </cell>
          <cell r="AA862" t="str">
            <v>BCH</v>
          </cell>
          <cell r="AB862" t="str">
            <v>450002350</v>
          </cell>
          <cell r="AC862" t="str">
            <v>PO#</v>
          </cell>
          <cell r="AD862" t="str">
            <v>4500030221</v>
          </cell>
          <cell r="AE862" t="str">
            <v>S/R</v>
          </cell>
          <cell r="AF862" t="str">
            <v>NET</v>
          </cell>
          <cell r="AI862" t="str">
            <v>PYN</v>
          </cell>
          <cell r="AJ862" t="str">
            <v>W D COMMUNICATIONS INC</v>
          </cell>
          <cell r="AK862" t="str">
            <v>VND</v>
          </cell>
          <cell r="AL862" t="str">
            <v>591953252</v>
          </cell>
          <cell r="AM862" t="str">
            <v>FAC</v>
          </cell>
          <cell r="AN862" t="str">
            <v>000</v>
          </cell>
          <cell r="AQ862" t="str">
            <v>NVD</v>
          </cell>
          <cell r="AR862" t="str">
            <v>2002-12-</v>
          </cell>
          <cell r="AU862" t="str">
            <v>INVOICE# 26555      W D COMMUNICATIONS I5000003544</v>
          </cell>
          <cell r="AV862" t="str">
            <v>WF-BATCH</v>
          </cell>
          <cell r="AW862" t="str">
            <v>000</v>
          </cell>
          <cell r="AX862" t="str">
            <v>00</v>
          </cell>
          <cell r="AY862" t="str">
            <v>0</v>
          </cell>
          <cell r="AZ862" t="str">
            <v>FPL Fibernet</v>
          </cell>
        </row>
        <row r="863">
          <cell r="A863" t="str">
            <v>107100</v>
          </cell>
          <cell r="B863" t="str">
            <v>0314</v>
          </cell>
          <cell r="C863" t="str">
            <v>06300</v>
          </cell>
          <cell r="D863" t="str">
            <v>0FIBER</v>
          </cell>
          <cell r="E863" t="str">
            <v>314000</v>
          </cell>
          <cell r="F863" t="str">
            <v>0662</v>
          </cell>
          <cell r="G863" t="str">
            <v>51450</v>
          </cell>
          <cell r="H863" t="str">
            <v>A</v>
          </cell>
          <cell r="I863" t="str">
            <v>00000041</v>
          </cell>
          <cell r="J863">
            <v>63</v>
          </cell>
          <cell r="K863">
            <v>314</v>
          </cell>
          <cell r="L863">
            <v>6350</v>
          </cell>
          <cell r="M863">
            <v>0</v>
          </cell>
          <cell r="N863">
            <v>0</v>
          </cell>
          <cell r="O863">
            <v>0</v>
          </cell>
          <cell r="P863">
            <v>0</v>
          </cell>
          <cell r="Q863" t="str">
            <v>0662</v>
          </cell>
          <cell r="R863" t="str">
            <v>51450</v>
          </cell>
          <cell r="S863" t="str">
            <v>200212</v>
          </cell>
          <cell r="T863" t="str">
            <v>SA01</v>
          </cell>
          <cell r="U863">
            <v>397.75</v>
          </cell>
          <cell r="W863">
            <v>0</v>
          </cell>
          <cell r="Y863">
            <v>0</v>
          </cell>
          <cell r="Z863">
            <v>1</v>
          </cell>
          <cell r="AA863" t="str">
            <v>BCH</v>
          </cell>
          <cell r="AB863" t="str">
            <v>450002350</v>
          </cell>
          <cell r="AC863" t="str">
            <v>PO#</v>
          </cell>
          <cell r="AD863" t="str">
            <v>4500030221</v>
          </cell>
          <cell r="AE863" t="str">
            <v>S/R</v>
          </cell>
          <cell r="AF863" t="str">
            <v>NET</v>
          </cell>
          <cell r="AI863" t="str">
            <v>PYN</v>
          </cell>
          <cell r="AJ863" t="str">
            <v>W D COMMUNICATIONS INC</v>
          </cell>
          <cell r="AK863" t="str">
            <v>VND</v>
          </cell>
          <cell r="AL863" t="str">
            <v>591953252</v>
          </cell>
          <cell r="AM863" t="str">
            <v>FAC</v>
          </cell>
          <cell r="AN863" t="str">
            <v>000</v>
          </cell>
          <cell r="AQ863" t="str">
            <v>NVD</v>
          </cell>
          <cell r="AR863" t="str">
            <v>2002-12-</v>
          </cell>
          <cell r="AU863" t="str">
            <v>INVOICE# 26605      W D COMMUNICATIONS I5000003545</v>
          </cell>
          <cell r="AV863" t="str">
            <v>WF-BATCH</v>
          </cell>
          <cell r="AW863" t="str">
            <v>000</v>
          </cell>
          <cell r="AX863" t="str">
            <v>00</v>
          </cell>
          <cell r="AY863" t="str">
            <v>0</v>
          </cell>
          <cell r="AZ863" t="str">
            <v>FPL Fibernet</v>
          </cell>
        </row>
        <row r="864">
          <cell r="A864" t="str">
            <v>107100</v>
          </cell>
          <cell r="B864" t="str">
            <v>0314</v>
          </cell>
          <cell r="C864" t="str">
            <v>06300</v>
          </cell>
          <cell r="D864" t="str">
            <v>0FIBER</v>
          </cell>
          <cell r="E864" t="str">
            <v>314000</v>
          </cell>
          <cell r="F864" t="str">
            <v>0662</v>
          </cell>
          <cell r="G864" t="str">
            <v>51450</v>
          </cell>
          <cell r="H864" t="str">
            <v>A</v>
          </cell>
          <cell r="I864" t="str">
            <v>00000041</v>
          </cell>
          <cell r="J864">
            <v>63</v>
          </cell>
          <cell r="K864">
            <v>314</v>
          </cell>
          <cell r="L864">
            <v>6350</v>
          </cell>
          <cell r="M864">
            <v>0</v>
          </cell>
          <cell r="N864">
            <v>0</v>
          </cell>
          <cell r="O864">
            <v>0</v>
          </cell>
          <cell r="P864">
            <v>0</v>
          </cell>
          <cell r="Q864" t="str">
            <v>0662</v>
          </cell>
          <cell r="R864" t="str">
            <v>51450</v>
          </cell>
          <cell r="S864" t="str">
            <v>200212</v>
          </cell>
          <cell r="T864" t="str">
            <v>SA01</v>
          </cell>
          <cell r="U864">
            <v>994.37</v>
          </cell>
          <cell r="W864">
            <v>0</v>
          </cell>
          <cell r="Y864">
            <v>0</v>
          </cell>
          <cell r="Z864">
            <v>1</v>
          </cell>
          <cell r="AA864" t="str">
            <v>BCH</v>
          </cell>
          <cell r="AB864" t="str">
            <v>450002350</v>
          </cell>
          <cell r="AC864" t="str">
            <v>PO#</v>
          </cell>
          <cell r="AD864" t="str">
            <v>4500030221</v>
          </cell>
          <cell r="AE864" t="str">
            <v>S/R</v>
          </cell>
          <cell r="AF864" t="str">
            <v>NET</v>
          </cell>
          <cell r="AI864" t="str">
            <v>PYN</v>
          </cell>
          <cell r="AJ864" t="str">
            <v>W D COMMUNICATIONS INC</v>
          </cell>
          <cell r="AK864" t="str">
            <v>VND</v>
          </cell>
          <cell r="AL864" t="str">
            <v>591953252</v>
          </cell>
          <cell r="AM864" t="str">
            <v>FAC</v>
          </cell>
          <cell r="AN864" t="str">
            <v>000</v>
          </cell>
          <cell r="AQ864" t="str">
            <v>NVD</v>
          </cell>
          <cell r="AR864" t="str">
            <v>2002-12-</v>
          </cell>
          <cell r="AU864" t="str">
            <v>INVOICE# 26652      W D COMMUNICATIONS I5000003585</v>
          </cell>
          <cell r="AV864" t="str">
            <v>WF-BATCH</v>
          </cell>
          <cell r="AW864" t="str">
            <v>000</v>
          </cell>
          <cell r="AX864" t="str">
            <v>00</v>
          </cell>
          <cell r="AY864" t="str">
            <v>0</v>
          </cell>
          <cell r="AZ864" t="str">
            <v>FPL Fibernet</v>
          </cell>
        </row>
        <row r="865">
          <cell r="A865" t="str">
            <v>107100</v>
          </cell>
          <cell r="B865" t="str">
            <v>0314</v>
          </cell>
          <cell r="C865" t="str">
            <v>06300</v>
          </cell>
          <cell r="D865" t="str">
            <v>0FIBER</v>
          </cell>
          <cell r="E865" t="str">
            <v>314000</v>
          </cell>
          <cell r="F865" t="str">
            <v>0662</v>
          </cell>
          <cell r="G865" t="str">
            <v>51450</v>
          </cell>
          <cell r="H865" t="str">
            <v>A</v>
          </cell>
          <cell r="I865" t="str">
            <v>00000041</v>
          </cell>
          <cell r="J865">
            <v>63</v>
          </cell>
          <cell r="K865">
            <v>314</v>
          </cell>
          <cell r="L865">
            <v>6350</v>
          </cell>
          <cell r="M865">
            <v>0</v>
          </cell>
          <cell r="N865">
            <v>0</v>
          </cell>
          <cell r="O865">
            <v>0</v>
          </cell>
          <cell r="P865">
            <v>0</v>
          </cell>
          <cell r="Q865" t="str">
            <v>0662</v>
          </cell>
          <cell r="R865" t="str">
            <v>51450</v>
          </cell>
          <cell r="S865" t="str">
            <v>200212</v>
          </cell>
          <cell r="T865" t="str">
            <v>SA01</v>
          </cell>
          <cell r="U865">
            <v>1519.25</v>
          </cell>
          <cell r="W865">
            <v>0</v>
          </cell>
          <cell r="Y865">
            <v>0</v>
          </cell>
          <cell r="Z865">
            <v>1</v>
          </cell>
          <cell r="AA865" t="str">
            <v>BCH</v>
          </cell>
          <cell r="AB865" t="str">
            <v>450002339</v>
          </cell>
          <cell r="AC865" t="str">
            <v>PO#</v>
          </cell>
          <cell r="AD865" t="str">
            <v>4500055518</v>
          </cell>
          <cell r="AE865" t="str">
            <v>S/R</v>
          </cell>
          <cell r="AF865" t="str">
            <v>337</v>
          </cell>
          <cell r="AI865" t="str">
            <v>PYN</v>
          </cell>
          <cell r="AJ865" t="str">
            <v>UNIVERSAL FIBER OPTICS IN</v>
          </cell>
          <cell r="AK865" t="str">
            <v>VND</v>
          </cell>
          <cell r="AL865" t="str">
            <v>593263668</v>
          </cell>
          <cell r="AM865" t="str">
            <v>FAC</v>
          </cell>
          <cell r="AN865" t="str">
            <v>000</v>
          </cell>
          <cell r="AQ865" t="str">
            <v>NVD</v>
          </cell>
          <cell r="AR865" t="str">
            <v>2002-12-</v>
          </cell>
          <cell r="AU865" t="str">
            <v>INVOICE# 4856       UNIVERSAL FIBER OPTI5000003463</v>
          </cell>
          <cell r="AV865" t="str">
            <v>WF-BATCH</v>
          </cell>
          <cell r="AW865" t="str">
            <v>000</v>
          </cell>
          <cell r="AX865" t="str">
            <v>00</v>
          </cell>
          <cell r="AY865" t="str">
            <v>0</v>
          </cell>
          <cell r="AZ865" t="str">
            <v>FPL Fibernet</v>
          </cell>
        </row>
        <row r="866">
          <cell r="A866" t="str">
            <v>107100</v>
          </cell>
          <cell r="B866" t="str">
            <v>0314</v>
          </cell>
          <cell r="C866" t="str">
            <v>06300</v>
          </cell>
          <cell r="D866" t="str">
            <v>0FIBER</v>
          </cell>
          <cell r="E866" t="str">
            <v>314000</v>
          </cell>
          <cell r="F866" t="str">
            <v>0662</v>
          </cell>
          <cell r="G866" t="str">
            <v>52450</v>
          </cell>
          <cell r="H866" t="str">
            <v>A</v>
          </cell>
          <cell r="I866" t="str">
            <v>00000041</v>
          </cell>
          <cell r="J866">
            <v>63</v>
          </cell>
          <cell r="K866">
            <v>314</v>
          </cell>
          <cell r="L866">
            <v>6350</v>
          </cell>
          <cell r="M866">
            <v>0</v>
          </cell>
          <cell r="N866">
            <v>0</v>
          </cell>
          <cell r="O866">
            <v>0</v>
          </cell>
          <cell r="P866">
            <v>0</v>
          </cell>
          <cell r="Q866" t="str">
            <v>0662</v>
          </cell>
          <cell r="R866" t="str">
            <v>52450</v>
          </cell>
          <cell r="S866" t="str">
            <v>200212</v>
          </cell>
          <cell r="T866" t="str">
            <v>SA01</v>
          </cell>
          <cell r="U866">
            <v>992.59</v>
          </cell>
          <cell r="W866">
            <v>0</v>
          </cell>
          <cell r="Y866">
            <v>0</v>
          </cell>
          <cell r="Z866">
            <v>0</v>
          </cell>
          <cell r="AA866" t="str">
            <v>BCH</v>
          </cell>
          <cell r="AB866" t="str">
            <v>450002343</v>
          </cell>
          <cell r="AC866" t="str">
            <v>PO#</v>
          </cell>
          <cell r="AE866" t="str">
            <v>S/R</v>
          </cell>
          <cell r="AI866" t="str">
            <v>PYN</v>
          </cell>
          <cell r="AJ866" t="str">
            <v>CSX TRANSPORTATION</v>
          </cell>
          <cell r="AK866" t="str">
            <v>VND</v>
          </cell>
          <cell r="AL866" t="str">
            <v>546000720</v>
          </cell>
          <cell r="AM866" t="str">
            <v>FAC</v>
          </cell>
          <cell r="AN866" t="str">
            <v>000</v>
          </cell>
          <cell r="AQ866" t="str">
            <v>NVD</v>
          </cell>
          <cell r="AR866" t="str">
            <v>2002-08-</v>
          </cell>
          <cell r="AU866" t="str">
            <v>INVOICE# 7043526    CSX TRANSPORTATION  1900003295</v>
          </cell>
          <cell r="AV866" t="str">
            <v>WF-BATCH</v>
          </cell>
          <cell r="AW866" t="str">
            <v>000</v>
          </cell>
          <cell r="AX866" t="str">
            <v>00</v>
          </cell>
          <cell r="AY866" t="str">
            <v>0</v>
          </cell>
          <cell r="AZ866" t="str">
            <v>FPL Fibernet</v>
          </cell>
        </row>
        <row r="867">
          <cell r="A867" t="str">
            <v>107100</v>
          </cell>
          <cell r="B867" t="str">
            <v>0314</v>
          </cell>
          <cell r="C867" t="str">
            <v>06300</v>
          </cell>
          <cell r="D867" t="str">
            <v>0FIBER</v>
          </cell>
          <cell r="E867" t="str">
            <v>314000</v>
          </cell>
          <cell r="F867" t="str">
            <v>0662</v>
          </cell>
          <cell r="G867" t="str">
            <v>52450</v>
          </cell>
          <cell r="H867" t="str">
            <v>A</v>
          </cell>
          <cell r="I867" t="str">
            <v>00000041</v>
          </cell>
          <cell r="J867">
            <v>63</v>
          </cell>
          <cell r="K867">
            <v>314</v>
          </cell>
          <cell r="L867">
            <v>6350</v>
          </cell>
          <cell r="M867">
            <v>0</v>
          </cell>
          <cell r="N867">
            <v>0</v>
          </cell>
          <cell r="O867">
            <v>0</v>
          </cell>
          <cell r="P867">
            <v>0</v>
          </cell>
          <cell r="Q867" t="str">
            <v>0662</v>
          </cell>
          <cell r="R867" t="str">
            <v>52450</v>
          </cell>
          <cell r="S867" t="str">
            <v>200212</v>
          </cell>
          <cell r="T867" t="str">
            <v>SA01</v>
          </cell>
          <cell r="U867">
            <v>4636.41</v>
          </cell>
          <cell r="W867">
            <v>0</v>
          </cell>
          <cell r="Y867">
            <v>0</v>
          </cell>
          <cell r="Z867">
            <v>0</v>
          </cell>
          <cell r="AA867" t="str">
            <v>BCH</v>
          </cell>
          <cell r="AB867" t="str">
            <v>450002350</v>
          </cell>
          <cell r="AC867" t="str">
            <v>PO#</v>
          </cell>
          <cell r="AE867" t="str">
            <v>S/R</v>
          </cell>
          <cell r="AI867" t="str">
            <v>PYN</v>
          </cell>
          <cell r="AJ867" t="str">
            <v>CSX TRANSPORTATION</v>
          </cell>
          <cell r="AK867" t="str">
            <v>VND</v>
          </cell>
          <cell r="AL867" t="str">
            <v>546000720</v>
          </cell>
          <cell r="AM867" t="str">
            <v>FAC</v>
          </cell>
          <cell r="AN867" t="str">
            <v>000</v>
          </cell>
          <cell r="AQ867" t="str">
            <v>NVD</v>
          </cell>
          <cell r="AR867" t="str">
            <v>2002-09-</v>
          </cell>
          <cell r="AU867" t="str">
            <v>INVOICE# 7044098    CSX TRANSPORTATION  1900003296</v>
          </cell>
          <cell r="AV867" t="str">
            <v>DXC0E68</v>
          </cell>
          <cell r="AW867" t="str">
            <v>000</v>
          </cell>
          <cell r="AX867" t="str">
            <v>00</v>
          </cell>
          <cell r="AY867" t="str">
            <v>0</v>
          </cell>
          <cell r="AZ867" t="str">
            <v>FPL Fibernet</v>
          </cell>
        </row>
        <row r="868">
          <cell r="A868" t="str">
            <v>107100</v>
          </cell>
          <cell r="B868" t="str">
            <v>0314</v>
          </cell>
          <cell r="C868" t="str">
            <v>06300</v>
          </cell>
          <cell r="D868" t="str">
            <v>0FIBER</v>
          </cell>
          <cell r="E868" t="str">
            <v>314000</v>
          </cell>
          <cell r="F868" t="str">
            <v>0790</v>
          </cell>
          <cell r="G868" t="str">
            <v>65000</v>
          </cell>
          <cell r="H868" t="str">
            <v>A</v>
          </cell>
          <cell r="I868" t="str">
            <v>00000041</v>
          </cell>
          <cell r="J868">
            <v>9</v>
          </cell>
          <cell r="K868">
            <v>314</v>
          </cell>
          <cell r="L868">
            <v>6350</v>
          </cell>
          <cell r="M868">
            <v>0</v>
          </cell>
          <cell r="N868">
            <v>0</v>
          </cell>
          <cell r="O868">
            <v>0</v>
          </cell>
          <cell r="P868">
            <v>0</v>
          </cell>
          <cell r="Q868" t="str">
            <v>0790</v>
          </cell>
          <cell r="R868" t="str">
            <v>65000</v>
          </cell>
          <cell r="S868" t="str">
            <v>200212</v>
          </cell>
          <cell r="T868" t="str">
            <v>CA01</v>
          </cell>
          <cell r="U868">
            <v>-274587.92</v>
          </cell>
          <cell r="V868" t="str">
            <v>LDB</v>
          </cell>
          <cell r="W868">
            <v>0</v>
          </cell>
          <cell r="Y868">
            <v>0</v>
          </cell>
          <cell r="Z868">
            <v>0</v>
          </cell>
          <cell r="AA868" t="str">
            <v>BCH</v>
          </cell>
          <cell r="AB868" t="str">
            <v>0023</v>
          </cell>
          <cell r="AC868" t="str">
            <v>WKS</v>
          </cell>
          <cell r="AE868" t="str">
            <v>JV#</v>
          </cell>
          <cell r="AF868" t="str">
            <v>1232</v>
          </cell>
          <cell r="AG868" t="str">
            <v>FRN</v>
          </cell>
          <cell r="AH868" t="str">
            <v>6350</v>
          </cell>
          <cell r="AI868" t="str">
            <v>RP#</v>
          </cell>
          <cell r="AJ868" t="str">
            <v>000</v>
          </cell>
          <cell r="AK868" t="str">
            <v>CTL</v>
          </cell>
          <cell r="AM868" t="str">
            <v>RF#</v>
          </cell>
          <cell r="AU868" t="str">
            <v>TO PLACE IN SERVICE</v>
          </cell>
          <cell r="AZ868" t="str">
            <v>FPL Fibernet</v>
          </cell>
        </row>
        <row r="869">
          <cell r="A869" t="str">
            <v>107100</v>
          </cell>
          <cell r="B869" t="str">
            <v>0314</v>
          </cell>
          <cell r="C869" t="str">
            <v>06300</v>
          </cell>
          <cell r="D869" t="str">
            <v>0FIBER</v>
          </cell>
          <cell r="E869" t="str">
            <v>314000</v>
          </cell>
          <cell r="F869" t="str">
            <v>0790</v>
          </cell>
          <cell r="G869" t="str">
            <v>65000</v>
          </cell>
          <cell r="H869" t="str">
            <v>A</v>
          </cell>
          <cell r="I869" t="str">
            <v>00000041</v>
          </cell>
          <cell r="J869">
            <v>63</v>
          </cell>
          <cell r="K869">
            <v>314</v>
          </cell>
          <cell r="L869">
            <v>6350</v>
          </cell>
          <cell r="M869">
            <v>0</v>
          </cell>
          <cell r="N869">
            <v>0</v>
          </cell>
          <cell r="O869">
            <v>0</v>
          </cell>
          <cell r="P869">
            <v>0</v>
          </cell>
          <cell r="Q869" t="str">
            <v>0790</v>
          </cell>
          <cell r="R869" t="str">
            <v>65000</v>
          </cell>
          <cell r="S869" t="str">
            <v>200212</v>
          </cell>
          <cell r="T869" t="str">
            <v>CA01</v>
          </cell>
          <cell r="U869">
            <v>218000</v>
          </cell>
          <cell r="V869" t="str">
            <v>LDB</v>
          </cell>
          <cell r="W869">
            <v>0</v>
          </cell>
          <cell r="Y869">
            <v>0</v>
          </cell>
          <cell r="Z869">
            <v>0</v>
          </cell>
          <cell r="AA869" t="str">
            <v>BCH</v>
          </cell>
          <cell r="AB869" t="str">
            <v>0015</v>
          </cell>
          <cell r="AC869" t="str">
            <v>WKS</v>
          </cell>
          <cell r="AE869" t="str">
            <v>JV#</v>
          </cell>
          <cell r="AF869" t="str">
            <v>1232</v>
          </cell>
          <cell r="AG869" t="str">
            <v>FRN</v>
          </cell>
          <cell r="AH869" t="str">
            <v>6350</v>
          </cell>
          <cell r="AI869" t="str">
            <v>RP#</v>
          </cell>
          <cell r="AJ869" t="str">
            <v>000</v>
          </cell>
          <cell r="AK869" t="str">
            <v>CTL</v>
          </cell>
          <cell r="AM869" t="str">
            <v>RF#</v>
          </cell>
          <cell r="AU869" t="str">
            <v>ACCRUAL OF DEC 02 CAPITAL</v>
          </cell>
          <cell r="AZ869" t="str">
            <v>FPL Fibernet</v>
          </cell>
        </row>
        <row r="870">
          <cell r="A870" t="str">
            <v>107100</v>
          </cell>
          <cell r="B870" t="str">
            <v>0314</v>
          </cell>
          <cell r="C870" t="str">
            <v>06300</v>
          </cell>
          <cell r="D870" t="str">
            <v>0FIBER</v>
          </cell>
          <cell r="E870" t="str">
            <v>314000</v>
          </cell>
          <cell r="F870" t="str">
            <v>0790</v>
          </cell>
          <cell r="G870" t="str">
            <v>65000</v>
          </cell>
          <cell r="H870" t="str">
            <v>A</v>
          </cell>
          <cell r="I870" t="str">
            <v>00000041</v>
          </cell>
          <cell r="J870">
            <v>63</v>
          </cell>
          <cell r="K870">
            <v>314</v>
          </cell>
          <cell r="L870">
            <v>6350</v>
          </cell>
          <cell r="M870">
            <v>0</v>
          </cell>
          <cell r="N870">
            <v>0</v>
          </cell>
          <cell r="O870">
            <v>0</v>
          </cell>
          <cell r="P870">
            <v>0</v>
          </cell>
          <cell r="Q870" t="str">
            <v>0790</v>
          </cell>
          <cell r="R870" t="str">
            <v>65000</v>
          </cell>
          <cell r="S870" t="str">
            <v>200212</v>
          </cell>
          <cell r="T870" t="str">
            <v>CA01</v>
          </cell>
          <cell r="U870">
            <v>238000</v>
          </cell>
          <cell r="V870" t="str">
            <v>LDB</v>
          </cell>
          <cell r="W870">
            <v>0</v>
          </cell>
          <cell r="Y870">
            <v>0</v>
          </cell>
          <cell r="Z870">
            <v>0</v>
          </cell>
          <cell r="AA870" t="str">
            <v>BCH</v>
          </cell>
          <cell r="AB870" t="str">
            <v>0024</v>
          </cell>
          <cell r="AC870" t="str">
            <v>WKS</v>
          </cell>
          <cell r="AE870" t="str">
            <v>JV#</v>
          </cell>
          <cell r="AF870" t="str">
            <v>1232</v>
          </cell>
          <cell r="AG870" t="str">
            <v>FRN</v>
          </cell>
          <cell r="AH870" t="str">
            <v>6350</v>
          </cell>
          <cell r="AI870" t="str">
            <v>RP#</v>
          </cell>
          <cell r="AJ870" t="str">
            <v>000</v>
          </cell>
          <cell r="AK870" t="str">
            <v>CTL</v>
          </cell>
          <cell r="AM870" t="str">
            <v>RF#</v>
          </cell>
          <cell r="AU870" t="str">
            <v>ACCR DEC 02 CAP-FELIX EQU</v>
          </cell>
          <cell r="AZ870" t="str">
            <v>FPL Fibernet</v>
          </cell>
        </row>
        <row r="871">
          <cell r="A871" t="str">
            <v>107100</v>
          </cell>
          <cell r="B871" t="str">
            <v>0314</v>
          </cell>
          <cell r="C871" t="str">
            <v>06300</v>
          </cell>
          <cell r="D871" t="str">
            <v>0FIBER</v>
          </cell>
          <cell r="E871" t="str">
            <v>314000</v>
          </cell>
          <cell r="F871" t="str">
            <v>0790</v>
          </cell>
          <cell r="G871" t="str">
            <v>65000</v>
          </cell>
          <cell r="H871" t="str">
            <v>A</v>
          </cell>
          <cell r="I871" t="str">
            <v>00000041</v>
          </cell>
          <cell r="J871">
            <v>63</v>
          </cell>
          <cell r="K871">
            <v>314</v>
          </cell>
          <cell r="L871">
            <v>6350</v>
          </cell>
          <cell r="M871">
            <v>0</v>
          </cell>
          <cell r="N871">
            <v>0</v>
          </cell>
          <cell r="O871">
            <v>0</v>
          </cell>
          <cell r="P871">
            <v>0</v>
          </cell>
          <cell r="Q871" t="str">
            <v>0790</v>
          </cell>
          <cell r="R871" t="str">
            <v>65000</v>
          </cell>
          <cell r="S871" t="str">
            <v>200212</v>
          </cell>
          <cell r="T871" t="str">
            <v>CA01</v>
          </cell>
          <cell r="U871">
            <v>-503440</v>
          </cell>
          <cell r="V871" t="str">
            <v>LDB</v>
          </cell>
          <cell r="W871">
            <v>0</v>
          </cell>
          <cell r="Y871">
            <v>0</v>
          </cell>
          <cell r="Z871">
            <v>0</v>
          </cell>
          <cell r="AA871" t="str">
            <v>BCH</v>
          </cell>
          <cell r="AB871" t="str">
            <v>0003</v>
          </cell>
          <cell r="AC871" t="str">
            <v>WKS</v>
          </cell>
          <cell r="AE871" t="str">
            <v>JV#</v>
          </cell>
          <cell r="AF871" t="str">
            <v>1232</v>
          </cell>
          <cell r="AG871" t="str">
            <v>FRN</v>
          </cell>
          <cell r="AH871" t="str">
            <v>6350</v>
          </cell>
          <cell r="AI871" t="str">
            <v>RP#</v>
          </cell>
          <cell r="AJ871" t="str">
            <v>000</v>
          </cell>
          <cell r="AK871" t="str">
            <v>CTL</v>
          </cell>
          <cell r="AM871" t="str">
            <v>RF#</v>
          </cell>
          <cell r="AU871" t="str">
            <v>AC-REV ACCRUAL OF OCT 02 CAPITA</v>
          </cell>
          <cell r="AZ871" t="str">
            <v>FPL Fibernet</v>
          </cell>
        </row>
        <row r="872">
          <cell r="A872" t="str">
            <v>107100</v>
          </cell>
          <cell r="B872" t="str">
            <v>0314</v>
          </cell>
          <cell r="C872" t="str">
            <v>06300</v>
          </cell>
          <cell r="D872" t="str">
            <v>0FIBER</v>
          </cell>
          <cell r="E872" t="str">
            <v>314000</v>
          </cell>
          <cell r="F872" t="str">
            <v>0901</v>
          </cell>
          <cell r="G872" t="str">
            <v>52450</v>
          </cell>
          <cell r="H872" t="str">
            <v>A</v>
          </cell>
          <cell r="I872" t="str">
            <v>00000041</v>
          </cell>
          <cell r="J872">
            <v>63</v>
          </cell>
          <cell r="K872">
            <v>314</v>
          </cell>
          <cell r="L872">
            <v>6350</v>
          </cell>
          <cell r="M872">
            <v>0</v>
          </cell>
          <cell r="N872">
            <v>0</v>
          </cell>
          <cell r="O872">
            <v>0</v>
          </cell>
          <cell r="P872">
            <v>0</v>
          </cell>
          <cell r="Q872" t="str">
            <v>0901</v>
          </cell>
          <cell r="R872" t="str">
            <v>52450</v>
          </cell>
          <cell r="S872" t="str">
            <v>200212</v>
          </cell>
          <cell r="T872" t="str">
            <v>SA01</v>
          </cell>
          <cell r="U872">
            <v>22.68</v>
          </cell>
          <cell r="W872">
            <v>0</v>
          </cell>
          <cell r="Y872">
            <v>0</v>
          </cell>
          <cell r="Z872">
            <v>0</v>
          </cell>
          <cell r="AA872" t="str">
            <v>BCH</v>
          </cell>
          <cell r="AB872" t="str">
            <v>450002338</v>
          </cell>
          <cell r="AC872" t="str">
            <v>PO#</v>
          </cell>
          <cell r="AE872" t="str">
            <v>S/R</v>
          </cell>
          <cell r="AI872" t="str">
            <v>PYN</v>
          </cell>
          <cell r="AJ872" t="str">
            <v>DELATTE L R</v>
          </cell>
          <cell r="AK872" t="str">
            <v>VND</v>
          </cell>
          <cell r="AL872" t="str">
            <v>437491989</v>
          </cell>
          <cell r="AM872" t="str">
            <v>FAC</v>
          </cell>
          <cell r="AN872" t="str">
            <v>000</v>
          </cell>
          <cell r="AQ872" t="str">
            <v>NVD</v>
          </cell>
          <cell r="AR872" t="str">
            <v>2002-11-</v>
          </cell>
          <cell r="AU872" t="str">
            <v>L DELATTE MEALS     DELATTE L R         1900003265</v>
          </cell>
          <cell r="AV872" t="str">
            <v>WF-BATCH</v>
          </cell>
          <cell r="AW872" t="str">
            <v>000</v>
          </cell>
          <cell r="AX872" t="str">
            <v>00</v>
          </cell>
          <cell r="AY872" t="str">
            <v>0</v>
          </cell>
          <cell r="AZ872" t="str">
            <v>FPL Fibernet</v>
          </cell>
        </row>
        <row r="873">
          <cell r="A873" t="str">
            <v>107100</v>
          </cell>
          <cell r="B873" t="str">
            <v>0314</v>
          </cell>
          <cell r="C873" t="str">
            <v>06300</v>
          </cell>
          <cell r="D873" t="str">
            <v>0FIBER</v>
          </cell>
          <cell r="E873" t="str">
            <v>314000</v>
          </cell>
          <cell r="F873" t="str">
            <v>0902</v>
          </cell>
          <cell r="G873" t="str">
            <v>52450</v>
          </cell>
          <cell r="H873" t="str">
            <v>A</v>
          </cell>
          <cell r="I873" t="str">
            <v>00000041</v>
          </cell>
          <cell r="J873">
            <v>63</v>
          </cell>
          <cell r="K873">
            <v>314</v>
          </cell>
          <cell r="L873">
            <v>6350</v>
          </cell>
          <cell r="M873">
            <v>0</v>
          </cell>
          <cell r="N873">
            <v>0</v>
          </cell>
          <cell r="O873">
            <v>0</v>
          </cell>
          <cell r="P873">
            <v>0</v>
          </cell>
          <cell r="Q873" t="str">
            <v>0902</v>
          </cell>
          <cell r="R873" t="str">
            <v>52450</v>
          </cell>
          <cell r="S873" t="str">
            <v>200212</v>
          </cell>
          <cell r="T873" t="str">
            <v>SA01</v>
          </cell>
          <cell r="U873">
            <v>51.79</v>
          </cell>
          <cell r="W873">
            <v>0</v>
          </cell>
          <cell r="Y873">
            <v>0</v>
          </cell>
          <cell r="Z873">
            <v>0</v>
          </cell>
          <cell r="AA873" t="str">
            <v>BCH</v>
          </cell>
          <cell r="AB873" t="str">
            <v>450002338</v>
          </cell>
          <cell r="AC873" t="str">
            <v>PO#</v>
          </cell>
          <cell r="AE873" t="str">
            <v>S/R</v>
          </cell>
          <cell r="AI873" t="str">
            <v>PYN</v>
          </cell>
          <cell r="AJ873" t="str">
            <v>DELATTE L R</v>
          </cell>
          <cell r="AK873" t="str">
            <v>VND</v>
          </cell>
          <cell r="AL873" t="str">
            <v>437491989</v>
          </cell>
          <cell r="AM873" t="str">
            <v>FAC</v>
          </cell>
          <cell r="AN873" t="str">
            <v>000</v>
          </cell>
          <cell r="AQ873" t="str">
            <v>NVD</v>
          </cell>
          <cell r="AR873" t="str">
            <v>2002-11-</v>
          </cell>
          <cell r="AU873" t="str">
            <v>L DELATTE HOTEL     DELATTE L R         1900003265</v>
          </cell>
          <cell r="AV873" t="str">
            <v>WF-BATCH</v>
          </cell>
          <cell r="AW873" t="str">
            <v>000</v>
          </cell>
          <cell r="AX873" t="str">
            <v>00</v>
          </cell>
          <cell r="AY873" t="str">
            <v>0</v>
          </cell>
          <cell r="AZ873" t="str">
            <v>FPL Fibernet</v>
          </cell>
        </row>
        <row r="874">
          <cell r="A874" t="str">
            <v>107100</v>
          </cell>
          <cell r="B874" t="str">
            <v>0314</v>
          </cell>
          <cell r="C874" t="str">
            <v>06300</v>
          </cell>
          <cell r="D874" t="str">
            <v>0FIBER</v>
          </cell>
          <cell r="E874" t="str">
            <v>314000</v>
          </cell>
          <cell r="F874" t="str">
            <v>0790</v>
          </cell>
          <cell r="G874" t="str">
            <v>65000</v>
          </cell>
          <cell r="H874" t="str">
            <v>A</v>
          </cell>
          <cell r="I874" t="str">
            <v>00000041</v>
          </cell>
          <cell r="J874">
            <v>9</v>
          </cell>
          <cell r="K874">
            <v>314</v>
          </cell>
          <cell r="L874">
            <v>6352</v>
          </cell>
          <cell r="M874">
            <v>0</v>
          </cell>
          <cell r="N874">
            <v>0</v>
          </cell>
          <cell r="O874">
            <v>0</v>
          </cell>
          <cell r="P874">
            <v>0</v>
          </cell>
          <cell r="Q874" t="str">
            <v>0790</v>
          </cell>
          <cell r="R874" t="str">
            <v>65000</v>
          </cell>
          <cell r="S874" t="str">
            <v>200212</v>
          </cell>
          <cell r="T874" t="str">
            <v>CA01</v>
          </cell>
          <cell r="U874">
            <v>-1527.9</v>
          </cell>
          <cell r="V874" t="str">
            <v>LDB</v>
          </cell>
          <cell r="W874">
            <v>0</v>
          </cell>
          <cell r="Y874">
            <v>0</v>
          </cell>
          <cell r="Z874">
            <v>0</v>
          </cell>
          <cell r="AA874" t="str">
            <v>BCH</v>
          </cell>
          <cell r="AB874" t="str">
            <v>0023</v>
          </cell>
          <cell r="AC874" t="str">
            <v>WKS</v>
          </cell>
          <cell r="AE874" t="str">
            <v>JV#</v>
          </cell>
          <cell r="AF874" t="str">
            <v>1232</v>
          </cell>
          <cell r="AG874" t="str">
            <v>FRN</v>
          </cell>
          <cell r="AH874" t="str">
            <v>6352</v>
          </cell>
          <cell r="AI874" t="str">
            <v>RP#</v>
          </cell>
          <cell r="AJ874" t="str">
            <v>000</v>
          </cell>
          <cell r="AK874" t="str">
            <v>CTL</v>
          </cell>
          <cell r="AM874" t="str">
            <v>RF#</v>
          </cell>
          <cell r="AU874" t="str">
            <v>TO PLACE IN SERVICE</v>
          </cell>
          <cell r="AZ874" t="str">
            <v>FPL Fibernet</v>
          </cell>
        </row>
        <row r="875">
          <cell r="A875" t="str">
            <v>107100</v>
          </cell>
          <cell r="B875" t="str">
            <v>0385</v>
          </cell>
          <cell r="C875" t="str">
            <v>06300</v>
          </cell>
          <cell r="D875" t="str">
            <v>0FIBER</v>
          </cell>
          <cell r="E875" t="str">
            <v>385000</v>
          </cell>
          <cell r="F875" t="str">
            <v>0625</v>
          </cell>
          <cell r="G875" t="str">
            <v>52450</v>
          </cell>
          <cell r="H875" t="str">
            <v>A</v>
          </cell>
          <cell r="I875" t="str">
            <v>00000041</v>
          </cell>
          <cell r="J875">
            <v>60</v>
          </cell>
          <cell r="K875">
            <v>385</v>
          </cell>
          <cell r="L875">
            <v>6352</v>
          </cell>
          <cell r="M875">
            <v>0</v>
          </cell>
          <cell r="N875">
            <v>0</v>
          </cell>
          <cell r="O875">
            <v>0</v>
          </cell>
          <cell r="P875">
            <v>0</v>
          </cell>
          <cell r="Q875" t="str">
            <v>0625</v>
          </cell>
          <cell r="R875" t="str">
            <v>52450</v>
          </cell>
          <cell r="S875" t="str">
            <v>200212</v>
          </cell>
          <cell r="T875" t="str">
            <v>SA01</v>
          </cell>
          <cell r="U875">
            <v>16.5</v>
          </cell>
          <cell r="W875">
            <v>0</v>
          </cell>
          <cell r="Y875">
            <v>0</v>
          </cell>
          <cell r="Z875">
            <v>0</v>
          </cell>
          <cell r="AA875" t="str">
            <v>BCH</v>
          </cell>
          <cell r="AB875" t="str">
            <v>450002343</v>
          </cell>
          <cell r="AC875" t="str">
            <v>PO#</v>
          </cell>
          <cell r="AE875" t="str">
            <v>S/R</v>
          </cell>
          <cell r="AI875" t="str">
            <v>PYN</v>
          </cell>
          <cell r="AJ875" t="str">
            <v>CAJIGAS R C</v>
          </cell>
          <cell r="AK875" t="str">
            <v>VND</v>
          </cell>
          <cell r="AL875" t="str">
            <v>264370702</v>
          </cell>
          <cell r="AM875" t="str">
            <v>FAC</v>
          </cell>
          <cell r="AN875" t="str">
            <v>000</v>
          </cell>
          <cell r="AQ875" t="str">
            <v>NVD</v>
          </cell>
          <cell r="AR875" t="str">
            <v>2002-11-</v>
          </cell>
          <cell r="AU875" t="str">
            <v>R CAJIGAS MISC      CAJIGAS R C         1900003290</v>
          </cell>
          <cell r="AV875" t="str">
            <v>WF-BATCH</v>
          </cell>
          <cell r="AW875" t="str">
            <v>000</v>
          </cell>
          <cell r="AX875" t="str">
            <v>00</v>
          </cell>
          <cell r="AY875" t="str">
            <v>0</v>
          </cell>
          <cell r="AZ875" t="str">
            <v>FPL Fibernet</v>
          </cell>
        </row>
        <row r="876">
          <cell r="A876" t="str">
            <v>107100</v>
          </cell>
          <cell r="B876" t="str">
            <v>0385</v>
          </cell>
          <cell r="C876" t="str">
            <v>06300</v>
          </cell>
          <cell r="D876" t="str">
            <v>0FIBER</v>
          </cell>
          <cell r="E876" t="str">
            <v>385000</v>
          </cell>
          <cell r="F876" t="str">
            <v>0903</v>
          </cell>
          <cell r="G876" t="str">
            <v>52450</v>
          </cell>
          <cell r="H876" t="str">
            <v>A</v>
          </cell>
          <cell r="I876" t="str">
            <v>00000041</v>
          </cell>
          <cell r="J876">
            <v>60</v>
          </cell>
          <cell r="K876">
            <v>385</v>
          </cell>
          <cell r="L876">
            <v>6352</v>
          </cell>
          <cell r="M876">
            <v>0</v>
          </cell>
          <cell r="N876">
            <v>0</v>
          </cell>
          <cell r="O876">
            <v>0</v>
          </cell>
          <cell r="P876">
            <v>0</v>
          </cell>
          <cell r="Q876" t="str">
            <v>0903</v>
          </cell>
          <cell r="R876" t="str">
            <v>52450</v>
          </cell>
          <cell r="S876" t="str">
            <v>200212</v>
          </cell>
          <cell r="T876" t="str">
            <v>SA01</v>
          </cell>
          <cell r="U876">
            <v>218.25</v>
          </cell>
          <cell r="W876">
            <v>0</v>
          </cell>
          <cell r="Y876">
            <v>0</v>
          </cell>
          <cell r="Z876">
            <v>0</v>
          </cell>
          <cell r="AA876" t="str">
            <v>BCH</v>
          </cell>
          <cell r="AB876" t="str">
            <v>450002343</v>
          </cell>
          <cell r="AC876" t="str">
            <v>PO#</v>
          </cell>
          <cell r="AE876" t="str">
            <v>S/R</v>
          </cell>
          <cell r="AI876" t="str">
            <v>PYN</v>
          </cell>
          <cell r="AJ876" t="str">
            <v>CAJIGAS R C</v>
          </cell>
          <cell r="AK876" t="str">
            <v>VND</v>
          </cell>
          <cell r="AL876" t="str">
            <v>264370702</v>
          </cell>
          <cell r="AM876" t="str">
            <v>FAC</v>
          </cell>
          <cell r="AN876" t="str">
            <v>000</v>
          </cell>
          <cell r="AQ876" t="str">
            <v>NVD</v>
          </cell>
          <cell r="AR876" t="str">
            <v>2002-11-</v>
          </cell>
          <cell r="AU876" t="str">
            <v>R CAJIGAS AIR FARE  CAJIGAS R C         1900003290</v>
          </cell>
          <cell r="AV876" t="str">
            <v>WF-BATCH</v>
          </cell>
          <cell r="AW876" t="str">
            <v>000</v>
          </cell>
          <cell r="AX876" t="str">
            <v>00</v>
          </cell>
          <cell r="AY876" t="str">
            <v>0</v>
          </cell>
          <cell r="AZ876" t="str">
            <v>FPL Fibernet</v>
          </cell>
        </row>
        <row r="877">
          <cell r="A877" t="str">
            <v>107100</v>
          </cell>
          <cell r="B877" t="str">
            <v>0312</v>
          </cell>
          <cell r="C877" t="str">
            <v>06300</v>
          </cell>
          <cell r="D877" t="str">
            <v>0FIBER</v>
          </cell>
          <cell r="E877" t="str">
            <v>312000</v>
          </cell>
          <cell r="F877" t="str">
            <v>0790</v>
          </cell>
          <cell r="G877" t="str">
            <v>65000</v>
          </cell>
          <cell r="H877" t="str">
            <v>A</v>
          </cell>
          <cell r="I877" t="str">
            <v>00000041</v>
          </cell>
          <cell r="J877">
            <v>9</v>
          </cell>
          <cell r="K877">
            <v>312</v>
          </cell>
          <cell r="L877">
            <v>6354</v>
          </cell>
          <cell r="M877">
            <v>0</v>
          </cell>
          <cell r="N877">
            <v>0</v>
          </cell>
          <cell r="O877">
            <v>0</v>
          </cell>
          <cell r="P877">
            <v>0</v>
          </cell>
          <cell r="Q877" t="str">
            <v>0790</v>
          </cell>
          <cell r="R877" t="str">
            <v>65000</v>
          </cell>
          <cell r="S877" t="str">
            <v>200212</v>
          </cell>
          <cell r="T877" t="str">
            <v>CA01</v>
          </cell>
          <cell r="U877">
            <v>-2083.9</v>
          </cell>
          <cell r="V877" t="str">
            <v>LDB</v>
          </cell>
          <cell r="W877">
            <v>0</v>
          </cell>
          <cell r="Y877">
            <v>0</v>
          </cell>
          <cell r="Z877">
            <v>0</v>
          </cell>
          <cell r="AA877" t="str">
            <v>BCH</v>
          </cell>
          <cell r="AB877" t="str">
            <v>0023</v>
          </cell>
          <cell r="AC877" t="str">
            <v>WKS</v>
          </cell>
          <cell r="AE877" t="str">
            <v>JV#</v>
          </cell>
          <cell r="AF877" t="str">
            <v>1232</v>
          </cell>
          <cell r="AG877" t="str">
            <v>FRN</v>
          </cell>
          <cell r="AH877" t="str">
            <v>6354</v>
          </cell>
          <cell r="AI877" t="str">
            <v>RP#</v>
          </cell>
          <cell r="AJ877" t="str">
            <v>000</v>
          </cell>
          <cell r="AK877" t="str">
            <v>CTL</v>
          </cell>
          <cell r="AM877" t="str">
            <v>RF#</v>
          </cell>
          <cell r="AU877" t="str">
            <v>TO PLACE IN SERVICE</v>
          </cell>
          <cell r="AZ877" t="str">
            <v>FPL Fibernet</v>
          </cell>
        </row>
        <row r="878">
          <cell r="A878" t="str">
            <v>107100</v>
          </cell>
          <cell r="B878" t="str">
            <v>0312</v>
          </cell>
          <cell r="C878" t="str">
            <v>06001</v>
          </cell>
          <cell r="D878" t="str">
            <v>0ELECT</v>
          </cell>
          <cell r="E878" t="str">
            <v>312000</v>
          </cell>
          <cell r="F878" t="str">
            <v>0662</v>
          </cell>
          <cell r="G878" t="str">
            <v>51450</v>
          </cell>
          <cell r="H878" t="str">
            <v>A</v>
          </cell>
          <cell r="I878" t="str">
            <v>00000041</v>
          </cell>
          <cell r="J878">
            <v>66</v>
          </cell>
          <cell r="K878">
            <v>312</v>
          </cell>
          <cell r="L878">
            <v>6355</v>
          </cell>
          <cell r="M878">
            <v>398</v>
          </cell>
          <cell r="N878">
            <v>0</v>
          </cell>
          <cell r="O878">
            <v>1</v>
          </cell>
          <cell r="P878">
            <v>398.00099999999998</v>
          </cell>
          <cell r="Q878" t="str">
            <v>0662</v>
          </cell>
          <cell r="R878" t="str">
            <v>51450</v>
          </cell>
          <cell r="S878" t="str">
            <v>200212</v>
          </cell>
          <cell r="T878" t="str">
            <v>SA01</v>
          </cell>
          <cell r="U878">
            <v>10625</v>
          </cell>
          <cell r="W878">
            <v>0</v>
          </cell>
          <cell r="Y878">
            <v>0</v>
          </cell>
          <cell r="Z878">
            <v>1</v>
          </cell>
          <cell r="AA878" t="str">
            <v>BCH</v>
          </cell>
          <cell r="AB878" t="str">
            <v>450002361</v>
          </cell>
          <cell r="AC878" t="str">
            <v>PO#</v>
          </cell>
          <cell r="AD878" t="str">
            <v>4500126177</v>
          </cell>
          <cell r="AE878" t="str">
            <v>S/R</v>
          </cell>
          <cell r="AF878" t="str">
            <v>337</v>
          </cell>
          <cell r="AI878" t="str">
            <v>PYN</v>
          </cell>
          <cell r="AJ878" t="str">
            <v>SYNCHRONET INC</v>
          </cell>
          <cell r="AK878" t="str">
            <v>VND</v>
          </cell>
          <cell r="AL878" t="str">
            <v>582523899</v>
          </cell>
          <cell r="AM878" t="str">
            <v>FAC</v>
          </cell>
          <cell r="AN878" t="str">
            <v>000</v>
          </cell>
          <cell r="AQ878" t="str">
            <v>NVD</v>
          </cell>
          <cell r="AR878" t="str">
            <v>2002-12-</v>
          </cell>
          <cell r="AU878" t="str">
            <v>INVOICE# FPL2234A   SYNCHRONET INC      5000003711</v>
          </cell>
          <cell r="AV878" t="str">
            <v>WF-BATCH</v>
          </cell>
          <cell r="AW878" t="str">
            <v>000</v>
          </cell>
          <cell r="AX878" t="str">
            <v>00</v>
          </cell>
          <cell r="AY878" t="str">
            <v>0</v>
          </cell>
          <cell r="AZ878" t="str">
            <v>FPL Fibernet</v>
          </cell>
        </row>
        <row r="879">
          <cell r="A879" t="str">
            <v>107100</v>
          </cell>
          <cell r="B879" t="str">
            <v>0312</v>
          </cell>
          <cell r="C879" t="str">
            <v>06001</v>
          </cell>
          <cell r="D879" t="str">
            <v>0ELECT</v>
          </cell>
          <cell r="E879" t="str">
            <v>312000</v>
          </cell>
          <cell r="F879" t="str">
            <v>0790</v>
          </cell>
          <cell r="G879" t="str">
            <v>65000</v>
          </cell>
          <cell r="H879" t="str">
            <v>A</v>
          </cell>
          <cell r="I879" t="str">
            <v>00000041</v>
          </cell>
          <cell r="J879">
            <v>65</v>
          </cell>
          <cell r="K879">
            <v>312</v>
          </cell>
          <cell r="L879">
            <v>6355</v>
          </cell>
          <cell r="M879">
            <v>0</v>
          </cell>
          <cell r="N879">
            <v>0</v>
          </cell>
          <cell r="O879">
            <v>0</v>
          </cell>
          <cell r="P879">
            <v>0</v>
          </cell>
          <cell r="Q879" t="str">
            <v>0790</v>
          </cell>
          <cell r="R879" t="str">
            <v>65000</v>
          </cell>
          <cell r="S879" t="str">
            <v>200212</v>
          </cell>
          <cell r="T879" t="str">
            <v>CA01</v>
          </cell>
          <cell r="U879">
            <v>5000</v>
          </cell>
          <cell r="V879" t="str">
            <v>LDB</v>
          </cell>
          <cell r="W879">
            <v>0</v>
          </cell>
          <cell r="Y879">
            <v>0</v>
          </cell>
          <cell r="Z879">
            <v>0</v>
          </cell>
          <cell r="AA879" t="str">
            <v>BCH</v>
          </cell>
          <cell r="AB879" t="str">
            <v>0011</v>
          </cell>
          <cell r="AC879" t="str">
            <v>WKS</v>
          </cell>
          <cell r="AE879" t="str">
            <v>JV#</v>
          </cell>
          <cell r="AF879" t="str">
            <v>1232</v>
          </cell>
          <cell r="AG879" t="str">
            <v>FRN</v>
          </cell>
          <cell r="AH879" t="str">
            <v>6355</v>
          </cell>
          <cell r="AI879" t="str">
            <v>RP#</v>
          </cell>
          <cell r="AJ879" t="str">
            <v>000</v>
          </cell>
          <cell r="AK879" t="str">
            <v>CTL</v>
          </cell>
          <cell r="AM879" t="str">
            <v>RF#</v>
          </cell>
          <cell r="AU879" t="str">
            <v>ACCRUAL OF OCT 02 CAPITAL</v>
          </cell>
          <cell r="AZ879" t="str">
            <v>FPL Fibernet</v>
          </cell>
        </row>
        <row r="880">
          <cell r="A880" t="str">
            <v>107100</v>
          </cell>
          <cell r="B880" t="str">
            <v>0312</v>
          </cell>
          <cell r="C880" t="str">
            <v>06001</v>
          </cell>
          <cell r="D880" t="str">
            <v>0ELECT</v>
          </cell>
          <cell r="E880" t="str">
            <v>312000</v>
          </cell>
          <cell r="F880" t="str">
            <v>0790</v>
          </cell>
          <cell r="G880" t="str">
            <v>65000</v>
          </cell>
          <cell r="H880" t="str">
            <v>A</v>
          </cell>
          <cell r="I880" t="str">
            <v>00000041</v>
          </cell>
          <cell r="J880">
            <v>70</v>
          </cell>
          <cell r="K880">
            <v>312</v>
          </cell>
          <cell r="L880">
            <v>6355</v>
          </cell>
          <cell r="M880">
            <v>0</v>
          </cell>
          <cell r="N880">
            <v>0</v>
          </cell>
          <cell r="O880">
            <v>0</v>
          </cell>
          <cell r="P880">
            <v>0</v>
          </cell>
          <cell r="Q880" t="str">
            <v>0790</v>
          </cell>
          <cell r="R880" t="str">
            <v>65000</v>
          </cell>
          <cell r="S880" t="str">
            <v>200212</v>
          </cell>
          <cell r="T880" t="str">
            <v>CA01</v>
          </cell>
          <cell r="U880">
            <v>-18481.25</v>
          </cell>
          <cell r="V880" t="str">
            <v>LDB</v>
          </cell>
          <cell r="W880">
            <v>0</v>
          </cell>
          <cell r="Y880">
            <v>0</v>
          </cell>
          <cell r="Z880">
            <v>0</v>
          </cell>
          <cell r="AA880" t="str">
            <v>BCH</v>
          </cell>
          <cell r="AB880" t="str">
            <v>0023</v>
          </cell>
          <cell r="AC880" t="str">
            <v>WKS</v>
          </cell>
          <cell r="AE880" t="str">
            <v>JV#</v>
          </cell>
          <cell r="AF880" t="str">
            <v>1232</v>
          </cell>
          <cell r="AG880" t="str">
            <v>FRN</v>
          </cell>
          <cell r="AH880" t="str">
            <v>6355</v>
          </cell>
          <cell r="AI880" t="str">
            <v>RP#</v>
          </cell>
          <cell r="AJ880" t="str">
            <v>000</v>
          </cell>
          <cell r="AK880" t="str">
            <v>CTL</v>
          </cell>
          <cell r="AM880" t="str">
            <v>RF#</v>
          </cell>
          <cell r="AU880" t="str">
            <v>TO PLACE IN SERVICE</v>
          </cell>
          <cell r="AZ880" t="str">
            <v>FPL Fibernet</v>
          </cell>
        </row>
        <row r="881">
          <cell r="A881" t="str">
            <v>107100</v>
          </cell>
          <cell r="B881" t="str">
            <v>0312</v>
          </cell>
          <cell r="C881" t="str">
            <v>06300</v>
          </cell>
          <cell r="D881" t="str">
            <v>0FIBER</v>
          </cell>
          <cell r="E881" t="str">
            <v>312000</v>
          </cell>
          <cell r="F881" t="str">
            <v>0803</v>
          </cell>
          <cell r="G881" t="str">
            <v>36000</v>
          </cell>
          <cell r="H881" t="str">
            <v>A</v>
          </cell>
          <cell r="I881" t="str">
            <v>00000041</v>
          </cell>
          <cell r="J881">
            <v>60</v>
          </cell>
          <cell r="K881">
            <v>312</v>
          </cell>
          <cell r="L881">
            <v>6355</v>
          </cell>
          <cell r="M881">
            <v>107</v>
          </cell>
          <cell r="N881">
            <v>10</v>
          </cell>
          <cell r="O881">
            <v>0</v>
          </cell>
          <cell r="P881">
            <v>107.1</v>
          </cell>
          <cell r="Q881" t="str">
            <v>0803</v>
          </cell>
          <cell r="R881" t="str">
            <v>36000</v>
          </cell>
          <cell r="S881" t="str">
            <v>200212</v>
          </cell>
          <cell r="T881" t="str">
            <v>PY42</v>
          </cell>
          <cell r="U881">
            <v>71.45</v>
          </cell>
          <cell r="V881" t="str">
            <v>LDB</v>
          </cell>
          <cell r="W881">
            <v>0</v>
          </cell>
          <cell r="X881" t="str">
            <v>SHR</v>
          </cell>
          <cell r="Y881">
            <v>2</v>
          </cell>
          <cell r="Z881">
            <v>2</v>
          </cell>
          <cell r="AA881" t="str">
            <v>PYP</v>
          </cell>
          <cell r="AB881" t="str">
            <v xml:space="preserve"> 0000026</v>
          </cell>
          <cell r="AC881" t="str">
            <v>PYL</v>
          </cell>
          <cell r="AD881" t="str">
            <v>004366</v>
          </cell>
          <cell r="AE881" t="str">
            <v>EMP</v>
          </cell>
          <cell r="AF881" t="str">
            <v>97355</v>
          </cell>
          <cell r="AG881" t="str">
            <v>JUL</v>
          </cell>
          <cell r="AH881" t="str">
            <v xml:space="preserve"> 000.00</v>
          </cell>
          <cell r="AI881" t="str">
            <v>BCH</v>
          </cell>
          <cell r="AJ881" t="str">
            <v>500</v>
          </cell>
          <cell r="AK881" t="str">
            <v>CLS</v>
          </cell>
          <cell r="AL881" t="str">
            <v>R431</v>
          </cell>
          <cell r="AM881" t="str">
            <v>DTA</v>
          </cell>
          <cell r="AN881" t="str">
            <v xml:space="preserve"> 00000000000.00</v>
          </cell>
          <cell r="AO881" t="str">
            <v>DTH</v>
          </cell>
          <cell r="AP881" t="str">
            <v xml:space="preserve"> 00000000000.00</v>
          </cell>
          <cell r="AV881" t="str">
            <v>000000000</v>
          </cell>
          <cell r="AW881" t="str">
            <v>000</v>
          </cell>
          <cell r="AX881" t="str">
            <v>00</v>
          </cell>
          <cell r="AY881" t="str">
            <v>0</v>
          </cell>
          <cell r="AZ881" t="str">
            <v>FPL Fibernet</v>
          </cell>
        </row>
        <row r="882">
          <cell r="A882" t="str">
            <v>107100</v>
          </cell>
          <cell r="B882" t="str">
            <v>0312</v>
          </cell>
          <cell r="C882" t="str">
            <v>06300</v>
          </cell>
          <cell r="D882" t="str">
            <v>0FIBER</v>
          </cell>
          <cell r="E882" t="str">
            <v>312000</v>
          </cell>
          <cell r="F882" t="str">
            <v>0803</v>
          </cell>
          <cell r="G882" t="str">
            <v>36000</v>
          </cell>
          <cell r="H882" t="str">
            <v>A</v>
          </cell>
          <cell r="I882" t="str">
            <v>00000041</v>
          </cell>
          <cell r="J882">
            <v>60</v>
          </cell>
          <cell r="K882">
            <v>312</v>
          </cell>
          <cell r="L882">
            <v>6355</v>
          </cell>
          <cell r="M882">
            <v>107</v>
          </cell>
          <cell r="N882">
            <v>10</v>
          </cell>
          <cell r="O882">
            <v>0</v>
          </cell>
          <cell r="P882">
            <v>107.1</v>
          </cell>
          <cell r="Q882" t="str">
            <v>0803</v>
          </cell>
          <cell r="R882" t="str">
            <v>36000</v>
          </cell>
          <cell r="S882" t="str">
            <v>200212</v>
          </cell>
          <cell r="T882" t="str">
            <v>PY42</v>
          </cell>
          <cell r="U882">
            <v>656.6</v>
          </cell>
          <cell r="V882" t="str">
            <v>LDB</v>
          </cell>
          <cell r="W882">
            <v>0</v>
          </cell>
          <cell r="X882" t="str">
            <v>SHR</v>
          </cell>
          <cell r="Y882">
            <v>16</v>
          </cell>
          <cell r="Z882">
            <v>16</v>
          </cell>
          <cell r="AA882" t="str">
            <v>PYP</v>
          </cell>
          <cell r="AB882" t="str">
            <v xml:space="preserve"> 0000026</v>
          </cell>
          <cell r="AC882" t="str">
            <v>PYL</v>
          </cell>
          <cell r="AD882" t="str">
            <v>004399</v>
          </cell>
          <cell r="AE882" t="str">
            <v>EMP</v>
          </cell>
          <cell r="AF882" t="str">
            <v>35412</v>
          </cell>
          <cell r="AG882" t="str">
            <v>JUL</v>
          </cell>
          <cell r="AH882" t="str">
            <v xml:space="preserve"> 000.00</v>
          </cell>
          <cell r="AI882" t="str">
            <v>BCH</v>
          </cell>
          <cell r="AJ882" t="str">
            <v>500</v>
          </cell>
          <cell r="AK882" t="str">
            <v>CLS</v>
          </cell>
          <cell r="AL882" t="str">
            <v>R436</v>
          </cell>
          <cell r="AM882" t="str">
            <v>DTA</v>
          </cell>
          <cell r="AN882" t="str">
            <v xml:space="preserve"> 00000000000.00</v>
          </cell>
          <cell r="AO882" t="str">
            <v>DTH</v>
          </cell>
          <cell r="AP882" t="str">
            <v xml:space="preserve"> 00000000000.00</v>
          </cell>
          <cell r="AV882" t="str">
            <v>000000000</v>
          </cell>
          <cell r="AW882" t="str">
            <v>000</v>
          </cell>
          <cell r="AX882" t="str">
            <v>00</v>
          </cell>
          <cell r="AY882" t="str">
            <v>0</v>
          </cell>
          <cell r="AZ882" t="str">
            <v>FPL Fibernet</v>
          </cell>
        </row>
        <row r="883">
          <cell r="A883" t="str">
            <v>107100</v>
          </cell>
          <cell r="B883" t="str">
            <v>0312</v>
          </cell>
          <cell r="C883" t="str">
            <v>06300</v>
          </cell>
          <cell r="D883" t="str">
            <v>0FIBER</v>
          </cell>
          <cell r="E883" t="str">
            <v>312000</v>
          </cell>
          <cell r="F883" t="str">
            <v>0803</v>
          </cell>
          <cell r="G883" t="str">
            <v>36000</v>
          </cell>
          <cell r="H883" t="str">
            <v>A</v>
          </cell>
          <cell r="I883" t="str">
            <v>00000041</v>
          </cell>
          <cell r="J883">
            <v>60</v>
          </cell>
          <cell r="K883">
            <v>312</v>
          </cell>
          <cell r="L883">
            <v>6355</v>
          </cell>
          <cell r="M883">
            <v>107</v>
          </cell>
          <cell r="N883">
            <v>10</v>
          </cell>
          <cell r="O883">
            <v>0</v>
          </cell>
          <cell r="P883">
            <v>107.1</v>
          </cell>
          <cell r="Q883" t="str">
            <v>0803</v>
          </cell>
          <cell r="R883" t="str">
            <v>36000</v>
          </cell>
          <cell r="S883" t="str">
            <v>200212</v>
          </cell>
          <cell r="T883" t="str">
            <v>PY42</v>
          </cell>
          <cell r="U883">
            <v>714.5</v>
          </cell>
          <cell r="V883" t="str">
            <v>LDB</v>
          </cell>
          <cell r="W883">
            <v>0</v>
          </cell>
          <cell r="X883" t="str">
            <v>SHR</v>
          </cell>
          <cell r="Y883">
            <v>20</v>
          </cell>
          <cell r="Z883">
            <v>20</v>
          </cell>
          <cell r="AA883" t="str">
            <v>PYP</v>
          </cell>
          <cell r="AB883" t="str">
            <v xml:space="preserve"> 0000026</v>
          </cell>
          <cell r="AC883" t="str">
            <v>PYL</v>
          </cell>
          <cell r="AD883" t="str">
            <v>004366</v>
          </cell>
          <cell r="AE883" t="str">
            <v>EMP</v>
          </cell>
          <cell r="AF883" t="str">
            <v>97355</v>
          </cell>
          <cell r="AG883" t="str">
            <v>JUL</v>
          </cell>
          <cell r="AH883" t="str">
            <v xml:space="preserve"> 000.00</v>
          </cell>
          <cell r="AI883" t="str">
            <v>BCH</v>
          </cell>
          <cell r="AJ883" t="str">
            <v>500</v>
          </cell>
          <cell r="AK883" t="str">
            <v>CLS</v>
          </cell>
          <cell r="AL883" t="str">
            <v>R431</v>
          </cell>
          <cell r="AM883" t="str">
            <v>DTA</v>
          </cell>
          <cell r="AN883" t="str">
            <v xml:space="preserve"> 00000000000.00</v>
          </cell>
          <cell r="AO883" t="str">
            <v>DTH</v>
          </cell>
          <cell r="AP883" t="str">
            <v xml:space="preserve"> 00000000000.00</v>
          </cell>
          <cell r="AV883" t="str">
            <v>000000000</v>
          </cell>
          <cell r="AW883" t="str">
            <v>000</v>
          </cell>
          <cell r="AX883" t="str">
            <v>00</v>
          </cell>
          <cell r="AY883" t="str">
            <v>0</v>
          </cell>
          <cell r="AZ883" t="str">
            <v>FPL Fibernet</v>
          </cell>
        </row>
        <row r="884">
          <cell r="A884" t="str">
            <v>107100</v>
          </cell>
          <cell r="B884" t="str">
            <v>0385</v>
          </cell>
          <cell r="C884" t="str">
            <v>06300</v>
          </cell>
          <cell r="D884" t="str">
            <v>0FIBER</v>
          </cell>
          <cell r="E884" t="str">
            <v>385000</v>
          </cell>
          <cell r="F884" t="str">
            <v>0803</v>
          </cell>
          <cell r="G884" t="str">
            <v>36000</v>
          </cell>
          <cell r="H884" t="str">
            <v>A</v>
          </cell>
          <cell r="I884" t="str">
            <v>00000041</v>
          </cell>
          <cell r="J884">
            <v>60</v>
          </cell>
          <cell r="K884">
            <v>385</v>
          </cell>
          <cell r="L884">
            <v>6355</v>
          </cell>
          <cell r="M884">
            <v>107</v>
          </cell>
          <cell r="N884">
            <v>10</v>
          </cell>
          <cell r="O884">
            <v>0</v>
          </cell>
          <cell r="P884">
            <v>107.1</v>
          </cell>
          <cell r="Q884" t="str">
            <v>0803</v>
          </cell>
          <cell r="R884" t="str">
            <v>36000</v>
          </cell>
          <cell r="S884" t="str">
            <v>200212</v>
          </cell>
          <cell r="T884" t="str">
            <v>PY42</v>
          </cell>
          <cell r="U884">
            <v>328.3</v>
          </cell>
          <cell r="V884" t="str">
            <v>LDB</v>
          </cell>
          <cell r="W884">
            <v>0</v>
          </cell>
          <cell r="X884" t="str">
            <v>SHR</v>
          </cell>
          <cell r="Y884">
            <v>8</v>
          </cell>
          <cell r="Z884">
            <v>8</v>
          </cell>
          <cell r="AA884" t="str">
            <v>PYP</v>
          </cell>
          <cell r="AB884" t="str">
            <v xml:space="preserve"> 0000025</v>
          </cell>
          <cell r="AC884" t="str">
            <v>PYL</v>
          </cell>
          <cell r="AD884" t="str">
            <v>004399</v>
          </cell>
          <cell r="AE884" t="str">
            <v>EMP</v>
          </cell>
          <cell r="AF884" t="str">
            <v>35412</v>
          </cell>
          <cell r="AG884" t="str">
            <v>JUL</v>
          </cell>
          <cell r="AH884" t="str">
            <v xml:space="preserve"> 000.00</v>
          </cell>
          <cell r="AI884" t="str">
            <v>BCH</v>
          </cell>
          <cell r="AJ884" t="str">
            <v>500</v>
          </cell>
          <cell r="AK884" t="str">
            <v>CLS</v>
          </cell>
          <cell r="AL884" t="str">
            <v>R436</v>
          </cell>
          <cell r="AM884" t="str">
            <v>DTA</v>
          </cell>
          <cell r="AN884" t="str">
            <v xml:space="preserve"> 00000000000.00</v>
          </cell>
          <cell r="AO884" t="str">
            <v>DTH</v>
          </cell>
          <cell r="AP884" t="str">
            <v xml:space="preserve"> 00000000000.00</v>
          </cell>
          <cell r="AV884" t="str">
            <v>000000000</v>
          </cell>
          <cell r="AW884" t="str">
            <v>000</v>
          </cell>
          <cell r="AX884" t="str">
            <v>00</v>
          </cell>
          <cell r="AY884" t="str">
            <v>0</v>
          </cell>
          <cell r="AZ884" t="str">
            <v>FPL Fibernet</v>
          </cell>
        </row>
        <row r="885">
          <cell r="A885" t="str">
            <v>107100</v>
          </cell>
          <cell r="B885" t="str">
            <v>0312</v>
          </cell>
          <cell r="C885" t="str">
            <v>06300</v>
          </cell>
          <cell r="D885" t="str">
            <v>0ELECT</v>
          </cell>
          <cell r="E885" t="str">
            <v>312000</v>
          </cell>
          <cell r="F885" t="str">
            <v>0662</v>
          </cell>
          <cell r="G885" t="str">
            <v>51450</v>
          </cell>
          <cell r="H885" t="str">
            <v>A</v>
          </cell>
          <cell r="I885" t="str">
            <v>00000041</v>
          </cell>
          <cell r="J885">
            <v>66</v>
          </cell>
          <cell r="K885">
            <v>312</v>
          </cell>
          <cell r="L885">
            <v>6356</v>
          </cell>
          <cell r="M885">
            <v>398</v>
          </cell>
          <cell r="N885">
            <v>0</v>
          </cell>
          <cell r="O885">
            <v>1</v>
          </cell>
          <cell r="P885">
            <v>398.00099999999998</v>
          </cell>
          <cell r="Q885" t="str">
            <v>0662</v>
          </cell>
          <cell r="R885" t="str">
            <v>51450</v>
          </cell>
          <cell r="S885" t="str">
            <v>200212</v>
          </cell>
          <cell r="T885" t="str">
            <v>SA01</v>
          </cell>
          <cell r="U885">
            <v>10540</v>
          </cell>
          <cell r="W885">
            <v>0</v>
          </cell>
          <cell r="Y885">
            <v>0</v>
          </cell>
          <cell r="Z885">
            <v>1</v>
          </cell>
          <cell r="AA885" t="str">
            <v>BCH</v>
          </cell>
          <cell r="AB885" t="str">
            <v>450002361</v>
          </cell>
          <cell r="AC885" t="str">
            <v>PO#</v>
          </cell>
          <cell r="AD885" t="str">
            <v>4500126175</v>
          </cell>
          <cell r="AE885" t="str">
            <v>S/R</v>
          </cell>
          <cell r="AF885" t="str">
            <v>337</v>
          </cell>
          <cell r="AI885" t="str">
            <v>PYN</v>
          </cell>
          <cell r="AJ885" t="str">
            <v>SYNCHRONET INC</v>
          </cell>
          <cell r="AK885" t="str">
            <v>VND</v>
          </cell>
          <cell r="AL885" t="str">
            <v>582523899</v>
          </cell>
          <cell r="AM885" t="str">
            <v>FAC</v>
          </cell>
          <cell r="AN885" t="str">
            <v>000</v>
          </cell>
          <cell r="AQ885" t="str">
            <v>NVD</v>
          </cell>
          <cell r="AR885" t="str">
            <v>2002-12-</v>
          </cell>
          <cell r="AU885" t="str">
            <v>INVOICE# FPL2235A   SYNCHRONET INC      5000003709</v>
          </cell>
          <cell r="AV885" t="str">
            <v>WF-BATCH</v>
          </cell>
          <cell r="AW885" t="str">
            <v>000</v>
          </cell>
          <cell r="AX885" t="str">
            <v>00</v>
          </cell>
          <cell r="AY885" t="str">
            <v>0</v>
          </cell>
          <cell r="AZ885" t="str">
            <v>FPL Fibernet</v>
          </cell>
        </row>
        <row r="886">
          <cell r="A886" t="str">
            <v>107100</v>
          </cell>
          <cell r="B886" t="str">
            <v>0312</v>
          </cell>
          <cell r="C886" t="str">
            <v>06300</v>
          </cell>
          <cell r="D886" t="str">
            <v>0ELECT</v>
          </cell>
          <cell r="E886" t="str">
            <v>312000</v>
          </cell>
          <cell r="F886" t="str">
            <v>0676</v>
          </cell>
          <cell r="G886" t="str">
            <v>12450</v>
          </cell>
          <cell r="H886" t="str">
            <v>A</v>
          </cell>
          <cell r="I886" t="str">
            <v>00000041</v>
          </cell>
          <cell r="J886">
            <v>65</v>
          </cell>
          <cell r="K886">
            <v>312</v>
          </cell>
          <cell r="L886">
            <v>6356</v>
          </cell>
          <cell r="M886">
            <v>388</v>
          </cell>
          <cell r="N886">
            <v>0</v>
          </cell>
          <cell r="O886">
            <v>1</v>
          </cell>
          <cell r="P886">
            <v>388.00099999999998</v>
          </cell>
          <cell r="Q886" t="str">
            <v>0676</v>
          </cell>
          <cell r="R886" t="str">
            <v>12450</v>
          </cell>
          <cell r="S886" t="str">
            <v>200212</v>
          </cell>
          <cell r="T886" t="str">
            <v>SA01</v>
          </cell>
          <cell r="U886">
            <v>-1549.35</v>
          </cell>
          <cell r="V886" t="str">
            <v>LDB</v>
          </cell>
          <cell r="W886">
            <v>0</v>
          </cell>
          <cell r="Y886">
            <v>0</v>
          </cell>
          <cell r="Z886">
            <v>-1</v>
          </cell>
          <cell r="AA886" t="str">
            <v>MS#</v>
          </cell>
          <cell r="AB886" t="str">
            <v xml:space="preserve">   998014542</v>
          </cell>
          <cell r="AC886" t="str">
            <v>BCH</v>
          </cell>
          <cell r="AD886" t="str">
            <v>017210</v>
          </cell>
          <cell r="AE886" t="str">
            <v>TML</v>
          </cell>
          <cell r="AF886" t="str">
            <v>12018</v>
          </cell>
          <cell r="AG886" t="str">
            <v>SRL</v>
          </cell>
          <cell r="AH886" t="str">
            <v>0368</v>
          </cell>
          <cell r="AI886" t="str">
            <v>DLV</v>
          </cell>
          <cell r="AJ886" t="str">
            <v>000</v>
          </cell>
          <cell r="AK886" t="str">
            <v>REL</v>
          </cell>
          <cell r="AL886" t="str">
            <v>000</v>
          </cell>
          <cell r="AM886" t="str">
            <v>LN#</v>
          </cell>
          <cell r="AO886" t="str">
            <v>UOI</v>
          </cell>
          <cell r="AP886" t="str">
            <v>EA</v>
          </cell>
          <cell r="AU886" t="str">
            <v>0</v>
          </cell>
          <cell r="AW886" t="str">
            <v>000</v>
          </cell>
          <cell r="AX886" t="str">
            <v>00</v>
          </cell>
          <cell r="AY886" t="str">
            <v>0</v>
          </cell>
          <cell r="AZ886" t="str">
            <v>FPL Fibernet</v>
          </cell>
        </row>
        <row r="887">
          <cell r="A887" t="str">
            <v>107100</v>
          </cell>
          <cell r="B887" t="str">
            <v>0312</v>
          </cell>
          <cell r="C887" t="str">
            <v>06300</v>
          </cell>
          <cell r="D887" t="str">
            <v>0ELECT</v>
          </cell>
          <cell r="E887" t="str">
            <v>312000</v>
          </cell>
          <cell r="F887" t="str">
            <v>0676</v>
          </cell>
          <cell r="G887" t="str">
            <v>12450</v>
          </cell>
          <cell r="H887" t="str">
            <v>A</v>
          </cell>
          <cell r="I887" t="str">
            <v>00000041</v>
          </cell>
          <cell r="J887">
            <v>65</v>
          </cell>
          <cell r="K887">
            <v>312</v>
          </cell>
          <cell r="L887">
            <v>6356</v>
          </cell>
          <cell r="M887">
            <v>398</v>
          </cell>
          <cell r="N887">
            <v>0</v>
          </cell>
          <cell r="O887">
            <v>1</v>
          </cell>
          <cell r="P887">
            <v>398.00099999999998</v>
          </cell>
          <cell r="Q887" t="str">
            <v>0676</v>
          </cell>
          <cell r="R887" t="str">
            <v>12450</v>
          </cell>
          <cell r="S887" t="str">
            <v>200212</v>
          </cell>
          <cell r="T887" t="str">
            <v>SA01</v>
          </cell>
          <cell r="U887">
            <v>-171</v>
          </cell>
          <cell r="V887" t="str">
            <v>LDB</v>
          </cell>
          <cell r="W887">
            <v>0</v>
          </cell>
          <cell r="Y887">
            <v>0</v>
          </cell>
          <cell r="Z887">
            <v>-150</v>
          </cell>
          <cell r="AA887" t="str">
            <v>MS#</v>
          </cell>
          <cell r="AB887" t="str">
            <v xml:space="preserve">   998014677</v>
          </cell>
          <cell r="AC887" t="str">
            <v>BCH</v>
          </cell>
          <cell r="AD887" t="str">
            <v>016806</v>
          </cell>
          <cell r="AE887" t="str">
            <v>TML</v>
          </cell>
          <cell r="AF887" t="str">
            <v>12010</v>
          </cell>
          <cell r="AG887" t="str">
            <v>SRL</v>
          </cell>
          <cell r="AH887" t="str">
            <v>0368</v>
          </cell>
          <cell r="AI887" t="str">
            <v>DLV</v>
          </cell>
          <cell r="AJ887" t="str">
            <v>000</v>
          </cell>
          <cell r="AK887" t="str">
            <v>REL</v>
          </cell>
          <cell r="AL887" t="str">
            <v>000</v>
          </cell>
          <cell r="AM887" t="str">
            <v>LN#</v>
          </cell>
          <cell r="AO887" t="str">
            <v>UOI</v>
          </cell>
          <cell r="AP887" t="str">
            <v>FT</v>
          </cell>
          <cell r="AU887" t="str">
            <v>0</v>
          </cell>
          <cell r="AW887" t="str">
            <v>000</v>
          </cell>
          <cell r="AX887" t="str">
            <v>00</v>
          </cell>
          <cell r="AY887" t="str">
            <v>0</v>
          </cell>
          <cell r="AZ887" t="str">
            <v>FPL Fibernet</v>
          </cell>
        </row>
        <row r="888">
          <cell r="A888" t="str">
            <v>107100</v>
          </cell>
          <cell r="B888" t="str">
            <v>0312</v>
          </cell>
          <cell r="C888" t="str">
            <v>06300</v>
          </cell>
          <cell r="D888" t="str">
            <v>0ELECT</v>
          </cell>
          <cell r="E888" t="str">
            <v>312000</v>
          </cell>
          <cell r="F888" t="str">
            <v>0676</v>
          </cell>
          <cell r="G888" t="str">
            <v>12450</v>
          </cell>
          <cell r="H888" t="str">
            <v>A</v>
          </cell>
          <cell r="I888" t="str">
            <v>00000041</v>
          </cell>
          <cell r="J888">
            <v>65</v>
          </cell>
          <cell r="K888">
            <v>312</v>
          </cell>
          <cell r="L888">
            <v>6356</v>
          </cell>
          <cell r="M888">
            <v>398</v>
          </cell>
          <cell r="N888">
            <v>0</v>
          </cell>
          <cell r="O888">
            <v>1</v>
          </cell>
          <cell r="P888">
            <v>398.00099999999998</v>
          </cell>
          <cell r="Q888" t="str">
            <v>0676</v>
          </cell>
          <cell r="R888" t="str">
            <v>12450</v>
          </cell>
          <cell r="S888" t="str">
            <v>200212</v>
          </cell>
          <cell r="T888" t="str">
            <v>SA01</v>
          </cell>
          <cell r="U888">
            <v>-194.88</v>
          </cell>
          <cell r="V888" t="str">
            <v>LDB</v>
          </cell>
          <cell r="W888">
            <v>0</v>
          </cell>
          <cell r="Y888">
            <v>0</v>
          </cell>
          <cell r="Z888">
            <v>-1</v>
          </cell>
          <cell r="AA888" t="str">
            <v>MS#</v>
          </cell>
          <cell r="AB888" t="str">
            <v xml:space="preserve">   998014037</v>
          </cell>
          <cell r="AC888" t="str">
            <v>BCH</v>
          </cell>
          <cell r="AD888" t="str">
            <v>016806</v>
          </cell>
          <cell r="AE888" t="str">
            <v>TML</v>
          </cell>
          <cell r="AF888" t="str">
            <v>12010</v>
          </cell>
          <cell r="AG888" t="str">
            <v>SRL</v>
          </cell>
          <cell r="AH888" t="str">
            <v>0368</v>
          </cell>
          <cell r="AI888" t="str">
            <v>DLV</v>
          </cell>
          <cell r="AJ888" t="str">
            <v>000</v>
          </cell>
          <cell r="AK888" t="str">
            <v>REL</v>
          </cell>
          <cell r="AL888" t="str">
            <v>000</v>
          </cell>
          <cell r="AM888" t="str">
            <v>LN#</v>
          </cell>
          <cell r="AO888" t="str">
            <v>UOI</v>
          </cell>
          <cell r="AP888" t="str">
            <v>EA</v>
          </cell>
          <cell r="AU888" t="str">
            <v>0</v>
          </cell>
          <cell r="AW888" t="str">
            <v>000</v>
          </cell>
          <cell r="AX888" t="str">
            <v>00</v>
          </cell>
          <cell r="AY888" t="str">
            <v>0</v>
          </cell>
          <cell r="AZ888" t="str">
            <v>FPL Fibernet</v>
          </cell>
        </row>
        <row r="889">
          <cell r="A889" t="str">
            <v>107100</v>
          </cell>
          <cell r="B889" t="str">
            <v>0312</v>
          </cell>
          <cell r="C889" t="str">
            <v>06300</v>
          </cell>
          <cell r="D889" t="str">
            <v>0ELECT</v>
          </cell>
          <cell r="E889" t="str">
            <v>312000</v>
          </cell>
          <cell r="F889" t="str">
            <v>0676</v>
          </cell>
          <cell r="G889" t="str">
            <v>12450</v>
          </cell>
          <cell r="H889" t="str">
            <v>A</v>
          </cell>
          <cell r="I889" t="str">
            <v>00000041</v>
          </cell>
          <cell r="J889">
            <v>65</v>
          </cell>
          <cell r="K889">
            <v>312</v>
          </cell>
          <cell r="L889">
            <v>6356</v>
          </cell>
          <cell r="M889">
            <v>398</v>
          </cell>
          <cell r="N889">
            <v>0</v>
          </cell>
          <cell r="O889">
            <v>1</v>
          </cell>
          <cell r="P889">
            <v>398.00099999999998</v>
          </cell>
          <cell r="Q889" t="str">
            <v>0676</v>
          </cell>
          <cell r="R889" t="str">
            <v>12450</v>
          </cell>
          <cell r="S889" t="str">
            <v>200212</v>
          </cell>
          <cell r="T889" t="str">
            <v>SA01</v>
          </cell>
          <cell r="U889">
            <v>-4002.31</v>
          </cell>
          <cell r="V889" t="str">
            <v>LDB</v>
          </cell>
          <cell r="W889">
            <v>0</v>
          </cell>
          <cell r="Y889">
            <v>0</v>
          </cell>
          <cell r="Z889">
            <v>-1</v>
          </cell>
          <cell r="AA889" t="str">
            <v>MS#</v>
          </cell>
          <cell r="AB889" t="str">
            <v xml:space="preserve">   998014148</v>
          </cell>
          <cell r="AC889" t="str">
            <v>BCH</v>
          </cell>
          <cell r="AD889" t="str">
            <v>016806</v>
          </cell>
          <cell r="AE889" t="str">
            <v>TML</v>
          </cell>
          <cell r="AF889" t="str">
            <v>12010</v>
          </cell>
          <cell r="AG889" t="str">
            <v>SRL</v>
          </cell>
          <cell r="AH889" t="str">
            <v>0368</v>
          </cell>
          <cell r="AI889" t="str">
            <v>DLV</v>
          </cell>
          <cell r="AJ889" t="str">
            <v>000</v>
          </cell>
          <cell r="AK889" t="str">
            <v>REL</v>
          </cell>
          <cell r="AL889" t="str">
            <v>000</v>
          </cell>
          <cell r="AM889" t="str">
            <v>LN#</v>
          </cell>
          <cell r="AO889" t="str">
            <v>UOI</v>
          </cell>
          <cell r="AP889" t="str">
            <v>EA</v>
          </cell>
          <cell r="AU889" t="str">
            <v>0</v>
          </cell>
          <cell r="AW889" t="str">
            <v>000</v>
          </cell>
          <cell r="AX889" t="str">
            <v>00</v>
          </cell>
          <cell r="AY889" t="str">
            <v>0</v>
          </cell>
          <cell r="AZ889" t="str">
            <v>FPL Fibernet</v>
          </cell>
        </row>
        <row r="890">
          <cell r="A890" t="str">
            <v>107100</v>
          </cell>
          <cell r="B890" t="str">
            <v>0312</v>
          </cell>
          <cell r="C890" t="str">
            <v>06300</v>
          </cell>
          <cell r="D890" t="str">
            <v>0ELECT</v>
          </cell>
          <cell r="E890" t="str">
            <v>312000</v>
          </cell>
          <cell r="F890" t="str">
            <v>0790</v>
          </cell>
          <cell r="G890" t="str">
            <v>65000</v>
          </cell>
          <cell r="H890" t="str">
            <v>A</v>
          </cell>
          <cell r="I890" t="str">
            <v>00000041</v>
          </cell>
          <cell r="J890">
            <v>65</v>
          </cell>
          <cell r="K890">
            <v>312</v>
          </cell>
          <cell r="L890">
            <v>6356</v>
          </cell>
          <cell r="M890">
            <v>0</v>
          </cell>
          <cell r="N890">
            <v>0</v>
          </cell>
          <cell r="O890">
            <v>0</v>
          </cell>
          <cell r="P890">
            <v>0</v>
          </cell>
          <cell r="Q890" t="str">
            <v>0790</v>
          </cell>
          <cell r="R890" t="str">
            <v>65000</v>
          </cell>
          <cell r="S890" t="str">
            <v>200212</v>
          </cell>
          <cell r="T890" t="str">
            <v>CA01</v>
          </cell>
          <cell r="U890">
            <v>5000</v>
          </cell>
          <cell r="V890" t="str">
            <v>LDB</v>
          </cell>
          <cell r="W890">
            <v>0</v>
          </cell>
          <cell r="Y890">
            <v>0</v>
          </cell>
          <cell r="Z890">
            <v>0</v>
          </cell>
          <cell r="AA890" t="str">
            <v>BCH</v>
          </cell>
          <cell r="AB890" t="str">
            <v>0011</v>
          </cell>
          <cell r="AC890" t="str">
            <v>WKS</v>
          </cell>
          <cell r="AE890" t="str">
            <v>JV#</v>
          </cell>
          <cell r="AF890" t="str">
            <v>1232</v>
          </cell>
          <cell r="AG890" t="str">
            <v>FRN</v>
          </cell>
          <cell r="AH890" t="str">
            <v>6356</v>
          </cell>
          <cell r="AI890" t="str">
            <v>RP#</v>
          </cell>
          <cell r="AJ890" t="str">
            <v>000</v>
          </cell>
          <cell r="AK890" t="str">
            <v>CTL</v>
          </cell>
          <cell r="AM890" t="str">
            <v>RF#</v>
          </cell>
          <cell r="AU890" t="str">
            <v>ACCRUAL OF OCT 02 CAPITAL</v>
          </cell>
          <cell r="AZ890" t="str">
            <v>FPL Fibernet</v>
          </cell>
        </row>
        <row r="891">
          <cell r="A891" t="str">
            <v>107100</v>
          </cell>
          <cell r="B891" t="str">
            <v>0312</v>
          </cell>
          <cell r="C891" t="str">
            <v>06300</v>
          </cell>
          <cell r="D891" t="str">
            <v>0ELECT</v>
          </cell>
          <cell r="E891" t="str">
            <v>312000</v>
          </cell>
          <cell r="F891" t="str">
            <v>0790</v>
          </cell>
          <cell r="G891" t="str">
            <v>65000</v>
          </cell>
          <cell r="H891" t="str">
            <v>A</v>
          </cell>
          <cell r="I891" t="str">
            <v>00000041</v>
          </cell>
          <cell r="J891">
            <v>70</v>
          </cell>
          <cell r="K891">
            <v>312</v>
          </cell>
          <cell r="L891">
            <v>6356</v>
          </cell>
          <cell r="M891">
            <v>0</v>
          </cell>
          <cell r="N891">
            <v>0</v>
          </cell>
          <cell r="O891">
            <v>0</v>
          </cell>
          <cell r="P891">
            <v>0</v>
          </cell>
          <cell r="Q891" t="str">
            <v>0790</v>
          </cell>
          <cell r="R891" t="str">
            <v>65000</v>
          </cell>
          <cell r="S891" t="str">
            <v>200212</v>
          </cell>
          <cell r="T891" t="str">
            <v>CA01</v>
          </cell>
          <cell r="U891">
            <v>-81566.22</v>
          </cell>
          <cell r="V891" t="str">
            <v>LDB</v>
          </cell>
          <cell r="W891">
            <v>0</v>
          </cell>
          <cell r="Y891">
            <v>0</v>
          </cell>
          <cell r="Z891">
            <v>0</v>
          </cell>
          <cell r="AA891" t="str">
            <v>BCH</v>
          </cell>
          <cell r="AB891" t="str">
            <v>0023</v>
          </cell>
          <cell r="AC891" t="str">
            <v>WKS</v>
          </cell>
          <cell r="AE891" t="str">
            <v>JV#</v>
          </cell>
          <cell r="AF891" t="str">
            <v>1232</v>
          </cell>
          <cell r="AG891" t="str">
            <v>FRN</v>
          </cell>
          <cell r="AH891" t="str">
            <v>6356</v>
          </cell>
          <cell r="AI891" t="str">
            <v>RP#</v>
          </cell>
          <cell r="AJ891" t="str">
            <v>000</v>
          </cell>
          <cell r="AK891" t="str">
            <v>CTL</v>
          </cell>
          <cell r="AM891" t="str">
            <v>RF#</v>
          </cell>
          <cell r="AU891" t="str">
            <v>TO PLACE IN SERVICE</v>
          </cell>
          <cell r="AZ891" t="str">
            <v>FPL Fibernet</v>
          </cell>
        </row>
        <row r="892">
          <cell r="A892" t="str">
            <v>107100</v>
          </cell>
          <cell r="B892" t="str">
            <v>0312</v>
          </cell>
          <cell r="C892" t="str">
            <v>06300</v>
          </cell>
          <cell r="D892" t="str">
            <v>0ELECT</v>
          </cell>
          <cell r="E892" t="str">
            <v>312000</v>
          </cell>
          <cell r="F892" t="str">
            <v>0803</v>
          </cell>
          <cell r="G892" t="str">
            <v>36000</v>
          </cell>
          <cell r="H892" t="str">
            <v>A</v>
          </cell>
          <cell r="I892" t="str">
            <v>00000041</v>
          </cell>
          <cell r="J892">
            <v>65</v>
          </cell>
          <cell r="K892">
            <v>312</v>
          </cell>
          <cell r="L892">
            <v>6356</v>
          </cell>
          <cell r="M892">
            <v>107</v>
          </cell>
          <cell r="N892">
            <v>10</v>
          </cell>
          <cell r="O892">
            <v>0</v>
          </cell>
          <cell r="P892">
            <v>107.1</v>
          </cell>
          <cell r="Q892" t="str">
            <v>0803</v>
          </cell>
          <cell r="R892" t="str">
            <v>36000</v>
          </cell>
          <cell r="S892" t="str">
            <v>200212</v>
          </cell>
          <cell r="T892" t="str">
            <v>PY42</v>
          </cell>
          <cell r="U892">
            <v>1250</v>
          </cell>
          <cell r="V892" t="str">
            <v>LDB</v>
          </cell>
          <cell r="W892">
            <v>0</v>
          </cell>
          <cell r="X892" t="str">
            <v>SHR</v>
          </cell>
          <cell r="Y892">
            <v>40</v>
          </cell>
          <cell r="Z892">
            <v>40</v>
          </cell>
          <cell r="AA892" t="str">
            <v>PYP</v>
          </cell>
          <cell r="AB892" t="str">
            <v xml:space="preserve"> 0000025</v>
          </cell>
          <cell r="AC892" t="str">
            <v>PYL</v>
          </cell>
          <cell r="AD892" t="str">
            <v>004366</v>
          </cell>
          <cell r="AE892" t="str">
            <v>EMP</v>
          </cell>
          <cell r="AF892" t="str">
            <v>70959</v>
          </cell>
          <cell r="AG892" t="str">
            <v>JUL</v>
          </cell>
          <cell r="AH892" t="str">
            <v xml:space="preserve"> 000.00</v>
          </cell>
          <cell r="AI892" t="str">
            <v>BCH</v>
          </cell>
          <cell r="AJ892" t="str">
            <v>500</v>
          </cell>
          <cell r="AK892" t="str">
            <v>CLS</v>
          </cell>
          <cell r="AL892" t="str">
            <v>R450</v>
          </cell>
          <cell r="AM892" t="str">
            <v>DTA</v>
          </cell>
          <cell r="AN892" t="str">
            <v xml:space="preserve"> 00000000000.00</v>
          </cell>
          <cell r="AO892" t="str">
            <v>DTH</v>
          </cell>
          <cell r="AP892" t="str">
            <v xml:space="preserve"> 00000000000.00</v>
          </cell>
          <cell r="AV892" t="str">
            <v>000000000</v>
          </cell>
          <cell r="AW892" t="str">
            <v>000</v>
          </cell>
          <cell r="AX892" t="str">
            <v>00</v>
          </cell>
          <cell r="AY892" t="str">
            <v>0</v>
          </cell>
          <cell r="AZ892" t="str">
            <v>FPL Fibernet</v>
          </cell>
        </row>
        <row r="893">
          <cell r="A893" t="str">
            <v>107100</v>
          </cell>
          <cell r="B893" t="str">
            <v>0312</v>
          </cell>
          <cell r="C893" t="str">
            <v>06300</v>
          </cell>
          <cell r="D893" t="str">
            <v>0FIBER</v>
          </cell>
          <cell r="E893" t="str">
            <v>312000</v>
          </cell>
          <cell r="F893" t="str">
            <v>0803</v>
          </cell>
          <cell r="G893" t="str">
            <v>36000</v>
          </cell>
          <cell r="H893" t="str">
            <v>A</v>
          </cell>
          <cell r="I893" t="str">
            <v>00000041</v>
          </cell>
          <cell r="J893">
            <v>60</v>
          </cell>
          <cell r="K893">
            <v>312</v>
          </cell>
          <cell r="L893">
            <v>6356</v>
          </cell>
          <cell r="M893">
            <v>107</v>
          </cell>
          <cell r="N893">
            <v>10</v>
          </cell>
          <cell r="O893">
            <v>0</v>
          </cell>
          <cell r="P893">
            <v>107.1</v>
          </cell>
          <cell r="Q893" t="str">
            <v>0803</v>
          </cell>
          <cell r="R893" t="str">
            <v>36000</v>
          </cell>
          <cell r="S893" t="str">
            <v>200212</v>
          </cell>
          <cell r="T893" t="str">
            <v>PY42</v>
          </cell>
          <cell r="U893">
            <v>83.08</v>
          </cell>
          <cell r="V893" t="str">
            <v>LDB</v>
          </cell>
          <cell r="W893">
            <v>0</v>
          </cell>
          <cell r="X893" t="str">
            <v>SHR</v>
          </cell>
          <cell r="Y893">
            <v>2</v>
          </cell>
          <cell r="Z893">
            <v>2</v>
          </cell>
          <cell r="AA893" t="str">
            <v>PYP</v>
          </cell>
          <cell r="AB893" t="str">
            <v xml:space="preserve"> 0000026</v>
          </cell>
          <cell r="AC893" t="str">
            <v>PYL</v>
          </cell>
          <cell r="AD893" t="str">
            <v>003054</v>
          </cell>
          <cell r="AE893" t="str">
            <v>EMP</v>
          </cell>
          <cell r="AF893" t="str">
            <v>16244</v>
          </cell>
          <cell r="AG893" t="str">
            <v>JUL</v>
          </cell>
          <cell r="AH893" t="str">
            <v xml:space="preserve"> 000.00</v>
          </cell>
          <cell r="AI893" t="str">
            <v>BCH</v>
          </cell>
          <cell r="AJ893" t="str">
            <v>500</v>
          </cell>
          <cell r="AK893" t="str">
            <v>CLS</v>
          </cell>
          <cell r="AL893" t="str">
            <v>R513</v>
          </cell>
          <cell r="AM893" t="str">
            <v>DTA</v>
          </cell>
          <cell r="AN893" t="str">
            <v xml:space="preserve"> 00000000000.00</v>
          </cell>
          <cell r="AO893" t="str">
            <v>DTH</v>
          </cell>
          <cell r="AP893" t="str">
            <v xml:space="preserve"> 00000000000.00</v>
          </cell>
          <cell r="AV893" t="str">
            <v>000000000</v>
          </cell>
          <cell r="AW893" t="str">
            <v>000</v>
          </cell>
          <cell r="AX893" t="str">
            <v>00</v>
          </cell>
          <cell r="AY893" t="str">
            <v>0</v>
          </cell>
          <cell r="AZ893" t="str">
            <v>FPL Fibernet</v>
          </cell>
        </row>
        <row r="894">
          <cell r="A894" t="str">
            <v>107100</v>
          </cell>
          <cell r="B894" t="str">
            <v>0312</v>
          </cell>
          <cell r="C894" t="str">
            <v>06300</v>
          </cell>
          <cell r="D894" t="str">
            <v>0FIBER</v>
          </cell>
          <cell r="E894" t="str">
            <v>312000</v>
          </cell>
          <cell r="F894" t="str">
            <v>0803</v>
          </cell>
          <cell r="G894" t="str">
            <v>36000</v>
          </cell>
          <cell r="H894" t="str">
            <v>A</v>
          </cell>
          <cell r="I894" t="str">
            <v>00000041</v>
          </cell>
          <cell r="J894">
            <v>60</v>
          </cell>
          <cell r="K894">
            <v>312</v>
          </cell>
          <cell r="L894">
            <v>6356</v>
          </cell>
          <cell r="M894">
            <v>107</v>
          </cell>
          <cell r="N894">
            <v>10</v>
          </cell>
          <cell r="O894">
            <v>0</v>
          </cell>
          <cell r="P894">
            <v>107.1</v>
          </cell>
          <cell r="Q894" t="str">
            <v>0803</v>
          </cell>
          <cell r="R894" t="str">
            <v>36000</v>
          </cell>
          <cell r="S894" t="str">
            <v>200212</v>
          </cell>
          <cell r="T894" t="str">
            <v>PY42</v>
          </cell>
          <cell r="U894">
            <v>656.6</v>
          </cell>
          <cell r="V894" t="str">
            <v>LDB</v>
          </cell>
          <cell r="W894">
            <v>0</v>
          </cell>
          <cell r="X894" t="str">
            <v>SHR</v>
          </cell>
          <cell r="Y894">
            <v>16</v>
          </cell>
          <cell r="Z894">
            <v>16</v>
          </cell>
          <cell r="AA894" t="str">
            <v>PYP</v>
          </cell>
          <cell r="AB894" t="str">
            <v xml:space="preserve"> 0000026</v>
          </cell>
          <cell r="AC894" t="str">
            <v>PYL</v>
          </cell>
          <cell r="AD894" t="str">
            <v>004399</v>
          </cell>
          <cell r="AE894" t="str">
            <v>EMP</v>
          </cell>
          <cell r="AF894" t="str">
            <v>35412</v>
          </cell>
          <cell r="AG894" t="str">
            <v>JUL</v>
          </cell>
          <cell r="AH894" t="str">
            <v xml:space="preserve"> 000.00</v>
          </cell>
          <cell r="AI894" t="str">
            <v>BCH</v>
          </cell>
          <cell r="AJ894" t="str">
            <v>500</v>
          </cell>
          <cell r="AK894" t="str">
            <v>CLS</v>
          </cell>
          <cell r="AL894" t="str">
            <v>R436</v>
          </cell>
          <cell r="AM894" t="str">
            <v>DTA</v>
          </cell>
          <cell r="AN894" t="str">
            <v xml:space="preserve"> 00000000000.00</v>
          </cell>
          <cell r="AO894" t="str">
            <v>DTH</v>
          </cell>
          <cell r="AP894" t="str">
            <v xml:space="preserve"> 00000000000.00</v>
          </cell>
          <cell r="AV894" t="str">
            <v>000000000</v>
          </cell>
          <cell r="AW894" t="str">
            <v>000</v>
          </cell>
          <cell r="AX894" t="str">
            <v>00</v>
          </cell>
          <cell r="AY894" t="str">
            <v>0</v>
          </cell>
          <cell r="AZ894" t="str">
            <v>FPL Fibernet</v>
          </cell>
        </row>
        <row r="895">
          <cell r="A895" t="str">
            <v>107100</v>
          </cell>
          <cell r="B895" t="str">
            <v>0385</v>
          </cell>
          <cell r="C895" t="str">
            <v>06300</v>
          </cell>
          <cell r="D895" t="str">
            <v>0FIBER</v>
          </cell>
          <cell r="E895" t="str">
            <v>385000</v>
          </cell>
          <cell r="F895" t="str">
            <v>0803</v>
          </cell>
          <cell r="G895" t="str">
            <v>36000</v>
          </cell>
          <cell r="H895" t="str">
            <v>A</v>
          </cell>
          <cell r="I895" t="str">
            <v>00000041</v>
          </cell>
          <cell r="J895">
            <v>60</v>
          </cell>
          <cell r="K895">
            <v>385</v>
          </cell>
          <cell r="L895">
            <v>6356</v>
          </cell>
          <cell r="M895">
            <v>107</v>
          </cell>
          <cell r="N895">
            <v>10</v>
          </cell>
          <cell r="O895">
            <v>0</v>
          </cell>
          <cell r="P895">
            <v>107.1</v>
          </cell>
          <cell r="Q895" t="str">
            <v>0803</v>
          </cell>
          <cell r="R895" t="str">
            <v>36000</v>
          </cell>
          <cell r="S895" t="str">
            <v>200212</v>
          </cell>
          <cell r="T895" t="str">
            <v>PY42</v>
          </cell>
          <cell r="U895">
            <v>328.3</v>
          </cell>
          <cell r="V895" t="str">
            <v>LDB</v>
          </cell>
          <cell r="W895">
            <v>0</v>
          </cell>
          <cell r="X895" t="str">
            <v>SHR</v>
          </cell>
          <cell r="Y895">
            <v>8</v>
          </cell>
          <cell r="Z895">
            <v>8</v>
          </cell>
          <cell r="AA895" t="str">
            <v>PYP</v>
          </cell>
          <cell r="AB895" t="str">
            <v xml:space="preserve"> 0000025</v>
          </cell>
          <cell r="AC895" t="str">
            <v>PYL</v>
          </cell>
          <cell r="AD895" t="str">
            <v>004399</v>
          </cell>
          <cell r="AE895" t="str">
            <v>EMP</v>
          </cell>
          <cell r="AF895" t="str">
            <v>35412</v>
          </cell>
          <cell r="AG895" t="str">
            <v>JUL</v>
          </cell>
          <cell r="AH895" t="str">
            <v xml:space="preserve"> 000.00</v>
          </cell>
          <cell r="AI895" t="str">
            <v>BCH</v>
          </cell>
          <cell r="AJ895" t="str">
            <v>500</v>
          </cell>
          <cell r="AK895" t="str">
            <v>CLS</v>
          </cell>
          <cell r="AL895" t="str">
            <v>R436</v>
          </cell>
          <cell r="AM895" t="str">
            <v>DTA</v>
          </cell>
          <cell r="AN895" t="str">
            <v xml:space="preserve"> 00000000000.00</v>
          </cell>
          <cell r="AO895" t="str">
            <v>DTH</v>
          </cell>
          <cell r="AP895" t="str">
            <v xml:space="preserve"> 00000000000.00</v>
          </cell>
          <cell r="AV895" t="str">
            <v>000000000</v>
          </cell>
          <cell r="AW895" t="str">
            <v>000</v>
          </cell>
          <cell r="AX895" t="str">
            <v>00</v>
          </cell>
          <cell r="AY895" t="str">
            <v>0</v>
          </cell>
          <cell r="AZ895" t="str">
            <v>FPL Fibernet</v>
          </cell>
        </row>
        <row r="896">
          <cell r="L896">
            <v>6357</v>
          </cell>
          <cell r="S896" t="str">
            <v>200212</v>
          </cell>
          <cell r="U896">
            <v>5740</v>
          </cell>
        </row>
        <row r="897">
          <cell r="L897">
            <v>6357</v>
          </cell>
          <cell r="S897" t="str">
            <v>200212</v>
          </cell>
          <cell r="U897">
            <v>100.61</v>
          </cell>
        </row>
        <row r="898">
          <cell r="A898" t="str">
            <v>107100</v>
          </cell>
          <cell r="B898" t="str">
            <v>0312</v>
          </cell>
          <cell r="C898" t="str">
            <v>06600</v>
          </cell>
          <cell r="D898" t="str">
            <v>0FIBER</v>
          </cell>
          <cell r="E898" t="str">
            <v>312000</v>
          </cell>
          <cell r="F898" t="str">
            <v>0790</v>
          </cell>
          <cell r="G898" t="str">
            <v>65000</v>
          </cell>
          <cell r="H898" t="str">
            <v>A</v>
          </cell>
          <cell r="I898" t="str">
            <v>00000041</v>
          </cell>
          <cell r="J898">
            <v>63</v>
          </cell>
          <cell r="K898">
            <v>312</v>
          </cell>
          <cell r="L898">
            <v>6600</v>
          </cell>
          <cell r="M898">
            <v>0</v>
          </cell>
          <cell r="N898">
            <v>0</v>
          </cell>
          <cell r="O898">
            <v>0</v>
          </cell>
          <cell r="P898">
            <v>0</v>
          </cell>
          <cell r="Q898" t="str">
            <v>0790</v>
          </cell>
          <cell r="R898" t="str">
            <v>65000</v>
          </cell>
          <cell r="S898" t="str">
            <v>200212</v>
          </cell>
          <cell r="T898" t="str">
            <v>CA01</v>
          </cell>
          <cell r="U898">
            <v>4000</v>
          </cell>
          <cell r="V898" t="str">
            <v>LDB</v>
          </cell>
          <cell r="W898">
            <v>0</v>
          </cell>
          <cell r="Y898">
            <v>0</v>
          </cell>
          <cell r="Z898">
            <v>0</v>
          </cell>
          <cell r="AA898" t="str">
            <v>BCH</v>
          </cell>
          <cell r="AB898" t="str">
            <v>0014</v>
          </cell>
          <cell r="AC898" t="str">
            <v>WKS</v>
          </cell>
          <cell r="AE898" t="str">
            <v>JV#</v>
          </cell>
          <cell r="AF898" t="str">
            <v>1232</v>
          </cell>
          <cell r="AG898" t="str">
            <v>FRN</v>
          </cell>
          <cell r="AH898" t="str">
            <v>6600</v>
          </cell>
          <cell r="AI898" t="str">
            <v>RP#</v>
          </cell>
          <cell r="AJ898" t="str">
            <v>000</v>
          </cell>
          <cell r="AK898" t="str">
            <v>CTL</v>
          </cell>
          <cell r="AM898" t="str">
            <v>RF#</v>
          </cell>
          <cell r="AU898" t="str">
            <v>ACCRUAL OF DEC 02 CAPITAL</v>
          </cell>
          <cell r="AZ898" t="str">
            <v>FPL Fibernet</v>
          </cell>
        </row>
        <row r="899">
          <cell r="A899" t="str">
            <v>107100</v>
          </cell>
          <cell r="B899" t="str">
            <v>0312</v>
          </cell>
          <cell r="C899" t="str">
            <v>06600</v>
          </cell>
          <cell r="D899" t="str">
            <v>0FIBER</v>
          </cell>
          <cell r="E899" t="str">
            <v>312000</v>
          </cell>
          <cell r="F899" t="str">
            <v>0662</v>
          </cell>
          <cell r="G899" t="str">
            <v>51450</v>
          </cell>
          <cell r="H899" t="str">
            <v>A</v>
          </cell>
          <cell r="I899" t="str">
            <v>00000041</v>
          </cell>
          <cell r="J899">
            <v>63</v>
          </cell>
          <cell r="K899">
            <v>312</v>
          </cell>
          <cell r="L899">
            <v>6602</v>
          </cell>
          <cell r="M899">
            <v>0</v>
          </cell>
          <cell r="N899">
            <v>0</v>
          </cell>
          <cell r="O899">
            <v>0</v>
          </cell>
          <cell r="P899">
            <v>0</v>
          </cell>
          <cell r="Q899" t="str">
            <v>0662</v>
          </cell>
          <cell r="R899" t="str">
            <v>51450</v>
          </cell>
          <cell r="S899" t="str">
            <v>200212</v>
          </cell>
          <cell r="T899" t="str">
            <v>SA01</v>
          </cell>
          <cell r="U899">
            <v>14592.6</v>
          </cell>
          <cell r="W899">
            <v>0</v>
          </cell>
          <cell r="Y899">
            <v>0</v>
          </cell>
          <cell r="Z899">
            <v>1</v>
          </cell>
          <cell r="AA899" t="str">
            <v>BCH</v>
          </cell>
          <cell r="AB899" t="str">
            <v>450002354</v>
          </cell>
          <cell r="AC899" t="str">
            <v>PO#</v>
          </cell>
          <cell r="AD899" t="str">
            <v>4500072726</v>
          </cell>
          <cell r="AE899" t="str">
            <v>S/R</v>
          </cell>
          <cell r="AF899" t="str">
            <v>337</v>
          </cell>
          <cell r="AI899" t="str">
            <v>PYN</v>
          </cell>
          <cell r="AJ899" t="str">
            <v>ORIUS TELECOM SERVICES IN</v>
          </cell>
          <cell r="AK899" t="str">
            <v>VND</v>
          </cell>
          <cell r="AL899" t="str">
            <v>651061903</v>
          </cell>
          <cell r="AM899" t="str">
            <v>FAC</v>
          </cell>
          <cell r="AN899" t="str">
            <v>000</v>
          </cell>
          <cell r="AQ899" t="str">
            <v>NVD</v>
          </cell>
          <cell r="AR899" t="str">
            <v>2002-12-</v>
          </cell>
          <cell r="AU899" t="str">
            <v>INVOICE# 215726     ORIUS TELECOM SERVIC5000003643</v>
          </cell>
          <cell r="AV899" t="str">
            <v>WF-BATCH</v>
          </cell>
          <cell r="AW899" t="str">
            <v>000</v>
          </cell>
          <cell r="AX899" t="str">
            <v>00</v>
          </cell>
          <cell r="AY899" t="str">
            <v>0</v>
          </cell>
          <cell r="AZ899" t="str">
            <v>FPL Fibernet</v>
          </cell>
        </row>
        <row r="900">
          <cell r="A900" t="str">
            <v>107100</v>
          </cell>
          <cell r="B900" t="str">
            <v>0312</v>
          </cell>
          <cell r="C900" t="str">
            <v>06600</v>
          </cell>
          <cell r="D900" t="str">
            <v>0FIBER</v>
          </cell>
          <cell r="E900" t="str">
            <v>312000</v>
          </cell>
          <cell r="F900" t="str">
            <v>0662</v>
          </cell>
          <cell r="G900" t="str">
            <v>65000</v>
          </cell>
          <cell r="H900" t="str">
            <v>A</v>
          </cell>
          <cell r="I900" t="str">
            <v>00000041</v>
          </cell>
          <cell r="J900">
            <v>63</v>
          </cell>
          <cell r="K900">
            <v>312</v>
          </cell>
          <cell r="L900">
            <v>6602</v>
          </cell>
          <cell r="M900">
            <v>0</v>
          </cell>
          <cell r="N900">
            <v>0</v>
          </cell>
          <cell r="O900">
            <v>0</v>
          </cell>
          <cell r="P900">
            <v>0</v>
          </cell>
          <cell r="Q900" t="str">
            <v>0662</v>
          </cell>
          <cell r="R900" t="str">
            <v>65000</v>
          </cell>
          <cell r="S900" t="str">
            <v>200212</v>
          </cell>
          <cell r="T900" t="str">
            <v>CA01</v>
          </cell>
          <cell r="U900">
            <v>118.95</v>
          </cell>
          <cell r="V900" t="str">
            <v>LDB</v>
          </cell>
          <cell r="W900">
            <v>0</v>
          </cell>
          <cell r="Y900">
            <v>0</v>
          </cell>
          <cell r="Z900">
            <v>0</v>
          </cell>
          <cell r="AA900" t="str">
            <v>BCH</v>
          </cell>
          <cell r="AB900" t="str">
            <v>0029</v>
          </cell>
          <cell r="AC900" t="str">
            <v>WKS</v>
          </cell>
          <cell r="AE900" t="str">
            <v>JV#</v>
          </cell>
          <cell r="AF900" t="str">
            <v>1232</v>
          </cell>
          <cell r="AG900" t="str">
            <v>FRN</v>
          </cell>
          <cell r="AH900" t="str">
            <v>6602</v>
          </cell>
          <cell r="AI900" t="str">
            <v>RP#</v>
          </cell>
          <cell r="AJ900" t="str">
            <v>000</v>
          </cell>
          <cell r="AK900" t="str">
            <v>CTL</v>
          </cell>
          <cell r="AM900" t="str">
            <v>RF#</v>
          </cell>
          <cell r="AU900" t="str">
            <v>ACCR WD COMM UNPAID INV</v>
          </cell>
          <cell r="AZ900" t="str">
            <v>FPL Fibernet</v>
          </cell>
        </row>
        <row r="901">
          <cell r="A901" t="str">
            <v>107100</v>
          </cell>
          <cell r="B901" t="str">
            <v>0312</v>
          </cell>
          <cell r="C901" t="str">
            <v>06600</v>
          </cell>
          <cell r="D901" t="str">
            <v>0FIBER</v>
          </cell>
          <cell r="E901" t="str">
            <v>312000</v>
          </cell>
          <cell r="F901" t="str">
            <v>0662</v>
          </cell>
          <cell r="G901" t="str">
            <v>65000</v>
          </cell>
          <cell r="H901" t="str">
            <v>A</v>
          </cell>
          <cell r="I901" t="str">
            <v>00000041</v>
          </cell>
          <cell r="J901">
            <v>63</v>
          </cell>
          <cell r="K901">
            <v>312</v>
          </cell>
          <cell r="L901">
            <v>6602</v>
          </cell>
          <cell r="M901">
            <v>0</v>
          </cell>
          <cell r="N901">
            <v>0</v>
          </cell>
          <cell r="O901">
            <v>0</v>
          </cell>
          <cell r="P901">
            <v>0</v>
          </cell>
          <cell r="Q901" t="str">
            <v>0662</v>
          </cell>
          <cell r="R901" t="str">
            <v>65000</v>
          </cell>
          <cell r="S901" t="str">
            <v>200212</v>
          </cell>
          <cell r="T901" t="str">
            <v>CA01</v>
          </cell>
          <cell r="U901">
            <v>118.95</v>
          </cell>
          <cell r="V901" t="str">
            <v>LDB</v>
          </cell>
          <cell r="W901">
            <v>0</v>
          </cell>
          <cell r="Y901">
            <v>0</v>
          </cell>
          <cell r="Z901">
            <v>0</v>
          </cell>
          <cell r="AA901" t="str">
            <v>BCH</v>
          </cell>
          <cell r="AB901" t="str">
            <v>0033</v>
          </cell>
          <cell r="AC901" t="str">
            <v>WKS</v>
          </cell>
          <cell r="AE901" t="str">
            <v>JV#</v>
          </cell>
          <cell r="AF901" t="str">
            <v>1232</v>
          </cell>
          <cell r="AG901" t="str">
            <v>FRN</v>
          </cell>
          <cell r="AH901" t="str">
            <v>6602</v>
          </cell>
          <cell r="AI901" t="str">
            <v>RP#</v>
          </cell>
          <cell r="AJ901" t="str">
            <v>000</v>
          </cell>
          <cell r="AK901" t="str">
            <v>CTL</v>
          </cell>
          <cell r="AM901" t="str">
            <v>RF#</v>
          </cell>
          <cell r="AU901" t="str">
            <v>ACCR WD COMM UNPAID INV</v>
          </cell>
          <cell r="AZ901" t="str">
            <v>FPL Fibernet</v>
          </cell>
        </row>
        <row r="902">
          <cell r="A902" t="str">
            <v>107100</v>
          </cell>
          <cell r="B902" t="str">
            <v>0312</v>
          </cell>
          <cell r="C902" t="str">
            <v>06600</v>
          </cell>
          <cell r="D902" t="str">
            <v>0FIBER</v>
          </cell>
          <cell r="E902" t="str">
            <v>312000</v>
          </cell>
          <cell r="F902" t="str">
            <v>0662</v>
          </cell>
          <cell r="G902" t="str">
            <v>65000</v>
          </cell>
          <cell r="H902" t="str">
            <v>A</v>
          </cell>
          <cell r="I902" t="str">
            <v>00000041</v>
          </cell>
          <cell r="J902">
            <v>63</v>
          </cell>
          <cell r="K902">
            <v>312</v>
          </cell>
          <cell r="L902">
            <v>6602</v>
          </cell>
          <cell r="M902">
            <v>0</v>
          </cell>
          <cell r="N902">
            <v>0</v>
          </cell>
          <cell r="O902">
            <v>0</v>
          </cell>
          <cell r="P902">
            <v>0</v>
          </cell>
          <cell r="Q902" t="str">
            <v>0662</v>
          </cell>
          <cell r="R902" t="str">
            <v>65000</v>
          </cell>
          <cell r="S902" t="str">
            <v>200212</v>
          </cell>
          <cell r="T902" t="str">
            <v>CA01</v>
          </cell>
          <cell r="U902">
            <v>-118.95</v>
          </cell>
          <cell r="V902" t="str">
            <v>LDB</v>
          </cell>
          <cell r="W902">
            <v>0</v>
          </cell>
          <cell r="Y902">
            <v>0</v>
          </cell>
          <cell r="Z902">
            <v>0</v>
          </cell>
          <cell r="AA902" t="str">
            <v>BCH</v>
          </cell>
          <cell r="AB902" t="str">
            <v>0034</v>
          </cell>
          <cell r="AC902" t="str">
            <v>WKS</v>
          </cell>
          <cell r="AE902" t="str">
            <v>JV#</v>
          </cell>
          <cell r="AF902" t="str">
            <v>1232</v>
          </cell>
          <cell r="AG902" t="str">
            <v>FRN</v>
          </cell>
          <cell r="AH902" t="str">
            <v>6602</v>
          </cell>
          <cell r="AI902" t="str">
            <v>RP#</v>
          </cell>
          <cell r="AJ902" t="str">
            <v>000</v>
          </cell>
          <cell r="AK902" t="str">
            <v>CTL</v>
          </cell>
          <cell r="AM902" t="str">
            <v>RF#</v>
          </cell>
          <cell r="AU902" t="str">
            <v>ACCR WD COMM UNPAID INV</v>
          </cell>
          <cell r="AZ902" t="str">
            <v>FPL Fibernet</v>
          </cell>
        </row>
        <row r="903">
          <cell r="A903" t="str">
            <v>107100</v>
          </cell>
          <cell r="B903" t="str">
            <v>0312</v>
          </cell>
          <cell r="C903" t="str">
            <v>06600</v>
          </cell>
          <cell r="D903" t="str">
            <v>0FIBER</v>
          </cell>
          <cell r="E903" t="str">
            <v>312000</v>
          </cell>
          <cell r="F903" t="str">
            <v>0790</v>
          </cell>
          <cell r="G903" t="str">
            <v>65000</v>
          </cell>
          <cell r="H903" t="str">
            <v>A</v>
          </cell>
          <cell r="I903" t="str">
            <v>00000041</v>
          </cell>
          <cell r="J903">
            <v>63</v>
          </cell>
          <cell r="K903">
            <v>312</v>
          </cell>
          <cell r="L903">
            <v>6602</v>
          </cell>
          <cell r="M903">
            <v>0</v>
          </cell>
          <cell r="N903">
            <v>0</v>
          </cell>
          <cell r="O903">
            <v>0</v>
          </cell>
          <cell r="P903">
            <v>0</v>
          </cell>
          <cell r="Q903" t="str">
            <v>0790</v>
          </cell>
          <cell r="R903" t="str">
            <v>65000</v>
          </cell>
          <cell r="S903" t="str">
            <v>200212</v>
          </cell>
          <cell r="T903" t="str">
            <v>CA01</v>
          </cell>
          <cell r="U903">
            <v>31474.2</v>
          </cell>
          <cell r="V903" t="str">
            <v>LDB</v>
          </cell>
          <cell r="W903">
            <v>0</v>
          </cell>
          <cell r="Y903">
            <v>0</v>
          </cell>
          <cell r="Z903">
            <v>0</v>
          </cell>
          <cell r="AA903" t="str">
            <v>BCH</v>
          </cell>
          <cell r="AB903" t="str">
            <v>0014</v>
          </cell>
          <cell r="AC903" t="str">
            <v>WKS</v>
          </cell>
          <cell r="AE903" t="str">
            <v>JV#</v>
          </cell>
          <cell r="AF903" t="str">
            <v>1232</v>
          </cell>
          <cell r="AG903" t="str">
            <v>FRN</v>
          </cell>
          <cell r="AH903" t="str">
            <v>6602</v>
          </cell>
          <cell r="AI903" t="str">
            <v>RP#</v>
          </cell>
          <cell r="AJ903" t="str">
            <v>000</v>
          </cell>
          <cell r="AK903" t="str">
            <v>CTL</v>
          </cell>
          <cell r="AM903" t="str">
            <v>RF#</v>
          </cell>
          <cell r="AU903" t="str">
            <v>ACCRUAL OF DEC 02 CAPITAL</v>
          </cell>
          <cell r="AZ903" t="str">
            <v>FPL Fibernet</v>
          </cell>
        </row>
        <row r="904">
          <cell r="A904" t="str">
            <v>107100</v>
          </cell>
          <cell r="B904" t="str">
            <v>0312</v>
          </cell>
          <cell r="C904" t="str">
            <v>06600</v>
          </cell>
          <cell r="D904" t="str">
            <v>0FIBER</v>
          </cell>
          <cell r="E904" t="str">
            <v>312000</v>
          </cell>
          <cell r="F904" t="str">
            <v>0790</v>
          </cell>
          <cell r="G904" t="str">
            <v>65000</v>
          </cell>
          <cell r="H904" t="str">
            <v>A</v>
          </cell>
          <cell r="I904" t="str">
            <v>00000041</v>
          </cell>
          <cell r="J904">
            <v>63</v>
          </cell>
          <cell r="K904">
            <v>312</v>
          </cell>
          <cell r="L904">
            <v>6602</v>
          </cell>
          <cell r="M904">
            <v>0</v>
          </cell>
          <cell r="N904">
            <v>0</v>
          </cell>
          <cell r="O904">
            <v>0</v>
          </cell>
          <cell r="P904">
            <v>0</v>
          </cell>
          <cell r="Q904" t="str">
            <v>0790</v>
          </cell>
          <cell r="R904" t="str">
            <v>65000</v>
          </cell>
          <cell r="S904" t="str">
            <v>200212</v>
          </cell>
          <cell r="T904" t="str">
            <v>CA01</v>
          </cell>
          <cell r="U904">
            <v>-31474.2</v>
          </cell>
          <cell r="V904" t="str">
            <v>LDB</v>
          </cell>
          <cell r="W904">
            <v>0</v>
          </cell>
          <cell r="Y904">
            <v>0</v>
          </cell>
          <cell r="Z904">
            <v>0</v>
          </cell>
          <cell r="AA904" t="str">
            <v>BCH</v>
          </cell>
          <cell r="AB904" t="str">
            <v>0049</v>
          </cell>
          <cell r="AC904" t="str">
            <v>WKS</v>
          </cell>
          <cell r="AE904" t="str">
            <v>JV#</v>
          </cell>
          <cell r="AF904" t="str">
            <v>1232</v>
          </cell>
          <cell r="AG904" t="str">
            <v>FRN</v>
          </cell>
          <cell r="AH904" t="str">
            <v>6602</v>
          </cell>
          <cell r="AI904" t="str">
            <v>RP#</v>
          </cell>
          <cell r="AJ904" t="str">
            <v>000</v>
          </cell>
          <cell r="AK904" t="str">
            <v>CTL</v>
          </cell>
          <cell r="AM904" t="str">
            <v>RF#</v>
          </cell>
          <cell r="AU904" t="str">
            <v>ACCR REVERSAL OF DEC 02</v>
          </cell>
          <cell r="AZ904" t="str">
            <v>FPL Fibernet</v>
          </cell>
        </row>
        <row r="905">
          <cell r="A905" t="str">
            <v>107100</v>
          </cell>
          <cell r="B905" t="str">
            <v>0312</v>
          </cell>
          <cell r="C905" t="str">
            <v>06600</v>
          </cell>
          <cell r="D905" t="str">
            <v>0FIBER</v>
          </cell>
          <cell r="E905" t="str">
            <v>312000</v>
          </cell>
          <cell r="F905" t="str">
            <v>0790</v>
          </cell>
          <cell r="G905" t="str">
            <v>65000</v>
          </cell>
          <cell r="H905" t="str">
            <v>A</v>
          </cell>
          <cell r="I905" t="str">
            <v>00000041</v>
          </cell>
          <cell r="J905">
            <v>63</v>
          </cell>
          <cell r="K905">
            <v>312</v>
          </cell>
          <cell r="L905">
            <v>6603</v>
          </cell>
          <cell r="M905">
            <v>0</v>
          </cell>
          <cell r="N905">
            <v>0</v>
          </cell>
          <cell r="O905">
            <v>0</v>
          </cell>
          <cell r="P905">
            <v>0</v>
          </cell>
          <cell r="Q905" t="str">
            <v>0790</v>
          </cell>
          <cell r="R905" t="str">
            <v>65000</v>
          </cell>
          <cell r="S905" t="str">
            <v>200212</v>
          </cell>
          <cell r="T905" t="str">
            <v>CA01</v>
          </cell>
          <cell r="U905">
            <v>4588.7</v>
          </cell>
          <cell r="V905" t="str">
            <v>LDB</v>
          </cell>
          <cell r="W905">
            <v>0</v>
          </cell>
          <cell r="Y905">
            <v>0</v>
          </cell>
          <cell r="Z905">
            <v>0</v>
          </cell>
          <cell r="AA905" t="str">
            <v>BCH</v>
          </cell>
          <cell r="AB905" t="str">
            <v>0014</v>
          </cell>
          <cell r="AC905" t="str">
            <v>WKS</v>
          </cell>
          <cell r="AE905" t="str">
            <v>JV#</v>
          </cell>
          <cell r="AF905" t="str">
            <v>1232</v>
          </cell>
          <cell r="AG905" t="str">
            <v>FRN</v>
          </cell>
          <cell r="AH905" t="str">
            <v>6603</v>
          </cell>
          <cell r="AI905" t="str">
            <v>RP#</v>
          </cell>
          <cell r="AJ905" t="str">
            <v>000</v>
          </cell>
          <cell r="AK905" t="str">
            <v>CTL</v>
          </cell>
          <cell r="AM905" t="str">
            <v>RF#</v>
          </cell>
          <cell r="AU905" t="str">
            <v>ACCRUAL OF DEC 02 CAPITAL</v>
          </cell>
          <cell r="AZ905" t="str">
            <v>FPL Fibernet</v>
          </cell>
        </row>
        <row r="906">
          <cell r="A906" t="str">
            <v>107100</v>
          </cell>
          <cell r="B906" t="str">
            <v>0312</v>
          </cell>
          <cell r="C906" t="str">
            <v>06600</v>
          </cell>
          <cell r="D906" t="str">
            <v>0FIBER</v>
          </cell>
          <cell r="E906" t="str">
            <v>312000</v>
          </cell>
          <cell r="F906" t="str">
            <v>0790</v>
          </cell>
          <cell r="G906" t="str">
            <v>65000</v>
          </cell>
          <cell r="H906" t="str">
            <v>A</v>
          </cell>
          <cell r="I906" t="str">
            <v>00000041</v>
          </cell>
          <cell r="J906">
            <v>63</v>
          </cell>
          <cell r="K906">
            <v>312</v>
          </cell>
          <cell r="L906">
            <v>6603</v>
          </cell>
          <cell r="M906">
            <v>0</v>
          </cell>
          <cell r="N906">
            <v>0</v>
          </cell>
          <cell r="O906">
            <v>0</v>
          </cell>
          <cell r="P906">
            <v>0</v>
          </cell>
          <cell r="Q906" t="str">
            <v>0790</v>
          </cell>
          <cell r="R906" t="str">
            <v>65000</v>
          </cell>
          <cell r="S906" t="str">
            <v>200212</v>
          </cell>
          <cell r="T906" t="str">
            <v>CA01</v>
          </cell>
          <cell r="U906">
            <v>-4588.7</v>
          </cell>
          <cell r="V906" t="str">
            <v>LDB</v>
          </cell>
          <cell r="W906">
            <v>0</v>
          </cell>
          <cell r="Y906">
            <v>0</v>
          </cell>
          <cell r="Z906">
            <v>0</v>
          </cell>
          <cell r="AA906" t="str">
            <v>BCH</v>
          </cell>
          <cell r="AB906" t="str">
            <v>0049</v>
          </cell>
          <cell r="AC906" t="str">
            <v>WKS</v>
          </cell>
          <cell r="AE906" t="str">
            <v>JV#</v>
          </cell>
          <cell r="AF906" t="str">
            <v>1232</v>
          </cell>
          <cell r="AG906" t="str">
            <v>FRN</v>
          </cell>
          <cell r="AH906" t="str">
            <v>6603</v>
          </cell>
          <cell r="AI906" t="str">
            <v>RP#</v>
          </cell>
          <cell r="AJ906" t="str">
            <v>000</v>
          </cell>
          <cell r="AK906" t="str">
            <v>CTL</v>
          </cell>
          <cell r="AM906" t="str">
            <v>RF#</v>
          </cell>
          <cell r="AU906" t="str">
            <v>ACCR REVERSAL OF DEC 02</v>
          </cell>
          <cell r="AZ906" t="str">
            <v>FPL Fibernet</v>
          </cell>
        </row>
        <row r="907">
          <cell r="A907" t="str">
            <v>107100</v>
          </cell>
          <cell r="B907" t="str">
            <v>0312</v>
          </cell>
          <cell r="C907" t="str">
            <v>06600</v>
          </cell>
          <cell r="D907" t="str">
            <v>0FIBER</v>
          </cell>
          <cell r="E907" t="str">
            <v>312000</v>
          </cell>
          <cell r="F907" t="str">
            <v>0790</v>
          </cell>
          <cell r="G907" t="str">
            <v>65000</v>
          </cell>
          <cell r="H907" t="str">
            <v>A</v>
          </cell>
          <cell r="I907" t="str">
            <v>00000041</v>
          </cell>
          <cell r="J907">
            <v>9</v>
          </cell>
          <cell r="K907">
            <v>312</v>
          </cell>
          <cell r="L907">
            <v>6606</v>
          </cell>
          <cell r="M907">
            <v>0</v>
          </cell>
          <cell r="N907">
            <v>0</v>
          </cell>
          <cell r="O907">
            <v>0</v>
          </cell>
          <cell r="P907">
            <v>0</v>
          </cell>
          <cell r="Q907" t="str">
            <v>0790</v>
          </cell>
          <cell r="R907" t="str">
            <v>65000</v>
          </cell>
          <cell r="S907" t="str">
            <v>200212</v>
          </cell>
          <cell r="T907" t="str">
            <v>CA01</v>
          </cell>
          <cell r="U907">
            <v>-2609.6</v>
          </cell>
          <cell r="V907" t="str">
            <v>LDB</v>
          </cell>
          <cell r="W907">
            <v>0</v>
          </cell>
          <cell r="Y907">
            <v>0</v>
          </cell>
          <cell r="Z907">
            <v>0</v>
          </cell>
          <cell r="AA907" t="str">
            <v>BCH</v>
          </cell>
          <cell r="AB907" t="str">
            <v>0023</v>
          </cell>
          <cell r="AC907" t="str">
            <v>WKS</v>
          </cell>
          <cell r="AE907" t="str">
            <v>JV#</v>
          </cell>
          <cell r="AF907" t="str">
            <v>1232</v>
          </cell>
          <cell r="AG907" t="str">
            <v>FRN</v>
          </cell>
          <cell r="AH907" t="str">
            <v>6606</v>
          </cell>
          <cell r="AI907" t="str">
            <v>RP#</v>
          </cell>
          <cell r="AJ907" t="str">
            <v>000</v>
          </cell>
          <cell r="AK907" t="str">
            <v>CTL</v>
          </cell>
          <cell r="AM907" t="str">
            <v>RF#</v>
          </cell>
          <cell r="AU907" t="str">
            <v>TO PLACE IN SERVICE</v>
          </cell>
          <cell r="AZ907" t="str">
            <v>FPL Fibernet</v>
          </cell>
        </row>
        <row r="908">
          <cell r="A908" t="str">
            <v>107100</v>
          </cell>
          <cell r="B908" t="str">
            <v>0385</v>
          </cell>
          <cell r="C908" t="str">
            <v>06600</v>
          </cell>
          <cell r="D908" t="str">
            <v>0FIBER</v>
          </cell>
          <cell r="E908" t="str">
            <v>385000</v>
          </cell>
          <cell r="F908" t="str">
            <v>0662</v>
          </cell>
          <cell r="G908" t="str">
            <v>65000</v>
          </cell>
          <cell r="H908" t="str">
            <v>A</v>
          </cell>
          <cell r="I908" t="str">
            <v>00000041</v>
          </cell>
          <cell r="J908">
            <v>63</v>
          </cell>
          <cell r="K908">
            <v>385</v>
          </cell>
          <cell r="L908">
            <v>6607</v>
          </cell>
          <cell r="M908">
            <v>0</v>
          </cell>
          <cell r="N908">
            <v>0</v>
          </cell>
          <cell r="O908">
            <v>0</v>
          </cell>
          <cell r="P908">
            <v>0</v>
          </cell>
          <cell r="Q908" t="str">
            <v>0662</v>
          </cell>
          <cell r="R908" t="str">
            <v>65000</v>
          </cell>
          <cell r="S908" t="str">
            <v>200212</v>
          </cell>
          <cell r="T908" t="str">
            <v>CA01</v>
          </cell>
          <cell r="U908">
            <v>-10950.75</v>
          </cell>
          <cell r="V908" t="str">
            <v>LDB</v>
          </cell>
          <cell r="W908">
            <v>0</v>
          </cell>
          <cell r="Y908">
            <v>0</v>
          </cell>
          <cell r="Z908">
            <v>0</v>
          </cell>
          <cell r="AA908" t="str">
            <v>BCH</v>
          </cell>
          <cell r="AB908" t="str">
            <v>0039</v>
          </cell>
          <cell r="AC908" t="str">
            <v>WKS</v>
          </cell>
          <cell r="AE908" t="str">
            <v>JV#</v>
          </cell>
          <cell r="AF908" t="str">
            <v>1232</v>
          </cell>
          <cell r="AG908" t="str">
            <v>FRN</v>
          </cell>
          <cell r="AH908" t="str">
            <v>6607</v>
          </cell>
          <cell r="AI908" t="str">
            <v>RP#</v>
          </cell>
          <cell r="AJ908" t="str">
            <v>000</v>
          </cell>
          <cell r="AK908" t="str">
            <v>CTL</v>
          </cell>
          <cell r="AM908" t="str">
            <v>RF#</v>
          </cell>
          <cell r="AU908" t="str">
            <v>RECLASS FROM 3229-SEC 165</v>
          </cell>
          <cell r="AZ908" t="str">
            <v>FPL Fibernet</v>
          </cell>
        </row>
        <row r="909">
          <cell r="A909" t="str">
            <v>107100</v>
          </cell>
          <cell r="B909" t="str">
            <v>0385</v>
          </cell>
          <cell r="C909" t="str">
            <v>06600</v>
          </cell>
          <cell r="D909" t="str">
            <v>0FIBER</v>
          </cell>
          <cell r="E909" t="str">
            <v>385000</v>
          </cell>
          <cell r="F909" t="str">
            <v>0790</v>
          </cell>
          <cell r="G909" t="str">
            <v>65000</v>
          </cell>
          <cell r="H909" t="str">
            <v>A</v>
          </cell>
          <cell r="I909" t="str">
            <v>00000041</v>
          </cell>
          <cell r="J909">
            <v>9</v>
          </cell>
          <cell r="K909">
            <v>385</v>
          </cell>
          <cell r="L909">
            <v>6607</v>
          </cell>
          <cell r="M909">
            <v>0</v>
          </cell>
          <cell r="N909">
            <v>0</v>
          </cell>
          <cell r="O909">
            <v>0</v>
          </cell>
          <cell r="P909">
            <v>0</v>
          </cell>
          <cell r="Q909" t="str">
            <v>0790</v>
          </cell>
          <cell r="R909" t="str">
            <v>65000</v>
          </cell>
          <cell r="S909" t="str">
            <v>200212</v>
          </cell>
          <cell r="T909" t="str">
            <v>CA01</v>
          </cell>
          <cell r="U909">
            <v>-36416.14</v>
          </cell>
          <cell r="V909" t="str">
            <v>LDB</v>
          </cell>
          <cell r="W909">
            <v>0</v>
          </cell>
          <cell r="Y909">
            <v>0</v>
          </cell>
          <cell r="Z909">
            <v>0</v>
          </cell>
          <cell r="AA909" t="str">
            <v>BCH</v>
          </cell>
          <cell r="AB909" t="str">
            <v>0023</v>
          </cell>
          <cell r="AC909" t="str">
            <v>WKS</v>
          </cell>
          <cell r="AE909" t="str">
            <v>JV#</v>
          </cell>
          <cell r="AF909" t="str">
            <v>1232</v>
          </cell>
          <cell r="AG909" t="str">
            <v>FRN</v>
          </cell>
          <cell r="AH909" t="str">
            <v>6607</v>
          </cell>
          <cell r="AI909" t="str">
            <v>RP#</v>
          </cell>
          <cell r="AJ909" t="str">
            <v>000</v>
          </cell>
          <cell r="AK909" t="str">
            <v>CTL</v>
          </cell>
          <cell r="AM909" t="str">
            <v>RF#</v>
          </cell>
          <cell r="AU909" t="str">
            <v>TO PLACE IN SERVICE</v>
          </cell>
          <cell r="AZ909" t="str">
            <v>FPL Fibernet</v>
          </cell>
        </row>
        <row r="910">
          <cell r="A910" t="str">
            <v>107100</v>
          </cell>
          <cell r="B910" t="str">
            <v>0385</v>
          </cell>
          <cell r="C910" t="str">
            <v>06600</v>
          </cell>
          <cell r="D910" t="str">
            <v>0FIBER</v>
          </cell>
          <cell r="E910" t="str">
            <v>385000</v>
          </cell>
          <cell r="F910" t="str">
            <v>0790</v>
          </cell>
          <cell r="G910" t="str">
            <v>65000</v>
          </cell>
          <cell r="H910" t="str">
            <v>A</v>
          </cell>
          <cell r="I910" t="str">
            <v>00000041</v>
          </cell>
          <cell r="J910">
            <v>63</v>
          </cell>
          <cell r="K910">
            <v>385</v>
          </cell>
          <cell r="L910">
            <v>6607</v>
          </cell>
          <cell r="M910">
            <v>0</v>
          </cell>
          <cell r="N910">
            <v>0</v>
          </cell>
          <cell r="O910">
            <v>0</v>
          </cell>
          <cell r="P910">
            <v>0</v>
          </cell>
          <cell r="Q910" t="str">
            <v>0790</v>
          </cell>
          <cell r="R910" t="str">
            <v>65000</v>
          </cell>
          <cell r="S910" t="str">
            <v>200212</v>
          </cell>
          <cell r="T910" t="str">
            <v>CA01</v>
          </cell>
          <cell r="U910">
            <v>5829.2</v>
          </cell>
          <cell r="V910" t="str">
            <v>LDB</v>
          </cell>
          <cell r="W910">
            <v>0</v>
          </cell>
          <cell r="Y910">
            <v>0</v>
          </cell>
          <cell r="Z910">
            <v>0</v>
          </cell>
          <cell r="AA910" t="str">
            <v>BCH</v>
          </cell>
          <cell r="AB910" t="str">
            <v>0038</v>
          </cell>
          <cell r="AC910" t="str">
            <v>WKS</v>
          </cell>
          <cell r="AE910" t="str">
            <v>JV#</v>
          </cell>
          <cell r="AF910" t="str">
            <v>1232</v>
          </cell>
          <cell r="AG910" t="str">
            <v>FRN</v>
          </cell>
          <cell r="AH910" t="str">
            <v>6607</v>
          </cell>
          <cell r="AI910" t="str">
            <v>RP#</v>
          </cell>
          <cell r="AJ910" t="str">
            <v>000</v>
          </cell>
          <cell r="AK910" t="str">
            <v>CTL</v>
          </cell>
          <cell r="AM910" t="str">
            <v>RF#</v>
          </cell>
          <cell r="AU910" t="str">
            <v>RECLASS FROM 3229 ER 95</v>
          </cell>
          <cell r="AZ910" t="str">
            <v>FPL Fibernet</v>
          </cell>
        </row>
        <row r="911">
          <cell r="A911" t="str">
            <v>107100</v>
          </cell>
          <cell r="B911" t="str">
            <v>0313</v>
          </cell>
          <cell r="C911" t="str">
            <v>06600</v>
          </cell>
          <cell r="D911" t="str">
            <v>0FIBER</v>
          </cell>
          <cell r="E911" t="str">
            <v>313000</v>
          </cell>
          <cell r="F911" t="str">
            <v>0790</v>
          </cell>
          <cell r="G911" t="str">
            <v>65000</v>
          </cell>
          <cell r="H911" t="str">
            <v>A</v>
          </cell>
          <cell r="I911" t="str">
            <v>00000041</v>
          </cell>
          <cell r="J911">
            <v>9</v>
          </cell>
          <cell r="K911">
            <v>313</v>
          </cell>
          <cell r="L911">
            <v>6609</v>
          </cell>
          <cell r="M911">
            <v>0</v>
          </cell>
          <cell r="N911">
            <v>0</v>
          </cell>
          <cell r="O911">
            <v>0</v>
          </cell>
          <cell r="P911">
            <v>0</v>
          </cell>
          <cell r="Q911" t="str">
            <v>0790</v>
          </cell>
          <cell r="R911" t="str">
            <v>65000</v>
          </cell>
          <cell r="S911" t="str">
            <v>200212</v>
          </cell>
          <cell r="T911" t="str">
            <v>CA01</v>
          </cell>
          <cell r="U911">
            <v>-1927.96</v>
          </cell>
          <cell r="V911" t="str">
            <v>LDB</v>
          </cell>
          <cell r="W911">
            <v>0</v>
          </cell>
          <cell r="Y911">
            <v>0</v>
          </cell>
          <cell r="Z911">
            <v>0</v>
          </cell>
          <cell r="AA911" t="str">
            <v>BCH</v>
          </cell>
          <cell r="AB911" t="str">
            <v>0023</v>
          </cell>
          <cell r="AC911" t="str">
            <v>WKS</v>
          </cell>
          <cell r="AE911" t="str">
            <v>JV#</v>
          </cell>
          <cell r="AF911" t="str">
            <v>1232</v>
          </cell>
          <cell r="AG911" t="str">
            <v>FRN</v>
          </cell>
          <cell r="AH911" t="str">
            <v>6609</v>
          </cell>
          <cell r="AI911" t="str">
            <v>RP#</v>
          </cell>
          <cell r="AJ911" t="str">
            <v>000</v>
          </cell>
          <cell r="AK911" t="str">
            <v>CTL</v>
          </cell>
          <cell r="AM911" t="str">
            <v>RF#</v>
          </cell>
          <cell r="AU911" t="str">
            <v>TO PLACE IN SERVICE</v>
          </cell>
          <cell r="AZ911" t="str">
            <v>FPL Fibernet</v>
          </cell>
        </row>
        <row r="912">
          <cell r="A912" t="str">
            <v>107100</v>
          </cell>
          <cell r="B912" t="str">
            <v>0313</v>
          </cell>
          <cell r="C912" t="str">
            <v>06600</v>
          </cell>
          <cell r="D912" t="str">
            <v>0FIBER</v>
          </cell>
          <cell r="E912" t="str">
            <v>313000</v>
          </cell>
          <cell r="F912" t="str">
            <v>0662</v>
          </cell>
          <cell r="G912" t="str">
            <v>51450</v>
          </cell>
          <cell r="H912" t="str">
            <v>A</v>
          </cell>
          <cell r="I912" t="str">
            <v>00000041</v>
          </cell>
          <cell r="J912">
            <v>63</v>
          </cell>
          <cell r="K912">
            <v>313</v>
          </cell>
          <cell r="L912">
            <v>6613</v>
          </cell>
          <cell r="M912">
            <v>0</v>
          </cell>
          <cell r="N912">
            <v>0</v>
          </cell>
          <cell r="O912">
            <v>0</v>
          </cell>
          <cell r="P912">
            <v>0</v>
          </cell>
          <cell r="Q912" t="str">
            <v>0662</v>
          </cell>
          <cell r="R912" t="str">
            <v>51450</v>
          </cell>
          <cell r="S912" t="str">
            <v>200212</v>
          </cell>
          <cell r="T912" t="str">
            <v>SA01</v>
          </cell>
          <cell r="U912">
            <v>598.5</v>
          </cell>
          <cell r="W912">
            <v>0</v>
          </cell>
          <cell r="Y912">
            <v>0</v>
          </cell>
          <cell r="Z912">
            <v>1</v>
          </cell>
          <cell r="AA912" t="str">
            <v>BCH</v>
          </cell>
          <cell r="AB912" t="str">
            <v>450002339</v>
          </cell>
          <cell r="AC912" t="str">
            <v>PO#</v>
          </cell>
          <cell r="AD912" t="str">
            <v>4500030221</v>
          </cell>
          <cell r="AE912" t="str">
            <v>S/R</v>
          </cell>
          <cell r="AF912" t="str">
            <v>NET</v>
          </cell>
          <cell r="AI912" t="str">
            <v>PYN</v>
          </cell>
          <cell r="AJ912" t="str">
            <v>W D COMMUNICATIONS INC</v>
          </cell>
          <cell r="AK912" t="str">
            <v>VND</v>
          </cell>
          <cell r="AL912" t="str">
            <v>591953252</v>
          </cell>
          <cell r="AM912" t="str">
            <v>FAC</v>
          </cell>
          <cell r="AN912" t="str">
            <v>000</v>
          </cell>
          <cell r="AQ912" t="str">
            <v>NVD</v>
          </cell>
          <cell r="AR912" t="str">
            <v>2002-12-</v>
          </cell>
          <cell r="AU912" t="str">
            <v>INVOICE# 26609      W D COMMUNICATIONS I5000003479</v>
          </cell>
          <cell r="AV912" t="str">
            <v>WF-BATCH</v>
          </cell>
          <cell r="AW912" t="str">
            <v>000</v>
          </cell>
          <cell r="AX912" t="str">
            <v>00</v>
          </cell>
          <cell r="AY912" t="str">
            <v>0</v>
          </cell>
          <cell r="AZ912" t="str">
            <v>FPL Fibernet</v>
          </cell>
        </row>
        <row r="913">
          <cell r="A913" t="str">
            <v>107100</v>
          </cell>
          <cell r="B913" t="str">
            <v>0313</v>
          </cell>
          <cell r="C913" t="str">
            <v>06600</v>
          </cell>
          <cell r="D913" t="str">
            <v>0FIBER</v>
          </cell>
          <cell r="E913" t="str">
            <v>313000</v>
          </cell>
          <cell r="F913" t="str">
            <v>0662</v>
          </cell>
          <cell r="G913" t="str">
            <v>51450</v>
          </cell>
          <cell r="H913" t="str">
            <v>A</v>
          </cell>
          <cell r="I913" t="str">
            <v>00000041</v>
          </cell>
          <cell r="J913">
            <v>63</v>
          </cell>
          <cell r="K913">
            <v>313</v>
          </cell>
          <cell r="L913">
            <v>6613</v>
          </cell>
          <cell r="M913">
            <v>0</v>
          </cell>
          <cell r="N913">
            <v>0</v>
          </cell>
          <cell r="O913">
            <v>0</v>
          </cell>
          <cell r="P913">
            <v>0</v>
          </cell>
          <cell r="Q913" t="str">
            <v>0662</v>
          </cell>
          <cell r="R913" t="str">
            <v>51450</v>
          </cell>
          <cell r="S913" t="str">
            <v>200212</v>
          </cell>
          <cell r="T913" t="str">
            <v>SA01</v>
          </cell>
          <cell r="U913">
            <v>795</v>
          </cell>
          <cell r="W913">
            <v>0</v>
          </cell>
          <cell r="Y913">
            <v>0</v>
          </cell>
          <cell r="Z913">
            <v>1</v>
          </cell>
          <cell r="AA913" t="str">
            <v>BCH</v>
          </cell>
          <cell r="AB913" t="str">
            <v>450002339</v>
          </cell>
          <cell r="AC913" t="str">
            <v>PO#</v>
          </cell>
          <cell r="AD913" t="str">
            <v>4500030221</v>
          </cell>
          <cell r="AE913" t="str">
            <v>S/R</v>
          </cell>
          <cell r="AF913" t="str">
            <v>NET</v>
          </cell>
          <cell r="AI913" t="str">
            <v>PYN</v>
          </cell>
          <cell r="AJ913" t="str">
            <v>W D COMMUNICATIONS INC</v>
          </cell>
          <cell r="AK913" t="str">
            <v>VND</v>
          </cell>
          <cell r="AL913" t="str">
            <v>591953252</v>
          </cell>
          <cell r="AM913" t="str">
            <v>FAC</v>
          </cell>
          <cell r="AN913" t="str">
            <v>000</v>
          </cell>
          <cell r="AQ913" t="str">
            <v>NVD</v>
          </cell>
          <cell r="AR913" t="str">
            <v>2002-12-</v>
          </cell>
          <cell r="AU913" t="str">
            <v>INVOICE# 26655      W D COMMUNICATIONS I5000003484</v>
          </cell>
          <cell r="AV913" t="str">
            <v>WF-BATCH</v>
          </cell>
          <cell r="AW913" t="str">
            <v>000</v>
          </cell>
          <cell r="AX913" t="str">
            <v>00</v>
          </cell>
          <cell r="AY913" t="str">
            <v>0</v>
          </cell>
          <cell r="AZ913" t="str">
            <v>FPL Fibernet</v>
          </cell>
        </row>
        <row r="914">
          <cell r="A914" t="str">
            <v>107100</v>
          </cell>
          <cell r="B914" t="str">
            <v>0313</v>
          </cell>
          <cell r="C914" t="str">
            <v>06600</v>
          </cell>
          <cell r="D914" t="str">
            <v>0FIBER</v>
          </cell>
          <cell r="E914" t="str">
            <v>313000</v>
          </cell>
          <cell r="F914" t="str">
            <v>0662</v>
          </cell>
          <cell r="G914" t="str">
            <v>51450</v>
          </cell>
          <cell r="H914" t="str">
            <v>A</v>
          </cell>
          <cell r="I914" t="str">
            <v>00000041</v>
          </cell>
          <cell r="J914">
            <v>63</v>
          </cell>
          <cell r="K914">
            <v>313</v>
          </cell>
          <cell r="L914">
            <v>6613</v>
          </cell>
          <cell r="M914">
            <v>0</v>
          </cell>
          <cell r="N914">
            <v>0</v>
          </cell>
          <cell r="O914">
            <v>0</v>
          </cell>
          <cell r="P914">
            <v>0</v>
          </cell>
          <cell r="Q914" t="str">
            <v>0662</v>
          </cell>
          <cell r="R914" t="str">
            <v>51450</v>
          </cell>
          <cell r="S914" t="str">
            <v>200212</v>
          </cell>
          <cell r="T914" t="str">
            <v>SA01</v>
          </cell>
          <cell r="U914">
            <v>795</v>
          </cell>
          <cell r="W914">
            <v>0</v>
          </cell>
          <cell r="Y914">
            <v>0</v>
          </cell>
          <cell r="Z914">
            <v>1</v>
          </cell>
          <cell r="AA914" t="str">
            <v>BCH</v>
          </cell>
          <cell r="AB914" t="str">
            <v>450002339</v>
          </cell>
          <cell r="AC914" t="str">
            <v>PO#</v>
          </cell>
          <cell r="AD914" t="str">
            <v>4500030221</v>
          </cell>
          <cell r="AE914" t="str">
            <v>S/R</v>
          </cell>
          <cell r="AF914" t="str">
            <v>NET</v>
          </cell>
          <cell r="AI914" t="str">
            <v>PYN</v>
          </cell>
          <cell r="AJ914" t="str">
            <v>W D COMMUNICATIONS INC</v>
          </cell>
          <cell r="AK914" t="str">
            <v>VND</v>
          </cell>
          <cell r="AL914" t="str">
            <v>591953252</v>
          </cell>
          <cell r="AM914" t="str">
            <v>FAC</v>
          </cell>
          <cell r="AN914" t="str">
            <v>000</v>
          </cell>
          <cell r="AQ914" t="str">
            <v>NVD</v>
          </cell>
          <cell r="AR914" t="str">
            <v>2002-12-</v>
          </cell>
          <cell r="AU914" t="str">
            <v>INVOICE# 26685      W D COMMUNICATIONS I5000003487</v>
          </cell>
          <cell r="AV914" t="str">
            <v>WF-BATCH</v>
          </cell>
          <cell r="AW914" t="str">
            <v>000</v>
          </cell>
          <cell r="AX914" t="str">
            <v>00</v>
          </cell>
          <cell r="AY914" t="str">
            <v>0</v>
          </cell>
          <cell r="AZ914" t="str">
            <v>FPL Fibernet</v>
          </cell>
        </row>
        <row r="915">
          <cell r="A915" t="str">
            <v>107100</v>
          </cell>
          <cell r="B915" t="str">
            <v>0313</v>
          </cell>
          <cell r="C915" t="str">
            <v>06600</v>
          </cell>
          <cell r="D915" t="str">
            <v>0FIBER</v>
          </cell>
          <cell r="E915" t="str">
            <v>313000</v>
          </cell>
          <cell r="F915" t="str">
            <v>0662</v>
          </cell>
          <cell r="G915" t="str">
            <v>51450</v>
          </cell>
          <cell r="H915" t="str">
            <v>A</v>
          </cell>
          <cell r="I915" t="str">
            <v>00000041</v>
          </cell>
          <cell r="J915">
            <v>63</v>
          </cell>
          <cell r="K915">
            <v>313</v>
          </cell>
          <cell r="L915">
            <v>6613</v>
          </cell>
          <cell r="M915">
            <v>0</v>
          </cell>
          <cell r="N915">
            <v>0</v>
          </cell>
          <cell r="O915">
            <v>0</v>
          </cell>
          <cell r="P915">
            <v>0</v>
          </cell>
          <cell r="Q915" t="str">
            <v>0662</v>
          </cell>
          <cell r="R915" t="str">
            <v>51450</v>
          </cell>
          <cell r="S915" t="str">
            <v>200212</v>
          </cell>
          <cell r="T915" t="str">
            <v>SA01</v>
          </cell>
          <cell r="U915">
            <v>795</v>
          </cell>
          <cell r="W915">
            <v>0</v>
          </cell>
          <cell r="Y915">
            <v>0</v>
          </cell>
          <cell r="Z915">
            <v>1</v>
          </cell>
          <cell r="AA915" t="str">
            <v>BCH</v>
          </cell>
          <cell r="AB915" t="str">
            <v>450002339</v>
          </cell>
          <cell r="AC915" t="str">
            <v>PO#</v>
          </cell>
          <cell r="AD915" t="str">
            <v>4500030221</v>
          </cell>
          <cell r="AE915" t="str">
            <v>S/R</v>
          </cell>
          <cell r="AF915" t="str">
            <v>NET</v>
          </cell>
          <cell r="AI915" t="str">
            <v>PYN</v>
          </cell>
          <cell r="AJ915" t="str">
            <v>W D COMMUNICATIONS INC</v>
          </cell>
          <cell r="AK915" t="str">
            <v>VND</v>
          </cell>
          <cell r="AL915" t="str">
            <v>591953252</v>
          </cell>
          <cell r="AM915" t="str">
            <v>FAC</v>
          </cell>
          <cell r="AN915" t="str">
            <v>000</v>
          </cell>
          <cell r="AQ915" t="str">
            <v>NVD</v>
          </cell>
          <cell r="AR915" t="str">
            <v>2002-12-</v>
          </cell>
          <cell r="AU915" t="str">
            <v>INVOICE# 26706      W D COMMUNICATIONS I5000003489</v>
          </cell>
          <cell r="AV915" t="str">
            <v>WF-BATCH</v>
          </cell>
          <cell r="AW915" t="str">
            <v>000</v>
          </cell>
          <cell r="AX915" t="str">
            <v>00</v>
          </cell>
          <cell r="AY915" t="str">
            <v>0</v>
          </cell>
          <cell r="AZ915" t="str">
            <v>FPL Fibernet</v>
          </cell>
        </row>
        <row r="916">
          <cell r="A916" t="str">
            <v>107100</v>
          </cell>
          <cell r="B916" t="str">
            <v>0313</v>
          </cell>
          <cell r="C916" t="str">
            <v>06600</v>
          </cell>
          <cell r="D916" t="str">
            <v>0FIBER</v>
          </cell>
          <cell r="E916" t="str">
            <v>313000</v>
          </cell>
          <cell r="F916" t="str">
            <v>0662</v>
          </cell>
          <cell r="G916" t="str">
            <v>51450</v>
          </cell>
          <cell r="H916" t="str">
            <v>A</v>
          </cell>
          <cell r="I916" t="str">
            <v>00000041</v>
          </cell>
          <cell r="J916">
            <v>63</v>
          </cell>
          <cell r="K916">
            <v>313</v>
          </cell>
          <cell r="L916">
            <v>6613</v>
          </cell>
          <cell r="M916">
            <v>0</v>
          </cell>
          <cell r="N916">
            <v>0</v>
          </cell>
          <cell r="O916">
            <v>0</v>
          </cell>
          <cell r="P916">
            <v>0</v>
          </cell>
          <cell r="Q916" t="str">
            <v>0662</v>
          </cell>
          <cell r="R916" t="str">
            <v>51450</v>
          </cell>
          <cell r="S916" t="str">
            <v>200212</v>
          </cell>
          <cell r="T916" t="str">
            <v>SA01</v>
          </cell>
          <cell r="U916">
            <v>1160</v>
          </cell>
          <cell r="W916">
            <v>0</v>
          </cell>
          <cell r="Y916">
            <v>0</v>
          </cell>
          <cell r="Z916">
            <v>1</v>
          </cell>
          <cell r="AA916" t="str">
            <v>BCH</v>
          </cell>
          <cell r="AB916" t="str">
            <v>450002339</v>
          </cell>
          <cell r="AC916" t="str">
            <v>PO#</v>
          </cell>
          <cell r="AD916" t="str">
            <v>4500094253</v>
          </cell>
          <cell r="AE916" t="str">
            <v>S/R</v>
          </cell>
          <cell r="AF916" t="str">
            <v>337</v>
          </cell>
          <cell r="AI916" t="str">
            <v>PYN</v>
          </cell>
          <cell r="AJ916" t="str">
            <v>YOUNGS COMMUNICATIONS CO</v>
          </cell>
          <cell r="AK916" t="str">
            <v>VND</v>
          </cell>
          <cell r="AL916" t="str">
            <v>591398816</v>
          </cell>
          <cell r="AM916" t="str">
            <v>FAC</v>
          </cell>
          <cell r="AN916" t="str">
            <v>000</v>
          </cell>
          <cell r="AQ916" t="str">
            <v>NVD</v>
          </cell>
          <cell r="AR916" t="str">
            <v>2002-12-</v>
          </cell>
          <cell r="AU916" t="str">
            <v>INVOICE# 7195       YOUNGS COMMUNICATION5000003501</v>
          </cell>
          <cell r="AV916" t="str">
            <v>WF-BATCH</v>
          </cell>
          <cell r="AW916" t="str">
            <v>000</v>
          </cell>
          <cell r="AX916" t="str">
            <v>00</v>
          </cell>
          <cell r="AY916" t="str">
            <v>0</v>
          </cell>
          <cell r="AZ916" t="str">
            <v>FPL Fibernet</v>
          </cell>
        </row>
        <row r="917">
          <cell r="A917" t="str">
            <v>107100</v>
          </cell>
          <cell r="B917" t="str">
            <v>0313</v>
          </cell>
          <cell r="C917" t="str">
            <v>06600</v>
          </cell>
          <cell r="D917" t="str">
            <v>0FIBER</v>
          </cell>
          <cell r="E917" t="str">
            <v>313000</v>
          </cell>
          <cell r="F917" t="str">
            <v>0662</v>
          </cell>
          <cell r="G917" t="str">
            <v>65000</v>
          </cell>
          <cell r="H917" t="str">
            <v>A</v>
          </cell>
          <cell r="I917" t="str">
            <v>00000041</v>
          </cell>
          <cell r="J917">
            <v>63</v>
          </cell>
          <cell r="K917">
            <v>313</v>
          </cell>
          <cell r="L917">
            <v>6613</v>
          </cell>
          <cell r="M917">
            <v>0</v>
          </cell>
          <cell r="N917">
            <v>0</v>
          </cell>
          <cell r="O917">
            <v>0</v>
          </cell>
          <cell r="P917">
            <v>0</v>
          </cell>
          <cell r="Q917" t="str">
            <v>0662</v>
          </cell>
          <cell r="R917" t="str">
            <v>65000</v>
          </cell>
          <cell r="S917" t="str">
            <v>200212</v>
          </cell>
          <cell r="T917" t="str">
            <v>CA01</v>
          </cell>
          <cell r="U917">
            <v>596</v>
          </cell>
          <cell r="V917" t="str">
            <v>LDB</v>
          </cell>
          <cell r="W917">
            <v>0</v>
          </cell>
          <cell r="Y917">
            <v>0</v>
          </cell>
          <cell r="Z917">
            <v>0</v>
          </cell>
          <cell r="AA917" t="str">
            <v>BCH</v>
          </cell>
          <cell r="AB917" t="str">
            <v>0029</v>
          </cell>
          <cell r="AC917" t="str">
            <v>WKS</v>
          </cell>
          <cell r="AE917" t="str">
            <v>JV#</v>
          </cell>
          <cell r="AF917" t="str">
            <v>1232</v>
          </cell>
          <cell r="AG917" t="str">
            <v>FRN</v>
          </cell>
          <cell r="AH917" t="str">
            <v>6613</v>
          </cell>
          <cell r="AI917" t="str">
            <v>RP#</v>
          </cell>
          <cell r="AJ917" t="str">
            <v>000</v>
          </cell>
          <cell r="AK917" t="str">
            <v>CTL</v>
          </cell>
          <cell r="AM917" t="str">
            <v>RF#</v>
          </cell>
          <cell r="AU917" t="str">
            <v>ACCR WD COMM UNPAID INV</v>
          </cell>
          <cell r="AZ917" t="str">
            <v>FPL Fibernet</v>
          </cell>
        </row>
        <row r="918">
          <cell r="A918" t="str">
            <v>107100</v>
          </cell>
          <cell r="B918" t="str">
            <v>0313</v>
          </cell>
          <cell r="C918" t="str">
            <v>06600</v>
          </cell>
          <cell r="D918" t="str">
            <v>0FIBER</v>
          </cell>
          <cell r="E918" t="str">
            <v>313000</v>
          </cell>
          <cell r="F918" t="str">
            <v>0662</v>
          </cell>
          <cell r="G918" t="str">
            <v>65000</v>
          </cell>
          <cell r="H918" t="str">
            <v>A</v>
          </cell>
          <cell r="I918" t="str">
            <v>00000041</v>
          </cell>
          <cell r="J918">
            <v>63</v>
          </cell>
          <cell r="K918">
            <v>313</v>
          </cell>
          <cell r="L918">
            <v>6613</v>
          </cell>
          <cell r="M918">
            <v>0</v>
          </cell>
          <cell r="N918">
            <v>0</v>
          </cell>
          <cell r="O918">
            <v>0</v>
          </cell>
          <cell r="P918">
            <v>0</v>
          </cell>
          <cell r="Q918" t="str">
            <v>0662</v>
          </cell>
          <cell r="R918" t="str">
            <v>65000</v>
          </cell>
          <cell r="S918" t="str">
            <v>200212</v>
          </cell>
          <cell r="T918" t="str">
            <v>CA01</v>
          </cell>
          <cell r="U918">
            <v>596</v>
          </cell>
          <cell r="V918" t="str">
            <v>LDB</v>
          </cell>
          <cell r="W918">
            <v>0</v>
          </cell>
          <cell r="Y918">
            <v>0</v>
          </cell>
          <cell r="Z918">
            <v>0</v>
          </cell>
          <cell r="AA918" t="str">
            <v>BCH</v>
          </cell>
          <cell r="AB918" t="str">
            <v>0033</v>
          </cell>
          <cell r="AC918" t="str">
            <v>WKS</v>
          </cell>
          <cell r="AE918" t="str">
            <v>JV#</v>
          </cell>
          <cell r="AF918" t="str">
            <v>1232</v>
          </cell>
          <cell r="AG918" t="str">
            <v>FRN</v>
          </cell>
          <cell r="AH918" t="str">
            <v>6613</v>
          </cell>
          <cell r="AI918" t="str">
            <v>RP#</v>
          </cell>
          <cell r="AJ918" t="str">
            <v>000</v>
          </cell>
          <cell r="AK918" t="str">
            <v>CTL</v>
          </cell>
          <cell r="AM918" t="str">
            <v>RF#</v>
          </cell>
          <cell r="AU918" t="str">
            <v>ACCR WD COMM UNPAID INV</v>
          </cell>
          <cell r="AZ918" t="str">
            <v>FPL Fibernet</v>
          </cell>
        </row>
        <row r="919">
          <cell r="A919" t="str">
            <v>107100</v>
          </cell>
          <cell r="B919" t="str">
            <v>0313</v>
          </cell>
          <cell r="C919" t="str">
            <v>06600</v>
          </cell>
          <cell r="D919" t="str">
            <v>0FIBER</v>
          </cell>
          <cell r="E919" t="str">
            <v>313000</v>
          </cell>
          <cell r="F919" t="str">
            <v>0662</v>
          </cell>
          <cell r="G919" t="str">
            <v>65000</v>
          </cell>
          <cell r="H919" t="str">
            <v>A</v>
          </cell>
          <cell r="I919" t="str">
            <v>00000041</v>
          </cell>
          <cell r="J919">
            <v>63</v>
          </cell>
          <cell r="K919">
            <v>313</v>
          </cell>
          <cell r="L919">
            <v>6613</v>
          </cell>
          <cell r="M919">
            <v>0</v>
          </cell>
          <cell r="N919">
            <v>0</v>
          </cell>
          <cell r="O919">
            <v>0</v>
          </cell>
          <cell r="P919">
            <v>0</v>
          </cell>
          <cell r="Q919" t="str">
            <v>0662</v>
          </cell>
          <cell r="R919" t="str">
            <v>65000</v>
          </cell>
          <cell r="S919" t="str">
            <v>200212</v>
          </cell>
          <cell r="T919" t="str">
            <v>CA01</v>
          </cell>
          <cell r="U919">
            <v>-596</v>
          </cell>
          <cell r="V919" t="str">
            <v>LDB</v>
          </cell>
          <cell r="W919">
            <v>0</v>
          </cell>
          <cell r="Y919">
            <v>0</v>
          </cell>
          <cell r="Z919">
            <v>0</v>
          </cell>
          <cell r="AA919" t="str">
            <v>BCH</v>
          </cell>
          <cell r="AB919" t="str">
            <v>0034</v>
          </cell>
          <cell r="AC919" t="str">
            <v>WKS</v>
          </cell>
          <cell r="AE919" t="str">
            <v>JV#</v>
          </cell>
          <cell r="AF919" t="str">
            <v>1232</v>
          </cell>
          <cell r="AG919" t="str">
            <v>FRN</v>
          </cell>
          <cell r="AH919" t="str">
            <v>6613</v>
          </cell>
          <cell r="AI919" t="str">
            <v>RP#</v>
          </cell>
          <cell r="AJ919" t="str">
            <v>000</v>
          </cell>
          <cell r="AK919" t="str">
            <v>CTL</v>
          </cell>
          <cell r="AM919" t="str">
            <v>RF#</v>
          </cell>
          <cell r="AU919" t="str">
            <v>ACCR WD COMM UNPAID INV</v>
          </cell>
          <cell r="AZ919" t="str">
            <v>FPL Fibernet</v>
          </cell>
        </row>
        <row r="920">
          <cell r="A920" t="str">
            <v>107100</v>
          </cell>
          <cell r="B920" t="str">
            <v>0313</v>
          </cell>
          <cell r="C920" t="str">
            <v>06600</v>
          </cell>
          <cell r="D920" t="str">
            <v>0FIBER</v>
          </cell>
          <cell r="E920" t="str">
            <v>313000</v>
          </cell>
          <cell r="F920" t="str">
            <v>0790</v>
          </cell>
          <cell r="G920" t="str">
            <v>65000</v>
          </cell>
          <cell r="H920" t="str">
            <v>A</v>
          </cell>
          <cell r="I920" t="str">
            <v>00000041</v>
          </cell>
          <cell r="J920">
            <v>63</v>
          </cell>
          <cell r="K920">
            <v>313</v>
          </cell>
          <cell r="L920">
            <v>6613</v>
          </cell>
          <cell r="M920">
            <v>0</v>
          </cell>
          <cell r="N920">
            <v>0</v>
          </cell>
          <cell r="O920">
            <v>0</v>
          </cell>
          <cell r="P920">
            <v>0</v>
          </cell>
          <cell r="Q920" t="str">
            <v>0790</v>
          </cell>
          <cell r="R920" t="str">
            <v>65000</v>
          </cell>
          <cell r="S920" t="str">
            <v>200212</v>
          </cell>
          <cell r="T920" t="str">
            <v>CA01</v>
          </cell>
          <cell r="U920">
            <v>26320.92</v>
          </cell>
          <cell r="V920" t="str">
            <v>LDB</v>
          </cell>
          <cell r="W920">
            <v>0</v>
          </cell>
          <cell r="Y920">
            <v>0</v>
          </cell>
          <cell r="Z920">
            <v>0</v>
          </cell>
          <cell r="AA920" t="str">
            <v>BCH</v>
          </cell>
          <cell r="AB920" t="str">
            <v>0014</v>
          </cell>
          <cell r="AC920" t="str">
            <v>WKS</v>
          </cell>
          <cell r="AE920" t="str">
            <v>JV#</v>
          </cell>
          <cell r="AF920" t="str">
            <v>1232</v>
          </cell>
          <cell r="AG920" t="str">
            <v>FRN</v>
          </cell>
          <cell r="AH920" t="str">
            <v>6613</v>
          </cell>
          <cell r="AI920" t="str">
            <v>RP#</v>
          </cell>
          <cell r="AJ920" t="str">
            <v>000</v>
          </cell>
          <cell r="AK920" t="str">
            <v>CTL</v>
          </cell>
          <cell r="AM920" t="str">
            <v>RF#</v>
          </cell>
          <cell r="AU920" t="str">
            <v>ACCRUAL OF DEC 02 CAPITAL</v>
          </cell>
          <cell r="AZ920" t="str">
            <v>FPL Fibernet</v>
          </cell>
        </row>
        <row r="921">
          <cell r="A921" t="str">
            <v>107100</v>
          </cell>
          <cell r="B921" t="str">
            <v>0313</v>
          </cell>
          <cell r="C921" t="str">
            <v>06600</v>
          </cell>
          <cell r="D921" t="str">
            <v>0FIBER</v>
          </cell>
          <cell r="E921" t="str">
            <v>313000</v>
          </cell>
          <cell r="F921" t="str">
            <v>0790</v>
          </cell>
          <cell r="G921" t="str">
            <v>65000</v>
          </cell>
          <cell r="H921" t="str">
            <v>A</v>
          </cell>
          <cell r="I921" t="str">
            <v>00000041</v>
          </cell>
          <cell r="J921">
            <v>63</v>
          </cell>
          <cell r="K921">
            <v>313</v>
          </cell>
          <cell r="L921">
            <v>6613</v>
          </cell>
          <cell r="M921">
            <v>0</v>
          </cell>
          <cell r="N921">
            <v>0</v>
          </cell>
          <cell r="O921">
            <v>0</v>
          </cell>
          <cell r="P921">
            <v>0</v>
          </cell>
          <cell r="Q921" t="str">
            <v>0790</v>
          </cell>
          <cell r="R921" t="str">
            <v>65000</v>
          </cell>
          <cell r="S921" t="str">
            <v>200212</v>
          </cell>
          <cell r="T921" t="str">
            <v>CA01</v>
          </cell>
          <cell r="U921">
            <v>-26320.92</v>
          </cell>
          <cell r="V921" t="str">
            <v>LDB</v>
          </cell>
          <cell r="W921">
            <v>0</v>
          </cell>
          <cell r="Y921">
            <v>0</v>
          </cell>
          <cell r="Z921">
            <v>0</v>
          </cell>
          <cell r="AA921" t="str">
            <v>BCH</v>
          </cell>
          <cell r="AB921" t="str">
            <v>0049</v>
          </cell>
          <cell r="AC921" t="str">
            <v>WKS</v>
          </cell>
          <cell r="AE921" t="str">
            <v>JV#</v>
          </cell>
          <cell r="AF921" t="str">
            <v>1232</v>
          </cell>
          <cell r="AG921" t="str">
            <v>FRN</v>
          </cell>
          <cell r="AH921" t="str">
            <v>6613</v>
          </cell>
          <cell r="AI921" t="str">
            <v>RP#</v>
          </cell>
          <cell r="AJ921" t="str">
            <v>000</v>
          </cell>
          <cell r="AK921" t="str">
            <v>CTL</v>
          </cell>
          <cell r="AM921" t="str">
            <v>RF#</v>
          </cell>
          <cell r="AU921" t="str">
            <v>ACCR REVERSAL OF DEC 02</v>
          </cell>
          <cell r="AZ921" t="str">
            <v>FPL Fibernet</v>
          </cell>
        </row>
        <row r="922">
          <cell r="A922" t="str">
            <v>107100</v>
          </cell>
          <cell r="B922" t="str">
            <v>0314</v>
          </cell>
          <cell r="C922" t="str">
            <v>06600</v>
          </cell>
          <cell r="D922" t="str">
            <v>0FIBER</v>
          </cell>
          <cell r="E922" t="str">
            <v>314000</v>
          </cell>
          <cell r="F922" t="str">
            <v>0790</v>
          </cell>
          <cell r="G922" t="str">
            <v>65000</v>
          </cell>
          <cell r="H922" t="str">
            <v>A</v>
          </cell>
          <cell r="I922" t="str">
            <v>00000041</v>
          </cell>
          <cell r="J922">
            <v>63</v>
          </cell>
          <cell r="K922">
            <v>314</v>
          </cell>
          <cell r="L922">
            <v>6614</v>
          </cell>
          <cell r="M922">
            <v>0</v>
          </cell>
          <cell r="N922">
            <v>0</v>
          </cell>
          <cell r="O922">
            <v>0</v>
          </cell>
          <cell r="P922">
            <v>0</v>
          </cell>
          <cell r="Q922" t="str">
            <v>0790</v>
          </cell>
          <cell r="R922" t="str">
            <v>65000</v>
          </cell>
          <cell r="S922" t="str">
            <v>200212</v>
          </cell>
          <cell r="T922" t="str">
            <v>CA01</v>
          </cell>
          <cell r="U922">
            <v>-25498.21</v>
          </cell>
          <cell r="V922" t="str">
            <v>LDB</v>
          </cell>
          <cell r="W922">
            <v>0</v>
          </cell>
          <cell r="Y922">
            <v>0</v>
          </cell>
          <cell r="Z922">
            <v>0</v>
          </cell>
          <cell r="AA922" t="str">
            <v>BCH</v>
          </cell>
          <cell r="AB922" t="str">
            <v>0023</v>
          </cell>
          <cell r="AC922" t="str">
            <v>WKS</v>
          </cell>
          <cell r="AE922" t="str">
            <v>JV#</v>
          </cell>
          <cell r="AF922" t="str">
            <v>1232</v>
          </cell>
          <cell r="AG922" t="str">
            <v>FRN</v>
          </cell>
          <cell r="AH922" t="str">
            <v>6614</v>
          </cell>
          <cell r="AI922" t="str">
            <v>RP#</v>
          </cell>
          <cell r="AJ922" t="str">
            <v>000</v>
          </cell>
          <cell r="AK922" t="str">
            <v>CTL</v>
          </cell>
          <cell r="AM922" t="str">
            <v>RF#</v>
          </cell>
          <cell r="AU922" t="str">
            <v>TO PLACE IN SERVICE</v>
          </cell>
          <cell r="AZ922" t="str">
            <v>FPL Fibernet</v>
          </cell>
        </row>
        <row r="923">
          <cell r="A923" t="str">
            <v>107100</v>
          </cell>
          <cell r="B923" t="str">
            <v>0314</v>
          </cell>
          <cell r="C923" t="str">
            <v>06600</v>
          </cell>
          <cell r="D923" t="str">
            <v>0FIBER</v>
          </cell>
          <cell r="E923" t="str">
            <v>314000</v>
          </cell>
          <cell r="F923" t="str">
            <v>0790</v>
          </cell>
          <cell r="G923" t="str">
            <v>65000</v>
          </cell>
          <cell r="H923" t="str">
            <v>A</v>
          </cell>
          <cell r="I923" t="str">
            <v>00000041</v>
          </cell>
          <cell r="J923">
            <v>63</v>
          </cell>
          <cell r="K923">
            <v>314</v>
          </cell>
          <cell r="L923">
            <v>6615</v>
          </cell>
          <cell r="M923">
            <v>0</v>
          </cell>
          <cell r="N923">
            <v>0</v>
          </cell>
          <cell r="O923">
            <v>0</v>
          </cell>
          <cell r="P923">
            <v>0</v>
          </cell>
          <cell r="Q923" t="str">
            <v>0790</v>
          </cell>
          <cell r="R923" t="str">
            <v>65000</v>
          </cell>
          <cell r="S923" t="str">
            <v>200212</v>
          </cell>
          <cell r="T923" t="str">
            <v>CA01</v>
          </cell>
          <cell r="U923">
            <v>700</v>
          </cell>
          <cell r="V923" t="str">
            <v>LDB</v>
          </cell>
          <cell r="W923">
            <v>0</v>
          </cell>
          <cell r="Y923">
            <v>0</v>
          </cell>
          <cell r="Z923">
            <v>0</v>
          </cell>
          <cell r="AA923" t="str">
            <v>BCH</v>
          </cell>
          <cell r="AB923" t="str">
            <v>0014</v>
          </cell>
          <cell r="AC923" t="str">
            <v>WKS</v>
          </cell>
          <cell r="AE923" t="str">
            <v>JV#</v>
          </cell>
          <cell r="AF923" t="str">
            <v>1232</v>
          </cell>
          <cell r="AG923" t="str">
            <v>FRN</v>
          </cell>
          <cell r="AH923" t="str">
            <v>6615</v>
          </cell>
          <cell r="AI923" t="str">
            <v>RP#</v>
          </cell>
          <cell r="AJ923" t="str">
            <v>000</v>
          </cell>
          <cell r="AK923" t="str">
            <v>CTL</v>
          </cell>
          <cell r="AM923" t="str">
            <v>RF#</v>
          </cell>
          <cell r="AU923" t="str">
            <v>ACCRUAL OF DEC 02 CAPITAL</v>
          </cell>
          <cell r="AZ923" t="str">
            <v>FPL Fibernet</v>
          </cell>
        </row>
        <row r="924">
          <cell r="A924" t="str">
            <v>107100</v>
          </cell>
          <cell r="B924" t="str">
            <v>0314</v>
          </cell>
          <cell r="C924" t="str">
            <v>06600</v>
          </cell>
          <cell r="D924" t="str">
            <v>0FIBER</v>
          </cell>
          <cell r="E924" t="str">
            <v>314000</v>
          </cell>
          <cell r="F924" t="str">
            <v>0790</v>
          </cell>
          <cell r="G924" t="str">
            <v>65000</v>
          </cell>
          <cell r="H924" t="str">
            <v>A</v>
          </cell>
          <cell r="I924" t="str">
            <v>00000041</v>
          </cell>
          <cell r="J924">
            <v>63</v>
          </cell>
          <cell r="K924">
            <v>314</v>
          </cell>
          <cell r="L924">
            <v>6615</v>
          </cell>
          <cell r="M924">
            <v>0</v>
          </cell>
          <cell r="N924">
            <v>0</v>
          </cell>
          <cell r="O924">
            <v>0</v>
          </cell>
          <cell r="P924">
            <v>0</v>
          </cell>
          <cell r="Q924" t="str">
            <v>0790</v>
          </cell>
          <cell r="R924" t="str">
            <v>65000</v>
          </cell>
          <cell r="S924" t="str">
            <v>200212</v>
          </cell>
          <cell r="T924" t="str">
            <v>CA01</v>
          </cell>
          <cell r="U924">
            <v>-36194.959999999999</v>
          </cell>
          <cell r="V924" t="str">
            <v>LDB</v>
          </cell>
          <cell r="W924">
            <v>0</v>
          </cell>
          <cell r="Y924">
            <v>0</v>
          </cell>
          <cell r="Z924">
            <v>0</v>
          </cell>
          <cell r="AA924" t="str">
            <v>BCH</v>
          </cell>
          <cell r="AB924" t="str">
            <v>0023</v>
          </cell>
          <cell r="AC924" t="str">
            <v>WKS</v>
          </cell>
          <cell r="AE924" t="str">
            <v>JV#</v>
          </cell>
          <cell r="AF924" t="str">
            <v>1232</v>
          </cell>
          <cell r="AG924" t="str">
            <v>FRN</v>
          </cell>
          <cell r="AH924" t="str">
            <v>6615</v>
          </cell>
          <cell r="AI924" t="str">
            <v>RP#</v>
          </cell>
          <cell r="AJ924" t="str">
            <v>000</v>
          </cell>
          <cell r="AK924" t="str">
            <v>CTL</v>
          </cell>
          <cell r="AM924" t="str">
            <v>RF#</v>
          </cell>
          <cell r="AU924" t="str">
            <v>TO PLACE IN SERVICE</v>
          </cell>
          <cell r="AZ924" t="str">
            <v>FPL Fibernet</v>
          </cell>
        </row>
        <row r="925">
          <cell r="A925" t="str">
            <v>107100</v>
          </cell>
          <cell r="B925" t="str">
            <v>0313</v>
          </cell>
          <cell r="C925" t="str">
            <v>06600</v>
          </cell>
          <cell r="D925" t="str">
            <v>0FIBER</v>
          </cell>
          <cell r="E925" t="str">
            <v>313000</v>
          </cell>
          <cell r="F925" t="str">
            <v>0662</v>
          </cell>
          <cell r="G925" t="str">
            <v>51450</v>
          </cell>
          <cell r="H925" t="str">
            <v>A</v>
          </cell>
          <cell r="I925" t="str">
            <v>00000041</v>
          </cell>
          <cell r="J925">
            <v>63</v>
          </cell>
          <cell r="K925">
            <v>313</v>
          </cell>
          <cell r="L925">
            <v>6616</v>
          </cell>
          <cell r="M925">
            <v>0</v>
          </cell>
          <cell r="N925">
            <v>0</v>
          </cell>
          <cell r="O925">
            <v>0</v>
          </cell>
          <cell r="P925">
            <v>0</v>
          </cell>
          <cell r="Q925" t="str">
            <v>0662</v>
          </cell>
          <cell r="R925" t="str">
            <v>51450</v>
          </cell>
          <cell r="S925" t="str">
            <v>200212</v>
          </cell>
          <cell r="T925" t="str">
            <v>SA01</v>
          </cell>
          <cell r="U925">
            <v>477.3</v>
          </cell>
          <cell r="W925">
            <v>0</v>
          </cell>
          <cell r="Y925">
            <v>0</v>
          </cell>
          <cell r="Z925">
            <v>1</v>
          </cell>
          <cell r="AA925" t="str">
            <v>BCH</v>
          </cell>
          <cell r="AB925" t="str">
            <v>450002350</v>
          </cell>
          <cell r="AC925" t="str">
            <v>PO#</v>
          </cell>
          <cell r="AD925" t="str">
            <v>4500030221</v>
          </cell>
          <cell r="AE925" t="str">
            <v>S/R</v>
          </cell>
          <cell r="AF925" t="str">
            <v>NET</v>
          </cell>
          <cell r="AI925" t="str">
            <v>PYN</v>
          </cell>
          <cell r="AJ925" t="str">
            <v>W D COMMUNICATIONS INC</v>
          </cell>
          <cell r="AK925" t="str">
            <v>VND</v>
          </cell>
          <cell r="AL925" t="str">
            <v>591953252</v>
          </cell>
          <cell r="AM925" t="str">
            <v>FAC</v>
          </cell>
          <cell r="AN925" t="str">
            <v>000</v>
          </cell>
          <cell r="AQ925" t="str">
            <v>NVD</v>
          </cell>
          <cell r="AR925" t="str">
            <v>2002-12-</v>
          </cell>
          <cell r="AU925" t="str">
            <v>INVOICE# 26519      W D COMMUNICATIONS I5000003532</v>
          </cell>
          <cell r="AV925" t="str">
            <v>WF-BATCH</v>
          </cell>
          <cell r="AW925" t="str">
            <v>000</v>
          </cell>
          <cell r="AX925" t="str">
            <v>00</v>
          </cell>
          <cell r="AY925" t="str">
            <v>0</v>
          </cell>
          <cell r="AZ925" t="str">
            <v>FPL Fibernet</v>
          </cell>
        </row>
        <row r="926">
          <cell r="A926" t="str">
            <v>107100</v>
          </cell>
          <cell r="B926" t="str">
            <v>0313</v>
          </cell>
          <cell r="C926" t="str">
            <v>06600</v>
          </cell>
          <cell r="D926" t="str">
            <v>0FIBER</v>
          </cell>
          <cell r="E926" t="str">
            <v>313000</v>
          </cell>
          <cell r="F926" t="str">
            <v>0662</v>
          </cell>
          <cell r="G926" t="str">
            <v>65000</v>
          </cell>
          <cell r="H926" t="str">
            <v>A</v>
          </cell>
          <cell r="I926" t="str">
            <v>00000041</v>
          </cell>
          <cell r="J926">
            <v>63</v>
          </cell>
          <cell r="K926">
            <v>313</v>
          </cell>
          <cell r="L926">
            <v>6616</v>
          </cell>
          <cell r="M926">
            <v>0</v>
          </cell>
          <cell r="N926">
            <v>0</v>
          </cell>
          <cell r="O926">
            <v>0</v>
          </cell>
          <cell r="P926">
            <v>0</v>
          </cell>
          <cell r="Q926" t="str">
            <v>0662</v>
          </cell>
          <cell r="R926" t="str">
            <v>65000</v>
          </cell>
          <cell r="S926" t="str">
            <v>200212</v>
          </cell>
          <cell r="T926" t="str">
            <v>CA01</v>
          </cell>
          <cell r="U926">
            <v>596</v>
          </cell>
          <cell r="V926" t="str">
            <v>LDB</v>
          </cell>
          <cell r="W926">
            <v>0</v>
          </cell>
          <cell r="Y926">
            <v>0</v>
          </cell>
          <cell r="Z926">
            <v>0</v>
          </cell>
          <cell r="AA926" t="str">
            <v>BCH</v>
          </cell>
          <cell r="AB926" t="str">
            <v>0029</v>
          </cell>
          <cell r="AC926" t="str">
            <v>WKS</v>
          </cell>
          <cell r="AE926" t="str">
            <v>JV#</v>
          </cell>
          <cell r="AF926" t="str">
            <v>1232</v>
          </cell>
          <cell r="AG926" t="str">
            <v>FRN</v>
          </cell>
          <cell r="AH926" t="str">
            <v>6616</v>
          </cell>
          <cell r="AI926" t="str">
            <v>RP#</v>
          </cell>
          <cell r="AJ926" t="str">
            <v>000</v>
          </cell>
          <cell r="AK926" t="str">
            <v>CTL</v>
          </cell>
          <cell r="AM926" t="str">
            <v>RF#</v>
          </cell>
          <cell r="AU926" t="str">
            <v>ACCR WD COMM UNPAID INV</v>
          </cell>
          <cell r="AZ926" t="str">
            <v>FPL Fibernet</v>
          </cell>
        </row>
        <row r="927">
          <cell r="A927" t="str">
            <v>107100</v>
          </cell>
          <cell r="B927" t="str">
            <v>0313</v>
          </cell>
          <cell r="C927" t="str">
            <v>06600</v>
          </cell>
          <cell r="D927" t="str">
            <v>0FIBER</v>
          </cell>
          <cell r="E927" t="str">
            <v>313000</v>
          </cell>
          <cell r="F927" t="str">
            <v>0662</v>
          </cell>
          <cell r="G927" t="str">
            <v>65000</v>
          </cell>
          <cell r="H927" t="str">
            <v>A</v>
          </cell>
          <cell r="I927" t="str">
            <v>00000041</v>
          </cell>
          <cell r="J927">
            <v>63</v>
          </cell>
          <cell r="K927">
            <v>313</v>
          </cell>
          <cell r="L927">
            <v>6616</v>
          </cell>
          <cell r="M927">
            <v>0</v>
          </cell>
          <cell r="N927">
            <v>0</v>
          </cell>
          <cell r="O927">
            <v>0</v>
          </cell>
          <cell r="P927">
            <v>0</v>
          </cell>
          <cell r="Q927" t="str">
            <v>0662</v>
          </cell>
          <cell r="R927" t="str">
            <v>65000</v>
          </cell>
          <cell r="S927" t="str">
            <v>200212</v>
          </cell>
          <cell r="T927" t="str">
            <v>CA01</v>
          </cell>
          <cell r="U927">
            <v>596</v>
          </cell>
          <cell r="V927" t="str">
            <v>LDB</v>
          </cell>
          <cell r="W927">
            <v>0</v>
          </cell>
          <cell r="Y927">
            <v>0</v>
          </cell>
          <cell r="Z927">
            <v>0</v>
          </cell>
          <cell r="AA927" t="str">
            <v>BCH</v>
          </cell>
          <cell r="AB927" t="str">
            <v>0033</v>
          </cell>
          <cell r="AC927" t="str">
            <v>WKS</v>
          </cell>
          <cell r="AE927" t="str">
            <v>JV#</v>
          </cell>
          <cell r="AF927" t="str">
            <v>1232</v>
          </cell>
          <cell r="AG927" t="str">
            <v>FRN</v>
          </cell>
          <cell r="AH927" t="str">
            <v>6616</v>
          </cell>
          <cell r="AI927" t="str">
            <v>RP#</v>
          </cell>
          <cell r="AJ927" t="str">
            <v>000</v>
          </cell>
          <cell r="AK927" t="str">
            <v>CTL</v>
          </cell>
          <cell r="AM927" t="str">
            <v>RF#</v>
          </cell>
          <cell r="AU927" t="str">
            <v>ACCR WD COMM UNPAID INV</v>
          </cell>
          <cell r="AZ927" t="str">
            <v>FPL Fibernet</v>
          </cell>
        </row>
        <row r="928">
          <cell r="A928" t="str">
            <v>107100</v>
          </cell>
          <cell r="B928" t="str">
            <v>0313</v>
          </cell>
          <cell r="C928" t="str">
            <v>06600</v>
          </cell>
          <cell r="D928" t="str">
            <v>0FIBER</v>
          </cell>
          <cell r="E928" t="str">
            <v>313000</v>
          </cell>
          <cell r="F928" t="str">
            <v>0662</v>
          </cell>
          <cell r="G928" t="str">
            <v>65000</v>
          </cell>
          <cell r="H928" t="str">
            <v>A</v>
          </cell>
          <cell r="I928" t="str">
            <v>00000041</v>
          </cell>
          <cell r="J928">
            <v>63</v>
          </cell>
          <cell r="K928">
            <v>313</v>
          </cell>
          <cell r="L928">
            <v>6616</v>
          </cell>
          <cell r="M928">
            <v>0</v>
          </cell>
          <cell r="N928">
            <v>0</v>
          </cell>
          <cell r="O928">
            <v>0</v>
          </cell>
          <cell r="P928">
            <v>0</v>
          </cell>
          <cell r="Q928" t="str">
            <v>0662</v>
          </cell>
          <cell r="R928" t="str">
            <v>65000</v>
          </cell>
          <cell r="S928" t="str">
            <v>200212</v>
          </cell>
          <cell r="T928" t="str">
            <v>CA01</v>
          </cell>
          <cell r="U928">
            <v>-596</v>
          </cell>
          <cell r="V928" t="str">
            <v>LDB</v>
          </cell>
          <cell r="W928">
            <v>0</v>
          </cell>
          <cell r="Y928">
            <v>0</v>
          </cell>
          <cell r="Z928">
            <v>0</v>
          </cell>
          <cell r="AA928" t="str">
            <v>BCH</v>
          </cell>
          <cell r="AB928" t="str">
            <v>0034</v>
          </cell>
          <cell r="AC928" t="str">
            <v>WKS</v>
          </cell>
          <cell r="AE928" t="str">
            <v>JV#</v>
          </cell>
          <cell r="AF928" t="str">
            <v>1232</v>
          </cell>
          <cell r="AG928" t="str">
            <v>FRN</v>
          </cell>
          <cell r="AH928" t="str">
            <v>6616</v>
          </cell>
          <cell r="AI928" t="str">
            <v>RP#</v>
          </cell>
          <cell r="AJ928" t="str">
            <v>000</v>
          </cell>
          <cell r="AK928" t="str">
            <v>CTL</v>
          </cell>
          <cell r="AM928" t="str">
            <v>RF#</v>
          </cell>
          <cell r="AU928" t="str">
            <v>ACCR WD COMM UNPAID INV</v>
          </cell>
          <cell r="AZ928" t="str">
            <v>FPL Fibernet</v>
          </cell>
        </row>
        <row r="929">
          <cell r="A929" t="str">
            <v>107100</v>
          </cell>
          <cell r="B929" t="str">
            <v>0313</v>
          </cell>
          <cell r="C929" t="str">
            <v>06600</v>
          </cell>
          <cell r="D929" t="str">
            <v>0FIBER</v>
          </cell>
          <cell r="E929" t="str">
            <v>313000</v>
          </cell>
          <cell r="F929" t="str">
            <v>0790</v>
          </cell>
          <cell r="G929" t="str">
            <v>65000</v>
          </cell>
          <cell r="H929" t="str">
            <v>A</v>
          </cell>
          <cell r="I929" t="str">
            <v>00000041</v>
          </cell>
          <cell r="J929">
            <v>63</v>
          </cell>
          <cell r="K929">
            <v>313</v>
          </cell>
          <cell r="L929">
            <v>6616</v>
          </cell>
          <cell r="M929">
            <v>0</v>
          </cell>
          <cell r="N929">
            <v>0</v>
          </cell>
          <cell r="O929">
            <v>0</v>
          </cell>
          <cell r="P929">
            <v>0</v>
          </cell>
          <cell r="Q929" t="str">
            <v>0790</v>
          </cell>
          <cell r="R929" t="str">
            <v>65000</v>
          </cell>
          <cell r="S929" t="str">
            <v>200212</v>
          </cell>
          <cell r="T929" t="str">
            <v>CA01</v>
          </cell>
          <cell r="U929">
            <v>1286.6500000000001</v>
          </cell>
          <cell r="V929" t="str">
            <v>LDB</v>
          </cell>
          <cell r="W929">
            <v>0</v>
          </cell>
          <cell r="Y929">
            <v>0</v>
          </cell>
          <cell r="Z929">
            <v>0</v>
          </cell>
          <cell r="AA929" t="str">
            <v>BCH</v>
          </cell>
          <cell r="AB929" t="str">
            <v>0014</v>
          </cell>
          <cell r="AC929" t="str">
            <v>WKS</v>
          </cell>
          <cell r="AE929" t="str">
            <v>JV#</v>
          </cell>
          <cell r="AF929" t="str">
            <v>1232</v>
          </cell>
          <cell r="AG929" t="str">
            <v>FRN</v>
          </cell>
          <cell r="AH929" t="str">
            <v>6616</v>
          </cell>
          <cell r="AI929" t="str">
            <v>RP#</v>
          </cell>
          <cell r="AJ929" t="str">
            <v>000</v>
          </cell>
          <cell r="AK929" t="str">
            <v>CTL</v>
          </cell>
          <cell r="AM929" t="str">
            <v>RF#</v>
          </cell>
          <cell r="AU929" t="str">
            <v>ACCRUAL OF DEC 02 CAPITAL</v>
          </cell>
          <cell r="AZ929" t="str">
            <v>FPL Fibernet</v>
          </cell>
        </row>
        <row r="930">
          <cell r="A930" t="str">
            <v>107100</v>
          </cell>
          <cell r="B930" t="str">
            <v>0313</v>
          </cell>
          <cell r="C930" t="str">
            <v>06600</v>
          </cell>
          <cell r="D930" t="str">
            <v>0FIBER</v>
          </cell>
          <cell r="E930" t="str">
            <v>313000</v>
          </cell>
          <cell r="F930" t="str">
            <v>0790</v>
          </cell>
          <cell r="G930" t="str">
            <v>65000</v>
          </cell>
          <cell r="H930" t="str">
            <v>A</v>
          </cell>
          <cell r="I930" t="str">
            <v>00000041</v>
          </cell>
          <cell r="J930">
            <v>63</v>
          </cell>
          <cell r="K930">
            <v>313</v>
          </cell>
          <cell r="L930">
            <v>6616</v>
          </cell>
          <cell r="M930">
            <v>0</v>
          </cell>
          <cell r="N930">
            <v>0</v>
          </cell>
          <cell r="O930">
            <v>0</v>
          </cell>
          <cell r="P930">
            <v>0</v>
          </cell>
          <cell r="Q930" t="str">
            <v>0790</v>
          </cell>
          <cell r="R930" t="str">
            <v>65000</v>
          </cell>
          <cell r="S930" t="str">
            <v>200212</v>
          </cell>
          <cell r="T930" t="str">
            <v>CA01</v>
          </cell>
          <cell r="U930">
            <v>-1286.6500000000001</v>
          </cell>
          <cell r="V930" t="str">
            <v>LDB</v>
          </cell>
          <cell r="W930">
            <v>0</v>
          </cell>
          <cell r="Y930">
            <v>0</v>
          </cell>
          <cell r="Z930">
            <v>0</v>
          </cell>
          <cell r="AA930" t="str">
            <v>BCH</v>
          </cell>
          <cell r="AB930" t="str">
            <v>0049</v>
          </cell>
          <cell r="AC930" t="str">
            <v>WKS</v>
          </cell>
          <cell r="AE930" t="str">
            <v>JV#</v>
          </cell>
          <cell r="AF930" t="str">
            <v>1232</v>
          </cell>
          <cell r="AG930" t="str">
            <v>FRN</v>
          </cell>
          <cell r="AH930" t="str">
            <v>6616</v>
          </cell>
          <cell r="AI930" t="str">
            <v>RP#</v>
          </cell>
          <cell r="AJ930" t="str">
            <v>000</v>
          </cell>
          <cell r="AK930" t="str">
            <v>CTL</v>
          </cell>
          <cell r="AM930" t="str">
            <v>RF#</v>
          </cell>
          <cell r="AU930" t="str">
            <v>ACCR REVERSAL OF DEC 02</v>
          </cell>
          <cell r="AZ930" t="str">
            <v>FPL Fibernet</v>
          </cell>
        </row>
        <row r="931">
          <cell r="A931" t="str">
            <v>107100</v>
          </cell>
          <cell r="B931" t="str">
            <v>0313</v>
          </cell>
          <cell r="C931" t="str">
            <v>06600</v>
          </cell>
          <cell r="D931" t="str">
            <v>0FIBER</v>
          </cell>
          <cell r="E931" t="str">
            <v>313000</v>
          </cell>
          <cell r="F931" t="str">
            <v>0662</v>
          </cell>
          <cell r="G931" t="str">
            <v>65000</v>
          </cell>
          <cell r="H931" t="str">
            <v>A</v>
          </cell>
          <cell r="I931" t="str">
            <v>00000041</v>
          </cell>
          <cell r="J931">
            <v>63</v>
          </cell>
          <cell r="K931">
            <v>313</v>
          </cell>
          <cell r="L931">
            <v>6617</v>
          </cell>
          <cell r="M931">
            <v>0</v>
          </cell>
          <cell r="N931">
            <v>0</v>
          </cell>
          <cell r="O931">
            <v>0</v>
          </cell>
          <cell r="P931">
            <v>0</v>
          </cell>
          <cell r="Q931" t="str">
            <v>0662</v>
          </cell>
          <cell r="R931" t="str">
            <v>65000</v>
          </cell>
          <cell r="S931" t="str">
            <v>200212</v>
          </cell>
          <cell r="T931" t="str">
            <v>CA01</v>
          </cell>
          <cell r="U931">
            <v>594.75</v>
          </cell>
          <cell r="V931" t="str">
            <v>LDB</v>
          </cell>
          <cell r="W931">
            <v>0</v>
          </cell>
          <cell r="Y931">
            <v>0</v>
          </cell>
          <cell r="Z931">
            <v>0</v>
          </cell>
          <cell r="AA931" t="str">
            <v>BCH</v>
          </cell>
          <cell r="AB931" t="str">
            <v>0055</v>
          </cell>
          <cell r="AC931" t="str">
            <v>WKS</v>
          </cell>
          <cell r="AE931" t="str">
            <v>JV#</v>
          </cell>
          <cell r="AF931" t="str">
            <v>1232</v>
          </cell>
          <cell r="AG931" t="str">
            <v>FRN</v>
          </cell>
          <cell r="AH931" t="str">
            <v>6617</v>
          </cell>
          <cell r="AI931" t="str">
            <v>RP#</v>
          </cell>
          <cell r="AJ931" t="str">
            <v>000</v>
          </cell>
          <cell r="AK931" t="str">
            <v>CTL</v>
          </cell>
          <cell r="AM931" t="str">
            <v>RF#</v>
          </cell>
          <cell r="AU931" t="str">
            <v>ACCR WD COMM UNPAID INV</v>
          </cell>
          <cell r="AZ931" t="str">
            <v>FPL Fibernet</v>
          </cell>
        </row>
        <row r="932">
          <cell r="A932" t="str">
            <v>107100</v>
          </cell>
          <cell r="B932" t="str">
            <v>0312</v>
          </cell>
          <cell r="C932" t="str">
            <v>06600</v>
          </cell>
          <cell r="D932" t="str">
            <v>0FIBER</v>
          </cell>
          <cell r="E932" t="str">
            <v>312000</v>
          </cell>
          <cell r="F932" t="str">
            <v>0662</v>
          </cell>
          <cell r="G932" t="str">
            <v>65000</v>
          </cell>
          <cell r="H932" t="str">
            <v>A</v>
          </cell>
          <cell r="I932" t="str">
            <v>00000041</v>
          </cell>
          <cell r="J932">
            <v>63</v>
          </cell>
          <cell r="K932">
            <v>312</v>
          </cell>
          <cell r="L932">
            <v>6619</v>
          </cell>
          <cell r="M932">
            <v>0</v>
          </cell>
          <cell r="N932">
            <v>0</v>
          </cell>
          <cell r="O932">
            <v>0</v>
          </cell>
          <cell r="P932">
            <v>0</v>
          </cell>
          <cell r="Q932" t="str">
            <v>0662</v>
          </cell>
          <cell r="R932" t="str">
            <v>65000</v>
          </cell>
          <cell r="S932" t="str">
            <v>200212</v>
          </cell>
          <cell r="T932" t="str">
            <v>CA01</v>
          </cell>
          <cell r="U932">
            <v>880</v>
          </cell>
          <cell r="V932" t="str">
            <v>LDB</v>
          </cell>
          <cell r="W932">
            <v>0</v>
          </cell>
          <cell r="Y932">
            <v>0</v>
          </cell>
          <cell r="Z932">
            <v>0</v>
          </cell>
          <cell r="AA932" t="str">
            <v>BCH</v>
          </cell>
          <cell r="AB932" t="str">
            <v>0037</v>
          </cell>
          <cell r="AC932" t="str">
            <v>WKS</v>
          </cell>
          <cell r="AE932" t="str">
            <v>JV#</v>
          </cell>
          <cell r="AF932" t="str">
            <v>1232</v>
          </cell>
          <cell r="AG932" t="str">
            <v>FRN</v>
          </cell>
          <cell r="AH932" t="str">
            <v>6619</v>
          </cell>
          <cell r="AI932" t="str">
            <v>RP#</v>
          </cell>
          <cell r="AJ932" t="str">
            <v>000</v>
          </cell>
          <cell r="AK932" t="str">
            <v>CTL</v>
          </cell>
          <cell r="AM932" t="str">
            <v>RF#</v>
          </cell>
          <cell r="AU932" t="str">
            <v>RECLASS FROM 3229 ER 95</v>
          </cell>
          <cell r="AZ932" t="str">
            <v>FPL Fibernet</v>
          </cell>
        </row>
        <row r="933">
          <cell r="A933" t="str">
            <v>107100</v>
          </cell>
          <cell r="B933" t="str">
            <v>0312</v>
          </cell>
          <cell r="C933" t="str">
            <v>06600</v>
          </cell>
          <cell r="D933" t="str">
            <v>0FIBER</v>
          </cell>
          <cell r="E933" t="str">
            <v>312000</v>
          </cell>
          <cell r="F933" t="str">
            <v>0790</v>
          </cell>
          <cell r="G933" t="str">
            <v>65000</v>
          </cell>
          <cell r="H933" t="str">
            <v>A</v>
          </cell>
          <cell r="I933" t="str">
            <v>00000041</v>
          </cell>
          <cell r="J933">
            <v>63</v>
          </cell>
          <cell r="K933">
            <v>312</v>
          </cell>
          <cell r="L933">
            <v>6619</v>
          </cell>
          <cell r="M933">
            <v>0</v>
          </cell>
          <cell r="N933">
            <v>0</v>
          </cell>
          <cell r="O933">
            <v>0</v>
          </cell>
          <cell r="P933">
            <v>0</v>
          </cell>
          <cell r="Q933" t="str">
            <v>0790</v>
          </cell>
          <cell r="R933" t="str">
            <v>65000</v>
          </cell>
          <cell r="S933" t="str">
            <v>200212</v>
          </cell>
          <cell r="T933" t="str">
            <v>CA01</v>
          </cell>
          <cell r="U933">
            <v>-7313.43</v>
          </cell>
          <cell r="V933" t="str">
            <v>LDB</v>
          </cell>
          <cell r="W933">
            <v>0</v>
          </cell>
          <cell r="Y933">
            <v>0</v>
          </cell>
          <cell r="Z933">
            <v>0</v>
          </cell>
          <cell r="AA933" t="str">
            <v>BCH</v>
          </cell>
          <cell r="AB933" t="str">
            <v>0023</v>
          </cell>
          <cell r="AC933" t="str">
            <v>WKS</v>
          </cell>
          <cell r="AE933" t="str">
            <v>JV#</v>
          </cell>
          <cell r="AF933" t="str">
            <v>1232</v>
          </cell>
          <cell r="AG933" t="str">
            <v>FRN</v>
          </cell>
          <cell r="AH933" t="str">
            <v>6619</v>
          </cell>
          <cell r="AI933" t="str">
            <v>RP#</v>
          </cell>
          <cell r="AJ933" t="str">
            <v>000</v>
          </cell>
          <cell r="AK933" t="str">
            <v>CTL</v>
          </cell>
          <cell r="AM933" t="str">
            <v>RF#</v>
          </cell>
          <cell r="AU933" t="str">
            <v>TO PLACE IN SERVICE</v>
          </cell>
          <cell r="AZ933" t="str">
            <v>FPL Fibernet</v>
          </cell>
        </row>
        <row r="934">
          <cell r="A934" t="str">
            <v>107100</v>
          </cell>
          <cell r="B934" t="str">
            <v>0312</v>
          </cell>
          <cell r="C934" t="str">
            <v>06600</v>
          </cell>
          <cell r="D934" t="str">
            <v>0FIBER</v>
          </cell>
          <cell r="E934" t="str">
            <v>312000</v>
          </cell>
          <cell r="F934" t="str">
            <v>0662</v>
          </cell>
          <cell r="G934" t="str">
            <v>51450</v>
          </cell>
          <cell r="H934" t="str">
            <v>A</v>
          </cell>
          <cell r="I934" t="str">
            <v>00000041</v>
          </cell>
          <cell r="J934">
            <v>63</v>
          </cell>
          <cell r="K934">
            <v>312</v>
          </cell>
          <cell r="L934">
            <v>6620</v>
          </cell>
          <cell r="M934">
            <v>0</v>
          </cell>
          <cell r="N934">
            <v>0</v>
          </cell>
          <cell r="O934">
            <v>0</v>
          </cell>
          <cell r="P934">
            <v>0</v>
          </cell>
          <cell r="Q934" t="str">
            <v>0662</v>
          </cell>
          <cell r="R934" t="str">
            <v>51450</v>
          </cell>
          <cell r="S934" t="str">
            <v>200212</v>
          </cell>
          <cell r="T934" t="str">
            <v>SA01</v>
          </cell>
          <cell r="U934">
            <v>396.5</v>
          </cell>
          <cell r="W934">
            <v>0</v>
          </cell>
          <cell r="Y934">
            <v>0</v>
          </cell>
          <cell r="Z934">
            <v>1</v>
          </cell>
          <cell r="AA934" t="str">
            <v>BCH</v>
          </cell>
          <cell r="AB934" t="str">
            <v>450002361</v>
          </cell>
          <cell r="AC934" t="str">
            <v>PO#</v>
          </cell>
          <cell r="AD934" t="str">
            <v>4500030221</v>
          </cell>
          <cell r="AE934" t="str">
            <v>S/R</v>
          </cell>
          <cell r="AF934" t="str">
            <v>NET</v>
          </cell>
          <cell r="AI934" t="str">
            <v>PYN</v>
          </cell>
          <cell r="AJ934" t="str">
            <v>W D COMMUNICATIONS INC</v>
          </cell>
          <cell r="AK934" t="str">
            <v>VND</v>
          </cell>
          <cell r="AL934" t="str">
            <v>591953252</v>
          </cell>
          <cell r="AM934" t="str">
            <v>FAC</v>
          </cell>
          <cell r="AN934" t="str">
            <v>000</v>
          </cell>
          <cell r="AQ934" t="str">
            <v>NVD</v>
          </cell>
          <cell r="AR934" t="str">
            <v>2002-12-</v>
          </cell>
          <cell r="AU934" t="str">
            <v>INVOICE# 26814      W D COMMUNICATIONS I5000003706</v>
          </cell>
          <cell r="AV934" t="str">
            <v>WF-BATCH</v>
          </cell>
          <cell r="AW934" t="str">
            <v>000</v>
          </cell>
          <cell r="AX934" t="str">
            <v>00</v>
          </cell>
          <cell r="AY934" t="str">
            <v>0</v>
          </cell>
          <cell r="AZ934" t="str">
            <v>FPL Fibernet</v>
          </cell>
        </row>
        <row r="935">
          <cell r="A935" t="str">
            <v>107100</v>
          </cell>
          <cell r="B935" t="str">
            <v>0312</v>
          </cell>
          <cell r="C935" t="str">
            <v>06600</v>
          </cell>
          <cell r="D935" t="str">
            <v>0FIBER</v>
          </cell>
          <cell r="E935" t="str">
            <v>312000</v>
          </cell>
          <cell r="F935" t="str">
            <v>0790</v>
          </cell>
          <cell r="G935" t="str">
            <v>65000</v>
          </cell>
          <cell r="H935" t="str">
            <v>A</v>
          </cell>
          <cell r="I935" t="str">
            <v>00000041</v>
          </cell>
          <cell r="J935">
            <v>63</v>
          </cell>
          <cell r="K935">
            <v>312</v>
          </cell>
          <cell r="L935">
            <v>6620</v>
          </cell>
          <cell r="M935">
            <v>0</v>
          </cell>
          <cell r="N935">
            <v>0</v>
          </cell>
          <cell r="O935">
            <v>0</v>
          </cell>
          <cell r="P935">
            <v>0</v>
          </cell>
          <cell r="Q935" t="str">
            <v>0790</v>
          </cell>
          <cell r="R935" t="str">
            <v>65000</v>
          </cell>
          <cell r="S935" t="str">
            <v>200212</v>
          </cell>
          <cell r="T935" t="str">
            <v>CA01</v>
          </cell>
          <cell r="U935">
            <v>9594</v>
          </cell>
          <cell r="V935" t="str">
            <v>LDB</v>
          </cell>
          <cell r="W935">
            <v>0</v>
          </cell>
          <cell r="Y935">
            <v>0</v>
          </cell>
          <cell r="Z935">
            <v>0</v>
          </cell>
          <cell r="AA935" t="str">
            <v>BCH</v>
          </cell>
          <cell r="AB935" t="str">
            <v>0011</v>
          </cell>
          <cell r="AC935" t="str">
            <v>WKS</v>
          </cell>
          <cell r="AE935" t="str">
            <v>JV#</v>
          </cell>
          <cell r="AF935" t="str">
            <v>1232</v>
          </cell>
          <cell r="AG935" t="str">
            <v>FRN</v>
          </cell>
          <cell r="AH935" t="str">
            <v>6620</v>
          </cell>
          <cell r="AI935" t="str">
            <v>RP#</v>
          </cell>
          <cell r="AJ935" t="str">
            <v>000</v>
          </cell>
          <cell r="AK935" t="str">
            <v>CTL</v>
          </cell>
          <cell r="AM935" t="str">
            <v>RF#</v>
          </cell>
          <cell r="AU935" t="str">
            <v>ACCRUAL OF DEC 02 CAPITAL</v>
          </cell>
          <cell r="AZ935" t="str">
            <v>FPL Fibernet</v>
          </cell>
        </row>
        <row r="936">
          <cell r="A936" t="str">
            <v>107100</v>
          </cell>
          <cell r="B936" t="str">
            <v>0312</v>
          </cell>
          <cell r="C936" t="str">
            <v>06600</v>
          </cell>
          <cell r="D936" t="str">
            <v>0FIBER</v>
          </cell>
          <cell r="E936" t="str">
            <v>312000</v>
          </cell>
          <cell r="F936" t="str">
            <v>0790</v>
          </cell>
          <cell r="G936" t="str">
            <v>65000</v>
          </cell>
          <cell r="H936" t="str">
            <v>A</v>
          </cell>
          <cell r="I936" t="str">
            <v>00000041</v>
          </cell>
          <cell r="J936">
            <v>63</v>
          </cell>
          <cell r="K936">
            <v>312</v>
          </cell>
          <cell r="L936">
            <v>6620</v>
          </cell>
          <cell r="M936">
            <v>0</v>
          </cell>
          <cell r="N936">
            <v>0</v>
          </cell>
          <cell r="O936">
            <v>0</v>
          </cell>
          <cell r="P936">
            <v>0</v>
          </cell>
          <cell r="Q936" t="str">
            <v>0790</v>
          </cell>
          <cell r="R936" t="str">
            <v>65000</v>
          </cell>
          <cell r="S936" t="str">
            <v>200212</v>
          </cell>
          <cell r="T936" t="str">
            <v>CA01</v>
          </cell>
          <cell r="U936">
            <v>-3858.11</v>
          </cell>
          <cell r="V936" t="str">
            <v>LDB</v>
          </cell>
          <cell r="W936">
            <v>0</v>
          </cell>
          <cell r="Y936">
            <v>0</v>
          </cell>
          <cell r="Z936">
            <v>0</v>
          </cell>
          <cell r="AA936" t="str">
            <v>BCH</v>
          </cell>
          <cell r="AB936" t="str">
            <v>0023</v>
          </cell>
          <cell r="AC936" t="str">
            <v>WKS</v>
          </cell>
          <cell r="AE936" t="str">
            <v>JV#</v>
          </cell>
          <cell r="AF936" t="str">
            <v>1232</v>
          </cell>
          <cell r="AG936" t="str">
            <v>FRN</v>
          </cell>
          <cell r="AH936" t="str">
            <v>6620</v>
          </cell>
          <cell r="AI936" t="str">
            <v>RP#</v>
          </cell>
          <cell r="AJ936" t="str">
            <v>000</v>
          </cell>
          <cell r="AK936" t="str">
            <v>CTL</v>
          </cell>
          <cell r="AM936" t="str">
            <v>RF#</v>
          </cell>
          <cell r="AU936" t="str">
            <v>TO PLACE IN SERVICE</v>
          </cell>
          <cell r="AZ936" t="str">
            <v>FPL Fibernet</v>
          </cell>
        </row>
        <row r="937">
          <cell r="A937" t="str">
            <v>107100</v>
          </cell>
          <cell r="B937" t="str">
            <v>0313</v>
          </cell>
          <cell r="C937" t="str">
            <v>06600</v>
          </cell>
          <cell r="D937" t="str">
            <v>0FIBER</v>
          </cell>
          <cell r="E937" t="str">
            <v>313000</v>
          </cell>
          <cell r="F937" t="str">
            <v>0662</v>
          </cell>
          <cell r="G937" t="str">
            <v>51450</v>
          </cell>
          <cell r="H937" t="str">
            <v>A</v>
          </cell>
          <cell r="I937" t="str">
            <v>00000041</v>
          </cell>
          <cell r="J937">
            <v>63</v>
          </cell>
          <cell r="K937">
            <v>313</v>
          </cell>
          <cell r="L937">
            <v>6621</v>
          </cell>
          <cell r="M937">
            <v>0</v>
          </cell>
          <cell r="N937">
            <v>0</v>
          </cell>
          <cell r="O937">
            <v>0</v>
          </cell>
          <cell r="P937">
            <v>0</v>
          </cell>
          <cell r="Q937" t="str">
            <v>0662</v>
          </cell>
          <cell r="R937" t="str">
            <v>51450</v>
          </cell>
          <cell r="S937" t="str">
            <v>200212</v>
          </cell>
          <cell r="T937" t="str">
            <v>SA01</v>
          </cell>
          <cell r="U937">
            <v>477.3</v>
          </cell>
          <cell r="W937">
            <v>0</v>
          </cell>
          <cell r="Y937">
            <v>0</v>
          </cell>
          <cell r="Z937">
            <v>1</v>
          </cell>
          <cell r="AA937" t="str">
            <v>BCH</v>
          </cell>
          <cell r="AB937" t="str">
            <v>450002350</v>
          </cell>
          <cell r="AC937" t="str">
            <v>PO#</v>
          </cell>
          <cell r="AD937" t="str">
            <v>4500030221</v>
          </cell>
          <cell r="AE937" t="str">
            <v>S/R</v>
          </cell>
          <cell r="AF937" t="str">
            <v>NET</v>
          </cell>
          <cell r="AI937" t="str">
            <v>PYN</v>
          </cell>
          <cell r="AJ937" t="str">
            <v>W D COMMUNICATIONS INC</v>
          </cell>
          <cell r="AK937" t="str">
            <v>VND</v>
          </cell>
          <cell r="AL937" t="str">
            <v>591953252</v>
          </cell>
          <cell r="AM937" t="str">
            <v>FAC</v>
          </cell>
          <cell r="AN937" t="str">
            <v>000</v>
          </cell>
          <cell r="AQ937" t="str">
            <v>NVD</v>
          </cell>
          <cell r="AR937" t="str">
            <v>2002-12-</v>
          </cell>
          <cell r="AU937" t="str">
            <v>INVOICE# 26519      W D COMMUNICATIONS I5000003532</v>
          </cell>
          <cell r="AV937" t="str">
            <v>WF-BATCH</v>
          </cell>
          <cell r="AW937" t="str">
            <v>000</v>
          </cell>
          <cell r="AX937" t="str">
            <v>00</v>
          </cell>
          <cell r="AY937" t="str">
            <v>0</v>
          </cell>
          <cell r="AZ937" t="str">
            <v>FPL Fibernet</v>
          </cell>
        </row>
        <row r="938">
          <cell r="A938" t="str">
            <v>107100</v>
          </cell>
          <cell r="B938" t="str">
            <v>0313</v>
          </cell>
          <cell r="C938" t="str">
            <v>06600</v>
          </cell>
          <cell r="D938" t="str">
            <v>0FIBER</v>
          </cell>
          <cell r="E938" t="str">
            <v>313000</v>
          </cell>
          <cell r="F938" t="str">
            <v>0662</v>
          </cell>
          <cell r="G938" t="str">
            <v>51450</v>
          </cell>
          <cell r="H938" t="str">
            <v>A</v>
          </cell>
          <cell r="I938" t="str">
            <v>00000041</v>
          </cell>
          <cell r="J938">
            <v>63</v>
          </cell>
          <cell r="K938">
            <v>313</v>
          </cell>
          <cell r="L938">
            <v>6621</v>
          </cell>
          <cell r="M938">
            <v>0</v>
          </cell>
          <cell r="N938">
            <v>0</v>
          </cell>
          <cell r="O938">
            <v>0</v>
          </cell>
          <cell r="P938">
            <v>0</v>
          </cell>
          <cell r="Q938" t="str">
            <v>0662</v>
          </cell>
          <cell r="R938" t="str">
            <v>51450</v>
          </cell>
          <cell r="S938" t="str">
            <v>200212</v>
          </cell>
          <cell r="T938" t="str">
            <v>SA01</v>
          </cell>
          <cell r="U938">
            <v>796.5</v>
          </cell>
          <cell r="W938">
            <v>0</v>
          </cell>
          <cell r="Y938">
            <v>0</v>
          </cell>
          <cell r="Z938">
            <v>1</v>
          </cell>
          <cell r="AA938" t="str">
            <v>BCH</v>
          </cell>
          <cell r="AB938" t="str">
            <v>450002350</v>
          </cell>
          <cell r="AC938" t="str">
            <v>PO#</v>
          </cell>
          <cell r="AD938" t="str">
            <v>4500030221</v>
          </cell>
          <cell r="AE938" t="str">
            <v>S/R</v>
          </cell>
          <cell r="AF938" t="str">
            <v>NET</v>
          </cell>
          <cell r="AI938" t="str">
            <v>PYN</v>
          </cell>
          <cell r="AJ938" t="str">
            <v>W D COMMUNICATIONS INC</v>
          </cell>
          <cell r="AK938" t="str">
            <v>VND</v>
          </cell>
          <cell r="AL938" t="str">
            <v>591953252</v>
          </cell>
          <cell r="AM938" t="str">
            <v>FAC</v>
          </cell>
          <cell r="AN938" t="str">
            <v>000</v>
          </cell>
          <cell r="AQ938" t="str">
            <v>NVD</v>
          </cell>
          <cell r="AR938" t="str">
            <v>2002-12-</v>
          </cell>
          <cell r="AU938" t="str">
            <v>INVOICE# 26436      W D COMMUNICATIONS I5000003536</v>
          </cell>
          <cell r="AV938" t="str">
            <v>WF-BATCH</v>
          </cell>
          <cell r="AW938" t="str">
            <v>000</v>
          </cell>
          <cell r="AX938" t="str">
            <v>00</v>
          </cell>
          <cell r="AY938" t="str">
            <v>0</v>
          </cell>
          <cell r="AZ938" t="str">
            <v>FPL Fibernet</v>
          </cell>
        </row>
        <row r="939">
          <cell r="A939" t="str">
            <v>107100</v>
          </cell>
          <cell r="B939" t="str">
            <v>0313</v>
          </cell>
          <cell r="C939" t="str">
            <v>06600</v>
          </cell>
          <cell r="D939" t="str">
            <v>0FIBER</v>
          </cell>
          <cell r="E939" t="str">
            <v>313000</v>
          </cell>
          <cell r="F939" t="str">
            <v>0662</v>
          </cell>
          <cell r="G939" t="str">
            <v>51450</v>
          </cell>
          <cell r="H939" t="str">
            <v>A</v>
          </cell>
          <cell r="I939" t="str">
            <v>00000041</v>
          </cell>
          <cell r="J939">
            <v>63</v>
          </cell>
          <cell r="K939">
            <v>313</v>
          </cell>
          <cell r="L939">
            <v>6621</v>
          </cell>
          <cell r="M939">
            <v>0</v>
          </cell>
          <cell r="N939">
            <v>0</v>
          </cell>
          <cell r="O939">
            <v>0</v>
          </cell>
          <cell r="P939">
            <v>0</v>
          </cell>
          <cell r="Q939" t="str">
            <v>0662</v>
          </cell>
          <cell r="R939" t="str">
            <v>51450</v>
          </cell>
          <cell r="S939" t="str">
            <v>200212</v>
          </cell>
          <cell r="T939" t="str">
            <v>SA01</v>
          </cell>
          <cell r="U939">
            <v>2386.5</v>
          </cell>
          <cell r="W939">
            <v>0</v>
          </cell>
          <cell r="Y939">
            <v>0</v>
          </cell>
          <cell r="Z939">
            <v>1</v>
          </cell>
          <cell r="AA939" t="str">
            <v>BCH</v>
          </cell>
          <cell r="AB939" t="str">
            <v>450002350</v>
          </cell>
          <cell r="AC939" t="str">
            <v>PO#</v>
          </cell>
          <cell r="AD939" t="str">
            <v>4500030221</v>
          </cell>
          <cell r="AE939" t="str">
            <v>S/R</v>
          </cell>
          <cell r="AF939" t="str">
            <v>NET</v>
          </cell>
          <cell r="AI939" t="str">
            <v>PYN</v>
          </cell>
          <cell r="AJ939" t="str">
            <v>W D COMMUNICATIONS INC</v>
          </cell>
          <cell r="AK939" t="str">
            <v>VND</v>
          </cell>
          <cell r="AL939" t="str">
            <v>591953252</v>
          </cell>
          <cell r="AM939" t="str">
            <v>FAC</v>
          </cell>
          <cell r="AN939" t="str">
            <v>000</v>
          </cell>
          <cell r="AQ939" t="str">
            <v>NVD</v>
          </cell>
          <cell r="AR939" t="str">
            <v>2002-12-</v>
          </cell>
          <cell r="AU939" t="str">
            <v>INVOICE# 26752      W D COMMUNICATIONS I5000003556</v>
          </cell>
          <cell r="AV939" t="str">
            <v>WF-BATCH</v>
          </cell>
          <cell r="AW939" t="str">
            <v>000</v>
          </cell>
          <cell r="AX939" t="str">
            <v>00</v>
          </cell>
          <cell r="AY939" t="str">
            <v>0</v>
          </cell>
          <cell r="AZ939" t="str">
            <v>FPL Fibernet</v>
          </cell>
        </row>
        <row r="940">
          <cell r="A940" t="str">
            <v>107100</v>
          </cell>
          <cell r="B940" t="str">
            <v>0313</v>
          </cell>
          <cell r="C940" t="str">
            <v>06600</v>
          </cell>
          <cell r="D940" t="str">
            <v>0FIBER</v>
          </cell>
          <cell r="E940" t="str">
            <v>313000</v>
          </cell>
          <cell r="F940" t="str">
            <v>0662</v>
          </cell>
          <cell r="G940" t="str">
            <v>51450</v>
          </cell>
          <cell r="H940" t="str">
            <v>A</v>
          </cell>
          <cell r="I940" t="str">
            <v>00000041</v>
          </cell>
          <cell r="J940">
            <v>63</v>
          </cell>
          <cell r="K940">
            <v>313</v>
          </cell>
          <cell r="L940">
            <v>6621</v>
          </cell>
          <cell r="M940">
            <v>0</v>
          </cell>
          <cell r="N940">
            <v>0</v>
          </cell>
          <cell r="O940">
            <v>0</v>
          </cell>
          <cell r="P940">
            <v>0</v>
          </cell>
          <cell r="Q940" t="str">
            <v>0662</v>
          </cell>
          <cell r="R940" t="str">
            <v>51450</v>
          </cell>
          <cell r="S940" t="str">
            <v>200212</v>
          </cell>
          <cell r="T940" t="str">
            <v>SA01</v>
          </cell>
          <cell r="U940">
            <v>16003</v>
          </cell>
          <cell r="W940">
            <v>0</v>
          </cell>
          <cell r="Y940">
            <v>0</v>
          </cell>
          <cell r="Z940">
            <v>1</v>
          </cell>
          <cell r="AA940" t="str">
            <v>BCH</v>
          </cell>
          <cell r="AB940" t="str">
            <v>450002339</v>
          </cell>
          <cell r="AC940" t="str">
            <v>PO#</v>
          </cell>
          <cell r="AD940" t="str">
            <v>4500094253</v>
          </cell>
          <cell r="AE940" t="str">
            <v>S/R</v>
          </cell>
          <cell r="AF940" t="str">
            <v>337</v>
          </cell>
          <cell r="AI940" t="str">
            <v>PYN</v>
          </cell>
          <cell r="AJ940" t="str">
            <v>YOUNGS COMMUNICATIONS CO</v>
          </cell>
          <cell r="AK940" t="str">
            <v>VND</v>
          </cell>
          <cell r="AL940" t="str">
            <v>591398816</v>
          </cell>
          <cell r="AM940" t="str">
            <v>FAC</v>
          </cell>
          <cell r="AN940" t="str">
            <v>000</v>
          </cell>
          <cell r="AQ940" t="str">
            <v>NVD</v>
          </cell>
          <cell r="AR940" t="str">
            <v>2002-12-</v>
          </cell>
          <cell r="AU940" t="str">
            <v>INVOICE# 7194       YOUNGS COMMUNICATION5000003494</v>
          </cell>
          <cell r="AV940" t="str">
            <v>WF-BATCH</v>
          </cell>
          <cell r="AW940" t="str">
            <v>000</v>
          </cell>
          <cell r="AX940" t="str">
            <v>00</v>
          </cell>
          <cell r="AY940" t="str">
            <v>0</v>
          </cell>
          <cell r="AZ940" t="str">
            <v>FPL Fibernet</v>
          </cell>
        </row>
        <row r="941">
          <cell r="A941" t="str">
            <v>107100</v>
          </cell>
          <cell r="B941" t="str">
            <v>0313</v>
          </cell>
          <cell r="C941" t="str">
            <v>06600</v>
          </cell>
          <cell r="D941" t="str">
            <v>0FIBER</v>
          </cell>
          <cell r="E941" t="str">
            <v>313000</v>
          </cell>
          <cell r="F941" t="str">
            <v>0662</v>
          </cell>
          <cell r="G941" t="str">
            <v>65000</v>
          </cell>
          <cell r="H941" t="str">
            <v>A</v>
          </cell>
          <cell r="I941" t="str">
            <v>00000041</v>
          </cell>
          <cell r="J941">
            <v>63</v>
          </cell>
          <cell r="K941">
            <v>313</v>
          </cell>
          <cell r="L941">
            <v>6621</v>
          </cell>
          <cell r="M941">
            <v>0</v>
          </cell>
          <cell r="N941">
            <v>0</v>
          </cell>
          <cell r="O941">
            <v>0</v>
          </cell>
          <cell r="P941">
            <v>0</v>
          </cell>
          <cell r="Q941" t="str">
            <v>0662</v>
          </cell>
          <cell r="R941" t="str">
            <v>65000</v>
          </cell>
          <cell r="S941" t="str">
            <v>200212</v>
          </cell>
          <cell r="T941" t="str">
            <v>CA01</v>
          </cell>
          <cell r="U941">
            <v>596</v>
          </cell>
          <cell r="V941" t="str">
            <v>LDB</v>
          </cell>
          <cell r="W941">
            <v>0</v>
          </cell>
          <cell r="Y941">
            <v>0</v>
          </cell>
          <cell r="Z941">
            <v>0</v>
          </cell>
          <cell r="AA941" t="str">
            <v>BCH</v>
          </cell>
          <cell r="AB941" t="str">
            <v>0029</v>
          </cell>
          <cell r="AC941" t="str">
            <v>WKS</v>
          </cell>
          <cell r="AE941" t="str">
            <v>JV#</v>
          </cell>
          <cell r="AF941" t="str">
            <v>1232</v>
          </cell>
          <cell r="AG941" t="str">
            <v>FRN</v>
          </cell>
          <cell r="AH941" t="str">
            <v>6621</v>
          </cell>
          <cell r="AI941" t="str">
            <v>RP#</v>
          </cell>
          <cell r="AJ941" t="str">
            <v>000</v>
          </cell>
          <cell r="AK941" t="str">
            <v>CTL</v>
          </cell>
          <cell r="AM941" t="str">
            <v>RF#</v>
          </cell>
          <cell r="AU941" t="str">
            <v>ACCR WD COMM UNPAID INV</v>
          </cell>
          <cell r="AZ941" t="str">
            <v>FPL Fibernet</v>
          </cell>
        </row>
        <row r="942">
          <cell r="A942" t="str">
            <v>107100</v>
          </cell>
          <cell r="B942" t="str">
            <v>0313</v>
          </cell>
          <cell r="C942" t="str">
            <v>06600</v>
          </cell>
          <cell r="D942" t="str">
            <v>0FIBER</v>
          </cell>
          <cell r="E942" t="str">
            <v>313000</v>
          </cell>
          <cell r="F942" t="str">
            <v>0662</v>
          </cell>
          <cell r="G942" t="str">
            <v>65000</v>
          </cell>
          <cell r="H942" t="str">
            <v>A</v>
          </cell>
          <cell r="I942" t="str">
            <v>00000041</v>
          </cell>
          <cell r="J942">
            <v>63</v>
          </cell>
          <cell r="K942">
            <v>313</v>
          </cell>
          <cell r="L942">
            <v>6621</v>
          </cell>
          <cell r="M942">
            <v>0</v>
          </cell>
          <cell r="N942">
            <v>0</v>
          </cell>
          <cell r="O942">
            <v>0</v>
          </cell>
          <cell r="P942">
            <v>0</v>
          </cell>
          <cell r="Q942" t="str">
            <v>0662</v>
          </cell>
          <cell r="R942" t="str">
            <v>65000</v>
          </cell>
          <cell r="S942" t="str">
            <v>200212</v>
          </cell>
          <cell r="T942" t="str">
            <v>CA01</v>
          </cell>
          <cell r="U942">
            <v>596</v>
          </cell>
          <cell r="V942" t="str">
            <v>LDB</v>
          </cell>
          <cell r="W942">
            <v>0</v>
          </cell>
          <cell r="Y942">
            <v>0</v>
          </cell>
          <cell r="Z942">
            <v>0</v>
          </cell>
          <cell r="AA942" t="str">
            <v>BCH</v>
          </cell>
          <cell r="AB942" t="str">
            <v>0033</v>
          </cell>
          <cell r="AC942" t="str">
            <v>WKS</v>
          </cell>
          <cell r="AE942" t="str">
            <v>JV#</v>
          </cell>
          <cell r="AF942" t="str">
            <v>1232</v>
          </cell>
          <cell r="AG942" t="str">
            <v>FRN</v>
          </cell>
          <cell r="AH942" t="str">
            <v>6621</v>
          </cell>
          <cell r="AI942" t="str">
            <v>RP#</v>
          </cell>
          <cell r="AJ942" t="str">
            <v>000</v>
          </cell>
          <cell r="AK942" t="str">
            <v>CTL</v>
          </cell>
          <cell r="AM942" t="str">
            <v>RF#</v>
          </cell>
          <cell r="AU942" t="str">
            <v>ACCR WD COMM UNPAID INV</v>
          </cell>
          <cell r="AZ942" t="str">
            <v>FPL Fibernet</v>
          </cell>
        </row>
        <row r="943">
          <cell r="A943" t="str">
            <v>107100</v>
          </cell>
          <cell r="B943" t="str">
            <v>0313</v>
          </cell>
          <cell r="C943" t="str">
            <v>06600</v>
          </cell>
          <cell r="D943" t="str">
            <v>0FIBER</v>
          </cell>
          <cell r="E943" t="str">
            <v>313000</v>
          </cell>
          <cell r="F943" t="str">
            <v>0662</v>
          </cell>
          <cell r="G943" t="str">
            <v>65000</v>
          </cell>
          <cell r="H943" t="str">
            <v>A</v>
          </cell>
          <cell r="I943" t="str">
            <v>00000041</v>
          </cell>
          <cell r="J943">
            <v>63</v>
          </cell>
          <cell r="K943">
            <v>313</v>
          </cell>
          <cell r="L943">
            <v>6621</v>
          </cell>
          <cell r="M943">
            <v>0</v>
          </cell>
          <cell r="N943">
            <v>0</v>
          </cell>
          <cell r="O943">
            <v>0</v>
          </cell>
          <cell r="P943">
            <v>0</v>
          </cell>
          <cell r="Q943" t="str">
            <v>0662</v>
          </cell>
          <cell r="R943" t="str">
            <v>65000</v>
          </cell>
          <cell r="S943" t="str">
            <v>200212</v>
          </cell>
          <cell r="T943" t="str">
            <v>CA01</v>
          </cell>
          <cell r="U943">
            <v>-596</v>
          </cell>
          <cell r="V943" t="str">
            <v>LDB</v>
          </cell>
          <cell r="W943">
            <v>0</v>
          </cell>
          <cell r="Y943">
            <v>0</v>
          </cell>
          <cell r="Z943">
            <v>0</v>
          </cell>
          <cell r="AA943" t="str">
            <v>BCH</v>
          </cell>
          <cell r="AB943" t="str">
            <v>0034</v>
          </cell>
          <cell r="AC943" t="str">
            <v>WKS</v>
          </cell>
          <cell r="AE943" t="str">
            <v>JV#</v>
          </cell>
          <cell r="AF943" t="str">
            <v>1232</v>
          </cell>
          <cell r="AG943" t="str">
            <v>FRN</v>
          </cell>
          <cell r="AH943" t="str">
            <v>6621</v>
          </cell>
          <cell r="AI943" t="str">
            <v>RP#</v>
          </cell>
          <cell r="AJ943" t="str">
            <v>000</v>
          </cell>
          <cell r="AK943" t="str">
            <v>CTL</v>
          </cell>
          <cell r="AM943" t="str">
            <v>RF#</v>
          </cell>
          <cell r="AU943" t="str">
            <v>ACCR WD COMM UNPAID INV</v>
          </cell>
          <cell r="AZ943" t="str">
            <v>FPL Fibernet</v>
          </cell>
        </row>
        <row r="944">
          <cell r="A944" t="str">
            <v>107100</v>
          </cell>
          <cell r="B944" t="str">
            <v>0313</v>
          </cell>
          <cell r="C944" t="str">
            <v>06600</v>
          </cell>
          <cell r="D944" t="str">
            <v>0FIBER</v>
          </cell>
          <cell r="E944" t="str">
            <v>313000</v>
          </cell>
          <cell r="F944" t="str">
            <v>0803</v>
          </cell>
          <cell r="G944" t="str">
            <v>36000</v>
          </cell>
          <cell r="H944" t="str">
            <v>A</v>
          </cell>
          <cell r="I944" t="str">
            <v>00000041</v>
          </cell>
          <cell r="J944">
            <v>63</v>
          </cell>
          <cell r="K944">
            <v>313</v>
          </cell>
          <cell r="L944">
            <v>6621</v>
          </cell>
          <cell r="M944">
            <v>107</v>
          </cell>
          <cell r="N944">
            <v>10</v>
          </cell>
          <cell r="O944">
            <v>0</v>
          </cell>
          <cell r="P944">
            <v>107.1</v>
          </cell>
          <cell r="Q944" t="str">
            <v>0803</v>
          </cell>
          <cell r="R944" t="str">
            <v>36000</v>
          </cell>
          <cell r="S944" t="str">
            <v>200212</v>
          </cell>
          <cell r="T944" t="str">
            <v>PY42</v>
          </cell>
          <cell r="U944">
            <v>113.44</v>
          </cell>
          <cell r="V944" t="str">
            <v>LDB</v>
          </cell>
          <cell r="W944">
            <v>0</v>
          </cell>
          <cell r="X944" t="str">
            <v>SHR</v>
          </cell>
          <cell r="Y944">
            <v>3</v>
          </cell>
          <cell r="Z944">
            <v>3</v>
          </cell>
          <cell r="AA944" t="str">
            <v>PYP</v>
          </cell>
          <cell r="AB944" t="str">
            <v xml:space="preserve"> 0000025</v>
          </cell>
          <cell r="AC944" t="str">
            <v>PYL</v>
          </cell>
          <cell r="AD944" t="str">
            <v>004399</v>
          </cell>
          <cell r="AE944" t="str">
            <v>EMP</v>
          </cell>
          <cell r="AF944" t="str">
            <v>80814</v>
          </cell>
          <cell r="AG944" t="str">
            <v>JUL</v>
          </cell>
          <cell r="AH944" t="str">
            <v xml:space="preserve"> 000.00</v>
          </cell>
          <cell r="AI944" t="str">
            <v>BCH</v>
          </cell>
          <cell r="AJ944" t="str">
            <v>500</v>
          </cell>
          <cell r="AK944" t="str">
            <v>CLS</v>
          </cell>
          <cell r="AL944" t="str">
            <v>R437</v>
          </cell>
          <cell r="AM944" t="str">
            <v>DTA</v>
          </cell>
          <cell r="AN944" t="str">
            <v xml:space="preserve"> 00000000000.00</v>
          </cell>
          <cell r="AO944" t="str">
            <v>DTH</v>
          </cell>
          <cell r="AP944" t="str">
            <v xml:space="preserve"> 00000000000.00</v>
          </cell>
          <cell r="AV944" t="str">
            <v>000000000</v>
          </cell>
          <cell r="AW944" t="str">
            <v>000</v>
          </cell>
          <cell r="AX944" t="str">
            <v>00</v>
          </cell>
          <cell r="AY944" t="str">
            <v>0</v>
          </cell>
          <cell r="AZ944" t="str">
            <v>FPL Fibernet</v>
          </cell>
        </row>
        <row r="945">
          <cell r="A945" t="str">
            <v>107100</v>
          </cell>
          <cell r="B945" t="str">
            <v>0313</v>
          </cell>
          <cell r="C945" t="str">
            <v>06600</v>
          </cell>
          <cell r="D945" t="str">
            <v>0FIBER</v>
          </cell>
          <cell r="E945" t="str">
            <v>313000</v>
          </cell>
          <cell r="F945" t="str">
            <v>0813</v>
          </cell>
          <cell r="G945" t="str">
            <v>51450</v>
          </cell>
          <cell r="H945" t="str">
            <v>A</v>
          </cell>
          <cell r="I945" t="str">
            <v>00000041</v>
          </cell>
          <cell r="J945">
            <v>63</v>
          </cell>
          <cell r="K945">
            <v>313</v>
          </cell>
          <cell r="L945">
            <v>6621</v>
          </cell>
          <cell r="M945">
            <v>0</v>
          </cell>
          <cell r="N945">
            <v>0</v>
          </cell>
          <cell r="O945">
            <v>0</v>
          </cell>
          <cell r="P945">
            <v>0</v>
          </cell>
          <cell r="Q945" t="str">
            <v>0813</v>
          </cell>
          <cell r="R945" t="str">
            <v>51450</v>
          </cell>
          <cell r="S945" t="str">
            <v>200212</v>
          </cell>
          <cell r="T945" t="str">
            <v>SA01</v>
          </cell>
          <cell r="U945">
            <v>615</v>
          </cell>
          <cell r="W945">
            <v>0</v>
          </cell>
          <cell r="Y945">
            <v>0</v>
          </cell>
          <cell r="Z945">
            <v>1</v>
          </cell>
          <cell r="AA945" t="str">
            <v>BCH</v>
          </cell>
          <cell r="AB945" t="str">
            <v>450002354</v>
          </cell>
          <cell r="AC945" t="str">
            <v>PO#</v>
          </cell>
          <cell r="AD945" t="str">
            <v>4500054250</v>
          </cell>
          <cell r="AE945" t="str">
            <v>S/R</v>
          </cell>
          <cell r="AF945" t="str">
            <v>337</v>
          </cell>
          <cell r="AI945" t="str">
            <v>PYN</v>
          </cell>
          <cell r="AJ945" t="str">
            <v>K NEX INC</v>
          </cell>
          <cell r="AK945" t="str">
            <v>VND</v>
          </cell>
          <cell r="AL945" t="str">
            <v>593648022</v>
          </cell>
          <cell r="AM945" t="str">
            <v>FAC</v>
          </cell>
          <cell r="AN945" t="str">
            <v>000</v>
          </cell>
          <cell r="AQ945" t="str">
            <v>NVD</v>
          </cell>
          <cell r="AR945" t="str">
            <v>2002-12-</v>
          </cell>
          <cell r="AU945" t="str">
            <v>INVOICE# 1115       K NEX INC           5000003656</v>
          </cell>
          <cell r="AV945" t="str">
            <v>WF-BATCH</v>
          </cell>
          <cell r="AW945" t="str">
            <v>000</v>
          </cell>
          <cell r="AX945" t="str">
            <v>00</v>
          </cell>
          <cell r="AY945" t="str">
            <v>0</v>
          </cell>
          <cell r="AZ945" t="str">
            <v>FPL Fibernet</v>
          </cell>
        </row>
        <row r="946">
          <cell r="A946" t="str">
            <v>107100</v>
          </cell>
          <cell r="B946" t="str">
            <v>0313</v>
          </cell>
          <cell r="C946" t="str">
            <v>06600</v>
          </cell>
          <cell r="D946" t="str">
            <v>0FIBER</v>
          </cell>
          <cell r="E946" t="str">
            <v>313000</v>
          </cell>
          <cell r="F946" t="str">
            <v>0813</v>
          </cell>
          <cell r="G946" t="str">
            <v>51450</v>
          </cell>
          <cell r="H946" t="str">
            <v>A</v>
          </cell>
          <cell r="I946" t="str">
            <v>00000041</v>
          </cell>
          <cell r="J946">
            <v>63</v>
          </cell>
          <cell r="K946">
            <v>313</v>
          </cell>
          <cell r="L946">
            <v>6621</v>
          </cell>
          <cell r="M946">
            <v>0</v>
          </cell>
          <cell r="N946">
            <v>0</v>
          </cell>
          <cell r="O946">
            <v>0</v>
          </cell>
          <cell r="P946">
            <v>0</v>
          </cell>
          <cell r="Q946" t="str">
            <v>0813</v>
          </cell>
          <cell r="R946" t="str">
            <v>51450</v>
          </cell>
          <cell r="S946" t="str">
            <v>200212</v>
          </cell>
          <cell r="T946" t="str">
            <v>SA01</v>
          </cell>
          <cell r="U946">
            <v>2665</v>
          </cell>
          <cell r="W946">
            <v>0</v>
          </cell>
          <cell r="Y946">
            <v>0</v>
          </cell>
          <cell r="Z946">
            <v>1</v>
          </cell>
          <cell r="AA946" t="str">
            <v>BCH</v>
          </cell>
          <cell r="AB946" t="str">
            <v>450002354</v>
          </cell>
          <cell r="AC946" t="str">
            <v>PO#</v>
          </cell>
          <cell r="AD946" t="str">
            <v>4500054250</v>
          </cell>
          <cell r="AE946" t="str">
            <v>S/R</v>
          </cell>
          <cell r="AF946" t="str">
            <v>337</v>
          </cell>
          <cell r="AI946" t="str">
            <v>PYN</v>
          </cell>
          <cell r="AJ946" t="str">
            <v>K NEX INC</v>
          </cell>
          <cell r="AK946" t="str">
            <v>VND</v>
          </cell>
          <cell r="AL946" t="str">
            <v>593648022</v>
          </cell>
          <cell r="AM946" t="str">
            <v>FAC</v>
          </cell>
          <cell r="AN946" t="str">
            <v>000</v>
          </cell>
          <cell r="AQ946" t="str">
            <v>NVD</v>
          </cell>
          <cell r="AR946" t="str">
            <v>2002-12-</v>
          </cell>
          <cell r="AU946" t="str">
            <v>INVOICE# 1114       K NEX INC           5000003655</v>
          </cell>
          <cell r="AV946" t="str">
            <v>WF-BATCH</v>
          </cell>
          <cell r="AW946" t="str">
            <v>000</v>
          </cell>
          <cell r="AX946" t="str">
            <v>00</v>
          </cell>
          <cell r="AY946" t="str">
            <v>0</v>
          </cell>
          <cell r="AZ946" t="str">
            <v>FPL Fibernet</v>
          </cell>
        </row>
        <row r="947">
          <cell r="A947" t="str">
            <v>107100</v>
          </cell>
          <cell r="B947" t="str">
            <v>0385</v>
          </cell>
          <cell r="C947" t="str">
            <v>06600</v>
          </cell>
          <cell r="D947" t="str">
            <v>0FIBER</v>
          </cell>
          <cell r="E947" t="str">
            <v>385000</v>
          </cell>
          <cell r="F947" t="str">
            <v>0676</v>
          </cell>
          <cell r="G947" t="str">
            <v>11450</v>
          </cell>
          <cell r="H947" t="str">
            <v>A</v>
          </cell>
          <cell r="I947" t="str">
            <v>00000041</v>
          </cell>
          <cell r="J947">
            <v>62</v>
          </cell>
          <cell r="K947">
            <v>385</v>
          </cell>
          <cell r="L947">
            <v>6621</v>
          </cell>
          <cell r="M947">
            <v>0</v>
          </cell>
          <cell r="N947">
            <v>0</v>
          </cell>
          <cell r="O947">
            <v>0</v>
          </cell>
          <cell r="P947">
            <v>0</v>
          </cell>
          <cell r="Q947" t="str">
            <v>0676</v>
          </cell>
          <cell r="R947" t="str">
            <v>11450</v>
          </cell>
          <cell r="S947" t="str">
            <v>200212</v>
          </cell>
          <cell r="T947" t="str">
            <v>SA01</v>
          </cell>
          <cell r="U947">
            <v>714.39</v>
          </cell>
          <cell r="V947" t="str">
            <v>LDB</v>
          </cell>
          <cell r="W947">
            <v>0</v>
          </cell>
          <cell r="Y947">
            <v>0</v>
          </cell>
          <cell r="Z947">
            <v>1</v>
          </cell>
          <cell r="AA947" t="str">
            <v>MS#</v>
          </cell>
          <cell r="AB947" t="str">
            <v xml:space="preserve">   998000427</v>
          </cell>
          <cell r="AC947" t="str">
            <v>BCH</v>
          </cell>
          <cell r="AD947" t="str">
            <v>012375</v>
          </cell>
          <cell r="AE947" t="str">
            <v>TML</v>
          </cell>
          <cell r="AF947" t="str">
            <v>12026</v>
          </cell>
          <cell r="AG947" t="str">
            <v>SRL</v>
          </cell>
          <cell r="AH947" t="str">
            <v>0368</v>
          </cell>
          <cell r="AI947" t="str">
            <v>DLV</v>
          </cell>
          <cell r="AJ947" t="str">
            <v>000</v>
          </cell>
          <cell r="AK947" t="str">
            <v>REL</v>
          </cell>
          <cell r="AL947" t="str">
            <v>000</v>
          </cell>
          <cell r="AM947" t="str">
            <v>LN#</v>
          </cell>
          <cell r="AO947" t="str">
            <v>UOI</v>
          </cell>
          <cell r="AP947" t="str">
            <v>EA</v>
          </cell>
          <cell r="AU947" t="str">
            <v>0</v>
          </cell>
          <cell r="AW947" t="str">
            <v>000</v>
          </cell>
          <cell r="AX947" t="str">
            <v>00</v>
          </cell>
          <cell r="AY947" t="str">
            <v>0</v>
          </cell>
          <cell r="AZ947" t="str">
            <v>FPL Fibernet</v>
          </cell>
        </row>
        <row r="948">
          <cell r="A948" t="str">
            <v>107100</v>
          </cell>
          <cell r="B948" t="str">
            <v>0312</v>
          </cell>
          <cell r="C948" t="str">
            <v>06600</v>
          </cell>
          <cell r="D948" t="str">
            <v>0FIBER</v>
          </cell>
          <cell r="E948" t="str">
            <v>312000</v>
          </cell>
          <cell r="F948" t="str">
            <v>0629</v>
          </cell>
          <cell r="G948" t="str">
            <v>52450</v>
          </cell>
          <cell r="H948" t="str">
            <v>A</v>
          </cell>
          <cell r="I948" t="str">
            <v>00000041</v>
          </cell>
          <cell r="J948">
            <v>60</v>
          </cell>
          <cell r="K948">
            <v>312</v>
          </cell>
          <cell r="L948">
            <v>6622</v>
          </cell>
          <cell r="M948">
            <v>0</v>
          </cell>
          <cell r="N948">
            <v>0</v>
          </cell>
          <cell r="O948">
            <v>0</v>
          </cell>
          <cell r="P948">
            <v>0</v>
          </cell>
          <cell r="Q948" t="str">
            <v>0629</v>
          </cell>
          <cell r="R948" t="str">
            <v>52450</v>
          </cell>
          <cell r="S948" t="str">
            <v>200212</v>
          </cell>
          <cell r="T948" t="str">
            <v>SA01</v>
          </cell>
          <cell r="U948">
            <v>7.16</v>
          </cell>
          <cell r="W948">
            <v>0</v>
          </cell>
          <cell r="Y948">
            <v>0</v>
          </cell>
          <cell r="Z948">
            <v>0</v>
          </cell>
          <cell r="AA948" t="str">
            <v>BCH</v>
          </cell>
          <cell r="AB948" t="str">
            <v>450002337</v>
          </cell>
          <cell r="AC948" t="str">
            <v>PO#</v>
          </cell>
          <cell r="AE948" t="str">
            <v>S/R</v>
          </cell>
          <cell r="AI948" t="str">
            <v>PYN</v>
          </cell>
          <cell r="AJ948" t="str">
            <v>US BANK NATIONAL ASSOCIAT</v>
          </cell>
          <cell r="AK948" t="str">
            <v>VND</v>
          </cell>
          <cell r="AL948" t="str">
            <v>411881896</v>
          </cell>
          <cell r="AM948" t="str">
            <v>FAC</v>
          </cell>
          <cell r="AN948" t="str">
            <v>000</v>
          </cell>
          <cell r="AQ948" t="str">
            <v>NVD</v>
          </cell>
          <cell r="AR948" t="str">
            <v>2002-09-</v>
          </cell>
          <cell r="AU948" t="str">
            <v>4246044100408099    US BANK NATIONAL ASS1900003263</v>
          </cell>
          <cell r="AV948" t="str">
            <v>WF-BATCH</v>
          </cell>
          <cell r="AW948" t="str">
            <v>000</v>
          </cell>
          <cell r="AX948" t="str">
            <v>00</v>
          </cell>
          <cell r="AY948" t="str">
            <v>0</v>
          </cell>
          <cell r="AZ948" t="str">
            <v>FPL Fibernet</v>
          </cell>
        </row>
        <row r="949">
          <cell r="A949" t="str">
            <v>107100</v>
          </cell>
          <cell r="B949" t="str">
            <v>0312</v>
          </cell>
          <cell r="C949" t="str">
            <v>06600</v>
          </cell>
          <cell r="D949" t="str">
            <v>0FIBER</v>
          </cell>
          <cell r="E949" t="str">
            <v>312000</v>
          </cell>
          <cell r="F949" t="str">
            <v>0662</v>
          </cell>
          <cell r="G949" t="str">
            <v>51450</v>
          </cell>
          <cell r="H949" t="str">
            <v>A</v>
          </cell>
          <cell r="I949" t="str">
            <v>00000041</v>
          </cell>
          <cell r="J949">
            <v>63</v>
          </cell>
          <cell r="K949">
            <v>312</v>
          </cell>
          <cell r="L949">
            <v>6622</v>
          </cell>
          <cell r="M949">
            <v>0</v>
          </cell>
          <cell r="N949">
            <v>0</v>
          </cell>
          <cell r="O949">
            <v>0</v>
          </cell>
          <cell r="P949">
            <v>0</v>
          </cell>
          <cell r="Q949" t="str">
            <v>0662</v>
          </cell>
          <cell r="R949" t="str">
            <v>51450</v>
          </cell>
          <cell r="S949" t="str">
            <v>200212</v>
          </cell>
          <cell r="T949" t="str">
            <v>SA01</v>
          </cell>
          <cell r="U949">
            <v>198.25</v>
          </cell>
          <cell r="W949">
            <v>0</v>
          </cell>
          <cell r="Y949">
            <v>0</v>
          </cell>
          <cell r="Z949">
            <v>1</v>
          </cell>
          <cell r="AA949" t="str">
            <v>BCH</v>
          </cell>
          <cell r="AB949" t="str">
            <v>450002350</v>
          </cell>
          <cell r="AC949" t="str">
            <v>PO#</v>
          </cell>
          <cell r="AD949" t="str">
            <v>4500030221</v>
          </cell>
          <cell r="AE949" t="str">
            <v>S/R</v>
          </cell>
          <cell r="AF949" t="str">
            <v>NET</v>
          </cell>
          <cell r="AI949" t="str">
            <v>PYN</v>
          </cell>
          <cell r="AJ949" t="str">
            <v>W D COMMUNICATIONS INC</v>
          </cell>
          <cell r="AK949" t="str">
            <v>VND</v>
          </cell>
          <cell r="AL949" t="str">
            <v>591953252</v>
          </cell>
          <cell r="AM949" t="str">
            <v>FAC</v>
          </cell>
          <cell r="AN949" t="str">
            <v>000</v>
          </cell>
          <cell r="AQ949" t="str">
            <v>NVD</v>
          </cell>
          <cell r="AR949" t="str">
            <v>2002-12-</v>
          </cell>
          <cell r="AU949" t="str">
            <v>INVOICE# 26689      W D COMMUNICATIONS I5000003538</v>
          </cell>
          <cell r="AV949" t="str">
            <v>WF-BATCH</v>
          </cell>
          <cell r="AW949" t="str">
            <v>000</v>
          </cell>
          <cell r="AX949" t="str">
            <v>00</v>
          </cell>
          <cell r="AY949" t="str">
            <v>0</v>
          </cell>
          <cell r="AZ949" t="str">
            <v>FPL Fibernet</v>
          </cell>
        </row>
        <row r="950">
          <cell r="A950" t="str">
            <v>107100</v>
          </cell>
          <cell r="B950" t="str">
            <v>0312</v>
          </cell>
          <cell r="C950" t="str">
            <v>06600</v>
          </cell>
          <cell r="D950" t="str">
            <v>0FIBER</v>
          </cell>
          <cell r="E950" t="str">
            <v>312000</v>
          </cell>
          <cell r="F950" t="str">
            <v>0662</v>
          </cell>
          <cell r="G950" t="str">
            <v>51450</v>
          </cell>
          <cell r="H950" t="str">
            <v>A</v>
          </cell>
          <cell r="I950" t="str">
            <v>00000041</v>
          </cell>
          <cell r="J950">
            <v>63</v>
          </cell>
          <cell r="K950">
            <v>312</v>
          </cell>
          <cell r="L950">
            <v>6622</v>
          </cell>
          <cell r="M950">
            <v>0</v>
          </cell>
          <cell r="N950">
            <v>0</v>
          </cell>
          <cell r="O950">
            <v>0</v>
          </cell>
          <cell r="P950">
            <v>0</v>
          </cell>
          <cell r="Q950" t="str">
            <v>0662</v>
          </cell>
          <cell r="R950" t="str">
            <v>51450</v>
          </cell>
          <cell r="S950" t="str">
            <v>200212</v>
          </cell>
          <cell r="T950" t="str">
            <v>SA01</v>
          </cell>
          <cell r="U950">
            <v>396.5</v>
          </cell>
          <cell r="W950">
            <v>0</v>
          </cell>
          <cell r="Y950">
            <v>0</v>
          </cell>
          <cell r="Z950">
            <v>1</v>
          </cell>
          <cell r="AA950" t="str">
            <v>BCH</v>
          </cell>
          <cell r="AB950" t="str">
            <v>450002350</v>
          </cell>
          <cell r="AC950" t="str">
            <v>PO#</v>
          </cell>
          <cell r="AD950" t="str">
            <v>4500030221</v>
          </cell>
          <cell r="AE950" t="str">
            <v>S/R</v>
          </cell>
          <cell r="AF950" t="str">
            <v>NET</v>
          </cell>
          <cell r="AI950" t="str">
            <v>PYN</v>
          </cell>
          <cell r="AJ950" t="str">
            <v>W D COMMUNICATIONS INC</v>
          </cell>
          <cell r="AK950" t="str">
            <v>VND</v>
          </cell>
          <cell r="AL950" t="str">
            <v>591953252</v>
          </cell>
          <cell r="AM950" t="str">
            <v>FAC</v>
          </cell>
          <cell r="AN950" t="str">
            <v>000</v>
          </cell>
          <cell r="AQ950" t="str">
            <v>NVD</v>
          </cell>
          <cell r="AR950" t="str">
            <v>2002-12-</v>
          </cell>
          <cell r="AU950" t="str">
            <v>INVOICE# 26707      W D COMMUNICATIONS I5000003533</v>
          </cell>
          <cell r="AV950" t="str">
            <v>WF-BATCH</v>
          </cell>
          <cell r="AW950" t="str">
            <v>000</v>
          </cell>
          <cell r="AX950" t="str">
            <v>00</v>
          </cell>
          <cell r="AY950" t="str">
            <v>0</v>
          </cell>
          <cell r="AZ950" t="str">
            <v>FPL Fibernet</v>
          </cell>
        </row>
        <row r="951">
          <cell r="A951" t="str">
            <v>107100</v>
          </cell>
          <cell r="B951" t="str">
            <v>0312</v>
          </cell>
          <cell r="C951" t="str">
            <v>06600</v>
          </cell>
          <cell r="D951" t="str">
            <v>0FIBER</v>
          </cell>
          <cell r="E951" t="str">
            <v>312000</v>
          </cell>
          <cell r="F951" t="str">
            <v>0803</v>
          </cell>
          <cell r="G951" t="str">
            <v>36000</v>
          </cell>
          <cell r="H951" t="str">
            <v>A</v>
          </cell>
          <cell r="I951" t="str">
            <v>00000041</v>
          </cell>
          <cell r="J951">
            <v>60</v>
          </cell>
          <cell r="K951">
            <v>312</v>
          </cell>
          <cell r="L951">
            <v>6622</v>
          </cell>
          <cell r="M951">
            <v>107</v>
          </cell>
          <cell r="N951">
            <v>10</v>
          </cell>
          <cell r="O951">
            <v>0</v>
          </cell>
          <cell r="P951">
            <v>107.1</v>
          </cell>
          <cell r="Q951" t="str">
            <v>0803</v>
          </cell>
          <cell r="R951" t="str">
            <v>36000</v>
          </cell>
          <cell r="S951" t="str">
            <v>200212</v>
          </cell>
          <cell r="T951" t="str">
            <v>PY42</v>
          </cell>
          <cell r="U951">
            <v>73.08</v>
          </cell>
          <cell r="V951" t="str">
            <v>LDB</v>
          </cell>
          <cell r="W951">
            <v>0</v>
          </cell>
          <cell r="X951" t="str">
            <v>SHR</v>
          </cell>
          <cell r="Y951">
            <v>2</v>
          </cell>
          <cell r="Z951">
            <v>2</v>
          </cell>
          <cell r="AA951" t="str">
            <v>PYP</v>
          </cell>
          <cell r="AB951" t="str">
            <v xml:space="preserve"> 0000026</v>
          </cell>
          <cell r="AC951" t="str">
            <v>PYL</v>
          </cell>
          <cell r="AD951" t="str">
            <v>004382</v>
          </cell>
          <cell r="AE951" t="str">
            <v>EMP</v>
          </cell>
          <cell r="AF951" t="str">
            <v>90017</v>
          </cell>
          <cell r="AG951" t="str">
            <v>JUL</v>
          </cell>
          <cell r="AH951" t="str">
            <v xml:space="preserve"> 000.00</v>
          </cell>
          <cell r="AI951" t="str">
            <v>BCH</v>
          </cell>
          <cell r="AJ951" t="str">
            <v>500</v>
          </cell>
          <cell r="AK951" t="str">
            <v>CLS</v>
          </cell>
          <cell r="AL951" t="str">
            <v>R449</v>
          </cell>
          <cell r="AM951" t="str">
            <v>DTA</v>
          </cell>
          <cell r="AN951" t="str">
            <v xml:space="preserve"> 00000000000.00</v>
          </cell>
          <cell r="AO951" t="str">
            <v>DTH</v>
          </cell>
          <cell r="AP951" t="str">
            <v xml:space="preserve"> 00000000000.00</v>
          </cell>
          <cell r="AV951" t="str">
            <v>000000000</v>
          </cell>
          <cell r="AW951" t="str">
            <v>000</v>
          </cell>
          <cell r="AX951" t="str">
            <v>00</v>
          </cell>
          <cell r="AY951" t="str">
            <v>0</v>
          </cell>
          <cell r="AZ951" t="str">
            <v>FPL Fibernet</v>
          </cell>
        </row>
        <row r="952">
          <cell r="A952" t="str">
            <v>107100</v>
          </cell>
          <cell r="B952" t="str">
            <v>0312</v>
          </cell>
          <cell r="C952" t="str">
            <v>06600</v>
          </cell>
          <cell r="D952" t="str">
            <v>0FIBER</v>
          </cell>
          <cell r="E952" t="str">
            <v>312000</v>
          </cell>
          <cell r="F952" t="str">
            <v>0803</v>
          </cell>
          <cell r="G952" t="str">
            <v>36000</v>
          </cell>
          <cell r="H952" t="str">
            <v>A</v>
          </cell>
          <cell r="I952" t="str">
            <v>00000041</v>
          </cell>
          <cell r="J952">
            <v>60</v>
          </cell>
          <cell r="K952">
            <v>312</v>
          </cell>
          <cell r="L952">
            <v>6622</v>
          </cell>
          <cell r="M952">
            <v>107</v>
          </cell>
          <cell r="N952">
            <v>10</v>
          </cell>
          <cell r="O952">
            <v>0</v>
          </cell>
          <cell r="P952">
            <v>107.1</v>
          </cell>
          <cell r="Q952" t="str">
            <v>0803</v>
          </cell>
          <cell r="R952" t="str">
            <v>36000</v>
          </cell>
          <cell r="S952" t="str">
            <v>200212</v>
          </cell>
          <cell r="T952" t="str">
            <v>PY42</v>
          </cell>
          <cell r="U952">
            <v>146.15</v>
          </cell>
          <cell r="V952" t="str">
            <v>LDB</v>
          </cell>
          <cell r="W952">
            <v>0</v>
          </cell>
          <cell r="X952" t="str">
            <v>SHR</v>
          </cell>
          <cell r="Y952">
            <v>4</v>
          </cell>
          <cell r="Z952">
            <v>4</v>
          </cell>
          <cell r="AA952" t="str">
            <v>PYP</v>
          </cell>
          <cell r="AB952" t="str">
            <v xml:space="preserve"> 0000025</v>
          </cell>
          <cell r="AC952" t="str">
            <v>PYL</v>
          </cell>
          <cell r="AD952" t="str">
            <v>004382</v>
          </cell>
          <cell r="AE952" t="str">
            <v>EMP</v>
          </cell>
          <cell r="AF952" t="str">
            <v>90017</v>
          </cell>
          <cell r="AG952" t="str">
            <v>JUL</v>
          </cell>
          <cell r="AH952" t="str">
            <v xml:space="preserve"> 000.00</v>
          </cell>
          <cell r="AI952" t="str">
            <v>BCH</v>
          </cell>
          <cell r="AJ952" t="str">
            <v>500</v>
          </cell>
          <cell r="AK952" t="str">
            <v>CLS</v>
          </cell>
          <cell r="AL952" t="str">
            <v>R449</v>
          </cell>
          <cell r="AM952" t="str">
            <v>DTA</v>
          </cell>
          <cell r="AN952" t="str">
            <v xml:space="preserve"> 00000000000.00</v>
          </cell>
          <cell r="AO952" t="str">
            <v>DTH</v>
          </cell>
          <cell r="AP952" t="str">
            <v xml:space="preserve"> 00000000000.00</v>
          </cell>
          <cell r="AV952" t="str">
            <v>000000000</v>
          </cell>
          <cell r="AW952" t="str">
            <v>000</v>
          </cell>
          <cell r="AX952" t="str">
            <v>00</v>
          </cell>
          <cell r="AY952" t="str">
            <v>0</v>
          </cell>
          <cell r="AZ952" t="str">
            <v>FPL Fibernet</v>
          </cell>
        </row>
        <row r="953">
          <cell r="A953" t="str">
            <v>107100</v>
          </cell>
          <cell r="B953" t="str">
            <v>0385</v>
          </cell>
          <cell r="C953" t="str">
            <v>06600</v>
          </cell>
          <cell r="D953" t="str">
            <v>0FIBER</v>
          </cell>
          <cell r="E953" t="str">
            <v>385000</v>
          </cell>
          <cell r="F953" t="str">
            <v>0646</v>
          </cell>
          <cell r="G953" t="str">
            <v>52450</v>
          </cell>
          <cell r="H953" t="str">
            <v>A</v>
          </cell>
          <cell r="I953" t="str">
            <v>00000041</v>
          </cell>
          <cell r="J953">
            <v>60</v>
          </cell>
          <cell r="K953">
            <v>385</v>
          </cell>
          <cell r="L953">
            <v>6622</v>
          </cell>
          <cell r="M953">
            <v>0</v>
          </cell>
          <cell r="N953">
            <v>0</v>
          </cell>
          <cell r="O953">
            <v>0</v>
          </cell>
          <cell r="P953">
            <v>0</v>
          </cell>
          <cell r="Q953" t="str">
            <v>0646</v>
          </cell>
          <cell r="R953" t="str">
            <v>52450</v>
          </cell>
          <cell r="S953" t="str">
            <v>200212</v>
          </cell>
          <cell r="T953" t="str">
            <v>SA01</v>
          </cell>
          <cell r="U953">
            <v>51.83</v>
          </cell>
          <cell r="W953">
            <v>0</v>
          </cell>
          <cell r="Y953">
            <v>0</v>
          </cell>
          <cell r="Z953">
            <v>0</v>
          </cell>
          <cell r="AA953" t="str">
            <v>BCH</v>
          </cell>
          <cell r="AB953" t="str">
            <v>450002343</v>
          </cell>
          <cell r="AC953" t="str">
            <v>PO#</v>
          </cell>
          <cell r="AE953" t="str">
            <v>S/R</v>
          </cell>
          <cell r="AI953" t="str">
            <v>PYN</v>
          </cell>
          <cell r="AJ953" t="str">
            <v>CAJIGAS R C</v>
          </cell>
          <cell r="AK953" t="str">
            <v>VND</v>
          </cell>
          <cell r="AL953" t="str">
            <v>264370702</v>
          </cell>
          <cell r="AM953" t="str">
            <v>FAC</v>
          </cell>
          <cell r="AN953" t="str">
            <v>000</v>
          </cell>
          <cell r="AQ953" t="str">
            <v>NVD</v>
          </cell>
          <cell r="AR953" t="str">
            <v>2002-11-</v>
          </cell>
          <cell r="AU953" t="str">
            <v>R CAJIGAS MILEAGE   CAJIGAS R C         1900003290</v>
          </cell>
          <cell r="AV953" t="str">
            <v>WF-BATCH</v>
          </cell>
          <cell r="AW953" t="str">
            <v>000</v>
          </cell>
          <cell r="AX953" t="str">
            <v>00</v>
          </cell>
          <cell r="AY953" t="str">
            <v>0</v>
          </cell>
          <cell r="AZ953" t="str">
            <v>FPL Fibernet</v>
          </cell>
        </row>
        <row r="954">
          <cell r="A954" t="str">
            <v>107100</v>
          </cell>
          <cell r="B954" t="str">
            <v>0385</v>
          </cell>
          <cell r="C954" t="str">
            <v>06600</v>
          </cell>
          <cell r="D954" t="str">
            <v>0FIBER</v>
          </cell>
          <cell r="E954" t="str">
            <v>385000</v>
          </cell>
          <cell r="F954" t="str">
            <v>0803</v>
          </cell>
          <cell r="G954" t="str">
            <v>36000</v>
          </cell>
          <cell r="H954" t="str">
            <v>A</v>
          </cell>
          <cell r="I954" t="str">
            <v>00000041</v>
          </cell>
          <cell r="J954">
            <v>60</v>
          </cell>
          <cell r="K954">
            <v>385</v>
          </cell>
          <cell r="L954">
            <v>6622</v>
          </cell>
          <cell r="M954">
            <v>107</v>
          </cell>
          <cell r="N954">
            <v>10</v>
          </cell>
          <cell r="O954">
            <v>0</v>
          </cell>
          <cell r="P954">
            <v>107.1</v>
          </cell>
          <cell r="Q954" t="str">
            <v>0803</v>
          </cell>
          <cell r="R954" t="str">
            <v>36000</v>
          </cell>
          <cell r="S954" t="str">
            <v>200212</v>
          </cell>
          <cell r="T954" t="str">
            <v>PY42</v>
          </cell>
          <cell r="U954">
            <v>87.85</v>
          </cell>
          <cell r="V954" t="str">
            <v>LDB</v>
          </cell>
          <cell r="W954">
            <v>0</v>
          </cell>
          <cell r="X954" t="str">
            <v>SHR</v>
          </cell>
          <cell r="Y954">
            <v>2</v>
          </cell>
          <cell r="Z954">
            <v>2</v>
          </cell>
          <cell r="AA954" t="str">
            <v>PYP</v>
          </cell>
          <cell r="AB954" t="str">
            <v xml:space="preserve"> 0000025</v>
          </cell>
          <cell r="AC954" t="str">
            <v>PYL</v>
          </cell>
          <cell r="AD954" t="str">
            <v>003054</v>
          </cell>
          <cell r="AE954" t="str">
            <v>EMP</v>
          </cell>
          <cell r="AF954" t="str">
            <v>70702</v>
          </cell>
          <cell r="AG954" t="str">
            <v>JUL</v>
          </cell>
          <cell r="AH954" t="str">
            <v xml:space="preserve"> 000.00</v>
          </cell>
          <cell r="AI954" t="str">
            <v>BCH</v>
          </cell>
          <cell r="AJ954" t="str">
            <v>500</v>
          </cell>
          <cell r="AK954" t="str">
            <v>CLS</v>
          </cell>
          <cell r="AL954" t="str">
            <v>R513</v>
          </cell>
          <cell r="AM954" t="str">
            <v>DTA</v>
          </cell>
          <cell r="AN954" t="str">
            <v xml:space="preserve"> 00000000000.00</v>
          </cell>
          <cell r="AO954" t="str">
            <v>DTH</v>
          </cell>
          <cell r="AP954" t="str">
            <v xml:space="preserve"> 00000000000.00</v>
          </cell>
          <cell r="AV954" t="str">
            <v>000000000</v>
          </cell>
          <cell r="AW954" t="str">
            <v>000</v>
          </cell>
          <cell r="AX954" t="str">
            <v>00</v>
          </cell>
          <cell r="AY954" t="str">
            <v>0</v>
          </cell>
          <cell r="AZ954" t="str">
            <v>FPL Fibernet</v>
          </cell>
        </row>
        <row r="955">
          <cell r="A955" t="str">
            <v>107100</v>
          </cell>
          <cell r="B955" t="str">
            <v>0312</v>
          </cell>
          <cell r="C955" t="str">
            <v>06600</v>
          </cell>
          <cell r="D955" t="str">
            <v>0FIBER</v>
          </cell>
          <cell r="E955" t="str">
            <v>312000</v>
          </cell>
          <cell r="F955" t="str">
            <v>0790</v>
          </cell>
          <cell r="G955" t="str">
            <v>65000</v>
          </cell>
          <cell r="H955" t="str">
            <v>A</v>
          </cell>
          <cell r="I955" t="str">
            <v>00000041</v>
          </cell>
          <cell r="J955">
            <v>63</v>
          </cell>
          <cell r="K955">
            <v>312</v>
          </cell>
          <cell r="L955">
            <v>6623</v>
          </cell>
          <cell r="M955">
            <v>0</v>
          </cell>
          <cell r="N955">
            <v>0</v>
          </cell>
          <cell r="O955">
            <v>0</v>
          </cell>
          <cell r="P955">
            <v>0</v>
          </cell>
          <cell r="Q955" t="str">
            <v>0790</v>
          </cell>
          <cell r="R955" t="str">
            <v>65000</v>
          </cell>
          <cell r="S955" t="str">
            <v>200212</v>
          </cell>
          <cell r="T955" t="str">
            <v>CA01</v>
          </cell>
          <cell r="U955">
            <v>-1790.47</v>
          </cell>
          <cell r="V955" t="str">
            <v>LDB</v>
          </cell>
          <cell r="W955">
            <v>0</v>
          </cell>
          <cell r="Y955">
            <v>0</v>
          </cell>
          <cell r="Z955">
            <v>0</v>
          </cell>
          <cell r="AA955" t="str">
            <v>BCH</v>
          </cell>
          <cell r="AB955" t="str">
            <v>0023</v>
          </cell>
          <cell r="AC955" t="str">
            <v>WKS</v>
          </cell>
          <cell r="AE955" t="str">
            <v>JV#</v>
          </cell>
          <cell r="AF955" t="str">
            <v>1232</v>
          </cell>
          <cell r="AG955" t="str">
            <v>FRN</v>
          </cell>
          <cell r="AH955" t="str">
            <v>6623</v>
          </cell>
          <cell r="AI955" t="str">
            <v>RP#</v>
          </cell>
          <cell r="AJ955" t="str">
            <v>000</v>
          </cell>
          <cell r="AK955" t="str">
            <v>CTL</v>
          </cell>
          <cell r="AM955" t="str">
            <v>RF#</v>
          </cell>
          <cell r="AU955" t="str">
            <v>TO PLACE IN SERVICE</v>
          </cell>
          <cell r="AZ955" t="str">
            <v>FPL Fibernet</v>
          </cell>
        </row>
        <row r="956">
          <cell r="A956" t="str">
            <v>107100</v>
          </cell>
          <cell r="B956" t="str">
            <v>0313</v>
          </cell>
          <cell r="C956" t="str">
            <v>06600</v>
          </cell>
          <cell r="D956" t="str">
            <v>0FIBER</v>
          </cell>
          <cell r="E956" t="str">
            <v>313000</v>
          </cell>
          <cell r="F956" t="str">
            <v>0662</v>
          </cell>
          <cell r="G956" t="str">
            <v>65000</v>
          </cell>
          <cell r="H956" t="str">
            <v>A</v>
          </cell>
          <cell r="I956" t="str">
            <v>00000041</v>
          </cell>
          <cell r="J956">
            <v>63</v>
          </cell>
          <cell r="K956">
            <v>313</v>
          </cell>
          <cell r="L956">
            <v>6624</v>
          </cell>
          <cell r="M956">
            <v>0</v>
          </cell>
          <cell r="N956">
            <v>0</v>
          </cell>
          <cell r="O956">
            <v>0</v>
          </cell>
          <cell r="P956">
            <v>0</v>
          </cell>
          <cell r="Q956" t="str">
            <v>0662</v>
          </cell>
          <cell r="R956" t="str">
            <v>65000</v>
          </cell>
          <cell r="S956" t="str">
            <v>200212</v>
          </cell>
          <cell r="T956" t="str">
            <v>CA01</v>
          </cell>
          <cell r="U956">
            <v>143.19999999999999</v>
          </cell>
          <cell r="V956" t="str">
            <v>LDB</v>
          </cell>
          <cell r="W956">
            <v>0</v>
          </cell>
          <cell r="Y956">
            <v>0</v>
          </cell>
          <cell r="Z956">
            <v>0</v>
          </cell>
          <cell r="AA956" t="str">
            <v>BCH</v>
          </cell>
          <cell r="AB956" t="str">
            <v>0037</v>
          </cell>
          <cell r="AC956" t="str">
            <v>WKS</v>
          </cell>
          <cell r="AE956" t="str">
            <v>JV#</v>
          </cell>
          <cell r="AF956" t="str">
            <v>1232</v>
          </cell>
          <cell r="AG956" t="str">
            <v>FRN</v>
          </cell>
          <cell r="AH956" t="str">
            <v>6624</v>
          </cell>
          <cell r="AI956" t="str">
            <v>RP#</v>
          </cell>
          <cell r="AJ956" t="str">
            <v>000</v>
          </cell>
          <cell r="AK956" t="str">
            <v>CTL</v>
          </cell>
          <cell r="AM956" t="str">
            <v>RF#</v>
          </cell>
          <cell r="AU956" t="str">
            <v>RECLASS FROM 3229 ER 95</v>
          </cell>
          <cell r="AZ956" t="str">
            <v>FPL Fibernet</v>
          </cell>
        </row>
        <row r="957">
          <cell r="A957" t="str">
            <v>107100</v>
          </cell>
          <cell r="B957" t="str">
            <v>0313</v>
          </cell>
          <cell r="C957" t="str">
            <v>06600</v>
          </cell>
          <cell r="D957" t="str">
            <v>0FIBER</v>
          </cell>
          <cell r="E957" t="str">
            <v>313000</v>
          </cell>
          <cell r="F957" t="str">
            <v>0790</v>
          </cell>
          <cell r="G957" t="str">
            <v>65000</v>
          </cell>
          <cell r="H957" t="str">
            <v>A</v>
          </cell>
          <cell r="I957" t="str">
            <v>00000041</v>
          </cell>
          <cell r="J957">
            <v>63</v>
          </cell>
          <cell r="K957">
            <v>313</v>
          </cell>
          <cell r="L957">
            <v>6624</v>
          </cell>
          <cell r="M957">
            <v>0</v>
          </cell>
          <cell r="N957">
            <v>0</v>
          </cell>
          <cell r="O957">
            <v>0</v>
          </cell>
          <cell r="P957">
            <v>0</v>
          </cell>
          <cell r="Q957" t="str">
            <v>0790</v>
          </cell>
          <cell r="R957" t="str">
            <v>65000</v>
          </cell>
          <cell r="S957" t="str">
            <v>200212</v>
          </cell>
          <cell r="T957" t="str">
            <v>CA01</v>
          </cell>
          <cell r="U957">
            <v>1827.74</v>
          </cell>
          <cell r="V957" t="str">
            <v>LDB</v>
          </cell>
          <cell r="W957">
            <v>0</v>
          </cell>
          <cell r="Y957">
            <v>0</v>
          </cell>
          <cell r="Z957">
            <v>0</v>
          </cell>
          <cell r="AA957" t="str">
            <v>BCH</v>
          </cell>
          <cell r="AB957" t="str">
            <v>0014</v>
          </cell>
          <cell r="AC957" t="str">
            <v>WKS</v>
          </cell>
          <cell r="AE957" t="str">
            <v>JV#</v>
          </cell>
          <cell r="AF957" t="str">
            <v>1232</v>
          </cell>
          <cell r="AG957" t="str">
            <v>FRN</v>
          </cell>
          <cell r="AH957" t="str">
            <v>6624</v>
          </cell>
          <cell r="AI957" t="str">
            <v>RP#</v>
          </cell>
          <cell r="AJ957" t="str">
            <v>000</v>
          </cell>
          <cell r="AK957" t="str">
            <v>CTL</v>
          </cell>
          <cell r="AM957" t="str">
            <v>RF#</v>
          </cell>
          <cell r="AU957" t="str">
            <v>ACCRUAL OF DEC 02 CAPITAL</v>
          </cell>
          <cell r="AZ957" t="str">
            <v>FPL Fibernet</v>
          </cell>
        </row>
        <row r="958">
          <cell r="A958" t="str">
            <v>107100</v>
          </cell>
          <cell r="B958" t="str">
            <v>0313</v>
          </cell>
          <cell r="C958" t="str">
            <v>06600</v>
          </cell>
          <cell r="D958" t="str">
            <v>0FIBER</v>
          </cell>
          <cell r="E958" t="str">
            <v>313000</v>
          </cell>
          <cell r="F958" t="str">
            <v>0790</v>
          </cell>
          <cell r="G958" t="str">
            <v>65000</v>
          </cell>
          <cell r="H958" t="str">
            <v>A</v>
          </cell>
          <cell r="I958" t="str">
            <v>00000041</v>
          </cell>
          <cell r="J958">
            <v>63</v>
          </cell>
          <cell r="K958">
            <v>313</v>
          </cell>
          <cell r="L958">
            <v>6624</v>
          </cell>
          <cell r="M958">
            <v>0</v>
          </cell>
          <cell r="N958">
            <v>0</v>
          </cell>
          <cell r="O958">
            <v>0</v>
          </cell>
          <cell r="P958">
            <v>0</v>
          </cell>
          <cell r="Q958" t="str">
            <v>0790</v>
          </cell>
          <cell r="R958" t="str">
            <v>65000</v>
          </cell>
          <cell r="S958" t="str">
            <v>200212</v>
          </cell>
          <cell r="T958" t="str">
            <v>CA01</v>
          </cell>
          <cell r="U958">
            <v>-1827.74</v>
          </cell>
          <cell r="V958" t="str">
            <v>LDB</v>
          </cell>
          <cell r="W958">
            <v>0</v>
          </cell>
          <cell r="Y958">
            <v>0</v>
          </cell>
          <cell r="Z958">
            <v>0</v>
          </cell>
          <cell r="AA958" t="str">
            <v>BCH</v>
          </cell>
          <cell r="AB958" t="str">
            <v>0049</v>
          </cell>
          <cell r="AC958" t="str">
            <v>WKS</v>
          </cell>
          <cell r="AE958" t="str">
            <v>JV#</v>
          </cell>
          <cell r="AF958" t="str">
            <v>1232</v>
          </cell>
          <cell r="AG958" t="str">
            <v>FRN</v>
          </cell>
          <cell r="AH958" t="str">
            <v>6624</v>
          </cell>
          <cell r="AI958" t="str">
            <v>RP#</v>
          </cell>
          <cell r="AJ958" t="str">
            <v>000</v>
          </cell>
          <cell r="AK958" t="str">
            <v>CTL</v>
          </cell>
          <cell r="AM958" t="str">
            <v>RF#</v>
          </cell>
          <cell r="AU958" t="str">
            <v>ACCR REVERSAL OF DEC 02</v>
          </cell>
          <cell r="AZ958" t="str">
            <v>FPL Fibernet</v>
          </cell>
        </row>
        <row r="959">
          <cell r="A959" t="str">
            <v>107100</v>
          </cell>
          <cell r="B959" t="str">
            <v>0385</v>
          </cell>
          <cell r="C959" t="str">
            <v>06600</v>
          </cell>
          <cell r="D959" t="str">
            <v>0FIBER</v>
          </cell>
          <cell r="E959" t="str">
            <v>385000</v>
          </cell>
          <cell r="F959" t="str">
            <v>0803</v>
          </cell>
          <cell r="G959" t="str">
            <v>36000</v>
          </cell>
          <cell r="H959" t="str">
            <v>A</v>
          </cell>
          <cell r="I959" t="str">
            <v>00000041</v>
          </cell>
          <cell r="J959">
            <v>60</v>
          </cell>
          <cell r="K959">
            <v>385</v>
          </cell>
          <cell r="L959">
            <v>6624</v>
          </cell>
          <cell r="M959">
            <v>107</v>
          </cell>
          <cell r="N959">
            <v>10</v>
          </cell>
          <cell r="O959">
            <v>0</v>
          </cell>
          <cell r="P959">
            <v>107.1</v>
          </cell>
          <cell r="Q959" t="str">
            <v>0803</v>
          </cell>
          <cell r="R959" t="str">
            <v>36000</v>
          </cell>
          <cell r="S959" t="str">
            <v>200212</v>
          </cell>
          <cell r="T959" t="str">
            <v>PY42</v>
          </cell>
          <cell r="U959">
            <v>143.19999999999999</v>
          </cell>
          <cell r="V959" t="str">
            <v>LDB</v>
          </cell>
          <cell r="W959">
            <v>0</v>
          </cell>
          <cell r="X959" t="str">
            <v>SHR</v>
          </cell>
          <cell r="Y959">
            <v>4</v>
          </cell>
          <cell r="Z959">
            <v>4</v>
          </cell>
          <cell r="AA959" t="str">
            <v>PYP</v>
          </cell>
          <cell r="AB959" t="str">
            <v xml:space="preserve"> 0000001</v>
          </cell>
          <cell r="AC959" t="str">
            <v>PYL</v>
          </cell>
          <cell r="AD959" t="str">
            <v>004382</v>
          </cell>
          <cell r="AE959" t="str">
            <v>EMP</v>
          </cell>
          <cell r="AF959" t="str">
            <v>46869</v>
          </cell>
          <cell r="AG959" t="str">
            <v>JUL</v>
          </cell>
          <cell r="AH959" t="str">
            <v xml:space="preserve"> 000.00</v>
          </cell>
          <cell r="AI959" t="str">
            <v>BCH</v>
          </cell>
          <cell r="AJ959" t="str">
            <v>500</v>
          </cell>
          <cell r="AK959" t="str">
            <v>CLS</v>
          </cell>
          <cell r="AL959" t="str">
            <v>R431</v>
          </cell>
          <cell r="AM959" t="str">
            <v>DTA</v>
          </cell>
          <cell r="AN959" t="str">
            <v xml:space="preserve"> 00000000000.00</v>
          </cell>
          <cell r="AO959" t="str">
            <v>DTH</v>
          </cell>
          <cell r="AP959" t="str">
            <v xml:space="preserve"> 00000000000.00</v>
          </cell>
          <cell r="AV959" t="str">
            <v>000000000</v>
          </cell>
          <cell r="AW959" t="str">
            <v>000</v>
          </cell>
          <cell r="AX959" t="str">
            <v>00</v>
          </cell>
          <cell r="AY959" t="str">
            <v>0</v>
          </cell>
          <cell r="AZ959" t="str">
            <v>FPL Fibernet</v>
          </cell>
        </row>
        <row r="960">
          <cell r="A960" t="str">
            <v>107100</v>
          </cell>
          <cell r="B960" t="str">
            <v>0314</v>
          </cell>
          <cell r="C960" t="str">
            <v>06600</v>
          </cell>
          <cell r="D960" t="str">
            <v>0FIBER</v>
          </cell>
          <cell r="E960" t="str">
            <v>314000</v>
          </cell>
          <cell r="F960" t="str">
            <v>0790</v>
          </cell>
          <cell r="G960" t="str">
            <v>65000</v>
          </cell>
          <cell r="H960" t="str">
            <v>A</v>
          </cell>
          <cell r="I960" t="str">
            <v>00000041</v>
          </cell>
          <cell r="J960">
            <v>63</v>
          </cell>
          <cell r="K960">
            <v>314</v>
          </cell>
          <cell r="L960">
            <v>6625</v>
          </cell>
          <cell r="M960">
            <v>0</v>
          </cell>
          <cell r="N960">
            <v>0</v>
          </cell>
          <cell r="O960">
            <v>0</v>
          </cell>
          <cell r="P960">
            <v>0</v>
          </cell>
          <cell r="Q960" t="str">
            <v>0790</v>
          </cell>
          <cell r="R960" t="str">
            <v>65000</v>
          </cell>
          <cell r="S960" t="str">
            <v>200212</v>
          </cell>
          <cell r="T960" t="str">
            <v>CA01</v>
          </cell>
          <cell r="U960">
            <v>-3.87</v>
          </cell>
          <cell r="V960" t="str">
            <v>LDB</v>
          </cell>
          <cell r="W960">
            <v>0</v>
          </cell>
          <cell r="Y960">
            <v>0</v>
          </cell>
          <cell r="Z960">
            <v>0</v>
          </cell>
          <cell r="AA960" t="str">
            <v>BCH</v>
          </cell>
          <cell r="AB960" t="str">
            <v>0023</v>
          </cell>
          <cell r="AC960" t="str">
            <v>WKS</v>
          </cell>
          <cell r="AE960" t="str">
            <v>JV#</v>
          </cell>
          <cell r="AF960" t="str">
            <v>1232</v>
          </cell>
          <cell r="AG960" t="str">
            <v>FRN</v>
          </cell>
          <cell r="AH960" t="str">
            <v>6625</v>
          </cell>
          <cell r="AI960" t="str">
            <v>RP#</v>
          </cell>
          <cell r="AJ960" t="str">
            <v>000</v>
          </cell>
          <cell r="AK960" t="str">
            <v>CTL</v>
          </cell>
          <cell r="AM960" t="str">
            <v>RF#</v>
          </cell>
          <cell r="AU960" t="str">
            <v>TO PLACE IN SERVICE</v>
          </cell>
          <cell r="AZ960" t="str">
            <v>FPL Fibernet</v>
          </cell>
        </row>
        <row r="961">
          <cell r="A961" t="str">
            <v>107100</v>
          </cell>
          <cell r="B961" t="str">
            <v>0314</v>
          </cell>
          <cell r="C961" t="str">
            <v>06600</v>
          </cell>
          <cell r="D961" t="str">
            <v>0FIBER</v>
          </cell>
          <cell r="E961" t="str">
            <v>314000</v>
          </cell>
          <cell r="F961" t="str">
            <v>0803</v>
          </cell>
          <cell r="G961" t="str">
            <v>65000</v>
          </cell>
          <cell r="H961" t="str">
            <v>A</v>
          </cell>
          <cell r="I961" t="str">
            <v>00000041</v>
          </cell>
          <cell r="J961">
            <v>63</v>
          </cell>
          <cell r="K961">
            <v>314</v>
          </cell>
          <cell r="L961">
            <v>6625</v>
          </cell>
          <cell r="M961">
            <v>0</v>
          </cell>
          <cell r="N961">
            <v>0</v>
          </cell>
          <cell r="O961">
            <v>0</v>
          </cell>
          <cell r="P961">
            <v>0</v>
          </cell>
          <cell r="Q961" t="str">
            <v>0803</v>
          </cell>
          <cell r="R961" t="str">
            <v>65000</v>
          </cell>
          <cell r="S961" t="str">
            <v>200212</v>
          </cell>
          <cell r="T961" t="str">
            <v>CA01</v>
          </cell>
          <cell r="U961">
            <v>1088.5</v>
          </cell>
          <cell r="V961" t="str">
            <v>LDB</v>
          </cell>
          <cell r="W961">
            <v>0</v>
          </cell>
          <cell r="Y961">
            <v>0</v>
          </cell>
          <cell r="Z961">
            <v>0</v>
          </cell>
          <cell r="AA961" t="str">
            <v>BCH</v>
          </cell>
          <cell r="AB961" t="str">
            <v>0037</v>
          </cell>
          <cell r="AC961" t="str">
            <v>WKS</v>
          </cell>
          <cell r="AE961" t="str">
            <v>JV#</v>
          </cell>
          <cell r="AF961" t="str">
            <v>1232</v>
          </cell>
          <cell r="AG961" t="str">
            <v>FRN</v>
          </cell>
          <cell r="AH961" t="str">
            <v>6625</v>
          </cell>
          <cell r="AI961" t="str">
            <v>RP#</v>
          </cell>
          <cell r="AJ961" t="str">
            <v>000</v>
          </cell>
          <cell r="AK961" t="str">
            <v>CTL</v>
          </cell>
          <cell r="AM961" t="str">
            <v>RF#</v>
          </cell>
          <cell r="AU961" t="str">
            <v>RECLASS FROM 3229 ER 95</v>
          </cell>
          <cell r="AZ961" t="str">
            <v>FPL Fibernet</v>
          </cell>
        </row>
        <row r="962">
          <cell r="A962" t="str">
            <v>107100</v>
          </cell>
          <cell r="B962" t="str">
            <v>0312</v>
          </cell>
          <cell r="C962" t="str">
            <v>06600</v>
          </cell>
          <cell r="D962" t="str">
            <v>0FIBER</v>
          </cell>
          <cell r="E962" t="str">
            <v>312000</v>
          </cell>
          <cell r="F962" t="str">
            <v>0790</v>
          </cell>
          <cell r="G962" t="str">
            <v>65000</v>
          </cell>
          <cell r="H962" t="str">
            <v>A</v>
          </cell>
          <cell r="I962" t="str">
            <v>00000041</v>
          </cell>
          <cell r="J962">
            <v>63</v>
          </cell>
          <cell r="K962">
            <v>312</v>
          </cell>
          <cell r="L962">
            <v>6626</v>
          </cell>
          <cell r="M962">
            <v>0</v>
          </cell>
          <cell r="N962">
            <v>0</v>
          </cell>
          <cell r="O962">
            <v>0</v>
          </cell>
          <cell r="P962">
            <v>0</v>
          </cell>
          <cell r="Q962" t="str">
            <v>0790</v>
          </cell>
          <cell r="R962" t="str">
            <v>65000</v>
          </cell>
          <cell r="S962" t="str">
            <v>200212</v>
          </cell>
          <cell r="T962" t="str">
            <v>CA01</v>
          </cell>
          <cell r="U962">
            <v>1062.43</v>
          </cell>
          <cell r="V962" t="str">
            <v>LDB</v>
          </cell>
          <cell r="W962">
            <v>0</v>
          </cell>
          <cell r="Y962">
            <v>0</v>
          </cell>
          <cell r="Z962">
            <v>0</v>
          </cell>
          <cell r="AA962" t="str">
            <v>BCH</v>
          </cell>
          <cell r="AB962" t="str">
            <v>0014</v>
          </cell>
          <cell r="AC962" t="str">
            <v>WKS</v>
          </cell>
          <cell r="AE962" t="str">
            <v>JV#</v>
          </cell>
          <cell r="AF962" t="str">
            <v>1232</v>
          </cell>
          <cell r="AG962" t="str">
            <v>FRN</v>
          </cell>
          <cell r="AH962" t="str">
            <v>6626</v>
          </cell>
          <cell r="AI962" t="str">
            <v>RP#</v>
          </cell>
          <cell r="AJ962" t="str">
            <v>000</v>
          </cell>
          <cell r="AK962" t="str">
            <v>CTL</v>
          </cell>
          <cell r="AM962" t="str">
            <v>RF#</v>
          </cell>
          <cell r="AU962" t="str">
            <v>ACCRUAL OF DEC 02 CAPITAL</v>
          </cell>
          <cell r="AZ962" t="str">
            <v>FPL Fibernet</v>
          </cell>
        </row>
        <row r="963">
          <cell r="A963" t="str">
            <v>107100</v>
          </cell>
          <cell r="B963" t="str">
            <v>0312</v>
          </cell>
          <cell r="C963" t="str">
            <v>06600</v>
          </cell>
          <cell r="D963" t="str">
            <v>0FIBER</v>
          </cell>
          <cell r="E963" t="str">
            <v>312000</v>
          </cell>
          <cell r="F963" t="str">
            <v>0790</v>
          </cell>
          <cell r="G963" t="str">
            <v>65000</v>
          </cell>
          <cell r="H963" t="str">
            <v>A</v>
          </cell>
          <cell r="I963" t="str">
            <v>00000041</v>
          </cell>
          <cell r="J963">
            <v>63</v>
          </cell>
          <cell r="K963">
            <v>312</v>
          </cell>
          <cell r="L963">
            <v>6626</v>
          </cell>
          <cell r="M963">
            <v>0</v>
          </cell>
          <cell r="N963">
            <v>0</v>
          </cell>
          <cell r="O963">
            <v>0</v>
          </cell>
          <cell r="P963">
            <v>0</v>
          </cell>
          <cell r="Q963" t="str">
            <v>0790</v>
          </cell>
          <cell r="R963" t="str">
            <v>65000</v>
          </cell>
          <cell r="S963" t="str">
            <v>200212</v>
          </cell>
          <cell r="T963" t="str">
            <v>CA01</v>
          </cell>
          <cell r="U963">
            <v>2168.2399999999998</v>
          </cell>
          <cell r="V963" t="str">
            <v>LDB</v>
          </cell>
          <cell r="W963">
            <v>0</v>
          </cell>
          <cell r="Y963">
            <v>0</v>
          </cell>
          <cell r="Z963">
            <v>0</v>
          </cell>
          <cell r="AA963" t="str">
            <v>BCH</v>
          </cell>
          <cell r="AB963" t="str">
            <v>0014</v>
          </cell>
          <cell r="AC963" t="str">
            <v>WKS</v>
          </cell>
          <cell r="AE963" t="str">
            <v>JV#</v>
          </cell>
          <cell r="AF963" t="str">
            <v>1232</v>
          </cell>
          <cell r="AG963" t="str">
            <v>FRN</v>
          </cell>
          <cell r="AH963" t="str">
            <v>6626</v>
          </cell>
          <cell r="AI963" t="str">
            <v>RP#</v>
          </cell>
          <cell r="AJ963" t="str">
            <v>000</v>
          </cell>
          <cell r="AK963" t="str">
            <v>CTL</v>
          </cell>
          <cell r="AM963" t="str">
            <v>RF#</v>
          </cell>
          <cell r="AU963" t="str">
            <v>ACCRUAL OF DEC 02 CAPITAL</v>
          </cell>
          <cell r="AZ963" t="str">
            <v>FPL Fibernet</v>
          </cell>
        </row>
        <row r="964">
          <cell r="A964" t="str">
            <v>107100</v>
          </cell>
          <cell r="B964" t="str">
            <v>0312</v>
          </cell>
          <cell r="C964" t="str">
            <v>06600</v>
          </cell>
          <cell r="D964" t="str">
            <v>0FIBER</v>
          </cell>
          <cell r="E964" t="str">
            <v>312000</v>
          </cell>
          <cell r="F964" t="str">
            <v>0803</v>
          </cell>
          <cell r="G964" t="str">
            <v>36000</v>
          </cell>
          <cell r="H964" t="str">
            <v>A</v>
          </cell>
          <cell r="I964" t="str">
            <v>00000041</v>
          </cell>
          <cell r="J964">
            <v>60</v>
          </cell>
          <cell r="K964">
            <v>312</v>
          </cell>
          <cell r="L964">
            <v>6626</v>
          </cell>
          <cell r="M964">
            <v>107</v>
          </cell>
          <cell r="N964">
            <v>10</v>
          </cell>
          <cell r="O964">
            <v>0</v>
          </cell>
          <cell r="P964">
            <v>107.1</v>
          </cell>
          <cell r="Q964" t="str">
            <v>0803</v>
          </cell>
          <cell r="R964" t="str">
            <v>36000</v>
          </cell>
          <cell r="S964" t="str">
            <v>200212</v>
          </cell>
          <cell r="T964" t="str">
            <v>PY42</v>
          </cell>
          <cell r="U964">
            <v>37.5</v>
          </cell>
          <cell r="V964" t="str">
            <v>LDB</v>
          </cell>
          <cell r="W964">
            <v>0</v>
          </cell>
          <cell r="X964" t="str">
            <v>SHR</v>
          </cell>
          <cell r="Y964">
            <v>1</v>
          </cell>
          <cell r="Z964">
            <v>1</v>
          </cell>
          <cell r="AA964" t="str">
            <v>PYP</v>
          </cell>
          <cell r="AB964" t="str">
            <v xml:space="preserve"> 0000001</v>
          </cell>
          <cell r="AC964" t="str">
            <v>PYL</v>
          </cell>
          <cell r="AD964" t="str">
            <v>004382</v>
          </cell>
          <cell r="AE964" t="str">
            <v>EMP</v>
          </cell>
          <cell r="AF964" t="str">
            <v>29440</v>
          </cell>
          <cell r="AG964" t="str">
            <v>JUL</v>
          </cell>
          <cell r="AH964" t="str">
            <v xml:space="preserve"> 000.00</v>
          </cell>
          <cell r="AI964" t="str">
            <v>BCH</v>
          </cell>
          <cell r="AJ964" t="str">
            <v>500</v>
          </cell>
          <cell r="AK964" t="str">
            <v>CLS</v>
          </cell>
          <cell r="AL964" t="str">
            <v>R449</v>
          </cell>
          <cell r="AM964" t="str">
            <v>DTA</v>
          </cell>
          <cell r="AN964" t="str">
            <v xml:space="preserve"> 00000000000.00</v>
          </cell>
          <cell r="AO964" t="str">
            <v>DTH</v>
          </cell>
          <cell r="AP964" t="str">
            <v xml:space="preserve"> 00000000000.00</v>
          </cell>
          <cell r="AV964" t="str">
            <v>000000000</v>
          </cell>
          <cell r="AW964" t="str">
            <v>000</v>
          </cell>
          <cell r="AX964" t="str">
            <v>00</v>
          </cell>
          <cell r="AY964" t="str">
            <v>0</v>
          </cell>
          <cell r="AZ964" t="str">
            <v>FPL Fibernet</v>
          </cell>
        </row>
        <row r="965">
          <cell r="A965" t="str">
            <v>107100</v>
          </cell>
          <cell r="B965" t="str">
            <v>0312</v>
          </cell>
          <cell r="C965" t="str">
            <v>06600</v>
          </cell>
          <cell r="D965" t="str">
            <v>0FIBER</v>
          </cell>
          <cell r="E965" t="str">
            <v>312000</v>
          </cell>
          <cell r="F965" t="str">
            <v>0662</v>
          </cell>
          <cell r="G965" t="str">
            <v>65000</v>
          </cell>
          <cell r="H965" t="str">
            <v>A</v>
          </cell>
          <cell r="I965" t="str">
            <v>00000041</v>
          </cell>
          <cell r="J965">
            <v>63</v>
          </cell>
          <cell r="K965">
            <v>312</v>
          </cell>
          <cell r="L965">
            <v>6627</v>
          </cell>
          <cell r="M965">
            <v>0</v>
          </cell>
          <cell r="N965">
            <v>0</v>
          </cell>
          <cell r="O965">
            <v>0</v>
          </cell>
          <cell r="P965">
            <v>0</v>
          </cell>
          <cell r="Q965" t="str">
            <v>0662</v>
          </cell>
          <cell r="R965" t="str">
            <v>65000</v>
          </cell>
          <cell r="S965" t="str">
            <v>200212</v>
          </cell>
          <cell r="T965" t="str">
            <v>CA01</v>
          </cell>
          <cell r="U965">
            <v>10950.75</v>
          </cell>
          <cell r="V965" t="str">
            <v>LDB</v>
          </cell>
          <cell r="W965">
            <v>0</v>
          </cell>
          <cell r="Y965">
            <v>0</v>
          </cell>
          <cell r="Z965">
            <v>0</v>
          </cell>
          <cell r="AA965" t="str">
            <v>BCH</v>
          </cell>
          <cell r="AB965" t="str">
            <v>0039</v>
          </cell>
          <cell r="AC965" t="str">
            <v>WKS</v>
          </cell>
          <cell r="AE965" t="str">
            <v>JV#</v>
          </cell>
          <cell r="AF965" t="str">
            <v>1232</v>
          </cell>
          <cell r="AG965" t="str">
            <v>FRN</v>
          </cell>
          <cell r="AH965" t="str">
            <v>6627</v>
          </cell>
          <cell r="AI965" t="str">
            <v>RP#</v>
          </cell>
          <cell r="AJ965" t="str">
            <v>000</v>
          </cell>
          <cell r="AK965" t="str">
            <v>CTL</v>
          </cell>
          <cell r="AM965" t="str">
            <v>RF#</v>
          </cell>
          <cell r="AU965" t="str">
            <v>RECLASS FROM 3229-SEC 165</v>
          </cell>
          <cell r="AZ965" t="str">
            <v>FPL Fibernet</v>
          </cell>
        </row>
        <row r="966">
          <cell r="A966" t="str">
            <v>107100</v>
          </cell>
          <cell r="B966" t="str">
            <v>0312</v>
          </cell>
          <cell r="C966" t="str">
            <v>06600</v>
          </cell>
          <cell r="D966" t="str">
            <v>0FIBER</v>
          </cell>
          <cell r="E966" t="str">
            <v>312000</v>
          </cell>
          <cell r="F966" t="str">
            <v>0790</v>
          </cell>
          <cell r="G966" t="str">
            <v>65000</v>
          </cell>
          <cell r="H966" t="str">
            <v>A</v>
          </cell>
          <cell r="I966" t="str">
            <v>00000041</v>
          </cell>
          <cell r="J966">
            <v>63</v>
          </cell>
          <cell r="K966">
            <v>312</v>
          </cell>
          <cell r="L966">
            <v>6627</v>
          </cell>
          <cell r="M966">
            <v>0</v>
          </cell>
          <cell r="N966">
            <v>0</v>
          </cell>
          <cell r="O966">
            <v>0</v>
          </cell>
          <cell r="P966">
            <v>0</v>
          </cell>
          <cell r="Q966" t="str">
            <v>0790</v>
          </cell>
          <cell r="R966" t="str">
            <v>65000</v>
          </cell>
          <cell r="S966" t="str">
            <v>200212</v>
          </cell>
          <cell r="T966" t="str">
            <v>CA01</v>
          </cell>
          <cell r="U966">
            <v>-14806.76</v>
          </cell>
          <cell r="V966" t="str">
            <v>LDB</v>
          </cell>
          <cell r="W966">
            <v>0</v>
          </cell>
          <cell r="Y966">
            <v>0</v>
          </cell>
          <cell r="Z966">
            <v>0</v>
          </cell>
          <cell r="AA966" t="str">
            <v>BCH</v>
          </cell>
          <cell r="AB966" t="str">
            <v>0023</v>
          </cell>
          <cell r="AC966" t="str">
            <v>WKS</v>
          </cell>
          <cell r="AE966" t="str">
            <v>JV#</v>
          </cell>
          <cell r="AF966" t="str">
            <v>1232</v>
          </cell>
          <cell r="AG966" t="str">
            <v>FRN</v>
          </cell>
          <cell r="AH966" t="str">
            <v>6627</v>
          </cell>
          <cell r="AI966" t="str">
            <v>RP#</v>
          </cell>
          <cell r="AJ966" t="str">
            <v>000</v>
          </cell>
          <cell r="AK966" t="str">
            <v>CTL</v>
          </cell>
          <cell r="AM966" t="str">
            <v>RF#</v>
          </cell>
          <cell r="AU966" t="str">
            <v>TO PLACE IN SERVICE</v>
          </cell>
          <cell r="AZ966" t="str">
            <v>FPL Fibernet</v>
          </cell>
        </row>
        <row r="967">
          <cell r="A967" t="str">
            <v>107100</v>
          </cell>
          <cell r="B967" t="str">
            <v>0312</v>
          </cell>
          <cell r="C967" t="str">
            <v>06600</v>
          </cell>
          <cell r="D967" t="str">
            <v>0FIBER</v>
          </cell>
          <cell r="E967" t="str">
            <v>312000</v>
          </cell>
          <cell r="F967" t="str">
            <v>0813</v>
          </cell>
          <cell r="G967" t="str">
            <v>65000</v>
          </cell>
          <cell r="H967" t="str">
            <v>A</v>
          </cell>
          <cell r="I967" t="str">
            <v>00000041</v>
          </cell>
          <cell r="J967">
            <v>63</v>
          </cell>
          <cell r="K967">
            <v>312</v>
          </cell>
          <cell r="L967">
            <v>6627</v>
          </cell>
          <cell r="M967">
            <v>0</v>
          </cell>
          <cell r="N967">
            <v>0</v>
          </cell>
          <cell r="O967">
            <v>0</v>
          </cell>
          <cell r="P967">
            <v>0</v>
          </cell>
          <cell r="Q967" t="str">
            <v>0813</v>
          </cell>
          <cell r="R967" t="str">
            <v>65000</v>
          </cell>
          <cell r="S967" t="str">
            <v>200212</v>
          </cell>
          <cell r="T967" t="str">
            <v>CA01</v>
          </cell>
          <cell r="U967">
            <v>5162.8100000000004</v>
          </cell>
          <cell r="V967" t="str">
            <v>LDB</v>
          </cell>
          <cell r="W967">
            <v>0</v>
          </cell>
          <cell r="Y967">
            <v>0</v>
          </cell>
          <cell r="Z967">
            <v>0</v>
          </cell>
          <cell r="AA967" t="str">
            <v>BCH</v>
          </cell>
          <cell r="AB967" t="str">
            <v>0037</v>
          </cell>
          <cell r="AC967" t="str">
            <v>WKS</v>
          </cell>
          <cell r="AE967" t="str">
            <v>JV#</v>
          </cell>
          <cell r="AF967" t="str">
            <v>1232</v>
          </cell>
          <cell r="AG967" t="str">
            <v>FRN</v>
          </cell>
          <cell r="AH967" t="str">
            <v>6627</v>
          </cell>
          <cell r="AI967" t="str">
            <v>RP#</v>
          </cell>
          <cell r="AJ967" t="str">
            <v>000</v>
          </cell>
          <cell r="AK967" t="str">
            <v>CTL</v>
          </cell>
          <cell r="AM967" t="str">
            <v>RF#</v>
          </cell>
          <cell r="AU967" t="str">
            <v>RECLASS FROM 3229 ER 95</v>
          </cell>
          <cell r="AZ967" t="str">
            <v>FPL Fibernet</v>
          </cell>
        </row>
        <row r="968">
          <cell r="A968" t="str">
            <v>107100</v>
          </cell>
          <cell r="B968" t="str">
            <v>0312</v>
          </cell>
          <cell r="C968" t="str">
            <v>06600</v>
          </cell>
          <cell r="D968" t="str">
            <v>0FIBER</v>
          </cell>
          <cell r="E968" t="str">
            <v>312000</v>
          </cell>
          <cell r="F968" t="str">
            <v>0662</v>
          </cell>
          <cell r="G968" t="str">
            <v>51450</v>
          </cell>
          <cell r="H968" t="str">
            <v>A</v>
          </cell>
          <cell r="I968" t="str">
            <v>00000041</v>
          </cell>
          <cell r="J968">
            <v>63</v>
          </cell>
          <cell r="K968">
            <v>312</v>
          </cell>
          <cell r="L968">
            <v>6628</v>
          </cell>
          <cell r="M968">
            <v>0</v>
          </cell>
          <cell r="N968">
            <v>0</v>
          </cell>
          <cell r="O968">
            <v>0</v>
          </cell>
          <cell r="P968">
            <v>0</v>
          </cell>
          <cell r="Q968" t="str">
            <v>0662</v>
          </cell>
          <cell r="R968" t="str">
            <v>51450</v>
          </cell>
          <cell r="S968" t="str">
            <v>200212</v>
          </cell>
          <cell r="T968" t="str">
            <v>SA01</v>
          </cell>
          <cell r="U968">
            <v>708.4</v>
          </cell>
          <cell r="W968">
            <v>0</v>
          </cell>
          <cell r="Y968">
            <v>0</v>
          </cell>
          <cell r="Z968">
            <v>1</v>
          </cell>
          <cell r="AA968" t="str">
            <v>BCH</v>
          </cell>
          <cell r="AB968" t="str">
            <v>450002353</v>
          </cell>
          <cell r="AC968" t="str">
            <v>PO#</v>
          </cell>
          <cell r="AD968" t="str">
            <v>4500117857</v>
          </cell>
          <cell r="AE968" t="str">
            <v>S/R</v>
          </cell>
          <cell r="AF968" t="str">
            <v>337</v>
          </cell>
          <cell r="AI968" t="str">
            <v>PYN</v>
          </cell>
          <cell r="AJ968" t="str">
            <v>TROPICAL COMMUNICATIONS I</v>
          </cell>
          <cell r="AK968" t="str">
            <v>VND</v>
          </cell>
          <cell r="AL968" t="str">
            <v>592405537</v>
          </cell>
          <cell r="AM968" t="str">
            <v>FAC</v>
          </cell>
          <cell r="AN968" t="str">
            <v>000</v>
          </cell>
          <cell r="AQ968" t="str">
            <v>NVD</v>
          </cell>
          <cell r="AR968" t="str">
            <v>2002-12-</v>
          </cell>
          <cell r="AU968" t="str">
            <v>INVOICE# TC10869    TROPICAL COMMUNICATI5000003588</v>
          </cell>
          <cell r="AV968" t="str">
            <v>WF-BATCH</v>
          </cell>
          <cell r="AW968" t="str">
            <v>000</v>
          </cell>
          <cell r="AX968" t="str">
            <v>00</v>
          </cell>
          <cell r="AY968" t="str">
            <v>0</v>
          </cell>
          <cell r="AZ968" t="str">
            <v>FPL Fibernet</v>
          </cell>
        </row>
        <row r="969">
          <cell r="A969" t="str">
            <v>107100</v>
          </cell>
          <cell r="B969" t="str">
            <v>0312</v>
          </cell>
          <cell r="C969" t="str">
            <v>06600</v>
          </cell>
          <cell r="D969" t="str">
            <v>0FIBER</v>
          </cell>
          <cell r="E969" t="str">
            <v>312000</v>
          </cell>
          <cell r="F969" t="str">
            <v>0662</v>
          </cell>
          <cell r="G969" t="str">
            <v>51450</v>
          </cell>
          <cell r="H969" t="str">
            <v>A</v>
          </cell>
          <cell r="I969" t="str">
            <v>00000041</v>
          </cell>
          <cell r="J969">
            <v>63</v>
          </cell>
          <cell r="K969">
            <v>312</v>
          </cell>
          <cell r="L969">
            <v>6628</v>
          </cell>
          <cell r="M969">
            <v>0</v>
          </cell>
          <cell r="N969">
            <v>0</v>
          </cell>
          <cell r="O969">
            <v>0</v>
          </cell>
          <cell r="P969">
            <v>0</v>
          </cell>
          <cell r="Q969" t="str">
            <v>0662</v>
          </cell>
          <cell r="R969" t="str">
            <v>51450</v>
          </cell>
          <cell r="S969" t="str">
            <v>200212</v>
          </cell>
          <cell r="T969" t="str">
            <v>SA01</v>
          </cell>
          <cell r="U969">
            <v>1591</v>
          </cell>
          <cell r="W969">
            <v>0</v>
          </cell>
          <cell r="Y969">
            <v>0</v>
          </cell>
          <cell r="Z969">
            <v>1</v>
          </cell>
          <cell r="AA969" t="str">
            <v>BCH</v>
          </cell>
          <cell r="AB969" t="str">
            <v>450002350</v>
          </cell>
          <cell r="AC969" t="str">
            <v>PO#</v>
          </cell>
          <cell r="AD969" t="str">
            <v>4500030221</v>
          </cell>
          <cell r="AE969" t="str">
            <v>S/R</v>
          </cell>
          <cell r="AF969" t="str">
            <v>NET</v>
          </cell>
          <cell r="AI969" t="str">
            <v>PYN</v>
          </cell>
          <cell r="AJ969" t="str">
            <v>W D COMMUNICATIONS INC</v>
          </cell>
          <cell r="AK969" t="str">
            <v>VND</v>
          </cell>
          <cell r="AL969" t="str">
            <v>591953252</v>
          </cell>
          <cell r="AM969" t="str">
            <v>FAC</v>
          </cell>
          <cell r="AN969" t="str">
            <v>000</v>
          </cell>
          <cell r="AQ969" t="str">
            <v>NVD</v>
          </cell>
          <cell r="AR969" t="str">
            <v>2002-12-</v>
          </cell>
          <cell r="AU969" t="str">
            <v>INVOICE# 26704      W D COMMUNICATIONS I5000003539</v>
          </cell>
          <cell r="AV969" t="str">
            <v>WF-BATCH</v>
          </cell>
          <cell r="AW969" t="str">
            <v>000</v>
          </cell>
          <cell r="AX969" t="str">
            <v>00</v>
          </cell>
          <cell r="AY969" t="str">
            <v>0</v>
          </cell>
          <cell r="AZ969" t="str">
            <v>FPL Fibernet</v>
          </cell>
        </row>
        <row r="970">
          <cell r="A970" t="str">
            <v>107100</v>
          </cell>
          <cell r="B970" t="str">
            <v>0312</v>
          </cell>
          <cell r="C970" t="str">
            <v>06600</v>
          </cell>
          <cell r="D970" t="str">
            <v>0FIBER</v>
          </cell>
          <cell r="E970" t="str">
            <v>312000</v>
          </cell>
          <cell r="F970" t="str">
            <v>0662</v>
          </cell>
          <cell r="G970" t="str">
            <v>51450</v>
          </cell>
          <cell r="H970" t="str">
            <v>A</v>
          </cell>
          <cell r="I970" t="str">
            <v>00000041</v>
          </cell>
          <cell r="J970">
            <v>63</v>
          </cell>
          <cell r="K970">
            <v>312</v>
          </cell>
          <cell r="L970">
            <v>6628</v>
          </cell>
          <cell r="M970">
            <v>0</v>
          </cell>
          <cell r="N970">
            <v>0</v>
          </cell>
          <cell r="O970">
            <v>0</v>
          </cell>
          <cell r="P970">
            <v>0</v>
          </cell>
          <cell r="Q970" t="str">
            <v>0662</v>
          </cell>
          <cell r="R970" t="str">
            <v>51450</v>
          </cell>
          <cell r="S970" t="str">
            <v>200212</v>
          </cell>
          <cell r="T970" t="str">
            <v>SA01</v>
          </cell>
          <cell r="U970">
            <v>2386.5</v>
          </cell>
          <cell r="W970">
            <v>0</v>
          </cell>
          <cell r="Y970">
            <v>0</v>
          </cell>
          <cell r="Z970">
            <v>1</v>
          </cell>
          <cell r="AA970" t="str">
            <v>BCH</v>
          </cell>
          <cell r="AB970" t="str">
            <v>450002350</v>
          </cell>
          <cell r="AC970" t="str">
            <v>PO#</v>
          </cell>
          <cell r="AD970" t="str">
            <v>4500030221</v>
          </cell>
          <cell r="AE970" t="str">
            <v>S/R</v>
          </cell>
          <cell r="AF970" t="str">
            <v>NET</v>
          </cell>
          <cell r="AI970" t="str">
            <v>PYN</v>
          </cell>
          <cell r="AJ970" t="str">
            <v>W D COMMUNICATIONS INC</v>
          </cell>
          <cell r="AK970" t="str">
            <v>VND</v>
          </cell>
          <cell r="AL970" t="str">
            <v>591953252</v>
          </cell>
          <cell r="AM970" t="str">
            <v>FAC</v>
          </cell>
          <cell r="AN970" t="str">
            <v>000</v>
          </cell>
          <cell r="AQ970" t="str">
            <v>NVD</v>
          </cell>
          <cell r="AR970" t="str">
            <v>2002-12-</v>
          </cell>
          <cell r="AU970" t="str">
            <v>INVOICE# 26747      W D COMMUNICATIONS I5000003554</v>
          </cell>
          <cell r="AV970" t="str">
            <v>WF-BATCH</v>
          </cell>
          <cell r="AW970" t="str">
            <v>000</v>
          </cell>
          <cell r="AX970" t="str">
            <v>00</v>
          </cell>
          <cell r="AY970" t="str">
            <v>0</v>
          </cell>
          <cell r="AZ970" t="str">
            <v>FPL Fibernet</v>
          </cell>
        </row>
        <row r="971">
          <cell r="A971" t="str">
            <v>107100</v>
          </cell>
          <cell r="B971" t="str">
            <v>0312</v>
          </cell>
          <cell r="C971" t="str">
            <v>06600</v>
          </cell>
          <cell r="D971" t="str">
            <v>0FIBER</v>
          </cell>
          <cell r="E971" t="str">
            <v>312000</v>
          </cell>
          <cell r="F971" t="str">
            <v>0662</v>
          </cell>
          <cell r="G971" t="str">
            <v>51450</v>
          </cell>
          <cell r="H971" t="str">
            <v>A</v>
          </cell>
          <cell r="I971" t="str">
            <v>00000041</v>
          </cell>
          <cell r="J971">
            <v>63</v>
          </cell>
          <cell r="K971">
            <v>312</v>
          </cell>
          <cell r="L971">
            <v>6628</v>
          </cell>
          <cell r="M971">
            <v>0</v>
          </cell>
          <cell r="N971">
            <v>0</v>
          </cell>
          <cell r="O971">
            <v>0</v>
          </cell>
          <cell r="P971">
            <v>0</v>
          </cell>
          <cell r="Q971" t="str">
            <v>0662</v>
          </cell>
          <cell r="R971" t="str">
            <v>51450</v>
          </cell>
          <cell r="S971" t="str">
            <v>200212</v>
          </cell>
          <cell r="T971" t="str">
            <v>SA01</v>
          </cell>
          <cell r="U971">
            <v>2386.5</v>
          </cell>
          <cell r="W971">
            <v>0</v>
          </cell>
          <cell r="Y971">
            <v>0</v>
          </cell>
          <cell r="Z971">
            <v>1</v>
          </cell>
          <cell r="AA971" t="str">
            <v>BCH</v>
          </cell>
          <cell r="AB971" t="str">
            <v>450002350</v>
          </cell>
          <cell r="AC971" t="str">
            <v>PO#</v>
          </cell>
          <cell r="AD971" t="str">
            <v>4500030221</v>
          </cell>
          <cell r="AE971" t="str">
            <v>S/R</v>
          </cell>
          <cell r="AF971" t="str">
            <v>NET</v>
          </cell>
          <cell r="AI971" t="str">
            <v>PYN</v>
          </cell>
          <cell r="AJ971" t="str">
            <v>W D COMMUNICATIONS INC</v>
          </cell>
          <cell r="AK971" t="str">
            <v>VND</v>
          </cell>
          <cell r="AL971" t="str">
            <v>591953252</v>
          </cell>
          <cell r="AM971" t="str">
            <v>FAC</v>
          </cell>
          <cell r="AN971" t="str">
            <v>000</v>
          </cell>
          <cell r="AQ971" t="str">
            <v>NVD</v>
          </cell>
          <cell r="AR971" t="str">
            <v>2002-12-</v>
          </cell>
          <cell r="AU971" t="str">
            <v>INVOICE# 26884      W D COMMUNICATIONS I5000003553</v>
          </cell>
          <cell r="AV971" t="str">
            <v>WF-BATCH</v>
          </cell>
          <cell r="AW971" t="str">
            <v>000</v>
          </cell>
          <cell r="AX971" t="str">
            <v>00</v>
          </cell>
          <cell r="AY971" t="str">
            <v>0</v>
          </cell>
          <cell r="AZ971" t="str">
            <v>FPL Fibernet</v>
          </cell>
        </row>
        <row r="972">
          <cell r="A972" t="str">
            <v>107100</v>
          </cell>
          <cell r="B972" t="str">
            <v>0312</v>
          </cell>
          <cell r="C972" t="str">
            <v>06600</v>
          </cell>
          <cell r="D972" t="str">
            <v>0FIBER</v>
          </cell>
          <cell r="E972" t="str">
            <v>312000</v>
          </cell>
          <cell r="F972" t="str">
            <v>0662</v>
          </cell>
          <cell r="G972" t="str">
            <v>51450</v>
          </cell>
          <cell r="H972" t="str">
            <v>A</v>
          </cell>
          <cell r="I972" t="str">
            <v>00000041</v>
          </cell>
          <cell r="J972">
            <v>63</v>
          </cell>
          <cell r="K972">
            <v>312</v>
          </cell>
          <cell r="L972">
            <v>6628</v>
          </cell>
          <cell r="M972">
            <v>0</v>
          </cell>
          <cell r="N972">
            <v>0</v>
          </cell>
          <cell r="O972">
            <v>0</v>
          </cell>
          <cell r="P972">
            <v>0</v>
          </cell>
          <cell r="Q972" t="str">
            <v>0662</v>
          </cell>
          <cell r="R972" t="str">
            <v>51450</v>
          </cell>
          <cell r="S972" t="str">
            <v>200212</v>
          </cell>
          <cell r="T972" t="str">
            <v>SA01</v>
          </cell>
          <cell r="U972">
            <v>2386.5</v>
          </cell>
          <cell r="W972">
            <v>0</v>
          </cell>
          <cell r="Y972">
            <v>0</v>
          </cell>
          <cell r="Z972">
            <v>1</v>
          </cell>
          <cell r="AA972" t="str">
            <v>BCH</v>
          </cell>
          <cell r="AB972" t="str">
            <v>450002353</v>
          </cell>
          <cell r="AC972" t="str">
            <v>PO#</v>
          </cell>
          <cell r="AD972" t="str">
            <v>4500030221</v>
          </cell>
          <cell r="AE972" t="str">
            <v>S/R</v>
          </cell>
          <cell r="AF972" t="str">
            <v>NET</v>
          </cell>
          <cell r="AI972" t="str">
            <v>PYN</v>
          </cell>
          <cell r="AJ972" t="str">
            <v>W D COMMUNICATIONS INC</v>
          </cell>
          <cell r="AK972" t="str">
            <v>VND</v>
          </cell>
          <cell r="AL972" t="str">
            <v>591953252</v>
          </cell>
          <cell r="AM972" t="str">
            <v>FAC</v>
          </cell>
          <cell r="AN972" t="str">
            <v>000</v>
          </cell>
          <cell r="AQ972" t="str">
            <v>NVD</v>
          </cell>
          <cell r="AR972" t="str">
            <v>2002-12-</v>
          </cell>
          <cell r="AU972" t="str">
            <v>INVOICE# 26790      W D COMMUNICATIONS I5000003591</v>
          </cell>
          <cell r="AV972" t="str">
            <v>WF-BATCH</v>
          </cell>
          <cell r="AW972" t="str">
            <v>000</v>
          </cell>
          <cell r="AX972" t="str">
            <v>00</v>
          </cell>
          <cell r="AY972" t="str">
            <v>0</v>
          </cell>
          <cell r="AZ972" t="str">
            <v>FPL Fibernet</v>
          </cell>
        </row>
        <row r="973">
          <cell r="A973" t="str">
            <v>107100</v>
          </cell>
          <cell r="B973" t="str">
            <v>0312</v>
          </cell>
          <cell r="C973" t="str">
            <v>06600</v>
          </cell>
          <cell r="D973" t="str">
            <v>0FIBER</v>
          </cell>
          <cell r="E973" t="str">
            <v>312000</v>
          </cell>
          <cell r="F973" t="str">
            <v>0662</v>
          </cell>
          <cell r="G973" t="str">
            <v>51450</v>
          </cell>
          <cell r="H973" t="str">
            <v>A</v>
          </cell>
          <cell r="I973" t="str">
            <v>00000041</v>
          </cell>
          <cell r="J973">
            <v>63</v>
          </cell>
          <cell r="K973">
            <v>312</v>
          </cell>
          <cell r="L973">
            <v>6628</v>
          </cell>
          <cell r="M973">
            <v>0</v>
          </cell>
          <cell r="N973">
            <v>0</v>
          </cell>
          <cell r="O973">
            <v>0</v>
          </cell>
          <cell r="P973">
            <v>0</v>
          </cell>
          <cell r="Q973" t="str">
            <v>0662</v>
          </cell>
          <cell r="R973" t="str">
            <v>51450</v>
          </cell>
          <cell r="S973" t="str">
            <v>200212</v>
          </cell>
          <cell r="T973" t="str">
            <v>SA01</v>
          </cell>
          <cell r="U973">
            <v>2386.5</v>
          </cell>
          <cell r="W973">
            <v>0</v>
          </cell>
          <cell r="Y973">
            <v>0</v>
          </cell>
          <cell r="Z973">
            <v>1</v>
          </cell>
          <cell r="AA973" t="str">
            <v>BCH</v>
          </cell>
          <cell r="AB973" t="str">
            <v>450002353</v>
          </cell>
          <cell r="AC973" t="str">
            <v>PO#</v>
          </cell>
          <cell r="AD973" t="str">
            <v>4500030221</v>
          </cell>
          <cell r="AE973" t="str">
            <v>S/R</v>
          </cell>
          <cell r="AF973" t="str">
            <v>NET</v>
          </cell>
          <cell r="AI973" t="str">
            <v>PYN</v>
          </cell>
          <cell r="AJ973" t="str">
            <v>W D COMMUNICATIONS INC</v>
          </cell>
          <cell r="AK973" t="str">
            <v>VND</v>
          </cell>
          <cell r="AL973" t="str">
            <v>591953252</v>
          </cell>
          <cell r="AM973" t="str">
            <v>FAC</v>
          </cell>
          <cell r="AN973" t="str">
            <v>000</v>
          </cell>
          <cell r="AQ973" t="str">
            <v>NVD</v>
          </cell>
          <cell r="AR973" t="str">
            <v>2002-12-</v>
          </cell>
          <cell r="AU973" t="str">
            <v>INVOICE# 26808      W D COMMUNICATIONS I5000003603</v>
          </cell>
          <cell r="AV973" t="str">
            <v>WF-BATCH</v>
          </cell>
          <cell r="AW973" t="str">
            <v>000</v>
          </cell>
          <cell r="AX973" t="str">
            <v>00</v>
          </cell>
          <cell r="AY973" t="str">
            <v>0</v>
          </cell>
          <cell r="AZ973" t="str">
            <v>FPL Fibernet</v>
          </cell>
        </row>
        <row r="974">
          <cell r="A974" t="str">
            <v>107100</v>
          </cell>
          <cell r="B974" t="str">
            <v>0312</v>
          </cell>
          <cell r="C974" t="str">
            <v>06600</v>
          </cell>
          <cell r="D974" t="str">
            <v>0FIBER</v>
          </cell>
          <cell r="E974" t="str">
            <v>312000</v>
          </cell>
          <cell r="F974" t="str">
            <v>0662</v>
          </cell>
          <cell r="G974" t="str">
            <v>51450</v>
          </cell>
          <cell r="H974" t="str">
            <v>A</v>
          </cell>
          <cell r="I974" t="str">
            <v>00000041</v>
          </cell>
          <cell r="J974">
            <v>63</v>
          </cell>
          <cell r="K974">
            <v>312</v>
          </cell>
          <cell r="L974">
            <v>6628</v>
          </cell>
          <cell r="M974">
            <v>0</v>
          </cell>
          <cell r="N974">
            <v>0</v>
          </cell>
          <cell r="O974">
            <v>0</v>
          </cell>
          <cell r="P974">
            <v>0</v>
          </cell>
          <cell r="Q974" t="str">
            <v>0662</v>
          </cell>
          <cell r="R974" t="str">
            <v>51450</v>
          </cell>
          <cell r="S974" t="str">
            <v>200212</v>
          </cell>
          <cell r="T974" t="str">
            <v>SA01</v>
          </cell>
          <cell r="U974">
            <v>2386.5</v>
          </cell>
          <cell r="W974">
            <v>0</v>
          </cell>
          <cell r="Y974">
            <v>0</v>
          </cell>
          <cell r="Z974">
            <v>1</v>
          </cell>
          <cell r="AA974" t="str">
            <v>BCH</v>
          </cell>
          <cell r="AB974" t="str">
            <v>450002353</v>
          </cell>
          <cell r="AC974" t="str">
            <v>PO#</v>
          </cell>
          <cell r="AD974" t="str">
            <v>4500030221</v>
          </cell>
          <cell r="AE974" t="str">
            <v>S/R</v>
          </cell>
          <cell r="AF974" t="str">
            <v>NET</v>
          </cell>
          <cell r="AI974" t="str">
            <v>PYN</v>
          </cell>
          <cell r="AJ974" t="str">
            <v>W D COMMUNICATIONS INC</v>
          </cell>
          <cell r="AK974" t="str">
            <v>VND</v>
          </cell>
          <cell r="AL974" t="str">
            <v>591953252</v>
          </cell>
          <cell r="AM974" t="str">
            <v>FAC</v>
          </cell>
          <cell r="AN974" t="str">
            <v>000</v>
          </cell>
          <cell r="AQ974" t="str">
            <v>NVD</v>
          </cell>
          <cell r="AR974" t="str">
            <v>2002-12-</v>
          </cell>
          <cell r="AU974" t="str">
            <v>INVOICE# 26836      W D COMMUNICATIONS I5000003604</v>
          </cell>
          <cell r="AV974" t="str">
            <v>WF-BATCH</v>
          </cell>
          <cell r="AW974" t="str">
            <v>000</v>
          </cell>
          <cell r="AX974" t="str">
            <v>00</v>
          </cell>
          <cell r="AY974" t="str">
            <v>0</v>
          </cell>
          <cell r="AZ974" t="str">
            <v>FPL Fibernet</v>
          </cell>
        </row>
        <row r="975">
          <cell r="A975" t="str">
            <v>107100</v>
          </cell>
          <cell r="B975" t="str">
            <v>0312</v>
          </cell>
          <cell r="C975" t="str">
            <v>06600</v>
          </cell>
          <cell r="D975" t="str">
            <v>0FIBER</v>
          </cell>
          <cell r="E975" t="str">
            <v>312000</v>
          </cell>
          <cell r="F975" t="str">
            <v>0662</v>
          </cell>
          <cell r="G975" t="str">
            <v>65000</v>
          </cell>
          <cell r="H975" t="str">
            <v>A</v>
          </cell>
          <cell r="I975" t="str">
            <v>00000041</v>
          </cell>
          <cell r="J975">
            <v>63</v>
          </cell>
          <cell r="K975">
            <v>312</v>
          </cell>
          <cell r="L975">
            <v>6628</v>
          </cell>
          <cell r="M975">
            <v>0</v>
          </cell>
          <cell r="N975">
            <v>0</v>
          </cell>
          <cell r="O975">
            <v>0</v>
          </cell>
          <cell r="P975">
            <v>0</v>
          </cell>
          <cell r="Q975" t="str">
            <v>0662</v>
          </cell>
          <cell r="R975" t="str">
            <v>65000</v>
          </cell>
          <cell r="S975" t="str">
            <v>200212</v>
          </cell>
          <cell r="T975" t="str">
            <v>CA01</v>
          </cell>
          <cell r="U975">
            <v>3568.5</v>
          </cell>
          <cell r="V975" t="str">
            <v>LDB</v>
          </cell>
          <cell r="W975">
            <v>0</v>
          </cell>
          <cell r="Y975">
            <v>0</v>
          </cell>
          <cell r="Z975">
            <v>0</v>
          </cell>
          <cell r="AA975" t="str">
            <v>BCH</v>
          </cell>
          <cell r="AB975" t="str">
            <v>0029</v>
          </cell>
          <cell r="AC975" t="str">
            <v>WKS</v>
          </cell>
          <cell r="AE975" t="str">
            <v>JV#</v>
          </cell>
          <cell r="AF975" t="str">
            <v>1232</v>
          </cell>
          <cell r="AG975" t="str">
            <v>FRN</v>
          </cell>
          <cell r="AH975" t="str">
            <v>6628</v>
          </cell>
          <cell r="AI975" t="str">
            <v>RP#</v>
          </cell>
          <cell r="AJ975" t="str">
            <v>000</v>
          </cell>
          <cell r="AK975" t="str">
            <v>CTL</v>
          </cell>
          <cell r="AM975" t="str">
            <v>RF#</v>
          </cell>
          <cell r="AU975" t="str">
            <v>ACCR WD COMM UNPAID INV</v>
          </cell>
          <cell r="AZ975" t="str">
            <v>FPL Fibernet</v>
          </cell>
        </row>
        <row r="976">
          <cell r="A976" t="str">
            <v>107100</v>
          </cell>
          <cell r="B976" t="str">
            <v>0312</v>
          </cell>
          <cell r="C976" t="str">
            <v>06600</v>
          </cell>
          <cell r="D976" t="str">
            <v>0FIBER</v>
          </cell>
          <cell r="E976" t="str">
            <v>312000</v>
          </cell>
          <cell r="F976" t="str">
            <v>0662</v>
          </cell>
          <cell r="G976" t="str">
            <v>65000</v>
          </cell>
          <cell r="H976" t="str">
            <v>A</v>
          </cell>
          <cell r="I976" t="str">
            <v>00000041</v>
          </cell>
          <cell r="J976">
            <v>63</v>
          </cell>
          <cell r="K976">
            <v>312</v>
          </cell>
          <cell r="L976">
            <v>6628</v>
          </cell>
          <cell r="M976">
            <v>0</v>
          </cell>
          <cell r="N976">
            <v>0</v>
          </cell>
          <cell r="O976">
            <v>0</v>
          </cell>
          <cell r="P976">
            <v>0</v>
          </cell>
          <cell r="Q976" t="str">
            <v>0662</v>
          </cell>
          <cell r="R976" t="str">
            <v>65000</v>
          </cell>
          <cell r="S976" t="str">
            <v>200212</v>
          </cell>
          <cell r="T976" t="str">
            <v>CA01</v>
          </cell>
          <cell r="U976">
            <v>3568.5</v>
          </cell>
          <cell r="V976" t="str">
            <v>LDB</v>
          </cell>
          <cell r="W976">
            <v>0</v>
          </cell>
          <cell r="Y976">
            <v>0</v>
          </cell>
          <cell r="Z976">
            <v>0</v>
          </cell>
          <cell r="AA976" t="str">
            <v>BCH</v>
          </cell>
          <cell r="AB976" t="str">
            <v>0033</v>
          </cell>
          <cell r="AC976" t="str">
            <v>WKS</v>
          </cell>
          <cell r="AE976" t="str">
            <v>JV#</v>
          </cell>
          <cell r="AF976" t="str">
            <v>1232</v>
          </cell>
          <cell r="AG976" t="str">
            <v>FRN</v>
          </cell>
          <cell r="AH976" t="str">
            <v>6628</v>
          </cell>
          <cell r="AI976" t="str">
            <v>RP#</v>
          </cell>
          <cell r="AJ976" t="str">
            <v>000</v>
          </cell>
          <cell r="AK976" t="str">
            <v>CTL</v>
          </cell>
          <cell r="AM976" t="str">
            <v>RF#</v>
          </cell>
          <cell r="AU976" t="str">
            <v>ACCR WD COMM UNPAID INV</v>
          </cell>
          <cell r="AZ976" t="str">
            <v>FPL Fibernet</v>
          </cell>
        </row>
        <row r="977">
          <cell r="A977" t="str">
            <v>107100</v>
          </cell>
          <cell r="B977" t="str">
            <v>0312</v>
          </cell>
          <cell r="C977" t="str">
            <v>06600</v>
          </cell>
          <cell r="D977" t="str">
            <v>0FIBER</v>
          </cell>
          <cell r="E977" t="str">
            <v>312000</v>
          </cell>
          <cell r="F977" t="str">
            <v>0662</v>
          </cell>
          <cell r="G977" t="str">
            <v>65000</v>
          </cell>
          <cell r="H977" t="str">
            <v>A</v>
          </cell>
          <cell r="I977" t="str">
            <v>00000041</v>
          </cell>
          <cell r="J977">
            <v>63</v>
          </cell>
          <cell r="K977">
            <v>312</v>
          </cell>
          <cell r="L977">
            <v>6628</v>
          </cell>
          <cell r="M977">
            <v>0</v>
          </cell>
          <cell r="N977">
            <v>0</v>
          </cell>
          <cell r="O977">
            <v>0</v>
          </cell>
          <cell r="P977">
            <v>0</v>
          </cell>
          <cell r="Q977" t="str">
            <v>0662</v>
          </cell>
          <cell r="R977" t="str">
            <v>65000</v>
          </cell>
          <cell r="S977" t="str">
            <v>200212</v>
          </cell>
          <cell r="T977" t="str">
            <v>CA01</v>
          </cell>
          <cell r="U977">
            <v>-3568.5</v>
          </cell>
          <cell r="V977" t="str">
            <v>LDB</v>
          </cell>
          <cell r="W977">
            <v>0</v>
          </cell>
          <cell r="Y977">
            <v>0</v>
          </cell>
          <cell r="Z977">
            <v>0</v>
          </cell>
          <cell r="AA977" t="str">
            <v>BCH</v>
          </cell>
          <cell r="AB977" t="str">
            <v>0034</v>
          </cell>
          <cell r="AC977" t="str">
            <v>WKS</v>
          </cell>
          <cell r="AE977" t="str">
            <v>JV#</v>
          </cell>
          <cell r="AF977" t="str">
            <v>1232</v>
          </cell>
          <cell r="AG977" t="str">
            <v>FRN</v>
          </cell>
          <cell r="AH977" t="str">
            <v>6628</v>
          </cell>
          <cell r="AI977" t="str">
            <v>RP#</v>
          </cell>
          <cell r="AJ977" t="str">
            <v>000</v>
          </cell>
          <cell r="AK977" t="str">
            <v>CTL</v>
          </cell>
          <cell r="AM977" t="str">
            <v>RF#</v>
          </cell>
          <cell r="AU977" t="str">
            <v>ACCR WD COMM UNPAID INV</v>
          </cell>
          <cell r="AZ977" t="str">
            <v>FPL Fibernet</v>
          </cell>
        </row>
        <row r="978">
          <cell r="A978" t="str">
            <v>107100</v>
          </cell>
          <cell r="B978" t="str">
            <v>0312</v>
          </cell>
          <cell r="C978" t="str">
            <v>06600</v>
          </cell>
          <cell r="D978" t="str">
            <v>0FIBER</v>
          </cell>
          <cell r="E978" t="str">
            <v>312000</v>
          </cell>
          <cell r="F978" t="str">
            <v>0676</v>
          </cell>
          <cell r="G978" t="str">
            <v>11450</v>
          </cell>
          <cell r="H978" t="str">
            <v>A</v>
          </cell>
          <cell r="I978" t="str">
            <v>00000041</v>
          </cell>
          <cell r="J978">
            <v>60</v>
          </cell>
          <cell r="K978">
            <v>312</v>
          </cell>
          <cell r="L978">
            <v>6628</v>
          </cell>
          <cell r="M978">
            <v>0</v>
          </cell>
          <cell r="N978">
            <v>0</v>
          </cell>
          <cell r="O978">
            <v>0</v>
          </cell>
          <cell r="P978">
            <v>0</v>
          </cell>
          <cell r="Q978" t="str">
            <v>0676</v>
          </cell>
          <cell r="R978" t="str">
            <v>11450</v>
          </cell>
          <cell r="S978" t="str">
            <v>200212</v>
          </cell>
          <cell r="T978" t="str">
            <v>SA01</v>
          </cell>
          <cell r="U978">
            <v>714.39</v>
          </cell>
          <cell r="V978" t="str">
            <v>LDB</v>
          </cell>
          <cell r="W978">
            <v>0</v>
          </cell>
          <cell r="Y978">
            <v>0</v>
          </cell>
          <cell r="Z978">
            <v>1</v>
          </cell>
          <cell r="AA978" t="str">
            <v>MS#</v>
          </cell>
          <cell r="AB978" t="str">
            <v xml:space="preserve">   998000427</v>
          </cell>
          <cell r="AC978" t="str">
            <v>BCH</v>
          </cell>
          <cell r="AD978" t="str">
            <v>012376</v>
          </cell>
          <cell r="AE978" t="str">
            <v>TML</v>
          </cell>
          <cell r="AF978" t="str">
            <v>12026</v>
          </cell>
          <cell r="AG978" t="str">
            <v>SRL</v>
          </cell>
          <cell r="AH978" t="str">
            <v>0368</v>
          </cell>
          <cell r="AI978" t="str">
            <v>DLV</v>
          </cell>
          <cell r="AJ978" t="str">
            <v>000</v>
          </cell>
          <cell r="AK978" t="str">
            <v>REL</v>
          </cell>
          <cell r="AL978" t="str">
            <v>000</v>
          </cell>
          <cell r="AM978" t="str">
            <v>LN#</v>
          </cell>
          <cell r="AO978" t="str">
            <v>UOI</v>
          </cell>
          <cell r="AP978" t="str">
            <v>EA</v>
          </cell>
          <cell r="AU978" t="str">
            <v>0</v>
          </cell>
          <cell r="AW978" t="str">
            <v>000</v>
          </cell>
          <cell r="AX978" t="str">
            <v>00</v>
          </cell>
          <cell r="AY978" t="str">
            <v>0</v>
          </cell>
          <cell r="AZ978" t="str">
            <v>FPL Fibernet</v>
          </cell>
        </row>
        <row r="979">
          <cell r="A979" t="str">
            <v>107100</v>
          </cell>
          <cell r="B979" t="str">
            <v>0312</v>
          </cell>
          <cell r="C979" t="str">
            <v>06600</v>
          </cell>
          <cell r="D979" t="str">
            <v>0FIBER</v>
          </cell>
          <cell r="E979" t="str">
            <v>312000</v>
          </cell>
          <cell r="F979" t="str">
            <v>0676</v>
          </cell>
          <cell r="G979" t="str">
            <v>11450</v>
          </cell>
          <cell r="H979" t="str">
            <v>A</v>
          </cell>
          <cell r="I979" t="str">
            <v>00000041</v>
          </cell>
          <cell r="J979">
            <v>60</v>
          </cell>
          <cell r="K979">
            <v>312</v>
          </cell>
          <cell r="L979">
            <v>6628</v>
          </cell>
          <cell r="M979">
            <v>0</v>
          </cell>
          <cell r="N979">
            <v>0</v>
          </cell>
          <cell r="O979">
            <v>0</v>
          </cell>
          <cell r="P979">
            <v>0</v>
          </cell>
          <cell r="Q979" t="str">
            <v>0676</v>
          </cell>
          <cell r="R979" t="str">
            <v>11450</v>
          </cell>
          <cell r="S979" t="str">
            <v>200212</v>
          </cell>
          <cell r="T979" t="str">
            <v>SA01</v>
          </cell>
          <cell r="U979">
            <v>1754.19</v>
          </cell>
          <cell r="V979" t="str">
            <v>LDB</v>
          </cell>
          <cell r="W979">
            <v>0</v>
          </cell>
          <cell r="Y979">
            <v>0</v>
          </cell>
          <cell r="Z979">
            <v>2</v>
          </cell>
          <cell r="AA979" t="str">
            <v>MS#</v>
          </cell>
          <cell r="AB979" t="str">
            <v xml:space="preserve">   998000426</v>
          </cell>
          <cell r="AC979" t="str">
            <v>BCH</v>
          </cell>
          <cell r="AD979" t="str">
            <v>012376</v>
          </cell>
          <cell r="AE979" t="str">
            <v>TML</v>
          </cell>
          <cell r="AF979" t="str">
            <v>12026</v>
          </cell>
          <cell r="AG979" t="str">
            <v>SRL</v>
          </cell>
          <cell r="AH979" t="str">
            <v>0368</v>
          </cell>
          <cell r="AI979" t="str">
            <v>DLV</v>
          </cell>
          <cell r="AJ979" t="str">
            <v>000</v>
          </cell>
          <cell r="AK979" t="str">
            <v>REL</v>
          </cell>
          <cell r="AL979" t="str">
            <v>000</v>
          </cell>
          <cell r="AM979" t="str">
            <v>LN#</v>
          </cell>
          <cell r="AO979" t="str">
            <v>UOI</v>
          </cell>
          <cell r="AP979" t="str">
            <v>EA</v>
          </cell>
          <cell r="AU979" t="str">
            <v>0</v>
          </cell>
          <cell r="AW979" t="str">
            <v>000</v>
          </cell>
          <cell r="AX979" t="str">
            <v>00</v>
          </cell>
          <cell r="AY979" t="str">
            <v>0</v>
          </cell>
          <cell r="AZ979" t="str">
            <v>FPL Fibernet</v>
          </cell>
        </row>
        <row r="980">
          <cell r="A980" t="str">
            <v>107100</v>
          </cell>
          <cell r="B980" t="str">
            <v>0312</v>
          </cell>
          <cell r="C980" t="str">
            <v>06600</v>
          </cell>
          <cell r="D980" t="str">
            <v>0FIBER</v>
          </cell>
          <cell r="E980" t="str">
            <v>312000</v>
          </cell>
          <cell r="F980" t="str">
            <v>0790</v>
          </cell>
          <cell r="G980" t="str">
            <v>65000</v>
          </cell>
          <cell r="H980" t="str">
            <v>A</v>
          </cell>
          <cell r="I980" t="str">
            <v>00000041</v>
          </cell>
          <cell r="J980">
            <v>63</v>
          </cell>
          <cell r="K980">
            <v>312</v>
          </cell>
          <cell r="L980">
            <v>6628</v>
          </cell>
          <cell r="M980">
            <v>0</v>
          </cell>
          <cell r="N980">
            <v>0</v>
          </cell>
          <cell r="O980">
            <v>0</v>
          </cell>
          <cell r="P980">
            <v>0</v>
          </cell>
          <cell r="Q980" t="str">
            <v>0790</v>
          </cell>
          <cell r="R980" t="str">
            <v>65000</v>
          </cell>
          <cell r="S980" t="str">
            <v>200212</v>
          </cell>
          <cell r="T980" t="str">
            <v>CA01</v>
          </cell>
          <cell r="U980">
            <v>70000</v>
          </cell>
          <cell r="V980" t="str">
            <v>LDB</v>
          </cell>
          <cell r="W980">
            <v>0</v>
          </cell>
          <cell r="Y980">
            <v>0</v>
          </cell>
          <cell r="Z980">
            <v>0</v>
          </cell>
          <cell r="AA980" t="str">
            <v>BCH</v>
          </cell>
          <cell r="AB980" t="str">
            <v>0014</v>
          </cell>
          <cell r="AC980" t="str">
            <v>WKS</v>
          </cell>
          <cell r="AE980" t="str">
            <v>JV#</v>
          </cell>
          <cell r="AF980" t="str">
            <v>1232</v>
          </cell>
          <cell r="AG980" t="str">
            <v>FRN</v>
          </cell>
          <cell r="AH980" t="str">
            <v>6628</v>
          </cell>
          <cell r="AI980" t="str">
            <v>RP#</v>
          </cell>
          <cell r="AJ980" t="str">
            <v>000</v>
          </cell>
          <cell r="AK980" t="str">
            <v>CTL</v>
          </cell>
          <cell r="AM980" t="str">
            <v>RF#</v>
          </cell>
          <cell r="AU980" t="str">
            <v>ACCRUAL OF DEC 02 CAPITAL</v>
          </cell>
          <cell r="AZ980" t="str">
            <v>FPL Fibernet</v>
          </cell>
        </row>
        <row r="981">
          <cell r="A981" t="str">
            <v>107100</v>
          </cell>
          <cell r="B981" t="str">
            <v>0312</v>
          </cell>
          <cell r="C981" t="str">
            <v>06600</v>
          </cell>
          <cell r="D981" t="str">
            <v>0FIBER</v>
          </cell>
          <cell r="E981" t="str">
            <v>312000</v>
          </cell>
          <cell r="F981" t="str">
            <v>0790</v>
          </cell>
          <cell r="G981" t="str">
            <v>65000</v>
          </cell>
          <cell r="H981" t="str">
            <v>A</v>
          </cell>
          <cell r="I981" t="str">
            <v>00000041</v>
          </cell>
          <cell r="J981">
            <v>63</v>
          </cell>
          <cell r="K981">
            <v>312</v>
          </cell>
          <cell r="L981">
            <v>6628</v>
          </cell>
          <cell r="M981">
            <v>0</v>
          </cell>
          <cell r="N981">
            <v>0</v>
          </cell>
          <cell r="O981">
            <v>0</v>
          </cell>
          <cell r="P981">
            <v>0</v>
          </cell>
          <cell r="Q981" t="str">
            <v>0790</v>
          </cell>
          <cell r="R981" t="str">
            <v>65000</v>
          </cell>
          <cell r="S981" t="str">
            <v>200212</v>
          </cell>
          <cell r="T981" t="str">
            <v>CA01</v>
          </cell>
          <cell r="U981">
            <v>-510162.93</v>
          </cell>
          <cell r="V981" t="str">
            <v>LDB</v>
          </cell>
          <cell r="W981">
            <v>0</v>
          </cell>
          <cell r="Y981">
            <v>0</v>
          </cell>
          <cell r="Z981">
            <v>0</v>
          </cell>
          <cell r="AA981" t="str">
            <v>BCH</v>
          </cell>
          <cell r="AB981" t="str">
            <v>0023</v>
          </cell>
          <cell r="AC981" t="str">
            <v>WKS</v>
          </cell>
          <cell r="AE981" t="str">
            <v>JV#</v>
          </cell>
          <cell r="AF981" t="str">
            <v>1232</v>
          </cell>
          <cell r="AG981" t="str">
            <v>FRN</v>
          </cell>
          <cell r="AH981" t="str">
            <v>6628</v>
          </cell>
          <cell r="AI981" t="str">
            <v>RP#</v>
          </cell>
          <cell r="AJ981" t="str">
            <v>000</v>
          </cell>
          <cell r="AK981" t="str">
            <v>CTL</v>
          </cell>
          <cell r="AM981" t="str">
            <v>RF#</v>
          </cell>
          <cell r="AU981" t="str">
            <v>TO PLACE IN SERVICE</v>
          </cell>
          <cell r="AZ981" t="str">
            <v>FPL Fibernet</v>
          </cell>
        </row>
        <row r="982">
          <cell r="A982" t="str">
            <v>107100</v>
          </cell>
          <cell r="B982" t="str">
            <v>0312</v>
          </cell>
          <cell r="C982" t="str">
            <v>06600</v>
          </cell>
          <cell r="D982" t="str">
            <v>0FIBER</v>
          </cell>
          <cell r="E982" t="str">
            <v>312000</v>
          </cell>
          <cell r="F982" t="str">
            <v>0803</v>
          </cell>
          <cell r="G982" t="str">
            <v>36000</v>
          </cell>
          <cell r="H982" t="str">
            <v>A</v>
          </cell>
          <cell r="I982" t="str">
            <v>00000041</v>
          </cell>
          <cell r="J982">
            <v>60</v>
          </cell>
          <cell r="K982">
            <v>312</v>
          </cell>
          <cell r="L982">
            <v>6628</v>
          </cell>
          <cell r="M982">
            <v>107</v>
          </cell>
          <cell r="N982">
            <v>10</v>
          </cell>
          <cell r="O982">
            <v>0</v>
          </cell>
          <cell r="P982">
            <v>107.1</v>
          </cell>
          <cell r="Q982" t="str">
            <v>0803</v>
          </cell>
          <cell r="R982" t="str">
            <v>36000</v>
          </cell>
          <cell r="S982" t="str">
            <v>200212</v>
          </cell>
          <cell r="T982" t="str">
            <v>PY42</v>
          </cell>
          <cell r="U982">
            <v>109.61</v>
          </cell>
          <cell r="V982" t="str">
            <v>LDB</v>
          </cell>
          <cell r="W982">
            <v>0</v>
          </cell>
          <cell r="X982" t="str">
            <v>SHR</v>
          </cell>
          <cell r="Y982">
            <v>3</v>
          </cell>
          <cell r="Z982">
            <v>3</v>
          </cell>
          <cell r="AA982" t="str">
            <v>PYP</v>
          </cell>
          <cell r="AB982" t="str">
            <v xml:space="preserve"> 0000025</v>
          </cell>
          <cell r="AC982" t="str">
            <v>PYL</v>
          </cell>
          <cell r="AD982" t="str">
            <v>004382</v>
          </cell>
          <cell r="AE982" t="str">
            <v>EMP</v>
          </cell>
          <cell r="AF982" t="str">
            <v>90017</v>
          </cell>
          <cell r="AG982" t="str">
            <v>JUL</v>
          </cell>
          <cell r="AH982" t="str">
            <v xml:space="preserve"> 000.00</v>
          </cell>
          <cell r="AI982" t="str">
            <v>BCH</v>
          </cell>
          <cell r="AJ982" t="str">
            <v>500</v>
          </cell>
          <cell r="AK982" t="str">
            <v>CLS</v>
          </cell>
          <cell r="AL982" t="str">
            <v>R449</v>
          </cell>
          <cell r="AM982" t="str">
            <v>DTA</v>
          </cell>
          <cell r="AN982" t="str">
            <v xml:space="preserve"> 00000000000.00</v>
          </cell>
          <cell r="AO982" t="str">
            <v>DTH</v>
          </cell>
          <cell r="AP982" t="str">
            <v xml:space="preserve"> 00000000000.00</v>
          </cell>
          <cell r="AV982" t="str">
            <v>000000000</v>
          </cell>
          <cell r="AW982" t="str">
            <v>000</v>
          </cell>
          <cell r="AX982" t="str">
            <v>00</v>
          </cell>
          <cell r="AY982" t="str">
            <v>0</v>
          </cell>
          <cell r="AZ982" t="str">
            <v>FPL Fibernet</v>
          </cell>
        </row>
        <row r="983">
          <cell r="A983" t="str">
            <v>107100</v>
          </cell>
          <cell r="B983" t="str">
            <v>0312</v>
          </cell>
          <cell r="C983" t="str">
            <v>06600</v>
          </cell>
          <cell r="D983" t="str">
            <v>0FIBER</v>
          </cell>
          <cell r="E983" t="str">
            <v>312000</v>
          </cell>
          <cell r="F983" t="str">
            <v>0803</v>
          </cell>
          <cell r="G983" t="str">
            <v>36000</v>
          </cell>
          <cell r="H983" t="str">
            <v>A</v>
          </cell>
          <cell r="I983" t="str">
            <v>00000041</v>
          </cell>
          <cell r="J983">
            <v>60</v>
          </cell>
          <cell r="K983">
            <v>312</v>
          </cell>
          <cell r="L983">
            <v>6628</v>
          </cell>
          <cell r="M983">
            <v>107</v>
          </cell>
          <cell r="N983">
            <v>10</v>
          </cell>
          <cell r="O983">
            <v>0</v>
          </cell>
          <cell r="P983">
            <v>107.1</v>
          </cell>
          <cell r="Q983" t="str">
            <v>0803</v>
          </cell>
          <cell r="R983" t="str">
            <v>36000</v>
          </cell>
          <cell r="S983" t="str">
            <v>200212</v>
          </cell>
          <cell r="T983" t="str">
            <v>PY42</v>
          </cell>
          <cell r="U983">
            <v>375</v>
          </cell>
          <cell r="V983" t="str">
            <v>LDB</v>
          </cell>
          <cell r="W983">
            <v>0</v>
          </cell>
          <cell r="X983" t="str">
            <v>SHR</v>
          </cell>
          <cell r="Y983">
            <v>10</v>
          </cell>
          <cell r="Z983">
            <v>10</v>
          </cell>
          <cell r="AA983" t="str">
            <v>PYP</v>
          </cell>
          <cell r="AB983" t="str">
            <v xml:space="preserve"> 0000001</v>
          </cell>
          <cell r="AC983" t="str">
            <v>PYL</v>
          </cell>
          <cell r="AD983" t="str">
            <v>004382</v>
          </cell>
          <cell r="AE983" t="str">
            <v>EMP</v>
          </cell>
          <cell r="AF983" t="str">
            <v>29440</v>
          </cell>
          <cell r="AG983" t="str">
            <v>JUL</v>
          </cell>
          <cell r="AH983" t="str">
            <v xml:space="preserve"> 000.00</v>
          </cell>
          <cell r="AI983" t="str">
            <v>BCH</v>
          </cell>
          <cell r="AJ983" t="str">
            <v>500</v>
          </cell>
          <cell r="AK983" t="str">
            <v>CLS</v>
          </cell>
          <cell r="AL983" t="str">
            <v>R449</v>
          </cell>
          <cell r="AM983" t="str">
            <v>DTA</v>
          </cell>
          <cell r="AN983" t="str">
            <v xml:space="preserve"> 00000000000.00</v>
          </cell>
          <cell r="AO983" t="str">
            <v>DTH</v>
          </cell>
          <cell r="AP983" t="str">
            <v xml:space="preserve"> 00000000000.00</v>
          </cell>
          <cell r="AV983" t="str">
            <v>000000000</v>
          </cell>
          <cell r="AW983" t="str">
            <v>000</v>
          </cell>
          <cell r="AX983" t="str">
            <v>00</v>
          </cell>
          <cell r="AY983" t="str">
            <v>0</v>
          </cell>
          <cell r="AZ983" t="str">
            <v>FPL Fibernet</v>
          </cell>
        </row>
        <row r="984">
          <cell r="A984" t="str">
            <v>107100</v>
          </cell>
          <cell r="B984" t="str">
            <v>0312</v>
          </cell>
          <cell r="C984" t="str">
            <v>06600</v>
          </cell>
          <cell r="D984" t="str">
            <v>0FIBER</v>
          </cell>
          <cell r="E984" t="str">
            <v>312000</v>
          </cell>
          <cell r="F984" t="str">
            <v>0803</v>
          </cell>
          <cell r="G984" t="str">
            <v>36000</v>
          </cell>
          <cell r="H984" t="str">
            <v>A</v>
          </cell>
          <cell r="I984" t="str">
            <v>00000041</v>
          </cell>
          <cell r="J984">
            <v>63</v>
          </cell>
          <cell r="K984">
            <v>312</v>
          </cell>
          <cell r="L984">
            <v>6628</v>
          </cell>
          <cell r="M984">
            <v>107</v>
          </cell>
          <cell r="N984">
            <v>10</v>
          </cell>
          <cell r="O984">
            <v>0</v>
          </cell>
          <cell r="P984">
            <v>107.1</v>
          </cell>
          <cell r="Q984" t="str">
            <v>0803</v>
          </cell>
          <cell r="R984" t="str">
            <v>36000</v>
          </cell>
          <cell r="S984" t="str">
            <v>200212</v>
          </cell>
          <cell r="T984" t="str">
            <v>PY42</v>
          </cell>
          <cell r="U984">
            <v>692.4</v>
          </cell>
          <cell r="V984" t="str">
            <v>LDB</v>
          </cell>
          <cell r="W984">
            <v>0</v>
          </cell>
          <cell r="X984" t="str">
            <v>SHR</v>
          </cell>
          <cell r="Y984">
            <v>16</v>
          </cell>
          <cell r="Z984">
            <v>16</v>
          </cell>
          <cell r="AA984" t="str">
            <v>PYP</v>
          </cell>
          <cell r="AB984" t="str">
            <v xml:space="preserve"> 0000025</v>
          </cell>
          <cell r="AC984" t="str">
            <v>PYL</v>
          </cell>
          <cell r="AD984" t="str">
            <v>004368</v>
          </cell>
          <cell r="AE984" t="str">
            <v>EMP</v>
          </cell>
          <cell r="AF984" t="str">
            <v>78122</v>
          </cell>
          <cell r="AG984" t="str">
            <v>JUL</v>
          </cell>
          <cell r="AH984" t="str">
            <v xml:space="preserve"> 000.00</v>
          </cell>
          <cell r="AI984" t="str">
            <v>BCH</v>
          </cell>
          <cell r="AJ984" t="str">
            <v>500</v>
          </cell>
          <cell r="AK984" t="str">
            <v>CLS</v>
          </cell>
          <cell r="AL984" t="str">
            <v>1RB8</v>
          </cell>
          <cell r="AM984" t="str">
            <v>DTA</v>
          </cell>
          <cell r="AN984" t="str">
            <v xml:space="preserve"> 00000000000.00</v>
          </cell>
          <cell r="AO984" t="str">
            <v>DTH</v>
          </cell>
          <cell r="AP984" t="str">
            <v xml:space="preserve"> 00000000000.00</v>
          </cell>
          <cell r="AV984" t="str">
            <v>000000000</v>
          </cell>
          <cell r="AW984" t="str">
            <v>000</v>
          </cell>
          <cell r="AX984" t="str">
            <v>00</v>
          </cell>
          <cell r="AY984" t="str">
            <v>0</v>
          </cell>
          <cell r="AZ984" t="str">
            <v>FPL Fibernet</v>
          </cell>
        </row>
        <row r="985">
          <cell r="A985" t="str">
            <v>107100</v>
          </cell>
          <cell r="B985" t="str">
            <v>0312</v>
          </cell>
          <cell r="C985" t="str">
            <v>06600</v>
          </cell>
          <cell r="D985" t="str">
            <v>0FIBER</v>
          </cell>
          <cell r="E985" t="str">
            <v>312000</v>
          </cell>
          <cell r="F985" t="str">
            <v>0813</v>
          </cell>
          <cell r="G985" t="str">
            <v>51450</v>
          </cell>
          <cell r="H985" t="str">
            <v>A</v>
          </cell>
          <cell r="I985" t="str">
            <v>00000041</v>
          </cell>
          <cell r="J985">
            <v>63</v>
          </cell>
          <cell r="K985">
            <v>312</v>
          </cell>
          <cell r="L985">
            <v>6628</v>
          </cell>
          <cell r="M985">
            <v>0</v>
          </cell>
          <cell r="N985">
            <v>0</v>
          </cell>
          <cell r="O985">
            <v>0</v>
          </cell>
          <cell r="P985">
            <v>0</v>
          </cell>
          <cell r="Q985" t="str">
            <v>0813</v>
          </cell>
          <cell r="R985" t="str">
            <v>51450</v>
          </cell>
          <cell r="S985" t="str">
            <v>200212</v>
          </cell>
          <cell r="T985" t="str">
            <v>SA01</v>
          </cell>
          <cell r="U985">
            <v>6660</v>
          </cell>
          <cell r="W985">
            <v>0</v>
          </cell>
          <cell r="Y985">
            <v>0</v>
          </cell>
          <cell r="Z985">
            <v>1</v>
          </cell>
          <cell r="AA985" t="str">
            <v>BCH</v>
          </cell>
          <cell r="AB985" t="str">
            <v>450002354</v>
          </cell>
          <cell r="AC985" t="str">
            <v>PO#</v>
          </cell>
          <cell r="AD985" t="str">
            <v>4500115510</v>
          </cell>
          <cell r="AE985" t="str">
            <v>S/R</v>
          </cell>
          <cell r="AF985" t="str">
            <v>337</v>
          </cell>
          <cell r="AI985" t="str">
            <v>PYN</v>
          </cell>
          <cell r="AJ985" t="str">
            <v>UNITED FIBER OPTICS CORP</v>
          </cell>
          <cell r="AK985" t="str">
            <v>VND</v>
          </cell>
          <cell r="AL985" t="str">
            <v>650987123</v>
          </cell>
          <cell r="AM985" t="str">
            <v>FAC</v>
          </cell>
          <cell r="AN985" t="str">
            <v>000</v>
          </cell>
          <cell r="AQ985" t="str">
            <v>NVD</v>
          </cell>
          <cell r="AR985" t="str">
            <v>2002-12-</v>
          </cell>
          <cell r="AU985" t="str">
            <v>UFO-INV-02-26       UNITED FIBER OPTICS 5000003653</v>
          </cell>
          <cell r="AV985" t="str">
            <v>WF-BATCH</v>
          </cell>
          <cell r="AW985" t="str">
            <v>000</v>
          </cell>
          <cell r="AX985" t="str">
            <v>00</v>
          </cell>
          <cell r="AY985" t="str">
            <v>0</v>
          </cell>
          <cell r="AZ985" t="str">
            <v>FPL Fibernet</v>
          </cell>
        </row>
        <row r="986">
          <cell r="A986" t="str">
            <v>107100</v>
          </cell>
          <cell r="B986" t="str">
            <v>0312</v>
          </cell>
          <cell r="C986" t="str">
            <v>06600</v>
          </cell>
          <cell r="D986" t="str">
            <v>0FIBER</v>
          </cell>
          <cell r="E986" t="str">
            <v>312000</v>
          </cell>
          <cell r="F986" t="str">
            <v>0813</v>
          </cell>
          <cell r="G986" t="str">
            <v>51450</v>
          </cell>
          <cell r="H986" t="str">
            <v>A</v>
          </cell>
          <cell r="I986" t="str">
            <v>00000041</v>
          </cell>
          <cell r="J986">
            <v>63</v>
          </cell>
          <cell r="K986">
            <v>312</v>
          </cell>
          <cell r="L986">
            <v>6628</v>
          </cell>
          <cell r="M986">
            <v>0</v>
          </cell>
          <cell r="N986">
            <v>0</v>
          </cell>
          <cell r="O986">
            <v>0</v>
          </cell>
          <cell r="P986">
            <v>0</v>
          </cell>
          <cell r="Q986" t="str">
            <v>0813</v>
          </cell>
          <cell r="R986" t="str">
            <v>51450</v>
          </cell>
          <cell r="S986" t="str">
            <v>200212</v>
          </cell>
          <cell r="T986" t="str">
            <v>SA01</v>
          </cell>
          <cell r="U986">
            <v>13325</v>
          </cell>
          <cell r="W986">
            <v>0</v>
          </cell>
          <cell r="Y986">
            <v>0</v>
          </cell>
          <cell r="Z986">
            <v>1</v>
          </cell>
          <cell r="AA986" t="str">
            <v>BCH</v>
          </cell>
          <cell r="AB986" t="str">
            <v>450002354</v>
          </cell>
          <cell r="AC986" t="str">
            <v>PO#</v>
          </cell>
          <cell r="AD986" t="str">
            <v>4500054250</v>
          </cell>
          <cell r="AE986" t="str">
            <v>S/R</v>
          </cell>
          <cell r="AF986" t="str">
            <v>337</v>
          </cell>
          <cell r="AI986" t="str">
            <v>PYN</v>
          </cell>
          <cell r="AJ986" t="str">
            <v>K NEX INC</v>
          </cell>
          <cell r="AK986" t="str">
            <v>VND</v>
          </cell>
          <cell r="AL986" t="str">
            <v>593648022</v>
          </cell>
          <cell r="AM986" t="str">
            <v>FAC</v>
          </cell>
          <cell r="AN986" t="str">
            <v>000</v>
          </cell>
          <cell r="AQ986" t="str">
            <v>NVD</v>
          </cell>
          <cell r="AR986" t="str">
            <v>2002-12-</v>
          </cell>
          <cell r="AU986" t="str">
            <v>INVOICE# 1115       K NEX INC           5000003656</v>
          </cell>
          <cell r="AV986" t="str">
            <v>WF-BATCH</v>
          </cell>
          <cell r="AW986" t="str">
            <v>000</v>
          </cell>
          <cell r="AX986" t="str">
            <v>00</v>
          </cell>
          <cell r="AY986" t="str">
            <v>0</v>
          </cell>
          <cell r="AZ986" t="str">
            <v>FPL Fibernet</v>
          </cell>
        </row>
        <row r="987">
          <cell r="A987" t="str">
            <v>107100</v>
          </cell>
          <cell r="B987" t="str">
            <v>0385</v>
          </cell>
          <cell r="C987" t="str">
            <v>06600</v>
          </cell>
          <cell r="D987" t="str">
            <v>0FIBER</v>
          </cell>
          <cell r="E987" t="str">
            <v>385000</v>
          </cell>
          <cell r="F987" t="str">
            <v>0803</v>
          </cell>
          <cell r="G987" t="str">
            <v>36000</v>
          </cell>
          <cell r="H987" t="str">
            <v>A</v>
          </cell>
          <cell r="I987" t="str">
            <v>00000041</v>
          </cell>
          <cell r="J987">
            <v>60</v>
          </cell>
          <cell r="K987">
            <v>385</v>
          </cell>
          <cell r="L987">
            <v>6628</v>
          </cell>
          <cell r="M987">
            <v>107</v>
          </cell>
          <cell r="N987">
            <v>10</v>
          </cell>
          <cell r="O987">
            <v>0</v>
          </cell>
          <cell r="P987">
            <v>107.1</v>
          </cell>
          <cell r="Q987" t="str">
            <v>0803</v>
          </cell>
          <cell r="R987" t="str">
            <v>36000</v>
          </cell>
          <cell r="S987" t="str">
            <v>200212</v>
          </cell>
          <cell r="T987" t="str">
            <v>PY42</v>
          </cell>
          <cell r="U987">
            <v>263.55</v>
          </cell>
          <cell r="V987" t="str">
            <v>LDB</v>
          </cell>
          <cell r="W987">
            <v>0</v>
          </cell>
          <cell r="X987" t="str">
            <v>SHR</v>
          </cell>
          <cell r="Y987">
            <v>6</v>
          </cell>
          <cell r="Z987">
            <v>6</v>
          </cell>
          <cell r="AA987" t="str">
            <v>PYP</v>
          </cell>
          <cell r="AB987" t="str">
            <v xml:space="preserve"> 0000025</v>
          </cell>
          <cell r="AC987" t="str">
            <v>PYL</v>
          </cell>
          <cell r="AD987" t="str">
            <v>003054</v>
          </cell>
          <cell r="AE987" t="str">
            <v>EMP</v>
          </cell>
          <cell r="AF987" t="str">
            <v>70702</v>
          </cell>
          <cell r="AG987" t="str">
            <v>JUL</v>
          </cell>
          <cell r="AH987" t="str">
            <v xml:space="preserve"> 000.00</v>
          </cell>
          <cell r="AI987" t="str">
            <v>BCH</v>
          </cell>
          <cell r="AJ987" t="str">
            <v>500</v>
          </cell>
          <cell r="AK987" t="str">
            <v>CLS</v>
          </cell>
          <cell r="AL987" t="str">
            <v>R513</v>
          </cell>
          <cell r="AM987" t="str">
            <v>DTA</v>
          </cell>
          <cell r="AN987" t="str">
            <v xml:space="preserve"> 00000000000.00</v>
          </cell>
          <cell r="AO987" t="str">
            <v>DTH</v>
          </cell>
          <cell r="AP987" t="str">
            <v xml:space="preserve"> 00000000000.00</v>
          </cell>
          <cell r="AV987" t="str">
            <v>000000000</v>
          </cell>
          <cell r="AW987" t="str">
            <v>000</v>
          </cell>
          <cell r="AX987" t="str">
            <v>00</v>
          </cell>
          <cell r="AY987" t="str">
            <v>0</v>
          </cell>
          <cell r="AZ987" t="str">
            <v>FPL Fibernet</v>
          </cell>
        </row>
        <row r="988">
          <cell r="A988" t="str">
            <v>107100</v>
          </cell>
          <cell r="B988" t="str">
            <v>0306</v>
          </cell>
          <cell r="C988" t="str">
            <v>06600</v>
          </cell>
          <cell r="D988" t="str">
            <v>0FIBER</v>
          </cell>
          <cell r="E988" t="str">
            <v>306000</v>
          </cell>
          <cell r="F988" t="str">
            <v>0790</v>
          </cell>
          <cell r="G988" t="str">
            <v>65000</v>
          </cell>
          <cell r="H988" t="str">
            <v>A</v>
          </cell>
          <cell r="I988" t="str">
            <v>00000041</v>
          </cell>
          <cell r="J988">
            <v>63</v>
          </cell>
          <cell r="K988">
            <v>306</v>
          </cell>
          <cell r="L988">
            <v>6629</v>
          </cell>
          <cell r="M988">
            <v>0</v>
          </cell>
          <cell r="N988">
            <v>0</v>
          </cell>
          <cell r="O988">
            <v>0</v>
          </cell>
          <cell r="P988">
            <v>0</v>
          </cell>
          <cell r="Q988" t="str">
            <v>0790</v>
          </cell>
          <cell r="R988" t="str">
            <v>65000</v>
          </cell>
          <cell r="S988" t="str">
            <v>200212</v>
          </cell>
          <cell r="T988" t="str">
            <v>CA01</v>
          </cell>
          <cell r="U988">
            <v>-2075.54</v>
          </cell>
          <cell r="V988" t="str">
            <v>LDB</v>
          </cell>
          <cell r="W988">
            <v>0</v>
          </cell>
          <cell r="Y988">
            <v>0</v>
          </cell>
          <cell r="Z988">
            <v>0</v>
          </cell>
          <cell r="AA988" t="str">
            <v>BCH</v>
          </cell>
          <cell r="AB988" t="str">
            <v>0023</v>
          </cell>
          <cell r="AC988" t="str">
            <v>WKS</v>
          </cell>
          <cell r="AE988" t="str">
            <v>JV#</v>
          </cell>
          <cell r="AF988" t="str">
            <v>1232</v>
          </cell>
          <cell r="AG988" t="str">
            <v>FRN</v>
          </cell>
          <cell r="AH988" t="str">
            <v>6629</v>
          </cell>
          <cell r="AI988" t="str">
            <v>RP#</v>
          </cell>
          <cell r="AJ988" t="str">
            <v>000</v>
          </cell>
          <cell r="AK988" t="str">
            <v>CTL</v>
          </cell>
          <cell r="AM988" t="str">
            <v>RF#</v>
          </cell>
          <cell r="AU988" t="str">
            <v>TO PLACE IN SERVICE</v>
          </cell>
          <cell r="AZ988" t="str">
            <v>FPL Fibernet</v>
          </cell>
        </row>
        <row r="989">
          <cell r="A989" t="str">
            <v>107100</v>
          </cell>
          <cell r="B989" t="str">
            <v>0306</v>
          </cell>
          <cell r="C989" t="str">
            <v>06600</v>
          </cell>
          <cell r="D989" t="str">
            <v>0FIBER</v>
          </cell>
          <cell r="E989" t="str">
            <v>306000</v>
          </cell>
          <cell r="F989" t="str">
            <v>0662</v>
          </cell>
          <cell r="G989" t="str">
            <v>65000</v>
          </cell>
          <cell r="H989" t="str">
            <v>A</v>
          </cell>
          <cell r="I989" t="str">
            <v>00000041</v>
          </cell>
          <cell r="J989">
            <v>63</v>
          </cell>
          <cell r="K989">
            <v>306</v>
          </cell>
          <cell r="L989">
            <v>6630</v>
          </cell>
          <cell r="M989">
            <v>0</v>
          </cell>
          <cell r="N989">
            <v>0</v>
          </cell>
          <cell r="O989">
            <v>0</v>
          </cell>
          <cell r="P989">
            <v>0</v>
          </cell>
          <cell r="Q989" t="str">
            <v>0662</v>
          </cell>
          <cell r="R989" t="str">
            <v>65000</v>
          </cell>
          <cell r="S989" t="str">
            <v>200212</v>
          </cell>
          <cell r="T989" t="str">
            <v>CA01</v>
          </cell>
          <cell r="U989">
            <v>4375.05</v>
          </cell>
          <cell r="V989" t="str">
            <v>LDB</v>
          </cell>
          <cell r="W989">
            <v>0</v>
          </cell>
          <cell r="Y989">
            <v>0</v>
          </cell>
          <cell r="Z989">
            <v>0</v>
          </cell>
          <cell r="AA989" t="str">
            <v>BCH</v>
          </cell>
          <cell r="AB989" t="str">
            <v>0029</v>
          </cell>
          <cell r="AC989" t="str">
            <v>WKS</v>
          </cell>
          <cell r="AE989" t="str">
            <v>JV#</v>
          </cell>
          <cell r="AF989" t="str">
            <v>1232</v>
          </cell>
          <cell r="AG989" t="str">
            <v>FRN</v>
          </cell>
          <cell r="AH989" t="str">
            <v>6630</v>
          </cell>
          <cell r="AI989" t="str">
            <v>RP#</v>
          </cell>
          <cell r="AJ989" t="str">
            <v>000</v>
          </cell>
          <cell r="AK989" t="str">
            <v>CTL</v>
          </cell>
          <cell r="AM989" t="str">
            <v>RF#</v>
          </cell>
          <cell r="AU989" t="str">
            <v>ACCR WD COMM UNPAID INV</v>
          </cell>
          <cell r="AZ989" t="str">
            <v>FPL Fibernet</v>
          </cell>
        </row>
        <row r="990">
          <cell r="A990" t="str">
            <v>107100</v>
          </cell>
          <cell r="B990" t="str">
            <v>0306</v>
          </cell>
          <cell r="C990" t="str">
            <v>06600</v>
          </cell>
          <cell r="D990" t="str">
            <v>0FIBER</v>
          </cell>
          <cell r="E990" t="str">
            <v>306000</v>
          </cell>
          <cell r="F990" t="str">
            <v>0662</v>
          </cell>
          <cell r="G990" t="str">
            <v>65000</v>
          </cell>
          <cell r="H990" t="str">
            <v>A</v>
          </cell>
          <cell r="I990" t="str">
            <v>00000041</v>
          </cell>
          <cell r="J990">
            <v>63</v>
          </cell>
          <cell r="K990">
            <v>306</v>
          </cell>
          <cell r="L990">
            <v>6630</v>
          </cell>
          <cell r="M990">
            <v>0</v>
          </cell>
          <cell r="N990">
            <v>0</v>
          </cell>
          <cell r="O990">
            <v>0</v>
          </cell>
          <cell r="P990">
            <v>0</v>
          </cell>
          <cell r="Q990" t="str">
            <v>0662</v>
          </cell>
          <cell r="R990" t="str">
            <v>65000</v>
          </cell>
          <cell r="S990" t="str">
            <v>200212</v>
          </cell>
          <cell r="T990" t="str">
            <v>CA01</v>
          </cell>
          <cell r="U990">
            <v>4375.05</v>
          </cell>
          <cell r="V990" t="str">
            <v>LDB</v>
          </cell>
          <cell r="W990">
            <v>0</v>
          </cell>
          <cell r="Y990">
            <v>0</v>
          </cell>
          <cell r="Z990">
            <v>0</v>
          </cell>
          <cell r="AA990" t="str">
            <v>BCH</v>
          </cell>
          <cell r="AB990" t="str">
            <v>0033</v>
          </cell>
          <cell r="AC990" t="str">
            <v>WKS</v>
          </cell>
          <cell r="AE990" t="str">
            <v>JV#</v>
          </cell>
          <cell r="AF990" t="str">
            <v>1232</v>
          </cell>
          <cell r="AG990" t="str">
            <v>FRN</v>
          </cell>
          <cell r="AH990" t="str">
            <v>6630</v>
          </cell>
          <cell r="AI990" t="str">
            <v>RP#</v>
          </cell>
          <cell r="AJ990" t="str">
            <v>000</v>
          </cell>
          <cell r="AK990" t="str">
            <v>CTL</v>
          </cell>
          <cell r="AM990" t="str">
            <v>RF#</v>
          </cell>
          <cell r="AU990" t="str">
            <v>ACCR WD COMM UNPAID INV</v>
          </cell>
          <cell r="AZ990" t="str">
            <v>FPL Fibernet</v>
          </cell>
        </row>
        <row r="991">
          <cell r="A991" t="str">
            <v>107100</v>
          </cell>
          <cell r="B991" t="str">
            <v>0306</v>
          </cell>
          <cell r="C991" t="str">
            <v>06600</v>
          </cell>
          <cell r="D991" t="str">
            <v>0FIBER</v>
          </cell>
          <cell r="E991" t="str">
            <v>306000</v>
          </cell>
          <cell r="F991" t="str">
            <v>0662</v>
          </cell>
          <cell r="G991" t="str">
            <v>65000</v>
          </cell>
          <cell r="H991" t="str">
            <v>A</v>
          </cell>
          <cell r="I991" t="str">
            <v>00000041</v>
          </cell>
          <cell r="J991">
            <v>63</v>
          </cell>
          <cell r="K991">
            <v>306</v>
          </cell>
          <cell r="L991">
            <v>6630</v>
          </cell>
          <cell r="M991">
            <v>0</v>
          </cell>
          <cell r="N991">
            <v>0</v>
          </cell>
          <cell r="O991">
            <v>0</v>
          </cell>
          <cell r="P991">
            <v>0</v>
          </cell>
          <cell r="Q991" t="str">
            <v>0662</v>
          </cell>
          <cell r="R991" t="str">
            <v>65000</v>
          </cell>
          <cell r="S991" t="str">
            <v>200212</v>
          </cell>
          <cell r="T991" t="str">
            <v>CA01</v>
          </cell>
          <cell r="U991">
            <v>-4375.05</v>
          </cell>
          <cell r="V991" t="str">
            <v>LDB</v>
          </cell>
          <cell r="W991">
            <v>0</v>
          </cell>
          <cell r="Y991">
            <v>0</v>
          </cell>
          <cell r="Z991">
            <v>0</v>
          </cell>
          <cell r="AA991" t="str">
            <v>BCH</v>
          </cell>
          <cell r="AB991" t="str">
            <v>0034</v>
          </cell>
          <cell r="AC991" t="str">
            <v>WKS</v>
          </cell>
          <cell r="AE991" t="str">
            <v>JV#</v>
          </cell>
          <cell r="AF991" t="str">
            <v>1232</v>
          </cell>
          <cell r="AG991" t="str">
            <v>FRN</v>
          </cell>
          <cell r="AH991" t="str">
            <v>6630</v>
          </cell>
          <cell r="AI991" t="str">
            <v>RP#</v>
          </cell>
          <cell r="AJ991" t="str">
            <v>000</v>
          </cell>
          <cell r="AK991" t="str">
            <v>CTL</v>
          </cell>
          <cell r="AM991" t="str">
            <v>RF#</v>
          </cell>
          <cell r="AU991" t="str">
            <v>ACCR WD COMM UNPAID INV</v>
          </cell>
          <cell r="AZ991" t="str">
            <v>FPL Fibernet</v>
          </cell>
        </row>
        <row r="992">
          <cell r="A992" t="str">
            <v>107100</v>
          </cell>
          <cell r="B992" t="str">
            <v>0314</v>
          </cell>
          <cell r="C992" t="str">
            <v>06600</v>
          </cell>
          <cell r="D992" t="str">
            <v>0FIBER</v>
          </cell>
          <cell r="E992" t="str">
            <v>314000</v>
          </cell>
          <cell r="F992" t="str">
            <v>0662</v>
          </cell>
          <cell r="G992" t="str">
            <v>51450</v>
          </cell>
          <cell r="H992" t="str">
            <v>A</v>
          </cell>
          <cell r="I992" t="str">
            <v>00000041</v>
          </cell>
          <cell r="J992">
            <v>60</v>
          </cell>
          <cell r="K992">
            <v>314</v>
          </cell>
          <cell r="L992">
            <v>6630</v>
          </cell>
          <cell r="M992">
            <v>0</v>
          </cell>
          <cell r="N992">
            <v>0</v>
          </cell>
          <cell r="O992">
            <v>0</v>
          </cell>
          <cell r="P992">
            <v>0</v>
          </cell>
          <cell r="Q992" t="str">
            <v>0662</v>
          </cell>
          <cell r="R992" t="str">
            <v>51450</v>
          </cell>
          <cell r="S992" t="str">
            <v>200212</v>
          </cell>
          <cell r="T992" t="str">
            <v>SA01</v>
          </cell>
          <cell r="U992">
            <v>6063.1</v>
          </cell>
          <cell r="W992">
            <v>0</v>
          </cell>
          <cell r="Y992">
            <v>0</v>
          </cell>
          <cell r="Z992">
            <v>1</v>
          </cell>
          <cell r="AA992" t="str">
            <v>BCH</v>
          </cell>
          <cell r="AB992" t="str">
            <v>450002339</v>
          </cell>
          <cell r="AC992" t="str">
            <v>PO#</v>
          </cell>
          <cell r="AD992" t="str">
            <v>4500094253</v>
          </cell>
          <cell r="AE992" t="str">
            <v>S/R</v>
          </cell>
          <cell r="AF992" t="str">
            <v>337</v>
          </cell>
          <cell r="AI992" t="str">
            <v>PYN</v>
          </cell>
          <cell r="AJ992" t="str">
            <v>YOUNGS COMMUNICATIONS CO</v>
          </cell>
          <cell r="AK992" t="str">
            <v>VND</v>
          </cell>
          <cell r="AL992" t="str">
            <v>591398816</v>
          </cell>
          <cell r="AM992" t="str">
            <v>FAC</v>
          </cell>
          <cell r="AN992" t="str">
            <v>000</v>
          </cell>
          <cell r="AQ992" t="str">
            <v>NVD</v>
          </cell>
          <cell r="AR992" t="str">
            <v>2002-12-</v>
          </cell>
          <cell r="AU992" t="str">
            <v>INVOICE# 7151       YOUNGS COMMUNICATION5000003496</v>
          </cell>
          <cell r="AV992" t="str">
            <v>WF-BATCH</v>
          </cell>
          <cell r="AW992" t="str">
            <v>000</v>
          </cell>
          <cell r="AX992" t="str">
            <v>00</v>
          </cell>
          <cell r="AY992" t="str">
            <v>0</v>
          </cell>
          <cell r="AZ992" t="str">
            <v>FPL Fibernet</v>
          </cell>
        </row>
        <row r="993">
          <cell r="A993" t="str">
            <v>107100</v>
          </cell>
          <cell r="B993" t="str">
            <v>0314</v>
          </cell>
          <cell r="C993" t="str">
            <v>06600</v>
          </cell>
          <cell r="D993" t="str">
            <v>0FIBER</v>
          </cell>
          <cell r="E993" t="str">
            <v>314000</v>
          </cell>
          <cell r="F993" t="str">
            <v>0790</v>
          </cell>
          <cell r="G993" t="str">
            <v>65000</v>
          </cell>
          <cell r="H993" t="str">
            <v>A</v>
          </cell>
          <cell r="I993" t="str">
            <v>00000041</v>
          </cell>
          <cell r="J993">
            <v>63</v>
          </cell>
          <cell r="K993">
            <v>314</v>
          </cell>
          <cell r="L993">
            <v>6630</v>
          </cell>
          <cell r="M993">
            <v>0</v>
          </cell>
          <cell r="N993">
            <v>0</v>
          </cell>
          <cell r="O993">
            <v>0</v>
          </cell>
          <cell r="P993">
            <v>0</v>
          </cell>
          <cell r="Q993" t="str">
            <v>0790</v>
          </cell>
          <cell r="R993" t="str">
            <v>65000</v>
          </cell>
          <cell r="S993" t="str">
            <v>200212</v>
          </cell>
          <cell r="T993" t="str">
            <v>CA01</v>
          </cell>
          <cell r="U993">
            <v>4000</v>
          </cell>
          <cell r="V993" t="str">
            <v>LDB</v>
          </cell>
          <cell r="W993">
            <v>0</v>
          </cell>
          <cell r="Y993">
            <v>0</v>
          </cell>
          <cell r="Z993">
            <v>0</v>
          </cell>
          <cell r="AA993" t="str">
            <v>BCH</v>
          </cell>
          <cell r="AB993" t="str">
            <v>0014</v>
          </cell>
          <cell r="AC993" t="str">
            <v>WKS</v>
          </cell>
          <cell r="AE993" t="str">
            <v>JV#</v>
          </cell>
          <cell r="AF993" t="str">
            <v>1232</v>
          </cell>
          <cell r="AG993" t="str">
            <v>FRN</v>
          </cell>
          <cell r="AH993" t="str">
            <v>6630</v>
          </cell>
          <cell r="AI993" t="str">
            <v>RP#</v>
          </cell>
          <cell r="AJ993" t="str">
            <v>000</v>
          </cell>
          <cell r="AK993" t="str">
            <v>CTL</v>
          </cell>
          <cell r="AM993" t="str">
            <v>RF#</v>
          </cell>
          <cell r="AU993" t="str">
            <v>ACCRUAL OF DEC 02 CAPITAL</v>
          </cell>
          <cell r="AZ993" t="str">
            <v>FPL Fibernet</v>
          </cell>
        </row>
        <row r="994">
          <cell r="A994" t="str">
            <v>107100</v>
          </cell>
          <cell r="B994" t="str">
            <v>0314</v>
          </cell>
          <cell r="C994" t="str">
            <v>06600</v>
          </cell>
          <cell r="D994" t="str">
            <v>0FIBER</v>
          </cell>
          <cell r="E994" t="str">
            <v>314000</v>
          </cell>
          <cell r="F994" t="str">
            <v>0790</v>
          </cell>
          <cell r="G994" t="str">
            <v>65000</v>
          </cell>
          <cell r="H994" t="str">
            <v>A</v>
          </cell>
          <cell r="I994" t="str">
            <v>00000041</v>
          </cell>
          <cell r="J994">
            <v>63</v>
          </cell>
          <cell r="K994">
            <v>314</v>
          </cell>
          <cell r="L994">
            <v>6630</v>
          </cell>
          <cell r="M994">
            <v>0</v>
          </cell>
          <cell r="N994">
            <v>0</v>
          </cell>
          <cell r="O994">
            <v>0</v>
          </cell>
          <cell r="P994">
            <v>0</v>
          </cell>
          <cell r="Q994" t="str">
            <v>0790</v>
          </cell>
          <cell r="R994" t="str">
            <v>65000</v>
          </cell>
          <cell r="S994" t="str">
            <v>200212</v>
          </cell>
          <cell r="T994" t="str">
            <v>CA01</v>
          </cell>
          <cell r="U994">
            <v>13746</v>
          </cell>
          <cell r="V994" t="str">
            <v>LDB</v>
          </cell>
          <cell r="W994">
            <v>0</v>
          </cell>
          <cell r="Y994">
            <v>0</v>
          </cell>
          <cell r="Z994">
            <v>0</v>
          </cell>
          <cell r="AA994" t="str">
            <v>BCH</v>
          </cell>
          <cell r="AB994" t="str">
            <v>0044</v>
          </cell>
          <cell r="AC994" t="str">
            <v>WKS</v>
          </cell>
          <cell r="AE994" t="str">
            <v>JV#</v>
          </cell>
          <cell r="AF994" t="str">
            <v>1232</v>
          </cell>
          <cell r="AG994" t="str">
            <v>FRN</v>
          </cell>
          <cell r="AH994" t="str">
            <v>6630</v>
          </cell>
          <cell r="AI994" t="str">
            <v>RP#</v>
          </cell>
          <cell r="AJ994" t="str">
            <v>000</v>
          </cell>
          <cell r="AK994" t="str">
            <v>CTL</v>
          </cell>
          <cell r="AM994" t="str">
            <v>RF#</v>
          </cell>
          <cell r="AU994" t="str">
            <v>ACCRUAL OF DEC 02 CAPITAL</v>
          </cell>
          <cell r="AZ994" t="str">
            <v>FPL Fibernet</v>
          </cell>
        </row>
        <row r="995">
          <cell r="A995" t="str">
            <v>107100</v>
          </cell>
          <cell r="B995" t="str">
            <v>0314</v>
          </cell>
          <cell r="C995" t="str">
            <v>06600</v>
          </cell>
          <cell r="D995" t="str">
            <v>0FIBER</v>
          </cell>
          <cell r="E995" t="str">
            <v>314000</v>
          </cell>
          <cell r="F995" t="str">
            <v>0790</v>
          </cell>
          <cell r="G995" t="str">
            <v>65000</v>
          </cell>
          <cell r="H995" t="str">
            <v>A</v>
          </cell>
          <cell r="I995" t="str">
            <v>00000041</v>
          </cell>
          <cell r="J995">
            <v>63</v>
          </cell>
          <cell r="K995">
            <v>314</v>
          </cell>
          <cell r="L995">
            <v>6630</v>
          </cell>
          <cell r="M995">
            <v>0</v>
          </cell>
          <cell r="N995">
            <v>0</v>
          </cell>
          <cell r="O995">
            <v>0</v>
          </cell>
          <cell r="P995">
            <v>0</v>
          </cell>
          <cell r="Q995" t="str">
            <v>0790</v>
          </cell>
          <cell r="R995" t="str">
            <v>65000</v>
          </cell>
          <cell r="S995" t="str">
            <v>200212</v>
          </cell>
          <cell r="T995" t="str">
            <v>CA01</v>
          </cell>
          <cell r="U995">
            <v>-4000</v>
          </cell>
          <cell r="V995" t="str">
            <v>LDB</v>
          </cell>
          <cell r="W995">
            <v>0</v>
          </cell>
          <cell r="Y995">
            <v>0</v>
          </cell>
          <cell r="Z995">
            <v>0</v>
          </cell>
          <cell r="AA995" t="str">
            <v>BCH</v>
          </cell>
          <cell r="AB995" t="str">
            <v>0049</v>
          </cell>
          <cell r="AC995" t="str">
            <v>WKS</v>
          </cell>
          <cell r="AE995" t="str">
            <v>JV#</v>
          </cell>
          <cell r="AF995" t="str">
            <v>1232</v>
          </cell>
          <cell r="AG995" t="str">
            <v>FRN</v>
          </cell>
          <cell r="AH995" t="str">
            <v>6630</v>
          </cell>
          <cell r="AI995" t="str">
            <v>RP#</v>
          </cell>
          <cell r="AJ995" t="str">
            <v>000</v>
          </cell>
          <cell r="AK995" t="str">
            <v>CTL</v>
          </cell>
          <cell r="AM995" t="str">
            <v>RF#</v>
          </cell>
          <cell r="AU995" t="str">
            <v>ACCR REVERSAL OF DEC 02</v>
          </cell>
          <cell r="AZ995" t="str">
            <v>FPL Fibernet</v>
          </cell>
        </row>
        <row r="996">
          <cell r="A996" t="str">
            <v>107100</v>
          </cell>
          <cell r="B996" t="str">
            <v>0385</v>
          </cell>
          <cell r="C996" t="str">
            <v>06600</v>
          </cell>
          <cell r="D996" t="str">
            <v>0FIBER</v>
          </cell>
          <cell r="E996" t="str">
            <v>385000</v>
          </cell>
          <cell r="F996" t="str">
            <v>0803</v>
          </cell>
          <cell r="G996" t="str">
            <v>36000</v>
          </cell>
          <cell r="H996" t="str">
            <v>A</v>
          </cell>
          <cell r="I996" t="str">
            <v>00000041</v>
          </cell>
          <cell r="J996">
            <v>60</v>
          </cell>
          <cell r="K996">
            <v>385</v>
          </cell>
          <cell r="L996">
            <v>6630</v>
          </cell>
          <cell r="M996">
            <v>0</v>
          </cell>
          <cell r="N996">
            <v>31</v>
          </cell>
          <cell r="O996">
            <v>3</v>
          </cell>
          <cell r="P996">
            <v>0.313</v>
          </cell>
          <cell r="Q996" t="str">
            <v>0803</v>
          </cell>
          <cell r="R996" t="str">
            <v>36000</v>
          </cell>
          <cell r="S996" t="str">
            <v>200212</v>
          </cell>
          <cell r="T996" t="str">
            <v>PY42</v>
          </cell>
          <cell r="U996">
            <v>286.39999999999998</v>
          </cell>
          <cell r="V996" t="str">
            <v>LDB</v>
          </cell>
          <cell r="W996">
            <v>0</v>
          </cell>
          <cell r="X996" t="str">
            <v>SHR</v>
          </cell>
          <cell r="Y996">
            <v>8</v>
          </cell>
          <cell r="Z996">
            <v>8</v>
          </cell>
          <cell r="AA996" t="str">
            <v>PYP</v>
          </cell>
          <cell r="AB996" t="str">
            <v xml:space="preserve"> 0000025</v>
          </cell>
          <cell r="AC996" t="str">
            <v>PYL</v>
          </cell>
          <cell r="AD996" t="str">
            <v>004382</v>
          </cell>
          <cell r="AE996" t="str">
            <v>EMP</v>
          </cell>
          <cell r="AF996" t="str">
            <v>46869</v>
          </cell>
          <cell r="AG996" t="str">
            <v>JUL</v>
          </cell>
          <cell r="AH996" t="str">
            <v xml:space="preserve"> 000.00</v>
          </cell>
          <cell r="AI996" t="str">
            <v>BCH</v>
          </cell>
          <cell r="AJ996" t="str">
            <v>500</v>
          </cell>
          <cell r="AK996" t="str">
            <v>CLS</v>
          </cell>
          <cell r="AL996" t="str">
            <v>R431</v>
          </cell>
          <cell r="AM996" t="str">
            <v>DTA</v>
          </cell>
          <cell r="AN996" t="str">
            <v xml:space="preserve"> 00000000000.00</v>
          </cell>
          <cell r="AO996" t="str">
            <v>DTH</v>
          </cell>
          <cell r="AP996" t="str">
            <v xml:space="preserve"> 00000000000.00</v>
          </cell>
          <cell r="AV996" t="str">
            <v>000000000</v>
          </cell>
          <cell r="AW996" t="str">
            <v>000</v>
          </cell>
          <cell r="AX996" t="str">
            <v>00</v>
          </cell>
          <cell r="AY996" t="str">
            <v>0</v>
          </cell>
          <cell r="AZ996" t="str">
            <v>FPL Fibernet</v>
          </cell>
        </row>
        <row r="997">
          <cell r="A997" t="str">
            <v>107100</v>
          </cell>
          <cell r="B997" t="str">
            <v>0314</v>
          </cell>
          <cell r="C997" t="str">
            <v>06600</v>
          </cell>
          <cell r="D997" t="str">
            <v>0FIBER</v>
          </cell>
          <cell r="E997" t="str">
            <v>314000</v>
          </cell>
          <cell r="F997" t="str">
            <v>0625</v>
          </cell>
          <cell r="G997" t="str">
            <v>52450</v>
          </cell>
          <cell r="H997" t="str">
            <v>A</v>
          </cell>
          <cell r="I997" t="str">
            <v>00000041</v>
          </cell>
          <cell r="J997">
            <v>63</v>
          </cell>
          <cell r="K997">
            <v>314</v>
          </cell>
          <cell r="L997">
            <v>6631</v>
          </cell>
          <cell r="M997">
            <v>0</v>
          </cell>
          <cell r="N997">
            <v>0</v>
          </cell>
          <cell r="O997">
            <v>0</v>
          </cell>
          <cell r="P997">
            <v>0</v>
          </cell>
          <cell r="Q997" t="str">
            <v>0625</v>
          </cell>
          <cell r="R997" t="str">
            <v>52450</v>
          </cell>
          <cell r="S997" t="str">
            <v>200212</v>
          </cell>
          <cell r="T997" t="str">
            <v>SA01</v>
          </cell>
          <cell r="U997">
            <v>14.5</v>
          </cell>
          <cell r="W997">
            <v>0</v>
          </cell>
          <cell r="Y997">
            <v>0</v>
          </cell>
          <cell r="Z997">
            <v>0</v>
          </cell>
          <cell r="AA997" t="str">
            <v>BCH</v>
          </cell>
          <cell r="AB997" t="str">
            <v>450002350</v>
          </cell>
          <cell r="AC997" t="str">
            <v>PO#</v>
          </cell>
          <cell r="AE997" t="str">
            <v>S/R</v>
          </cell>
          <cell r="AI997" t="str">
            <v>PYN</v>
          </cell>
          <cell r="AJ997" t="str">
            <v>SCHELL L D</v>
          </cell>
          <cell r="AK997" t="str">
            <v>VND</v>
          </cell>
          <cell r="AL997" t="str">
            <v>049448139</v>
          </cell>
          <cell r="AM997" t="str">
            <v>FAC</v>
          </cell>
          <cell r="AN997" t="str">
            <v>000</v>
          </cell>
          <cell r="AQ997" t="str">
            <v>NVD</v>
          </cell>
          <cell r="AR997" t="str">
            <v>2002-12-</v>
          </cell>
          <cell r="AU997" t="str">
            <v>L SCHELL MISC       SCHELL L D          1900003324</v>
          </cell>
          <cell r="AV997" t="str">
            <v>WF-BATCH</v>
          </cell>
          <cell r="AW997" t="str">
            <v>000</v>
          </cell>
          <cell r="AX997" t="str">
            <v>00</v>
          </cell>
          <cell r="AY997" t="str">
            <v>0</v>
          </cell>
          <cell r="AZ997" t="str">
            <v>FPL Fibernet</v>
          </cell>
        </row>
        <row r="998">
          <cell r="A998" t="str">
            <v>107100</v>
          </cell>
          <cell r="B998" t="str">
            <v>0314</v>
          </cell>
          <cell r="C998" t="str">
            <v>06600</v>
          </cell>
          <cell r="D998" t="str">
            <v>0FIBER</v>
          </cell>
          <cell r="E998" t="str">
            <v>314000</v>
          </cell>
          <cell r="F998" t="str">
            <v>0662</v>
          </cell>
          <cell r="G998" t="str">
            <v>51450</v>
          </cell>
          <cell r="H998" t="str">
            <v>A</v>
          </cell>
          <cell r="I998" t="str">
            <v>00000041</v>
          </cell>
          <cell r="J998">
            <v>63</v>
          </cell>
          <cell r="K998">
            <v>314</v>
          </cell>
          <cell r="L998">
            <v>6631</v>
          </cell>
          <cell r="M998">
            <v>0</v>
          </cell>
          <cell r="N998">
            <v>0</v>
          </cell>
          <cell r="O998">
            <v>0</v>
          </cell>
          <cell r="P998">
            <v>0</v>
          </cell>
          <cell r="Q998" t="str">
            <v>0662</v>
          </cell>
          <cell r="R998" t="str">
            <v>51450</v>
          </cell>
          <cell r="S998" t="str">
            <v>200212</v>
          </cell>
          <cell r="T998" t="str">
            <v>SA01</v>
          </cell>
          <cell r="U998">
            <v>875.05</v>
          </cell>
          <cell r="W998">
            <v>0</v>
          </cell>
          <cell r="Y998">
            <v>0</v>
          </cell>
          <cell r="Z998">
            <v>1</v>
          </cell>
          <cell r="AA998" t="str">
            <v>BCH</v>
          </cell>
          <cell r="AB998" t="str">
            <v>450002350</v>
          </cell>
          <cell r="AC998" t="str">
            <v>PO#</v>
          </cell>
          <cell r="AD998" t="str">
            <v>4500030221</v>
          </cell>
          <cell r="AE998" t="str">
            <v>S/R</v>
          </cell>
          <cell r="AF998" t="str">
            <v>NET</v>
          </cell>
          <cell r="AI998" t="str">
            <v>PYN</v>
          </cell>
          <cell r="AJ998" t="str">
            <v>W D COMMUNICATIONS INC</v>
          </cell>
          <cell r="AK998" t="str">
            <v>VND</v>
          </cell>
          <cell r="AL998" t="str">
            <v>591953252</v>
          </cell>
          <cell r="AM998" t="str">
            <v>FAC</v>
          </cell>
          <cell r="AN998" t="str">
            <v>000</v>
          </cell>
          <cell r="AQ998" t="str">
            <v>NVD</v>
          </cell>
          <cell r="AR998" t="str">
            <v>2002-12-</v>
          </cell>
          <cell r="AU998" t="str">
            <v>INVOICE# 26653      W D COMMUNICATIONS I5000003534</v>
          </cell>
          <cell r="AV998" t="str">
            <v>WF-BATCH</v>
          </cell>
          <cell r="AW998" t="str">
            <v>000</v>
          </cell>
          <cell r="AX998" t="str">
            <v>00</v>
          </cell>
          <cell r="AY998" t="str">
            <v>0</v>
          </cell>
          <cell r="AZ998" t="str">
            <v>FPL Fibernet</v>
          </cell>
        </row>
        <row r="999">
          <cell r="A999" t="str">
            <v>107100</v>
          </cell>
          <cell r="B999" t="str">
            <v>0314</v>
          </cell>
          <cell r="C999" t="str">
            <v>06600</v>
          </cell>
          <cell r="D999" t="str">
            <v>0FIBER</v>
          </cell>
          <cell r="E999" t="str">
            <v>314000</v>
          </cell>
          <cell r="F999" t="str">
            <v>0662</v>
          </cell>
          <cell r="G999" t="str">
            <v>51450</v>
          </cell>
          <cell r="H999" t="str">
            <v>A</v>
          </cell>
          <cell r="I999" t="str">
            <v>00000041</v>
          </cell>
          <cell r="J999">
            <v>63</v>
          </cell>
          <cell r="K999">
            <v>314</v>
          </cell>
          <cell r="L999">
            <v>6631</v>
          </cell>
          <cell r="M999">
            <v>0</v>
          </cell>
          <cell r="N999">
            <v>0</v>
          </cell>
          <cell r="O999">
            <v>0</v>
          </cell>
          <cell r="P999">
            <v>0</v>
          </cell>
          <cell r="Q999" t="str">
            <v>0662</v>
          </cell>
          <cell r="R999" t="str">
            <v>51450</v>
          </cell>
          <cell r="S999" t="str">
            <v>200212</v>
          </cell>
          <cell r="T999" t="str">
            <v>SA01</v>
          </cell>
          <cell r="U999">
            <v>2227.4</v>
          </cell>
          <cell r="W999">
            <v>0</v>
          </cell>
          <cell r="Y999">
            <v>0</v>
          </cell>
          <cell r="Z999">
            <v>1</v>
          </cell>
          <cell r="AA999" t="str">
            <v>BCH</v>
          </cell>
          <cell r="AB999" t="str">
            <v>450002350</v>
          </cell>
          <cell r="AC999" t="str">
            <v>PO#</v>
          </cell>
          <cell r="AD999" t="str">
            <v>4500030221</v>
          </cell>
          <cell r="AE999" t="str">
            <v>S/R</v>
          </cell>
          <cell r="AF999" t="str">
            <v>NET</v>
          </cell>
          <cell r="AI999" t="str">
            <v>PYN</v>
          </cell>
          <cell r="AJ999" t="str">
            <v>W D COMMUNICATIONS INC</v>
          </cell>
          <cell r="AK999" t="str">
            <v>VND</v>
          </cell>
          <cell r="AL999" t="str">
            <v>591953252</v>
          </cell>
          <cell r="AM999" t="str">
            <v>FAC</v>
          </cell>
          <cell r="AN999" t="str">
            <v>000</v>
          </cell>
          <cell r="AQ999" t="str">
            <v>NVD</v>
          </cell>
          <cell r="AR999" t="str">
            <v>2002-12-</v>
          </cell>
          <cell r="AU999" t="str">
            <v>INVOICE# 26606      W D COMMUNICATIONS I5000003537</v>
          </cell>
          <cell r="AV999" t="str">
            <v>WF-BATCH</v>
          </cell>
          <cell r="AW999" t="str">
            <v>000</v>
          </cell>
          <cell r="AX999" t="str">
            <v>00</v>
          </cell>
          <cell r="AY999" t="str">
            <v>0</v>
          </cell>
          <cell r="AZ999" t="str">
            <v>FPL Fibernet</v>
          </cell>
        </row>
        <row r="1000">
          <cell r="A1000" t="str">
            <v>107100</v>
          </cell>
          <cell r="B1000" t="str">
            <v>0314</v>
          </cell>
          <cell r="C1000" t="str">
            <v>06600</v>
          </cell>
          <cell r="D1000" t="str">
            <v>0FIBER</v>
          </cell>
          <cell r="E1000" t="str">
            <v>314000</v>
          </cell>
          <cell r="F1000" t="str">
            <v>0790</v>
          </cell>
          <cell r="G1000" t="str">
            <v>65000</v>
          </cell>
          <cell r="H1000" t="str">
            <v>A</v>
          </cell>
          <cell r="I1000" t="str">
            <v>00000041</v>
          </cell>
          <cell r="J1000">
            <v>63</v>
          </cell>
          <cell r="K1000">
            <v>314</v>
          </cell>
          <cell r="L1000">
            <v>6631</v>
          </cell>
          <cell r="M1000">
            <v>0</v>
          </cell>
          <cell r="N1000">
            <v>0</v>
          </cell>
          <cell r="O1000">
            <v>0</v>
          </cell>
          <cell r="P1000">
            <v>0</v>
          </cell>
          <cell r="Q1000" t="str">
            <v>0790</v>
          </cell>
          <cell r="R1000" t="str">
            <v>65000</v>
          </cell>
          <cell r="S1000" t="str">
            <v>200212</v>
          </cell>
          <cell r="T1000" t="str">
            <v>CA01</v>
          </cell>
          <cell r="U1000">
            <v>-41499.25</v>
          </cell>
          <cell r="V1000" t="str">
            <v>LDB</v>
          </cell>
          <cell r="W1000">
            <v>0</v>
          </cell>
          <cell r="Y1000">
            <v>0</v>
          </cell>
          <cell r="Z1000">
            <v>0</v>
          </cell>
          <cell r="AA1000" t="str">
            <v>BCH</v>
          </cell>
          <cell r="AB1000" t="str">
            <v>0023</v>
          </cell>
          <cell r="AC1000" t="str">
            <v>WKS</v>
          </cell>
          <cell r="AE1000" t="str">
            <v>JV#</v>
          </cell>
          <cell r="AF1000" t="str">
            <v>1232</v>
          </cell>
          <cell r="AG1000" t="str">
            <v>FRN</v>
          </cell>
          <cell r="AH1000" t="str">
            <v>6631</v>
          </cell>
          <cell r="AI1000" t="str">
            <v>RP#</v>
          </cell>
          <cell r="AJ1000" t="str">
            <v>000</v>
          </cell>
          <cell r="AK1000" t="str">
            <v>CTL</v>
          </cell>
          <cell r="AM1000" t="str">
            <v>RF#</v>
          </cell>
          <cell r="AU1000" t="str">
            <v>TO PLACE IN SERVICE</v>
          </cell>
          <cell r="AZ1000" t="str">
            <v>FPL Fibernet</v>
          </cell>
        </row>
        <row r="1001">
          <cell r="A1001" t="str">
            <v>107100</v>
          </cell>
          <cell r="B1001" t="str">
            <v>0314</v>
          </cell>
          <cell r="C1001" t="str">
            <v>06600</v>
          </cell>
          <cell r="D1001" t="str">
            <v>0FIBER</v>
          </cell>
          <cell r="E1001" t="str">
            <v>314000</v>
          </cell>
          <cell r="F1001" t="str">
            <v>0662</v>
          </cell>
          <cell r="G1001" t="str">
            <v>51450</v>
          </cell>
          <cell r="H1001" t="str">
            <v>A</v>
          </cell>
          <cell r="I1001" t="str">
            <v>00000041</v>
          </cell>
          <cell r="J1001">
            <v>63</v>
          </cell>
          <cell r="K1001">
            <v>314</v>
          </cell>
          <cell r="L1001">
            <v>6632</v>
          </cell>
          <cell r="M1001">
            <v>0</v>
          </cell>
          <cell r="N1001">
            <v>0</v>
          </cell>
          <cell r="O1001">
            <v>0</v>
          </cell>
          <cell r="P1001">
            <v>0</v>
          </cell>
          <cell r="Q1001" t="str">
            <v>0662</v>
          </cell>
          <cell r="R1001" t="str">
            <v>51450</v>
          </cell>
          <cell r="S1001" t="str">
            <v>200212</v>
          </cell>
          <cell r="T1001" t="str">
            <v>SA01</v>
          </cell>
          <cell r="U1001">
            <v>278.43</v>
          </cell>
          <cell r="W1001">
            <v>0</v>
          </cell>
          <cell r="Y1001">
            <v>0</v>
          </cell>
          <cell r="Z1001">
            <v>1</v>
          </cell>
          <cell r="AA1001" t="str">
            <v>BCH</v>
          </cell>
          <cell r="AB1001" t="str">
            <v>450002361</v>
          </cell>
          <cell r="AC1001" t="str">
            <v>PO#</v>
          </cell>
          <cell r="AD1001" t="str">
            <v>4500030221</v>
          </cell>
          <cell r="AE1001" t="str">
            <v>S/R</v>
          </cell>
          <cell r="AF1001" t="str">
            <v>NET</v>
          </cell>
          <cell r="AI1001" t="str">
            <v>PYN</v>
          </cell>
          <cell r="AJ1001" t="str">
            <v>W D COMMUNICATIONS INC</v>
          </cell>
          <cell r="AK1001" t="str">
            <v>VND</v>
          </cell>
          <cell r="AL1001" t="str">
            <v>591953252</v>
          </cell>
          <cell r="AM1001" t="str">
            <v>FAC</v>
          </cell>
          <cell r="AN1001" t="str">
            <v>000</v>
          </cell>
          <cell r="AQ1001" t="str">
            <v>NVD</v>
          </cell>
          <cell r="AR1001" t="str">
            <v>2002-12-</v>
          </cell>
          <cell r="AU1001" t="str">
            <v>INVOICE# 26837      W D COMMUNICATIONS I5000003715</v>
          </cell>
          <cell r="AV1001" t="str">
            <v>WF-BATCH</v>
          </cell>
          <cell r="AW1001" t="str">
            <v>000</v>
          </cell>
          <cell r="AX1001" t="str">
            <v>00</v>
          </cell>
          <cell r="AY1001" t="str">
            <v>0</v>
          </cell>
          <cell r="AZ1001" t="str">
            <v>FPL Fibernet</v>
          </cell>
        </row>
        <row r="1002">
          <cell r="A1002" t="str">
            <v>107100</v>
          </cell>
          <cell r="B1002" t="str">
            <v>0314</v>
          </cell>
          <cell r="C1002" t="str">
            <v>06600</v>
          </cell>
          <cell r="D1002" t="str">
            <v>0FIBER</v>
          </cell>
          <cell r="E1002" t="str">
            <v>314000</v>
          </cell>
          <cell r="F1002" t="str">
            <v>0662</v>
          </cell>
          <cell r="G1002" t="str">
            <v>51450</v>
          </cell>
          <cell r="H1002" t="str">
            <v>A</v>
          </cell>
          <cell r="I1002" t="str">
            <v>00000041</v>
          </cell>
          <cell r="J1002">
            <v>63</v>
          </cell>
          <cell r="K1002">
            <v>314</v>
          </cell>
          <cell r="L1002">
            <v>6632</v>
          </cell>
          <cell r="M1002">
            <v>0</v>
          </cell>
          <cell r="N1002">
            <v>0</v>
          </cell>
          <cell r="O1002">
            <v>0</v>
          </cell>
          <cell r="P1002">
            <v>0</v>
          </cell>
          <cell r="Q1002" t="str">
            <v>0662</v>
          </cell>
          <cell r="R1002" t="str">
            <v>51450</v>
          </cell>
          <cell r="S1002" t="str">
            <v>200212</v>
          </cell>
          <cell r="T1002" t="str">
            <v>SA01</v>
          </cell>
          <cell r="U1002">
            <v>397.75</v>
          </cell>
          <cell r="W1002">
            <v>0</v>
          </cell>
          <cell r="Y1002">
            <v>0</v>
          </cell>
          <cell r="Z1002">
            <v>1</v>
          </cell>
          <cell r="AA1002" t="str">
            <v>BCH</v>
          </cell>
          <cell r="AB1002" t="str">
            <v>450002361</v>
          </cell>
          <cell r="AC1002" t="str">
            <v>PO#</v>
          </cell>
          <cell r="AD1002" t="str">
            <v>4500030221</v>
          </cell>
          <cell r="AE1002" t="str">
            <v>S/R</v>
          </cell>
          <cell r="AF1002" t="str">
            <v>NET</v>
          </cell>
          <cell r="AI1002" t="str">
            <v>PYN</v>
          </cell>
          <cell r="AJ1002" t="str">
            <v>W D COMMUNICATIONS INC</v>
          </cell>
          <cell r="AK1002" t="str">
            <v>VND</v>
          </cell>
          <cell r="AL1002" t="str">
            <v>591953252</v>
          </cell>
          <cell r="AM1002" t="str">
            <v>FAC</v>
          </cell>
          <cell r="AN1002" t="str">
            <v>000</v>
          </cell>
          <cell r="AQ1002" t="str">
            <v>NVD</v>
          </cell>
          <cell r="AR1002" t="str">
            <v>2002-12-</v>
          </cell>
          <cell r="AU1002" t="str">
            <v>INVOICE# 26789      W D COMMUNICATIONS I5000003714</v>
          </cell>
          <cell r="AV1002" t="str">
            <v>WF-BATCH</v>
          </cell>
          <cell r="AW1002" t="str">
            <v>000</v>
          </cell>
          <cell r="AX1002" t="str">
            <v>00</v>
          </cell>
          <cell r="AY1002" t="str">
            <v>0</v>
          </cell>
          <cell r="AZ1002" t="str">
            <v>FPL Fibernet</v>
          </cell>
        </row>
        <row r="1003">
          <cell r="A1003" t="str">
            <v>107100</v>
          </cell>
          <cell r="B1003" t="str">
            <v>0314</v>
          </cell>
          <cell r="C1003" t="str">
            <v>06600</v>
          </cell>
          <cell r="D1003" t="str">
            <v>0FIBER</v>
          </cell>
          <cell r="E1003" t="str">
            <v>314000</v>
          </cell>
          <cell r="F1003" t="str">
            <v>0662</v>
          </cell>
          <cell r="G1003" t="str">
            <v>51450</v>
          </cell>
          <cell r="H1003" t="str">
            <v>A</v>
          </cell>
          <cell r="I1003" t="str">
            <v>00000041</v>
          </cell>
          <cell r="J1003">
            <v>63</v>
          </cell>
          <cell r="K1003">
            <v>314</v>
          </cell>
          <cell r="L1003">
            <v>6632</v>
          </cell>
          <cell r="M1003">
            <v>0</v>
          </cell>
          <cell r="N1003">
            <v>0</v>
          </cell>
          <cell r="O1003">
            <v>0</v>
          </cell>
          <cell r="P1003">
            <v>0</v>
          </cell>
          <cell r="Q1003" t="str">
            <v>0662</v>
          </cell>
          <cell r="R1003" t="str">
            <v>51450</v>
          </cell>
          <cell r="S1003" t="str">
            <v>200212</v>
          </cell>
          <cell r="T1003" t="str">
            <v>SA01</v>
          </cell>
          <cell r="U1003">
            <v>530</v>
          </cell>
          <cell r="W1003">
            <v>0</v>
          </cell>
          <cell r="Y1003">
            <v>0</v>
          </cell>
          <cell r="Z1003">
            <v>1</v>
          </cell>
          <cell r="AA1003" t="str">
            <v>BCH</v>
          </cell>
          <cell r="AB1003" t="str">
            <v>450002339</v>
          </cell>
          <cell r="AC1003" t="str">
            <v>PO#</v>
          </cell>
          <cell r="AD1003" t="str">
            <v>4500094253</v>
          </cell>
          <cell r="AE1003" t="str">
            <v>S/R</v>
          </cell>
          <cell r="AF1003" t="str">
            <v>337</v>
          </cell>
          <cell r="AI1003" t="str">
            <v>PYN</v>
          </cell>
          <cell r="AJ1003" t="str">
            <v>YOUNGS COMMUNICATIONS CO</v>
          </cell>
          <cell r="AK1003" t="str">
            <v>VND</v>
          </cell>
          <cell r="AL1003" t="str">
            <v>591398816</v>
          </cell>
          <cell r="AM1003" t="str">
            <v>FAC</v>
          </cell>
          <cell r="AN1003" t="str">
            <v>000</v>
          </cell>
          <cell r="AQ1003" t="str">
            <v>NVD</v>
          </cell>
          <cell r="AR1003" t="str">
            <v>2002-12-</v>
          </cell>
          <cell r="AU1003" t="str">
            <v>INVOICE# 72105      YOUNGS COMMUNICATION5000003502</v>
          </cell>
          <cell r="AV1003" t="str">
            <v>WF-BATCH</v>
          </cell>
          <cell r="AW1003" t="str">
            <v>000</v>
          </cell>
          <cell r="AX1003" t="str">
            <v>00</v>
          </cell>
          <cell r="AY1003" t="str">
            <v>0</v>
          </cell>
          <cell r="AZ1003" t="str">
            <v>FPL Fibernet</v>
          </cell>
        </row>
        <row r="1004">
          <cell r="A1004" t="str">
            <v>107100</v>
          </cell>
          <cell r="B1004" t="str">
            <v>0314</v>
          </cell>
          <cell r="C1004" t="str">
            <v>06600</v>
          </cell>
          <cell r="D1004" t="str">
            <v>0FIBER</v>
          </cell>
          <cell r="E1004" t="str">
            <v>314000</v>
          </cell>
          <cell r="F1004" t="str">
            <v>0662</v>
          </cell>
          <cell r="G1004" t="str">
            <v>51450</v>
          </cell>
          <cell r="H1004" t="str">
            <v>A</v>
          </cell>
          <cell r="I1004" t="str">
            <v>00000041</v>
          </cell>
          <cell r="J1004">
            <v>63</v>
          </cell>
          <cell r="K1004">
            <v>314</v>
          </cell>
          <cell r="L1004">
            <v>6632</v>
          </cell>
          <cell r="M1004">
            <v>0</v>
          </cell>
          <cell r="N1004">
            <v>0</v>
          </cell>
          <cell r="O1004">
            <v>0</v>
          </cell>
          <cell r="P1004">
            <v>0</v>
          </cell>
          <cell r="Q1004" t="str">
            <v>0662</v>
          </cell>
          <cell r="R1004" t="str">
            <v>51450</v>
          </cell>
          <cell r="S1004" t="str">
            <v>200212</v>
          </cell>
          <cell r="T1004" t="str">
            <v>SA01</v>
          </cell>
          <cell r="U1004">
            <v>1113.7</v>
          </cell>
          <cell r="W1004">
            <v>0</v>
          </cell>
          <cell r="Y1004">
            <v>0</v>
          </cell>
          <cell r="Z1004">
            <v>1</v>
          </cell>
          <cell r="AA1004" t="str">
            <v>BCH</v>
          </cell>
          <cell r="AB1004" t="str">
            <v>450002361</v>
          </cell>
          <cell r="AC1004" t="str">
            <v>PO#</v>
          </cell>
          <cell r="AD1004" t="str">
            <v>4500030221</v>
          </cell>
          <cell r="AE1004" t="str">
            <v>S/R</v>
          </cell>
          <cell r="AF1004" t="str">
            <v>NET</v>
          </cell>
          <cell r="AI1004" t="str">
            <v>PYN</v>
          </cell>
          <cell r="AJ1004" t="str">
            <v>W D COMMUNICATIONS INC</v>
          </cell>
          <cell r="AK1004" t="str">
            <v>VND</v>
          </cell>
          <cell r="AL1004" t="str">
            <v>591953252</v>
          </cell>
          <cell r="AM1004" t="str">
            <v>FAC</v>
          </cell>
          <cell r="AN1004" t="str">
            <v>000</v>
          </cell>
          <cell r="AQ1004" t="str">
            <v>NVD</v>
          </cell>
          <cell r="AR1004" t="str">
            <v>2002-12-</v>
          </cell>
          <cell r="AU1004" t="str">
            <v>INVOICE# 26810      W D COMMUNICATIONS I5000003705</v>
          </cell>
          <cell r="AV1004" t="str">
            <v>WF-BATCH</v>
          </cell>
          <cell r="AW1004" t="str">
            <v>000</v>
          </cell>
          <cell r="AX1004" t="str">
            <v>00</v>
          </cell>
          <cell r="AY1004" t="str">
            <v>0</v>
          </cell>
          <cell r="AZ1004" t="str">
            <v>FPL Fibernet</v>
          </cell>
        </row>
        <row r="1005">
          <cell r="A1005" t="str">
            <v>107100</v>
          </cell>
          <cell r="B1005" t="str">
            <v>0314</v>
          </cell>
          <cell r="C1005" t="str">
            <v>06600</v>
          </cell>
          <cell r="D1005" t="str">
            <v>0FIBER</v>
          </cell>
          <cell r="E1005" t="str">
            <v>314000</v>
          </cell>
          <cell r="F1005" t="str">
            <v>0662</v>
          </cell>
          <cell r="G1005" t="str">
            <v>51450</v>
          </cell>
          <cell r="H1005" t="str">
            <v>A</v>
          </cell>
          <cell r="I1005" t="str">
            <v>00000041</v>
          </cell>
          <cell r="J1005">
            <v>63</v>
          </cell>
          <cell r="K1005">
            <v>314</v>
          </cell>
          <cell r="L1005">
            <v>6632</v>
          </cell>
          <cell r="M1005">
            <v>0</v>
          </cell>
          <cell r="N1005">
            <v>0</v>
          </cell>
          <cell r="O1005">
            <v>0</v>
          </cell>
          <cell r="P1005">
            <v>0</v>
          </cell>
          <cell r="Q1005" t="str">
            <v>0662</v>
          </cell>
          <cell r="R1005" t="str">
            <v>51450</v>
          </cell>
          <cell r="S1005" t="str">
            <v>200212</v>
          </cell>
          <cell r="T1005" t="str">
            <v>SA01</v>
          </cell>
          <cell r="U1005">
            <v>1193.25</v>
          </cell>
          <cell r="W1005">
            <v>0</v>
          </cell>
          <cell r="Y1005">
            <v>0</v>
          </cell>
          <cell r="Z1005">
            <v>1</v>
          </cell>
          <cell r="AA1005" t="str">
            <v>BCH</v>
          </cell>
          <cell r="AB1005" t="str">
            <v>450002350</v>
          </cell>
          <cell r="AC1005" t="str">
            <v>PO#</v>
          </cell>
          <cell r="AD1005" t="str">
            <v>4500030221</v>
          </cell>
          <cell r="AE1005" t="str">
            <v>S/R</v>
          </cell>
          <cell r="AF1005" t="str">
            <v>NET</v>
          </cell>
          <cell r="AI1005" t="str">
            <v>PYN</v>
          </cell>
          <cell r="AJ1005" t="str">
            <v>W D COMMUNICATIONS INC</v>
          </cell>
          <cell r="AK1005" t="str">
            <v>VND</v>
          </cell>
          <cell r="AL1005" t="str">
            <v>591953252</v>
          </cell>
          <cell r="AM1005" t="str">
            <v>FAC</v>
          </cell>
          <cell r="AN1005" t="str">
            <v>000</v>
          </cell>
          <cell r="AQ1005" t="str">
            <v>NVD</v>
          </cell>
          <cell r="AR1005" t="str">
            <v>2002-12-</v>
          </cell>
          <cell r="AU1005" t="str">
            <v>INVOICE# 26749      W D COMMUNICATIONS I5000003546</v>
          </cell>
          <cell r="AV1005" t="str">
            <v>WF-BATCH</v>
          </cell>
          <cell r="AW1005" t="str">
            <v>000</v>
          </cell>
          <cell r="AX1005" t="str">
            <v>00</v>
          </cell>
          <cell r="AY1005" t="str">
            <v>0</v>
          </cell>
          <cell r="AZ1005" t="str">
            <v>FPL Fibernet</v>
          </cell>
        </row>
        <row r="1006">
          <cell r="A1006" t="str">
            <v>107100</v>
          </cell>
          <cell r="B1006" t="str">
            <v>0314</v>
          </cell>
          <cell r="C1006" t="str">
            <v>06600</v>
          </cell>
          <cell r="D1006" t="str">
            <v>0FIBER</v>
          </cell>
          <cell r="E1006" t="str">
            <v>314000</v>
          </cell>
          <cell r="F1006" t="str">
            <v>0662</v>
          </cell>
          <cell r="G1006" t="str">
            <v>51450</v>
          </cell>
          <cell r="H1006" t="str">
            <v>A</v>
          </cell>
          <cell r="I1006" t="str">
            <v>00000041</v>
          </cell>
          <cell r="J1006">
            <v>63</v>
          </cell>
          <cell r="K1006">
            <v>314</v>
          </cell>
          <cell r="L1006">
            <v>6632</v>
          </cell>
          <cell r="M1006">
            <v>0</v>
          </cell>
          <cell r="N1006">
            <v>0</v>
          </cell>
          <cell r="O1006">
            <v>0</v>
          </cell>
          <cell r="P1006">
            <v>0</v>
          </cell>
          <cell r="Q1006" t="str">
            <v>0662</v>
          </cell>
          <cell r="R1006" t="str">
            <v>51450</v>
          </cell>
          <cell r="S1006" t="str">
            <v>200212</v>
          </cell>
          <cell r="T1006" t="str">
            <v>SA01</v>
          </cell>
          <cell r="U1006">
            <v>1392.13</v>
          </cell>
          <cell r="W1006">
            <v>0</v>
          </cell>
          <cell r="Y1006">
            <v>0</v>
          </cell>
          <cell r="Z1006">
            <v>1</v>
          </cell>
          <cell r="AA1006" t="str">
            <v>BCH</v>
          </cell>
          <cell r="AB1006" t="str">
            <v>450002350</v>
          </cell>
          <cell r="AC1006" t="str">
            <v>PO#</v>
          </cell>
          <cell r="AD1006" t="str">
            <v>4500030221</v>
          </cell>
          <cell r="AE1006" t="str">
            <v>S/R</v>
          </cell>
          <cell r="AF1006" t="str">
            <v>NET</v>
          </cell>
          <cell r="AI1006" t="str">
            <v>PYN</v>
          </cell>
          <cell r="AJ1006" t="str">
            <v>W D COMMUNICATIONS INC</v>
          </cell>
          <cell r="AK1006" t="str">
            <v>VND</v>
          </cell>
          <cell r="AL1006" t="str">
            <v>591953252</v>
          </cell>
          <cell r="AM1006" t="str">
            <v>FAC</v>
          </cell>
          <cell r="AN1006" t="str">
            <v>000</v>
          </cell>
          <cell r="AQ1006" t="str">
            <v>NVD</v>
          </cell>
          <cell r="AR1006" t="str">
            <v>2002-12-</v>
          </cell>
          <cell r="AU1006" t="str">
            <v>INVOICE# 26652      W D COMMUNICATIONS I5000003585</v>
          </cell>
          <cell r="AV1006" t="str">
            <v>WF-BATCH</v>
          </cell>
          <cell r="AW1006" t="str">
            <v>000</v>
          </cell>
          <cell r="AX1006" t="str">
            <v>00</v>
          </cell>
          <cell r="AY1006" t="str">
            <v>0</v>
          </cell>
          <cell r="AZ1006" t="str">
            <v>FPL Fibernet</v>
          </cell>
        </row>
        <row r="1007">
          <cell r="A1007" t="str">
            <v>107100</v>
          </cell>
          <cell r="B1007" t="str">
            <v>0314</v>
          </cell>
          <cell r="C1007" t="str">
            <v>06600</v>
          </cell>
          <cell r="D1007" t="str">
            <v>0FIBER</v>
          </cell>
          <cell r="E1007" t="str">
            <v>314000</v>
          </cell>
          <cell r="F1007" t="str">
            <v>0662</v>
          </cell>
          <cell r="G1007" t="str">
            <v>51450</v>
          </cell>
          <cell r="H1007" t="str">
            <v>A</v>
          </cell>
          <cell r="I1007" t="str">
            <v>00000041</v>
          </cell>
          <cell r="J1007">
            <v>63</v>
          </cell>
          <cell r="K1007">
            <v>314</v>
          </cell>
          <cell r="L1007">
            <v>6632</v>
          </cell>
          <cell r="M1007">
            <v>0</v>
          </cell>
          <cell r="N1007">
            <v>0</v>
          </cell>
          <cell r="O1007">
            <v>0</v>
          </cell>
          <cell r="P1007">
            <v>0</v>
          </cell>
          <cell r="Q1007" t="str">
            <v>0662</v>
          </cell>
          <cell r="R1007" t="str">
            <v>51450</v>
          </cell>
          <cell r="S1007" t="str">
            <v>200212</v>
          </cell>
          <cell r="T1007" t="str">
            <v>SA01</v>
          </cell>
          <cell r="U1007">
            <v>1988.75</v>
          </cell>
          <cell r="W1007">
            <v>0</v>
          </cell>
          <cell r="Y1007">
            <v>0</v>
          </cell>
          <cell r="Z1007">
            <v>1</v>
          </cell>
          <cell r="AA1007" t="str">
            <v>BCH</v>
          </cell>
          <cell r="AB1007" t="str">
            <v>450002350</v>
          </cell>
          <cell r="AC1007" t="str">
            <v>PO#</v>
          </cell>
          <cell r="AD1007" t="str">
            <v>4500030221</v>
          </cell>
          <cell r="AE1007" t="str">
            <v>S/R</v>
          </cell>
          <cell r="AF1007" t="str">
            <v>NET</v>
          </cell>
          <cell r="AI1007" t="str">
            <v>PYN</v>
          </cell>
          <cell r="AJ1007" t="str">
            <v>W D COMMUNICATIONS INC</v>
          </cell>
          <cell r="AK1007" t="str">
            <v>VND</v>
          </cell>
          <cell r="AL1007" t="str">
            <v>591953252</v>
          </cell>
          <cell r="AM1007" t="str">
            <v>FAC</v>
          </cell>
          <cell r="AN1007" t="str">
            <v>000</v>
          </cell>
          <cell r="AQ1007" t="str">
            <v>NVD</v>
          </cell>
          <cell r="AR1007" t="str">
            <v>2002-12-</v>
          </cell>
          <cell r="AU1007" t="str">
            <v>INVOICE# 26555      W D COMMUNICATIONS I5000003544</v>
          </cell>
          <cell r="AV1007" t="str">
            <v>WF-BATCH</v>
          </cell>
          <cell r="AW1007" t="str">
            <v>000</v>
          </cell>
          <cell r="AX1007" t="str">
            <v>00</v>
          </cell>
          <cell r="AY1007" t="str">
            <v>0</v>
          </cell>
          <cell r="AZ1007" t="str">
            <v>FPL Fibernet</v>
          </cell>
        </row>
        <row r="1008">
          <cell r="A1008" t="str">
            <v>107100</v>
          </cell>
          <cell r="B1008" t="str">
            <v>0314</v>
          </cell>
          <cell r="C1008" t="str">
            <v>06600</v>
          </cell>
          <cell r="D1008" t="str">
            <v>0FIBER</v>
          </cell>
          <cell r="E1008" t="str">
            <v>314000</v>
          </cell>
          <cell r="F1008" t="str">
            <v>0662</v>
          </cell>
          <cell r="G1008" t="str">
            <v>51450</v>
          </cell>
          <cell r="H1008" t="str">
            <v>A</v>
          </cell>
          <cell r="I1008" t="str">
            <v>00000041</v>
          </cell>
          <cell r="J1008">
            <v>63</v>
          </cell>
          <cell r="K1008">
            <v>314</v>
          </cell>
          <cell r="L1008">
            <v>6632</v>
          </cell>
          <cell r="M1008">
            <v>0</v>
          </cell>
          <cell r="N1008">
            <v>0</v>
          </cell>
          <cell r="O1008">
            <v>0</v>
          </cell>
          <cell r="P1008">
            <v>0</v>
          </cell>
          <cell r="Q1008" t="str">
            <v>0662</v>
          </cell>
          <cell r="R1008" t="str">
            <v>51450</v>
          </cell>
          <cell r="S1008" t="str">
            <v>200212</v>
          </cell>
          <cell r="T1008" t="str">
            <v>SA01</v>
          </cell>
          <cell r="U1008">
            <v>1988.75</v>
          </cell>
          <cell r="W1008">
            <v>0</v>
          </cell>
          <cell r="Y1008">
            <v>0</v>
          </cell>
          <cell r="Z1008">
            <v>1</v>
          </cell>
          <cell r="AA1008" t="str">
            <v>BCH</v>
          </cell>
          <cell r="AB1008" t="str">
            <v>450002350</v>
          </cell>
          <cell r="AC1008" t="str">
            <v>PO#</v>
          </cell>
          <cell r="AD1008" t="str">
            <v>4500030221</v>
          </cell>
          <cell r="AE1008" t="str">
            <v>S/R</v>
          </cell>
          <cell r="AF1008" t="str">
            <v>NET</v>
          </cell>
          <cell r="AI1008" t="str">
            <v>PYN</v>
          </cell>
          <cell r="AJ1008" t="str">
            <v>W D COMMUNICATIONS INC</v>
          </cell>
          <cell r="AK1008" t="str">
            <v>VND</v>
          </cell>
          <cell r="AL1008" t="str">
            <v>591953252</v>
          </cell>
          <cell r="AM1008" t="str">
            <v>FAC</v>
          </cell>
          <cell r="AN1008" t="str">
            <v>000</v>
          </cell>
          <cell r="AQ1008" t="str">
            <v>NVD</v>
          </cell>
          <cell r="AR1008" t="str">
            <v>2002-12-</v>
          </cell>
          <cell r="AU1008" t="str">
            <v>INVOICE# 26575      W D COMMUNICATIONS I5000003540</v>
          </cell>
          <cell r="AV1008" t="str">
            <v>WF-BATCH</v>
          </cell>
          <cell r="AW1008" t="str">
            <v>000</v>
          </cell>
          <cell r="AX1008" t="str">
            <v>00</v>
          </cell>
          <cell r="AY1008" t="str">
            <v>0</v>
          </cell>
          <cell r="AZ1008" t="str">
            <v>FPL Fibernet</v>
          </cell>
        </row>
        <row r="1009">
          <cell r="A1009" t="str">
            <v>107100</v>
          </cell>
          <cell r="B1009" t="str">
            <v>0314</v>
          </cell>
          <cell r="C1009" t="str">
            <v>06600</v>
          </cell>
          <cell r="D1009" t="str">
            <v>0FIBER</v>
          </cell>
          <cell r="E1009" t="str">
            <v>314000</v>
          </cell>
          <cell r="F1009" t="str">
            <v>0662</v>
          </cell>
          <cell r="G1009" t="str">
            <v>51450</v>
          </cell>
          <cell r="H1009" t="str">
            <v>A</v>
          </cell>
          <cell r="I1009" t="str">
            <v>00000041</v>
          </cell>
          <cell r="J1009">
            <v>63</v>
          </cell>
          <cell r="K1009">
            <v>314</v>
          </cell>
          <cell r="L1009">
            <v>6632</v>
          </cell>
          <cell r="M1009">
            <v>0</v>
          </cell>
          <cell r="N1009">
            <v>0</v>
          </cell>
          <cell r="O1009">
            <v>0</v>
          </cell>
          <cell r="P1009">
            <v>0</v>
          </cell>
          <cell r="Q1009" t="str">
            <v>0662</v>
          </cell>
          <cell r="R1009" t="str">
            <v>51450</v>
          </cell>
          <cell r="S1009" t="str">
            <v>200212</v>
          </cell>
          <cell r="T1009" t="str">
            <v>SA01</v>
          </cell>
          <cell r="U1009">
            <v>1988.75</v>
          </cell>
          <cell r="W1009">
            <v>0</v>
          </cell>
          <cell r="Y1009">
            <v>0</v>
          </cell>
          <cell r="Z1009">
            <v>1</v>
          </cell>
          <cell r="AA1009" t="str">
            <v>BCH</v>
          </cell>
          <cell r="AB1009" t="str">
            <v>450002350</v>
          </cell>
          <cell r="AC1009" t="str">
            <v>PO#</v>
          </cell>
          <cell r="AD1009" t="str">
            <v>4500030221</v>
          </cell>
          <cell r="AE1009" t="str">
            <v>S/R</v>
          </cell>
          <cell r="AF1009" t="str">
            <v>NET</v>
          </cell>
          <cell r="AI1009" t="str">
            <v>PYN</v>
          </cell>
          <cell r="AJ1009" t="str">
            <v>W D COMMUNICATIONS INC</v>
          </cell>
          <cell r="AK1009" t="str">
            <v>VND</v>
          </cell>
          <cell r="AL1009" t="str">
            <v>591953252</v>
          </cell>
          <cell r="AM1009" t="str">
            <v>FAC</v>
          </cell>
          <cell r="AN1009" t="str">
            <v>000</v>
          </cell>
          <cell r="AQ1009" t="str">
            <v>NVD</v>
          </cell>
          <cell r="AR1009" t="str">
            <v>2002-12-</v>
          </cell>
          <cell r="AU1009" t="str">
            <v>INVOICE# 26605      W D COMMUNICATIONS I5000003545</v>
          </cell>
          <cell r="AV1009" t="str">
            <v>WF-BATCH</v>
          </cell>
          <cell r="AW1009" t="str">
            <v>000</v>
          </cell>
          <cell r="AX1009" t="str">
            <v>00</v>
          </cell>
          <cell r="AY1009" t="str">
            <v>0</v>
          </cell>
          <cell r="AZ1009" t="str">
            <v>FPL Fibernet</v>
          </cell>
        </row>
        <row r="1010">
          <cell r="A1010" t="str">
            <v>107100</v>
          </cell>
          <cell r="B1010" t="str">
            <v>0314</v>
          </cell>
          <cell r="C1010" t="str">
            <v>06600</v>
          </cell>
          <cell r="D1010" t="str">
            <v>0FIBER</v>
          </cell>
          <cell r="E1010" t="str">
            <v>314000</v>
          </cell>
          <cell r="F1010" t="str">
            <v>0662</v>
          </cell>
          <cell r="G1010" t="str">
            <v>65000</v>
          </cell>
          <cell r="H1010" t="str">
            <v>A</v>
          </cell>
          <cell r="I1010" t="str">
            <v>00000041</v>
          </cell>
          <cell r="J1010">
            <v>63</v>
          </cell>
          <cell r="K1010">
            <v>314</v>
          </cell>
          <cell r="L1010">
            <v>6632</v>
          </cell>
          <cell r="M1010">
            <v>0</v>
          </cell>
          <cell r="N1010">
            <v>0</v>
          </cell>
          <cell r="O1010">
            <v>0</v>
          </cell>
          <cell r="P1010">
            <v>0</v>
          </cell>
          <cell r="Q1010" t="str">
            <v>0662</v>
          </cell>
          <cell r="R1010" t="str">
            <v>65000</v>
          </cell>
          <cell r="S1010" t="str">
            <v>200212</v>
          </cell>
          <cell r="T1010" t="str">
            <v>CA01</v>
          </cell>
          <cell r="U1010">
            <v>4932.1000000000004</v>
          </cell>
          <cell r="V1010" t="str">
            <v>LDB</v>
          </cell>
          <cell r="W1010">
            <v>0</v>
          </cell>
          <cell r="Y1010">
            <v>0</v>
          </cell>
          <cell r="Z1010">
            <v>0</v>
          </cell>
          <cell r="AA1010" t="str">
            <v>BCH</v>
          </cell>
          <cell r="AB1010" t="str">
            <v>0029</v>
          </cell>
          <cell r="AC1010" t="str">
            <v>WKS</v>
          </cell>
          <cell r="AE1010" t="str">
            <v>JV#</v>
          </cell>
          <cell r="AF1010" t="str">
            <v>1232</v>
          </cell>
          <cell r="AG1010" t="str">
            <v>FRN</v>
          </cell>
          <cell r="AH1010" t="str">
            <v>6632</v>
          </cell>
          <cell r="AI1010" t="str">
            <v>RP#</v>
          </cell>
          <cell r="AJ1010" t="str">
            <v>000</v>
          </cell>
          <cell r="AK1010" t="str">
            <v>CTL</v>
          </cell>
          <cell r="AM1010" t="str">
            <v>RF#</v>
          </cell>
          <cell r="AU1010" t="str">
            <v>ACCR WD COMM UNPAID INV</v>
          </cell>
          <cell r="AZ1010" t="str">
            <v>FPL Fibernet</v>
          </cell>
        </row>
        <row r="1011">
          <cell r="A1011" t="str">
            <v>107100</v>
          </cell>
          <cell r="B1011" t="str">
            <v>0314</v>
          </cell>
          <cell r="C1011" t="str">
            <v>06600</v>
          </cell>
          <cell r="D1011" t="str">
            <v>0FIBER</v>
          </cell>
          <cell r="E1011" t="str">
            <v>314000</v>
          </cell>
          <cell r="F1011" t="str">
            <v>0662</v>
          </cell>
          <cell r="G1011" t="str">
            <v>65000</v>
          </cell>
          <cell r="H1011" t="str">
            <v>A</v>
          </cell>
          <cell r="I1011" t="str">
            <v>00000041</v>
          </cell>
          <cell r="J1011">
            <v>63</v>
          </cell>
          <cell r="K1011">
            <v>314</v>
          </cell>
          <cell r="L1011">
            <v>6632</v>
          </cell>
          <cell r="M1011">
            <v>0</v>
          </cell>
          <cell r="N1011">
            <v>0</v>
          </cell>
          <cell r="O1011">
            <v>0</v>
          </cell>
          <cell r="P1011">
            <v>0</v>
          </cell>
          <cell r="Q1011" t="str">
            <v>0662</v>
          </cell>
          <cell r="R1011" t="str">
            <v>65000</v>
          </cell>
          <cell r="S1011" t="str">
            <v>200212</v>
          </cell>
          <cell r="T1011" t="str">
            <v>CA01</v>
          </cell>
          <cell r="U1011">
            <v>4932.1000000000004</v>
          </cell>
          <cell r="V1011" t="str">
            <v>LDB</v>
          </cell>
          <cell r="W1011">
            <v>0</v>
          </cell>
          <cell r="Y1011">
            <v>0</v>
          </cell>
          <cell r="Z1011">
            <v>0</v>
          </cell>
          <cell r="AA1011" t="str">
            <v>BCH</v>
          </cell>
          <cell r="AB1011" t="str">
            <v>0033</v>
          </cell>
          <cell r="AC1011" t="str">
            <v>WKS</v>
          </cell>
          <cell r="AE1011" t="str">
            <v>JV#</v>
          </cell>
          <cell r="AF1011" t="str">
            <v>1232</v>
          </cell>
          <cell r="AG1011" t="str">
            <v>FRN</v>
          </cell>
          <cell r="AH1011" t="str">
            <v>6632</v>
          </cell>
          <cell r="AI1011" t="str">
            <v>RP#</v>
          </cell>
          <cell r="AJ1011" t="str">
            <v>000</v>
          </cell>
          <cell r="AK1011" t="str">
            <v>CTL</v>
          </cell>
          <cell r="AM1011" t="str">
            <v>RF#</v>
          </cell>
          <cell r="AU1011" t="str">
            <v>ACCR WD COMM UNPAID INV</v>
          </cell>
          <cell r="AZ1011" t="str">
            <v>FPL Fibernet</v>
          </cell>
        </row>
        <row r="1012">
          <cell r="A1012" t="str">
            <v>107100</v>
          </cell>
          <cell r="B1012" t="str">
            <v>0314</v>
          </cell>
          <cell r="C1012" t="str">
            <v>06600</v>
          </cell>
          <cell r="D1012" t="str">
            <v>0FIBER</v>
          </cell>
          <cell r="E1012" t="str">
            <v>314000</v>
          </cell>
          <cell r="F1012" t="str">
            <v>0662</v>
          </cell>
          <cell r="G1012" t="str">
            <v>65000</v>
          </cell>
          <cell r="H1012" t="str">
            <v>A</v>
          </cell>
          <cell r="I1012" t="str">
            <v>00000041</v>
          </cell>
          <cell r="J1012">
            <v>63</v>
          </cell>
          <cell r="K1012">
            <v>314</v>
          </cell>
          <cell r="L1012">
            <v>6632</v>
          </cell>
          <cell r="M1012">
            <v>0</v>
          </cell>
          <cell r="N1012">
            <v>0</v>
          </cell>
          <cell r="O1012">
            <v>0</v>
          </cell>
          <cell r="P1012">
            <v>0</v>
          </cell>
          <cell r="Q1012" t="str">
            <v>0662</v>
          </cell>
          <cell r="R1012" t="str">
            <v>65000</v>
          </cell>
          <cell r="S1012" t="str">
            <v>200212</v>
          </cell>
          <cell r="T1012" t="str">
            <v>CA01</v>
          </cell>
          <cell r="U1012">
            <v>-4932.1000000000004</v>
          </cell>
          <cell r="V1012" t="str">
            <v>LDB</v>
          </cell>
          <cell r="W1012">
            <v>0</v>
          </cell>
          <cell r="Y1012">
            <v>0</v>
          </cell>
          <cell r="Z1012">
            <v>0</v>
          </cell>
          <cell r="AA1012" t="str">
            <v>BCH</v>
          </cell>
          <cell r="AB1012" t="str">
            <v>0034</v>
          </cell>
          <cell r="AC1012" t="str">
            <v>WKS</v>
          </cell>
          <cell r="AE1012" t="str">
            <v>JV#</v>
          </cell>
          <cell r="AF1012" t="str">
            <v>1232</v>
          </cell>
          <cell r="AG1012" t="str">
            <v>FRN</v>
          </cell>
          <cell r="AH1012" t="str">
            <v>6632</v>
          </cell>
          <cell r="AI1012" t="str">
            <v>RP#</v>
          </cell>
          <cell r="AJ1012" t="str">
            <v>000</v>
          </cell>
          <cell r="AK1012" t="str">
            <v>CTL</v>
          </cell>
          <cell r="AM1012" t="str">
            <v>RF#</v>
          </cell>
          <cell r="AU1012" t="str">
            <v>ACCR WD COMM UNPAID INV</v>
          </cell>
          <cell r="AZ1012" t="str">
            <v>FPL Fibernet</v>
          </cell>
        </row>
        <row r="1013">
          <cell r="A1013" t="str">
            <v>107100</v>
          </cell>
          <cell r="B1013" t="str">
            <v>0314</v>
          </cell>
          <cell r="C1013" t="str">
            <v>06600</v>
          </cell>
          <cell r="D1013" t="str">
            <v>0FIBER</v>
          </cell>
          <cell r="E1013" t="str">
            <v>314000</v>
          </cell>
          <cell r="F1013" t="str">
            <v>0675</v>
          </cell>
          <cell r="G1013" t="str">
            <v>52450</v>
          </cell>
          <cell r="H1013" t="str">
            <v>A</v>
          </cell>
          <cell r="I1013" t="str">
            <v>00000041</v>
          </cell>
          <cell r="J1013">
            <v>63</v>
          </cell>
          <cell r="K1013">
            <v>314</v>
          </cell>
          <cell r="L1013">
            <v>6632</v>
          </cell>
          <cell r="M1013">
            <v>0</v>
          </cell>
          <cell r="N1013">
            <v>0</v>
          </cell>
          <cell r="O1013">
            <v>0</v>
          </cell>
          <cell r="P1013">
            <v>0</v>
          </cell>
          <cell r="Q1013" t="str">
            <v>0675</v>
          </cell>
          <cell r="R1013" t="str">
            <v>52450</v>
          </cell>
          <cell r="S1013" t="str">
            <v>200212</v>
          </cell>
          <cell r="T1013" t="str">
            <v>SA01</v>
          </cell>
          <cell r="U1013">
            <v>10.72</v>
          </cell>
          <cell r="W1013">
            <v>0</v>
          </cell>
          <cell r="Y1013">
            <v>0</v>
          </cell>
          <cell r="Z1013">
            <v>0</v>
          </cell>
          <cell r="AA1013" t="str">
            <v>BCH</v>
          </cell>
          <cell r="AB1013" t="str">
            <v>450002351</v>
          </cell>
          <cell r="AC1013" t="str">
            <v>PO#</v>
          </cell>
          <cell r="AE1013" t="str">
            <v>S/R</v>
          </cell>
          <cell r="AI1013" t="str">
            <v>PYN</v>
          </cell>
          <cell r="AJ1013" t="str">
            <v>UNITED PARCEL SVC OF AMER</v>
          </cell>
          <cell r="AK1013" t="str">
            <v>VND</v>
          </cell>
          <cell r="AL1013" t="str">
            <v>362407381</v>
          </cell>
          <cell r="AM1013" t="str">
            <v>FAC</v>
          </cell>
          <cell r="AN1013" t="str">
            <v>000</v>
          </cell>
          <cell r="AQ1013" t="str">
            <v>NVD</v>
          </cell>
          <cell r="AR1013" t="str">
            <v>2002-11-</v>
          </cell>
          <cell r="AU1013" t="str">
            <v>0000R454V3442       UNITED PARCEL SVC OF1900003361</v>
          </cell>
          <cell r="AV1013" t="str">
            <v>WF-BATCH</v>
          </cell>
          <cell r="AW1013" t="str">
            <v>000</v>
          </cell>
          <cell r="AX1013" t="str">
            <v>00</v>
          </cell>
          <cell r="AY1013" t="str">
            <v>0</v>
          </cell>
          <cell r="AZ1013" t="str">
            <v>FPL Fibernet</v>
          </cell>
        </row>
        <row r="1014">
          <cell r="A1014" t="str">
            <v>107100</v>
          </cell>
          <cell r="B1014" t="str">
            <v>0314</v>
          </cell>
          <cell r="C1014" t="str">
            <v>06600</v>
          </cell>
          <cell r="D1014" t="str">
            <v>0FIBER</v>
          </cell>
          <cell r="E1014" t="str">
            <v>314000</v>
          </cell>
          <cell r="F1014" t="str">
            <v>0803</v>
          </cell>
          <cell r="G1014" t="str">
            <v>36000</v>
          </cell>
          <cell r="H1014" t="str">
            <v>A</v>
          </cell>
          <cell r="I1014" t="str">
            <v>00000041</v>
          </cell>
          <cell r="J1014">
            <v>60</v>
          </cell>
          <cell r="K1014">
            <v>314</v>
          </cell>
          <cell r="L1014">
            <v>6632</v>
          </cell>
          <cell r="M1014">
            <v>107</v>
          </cell>
          <cell r="N1014">
            <v>10</v>
          </cell>
          <cell r="O1014">
            <v>0</v>
          </cell>
          <cell r="P1014">
            <v>107.1</v>
          </cell>
          <cell r="Q1014" t="str">
            <v>0803</v>
          </cell>
          <cell r="R1014" t="str">
            <v>36000</v>
          </cell>
          <cell r="S1014" t="str">
            <v>200212</v>
          </cell>
          <cell r="T1014" t="str">
            <v>PY42</v>
          </cell>
          <cell r="U1014">
            <v>68.849999999999994</v>
          </cell>
          <cell r="V1014" t="str">
            <v>LDB</v>
          </cell>
          <cell r="W1014">
            <v>0</v>
          </cell>
          <cell r="X1014" t="str">
            <v>SHR</v>
          </cell>
          <cell r="Y1014">
            <v>2</v>
          </cell>
          <cell r="Z1014">
            <v>2</v>
          </cell>
          <cell r="AA1014" t="str">
            <v>PYP</v>
          </cell>
          <cell r="AB1014" t="str">
            <v xml:space="preserve"> 0000026</v>
          </cell>
          <cell r="AC1014" t="str">
            <v>PYL</v>
          </cell>
          <cell r="AD1014" t="str">
            <v>004368</v>
          </cell>
          <cell r="AE1014" t="str">
            <v>EMP</v>
          </cell>
          <cell r="AF1014" t="str">
            <v>13648</v>
          </cell>
          <cell r="AG1014" t="str">
            <v>JUL</v>
          </cell>
          <cell r="AH1014" t="str">
            <v xml:space="preserve"> 000.00</v>
          </cell>
          <cell r="AI1014" t="str">
            <v>BCH</v>
          </cell>
          <cell r="AJ1014" t="str">
            <v>500</v>
          </cell>
          <cell r="AK1014" t="str">
            <v>CLS</v>
          </cell>
          <cell r="AL1014" t="str">
            <v>R445</v>
          </cell>
          <cell r="AM1014" t="str">
            <v>DTA</v>
          </cell>
          <cell r="AN1014" t="str">
            <v xml:space="preserve"> 00000000000.00</v>
          </cell>
          <cell r="AO1014" t="str">
            <v>DTH</v>
          </cell>
          <cell r="AP1014" t="str">
            <v xml:space="preserve"> 00000000000.00</v>
          </cell>
          <cell r="AV1014" t="str">
            <v>000000000</v>
          </cell>
          <cell r="AW1014" t="str">
            <v>000</v>
          </cell>
          <cell r="AX1014" t="str">
            <v>00</v>
          </cell>
          <cell r="AY1014" t="str">
            <v>0</v>
          </cell>
          <cell r="AZ1014" t="str">
            <v>FPL Fibernet</v>
          </cell>
        </row>
        <row r="1015">
          <cell r="A1015" t="str">
            <v>107100</v>
          </cell>
          <cell r="B1015" t="str">
            <v>0385</v>
          </cell>
          <cell r="C1015" t="str">
            <v>06600</v>
          </cell>
          <cell r="D1015" t="str">
            <v>0FIBER</v>
          </cell>
          <cell r="E1015" t="str">
            <v>385000</v>
          </cell>
          <cell r="F1015" t="str">
            <v>0662</v>
          </cell>
          <cell r="G1015" t="str">
            <v>51450</v>
          </cell>
          <cell r="H1015" t="str">
            <v>A</v>
          </cell>
          <cell r="I1015" t="str">
            <v>00000041</v>
          </cell>
          <cell r="J1015">
            <v>63</v>
          </cell>
          <cell r="K1015">
            <v>385</v>
          </cell>
          <cell r="L1015">
            <v>6632</v>
          </cell>
          <cell r="M1015">
            <v>0</v>
          </cell>
          <cell r="N1015">
            <v>0</v>
          </cell>
          <cell r="O1015">
            <v>0</v>
          </cell>
          <cell r="P1015">
            <v>0</v>
          </cell>
          <cell r="Q1015" t="str">
            <v>0662</v>
          </cell>
          <cell r="R1015" t="str">
            <v>51450</v>
          </cell>
          <cell r="S1015" t="str">
            <v>200212</v>
          </cell>
          <cell r="T1015" t="str">
            <v>SA01</v>
          </cell>
          <cell r="U1015">
            <v>12262.5</v>
          </cell>
          <cell r="W1015">
            <v>0</v>
          </cell>
          <cell r="Y1015">
            <v>0</v>
          </cell>
          <cell r="Z1015">
            <v>1</v>
          </cell>
          <cell r="AA1015" t="str">
            <v>BCH</v>
          </cell>
          <cell r="AB1015" t="str">
            <v>450002350</v>
          </cell>
          <cell r="AC1015" t="str">
            <v>PO#</v>
          </cell>
          <cell r="AD1015" t="str">
            <v>4500094253</v>
          </cell>
          <cell r="AE1015" t="str">
            <v>S/R</v>
          </cell>
          <cell r="AF1015" t="str">
            <v>337</v>
          </cell>
          <cell r="AI1015" t="str">
            <v>PYN</v>
          </cell>
          <cell r="AJ1015" t="str">
            <v>YOUNGS COMMUNICATIONS CO</v>
          </cell>
          <cell r="AK1015" t="str">
            <v>VND</v>
          </cell>
          <cell r="AL1015" t="str">
            <v>591398816</v>
          </cell>
          <cell r="AM1015" t="str">
            <v>FAC</v>
          </cell>
          <cell r="AN1015" t="str">
            <v>000</v>
          </cell>
          <cell r="AQ1015" t="str">
            <v>NVD</v>
          </cell>
          <cell r="AR1015" t="str">
            <v>2002-12-</v>
          </cell>
          <cell r="AU1015" t="str">
            <v>INVOICE# 7086       YOUNGS COMMUNICATION5000003579</v>
          </cell>
          <cell r="AV1015" t="str">
            <v>WF-BATCH</v>
          </cell>
          <cell r="AW1015" t="str">
            <v>000</v>
          </cell>
          <cell r="AX1015" t="str">
            <v>00</v>
          </cell>
          <cell r="AY1015" t="str">
            <v>0</v>
          </cell>
          <cell r="AZ1015" t="str">
            <v>FPL Fibernet</v>
          </cell>
        </row>
        <row r="1016">
          <cell r="A1016" t="str">
            <v>107100</v>
          </cell>
          <cell r="B1016" t="str">
            <v>0313</v>
          </cell>
          <cell r="C1016" t="str">
            <v>06600</v>
          </cell>
          <cell r="D1016" t="str">
            <v>0FIBER</v>
          </cell>
          <cell r="E1016" t="str">
            <v>313000</v>
          </cell>
          <cell r="F1016" t="str">
            <v>0662</v>
          </cell>
          <cell r="G1016" t="str">
            <v>51450</v>
          </cell>
          <cell r="H1016" t="str">
            <v>A</v>
          </cell>
          <cell r="I1016" t="str">
            <v>00000041</v>
          </cell>
          <cell r="J1016">
            <v>63</v>
          </cell>
          <cell r="K1016">
            <v>313</v>
          </cell>
          <cell r="L1016">
            <v>6633</v>
          </cell>
          <cell r="M1016">
            <v>0</v>
          </cell>
          <cell r="N1016">
            <v>0</v>
          </cell>
          <cell r="O1016">
            <v>0</v>
          </cell>
          <cell r="P1016">
            <v>0</v>
          </cell>
          <cell r="Q1016" t="str">
            <v>0662</v>
          </cell>
          <cell r="R1016" t="str">
            <v>51450</v>
          </cell>
          <cell r="S1016" t="str">
            <v>200212</v>
          </cell>
          <cell r="T1016" t="str">
            <v>SA01</v>
          </cell>
          <cell r="U1016">
            <v>477.3</v>
          </cell>
          <cell r="W1016">
            <v>0</v>
          </cell>
          <cell r="Y1016">
            <v>0</v>
          </cell>
          <cell r="Z1016">
            <v>1</v>
          </cell>
          <cell r="AA1016" t="str">
            <v>BCH</v>
          </cell>
          <cell r="AB1016" t="str">
            <v>450002350</v>
          </cell>
          <cell r="AC1016" t="str">
            <v>PO#</v>
          </cell>
          <cell r="AD1016" t="str">
            <v>4500030221</v>
          </cell>
          <cell r="AE1016" t="str">
            <v>S/R</v>
          </cell>
          <cell r="AF1016" t="str">
            <v>NET</v>
          </cell>
          <cell r="AI1016" t="str">
            <v>PYN</v>
          </cell>
          <cell r="AJ1016" t="str">
            <v>W D COMMUNICATIONS INC</v>
          </cell>
          <cell r="AK1016" t="str">
            <v>VND</v>
          </cell>
          <cell r="AL1016" t="str">
            <v>591953252</v>
          </cell>
          <cell r="AM1016" t="str">
            <v>FAC</v>
          </cell>
          <cell r="AN1016" t="str">
            <v>000</v>
          </cell>
          <cell r="AQ1016" t="str">
            <v>NVD</v>
          </cell>
          <cell r="AR1016" t="str">
            <v>2002-12-</v>
          </cell>
          <cell r="AU1016" t="str">
            <v>INVOICE# 26519      W D COMMUNICATIONS I5000003532</v>
          </cell>
          <cell r="AV1016" t="str">
            <v>WF-BATCH</v>
          </cell>
          <cell r="AW1016" t="str">
            <v>000</v>
          </cell>
          <cell r="AX1016" t="str">
            <v>00</v>
          </cell>
          <cell r="AY1016" t="str">
            <v>0</v>
          </cell>
          <cell r="AZ1016" t="str">
            <v>FPL Fibernet</v>
          </cell>
        </row>
        <row r="1017">
          <cell r="A1017" t="str">
            <v>107100</v>
          </cell>
          <cell r="B1017" t="str">
            <v>0313</v>
          </cell>
          <cell r="C1017" t="str">
            <v>06600</v>
          </cell>
          <cell r="D1017" t="str">
            <v>0FIBER</v>
          </cell>
          <cell r="E1017" t="str">
            <v>313000</v>
          </cell>
          <cell r="F1017" t="str">
            <v>0662</v>
          </cell>
          <cell r="G1017" t="str">
            <v>51450</v>
          </cell>
          <cell r="H1017" t="str">
            <v>A</v>
          </cell>
          <cell r="I1017" t="str">
            <v>00000041</v>
          </cell>
          <cell r="J1017">
            <v>63</v>
          </cell>
          <cell r="K1017">
            <v>313</v>
          </cell>
          <cell r="L1017">
            <v>6633</v>
          </cell>
          <cell r="M1017">
            <v>0</v>
          </cell>
          <cell r="N1017">
            <v>0</v>
          </cell>
          <cell r="O1017">
            <v>0</v>
          </cell>
          <cell r="P1017">
            <v>0</v>
          </cell>
          <cell r="Q1017" t="str">
            <v>0662</v>
          </cell>
          <cell r="R1017" t="str">
            <v>51450</v>
          </cell>
          <cell r="S1017" t="str">
            <v>200212</v>
          </cell>
          <cell r="T1017" t="str">
            <v>SA01</v>
          </cell>
          <cell r="U1017">
            <v>598.5</v>
          </cell>
          <cell r="W1017">
            <v>0</v>
          </cell>
          <cell r="Y1017">
            <v>0</v>
          </cell>
          <cell r="Z1017">
            <v>1</v>
          </cell>
          <cell r="AA1017" t="str">
            <v>BCH</v>
          </cell>
          <cell r="AB1017" t="str">
            <v>450002350</v>
          </cell>
          <cell r="AC1017" t="str">
            <v>PO#</v>
          </cell>
          <cell r="AD1017" t="str">
            <v>4500030221</v>
          </cell>
          <cell r="AE1017" t="str">
            <v>S/R</v>
          </cell>
          <cell r="AF1017" t="str">
            <v>NET</v>
          </cell>
          <cell r="AI1017" t="str">
            <v>PYN</v>
          </cell>
          <cell r="AJ1017" t="str">
            <v>W D COMMUNICATIONS INC</v>
          </cell>
          <cell r="AK1017" t="str">
            <v>VND</v>
          </cell>
          <cell r="AL1017" t="str">
            <v>591953252</v>
          </cell>
          <cell r="AM1017" t="str">
            <v>FAC</v>
          </cell>
          <cell r="AN1017" t="str">
            <v>000</v>
          </cell>
          <cell r="AQ1017" t="str">
            <v>NVD</v>
          </cell>
          <cell r="AR1017" t="str">
            <v>2002-12-</v>
          </cell>
          <cell r="AU1017" t="str">
            <v>INVOICE# 26432      W D COMMUNICATIONS I5000003535</v>
          </cell>
          <cell r="AV1017" t="str">
            <v>WF-BATCH</v>
          </cell>
          <cell r="AW1017" t="str">
            <v>000</v>
          </cell>
          <cell r="AX1017" t="str">
            <v>00</v>
          </cell>
          <cell r="AY1017" t="str">
            <v>0</v>
          </cell>
          <cell r="AZ1017" t="str">
            <v>FPL Fibernet</v>
          </cell>
        </row>
        <row r="1018">
          <cell r="A1018" t="str">
            <v>107100</v>
          </cell>
          <cell r="B1018" t="str">
            <v>0313</v>
          </cell>
          <cell r="C1018" t="str">
            <v>06600</v>
          </cell>
          <cell r="D1018" t="str">
            <v>0FIBER</v>
          </cell>
          <cell r="E1018" t="str">
            <v>313000</v>
          </cell>
          <cell r="F1018" t="str">
            <v>0662</v>
          </cell>
          <cell r="G1018" t="str">
            <v>51450</v>
          </cell>
          <cell r="H1018" t="str">
            <v>A</v>
          </cell>
          <cell r="I1018" t="str">
            <v>00000041</v>
          </cell>
          <cell r="J1018">
            <v>63</v>
          </cell>
          <cell r="K1018">
            <v>313</v>
          </cell>
          <cell r="L1018">
            <v>6633</v>
          </cell>
          <cell r="M1018">
            <v>0</v>
          </cell>
          <cell r="N1018">
            <v>0</v>
          </cell>
          <cell r="O1018">
            <v>0</v>
          </cell>
          <cell r="P1018">
            <v>0</v>
          </cell>
          <cell r="Q1018" t="str">
            <v>0662</v>
          </cell>
          <cell r="R1018" t="str">
            <v>51450</v>
          </cell>
          <cell r="S1018" t="str">
            <v>200212</v>
          </cell>
          <cell r="T1018" t="str">
            <v>SA01</v>
          </cell>
          <cell r="U1018">
            <v>795</v>
          </cell>
          <cell r="W1018">
            <v>0</v>
          </cell>
          <cell r="Y1018">
            <v>0</v>
          </cell>
          <cell r="Z1018">
            <v>1</v>
          </cell>
          <cell r="AA1018" t="str">
            <v>BCH</v>
          </cell>
          <cell r="AB1018" t="str">
            <v>450002350</v>
          </cell>
          <cell r="AC1018" t="str">
            <v>PO#</v>
          </cell>
          <cell r="AD1018" t="str">
            <v>4500030221</v>
          </cell>
          <cell r="AE1018" t="str">
            <v>S/R</v>
          </cell>
          <cell r="AF1018" t="str">
            <v>NET</v>
          </cell>
          <cell r="AI1018" t="str">
            <v>PYN</v>
          </cell>
          <cell r="AJ1018" t="str">
            <v>W D COMMUNICATIONS INC</v>
          </cell>
          <cell r="AK1018" t="str">
            <v>VND</v>
          </cell>
          <cell r="AL1018" t="str">
            <v>591953252</v>
          </cell>
          <cell r="AM1018" t="str">
            <v>FAC</v>
          </cell>
          <cell r="AN1018" t="str">
            <v>000</v>
          </cell>
          <cell r="AQ1018" t="str">
            <v>NVD</v>
          </cell>
          <cell r="AR1018" t="str">
            <v>2002-12-</v>
          </cell>
          <cell r="AU1018" t="str">
            <v>INVOICE# 26436      W D COMMUNICATIONS I5000003536</v>
          </cell>
          <cell r="AV1018" t="str">
            <v>WF-BATCH</v>
          </cell>
          <cell r="AW1018" t="str">
            <v>000</v>
          </cell>
          <cell r="AX1018" t="str">
            <v>00</v>
          </cell>
          <cell r="AY1018" t="str">
            <v>0</v>
          </cell>
          <cell r="AZ1018" t="str">
            <v>FPL Fibernet</v>
          </cell>
        </row>
        <row r="1019">
          <cell r="A1019" t="str">
            <v>107100</v>
          </cell>
          <cell r="B1019" t="str">
            <v>0313</v>
          </cell>
          <cell r="C1019" t="str">
            <v>06600</v>
          </cell>
          <cell r="D1019" t="str">
            <v>0FIBER</v>
          </cell>
          <cell r="E1019" t="str">
            <v>313000</v>
          </cell>
          <cell r="F1019" t="str">
            <v>0662</v>
          </cell>
          <cell r="G1019" t="str">
            <v>51450</v>
          </cell>
          <cell r="H1019" t="str">
            <v>A</v>
          </cell>
          <cell r="I1019" t="str">
            <v>00000041</v>
          </cell>
          <cell r="J1019">
            <v>63</v>
          </cell>
          <cell r="K1019">
            <v>313</v>
          </cell>
          <cell r="L1019">
            <v>6633</v>
          </cell>
          <cell r="M1019">
            <v>0</v>
          </cell>
          <cell r="N1019">
            <v>0</v>
          </cell>
          <cell r="O1019">
            <v>0</v>
          </cell>
          <cell r="P1019">
            <v>0</v>
          </cell>
          <cell r="Q1019" t="str">
            <v>0662</v>
          </cell>
          <cell r="R1019" t="str">
            <v>51450</v>
          </cell>
          <cell r="S1019" t="str">
            <v>200212</v>
          </cell>
          <cell r="T1019" t="str">
            <v>SA01</v>
          </cell>
          <cell r="U1019">
            <v>2386.5</v>
          </cell>
          <cell r="W1019">
            <v>0</v>
          </cell>
          <cell r="Y1019">
            <v>0</v>
          </cell>
          <cell r="Z1019">
            <v>1</v>
          </cell>
          <cell r="AA1019" t="str">
            <v>BCH</v>
          </cell>
          <cell r="AB1019" t="str">
            <v>450002350</v>
          </cell>
          <cell r="AC1019" t="str">
            <v>PO#</v>
          </cell>
          <cell r="AD1019" t="str">
            <v>4500030221</v>
          </cell>
          <cell r="AE1019" t="str">
            <v>S/R</v>
          </cell>
          <cell r="AF1019" t="str">
            <v>NET</v>
          </cell>
          <cell r="AI1019" t="str">
            <v>PYN</v>
          </cell>
          <cell r="AJ1019" t="str">
            <v>W D COMMUNICATIONS INC</v>
          </cell>
          <cell r="AK1019" t="str">
            <v>VND</v>
          </cell>
          <cell r="AL1019" t="str">
            <v>591953252</v>
          </cell>
          <cell r="AM1019" t="str">
            <v>FAC</v>
          </cell>
          <cell r="AN1019" t="str">
            <v>000</v>
          </cell>
          <cell r="AQ1019" t="str">
            <v>NVD</v>
          </cell>
          <cell r="AR1019" t="str">
            <v>2002-12-</v>
          </cell>
          <cell r="AU1019" t="str">
            <v>INVOICE# 26348      W D COMMUNICATIONS I5000003548</v>
          </cell>
          <cell r="AV1019" t="str">
            <v>WF-BATCH</v>
          </cell>
          <cell r="AW1019" t="str">
            <v>000</v>
          </cell>
          <cell r="AX1019" t="str">
            <v>00</v>
          </cell>
          <cell r="AY1019" t="str">
            <v>0</v>
          </cell>
          <cell r="AZ1019" t="str">
            <v>FPL Fibernet</v>
          </cell>
        </row>
        <row r="1020">
          <cell r="A1020" t="str">
            <v>107100</v>
          </cell>
          <cell r="B1020" t="str">
            <v>0313</v>
          </cell>
          <cell r="C1020" t="str">
            <v>06600</v>
          </cell>
          <cell r="D1020" t="str">
            <v>0FIBER</v>
          </cell>
          <cell r="E1020" t="str">
            <v>313000</v>
          </cell>
          <cell r="F1020" t="str">
            <v>0662</v>
          </cell>
          <cell r="G1020" t="str">
            <v>65000</v>
          </cell>
          <cell r="H1020" t="str">
            <v>A</v>
          </cell>
          <cell r="I1020" t="str">
            <v>00000041</v>
          </cell>
          <cell r="J1020">
            <v>63</v>
          </cell>
          <cell r="K1020">
            <v>313</v>
          </cell>
          <cell r="L1020">
            <v>6633</v>
          </cell>
          <cell r="M1020">
            <v>0</v>
          </cell>
          <cell r="N1020">
            <v>0</v>
          </cell>
          <cell r="O1020">
            <v>0</v>
          </cell>
          <cell r="P1020">
            <v>0</v>
          </cell>
          <cell r="Q1020" t="str">
            <v>0662</v>
          </cell>
          <cell r="R1020" t="str">
            <v>65000</v>
          </cell>
          <cell r="S1020" t="str">
            <v>200212</v>
          </cell>
          <cell r="T1020" t="str">
            <v>CA01</v>
          </cell>
          <cell r="U1020">
            <v>1987.5</v>
          </cell>
          <cell r="V1020" t="str">
            <v>LDB</v>
          </cell>
          <cell r="W1020">
            <v>0</v>
          </cell>
          <cell r="Y1020">
            <v>0</v>
          </cell>
          <cell r="Z1020">
            <v>0</v>
          </cell>
          <cell r="AA1020" t="str">
            <v>BCH</v>
          </cell>
          <cell r="AB1020" t="str">
            <v>0029</v>
          </cell>
          <cell r="AC1020" t="str">
            <v>WKS</v>
          </cell>
          <cell r="AE1020" t="str">
            <v>JV#</v>
          </cell>
          <cell r="AF1020" t="str">
            <v>1232</v>
          </cell>
          <cell r="AG1020" t="str">
            <v>FRN</v>
          </cell>
          <cell r="AH1020" t="str">
            <v>6633</v>
          </cell>
          <cell r="AI1020" t="str">
            <v>RP#</v>
          </cell>
          <cell r="AJ1020" t="str">
            <v>000</v>
          </cell>
          <cell r="AK1020" t="str">
            <v>CTL</v>
          </cell>
          <cell r="AM1020" t="str">
            <v>RF#</v>
          </cell>
          <cell r="AU1020" t="str">
            <v>ACCR WD COMM UNPAID INV</v>
          </cell>
          <cell r="AZ1020" t="str">
            <v>FPL Fibernet</v>
          </cell>
        </row>
        <row r="1021">
          <cell r="A1021" t="str">
            <v>107100</v>
          </cell>
          <cell r="B1021" t="str">
            <v>0313</v>
          </cell>
          <cell r="C1021" t="str">
            <v>06600</v>
          </cell>
          <cell r="D1021" t="str">
            <v>0FIBER</v>
          </cell>
          <cell r="E1021" t="str">
            <v>313000</v>
          </cell>
          <cell r="F1021" t="str">
            <v>0662</v>
          </cell>
          <cell r="G1021" t="str">
            <v>65000</v>
          </cell>
          <cell r="H1021" t="str">
            <v>A</v>
          </cell>
          <cell r="I1021" t="str">
            <v>00000041</v>
          </cell>
          <cell r="J1021">
            <v>63</v>
          </cell>
          <cell r="K1021">
            <v>313</v>
          </cell>
          <cell r="L1021">
            <v>6633</v>
          </cell>
          <cell r="M1021">
            <v>0</v>
          </cell>
          <cell r="N1021">
            <v>0</v>
          </cell>
          <cell r="O1021">
            <v>0</v>
          </cell>
          <cell r="P1021">
            <v>0</v>
          </cell>
          <cell r="Q1021" t="str">
            <v>0662</v>
          </cell>
          <cell r="R1021" t="str">
            <v>65000</v>
          </cell>
          <cell r="S1021" t="str">
            <v>200212</v>
          </cell>
          <cell r="T1021" t="str">
            <v>CA01</v>
          </cell>
          <cell r="U1021">
            <v>1987.5</v>
          </cell>
          <cell r="V1021" t="str">
            <v>LDB</v>
          </cell>
          <cell r="W1021">
            <v>0</v>
          </cell>
          <cell r="Y1021">
            <v>0</v>
          </cell>
          <cell r="Z1021">
            <v>0</v>
          </cell>
          <cell r="AA1021" t="str">
            <v>BCH</v>
          </cell>
          <cell r="AB1021" t="str">
            <v>0033</v>
          </cell>
          <cell r="AC1021" t="str">
            <v>WKS</v>
          </cell>
          <cell r="AE1021" t="str">
            <v>JV#</v>
          </cell>
          <cell r="AF1021" t="str">
            <v>1232</v>
          </cell>
          <cell r="AG1021" t="str">
            <v>FRN</v>
          </cell>
          <cell r="AH1021" t="str">
            <v>6633</v>
          </cell>
          <cell r="AI1021" t="str">
            <v>RP#</v>
          </cell>
          <cell r="AJ1021" t="str">
            <v>000</v>
          </cell>
          <cell r="AK1021" t="str">
            <v>CTL</v>
          </cell>
          <cell r="AM1021" t="str">
            <v>RF#</v>
          </cell>
          <cell r="AU1021" t="str">
            <v>ACCR WD COMM UNPAID INV</v>
          </cell>
          <cell r="AZ1021" t="str">
            <v>FPL Fibernet</v>
          </cell>
        </row>
        <row r="1022">
          <cell r="A1022" t="str">
            <v>107100</v>
          </cell>
          <cell r="B1022" t="str">
            <v>0313</v>
          </cell>
          <cell r="C1022" t="str">
            <v>06600</v>
          </cell>
          <cell r="D1022" t="str">
            <v>0FIBER</v>
          </cell>
          <cell r="E1022" t="str">
            <v>313000</v>
          </cell>
          <cell r="F1022" t="str">
            <v>0662</v>
          </cell>
          <cell r="G1022" t="str">
            <v>65000</v>
          </cell>
          <cell r="H1022" t="str">
            <v>A</v>
          </cell>
          <cell r="I1022" t="str">
            <v>00000041</v>
          </cell>
          <cell r="J1022">
            <v>63</v>
          </cell>
          <cell r="K1022">
            <v>313</v>
          </cell>
          <cell r="L1022">
            <v>6633</v>
          </cell>
          <cell r="M1022">
            <v>0</v>
          </cell>
          <cell r="N1022">
            <v>0</v>
          </cell>
          <cell r="O1022">
            <v>0</v>
          </cell>
          <cell r="P1022">
            <v>0</v>
          </cell>
          <cell r="Q1022" t="str">
            <v>0662</v>
          </cell>
          <cell r="R1022" t="str">
            <v>65000</v>
          </cell>
          <cell r="S1022" t="str">
            <v>200212</v>
          </cell>
          <cell r="T1022" t="str">
            <v>CA01</v>
          </cell>
          <cell r="U1022">
            <v>-1987.5</v>
          </cell>
          <cell r="V1022" t="str">
            <v>LDB</v>
          </cell>
          <cell r="W1022">
            <v>0</v>
          </cell>
          <cell r="Y1022">
            <v>0</v>
          </cell>
          <cell r="Z1022">
            <v>0</v>
          </cell>
          <cell r="AA1022" t="str">
            <v>BCH</v>
          </cell>
          <cell r="AB1022" t="str">
            <v>0034</v>
          </cell>
          <cell r="AC1022" t="str">
            <v>WKS</v>
          </cell>
          <cell r="AE1022" t="str">
            <v>JV#</v>
          </cell>
          <cell r="AF1022" t="str">
            <v>1232</v>
          </cell>
          <cell r="AG1022" t="str">
            <v>FRN</v>
          </cell>
          <cell r="AH1022" t="str">
            <v>6633</v>
          </cell>
          <cell r="AI1022" t="str">
            <v>RP#</v>
          </cell>
          <cell r="AJ1022" t="str">
            <v>000</v>
          </cell>
          <cell r="AK1022" t="str">
            <v>CTL</v>
          </cell>
          <cell r="AM1022" t="str">
            <v>RF#</v>
          </cell>
          <cell r="AU1022" t="str">
            <v>ACCR WD COMM UNPAID INV</v>
          </cell>
          <cell r="AZ1022" t="str">
            <v>FPL Fibernet</v>
          </cell>
        </row>
        <row r="1023">
          <cell r="A1023" t="str">
            <v>107100</v>
          </cell>
          <cell r="B1023" t="str">
            <v>0313</v>
          </cell>
          <cell r="C1023" t="str">
            <v>06600</v>
          </cell>
          <cell r="D1023" t="str">
            <v>0FIBER</v>
          </cell>
          <cell r="E1023" t="str">
            <v>313000</v>
          </cell>
          <cell r="F1023" t="str">
            <v>0790</v>
          </cell>
          <cell r="G1023" t="str">
            <v>65000</v>
          </cell>
          <cell r="H1023" t="str">
            <v>A</v>
          </cell>
          <cell r="I1023" t="str">
            <v>00000041</v>
          </cell>
          <cell r="J1023">
            <v>63</v>
          </cell>
          <cell r="K1023">
            <v>313</v>
          </cell>
          <cell r="L1023">
            <v>6633</v>
          </cell>
          <cell r="M1023">
            <v>0</v>
          </cell>
          <cell r="N1023">
            <v>0</v>
          </cell>
          <cell r="O1023">
            <v>0</v>
          </cell>
          <cell r="P1023">
            <v>0</v>
          </cell>
          <cell r="Q1023" t="str">
            <v>0790</v>
          </cell>
          <cell r="R1023" t="str">
            <v>65000</v>
          </cell>
          <cell r="S1023" t="str">
            <v>200212</v>
          </cell>
          <cell r="T1023" t="str">
            <v>CA01</v>
          </cell>
          <cell r="U1023">
            <v>17786.5</v>
          </cell>
          <cell r="V1023" t="str">
            <v>LDB</v>
          </cell>
          <cell r="W1023">
            <v>0</v>
          </cell>
          <cell r="Y1023">
            <v>0</v>
          </cell>
          <cell r="Z1023">
            <v>0</v>
          </cell>
          <cell r="AA1023" t="str">
            <v>BCH</v>
          </cell>
          <cell r="AB1023" t="str">
            <v>0014</v>
          </cell>
          <cell r="AC1023" t="str">
            <v>WKS</v>
          </cell>
          <cell r="AE1023" t="str">
            <v>JV#</v>
          </cell>
          <cell r="AF1023" t="str">
            <v>1232</v>
          </cell>
          <cell r="AG1023" t="str">
            <v>FRN</v>
          </cell>
          <cell r="AH1023" t="str">
            <v>6633</v>
          </cell>
          <cell r="AI1023" t="str">
            <v>RP#</v>
          </cell>
          <cell r="AJ1023" t="str">
            <v>000</v>
          </cell>
          <cell r="AK1023" t="str">
            <v>CTL</v>
          </cell>
          <cell r="AM1023" t="str">
            <v>RF#</v>
          </cell>
          <cell r="AU1023" t="str">
            <v>ACCRUAL OF DEC 02 CAPITAL</v>
          </cell>
          <cell r="AZ1023" t="str">
            <v>FPL Fibernet</v>
          </cell>
        </row>
        <row r="1024">
          <cell r="A1024" t="str">
            <v>107100</v>
          </cell>
          <cell r="B1024" t="str">
            <v>0313</v>
          </cell>
          <cell r="C1024" t="str">
            <v>06600</v>
          </cell>
          <cell r="D1024" t="str">
            <v>0FIBER</v>
          </cell>
          <cell r="E1024" t="str">
            <v>313000</v>
          </cell>
          <cell r="F1024" t="str">
            <v>0790</v>
          </cell>
          <cell r="G1024" t="str">
            <v>65000</v>
          </cell>
          <cell r="H1024" t="str">
            <v>A</v>
          </cell>
          <cell r="I1024" t="str">
            <v>00000041</v>
          </cell>
          <cell r="J1024">
            <v>63</v>
          </cell>
          <cell r="K1024">
            <v>313</v>
          </cell>
          <cell r="L1024">
            <v>6633</v>
          </cell>
          <cell r="M1024">
            <v>0</v>
          </cell>
          <cell r="N1024">
            <v>0</v>
          </cell>
          <cell r="O1024">
            <v>0</v>
          </cell>
          <cell r="P1024">
            <v>0</v>
          </cell>
          <cell r="Q1024" t="str">
            <v>0790</v>
          </cell>
          <cell r="R1024" t="str">
            <v>65000</v>
          </cell>
          <cell r="S1024" t="str">
            <v>200212</v>
          </cell>
          <cell r="T1024" t="str">
            <v>CA01</v>
          </cell>
          <cell r="U1024">
            <v>-17786.5</v>
          </cell>
          <cell r="V1024" t="str">
            <v>LDB</v>
          </cell>
          <cell r="W1024">
            <v>0</v>
          </cell>
          <cell r="Y1024">
            <v>0</v>
          </cell>
          <cell r="Z1024">
            <v>0</v>
          </cell>
          <cell r="AA1024" t="str">
            <v>BCH</v>
          </cell>
          <cell r="AB1024" t="str">
            <v>0049</v>
          </cell>
          <cell r="AC1024" t="str">
            <v>WKS</v>
          </cell>
          <cell r="AE1024" t="str">
            <v>JV#</v>
          </cell>
          <cell r="AF1024" t="str">
            <v>1232</v>
          </cell>
          <cell r="AG1024" t="str">
            <v>FRN</v>
          </cell>
          <cell r="AH1024" t="str">
            <v>6633</v>
          </cell>
          <cell r="AI1024" t="str">
            <v>RP#</v>
          </cell>
          <cell r="AJ1024" t="str">
            <v>000</v>
          </cell>
          <cell r="AK1024" t="str">
            <v>CTL</v>
          </cell>
          <cell r="AM1024" t="str">
            <v>RF#</v>
          </cell>
          <cell r="AU1024" t="str">
            <v>ACCR REVERSAL OF DEC 02</v>
          </cell>
          <cell r="AZ1024" t="str">
            <v>FPL Fibernet</v>
          </cell>
        </row>
        <row r="1025">
          <cell r="A1025" t="str">
            <v>107100</v>
          </cell>
          <cell r="B1025" t="str">
            <v>0313</v>
          </cell>
          <cell r="C1025" t="str">
            <v>06600</v>
          </cell>
          <cell r="D1025" t="str">
            <v>0FIBER</v>
          </cell>
          <cell r="E1025" t="str">
            <v>313000</v>
          </cell>
          <cell r="F1025" t="str">
            <v>0790</v>
          </cell>
          <cell r="G1025" t="str">
            <v>65000</v>
          </cell>
          <cell r="H1025" t="str">
            <v>A</v>
          </cell>
          <cell r="I1025" t="str">
            <v>00000041</v>
          </cell>
          <cell r="J1025">
            <v>63</v>
          </cell>
          <cell r="K1025">
            <v>313</v>
          </cell>
          <cell r="L1025">
            <v>6633</v>
          </cell>
          <cell r="M1025">
            <v>0</v>
          </cell>
          <cell r="N1025">
            <v>0</v>
          </cell>
          <cell r="O1025">
            <v>0</v>
          </cell>
          <cell r="P1025">
            <v>0</v>
          </cell>
          <cell r="Q1025" t="str">
            <v>0790</v>
          </cell>
          <cell r="R1025" t="str">
            <v>65000</v>
          </cell>
          <cell r="S1025" t="str">
            <v>200212</v>
          </cell>
          <cell r="T1025" t="str">
            <v>CA01</v>
          </cell>
          <cell r="U1025">
            <v>-22044</v>
          </cell>
          <cell r="V1025" t="str">
            <v>LDB</v>
          </cell>
          <cell r="W1025">
            <v>0</v>
          </cell>
          <cell r="Y1025">
            <v>0</v>
          </cell>
          <cell r="Z1025">
            <v>0</v>
          </cell>
          <cell r="AA1025" t="str">
            <v>BCH</v>
          </cell>
          <cell r="AB1025" t="str">
            <v>0003</v>
          </cell>
          <cell r="AC1025" t="str">
            <v>WKS</v>
          </cell>
          <cell r="AE1025" t="str">
            <v>JV#</v>
          </cell>
          <cell r="AF1025" t="str">
            <v>1232</v>
          </cell>
          <cell r="AG1025" t="str">
            <v>FRN</v>
          </cell>
          <cell r="AH1025" t="str">
            <v>6633</v>
          </cell>
          <cell r="AI1025" t="str">
            <v>RP#</v>
          </cell>
          <cell r="AJ1025" t="str">
            <v>000</v>
          </cell>
          <cell r="AK1025" t="str">
            <v>CTL</v>
          </cell>
          <cell r="AM1025" t="str">
            <v>RF#</v>
          </cell>
          <cell r="AU1025" t="str">
            <v>AC-REV ACCRUAL OF OCT 02 CAPITA</v>
          </cell>
          <cell r="AZ1025" t="str">
            <v>FPL Fibernet</v>
          </cell>
        </row>
        <row r="1026">
          <cell r="A1026" t="str">
            <v>107100</v>
          </cell>
          <cell r="B1026" t="str">
            <v>0313</v>
          </cell>
          <cell r="C1026" t="str">
            <v>06600</v>
          </cell>
          <cell r="D1026" t="str">
            <v>0FIBER</v>
          </cell>
          <cell r="E1026" t="str">
            <v>313000</v>
          </cell>
          <cell r="F1026" t="str">
            <v>0790</v>
          </cell>
          <cell r="G1026" t="str">
            <v>65000</v>
          </cell>
          <cell r="H1026" t="str">
            <v>A</v>
          </cell>
          <cell r="I1026" t="str">
            <v>00000041</v>
          </cell>
          <cell r="J1026">
            <v>63</v>
          </cell>
          <cell r="K1026">
            <v>313</v>
          </cell>
          <cell r="L1026">
            <v>6633</v>
          </cell>
          <cell r="M1026">
            <v>0</v>
          </cell>
          <cell r="N1026">
            <v>0</v>
          </cell>
          <cell r="O1026">
            <v>0</v>
          </cell>
          <cell r="P1026">
            <v>0</v>
          </cell>
          <cell r="Q1026" t="str">
            <v>0790</v>
          </cell>
          <cell r="R1026" t="str">
            <v>65000</v>
          </cell>
          <cell r="S1026" t="str">
            <v>200212</v>
          </cell>
          <cell r="T1026" t="str">
            <v>CA01</v>
          </cell>
          <cell r="U1026">
            <v>-28193.01</v>
          </cell>
          <cell r="V1026" t="str">
            <v>LDB</v>
          </cell>
          <cell r="W1026">
            <v>0</v>
          </cell>
          <cell r="Y1026">
            <v>0</v>
          </cell>
          <cell r="Z1026">
            <v>0</v>
          </cell>
          <cell r="AA1026" t="str">
            <v>BCH</v>
          </cell>
          <cell r="AB1026" t="str">
            <v>0023</v>
          </cell>
          <cell r="AC1026" t="str">
            <v>WKS</v>
          </cell>
          <cell r="AE1026" t="str">
            <v>JV#</v>
          </cell>
          <cell r="AF1026" t="str">
            <v>1232</v>
          </cell>
          <cell r="AG1026" t="str">
            <v>FRN</v>
          </cell>
          <cell r="AH1026" t="str">
            <v>6633</v>
          </cell>
          <cell r="AI1026" t="str">
            <v>RP#</v>
          </cell>
          <cell r="AJ1026" t="str">
            <v>000</v>
          </cell>
          <cell r="AK1026" t="str">
            <v>CTL</v>
          </cell>
          <cell r="AM1026" t="str">
            <v>RF#</v>
          </cell>
          <cell r="AU1026" t="str">
            <v>TO PLACE IN SERVICE</v>
          </cell>
          <cell r="AZ1026" t="str">
            <v>FPL Fibernet</v>
          </cell>
        </row>
        <row r="1027">
          <cell r="A1027" t="str">
            <v>107100</v>
          </cell>
          <cell r="B1027" t="str">
            <v>0312</v>
          </cell>
          <cell r="C1027" t="str">
            <v>06600</v>
          </cell>
          <cell r="D1027" t="str">
            <v>0FIBER</v>
          </cell>
          <cell r="E1027" t="str">
            <v>312000</v>
          </cell>
          <cell r="F1027" t="str">
            <v>0662</v>
          </cell>
          <cell r="G1027" t="str">
            <v>51450</v>
          </cell>
          <cell r="H1027" t="str">
            <v>A</v>
          </cell>
          <cell r="I1027" t="str">
            <v>00000041</v>
          </cell>
          <cell r="J1027">
            <v>63</v>
          </cell>
          <cell r="K1027">
            <v>312</v>
          </cell>
          <cell r="L1027">
            <v>6634</v>
          </cell>
          <cell r="M1027">
            <v>0</v>
          </cell>
          <cell r="N1027">
            <v>0</v>
          </cell>
          <cell r="O1027">
            <v>0</v>
          </cell>
          <cell r="P1027">
            <v>0</v>
          </cell>
          <cell r="Q1027" t="str">
            <v>0662</v>
          </cell>
          <cell r="R1027" t="str">
            <v>51450</v>
          </cell>
          <cell r="S1027" t="str">
            <v>200212</v>
          </cell>
          <cell r="T1027" t="str">
            <v>SA01</v>
          </cell>
          <cell r="U1027">
            <v>1134</v>
          </cell>
          <cell r="W1027">
            <v>0</v>
          </cell>
          <cell r="Y1027">
            <v>0</v>
          </cell>
          <cell r="Z1027">
            <v>1</v>
          </cell>
          <cell r="AA1027" t="str">
            <v>BCH</v>
          </cell>
          <cell r="AB1027" t="str">
            <v>450002339</v>
          </cell>
          <cell r="AC1027" t="str">
            <v>PO#</v>
          </cell>
          <cell r="AD1027" t="str">
            <v>4500038164</v>
          </cell>
          <cell r="AE1027" t="str">
            <v>S/R</v>
          </cell>
          <cell r="AF1027" t="str">
            <v>337</v>
          </cell>
          <cell r="AI1027" t="str">
            <v>PYN</v>
          </cell>
          <cell r="AJ1027" t="str">
            <v>THE FISHEL COMPANY</v>
          </cell>
          <cell r="AK1027" t="str">
            <v>VND</v>
          </cell>
          <cell r="AL1027" t="str">
            <v>314360115</v>
          </cell>
          <cell r="AM1027" t="str">
            <v>FAC</v>
          </cell>
          <cell r="AN1027" t="str">
            <v>000</v>
          </cell>
          <cell r="AQ1027" t="str">
            <v>NVD</v>
          </cell>
          <cell r="AR1027" t="str">
            <v>2002-12-</v>
          </cell>
          <cell r="AU1027" t="str">
            <v>INVOICE# 3702-00109 THE FISHEL COMPANY  5000003466</v>
          </cell>
          <cell r="AV1027" t="str">
            <v>WF-BATCH</v>
          </cell>
          <cell r="AW1027" t="str">
            <v>000</v>
          </cell>
          <cell r="AX1027" t="str">
            <v>00</v>
          </cell>
          <cell r="AY1027" t="str">
            <v>0</v>
          </cell>
          <cell r="AZ1027" t="str">
            <v>FPL Fibernet</v>
          </cell>
        </row>
        <row r="1028">
          <cell r="A1028" t="str">
            <v>107100</v>
          </cell>
          <cell r="B1028" t="str">
            <v>0312</v>
          </cell>
          <cell r="C1028" t="str">
            <v>06600</v>
          </cell>
          <cell r="D1028" t="str">
            <v>0FIBER</v>
          </cell>
          <cell r="E1028" t="str">
            <v>312000</v>
          </cell>
          <cell r="F1028" t="str">
            <v>0790</v>
          </cell>
          <cell r="G1028" t="str">
            <v>65000</v>
          </cell>
          <cell r="H1028" t="str">
            <v>A</v>
          </cell>
          <cell r="I1028" t="str">
            <v>00000041</v>
          </cell>
          <cell r="J1028">
            <v>63</v>
          </cell>
          <cell r="K1028">
            <v>312</v>
          </cell>
          <cell r="L1028">
            <v>6634</v>
          </cell>
          <cell r="M1028">
            <v>0</v>
          </cell>
          <cell r="N1028">
            <v>0</v>
          </cell>
          <cell r="O1028">
            <v>0</v>
          </cell>
          <cell r="P1028">
            <v>0</v>
          </cell>
          <cell r="Q1028" t="str">
            <v>0790</v>
          </cell>
          <cell r="R1028" t="str">
            <v>65000</v>
          </cell>
          <cell r="S1028" t="str">
            <v>200212</v>
          </cell>
          <cell r="T1028" t="str">
            <v>CA01</v>
          </cell>
          <cell r="U1028">
            <v>17000</v>
          </cell>
          <cell r="V1028" t="str">
            <v>LDB</v>
          </cell>
          <cell r="W1028">
            <v>0</v>
          </cell>
          <cell r="Y1028">
            <v>0</v>
          </cell>
          <cell r="Z1028">
            <v>0</v>
          </cell>
          <cell r="AA1028" t="str">
            <v>BCH</v>
          </cell>
          <cell r="AB1028" t="str">
            <v>0014</v>
          </cell>
          <cell r="AC1028" t="str">
            <v>WKS</v>
          </cell>
          <cell r="AE1028" t="str">
            <v>JV#</v>
          </cell>
          <cell r="AF1028" t="str">
            <v>1232</v>
          </cell>
          <cell r="AG1028" t="str">
            <v>FRN</v>
          </cell>
          <cell r="AH1028" t="str">
            <v>6634</v>
          </cell>
          <cell r="AI1028" t="str">
            <v>RP#</v>
          </cell>
          <cell r="AJ1028" t="str">
            <v>000</v>
          </cell>
          <cell r="AK1028" t="str">
            <v>CTL</v>
          </cell>
          <cell r="AM1028" t="str">
            <v>RF#</v>
          </cell>
          <cell r="AU1028" t="str">
            <v>ACCRUAL OF DEC 02 CAPITAL</v>
          </cell>
          <cell r="AZ1028" t="str">
            <v>FPL Fibernet</v>
          </cell>
        </row>
        <row r="1029">
          <cell r="A1029" t="str">
            <v>107100</v>
          </cell>
          <cell r="B1029" t="str">
            <v>0312</v>
          </cell>
          <cell r="C1029" t="str">
            <v>06600</v>
          </cell>
          <cell r="D1029" t="str">
            <v>0FIBER</v>
          </cell>
          <cell r="E1029" t="str">
            <v>312000</v>
          </cell>
          <cell r="F1029" t="str">
            <v>0790</v>
          </cell>
          <cell r="G1029" t="str">
            <v>65000</v>
          </cell>
          <cell r="H1029" t="str">
            <v>A</v>
          </cell>
          <cell r="I1029" t="str">
            <v>00000041</v>
          </cell>
          <cell r="J1029">
            <v>63</v>
          </cell>
          <cell r="K1029">
            <v>312</v>
          </cell>
          <cell r="L1029">
            <v>6634</v>
          </cell>
          <cell r="M1029">
            <v>0</v>
          </cell>
          <cell r="N1029">
            <v>0</v>
          </cell>
          <cell r="O1029">
            <v>0</v>
          </cell>
          <cell r="P1029">
            <v>0</v>
          </cell>
          <cell r="Q1029" t="str">
            <v>0790</v>
          </cell>
          <cell r="R1029" t="str">
            <v>65000</v>
          </cell>
          <cell r="S1029" t="str">
            <v>200212</v>
          </cell>
          <cell r="T1029" t="str">
            <v>CA01</v>
          </cell>
          <cell r="U1029">
            <v>-23740.44</v>
          </cell>
          <cell r="V1029" t="str">
            <v>LDB</v>
          </cell>
          <cell r="W1029">
            <v>0</v>
          </cell>
          <cell r="Y1029">
            <v>0</v>
          </cell>
          <cell r="Z1029">
            <v>0</v>
          </cell>
          <cell r="AA1029" t="str">
            <v>BCH</v>
          </cell>
          <cell r="AB1029" t="str">
            <v>0023</v>
          </cell>
          <cell r="AC1029" t="str">
            <v>WKS</v>
          </cell>
          <cell r="AE1029" t="str">
            <v>JV#</v>
          </cell>
          <cell r="AF1029" t="str">
            <v>1232</v>
          </cell>
          <cell r="AG1029" t="str">
            <v>FRN</v>
          </cell>
          <cell r="AH1029" t="str">
            <v>6634</v>
          </cell>
          <cell r="AI1029" t="str">
            <v>RP#</v>
          </cell>
          <cell r="AJ1029" t="str">
            <v>000</v>
          </cell>
          <cell r="AK1029" t="str">
            <v>CTL</v>
          </cell>
          <cell r="AM1029" t="str">
            <v>RF#</v>
          </cell>
          <cell r="AU1029" t="str">
            <v>TO PLACE IN SERVICE</v>
          </cell>
          <cell r="AZ1029" t="str">
            <v>FPL Fibernet</v>
          </cell>
        </row>
        <row r="1030">
          <cell r="A1030" t="str">
            <v>107100</v>
          </cell>
          <cell r="B1030" t="str">
            <v>0312</v>
          </cell>
          <cell r="C1030" t="str">
            <v>06600</v>
          </cell>
          <cell r="D1030" t="str">
            <v>0FIBER</v>
          </cell>
          <cell r="E1030" t="str">
            <v>312000</v>
          </cell>
          <cell r="F1030" t="str">
            <v>0790</v>
          </cell>
          <cell r="G1030" t="str">
            <v>65000</v>
          </cell>
          <cell r="H1030" t="str">
            <v>A</v>
          </cell>
          <cell r="I1030" t="str">
            <v>00000041</v>
          </cell>
          <cell r="J1030">
            <v>63</v>
          </cell>
          <cell r="K1030">
            <v>312</v>
          </cell>
          <cell r="L1030">
            <v>6634</v>
          </cell>
          <cell r="M1030">
            <v>0</v>
          </cell>
          <cell r="N1030">
            <v>0</v>
          </cell>
          <cell r="O1030">
            <v>0</v>
          </cell>
          <cell r="P1030">
            <v>0</v>
          </cell>
          <cell r="Q1030" t="str">
            <v>0790</v>
          </cell>
          <cell r="R1030" t="str">
            <v>65000</v>
          </cell>
          <cell r="S1030" t="str">
            <v>200212</v>
          </cell>
          <cell r="T1030" t="str">
            <v>CA01</v>
          </cell>
          <cell r="U1030">
            <v>-33117</v>
          </cell>
          <cell r="V1030" t="str">
            <v>LDB</v>
          </cell>
          <cell r="W1030">
            <v>0</v>
          </cell>
          <cell r="Y1030">
            <v>0</v>
          </cell>
          <cell r="Z1030">
            <v>0</v>
          </cell>
          <cell r="AA1030" t="str">
            <v>BCH</v>
          </cell>
          <cell r="AB1030" t="str">
            <v>0003</v>
          </cell>
          <cell r="AC1030" t="str">
            <v>WKS</v>
          </cell>
          <cell r="AE1030" t="str">
            <v>JV#</v>
          </cell>
          <cell r="AF1030" t="str">
            <v>1232</v>
          </cell>
          <cell r="AG1030" t="str">
            <v>FRN</v>
          </cell>
          <cell r="AH1030" t="str">
            <v>6634</v>
          </cell>
          <cell r="AI1030" t="str">
            <v>RP#</v>
          </cell>
          <cell r="AJ1030" t="str">
            <v>000</v>
          </cell>
          <cell r="AK1030" t="str">
            <v>CTL</v>
          </cell>
          <cell r="AM1030" t="str">
            <v>RF#</v>
          </cell>
          <cell r="AU1030" t="str">
            <v>AC-REV ACCRUAL OF OCT 02 CAPITA</v>
          </cell>
          <cell r="AZ1030" t="str">
            <v>FPL Fibernet</v>
          </cell>
        </row>
        <row r="1031">
          <cell r="A1031" t="str">
            <v>107100</v>
          </cell>
          <cell r="B1031" t="str">
            <v>0312</v>
          </cell>
          <cell r="C1031" t="str">
            <v>06600</v>
          </cell>
          <cell r="D1031" t="str">
            <v>0FIBER</v>
          </cell>
          <cell r="E1031" t="str">
            <v>312000</v>
          </cell>
          <cell r="F1031" t="str">
            <v>0675</v>
          </cell>
          <cell r="G1031" t="str">
            <v>65000</v>
          </cell>
          <cell r="H1031" t="str">
            <v>A</v>
          </cell>
          <cell r="I1031" t="str">
            <v>00000041</v>
          </cell>
          <cell r="J1031">
            <v>63</v>
          </cell>
          <cell r="K1031">
            <v>312</v>
          </cell>
          <cell r="L1031">
            <v>6636</v>
          </cell>
          <cell r="M1031">
            <v>0</v>
          </cell>
          <cell r="N1031">
            <v>0</v>
          </cell>
          <cell r="O1031">
            <v>0</v>
          </cell>
          <cell r="P1031">
            <v>0</v>
          </cell>
          <cell r="Q1031" t="str">
            <v>0675</v>
          </cell>
          <cell r="R1031" t="str">
            <v>65000</v>
          </cell>
          <cell r="S1031" t="str">
            <v>200212</v>
          </cell>
          <cell r="T1031" t="str">
            <v>CA01</v>
          </cell>
          <cell r="U1031">
            <v>18.420000000000002</v>
          </cell>
          <cell r="V1031" t="str">
            <v>LDB</v>
          </cell>
          <cell r="W1031">
            <v>0</v>
          </cell>
          <cell r="Y1031">
            <v>0</v>
          </cell>
          <cell r="Z1031">
            <v>0</v>
          </cell>
          <cell r="AA1031" t="str">
            <v>BCH</v>
          </cell>
          <cell r="AB1031" t="str">
            <v>0037</v>
          </cell>
          <cell r="AC1031" t="str">
            <v>WKS</v>
          </cell>
          <cell r="AE1031" t="str">
            <v>JV#</v>
          </cell>
          <cell r="AF1031" t="str">
            <v>1232</v>
          </cell>
          <cell r="AG1031" t="str">
            <v>FRN</v>
          </cell>
          <cell r="AH1031" t="str">
            <v>6636</v>
          </cell>
          <cell r="AI1031" t="str">
            <v>RP#</v>
          </cell>
          <cell r="AJ1031" t="str">
            <v>000</v>
          </cell>
          <cell r="AK1031" t="str">
            <v>CTL</v>
          </cell>
          <cell r="AM1031" t="str">
            <v>RF#</v>
          </cell>
          <cell r="AU1031" t="str">
            <v>RECLASS FROM 3229 ER 95</v>
          </cell>
          <cell r="AZ1031" t="str">
            <v>FPL Fibernet</v>
          </cell>
        </row>
        <row r="1032">
          <cell r="A1032" t="str">
            <v>107100</v>
          </cell>
          <cell r="B1032" t="str">
            <v>0312</v>
          </cell>
          <cell r="C1032" t="str">
            <v>06600</v>
          </cell>
          <cell r="D1032" t="str">
            <v>0FIBER</v>
          </cell>
          <cell r="E1032" t="str">
            <v>312000</v>
          </cell>
          <cell r="F1032" t="str">
            <v>0803</v>
          </cell>
          <cell r="G1032" t="str">
            <v>36000</v>
          </cell>
          <cell r="H1032" t="str">
            <v>A</v>
          </cell>
          <cell r="I1032" t="str">
            <v>00000041</v>
          </cell>
          <cell r="J1032">
            <v>60</v>
          </cell>
          <cell r="K1032">
            <v>312</v>
          </cell>
          <cell r="L1032">
            <v>6636</v>
          </cell>
          <cell r="M1032">
            <v>107</v>
          </cell>
          <cell r="N1032">
            <v>10</v>
          </cell>
          <cell r="O1032">
            <v>0</v>
          </cell>
          <cell r="P1032">
            <v>107.1</v>
          </cell>
          <cell r="Q1032" t="str">
            <v>0803</v>
          </cell>
          <cell r="R1032" t="str">
            <v>36000</v>
          </cell>
          <cell r="S1032" t="str">
            <v>200212</v>
          </cell>
          <cell r="T1032" t="str">
            <v>PY42</v>
          </cell>
          <cell r="U1032">
            <v>175.7</v>
          </cell>
          <cell r="V1032" t="str">
            <v>LDB</v>
          </cell>
          <cell r="W1032">
            <v>0</v>
          </cell>
          <cell r="X1032" t="str">
            <v>SHR</v>
          </cell>
          <cell r="Y1032">
            <v>4</v>
          </cell>
          <cell r="Z1032">
            <v>4</v>
          </cell>
          <cell r="AA1032" t="str">
            <v>PYP</v>
          </cell>
          <cell r="AB1032" t="str">
            <v xml:space="preserve"> 0000025</v>
          </cell>
          <cell r="AC1032" t="str">
            <v>PYL</v>
          </cell>
          <cell r="AD1032" t="str">
            <v>003054</v>
          </cell>
          <cell r="AE1032" t="str">
            <v>EMP</v>
          </cell>
          <cell r="AF1032" t="str">
            <v>70702</v>
          </cell>
          <cell r="AG1032" t="str">
            <v>JUL</v>
          </cell>
          <cell r="AH1032" t="str">
            <v xml:space="preserve"> 000.00</v>
          </cell>
          <cell r="AI1032" t="str">
            <v>BCH</v>
          </cell>
          <cell r="AJ1032" t="str">
            <v>500</v>
          </cell>
          <cell r="AK1032" t="str">
            <v>CLS</v>
          </cell>
          <cell r="AL1032" t="str">
            <v>R513</v>
          </cell>
          <cell r="AM1032" t="str">
            <v>DTA</v>
          </cell>
          <cell r="AN1032" t="str">
            <v xml:space="preserve"> 00000000000.00</v>
          </cell>
          <cell r="AO1032" t="str">
            <v>DTH</v>
          </cell>
          <cell r="AP1032" t="str">
            <v xml:space="preserve"> 00000000000.00</v>
          </cell>
          <cell r="AV1032" t="str">
            <v>000000000</v>
          </cell>
          <cell r="AW1032" t="str">
            <v>000</v>
          </cell>
          <cell r="AX1032" t="str">
            <v>00</v>
          </cell>
          <cell r="AY1032" t="str">
            <v>0</v>
          </cell>
          <cell r="AZ1032" t="str">
            <v>FPL Fibernet</v>
          </cell>
        </row>
        <row r="1033">
          <cell r="A1033" t="str">
            <v>107100</v>
          </cell>
          <cell r="B1033" t="str">
            <v>0312</v>
          </cell>
          <cell r="C1033" t="str">
            <v>06600</v>
          </cell>
          <cell r="D1033" t="str">
            <v>0FIBER</v>
          </cell>
          <cell r="E1033" t="str">
            <v>312000</v>
          </cell>
          <cell r="F1033" t="str">
            <v>0803</v>
          </cell>
          <cell r="G1033" t="str">
            <v>36000</v>
          </cell>
          <cell r="H1033" t="str">
            <v>A</v>
          </cell>
          <cell r="I1033" t="str">
            <v>00000041</v>
          </cell>
          <cell r="J1033">
            <v>60</v>
          </cell>
          <cell r="K1033">
            <v>312</v>
          </cell>
          <cell r="L1033">
            <v>6636</v>
          </cell>
          <cell r="M1033">
            <v>107</v>
          </cell>
          <cell r="N1033">
            <v>10</v>
          </cell>
          <cell r="O1033">
            <v>0</v>
          </cell>
          <cell r="P1033">
            <v>107.1</v>
          </cell>
          <cell r="Q1033" t="str">
            <v>0803</v>
          </cell>
          <cell r="R1033" t="str">
            <v>36000</v>
          </cell>
          <cell r="S1033" t="str">
            <v>200212</v>
          </cell>
          <cell r="T1033" t="str">
            <v>PY42</v>
          </cell>
          <cell r="U1033">
            <v>255.76</v>
          </cell>
          <cell r="V1033" t="str">
            <v>LDB</v>
          </cell>
          <cell r="W1033">
            <v>0</v>
          </cell>
          <cell r="X1033" t="str">
            <v>SHR</v>
          </cell>
          <cell r="Y1033">
            <v>7</v>
          </cell>
          <cell r="Z1033">
            <v>7</v>
          </cell>
          <cell r="AA1033" t="str">
            <v>PYP</v>
          </cell>
          <cell r="AB1033" t="str">
            <v xml:space="preserve"> 0000025</v>
          </cell>
          <cell r="AC1033" t="str">
            <v>PYL</v>
          </cell>
          <cell r="AD1033" t="str">
            <v>004382</v>
          </cell>
          <cell r="AE1033" t="str">
            <v>EMP</v>
          </cell>
          <cell r="AF1033" t="str">
            <v>90017</v>
          </cell>
          <cell r="AG1033" t="str">
            <v>JUL</v>
          </cell>
          <cell r="AH1033" t="str">
            <v xml:space="preserve"> 000.00</v>
          </cell>
          <cell r="AI1033" t="str">
            <v>BCH</v>
          </cell>
          <cell r="AJ1033" t="str">
            <v>500</v>
          </cell>
          <cell r="AK1033" t="str">
            <v>CLS</v>
          </cell>
          <cell r="AL1033" t="str">
            <v>R449</v>
          </cell>
          <cell r="AM1033" t="str">
            <v>DTA</v>
          </cell>
          <cell r="AN1033" t="str">
            <v xml:space="preserve"> 00000000000.00</v>
          </cell>
          <cell r="AO1033" t="str">
            <v>DTH</v>
          </cell>
          <cell r="AP1033" t="str">
            <v xml:space="preserve"> 00000000000.00</v>
          </cell>
          <cell r="AV1033" t="str">
            <v>000000000</v>
          </cell>
          <cell r="AW1033" t="str">
            <v>000</v>
          </cell>
          <cell r="AX1033" t="str">
            <v>00</v>
          </cell>
          <cell r="AY1033" t="str">
            <v>0</v>
          </cell>
          <cell r="AZ1033" t="str">
            <v>FPL Fibernet</v>
          </cell>
        </row>
        <row r="1034">
          <cell r="A1034" t="str">
            <v>107100</v>
          </cell>
          <cell r="B1034" t="str">
            <v>0312</v>
          </cell>
          <cell r="C1034" t="str">
            <v>06600</v>
          </cell>
          <cell r="D1034" t="str">
            <v>0FIBER</v>
          </cell>
          <cell r="E1034" t="str">
            <v>312000</v>
          </cell>
          <cell r="F1034" t="str">
            <v>0803</v>
          </cell>
          <cell r="G1034" t="str">
            <v>36000</v>
          </cell>
          <cell r="H1034" t="str">
            <v>A</v>
          </cell>
          <cell r="I1034" t="str">
            <v>00000041</v>
          </cell>
          <cell r="J1034">
            <v>60</v>
          </cell>
          <cell r="K1034">
            <v>312</v>
          </cell>
          <cell r="L1034">
            <v>6636</v>
          </cell>
          <cell r="M1034">
            <v>107</v>
          </cell>
          <cell r="N1034">
            <v>10</v>
          </cell>
          <cell r="O1034">
            <v>0</v>
          </cell>
          <cell r="P1034">
            <v>107.1</v>
          </cell>
          <cell r="Q1034" t="str">
            <v>0803</v>
          </cell>
          <cell r="R1034" t="str">
            <v>36000</v>
          </cell>
          <cell r="S1034" t="str">
            <v>200212</v>
          </cell>
          <cell r="T1034" t="str">
            <v>PY42</v>
          </cell>
          <cell r="U1034">
            <v>438.45</v>
          </cell>
          <cell r="V1034" t="str">
            <v>LDB</v>
          </cell>
          <cell r="W1034">
            <v>0</v>
          </cell>
          <cell r="X1034" t="str">
            <v>SHR</v>
          </cell>
          <cell r="Y1034">
            <v>12</v>
          </cell>
          <cell r="Z1034">
            <v>12</v>
          </cell>
          <cell r="AA1034" t="str">
            <v>PYP</v>
          </cell>
          <cell r="AB1034" t="str">
            <v xml:space="preserve"> 0000026</v>
          </cell>
          <cell r="AC1034" t="str">
            <v>PYL</v>
          </cell>
          <cell r="AD1034" t="str">
            <v>004382</v>
          </cell>
          <cell r="AE1034" t="str">
            <v>EMP</v>
          </cell>
          <cell r="AF1034" t="str">
            <v>90017</v>
          </cell>
          <cell r="AG1034" t="str">
            <v>JUL</v>
          </cell>
          <cell r="AH1034" t="str">
            <v xml:space="preserve"> 000.00</v>
          </cell>
          <cell r="AI1034" t="str">
            <v>BCH</v>
          </cell>
          <cell r="AJ1034" t="str">
            <v>500</v>
          </cell>
          <cell r="AK1034" t="str">
            <v>CLS</v>
          </cell>
          <cell r="AL1034" t="str">
            <v>R449</v>
          </cell>
          <cell r="AM1034" t="str">
            <v>DTA</v>
          </cell>
          <cell r="AN1034" t="str">
            <v xml:space="preserve"> 00000000000.00</v>
          </cell>
          <cell r="AO1034" t="str">
            <v>DTH</v>
          </cell>
          <cell r="AP1034" t="str">
            <v xml:space="preserve"> 00000000000.00</v>
          </cell>
          <cell r="AV1034" t="str">
            <v>000000000</v>
          </cell>
          <cell r="AW1034" t="str">
            <v>000</v>
          </cell>
          <cell r="AX1034" t="str">
            <v>00</v>
          </cell>
          <cell r="AY1034" t="str">
            <v>0</v>
          </cell>
          <cell r="AZ1034" t="str">
            <v>FPL Fibernet</v>
          </cell>
        </row>
        <row r="1035">
          <cell r="A1035" t="str">
            <v>107100</v>
          </cell>
          <cell r="B1035" t="str">
            <v>0313</v>
          </cell>
          <cell r="C1035" t="str">
            <v>06600</v>
          </cell>
          <cell r="D1035" t="str">
            <v>0FIBER</v>
          </cell>
          <cell r="E1035" t="str">
            <v>313000</v>
          </cell>
          <cell r="F1035" t="str">
            <v>0790</v>
          </cell>
          <cell r="G1035" t="str">
            <v>65000</v>
          </cell>
          <cell r="H1035" t="str">
            <v>A</v>
          </cell>
          <cell r="I1035" t="str">
            <v>00000041</v>
          </cell>
          <cell r="J1035">
            <v>63</v>
          </cell>
          <cell r="K1035">
            <v>313</v>
          </cell>
          <cell r="L1035">
            <v>6637</v>
          </cell>
          <cell r="M1035">
            <v>0</v>
          </cell>
          <cell r="N1035">
            <v>0</v>
          </cell>
          <cell r="O1035">
            <v>0</v>
          </cell>
          <cell r="P1035">
            <v>0</v>
          </cell>
          <cell r="Q1035" t="str">
            <v>0790</v>
          </cell>
          <cell r="R1035" t="str">
            <v>65000</v>
          </cell>
          <cell r="S1035" t="str">
            <v>200212</v>
          </cell>
          <cell r="T1035" t="str">
            <v>CA01</v>
          </cell>
          <cell r="U1035">
            <v>107200</v>
          </cell>
          <cell r="V1035" t="str">
            <v>LDB</v>
          </cell>
          <cell r="W1035">
            <v>0</v>
          </cell>
          <cell r="Y1035">
            <v>0</v>
          </cell>
          <cell r="Z1035">
            <v>0</v>
          </cell>
          <cell r="AA1035" t="str">
            <v>BCH</v>
          </cell>
          <cell r="AB1035" t="str">
            <v>0044</v>
          </cell>
          <cell r="AC1035" t="str">
            <v>WKS</v>
          </cell>
          <cell r="AE1035" t="str">
            <v>JV#</v>
          </cell>
          <cell r="AF1035" t="str">
            <v>1232</v>
          </cell>
          <cell r="AG1035" t="str">
            <v>FRN</v>
          </cell>
          <cell r="AH1035" t="str">
            <v>6637</v>
          </cell>
          <cell r="AI1035" t="str">
            <v>RP#</v>
          </cell>
          <cell r="AJ1035" t="str">
            <v>000</v>
          </cell>
          <cell r="AK1035" t="str">
            <v>CTL</v>
          </cell>
          <cell r="AM1035" t="str">
            <v>RF#</v>
          </cell>
          <cell r="AU1035" t="str">
            <v>ACCRUAL OF DEC 02 CAPITAL</v>
          </cell>
          <cell r="AZ1035" t="str">
            <v>FPL Fibernet</v>
          </cell>
        </row>
        <row r="1036">
          <cell r="A1036" t="str">
            <v>107100</v>
          </cell>
          <cell r="B1036" t="str">
            <v>0313</v>
          </cell>
          <cell r="C1036" t="str">
            <v>06600</v>
          </cell>
          <cell r="D1036" t="str">
            <v>0FIBER</v>
          </cell>
          <cell r="E1036" t="str">
            <v>313000</v>
          </cell>
          <cell r="F1036" t="str">
            <v>0790</v>
          </cell>
          <cell r="G1036" t="str">
            <v>65000</v>
          </cell>
          <cell r="H1036" t="str">
            <v>A</v>
          </cell>
          <cell r="I1036" t="str">
            <v>00000041</v>
          </cell>
          <cell r="J1036">
            <v>63</v>
          </cell>
          <cell r="K1036">
            <v>313</v>
          </cell>
          <cell r="L1036">
            <v>6637</v>
          </cell>
          <cell r="M1036">
            <v>0</v>
          </cell>
          <cell r="N1036">
            <v>0</v>
          </cell>
          <cell r="O1036">
            <v>0</v>
          </cell>
          <cell r="P1036">
            <v>0</v>
          </cell>
          <cell r="Q1036" t="str">
            <v>0790</v>
          </cell>
          <cell r="R1036" t="str">
            <v>65000</v>
          </cell>
          <cell r="S1036" t="str">
            <v>200212</v>
          </cell>
          <cell r="T1036" t="str">
            <v>CA01</v>
          </cell>
          <cell r="U1036">
            <v>203000</v>
          </cell>
          <cell r="V1036" t="str">
            <v>LDB</v>
          </cell>
          <cell r="W1036">
            <v>0</v>
          </cell>
          <cell r="Y1036">
            <v>0</v>
          </cell>
          <cell r="Z1036">
            <v>0</v>
          </cell>
          <cell r="AA1036" t="str">
            <v>BCH</v>
          </cell>
          <cell r="AB1036" t="str">
            <v>0014</v>
          </cell>
          <cell r="AC1036" t="str">
            <v>WKS</v>
          </cell>
          <cell r="AE1036" t="str">
            <v>JV#</v>
          </cell>
          <cell r="AF1036" t="str">
            <v>1232</v>
          </cell>
          <cell r="AG1036" t="str">
            <v>FRN</v>
          </cell>
          <cell r="AH1036" t="str">
            <v>6637</v>
          </cell>
          <cell r="AI1036" t="str">
            <v>RP#</v>
          </cell>
          <cell r="AJ1036" t="str">
            <v>000</v>
          </cell>
          <cell r="AK1036" t="str">
            <v>CTL</v>
          </cell>
          <cell r="AM1036" t="str">
            <v>RF#</v>
          </cell>
          <cell r="AU1036" t="str">
            <v>ACCRUAL OF DEC 02 CAPITAL</v>
          </cell>
          <cell r="AZ1036" t="str">
            <v>FPL Fibernet</v>
          </cell>
        </row>
        <row r="1037">
          <cell r="A1037" t="str">
            <v>107100</v>
          </cell>
          <cell r="B1037" t="str">
            <v>0313</v>
          </cell>
          <cell r="C1037" t="str">
            <v>06600</v>
          </cell>
          <cell r="D1037" t="str">
            <v>0FIBER</v>
          </cell>
          <cell r="E1037" t="str">
            <v>313000</v>
          </cell>
          <cell r="F1037" t="str">
            <v>0790</v>
          </cell>
          <cell r="G1037" t="str">
            <v>65000</v>
          </cell>
          <cell r="H1037" t="str">
            <v>A</v>
          </cell>
          <cell r="I1037" t="str">
            <v>00000041</v>
          </cell>
          <cell r="J1037">
            <v>63</v>
          </cell>
          <cell r="K1037">
            <v>313</v>
          </cell>
          <cell r="L1037">
            <v>6637</v>
          </cell>
          <cell r="M1037">
            <v>0</v>
          </cell>
          <cell r="N1037">
            <v>0</v>
          </cell>
          <cell r="O1037">
            <v>0</v>
          </cell>
          <cell r="P1037">
            <v>0</v>
          </cell>
          <cell r="Q1037" t="str">
            <v>0790</v>
          </cell>
          <cell r="R1037" t="str">
            <v>65000</v>
          </cell>
          <cell r="S1037" t="str">
            <v>200212</v>
          </cell>
          <cell r="T1037" t="str">
            <v>CA01</v>
          </cell>
          <cell r="U1037">
            <v>-203000</v>
          </cell>
          <cell r="V1037" t="str">
            <v>LDB</v>
          </cell>
          <cell r="W1037">
            <v>0</v>
          </cell>
          <cell r="Y1037">
            <v>0</v>
          </cell>
          <cell r="Z1037">
            <v>0</v>
          </cell>
          <cell r="AA1037" t="str">
            <v>BCH</v>
          </cell>
          <cell r="AB1037" t="str">
            <v>0049</v>
          </cell>
          <cell r="AC1037" t="str">
            <v>WKS</v>
          </cell>
          <cell r="AE1037" t="str">
            <v>JV#</v>
          </cell>
          <cell r="AF1037" t="str">
            <v>1232</v>
          </cell>
          <cell r="AG1037" t="str">
            <v>FRN</v>
          </cell>
          <cell r="AH1037" t="str">
            <v>6637</v>
          </cell>
          <cell r="AI1037" t="str">
            <v>RP#</v>
          </cell>
          <cell r="AJ1037" t="str">
            <v>000</v>
          </cell>
          <cell r="AK1037" t="str">
            <v>CTL</v>
          </cell>
          <cell r="AM1037" t="str">
            <v>RF#</v>
          </cell>
          <cell r="AU1037" t="str">
            <v>ACCR REVERSAL OF DEC 02</v>
          </cell>
          <cell r="AZ1037" t="str">
            <v>FPL Fibernet</v>
          </cell>
        </row>
        <row r="1038">
          <cell r="A1038" t="str">
            <v>107100</v>
          </cell>
          <cell r="B1038" t="str">
            <v>0313</v>
          </cell>
          <cell r="C1038" t="str">
            <v>06600</v>
          </cell>
          <cell r="D1038" t="str">
            <v>0FIBER</v>
          </cell>
          <cell r="E1038" t="str">
            <v>313000</v>
          </cell>
          <cell r="F1038" t="str">
            <v>0803</v>
          </cell>
          <cell r="G1038" t="str">
            <v>36000</v>
          </cell>
          <cell r="H1038" t="str">
            <v>A</v>
          </cell>
          <cell r="I1038" t="str">
            <v>00000041</v>
          </cell>
          <cell r="J1038">
            <v>63</v>
          </cell>
          <cell r="K1038">
            <v>313</v>
          </cell>
          <cell r="L1038">
            <v>6637</v>
          </cell>
          <cell r="M1038">
            <v>107</v>
          </cell>
          <cell r="N1038">
            <v>10</v>
          </cell>
          <cell r="O1038">
            <v>0</v>
          </cell>
          <cell r="P1038">
            <v>107.1</v>
          </cell>
          <cell r="Q1038" t="str">
            <v>0803</v>
          </cell>
          <cell r="R1038" t="str">
            <v>36000</v>
          </cell>
          <cell r="S1038" t="str">
            <v>200212</v>
          </cell>
          <cell r="T1038" t="str">
            <v>PY42</v>
          </cell>
          <cell r="U1038">
            <v>830.7</v>
          </cell>
          <cell r="V1038" t="str">
            <v>LDB</v>
          </cell>
          <cell r="W1038">
            <v>0</v>
          </cell>
          <cell r="X1038" t="str">
            <v>SHR</v>
          </cell>
          <cell r="Y1038">
            <v>24</v>
          </cell>
          <cell r="Z1038">
            <v>24</v>
          </cell>
          <cell r="AA1038" t="str">
            <v>PYP</v>
          </cell>
          <cell r="AB1038" t="str">
            <v xml:space="preserve"> 0000001</v>
          </cell>
          <cell r="AC1038" t="str">
            <v>PYL</v>
          </cell>
          <cell r="AD1038" t="str">
            <v>004368</v>
          </cell>
          <cell r="AE1038" t="str">
            <v>EMP</v>
          </cell>
          <cell r="AF1038" t="str">
            <v>35483</v>
          </cell>
          <cell r="AG1038" t="str">
            <v>JUL</v>
          </cell>
          <cell r="AH1038" t="str">
            <v xml:space="preserve"> 000.00</v>
          </cell>
          <cell r="AI1038" t="str">
            <v>BCH</v>
          </cell>
          <cell r="AJ1038" t="str">
            <v>500</v>
          </cell>
          <cell r="AK1038" t="str">
            <v>CLS</v>
          </cell>
          <cell r="AL1038" t="str">
            <v>R445</v>
          </cell>
          <cell r="AM1038" t="str">
            <v>DTA</v>
          </cell>
          <cell r="AN1038" t="str">
            <v xml:space="preserve"> 00000000000.00</v>
          </cell>
          <cell r="AO1038" t="str">
            <v>DTH</v>
          </cell>
          <cell r="AP1038" t="str">
            <v xml:space="preserve"> 00000000000.00</v>
          </cell>
          <cell r="AV1038" t="str">
            <v>000000000</v>
          </cell>
          <cell r="AW1038" t="str">
            <v>000</v>
          </cell>
          <cell r="AX1038" t="str">
            <v>00</v>
          </cell>
          <cell r="AY1038" t="str">
            <v>0</v>
          </cell>
          <cell r="AZ1038" t="str">
            <v>FPL Fibernet</v>
          </cell>
        </row>
        <row r="1039">
          <cell r="A1039" t="str">
            <v>107100</v>
          </cell>
          <cell r="B1039" t="str">
            <v>0385</v>
          </cell>
          <cell r="C1039" t="str">
            <v>06600</v>
          </cell>
          <cell r="D1039" t="str">
            <v>0FIBER</v>
          </cell>
          <cell r="E1039" t="str">
            <v>385000</v>
          </cell>
          <cell r="F1039" t="str">
            <v>0676</v>
          </cell>
          <cell r="G1039" t="str">
            <v>11450</v>
          </cell>
          <cell r="H1039" t="str">
            <v>A</v>
          </cell>
          <cell r="I1039" t="str">
            <v>00000041</v>
          </cell>
          <cell r="J1039">
            <v>60</v>
          </cell>
          <cell r="K1039">
            <v>385</v>
          </cell>
          <cell r="L1039">
            <v>6637</v>
          </cell>
          <cell r="M1039">
            <v>0</v>
          </cell>
          <cell r="N1039">
            <v>0</v>
          </cell>
          <cell r="O1039">
            <v>0</v>
          </cell>
          <cell r="P1039">
            <v>0</v>
          </cell>
          <cell r="Q1039" t="str">
            <v>0676</v>
          </cell>
          <cell r="R1039" t="str">
            <v>11450</v>
          </cell>
          <cell r="S1039" t="str">
            <v>200212</v>
          </cell>
          <cell r="T1039" t="str">
            <v>SA01</v>
          </cell>
          <cell r="U1039">
            <v>0.13</v>
          </cell>
          <cell r="V1039" t="str">
            <v>LDB</v>
          </cell>
          <cell r="W1039">
            <v>0</v>
          </cell>
          <cell r="Y1039">
            <v>0</v>
          </cell>
          <cell r="Z1039">
            <v>1</v>
          </cell>
          <cell r="AA1039" t="str">
            <v>MS#</v>
          </cell>
          <cell r="AB1039" t="str">
            <v xml:space="preserve">   998000404</v>
          </cell>
          <cell r="AC1039" t="str">
            <v>BCH</v>
          </cell>
          <cell r="AD1039" t="str">
            <v>012636</v>
          </cell>
          <cell r="AE1039" t="str">
            <v>TML</v>
          </cell>
          <cell r="AF1039" t="str">
            <v>12027</v>
          </cell>
          <cell r="AG1039" t="str">
            <v>SRL</v>
          </cell>
          <cell r="AH1039" t="str">
            <v>0368</v>
          </cell>
          <cell r="AI1039" t="str">
            <v>DLV</v>
          </cell>
          <cell r="AJ1039" t="str">
            <v>000</v>
          </cell>
          <cell r="AK1039" t="str">
            <v>REL</v>
          </cell>
          <cell r="AL1039" t="str">
            <v>000</v>
          </cell>
          <cell r="AM1039" t="str">
            <v>LN#</v>
          </cell>
          <cell r="AO1039" t="str">
            <v>UOI</v>
          </cell>
          <cell r="AP1039" t="str">
            <v>EA</v>
          </cell>
          <cell r="AU1039" t="str">
            <v>0</v>
          </cell>
          <cell r="AW1039" t="str">
            <v>000</v>
          </cell>
          <cell r="AX1039" t="str">
            <v>00</v>
          </cell>
          <cell r="AY1039" t="str">
            <v>0</v>
          </cell>
          <cell r="AZ1039" t="str">
            <v>FPL Fibernet</v>
          </cell>
        </row>
        <row r="1040">
          <cell r="A1040" t="str">
            <v>107100</v>
          </cell>
          <cell r="B1040" t="str">
            <v>0385</v>
          </cell>
          <cell r="C1040" t="str">
            <v>06600</v>
          </cell>
          <cell r="D1040" t="str">
            <v>0FIBER</v>
          </cell>
          <cell r="E1040" t="str">
            <v>385000</v>
          </cell>
          <cell r="F1040" t="str">
            <v>0676</v>
          </cell>
          <cell r="G1040" t="str">
            <v>11450</v>
          </cell>
          <cell r="H1040" t="str">
            <v>A</v>
          </cell>
          <cell r="I1040" t="str">
            <v>00000041</v>
          </cell>
          <cell r="J1040">
            <v>60</v>
          </cell>
          <cell r="K1040">
            <v>385</v>
          </cell>
          <cell r="L1040">
            <v>6637</v>
          </cell>
          <cell r="M1040">
            <v>0</v>
          </cell>
          <cell r="N1040">
            <v>0</v>
          </cell>
          <cell r="O1040">
            <v>0</v>
          </cell>
          <cell r="P1040">
            <v>0</v>
          </cell>
          <cell r="Q1040" t="str">
            <v>0676</v>
          </cell>
          <cell r="R1040" t="str">
            <v>11450</v>
          </cell>
          <cell r="S1040" t="str">
            <v>200212</v>
          </cell>
          <cell r="T1040" t="str">
            <v>SA01</v>
          </cell>
          <cell r="U1040">
            <v>8.2799999999999994</v>
          </cell>
          <cell r="V1040" t="str">
            <v>LDB</v>
          </cell>
          <cell r="W1040">
            <v>0</v>
          </cell>
          <cell r="Y1040">
            <v>0</v>
          </cell>
          <cell r="Z1040">
            <v>11</v>
          </cell>
          <cell r="AA1040" t="str">
            <v>MS#</v>
          </cell>
          <cell r="AB1040" t="str">
            <v xml:space="preserve">   998000409</v>
          </cell>
          <cell r="AC1040" t="str">
            <v>BCH</v>
          </cell>
          <cell r="AD1040" t="str">
            <v>012636</v>
          </cell>
          <cell r="AE1040" t="str">
            <v>TML</v>
          </cell>
          <cell r="AF1040" t="str">
            <v>12027</v>
          </cell>
          <cell r="AG1040" t="str">
            <v>SRL</v>
          </cell>
          <cell r="AH1040" t="str">
            <v>0368</v>
          </cell>
          <cell r="AI1040" t="str">
            <v>DLV</v>
          </cell>
          <cell r="AJ1040" t="str">
            <v>000</v>
          </cell>
          <cell r="AK1040" t="str">
            <v>REL</v>
          </cell>
          <cell r="AL1040" t="str">
            <v>000</v>
          </cell>
          <cell r="AM1040" t="str">
            <v>LN#</v>
          </cell>
          <cell r="AO1040" t="str">
            <v>UOI</v>
          </cell>
          <cell r="AP1040" t="str">
            <v>EA</v>
          </cell>
          <cell r="AU1040" t="str">
            <v>0</v>
          </cell>
          <cell r="AW1040" t="str">
            <v>000</v>
          </cell>
          <cell r="AX1040" t="str">
            <v>00</v>
          </cell>
          <cell r="AY1040" t="str">
            <v>0</v>
          </cell>
          <cell r="AZ1040" t="str">
            <v>FPL Fibernet</v>
          </cell>
        </row>
        <row r="1041">
          <cell r="A1041" t="str">
            <v>107100</v>
          </cell>
          <cell r="B1041" t="str">
            <v>0385</v>
          </cell>
          <cell r="C1041" t="str">
            <v>06600</v>
          </cell>
          <cell r="D1041" t="str">
            <v>0FIBER</v>
          </cell>
          <cell r="E1041" t="str">
            <v>385000</v>
          </cell>
          <cell r="F1041" t="str">
            <v>0676</v>
          </cell>
          <cell r="G1041" t="str">
            <v>11450</v>
          </cell>
          <cell r="H1041" t="str">
            <v>A</v>
          </cell>
          <cell r="I1041" t="str">
            <v>00000041</v>
          </cell>
          <cell r="J1041">
            <v>60</v>
          </cell>
          <cell r="K1041">
            <v>385</v>
          </cell>
          <cell r="L1041">
            <v>6637</v>
          </cell>
          <cell r="M1041">
            <v>0</v>
          </cell>
          <cell r="N1041">
            <v>0</v>
          </cell>
          <cell r="O1041">
            <v>0</v>
          </cell>
          <cell r="P1041">
            <v>0</v>
          </cell>
          <cell r="Q1041" t="str">
            <v>0676</v>
          </cell>
          <cell r="R1041" t="str">
            <v>11450</v>
          </cell>
          <cell r="S1041" t="str">
            <v>200212</v>
          </cell>
          <cell r="T1041" t="str">
            <v>SA01</v>
          </cell>
          <cell r="U1041">
            <v>119.51</v>
          </cell>
          <cell r="V1041" t="str">
            <v>LDB</v>
          </cell>
          <cell r="W1041">
            <v>0</v>
          </cell>
          <cell r="Y1041">
            <v>0</v>
          </cell>
          <cell r="Z1041">
            <v>11</v>
          </cell>
          <cell r="AA1041" t="str">
            <v>MS#</v>
          </cell>
          <cell r="AB1041" t="str">
            <v xml:space="preserve">   998000407</v>
          </cell>
          <cell r="AC1041" t="str">
            <v>BCH</v>
          </cell>
          <cell r="AD1041" t="str">
            <v>012636</v>
          </cell>
          <cell r="AE1041" t="str">
            <v>TML</v>
          </cell>
          <cell r="AF1041" t="str">
            <v>12027</v>
          </cell>
          <cell r="AG1041" t="str">
            <v>SRL</v>
          </cell>
          <cell r="AH1041" t="str">
            <v>0368</v>
          </cell>
          <cell r="AI1041" t="str">
            <v>DLV</v>
          </cell>
          <cell r="AJ1041" t="str">
            <v>000</v>
          </cell>
          <cell r="AK1041" t="str">
            <v>REL</v>
          </cell>
          <cell r="AL1041" t="str">
            <v>000</v>
          </cell>
          <cell r="AM1041" t="str">
            <v>LN#</v>
          </cell>
          <cell r="AO1041" t="str">
            <v>UOI</v>
          </cell>
          <cell r="AP1041" t="str">
            <v>EA</v>
          </cell>
          <cell r="AU1041" t="str">
            <v>0</v>
          </cell>
          <cell r="AW1041" t="str">
            <v>000</v>
          </cell>
          <cell r="AX1041" t="str">
            <v>00</v>
          </cell>
          <cell r="AY1041" t="str">
            <v>0</v>
          </cell>
          <cell r="AZ1041" t="str">
            <v>FPL Fibernet</v>
          </cell>
        </row>
        <row r="1042">
          <cell r="A1042" t="str">
            <v>107100</v>
          </cell>
          <cell r="B1042" t="str">
            <v>0385</v>
          </cell>
          <cell r="C1042" t="str">
            <v>06600</v>
          </cell>
          <cell r="D1042" t="str">
            <v>0FIBER</v>
          </cell>
          <cell r="E1042" t="str">
            <v>385000</v>
          </cell>
          <cell r="F1042" t="str">
            <v>0676</v>
          </cell>
          <cell r="G1042" t="str">
            <v>11450</v>
          </cell>
          <cell r="H1042" t="str">
            <v>A</v>
          </cell>
          <cell r="I1042" t="str">
            <v>00000041</v>
          </cell>
          <cell r="J1042">
            <v>60</v>
          </cell>
          <cell r="K1042">
            <v>385</v>
          </cell>
          <cell r="L1042">
            <v>6637</v>
          </cell>
          <cell r="M1042">
            <v>0</v>
          </cell>
          <cell r="N1042">
            <v>0</v>
          </cell>
          <cell r="O1042">
            <v>0</v>
          </cell>
          <cell r="P1042">
            <v>0</v>
          </cell>
          <cell r="Q1042" t="str">
            <v>0676</v>
          </cell>
          <cell r="R1042" t="str">
            <v>11450</v>
          </cell>
          <cell r="S1042" t="str">
            <v>200212</v>
          </cell>
          <cell r="T1042" t="str">
            <v>SA01</v>
          </cell>
          <cell r="U1042">
            <v>291.72000000000003</v>
          </cell>
          <cell r="V1042" t="str">
            <v>LDB</v>
          </cell>
          <cell r="W1042">
            <v>0</v>
          </cell>
          <cell r="Y1042">
            <v>0</v>
          </cell>
          <cell r="Z1042">
            <v>156</v>
          </cell>
          <cell r="AA1042" t="str">
            <v>MS#</v>
          </cell>
          <cell r="AB1042" t="str">
            <v xml:space="preserve">   998000366</v>
          </cell>
          <cell r="AC1042" t="str">
            <v>BCH</v>
          </cell>
          <cell r="AD1042" t="str">
            <v>012636</v>
          </cell>
          <cell r="AE1042" t="str">
            <v>TML</v>
          </cell>
          <cell r="AF1042" t="str">
            <v>12027</v>
          </cell>
          <cell r="AG1042" t="str">
            <v>SRL</v>
          </cell>
          <cell r="AH1042" t="str">
            <v>0368</v>
          </cell>
          <cell r="AI1042" t="str">
            <v>DLV</v>
          </cell>
          <cell r="AJ1042" t="str">
            <v>000</v>
          </cell>
          <cell r="AK1042" t="str">
            <v>REL</v>
          </cell>
          <cell r="AL1042" t="str">
            <v>000</v>
          </cell>
          <cell r="AM1042" t="str">
            <v>LN#</v>
          </cell>
          <cell r="AO1042" t="str">
            <v>UOI</v>
          </cell>
          <cell r="AP1042" t="str">
            <v>EA</v>
          </cell>
          <cell r="AU1042" t="str">
            <v>0</v>
          </cell>
          <cell r="AW1042" t="str">
            <v>000</v>
          </cell>
          <cell r="AX1042" t="str">
            <v>00</v>
          </cell>
          <cell r="AY1042" t="str">
            <v>0</v>
          </cell>
          <cell r="AZ1042" t="str">
            <v>FPL Fibernet</v>
          </cell>
        </row>
        <row r="1043">
          <cell r="A1043" t="str">
            <v>107100</v>
          </cell>
          <cell r="B1043" t="str">
            <v>0385</v>
          </cell>
          <cell r="C1043" t="str">
            <v>06600</v>
          </cell>
          <cell r="D1043" t="str">
            <v>0FIBER</v>
          </cell>
          <cell r="E1043" t="str">
            <v>385000</v>
          </cell>
          <cell r="F1043" t="str">
            <v>0676</v>
          </cell>
          <cell r="G1043" t="str">
            <v>11450</v>
          </cell>
          <cell r="H1043" t="str">
            <v>A</v>
          </cell>
          <cell r="I1043" t="str">
            <v>00000041</v>
          </cell>
          <cell r="J1043">
            <v>60</v>
          </cell>
          <cell r="K1043">
            <v>385</v>
          </cell>
          <cell r="L1043">
            <v>6637</v>
          </cell>
          <cell r="M1043">
            <v>0</v>
          </cell>
          <cell r="N1043">
            <v>0</v>
          </cell>
          <cell r="O1043">
            <v>0</v>
          </cell>
          <cell r="P1043">
            <v>0</v>
          </cell>
          <cell r="Q1043" t="str">
            <v>0676</v>
          </cell>
          <cell r="R1043" t="str">
            <v>11450</v>
          </cell>
          <cell r="S1043" t="str">
            <v>200212</v>
          </cell>
          <cell r="T1043" t="str">
            <v>SA01</v>
          </cell>
          <cell r="U1043">
            <v>398.6</v>
          </cell>
          <cell r="V1043" t="str">
            <v>LDB</v>
          </cell>
          <cell r="W1043">
            <v>0</v>
          </cell>
          <cell r="Y1043">
            <v>0</v>
          </cell>
          <cell r="Z1043">
            <v>11</v>
          </cell>
          <cell r="AA1043" t="str">
            <v>MS#</v>
          </cell>
          <cell r="AB1043" t="str">
            <v xml:space="preserve">   998000318</v>
          </cell>
          <cell r="AC1043" t="str">
            <v>BCH</v>
          </cell>
          <cell r="AD1043" t="str">
            <v>012636</v>
          </cell>
          <cell r="AE1043" t="str">
            <v>TML</v>
          </cell>
          <cell r="AF1043" t="str">
            <v>12027</v>
          </cell>
          <cell r="AG1043" t="str">
            <v>SRL</v>
          </cell>
          <cell r="AH1043" t="str">
            <v>0368</v>
          </cell>
          <cell r="AI1043" t="str">
            <v>DLV</v>
          </cell>
          <cell r="AJ1043" t="str">
            <v>000</v>
          </cell>
          <cell r="AK1043" t="str">
            <v>REL</v>
          </cell>
          <cell r="AL1043" t="str">
            <v>000</v>
          </cell>
          <cell r="AM1043" t="str">
            <v>LN#</v>
          </cell>
          <cell r="AO1043" t="str">
            <v>UOI</v>
          </cell>
          <cell r="AP1043" t="str">
            <v>EA</v>
          </cell>
          <cell r="AU1043" t="str">
            <v>0</v>
          </cell>
          <cell r="AW1043" t="str">
            <v>000</v>
          </cell>
          <cell r="AX1043" t="str">
            <v>00</v>
          </cell>
          <cell r="AY1043" t="str">
            <v>0</v>
          </cell>
          <cell r="AZ1043" t="str">
            <v>FPL Fibernet</v>
          </cell>
        </row>
        <row r="1044">
          <cell r="A1044" t="str">
            <v>107100</v>
          </cell>
          <cell r="B1044" t="str">
            <v>0385</v>
          </cell>
          <cell r="C1044" t="str">
            <v>06600</v>
          </cell>
          <cell r="D1044" t="str">
            <v>0FIBER</v>
          </cell>
          <cell r="E1044" t="str">
            <v>385000</v>
          </cell>
          <cell r="F1044" t="str">
            <v>0676</v>
          </cell>
          <cell r="G1044" t="str">
            <v>11450</v>
          </cell>
          <cell r="H1044" t="str">
            <v>A</v>
          </cell>
          <cell r="I1044" t="str">
            <v>00000041</v>
          </cell>
          <cell r="J1044">
            <v>60</v>
          </cell>
          <cell r="K1044">
            <v>385</v>
          </cell>
          <cell r="L1044">
            <v>6637</v>
          </cell>
          <cell r="M1044">
            <v>0</v>
          </cell>
          <cell r="N1044">
            <v>0</v>
          </cell>
          <cell r="O1044">
            <v>0</v>
          </cell>
          <cell r="P1044">
            <v>0</v>
          </cell>
          <cell r="Q1044" t="str">
            <v>0676</v>
          </cell>
          <cell r="R1044" t="str">
            <v>11450</v>
          </cell>
          <cell r="S1044" t="str">
            <v>200212</v>
          </cell>
          <cell r="T1044" t="str">
            <v>SA01</v>
          </cell>
          <cell r="U1044">
            <v>492</v>
          </cell>
          <cell r="V1044" t="str">
            <v>LDB</v>
          </cell>
          <cell r="W1044">
            <v>0</v>
          </cell>
          <cell r="Y1044">
            <v>0</v>
          </cell>
          <cell r="Z1044">
            <v>49200</v>
          </cell>
          <cell r="AA1044" t="str">
            <v>MS#</v>
          </cell>
          <cell r="AB1044" t="str">
            <v xml:space="preserve">   998000449</v>
          </cell>
          <cell r="AC1044" t="str">
            <v>BCH</v>
          </cell>
          <cell r="AD1044" t="str">
            <v>012637</v>
          </cell>
          <cell r="AE1044" t="str">
            <v>TML</v>
          </cell>
          <cell r="AF1044" t="str">
            <v>12027</v>
          </cell>
          <cell r="AG1044" t="str">
            <v>SRL</v>
          </cell>
          <cell r="AH1044" t="str">
            <v>0350</v>
          </cell>
          <cell r="AI1044" t="str">
            <v>DLV</v>
          </cell>
          <cell r="AJ1044" t="str">
            <v>000</v>
          </cell>
          <cell r="AK1044" t="str">
            <v>REL</v>
          </cell>
          <cell r="AL1044" t="str">
            <v>000</v>
          </cell>
          <cell r="AM1044" t="str">
            <v>LN#</v>
          </cell>
          <cell r="AO1044" t="str">
            <v>UOI</v>
          </cell>
          <cell r="AP1044" t="str">
            <v>FT</v>
          </cell>
          <cell r="AU1044" t="str">
            <v>0</v>
          </cell>
          <cell r="AW1044" t="str">
            <v>000</v>
          </cell>
          <cell r="AX1044" t="str">
            <v>00</v>
          </cell>
          <cell r="AY1044" t="str">
            <v>0</v>
          </cell>
          <cell r="AZ1044" t="str">
            <v>FPL Fibernet</v>
          </cell>
        </row>
        <row r="1045">
          <cell r="A1045" t="str">
            <v>107100</v>
          </cell>
          <cell r="B1045" t="str">
            <v>0385</v>
          </cell>
          <cell r="C1045" t="str">
            <v>06600</v>
          </cell>
          <cell r="D1045" t="str">
            <v>0FIBER</v>
          </cell>
          <cell r="E1045" t="str">
            <v>385000</v>
          </cell>
          <cell r="F1045" t="str">
            <v>0676</v>
          </cell>
          <cell r="G1045" t="str">
            <v>11450</v>
          </cell>
          <cell r="H1045" t="str">
            <v>A</v>
          </cell>
          <cell r="I1045" t="str">
            <v>00000041</v>
          </cell>
          <cell r="J1045">
            <v>60</v>
          </cell>
          <cell r="K1045">
            <v>385</v>
          </cell>
          <cell r="L1045">
            <v>6637</v>
          </cell>
          <cell r="M1045">
            <v>0</v>
          </cell>
          <cell r="N1045">
            <v>0</v>
          </cell>
          <cell r="O1045">
            <v>0</v>
          </cell>
          <cell r="P1045">
            <v>0</v>
          </cell>
          <cell r="Q1045" t="str">
            <v>0676</v>
          </cell>
          <cell r="R1045" t="str">
            <v>11450</v>
          </cell>
          <cell r="S1045" t="str">
            <v>200212</v>
          </cell>
          <cell r="T1045" t="str">
            <v>SA01</v>
          </cell>
          <cell r="U1045">
            <v>500</v>
          </cell>
          <cell r="V1045" t="str">
            <v>LDB</v>
          </cell>
          <cell r="W1045">
            <v>0</v>
          </cell>
          <cell r="Y1045">
            <v>0</v>
          </cell>
          <cell r="Z1045">
            <v>12500</v>
          </cell>
          <cell r="AA1045" t="str">
            <v>MS#</v>
          </cell>
          <cell r="AB1045" t="str">
            <v xml:space="preserve">   998000535</v>
          </cell>
          <cell r="AC1045" t="str">
            <v>BCH</v>
          </cell>
          <cell r="AD1045" t="str">
            <v>012636</v>
          </cell>
          <cell r="AE1045" t="str">
            <v>TML</v>
          </cell>
          <cell r="AF1045" t="str">
            <v>12027</v>
          </cell>
          <cell r="AG1045" t="str">
            <v>SRL</v>
          </cell>
          <cell r="AH1045" t="str">
            <v>0368</v>
          </cell>
          <cell r="AI1045" t="str">
            <v>DLV</v>
          </cell>
          <cell r="AJ1045" t="str">
            <v>000</v>
          </cell>
          <cell r="AK1045" t="str">
            <v>REL</v>
          </cell>
          <cell r="AL1045" t="str">
            <v>000</v>
          </cell>
          <cell r="AM1045" t="str">
            <v>LN#</v>
          </cell>
          <cell r="AO1045" t="str">
            <v>UOI</v>
          </cell>
          <cell r="AP1045" t="str">
            <v>FT</v>
          </cell>
          <cell r="AU1045" t="str">
            <v>0</v>
          </cell>
          <cell r="AW1045" t="str">
            <v>000</v>
          </cell>
          <cell r="AX1045" t="str">
            <v>00</v>
          </cell>
          <cell r="AY1045" t="str">
            <v>0</v>
          </cell>
          <cell r="AZ1045" t="str">
            <v>FPL Fibernet</v>
          </cell>
        </row>
        <row r="1046">
          <cell r="A1046" t="str">
            <v>107100</v>
          </cell>
          <cell r="B1046" t="str">
            <v>0385</v>
          </cell>
          <cell r="C1046" t="str">
            <v>06600</v>
          </cell>
          <cell r="D1046" t="str">
            <v>0FIBER</v>
          </cell>
          <cell r="E1046" t="str">
            <v>385000</v>
          </cell>
          <cell r="F1046" t="str">
            <v>0676</v>
          </cell>
          <cell r="G1046" t="str">
            <v>11450</v>
          </cell>
          <cell r="H1046" t="str">
            <v>A</v>
          </cell>
          <cell r="I1046" t="str">
            <v>00000041</v>
          </cell>
          <cell r="J1046">
            <v>60</v>
          </cell>
          <cell r="K1046">
            <v>385</v>
          </cell>
          <cell r="L1046">
            <v>6637</v>
          </cell>
          <cell r="M1046">
            <v>0</v>
          </cell>
          <cell r="N1046">
            <v>0</v>
          </cell>
          <cell r="O1046">
            <v>0</v>
          </cell>
          <cell r="P1046">
            <v>0</v>
          </cell>
          <cell r="Q1046" t="str">
            <v>0676</v>
          </cell>
          <cell r="R1046" t="str">
            <v>11450</v>
          </cell>
          <cell r="S1046" t="str">
            <v>200212</v>
          </cell>
          <cell r="T1046" t="str">
            <v>SA01</v>
          </cell>
          <cell r="U1046">
            <v>556.79999999999995</v>
          </cell>
          <cell r="V1046" t="str">
            <v>LDB</v>
          </cell>
          <cell r="W1046">
            <v>0</v>
          </cell>
          <cell r="Y1046">
            <v>0</v>
          </cell>
          <cell r="Z1046">
            <v>48</v>
          </cell>
          <cell r="AA1046" t="str">
            <v>MS#</v>
          </cell>
          <cell r="AB1046" t="str">
            <v xml:space="preserve">   998000317</v>
          </cell>
          <cell r="AC1046" t="str">
            <v>BCH</v>
          </cell>
          <cell r="AD1046" t="str">
            <v>012636</v>
          </cell>
          <cell r="AE1046" t="str">
            <v>TML</v>
          </cell>
          <cell r="AF1046" t="str">
            <v>12027</v>
          </cell>
          <cell r="AG1046" t="str">
            <v>SRL</v>
          </cell>
          <cell r="AH1046" t="str">
            <v>0368</v>
          </cell>
          <cell r="AI1046" t="str">
            <v>DLV</v>
          </cell>
          <cell r="AJ1046" t="str">
            <v>000</v>
          </cell>
          <cell r="AK1046" t="str">
            <v>REL</v>
          </cell>
          <cell r="AL1046" t="str">
            <v>000</v>
          </cell>
          <cell r="AM1046" t="str">
            <v>LN#</v>
          </cell>
          <cell r="AO1046" t="str">
            <v>UOI</v>
          </cell>
          <cell r="AP1046" t="str">
            <v>EA</v>
          </cell>
          <cell r="AU1046" t="str">
            <v>0</v>
          </cell>
          <cell r="AW1046" t="str">
            <v>000</v>
          </cell>
          <cell r="AX1046" t="str">
            <v>00</v>
          </cell>
          <cell r="AY1046" t="str">
            <v>0</v>
          </cell>
          <cell r="AZ1046" t="str">
            <v>FPL Fibernet</v>
          </cell>
        </row>
        <row r="1047">
          <cell r="A1047" t="str">
            <v>107100</v>
          </cell>
          <cell r="B1047" t="str">
            <v>0385</v>
          </cell>
          <cell r="C1047" t="str">
            <v>06600</v>
          </cell>
          <cell r="D1047" t="str">
            <v>0FIBER</v>
          </cell>
          <cell r="E1047" t="str">
            <v>385000</v>
          </cell>
          <cell r="F1047" t="str">
            <v>0676</v>
          </cell>
          <cell r="G1047" t="str">
            <v>11450</v>
          </cell>
          <cell r="H1047" t="str">
            <v>A</v>
          </cell>
          <cell r="I1047" t="str">
            <v>00000041</v>
          </cell>
          <cell r="J1047">
            <v>60</v>
          </cell>
          <cell r="K1047">
            <v>385</v>
          </cell>
          <cell r="L1047">
            <v>6637</v>
          </cell>
          <cell r="M1047">
            <v>0</v>
          </cell>
          <cell r="N1047">
            <v>0</v>
          </cell>
          <cell r="O1047">
            <v>0</v>
          </cell>
          <cell r="P1047">
            <v>0</v>
          </cell>
          <cell r="Q1047" t="str">
            <v>0676</v>
          </cell>
          <cell r="R1047" t="str">
            <v>11450</v>
          </cell>
          <cell r="S1047" t="str">
            <v>200212</v>
          </cell>
          <cell r="T1047" t="str">
            <v>SA01</v>
          </cell>
          <cell r="U1047">
            <v>3068.45</v>
          </cell>
          <cell r="V1047" t="str">
            <v>LDB</v>
          </cell>
          <cell r="W1047">
            <v>0</v>
          </cell>
          <cell r="Y1047">
            <v>0</v>
          </cell>
          <cell r="Z1047">
            <v>11</v>
          </cell>
          <cell r="AA1047" t="str">
            <v>MS#</v>
          </cell>
          <cell r="AB1047" t="str">
            <v xml:space="preserve">   998000309</v>
          </cell>
          <cell r="AC1047" t="str">
            <v>BCH</v>
          </cell>
          <cell r="AD1047" t="str">
            <v>012367</v>
          </cell>
          <cell r="AE1047" t="str">
            <v>TML</v>
          </cell>
          <cell r="AF1047" t="str">
            <v>12026</v>
          </cell>
          <cell r="AG1047" t="str">
            <v>SRL</v>
          </cell>
          <cell r="AH1047" t="str">
            <v>0368</v>
          </cell>
          <cell r="AI1047" t="str">
            <v>DLV</v>
          </cell>
          <cell r="AJ1047" t="str">
            <v>000</v>
          </cell>
          <cell r="AK1047" t="str">
            <v>REL</v>
          </cell>
          <cell r="AL1047" t="str">
            <v>000</v>
          </cell>
          <cell r="AM1047" t="str">
            <v>LN#</v>
          </cell>
          <cell r="AO1047" t="str">
            <v>UOI</v>
          </cell>
          <cell r="AP1047" t="str">
            <v>EA</v>
          </cell>
          <cell r="AU1047" t="str">
            <v>0</v>
          </cell>
          <cell r="AW1047" t="str">
            <v>000</v>
          </cell>
          <cell r="AX1047" t="str">
            <v>00</v>
          </cell>
          <cell r="AY1047" t="str">
            <v>0</v>
          </cell>
          <cell r="AZ1047" t="str">
            <v>FPL Fibernet</v>
          </cell>
        </row>
        <row r="1048">
          <cell r="A1048" t="str">
            <v>107100</v>
          </cell>
          <cell r="B1048" t="str">
            <v>0385</v>
          </cell>
          <cell r="C1048" t="str">
            <v>06600</v>
          </cell>
          <cell r="D1048" t="str">
            <v>0FIBER</v>
          </cell>
          <cell r="E1048" t="str">
            <v>385000</v>
          </cell>
          <cell r="F1048" t="str">
            <v>0676</v>
          </cell>
          <cell r="G1048" t="str">
            <v>11450</v>
          </cell>
          <cell r="H1048" t="str">
            <v>A</v>
          </cell>
          <cell r="I1048" t="str">
            <v>00000041</v>
          </cell>
          <cell r="J1048">
            <v>60</v>
          </cell>
          <cell r="K1048">
            <v>385</v>
          </cell>
          <cell r="L1048">
            <v>6637</v>
          </cell>
          <cell r="M1048">
            <v>0</v>
          </cell>
          <cell r="N1048">
            <v>0</v>
          </cell>
          <cell r="O1048">
            <v>0</v>
          </cell>
          <cell r="P1048">
            <v>0</v>
          </cell>
          <cell r="Q1048" t="str">
            <v>0676</v>
          </cell>
          <cell r="R1048" t="str">
            <v>11450</v>
          </cell>
          <cell r="S1048" t="str">
            <v>200212</v>
          </cell>
          <cell r="T1048" t="str">
            <v>SA01</v>
          </cell>
          <cell r="U1048">
            <v>12740</v>
          </cell>
          <cell r="V1048" t="str">
            <v>LDB</v>
          </cell>
          <cell r="W1048">
            <v>0</v>
          </cell>
          <cell r="Y1048">
            <v>0</v>
          </cell>
          <cell r="Z1048">
            <v>45500</v>
          </cell>
          <cell r="AA1048" t="str">
            <v>MS#</v>
          </cell>
          <cell r="AB1048" t="str">
            <v xml:space="preserve">   998000098</v>
          </cell>
          <cell r="AC1048" t="str">
            <v>BCH</v>
          </cell>
          <cell r="AD1048" t="str">
            <v>012367</v>
          </cell>
          <cell r="AE1048" t="str">
            <v>TML</v>
          </cell>
          <cell r="AF1048" t="str">
            <v>12026</v>
          </cell>
          <cell r="AG1048" t="str">
            <v>SRL</v>
          </cell>
          <cell r="AH1048" t="str">
            <v>0368</v>
          </cell>
          <cell r="AI1048" t="str">
            <v>DLV</v>
          </cell>
          <cell r="AJ1048" t="str">
            <v>000</v>
          </cell>
          <cell r="AK1048" t="str">
            <v>REL</v>
          </cell>
          <cell r="AL1048" t="str">
            <v>000</v>
          </cell>
          <cell r="AM1048" t="str">
            <v>LN#</v>
          </cell>
          <cell r="AO1048" t="str">
            <v>UOI</v>
          </cell>
          <cell r="AP1048" t="str">
            <v>FT</v>
          </cell>
          <cell r="AU1048" t="str">
            <v>0</v>
          </cell>
          <cell r="AW1048" t="str">
            <v>000</v>
          </cell>
          <cell r="AX1048" t="str">
            <v>00</v>
          </cell>
          <cell r="AY1048" t="str">
            <v>0</v>
          </cell>
          <cell r="AZ1048" t="str">
            <v>FPL Fibernet</v>
          </cell>
        </row>
        <row r="1049">
          <cell r="A1049" t="str">
            <v>107100</v>
          </cell>
          <cell r="B1049" t="str">
            <v>0385</v>
          </cell>
          <cell r="C1049" t="str">
            <v>06600</v>
          </cell>
          <cell r="D1049" t="str">
            <v>0FIBER</v>
          </cell>
          <cell r="E1049" t="str">
            <v>385000</v>
          </cell>
          <cell r="F1049" t="str">
            <v>0803</v>
          </cell>
          <cell r="G1049" t="str">
            <v>36000</v>
          </cell>
          <cell r="H1049" t="str">
            <v>A</v>
          </cell>
          <cell r="I1049" t="str">
            <v>00000041</v>
          </cell>
          <cell r="J1049">
            <v>60</v>
          </cell>
          <cell r="K1049">
            <v>385</v>
          </cell>
          <cell r="L1049">
            <v>6637</v>
          </cell>
          <cell r="M1049">
            <v>107</v>
          </cell>
          <cell r="N1049">
            <v>10</v>
          </cell>
          <cell r="O1049">
            <v>0</v>
          </cell>
          <cell r="P1049">
            <v>107.1</v>
          </cell>
          <cell r="Q1049" t="str">
            <v>0803</v>
          </cell>
          <cell r="R1049" t="str">
            <v>36000</v>
          </cell>
          <cell r="S1049" t="str">
            <v>200212</v>
          </cell>
          <cell r="T1049" t="str">
            <v>PY42</v>
          </cell>
          <cell r="U1049">
            <v>286.39999999999998</v>
          </cell>
          <cell r="V1049" t="str">
            <v>LDB</v>
          </cell>
          <cell r="W1049">
            <v>0</v>
          </cell>
          <cell r="X1049" t="str">
            <v>SHR</v>
          </cell>
          <cell r="Y1049">
            <v>8</v>
          </cell>
          <cell r="Z1049">
            <v>8</v>
          </cell>
          <cell r="AA1049" t="str">
            <v>PYP</v>
          </cell>
          <cell r="AB1049" t="str">
            <v xml:space="preserve"> 0000026</v>
          </cell>
          <cell r="AC1049" t="str">
            <v>PYL</v>
          </cell>
          <cell r="AD1049" t="str">
            <v>004382</v>
          </cell>
          <cell r="AE1049" t="str">
            <v>EMP</v>
          </cell>
          <cell r="AF1049" t="str">
            <v>46869</v>
          </cell>
          <cell r="AG1049" t="str">
            <v>JUL</v>
          </cell>
          <cell r="AH1049" t="str">
            <v xml:space="preserve"> 000.00</v>
          </cell>
          <cell r="AI1049" t="str">
            <v>BCH</v>
          </cell>
          <cell r="AJ1049" t="str">
            <v>500</v>
          </cell>
          <cell r="AK1049" t="str">
            <v>CLS</v>
          </cell>
          <cell r="AL1049" t="str">
            <v>R431</v>
          </cell>
          <cell r="AM1049" t="str">
            <v>DTA</v>
          </cell>
          <cell r="AN1049" t="str">
            <v xml:space="preserve"> 00000000000.00</v>
          </cell>
          <cell r="AO1049" t="str">
            <v>DTH</v>
          </cell>
          <cell r="AP1049" t="str">
            <v xml:space="preserve"> 00000000000.00</v>
          </cell>
          <cell r="AV1049" t="str">
            <v>000000000</v>
          </cell>
          <cell r="AW1049" t="str">
            <v>000</v>
          </cell>
          <cell r="AX1049" t="str">
            <v>00</v>
          </cell>
          <cell r="AY1049" t="str">
            <v>0</v>
          </cell>
          <cell r="AZ1049" t="str">
            <v>FPL Fibernet</v>
          </cell>
        </row>
        <row r="1050">
          <cell r="A1050" t="str">
            <v>107100</v>
          </cell>
          <cell r="B1050" t="str">
            <v>0385</v>
          </cell>
          <cell r="C1050" t="str">
            <v>06600</v>
          </cell>
          <cell r="D1050" t="str">
            <v>0FIBER</v>
          </cell>
          <cell r="E1050" t="str">
            <v>385000</v>
          </cell>
          <cell r="F1050" t="str">
            <v>0662</v>
          </cell>
          <cell r="G1050" t="str">
            <v>65000</v>
          </cell>
          <cell r="H1050" t="str">
            <v>A</v>
          </cell>
          <cell r="I1050" t="str">
            <v>00000041</v>
          </cell>
          <cell r="J1050">
            <v>63</v>
          </cell>
          <cell r="K1050">
            <v>385</v>
          </cell>
          <cell r="L1050">
            <v>6639</v>
          </cell>
          <cell r="M1050">
            <v>0</v>
          </cell>
          <cell r="N1050">
            <v>0</v>
          </cell>
          <cell r="O1050">
            <v>0</v>
          </cell>
          <cell r="P1050">
            <v>0</v>
          </cell>
          <cell r="Q1050" t="str">
            <v>0662</v>
          </cell>
          <cell r="R1050" t="str">
            <v>65000</v>
          </cell>
          <cell r="S1050" t="str">
            <v>200212</v>
          </cell>
          <cell r="T1050" t="str">
            <v>CA01</v>
          </cell>
          <cell r="U1050">
            <v>3420.99</v>
          </cell>
          <cell r="V1050" t="str">
            <v>LDB</v>
          </cell>
          <cell r="W1050">
            <v>0</v>
          </cell>
          <cell r="Y1050">
            <v>0</v>
          </cell>
          <cell r="Z1050">
            <v>0</v>
          </cell>
          <cell r="AA1050" t="str">
            <v>BCH</v>
          </cell>
          <cell r="AB1050" t="str">
            <v>0037</v>
          </cell>
          <cell r="AC1050" t="str">
            <v>WKS</v>
          </cell>
          <cell r="AE1050" t="str">
            <v>JV#</v>
          </cell>
          <cell r="AF1050" t="str">
            <v>1232</v>
          </cell>
          <cell r="AG1050" t="str">
            <v>FRN</v>
          </cell>
          <cell r="AH1050" t="str">
            <v>6639</v>
          </cell>
          <cell r="AI1050" t="str">
            <v>RP#</v>
          </cell>
          <cell r="AJ1050" t="str">
            <v>000</v>
          </cell>
          <cell r="AK1050" t="str">
            <v>CTL</v>
          </cell>
          <cell r="AM1050" t="str">
            <v>RF#</v>
          </cell>
          <cell r="AU1050" t="str">
            <v>RECLASS FROM 3229 ER 95</v>
          </cell>
          <cell r="AZ1050" t="str">
            <v>FPL Fibernet</v>
          </cell>
        </row>
        <row r="1051">
          <cell r="A1051" t="str">
            <v>107100</v>
          </cell>
          <cell r="B1051" t="str">
            <v>0385</v>
          </cell>
          <cell r="C1051" t="str">
            <v>06600</v>
          </cell>
          <cell r="D1051" t="str">
            <v>0FIBER</v>
          </cell>
          <cell r="E1051" t="str">
            <v>385000</v>
          </cell>
          <cell r="F1051" t="str">
            <v>0803</v>
          </cell>
          <cell r="G1051" t="str">
            <v>36000</v>
          </cell>
          <cell r="H1051" t="str">
            <v>A</v>
          </cell>
          <cell r="I1051" t="str">
            <v>00000041</v>
          </cell>
          <cell r="J1051">
            <v>60</v>
          </cell>
          <cell r="K1051">
            <v>385</v>
          </cell>
          <cell r="L1051">
            <v>6639</v>
          </cell>
          <cell r="M1051">
            <v>107</v>
          </cell>
          <cell r="N1051">
            <v>10</v>
          </cell>
          <cell r="O1051">
            <v>0</v>
          </cell>
          <cell r="P1051">
            <v>107.1</v>
          </cell>
          <cell r="Q1051" t="str">
            <v>0803</v>
          </cell>
          <cell r="R1051" t="str">
            <v>36000</v>
          </cell>
          <cell r="S1051" t="str">
            <v>200212</v>
          </cell>
          <cell r="T1051" t="str">
            <v>PY42</v>
          </cell>
          <cell r="U1051">
            <v>75</v>
          </cell>
          <cell r="V1051" t="str">
            <v>LDB</v>
          </cell>
          <cell r="W1051">
            <v>0</v>
          </cell>
          <cell r="X1051" t="str">
            <v>SHR</v>
          </cell>
          <cell r="Y1051">
            <v>2</v>
          </cell>
          <cell r="Z1051">
            <v>2</v>
          </cell>
          <cell r="AA1051" t="str">
            <v>PYP</v>
          </cell>
          <cell r="AB1051" t="str">
            <v xml:space="preserve"> 0000025</v>
          </cell>
          <cell r="AC1051" t="str">
            <v>PYL</v>
          </cell>
          <cell r="AD1051" t="str">
            <v>004382</v>
          </cell>
          <cell r="AE1051" t="str">
            <v>EMP</v>
          </cell>
          <cell r="AF1051" t="str">
            <v>29440</v>
          </cell>
          <cell r="AG1051" t="str">
            <v>JUL</v>
          </cell>
          <cell r="AH1051" t="str">
            <v xml:space="preserve"> 000.00</v>
          </cell>
          <cell r="AI1051" t="str">
            <v>BCH</v>
          </cell>
          <cell r="AJ1051" t="str">
            <v>500</v>
          </cell>
          <cell r="AK1051" t="str">
            <v>CLS</v>
          </cell>
          <cell r="AL1051" t="str">
            <v>R449</v>
          </cell>
          <cell r="AM1051" t="str">
            <v>DTA</v>
          </cell>
          <cell r="AN1051" t="str">
            <v xml:space="preserve"> 00000000000.00</v>
          </cell>
          <cell r="AO1051" t="str">
            <v>DTH</v>
          </cell>
          <cell r="AP1051" t="str">
            <v xml:space="preserve"> 00000000000.00</v>
          </cell>
          <cell r="AV1051" t="str">
            <v>000000000</v>
          </cell>
          <cell r="AW1051" t="str">
            <v>000</v>
          </cell>
          <cell r="AX1051" t="str">
            <v>00</v>
          </cell>
          <cell r="AY1051" t="str">
            <v>0</v>
          </cell>
          <cell r="AZ1051" t="str">
            <v>FPL Fibernet</v>
          </cell>
        </row>
        <row r="1052">
          <cell r="A1052" t="str">
            <v>107100</v>
          </cell>
          <cell r="B1052" t="str">
            <v>0385</v>
          </cell>
          <cell r="C1052" t="str">
            <v>06600</v>
          </cell>
          <cell r="D1052" t="str">
            <v>0FIBER</v>
          </cell>
          <cell r="E1052" t="str">
            <v>385000</v>
          </cell>
          <cell r="F1052" t="str">
            <v>0802</v>
          </cell>
          <cell r="G1052" t="str">
            <v>31000</v>
          </cell>
          <cell r="H1052" t="str">
            <v>A</v>
          </cell>
          <cell r="I1052" t="str">
            <v>00000041</v>
          </cell>
          <cell r="J1052">
            <v>60</v>
          </cell>
          <cell r="K1052">
            <v>385</v>
          </cell>
          <cell r="L1052">
            <v>6640</v>
          </cell>
          <cell r="M1052">
            <v>107</v>
          </cell>
          <cell r="N1052">
            <v>10</v>
          </cell>
          <cell r="O1052">
            <v>0</v>
          </cell>
          <cell r="P1052">
            <v>107.1</v>
          </cell>
          <cell r="Q1052" t="str">
            <v>0802</v>
          </cell>
          <cell r="R1052" t="str">
            <v>31000</v>
          </cell>
          <cell r="S1052" t="str">
            <v>200212</v>
          </cell>
          <cell r="T1052" t="str">
            <v>PY42</v>
          </cell>
          <cell r="U1052">
            <v>346.2</v>
          </cell>
          <cell r="V1052" t="str">
            <v>LDB</v>
          </cell>
          <cell r="W1052">
            <v>0</v>
          </cell>
          <cell r="X1052" t="str">
            <v>SHR</v>
          </cell>
          <cell r="Y1052">
            <v>16</v>
          </cell>
          <cell r="Z1052">
            <v>16</v>
          </cell>
          <cell r="AA1052" t="str">
            <v>PYP</v>
          </cell>
          <cell r="AB1052" t="str">
            <v xml:space="preserve"> 0000025</v>
          </cell>
          <cell r="AC1052" t="str">
            <v>PYL</v>
          </cell>
          <cell r="AD1052" t="str">
            <v>004385</v>
          </cell>
          <cell r="AE1052" t="str">
            <v>EMP</v>
          </cell>
          <cell r="AF1052" t="str">
            <v>NWADI</v>
          </cell>
          <cell r="AG1052" t="str">
            <v>JUL</v>
          </cell>
          <cell r="AH1052" t="str">
            <v xml:space="preserve"> 000.00</v>
          </cell>
          <cell r="AI1052" t="str">
            <v>BCH</v>
          </cell>
          <cell r="AJ1052" t="str">
            <v>500</v>
          </cell>
          <cell r="AK1052" t="str">
            <v>CLS</v>
          </cell>
          <cell r="AL1052" t="str">
            <v>1XD9</v>
          </cell>
          <cell r="AM1052" t="str">
            <v>DTA</v>
          </cell>
          <cell r="AN1052" t="str">
            <v xml:space="preserve"> 00000000000.00</v>
          </cell>
          <cell r="AO1052" t="str">
            <v>DTH</v>
          </cell>
          <cell r="AP1052" t="str">
            <v xml:space="preserve"> 00000000000.00</v>
          </cell>
          <cell r="AV1052" t="str">
            <v>000000000</v>
          </cell>
          <cell r="AW1052" t="str">
            <v>000</v>
          </cell>
          <cell r="AX1052" t="str">
            <v>00</v>
          </cell>
          <cell r="AY1052" t="str">
            <v>0</v>
          </cell>
          <cell r="AZ1052" t="str">
            <v>FPL Fibernet</v>
          </cell>
        </row>
        <row r="1053">
          <cell r="A1053" t="str">
            <v>107100</v>
          </cell>
          <cell r="B1053" t="str">
            <v>0385</v>
          </cell>
          <cell r="C1053" t="str">
            <v>06600</v>
          </cell>
          <cell r="D1053" t="str">
            <v>0FIBER</v>
          </cell>
          <cell r="E1053" t="str">
            <v>385000</v>
          </cell>
          <cell r="F1053" t="str">
            <v>0803</v>
          </cell>
          <cell r="G1053" t="str">
            <v>36000</v>
          </cell>
          <cell r="H1053" t="str">
            <v>A</v>
          </cell>
          <cell r="I1053" t="str">
            <v>00000041</v>
          </cell>
          <cell r="J1053">
            <v>60</v>
          </cell>
          <cell r="K1053">
            <v>385</v>
          </cell>
          <cell r="L1053">
            <v>6640</v>
          </cell>
          <cell r="M1053">
            <v>107</v>
          </cell>
          <cell r="N1053">
            <v>10</v>
          </cell>
          <cell r="O1053">
            <v>0</v>
          </cell>
          <cell r="P1053">
            <v>107.1</v>
          </cell>
          <cell r="Q1053" t="str">
            <v>0803</v>
          </cell>
          <cell r="R1053" t="str">
            <v>36000</v>
          </cell>
          <cell r="S1053" t="str">
            <v>200212</v>
          </cell>
          <cell r="T1053" t="str">
            <v>PY42</v>
          </cell>
          <cell r="U1053">
            <v>37.5</v>
          </cell>
          <cell r="V1053" t="str">
            <v>LDB</v>
          </cell>
          <cell r="W1053">
            <v>0</v>
          </cell>
          <cell r="X1053" t="str">
            <v>SHR</v>
          </cell>
          <cell r="Y1053">
            <v>1</v>
          </cell>
          <cell r="Z1053">
            <v>1</v>
          </cell>
          <cell r="AA1053" t="str">
            <v>PYP</v>
          </cell>
          <cell r="AB1053" t="str">
            <v xml:space="preserve"> 0000025</v>
          </cell>
          <cell r="AC1053" t="str">
            <v>PYL</v>
          </cell>
          <cell r="AD1053" t="str">
            <v>004382</v>
          </cell>
          <cell r="AE1053" t="str">
            <v>EMP</v>
          </cell>
          <cell r="AF1053" t="str">
            <v>29440</v>
          </cell>
          <cell r="AG1053" t="str">
            <v>JUL</v>
          </cell>
          <cell r="AH1053" t="str">
            <v xml:space="preserve"> 000.00</v>
          </cell>
          <cell r="AI1053" t="str">
            <v>BCH</v>
          </cell>
          <cell r="AJ1053" t="str">
            <v>500</v>
          </cell>
          <cell r="AK1053" t="str">
            <v>CLS</v>
          </cell>
          <cell r="AL1053" t="str">
            <v>R449</v>
          </cell>
          <cell r="AM1053" t="str">
            <v>DTA</v>
          </cell>
          <cell r="AN1053" t="str">
            <v xml:space="preserve"> 00000000000.00</v>
          </cell>
          <cell r="AO1053" t="str">
            <v>DTH</v>
          </cell>
          <cell r="AP1053" t="str">
            <v xml:space="preserve"> 00000000000.00</v>
          </cell>
          <cell r="AV1053" t="str">
            <v>000000000</v>
          </cell>
          <cell r="AW1053" t="str">
            <v>000</v>
          </cell>
          <cell r="AX1053" t="str">
            <v>00</v>
          </cell>
          <cell r="AY1053" t="str">
            <v>0</v>
          </cell>
          <cell r="AZ1053" t="str">
            <v>FPL Fibernet</v>
          </cell>
        </row>
        <row r="1054">
          <cell r="A1054" t="str">
            <v>107100</v>
          </cell>
          <cell r="B1054" t="str">
            <v>0385</v>
          </cell>
          <cell r="C1054" t="str">
            <v>06600</v>
          </cell>
          <cell r="D1054" t="str">
            <v>0FIBER</v>
          </cell>
          <cell r="E1054" t="str">
            <v>385000</v>
          </cell>
          <cell r="F1054" t="str">
            <v>0803</v>
          </cell>
          <cell r="G1054" t="str">
            <v>36000</v>
          </cell>
          <cell r="H1054" t="str">
            <v>A</v>
          </cell>
          <cell r="I1054" t="str">
            <v>00000041</v>
          </cell>
          <cell r="J1054">
            <v>60</v>
          </cell>
          <cell r="K1054">
            <v>385</v>
          </cell>
          <cell r="L1054">
            <v>6640</v>
          </cell>
          <cell r="M1054">
            <v>107</v>
          </cell>
          <cell r="N1054">
            <v>10</v>
          </cell>
          <cell r="O1054">
            <v>0</v>
          </cell>
          <cell r="P1054">
            <v>107.1</v>
          </cell>
          <cell r="Q1054" t="str">
            <v>0803</v>
          </cell>
          <cell r="R1054" t="str">
            <v>36000</v>
          </cell>
          <cell r="S1054" t="str">
            <v>200212</v>
          </cell>
          <cell r="T1054" t="str">
            <v>PY42</v>
          </cell>
          <cell r="U1054">
            <v>143.19999999999999</v>
          </cell>
          <cell r="V1054" t="str">
            <v>LDB</v>
          </cell>
          <cell r="W1054">
            <v>0</v>
          </cell>
          <cell r="X1054" t="str">
            <v>SHR</v>
          </cell>
          <cell r="Y1054">
            <v>4</v>
          </cell>
          <cell r="Z1054">
            <v>4</v>
          </cell>
          <cell r="AA1054" t="str">
            <v>PYP</v>
          </cell>
          <cell r="AB1054" t="str">
            <v xml:space="preserve"> 0000026</v>
          </cell>
          <cell r="AC1054" t="str">
            <v>PYL</v>
          </cell>
          <cell r="AD1054" t="str">
            <v>004382</v>
          </cell>
          <cell r="AE1054" t="str">
            <v>EMP</v>
          </cell>
          <cell r="AF1054" t="str">
            <v>46869</v>
          </cell>
          <cell r="AG1054" t="str">
            <v>JUL</v>
          </cell>
          <cell r="AH1054" t="str">
            <v xml:space="preserve"> 000.00</v>
          </cell>
          <cell r="AI1054" t="str">
            <v>BCH</v>
          </cell>
          <cell r="AJ1054" t="str">
            <v>500</v>
          </cell>
          <cell r="AK1054" t="str">
            <v>CLS</v>
          </cell>
          <cell r="AL1054" t="str">
            <v>R431</v>
          </cell>
          <cell r="AM1054" t="str">
            <v>DTA</v>
          </cell>
          <cell r="AN1054" t="str">
            <v xml:space="preserve"> 00000000000.00</v>
          </cell>
          <cell r="AO1054" t="str">
            <v>DTH</v>
          </cell>
          <cell r="AP1054" t="str">
            <v xml:space="preserve"> 00000000000.00</v>
          </cell>
          <cell r="AV1054" t="str">
            <v>000000000</v>
          </cell>
          <cell r="AW1054" t="str">
            <v>000</v>
          </cell>
          <cell r="AX1054" t="str">
            <v>00</v>
          </cell>
          <cell r="AY1054" t="str">
            <v>0</v>
          </cell>
          <cell r="AZ1054" t="str">
            <v>FPL Fibernet</v>
          </cell>
        </row>
        <row r="1055">
          <cell r="A1055" t="str">
            <v>107100</v>
          </cell>
          <cell r="B1055" t="str">
            <v>0312</v>
          </cell>
          <cell r="C1055" t="str">
            <v>06600</v>
          </cell>
          <cell r="D1055" t="str">
            <v>0FIBER</v>
          </cell>
          <cell r="E1055" t="str">
            <v>312000</v>
          </cell>
          <cell r="F1055" t="str">
            <v>0803</v>
          </cell>
          <cell r="G1055" t="str">
            <v>65000</v>
          </cell>
          <cell r="H1055" t="str">
            <v>A</v>
          </cell>
          <cell r="I1055" t="str">
            <v>00000041</v>
          </cell>
          <cell r="J1055">
            <v>63</v>
          </cell>
          <cell r="K1055">
            <v>312</v>
          </cell>
          <cell r="L1055">
            <v>6641</v>
          </cell>
          <cell r="M1055">
            <v>0</v>
          </cell>
          <cell r="N1055">
            <v>0</v>
          </cell>
          <cell r="O1055">
            <v>0</v>
          </cell>
          <cell r="P1055">
            <v>0</v>
          </cell>
          <cell r="Q1055" t="str">
            <v>0803</v>
          </cell>
          <cell r="R1055" t="str">
            <v>65000</v>
          </cell>
          <cell r="S1055" t="str">
            <v>200212</v>
          </cell>
          <cell r="T1055" t="str">
            <v>CA01</v>
          </cell>
          <cell r="U1055">
            <v>1311.99</v>
          </cell>
          <cell r="V1055" t="str">
            <v>LDB</v>
          </cell>
          <cell r="W1055">
            <v>0</v>
          </cell>
          <cell r="Y1055">
            <v>0</v>
          </cell>
          <cell r="Z1055">
            <v>0</v>
          </cell>
          <cell r="AA1055" t="str">
            <v>BCH</v>
          </cell>
          <cell r="AB1055" t="str">
            <v>0037</v>
          </cell>
          <cell r="AC1055" t="str">
            <v>WKS</v>
          </cell>
          <cell r="AE1055" t="str">
            <v>JV#</v>
          </cell>
          <cell r="AF1055" t="str">
            <v>1232</v>
          </cell>
          <cell r="AG1055" t="str">
            <v>FRN</v>
          </cell>
          <cell r="AH1055" t="str">
            <v>6641</v>
          </cell>
          <cell r="AI1055" t="str">
            <v>RP#</v>
          </cell>
          <cell r="AJ1055" t="str">
            <v>000</v>
          </cell>
          <cell r="AK1055" t="str">
            <v>CTL</v>
          </cell>
          <cell r="AM1055" t="str">
            <v>RF#</v>
          </cell>
          <cell r="AU1055" t="str">
            <v>RECLASS FROM 3229 ER 95</v>
          </cell>
          <cell r="AZ1055" t="str">
            <v>FPL Fibernet</v>
          </cell>
        </row>
        <row r="1056">
          <cell r="A1056" t="str">
            <v>107100</v>
          </cell>
          <cell r="B1056" t="str">
            <v>0306</v>
          </cell>
          <cell r="C1056" t="str">
            <v>06600</v>
          </cell>
          <cell r="D1056" t="str">
            <v>0FIBER</v>
          </cell>
          <cell r="E1056" t="str">
            <v>313000</v>
          </cell>
          <cell r="F1056" t="str">
            <v>0790</v>
          </cell>
          <cell r="G1056" t="str">
            <v>65000</v>
          </cell>
          <cell r="H1056" t="str">
            <v>A</v>
          </cell>
          <cell r="I1056" t="str">
            <v>00000041</v>
          </cell>
          <cell r="J1056">
            <v>63</v>
          </cell>
          <cell r="K1056">
            <v>306</v>
          </cell>
          <cell r="L1056">
            <v>6642</v>
          </cell>
          <cell r="M1056">
            <v>0</v>
          </cell>
          <cell r="N1056">
            <v>0</v>
          </cell>
          <cell r="O1056">
            <v>0</v>
          </cell>
          <cell r="P1056">
            <v>0</v>
          </cell>
          <cell r="Q1056" t="str">
            <v>0790</v>
          </cell>
          <cell r="R1056" t="str">
            <v>65000</v>
          </cell>
          <cell r="S1056" t="str">
            <v>200212</v>
          </cell>
          <cell r="T1056" t="str">
            <v>CA01</v>
          </cell>
          <cell r="U1056">
            <v>7708.68</v>
          </cell>
          <cell r="V1056" t="str">
            <v>LDB</v>
          </cell>
          <cell r="W1056">
            <v>0</v>
          </cell>
          <cell r="Y1056">
            <v>0</v>
          </cell>
          <cell r="Z1056">
            <v>0</v>
          </cell>
          <cell r="AA1056" t="str">
            <v>BCH</v>
          </cell>
          <cell r="AB1056" t="str">
            <v>0037</v>
          </cell>
          <cell r="AC1056" t="str">
            <v>WKS</v>
          </cell>
          <cell r="AE1056" t="str">
            <v>JV#</v>
          </cell>
          <cell r="AF1056" t="str">
            <v>1232</v>
          </cell>
          <cell r="AG1056" t="str">
            <v>FRN</v>
          </cell>
          <cell r="AH1056" t="str">
            <v>6642</v>
          </cell>
          <cell r="AI1056" t="str">
            <v>RP#</v>
          </cell>
          <cell r="AJ1056" t="str">
            <v>000</v>
          </cell>
          <cell r="AK1056" t="str">
            <v>CTL</v>
          </cell>
          <cell r="AM1056" t="str">
            <v>RF#</v>
          </cell>
          <cell r="AU1056" t="str">
            <v>RECLASS FROM 3229 ER 95</v>
          </cell>
          <cell r="AZ1056" t="str">
            <v>FPL Fibernet</v>
          </cell>
        </row>
        <row r="1057">
          <cell r="A1057" t="str">
            <v>107100</v>
          </cell>
          <cell r="B1057" t="str">
            <v>0306</v>
          </cell>
          <cell r="C1057" t="str">
            <v>06600</v>
          </cell>
          <cell r="D1057" t="str">
            <v>0FIBER</v>
          </cell>
          <cell r="E1057" t="str">
            <v>313000</v>
          </cell>
          <cell r="F1057" t="str">
            <v>0790</v>
          </cell>
          <cell r="G1057" t="str">
            <v>65000</v>
          </cell>
          <cell r="H1057" t="str">
            <v>A</v>
          </cell>
          <cell r="I1057" t="str">
            <v>00000041</v>
          </cell>
          <cell r="J1057">
            <v>63</v>
          </cell>
          <cell r="K1057">
            <v>306</v>
          </cell>
          <cell r="L1057">
            <v>6642</v>
          </cell>
          <cell r="M1057">
            <v>0</v>
          </cell>
          <cell r="N1057">
            <v>0</v>
          </cell>
          <cell r="O1057">
            <v>0</v>
          </cell>
          <cell r="P1057">
            <v>0</v>
          </cell>
          <cell r="Q1057" t="str">
            <v>0790</v>
          </cell>
          <cell r="R1057" t="str">
            <v>65000</v>
          </cell>
          <cell r="S1057" t="str">
            <v>200212</v>
          </cell>
          <cell r="T1057" t="str">
            <v>CA01</v>
          </cell>
          <cell r="U1057">
            <v>33931</v>
          </cell>
          <cell r="V1057" t="str">
            <v>LDB</v>
          </cell>
          <cell r="W1057">
            <v>0</v>
          </cell>
          <cell r="Y1057">
            <v>0</v>
          </cell>
          <cell r="Z1057">
            <v>0</v>
          </cell>
          <cell r="AA1057" t="str">
            <v>BCH</v>
          </cell>
          <cell r="AB1057" t="str">
            <v>0014</v>
          </cell>
          <cell r="AC1057" t="str">
            <v>WKS</v>
          </cell>
          <cell r="AE1057" t="str">
            <v>JV#</v>
          </cell>
          <cell r="AF1057" t="str">
            <v>1232</v>
          </cell>
          <cell r="AG1057" t="str">
            <v>FRN</v>
          </cell>
          <cell r="AH1057" t="str">
            <v>6642</v>
          </cell>
          <cell r="AI1057" t="str">
            <v>RP#</v>
          </cell>
          <cell r="AJ1057" t="str">
            <v>000</v>
          </cell>
          <cell r="AK1057" t="str">
            <v>CTL</v>
          </cell>
          <cell r="AM1057" t="str">
            <v>RF#</v>
          </cell>
          <cell r="AU1057" t="str">
            <v>ACCRUAL OF DEC 02 CAPITAL</v>
          </cell>
          <cell r="AZ1057" t="str">
            <v>FPL Fibernet</v>
          </cell>
        </row>
        <row r="1058">
          <cell r="A1058" t="str">
            <v>107100</v>
          </cell>
          <cell r="B1058" t="str">
            <v>0306</v>
          </cell>
          <cell r="C1058" t="str">
            <v>06600</v>
          </cell>
          <cell r="D1058" t="str">
            <v>0FIBER</v>
          </cell>
          <cell r="E1058" t="str">
            <v>313000</v>
          </cell>
          <cell r="F1058" t="str">
            <v>0803</v>
          </cell>
          <cell r="G1058" t="str">
            <v>36000</v>
          </cell>
          <cell r="H1058" t="str">
            <v>A</v>
          </cell>
          <cell r="I1058" t="str">
            <v>00000041</v>
          </cell>
          <cell r="J1058">
            <v>60</v>
          </cell>
          <cell r="K1058">
            <v>306</v>
          </cell>
          <cell r="L1058">
            <v>6642</v>
          </cell>
          <cell r="M1058">
            <v>107</v>
          </cell>
          <cell r="N1058">
            <v>10</v>
          </cell>
          <cell r="O1058">
            <v>0</v>
          </cell>
          <cell r="P1058">
            <v>107.1</v>
          </cell>
          <cell r="Q1058" t="str">
            <v>0803</v>
          </cell>
          <cell r="R1058" t="str">
            <v>36000</v>
          </cell>
          <cell r="S1058" t="str">
            <v>200212</v>
          </cell>
          <cell r="T1058" t="str">
            <v>PY42</v>
          </cell>
          <cell r="U1058">
            <v>150</v>
          </cell>
          <cell r="V1058" t="str">
            <v>LDB</v>
          </cell>
          <cell r="W1058">
            <v>0</v>
          </cell>
          <cell r="X1058" t="str">
            <v>SHR</v>
          </cell>
          <cell r="Y1058">
            <v>4</v>
          </cell>
          <cell r="Z1058">
            <v>4</v>
          </cell>
          <cell r="AA1058" t="str">
            <v>PYP</v>
          </cell>
          <cell r="AB1058" t="str">
            <v xml:space="preserve"> 0000001</v>
          </cell>
          <cell r="AC1058" t="str">
            <v>PYL</v>
          </cell>
          <cell r="AD1058" t="str">
            <v>004382</v>
          </cell>
          <cell r="AE1058" t="str">
            <v>EMP</v>
          </cell>
          <cell r="AF1058" t="str">
            <v>29440</v>
          </cell>
          <cell r="AG1058" t="str">
            <v>JUL</v>
          </cell>
          <cell r="AH1058" t="str">
            <v xml:space="preserve"> 000.00</v>
          </cell>
          <cell r="AI1058" t="str">
            <v>BCH</v>
          </cell>
          <cell r="AJ1058" t="str">
            <v>500</v>
          </cell>
          <cell r="AK1058" t="str">
            <v>CLS</v>
          </cell>
          <cell r="AL1058" t="str">
            <v>R449</v>
          </cell>
          <cell r="AM1058" t="str">
            <v>DTA</v>
          </cell>
          <cell r="AN1058" t="str">
            <v xml:space="preserve"> 00000000000.00</v>
          </cell>
          <cell r="AO1058" t="str">
            <v>DTH</v>
          </cell>
          <cell r="AP1058" t="str">
            <v xml:space="preserve"> 00000000000.00</v>
          </cell>
          <cell r="AV1058" t="str">
            <v>000000000</v>
          </cell>
          <cell r="AW1058" t="str">
            <v>000</v>
          </cell>
          <cell r="AX1058" t="str">
            <v>00</v>
          </cell>
          <cell r="AY1058" t="str">
            <v>0</v>
          </cell>
          <cell r="AZ1058" t="str">
            <v>FPL Fibernet</v>
          </cell>
        </row>
        <row r="1059">
          <cell r="A1059" t="str">
            <v>107100</v>
          </cell>
          <cell r="B1059" t="str">
            <v>0313</v>
          </cell>
          <cell r="C1059" t="str">
            <v>06600</v>
          </cell>
          <cell r="D1059" t="str">
            <v>0FIBER</v>
          </cell>
          <cell r="E1059" t="str">
            <v>313000</v>
          </cell>
          <cell r="F1059" t="str">
            <v>0662</v>
          </cell>
          <cell r="G1059" t="str">
            <v>65000</v>
          </cell>
          <cell r="H1059" t="str">
            <v>A</v>
          </cell>
          <cell r="I1059" t="str">
            <v>00000041</v>
          </cell>
          <cell r="J1059">
            <v>63</v>
          </cell>
          <cell r="K1059">
            <v>313</v>
          </cell>
          <cell r="L1059">
            <v>6643</v>
          </cell>
          <cell r="M1059">
            <v>0</v>
          </cell>
          <cell r="N1059">
            <v>0</v>
          </cell>
          <cell r="O1059">
            <v>0</v>
          </cell>
          <cell r="P1059">
            <v>0</v>
          </cell>
          <cell r="Q1059" t="str">
            <v>0662</v>
          </cell>
          <cell r="R1059" t="str">
            <v>65000</v>
          </cell>
          <cell r="S1059" t="str">
            <v>200212</v>
          </cell>
          <cell r="T1059" t="str">
            <v>CA01</v>
          </cell>
          <cell r="U1059">
            <v>8439.75</v>
          </cell>
          <cell r="V1059" t="str">
            <v>LDB</v>
          </cell>
          <cell r="W1059">
            <v>0</v>
          </cell>
          <cell r="Y1059">
            <v>0</v>
          </cell>
          <cell r="Z1059">
            <v>0</v>
          </cell>
          <cell r="AA1059" t="str">
            <v>BCH</v>
          </cell>
          <cell r="AB1059" t="str">
            <v>0037</v>
          </cell>
          <cell r="AC1059" t="str">
            <v>WKS</v>
          </cell>
          <cell r="AE1059" t="str">
            <v>JV#</v>
          </cell>
          <cell r="AF1059" t="str">
            <v>1232</v>
          </cell>
          <cell r="AG1059" t="str">
            <v>FRN</v>
          </cell>
          <cell r="AH1059" t="str">
            <v>6643</v>
          </cell>
          <cell r="AI1059" t="str">
            <v>RP#</v>
          </cell>
          <cell r="AJ1059" t="str">
            <v>000</v>
          </cell>
          <cell r="AK1059" t="str">
            <v>CTL</v>
          </cell>
          <cell r="AM1059" t="str">
            <v>RF#</v>
          </cell>
          <cell r="AU1059" t="str">
            <v>RECLASS FROM 3229-ER 95</v>
          </cell>
          <cell r="AZ1059" t="str">
            <v>FPL Fibernet</v>
          </cell>
        </row>
        <row r="1060">
          <cell r="A1060" t="str">
            <v>107100</v>
          </cell>
          <cell r="B1060" t="str">
            <v>0313</v>
          </cell>
          <cell r="C1060" t="str">
            <v>06600</v>
          </cell>
          <cell r="D1060" t="str">
            <v>0FIBER</v>
          </cell>
          <cell r="E1060" t="str">
            <v>313000</v>
          </cell>
          <cell r="F1060" t="str">
            <v>0790</v>
          </cell>
          <cell r="G1060" t="str">
            <v>65000</v>
          </cell>
          <cell r="H1060" t="str">
            <v>A</v>
          </cell>
          <cell r="I1060" t="str">
            <v>00000041</v>
          </cell>
          <cell r="J1060">
            <v>63</v>
          </cell>
          <cell r="K1060">
            <v>313</v>
          </cell>
          <cell r="L1060">
            <v>6643</v>
          </cell>
          <cell r="M1060">
            <v>0</v>
          </cell>
          <cell r="N1060">
            <v>0</v>
          </cell>
          <cell r="O1060">
            <v>0</v>
          </cell>
          <cell r="P1060">
            <v>0</v>
          </cell>
          <cell r="Q1060" t="str">
            <v>0790</v>
          </cell>
          <cell r="R1060" t="str">
            <v>65000</v>
          </cell>
          <cell r="S1060" t="str">
            <v>200212</v>
          </cell>
          <cell r="T1060" t="str">
            <v>CA01</v>
          </cell>
          <cell r="U1060">
            <v>80000</v>
          </cell>
          <cell r="V1060" t="str">
            <v>LDB</v>
          </cell>
          <cell r="W1060">
            <v>0</v>
          </cell>
          <cell r="Y1060">
            <v>0</v>
          </cell>
          <cell r="Z1060">
            <v>0</v>
          </cell>
          <cell r="AA1060" t="str">
            <v>BCH</v>
          </cell>
          <cell r="AB1060" t="str">
            <v>0014</v>
          </cell>
          <cell r="AC1060" t="str">
            <v>WKS</v>
          </cell>
          <cell r="AE1060" t="str">
            <v>JV#</v>
          </cell>
          <cell r="AF1060" t="str">
            <v>1232</v>
          </cell>
          <cell r="AG1060" t="str">
            <v>FRN</v>
          </cell>
          <cell r="AH1060" t="str">
            <v>6643</v>
          </cell>
          <cell r="AI1060" t="str">
            <v>RP#</v>
          </cell>
          <cell r="AJ1060" t="str">
            <v>000</v>
          </cell>
          <cell r="AK1060" t="str">
            <v>CTL</v>
          </cell>
          <cell r="AM1060" t="str">
            <v>RF#</v>
          </cell>
          <cell r="AU1060" t="str">
            <v>ACCRUAL OF DEC 02 CAPITAL</v>
          </cell>
          <cell r="AZ1060" t="str">
            <v>FPL Fibernet</v>
          </cell>
        </row>
        <row r="1061">
          <cell r="A1061" t="str">
            <v>107100</v>
          </cell>
          <cell r="B1061" t="str">
            <v>0313</v>
          </cell>
          <cell r="C1061" t="str">
            <v>06600</v>
          </cell>
          <cell r="D1061" t="str">
            <v>0FIBER</v>
          </cell>
          <cell r="E1061" t="str">
            <v>313000</v>
          </cell>
          <cell r="F1061" t="str">
            <v>0803</v>
          </cell>
          <cell r="G1061" t="str">
            <v>36000</v>
          </cell>
          <cell r="H1061" t="str">
            <v>A</v>
          </cell>
          <cell r="I1061" t="str">
            <v>00000041</v>
          </cell>
          <cell r="J1061">
            <v>60</v>
          </cell>
          <cell r="K1061">
            <v>313</v>
          </cell>
          <cell r="L1061">
            <v>6643</v>
          </cell>
          <cell r="M1061">
            <v>107</v>
          </cell>
          <cell r="N1061">
            <v>10</v>
          </cell>
          <cell r="O1061">
            <v>0</v>
          </cell>
          <cell r="P1061">
            <v>107.1</v>
          </cell>
          <cell r="Q1061" t="str">
            <v>0803</v>
          </cell>
          <cell r="R1061" t="str">
            <v>36000</v>
          </cell>
          <cell r="S1061" t="str">
            <v>200212</v>
          </cell>
          <cell r="T1061" t="str">
            <v>PY42</v>
          </cell>
          <cell r="U1061">
            <v>375</v>
          </cell>
          <cell r="V1061" t="str">
            <v>LDB</v>
          </cell>
          <cell r="W1061">
            <v>0</v>
          </cell>
          <cell r="X1061" t="str">
            <v>SHR</v>
          </cell>
          <cell r="Y1061">
            <v>10</v>
          </cell>
          <cell r="Z1061">
            <v>10</v>
          </cell>
          <cell r="AA1061" t="str">
            <v>PYP</v>
          </cell>
          <cell r="AB1061" t="str">
            <v xml:space="preserve"> 0000001</v>
          </cell>
          <cell r="AC1061" t="str">
            <v>PYL</v>
          </cell>
          <cell r="AD1061" t="str">
            <v>004382</v>
          </cell>
          <cell r="AE1061" t="str">
            <v>EMP</v>
          </cell>
          <cell r="AF1061" t="str">
            <v>29440</v>
          </cell>
          <cell r="AG1061" t="str">
            <v>JUL</v>
          </cell>
          <cell r="AH1061" t="str">
            <v xml:space="preserve"> 000.00</v>
          </cell>
          <cell r="AI1061" t="str">
            <v>BCH</v>
          </cell>
          <cell r="AJ1061" t="str">
            <v>500</v>
          </cell>
          <cell r="AK1061" t="str">
            <v>CLS</v>
          </cell>
          <cell r="AL1061" t="str">
            <v>R449</v>
          </cell>
          <cell r="AM1061" t="str">
            <v>DTA</v>
          </cell>
          <cell r="AN1061" t="str">
            <v xml:space="preserve"> 00000000000.00</v>
          </cell>
          <cell r="AO1061" t="str">
            <v>DTH</v>
          </cell>
          <cell r="AP1061" t="str">
            <v xml:space="preserve"> 00000000000.00</v>
          </cell>
          <cell r="AV1061" t="str">
            <v>000000000</v>
          </cell>
          <cell r="AW1061" t="str">
            <v>000</v>
          </cell>
          <cell r="AX1061" t="str">
            <v>00</v>
          </cell>
          <cell r="AY1061" t="str">
            <v>0</v>
          </cell>
          <cell r="AZ1061" t="str">
            <v>FPL Fibernet</v>
          </cell>
        </row>
        <row r="1062">
          <cell r="A1062" t="str">
            <v>107100</v>
          </cell>
          <cell r="B1062" t="str">
            <v>0314</v>
          </cell>
          <cell r="C1062" t="str">
            <v>06600</v>
          </cell>
          <cell r="D1062" t="str">
            <v>0FIBER</v>
          </cell>
          <cell r="E1062" t="str">
            <v>314000</v>
          </cell>
          <cell r="F1062" t="str">
            <v>0803</v>
          </cell>
          <cell r="G1062" t="str">
            <v>36000</v>
          </cell>
          <cell r="H1062" t="str">
            <v>A</v>
          </cell>
          <cell r="I1062" t="str">
            <v>00000041</v>
          </cell>
          <cell r="J1062">
            <v>60</v>
          </cell>
          <cell r="K1062">
            <v>314</v>
          </cell>
          <cell r="L1062">
            <v>6644</v>
          </cell>
          <cell r="M1062">
            <v>107</v>
          </cell>
          <cell r="N1062">
            <v>10</v>
          </cell>
          <cell r="O1062">
            <v>0</v>
          </cell>
          <cell r="P1062">
            <v>107.1</v>
          </cell>
          <cell r="Q1062" t="str">
            <v>0803</v>
          </cell>
          <cell r="R1062" t="str">
            <v>36000</v>
          </cell>
          <cell r="S1062" t="str">
            <v>200212</v>
          </cell>
          <cell r="T1062" t="str">
            <v>PY42</v>
          </cell>
          <cell r="U1062">
            <v>112.5</v>
          </cell>
          <cell r="V1062" t="str">
            <v>LDB</v>
          </cell>
          <cell r="W1062">
            <v>0</v>
          </cell>
          <cell r="X1062" t="str">
            <v>SHR</v>
          </cell>
          <cell r="Y1062">
            <v>3</v>
          </cell>
          <cell r="Z1062">
            <v>3</v>
          </cell>
          <cell r="AA1062" t="str">
            <v>PYP</v>
          </cell>
          <cell r="AB1062" t="str">
            <v xml:space="preserve"> 0000001</v>
          </cell>
          <cell r="AC1062" t="str">
            <v>PYL</v>
          </cell>
          <cell r="AD1062" t="str">
            <v>004382</v>
          </cell>
          <cell r="AE1062" t="str">
            <v>EMP</v>
          </cell>
          <cell r="AF1062" t="str">
            <v>29440</v>
          </cell>
          <cell r="AG1062" t="str">
            <v>JUL</v>
          </cell>
          <cell r="AH1062" t="str">
            <v xml:space="preserve"> 000.00</v>
          </cell>
          <cell r="AI1062" t="str">
            <v>BCH</v>
          </cell>
          <cell r="AJ1062" t="str">
            <v>500</v>
          </cell>
          <cell r="AK1062" t="str">
            <v>CLS</v>
          </cell>
          <cell r="AL1062" t="str">
            <v>R449</v>
          </cell>
          <cell r="AM1062" t="str">
            <v>DTA</v>
          </cell>
          <cell r="AN1062" t="str">
            <v xml:space="preserve"> 00000000000.00</v>
          </cell>
          <cell r="AO1062" t="str">
            <v>DTH</v>
          </cell>
          <cell r="AP1062" t="str">
            <v xml:space="preserve"> 00000000000.00</v>
          </cell>
          <cell r="AV1062" t="str">
            <v>000000000</v>
          </cell>
          <cell r="AW1062" t="str">
            <v>000</v>
          </cell>
          <cell r="AX1062" t="str">
            <v>00</v>
          </cell>
          <cell r="AY1062" t="str">
            <v>0</v>
          </cell>
          <cell r="AZ1062" t="str">
            <v>FPL Fibernet</v>
          </cell>
        </row>
        <row r="1063">
          <cell r="A1063" t="str">
            <v>107100</v>
          </cell>
          <cell r="B1063" t="str">
            <v>0399</v>
          </cell>
          <cell r="C1063" t="str">
            <v>06600</v>
          </cell>
          <cell r="D1063" t="str">
            <v>0FIBER</v>
          </cell>
          <cell r="E1063" t="str">
            <v>399000</v>
          </cell>
          <cell r="F1063" t="str">
            <v>0802</v>
          </cell>
          <cell r="G1063" t="str">
            <v>65000</v>
          </cell>
          <cell r="H1063" t="str">
            <v>A</v>
          </cell>
          <cell r="I1063" t="str">
            <v>00000041</v>
          </cell>
          <cell r="J1063">
            <v>63</v>
          </cell>
          <cell r="K1063">
            <v>399</v>
          </cell>
          <cell r="L1063">
            <v>6644</v>
          </cell>
          <cell r="M1063">
            <v>0</v>
          </cell>
          <cell r="N1063">
            <v>0</v>
          </cell>
          <cell r="O1063">
            <v>0</v>
          </cell>
          <cell r="P1063">
            <v>0</v>
          </cell>
          <cell r="Q1063" t="str">
            <v>0802</v>
          </cell>
          <cell r="R1063" t="str">
            <v>65000</v>
          </cell>
          <cell r="S1063" t="str">
            <v>200212</v>
          </cell>
          <cell r="T1063" t="str">
            <v>CA01</v>
          </cell>
          <cell r="U1063">
            <v>302.93</v>
          </cell>
          <cell r="V1063" t="str">
            <v>LDB</v>
          </cell>
          <cell r="W1063">
            <v>0</v>
          </cell>
          <cell r="Y1063">
            <v>0</v>
          </cell>
          <cell r="Z1063">
            <v>0</v>
          </cell>
          <cell r="AA1063" t="str">
            <v>BCH</v>
          </cell>
          <cell r="AB1063" t="str">
            <v>0037</v>
          </cell>
          <cell r="AC1063" t="str">
            <v>WKS</v>
          </cell>
          <cell r="AE1063" t="str">
            <v>JV#</v>
          </cell>
          <cell r="AF1063" t="str">
            <v>1232</v>
          </cell>
          <cell r="AG1063" t="str">
            <v>FRN</v>
          </cell>
          <cell r="AH1063" t="str">
            <v>6644</v>
          </cell>
          <cell r="AI1063" t="str">
            <v>RP#</v>
          </cell>
          <cell r="AJ1063" t="str">
            <v>000</v>
          </cell>
          <cell r="AK1063" t="str">
            <v>CTL</v>
          </cell>
          <cell r="AM1063" t="str">
            <v>RF#</v>
          </cell>
          <cell r="AU1063" t="str">
            <v>RECLASS FROM 3229 ER 95</v>
          </cell>
          <cell r="AZ1063" t="str">
            <v>FPL Fibernet</v>
          </cell>
        </row>
        <row r="1064">
          <cell r="A1064" t="str">
            <v>107100</v>
          </cell>
          <cell r="B1064" t="str">
            <v>0350</v>
          </cell>
          <cell r="C1064" t="str">
            <v>06997</v>
          </cell>
          <cell r="D1064" t="str">
            <v>0OTHER</v>
          </cell>
          <cell r="E1064" t="str">
            <v>350000</v>
          </cell>
          <cell r="F1064" t="str">
            <v>0790</v>
          </cell>
          <cell r="G1064" t="str">
            <v>65000</v>
          </cell>
          <cell r="H1064" t="str">
            <v>A</v>
          </cell>
          <cell r="I1064" t="str">
            <v>00000041</v>
          </cell>
          <cell r="J1064">
            <v>64</v>
          </cell>
          <cell r="K1064">
            <v>350</v>
          </cell>
          <cell r="L1064">
            <v>6997</v>
          </cell>
          <cell r="M1064">
            <v>0</v>
          </cell>
          <cell r="N1064">
            <v>0</v>
          </cell>
          <cell r="O1064">
            <v>0</v>
          </cell>
          <cell r="P1064">
            <v>0</v>
          </cell>
          <cell r="Q1064" t="str">
            <v>0790</v>
          </cell>
          <cell r="R1064" t="str">
            <v>65000</v>
          </cell>
          <cell r="S1064" t="str">
            <v>200212</v>
          </cell>
          <cell r="T1064" t="str">
            <v>CA01</v>
          </cell>
          <cell r="U1064">
            <v>-1086008.3899999999</v>
          </cell>
          <cell r="V1064" t="str">
            <v>LDB</v>
          </cell>
          <cell r="W1064">
            <v>0</v>
          </cell>
          <cell r="Y1064">
            <v>0</v>
          </cell>
          <cell r="Z1064">
            <v>0</v>
          </cell>
          <cell r="AA1064" t="str">
            <v>BCH</v>
          </cell>
          <cell r="AB1064" t="str">
            <v>0023</v>
          </cell>
          <cell r="AC1064" t="str">
            <v>WKS</v>
          </cell>
          <cell r="AE1064" t="str">
            <v>JV#</v>
          </cell>
          <cell r="AF1064" t="str">
            <v>1232</v>
          </cell>
          <cell r="AG1064" t="str">
            <v>FRN</v>
          </cell>
          <cell r="AH1064" t="str">
            <v>6997</v>
          </cell>
          <cell r="AI1064" t="str">
            <v>RP#</v>
          </cell>
          <cell r="AJ1064" t="str">
            <v>000</v>
          </cell>
          <cell r="AK1064" t="str">
            <v>CTL</v>
          </cell>
          <cell r="AM1064" t="str">
            <v>RF#</v>
          </cell>
          <cell r="AU1064" t="str">
            <v>TO PLACE IN SERVICE</v>
          </cell>
          <cell r="AZ1064" t="str">
            <v>FPL Fibernet</v>
          </cell>
        </row>
        <row r="1065">
          <cell r="A1065" t="str">
            <v>107100</v>
          </cell>
          <cell r="B1065" t="str">
            <v>0335</v>
          </cell>
          <cell r="C1065" t="str">
            <v>06998</v>
          </cell>
          <cell r="D1065" t="str">
            <v>0OTHER</v>
          </cell>
          <cell r="E1065" t="str">
            <v>335000</v>
          </cell>
          <cell r="F1065" t="str">
            <v>0676</v>
          </cell>
          <cell r="G1065" t="str">
            <v>65000</v>
          </cell>
          <cell r="H1065" t="str">
            <v>A</v>
          </cell>
          <cell r="I1065" t="str">
            <v>00000041</v>
          </cell>
          <cell r="J1065">
            <v>64</v>
          </cell>
          <cell r="K1065">
            <v>335</v>
          </cell>
          <cell r="L1065">
            <v>6998</v>
          </cell>
          <cell r="M1065">
            <v>0</v>
          </cell>
          <cell r="N1065">
            <v>0</v>
          </cell>
          <cell r="O1065">
            <v>0</v>
          </cell>
          <cell r="P1065">
            <v>0</v>
          </cell>
          <cell r="Q1065" t="str">
            <v>0676</v>
          </cell>
          <cell r="R1065" t="str">
            <v>65000</v>
          </cell>
          <cell r="S1065" t="str">
            <v>200212</v>
          </cell>
          <cell r="T1065" t="str">
            <v>CA01</v>
          </cell>
          <cell r="U1065">
            <v>1376172.47</v>
          </cell>
          <cell r="V1065" t="str">
            <v>LDB</v>
          </cell>
          <cell r="W1065">
            <v>0</v>
          </cell>
          <cell r="Y1065">
            <v>0</v>
          </cell>
          <cell r="Z1065">
            <v>0</v>
          </cell>
          <cell r="AA1065" t="str">
            <v>BCH</v>
          </cell>
          <cell r="AB1065" t="str">
            <v>0010</v>
          </cell>
          <cell r="AC1065" t="str">
            <v>WKS</v>
          </cell>
          <cell r="AE1065" t="str">
            <v>JV#</v>
          </cell>
          <cell r="AF1065" t="str">
            <v>1232</v>
          </cell>
          <cell r="AG1065" t="str">
            <v>FRN</v>
          </cell>
          <cell r="AH1065" t="str">
            <v>6998</v>
          </cell>
          <cell r="AI1065" t="str">
            <v>RP#</v>
          </cell>
          <cell r="AJ1065" t="str">
            <v>000</v>
          </cell>
          <cell r="AK1065" t="str">
            <v>CTL</v>
          </cell>
          <cell r="AM1065" t="str">
            <v>RF#</v>
          </cell>
          <cell r="AU1065" t="str">
            <v>CORR WO# SPARES INV ADJ</v>
          </cell>
          <cell r="AZ1065" t="str">
            <v>FPL Fibernet</v>
          </cell>
        </row>
        <row r="1066">
          <cell r="A1066" t="str">
            <v>107100</v>
          </cell>
          <cell r="B1066" t="str">
            <v>0336</v>
          </cell>
          <cell r="C1066" t="str">
            <v>06998</v>
          </cell>
          <cell r="D1066" t="str">
            <v>0OTHER</v>
          </cell>
          <cell r="E1066" t="str">
            <v>336000</v>
          </cell>
          <cell r="F1066" t="str">
            <v>0677</v>
          </cell>
          <cell r="G1066" t="str">
            <v>65000</v>
          </cell>
          <cell r="H1066" t="str">
            <v>A</v>
          </cell>
          <cell r="I1066" t="str">
            <v>00000041</v>
          </cell>
          <cell r="J1066">
            <v>64</v>
          </cell>
          <cell r="K1066">
            <v>336</v>
          </cell>
          <cell r="L1066">
            <v>6998</v>
          </cell>
          <cell r="M1066">
            <v>0</v>
          </cell>
          <cell r="N1066">
            <v>0</v>
          </cell>
          <cell r="O1066">
            <v>0</v>
          </cell>
          <cell r="P1066">
            <v>0</v>
          </cell>
          <cell r="Q1066" t="str">
            <v>0677</v>
          </cell>
          <cell r="R1066" t="str">
            <v>65000</v>
          </cell>
          <cell r="S1066" t="str">
            <v>200212</v>
          </cell>
          <cell r="T1066" t="str">
            <v>CA01</v>
          </cell>
          <cell r="U1066">
            <v>6208.76</v>
          </cell>
          <cell r="V1066" t="str">
            <v>LDB</v>
          </cell>
          <cell r="W1066">
            <v>0</v>
          </cell>
          <cell r="Y1066">
            <v>0</v>
          </cell>
          <cell r="Z1066">
            <v>0</v>
          </cell>
          <cell r="AA1066" t="str">
            <v>BCH</v>
          </cell>
          <cell r="AB1066" t="str">
            <v>0061</v>
          </cell>
          <cell r="AC1066" t="str">
            <v>WKS</v>
          </cell>
          <cell r="AE1066" t="str">
            <v>JV#</v>
          </cell>
          <cell r="AF1066" t="str">
            <v>1232</v>
          </cell>
          <cell r="AG1066" t="str">
            <v>FRN</v>
          </cell>
          <cell r="AH1066" t="str">
            <v>6998</v>
          </cell>
          <cell r="AI1066" t="str">
            <v>RP#</v>
          </cell>
          <cell r="AJ1066" t="str">
            <v>000</v>
          </cell>
          <cell r="AK1066" t="str">
            <v>CTL</v>
          </cell>
          <cell r="AM1066" t="str">
            <v>RF#</v>
          </cell>
          <cell r="AU1066" t="str">
            <v>TELCO SALES INC</v>
          </cell>
          <cell r="AZ1066" t="str">
            <v>FPL Fibernet</v>
          </cell>
        </row>
        <row r="1067">
          <cell r="A1067" t="str">
            <v>107100</v>
          </cell>
          <cell r="B1067" t="str">
            <v>0338</v>
          </cell>
          <cell r="C1067" t="str">
            <v>06998</v>
          </cell>
          <cell r="D1067" t="str">
            <v>0OTHER</v>
          </cell>
          <cell r="E1067" t="str">
            <v>338000</v>
          </cell>
          <cell r="F1067" t="str">
            <v>0790</v>
          </cell>
          <cell r="G1067" t="str">
            <v>65000</v>
          </cell>
          <cell r="H1067" t="str">
            <v>A</v>
          </cell>
          <cell r="I1067" t="str">
            <v>00000041</v>
          </cell>
          <cell r="J1067">
            <v>64</v>
          </cell>
          <cell r="K1067">
            <v>338</v>
          </cell>
          <cell r="L1067">
            <v>6998</v>
          </cell>
          <cell r="M1067">
            <v>0</v>
          </cell>
          <cell r="N1067">
            <v>0</v>
          </cell>
          <cell r="O1067">
            <v>0</v>
          </cell>
          <cell r="P1067">
            <v>0</v>
          </cell>
          <cell r="Q1067" t="str">
            <v>0790</v>
          </cell>
          <cell r="R1067" t="str">
            <v>65000</v>
          </cell>
          <cell r="S1067" t="str">
            <v>200212</v>
          </cell>
          <cell r="T1067" t="str">
            <v>CA01</v>
          </cell>
          <cell r="U1067">
            <v>-1115027.3500000001</v>
          </cell>
          <cell r="V1067" t="str">
            <v>LDB</v>
          </cell>
          <cell r="W1067">
            <v>0</v>
          </cell>
          <cell r="Y1067">
            <v>0</v>
          </cell>
          <cell r="Z1067">
            <v>0</v>
          </cell>
          <cell r="AA1067" t="str">
            <v>BCH</v>
          </cell>
          <cell r="AB1067" t="str">
            <v>0023</v>
          </cell>
          <cell r="AC1067" t="str">
            <v>WKS</v>
          </cell>
          <cell r="AE1067" t="str">
            <v>JV#</v>
          </cell>
          <cell r="AF1067" t="str">
            <v>1232</v>
          </cell>
          <cell r="AG1067" t="str">
            <v>FRN</v>
          </cell>
          <cell r="AH1067" t="str">
            <v>6998</v>
          </cell>
          <cell r="AI1067" t="str">
            <v>RP#</v>
          </cell>
          <cell r="AJ1067" t="str">
            <v>000</v>
          </cell>
          <cell r="AK1067" t="str">
            <v>CTL</v>
          </cell>
          <cell r="AM1067" t="str">
            <v>RF#</v>
          </cell>
          <cell r="AU1067" t="str">
            <v>TO PLACE IN SERVICE</v>
          </cell>
          <cell r="AZ1067" t="str">
            <v>FPL Fibernet</v>
          </cell>
        </row>
      </sheetData>
      <sheetData sheetId="1"/>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Cap-ex (2)"/>
      <sheetName val="Feb Cap-ex "/>
      <sheetName val="data"/>
      <sheetName val="description"/>
      <sheetName val="new data"/>
      <sheetName val="ytd"/>
    </sheetNames>
    <sheetDataSet>
      <sheetData sheetId="0" refreshError="1"/>
      <sheetData sheetId="1" refreshError="1"/>
      <sheetData sheetId="2" refreshError="1"/>
      <sheetData sheetId="3" refreshError="1"/>
      <sheetData sheetId="4" refreshError="1"/>
      <sheetData sheetId="5">
        <row r="2">
          <cell r="A2" t="str">
            <v>0</v>
          </cell>
          <cell r="B2">
            <v>55408.98</v>
          </cell>
        </row>
        <row r="3">
          <cell r="A3" t="str">
            <v>1005</v>
          </cell>
          <cell r="B3">
            <v>28076.92</v>
          </cell>
        </row>
        <row r="4">
          <cell r="A4" t="str">
            <v>3213</v>
          </cell>
          <cell r="B4">
            <v>71866.759999999995</v>
          </cell>
        </row>
        <row r="5">
          <cell r="A5" t="str">
            <v>3218</v>
          </cell>
          <cell r="B5">
            <v>37959.410000000003</v>
          </cell>
        </row>
        <row r="6">
          <cell r="A6" t="str">
            <v>3219</v>
          </cell>
          <cell r="B6">
            <v>29586.93</v>
          </cell>
        </row>
        <row r="7">
          <cell r="A7" t="str">
            <v>3231</v>
          </cell>
          <cell r="B7">
            <v>35807.11</v>
          </cell>
        </row>
        <row r="8">
          <cell r="A8" t="str">
            <v>3333</v>
          </cell>
          <cell r="B8">
            <v>13282.17</v>
          </cell>
        </row>
        <row r="9">
          <cell r="A9" t="str">
            <v>6002</v>
          </cell>
          <cell r="B9">
            <v>14482.35</v>
          </cell>
        </row>
        <row r="10">
          <cell r="A10" t="str">
            <v>6004</v>
          </cell>
          <cell r="B10">
            <v>-179605.44</v>
          </cell>
        </row>
        <row r="11">
          <cell r="A11" t="str">
            <v>6005</v>
          </cell>
          <cell r="B11">
            <v>4731.03</v>
          </cell>
        </row>
        <row r="12">
          <cell r="A12" t="str">
            <v>6006</v>
          </cell>
          <cell r="B12">
            <v>5388.08</v>
          </cell>
        </row>
        <row r="13">
          <cell r="A13" t="str">
            <v>6007</v>
          </cell>
          <cell r="B13">
            <v>2221.4300000000094</v>
          </cell>
        </row>
        <row r="14">
          <cell r="A14" t="str">
            <v>6008</v>
          </cell>
          <cell r="B14">
            <v>181.19</v>
          </cell>
        </row>
        <row r="15">
          <cell r="A15" t="str">
            <v>6036</v>
          </cell>
          <cell r="B15">
            <v>63949.39</v>
          </cell>
        </row>
        <row r="16">
          <cell r="A16" t="str">
            <v>6042</v>
          </cell>
          <cell r="B16">
            <v>736.19</v>
          </cell>
        </row>
        <row r="17">
          <cell r="A17" t="str">
            <v>6061</v>
          </cell>
          <cell r="B17">
            <v>118.95</v>
          </cell>
        </row>
        <row r="18">
          <cell r="A18" t="str">
            <v>6062</v>
          </cell>
          <cell r="B18">
            <v>1699</v>
          </cell>
        </row>
        <row r="19">
          <cell r="A19" t="str">
            <v>6063</v>
          </cell>
          <cell r="B19">
            <v>1850</v>
          </cell>
        </row>
        <row r="20">
          <cell r="A20" t="str">
            <v>6064</v>
          </cell>
          <cell r="B20">
            <v>5694.2300000000132</v>
          </cell>
        </row>
        <row r="21">
          <cell r="A21" t="str">
            <v>6065</v>
          </cell>
          <cell r="B21">
            <v>1629.4</v>
          </cell>
        </row>
        <row r="22">
          <cell r="A22" t="str">
            <v>6067</v>
          </cell>
          <cell r="B22">
            <v>16616.759999999998</v>
          </cell>
        </row>
        <row r="23">
          <cell r="A23" t="str">
            <v>6068</v>
          </cell>
          <cell r="B23">
            <v>0</v>
          </cell>
        </row>
        <row r="24">
          <cell r="A24" t="str">
            <v>6069</v>
          </cell>
          <cell r="B24">
            <v>1358</v>
          </cell>
        </row>
        <row r="25">
          <cell r="A25" t="str">
            <v>6073</v>
          </cell>
          <cell r="B25">
            <v>-25</v>
          </cell>
        </row>
        <row r="26">
          <cell r="A26" t="str">
            <v>6075</v>
          </cell>
          <cell r="B26">
            <v>623.05999999999995</v>
          </cell>
        </row>
        <row r="27">
          <cell r="A27" t="str">
            <v>6076</v>
          </cell>
          <cell r="B27">
            <v>419</v>
          </cell>
        </row>
        <row r="28">
          <cell r="A28" t="str">
            <v>6077</v>
          </cell>
          <cell r="B28">
            <v>16463.599999999999</v>
          </cell>
        </row>
        <row r="29">
          <cell r="A29" t="str">
            <v>6078</v>
          </cell>
          <cell r="B29">
            <v>927.37</v>
          </cell>
        </row>
        <row r="30">
          <cell r="A30" t="str">
            <v>6102</v>
          </cell>
          <cell r="B30">
            <v>1820.92</v>
          </cell>
        </row>
        <row r="31">
          <cell r="A31" t="str">
            <v>6116</v>
          </cell>
          <cell r="B31">
            <v>61008.63</v>
          </cell>
        </row>
        <row r="32">
          <cell r="A32" t="str">
            <v>6119</v>
          </cell>
          <cell r="B32">
            <v>-61008.63</v>
          </cell>
        </row>
        <row r="33">
          <cell r="A33" t="str">
            <v>6124</v>
          </cell>
          <cell r="B33">
            <v>793.38</v>
          </cell>
        </row>
        <row r="34">
          <cell r="A34" t="str">
            <v>6133</v>
          </cell>
          <cell r="B34">
            <v>1799.45</v>
          </cell>
        </row>
        <row r="35">
          <cell r="A35" t="str">
            <v>6134</v>
          </cell>
          <cell r="B35">
            <v>-6093.75</v>
          </cell>
        </row>
        <row r="36">
          <cell r="A36" t="str">
            <v>6135</v>
          </cell>
          <cell r="B36">
            <v>197.33</v>
          </cell>
        </row>
        <row r="37">
          <cell r="A37" t="str">
            <v>6136</v>
          </cell>
          <cell r="B37">
            <v>3576.13</v>
          </cell>
        </row>
        <row r="38">
          <cell r="A38" t="str">
            <v>6139</v>
          </cell>
          <cell r="B38">
            <v>-15362.51</v>
          </cell>
        </row>
        <row r="39">
          <cell r="A39" t="str">
            <v>6140</v>
          </cell>
          <cell r="B39">
            <v>945.81</v>
          </cell>
        </row>
        <row r="40">
          <cell r="A40" t="str">
            <v>6141</v>
          </cell>
          <cell r="B40">
            <v>131687.54</v>
          </cell>
        </row>
        <row r="41">
          <cell r="A41" t="str">
            <v>6146</v>
          </cell>
          <cell r="B41">
            <v>-34921.339999999997</v>
          </cell>
        </row>
        <row r="42">
          <cell r="A42" t="str">
            <v>6147</v>
          </cell>
          <cell r="B42">
            <v>-14.62</v>
          </cell>
        </row>
        <row r="43">
          <cell r="A43" t="str">
            <v>6149</v>
          </cell>
          <cell r="B43">
            <v>1967.82</v>
          </cell>
        </row>
        <row r="44">
          <cell r="A44" t="str">
            <v>6152</v>
          </cell>
          <cell r="B44">
            <v>7838.21</v>
          </cell>
        </row>
        <row r="45">
          <cell r="A45" t="str">
            <v>6153</v>
          </cell>
          <cell r="B45">
            <v>1882.46</v>
          </cell>
        </row>
        <row r="46">
          <cell r="A46" t="str">
            <v>6154</v>
          </cell>
          <cell r="B46">
            <v>0</v>
          </cell>
        </row>
        <row r="47">
          <cell r="A47" t="str">
            <v>6157</v>
          </cell>
          <cell r="B47">
            <v>63921.53</v>
          </cell>
        </row>
        <row r="48">
          <cell r="A48" t="str">
            <v>6158</v>
          </cell>
          <cell r="B48">
            <v>9450.7900000000009</v>
          </cell>
        </row>
        <row r="49">
          <cell r="A49" t="str">
            <v>6161</v>
          </cell>
          <cell r="B49">
            <v>63516.13</v>
          </cell>
        </row>
        <row r="50">
          <cell r="A50" t="str">
            <v>6162</v>
          </cell>
          <cell r="B50">
            <v>2386.21</v>
          </cell>
        </row>
        <row r="51">
          <cell r="A51" t="str">
            <v>6163</v>
          </cell>
          <cell r="B51">
            <v>3524.87</v>
          </cell>
        </row>
        <row r="52">
          <cell r="A52" t="str">
            <v>6164</v>
          </cell>
          <cell r="B52">
            <v>-2.9558577807620168E-12</v>
          </cell>
        </row>
        <row r="53">
          <cell r="A53" t="str">
            <v>6170</v>
          </cell>
          <cell r="B53">
            <v>588.41999999999996</v>
          </cell>
        </row>
        <row r="54">
          <cell r="A54" t="str">
            <v>6171</v>
          </cell>
          <cell r="B54">
            <v>267.3</v>
          </cell>
        </row>
        <row r="55">
          <cell r="A55" t="str">
            <v>6172</v>
          </cell>
          <cell r="B55">
            <v>3472.46</v>
          </cell>
        </row>
        <row r="56">
          <cell r="A56" t="str">
            <v>6173</v>
          </cell>
          <cell r="B56">
            <v>0.1</v>
          </cell>
        </row>
        <row r="57">
          <cell r="A57" t="str">
            <v>6174</v>
          </cell>
          <cell r="B57">
            <v>13477.36</v>
          </cell>
        </row>
        <row r="58">
          <cell r="A58" t="str">
            <v>6177</v>
          </cell>
          <cell r="B58">
            <v>500.33</v>
          </cell>
        </row>
        <row r="59">
          <cell r="A59" t="str">
            <v>6178</v>
          </cell>
          <cell r="B59">
            <v>77</v>
          </cell>
        </row>
        <row r="60">
          <cell r="A60" t="str">
            <v>6179</v>
          </cell>
          <cell r="B60">
            <v>1134.7</v>
          </cell>
        </row>
        <row r="61">
          <cell r="A61" t="str">
            <v>6180</v>
          </cell>
          <cell r="B61">
            <v>432.16</v>
          </cell>
        </row>
        <row r="62">
          <cell r="A62" t="str">
            <v>6181</v>
          </cell>
          <cell r="B62">
            <v>5892.73</v>
          </cell>
        </row>
        <row r="63">
          <cell r="A63" t="str">
            <v>6182</v>
          </cell>
          <cell r="B63">
            <v>49079.82</v>
          </cell>
        </row>
        <row r="64">
          <cell r="A64" t="str">
            <v>6183</v>
          </cell>
          <cell r="B64">
            <v>47864.98</v>
          </cell>
        </row>
        <row r="65">
          <cell r="A65" t="str">
            <v>6184</v>
          </cell>
          <cell r="B65">
            <v>18072.16</v>
          </cell>
        </row>
        <row r="66">
          <cell r="A66" t="str">
            <v>6185</v>
          </cell>
          <cell r="B66">
            <v>8701.4899999999489</v>
          </cell>
        </row>
        <row r="67">
          <cell r="A67" t="str">
            <v>6188</v>
          </cell>
          <cell r="B67">
            <v>106188.42</v>
          </cell>
        </row>
        <row r="68">
          <cell r="A68" t="str">
            <v>6189</v>
          </cell>
          <cell r="B68">
            <v>429.6</v>
          </cell>
        </row>
        <row r="69">
          <cell r="A69" t="str">
            <v>6190</v>
          </cell>
          <cell r="B69">
            <v>1354.31</v>
          </cell>
        </row>
        <row r="70">
          <cell r="A70" t="str">
            <v>6191</v>
          </cell>
          <cell r="B70">
            <v>4933.0600000000004</v>
          </cell>
        </row>
        <row r="71">
          <cell r="A71" t="str">
            <v>6192</v>
          </cell>
          <cell r="B71">
            <v>27038.79</v>
          </cell>
        </row>
        <row r="72">
          <cell r="A72" t="str">
            <v>6193</v>
          </cell>
          <cell r="B72">
            <v>1750.93</v>
          </cell>
        </row>
        <row r="73">
          <cell r="A73" t="str">
            <v>6194</v>
          </cell>
          <cell r="B73">
            <v>71.599999999999994</v>
          </cell>
        </row>
        <row r="74">
          <cell r="A74" t="str">
            <v>6195</v>
          </cell>
          <cell r="B74">
            <v>101908.32</v>
          </cell>
        </row>
        <row r="75">
          <cell r="A75" t="str">
            <v>6201</v>
          </cell>
          <cell r="B75">
            <v>69800.53</v>
          </cell>
        </row>
        <row r="76">
          <cell r="A76" t="str">
            <v>6202</v>
          </cell>
          <cell r="B76">
            <v>-47065.39</v>
          </cell>
        </row>
        <row r="77">
          <cell r="A77" t="str">
            <v>6308</v>
          </cell>
          <cell r="B77">
            <v>0</v>
          </cell>
        </row>
        <row r="78">
          <cell r="A78" t="str">
            <v>6311</v>
          </cell>
          <cell r="B78">
            <v>0</v>
          </cell>
        </row>
        <row r="79">
          <cell r="A79" t="str">
            <v>6312</v>
          </cell>
          <cell r="B79">
            <v>-25</v>
          </cell>
        </row>
        <row r="80">
          <cell r="A80" t="str">
            <v>6317</v>
          </cell>
          <cell r="B80">
            <v>-3408.04</v>
          </cell>
        </row>
        <row r="81">
          <cell r="A81" t="str">
            <v>6321</v>
          </cell>
          <cell r="B81">
            <v>0</v>
          </cell>
        </row>
        <row r="82">
          <cell r="A82" t="str">
            <v>6324</v>
          </cell>
          <cell r="B82">
            <v>33613.94</v>
          </cell>
        </row>
        <row r="83">
          <cell r="A83" t="str">
            <v>6328</v>
          </cell>
          <cell r="B83">
            <v>33550</v>
          </cell>
        </row>
        <row r="84">
          <cell r="A84" t="str">
            <v>6343</v>
          </cell>
          <cell r="B84">
            <v>54850</v>
          </cell>
        </row>
        <row r="85">
          <cell r="A85" t="str">
            <v>6344</v>
          </cell>
          <cell r="B85">
            <v>808.46</v>
          </cell>
        </row>
        <row r="86">
          <cell r="A86" t="str">
            <v>6346</v>
          </cell>
          <cell r="B86">
            <v>-6000</v>
          </cell>
        </row>
        <row r="87">
          <cell r="A87" t="str">
            <v>6350</v>
          </cell>
          <cell r="B87">
            <v>-2439.4499999999998</v>
          </cell>
        </row>
        <row r="88">
          <cell r="A88" t="str">
            <v>6355</v>
          </cell>
          <cell r="B88">
            <v>30</v>
          </cell>
        </row>
        <row r="89">
          <cell r="A89" t="str">
            <v>6356</v>
          </cell>
          <cell r="B89">
            <v>26</v>
          </cell>
        </row>
        <row r="90">
          <cell r="A90" t="str">
            <v>6358</v>
          </cell>
          <cell r="B90">
            <v>2719.48</v>
          </cell>
        </row>
        <row r="91">
          <cell r="A91" t="str">
            <v>6600</v>
          </cell>
          <cell r="B91">
            <v>0</v>
          </cell>
        </row>
        <row r="92">
          <cell r="A92" t="str">
            <v>6602</v>
          </cell>
          <cell r="B92">
            <v>888.29999999999927</v>
          </cell>
        </row>
        <row r="93">
          <cell r="A93" t="str">
            <v>6603</v>
          </cell>
          <cell r="B93">
            <v>0</v>
          </cell>
        </row>
        <row r="94">
          <cell r="A94" t="str">
            <v>6613</v>
          </cell>
          <cell r="B94">
            <v>0</v>
          </cell>
        </row>
        <row r="95">
          <cell r="A95" t="str">
            <v>6615</v>
          </cell>
          <cell r="B95">
            <v>0</v>
          </cell>
        </row>
        <row r="96">
          <cell r="A96" t="str">
            <v>6616</v>
          </cell>
          <cell r="B96">
            <v>0</v>
          </cell>
        </row>
        <row r="97">
          <cell r="A97" t="str">
            <v>6617</v>
          </cell>
          <cell r="B97">
            <v>0</v>
          </cell>
        </row>
        <row r="98">
          <cell r="A98" t="str">
            <v>6620</v>
          </cell>
          <cell r="B98">
            <v>468.1</v>
          </cell>
        </row>
        <row r="99">
          <cell r="A99" t="str">
            <v>6621</v>
          </cell>
          <cell r="B99">
            <v>0</v>
          </cell>
        </row>
        <row r="100">
          <cell r="A100" t="str">
            <v>6622</v>
          </cell>
          <cell r="B100">
            <v>974.43</v>
          </cell>
        </row>
        <row r="101">
          <cell r="A101" t="str">
            <v>6624</v>
          </cell>
          <cell r="B101">
            <v>1460.03</v>
          </cell>
        </row>
        <row r="102">
          <cell r="A102" t="str">
            <v>6626</v>
          </cell>
          <cell r="B102">
            <v>20346.509999999998</v>
          </cell>
        </row>
        <row r="103">
          <cell r="A103" t="str">
            <v>6627</v>
          </cell>
          <cell r="B103">
            <v>2963.54</v>
          </cell>
        </row>
        <row r="104">
          <cell r="A104" t="str">
            <v>6628</v>
          </cell>
          <cell r="B104">
            <v>73597.279999999999</v>
          </cell>
        </row>
        <row r="105">
          <cell r="A105" t="str">
            <v>6630</v>
          </cell>
          <cell r="B105">
            <v>15508.02</v>
          </cell>
        </row>
        <row r="106">
          <cell r="A106" t="str">
            <v>6632</v>
          </cell>
          <cell r="B106">
            <v>17023.75</v>
          </cell>
        </row>
        <row r="107">
          <cell r="A107" t="str">
            <v>6633</v>
          </cell>
          <cell r="B107">
            <v>0</v>
          </cell>
        </row>
        <row r="108">
          <cell r="A108" t="str">
            <v>6634</v>
          </cell>
          <cell r="B108">
            <v>450</v>
          </cell>
        </row>
        <row r="109">
          <cell r="A109" t="str">
            <v>6636</v>
          </cell>
          <cell r="B109">
            <v>25867.279999999999</v>
          </cell>
        </row>
        <row r="110">
          <cell r="A110" t="str">
            <v>6637</v>
          </cell>
          <cell r="B110">
            <v>99251.83</v>
          </cell>
        </row>
        <row r="111">
          <cell r="A111" t="str">
            <v>6640</v>
          </cell>
          <cell r="B111">
            <v>4953.55</v>
          </cell>
        </row>
        <row r="112">
          <cell r="A112" t="str">
            <v>6641</v>
          </cell>
          <cell r="B112">
            <v>26120.91</v>
          </cell>
        </row>
        <row r="113">
          <cell r="A113" t="str">
            <v>6642</v>
          </cell>
          <cell r="B113">
            <v>29749.35</v>
          </cell>
        </row>
        <row r="114">
          <cell r="A114" t="str">
            <v>6643</v>
          </cell>
          <cell r="B114">
            <v>52192.43</v>
          </cell>
        </row>
        <row r="115">
          <cell r="A115" t="str">
            <v>6644</v>
          </cell>
          <cell r="B115">
            <v>47.17</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Cap-ex"/>
      <sheetName val="Data"/>
      <sheetName val="table"/>
    </sheetNames>
    <sheetDataSet>
      <sheetData sheetId="0" refreshError="1"/>
      <sheetData sheetId="1" refreshError="1"/>
      <sheetData sheetId="2" refreshError="1">
        <row r="1">
          <cell r="A1" t="str">
            <v>0</v>
          </cell>
          <cell r="B1" t="str">
            <v>Unallocated Costs</v>
          </cell>
        </row>
        <row r="2">
          <cell r="A2" t="str">
            <v>1001</v>
          </cell>
          <cell r="B2" t="str">
            <v>Transferred Assets</v>
          </cell>
        </row>
        <row r="3">
          <cell r="A3" t="str">
            <v>1001</v>
          </cell>
          <cell r="B3" t="str">
            <v>Miscellaneous Capital</v>
          </cell>
        </row>
        <row r="4">
          <cell r="A4" t="str">
            <v>1002</v>
          </cell>
          <cell r="B4" t="str">
            <v>Transferred Assets</v>
          </cell>
        </row>
        <row r="5">
          <cell r="A5" t="str">
            <v>1986</v>
          </cell>
          <cell r="B5" t="str">
            <v>Transferred Assets</v>
          </cell>
        </row>
        <row r="6">
          <cell r="A6" t="str">
            <v>1988</v>
          </cell>
          <cell r="B6" t="str">
            <v>Transferred Assets</v>
          </cell>
        </row>
        <row r="7">
          <cell r="A7" t="str">
            <v>1989</v>
          </cell>
          <cell r="B7" t="str">
            <v>Transferred Assets</v>
          </cell>
        </row>
        <row r="8">
          <cell r="A8" t="str">
            <v>1990</v>
          </cell>
          <cell r="B8" t="str">
            <v>Transferred Assets</v>
          </cell>
        </row>
        <row r="9">
          <cell r="A9" t="str">
            <v>1991</v>
          </cell>
          <cell r="B9" t="str">
            <v>Transferred Assets</v>
          </cell>
        </row>
        <row r="10">
          <cell r="A10" t="str">
            <v>1992</v>
          </cell>
          <cell r="B10" t="str">
            <v>Transferred Assets</v>
          </cell>
        </row>
        <row r="11">
          <cell r="A11" t="str">
            <v>1993</v>
          </cell>
          <cell r="B11" t="str">
            <v>Transferred Assets</v>
          </cell>
        </row>
        <row r="12">
          <cell r="A12" t="str">
            <v>1994</v>
          </cell>
          <cell r="B12" t="str">
            <v>Transferred Assets</v>
          </cell>
        </row>
        <row r="13">
          <cell r="A13" t="str">
            <v>1995</v>
          </cell>
          <cell r="B13" t="str">
            <v>Transferred Assets</v>
          </cell>
        </row>
        <row r="14">
          <cell r="A14" t="str">
            <v>1996</v>
          </cell>
          <cell r="B14" t="str">
            <v>Transferred Assets</v>
          </cell>
        </row>
        <row r="15">
          <cell r="A15" t="str">
            <v>1997</v>
          </cell>
          <cell r="B15" t="str">
            <v>Transferred Assets</v>
          </cell>
        </row>
        <row r="16">
          <cell r="A16" t="str">
            <v>1998</v>
          </cell>
          <cell r="B16" t="str">
            <v>Transferred Assets</v>
          </cell>
        </row>
        <row r="17">
          <cell r="A17" t="str">
            <v>1999</v>
          </cell>
          <cell r="B17" t="str">
            <v>Transferred Assets</v>
          </cell>
        </row>
        <row r="18">
          <cell r="A18" t="str">
            <v>2000</v>
          </cell>
          <cell r="B18" t="str">
            <v>Transferred Assets</v>
          </cell>
        </row>
        <row r="19">
          <cell r="A19" t="str">
            <v>6001</v>
          </cell>
          <cell r="B19" t="str">
            <v>CONSTRUCTION PROJECTS BACKBONE</v>
          </cell>
        </row>
        <row r="20">
          <cell r="A20" t="str">
            <v>6002</v>
          </cell>
          <cell r="B20" t="str">
            <v>CONSTRUCTION PROJECTS FT LAUDERDALE</v>
          </cell>
        </row>
        <row r="21">
          <cell r="A21" t="str">
            <v>6003</v>
          </cell>
          <cell r="B21" t="str">
            <v>CONSTRUCTION PROJECTS TAMPA</v>
          </cell>
        </row>
        <row r="22">
          <cell r="A22" t="str">
            <v>6004</v>
          </cell>
          <cell r="B22" t="str">
            <v>CONSTRUCTION PROJECTS ST PETERSBURG</v>
          </cell>
        </row>
        <row r="23">
          <cell r="A23" t="str">
            <v>6005</v>
          </cell>
          <cell r="B23" t="str">
            <v>CONSTRUCTION PROJECTS ORLANDO</v>
          </cell>
        </row>
        <row r="24">
          <cell r="A24" t="str">
            <v>6006</v>
          </cell>
          <cell r="B24" t="str">
            <v>CONSTRUCTION PROJECTS WEST PALM BEACH</v>
          </cell>
        </row>
        <row r="25">
          <cell r="A25" t="str">
            <v>6007</v>
          </cell>
          <cell r="B25" t="str">
            <v>CONSTRUCTION PROJECTS JACKSONVILLE</v>
          </cell>
        </row>
        <row r="26">
          <cell r="A26" t="str">
            <v>6008</v>
          </cell>
          <cell r="B26" t="str">
            <v>CONSTRUCTION PROJECTS NEXTEL (DAYTONA/WINTERHAVEN)</v>
          </cell>
        </row>
        <row r="27">
          <cell r="A27" t="str">
            <v>6009</v>
          </cell>
          <cell r="B27" t="str">
            <v>REMOTE FIBER TEST SYS A FIBER NETWORK MGT SYSTEM</v>
          </cell>
        </row>
        <row r="28">
          <cell r="A28" t="str">
            <v>6010</v>
          </cell>
          <cell r="B28" t="str">
            <v>IMPL OF PFL-HOLLYWOOD CENTRAL OFC OC48 SONET RIN</v>
          </cell>
        </row>
        <row r="29">
          <cell r="A29" t="str">
            <v>6012</v>
          </cell>
          <cell r="B29" t="str">
            <v>IMPL OF SF SONET RING 11 COMMERCIAL NEWTWORK</v>
          </cell>
        </row>
        <row r="30">
          <cell r="A30" t="str">
            <v>6013</v>
          </cell>
          <cell r="B30" t="str">
            <v>IMPL OF SF SONET RING 12 COMMERCIAL FIBER NEWTWORK</v>
          </cell>
        </row>
        <row r="31">
          <cell r="A31" t="str">
            <v>6014</v>
          </cell>
          <cell r="B31" t="str">
            <v>RECONFIGURE MIAMI RING 3</v>
          </cell>
        </row>
        <row r="32">
          <cell r="A32" t="str">
            <v>6015</v>
          </cell>
          <cell r="B32" t="str">
            <v>IMPL OF SF SONET RIGHTS 9 &amp; 10 COMML FIBER NEWTWOR</v>
          </cell>
        </row>
        <row r="33">
          <cell r="A33" t="str">
            <v>6016</v>
          </cell>
          <cell r="B33" t="str">
            <v>IMPL OF NF SONET RIGHTS 9 &amp; 10 COMML FIBER NEWTWOR</v>
          </cell>
        </row>
        <row r="34">
          <cell r="A34" t="str">
            <v>6017</v>
          </cell>
          <cell r="B34" t="str">
            <v>IMPL OF NF SONET RING 11 COMMERCIAL NEWTWORK</v>
          </cell>
        </row>
        <row r="35">
          <cell r="A35" t="str">
            <v>6018</v>
          </cell>
          <cell r="B35" t="str">
            <v>IMPL OF NF SONET RING 12 COMMERCIAL FIBER NEWTWORK</v>
          </cell>
        </row>
        <row r="36">
          <cell r="A36" t="str">
            <v>6019</v>
          </cell>
          <cell r="B36" t="str">
            <v>MEDLEY OC-48</v>
          </cell>
        </row>
        <row r="37">
          <cell r="A37" t="str">
            <v>6020</v>
          </cell>
          <cell r="B37" t="str">
            <v>FPC - MCI OC-48</v>
          </cell>
        </row>
        <row r="38">
          <cell r="A38" t="str">
            <v>6021</v>
          </cell>
          <cell r="B38" t="str">
            <v>COCOA OC-12</v>
          </cell>
        </row>
        <row r="39">
          <cell r="A39" t="str">
            <v>6022</v>
          </cell>
          <cell r="B39" t="str">
            <v>GO - 100 N BISC.</v>
          </cell>
        </row>
        <row r="40">
          <cell r="A40" t="str">
            <v>6023</v>
          </cell>
          <cell r="B40" t="str">
            <v>MIAMI-DADE CITY BUILDOUT</v>
          </cell>
        </row>
        <row r="41">
          <cell r="A41" t="str">
            <v>6024</v>
          </cell>
          <cell r="B41" t="str">
            <v>NAT PROJECT FTLD TO MIA</v>
          </cell>
        </row>
        <row r="42">
          <cell r="A42" t="str">
            <v>6025</v>
          </cell>
          <cell r="B42" t="str">
            <v>G.O. P.O.P.</v>
          </cell>
        </row>
        <row r="43">
          <cell r="A43" t="str">
            <v>6026</v>
          </cell>
          <cell r="B43" t="str">
            <v>IMPL.GO-ICI BC OC-48 SONET RING</v>
          </cell>
        </row>
        <row r="44">
          <cell r="A44" t="str">
            <v>6027</v>
          </cell>
          <cell r="B44" t="str">
            <v>IMPL.GRANDE RING #4 OC-48 SONET RING</v>
          </cell>
        </row>
        <row r="45">
          <cell r="A45" t="str">
            <v>6028</v>
          </cell>
          <cell r="B45" t="str">
            <v>IMPL.4XOC-12 SONET LINK B/N TAPE &amp; KMC</v>
          </cell>
        </row>
        <row r="46">
          <cell r="A46" t="str">
            <v>6029</v>
          </cell>
          <cell r="B46" t="str">
            <v>TELE - 1</v>
          </cell>
        </row>
        <row r="47">
          <cell r="A47" t="str">
            <v>6030</v>
          </cell>
          <cell r="B47" t="str">
            <v>TRIVERGENT</v>
          </cell>
        </row>
        <row r="48">
          <cell r="A48" t="str">
            <v>6031</v>
          </cell>
          <cell r="B48" t="str">
            <v>TERRYTOWN</v>
          </cell>
        </row>
        <row r="49">
          <cell r="A49" t="str">
            <v>6032</v>
          </cell>
          <cell r="B49" t="str">
            <v>ALLEGIANCE</v>
          </cell>
        </row>
        <row r="50">
          <cell r="A50" t="str">
            <v>6033</v>
          </cell>
          <cell r="B50" t="str">
            <v>SYNCHRONIZATION EQUIPMENT</v>
          </cell>
        </row>
        <row r="51">
          <cell r="A51" t="str">
            <v>6034</v>
          </cell>
          <cell r="B51" t="str">
            <v>GTE</v>
          </cell>
        </row>
        <row r="52">
          <cell r="A52" t="str">
            <v>6035</v>
          </cell>
          <cell r="B52" t="str">
            <v>200 SE 1 ST</v>
          </cell>
        </row>
        <row r="53">
          <cell r="A53" t="str">
            <v>6036</v>
          </cell>
          <cell r="B53" t="str">
            <v>3605 NW 82 AVE</v>
          </cell>
        </row>
        <row r="54">
          <cell r="A54" t="str">
            <v>6037</v>
          </cell>
          <cell r="B54" t="str">
            <v>SBC - 19251 NE 26 AVE</v>
          </cell>
        </row>
        <row r="55">
          <cell r="A55" t="str">
            <v>6038</v>
          </cell>
          <cell r="B55" t="str">
            <v>SR14</v>
          </cell>
        </row>
        <row r="56">
          <cell r="A56" t="str">
            <v>6039</v>
          </cell>
          <cell r="B56" t="str">
            <v>IWC - 10700 SW 88 ST</v>
          </cell>
        </row>
        <row r="57">
          <cell r="A57" t="str">
            <v>6040</v>
          </cell>
          <cell r="B57" t="str">
            <v>COMTECH - 15950 DIXIE</v>
          </cell>
        </row>
        <row r="58">
          <cell r="A58" t="str">
            <v>6041</v>
          </cell>
          <cell r="B58" t="str">
            <v>GULTEL (FPL 8142)</v>
          </cell>
        </row>
        <row r="59">
          <cell r="A59" t="str">
            <v>6042</v>
          </cell>
          <cell r="B59" t="str">
            <v>1 NE 1 ST - METROMALL</v>
          </cell>
        </row>
        <row r="60">
          <cell r="A60" t="str">
            <v>6044</v>
          </cell>
          <cell r="B60" t="str">
            <v>MIAOC12</v>
          </cell>
        </row>
        <row r="61">
          <cell r="A61" t="str">
            <v>6045</v>
          </cell>
          <cell r="B61" t="str">
            <v>MIA DARK FIBER C&amp;W</v>
          </cell>
        </row>
        <row r="62">
          <cell r="A62" t="str">
            <v>6046</v>
          </cell>
          <cell r="B62" t="str">
            <v>RELOCATE SPLICES/UTL MANHOLE</v>
          </cell>
        </row>
        <row r="63">
          <cell r="A63" t="str">
            <v>6047</v>
          </cell>
          <cell r="B63" t="str">
            <v>REPLACEMENT OF CABLE (RED BUG LK &amp; SLAVIA RD)</v>
          </cell>
        </row>
        <row r="64">
          <cell r="A64" t="str">
            <v>6048</v>
          </cell>
          <cell r="B64" t="str">
            <v>CABLE DIG IN (BENSON RD &amp; SHELL RD)</v>
          </cell>
        </row>
        <row r="65">
          <cell r="A65" t="str">
            <v>6049</v>
          </cell>
          <cell r="B65" t="str">
            <v>TWO MANHOLES FOR TAMPA EAST</v>
          </cell>
        </row>
        <row r="66">
          <cell r="A66" t="str">
            <v>6050</v>
          </cell>
          <cell r="B66" t="str">
            <v>SBC POPSITE IN TAMPA</v>
          </cell>
        </row>
        <row r="67">
          <cell r="A67" t="str">
            <v>6051</v>
          </cell>
          <cell r="B67" t="str">
            <v>YIPES MIA METRO RING 1, 2 &amp; 3</v>
          </cell>
        </row>
        <row r="68">
          <cell r="A68" t="str">
            <v>6052</v>
          </cell>
          <cell r="B68" t="str">
            <v>WEST DADE CITY BUILDOUT TO THE DORAL PARK</v>
          </cell>
        </row>
        <row r="69">
          <cell r="A69" t="str">
            <v>6053</v>
          </cell>
          <cell r="B69" t="str">
            <v>RELOCATION OF CABLE FOR ENGLE HOMES</v>
          </cell>
        </row>
        <row r="70">
          <cell r="A70" t="str">
            <v>6057</v>
          </cell>
          <cell r="B70" t="str">
            <v>IMPL.OF SO.FLA.SONET RINGS 15&amp;16 COMM'L FIBER NETW</v>
          </cell>
        </row>
        <row r="71">
          <cell r="A71" t="str">
            <v>6059</v>
          </cell>
          <cell r="B71" t="str">
            <v>LAKELAND 2001 FIBER BACKBONE BUILDOUT</v>
          </cell>
        </row>
        <row r="72">
          <cell r="A72" t="str">
            <v>6060</v>
          </cell>
          <cell r="B72" t="str">
            <v>MELBOURNE/TITUSVILLE/COCOA 2001 FIBER BCKBNE BUILD</v>
          </cell>
        </row>
        <row r="73">
          <cell r="A73" t="str">
            <v>6061</v>
          </cell>
          <cell r="B73" t="str">
            <v>MIAMI 2001 FIBER BACKBONE BUILDOUT</v>
          </cell>
        </row>
        <row r="74">
          <cell r="A74" t="str">
            <v>6062</v>
          </cell>
          <cell r="B74" t="str">
            <v>TAMPA 2001 FIBER BACKBONE BUILDOUT</v>
          </cell>
        </row>
        <row r="75">
          <cell r="A75" t="str">
            <v>6063</v>
          </cell>
          <cell r="B75" t="str">
            <v>FT. MYERS 2001 FIBER BACKBONE BUILDOUT</v>
          </cell>
        </row>
        <row r="76">
          <cell r="A76" t="str">
            <v>6064</v>
          </cell>
          <cell r="B76" t="str">
            <v>FT. LAUDERDALE 2001 FIBER BACKBONE BUILDOUT</v>
          </cell>
        </row>
        <row r="77">
          <cell r="A77" t="str">
            <v>6065</v>
          </cell>
          <cell r="B77" t="str">
            <v>WEST PALM BCH/BOCA RATON BUILDOUT TO 2 TELCO CO'S</v>
          </cell>
        </row>
        <row r="78">
          <cell r="A78" t="str">
            <v>6066</v>
          </cell>
          <cell r="B78" t="str">
            <v>SARASOTA/BRADENTON 2001 FIBER BACKBONE BUILDOUT</v>
          </cell>
        </row>
        <row r="79">
          <cell r="A79" t="str">
            <v>6067</v>
          </cell>
          <cell r="B79" t="str">
            <v>POMPANO POP - FT LAUDERDALE METRO</v>
          </cell>
        </row>
        <row r="80">
          <cell r="A80" t="str">
            <v>6068</v>
          </cell>
          <cell r="B80" t="str">
            <v>NOC AT MIA 36 - HARDWARE &amp; SOFTWARE</v>
          </cell>
        </row>
        <row r="81">
          <cell r="A81" t="str">
            <v>6069</v>
          </cell>
          <cell r="B81" t="str">
            <v>ST PETERSBURG - NORTH RING CLEAN-UP</v>
          </cell>
        </row>
        <row r="82">
          <cell r="A82" t="str">
            <v>6070</v>
          </cell>
          <cell r="B82" t="str">
            <v>ST PETERSBURG - NORTH RING COMPLETION</v>
          </cell>
        </row>
        <row r="83">
          <cell r="A83" t="str">
            <v>6071</v>
          </cell>
          <cell r="B83" t="str">
            <v>ST PETERSBURG - SOUTH RING CLEAN-UP</v>
          </cell>
        </row>
        <row r="84">
          <cell r="A84" t="str">
            <v>6072</v>
          </cell>
          <cell r="B84" t="str">
            <v>ST PETERSBURG - SOUTH RING COMPLETION</v>
          </cell>
        </row>
        <row r="85">
          <cell r="A85" t="str">
            <v>6073</v>
          </cell>
          <cell r="B85" t="str">
            <v>BACKBONE - SOUTH RINGS 18-29</v>
          </cell>
        </row>
        <row r="86">
          <cell r="A86" t="str">
            <v>6074</v>
          </cell>
          <cell r="B86" t="str">
            <v>BACKBONE- NORTH RINGS 16-27</v>
          </cell>
        </row>
        <row r="87">
          <cell r="A87" t="str">
            <v>6075</v>
          </cell>
          <cell r="B87" t="str">
            <v>SUSTAINING BASE - 2001</v>
          </cell>
        </row>
        <row r="88">
          <cell r="A88" t="str">
            <v>6076</v>
          </cell>
          <cell r="B88" t="str">
            <v>COLLOCATION PROJECTS - 2001</v>
          </cell>
        </row>
        <row r="89">
          <cell r="A89" t="str">
            <v>6077</v>
          </cell>
          <cell r="B89" t="str">
            <v>BACKBONE - 2001 - MISCELLANEOUS</v>
          </cell>
        </row>
        <row r="90">
          <cell r="A90" t="str">
            <v>6078</v>
          </cell>
          <cell r="B90" t="str">
            <v>CONSOLIDATED SPLICING (M. LOPEZ)</v>
          </cell>
        </row>
        <row r="91">
          <cell r="A91" t="str">
            <v>6079</v>
          </cell>
          <cell r="B91" t="str">
            <v>UNPLANNED WORK FOR 2001-RELOCATION OF WILLIAMS POP</v>
          </cell>
        </row>
        <row r="92">
          <cell r="A92" t="str">
            <v>6080</v>
          </cell>
          <cell r="B92" t="str">
            <v>CUSTOMER BUILD - UNPLANNED WORK FOR 2001</v>
          </cell>
        </row>
        <row r="93">
          <cell r="A93" t="str">
            <v>6081</v>
          </cell>
          <cell r="B93" t="str">
            <v>RELOCATION/CAPITAL - NW SOUTHRIVER DRIVE, MIAMI</v>
          </cell>
        </row>
        <row r="94">
          <cell r="A94" t="str">
            <v>6082</v>
          </cell>
          <cell r="B94" t="str">
            <v>T SPLICE REPLACEMENT-SW 16 ST E/O 95 AVE, MIAMI</v>
          </cell>
        </row>
        <row r="95">
          <cell r="A95" t="str">
            <v>6083</v>
          </cell>
          <cell r="B95" t="str">
            <v>CUSTOMER BUILD - 1050 NW 167 ST, (SPRINT PCS) MIAMI</v>
          </cell>
        </row>
        <row r="96">
          <cell r="A96" t="str">
            <v>6084</v>
          </cell>
          <cell r="B96" t="str">
            <v>CUSTOMER BUILD - 11919 SW 130 ST (SPRINT PCS), MIAMI</v>
          </cell>
        </row>
        <row r="97">
          <cell r="A97" t="str">
            <v>6087</v>
          </cell>
          <cell r="B97" t="str">
            <v>CUSTOMER BUILD - 14707 S DIXIE HWY (SPRINT), MIAMI</v>
          </cell>
        </row>
        <row r="98">
          <cell r="A98" t="str">
            <v>6088</v>
          </cell>
          <cell r="B98" t="str">
            <v>CUSTOMER BUILD - 244 N BISCAYNE BLV(SPRINT), MIAMI</v>
          </cell>
        </row>
        <row r="99">
          <cell r="A99" t="str">
            <v>6089</v>
          </cell>
          <cell r="B99" t="str">
            <v>CUSTOMER BUILD - 2655 LEJEUNE RD(SPRINT), MIAMI</v>
          </cell>
        </row>
        <row r="100">
          <cell r="A100" t="str">
            <v>6090</v>
          </cell>
          <cell r="B100" t="str">
            <v>CUSTOMER BUILD - 2730 SW 3 AVE(SPRINT), MIAMI</v>
          </cell>
        </row>
        <row r="101">
          <cell r="A101" t="str">
            <v>6091</v>
          </cell>
          <cell r="B101" t="str">
            <v>CUSTOMER BUILD - 5975 SUNSET DR (SPRINT), MIAMI</v>
          </cell>
        </row>
        <row r="102">
          <cell r="A102" t="str">
            <v>6093</v>
          </cell>
          <cell r="B102" t="str">
            <v>CUSTOMER BUILD - 7880 BISCAYNE BLVD (Sprint LD), MIAMI</v>
          </cell>
        </row>
        <row r="103">
          <cell r="A103" t="str">
            <v>6095</v>
          </cell>
          <cell r="B103" t="str">
            <v>CUSTOMER BUILD - 400 AUSTRALIAN AVE(Sprint MAN), WEST PALM BCH</v>
          </cell>
        </row>
        <row r="104">
          <cell r="A104" t="str">
            <v>6096</v>
          </cell>
          <cell r="B104" t="str">
            <v>CUSTOMER BUILD - 150 SE 2 AVE #505, MIAMI (6096)</v>
          </cell>
        </row>
        <row r="105">
          <cell r="A105" t="str">
            <v>6100</v>
          </cell>
          <cell r="B105" t="str">
            <v>CUSTOMER BUILD - 550 WATER ST, JACKSONVILLE (SPRINT)</v>
          </cell>
        </row>
        <row r="106">
          <cell r="A106" t="str">
            <v>6101</v>
          </cell>
          <cell r="B106" t="str">
            <v>CUSTOMER BUILD - 11741 N MAIN ST, JACKSONVILLE (SPRINT)</v>
          </cell>
        </row>
        <row r="107">
          <cell r="A107" t="str">
            <v>6102</v>
          </cell>
          <cell r="B107" t="str">
            <v>CUSTOMER BUILD - 734 S MILITARY TRAIL, DEERFIELD (SPRINT)</v>
          </cell>
        </row>
        <row r="108">
          <cell r="A108" t="str">
            <v>6104</v>
          </cell>
          <cell r="B108" t="str">
            <v>CUSTOMER BUILD - 14000 NW 8 ST, FT.LAUDERDALE (SPRINT)</v>
          </cell>
        </row>
        <row r="109">
          <cell r="A109" t="str">
            <v>6110</v>
          </cell>
          <cell r="B109" t="str">
            <v>CUSTOMER BUILD - 12735 GRAN BAY PKWY WEST,JCKSVILL(SPRNT)</v>
          </cell>
        </row>
        <row r="110">
          <cell r="A110" t="str">
            <v>6113</v>
          </cell>
          <cell r="B110" t="str">
            <v>CUSTOMER BUILD - 150 NORTH ORANGE, ORLANDO</v>
          </cell>
        </row>
        <row r="111">
          <cell r="A111" t="str">
            <v>6114</v>
          </cell>
          <cell r="B111" t="str">
            <v>2001 WPB/REIMBURS DAMAGE AT LANTANA RD &amp; MILITARY</v>
          </cell>
        </row>
        <row r="112">
          <cell r="A112" t="str">
            <v>6115</v>
          </cell>
          <cell r="B112" t="str">
            <v>2001 FT.LAUD/CLEAN UP ASSOCIATED WITH HIGH POWER</v>
          </cell>
        </row>
        <row r="113">
          <cell r="A113" t="str">
            <v>6116</v>
          </cell>
          <cell r="B113" t="str">
            <v>2001 FT.LAUD/CLEAN UP ASSOCIATED WITH FIRST SOUTH</v>
          </cell>
        </row>
        <row r="114">
          <cell r="A114" t="str">
            <v>6119</v>
          </cell>
          <cell r="B114" t="str">
            <v>CUSTOMER BUILD-500 NEW YORK AVE (SPRINT),WINTERPRK</v>
          </cell>
        </row>
        <row r="115">
          <cell r="A115" t="str">
            <v>6121</v>
          </cell>
          <cell r="B115" t="str">
            <v>CUSTOMER BUILD-200 SOUTH ORANGE ST (COGENT),ORLANDO</v>
          </cell>
        </row>
        <row r="116">
          <cell r="A116" t="str">
            <v>6122</v>
          </cell>
          <cell r="B116" t="str">
            <v>2001 WPB METRO RING #3</v>
          </cell>
        </row>
        <row r="117">
          <cell r="A117" t="str">
            <v>6124</v>
          </cell>
          <cell r="B117" t="str">
            <v>AMNET PROJECT/AMNET, FTL2, MIA36, NWT AND NAP</v>
          </cell>
        </row>
        <row r="118">
          <cell r="A118" t="str">
            <v>6125</v>
          </cell>
          <cell r="B118" t="str">
            <v>NETWORK PLUS/MIAMI &amp; TRI-COUNTY AREAS</v>
          </cell>
        </row>
        <row r="119">
          <cell r="A119" t="str">
            <v>6126</v>
          </cell>
          <cell r="B119" t="str">
            <v>NETWORK PLUS/JACKSONVILLE</v>
          </cell>
        </row>
        <row r="120">
          <cell r="A120" t="str">
            <v>6127</v>
          </cell>
          <cell r="B120" t="str">
            <v>NETWORK PLUS/ORLANDO</v>
          </cell>
        </row>
        <row r="121">
          <cell r="A121" t="str">
            <v>6128</v>
          </cell>
          <cell r="B121" t="str">
            <v>2002 JACKSONVILLE METRO</v>
          </cell>
        </row>
        <row r="122">
          <cell r="A122" t="str">
            <v>6129</v>
          </cell>
          <cell r="B122" t="str">
            <v>CUSTOMER BUILD - WINTERHAVEN RING #1</v>
          </cell>
        </row>
        <row r="123">
          <cell r="A123" t="str">
            <v>6130</v>
          </cell>
          <cell r="B123" t="str">
            <v>CUSTOMER BUILD - 599 SW 16 TERR (WILLIAMS POP)</v>
          </cell>
        </row>
        <row r="124">
          <cell r="A124" t="str">
            <v>6132</v>
          </cell>
          <cell r="B124" t="str">
            <v>CUSTOMER BUILD - PAETEC PROJECT, MIAMI</v>
          </cell>
        </row>
        <row r="125">
          <cell r="A125" t="str">
            <v>6133</v>
          </cell>
          <cell r="B125" t="str">
            <v>BREVARD TO MALABAR OPGW BUILD - BACKBONE PROJECT</v>
          </cell>
        </row>
        <row r="126">
          <cell r="A126" t="str">
            <v>6134</v>
          </cell>
          <cell r="B126" t="str">
            <v>MIAMI FIBER REINFORCEMENT 2002 PROJECT</v>
          </cell>
        </row>
        <row r="127">
          <cell r="A127" t="str">
            <v>6135</v>
          </cell>
          <cell r="B127" t="str">
            <v>UTILITY T1 PROJECT</v>
          </cell>
        </row>
        <row r="128">
          <cell r="A128" t="str">
            <v>6136</v>
          </cell>
          <cell r="B128" t="str">
            <v>MIGRATE FPL FIBERNET LEASED CIRCUITS TO FN NETWORK</v>
          </cell>
        </row>
        <row r="129">
          <cell r="A129" t="str">
            <v>6137</v>
          </cell>
          <cell r="B129" t="str">
            <v>Customer Build - Network Plus, Miami &amp; Tri-County Areas</v>
          </cell>
        </row>
        <row r="130">
          <cell r="A130" t="str">
            <v>6138</v>
          </cell>
          <cell r="B130" t="str">
            <v>2002 MISC CAPITAL/OSP COMPUTER HARDWARE &amp; SOFTWARE</v>
          </cell>
        </row>
        <row r="131">
          <cell r="A131" t="str">
            <v>6139</v>
          </cell>
          <cell r="B131" t="str">
            <v>CUSTOMER BUILD - IDS PHASE 3, JACARANDA CO</v>
          </cell>
        </row>
        <row r="132">
          <cell r="A132" t="str">
            <v>6140</v>
          </cell>
          <cell r="B132" t="str">
            <v>REMOTE FIBER TEST SYSTEM-ACCESS FIBER, MISC CAPITA</v>
          </cell>
        </row>
        <row r="133">
          <cell r="A133" t="str">
            <v>6141</v>
          </cell>
          <cell r="B133" t="str">
            <v>NOC AT MIA 36 - ENHANCEMENT PROJECTS</v>
          </cell>
        </row>
        <row r="134">
          <cell r="A134" t="str">
            <v>6142</v>
          </cell>
          <cell r="B134" t="str">
            <v>MISC TEST EQUIPMENT PURCHASES FOR FIELD OPS</v>
          </cell>
        </row>
        <row r="135">
          <cell r="A135" t="str">
            <v>6143</v>
          </cell>
          <cell r="B135" t="str">
            <v>FIBER REPLACEMENTS - WEST COAST OPGW</v>
          </cell>
        </row>
        <row r="136">
          <cell r="A136" t="str">
            <v>6144</v>
          </cell>
          <cell r="B136" t="str">
            <v>2002 MISC CAPITAL/CNET SEPARATION PROJECT</v>
          </cell>
        </row>
        <row r="137">
          <cell r="A137" t="str">
            <v>6145</v>
          </cell>
          <cell r="B137" t="str">
            <v>CUSTOMER BUILD - ALLEGIANCE DARK FIBER/MIA,FTL,WPB</v>
          </cell>
        </row>
        <row r="138">
          <cell r="A138" t="str">
            <v>6146</v>
          </cell>
          <cell r="B138" t="str">
            <v>CUSTOMER BUILD - SPRINT MAN CONSTRUCTION</v>
          </cell>
        </row>
        <row r="139">
          <cell r="A139" t="str">
            <v>6147</v>
          </cell>
          <cell r="B139" t="str">
            <v>CUSTOMER BUILD - SPRINT MAN RING SPLICING</v>
          </cell>
        </row>
        <row r="140">
          <cell r="A140" t="str">
            <v>6148</v>
          </cell>
          <cell r="B140" t="str">
            <v>CUSTOMER BUILD - MCI WORLDCOM RING 1/599 SW 16 TER</v>
          </cell>
        </row>
        <row r="141">
          <cell r="A141" t="str">
            <v>6149</v>
          </cell>
          <cell r="B141" t="str">
            <v>CUSTOMER BUILD - MCI WORLDCOM RING 2/1522 NW 23 AV</v>
          </cell>
        </row>
        <row r="142">
          <cell r="A142" t="str">
            <v>6150</v>
          </cell>
          <cell r="B142" t="str">
            <v>CUSTOMER BUILD-MCI WORLDCOM RING 3/600 S DIXIE HWY</v>
          </cell>
        </row>
        <row r="143">
          <cell r="A143" t="str">
            <v>6151</v>
          </cell>
          <cell r="B143" t="str">
            <v>CUSTOMER BUILD-MCI WORLDCOM RING 4/2 S BISCAYNE</v>
          </cell>
        </row>
        <row r="144">
          <cell r="A144" t="str">
            <v>6152</v>
          </cell>
          <cell r="B144" t="str">
            <v>CUSTOMER BUILD-MCI WORLDCOM RING 5/2225 DENNIS ST</v>
          </cell>
        </row>
        <row r="145">
          <cell r="A145" t="str">
            <v>6153</v>
          </cell>
          <cell r="B145" t="str">
            <v>CUSTOMER BUILD - DLSI</v>
          </cell>
        </row>
        <row r="146">
          <cell r="A146" t="str">
            <v>6154</v>
          </cell>
          <cell r="B146" t="str">
            <v>CUSTOMER BUILD-ALLEGIANCE, MIA36 RING</v>
          </cell>
        </row>
        <row r="147">
          <cell r="A147" t="str">
            <v>6155</v>
          </cell>
          <cell r="B147" t="str">
            <v>CUSTOMER BUILD - FOCAL CAPACITY PROJECT, MIAMI</v>
          </cell>
        </row>
        <row r="148">
          <cell r="A148" t="str">
            <v>6156</v>
          </cell>
          <cell r="B148" t="str">
            <v>UNBUDGETED INTERCONNECT FPL FN &amp; ITC DELTACOM</v>
          </cell>
        </row>
        <row r="149">
          <cell r="A149" t="str">
            <v>6157</v>
          </cell>
          <cell r="B149" t="str">
            <v>OSS/BSS SYSTEM - 3605 NW 82 AVE, MIAMI</v>
          </cell>
        </row>
        <row r="150">
          <cell r="A150" t="str">
            <v>6158</v>
          </cell>
          <cell r="B150" t="str">
            <v>CUSTOMER BUILD - FDN CAPACITY PROJECT</v>
          </cell>
        </row>
        <row r="151">
          <cell r="A151" t="str">
            <v>6159</v>
          </cell>
          <cell r="B151" t="str">
            <v>WILLIAMS T SPLICE REPLACEMENT/NW 22 ST</v>
          </cell>
        </row>
        <row r="152">
          <cell r="A152" t="str">
            <v>6160</v>
          </cell>
          <cell r="B152" t="str">
            <v>CUSTOMER BUILD - NEW WORLD NETWORKS DS3 HANDOFF</v>
          </cell>
        </row>
        <row r="153">
          <cell r="A153" t="str">
            <v>6161</v>
          </cell>
          <cell r="B153" t="str">
            <v>UNBUDGETED - TECHNOLOGY INTEGRATION/FIELD OP TEST LAB</v>
          </cell>
        </row>
        <row r="154">
          <cell r="A154" t="str">
            <v>6162</v>
          </cell>
          <cell r="B154" t="str">
            <v>Customer Build - SPRINT MAN LD/Miami Metro R4048</v>
          </cell>
        </row>
        <row r="155">
          <cell r="A155" t="str">
            <v>6163</v>
          </cell>
          <cell r="B155" t="str">
            <v>CUSTOMER BUILD - FT. LAUDERDALE METRO R4070</v>
          </cell>
        </row>
        <row r="156">
          <cell r="A156" t="str">
            <v>6164</v>
          </cell>
          <cell r="B156" t="str">
            <v>CUSTOMER BUILD - FT. LAUDERDALE METRO R4069</v>
          </cell>
        </row>
        <row r="157">
          <cell r="A157" t="str">
            <v>6165</v>
          </cell>
          <cell r="B157" t="str">
            <v>UNBUDGETED - FACILITIES VERIFICATION PROJECT</v>
          </cell>
        </row>
        <row r="158">
          <cell r="A158" t="str">
            <v>6166</v>
          </cell>
          <cell r="B158" t="str">
            <v>CUSTOMER BUILD - ON-FIBER, MIAMI METRO</v>
          </cell>
        </row>
        <row r="159">
          <cell r="A159" t="str">
            <v>6167</v>
          </cell>
          <cell r="B159" t="str">
            <v>CUSTOMER BUILD - MIAMI METRO/COGENT RING #4</v>
          </cell>
        </row>
        <row r="160">
          <cell r="A160" t="str">
            <v>6169</v>
          </cell>
          <cell r="B160" t="str">
            <v>UNBUDGETED-AERIAL CABLE REPLACEMENT/4 ST PETE METR</v>
          </cell>
        </row>
        <row r="161">
          <cell r="A161" t="str">
            <v>6170</v>
          </cell>
          <cell r="B161" t="str">
            <v>CUST BUILD - JACKSONVILLE METRO RING R40006 SPLIT</v>
          </cell>
        </row>
        <row r="162">
          <cell r="A162" t="str">
            <v>6171</v>
          </cell>
          <cell r="B162" t="str">
            <v>SUSTAINING BASE - UNDERGROUND CABLE CONSTRUCTION</v>
          </cell>
        </row>
        <row r="163">
          <cell r="A163" t="str">
            <v>6172</v>
          </cell>
          <cell r="B163" t="str">
            <v>CUST BUILD - OCN CONNECTIVITY PROJECT</v>
          </cell>
        </row>
        <row r="164">
          <cell r="A164" t="str">
            <v>6173</v>
          </cell>
          <cell r="B164" t="str">
            <v>Cust Build (sales driven)-Implement of Allegiance-FTL2 Ring</v>
          </cell>
        </row>
        <row r="165">
          <cell r="A165" t="str">
            <v>6174</v>
          </cell>
          <cell r="B165" t="str">
            <v>Cust Build-MIA36-NDADFLGG OC48 Classic Ring &amp; R4025 Ring Split</v>
          </cell>
        </row>
        <row r="166">
          <cell r="A166" t="str">
            <v>6175</v>
          </cell>
          <cell r="B166" t="str">
            <v>Sust. Base - Magnolia Main Central Office Fiber Entrance Diversity- 45 Magnolia St,Orlando,Fl</v>
          </cell>
        </row>
        <row r="167">
          <cell r="A167" t="str">
            <v>6177</v>
          </cell>
          <cell r="B167" t="str">
            <v>CUST BUILD-IMP OF ALLEGIANCE-MIA36 POP RING(R6017)</v>
          </cell>
        </row>
        <row r="168">
          <cell r="A168" t="str">
            <v>6178</v>
          </cell>
          <cell r="B168" t="str">
            <v>CUST_BUILD-OCN_CONNECTIVITY_PROJECT_&amp; FTLDFLMR CO (SALES_DRIVEN)</v>
          </cell>
        </row>
        <row r="169">
          <cell r="A169" t="str">
            <v>6179</v>
          </cell>
          <cell r="B169" t="str">
            <v xml:space="preserve">VERO BEACH OC12 L4076    </v>
          </cell>
        </row>
        <row r="170">
          <cell r="A170" t="str">
            <v>6180</v>
          </cell>
          <cell r="B170" t="str">
            <v>CUST BUILD-IMPLEMENTATION OF MPOWER-PMBIFL10 RINGS</v>
          </cell>
        </row>
        <row r="171">
          <cell r="A171" t="str">
            <v>6181</v>
          </cell>
          <cell r="B171" t="str">
            <v xml:space="preserve">IMPL OF R3011 OC-48 RING BETWEEN MIA36 AND FTL2 </v>
          </cell>
        </row>
        <row r="172">
          <cell r="A172" t="str">
            <v>6182</v>
          </cell>
          <cell r="B172" t="str">
            <v>R4075 MIA METRO OC-48 RING MIA36-MIAMFLHL-MIAMFLAE</v>
          </cell>
        </row>
        <row r="173">
          <cell r="A173" t="str">
            <v>6183</v>
          </cell>
          <cell r="B173" t="str">
            <v>UNBUDGETED/CLOSED_CAPITAL_PROJECTS_</v>
          </cell>
        </row>
        <row r="174">
          <cell r="A174" t="str">
            <v>6184</v>
          </cell>
          <cell r="B174" t="str">
            <v>CUST BUILD-IMPLEM OF MIA36 TO LATAMNAP OC-48 RING</v>
          </cell>
        </row>
        <row r="175">
          <cell r="A175" t="str">
            <v>6185</v>
          </cell>
          <cell r="B175" t="str">
            <v>Implementation of Telefonica MIA 36 ring (R6020)</v>
          </cell>
        </row>
        <row r="176">
          <cell r="A176" t="str">
            <v>6188</v>
          </cell>
          <cell r="B176" t="str">
            <v xml:space="preserve">IMPL 2ND FTL2 TO FDN OC-48 RING-FTLDFL FDN R6019 </v>
          </cell>
        </row>
        <row r="177">
          <cell r="A177" t="str">
            <v>6189</v>
          </cell>
          <cell r="B177" t="str">
            <v>CUST_BUILD-INFOLINK-BLDG_ENTRANCE_@_1953_NW_22_ST_</v>
          </cell>
        </row>
        <row r="178">
          <cell r="A178" t="str">
            <v>6190</v>
          </cell>
          <cell r="B178" t="str">
            <v>CUST BUILD-SPRINT PRODUCT ORDER #1 -WPB METRO RING</v>
          </cell>
        </row>
        <row r="179">
          <cell r="A179" t="str">
            <v>6191</v>
          </cell>
          <cell r="B179" t="str">
            <v>CUST BUILD-SPRINT PRODUCT ORDER #2 -MIAMI MAN RING</v>
          </cell>
        </row>
        <row r="180">
          <cell r="A180" t="str">
            <v>6192</v>
          </cell>
          <cell r="B180" t="str">
            <v>CUST BUILD-SPRINT PRODUCT ORDER #3 -LD RING- MIAMI</v>
          </cell>
        </row>
        <row r="181">
          <cell r="A181" t="str">
            <v>6200</v>
          </cell>
          <cell r="B181" t="str">
            <v>TEMPORARY CONSTRUCTION INVENTORY</v>
          </cell>
        </row>
        <row r="182">
          <cell r="A182" t="str">
            <v>6201</v>
          </cell>
          <cell r="B182" t="str">
            <v>NEW CUSTOMER GROWTH</v>
          </cell>
        </row>
        <row r="183">
          <cell r="A183" t="str">
            <v>6202</v>
          </cell>
          <cell r="B183" t="str">
            <v>Inventory Offset</v>
          </cell>
        </row>
        <row r="184">
          <cell r="A184" t="str">
            <v>6301</v>
          </cell>
          <cell r="B184" t="str">
            <v>CC-NEW WORLD TOWER (HUB) 100 N BISCAYNE BLVD, MIA</v>
          </cell>
        </row>
        <row r="185">
          <cell r="A185" t="str">
            <v>6302</v>
          </cell>
          <cell r="B185" t="str">
            <v>CC-TELESOURCE  36 NE 2 STREET, MIAMI</v>
          </cell>
        </row>
        <row r="186">
          <cell r="A186" t="str">
            <v>6303</v>
          </cell>
          <cell r="B186" t="str">
            <v>CC-200 SE 1 STREET, MIAMI</v>
          </cell>
        </row>
        <row r="187">
          <cell r="A187" t="str">
            <v>6304</v>
          </cell>
          <cell r="B187" t="str">
            <v>CC-DORAL COMMERCE PARK 600 NW 97 AVE, MIAMI</v>
          </cell>
        </row>
        <row r="188">
          <cell r="A188" t="str">
            <v>6305</v>
          </cell>
          <cell r="B188" t="str">
            <v>CC-METRO MALL  1 NE 1 STREET, MIAMI</v>
          </cell>
        </row>
        <row r="189">
          <cell r="A189" t="str">
            <v>6306</v>
          </cell>
          <cell r="B189" t="str">
            <v>CC-LIGHTSPEED@BEACON TRADE PORT 11500 NW 25 ST,MIA</v>
          </cell>
        </row>
        <row r="190">
          <cell r="A190" t="str">
            <v>6307</v>
          </cell>
          <cell r="B190" t="str">
            <v>CC-BEACON CYBERPORT NW 25 ST &amp; 107 AVE, MIA</v>
          </cell>
        </row>
        <row r="191">
          <cell r="A191" t="str">
            <v>6308</v>
          </cell>
          <cell r="B191" t="str">
            <v>CC-MIAMI LEVEL 3 POP  49 NW 5 STREET, MIA</v>
          </cell>
        </row>
        <row r="192">
          <cell r="A192" t="str">
            <v>6309</v>
          </cell>
          <cell r="B192" t="str">
            <v>CC-MIAMI TELESITE  2200 S DIXIE HWY, MIA</v>
          </cell>
        </row>
        <row r="193">
          <cell r="A193" t="str">
            <v>6310</v>
          </cell>
          <cell r="B193" t="str">
            <v>CC-COLO+  1080 NW 163 DRIVE, MIA</v>
          </cell>
        </row>
        <row r="194">
          <cell r="A194" t="str">
            <v>6311</v>
          </cell>
          <cell r="B194" t="str">
            <v>CC-NAP-TECH CNT OF THE AMERICAS NW 8 ST &amp; N MIA AV</v>
          </cell>
        </row>
        <row r="195">
          <cell r="A195" t="str">
            <v>6312</v>
          </cell>
          <cell r="B195" t="str">
            <v>CC-TELEPLACE  100 NE 80 TERRACE, MIA</v>
          </cell>
        </row>
        <row r="196">
          <cell r="A196" t="str">
            <v>6313</v>
          </cell>
          <cell r="B196" t="str">
            <v>CC-28 W FLAGLER STREET, MIA</v>
          </cell>
        </row>
        <row r="197">
          <cell r="A197" t="str">
            <v>6314</v>
          </cell>
          <cell r="B197" t="str">
            <v>CC-OMNI MALL  1601 BISCAYNE BLVD, MIA</v>
          </cell>
        </row>
        <row r="198">
          <cell r="A198" t="str">
            <v>6315</v>
          </cell>
          <cell r="B198" t="str">
            <v>CC - C&amp;W - 250 S. ORANGE,ORLANDO</v>
          </cell>
        </row>
        <row r="199">
          <cell r="A199" t="str">
            <v>6316</v>
          </cell>
          <cell r="B199" t="str">
            <v>CC - MIAMI 36 (POP) - 3625 NW 82 AVE</v>
          </cell>
        </row>
        <row r="200">
          <cell r="A200" t="str">
            <v>6317</v>
          </cell>
          <cell r="B200" t="str">
            <v>CC - TYCO/TELEFONICA(CABLEHEAD)-6503 W ROGERS CIRC</v>
          </cell>
        </row>
        <row r="201">
          <cell r="A201" t="str">
            <v>6318</v>
          </cell>
          <cell r="B201" t="str">
            <v>CC - PARK TOWER(COGENT DARK FIBER ONLY)</v>
          </cell>
        </row>
        <row r="202">
          <cell r="A202" t="str">
            <v>6319</v>
          </cell>
          <cell r="B202" t="str">
            <v>CC - AMERICA TEL (GLOBAL CROSSING CABLE)</v>
          </cell>
        </row>
        <row r="203">
          <cell r="A203" t="str">
            <v>6320</v>
          </cell>
          <cell r="B203" t="str">
            <v>CC - ALLEGIANCE (POP) - 8230 EAST BROADWAY, TAMPA</v>
          </cell>
        </row>
        <row r="204">
          <cell r="A204" t="str">
            <v>6321</v>
          </cell>
          <cell r="B204" t="str">
            <v>CC - FRANKLIN EXCHANGE - 655 N FRANKLIN ST, TAMPA</v>
          </cell>
        </row>
        <row r="205">
          <cell r="A205" t="str">
            <v>6324</v>
          </cell>
          <cell r="B205" t="str">
            <v>CC - COMPTECH - 15950 WEST DIXIE HIGHWAY, MIAMI</v>
          </cell>
        </row>
        <row r="206">
          <cell r="A206" t="str">
            <v>6326</v>
          </cell>
          <cell r="B206" t="str">
            <v>CC - CENTER PORT - 2810 CENTER PORT CENTER</v>
          </cell>
        </row>
        <row r="207">
          <cell r="A207" t="str">
            <v>6327</v>
          </cell>
          <cell r="B207" t="str">
            <v xml:space="preserve">CC - TELEPLACE TAMPA (CITICORP BLDG) </v>
          </cell>
        </row>
        <row r="208">
          <cell r="A208" t="str">
            <v>6328</v>
          </cell>
          <cell r="B208" t="str">
            <v>CC - 501 KENNEDY BLVD</v>
          </cell>
        </row>
        <row r="209">
          <cell r="A209" t="str">
            <v>6330</v>
          </cell>
          <cell r="B209" t="str">
            <v>CC - ADC - TARGET TECHNOLOGY - 5700 NW 37 AVE, MIA</v>
          </cell>
        </row>
        <row r="210">
          <cell r="A210" t="str">
            <v>6331</v>
          </cell>
          <cell r="B210" t="str">
            <v>CC - GATEWAY - 8750 NW 21 TERR, MIA</v>
          </cell>
        </row>
        <row r="211">
          <cell r="A211" t="str">
            <v>6332</v>
          </cell>
          <cell r="B211" t="str">
            <v>CC - 150 W FLAGLER ST, MIAMI</v>
          </cell>
        </row>
        <row r="212">
          <cell r="A212" t="str">
            <v>6333</v>
          </cell>
          <cell r="B212" t="str">
            <v>CC - ORLANDO COLO SOLUTIONS  100 N LUCERNE CIRCLE</v>
          </cell>
        </row>
        <row r="213">
          <cell r="A213" t="str">
            <v>6334</v>
          </cell>
          <cell r="B213" t="str">
            <v>CC - COLO.COM  440 KENNEDY BLVD</v>
          </cell>
        </row>
        <row r="214">
          <cell r="A214" t="str">
            <v>6335</v>
          </cell>
          <cell r="B214" t="str">
            <v>CC - ORLW (POP) 8240 PARKLINE BLVD, ORLANDO</v>
          </cell>
        </row>
        <row r="215">
          <cell r="A215" t="str">
            <v>6337</v>
          </cell>
          <cell r="B215" t="str">
            <v>CC - NODECOM - 326 FERN ST, WEST PALM</v>
          </cell>
        </row>
        <row r="216">
          <cell r="A216" t="str">
            <v>6338</v>
          </cell>
          <cell r="B216" t="str">
            <v>CC - HAVERHILL - 1550 N HAVERHILL RD, WEST PALM</v>
          </cell>
        </row>
        <row r="217">
          <cell r="A217" t="str">
            <v>6340</v>
          </cell>
          <cell r="B217" t="str">
            <v>CC - COGENT - 412 E MADISON ST, TAMPA</v>
          </cell>
        </row>
        <row r="218">
          <cell r="A218" t="str">
            <v>6341</v>
          </cell>
          <cell r="B218" t="str">
            <v>CC - 360 NETWORKS - 500 N DIXIE HWY - BOCA RATON</v>
          </cell>
        </row>
        <row r="219">
          <cell r="A219" t="str">
            <v>6342</v>
          </cell>
          <cell r="B219" t="str">
            <v>CC - TAMPA LEVEL 3 - 7909 WOODLAND CENTRE BLVD</v>
          </cell>
        </row>
        <row r="220">
          <cell r="A220" t="str">
            <v>6343</v>
          </cell>
          <cell r="B220" t="str">
            <v>CC - JAX LEVEL 3 - 4184 PHILLIPS HWY/JACKSONVILLE</v>
          </cell>
        </row>
        <row r="221">
          <cell r="A221" t="str">
            <v>6344</v>
          </cell>
          <cell r="B221" t="str">
            <v>CC - IMPSAT/BELLSOUTH - 2040 N DIXIE HWY/WILTON MA</v>
          </cell>
        </row>
        <row r="222">
          <cell r="A222" t="str">
            <v>6345</v>
          </cell>
          <cell r="B222" t="str">
            <v>CC - ORLANDO LEVEL 3 - 380 LAKE DESTINY BLVD</v>
          </cell>
        </row>
        <row r="223">
          <cell r="A223" t="str">
            <v>6346</v>
          </cell>
          <cell r="B223" t="str">
            <v>CC - COGENT - 1 SE 3 AVE, MIAMI</v>
          </cell>
        </row>
        <row r="224">
          <cell r="A224" t="str">
            <v>6347</v>
          </cell>
          <cell r="B224" t="str">
            <v>CC - COGENT - 2 SOUTH BISCAYNE BLVD, MIAMI</v>
          </cell>
        </row>
        <row r="225">
          <cell r="A225" t="str">
            <v>6348</v>
          </cell>
          <cell r="B225" t="str">
            <v>CC - COGENT - 200 SOUTH BISCAYNE BLVD, MIAMI</v>
          </cell>
        </row>
        <row r="226">
          <cell r="A226" t="str">
            <v>6349</v>
          </cell>
          <cell r="B226" t="str">
            <v>CC - COGENT - 1700 NORTH 25 STREET, TAMPA</v>
          </cell>
        </row>
        <row r="227">
          <cell r="A227" t="str">
            <v>6350</v>
          </cell>
          <cell r="B227" t="str">
            <v>CC - COGENT - 510 COLUMBIA STREET, ORLANDO</v>
          </cell>
        </row>
        <row r="228">
          <cell r="A228" t="str">
            <v>6352</v>
          </cell>
          <cell r="B228" t="str">
            <v>CC - COGENT - 200 SOUTH ORANGE AVE, ORLANDO</v>
          </cell>
        </row>
        <row r="229">
          <cell r="A229" t="str">
            <v>6353</v>
          </cell>
          <cell r="B229" t="str">
            <v>CC - 100 SOUTH BISCAYNE BLVD, MIAMI</v>
          </cell>
        </row>
        <row r="230">
          <cell r="A230" t="str">
            <v>6354</v>
          </cell>
          <cell r="B230" t="str">
            <v>CC-COLO+  1080 NW 163 DRIVE, MIA</v>
          </cell>
        </row>
        <row r="231">
          <cell r="A231" t="str">
            <v>6355</v>
          </cell>
          <cell r="B231" t="str">
            <v xml:space="preserve">CC-R8017 BETWEEN NWT AND NAP (MIAMI) </v>
          </cell>
        </row>
        <row r="232">
          <cell r="A232" t="str">
            <v>6356</v>
          </cell>
          <cell r="B232" t="str">
            <v>CC-MIAMFL CARRIER CONDO R8066 BETWEEN NWN &amp; NAP</v>
          </cell>
        </row>
        <row r="233">
          <cell r="A233" t="str">
            <v>6357</v>
          </cell>
          <cell r="B233" t="str">
            <v xml:space="preserve">CUST BUILD-TYCO -SPLICING FROM TELESOURCE-NAP </v>
          </cell>
        </row>
        <row r="234">
          <cell r="A234" t="str">
            <v>6358</v>
          </cell>
          <cell r="B234" t="str">
            <v xml:space="preserve">CUST BUILD-IMPL OF LAN RING @ BRICKELL &amp; NWT </v>
          </cell>
        </row>
        <row r="235">
          <cell r="A235" t="str">
            <v>6500</v>
          </cell>
          <cell r="B235" t="str">
            <v>OPTERA ELECTRONICS - SOUTH RING - BACKBONE</v>
          </cell>
        </row>
        <row r="236">
          <cell r="A236" t="str">
            <v>6501</v>
          </cell>
          <cell r="B236" t="str">
            <v>OPTERA ELECTRONICS - NORTH RING - BACKBONE</v>
          </cell>
        </row>
        <row r="237">
          <cell r="A237" t="str">
            <v>6600</v>
          </cell>
          <cell r="B237" t="str">
            <v>RELO - SW 4 AVE RELO PROJ/SW 4 AND SW 3 AVE, FTLD</v>
          </cell>
        </row>
        <row r="238">
          <cell r="A238" t="str">
            <v>6601</v>
          </cell>
          <cell r="B238" t="str">
            <v>RELO-ALOMA AVE RELO PROK/ALOMA AVE TO JAMESTOWN RD</v>
          </cell>
        </row>
        <row r="239">
          <cell r="A239" t="str">
            <v>6602</v>
          </cell>
          <cell r="B239" t="str">
            <v>RELO - ROYAL PALM @ ROCK ISLAND, BROWARD COUNTY</v>
          </cell>
        </row>
        <row r="240">
          <cell r="A240" t="str">
            <v>6603</v>
          </cell>
          <cell r="B240" t="str">
            <v>RELO-PGA RELO PROJ/PGA BLV@DIXIE HWY&amp;DIXIE @RCA BL</v>
          </cell>
        </row>
        <row r="241">
          <cell r="A241" t="str">
            <v>6604</v>
          </cell>
          <cell r="B241" t="str">
            <v>RELO-WINDING HOLLOW PROJ/WINDING CHASE RESIDENTIAL</v>
          </cell>
        </row>
        <row r="242">
          <cell r="A242" t="str">
            <v>6605</v>
          </cell>
          <cell r="B242" t="str">
            <v>RELO-LINKS RELO PROJ/SR 60 IN TAMPA</v>
          </cell>
        </row>
        <row r="243">
          <cell r="A243" t="str">
            <v>6606</v>
          </cell>
          <cell r="B243" t="str">
            <v>RELO-2ND AVE RELOCATION - CBD, MIAMI</v>
          </cell>
        </row>
        <row r="244">
          <cell r="A244" t="str">
            <v>6607</v>
          </cell>
          <cell r="B244" t="str">
            <v>RELO-MISCELLANEOUS RELOCATION JOBS</v>
          </cell>
        </row>
        <row r="245">
          <cell r="A245" t="str">
            <v>6608</v>
          </cell>
          <cell r="B245" t="str">
            <v>RELO-DAYTONA SPEEDWAY PEDESTRIAN OVERPASS, DAYTONA</v>
          </cell>
        </row>
        <row r="246">
          <cell r="A246" t="str">
            <v>6609</v>
          </cell>
          <cell r="B246" t="str">
            <v>RELO-YAMATO RD B/W MILITARY TR AND E/O CONGRESS AV</v>
          </cell>
        </row>
        <row r="247">
          <cell r="A247" t="str">
            <v>6610</v>
          </cell>
          <cell r="B247" t="str">
            <v>RELO-BEARSS AVE WIDENING PROJECT, TAMPA</v>
          </cell>
        </row>
        <row r="248">
          <cell r="A248" t="str">
            <v>6611</v>
          </cell>
          <cell r="B248" t="str">
            <v>RESTORATION OF DAMGED FIBER@NW 31 ST &amp; 77 AV TO NW</v>
          </cell>
        </row>
        <row r="249">
          <cell r="A249" t="str">
            <v>6612</v>
          </cell>
          <cell r="B249" t="str">
            <v>RELO - DEAN ROAD FIBER CUT/DEAN RD &amp; ALOMA AVE</v>
          </cell>
        </row>
        <row r="250">
          <cell r="A250" t="str">
            <v>6613</v>
          </cell>
          <cell r="B250" t="str">
            <v>RELO - MILITARY TRAIL / BLUE HERON, RIVIERA BEACH</v>
          </cell>
        </row>
        <row r="251">
          <cell r="A251" t="str">
            <v>6614</v>
          </cell>
          <cell r="B251" t="str">
            <v>RELO-MARKHAM WOODS DRIVE AND ST 434(ORLANDO METRO)</v>
          </cell>
        </row>
        <row r="252">
          <cell r="A252" t="str">
            <v>6615</v>
          </cell>
          <cell r="B252" t="str">
            <v>RELO-SR 44 FROM 1-4 TO DR 4118</v>
          </cell>
        </row>
        <row r="253">
          <cell r="A253" t="str">
            <v>6616</v>
          </cell>
          <cell r="B253" t="str">
            <v>RELO-LAKE WORTH RD &amp; MILITARY TRAIL/WPB</v>
          </cell>
        </row>
        <row r="254">
          <cell r="A254" t="str">
            <v>6617</v>
          </cell>
          <cell r="B254" t="str">
            <v>RELO-CLINT MOORE RD/MILITARY TRL TO BROKEN SOUND</v>
          </cell>
        </row>
        <row r="255">
          <cell r="A255" t="str">
            <v>6618</v>
          </cell>
          <cell r="B255" t="str">
            <v>RELO-SR870/COMMERCIAL BLVD AND NW 64 AVE, BROWARD</v>
          </cell>
        </row>
        <row r="256">
          <cell r="A256" t="str">
            <v>6619</v>
          </cell>
          <cell r="B256" t="str">
            <v>RELO-SW 97TH AVENUE FOC SEGMENT REPLACEMENT</v>
          </cell>
        </row>
        <row r="257">
          <cell r="A257" t="str">
            <v>6620</v>
          </cell>
          <cell r="B257" t="str">
            <v>RELO - FDOT/CITY OF POMPANO BEACH</v>
          </cell>
        </row>
        <row r="258">
          <cell r="A258" t="str">
            <v>6621</v>
          </cell>
          <cell r="B258" t="str">
            <v>RELO - SILVER BEACH @ US1 RELOCATION PROJECT</v>
          </cell>
        </row>
        <row r="259">
          <cell r="A259" t="str">
            <v>6622</v>
          </cell>
          <cell r="B259" t="str">
            <v>RELO - COPANS RD-FLA TRNPK TO POWERLINE RD</v>
          </cell>
        </row>
        <row r="260">
          <cell r="A260" t="str">
            <v>6623</v>
          </cell>
          <cell r="B260" t="str">
            <v>RELO - SPANISH RIVER BLVD &amp; N DIXIE HWY, BOCA RATO</v>
          </cell>
        </row>
        <row r="261">
          <cell r="A261" t="str">
            <v>6624</v>
          </cell>
          <cell r="B261" t="str">
            <v>RELO - MILITARY TRAIL AT SOUTHERN BLVD, WPB</v>
          </cell>
        </row>
        <row r="262">
          <cell r="A262" t="str">
            <v>6625</v>
          </cell>
          <cell r="B262" t="str">
            <v>RELO - ST. JOHN'S BLUFF, JACKSONVILLE</v>
          </cell>
        </row>
        <row r="263">
          <cell r="A263" t="str">
            <v>6626</v>
          </cell>
          <cell r="B263" t="str">
            <v>RELO - SR 826 AND NW S RIVER DRIVE, MIAMI DADE</v>
          </cell>
        </row>
        <row r="264">
          <cell r="A264" t="str">
            <v>6627</v>
          </cell>
          <cell r="B264" t="str">
            <v xml:space="preserve">RELO - NEW WORLD TOWER/100 BISCAYNE BLVD, MIAMI </v>
          </cell>
        </row>
        <row r="265">
          <cell r="A265" t="str">
            <v>6628</v>
          </cell>
          <cell r="B265" t="str">
            <v>RELO - MIAMI GARDENS BLVD RELOCATION PROJECT</v>
          </cell>
        </row>
        <row r="266">
          <cell r="A266" t="str">
            <v>6629</v>
          </cell>
          <cell r="B266" t="str">
            <v xml:space="preserve">RELO - PALM RIVER RD PROJECT </v>
          </cell>
        </row>
        <row r="267">
          <cell r="A267" t="str">
            <v>6630</v>
          </cell>
          <cell r="B267" t="str">
            <v xml:space="preserve">RELO - SR60A BYPASS @ US 17, BARTOW </v>
          </cell>
        </row>
        <row r="268">
          <cell r="A268" t="str">
            <v>6631</v>
          </cell>
          <cell r="B268" t="str">
            <v>RELO-ST JOHNS PKWY/E FROM RINEHART RD TO UPSALA RD</v>
          </cell>
        </row>
        <row r="269">
          <cell r="A269" t="str">
            <v>6632</v>
          </cell>
          <cell r="B269" t="str">
            <v xml:space="preserve">RELO-CR 427 FROM CR 436 TO CHARLOTTE ST, SEMINOLE </v>
          </cell>
        </row>
        <row r="270">
          <cell r="A270" t="str">
            <v>6633</v>
          </cell>
          <cell r="B270" t="str">
            <v xml:space="preserve">RELO-SR 5 (OLIVE AVE)  PALM BEACH COUNTY </v>
          </cell>
        </row>
        <row r="271">
          <cell r="A271" t="str">
            <v>6634</v>
          </cell>
          <cell r="B271" t="str">
            <v>Relo - Canal G-35 Crossing @ Nob Hill Road and SR 84, Ft. Lauderdale</v>
          </cell>
        </row>
        <row r="272">
          <cell r="A272" t="str">
            <v>6635</v>
          </cell>
          <cell r="B272" t="str">
            <v>Relo - SR 41 (US 301) from south of Sligh Ave to south of the Tampa Bypass Canal</v>
          </cell>
        </row>
        <row r="273">
          <cell r="A273" t="str">
            <v>6636</v>
          </cell>
          <cell r="B273" t="str">
            <v>Relo-SR 953 (LeJeune Rd)- NW S River Dr from Oakwood Ave to first pole of exit ramp</v>
          </cell>
        </row>
        <row r="274">
          <cell r="A274" t="str">
            <v>6637</v>
          </cell>
          <cell r="B274" t="str">
            <v>Relo-Clint Moore Rd between Lyons Road and Jog Road in the WPB Metro area</v>
          </cell>
        </row>
        <row r="275">
          <cell r="A275" t="str">
            <v>6638</v>
          </cell>
          <cell r="B275" t="str">
            <v>RELO-GREENLAND_RD_FROM_US1_TO_LAKE_FERN_DR_IN_JAX_</v>
          </cell>
        </row>
        <row r="276">
          <cell r="A276" t="str">
            <v>6639</v>
          </cell>
          <cell r="B276" t="str">
            <v>A1A from PGA Blvd to Gardens Drive Relocation Project</v>
          </cell>
        </row>
        <row r="277">
          <cell r="A277" t="str">
            <v>6640</v>
          </cell>
          <cell r="B277" t="str">
            <v>John Rhodes Blvd Relocations Project</v>
          </cell>
        </row>
        <row r="278">
          <cell r="A278" t="str">
            <v>6641</v>
          </cell>
          <cell r="B278" t="str">
            <v xml:space="preserve">SR 836 &amp; LE JEUNE RD ON NW 14TH ST IN MIAMI-DADE  </v>
          </cell>
        </row>
        <row r="279">
          <cell r="A279" t="str">
            <v>6642</v>
          </cell>
          <cell r="B279" t="str">
            <v>BROADWAY @ LAKEWOOD INTERSECTION IMPROV (TAMPA,FL)</v>
          </cell>
        </row>
        <row r="280">
          <cell r="A280" t="str">
            <v>6643</v>
          </cell>
          <cell r="B280" t="str">
            <v xml:space="preserve">RELOC-BROADWAY AVE FROM TH TO 59TH STREETS-WPB  </v>
          </cell>
        </row>
        <row r="281">
          <cell r="A281" t="str">
            <v>6644</v>
          </cell>
          <cell r="B281" t="str">
            <v xml:space="preserve">RELOC-SR 100 BACKBONE RELOCATION PROJECT </v>
          </cell>
        </row>
        <row r="282">
          <cell r="A282" t="str">
            <v>6997</v>
          </cell>
          <cell r="B282" t="str">
            <v>MISCELLANEOUS CAPITAL</v>
          </cell>
        </row>
        <row r="283">
          <cell r="A283" t="str">
            <v>6998</v>
          </cell>
          <cell r="B283" t="str">
            <v>MISCELLANEOUS CAPITAL</v>
          </cell>
        </row>
        <row r="284">
          <cell r="A284" t="str">
            <v>7005</v>
          </cell>
          <cell r="B284" t="str">
            <v>SBC - PO 4A - MIAMI</v>
          </cell>
        </row>
        <row r="285">
          <cell r="A285" t="str">
            <v>7596</v>
          </cell>
          <cell r="B285" t="str">
            <v>Transferred Assets</v>
          </cell>
        </row>
        <row r="286">
          <cell r="A286" t="str">
            <v>7694</v>
          </cell>
          <cell r="B286" t="str">
            <v>Transferred Assets</v>
          </cell>
        </row>
        <row r="287">
          <cell r="A287" t="str">
            <v>8158</v>
          </cell>
          <cell r="B287" t="str">
            <v>Transferred Assets</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Qual"/>
      <sheetName val="128.300"/>
      <sheetName val="128.301-228.100"/>
      <sheetName val="131.100"/>
      <sheetName val="136.000"/>
      <sheetName val="143.110"/>
      <sheetName val="146.190"/>
      <sheetName val="201.000"/>
      <sheetName val="211.000"/>
      <sheetName val="216.000"/>
      <sheetName val="232.330"/>
      <sheetName val="236.100"/>
      <sheetName val="236.105"/>
    </sheetNames>
    <sheetDataSet>
      <sheetData sheetId="0">
        <row r="1">
          <cell r="A1" t="str">
            <v>FLORIDA POWER &amp; LIGHT COMPANY</v>
          </cell>
        </row>
        <row r="2">
          <cell r="A2" t="str">
            <v>RECONCILIATIONS - OTHER SPECIAL FUNDS</v>
          </cell>
        </row>
        <row r="3">
          <cell r="A3" t="str">
            <v>NON-QUALIFIED</v>
          </cell>
        </row>
        <row r="4">
          <cell r="A4">
            <v>2001</v>
          </cell>
        </row>
        <row r="6">
          <cell r="A6" t="str">
            <v>A/C 108.148</v>
          </cell>
        </row>
        <row r="7">
          <cell r="A7" t="str">
            <v>MONTH</v>
          </cell>
          <cell r="B7" t="str">
            <v>REFERENCE</v>
          </cell>
          <cell r="C7" t="str">
            <v>DR</v>
          </cell>
          <cell r="D7" t="str">
            <v>CR</v>
          </cell>
          <cell r="E7" t="str">
            <v>BALANCE</v>
          </cell>
        </row>
        <row r="8">
          <cell r="A8" t="str">
            <v>Dec 01</v>
          </cell>
          <cell r="B8" t="str">
            <v>JV-12-68B</v>
          </cell>
          <cell r="D8">
            <v>8416000</v>
          </cell>
          <cell r="E8">
            <v>-8416000</v>
          </cell>
        </row>
        <row r="15">
          <cell r="A15" t="str">
            <v>A/C 128.319</v>
          </cell>
        </row>
        <row r="16">
          <cell r="A16" t="str">
            <v>MONTH</v>
          </cell>
          <cell r="B16" t="str">
            <v>REFERENCE</v>
          </cell>
          <cell r="C16" t="str">
            <v>DR</v>
          </cell>
          <cell r="D16" t="str">
            <v>CR</v>
          </cell>
          <cell r="E16" t="str">
            <v>BALANCE</v>
          </cell>
        </row>
        <row r="17">
          <cell r="A17" t="str">
            <v>Dec 01</v>
          </cell>
          <cell r="B17" t="str">
            <v>JV-12-68B</v>
          </cell>
          <cell r="E17">
            <v>8416000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_Targets_And_Input"/>
    </sheetNames>
    <sheetDataSet>
      <sheetData sheetId="0" refreshError="1">
        <row r="1">
          <cell r="T1" t="str">
            <v>October</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In Esc"/>
      <sheetName val="Energy Prices pre-screening"/>
      <sheetName val="EQ Year"/>
      <sheetName val="Energy Prices pre-calibration"/>
      <sheetName val="Fuels and EA Prices"/>
      <sheetName val="graphdialog"/>
      <sheetName val="Input"/>
      <sheetName val="_UnregulatedCurves_"/>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RY-KARL"/>
      <sheetName val="MERGER.XLS"/>
    </sheetNames>
    <sheetDataSet>
      <sheetData sheetId="0" refreshError="1"/>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1"/>
      <sheetName val="Assump"/>
      <sheetName val="FPL Group"/>
      <sheetName val="Returns"/>
      <sheetName val="Tax"/>
      <sheetName val="fpl_graph"/>
      <sheetName val="Fin Stmts"/>
      <sheetName val="Var O&amp;M"/>
      <sheetName val="Fix O&amp;M"/>
      <sheetName val="MM Exp"/>
      <sheetName val="G&amp;A"/>
      <sheetName val="Non - Op"/>
      <sheetName val="D&amp;A"/>
      <sheetName val="Energy Rev"/>
      <sheetName val="Energy Pricing"/>
      <sheetName val="Gas Pricing"/>
      <sheetName val="Fuel Cost"/>
      <sheetName val="MarginAna"/>
      <sheetName val="Sensitivity"/>
      <sheetName val="Summary"/>
      <sheetName val="Module9"/>
      <sheetName val="OL 3 Yr Total Subs"/>
    </sheetNames>
    <sheetDataSet>
      <sheetData sheetId="0" refreshError="1"/>
      <sheetData sheetId="1" refreshError="1"/>
      <sheetData sheetId="2" refreshError="1">
        <row r="14">
          <cell r="Q14">
            <v>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SUMMARY"/>
      <sheetName val="CWIP &amp; PP&amp;E BAL BY GROUP"/>
      <sheetName val="dec cwip"/>
      <sheetName val="dec in svc"/>
      <sheetName val="dec accrual"/>
      <sheetName val="nov cwip"/>
      <sheetName val="nov in svc"/>
      <sheetName val="nov accrual"/>
      <sheetName val="oct cwip"/>
      <sheetName val="oct in svc"/>
      <sheetName val="oct accrual"/>
      <sheetName val="sep cwip"/>
      <sheetName val="sep in svc"/>
      <sheetName val="sep accrual"/>
      <sheetName val="cwip status per pm's subm oct 1"/>
      <sheetName val="not ready"/>
      <sheetName val="aug cwip"/>
      <sheetName val="aug in svc"/>
      <sheetName val="july cwip"/>
      <sheetName val="july in svc"/>
      <sheetName val="aug accruals"/>
      <sheetName val="July accruals"/>
      <sheetName val="june CWIP"/>
      <sheetName val="June in svc"/>
      <sheetName val="June accruals"/>
      <sheetName val="may CWIP"/>
      <sheetName val="may in_service"/>
      <sheetName val="MAY ACCRUALS"/>
      <sheetName val="apr CWIP"/>
      <sheetName val="apr accrual"/>
      <sheetName val="mar CWIP"/>
      <sheetName val="mar accrual"/>
      <sheetName val="mar insvc"/>
      <sheetName val="Feb CWIP"/>
      <sheetName val="Jan CWIP"/>
      <sheetName val="Feb in svc"/>
      <sheetName val="feb accruals"/>
      <sheetName val="jan in svc"/>
      <sheetName val="jan accrual"/>
      <sheetName val="ytd CWIP pivot"/>
      <sheetName val="CWIP ytd data"/>
      <sheetName val="type"/>
      <sheetName val="description"/>
      <sheetName val="Tables"/>
      <sheetName val="1999 ACCRUAL"/>
      <sheetName val="wo file descri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WORK ORDER</v>
          </cell>
        </row>
      </sheetData>
      <sheetData sheetId="43"/>
      <sheetData sheetId="44">
        <row r="2">
          <cell r="A2" t="str">
            <v>0</v>
          </cell>
          <cell r="B2">
            <v>1930564.03</v>
          </cell>
        </row>
        <row r="3">
          <cell r="A3" t="str">
            <v>6002</v>
          </cell>
          <cell r="B3">
            <v>1321963.2</v>
          </cell>
        </row>
        <row r="4">
          <cell r="A4" t="str">
            <v>6003</v>
          </cell>
          <cell r="B4">
            <v>3300</v>
          </cell>
        </row>
        <row r="5">
          <cell r="A5" t="str">
            <v>6004</v>
          </cell>
          <cell r="B5">
            <v>11375</v>
          </cell>
        </row>
        <row r="6">
          <cell r="A6" t="str">
            <v>6005</v>
          </cell>
          <cell r="B6">
            <v>6350</v>
          </cell>
        </row>
        <row r="7">
          <cell r="A7" t="str">
            <v>6006</v>
          </cell>
          <cell r="B7">
            <v>199694.39</v>
          </cell>
        </row>
        <row r="8">
          <cell r="A8" t="str">
            <v>6007</v>
          </cell>
          <cell r="B8">
            <v>5500</v>
          </cell>
        </row>
        <row r="9">
          <cell r="A9" t="str">
            <v>6010</v>
          </cell>
          <cell r="B9">
            <v>66103.16</v>
          </cell>
        </row>
        <row r="10">
          <cell r="A10" t="str">
            <v>6015</v>
          </cell>
          <cell r="B10">
            <v>4222387.1100000003</v>
          </cell>
        </row>
        <row r="11">
          <cell r="A11" t="str">
            <v>6016</v>
          </cell>
          <cell r="B11">
            <v>1128695.5</v>
          </cell>
        </row>
        <row r="12">
          <cell r="A12" t="str">
            <v>6017</v>
          </cell>
          <cell r="B12">
            <v>421.79</v>
          </cell>
        </row>
        <row r="13">
          <cell r="A13" t="str">
            <v>6021</v>
          </cell>
          <cell r="B13">
            <v>2751</v>
          </cell>
        </row>
      </sheetData>
      <sheetData sheetId="4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PAS Sale"/>
      <sheetName val="PAS IS"/>
      <sheetName val="PAS BS"/>
      <sheetName val="PAS Rat"/>
      <sheetName val="GLA"/>
      <sheetName val="GMH S&amp;U"/>
      <sheetName val="GMH IS"/>
      <sheetName val="GMH BSCF"/>
      <sheetName val="GMH Rat"/>
      <sheetName val="GMH Rat (2)"/>
      <sheetName val="GMH Rat(3)"/>
      <sheetName val="Sky---&gt;"/>
      <sheetName val="SkyIS"/>
      <sheetName val="SkyBSCF"/>
      <sheetName val="Sky LA"/>
      <sheetName val="SkyRat"/>
      <sheetName val="SkyPF Assum"/>
      <sheetName val="SkyPF OpBS"/>
      <sheetName val="SkyPF IS"/>
      <sheetName val="SkyPF BSCF"/>
      <sheetName val="Debt Schedule"/>
      <sheetName val="SkyPF LA"/>
      <sheetName val="SkyPF S&amp;U"/>
      <sheetName val="SkyPF Rat"/>
      <sheetName val="SkyPF Rat (2)"/>
      <sheetName val="SkyPF Rat (4)"/>
      <sheetName val="SkyPF Rat (3)"/>
      <sheetName val="Summary IS"/>
      <sheetName val="DISH---&gt;"/>
      <sheetName val="DISH IS"/>
      <sheetName val="DISH BSCF"/>
      <sheetName val="DISH Rat"/>
      <sheetName val="DISH Assum"/>
      <sheetName val="DISH OpBS"/>
      <sheetName val="DISHPF IS"/>
      <sheetName val="DISHPF BSCF"/>
      <sheetName val="DISH PF Rat (1)"/>
      <sheetName val="DISH PF Rat (2)"/>
      <sheetName val="DISH PF Rat (3)"/>
      <sheetName val="DISH S&amp;U"/>
      <sheetName val="Synergy Output"/>
      <sheetName val="Int Recon"/>
      <sheetName val="Reserve Recon"/>
      <sheetName val="Storm Fund Earn Gross Up"/>
      <sheetName val=""/>
    </sheetNames>
    <sheetDataSet>
      <sheetData sheetId="0" refreshError="1">
        <row r="9">
          <cell r="Q9">
            <v>1</v>
          </cell>
        </row>
        <row r="18">
          <cell r="B18">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ILIST"/>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nalystNotes"/>
      <sheetName val="Bridge"/>
      <sheetName val="ActionPlan"/>
      <sheetName val="Indicators"/>
      <sheetName val="Input"/>
      <sheetName val="Balances"/>
      <sheetName val="Const"/>
      <sheetName val="Detail"/>
      <sheetName val="Sources"/>
      <sheetName val="Assumptions"/>
      <sheetName val="Detail (2)"/>
      <sheetName val="PPA O&amp;M"/>
      <sheetName val="Post PPA O&amp;M"/>
      <sheetName val="Post PPA O&amp;M Rev"/>
      <sheetName val="SRAC"/>
      <sheetName val="Curves"/>
      <sheetName val="Merchant Power"/>
      <sheetName val="Merchant Gas"/>
      <sheetName val="SoCA prices (rev)"/>
      <sheetName val="SoCA prices"/>
      <sheetName val="Post PPA Gas"/>
      <sheetName val="Post PPA Capacity"/>
      <sheetName val="Production"/>
      <sheetName val="Gen Base"/>
      <sheetName val="Gen FPL"/>
      <sheetName val="Rev SEGS III"/>
      <sheetName val="Rev SEGS IV"/>
      <sheetName val="Rev SEGS V"/>
      <sheetName val="Rev SEGS VI "/>
      <sheetName val="Rev SEGS VII"/>
      <sheetName val="SEGS III"/>
      <sheetName val="SEGS IV"/>
      <sheetName val="SEGS V"/>
      <sheetName val="SEGS VI"/>
      <sheetName val="SEGS VII"/>
      <sheetName val="Seinfeld Budget"/>
      <sheetName val="Control"/>
      <sheetName val="SEGS Sum"/>
      <sheetName val="Cash"/>
      <sheetName val="Bridge Update"/>
      <sheetName val="Output Ratios"/>
      <sheetName val="Financials"/>
      <sheetName val="ControlPanel"/>
      <sheetName val="FPLEIncome"/>
      <sheetName val="FPLEReturns"/>
      <sheetName val="FPLGroup"/>
      <sheetName val="FPLGroup_Amort"/>
      <sheetName val="FPL Group Financials"/>
      <sheetName val="Tax"/>
      <sheetName val="Accounting"/>
      <sheetName val="PartReturns"/>
      <sheetName val="Depr"/>
      <sheetName val="Debt"/>
      <sheetName val="Indices"/>
      <sheetName val="Own Interest"/>
      <sheetName val="Legend"/>
      <sheetName val="Trend"/>
      <sheetName val="NG Summary"/>
      <sheetName val="NG Long"/>
      <sheetName val="NG Short"/>
      <sheetName val="NG Long 8 - 9"/>
      <sheetName val="Recon"/>
      <sheetName val="Summary PTC Monetization"/>
      <sheetName val="Switch"/>
      <sheetName val="CorpInput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57">
          <cell r="M57">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V Summary"/>
      <sheetName val="Unit 1 - Rev"/>
      <sheetName val="Unit 2 - Rev"/>
      <sheetName val="FMV SQ"/>
      <sheetName val="Unit 1 - SQ"/>
      <sheetName val="Unit 2 - SQ"/>
      <sheetName val="FMV CO2"/>
      <sheetName val="Unit 1 - CO2"/>
      <sheetName val="Unit 2 - CO2"/>
      <sheetName val="Forecast"/>
      <sheetName val="DiscR"/>
      <sheetName val="Tax Tables"/>
      <sheetName val="Summary"/>
    </sheetNames>
    <sheetDataSet>
      <sheetData sheetId="0" refreshError="1"/>
      <sheetData sheetId="1">
        <row r="288">
          <cell r="D288" t="str">
            <v>24/26 Year PPA</v>
          </cell>
        </row>
        <row r="289">
          <cell r="D289" t="str">
            <v>Open</v>
          </cell>
        </row>
      </sheetData>
      <sheetData sheetId="2"/>
      <sheetData sheetId="3"/>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ecImportTemplate"/>
      <sheetName val="PayRecImportExample"/>
      <sheetName val="Adjustment Codes"/>
      <sheetName val="Adjustment Types"/>
      <sheetName val="FedJur"/>
      <sheetName val="StateJur"/>
    </sheetNames>
    <sheetDataSet>
      <sheetData sheetId="0" refreshError="1"/>
      <sheetData sheetId="1" refreshError="1"/>
      <sheetData sheetId="2">
        <row r="1">
          <cell r="C1" t="str">
            <v>PRAdj</v>
          </cell>
        </row>
        <row r="2">
          <cell r="C2" t="str">
            <v>BB2005</v>
          </cell>
        </row>
        <row r="3">
          <cell r="C3" t="str">
            <v>ADJPRIYRAUDITADJ</v>
          </cell>
        </row>
        <row r="4">
          <cell r="C4" t="str">
            <v>ADJAMMENDRETS</v>
          </cell>
        </row>
        <row r="5">
          <cell r="C5" t="str">
            <v>CEOTHER</v>
          </cell>
        </row>
        <row r="6">
          <cell r="C6" t="str">
            <v>CETAXACCRUED</v>
          </cell>
        </row>
        <row r="7">
          <cell r="C7" t="str">
            <v>CETRUEUP</v>
          </cell>
        </row>
        <row r="8">
          <cell r="C8" t="str">
            <v>PAYINCTAX</v>
          </cell>
        </row>
        <row r="9">
          <cell r="C9" t="str">
            <v>PAYPRIYRAUDITTAX</v>
          </cell>
        </row>
        <row r="10">
          <cell r="C10" t="str">
            <v>PAYEXTPAYMENT</v>
          </cell>
        </row>
        <row r="11">
          <cell r="C11" t="str">
            <v>PAYNOLUTIL</v>
          </cell>
        </row>
        <row r="12">
          <cell r="C12" t="str">
            <v>PAYRETURNPAY</v>
          </cell>
        </row>
        <row r="13">
          <cell r="C13" t="str">
            <v>PAYTAXPAYFINAL</v>
          </cell>
        </row>
        <row r="14">
          <cell r="C14" t="str">
            <v>PAYNONINCTAX</v>
          </cell>
        </row>
        <row r="15">
          <cell r="C15" t="str">
            <v>NOLGENERATED</v>
          </cell>
        </row>
        <row r="16">
          <cell r="C16" t="str">
            <v>NOLUSED</v>
          </cell>
        </row>
        <row r="17">
          <cell r="C17" t="str">
            <v>NOLEXPIRED</v>
          </cell>
        </row>
        <row r="18">
          <cell r="C18" t="str">
            <v>NOLVALUATION</v>
          </cell>
        </row>
        <row r="19">
          <cell r="C19" t="str">
            <v>TCGENERATED</v>
          </cell>
        </row>
        <row r="20">
          <cell r="C20" t="str">
            <v>TCUSED</v>
          </cell>
        </row>
        <row r="21">
          <cell r="C21" t="str">
            <v>TCEXPIRED</v>
          </cell>
        </row>
        <row r="22">
          <cell r="C22" t="str">
            <v>TCVALUATION</v>
          </cell>
        </row>
        <row r="23">
          <cell r="C23" t="str">
            <v>DIFFADJ</v>
          </cell>
        </row>
      </sheetData>
      <sheetData sheetId="3">
        <row r="1">
          <cell r="A1" t="str">
            <v>PRAT</v>
          </cell>
        </row>
        <row r="2">
          <cell r="A2" t="str">
            <v>UNKNOWN</v>
          </cell>
        </row>
        <row r="3">
          <cell r="A3" t="str">
            <v>INTERCO</v>
          </cell>
        </row>
        <row r="4">
          <cell r="A4" t="str">
            <v>3RDPARTY</v>
          </cell>
        </row>
      </sheetData>
      <sheetData sheetId="4">
        <row r="1">
          <cell r="A1" t="str">
            <v>FJ</v>
          </cell>
        </row>
      </sheetData>
      <sheetData sheetId="5">
        <row r="1">
          <cell r="A1" t="str">
            <v>SJ</v>
          </cell>
        </row>
        <row r="2">
          <cell r="A2" t="str">
            <v>NO</v>
          </cell>
        </row>
        <row r="3">
          <cell r="A3" t="str">
            <v>AK</v>
          </cell>
        </row>
        <row r="4">
          <cell r="A4" t="str">
            <v>AL</v>
          </cell>
        </row>
        <row r="5">
          <cell r="A5" t="str">
            <v>AR</v>
          </cell>
        </row>
        <row r="6">
          <cell r="A6" t="str">
            <v>AZ</v>
          </cell>
        </row>
        <row r="7">
          <cell r="A7" t="str">
            <v>CA</v>
          </cell>
        </row>
        <row r="8">
          <cell r="A8" t="str">
            <v>CO</v>
          </cell>
        </row>
        <row r="9">
          <cell r="A9" t="str">
            <v>CT</v>
          </cell>
        </row>
        <row r="10">
          <cell r="A10" t="str">
            <v>DC</v>
          </cell>
        </row>
        <row r="11">
          <cell r="A11" t="str">
            <v>DE</v>
          </cell>
        </row>
        <row r="12">
          <cell r="A12" t="str">
            <v>FL</v>
          </cell>
        </row>
        <row r="13">
          <cell r="A13" t="str">
            <v>GA</v>
          </cell>
        </row>
        <row r="14">
          <cell r="A14" t="str">
            <v>HI</v>
          </cell>
        </row>
        <row r="15">
          <cell r="A15" t="str">
            <v>IA</v>
          </cell>
        </row>
        <row r="16">
          <cell r="A16" t="str">
            <v>ID</v>
          </cell>
        </row>
        <row r="17">
          <cell r="A17" t="str">
            <v>IL</v>
          </cell>
        </row>
        <row r="18">
          <cell r="A18" t="str">
            <v>IN</v>
          </cell>
        </row>
        <row r="19">
          <cell r="A19" t="str">
            <v>KS</v>
          </cell>
        </row>
        <row r="20">
          <cell r="A20" t="str">
            <v>KY</v>
          </cell>
        </row>
        <row r="21">
          <cell r="A21" t="str">
            <v>LA</v>
          </cell>
        </row>
        <row r="22">
          <cell r="A22" t="str">
            <v>MA</v>
          </cell>
        </row>
        <row r="23">
          <cell r="A23" t="str">
            <v>MD</v>
          </cell>
        </row>
        <row r="24">
          <cell r="A24" t="str">
            <v>ME</v>
          </cell>
        </row>
        <row r="25">
          <cell r="A25" t="str">
            <v>MI</v>
          </cell>
        </row>
        <row r="26">
          <cell r="A26" t="str">
            <v>MN</v>
          </cell>
        </row>
        <row r="27">
          <cell r="A27" t="str">
            <v>MO</v>
          </cell>
        </row>
        <row r="28">
          <cell r="A28" t="str">
            <v>MS</v>
          </cell>
        </row>
        <row r="29">
          <cell r="A29" t="str">
            <v>MT</v>
          </cell>
        </row>
        <row r="30">
          <cell r="A30" t="str">
            <v>NC</v>
          </cell>
        </row>
        <row r="31">
          <cell r="A31" t="str">
            <v>ND</v>
          </cell>
        </row>
        <row r="32">
          <cell r="A32" t="str">
            <v>NE</v>
          </cell>
        </row>
        <row r="33">
          <cell r="A33" t="str">
            <v>NH</v>
          </cell>
        </row>
        <row r="34">
          <cell r="A34" t="str">
            <v>NJ</v>
          </cell>
        </row>
        <row r="35">
          <cell r="A35" t="str">
            <v>NM</v>
          </cell>
        </row>
        <row r="36">
          <cell r="A36" t="str">
            <v>NV</v>
          </cell>
        </row>
        <row r="37">
          <cell r="A37" t="str">
            <v>NY</v>
          </cell>
        </row>
        <row r="38">
          <cell r="A38" t="str">
            <v>NYM</v>
          </cell>
        </row>
        <row r="39">
          <cell r="A39" t="str">
            <v>NYC</v>
          </cell>
        </row>
        <row r="40">
          <cell r="A40" t="str">
            <v>OH</v>
          </cell>
        </row>
        <row r="41">
          <cell r="A41" t="str">
            <v>OK</v>
          </cell>
        </row>
        <row r="42">
          <cell r="A42" t="str">
            <v>OR</v>
          </cell>
        </row>
        <row r="43">
          <cell r="A43" t="str">
            <v>PA</v>
          </cell>
        </row>
        <row r="44">
          <cell r="A44" t="str">
            <v>RI</v>
          </cell>
        </row>
        <row r="45">
          <cell r="A45" t="str">
            <v>SC</v>
          </cell>
        </row>
        <row r="46">
          <cell r="A46" t="str">
            <v>SD</v>
          </cell>
        </row>
        <row r="47">
          <cell r="A47" t="str">
            <v>TN</v>
          </cell>
        </row>
        <row r="48">
          <cell r="A48" t="str">
            <v>TX</v>
          </cell>
        </row>
        <row r="49">
          <cell r="A49" t="str">
            <v>UT</v>
          </cell>
        </row>
        <row r="50">
          <cell r="A50" t="str">
            <v>VA</v>
          </cell>
        </row>
        <row r="51">
          <cell r="A51" t="str">
            <v>VT</v>
          </cell>
        </row>
        <row r="52">
          <cell r="A52" t="str">
            <v>WA</v>
          </cell>
        </row>
        <row r="53">
          <cell r="A53" t="str">
            <v>WI</v>
          </cell>
        </row>
        <row r="54">
          <cell r="A54" t="str">
            <v>WV</v>
          </cell>
        </row>
        <row r="55">
          <cell r="A55" t="str">
            <v>WY</v>
          </cell>
        </row>
        <row r="56">
          <cell r="A56" t="str">
            <v>VAR</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model"/>
      <sheetName val="Ratings"/>
    </sheetNames>
    <definedNames>
      <definedName name="Print_functionality"/>
    </definedNames>
    <sheetDataSet>
      <sheetData sheetId="0" refreshError="1"/>
      <sheetData sheetId="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 val="Control"/>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R# Users"/>
      <sheetName val="PROFILES"/>
      <sheetName val="Unit Responsibilities by User"/>
      <sheetName val="Unit Types"/>
    </sheetNames>
    <sheetDataSet>
      <sheetData sheetId="0" refreshError="1"/>
      <sheetData sheetId="1" refreshError="1">
        <row r="10">
          <cell r="A10">
            <v>10</v>
          </cell>
          <cell r="B10" t="str">
            <v>Group Profile</v>
          </cell>
        </row>
        <row r="11">
          <cell r="A11">
            <v>1000</v>
          </cell>
          <cell r="B11" t="str">
            <v>Utility Profile</v>
          </cell>
        </row>
        <row r="12">
          <cell r="A12">
            <v>2000.01</v>
          </cell>
          <cell r="B12" t="str">
            <v>Nuclear</v>
          </cell>
        </row>
        <row r="13">
          <cell r="A13">
            <v>2000.02</v>
          </cell>
          <cell r="B13" t="str">
            <v>Fossil Hydro</v>
          </cell>
        </row>
        <row r="14">
          <cell r="A14">
            <v>2000.03</v>
          </cell>
          <cell r="B14" t="str">
            <v>Wind (Including Foreign)</v>
          </cell>
        </row>
        <row r="15">
          <cell r="A15">
            <v>2000.04</v>
          </cell>
          <cell r="B15" t="str">
            <v>Corporate &amp; Other</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IS - Final"/>
      <sheetName val="Inputs"/>
      <sheetName val="Options Input"/>
      <sheetName val="Balance Sheet Inputs"/>
      <sheetName val="Income Statement Summary"/>
      <sheetName val="__FDSCACHE__"/>
      <sheetName val="Checks"/>
      <sheetName val="Stock Prices Input"/>
      <sheetName val="collar graph"/>
      <sheetName val="Exch. Rate Data"/>
      <sheetName val="Shareholdings Input"/>
      <sheetName val="Income Statement1"/>
      <sheetName val="Income Statement1B"/>
      <sheetName val="Income Statement3"/>
      <sheetName val="Combined Income Statement 2"/>
      <sheetName val="Combined IS - Terra"/>
      <sheetName val="Income Statement5"/>
      <sheetName val="TRRA Output ---&gt;"/>
      <sheetName val="Tiger &amp; Parent Capitalization"/>
      <sheetName val="Shareholding Profile (2)"/>
      <sheetName val="Cross Shareholdings (2)"/>
      <sheetName val="Comparison --- Terra"/>
      <sheetName val="Exchange Ratio TRRA"/>
      <sheetName val="Transaction Matrix TRRA"/>
      <sheetName val="Pooling - Revs TRRA "/>
      <sheetName val="Pooling - EPS TRRA"/>
      <sheetName val="fut. trading - revs cy00"/>
      <sheetName val="fut. trading - revs cy01"/>
      <sheetName val="fut. trading - revs cy01 (2)"/>
      <sheetName val="Sheet1"/>
      <sheetName val="Ownership Sensitivity"/>
      <sheetName val="Negative Impact"/>
      <sheetName val="Contribution TRRA"/>
      <sheetName val="Pooling - EPS LCOS"/>
      <sheetName val="Basis Histogram"/>
      <sheetName val="stock vs adr"/>
      <sheetName val="Exchange Ratio (3)"/>
      <sheetName val="ERATIO DATA ---&gt;"/>
      <sheetName val="Exchange Ratio Inputs"/>
      <sheetName val="Exchange Ratio Graph Inputs"/>
      <sheetName val="TEF Output ---&gt;"/>
      <sheetName val="Comparison --- TEF"/>
      <sheetName val="Cross Shareholdings (3)"/>
      <sheetName val="Pooling - REVS TRRA"/>
      <sheetName val="Own Variable TEF Tender"/>
      <sheetName val="Pooling - REVS TEF"/>
      <sheetName val="Pooling - EBITDA TEF"/>
      <sheetName val="Pooling - EPS TEF"/>
      <sheetName val="Pooling - EPS TEF Incr."/>
      <sheetName val="Pooling - revs street (2)"/>
      <sheetName val="Pooling - gp street (3)"/>
      <sheetName val="Break-up Value"/>
      <sheetName val="Unique User potential"/>
      <sheetName val="Trash ---&gt;"/>
      <sheetName val="Ownership Profile"/>
      <sheetName val="eratio history 1day"/>
      <sheetName val="eratio history 042500"/>
      <sheetName val="Sheet4"/>
      <sheetName val="Contribution (3)"/>
      <sheetName val="Contribution (4)"/>
      <sheetName val="Contribution (5)"/>
      <sheetName val="Contribution (6)"/>
      <sheetName val="Light Income Statement"/>
      <sheetName val="yhoo is"/>
      <sheetName val="Income Statement4"/>
      <sheetName val="Income Statement6"/>
      <sheetName val="Income Statement7"/>
      <sheetName val="Income Statement8"/>
      <sheetName val="Income Statement9"/>
      <sheetName val="Income Statement10"/>
      <sheetName val="Balance Sheet"/>
      <sheetName val="Combined Income Statement"/>
      <sheetName val="Shareholding Profile"/>
      <sheetName val="Cross Shareholdings"/>
      <sheetName val="Summary Cross Shareholdings"/>
      <sheetName val="Comparison"/>
      <sheetName val="Exchange Ratio"/>
      <sheetName val="Transaction Matrix"/>
      <sheetName val="Pooling Summary"/>
      <sheetName val="Pooling - Pre-Tax"/>
      <sheetName val="Pooling - PE"/>
      <sheetName val="Pooling - Revenues"/>
      <sheetName val="Purchase - Pre-Tax"/>
      <sheetName val="Pooling - Price Impact"/>
      <sheetName val="Contribution"/>
      <sheetName val="Exchange Ratio - Old"/>
    </sheetNames>
    <sheetDataSet>
      <sheetData sheetId="0"/>
      <sheetData sheetId="1" refreshError="1">
        <row r="3">
          <cell r="C3" t="str">
            <v>Jungle</v>
          </cell>
          <cell r="L3">
            <v>0.9</v>
          </cell>
        </row>
        <row r="10">
          <cell r="E10" t="str">
            <v>Tiger</v>
          </cell>
        </row>
        <row r="12">
          <cell r="E12">
            <v>36525</v>
          </cell>
        </row>
        <row r="62">
          <cell r="C62">
            <v>1998</v>
          </cell>
        </row>
        <row r="63">
          <cell r="C63">
            <v>1999</v>
          </cell>
        </row>
        <row r="64">
          <cell r="C64">
            <v>2000</v>
          </cell>
        </row>
        <row r="65">
          <cell r="C65">
            <v>2001</v>
          </cell>
        </row>
        <row r="66">
          <cell r="C66">
            <v>2002</v>
          </cell>
        </row>
      </sheetData>
      <sheetData sheetId="2"/>
      <sheetData sheetId="3"/>
      <sheetData sheetId="4" refreshError="1">
        <row r="4">
          <cell r="F4" t="str">
            <v>CSFB</v>
          </cell>
        </row>
        <row r="5">
          <cell r="F5">
            <v>36627</v>
          </cell>
        </row>
      </sheetData>
      <sheetData sheetId="5"/>
      <sheetData sheetId="6" refreshError="1">
        <row r="4">
          <cell r="C4">
            <v>1</v>
          </cell>
          <cell r="D4">
            <v>3</v>
          </cell>
        </row>
        <row r="26">
          <cell r="C26" t="str">
            <v>Lion</v>
          </cell>
          <cell r="D26" t="str">
            <v>Tiger</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 val="Input"/>
      <sheetName val="Index"/>
      <sheetName val="(A)Book to Tax Recon"/>
      <sheetName val="(B-1)Trial Balance"/>
      <sheetName val="ac 2705100"/>
      <sheetName val="(B-2)Eliminations"/>
      <sheetName val="(B-2a)Texas Wind"/>
      <sheetName val="(B-2b) Virginia Power Services"/>
      <sheetName val="(B-3) Misc Income &amp; Expense"/>
      <sheetName val="(C-1) STATE TAX TRUE UP"/>
      <sheetName val="03,04 CA State Tax"/>
      <sheetName val="03,04 FL State Tax"/>
      <sheetName val="2004 KS State Tax"/>
      <sheetName val="2004 OR State Tax"/>
      <sheetName val="03,04 MN State Tax"/>
      <sheetName val="2004 ND State Tax"/>
      <sheetName val="(C-2) C-Y Franchise Tax Accrual"/>
      <sheetName val="(G-1) Apportionment"/>
      <sheetName val="(G-2)Wages by State"/>
      <sheetName val="(G-2a)  01-01-06 thru 03-15-06"/>
      <sheetName val="(G-3)NY Workpaper"/>
      <sheetName val="(G-4)MA Workpaper"/>
      <sheetName val="(H) Balance Sheet"/>
      <sheetName val="OK Franchise Stmt"/>
      <sheetName val="OK Balance Sheet"/>
      <sheetName val="WV"/>
      <sheetName val="State STMT"/>
      <sheetName val="MA Stmt"/>
      <sheetName val="PA Stmt"/>
      <sheetName val="WV Statement"/>
      <sheetName val="NYC Stmt"/>
      <sheetName val="Iowa Stmt 1"/>
      <sheetName val="Prep_Point Sheets"/>
      <sheetName val="Provision"/>
      <sheetName val="Provision to Return Recon"/>
      <sheetName val="Correspondence"/>
      <sheetName val="Carryforward"/>
      <sheetName val="Research"/>
      <sheetName val="Returns"/>
    </sheetNames>
    <sheetDataSet>
      <sheetData sheetId="0"/>
      <sheetData sheetId="1">
        <row r="1">
          <cell r="A1" t="str">
            <v>FPL Group &amp; Subs Corporate Tax Department</v>
          </cell>
        </row>
        <row r="7">
          <cell r="C7" t="str">
            <v>Form 1120, 9 Unitary/Consol States, 10 OPSVCS States, NYC &amp; NYMTA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ValSummary"/>
      <sheetName val="Omega"/>
      <sheetName val="Beta"/>
      <sheetName val="Omega_LBO"/>
      <sheetName val="JV"/>
      <sheetName val="JV_IMPACT"/>
      <sheetName val="SAPBW_DOWNLOAD"/>
    </sheetNames>
    <sheetDataSet>
      <sheetData sheetId="0" refreshError="1">
        <row r="31">
          <cell r="AF31" t="str">
            <v>Project Paper Clip</v>
          </cell>
        </row>
      </sheetData>
      <sheetData sheetId="1"/>
      <sheetData sheetId="2"/>
      <sheetData sheetId="3"/>
      <sheetData sheetId="4"/>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SUM"/>
      <sheetName val="VALUATION"/>
      <sheetName val="RATIOS"/>
      <sheetName val="COMBINED"/>
    </sheetNames>
    <sheetDataSet>
      <sheetData sheetId="0" refreshError="1">
        <row r="5">
          <cell r="A5" t="str">
            <v>DIRECT MARKETING/MARKETING SERVICES UNIVERSE</v>
          </cell>
          <cell r="AD5" t="str">
            <v>BEAR STEARNS</v>
          </cell>
        </row>
        <row r="6">
          <cell r="A6" t="str">
            <v>STATISTICAL SUMMARY TABLE</v>
          </cell>
        </row>
        <row r="9">
          <cell r="AR9" t="str">
            <v>Week</v>
          </cell>
          <cell r="AT9" t="str">
            <v>Week</v>
          </cell>
          <cell r="AV9" t="str">
            <v>Week</v>
          </cell>
          <cell r="AX9" t="str">
            <v>Week</v>
          </cell>
        </row>
        <row r="10">
          <cell r="X10" t="str">
            <v>--Earnings Per Share--</v>
          </cell>
          <cell r="AG10" t="str">
            <v>DEC 96</v>
          </cell>
          <cell r="AR10" t="str">
            <v>End</v>
          </cell>
          <cell r="AT10" t="str">
            <v>End</v>
          </cell>
          <cell r="AV10" t="str">
            <v>End</v>
          </cell>
          <cell r="AX10" t="str">
            <v>End</v>
          </cell>
        </row>
        <row r="11">
          <cell r="D11" t="str">
            <v>Analyst's</v>
          </cell>
          <cell r="H11" t="str">
            <v>Price</v>
          </cell>
          <cell r="J11" t="str">
            <v>52 Week Range</v>
          </cell>
          <cell r="N11" t="str">
            <v xml:space="preserve">Price Performance </v>
          </cell>
          <cell r="R11" t="str">
            <v>--Earnings Per Share--</v>
          </cell>
          <cell r="X11" t="str">
            <v>Qtr.</v>
          </cell>
          <cell r="Z11" t="str">
            <v>Cur.</v>
          </cell>
          <cell r="AB11" t="str">
            <v>Prv.</v>
          </cell>
          <cell r="AD11" t="str">
            <v>Fiscal Yr</v>
          </cell>
          <cell r="AH11" t="str">
            <v>Begin Year</v>
          </cell>
          <cell r="AL11" t="str">
            <v>Mar 31</v>
          </cell>
          <cell r="AN11" t="str">
            <v>April 28</v>
          </cell>
          <cell r="AP11" t="str">
            <v>May 31</v>
          </cell>
          <cell r="AR11" t="str">
            <v>June 24</v>
          </cell>
          <cell r="AT11" t="str">
            <v>June 30</v>
          </cell>
          <cell r="AV11" t="str">
            <v>July 8</v>
          </cell>
          <cell r="AX11" t="str">
            <v>July 15</v>
          </cell>
        </row>
        <row r="12">
          <cell r="A12" t="str">
            <v>Company</v>
          </cell>
          <cell r="D12" t="str">
            <v>Opinion</v>
          </cell>
          <cell r="F12" t="str">
            <v>Ticker</v>
          </cell>
          <cell r="H12">
            <v>36216</v>
          </cell>
          <cell r="J12" t="str">
            <v>High</v>
          </cell>
          <cell r="L12" t="str">
            <v>Low</v>
          </cell>
          <cell r="N12" t="str">
            <v>YTD</v>
          </cell>
          <cell r="P12" t="str">
            <v>Month</v>
          </cell>
          <cell r="R12">
            <v>1997</v>
          </cell>
          <cell r="T12" t="str">
            <v>1998E</v>
          </cell>
          <cell r="V12" t="str">
            <v>1999E</v>
          </cell>
          <cell r="X12" t="str">
            <v>End</v>
          </cell>
          <cell r="Z12" t="str">
            <v>Est.</v>
          </cell>
          <cell r="AB12" t="str">
            <v>Year</v>
          </cell>
          <cell r="AD12" t="str">
            <v>Ending</v>
          </cell>
        </row>
        <row r="13">
          <cell r="N13" t="e">
            <v>#REF!</v>
          </cell>
          <cell r="O13" t="str">
            <v>%</v>
          </cell>
          <cell r="P13" t="e">
            <v>#REF!</v>
          </cell>
          <cell r="Q13" t="str">
            <v>%</v>
          </cell>
          <cell r="AG13">
            <v>18.75</v>
          </cell>
          <cell r="AH13">
            <v>44.875</v>
          </cell>
          <cell r="AL13">
            <v>40.625</v>
          </cell>
          <cell r="AN13">
            <v>41.75</v>
          </cell>
          <cell r="AP13">
            <v>40.25</v>
          </cell>
          <cell r="AR13">
            <v>40.125</v>
          </cell>
          <cell r="AT13">
            <v>40.75</v>
          </cell>
          <cell r="AV13">
            <v>41.875</v>
          </cell>
          <cell r="AX13">
            <v>42.375</v>
          </cell>
        </row>
        <row r="14">
          <cell r="A14" t="str">
            <v>ABACUS DIRECT</v>
          </cell>
          <cell r="D14" t="str">
            <v>NR</v>
          </cell>
          <cell r="F14" t="str">
            <v>ABDR</v>
          </cell>
          <cell r="H14">
            <v>65.125</v>
          </cell>
          <cell r="J14">
            <v>69</v>
          </cell>
          <cell r="K14" t="str">
            <v>-</v>
          </cell>
          <cell r="L14">
            <v>33.75</v>
          </cell>
          <cell r="N14">
            <v>45.12534818941505</v>
          </cell>
          <cell r="O14" t="str">
            <v>%</v>
          </cell>
          <cell r="P14">
            <v>28.960396039603964</v>
          </cell>
          <cell r="Q14" t="str">
            <v>%</v>
          </cell>
          <cell r="R14">
            <v>0.74</v>
          </cell>
          <cell r="T14">
            <v>1.1200000000000001</v>
          </cell>
          <cell r="V14">
            <v>1.5</v>
          </cell>
          <cell r="X14" t="str">
            <v>DEC</v>
          </cell>
          <cell r="Z14">
            <v>0.27</v>
          </cell>
          <cell r="AB14">
            <v>0.2</v>
          </cell>
          <cell r="AD14" t="str">
            <v>DEC</v>
          </cell>
          <cell r="AG14">
            <v>18.75</v>
          </cell>
        </row>
        <row r="15">
          <cell r="A15" t="str">
            <v>ADVO</v>
          </cell>
          <cell r="D15" t="str">
            <v>Attractive</v>
          </cell>
          <cell r="F15" t="str">
            <v>AD</v>
          </cell>
          <cell r="H15">
            <v>20.125</v>
          </cell>
          <cell r="J15">
            <v>33.625</v>
          </cell>
          <cell r="K15" t="str">
            <v>-</v>
          </cell>
          <cell r="L15">
            <v>19.0625</v>
          </cell>
          <cell r="N15">
            <v>-23.696682464454977</v>
          </cell>
          <cell r="P15">
            <v>-20.297029702970292</v>
          </cell>
          <cell r="R15">
            <v>1.0900000000000001</v>
          </cell>
          <cell r="T15">
            <v>1.55</v>
          </cell>
          <cell r="V15">
            <v>1.85</v>
          </cell>
          <cell r="X15" t="str">
            <v>DEC</v>
          </cell>
          <cell r="Z15">
            <v>0.42</v>
          </cell>
          <cell r="AB15">
            <v>0.36</v>
          </cell>
          <cell r="AD15" t="str">
            <v>SEP</v>
          </cell>
          <cell r="AG15">
            <v>14</v>
          </cell>
          <cell r="AH15">
            <v>40.875</v>
          </cell>
          <cell r="AL15">
            <v>36.625</v>
          </cell>
          <cell r="AN15">
            <v>36.5</v>
          </cell>
          <cell r="AP15">
            <v>36</v>
          </cell>
          <cell r="AR15">
            <v>30.625</v>
          </cell>
          <cell r="AT15">
            <v>30.625</v>
          </cell>
          <cell r="AV15">
            <v>30.75</v>
          </cell>
          <cell r="AX15">
            <v>31.25</v>
          </cell>
        </row>
        <row r="16">
          <cell r="A16" t="str">
            <v>ACXIOM</v>
          </cell>
          <cell r="D16" t="str">
            <v>Attractive</v>
          </cell>
          <cell r="F16" t="str">
            <v>ACXM</v>
          </cell>
          <cell r="H16">
            <v>23.1875</v>
          </cell>
          <cell r="J16">
            <v>31.25</v>
          </cell>
          <cell r="K16" t="str">
            <v>-</v>
          </cell>
          <cell r="L16">
            <v>16.5</v>
          </cell>
          <cell r="N16">
            <v>-25.201612903225811</v>
          </cell>
          <cell r="P16">
            <v>-9.0686274509803937</v>
          </cell>
          <cell r="R16">
            <v>0.62</v>
          </cell>
          <cell r="T16">
            <v>0.76</v>
          </cell>
          <cell r="V16">
            <v>1.03</v>
          </cell>
          <cell r="X16" t="str">
            <v>DEC</v>
          </cell>
          <cell r="Z16">
            <v>0.24</v>
          </cell>
          <cell r="AB16">
            <v>0.18</v>
          </cell>
          <cell r="AD16" t="str">
            <v>MAR</v>
          </cell>
          <cell r="AG16">
            <v>24.63</v>
          </cell>
          <cell r="AH16">
            <v>24.375</v>
          </cell>
          <cell r="AL16">
            <v>25</v>
          </cell>
          <cell r="AN16">
            <v>21.375</v>
          </cell>
          <cell r="AP16">
            <v>20.25</v>
          </cell>
          <cell r="AR16">
            <v>13.625</v>
          </cell>
          <cell r="AT16">
            <v>13.375</v>
          </cell>
          <cell r="AV16">
            <v>13.5</v>
          </cell>
          <cell r="AX16">
            <v>13.75</v>
          </cell>
        </row>
        <row r="17">
          <cell r="A17" t="str">
            <v>BIG FLOWER HOLDINGS</v>
          </cell>
          <cell r="D17" t="str">
            <v>Buy</v>
          </cell>
          <cell r="F17" t="str">
            <v>BGF</v>
          </cell>
          <cell r="H17">
            <v>24.1875</v>
          </cell>
          <cell r="J17">
            <v>35</v>
          </cell>
          <cell r="K17" t="str">
            <v>-</v>
          </cell>
          <cell r="L17">
            <v>15.1875</v>
          </cell>
          <cell r="N17">
            <v>9.6317280453257723</v>
          </cell>
          <cell r="P17">
            <v>-14.945054945054947</v>
          </cell>
          <cell r="R17">
            <v>1.41</v>
          </cell>
          <cell r="T17">
            <v>1.8</v>
          </cell>
          <cell r="V17">
            <v>2.15</v>
          </cell>
          <cell r="X17" t="str">
            <v>DEC</v>
          </cell>
          <cell r="Z17">
            <v>0.72</v>
          </cell>
          <cell r="AB17">
            <v>0.61</v>
          </cell>
          <cell r="AD17" t="str">
            <v>DEC</v>
          </cell>
          <cell r="AG17">
            <v>18.75</v>
          </cell>
        </row>
        <row r="18">
          <cell r="A18" t="str">
            <v>CATALINA MARKETING</v>
          </cell>
          <cell r="D18" t="str">
            <v>Buy</v>
          </cell>
          <cell r="F18" t="str">
            <v>POS</v>
          </cell>
          <cell r="H18">
            <v>63.5</v>
          </cell>
          <cell r="J18">
            <v>70.5</v>
          </cell>
          <cell r="K18" t="str">
            <v>-</v>
          </cell>
          <cell r="L18">
            <v>39.375</v>
          </cell>
          <cell r="N18">
            <v>-5.8387395736793302</v>
          </cell>
          <cell r="P18">
            <v>-4.868913857677903</v>
          </cell>
          <cell r="R18">
            <v>1.76</v>
          </cell>
          <cell r="T18">
            <v>2.14</v>
          </cell>
          <cell r="V18">
            <v>2.58</v>
          </cell>
          <cell r="X18" t="str">
            <v>DEC</v>
          </cell>
          <cell r="Z18">
            <v>0.64</v>
          </cell>
          <cell r="AB18">
            <v>0.6</v>
          </cell>
          <cell r="AD18" t="str">
            <v>MAR</v>
          </cell>
          <cell r="AG18">
            <v>55</v>
          </cell>
        </row>
        <row r="19">
          <cell r="A19" t="str">
            <v>ACCESS WORLDWIDE</v>
          </cell>
          <cell r="D19" t="str">
            <v>Buy</v>
          </cell>
          <cell r="F19" t="str">
            <v>AWWC</v>
          </cell>
          <cell r="H19">
            <v>9.625</v>
          </cell>
          <cell r="J19">
            <v>16.375</v>
          </cell>
          <cell r="K19" t="str">
            <v>-</v>
          </cell>
          <cell r="L19">
            <v>2.625</v>
          </cell>
          <cell r="N19">
            <v>14.925373134328357</v>
          </cell>
          <cell r="P19">
            <v>4.0540540540540571</v>
          </cell>
          <cell r="R19">
            <v>0.26</v>
          </cell>
          <cell r="T19">
            <v>0.51</v>
          </cell>
          <cell r="V19">
            <v>0.77</v>
          </cell>
          <cell r="X19" t="str">
            <v>DEC</v>
          </cell>
          <cell r="Z19">
            <v>0.21</v>
          </cell>
          <cell r="AB19">
            <v>0.05</v>
          </cell>
          <cell r="AD19" t="str">
            <v>DEC</v>
          </cell>
        </row>
        <row r="20">
          <cell r="A20" t="str">
            <v xml:space="preserve">HARTE-HANKS </v>
          </cell>
          <cell r="D20" t="str">
            <v>Neutral</v>
          </cell>
          <cell r="F20" t="str">
            <v>HHS</v>
          </cell>
          <cell r="H20">
            <v>25.75</v>
          </cell>
          <cell r="J20">
            <v>28.5</v>
          </cell>
          <cell r="K20" t="str">
            <v>-</v>
          </cell>
          <cell r="L20">
            <v>17.375</v>
          </cell>
          <cell r="N20">
            <v>-9.0507726269315683</v>
          </cell>
          <cell r="P20">
            <v>1.7283950617283939</v>
          </cell>
          <cell r="R20">
            <v>0.56999999999999995</v>
          </cell>
          <cell r="T20">
            <v>0.88</v>
          </cell>
          <cell r="V20">
            <v>1.05</v>
          </cell>
          <cell r="X20" t="str">
            <v>DEC</v>
          </cell>
          <cell r="Z20">
            <v>0.28000000000000003</v>
          </cell>
          <cell r="AB20">
            <v>0.23</v>
          </cell>
          <cell r="AD20" t="str">
            <v>DEC</v>
          </cell>
          <cell r="AG20">
            <v>27.75</v>
          </cell>
        </row>
        <row r="21">
          <cell r="A21" t="str">
            <v>INFOUSA</v>
          </cell>
          <cell r="D21" t="str">
            <v>NR</v>
          </cell>
          <cell r="F21" t="str">
            <v>IUSAB</v>
          </cell>
          <cell r="H21">
            <v>6.25</v>
          </cell>
          <cell r="J21">
            <v>18.63</v>
          </cell>
          <cell r="K21" t="str">
            <v>-</v>
          </cell>
          <cell r="L21">
            <v>2</v>
          </cell>
          <cell r="N21">
            <v>35.13513513513513</v>
          </cell>
          <cell r="P21">
            <v>7.5268817204301008</v>
          </cell>
          <cell r="R21">
            <v>0.57999999999999996</v>
          </cell>
          <cell r="T21">
            <v>0.38</v>
          </cell>
          <cell r="V21">
            <v>0.31</v>
          </cell>
          <cell r="X21" t="str">
            <v>DEC</v>
          </cell>
          <cell r="Z21">
            <v>0.16</v>
          </cell>
          <cell r="AB21">
            <v>0.15</v>
          </cell>
          <cell r="AD21" t="str">
            <v>DEC</v>
          </cell>
        </row>
        <row r="22">
          <cell r="A22" t="str">
            <v>SNYDER COMMUNICATIONS</v>
          </cell>
          <cell r="D22" t="str">
            <v>Buy</v>
          </cell>
          <cell r="F22" t="str">
            <v>SNC</v>
          </cell>
          <cell r="H22">
            <v>34.6875</v>
          </cell>
          <cell r="J22">
            <v>54.1875</v>
          </cell>
          <cell r="K22" t="str">
            <v>-</v>
          </cell>
          <cell r="L22">
            <v>26.625</v>
          </cell>
          <cell r="N22">
            <v>2.7777777777777679</v>
          </cell>
          <cell r="P22">
            <v>-13.28125</v>
          </cell>
          <cell r="R22">
            <v>0.46</v>
          </cell>
          <cell r="T22">
            <v>1.03</v>
          </cell>
          <cell r="V22">
            <v>1.4</v>
          </cell>
          <cell r="X22" t="str">
            <v>DEC</v>
          </cell>
          <cell r="Z22">
            <v>0.28000000000000003</v>
          </cell>
          <cell r="AB22">
            <v>0.17</v>
          </cell>
          <cell r="AD22" t="str">
            <v>DEC</v>
          </cell>
          <cell r="AG22">
            <v>27</v>
          </cell>
        </row>
        <row r="23">
          <cell r="A23" t="str">
            <v>VALASSIS COMMUNICATIONS</v>
          </cell>
          <cell r="D23" t="str">
            <v>Buy</v>
          </cell>
          <cell r="F23" t="str">
            <v>VCI</v>
          </cell>
          <cell r="H23">
            <v>47</v>
          </cell>
          <cell r="J23">
            <v>55</v>
          </cell>
          <cell r="K23" t="str">
            <v>-</v>
          </cell>
          <cell r="L23">
            <v>29.125</v>
          </cell>
          <cell r="N23">
            <v>-8.9588377723971</v>
          </cell>
          <cell r="P23">
            <v>-8.0684596577017089</v>
          </cell>
          <cell r="R23">
            <v>1.87</v>
          </cell>
          <cell r="T23">
            <v>2.2200000000000002</v>
          </cell>
          <cell r="V23">
            <v>2.8</v>
          </cell>
          <cell r="X23" t="str">
            <v>DEC</v>
          </cell>
          <cell r="Z23">
            <v>0.54</v>
          </cell>
          <cell r="AB23">
            <v>0.46</v>
          </cell>
          <cell r="AD23" t="str">
            <v>DEC</v>
          </cell>
          <cell r="AG23">
            <v>21.125</v>
          </cell>
        </row>
        <row r="25">
          <cell r="A25" t="str">
            <v>S&amp;P Indust. Index</v>
          </cell>
          <cell r="F25" t="str">
            <v>SPII</v>
          </cell>
          <cell r="H25">
            <v>1501.77</v>
          </cell>
          <cell r="N25">
            <v>1.5285702696124837</v>
          </cell>
          <cell r="P25">
            <v>-3.214018715681477</v>
          </cell>
          <cell r="Q25" t="str">
            <v>%</v>
          </cell>
          <cell r="R25">
            <v>46.5</v>
          </cell>
          <cell r="S25">
            <v>54.23</v>
          </cell>
          <cell r="T25">
            <v>48.57</v>
          </cell>
          <cell r="V25">
            <v>51.38</v>
          </cell>
          <cell r="Z25">
            <v>13.63</v>
          </cell>
          <cell r="AB25">
            <v>12.23</v>
          </cell>
        </row>
        <row r="31">
          <cell r="AH31">
            <v>3754</v>
          </cell>
          <cell r="AL31">
            <v>3635</v>
          </cell>
          <cell r="AN31">
            <v>3681.7</v>
          </cell>
          <cell r="AP31">
            <v>3758.37</v>
          </cell>
        </row>
        <row r="32">
          <cell r="AG32">
            <v>22.875</v>
          </cell>
        </row>
        <row r="33">
          <cell r="AG33">
            <v>15.5</v>
          </cell>
          <cell r="AH33">
            <v>32.75</v>
          </cell>
          <cell r="AL33">
            <v>27.375</v>
          </cell>
          <cell r="AN33">
            <v>31.75</v>
          </cell>
          <cell r="AP33">
            <v>31.125</v>
          </cell>
          <cell r="AR33">
            <v>25.125</v>
          </cell>
          <cell r="AT33">
            <v>25.125</v>
          </cell>
          <cell r="AV33">
            <v>27.75</v>
          </cell>
          <cell r="AX33">
            <v>27.375</v>
          </cell>
        </row>
        <row r="34">
          <cell r="AG34">
            <v>28</v>
          </cell>
          <cell r="AH34">
            <v>29.5</v>
          </cell>
          <cell r="AL34">
            <v>29.5</v>
          </cell>
          <cell r="AN34">
            <v>26.625</v>
          </cell>
          <cell r="AP34">
            <v>28.75</v>
          </cell>
          <cell r="AR34">
            <v>31.75</v>
          </cell>
          <cell r="AT34">
            <v>30.875</v>
          </cell>
          <cell r="AV34">
            <v>25.125</v>
          </cell>
          <cell r="AX34">
            <v>25</v>
          </cell>
        </row>
        <row r="35">
          <cell r="AG35">
            <v>27.5</v>
          </cell>
        </row>
        <row r="38">
          <cell r="B38" t="str">
            <v>Notes:</v>
          </cell>
        </row>
        <row r="39">
          <cell r="B39" t="str">
            <v>Acxiom's estimates are for the year following the listed year due to its March 31 year-end</v>
          </cell>
        </row>
        <row r="40">
          <cell r="B40" t="str">
            <v>Catalina's estimates are for the year following the listed year due to its March 31 year-end</v>
          </cell>
        </row>
        <row r="41">
          <cell r="B41" t="str">
            <v>Bold Companies are covered by Bear Stearns Research</v>
          </cell>
        </row>
        <row r="42">
          <cell r="B42" t="str">
            <v>E = Estimates</v>
          </cell>
        </row>
        <row r="53">
          <cell r="AE53" t="str">
            <v>INDEX</v>
          </cell>
        </row>
        <row r="54">
          <cell r="A54" t="str">
            <v>Note:  U.S.-based stocks are covered by Mike Rietbrock.  Latin American  stocks are followed by Francisco Chevez</v>
          </cell>
        </row>
        <row r="55">
          <cell r="A55" t="str">
            <v xml:space="preserve">       and SBWRY is covered by Martin Feldman.</v>
          </cell>
        </row>
        <row r="56">
          <cell r="A56" t="str">
            <v>(1)Grupo Modelo adjusted for a stock split 4 for 1 on 8/29/95.  Quilmes stock split 4 for 1 on March 27, 1996</v>
          </cell>
        </row>
        <row r="57">
          <cell r="A57" t="str">
            <v>(2) Baesa EPADR are fiscal year (September based)</v>
          </cell>
        </row>
        <row r="58">
          <cell r="A58" t="str">
            <v>All EPS data are fully diluted and exclude one-time-type items.</v>
          </cell>
        </row>
        <row r="59">
          <cell r="A59" t="str">
            <v>NA: Not Available; NM: Not Meaningful</v>
          </cell>
        </row>
        <row r="60">
          <cell r="A60" t="str">
            <v>Source: Smith Barney</v>
          </cell>
        </row>
      </sheetData>
      <sheetData sheetId="1"/>
      <sheetData sheetId="2"/>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ell Links"/>
      <sheetName val="(A)Book to Tax Recon"/>
      <sheetName val="(A-1) State Taxable Income"/>
      <sheetName val="(A-2) CTX Book to Tax Recon"/>
      <sheetName val="(A-3) TXG&amp;ALIM"/>
      <sheetName val="(B) Trial Balance"/>
      <sheetName val="(C.a)Current State Tax"/>
      <sheetName val="(C)State Tax Support"/>
      <sheetName val="(C.b)PA Franchise"/>
      <sheetName val="(C-1) SIT301-State Tax True Up"/>
      <sheetName val="(C-2) SIT302-NOL Utiliz True Up"/>
      <sheetName val="(C-3) SIT403-Other Tax True Up"/>
      <sheetName val="(C4) Deferred Rent"/>
      <sheetName val="(D)Depreciation"/>
      <sheetName val="(D-1a) Federal Depreciation"/>
      <sheetName val="(D-1b) State Depreciation"/>
      <sheetName val="(D1-b) NELP 100%"/>
      <sheetName val="(D-1c) FL, MN, IL, &amp; PA Dep Adj"/>
      <sheetName val="(D-1d) PA Form 799"/>
      <sheetName val="(E) K1s"/>
      <sheetName val="(F)Form 1065"/>
      <sheetName val="(G) Apportionment"/>
      <sheetName val="(G1.1) Property"/>
      <sheetName val="(G1.3) Property 100% FPLE NM"/>
      <sheetName val="(G1.2) Property 100% NELP"/>
      <sheetName val="(G1.4) Property 100% Pacific "/>
      <sheetName val="(G2.1) Payroll"/>
      <sheetName val="(G2.2) Payroll 100% NELP"/>
      <sheetName val="(G3.1) Sales"/>
      <sheetName val="%CORPTAX_DATA_CACHE%"/>
      <sheetName val="(G3.2) Sales 100%NELP"/>
      <sheetName val="(G3.3) Sales 100% FPLE NM"/>
      <sheetName val="(G3a) CTX Sales Adj Import"/>
      <sheetName val="Provision"/>
      <sheetName val="Provision to Return"/>
      <sheetName val="State P2R"/>
      <sheetName val="ST Rates (Case 21)"/>
      <sheetName val="ST Appt (Case 21)"/>
      <sheetName val="Prep Point Sheets"/>
      <sheetName val="Carryforward"/>
      <sheetName val="Research"/>
      <sheetName val="PA Statement"/>
      <sheetName val="Sheet1"/>
    </sheetNames>
    <sheetDataSet>
      <sheetData sheetId="0">
        <row r="7">
          <cell r="B7" t="str">
            <v>1007L280</v>
          </cell>
        </row>
      </sheetData>
      <sheetData sheetId="1">
        <row r="8">
          <cell r="A8" t="str">
            <v>Domestic</v>
          </cell>
        </row>
      </sheetData>
      <sheetData sheetId="2"/>
      <sheetData sheetId="3"/>
      <sheetData sheetId="4"/>
      <sheetData sheetId="5"/>
      <sheetData sheetId="6"/>
      <sheetData sheetId="7"/>
      <sheetData sheetId="8"/>
      <sheetData sheetId="9">
        <row r="6">
          <cell r="P6">
            <v>1</v>
          </cell>
        </row>
        <row r="7">
          <cell r="P7">
            <v>2</v>
          </cell>
        </row>
        <row r="8">
          <cell r="P8">
            <v>3</v>
          </cell>
        </row>
        <row r="9">
          <cell r="P9">
            <v>4</v>
          </cell>
        </row>
        <row r="10">
          <cell r="P10">
            <v>5</v>
          </cell>
        </row>
        <row r="20">
          <cell r="P20">
            <v>1</v>
          </cell>
        </row>
        <row r="21">
          <cell r="P21">
            <v>2</v>
          </cell>
        </row>
        <row r="22">
          <cell r="P22">
            <v>3</v>
          </cell>
        </row>
        <row r="23">
          <cell r="P23">
            <v>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52">
          <cell r="D152">
            <v>103651781.81489998</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um Link"/>
      <sheetName val="01-'02 Growth"/>
      <sheetName val="FoxQtrs"/>
      <sheetName val="Fox Group"/>
      <sheetName val="Fox Cable"/>
      <sheetName val="Fox Studio"/>
      <sheetName val="Fox TV"/>
      <sheetName val="FOX TV Stations"/>
      <sheetName val="Fox BSheet"/>
      <sheetName val="e.g."/>
      <sheetName val="Films"/>
      <sheetName val="DATE LOOKUP TABLE"/>
      <sheetName val="ESI_DATATABLE"/>
    </sheetNames>
    <sheetDataSet>
      <sheetData sheetId="0"/>
      <sheetData sheetId="1" refreshError="1"/>
      <sheetData sheetId="2" refreshError="1">
        <row r="2">
          <cell r="A2" t="str">
            <v xml:space="preserve">Fox Entertainment Group Quarterly Segment Summary (US$ mil) </v>
          </cell>
        </row>
        <row r="3">
          <cell r="A3" t="str">
            <v>Fiscal Year Ends 6/30</v>
          </cell>
          <cell r="B3" t="str">
            <v>1Q98</v>
          </cell>
          <cell r="C3" t="str">
            <v>2Q98</v>
          </cell>
          <cell r="D3" t="str">
            <v>3Q98</v>
          </cell>
          <cell r="E3" t="str">
            <v>4Q98</v>
          </cell>
          <cell r="F3" t="str">
            <v>FY98</v>
          </cell>
          <cell r="G3" t="str">
            <v>1Q99</v>
          </cell>
          <cell r="H3" t="str">
            <v>2Q99</v>
          </cell>
          <cell r="I3" t="str">
            <v>3Q99</v>
          </cell>
          <cell r="J3" t="str">
            <v>4Q99</v>
          </cell>
          <cell r="K3" t="str">
            <v>FY99</v>
          </cell>
          <cell r="L3" t="str">
            <v>1Q00</v>
          </cell>
          <cell r="M3" t="str">
            <v>2Q00</v>
          </cell>
          <cell r="N3" t="str">
            <v>3Q00</v>
          </cell>
          <cell r="O3" t="str">
            <v>4Q00</v>
          </cell>
          <cell r="P3" t="str">
            <v>FY00</v>
          </cell>
          <cell r="Q3" t="str">
            <v>Q1/01</v>
          </cell>
          <cell r="R3" t="str">
            <v>Q2/01</v>
          </cell>
          <cell r="S3" t="str">
            <v>Q3/01</v>
          </cell>
          <cell r="T3" t="str">
            <v>Q4/01</v>
          </cell>
          <cell r="U3" t="str">
            <v>FY01</v>
          </cell>
          <cell r="V3" t="str">
            <v>Q1/02</v>
          </cell>
          <cell r="W3" t="str">
            <v>Q2/02</v>
          </cell>
          <cell r="X3" t="str">
            <v>Q3/02E</v>
          </cell>
          <cell r="Y3" t="str">
            <v>Q4/02E</v>
          </cell>
          <cell r="Z3" t="str">
            <v>FY02E</v>
          </cell>
        </row>
        <row r="4">
          <cell r="U4" t="str">
            <v>(ex. CCN)</v>
          </cell>
          <cell r="Z4" t="str">
            <v>(inc. CCN)</v>
          </cell>
        </row>
        <row r="5">
          <cell r="A5" t="str">
            <v>Revenues:</v>
          </cell>
        </row>
        <row r="6">
          <cell r="A6" t="str">
            <v xml:space="preserve">   Filmed Entertainment</v>
          </cell>
          <cell r="B6">
            <v>803</v>
          </cell>
          <cell r="C6">
            <v>1003</v>
          </cell>
          <cell r="D6">
            <v>1132</v>
          </cell>
          <cell r="E6">
            <v>938</v>
          </cell>
          <cell r="F6">
            <v>4015.2430268363637</v>
          </cell>
          <cell r="G6">
            <v>1062</v>
          </cell>
          <cell r="H6">
            <v>1470</v>
          </cell>
          <cell r="I6">
            <v>812</v>
          </cell>
          <cell r="J6">
            <v>1074</v>
          </cell>
          <cell r="K6">
            <v>4534.2523474081827</v>
          </cell>
          <cell r="L6">
            <v>789</v>
          </cell>
          <cell r="M6">
            <v>1073</v>
          </cell>
          <cell r="N6">
            <v>805</v>
          </cell>
          <cell r="O6">
            <v>1189</v>
          </cell>
          <cell r="P6">
            <v>3952.8408405083587</v>
          </cell>
          <cell r="Q6">
            <v>755</v>
          </cell>
          <cell r="R6">
            <v>1082</v>
          </cell>
          <cell r="S6">
            <v>880</v>
          </cell>
          <cell r="T6">
            <v>959</v>
          </cell>
          <cell r="U6">
            <v>3675.540327385625</v>
          </cell>
          <cell r="V6">
            <v>939</v>
          </cell>
          <cell r="W6">
            <v>1117</v>
          </cell>
          <cell r="X6">
            <v>1029.5999999999999</v>
          </cell>
          <cell r="Y6">
            <v>1144.087</v>
          </cell>
          <cell r="Z6">
            <v>4230.3014838012296</v>
          </cell>
        </row>
        <row r="7">
          <cell r="A7" t="str">
            <v xml:space="preserve">      TV Stations</v>
          </cell>
          <cell r="Q7">
            <v>434</v>
          </cell>
          <cell r="R7">
            <v>590</v>
          </cell>
          <cell r="S7">
            <v>426</v>
          </cell>
          <cell r="T7">
            <v>521</v>
          </cell>
          <cell r="V7">
            <v>396</v>
          </cell>
          <cell r="W7">
            <v>526</v>
          </cell>
          <cell r="X7">
            <v>387.66</v>
          </cell>
          <cell r="Y7">
            <v>483.488</v>
          </cell>
          <cell r="Z7">
            <v>1842.5713544646001</v>
          </cell>
        </row>
        <row r="8">
          <cell r="A8" t="str">
            <v xml:space="preserve">      TV Broadcast Network</v>
          </cell>
          <cell r="Q8">
            <v>339</v>
          </cell>
          <cell r="R8">
            <v>649</v>
          </cell>
          <cell r="S8">
            <v>426</v>
          </cell>
          <cell r="T8">
            <v>409</v>
          </cell>
          <cell r="V8">
            <v>320</v>
          </cell>
          <cell r="W8">
            <v>722</v>
          </cell>
          <cell r="X8">
            <v>498.41999999999996</v>
          </cell>
          <cell r="Y8">
            <v>368.1</v>
          </cell>
          <cell r="Z8">
            <v>1909.0343146699695</v>
          </cell>
        </row>
        <row r="9">
          <cell r="A9" t="str">
            <v xml:space="preserve">   Total Television</v>
          </cell>
          <cell r="B9">
            <v>661</v>
          </cell>
          <cell r="C9">
            <v>959.11199999999997</v>
          </cell>
          <cell r="D9">
            <v>661.28</v>
          </cell>
          <cell r="E9">
            <v>794.23400000000004</v>
          </cell>
          <cell r="F9">
            <v>1459</v>
          </cell>
          <cell r="G9">
            <v>650</v>
          </cell>
          <cell r="H9">
            <v>1034</v>
          </cell>
          <cell r="I9">
            <v>863</v>
          </cell>
          <cell r="J9">
            <v>782</v>
          </cell>
          <cell r="K9">
            <v>1742.7735644180952</v>
          </cell>
          <cell r="L9">
            <v>710</v>
          </cell>
          <cell r="M9">
            <v>1074</v>
          </cell>
          <cell r="N9">
            <v>806</v>
          </cell>
          <cell r="O9">
            <v>893</v>
          </cell>
          <cell r="P9">
            <v>1751.3082297018</v>
          </cell>
          <cell r="Q9">
            <v>773</v>
          </cell>
          <cell r="R9">
            <v>1239</v>
          </cell>
          <cell r="S9">
            <v>852</v>
          </cell>
          <cell r="T9">
            <v>930</v>
          </cell>
          <cell r="U9">
            <v>1354.3737553506789</v>
          </cell>
          <cell r="V9">
            <v>716</v>
          </cell>
          <cell r="W9">
            <v>1248</v>
          </cell>
          <cell r="X9">
            <v>886.07999999999993</v>
          </cell>
          <cell r="Y9">
            <v>851.58799999999997</v>
          </cell>
          <cell r="Z9">
            <v>3751.6056691345693</v>
          </cell>
        </row>
        <row r="10">
          <cell r="A10" t="str">
            <v xml:space="preserve">   Cable Network Programming</v>
          </cell>
          <cell r="B10">
            <v>14</v>
          </cell>
          <cell r="C10">
            <v>15.154</v>
          </cell>
          <cell r="D10">
            <v>21</v>
          </cell>
          <cell r="E10">
            <v>22.568999999999999</v>
          </cell>
          <cell r="F10">
            <v>156</v>
          </cell>
          <cell r="G10">
            <v>90</v>
          </cell>
          <cell r="H10">
            <v>51</v>
          </cell>
          <cell r="I10">
            <v>58</v>
          </cell>
          <cell r="J10">
            <v>113</v>
          </cell>
          <cell r="K10">
            <v>311</v>
          </cell>
          <cell r="L10">
            <v>302</v>
          </cell>
          <cell r="M10">
            <v>289</v>
          </cell>
          <cell r="N10">
            <v>273</v>
          </cell>
          <cell r="O10">
            <v>386</v>
          </cell>
          <cell r="P10">
            <v>1303.9089021499997</v>
          </cell>
          <cell r="Q10">
            <v>365</v>
          </cell>
          <cell r="R10">
            <v>314</v>
          </cell>
          <cell r="S10">
            <v>339</v>
          </cell>
          <cell r="T10">
            <v>437</v>
          </cell>
          <cell r="U10">
            <v>1454.903482008199</v>
          </cell>
          <cell r="V10">
            <v>436</v>
          </cell>
          <cell r="W10">
            <v>404</v>
          </cell>
          <cell r="X10">
            <v>386.46000000000004</v>
          </cell>
          <cell r="Y10">
            <v>510.85300000000001</v>
          </cell>
          <cell r="Z10">
            <v>1736.6880712340119</v>
          </cell>
        </row>
        <row r="11">
          <cell r="A11" t="str">
            <v>Total Revenues</v>
          </cell>
          <cell r="B11">
            <v>1478</v>
          </cell>
          <cell r="C11">
            <v>1977.2660000000001</v>
          </cell>
          <cell r="D11">
            <v>1814.28</v>
          </cell>
          <cell r="E11">
            <v>1754.8029999999999</v>
          </cell>
          <cell r="F11">
            <v>5630.2430268363642</v>
          </cell>
          <cell r="G11">
            <v>1802</v>
          </cell>
          <cell r="H11">
            <v>2555</v>
          </cell>
          <cell r="I11">
            <v>1733</v>
          </cell>
          <cell r="J11">
            <v>1969</v>
          </cell>
          <cell r="K11">
            <v>6588.0259118262784</v>
          </cell>
          <cell r="L11">
            <v>1801</v>
          </cell>
          <cell r="M11">
            <v>2436</v>
          </cell>
          <cell r="N11">
            <v>1884</v>
          </cell>
          <cell r="O11">
            <v>2468</v>
          </cell>
          <cell r="P11">
            <v>7008.0579723601577</v>
          </cell>
          <cell r="Q11">
            <v>1893</v>
          </cell>
          <cell r="R11">
            <v>2635</v>
          </cell>
          <cell r="S11">
            <v>2071</v>
          </cell>
          <cell r="T11">
            <v>2326</v>
          </cell>
          <cell r="U11">
            <v>6484.8175647445032</v>
          </cell>
          <cell r="V11">
            <v>2091</v>
          </cell>
          <cell r="W11">
            <v>2769</v>
          </cell>
          <cell r="X11">
            <v>2302.14</v>
          </cell>
          <cell r="Y11">
            <v>2506.5279999999998</v>
          </cell>
          <cell r="Z11">
            <v>9718.5952241698105</v>
          </cell>
        </row>
        <row r="12">
          <cell r="S12" t="str">
            <v xml:space="preserve"> </v>
          </cell>
        </row>
        <row r="13">
          <cell r="A13" t="str">
            <v>EBITDA:</v>
          </cell>
        </row>
        <row r="14">
          <cell r="A14" t="str">
            <v xml:space="preserve">   Filmed Entertainment</v>
          </cell>
          <cell r="B14">
            <v>56.6</v>
          </cell>
          <cell r="C14">
            <v>73.938000000000002</v>
          </cell>
          <cell r="D14">
            <v>165</v>
          </cell>
          <cell r="E14">
            <v>-3.23</v>
          </cell>
          <cell r="F14">
            <v>294.1951174081637</v>
          </cell>
          <cell r="G14">
            <v>134</v>
          </cell>
          <cell r="H14">
            <v>173</v>
          </cell>
          <cell r="I14">
            <v>51</v>
          </cell>
          <cell r="J14">
            <v>39</v>
          </cell>
          <cell r="K14">
            <v>392.30070716562165</v>
          </cell>
          <cell r="L14">
            <v>62</v>
          </cell>
          <cell r="M14">
            <v>44</v>
          </cell>
          <cell r="N14">
            <v>111</v>
          </cell>
          <cell r="O14">
            <v>-38.5</v>
          </cell>
          <cell r="P14">
            <v>168.95071042234608</v>
          </cell>
          <cell r="Q14">
            <v>117</v>
          </cell>
          <cell r="R14">
            <v>151</v>
          </cell>
          <cell r="S14">
            <v>60</v>
          </cell>
          <cell r="T14">
            <v>14</v>
          </cell>
          <cell r="U14">
            <v>342.43792692693091</v>
          </cell>
          <cell r="V14">
            <v>137</v>
          </cell>
          <cell r="W14">
            <v>135</v>
          </cell>
          <cell r="X14">
            <v>94</v>
          </cell>
          <cell r="Y14">
            <v>64.28</v>
          </cell>
          <cell r="Z14">
            <v>429.95123786823279</v>
          </cell>
        </row>
        <row r="15">
          <cell r="A15" t="str">
            <v xml:space="preserve">      TV Stations</v>
          </cell>
          <cell r="Q15">
            <v>170</v>
          </cell>
          <cell r="R15">
            <v>291</v>
          </cell>
          <cell r="S15">
            <v>141</v>
          </cell>
          <cell r="T15">
            <v>181</v>
          </cell>
          <cell r="U15">
            <v>782.96409228280027</v>
          </cell>
          <cell r="V15">
            <v>129</v>
          </cell>
          <cell r="W15">
            <v>259</v>
          </cell>
          <cell r="X15">
            <v>131.83500000000001</v>
          </cell>
          <cell r="Y15">
            <v>181</v>
          </cell>
          <cell r="Z15">
            <v>717.00192146460017</v>
          </cell>
        </row>
        <row r="16">
          <cell r="A16" t="str">
            <v xml:space="preserve">      TV Broadcast Network</v>
          </cell>
          <cell r="Q16">
            <v>-31</v>
          </cell>
          <cell r="R16">
            <v>-60</v>
          </cell>
          <cell r="S16">
            <v>1</v>
          </cell>
          <cell r="T16">
            <v>45</v>
          </cell>
          <cell r="U16">
            <v>-45.122460974520777</v>
          </cell>
          <cell r="V16">
            <v>-38</v>
          </cell>
          <cell r="W16">
            <v>-125</v>
          </cell>
          <cell r="X16">
            <v>-37.799999999999997</v>
          </cell>
          <cell r="Y16">
            <v>34.200000000000003</v>
          </cell>
          <cell r="Z16">
            <v>-166.65236008003043</v>
          </cell>
        </row>
        <row r="17">
          <cell r="A17" t="str">
            <v xml:space="preserve">   Total Television</v>
          </cell>
          <cell r="B17">
            <v>150.93199999999999</v>
          </cell>
          <cell r="C17">
            <v>213</v>
          </cell>
          <cell r="D17">
            <v>150</v>
          </cell>
          <cell r="E17">
            <v>213.215</v>
          </cell>
          <cell r="F17">
            <v>33.175729284999989</v>
          </cell>
          <cell r="G17">
            <v>154</v>
          </cell>
          <cell r="H17">
            <v>182</v>
          </cell>
          <cell r="I17">
            <v>146</v>
          </cell>
          <cell r="J17">
            <v>230</v>
          </cell>
          <cell r="K17">
            <v>-15.570535581904778</v>
          </cell>
          <cell r="L17">
            <v>180</v>
          </cell>
          <cell r="M17">
            <v>243</v>
          </cell>
          <cell r="N17">
            <v>123</v>
          </cell>
          <cell r="O17">
            <v>264</v>
          </cell>
          <cell r="P17">
            <v>47.016919701799793</v>
          </cell>
          <cell r="Q17">
            <v>139</v>
          </cell>
          <cell r="R17">
            <v>231</v>
          </cell>
          <cell r="S17">
            <v>142</v>
          </cell>
          <cell r="T17">
            <v>226</v>
          </cell>
          <cell r="U17">
            <v>-177.98185114932085</v>
          </cell>
          <cell r="V17">
            <v>91</v>
          </cell>
          <cell r="W17">
            <v>134</v>
          </cell>
          <cell r="X17">
            <v>94.035000000000011</v>
          </cell>
          <cell r="Y17">
            <v>215.2</v>
          </cell>
          <cell r="Z17">
            <v>550.34956138456971</v>
          </cell>
        </row>
        <row r="18">
          <cell r="A18" t="str">
            <v xml:space="preserve">   Cable Network Programming</v>
          </cell>
          <cell r="B18">
            <v>-28.93</v>
          </cell>
          <cell r="C18">
            <v>-22.033999999999999</v>
          </cell>
          <cell r="D18">
            <v>-24.225999999999999</v>
          </cell>
          <cell r="E18">
            <v>-20.949000000000002</v>
          </cell>
          <cell r="F18">
            <v>-101</v>
          </cell>
          <cell r="G18">
            <v>-15</v>
          </cell>
          <cell r="H18">
            <v>-24</v>
          </cell>
          <cell r="I18">
            <v>-14</v>
          </cell>
          <cell r="J18">
            <v>-23</v>
          </cell>
          <cell r="K18">
            <v>-76.284239249999985</v>
          </cell>
          <cell r="L18">
            <v>38</v>
          </cell>
          <cell r="M18">
            <v>32</v>
          </cell>
          <cell r="N18">
            <v>28</v>
          </cell>
          <cell r="O18">
            <v>9</v>
          </cell>
          <cell r="P18">
            <v>104.46790214999999</v>
          </cell>
          <cell r="Q18">
            <v>50</v>
          </cell>
          <cell r="R18">
            <v>56</v>
          </cell>
          <cell r="S18">
            <v>35</v>
          </cell>
          <cell r="T18">
            <v>8</v>
          </cell>
          <cell r="U18">
            <v>148.84605000819892</v>
          </cell>
          <cell r="V18">
            <v>43</v>
          </cell>
          <cell r="W18">
            <v>73</v>
          </cell>
          <cell r="X18">
            <v>65.17</v>
          </cell>
          <cell r="Y18">
            <v>58</v>
          </cell>
          <cell r="Z18">
            <v>239.35075679401183</v>
          </cell>
        </row>
        <row r="19">
          <cell r="A19" t="str">
            <v xml:space="preserve">   Other</v>
          </cell>
          <cell r="B19">
            <v>0</v>
          </cell>
          <cell r="C19">
            <v>0</v>
          </cell>
          <cell r="D19">
            <v>-16.603999999999999</v>
          </cell>
          <cell r="E19">
            <v>0</v>
          </cell>
          <cell r="F19">
            <v>-17</v>
          </cell>
          <cell r="G19">
            <v>0</v>
          </cell>
          <cell r="I19">
            <v>0</v>
          </cell>
          <cell r="J19">
            <v>0</v>
          </cell>
          <cell r="K19">
            <v>0</v>
          </cell>
          <cell r="P19">
            <v>0</v>
          </cell>
          <cell r="Q19">
            <v>0</v>
          </cell>
          <cell r="R19">
            <v>0</v>
          </cell>
          <cell r="S19">
            <v>0</v>
          </cell>
          <cell r="T19">
            <v>0</v>
          </cell>
          <cell r="U19">
            <v>0</v>
          </cell>
          <cell r="V19">
            <v>0</v>
          </cell>
          <cell r="W19">
            <v>0</v>
          </cell>
          <cell r="X19">
            <v>0</v>
          </cell>
          <cell r="Y19">
            <v>0</v>
          </cell>
          <cell r="Z19">
            <v>0</v>
          </cell>
        </row>
        <row r="20">
          <cell r="A20" t="str">
            <v>Total EBITDA</v>
          </cell>
          <cell r="B20">
            <v>178.60199999999998</v>
          </cell>
          <cell r="C20">
            <v>264.904</v>
          </cell>
          <cell r="D20">
            <v>274.17</v>
          </cell>
          <cell r="E20">
            <v>189.036</v>
          </cell>
          <cell r="F20">
            <v>209.37084669316368</v>
          </cell>
          <cell r="G20">
            <v>273</v>
          </cell>
          <cell r="H20">
            <v>331</v>
          </cell>
          <cell r="I20">
            <v>183</v>
          </cell>
          <cell r="J20">
            <v>246</v>
          </cell>
          <cell r="K20">
            <v>300.44593233371688</v>
          </cell>
          <cell r="L20">
            <v>280</v>
          </cell>
          <cell r="M20">
            <v>319</v>
          </cell>
          <cell r="N20">
            <v>262</v>
          </cell>
          <cell r="O20">
            <v>234.5</v>
          </cell>
          <cell r="P20">
            <v>320.43553227414588</v>
          </cell>
          <cell r="Q20">
            <v>306</v>
          </cell>
          <cell r="R20">
            <v>438</v>
          </cell>
          <cell r="S20">
            <v>237</v>
          </cell>
          <cell r="T20">
            <v>248</v>
          </cell>
          <cell r="U20">
            <v>1051.1437570940886</v>
          </cell>
          <cell r="V20">
            <v>271</v>
          </cell>
          <cell r="W20">
            <v>342</v>
          </cell>
          <cell r="X20">
            <v>253.20500000000004</v>
          </cell>
          <cell r="Y20">
            <v>337.48</v>
          </cell>
          <cell r="Z20">
            <v>1219.6515560468144</v>
          </cell>
        </row>
        <row r="21">
          <cell r="A21" t="str">
            <v xml:space="preserve">   Margin %</v>
          </cell>
          <cell r="B21">
            <v>0.12084032476319349</v>
          </cell>
          <cell r="C21">
            <v>0.13397489260423232</v>
          </cell>
          <cell r="D21">
            <v>0.1511177987962167</v>
          </cell>
          <cell r="E21">
            <v>0.10772491271099947</v>
          </cell>
          <cell r="F21">
            <v>3.7186822255310219E-2</v>
          </cell>
          <cell r="G21">
            <v>0.15149833518312986</v>
          </cell>
          <cell r="H21">
            <v>0.12954990215264187</v>
          </cell>
          <cell r="I21">
            <v>0.10559723023658396</v>
          </cell>
          <cell r="J21">
            <v>0.12493651599796851</v>
          </cell>
          <cell r="K21">
            <v>4.5604849822217797E-2</v>
          </cell>
          <cell r="L21">
            <v>0.15546918378678512</v>
          </cell>
          <cell r="M21">
            <v>0.13095238095238096</v>
          </cell>
          <cell r="N21">
            <v>0.13906581740976645</v>
          </cell>
          <cell r="O21">
            <v>9.5016207455429491E-2</v>
          </cell>
          <cell r="P21">
            <v>4.5723870084686292E-2</v>
          </cell>
          <cell r="Q21">
            <v>0.16164817749603805</v>
          </cell>
          <cell r="R21">
            <v>0.16622390891840608</v>
          </cell>
          <cell r="S21">
            <v>0.11443746982134234</v>
          </cell>
          <cell r="T21">
            <v>0.10662080825451418</v>
          </cell>
          <cell r="U21">
            <v>0.16209303447621395</v>
          </cell>
          <cell r="V21">
            <v>0.12960306073648972</v>
          </cell>
          <cell r="W21">
            <v>0.12351029252437704</v>
          </cell>
          <cell r="X21">
            <v>0.10998679489518451</v>
          </cell>
          <cell r="Y21">
            <v>0.13464042691723374</v>
          </cell>
          <cell r="Z21">
            <v>0.12549669246575709</v>
          </cell>
        </row>
        <row r="22">
          <cell r="A22" t="str">
            <v xml:space="preserve">   Provision for sports contracts</v>
          </cell>
          <cell r="W22">
            <v>-909</v>
          </cell>
        </row>
        <row r="23">
          <cell r="A23" t="str">
            <v>Total Reported EBITDA</v>
          </cell>
          <cell r="V23">
            <v>271</v>
          </cell>
          <cell r="W23">
            <v>-567</v>
          </cell>
          <cell r="X23">
            <v>253.20500000000004</v>
          </cell>
          <cell r="Y23">
            <v>337.48</v>
          </cell>
          <cell r="Z23">
            <v>310.65155604681445</v>
          </cell>
        </row>
        <row r="24">
          <cell r="A24" t="str">
            <v xml:space="preserve">   Beneficial Impact of Sports Provision</v>
          </cell>
          <cell r="X24">
            <v>-30</v>
          </cell>
          <cell r="Y24">
            <v>-30</v>
          </cell>
        </row>
        <row r="25">
          <cell r="A25" t="str">
            <v>Operating Cash Flow</v>
          </cell>
          <cell r="V25">
            <v>271</v>
          </cell>
          <cell r="W25">
            <v>342</v>
          </cell>
          <cell r="X25">
            <v>223.20500000000004</v>
          </cell>
          <cell r="Y25">
            <v>307.48</v>
          </cell>
          <cell r="Z25">
            <v>1143.6849999999999</v>
          </cell>
        </row>
        <row r="27">
          <cell r="A27" t="str">
            <v>Operating Income:</v>
          </cell>
        </row>
        <row r="28">
          <cell r="A28" t="str">
            <v xml:space="preserve">   Filmed Entertainment</v>
          </cell>
          <cell r="B28">
            <v>49.99</v>
          </cell>
          <cell r="C28">
            <v>67.081999999999994</v>
          </cell>
          <cell r="D28">
            <v>157.69800000000001</v>
          </cell>
          <cell r="E28">
            <v>-8.4420000000000002</v>
          </cell>
          <cell r="F28">
            <v>268.1951174081637</v>
          </cell>
          <cell r="G28">
            <v>125.476</v>
          </cell>
          <cell r="H28">
            <v>164.16800000000001</v>
          </cell>
          <cell r="I28">
            <v>41</v>
          </cell>
          <cell r="J28">
            <v>25</v>
          </cell>
          <cell r="K28">
            <v>347.30070716562165</v>
          </cell>
          <cell r="L28">
            <v>49</v>
          </cell>
          <cell r="M28">
            <v>32</v>
          </cell>
          <cell r="N28">
            <v>98</v>
          </cell>
          <cell r="O28">
            <v>-51</v>
          </cell>
          <cell r="P28">
            <v>116.95071042234608</v>
          </cell>
          <cell r="Q28">
            <v>102</v>
          </cell>
          <cell r="R28">
            <v>134</v>
          </cell>
          <cell r="S28">
            <v>45</v>
          </cell>
          <cell r="T28">
            <v>-4</v>
          </cell>
          <cell r="U28">
            <v>276.9579269269309</v>
          </cell>
          <cell r="V28">
            <v>123</v>
          </cell>
          <cell r="W28">
            <v>121</v>
          </cell>
          <cell r="X28">
            <v>77.2</v>
          </cell>
          <cell r="Y28">
            <v>46.28</v>
          </cell>
          <cell r="Z28">
            <v>363.18163786823277</v>
          </cell>
        </row>
        <row r="29">
          <cell r="A29" t="str">
            <v xml:space="preserve">      TV Stations</v>
          </cell>
          <cell r="Q29">
            <v>120.5</v>
          </cell>
          <cell r="R29">
            <v>239</v>
          </cell>
          <cell r="S29">
            <v>88</v>
          </cell>
          <cell r="T29">
            <v>129</v>
          </cell>
          <cell r="U29">
            <v>564.96409228280027</v>
          </cell>
          <cell r="V29">
            <v>78</v>
          </cell>
          <cell r="W29">
            <v>206</v>
          </cell>
          <cell r="X29">
            <v>76.835000000000008</v>
          </cell>
          <cell r="Y29">
            <v>126</v>
          </cell>
          <cell r="Z29">
            <v>497.96192146460021</v>
          </cell>
        </row>
        <row r="30">
          <cell r="A30" t="str">
            <v xml:space="preserve">      TV Broadcast Network</v>
          </cell>
          <cell r="Q30">
            <v>-36</v>
          </cell>
          <cell r="R30">
            <v>-65</v>
          </cell>
          <cell r="S30">
            <v>-3</v>
          </cell>
          <cell r="T30">
            <v>39</v>
          </cell>
          <cell r="U30">
            <v>-65.122460974520777</v>
          </cell>
          <cell r="V30">
            <v>-43</v>
          </cell>
          <cell r="W30">
            <v>-130</v>
          </cell>
          <cell r="X30">
            <v>-42.8</v>
          </cell>
          <cell r="Y30">
            <v>28.800000000000004</v>
          </cell>
          <cell r="Z30">
            <v>-187.05236008003044</v>
          </cell>
        </row>
        <row r="31">
          <cell r="A31" t="str">
            <v xml:space="preserve">   Total Television</v>
          </cell>
          <cell r="B31">
            <v>111.447</v>
          </cell>
          <cell r="C31">
            <v>170.17099999999999</v>
          </cell>
          <cell r="D31">
            <v>101</v>
          </cell>
          <cell r="E31">
            <v>171.501</v>
          </cell>
          <cell r="F31">
            <v>31.175729284999989</v>
          </cell>
          <cell r="G31">
            <v>106</v>
          </cell>
          <cell r="H31">
            <v>133</v>
          </cell>
          <cell r="I31">
            <v>100</v>
          </cell>
          <cell r="J31">
            <v>180</v>
          </cell>
          <cell r="K31">
            <v>-31.570535581904778</v>
          </cell>
          <cell r="L31">
            <v>128</v>
          </cell>
          <cell r="M31">
            <v>192</v>
          </cell>
          <cell r="N31">
            <v>71</v>
          </cell>
          <cell r="O31">
            <v>212</v>
          </cell>
          <cell r="P31">
            <v>29.016919701799793</v>
          </cell>
          <cell r="Q31">
            <v>84.5</v>
          </cell>
          <cell r="R31">
            <v>174</v>
          </cell>
          <cell r="S31">
            <v>85</v>
          </cell>
          <cell r="T31">
            <v>168</v>
          </cell>
          <cell r="U31">
            <v>499.84163130827949</v>
          </cell>
          <cell r="V31">
            <v>35</v>
          </cell>
          <cell r="W31">
            <v>76</v>
          </cell>
          <cell r="X31">
            <v>34.035000000000011</v>
          </cell>
          <cell r="Y31">
            <v>154.80000000000001</v>
          </cell>
          <cell r="Z31">
            <v>310.90956138456977</v>
          </cell>
        </row>
        <row r="32">
          <cell r="A32" t="str">
            <v xml:space="preserve">   Cable Network Programming</v>
          </cell>
          <cell r="B32">
            <v>-38.320999999999998</v>
          </cell>
          <cell r="C32">
            <v>-32.648000000000003</v>
          </cell>
          <cell r="D32">
            <v>-36</v>
          </cell>
          <cell r="E32">
            <v>-33.625</v>
          </cell>
          <cell r="F32">
            <v>-148</v>
          </cell>
          <cell r="G32">
            <v>-29</v>
          </cell>
          <cell r="H32">
            <v>-39</v>
          </cell>
          <cell r="I32">
            <v>-41</v>
          </cell>
          <cell r="J32">
            <v>-48</v>
          </cell>
          <cell r="K32">
            <v>-157.28423924999998</v>
          </cell>
          <cell r="L32">
            <v>-3</v>
          </cell>
          <cell r="M32">
            <v>-12</v>
          </cell>
          <cell r="N32">
            <v>-18</v>
          </cell>
          <cell r="O32">
            <v>-42</v>
          </cell>
          <cell r="P32">
            <v>-84.311297850000017</v>
          </cell>
          <cell r="Q32">
            <v>-1</v>
          </cell>
          <cell r="R32">
            <v>4</v>
          </cell>
          <cell r="S32">
            <v>-18</v>
          </cell>
          <cell r="T32">
            <v>-44</v>
          </cell>
          <cell r="U32">
            <v>-51.732191808467718</v>
          </cell>
          <cell r="V32">
            <v>-16</v>
          </cell>
          <cell r="W32">
            <v>17</v>
          </cell>
          <cell r="X32">
            <v>13.170000000000002</v>
          </cell>
          <cell r="Y32">
            <v>6</v>
          </cell>
          <cell r="Z32">
            <v>22.741882127345164</v>
          </cell>
        </row>
        <row r="33">
          <cell r="A33" t="str">
            <v xml:space="preserve">   Other</v>
          </cell>
          <cell r="B33">
            <v>0</v>
          </cell>
          <cell r="C33">
            <v>0</v>
          </cell>
          <cell r="D33">
            <v>-16.603999999999999</v>
          </cell>
          <cell r="E33">
            <v>0</v>
          </cell>
          <cell r="F33">
            <v>-17</v>
          </cell>
          <cell r="G33">
            <v>0</v>
          </cell>
          <cell r="H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A34" t="str">
            <v>Total Op. Inc.</v>
          </cell>
          <cell r="B34">
            <v>123.11600000000001</v>
          </cell>
          <cell r="C34">
            <v>204.60499999999999</v>
          </cell>
          <cell r="D34">
            <v>206.09399999999999</v>
          </cell>
          <cell r="E34">
            <v>129.434</v>
          </cell>
          <cell r="F34">
            <v>134.37084669316368</v>
          </cell>
          <cell r="G34">
            <v>202.476</v>
          </cell>
          <cell r="H34">
            <v>258.16800000000001</v>
          </cell>
          <cell r="I34">
            <v>100</v>
          </cell>
          <cell r="J34">
            <v>157</v>
          </cell>
          <cell r="K34">
            <v>158.44593233371688</v>
          </cell>
          <cell r="L34">
            <v>174</v>
          </cell>
          <cell r="M34">
            <v>212</v>
          </cell>
          <cell r="N34">
            <v>151</v>
          </cell>
          <cell r="O34">
            <v>119</v>
          </cell>
          <cell r="P34">
            <v>61.656332274145853</v>
          </cell>
          <cell r="Q34">
            <v>185.5</v>
          </cell>
          <cell r="R34">
            <v>312</v>
          </cell>
          <cell r="S34">
            <v>112</v>
          </cell>
          <cell r="T34">
            <v>120</v>
          </cell>
          <cell r="U34">
            <v>725.06736642674264</v>
          </cell>
          <cell r="V34">
            <v>142</v>
          </cell>
          <cell r="W34">
            <v>214</v>
          </cell>
          <cell r="X34">
            <v>124.40500000000002</v>
          </cell>
          <cell r="Y34">
            <v>207.08</v>
          </cell>
          <cell r="Z34">
            <v>696.83308138014775</v>
          </cell>
        </row>
        <row r="35">
          <cell r="A35" t="str">
            <v xml:space="preserve"> Margin</v>
          </cell>
          <cell r="B35">
            <v>8.3299052774018958E-2</v>
          </cell>
          <cell r="C35">
            <v>0.10347874287020561</v>
          </cell>
          <cell r="D35">
            <v>0.11359547589126265</v>
          </cell>
          <cell r="E35">
            <v>7.3759846546877339E-2</v>
          </cell>
          <cell r="F35">
            <v>2.3865905264246954E-2</v>
          </cell>
          <cell r="G35">
            <v>0.11236182019977803</v>
          </cell>
          <cell r="H35">
            <v>0.10104422700587085</v>
          </cell>
          <cell r="I35">
            <v>5.770340450086555E-2</v>
          </cell>
          <cell r="J35">
            <v>7.973590655154901E-2</v>
          </cell>
          <cell r="K35">
            <v>2.4050593372635022E-2</v>
          </cell>
          <cell r="L35">
            <v>9.6612992781787893E-2</v>
          </cell>
          <cell r="M35">
            <v>8.7027914614121515E-2</v>
          </cell>
          <cell r="N35">
            <v>8.0148619957537151E-2</v>
          </cell>
          <cell r="O35">
            <v>4.8217179902755265E-2</v>
          </cell>
          <cell r="P35">
            <v>8.7979198398927313E-3</v>
          </cell>
          <cell r="Q35">
            <v>9.7992604331748542E-2</v>
          </cell>
          <cell r="R35">
            <v>0.11840607210626186</v>
          </cell>
          <cell r="S35">
            <v>5.4080154514727183E-2</v>
          </cell>
          <cell r="T35">
            <v>5.1590713671539126E-2</v>
          </cell>
          <cell r="U35">
            <v>0.1118099868173099</v>
          </cell>
          <cell r="V35">
            <v>6.7910090865614545E-2</v>
          </cell>
          <cell r="W35">
            <v>7.7284218129288554E-2</v>
          </cell>
          <cell r="X35">
            <v>5.4038850808378301E-2</v>
          </cell>
          <cell r="Y35">
            <v>8.2616272389536449E-2</v>
          </cell>
          <cell r="Z35">
            <v>7.1701008767928509E-2</v>
          </cell>
        </row>
        <row r="37">
          <cell r="A37" t="str">
            <v>Growth:</v>
          </cell>
        </row>
        <row r="38">
          <cell r="A38" t="str">
            <v>Revenues</v>
          </cell>
        </row>
        <row r="39">
          <cell r="A39" t="str">
            <v xml:space="preserve">   Filmed Entertainment</v>
          </cell>
          <cell r="G39">
            <v>0.32254047322540469</v>
          </cell>
          <cell r="H39">
            <v>0.4656031904287139</v>
          </cell>
          <cell r="I39">
            <v>-0.28268551236749118</v>
          </cell>
          <cell r="J39">
            <v>0.14498933901918987</v>
          </cell>
          <cell r="K39">
            <v>0.12925975267323975</v>
          </cell>
          <cell r="L39">
            <v>-0.25706214689265539</v>
          </cell>
          <cell r="M39">
            <v>-0.2700680272108843</v>
          </cell>
          <cell r="N39">
            <v>-8.6206896551723755E-3</v>
          </cell>
          <cell r="O39">
            <v>0.10707635009310978</v>
          </cell>
          <cell r="P39">
            <v>-0.12822654372824305</v>
          </cell>
          <cell r="Q39">
            <v>-4.3092522179974613E-2</v>
          </cell>
          <cell r="R39">
            <v>8.3876980428705394E-3</v>
          </cell>
          <cell r="S39">
            <v>9.3167701863354102E-2</v>
          </cell>
          <cell r="T39">
            <v>-0.19343986543313707</v>
          </cell>
          <cell r="U39">
            <v>-7.0152208072984612E-2</v>
          </cell>
          <cell r="V39">
            <v>0.24370860927152327</v>
          </cell>
          <cell r="W39">
            <v>3.2347504621072165E-2</v>
          </cell>
          <cell r="X39">
            <v>0.17</v>
          </cell>
          <cell r="Y39">
            <v>0.193</v>
          </cell>
          <cell r="Z39">
            <v>0.15093322532260189</v>
          </cell>
        </row>
        <row r="40">
          <cell r="A40" t="str">
            <v xml:space="preserve">      TV Stations</v>
          </cell>
          <cell r="V40">
            <v>-8.7557603686635899E-2</v>
          </cell>
          <cell r="W40">
            <v>-0.1084745762711864</v>
          </cell>
          <cell r="X40">
            <v>-0.09</v>
          </cell>
          <cell r="Y40">
            <v>-7.1999999999999995E-2</v>
          </cell>
        </row>
        <row r="41">
          <cell r="A41" t="str">
            <v xml:space="preserve">      TV Broadcast Network</v>
          </cell>
          <cell r="V41">
            <v>-5.6047197640118007E-2</v>
          </cell>
          <cell r="W41">
            <v>0.11248073959938365</v>
          </cell>
          <cell r="X41">
            <v>0.17</v>
          </cell>
          <cell r="Y41">
            <v>-0.1</v>
          </cell>
        </row>
        <row r="42">
          <cell r="A42" t="str">
            <v xml:space="preserve">   Total Television</v>
          </cell>
          <cell r="G42">
            <v>-1.6641452344931973E-2</v>
          </cell>
          <cell r="H42">
            <v>7.8080557849343979E-2</v>
          </cell>
          <cell r="I42">
            <v>0.30504476167432859</v>
          </cell>
          <cell r="J42">
            <v>-1.5403520876719035E-2</v>
          </cell>
          <cell r="K42">
            <v>0.19449867335030513</v>
          </cell>
          <cell r="L42">
            <v>9.2307692307692202E-2</v>
          </cell>
          <cell r="M42">
            <v>3.8684719535783341E-2</v>
          </cell>
          <cell r="N42">
            <v>-6.6048667439165709E-2</v>
          </cell>
          <cell r="O42">
            <v>0.14194373401534532</v>
          </cell>
          <cell r="P42">
            <v>4.8971739404106707E-3</v>
          </cell>
          <cell r="Q42">
            <v>8.8732394366197287E-2</v>
          </cell>
          <cell r="R42">
            <v>0.15363128491620115</v>
          </cell>
          <cell r="S42">
            <v>5.7071960297766733E-2</v>
          </cell>
          <cell r="T42">
            <v>4.1433370660694191E-2</v>
          </cell>
          <cell r="U42">
            <v>-0.22665026499573304</v>
          </cell>
          <cell r="V42">
            <v>-7.3738680465717965E-2</v>
          </cell>
          <cell r="W42">
            <v>7.2639225181598821E-3</v>
          </cell>
          <cell r="X42">
            <v>3.9999999999999813E-2</v>
          </cell>
          <cell r="Y42">
            <v>-8.4313978494623742E-2</v>
          </cell>
          <cell r="Z42">
            <v>1.7699928873497637</v>
          </cell>
        </row>
        <row r="43">
          <cell r="A43" t="str">
            <v xml:space="preserve">   Cable Network Programming</v>
          </cell>
          <cell r="G43">
            <v>5.4285714285714288</v>
          </cell>
          <cell r="H43">
            <v>2.3654480665170912</v>
          </cell>
          <cell r="I43">
            <v>1.7619047619047619</v>
          </cell>
          <cell r="J43">
            <v>4.0068678275510656</v>
          </cell>
          <cell r="K43">
            <v>0.99358974358974361</v>
          </cell>
          <cell r="L43">
            <v>2.3555555555555556</v>
          </cell>
          <cell r="M43">
            <v>4.666666666666667</v>
          </cell>
          <cell r="N43">
            <v>3.7068965517241379</v>
          </cell>
          <cell r="O43">
            <v>2.415929203539823</v>
          </cell>
          <cell r="P43">
            <v>3.1926331258842433</v>
          </cell>
          <cell r="Q43">
            <v>0.20860927152317887</v>
          </cell>
          <cell r="R43">
            <v>8.6505190311418678E-2</v>
          </cell>
          <cell r="S43">
            <v>0.24175824175824179</v>
          </cell>
          <cell r="T43">
            <v>0.13212435233160624</v>
          </cell>
          <cell r="U43">
            <v>0.11580147938956942</v>
          </cell>
          <cell r="V43">
            <v>0.19452054794520546</v>
          </cell>
          <cell r="W43">
            <v>0.28662420382165599</v>
          </cell>
          <cell r="X43">
            <v>0.14000000000000001</v>
          </cell>
          <cell r="Y43">
            <v>0.16900000000000001</v>
          </cell>
          <cell r="Z43">
            <v>0.19367923213494986</v>
          </cell>
        </row>
        <row r="44">
          <cell r="A44" t="str">
            <v>Total Revenues</v>
          </cell>
          <cell r="B44" t="str">
            <v>NA</v>
          </cell>
          <cell r="C44" t="str">
            <v>NA</v>
          </cell>
          <cell r="D44" t="str">
            <v>NA</v>
          </cell>
          <cell r="E44" t="str">
            <v>NA</v>
          </cell>
          <cell r="F44" t="str">
            <v>NA</v>
          </cell>
          <cell r="G44">
            <v>0.21921515561569693</v>
          </cell>
          <cell r="H44">
            <v>0.29218830445675992</v>
          </cell>
          <cell r="I44">
            <v>-4.4800141102806612E-2</v>
          </cell>
          <cell r="J44">
            <v>0.12206327433905684</v>
          </cell>
          <cell r="K44">
            <v>0.17011395075215652</v>
          </cell>
          <cell r="L44">
            <v>-5.5493895671476778E-4</v>
          </cell>
          <cell r="M44">
            <v>-4.6575342465753455E-2</v>
          </cell>
          <cell r="N44">
            <v>8.7132140796307045E-2</v>
          </cell>
          <cell r="O44">
            <v>0.25342813610970039</v>
          </cell>
          <cell r="P44">
            <v>6.3756892604182491E-2</v>
          </cell>
          <cell r="Q44">
            <v>5.1082731815657922E-2</v>
          </cell>
          <cell r="R44">
            <v>8.1691297208538627E-2</v>
          </cell>
          <cell r="S44">
            <v>9.9256900212314259E-2</v>
          </cell>
          <cell r="T44">
            <v>-5.7536466774716355E-2</v>
          </cell>
          <cell r="U44">
            <v>-7.4662682540486913E-2</v>
          </cell>
          <cell r="V44">
            <v>0.10459587955625982</v>
          </cell>
          <cell r="W44">
            <v>5.0853889943073938E-2</v>
          </cell>
          <cell r="X44">
            <v>0.11160791887976806</v>
          </cell>
          <cell r="Y44">
            <v>7.7613069647463284E-2</v>
          </cell>
          <cell r="Z44">
            <v>0.49866902609660624</v>
          </cell>
        </row>
        <row r="45">
          <cell r="A45" t="str">
            <v>EBITDA</v>
          </cell>
          <cell r="W45" t="str">
            <v xml:space="preserve"> </v>
          </cell>
        </row>
        <row r="46">
          <cell r="A46" t="str">
            <v xml:space="preserve">   Filmed Entertainment</v>
          </cell>
          <cell r="G46">
            <v>1.3674911660777385</v>
          </cell>
          <cell r="H46">
            <v>1.3397982093105032</v>
          </cell>
          <cell r="I46">
            <v>-0.69090909090909092</v>
          </cell>
          <cell r="J46">
            <v>-13.074303405572756</v>
          </cell>
          <cell r="K46">
            <v>0.3334711691402652</v>
          </cell>
          <cell r="L46">
            <v>-0.53731343283582089</v>
          </cell>
          <cell r="M46">
            <v>-0.74566473988439308</v>
          </cell>
          <cell r="N46">
            <v>1.1764705882352939</v>
          </cell>
          <cell r="O46">
            <v>-1.9871794871794872</v>
          </cell>
          <cell r="P46">
            <v>-0.56933365824645732</v>
          </cell>
          <cell r="Q46">
            <v>0.88709677419354849</v>
          </cell>
          <cell r="R46">
            <v>2.4318181818181817</v>
          </cell>
          <cell r="S46">
            <v>-0.45945945945945943</v>
          </cell>
          <cell r="T46" t="str">
            <v>NM</v>
          </cell>
          <cell r="U46">
            <v>1.0268510624838352</v>
          </cell>
          <cell r="V46">
            <v>0.170940170940171</v>
          </cell>
          <cell r="W46">
            <v>-0.10596026490066224</v>
          </cell>
          <cell r="X46">
            <v>0.15</v>
          </cell>
          <cell r="Y46">
            <v>3.02</v>
          </cell>
          <cell r="Z46">
            <v>0.25555963303088025</v>
          </cell>
        </row>
        <row r="47">
          <cell r="A47" t="str">
            <v xml:space="preserve">      TV Stations</v>
          </cell>
          <cell r="V47">
            <v>-0.24117647058823533</v>
          </cell>
          <cell r="W47">
            <v>-0.10996563573883167</v>
          </cell>
          <cell r="X47">
            <v>-6.5000000000000002E-2</v>
          </cell>
          <cell r="Y47">
            <v>0</v>
          </cell>
          <cell r="Z47">
            <v>-8.4246738092268902E-2</v>
          </cell>
        </row>
        <row r="48">
          <cell r="A48" t="str">
            <v xml:space="preserve">      TV Broadcast Network</v>
          </cell>
          <cell r="V48">
            <v>0.22580645161290325</v>
          </cell>
          <cell r="W48">
            <v>1.0833333333333335</v>
          </cell>
          <cell r="X48" t="str">
            <v>NM</v>
          </cell>
          <cell r="Y48">
            <v>-0.24</v>
          </cell>
          <cell r="Z48">
            <v>2.6933349041873789</v>
          </cell>
        </row>
        <row r="49">
          <cell r="A49" t="str">
            <v xml:space="preserve">   Total Television</v>
          </cell>
          <cell r="G49">
            <v>2.0327034691119295E-2</v>
          </cell>
          <cell r="H49">
            <v>-0.14553990610328638</v>
          </cell>
          <cell r="I49">
            <v>-2.6666666666666616E-2</v>
          </cell>
          <cell r="J49">
            <v>7.8723354360621833E-2</v>
          </cell>
          <cell r="K49">
            <v>-1.4693351410045659</v>
          </cell>
          <cell r="L49">
            <v>0.16883116883116878</v>
          </cell>
          <cell r="M49">
            <v>0.33516483516483508</v>
          </cell>
          <cell r="N49">
            <v>-0.15753424657534243</v>
          </cell>
          <cell r="O49">
            <v>0.14782608695652177</v>
          </cell>
          <cell r="P49">
            <v>-4.0196083785608678</v>
          </cell>
          <cell r="Q49">
            <v>-0.22777777777777775</v>
          </cell>
          <cell r="R49">
            <v>-4.9382716049382713E-2</v>
          </cell>
          <cell r="S49">
            <v>0.15447154471544722</v>
          </cell>
          <cell r="T49">
            <v>-0.14393939393939392</v>
          </cell>
          <cell r="U49">
            <v>-4.7854851461591554</v>
          </cell>
          <cell r="V49">
            <v>-0.34532374100719421</v>
          </cell>
          <cell r="W49">
            <v>-0.41991341991341991</v>
          </cell>
          <cell r="X49">
            <v>-0.33778169014084503</v>
          </cell>
          <cell r="Y49">
            <v>-4.7787610619469123E-2</v>
          </cell>
          <cell r="Z49">
            <v>-4.0921667452646329</v>
          </cell>
        </row>
        <row r="50">
          <cell r="A50" t="str">
            <v xml:space="preserve">   Cable Network Programming</v>
          </cell>
          <cell r="G50">
            <v>-0.48150708606982373</v>
          </cell>
          <cell r="H50">
            <v>8.9225742035036859E-2</v>
          </cell>
          <cell r="I50">
            <v>-0.42210847849417976</v>
          </cell>
          <cell r="J50">
            <v>9.790443457921616E-2</v>
          </cell>
          <cell r="K50">
            <v>-0.24471050247524773</v>
          </cell>
          <cell r="L50">
            <v>-3.5333333333333332</v>
          </cell>
          <cell r="M50">
            <v>-2.333333333333333</v>
          </cell>
          <cell r="N50">
            <v>-3</v>
          </cell>
          <cell r="O50">
            <v>-1.3913043478260869</v>
          </cell>
          <cell r="P50">
            <v>-2.3694559082857998</v>
          </cell>
          <cell r="Q50">
            <v>0.31578947368421062</v>
          </cell>
          <cell r="R50">
            <v>0.75</v>
          </cell>
          <cell r="S50">
            <v>0.25</v>
          </cell>
          <cell r="T50">
            <v>-0.11111111111111116</v>
          </cell>
          <cell r="U50">
            <v>0.42480175197237791</v>
          </cell>
          <cell r="V50">
            <v>-0.14000000000000001</v>
          </cell>
          <cell r="W50">
            <v>0.3035714285714286</v>
          </cell>
          <cell r="X50">
            <v>0.86199999999999999</v>
          </cell>
          <cell r="Y50">
            <v>6.25</v>
          </cell>
          <cell r="Z50">
            <v>0.60804238191626592</v>
          </cell>
        </row>
        <row r="51">
          <cell r="A51" t="str">
            <v>Total EBITDA</v>
          </cell>
          <cell r="B51" t="str">
            <v>NA</v>
          </cell>
          <cell r="C51" t="str">
            <v>NA</v>
          </cell>
          <cell r="D51" t="str">
            <v>NA</v>
          </cell>
          <cell r="E51" t="str">
            <v>NA</v>
          </cell>
          <cell r="F51" t="str">
            <v>NA</v>
          </cell>
          <cell r="G51">
            <v>0.52853831424060216</v>
          </cell>
          <cell r="H51">
            <v>0.24950925618337205</v>
          </cell>
          <cell r="I51">
            <v>-0.33253091147827996</v>
          </cell>
          <cell r="J51">
            <v>0.30133942741065201</v>
          </cell>
          <cell r="K51">
            <v>0.43499411249945985</v>
          </cell>
          <cell r="L51">
            <v>2.564102564102555E-2</v>
          </cell>
          <cell r="M51">
            <v>-3.6253776435045348E-2</v>
          </cell>
          <cell r="N51">
            <v>0.43169398907103829</v>
          </cell>
          <cell r="O51">
            <v>-4.6747967479674801E-2</v>
          </cell>
          <cell r="P51">
            <v>6.6533102262891664E-2</v>
          </cell>
          <cell r="Q51">
            <v>9.2857142857142749E-2</v>
          </cell>
          <cell r="R51">
            <v>0.37304075235109724</v>
          </cell>
          <cell r="S51">
            <v>-9.5419847328244267E-2</v>
          </cell>
          <cell r="T51">
            <v>5.7569296375266532E-2</v>
          </cell>
          <cell r="U51">
            <v>2.2803595457534702</v>
          </cell>
          <cell r="V51">
            <v>-0.1143790849673203</v>
          </cell>
          <cell r="W51">
            <v>-0.21917808219178081</v>
          </cell>
          <cell r="X51">
            <v>6.8375527426160598E-2</v>
          </cell>
          <cell r="Y51">
            <v>0.36080645161290326</v>
          </cell>
          <cell r="Z51">
            <v>0.16030899466935855</v>
          </cell>
        </row>
        <row r="52">
          <cell r="A52" t="str">
            <v>Operating Income</v>
          </cell>
          <cell r="B52" t="str">
            <v>NA</v>
          </cell>
          <cell r="C52" t="str">
            <v>NA</v>
          </cell>
          <cell r="D52" t="str">
            <v>NA</v>
          </cell>
          <cell r="E52" t="str">
            <v>NA</v>
          </cell>
          <cell r="F52" t="str">
            <v>NA</v>
          </cell>
          <cell r="G52">
            <v>0.64459534097923887</v>
          </cell>
          <cell r="H52">
            <v>0.26178734635028489</v>
          </cell>
          <cell r="I52">
            <v>-0.51478451580346829</v>
          </cell>
          <cell r="J52">
            <v>0.2129734072963827</v>
          </cell>
          <cell r="K52">
            <v>0.17916896583623343</v>
          </cell>
          <cell r="L52">
            <v>-0.14063889053517453</v>
          </cell>
          <cell r="M52">
            <v>-0.1788292894549286</v>
          </cell>
          <cell r="N52">
            <v>0.51</v>
          </cell>
          <cell r="O52">
            <v>-0.2420382165605095</v>
          </cell>
          <cell r="P52">
            <v>-0.61086831724852342</v>
          </cell>
          <cell r="Q52">
            <v>6.6091954022988508E-2</v>
          </cell>
          <cell r="R52">
            <v>0.47169811320754707</v>
          </cell>
          <cell r="S52">
            <v>-0.25827814569536423</v>
          </cell>
          <cell r="T52">
            <v>8.4033613445377853E-3</v>
          </cell>
          <cell r="U52">
            <v>10.759819951709693</v>
          </cell>
          <cell r="V52">
            <v>-0.23450134770889486</v>
          </cell>
          <cell r="W52">
            <v>-0.3141025641025641</v>
          </cell>
          <cell r="X52">
            <v>0.11075892857142877</v>
          </cell>
          <cell r="Y52">
            <v>0.72566666666666668</v>
          </cell>
          <cell r="Z52">
            <v>-3.8940223148834163E-2</v>
          </cell>
        </row>
        <row r="54">
          <cell r="A54" t="str">
            <v>NOTE:  Annual numbers for 2002 may differ slightly from quarterly model due to only 8 weeks of Chris-Craft operations reported by Fox in Q1/02.</v>
          </cell>
        </row>
        <row r="56">
          <cell r="A56" t="str">
            <v>All the above, Bear Stearns &amp; Co. estimates.</v>
          </cell>
        </row>
      </sheetData>
      <sheetData sheetId="3"/>
      <sheetData sheetId="4"/>
      <sheetData sheetId="5" refreshError="1">
        <row r="2">
          <cell r="A2" t="str">
            <v>Filmed Entertainment Summary Revenue, Operating Income and EBITDA Model  (US$ mil)</v>
          </cell>
        </row>
        <row r="3">
          <cell r="A3" t="str">
            <v>Fiscal Year ends 6/30</v>
          </cell>
          <cell r="B3" t="str">
            <v>1998</v>
          </cell>
          <cell r="C3" t="str">
            <v>1999</v>
          </cell>
          <cell r="D3" t="str">
            <v>2000</v>
          </cell>
          <cell r="E3" t="str">
            <v>2001</v>
          </cell>
          <cell r="F3" t="str">
            <v>2002E</v>
          </cell>
          <cell r="G3" t="str">
            <v>2003E</v>
          </cell>
          <cell r="H3" t="str">
            <v>2004E</v>
          </cell>
          <cell r="I3" t="str">
            <v>2005E</v>
          </cell>
          <cell r="J3" t="str">
            <v>2006E</v>
          </cell>
        </row>
        <row r="4">
          <cell r="A4" t="str">
            <v>Revenues:</v>
          </cell>
        </row>
        <row r="5">
          <cell r="A5" t="str">
            <v xml:space="preserve">   Theatrical Product</v>
          </cell>
          <cell r="B5">
            <v>3036.7644132</v>
          </cell>
          <cell r="C5">
            <v>3365.3746693400003</v>
          </cell>
          <cell r="D5">
            <v>2730.0572679111997</v>
          </cell>
          <cell r="E5">
            <v>2591.0972351959131</v>
          </cell>
          <cell r="F5">
            <v>3057.9139632745628</v>
          </cell>
          <cell r="G5">
            <v>3244.9808616173154</v>
          </cell>
          <cell r="H5">
            <v>3417.0206709356926</v>
          </cell>
          <cell r="I5">
            <v>3601.6403505240091</v>
          </cell>
          <cell r="J5">
            <v>3796.4369029160034</v>
          </cell>
        </row>
        <row r="6">
          <cell r="A6" t="str">
            <v xml:space="preserve">   Television Product</v>
          </cell>
          <cell r="B6">
            <v>839.25460250000003</v>
          </cell>
          <cell r="C6">
            <v>1050.49785418125</v>
          </cell>
          <cell r="D6">
            <v>1125.7312272030313</v>
          </cell>
          <cell r="E6">
            <v>993.48793697122824</v>
          </cell>
          <cell r="F6">
            <v>1069.30828636</v>
          </cell>
          <cell r="G6">
            <v>1159.1679992688</v>
          </cell>
          <cell r="H6">
            <v>1223.6713132103041</v>
          </cell>
          <cell r="I6">
            <v>1296.6336747471285</v>
          </cell>
          <cell r="J6">
            <v>1308.1059413364987</v>
          </cell>
        </row>
        <row r="7">
          <cell r="A7" t="str">
            <v xml:space="preserve">   Twentieth Television &amp; Related Businesses</v>
          </cell>
          <cell r="B7">
            <v>139.22401113636363</v>
          </cell>
          <cell r="C7">
            <v>118.3798238869318</v>
          </cell>
          <cell r="D7">
            <v>97.05234539412784</v>
          </cell>
          <cell r="E7">
            <v>90.955155218483512</v>
          </cell>
          <cell r="F7">
            <v>103.07923416666665</v>
          </cell>
          <cell r="G7">
            <v>116.49531777916667</v>
          </cell>
          <cell r="H7">
            <v>125.82403556810416</v>
          </cell>
          <cell r="I7">
            <v>135.60967012965449</v>
          </cell>
          <cell r="J7">
            <v>126.62345837485906</v>
          </cell>
        </row>
        <row r="8">
          <cell r="A8" t="str">
            <v>Total Revenues</v>
          </cell>
          <cell r="B8">
            <v>4015.2430268363637</v>
          </cell>
          <cell r="C8">
            <v>4534.2523474081827</v>
          </cell>
          <cell r="D8">
            <v>3952.8408405083587</v>
          </cell>
          <cell r="E8">
            <v>3675.540327385625</v>
          </cell>
          <cell r="F8">
            <v>4230.3014838012296</v>
          </cell>
          <cell r="G8">
            <v>4520.6441786652822</v>
          </cell>
          <cell r="H8">
            <v>4766.5160197141013</v>
          </cell>
          <cell r="I8">
            <v>5033.883695400792</v>
          </cell>
          <cell r="J8">
            <v>5231.1663026273618</v>
          </cell>
        </row>
        <row r="10">
          <cell r="A10" t="str">
            <v>Operating Income:</v>
          </cell>
        </row>
        <row r="11">
          <cell r="A11" t="str">
            <v xml:space="preserve">   Theatrical Product</v>
          </cell>
          <cell r="B11">
            <v>222.1326287718</v>
          </cell>
          <cell r="C11">
            <v>287.93377722243991</v>
          </cell>
          <cell r="D11">
            <v>110.42126957831201</v>
          </cell>
          <cell r="E11">
            <v>203.73426255429729</v>
          </cell>
          <cell r="F11">
            <v>234.71409824756608</v>
          </cell>
          <cell r="G11">
            <v>241.91977733691937</v>
          </cell>
          <cell r="H11">
            <v>264.42254407427527</v>
          </cell>
          <cell r="I11">
            <v>281.40668728641117</v>
          </cell>
          <cell r="J11">
            <v>365.42267591479373</v>
          </cell>
        </row>
        <row r="12">
          <cell r="A12" t="str">
            <v xml:space="preserve">   Television Product</v>
          </cell>
          <cell r="B12">
            <v>43.838477500000067</v>
          </cell>
          <cell r="C12">
            <v>66.385106056249924</v>
          </cell>
          <cell r="D12">
            <v>17.567095449906219</v>
          </cell>
          <cell r="E12">
            <v>81.938509154150097</v>
          </cell>
          <cell r="F12">
            <v>116.14470545400002</v>
          </cell>
          <cell r="G12">
            <v>172.65700589032008</v>
          </cell>
          <cell r="H12">
            <v>193.58987660154571</v>
          </cell>
          <cell r="I12">
            <v>216.83327317446924</v>
          </cell>
          <cell r="J12">
            <v>165.36372760212271</v>
          </cell>
        </row>
        <row r="13">
          <cell r="A13" t="str">
            <v xml:space="preserve">   Twentieth Television &amp; Related Businesses</v>
          </cell>
          <cell r="B13">
            <v>2.2240111363636288</v>
          </cell>
          <cell r="C13">
            <v>-7.0181761130681934</v>
          </cell>
          <cell r="D13">
            <v>-11.037654605872156</v>
          </cell>
          <cell r="E13">
            <v>-8.71484478151649</v>
          </cell>
          <cell r="F13">
            <v>12.322834166666659</v>
          </cell>
          <cell r="G13">
            <v>18.558405779166655</v>
          </cell>
          <cell r="H13">
            <v>20.132170608104161</v>
          </cell>
          <cell r="I13">
            <v>21.542455972854455</v>
          </cell>
          <cell r="J13">
            <v>3.5108670855150308</v>
          </cell>
        </row>
        <row r="14">
          <cell r="A14" t="str">
            <v>Total Operating Income</v>
          </cell>
          <cell r="B14">
            <v>268.1951174081637</v>
          </cell>
          <cell r="C14">
            <v>347.30070716562165</v>
          </cell>
          <cell r="D14">
            <v>116.95071042234608</v>
          </cell>
          <cell r="E14">
            <v>276.9579269269309</v>
          </cell>
          <cell r="F14">
            <v>363.18163786823277</v>
          </cell>
          <cell r="G14">
            <v>433.13518900640611</v>
          </cell>
          <cell r="H14">
            <v>478.14459128392514</v>
          </cell>
          <cell r="I14">
            <v>519.78241643373485</v>
          </cell>
          <cell r="J14">
            <v>534.29727060243135</v>
          </cell>
        </row>
        <row r="15">
          <cell r="A15" t="str">
            <v xml:space="preserve">   Margin %</v>
          </cell>
          <cell r="B15">
            <v>6.6794242743377946E-2</v>
          </cell>
          <cell r="C15">
            <v>7.659492250450986E-2</v>
          </cell>
          <cell r="D15">
            <v>2.9586496178607972E-2</v>
          </cell>
          <cell r="E15">
            <v>7.5351622416813008E-2</v>
          </cell>
          <cell r="F15">
            <v>8.5852424291492341E-2</v>
          </cell>
          <cell r="G15">
            <v>9.5812714269913862E-2</v>
          </cell>
          <cell r="H15">
            <v>0.10031322444031239</v>
          </cell>
          <cell r="I15">
            <v>0.10325673930620091</v>
          </cell>
          <cell r="J15">
            <v>0.10213731311391872</v>
          </cell>
        </row>
        <row r="17">
          <cell r="A17" t="str">
            <v>EBITDA:</v>
          </cell>
        </row>
        <row r="18">
          <cell r="A18" t="str">
            <v xml:space="preserve">   Theatrical Product</v>
          </cell>
          <cell r="B18">
            <v>248.1326287718</v>
          </cell>
          <cell r="C18">
            <v>328.93377722243991</v>
          </cell>
          <cell r="D18">
            <v>162.42126957831201</v>
          </cell>
          <cell r="E18">
            <v>268.21426255429731</v>
          </cell>
          <cell r="F18">
            <v>300.48369824756611</v>
          </cell>
          <cell r="G18">
            <v>309.00476933691937</v>
          </cell>
          <cell r="H18">
            <v>332.84923591427525</v>
          </cell>
          <cell r="I18">
            <v>351.20191296321116</v>
          </cell>
          <cell r="J18">
            <v>436.61380610512975</v>
          </cell>
        </row>
        <row r="19">
          <cell r="A19" t="str">
            <v xml:space="preserve">   Television Product</v>
          </cell>
          <cell r="B19">
            <v>43.838477500000067</v>
          </cell>
          <cell r="C19">
            <v>66.385106056249924</v>
          </cell>
          <cell r="D19">
            <v>17.567095449906219</v>
          </cell>
          <cell r="E19">
            <v>81.938509154150097</v>
          </cell>
          <cell r="F19">
            <v>116.14470545400002</v>
          </cell>
          <cell r="G19">
            <v>172.65700589032008</v>
          </cell>
          <cell r="H19">
            <v>193.58987660154571</v>
          </cell>
          <cell r="I19">
            <v>216.83327317446924</v>
          </cell>
          <cell r="J19">
            <v>165.36372760212271</v>
          </cell>
        </row>
        <row r="20">
          <cell r="A20" t="str">
            <v xml:space="preserve">   Twentieth Television &amp; Related Businesses</v>
          </cell>
          <cell r="B20">
            <v>2.2240111363636288</v>
          </cell>
          <cell r="C20">
            <v>-3.0181761130681934</v>
          </cell>
          <cell r="D20">
            <v>-11.037654605872156</v>
          </cell>
          <cell r="E20">
            <v>-7.71484478151649</v>
          </cell>
          <cell r="F20">
            <v>13.322834166666659</v>
          </cell>
          <cell r="G20">
            <v>19.558405779166655</v>
          </cell>
          <cell r="H20">
            <v>21.132170608104161</v>
          </cell>
          <cell r="I20">
            <v>22.542455972854455</v>
          </cell>
          <cell r="J20">
            <v>4.5108670855150308</v>
          </cell>
        </row>
        <row r="21">
          <cell r="A21" t="str">
            <v>Total EBITDA</v>
          </cell>
          <cell r="B21">
            <v>294.1951174081637</v>
          </cell>
          <cell r="C21">
            <v>392.30070716562165</v>
          </cell>
          <cell r="D21">
            <v>168.95071042234608</v>
          </cell>
          <cell r="E21">
            <v>342.43792692693091</v>
          </cell>
          <cell r="F21">
            <v>429.95123786823279</v>
          </cell>
          <cell r="G21">
            <v>501.22018100640611</v>
          </cell>
          <cell r="H21">
            <v>547.57128312392513</v>
          </cell>
          <cell r="I21">
            <v>590.57764211053484</v>
          </cell>
          <cell r="J21">
            <v>606.48840079276738</v>
          </cell>
        </row>
        <row r="22">
          <cell r="A22" t="str">
            <v xml:space="preserve">   Margin %</v>
          </cell>
          <cell r="B22">
            <v>7.3269566858562465E-2</v>
          </cell>
          <cell r="C22">
            <v>8.6519381169833667E-2</v>
          </cell>
          <cell r="D22">
            <v>4.2741591994029798E-2</v>
          </cell>
          <cell r="E22">
            <v>9.3166690180353312E-2</v>
          </cell>
          <cell r="F22">
            <v>0.10163607476077349</v>
          </cell>
          <cell r="G22">
            <v>0.11087361915628385</v>
          </cell>
          <cell r="H22">
            <v>0.11487872501827211</v>
          </cell>
          <cell r="I22">
            <v>0.11732047815290531</v>
          </cell>
          <cell r="J22">
            <v>0.11593751100747028</v>
          </cell>
        </row>
        <row r="24">
          <cell r="A24" t="str">
            <v>Percent Change:</v>
          </cell>
        </row>
        <row r="25">
          <cell r="A25" t="str">
            <v xml:space="preserve">   Revenues</v>
          </cell>
          <cell r="C25">
            <v>0.12925975267323975</v>
          </cell>
          <cell r="D25">
            <v>-0.12822654372824305</v>
          </cell>
          <cell r="E25">
            <v>-7.0152208072984612E-2</v>
          </cell>
          <cell r="F25">
            <v>0.15093322532260189</v>
          </cell>
          <cell r="G25">
            <v>6.863404321792177E-2</v>
          </cell>
          <cell r="H25">
            <v>5.4388673678230637E-2</v>
          </cell>
          <cell r="I25">
            <v>5.6092893547586842E-2</v>
          </cell>
          <cell r="J25">
            <v>3.919093470650048E-2</v>
          </cell>
        </row>
        <row r="26">
          <cell r="A26" t="str">
            <v xml:space="preserve">   EBITDA</v>
          </cell>
          <cell r="C26">
            <v>0.3334711691402652</v>
          </cell>
          <cell r="D26">
            <v>-0.56933365824645732</v>
          </cell>
          <cell r="E26">
            <v>1.0268510624838352</v>
          </cell>
          <cell r="F26">
            <v>0.25555963303088025</v>
          </cell>
          <cell r="G26">
            <v>0.16576052552269926</v>
          </cell>
          <cell r="H26">
            <v>9.2476528028959448E-2</v>
          </cell>
          <cell r="I26">
            <v>7.8540201635951323E-2</v>
          </cell>
          <cell r="J26">
            <v>2.6941010881097016E-2</v>
          </cell>
        </row>
        <row r="27">
          <cell r="A27" t="str">
            <v xml:space="preserve">   Operating Income</v>
          </cell>
          <cell r="C27">
            <v>0.294955368770073</v>
          </cell>
          <cell r="D27">
            <v>-0.66325806999703474</v>
          </cell>
          <cell r="E27">
            <v>1.3681594231172096</v>
          </cell>
          <cell r="F27">
            <v>0.31132422132857052</v>
          </cell>
          <cell r="G27">
            <v>0.19261312754901283</v>
          </cell>
          <cell r="H27">
            <v>0.10391536734932272</v>
          </cell>
          <cell r="I27">
            <v>8.7082079163549375E-2</v>
          </cell>
          <cell r="J27">
            <v>2.7924865693387479E-2</v>
          </cell>
        </row>
        <row r="30">
          <cell r="A30" t="str">
            <v>Source:  Bear, Stearns &amp; Co. Inc. estimates.</v>
          </cell>
        </row>
        <row r="36">
          <cell r="A36" t="str">
            <v>Fox Filmed Entertainment:  Motion Picture Group (mil).</v>
          </cell>
        </row>
        <row r="37">
          <cell r="A37" t="str">
            <v>Fiscal Year ends 6/30</v>
          </cell>
          <cell r="B37" t="str">
            <v>1998</v>
          </cell>
          <cell r="C37" t="str">
            <v>1999</v>
          </cell>
          <cell r="D37" t="str">
            <v>2000</v>
          </cell>
          <cell r="E37" t="str">
            <v>2001</v>
          </cell>
          <cell r="F37" t="str">
            <v>2002E</v>
          </cell>
          <cell r="G37" t="str">
            <v>2003E</v>
          </cell>
          <cell r="H37" t="str">
            <v>2004E</v>
          </cell>
          <cell r="I37" t="str">
            <v>2005E</v>
          </cell>
          <cell r="J37" t="str">
            <v>2006E</v>
          </cell>
        </row>
        <row r="39">
          <cell r="A39" t="str">
            <v>Summary Statistics:</v>
          </cell>
        </row>
        <row r="40">
          <cell r="A40" t="str">
            <v xml:space="preserve">   North American Box Office (calendar year)</v>
          </cell>
          <cell r="B40">
            <v>6715.3</v>
          </cell>
          <cell r="C40">
            <v>7367.2</v>
          </cell>
          <cell r="D40">
            <v>7456.4</v>
          </cell>
          <cell r="E40">
            <v>7680.0919999999996</v>
          </cell>
          <cell r="F40">
            <v>7910.4947599999996</v>
          </cell>
          <cell r="G40">
            <v>8147.8096028</v>
          </cell>
          <cell r="H40">
            <v>8392.2438908839995</v>
          </cell>
          <cell r="I40">
            <v>8644.0112076105197</v>
          </cell>
          <cell r="J40">
            <v>8903.3315438388363</v>
          </cell>
        </row>
        <row r="41">
          <cell r="A41" t="str">
            <v xml:space="preserve">   International Box Office (calendar year)</v>
          </cell>
          <cell r="B41">
            <v>6912</v>
          </cell>
          <cell r="C41">
            <v>7434.89</v>
          </cell>
          <cell r="D41">
            <v>7918.1578499999996</v>
          </cell>
          <cell r="E41">
            <v>8076.5210069999994</v>
          </cell>
          <cell r="F41">
            <v>8318.8166372100004</v>
          </cell>
          <cell r="G41">
            <v>8568.3811363263012</v>
          </cell>
          <cell r="H41">
            <v>8825.432570416091</v>
          </cell>
          <cell r="I41">
            <v>9090.195547528574</v>
          </cell>
          <cell r="J41">
            <v>9362.9014139544306</v>
          </cell>
        </row>
        <row r="42">
          <cell r="A42" t="str">
            <v xml:space="preserve">   FOX Share Of US Box Office</v>
          </cell>
          <cell r="B42">
            <v>8.4400000000000003E-2</v>
          </cell>
          <cell r="C42">
            <v>0.16900000000000001</v>
          </cell>
          <cell r="D42">
            <v>8.7400000000000005E-2</v>
          </cell>
          <cell r="E42">
            <v>6.5000000000000002E-2</v>
          </cell>
          <cell r="F42">
            <v>8.5000000000000006E-2</v>
          </cell>
          <cell r="G42">
            <v>8.7000000000000008E-2</v>
          </cell>
          <cell r="H42">
            <v>8.900000000000001E-2</v>
          </cell>
          <cell r="I42">
            <v>9.1000000000000011E-2</v>
          </cell>
          <cell r="J42">
            <v>9.3000000000000013E-2</v>
          </cell>
        </row>
        <row r="43">
          <cell r="A43" t="str">
            <v xml:space="preserve">   FOX Share Of Intl Box Off.</v>
          </cell>
          <cell r="B43">
            <v>0.254</v>
          </cell>
          <cell r="C43">
            <v>0.12690000000000001</v>
          </cell>
          <cell r="D43">
            <v>8.72E-2</v>
          </cell>
          <cell r="E43">
            <v>6.5000000000000002E-2</v>
          </cell>
          <cell r="F43">
            <v>8.2000000000000003E-2</v>
          </cell>
          <cell r="G43">
            <v>8.4000000000000005E-2</v>
          </cell>
          <cell r="H43">
            <v>8.6000000000000007E-2</v>
          </cell>
          <cell r="I43">
            <v>8.8000000000000009E-2</v>
          </cell>
          <cell r="J43">
            <v>9.0000000000000011E-2</v>
          </cell>
        </row>
        <row r="44">
          <cell r="A44" t="str">
            <v xml:space="preserve">   FOX Split Of US Box Office</v>
          </cell>
          <cell r="B44">
            <v>0.51</v>
          </cell>
          <cell r="C44">
            <v>0.52</v>
          </cell>
          <cell r="D44">
            <v>0.52</v>
          </cell>
          <cell r="E44">
            <v>0.52</v>
          </cell>
          <cell r="F44">
            <v>0.52</v>
          </cell>
          <cell r="G44">
            <v>0.52</v>
          </cell>
          <cell r="H44">
            <v>0.52</v>
          </cell>
          <cell r="I44">
            <v>0.52</v>
          </cell>
          <cell r="J44">
            <v>0.52</v>
          </cell>
        </row>
        <row r="45">
          <cell r="A45" t="str">
            <v xml:space="preserve">   FOX Split Of Intl. Box Office</v>
          </cell>
          <cell r="B45">
            <v>0.48</v>
          </cell>
          <cell r="C45">
            <v>0.46</v>
          </cell>
          <cell r="D45">
            <v>0.46</v>
          </cell>
          <cell r="E45">
            <v>0.46</v>
          </cell>
          <cell r="F45">
            <v>0.46</v>
          </cell>
          <cell r="G45">
            <v>0.46</v>
          </cell>
          <cell r="H45">
            <v>0.46</v>
          </cell>
          <cell r="I45">
            <v>0.46</v>
          </cell>
          <cell r="J45">
            <v>0.46</v>
          </cell>
        </row>
        <row r="47">
          <cell r="A47" t="str">
            <v>Theatrical Market:</v>
          </cell>
        </row>
        <row r="48">
          <cell r="A48" t="str">
            <v xml:space="preserve">   Domestic Revenue</v>
          </cell>
          <cell r="B48">
            <v>289.05337320000001</v>
          </cell>
          <cell r="C48">
            <v>647.4295360000001</v>
          </cell>
          <cell r="D48">
            <v>338.87846719999999</v>
          </cell>
          <cell r="E48">
            <v>259.58710960000002</v>
          </cell>
          <cell r="F48">
            <v>349.64386839200006</v>
          </cell>
          <cell r="G48">
            <v>368.60690643067204</v>
          </cell>
          <cell r="H48">
            <v>388.39304727011154</v>
          </cell>
          <cell r="I48">
            <v>409.03461034412987</v>
          </cell>
          <cell r="J48">
            <v>430.56511346004623</v>
          </cell>
        </row>
        <row r="49">
          <cell r="A49" t="str">
            <v xml:space="preserve">   Foreign Revenue</v>
          </cell>
          <cell r="B49">
            <v>842.71104000000003</v>
          </cell>
          <cell r="C49">
            <v>434.00426886000008</v>
          </cell>
          <cell r="D49">
            <v>317.61314767919998</v>
          </cell>
          <cell r="E49">
            <v>241.4879781093</v>
          </cell>
          <cell r="F49">
            <v>313.78576355556123</v>
          </cell>
          <cell r="G49">
            <v>331.08224710764836</v>
          </cell>
          <cell r="H49">
            <v>349.13411248566058</v>
          </cell>
          <cell r="I49">
            <v>367.97111576395673</v>
          </cell>
          <cell r="J49">
            <v>387.62411853771346</v>
          </cell>
        </row>
        <row r="50">
          <cell r="A50" t="str">
            <v xml:space="preserve">      Total Theatrical Revenues</v>
          </cell>
          <cell r="B50">
            <v>1131.7644132</v>
          </cell>
          <cell r="C50">
            <v>1081.4338048600002</v>
          </cell>
          <cell r="D50">
            <v>656.49161487919991</v>
          </cell>
          <cell r="E50">
            <v>501.07508770930002</v>
          </cell>
          <cell r="F50">
            <v>663.42963194756135</v>
          </cell>
          <cell r="G50">
            <v>699.6891535383204</v>
          </cell>
          <cell r="H50">
            <v>737.52715975577212</v>
          </cell>
          <cell r="I50">
            <v>777.00572610808661</v>
          </cell>
          <cell r="J50">
            <v>818.18923199775963</v>
          </cell>
        </row>
        <row r="51">
          <cell r="A51" t="str">
            <v xml:space="preserve">      EBITDA</v>
          </cell>
          <cell r="B51">
            <v>-156.7493712282</v>
          </cell>
          <cell r="C51">
            <v>-157.88933550956003</v>
          </cell>
          <cell r="D51">
            <v>-229.77206520771995</v>
          </cell>
          <cell r="E51">
            <v>-141.3031747340226</v>
          </cell>
          <cell r="F51">
            <v>-181.11628952168425</v>
          </cell>
          <cell r="G51">
            <v>-209.90674606149611</v>
          </cell>
          <cell r="H51">
            <v>-221.25814792673162</v>
          </cell>
          <cell r="I51">
            <v>-233.10171783242598</v>
          </cell>
          <cell r="J51">
            <v>-180.00163103950712</v>
          </cell>
        </row>
        <row r="52">
          <cell r="A52" t="str">
            <v xml:space="preserve">         Margin %</v>
          </cell>
          <cell r="B52">
            <v>-0.13850000000000001</v>
          </cell>
          <cell r="C52">
            <v>-0.14599999999999999</v>
          </cell>
          <cell r="D52">
            <v>-0.35</v>
          </cell>
          <cell r="E52">
            <v>-0.28199999999999997</v>
          </cell>
          <cell r="F52">
            <v>-0.27300000000000002</v>
          </cell>
          <cell r="G52">
            <v>-0.3</v>
          </cell>
          <cell r="H52">
            <v>-0.3</v>
          </cell>
          <cell r="I52">
            <v>-0.3</v>
          </cell>
          <cell r="J52">
            <v>-0.22</v>
          </cell>
        </row>
        <row r="54">
          <cell r="A54" t="str">
            <v>Home Video Market:</v>
          </cell>
        </row>
        <row r="55">
          <cell r="A55" t="str">
            <v xml:space="preserve">      Domestic Revenue</v>
          </cell>
          <cell r="B55">
            <v>759</v>
          </cell>
          <cell r="C55">
            <v>640.59586447999982</v>
          </cell>
          <cell r="D55">
            <v>576.53627803199981</v>
          </cell>
          <cell r="E55">
            <v>599.59772915327983</v>
          </cell>
          <cell r="F55">
            <v>731.5092295670014</v>
          </cell>
          <cell r="G55">
            <v>790.02996793236161</v>
          </cell>
          <cell r="H55">
            <v>845.33206568762694</v>
          </cell>
          <cell r="I55">
            <v>887.59866897200834</v>
          </cell>
          <cell r="J55">
            <v>931.97860242060881</v>
          </cell>
        </row>
        <row r="56">
          <cell r="A56" t="str">
            <v xml:space="preserve">      International Revenue</v>
          </cell>
          <cell r="B56">
            <v>515</v>
          </cell>
          <cell r="C56">
            <v>803.87</v>
          </cell>
          <cell r="D56">
            <v>578.654</v>
          </cell>
          <cell r="E56">
            <v>601.80016000000001</v>
          </cell>
          <cell r="F56">
            <v>683.64498175999995</v>
          </cell>
          <cell r="G56">
            <v>738.33658030080005</v>
          </cell>
          <cell r="H56">
            <v>790.02014092185607</v>
          </cell>
          <cell r="I56">
            <v>829.52114796794888</v>
          </cell>
          <cell r="J56">
            <v>870.99720536634641</v>
          </cell>
        </row>
        <row r="57">
          <cell r="A57" t="str">
            <v xml:space="preserve">      Net Revenue</v>
          </cell>
          <cell r="B57">
            <v>1274</v>
          </cell>
          <cell r="C57">
            <v>1444.4658644799997</v>
          </cell>
          <cell r="D57">
            <v>1155.1902780319997</v>
          </cell>
          <cell r="E57">
            <v>1201.3978891532797</v>
          </cell>
          <cell r="F57">
            <v>1415.1542113270013</v>
          </cell>
          <cell r="G57">
            <v>1528.3665482331617</v>
          </cell>
          <cell r="H57">
            <v>1635.3522066094829</v>
          </cell>
          <cell r="I57">
            <v>1717.1198169399572</v>
          </cell>
          <cell r="J57">
            <v>1802.9758077869551</v>
          </cell>
        </row>
        <row r="58">
          <cell r="A58" t="str">
            <v xml:space="preserve">      EBITDA</v>
          </cell>
          <cell r="B58">
            <v>347.80200000000002</v>
          </cell>
          <cell r="C58">
            <v>397.22811273199994</v>
          </cell>
          <cell r="D58">
            <v>289.95275978603195</v>
          </cell>
          <cell r="E58">
            <v>300.34947228831993</v>
          </cell>
          <cell r="F58">
            <v>353.78855283175034</v>
          </cell>
          <cell r="G58">
            <v>382.09163705829042</v>
          </cell>
          <cell r="H58">
            <v>408.83805165237072</v>
          </cell>
          <cell r="I58">
            <v>429.2799542349893</v>
          </cell>
          <cell r="J58">
            <v>450.74395194673878</v>
          </cell>
        </row>
        <row r="59">
          <cell r="A59" t="str">
            <v xml:space="preserve">         Margin %</v>
          </cell>
          <cell r="B59">
            <v>0.27300000000000002</v>
          </cell>
          <cell r="C59">
            <v>0.27500000000000002</v>
          </cell>
          <cell r="D59">
            <v>0.251</v>
          </cell>
          <cell r="E59">
            <v>0.25</v>
          </cell>
          <cell r="F59">
            <v>0.25</v>
          </cell>
          <cell r="G59">
            <v>0.25</v>
          </cell>
          <cell r="H59">
            <v>0.25</v>
          </cell>
          <cell r="I59">
            <v>0.25</v>
          </cell>
          <cell r="J59">
            <v>0.25</v>
          </cell>
        </row>
        <row r="61">
          <cell r="A61" t="str">
            <v>Pay Television:</v>
          </cell>
        </row>
        <row r="62">
          <cell r="A62" t="str">
            <v xml:space="preserve">   Domestic</v>
          </cell>
          <cell r="B62">
            <v>138</v>
          </cell>
          <cell r="C62">
            <v>151.80000000000001</v>
          </cell>
          <cell r="D62">
            <v>157.113</v>
          </cell>
          <cell r="E62">
            <v>141.40170000000001</v>
          </cell>
          <cell r="F62">
            <v>148.47178500000001</v>
          </cell>
          <cell r="G62">
            <v>153.668297475</v>
          </cell>
          <cell r="H62">
            <v>159.04668788662499</v>
          </cell>
          <cell r="I62">
            <v>164.61332196265687</v>
          </cell>
          <cell r="J62">
            <v>170.37478823134984</v>
          </cell>
        </row>
        <row r="63">
          <cell r="A63" t="str">
            <v xml:space="preserve">   Foreign</v>
          </cell>
          <cell r="B63">
            <v>135</v>
          </cell>
          <cell r="C63">
            <v>145.125</v>
          </cell>
          <cell r="D63">
            <v>186.00937500000001</v>
          </cell>
          <cell r="E63">
            <v>156.00937500000001</v>
          </cell>
          <cell r="F63">
            <v>174.73050000000003</v>
          </cell>
          <cell r="G63">
            <v>187.83528750000002</v>
          </cell>
          <cell r="H63">
            <v>201.92293406250002</v>
          </cell>
          <cell r="I63">
            <v>217.0671541171875</v>
          </cell>
          <cell r="J63">
            <v>233.34719067597655</v>
          </cell>
        </row>
        <row r="64">
          <cell r="A64" t="str">
            <v xml:space="preserve">      Total Pay Television Rev.</v>
          </cell>
          <cell r="B64">
            <v>273</v>
          </cell>
          <cell r="C64">
            <v>296.92500000000001</v>
          </cell>
          <cell r="D64">
            <v>343.12237500000003</v>
          </cell>
          <cell r="E64">
            <v>297.41107499999998</v>
          </cell>
          <cell r="F64">
            <v>323.20228500000007</v>
          </cell>
          <cell r="G64">
            <v>341.50358497500002</v>
          </cell>
          <cell r="H64">
            <v>360.96962194912498</v>
          </cell>
          <cell r="I64">
            <v>381.68047607984437</v>
          </cell>
          <cell r="J64">
            <v>403.72197890732639</v>
          </cell>
        </row>
        <row r="65">
          <cell r="A65" t="str">
            <v xml:space="preserve">      EBITDA</v>
          </cell>
          <cell r="B65">
            <v>54.6</v>
          </cell>
          <cell r="C65">
            <v>59.385000000000005</v>
          </cell>
          <cell r="D65">
            <v>68.624475000000004</v>
          </cell>
          <cell r="E65">
            <v>59.482214999999997</v>
          </cell>
          <cell r="F65">
            <v>64.640457000000012</v>
          </cell>
          <cell r="G65">
            <v>68.300716995000002</v>
          </cell>
          <cell r="H65">
            <v>72.193924389825</v>
          </cell>
          <cell r="I65">
            <v>76.336095215968882</v>
          </cell>
          <cell r="J65">
            <v>80.744395781465286</v>
          </cell>
        </row>
        <row r="66">
          <cell r="A66" t="str">
            <v xml:space="preserve">         Margin %</v>
          </cell>
          <cell r="B66">
            <v>0.2</v>
          </cell>
          <cell r="C66">
            <v>0.2</v>
          </cell>
          <cell r="D66">
            <v>0.2</v>
          </cell>
          <cell r="E66">
            <v>0.2</v>
          </cell>
          <cell r="F66">
            <v>0.2</v>
          </cell>
          <cell r="G66">
            <v>0.2</v>
          </cell>
          <cell r="H66">
            <v>0.2</v>
          </cell>
          <cell r="I66">
            <v>0.2</v>
          </cell>
          <cell r="J66">
            <v>0.2</v>
          </cell>
        </row>
        <row r="68">
          <cell r="A68" t="str">
            <v>Free Television:</v>
          </cell>
        </row>
        <row r="69">
          <cell r="A69" t="str">
            <v xml:space="preserve">   US Network</v>
          </cell>
          <cell r="B69">
            <v>49</v>
          </cell>
          <cell r="C69">
            <v>75</v>
          </cell>
          <cell r="D69">
            <v>80.25</v>
          </cell>
          <cell r="E69">
            <v>85.867500000000007</v>
          </cell>
          <cell r="F69">
            <v>91.878225000000015</v>
          </cell>
          <cell r="G69">
            <v>98.309700750000019</v>
          </cell>
          <cell r="H69">
            <v>105.19137980250002</v>
          </cell>
          <cell r="I69">
            <v>112.55477638867504</v>
          </cell>
          <cell r="J69">
            <v>120.4336107358823</v>
          </cell>
        </row>
        <row r="70">
          <cell r="A70" t="str">
            <v xml:space="preserve">   US Syndication</v>
          </cell>
          <cell r="B70">
            <v>28</v>
          </cell>
          <cell r="C70">
            <v>20</v>
          </cell>
          <cell r="D70">
            <v>20.7</v>
          </cell>
          <cell r="E70">
            <v>21.424499999999998</v>
          </cell>
          <cell r="F70">
            <v>22.174357499999996</v>
          </cell>
          <cell r="G70">
            <v>22.950460012499995</v>
          </cell>
          <cell r="H70">
            <v>23.753726112937493</v>
          </cell>
          <cell r="I70">
            <v>24.585106526890304</v>
          </cell>
          <cell r="J70">
            <v>25.445585255331462</v>
          </cell>
        </row>
        <row r="71">
          <cell r="A71" t="str">
            <v xml:space="preserve">   International</v>
          </cell>
          <cell r="B71">
            <v>137</v>
          </cell>
          <cell r="C71">
            <v>157.54999999999998</v>
          </cell>
          <cell r="D71">
            <v>167.00299999999999</v>
          </cell>
          <cell r="E71">
            <v>158.65284999999997</v>
          </cell>
          <cell r="F71">
            <v>182.45077749999996</v>
          </cell>
          <cell r="G71">
            <v>193.39782414999996</v>
          </cell>
          <cell r="H71">
            <v>205.00169359899996</v>
          </cell>
          <cell r="I71">
            <v>217.30179521493997</v>
          </cell>
          <cell r="J71">
            <v>230.33990292783639</v>
          </cell>
        </row>
        <row r="72">
          <cell r="A72" t="str">
            <v xml:space="preserve">   Total Free TV</v>
          </cell>
          <cell r="B72">
            <v>214</v>
          </cell>
          <cell r="C72">
            <v>252.54999999999998</v>
          </cell>
          <cell r="D72">
            <v>267.95299999999997</v>
          </cell>
          <cell r="E72">
            <v>265.94484999999997</v>
          </cell>
          <cell r="F72">
            <v>296.50335999999999</v>
          </cell>
          <cell r="G72">
            <v>314.65798491249996</v>
          </cell>
          <cell r="H72">
            <v>333.94679951443749</v>
          </cell>
          <cell r="I72">
            <v>354.44167813050535</v>
          </cell>
          <cell r="J72">
            <v>376.21909891905011</v>
          </cell>
        </row>
        <row r="73">
          <cell r="A73" t="str">
            <v xml:space="preserve">      EBITDA</v>
          </cell>
          <cell r="B73">
            <v>42.800000000000004</v>
          </cell>
          <cell r="C73">
            <v>50.51</v>
          </cell>
          <cell r="D73">
            <v>53.590599999999995</v>
          </cell>
          <cell r="E73">
            <v>53.188969999999998</v>
          </cell>
          <cell r="F73">
            <v>59.300671999999999</v>
          </cell>
          <cell r="G73">
            <v>62.931596982499997</v>
          </cell>
          <cell r="H73">
            <v>66.789359902887497</v>
          </cell>
          <cell r="I73">
            <v>70.888335626101068</v>
          </cell>
          <cell r="J73">
            <v>75.243819783810025</v>
          </cell>
        </row>
        <row r="74">
          <cell r="A74" t="str">
            <v xml:space="preserve">         Margin %</v>
          </cell>
          <cell r="B74">
            <v>0.2</v>
          </cell>
          <cell r="C74">
            <v>0.2</v>
          </cell>
          <cell r="D74">
            <v>0.2</v>
          </cell>
          <cell r="E74">
            <v>0.2</v>
          </cell>
          <cell r="F74">
            <v>0.2</v>
          </cell>
          <cell r="G74">
            <v>0.2</v>
          </cell>
          <cell r="H74">
            <v>0.2</v>
          </cell>
          <cell r="I74">
            <v>0.2</v>
          </cell>
          <cell r="J74">
            <v>0.2</v>
          </cell>
        </row>
        <row r="76">
          <cell r="A76" t="str">
            <v>Other:</v>
          </cell>
        </row>
        <row r="77">
          <cell r="A77" t="str">
            <v xml:space="preserve">   Interactive</v>
          </cell>
          <cell r="B77">
            <v>64</v>
          </cell>
          <cell r="C77">
            <v>110</v>
          </cell>
          <cell r="D77">
            <v>121.00000000000001</v>
          </cell>
          <cell r="E77">
            <v>114.95</v>
          </cell>
          <cell r="F77">
            <v>126.44500000000001</v>
          </cell>
          <cell r="G77">
            <v>139.08950000000002</v>
          </cell>
          <cell r="H77">
            <v>152.99845000000002</v>
          </cell>
          <cell r="I77">
            <v>168.29829500000002</v>
          </cell>
          <cell r="J77">
            <v>185.12812450000004</v>
          </cell>
        </row>
        <row r="78">
          <cell r="A78" t="str">
            <v xml:space="preserve">   Fox Television Studios</v>
          </cell>
          <cell r="B78">
            <v>80</v>
          </cell>
          <cell r="C78">
            <v>180</v>
          </cell>
          <cell r="D78">
            <v>186.29999999999998</v>
          </cell>
          <cell r="E78">
            <v>176.98499999999999</v>
          </cell>
          <cell r="F78">
            <v>183.17947499999997</v>
          </cell>
          <cell r="G78">
            <v>189.59075662499995</v>
          </cell>
          <cell r="H78">
            <v>196.22643310687494</v>
          </cell>
          <cell r="I78">
            <v>203.09435826561554</v>
          </cell>
          <cell r="J78">
            <v>210.20266080491206</v>
          </cell>
        </row>
        <row r="79">
          <cell r="A79" t="str">
            <v xml:space="preserve">   Total Other</v>
          </cell>
          <cell r="B79">
            <v>144</v>
          </cell>
          <cell r="C79">
            <v>290</v>
          </cell>
          <cell r="D79">
            <v>307.3</v>
          </cell>
          <cell r="E79">
            <v>291.935</v>
          </cell>
          <cell r="F79">
            <v>309.62447499999996</v>
          </cell>
          <cell r="G79">
            <v>328.68025662499997</v>
          </cell>
          <cell r="H79">
            <v>349.22488310687493</v>
          </cell>
          <cell r="I79">
            <v>371.39265326561554</v>
          </cell>
          <cell r="J79">
            <v>395.33078530491207</v>
          </cell>
        </row>
        <row r="80">
          <cell r="A80" t="str">
            <v xml:space="preserve">      EBITDA</v>
          </cell>
          <cell r="B80">
            <v>-40.320000000000007</v>
          </cell>
          <cell r="C80">
            <v>-20.3</v>
          </cell>
          <cell r="D80">
            <v>-19.974500000000003</v>
          </cell>
          <cell r="E80">
            <v>-3.5032200000000002</v>
          </cell>
          <cell r="F80">
            <v>3.8703059374999995</v>
          </cell>
          <cell r="G80">
            <v>5.5875643626249998</v>
          </cell>
          <cell r="H80">
            <v>6.2860478959237485</v>
          </cell>
          <cell r="I80">
            <v>7.7992457185779269</v>
          </cell>
          <cell r="J80">
            <v>9.8832696326228024</v>
          </cell>
        </row>
        <row r="81">
          <cell r="A81" t="str">
            <v xml:space="preserve">         Margin %</v>
          </cell>
          <cell r="B81">
            <v>-0.28000000000000003</v>
          </cell>
          <cell r="C81">
            <v>-7.0000000000000007E-2</v>
          </cell>
          <cell r="D81">
            <v>-6.5000000000000002E-2</v>
          </cell>
          <cell r="E81">
            <v>-1.2E-2</v>
          </cell>
          <cell r="F81">
            <v>1.2500000000000001E-2</v>
          </cell>
          <cell r="G81">
            <v>1.7000000000000001E-2</v>
          </cell>
          <cell r="H81">
            <v>1.7999999999999999E-2</v>
          </cell>
          <cell r="I81">
            <v>2.1000000000000001E-2</v>
          </cell>
          <cell r="J81">
            <v>2.5000000000000001E-2</v>
          </cell>
        </row>
        <row r="83">
          <cell r="A83" t="str">
            <v>MGM Distribution Fees:</v>
          </cell>
        </row>
        <row r="84">
          <cell r="A84" t="str">
            <v xml:space="preserve">   Theatrical Revenues</v>
          </cell>
          <cell r="D84">
            <v>0</v>
          </cell>
          <cell r="E84">
            <v>13.333333333333332</v>
          </cell>
          <cell r="F84">
            <v>22</v>
          </cell>
          <cell r="G84">
            <v>14.116666666666669</v>
          </cell>
        </row>
        <row r="85">
          <cell r="A85" t="str">
            <v xml:space="preserve">    Home Video Revenues</v>
          </cell>
          <cell r="D85">
            <v>10</v>
          </cell>
          <cell r="E85">
            <v>20</v>
          </cell>
          <cell r="F85">
            <v>28</v>
          </cell>
          <cell r="G85">
            <v>17.966666666666669</v>
          </cell>
        </row>
        <row r="86">
          <cell r="A86" t="str">
            <v xml:space="preserve">   Total MGM Distribution Fees</v>
          </cell>
          <cell r="D86">
            <v>10</v>
          </cell>
          <cell r="E86">
            <v>33.333333333333329</v>
          </cell>
          <cell r="F86">
            <v>50</v>
          </cell>
          <cell r="G86">
            <v>32.083333333333336</v>
          </cell>
        </row>
        <row r="87">
          <cell r="A87" t="str">
            <v xml:space="preserve">      EBITDA</v>
          </cell>
          <cell r="E87">
            <v>26.666666666666664</v>
          </cell>
          <cell r="F87">
            <v>40</v>
          </cell>
          <cell r="G87">
            <v>25.666666666666671</v>
          </cell>
        </row>
        <row r="88">
          <cell r="A88" t="str">
            <v xml:space="preserve">         Margin %</v>
          </cell>
          <cell r="E88">
            <v>0.8</v>
          </cell>
          <cell r="F88">
            <v>0.8</v>
          </cell>
          <cell r="G88">
            <v>0.8</v>
          </cell>
        </row>
        <row r="90">
          <cell r="A90" t="str">
            <v>Depreciation &amp; Amortization</v>
          </cell>
          <cell r="B90">
            <v>-26</v>
          </cell>
          <cell r="C90">
            <v>-41</v>
          </cell>
          <cell r="D90">
            <v>-52</v>
          </cell>
          <cell r="E90">
            <v>-64.48</v>
          </cell>
          <cell r="F90">
            <v>-65.769600000000011</v>
          </cell>
          <cell r="G90">
            <v>-67.084992000000014</v>
          </cell>
          <cell r="H90">
            <v>-68.426691840000018</v>
          </cell>
          <cell r="I90">
            <v>-69.795225676800015</v>
          </cell>
          <cell r="J90">
            <v>-71.191130190336011</v>
          </cell>
        </row>
        <row r="92">
          <cell r="A92" t="str">
            <v>TOTAL FEATURE FILM PRODUCT</v>
          </cell>
        </row>
        <row r="93">
          <cell r="A93" t="str">
            <v xml:space="preserve">   Revenue</v>
          </cell>
          <cell r="B93">
            <v>3036.7644132</v>
          </cell>
          <cell r="C93">
            <v>3365.3746693400003</v>
          </cell>
          <cell r="D93">
            <v>2730.0572679111997</v>
          </cell>
          <cell r="E93">
            <v>2591.0972351959131</v>
          </cell>
          <cell r="F93">
            <v>3057.9139632745628</v>
          </cell>
          <cell r="G93">
            <v>3244.9808616173154</v>
          </cell>
          <cell r="H93">
            <v>3417.0206709356926</v>
          </cell>
          <cell r="I93">
            <v>3601.6403505240091</v>
          </cell>
          <cell r="J93">
            <v>3796.4369029160034</v>
          </cell>
        </row>
        <row r="94">
          <cell r="A94" t="str">
            <v xml:space="preserve">   Operating Income</v>
          </cell>
          <cell r="B94">
            <v>222.1326287718</v>
          </cell>
          <cell r="C94">
            <v>287.93377722243991</v>
          </cell>
          <cell r="D94">
            <v>110.42126957831201</v>
          </cell>
          <cell r="E94">
            <v>203.73426255429729</v>
          </cell>
          <cell r="F94">
            <v>234.71409824756608</v>
          </cell>
          <cell r="G94">
            <v>241.91977733691937</v>
          </cell>
          <cell r="H94">
            <v>264.42254407427527</v>
          </cell>
          <cell r="I94">
            <v>281.40668728641117</v>
          </cell>
          <cell r="J94">
            <v>365.42267591479373</v>
          </cell>
        </row>
        <row r="95">
          <cell r="A95" t="str">
            <v xml:space="preserve">         Margin %</v>
          </cell>
          <cell r="B95">
            <v>7.3147797638252438E-2</v>
          </cell>
          <cell r="C95">
            <v>8.5557718088758297E-2</v>
          </cell>
          <cell r="D95">
            <v>4.0446503037204297E-2</v>
          </cell>
          <cell r="E95">
            <v>7.8628566997368171E-2</v>
          </cell>
          <cell r="F95">
            <v>7.6756279302319819E-2</v>
          </cell>
          <cell r="G95">
            <v>7.4551988949588227E-2</v>
          </cell>
          <cell r="H95">
            <v>7.7383946290810024E-2</v>
          </cell>
          <cell r="I95">
            <v>7.8132922751564804E-2</v>
          </cell>
          <cell r="J95">
            <v>9.625411544022143E-2</v>
          </cell>
        </row>
        <row r="96">
          <cell r="A96" t="str">
            <v xml:space="preserve">  EBITDA</v>
          </cell>
          <cell r="B96">
            <v>248.1326287718</v>
          </cell>
          <cell r="C96">
            <v>328.93377722243991</v>
          </cell>
          <cell r="D96">
            <v>162.42126957831201</v>
          </cell>
          <cell r="E96">
            <v>268.21426255429731</v>
          </cell>
          <cell r="F96">
            <v>300.48369824756611</v>
          </cell>
          <cell r="G96">
            <v>309.00476933691937</v>
          </cell>
          <cell r="H96">
            <v>332.84923591427525</v>
          </cell>
          <cell r="I96">
            <v>351.20191296321116</v>
          </cell>
          <cell r="J96">
            <v>436.61380610512975</v>
          </cell>
        </row>
        <row r="97">
          <cell r="A97" t="str">
            <v xml:space="preserve">         Margin %</v>
          </cell>
          <cell r="B97">
            <v>8.1709541804834793E-2</v>
          </cell>
          <cell r="C97">
            <v>9.7740611236890512E-2</v>
          </cell>
          <cell r="D97">
            <v>5.9493722526407847E-2</v>
          </cell>
          <cell r="E97">
            <v>0.10351377744958212</v>
          </cell>
          <cell r="F97">
            <v>9.8264274880315333E-2</v>
          </cell>
          <cell r="G97">
            <v>9.5225452017892578E-2</v>
          </cell>
          <cell r="H97">
            <v>9.7409195895537329E-2</v>
          </cell>
          <cell r="I97">
            <v>9.7511655463354122E-2</v>
          </cell>
          <cell r="J97">
            <v>0.11500620641680394</v>
          </cell>
        </row>
        <row r="99">
          <cell r="A99" t="str">
            <v>Percent Change:</v>
          </cell>
        </row>
        <row r="100">
          <cell r="A100" t="str">
            <v xml:space="preserve">   Theatrical</v>
          </cell>
        </row>
        <row r="101">
          <cell r="A101" t="str">
            <v xml:space="preserve">      Revenues</v>
          </cell>
          <cell r="C101">
            <v>-4.4470923235422122E-2</v>
          </cell>
          <cell r="D101">
            <v>-0.39294332031336143</v>
          </cell>
          <cell r="E101">
            <v>-0.23673802322440607</v>
          </cell>
          <cell r="F101">
            <v>0.32401240496803885</v>
          </cell>
          <cell r="G101">
            <v>5.4654660938667776E-2</v>
          </cell>
          <cell r="H101">
            <v>5.407830895491994E-2</v>
          </cell>
          <cell r="I101">
            <v>5.3528288185871853E-2</v>
          </cell>
          <cell r="J101">
            <v>5.3002834478396377E-2</v>
          </cell>
        </row>
        <row r="102">
          <cell r="A102" t="str">
            <v xml:space="preserve">      EBITDA</v>
          </cell>
          <cell r="C102">
            <v>7.2725285749339896E-3</v>
          </cell>
          <cell r="D102">
            <v>0.45527286226248953</v>
          </cell>
          <cell r="E102">
            <v>-0.38502892156937862</v>
          </cell>
          <cell r="F102">
            <v>0.28175668991586744</v>
          </cell>
          <cell r="G102">
            <v>0.15896116586666764</v>
          </cell>
          <cell r="H102">
            <v>5.407830895491994E-2</v>
          </cell>
          <cell r="I102">
            <v>5.3528288185871853E-2</v>
          </cell>
          <cell r="J102">
            <v>-0.22779792138250943</v>
          </cell>
        </row>
        <row r="103">
          <cell r="A103" t="str">
            <v xml:space="preserve">   Home Video</v>
          </cell>
        </row>
        <row r="104">
          <cell r="A104" t="str">
            <v xml:space="preserve">      Revenues</v>
          </cell>
          <cell r="C104">
            <v>0.13380366128728394</v>
          </cell>
          <cell r="D104">
            <v>-0.20026474391773719</v>
          </cell>
          <cell r="E104">
            <v>4.0000000000000036E-2</v>
          </cell>
          <cell r="F104">
            <v>0.17792300461287858</v>
          </cell>
          <cell r="G104">
            <v>8.0000000000000071E-2</v>
          </cell>
          <cell r="H104">
            <v>6.999999999999984E-2</v>
          </cell>
          <cell r="I104">
            <v>5.0000000000000044E-2</v>
          </cell>
          <cell r="J104">
            <v>5.0000000000000044E-2</v>
          </cell>
        </row>
        <row r="105">
          <cell r="A105" t="str">
            <v xml:space="preserve">      EBITDA</v>
          </cell>
          <cell r="C105">
            <v>0.14210991521612848</v>
          </cell>
          <cell r="D105">
            <v>-0.27005982081218916</v>
          </cell>
          <cell r="E105">
            <v>3.5856573705179251E-2</v>
          </cell>
          <cell r="F105">
            <v>0.17792300461287858</v>
          </cell>
          <cell r="G105">
            <v>8.0000000000000071E-2</v>
          </cell>
          <cell r="H105">
            <v>6.999999999999984E-2</v>
          </cell>
          <cell r="I105">
            <v>5.0000000000000044E-2</v>
          </cell>
          <cell r="J105">
            <v>5.0000000000000044E-2</v>
          </cell>
        </row>
        <row r="106">
          <cell r="A106" t="str">
            <v xml:space="preserve">   Total Revenues</v>
          </cell>
          <cell r="C106">
            <v>0.10821065167637633</v>
          </cell>
          <cell r="D106">
            <v>-0.18878058577453893</v>
          </cell>
          <cell r="E106">
            <v>-5.0900043141441698E-2</v>
          </cell>
          <cell r="F106">
            <v>0.18016179467821236</v>
          </cell>
          <cell r="G106">
            <v>6.1174676786011517E-2</v>
          </cell>
          <cell r="H106">
            <v>5.3017203076085817E-2</v>
          </cell>
          <cell r="I106">
            <v>5.4029430128604394E-2</v>
          </cell>
          <cell r="J106">
            <v>5.4085509221833528E-2</v>
          </cell>
        </row>
        <row r="107">
          <cell r="A107" t="str">
            <v xml:space="preserve">   Total EBITDA</v>
          </cell>
          <cell r="C107">
            <v>0.29622459705475501</v>
          </cell>
          <cell r="D107">
            <v>-0.61650463296285196</v>
          </cell>
          <cell r="E107">
            <v>0.84506357635932328</v>
          </cell>
          <cell r="F107">
            <v>0.15206001830454197</v>
          </cell>
          <cell r="G107">
            <v>3.0699813701659417E-2</v>
          </cell>
          <cell r="H107">
            <v>9.3017474573881209E-2</v>
          </cell>
          <cell r="I107">
            <v>6.4231071036685572E-2</v>
          </cell>
          <cell r="J107">
            <v>0.29855718582434565</v>
          </cell>
        </row>
        <row r="109">
          <cell r="A109" t="str">
            <v>Revenue Mix:</v>
          </cell>
        </row>
        <row r="110">
          <cell r="A110" t="str">
            <v xml:space="preserve">   International (%)</v>
          </cell>
          <cell r="C110">
            <v>0.42783509770767097</v>
          </cell>
          <cell r="D110">
            <v>0.3928590648402786</v>
          </cell>
          <cell r="E110">
            <v>0.38616325360619874</v>
          </cell>
          <cell r="F110">
            <v>0.40211232157828908</v>
          </cell>
          <cell r="G110">
            <v>0.40441075858425057</v>
          </cell>
          <cell r="H110">
            <v>0.40759829540714393</v>
          </cell>
          <cell r="I110">
            <v>0.40571696756623565</v>
          </cell>
          <cell r="J110">
            <v>0.403778211863494</v>
          </cell>
        </row>
        <row r="111">
          <cell r="A111" t="str">
            <v xml:space="preserve">   Domestic &amp; Other (%)</v>
          </cell>
          <cell r="C111">
            <v>0.57216490229232897</v>
          </cell>
          <cell r="D111">
            <v>0.60714093515972145</v>
          </cell>
          <cell r="E111">
            <v>0.61383674639380126</v>
          </cell>
          <cell r="F111">
            <v>0.59788767842171087</v>
          </cell>
          <cell r="G111">
            <v>0.59558924141574943</v>
          </cell>
          <cell r="H111">
            <v>0.59240170459285602</v>
          </cell>
          <cell r="I111">
            <v>0.59428303243376435</v>
          </cell>
          <cell r="J111">
            <v>0.59622178813650595</v>
          </cell>
        </row>
        <row r="114">
          <cell r="A114" t="str">
            <v>Source: Company reports; Bear Stearns &amp; Co. Inc. estimates.</v>
          </cell>
        </row>
        <row r="123">
          <cell r="A123" t="str">
            <v>Filmed Entertainment: Twentieth Century Fox Television (US$ mil)</v>
          </cell>
        </row>
        <row r="124">
          <cell r="A124" t="str">
            <v>Fiscal Year ends 6/30</v>
          </cell>
          <cell r="B124" t="str">
            <v>1998</v>
          </cell>
          <cell r="C124" t="str">
            <v>1999</v>
          </cell>
          <cell r="D124" t="str">
            <v>2000</v>
          </cell>
          <cell r="E124" t="str">
            <v>2001</v>
          </cell>
          <cell r="F124" t="str">
            <v>2002E</v>
          </cell>
          <cell r="G124" t="str">
            <v>2003E</v>
          </cell>
          <cell r="H124" t="str">
            <v>2004E</v>
          </cell>
          <cell r="I124" t="str">
            <v>2005E</v>
          </cell>
          <cell r="J124" t="str">
            <v>2006E</v>
          </cell>
        </row>
        <row r="125">
          <cell r="A125" t="str">
            <v>Off Network Syndication:</v>
          </cell>
        </row>
        <row r="126">
          <cell r="A126" t="str">
            <v xml:space="preserve">      Library Product</v>
          </cell>
          <cell r="B126">
            <v>193</v>
          </cell>
          <cell r="C126">
            <v>261</v>
          </cell>
          <cell r="D126">
            <v>193</v>
          </cell>
          <cell r="E126">
            <v>203</v>
          </cell>
          <cell r="F126">
            <v>213</v>
          </cell>
          <cell r="G126">
            <v>213</v>
          </cell>
          <cell r="H126">
            <v>213</v>
          </cell>
          <cell r="I126">
            <v>213</v>
          </cell>
          <cell r="J126">
            <v>213</v>
          </cell>
        </row>
        <row r="127">
          <cell r="A127" t="str">
            <v xml:space="preserve">      Pending "A" Product</v>
          </cell>
          <cell r="B127">
            <v>49.254602499999997</v>
          </cell>
          <cell r="C127">
            <v>100.51785418125</v>
          </cell>
          <cell r="D127">
            <v>114.75322720303126</v>
          </cell>
          <cell r="E127">
            <v>115.58176697122829</v>
          </cell>
          <cell r="F127">
            <v>98.811249999999973</v>
          </cell>
          <cell r="G127">
            <v>163.72499999999997</v>
          </cell>
          <cell r="H127">
            <v>196.32375000000005</v>
          </cell>
          <cell r="I127">
            <v>235.27500000000001</v>
          </cell>
          <cell r="J127">
            <v>210.47000000000003</v>
          </cell>
        </row>
        <row r="128">
          <cell r="A128" t="str">
            <v xml:space="preserve">   Total Off-Net Revenues</v>
          </cell>
          <cell r="B128">
            <v>242.2546025</v>
          </cell>
          <cell r="C128">
            <v>361.51785418125002</v>
          </cell>
          <cell r="D128">
            <v>307.75322720303126</v>
          </cell>
          <cell r="E128">
            <v>318.58176697122826</v>
          </cell>
          <cell r="F128">
            <v>311.81124999999997</v>
          </cell>
          <cell r="G128">
            <v>376.72499999999997</v>
          </cell>
          <cell r="H128">
            <v>409.32375000000002</v>
          </cell>
          <cell r="I128">
            <v>448.27499999999998</v>
          </cell>
          <cell r="J128">
            <v>423.47</v>
          </cell>
        </row>
        <row r="129">
          <cell r="A129" t="str">
            <v xml:space="preserve">      Library Costs </v>
          </cell>
          <cell r="B129">
            <v>-128.345</v>
          </cell>
          <cell r="C129">
            <v>-173.565</v>
          </cell>
          <cell r="D129">
            <v>-128.345</v>
          </cell>
          <cell r="E129">
            <v>-134.995</v>
          </cell>
          <cell r="F129">
            <v>-141.64500000000001</v>
          </cell>
          <cell r="G129">
            <v>-141.64500000000001</v>
          </cell>
          <cell r="H129">
            <v>-141.64500000000001</v>
          </cell>
          <cell r="I129">
            <v>-141.64500000000001</v>
          </cell>
          <cell r="J129">
            <v>-141.64500000000001</v>
          </cell>
        </row>
        <row r="130">
          <cell r="A130" t="str">
            <v xml:space="preserve">      Pending "A" Product Costs</v>
          </cell>
          <cell r="B130">
            <v>-27.671124999999996</v>
          </cell>
          <cell r="C130">
            <v>-62.539748125000003</v>
          </cell>
          <cell r="D130">
            <v>-72.112331753125005</v>
          </cell>
          <cell r="E130">
            <v>-72.590433317078137</v>
          </cell>
          <cell r="F130">
            <v>-2.8137499999999704</v>
          </cell>
          <cell r="G130">
            <v>-32.273749999999922</v>
          </cell>
          <cell r="H130">
            <v>-45.827500000000043</v>
          </cell>
          <cell r="I130">
            <v>-63.681250000000006</v>
          </cell>
          <cell r="J130">
            <v>-92.772500000000036</v>
          </cell>
        </row>
        <row r="131">
          <cell r="A131" t="str">
            <v xml:space="preserve">   Off-Net Syndication EBITDA</v>
          </cell>
          <cell r="B131">
            <v>86.238477500000016</v>
          </cell>
          <cell r="C131">
            <v>125.41310605625002</v>
          </cell>
          <cell r="D131">
            <v>107.29589544990625</v>
          </cell>
          <cell r="E131">
            <v>110.99633365415012</v>
          </cell>
          <cell r="F131">
            <v>167.35249999999999</v>
          </cell>
          <cell r="G131">
            <v>202.80625000000003</v>
          </cell>
          <cell r="H131">
            <v>221.85124999999999</v>
          </cell>
          <cell r="I131">
            <v>242.94874999999999</v>
          </cell>
          <cell r="J131">
            <v>189.05250000000001</v>
          </cell>
        </row>
        <row r="132">
          <cell r="A132" t="str">
            <v xml:space="preserve">      Margin %</v>
          </cell>
          <cell r="B132">
            <v>0.35598282389701974</v>
          </cell>
          <cell r="C132">
            <v>0.34690708800615172</v>
          </cell>
          <cell r="D132">
            <v>0.34864263301167886</v>
          </cell>
          <cell r="E132">
            <v>0.34840767790761362</v>
          </cell>
          <cell r="F132">
            <v>0.53671091084750788</v>
          </cell>
          <cell r="G132">
            <v>0.53834030128077526</v>
          </cell>
          <cell r="H132">
            <v>0.54199457031261922</v>
          </cell>
          <cell r="I132">
            <v>0.54196363839161232</v>
          </cell>
          <cell r="J132">
            <v>0.4464365834651805</v>
          </cell>
        </row>
        <row r="134">
          <cell r="A134" t="str">
            <v>Network Product:</v>
          </cell>
        </row>
        <row r="135">
          <cell r="A135" t="str">
            <v xml:space="preserve">   Revenues</v>
          </cell>
          <cell r="B135">
            <v>290</v>
          </cell>
          <cell r="C135">
            <v>355</v>
          </cell>
          <cell r="D135">
            <v>461.1</v>
          </cell>
          <cell r="E135">
            <v>319.5</v>
          </cell>
          <cell r="F135">
            <v>364.22999999999996</v>
          </cell>
          <cell r="G135">
            <v>371.51459999999997</v>
          </cell>
          <cell r="H135">
            <v>378.94489199999998</v>
          </cell>
          <cell r="I135">
            <v>386.52378984000001</v>
          </cell>
          <cell r="J135">
            <v>394.25426563680003</v>
          </cell>
        </row>
        <row r="136">
          <cell r="A136" t="str">
            <v xml:space="preserve">      Costs (Includes Development Exp.)</v>
          </cell>
          <cell r="B136">
            <v>-377</v>
          </cell>
          <cell r="C136">
            <v>-461.5</v>
          </cell>
          <cell r="D136">
            <v>-601.7355</v>
          </cell>
          <cell r="E136">
            <v>-399.375</v>
          </cell>
          <cell r="F136">
            <v>-471.67784999999992</v>
          </cell>
          <cell r="G136">
            <v>-460.67810399999996</v>
          </cell>
          <cell r="H136">
            <v>-469.89166607999999</v>
          </cell>
          <cell r="I136">
            <v>-479.28949940159998</v>
          </cell>
          <cell r="J136">
            <v>-488.87528938963203</v>
          </cell>
        </row>
        <row r="137">
          <cell r="A137" t="str">
            <v xml:space="preserve">   EBITDA</v>
          </cell>
          <cell r="B137">
            <v>-87</v>
          </cell>
          <cell r="C137">
            <v>-106.5</v>
          </cell>
          <cell r="D137">
            <v>-140.63550000000001</v>
          </cell>
          <cell r="E137">
            <v>-79.875</v>
          </cell>
          <cell r="F137">
            <v>-107.44784999999999</v>
          </cell>
          <cell r="G137">
            <v>-89.163503999999989</v>
          </cell>
          <cell r="H137">
            <v>-90.946774079999997</v>
          </cell>
          <cell r="I137">
            <v>-92.765709561600005</v>
          </cell>
          <cell r="J137">
            <v>-94.621023752832002</v>
          </cell>
        </row>
        <row r="138">
          <cell r="A138" t="str">
            <v xml:space="preserve">      Margin %</v>
          </cell>
          <cell r="B138">
            <v>-0.3</v>
          </cell>
          <cell r="C138">
            <v>-0.3</v>
          </cell>
          <cell r="D138">
            <v>-0.30499999999999999</v>
          </cell>
          <cell r="E138">
            <v>-0.25</v>
          </cell>
          <cell r="F138">
            <v>-0.29499999999999998</v>
          </cell>
          <cell r="G138">
            <v>-0.24</v>
          </cell>
          <cell r="H138">
            <v>-0.24</v>
          </cell>
          <cell r="I138">
            <v>-0.24</v>
          </cell>
          <cell r="J138">
            <v>-0.24</v>
          </cell>
        </row>
        <row r="140">
          <cell r="A140" t="str">
            <v>International:</v>
          </cell>
        </row>
        <row r="141">
          <cell r="A141" t="str">
            <v xml:space="preserve">   Revenues</v>
          </cell>
          <cell r="B141">
            <v>214</v>
          </cell>
          <cell r="C141">
            <v>228.98000000000002</v>
          </cell>
          <cell r="D141">
            <v>251.87800000000004</v>
          </cell>
          <cell r="E141">
            <v>255.65617000000003</v>
          </cell>
          <cell r="F141">
            <v>283.26703636000008</v>
          </cell>
          <cell r="G141">
            <v>305.92839926880009</v>
          </cell>
          <cell r="H141">
            <v>330.40267121030411</v>
          </cell>
          <cell r="I141">
            <v>356.83488490712847</v>
          </cell>
          <cell r="J141">
            <v>385.38167569969875</v>
          </cell>
        </row>
        <row r="142">
          <cell r="A142" t="str">
            <v xml:space="preserve">      Costs</v>
          </cell>
          <cell r="B142">
            <v>-181.9</v>
          </cell>
          <cell r="C142">
            <v>-194.63300000000001</v>
          </cell>
          <cell r="D142">
            <v>-214.09630000000004</v>
          </cell>
          <cell r="E142">
            <v>-217.30774450000001</v>
          </cell>
          <cell r="F142">
            <v>-240.77698090600006</v>
          </cell>
          <cell r="G142">
            <v>-260.03913937848006</v>
          </cell>
          <cell r="H142">
            <v>-280.84227052875849</v>
          </cell>
          <cell r="I142">
            <v>-303.30965217105921</v>
          </cell>
          <cell r="J142">
            <v>-327.57442434474393</v>
          </cell>
        </row>
        <row r="143">
          <cell r="A143" t="str">
            <v xml:space="preserve">   EBITDA</v>
          </cell>
          <cell r="B143">
            <v>32.1</v>
          </cell>
          <cell r="C143">
            <v>34.347000000000001</v>
          </cell>
          <cell r="D143">
            <v>37.781700000000008</v>
          </cell>
          <cell r="E143">
            <v>38.348425500000005</v>
          </cell>
          <cell r="F143">
            <v>42.490055454000007</v>
          </cell>
          <cell r="G143">
            <v>45.889259890320012</v>
          </cell>
          <cell r="H143">
            <v>49.560400681545616</v>
          </cell>
          <cell r="I143">
            <v>53.52523273606927</v>
          </cell>
          <cell r="J143">
            <v>57.807251354954808</v>
          </cell>
        </row>
        <row r="144">
          <cell r="A144" t="str">
            <v xml:space="preserve">      Margin %</v>
          </cell>
          <cell r="B144">
            <v>0.15</v>
          </cell>
          <cell r="C144">
            <v>0.15</v>
          </cell>
          <cell r="D144">
            <v>0.15</v>
          </cell>
          <cell r="E144">
            <v>0.15</v>
          </cell>
          <cell r="F144">
            <v>0.15</v>
          </cell>
          <cell r="G144">
            <v>0.15</v>
          </cell>
          <cell r="H144">
            <v>0.15</v>
          </cell>
          <cell r="I144">
            <v>0.15</v>
          </cell>
          <cell r="J144">
            <v>0.15</v>
          </cell>
        </row>
        <row r="146">
          <cell r="A146" t="str">
            <v>Other:</v>
          </cell>
        </row>
        <row r="147">
          <cell r="A147" t="str">
            <v xml:space="preserve">   Revenues</v>
          </cell>
          <cell r="B147">
            <v>93</v>
          </cell>
          <cell r="C147">
            <v>105</v>
          </cell>
          <cell r="D147">
            <v>105</v>
          </cell>
          <cell r="E147">
            <v>99.75</v>
          </cell>
          <cell r="F147">
            <v>110</v>
          </cell>
          <cell r="G147">
            <v>105</v>
          </cell>
          <cell r="H147">
            <v>105</v>
          </cell>
          <cell r="I147">
            <v>105</v>
          </cell>
          <cell r="J147">
            <v>105</v>
          </cell>
        </row>
        <row r="148">
          <cell r="A148" t="str">
            <v xml:space="preserve">      Costs</v>
          </cell>
          <cell r="B148">
            <v>-80.5</v>
          </cell>
          <cell r="C148">
            <v>-91.875</v>
          </cell>
          <cell r="D148">
            <v>-91.875</v>
          </cell>
          <cell r="E148">
            <v>-87.28125</v>
          </cell>
          <cell r="F148">
            <v>-96.25</v>
          </cell>
          <cell r="G148">
            <v>-91.875</v>
          </cell>
          <cell r="H148">
            <v>-91.875</v>
          </cell>
          <cell r="I148">
            <v>-91.875</v>
          </cell>
          <cell r="J148">
            <v>-91.875</v>
          </cell>
        </row>
        <row r="149">
          <cell r="A149" t="str">
            <v xml:space="preserve">   EBITDA</v>
          </cell>
          <cell r="B149">
            <v>12.5</v>
          </cell>
          <cell r="C149">
            <v>13.125</v>
          </cell>
          <cell r="D149">
            <v>13.125</v>
          </cell>
          <cell r="E149">
            <v>12.46875</v>
          </cell>
          <cell r="F149">
            <v>13.75</v>
          </cell>
          <cell r="G149">
            <v>13.125</v>
          </cell>
          <cell r="H149">
            <v>13.125</v>
          </cell>
          <cell r="I149">
            <v>13.125</v>
          </cell>
          <cell r="J149">
            <v>13.125</v>
          </cell>
        </row>
        <row r="150">
          <cell r="A150" t="str">
            <v xml:space="preserve">      Margin %</v>
          </cell>
          <cell r="B150">
            <v>0.13440860215053763</v>
          </cell>
          <cell r="C150">
            <v>0.125</v>
          </cell>
          <cell r="D150">
            <v>0.125</v>
          </cell>
          <cell r="E150">
            <v>0.125</v>
          </cell>
          <cell r="F150">
            <v>0.125</v>
          </cell>
          <cell r="G150">
            <v>0.125</v>
          </cell>
          <cell r="H150">
            <v>0.125</v>
          </cell>
          <cell r="I150">
            <v>0.125</v>
          </cell>
          <cell r="J150">
            <v>0.125</v>
          </cell>
        </row>
        <row r="151">
          <cell r="D151">
            <v>0</v>
          </cell>
        </row>
        <row r="152">
          <cell r="A152" t="str">
            <v>TOTAL TWENTIETH CENTURY FOX:</v>
          </cell>
        </row>
        <row r="153">
          <cell r="A153" t="str">
            <v xml:space="preserve">   Revenues</v>
          </cell>
          <cell r="B153">
            <v>839.25460250000003</v>
          </cell>
          <cell r="C153">
            <v>1050.49785418125</v>
          </cell>
          <cell r="D153">
            <v>1125.7312272030313</v>
          </cell>
          <cell r="E153">
            <v>993.48793697122824</v>
          </cell>
          <cell r="F153">
            <v>1069.30828636</v>
          </cell>
          <cell r="G153">
            <v>1159.1679992688</v>
          </cell>
          <cell r="H153">
            <v>1223.6713132103041</v>
          </cell>
          <cell r="I153">
            <v>1296.6336747471285</v>
          </cell>
          <cell r="J153">
            <v>1308.1059413364987</v>
          </cell>
        </row>
        <row r="154">
          <cell r="A154" t="str">
            <v xml:space="preserve">      Costs</v>
          </cell>
          <cell r="B154">
            <v>-795.41612499999997</v>
          </cell>
          <cell r="C154">
            <v>-984.11274812500005</v>
          </cell>
          <cell r="D154">
            <v>-1108.164131753125</v>
          </cell>
          <cell r="E154">
            <v>-911.54942781707814</v>
          </cell>
          <cell r="F154">
            <v>-953.16358090599999</v>
          </cell>
          <cell r="G154">
            <v>-986.51099337847995</v>
          </cell>
          <cell r="H154">
            <v>-1030.0814366087584</v>
          </cell>
          <cell r="I154">
            <v>-1079.8004015726592</v>
          </cell>
          <cell r="J154">
            <v>-1142.742213734376</v>
          </cell>
        </row>
        <row r="155">
          <cell r="A155" t="str">
            <v xml:space="preserve">  EBITDA</v>
          </cell>
          <cell r="B155">
            <v>43.838477500000067</v>
          </cell>
          <cell r="C155">
            <v>66.385106056249924</v>
          </cell>
          <cell r="D155">
            <v>17.567095449906219</v>
          </cell>
          <cell r="E155">
            <v>81.938509154150097</v>
          </cell>
          <cell r="F155">
            <v>116.14470545400002</v>
          </cell>
          <cell r="G155">
            <v>172.65700589032008</v>
          </cell>
          <cell r="H155">
            <v>193.58987660154571</v>
          </cell>
          <cell r="I155">
            <v>216.83327317446924</v>
          </cell>
          <cell r="J155">
            <v>165.36372760212271</v>
          </cell>
        </row>
        <row r="156">
          <cell r="A156" t="str">
            <v xml:space="preserve">      Margin %</v>
          </cell>
          <cell r="B156">
            <v>5.2235015893165822E-2</v>
          </cell>
          <cell r="C156">
            <v>6.3193947319378357E-2</v>
          </cell>
          <cell r="D156">
            <v>1.5605052987250841E-2</v>
          </cell>
          <cell r="E156">
            <v>8.2475595429925247E-2</v>
          </cell>
          <cell r="F156">
            <v>0.10861667017410358</v>
          </cell>
          <cell r="G156">
            <v>0.14894907899392637</v>
          </cell>
          <cell r="H156">
            <v>0.15820414723432741</v>
          </cell>
          <cell r="I156">
            <v>0.16722785887599009</v>
          </cell>
          <cell r="J156">
            <v>0.12641462925638094</v>
          </cell>
        </row>
        <row r="158">
          <cell r="A158" t="str">
            <v>Percent Change:</v>
          </cell>
        </row>
        <row r="159">
          <cell r="A159" t="str">
            <v xml:space="preserve">   Revenues</v>
          </cell>
          <cell r="C159">
            <v>0.25170341759460291</v>
          </cell>
          <cell r="D159">
            <v>7.1616874534615516E-2</v>
          </cell>
          <cell r="E159">
            <v>-0.11747323609417137</v>
          </cell>
          <cell r="F159">
            <v>7.6317332669302074E-2</v>
          </cell>
          <cell r="G159">
            <v>8.4035365717298083E-2</v>
          </cell>
          <cell r="H159">
            <v>5.5646216926444225E-2</v>
          </cell>
          <cell r="I159">
            <v>5.9625784104889501E-2</v>
          </cell>
          <cell r="J159">
            <v>8.8477314856161282E-3</v>
          </cell>
        </row>
        <row r="160">
          <cell r="A160" t="str">
            <v xml:space="preserve">   EBITDA</v>
          </cell>
          <cell r="C160">
            <v>0.51431139587933505</v>
          </cell>
          <cell r="D160">
            <v>-0.73537595262676636</v>
          </cell>
          <cell r="E160">
            <v>3.6643174102288789</v>
          </cell>
          <cell r="F160">
            <v>0.4174617850990936</v>
          </cell>
          <cell r="G160">
            <v>0.48656802921336939</v>
          </cell>
          <cell r="H160">
            <v>0.12123962536755206</v>
          </cell>
          <cell r="I160">
            <v>0.12006514483587383</v>
          </cell>
          <cell r="J160">
            <v>-0.23736922299251051</v>
          </cell>
        </row>
        <row r="162">
          <cell r="A162" t="str">
            <v>Source: Bear, Stearns &amp; Co. Inc. estimates.</v>
          </cell>
        </row>
        <row r="201">
          <cell r="A201" t="str">
            <v>Fox Filmed Entertainment: Off-Network "A" Television Product (US$ mil)</v>
          </cell>
        </row>
        <row r="202">
          <cell r="A202" t="str">
            <v>Fiscal Year ends 6/30</v>
          </cell>
          <cell r="B202" t="str">
            <v>1998</v>
          </cell>
          <cell r="C202" t="str">
            <v>1999</v>
          </cell>
          <cell r="D202" t="str">
            <v>2000</v>
          </cell>
          <cell r="E202" t="str">
            <v>2001</v>
          </cell>
          <cell r="F202" t="str">
            <v>2002E</v>
          </cell>
          <cell r="G202" t="str">
            <v>2003E</v>
          </cell>
          <cell r="H202" t="str">
            <v>2004E</v>
          </cell>
          <cell r="I202" t="str">
            <v>2005E</v>
          </cell>
          <cell r="J202" t="str">
            <v>2006E</v>
          </cell>
        </row>
        <row r="204">
          <cell r="A204" t="str">
            <v>The Simpsons</v>
          </cell>
        </row>
        <row r="205">
          <cell r="A205" t="str">
            <v xml:space="preserve">   Episodes Sold &amp; Available</v>
          </cell>
          <cell r="B205">
            <v>22</v>
          </cell>
          <cell r="C205">
            <v>22</v>
          </cell>
          <cell r="D205">
            <v>22</v>
          </cell>
          <cell r="E205">
            <v>22</v>
          </cell>
          <cell r="F205">
            <v>22</v>
          </cell>
          <cell r="G205">
            <v>22</v>
          </cell>
          <cell r="H205">
            <v>242</v>
          </cell>
          <cell r="I205">
            <v>0</v>
          </cell>
          <cell r="J205">
            <v>0</v>
          </cell>
        </row>
        <row r="206">
          <cell r="A206" t="str">
            <v xml:space="preserve">   Cash License Fee/Episode (mil)</v>
          </cell>
          <cell r="B206">
            <v>2</v>
          </cell>
          <cell r="C206">
            <v>2</v>
          </cell>
          <cell r="D206">
            <v>2</v>
          </cell>
          <cell r="E206">
            <v>2</v>
          </cell>
          <cell r="F206">
            <v>2</v>
          </cell>
          <cell r="G206">
            <v>2</v>
          </cell>
          <cell r="H206">
            <v>0.8</v>
          </cell>
          <cell r="I206">
            <v>0.8</v>
          </cell>
          <cell r="J206">
            <v>0.8</v>
          </cell>
        </row>
        <row r="207">
          <cell r="A207" t="str">
            <v xml:space="preserve">   Total Cash Fees</v>
          </cell>
          <cell r="B207">
            <v>44</v>
          </cell>
          <cell r="C207">
            <v>44</v>
          </cell>
          <cell r="D207">
            <v>44</v>
          </cell>
          <cell r="E207">
            <v>44</v>
          </cell>
          <cell r="F207">
            <v>11</v>
          </cell>
          <cell r="G207">
            <v>22</v>
          </cell>
          <cell r="H207">
            <v>70.400000000000006</v>
          </cell>
          <cell r="I207">
            <v>70.400000000000006</v>
          </cell>
          <cell r="J207">
            <v>59.400000000000006</v>
          </cell>
        </row>
        <row r="208">
          <cell r="A208" t="str">
            <v xml:space="preserve">   Annual Barter Revenue (mil)</v>
          </cell>
          <cell r="B208">
            <v>11.342249999999998</v>
          </cell>
          <cell r="C208">
            <v>12.079496249999998</v>
          </cell>
          <cell r="D208">
            <v>12.864663506249997</v>
          </cell>
          <cell r="E208">
            <v>13.700866634156245</v>
          </cell>
          <cell r="F208">
            <v>15.6</v>
          </cell>
          <cell r="G208">
            <v>15.6</v>
          </cell>
          <cell r="H208">
            <v>15.6</v>
          </cell>
          <cell r="I208">
            <v>15.6</v>
          </cell>
          <cell r="J208">
            <v>15.6</v>
          </cell>
        </row>
        <row r="209">
          <cell r="A209" t="str">
            <v xml:space="preserve">   Total Revenues (mil)</v>
          </cell>
          <cell r="B209">
            <v>55.34225</v>
          </cell>
          <cell r="C209">
            <v>56.079496249999998</v>
          </cell>
          <cell r="D209">
            <v>56.864663506249997</v>
          </cell>
          <cell r="E209">
            <v>57.700866634156242</v>
          </cell>
          <cell r="F209">
            <v>26.6</v>
          </cell>
          <cell r="G209">
            <v>37.6</v>
          </cell>
          <cell r="H209">
            <v>86</v>
          </cell>
          <cell r="I209">
            <v>86</v>
          </cell>
          <cell r="J209">
            <v>75</v>
          </cell>
        </row>
        <row r="210">
          <cell r="A210" t="str">
            <v xml:space="preserve">   EBITDA (mil)</v>
          </cell>
          <cell r="B210">
            <v>27.671125</v>
          </cell>
          <cell r="C210">
            <v>28.039748124999999</v>
          </cell>
          <cell r="D210">
            <v>28.432331753124998</v>
          </cell>
          <cell r="E210">
            <v>28.850433317078121</v>
          </cell>
          <cell r="F210">
            <v>13.3</v>
          </cell>
          <cell r="G210">
            <v>18.8</v>
          </cell>
          <cell r="H210">
            <v>43</v>
          </cell>
          <cell r="I210">
            <v>43</v>
          </cell>
          <cell r="J210">
            <v>37.5</v>
          </cell>
        </row>
        <row r="211">
          <cell r="A211" t="str">
            <v xml:space="preserve">      Margin</v>
          </cell>
          <cell r="B211">
            <v>0.5</v>
          </cell>
          <cell r="C211">
            <v>0.5</v>
          </cell>
          <cell r="D211">
            <v>0.5</v>
          </cell>
          <cell r="E211">
            <v>0.5</v>
          </cell>
          <cell r="F211">
            <v>0.5</v>
          </cell>
          <cell r="G211">
            <v>0.5</v>
          </cell>
          <cell r="H211">
            <v>0.5</v>
          </cell>
          <cell r="I211">
            <v>0.5</v>
          </cell>
          <cell r="J211">
            <v>0.5</v>
          </cell>
        </row>
        <row r="213">
          <cell r="A213" t="str">
            <v>NYPD Blue</v>
          </cell>
        </row>
        <row r="214">
          <cell r="A214" t="str">
            <v xml:space="preserve">   Episodes Sold &amp; Available</v>
          </cell>
          <cell r="B214">
            <v>110</v>
          </cell>
          <cell r="C214">
            <v>22</v>
          </cell>
          <cell r="D214">
            <v>22</v>
          </cell>
          <cell r="E214">
            <v>20</v>
          </cell>
          <cell r="F214">
            <v>20</v>
          </cell>
          <cell r="G214">
            <v>20</v>
          </cell>
          <cell r="H214">
            <v>0</v>
          </cell>
          <cell r="I214">
            <v>0</v>
          </cell>
          <cell r="J214">
            <v>0</v>
          </cell>
        </row>
        <row r="215">
          <cell r="A215" t="str">
            <v xml:space="preserve">   Cash License Fee/Episode (mil)</v>
          </cell>
          <cell r="D215">
            <v>0.4</v>
          </cell>
          <cell r="E215">
            <v>0.7</v>
          </cell>
          <cell r="F215">
            <v>0.7</v>
          </cell>
          <cell r="G215">
            <v>0.7</v>
          </cell>
          <cell r="H215">
            <v>0</v>
          </cell>
          <cell r="I215">
            <v>0</v>
          </cell>
          <cell r="J215">
            <v>0</v>
          </cell>
        </row>
        <row r="216">
          <cell r="A216" t="str">
            <v xml:space="preserve">   Total Cash Fees</v>
          </cell>
          <cell r="D216">
            <v>8.8000000000000007</v>
          </cell>
          <cell r="E216">
            <v>14</v>
          </cell>
          <cell r="F216">
            <v>3.5</v>
          </cell>
          <cell r="G216">
            <v>7</v>
          </cell>
          <cell r="H216">
            <v>7</v>
          </cell>
          <cell r="I216">
            <v>7</v>
          </cell>
          <cell r="J216">
            <v>3.5</v>
          </cell>
        </row>
        <row r="217">
          <cell r="A217" t="str">
            <v xml:space="preserve">   Annual Barter Revenue (mil)</v>
          </cell>
          <cell r="D217">
            <v>0</v>
          </cell>
          <cell r="E217">
            <v>0</v>
          </cell>
          <cell r="F217">
            <v>15</v>
          </cell>
          <cell r="G217">
            <v>15</v>
          </cell>
          <cell r="H217">
            <v>0</v>
          </cell>
          <cell r="I217">
            <v>0</v>
          </cell>
          <cell r="J217">
            <v>0</v>
          </cell>
        </row>
        <row r="218">
          <cell r="A218" t="str">
            <v xml:space="preserve">   Total Revenues (mil)</v>
          </cell>
          <cell r="D218">
            <v>8.8000000000000007</v>
          </cell>
          <cell r="E218">
            <v>14</v>
          </cell>
          <cell r="F218">
            <v>18.5</v>
          </cell>
          <cell r="G218">
            <v>22</v>
          </cell>
          <cell r="H218">
            <v>7</v>
          </cell>
          <cell r="I218">
            <v>7</v>
          </cell>
          <cell r="J218">
            <v>3.5</v>
          </cell>
        </row>
        <row r="219">
          <cell r="A219" t="str">
            <v xml:space="preserve">   EBITDA (mil)</v>
          </cell>
          <cell r="D219">
            <v>3.5200000000000005</v>
          </cell>
          <cell r="E219">
            <v>5.6000000000000005</v>
          </cell>
          <cell r="F219">
            <v>10.175000000000001</v>
          </cell>
          <cell r="G219">
            <v>12.100000000000001</v>
          </cell>
          <cell r="H219">
            <v>2.8000000000000003</v>
          </cell>
          <cell r="I219">
            <v>2.8000000000000003</v>
          </cell>
          <cell r="J219">
            <v>1.4000000000000001</v>
          </cell>
        </row>
        <row r="220">
          <cell r="A220" t="str">
            <v xml:space="preserve">      Margin</v>
          </cell>
          <cell r="D220">
            <v>0.4</v>
          </cell>
          <cell r="E220">
            <v>0.4</v>
          </cell>
          <cell r="F220">
            <v>0.55000000000000004</v>
          </cell>
          <cell r="G220">
            <v>0.55000000000000004</v>
          </cell>
          <cell r="H220">
            <v>0.4</v>
          </cell>
          <cell r="I220">
            <v>0.4</v>
          </cell>
          <cell r="J220">
            <v>0.4</v>
          </cell>
        </row>
        <row r="222">
          <cell r="A222" t="str">
            <v>Chicago Hope</v>
          </cell>
        </row>
        <row r="223">
          <cell r="A223" t="str">
            <v xml:space="preserve">   Episodes Sold &amp; Available</v>
          </cell>
          <cell r="C223">
            <v>115</v>
          </cell>
          <cell r="D223">
            <v>22</v>
          </cell>
        </row>
        <row r="224">
          <cell r="A224" t="str">
            <v xml:space="preserve">   Cash License Fee/Episode (mil)</v>
          </cell>
          <cell r="C224">
            <v>0.5</v>
          </cell>
          <cell r="D224">
            <v>0.5</v>
          </cell>
        </row>
        <row r="225">
          <cell r="A225" t="str">
            <v xml:space="preserve">   Total Cash Fees</v>
          </cell>
          <cell r="C225">
            <v>57.5</v>
          </cell>
          <cell r="D225">
            <v>11</v>
          </cell>
        </row>
        <row r="226">
          <cell r="A226" t="str">
            <v xml:space="preserve">   Annual Barter Revenue (mil)</v>
          </cell>
          <cell r="C226">
            <v>0</v>
          </cell>
          <cell r="D226">
            <v>0</v>
          </cell>
        </row>
        <row r="227">
          <cell r="A227" t="str">
            <v xml:space="preserve">   Total Revenues (mil)</v>
          </cell>
          <cell r="C227">
            <v>57.5</v>
          </cell>
          <cell r="D227">
            <v>11</v>
          </cell>
        </row>
        <row r="228">
          <cell r="A228" t="str">
            <v xml:space="preserve">   EBITDA (mil)</v>
          </cell>
          <cell r="C228">
            <v>23</v>
          </cell>
          <cell r="D228">
            <v>4.4000000000000004</v>
          </cell>
        </row>
        <row r="229">
          <cell r="A229" t="str">
            <v xml:space="preserve">      Margin</v>
          </cell>
          <cell r="C229">
            <v>0.4</v>
          </cell>
          <cell r="D229">
            <v>0.4</v>
          </cell>
        </row>
        <row r="231">
          <cell r="A231" t="str">
            <v>The X-Files</v>
          </cell>
        </row>
        <row r="232">
          <cell r="A232" t="str">
            <v xml:space="preserve">   Episodes Sold &amp; Available</v>
          </cell>
          <cell r="D232">
            <v>106</v>
          </cell>
          <cell r="E232">
            <v>21</v>
          </cell>
          <cell r="F232">
            <v>21</v>
          </cell>
          <cell r="G232">
            <v>22</v>
          </cell>
          <cell r="H232">
            <v>0</v>
          </cell>
          <cell r="I232">
            <v>0</v>
          </cell>
          <cell r="J232">
            <v>0</v>
          </cell>
        </row>
        <row r="233">
          <cell r="A233" t="str">
            <v xml:space="preserve">   Cash License Fee/Episode (mil)</v>
          </cell>
          <cell r="D233">
            <v>0.5</v>
          </cell>
          <cell r="E233">
            <v>0.5</v>
          </cell>
          <cell r="F233">
            <v>0.5</v>
          </cell>
          <cell r="G233">
            <v>0.5</v>
          </cell>
          <cell r="H233">
            <v>0</v>
          </cell>
          <cell r="I233">
            <v>0</v>
          </cell>
          <cell r="J233">
            <v>0</v>
          </cell>
        </row>
        <row r="234">
          <cell r="A234" t="str">
            <v xml:space="preserve">   Total Cash Fees</v>
          </cell>
          <cell r="D234">
            <v>53</v>
          </cell>
          <cell r="E234">
            <v>10.5</v>
          </cell>
          <cell r="F234">
            <v>2.625</v>
          </cell>
          <cell r="G234">
            <v>5.375</v>
          </cell>
          <cell r="H234">
            <v>5.375</v>
          </cell>
          <cell r="I234">
            <v>5.375</v>
          </cell>
          <cell r="J234">
            <v>2.75</v>
          </cell>
        </row>
        <row r="235">
          <cell r="A235" t="str">
            <v xml:space="preserve">   Annual Barter Revenue (mil)</v>
          </cell>
          <cell r="D235">
            <v>0</v>
          </cell>
          <cell r="E235">
            <v>0</v>
          </cell>
          <cell r="F235">
            <v>15</v>
          </cell>
          <cell r="G235">
            <v>15</v>
          </cell>
          <cell r="H235">
            <v>0</v>
          </cell>
          <cell r="I235">
            <v>0</v>
          </cell>
          <cell r="J235">
            <v>0</v>
          </cell>
        </row>
        <row r="236">
          <cell r="A236" t="str">
            <v xml:space="preserve">   Total Revenues (mil)</v>
          </cell>
          <cell r="D236">
            <v>53</v>
          </cell>
          <cell r="E236">
            <v>10.5</v>
          </cell>
          <cell r="F236">
            <v>17.625</v>
          </cell>
          <cell r="G236">
            <v>20.375</v>
          </cell>
          <cell r="H236">
            <v>5.375</v>
          </cell>
          <cell r="I236">
            <v>5.375</v>
          </cell>
          <cell r="J236">
            <v>2.75</v>
          </cell>
        </row>
        <row r="237">
          <cell r="A237" t="str">
            <v xml:space="preserve">   EBITDA (mil)</v>
          </cell>
          <cell r="D237">
            <v>21.200000000000003</v>
          </cell>
          <cell r="E237">
            <v>4.2</v>
          </cell>
          <cell r="F237">
            <v>9.6937500000000014</v>
          </cell>
          <cell r="G237">
            <v>11.206250000000001</v>
          </cell>
          <cell r="H237">
            <v>2.15</v>
          </cell>
          <cell r="I237">
            <v>2.15</v>
          </cell>
          <cell r="J237">
            <v>1.1000000000000001</v>
          </cell>
        </row>
        <row r="238">
          <cell r="A238" t="str">
            <v xml:space="preserve">      Margin</v>
          </cell>
          <cell r="D238">
            <v>0.4</v>
          </cell>
          <cell r="E238">
            <v>0.4</v>
          </cell>
          <cell r="F238">
            <v>0.55000000000000004</v>
          </cell>
          <cell r="G238">
            <v>0.55000000000000004</v>
          </cell>
          <cell r="H238">
            <v>0.4</v>
          </cell>
          <cell r="I238">
            <v>0.4</v>
          </cell>
          <cell r="J238">
            <v>0.4</v>
          </cell>
        </row>
        <row r="240">
          <cell r="A240" t="str">
            <v>Millennium</v>
          </cell>
        </row>
        <row r="241">
          <cell r="A241" t="str">
            <v xml:space="preserve">   Episodes Sold &amp; Available</v>
          </cell>
          <cell r="E241">
            <v>44</v>
          </cell>
        </row>
        <row r="242">
          <cell r="A242" t="str">
            <v xml:space="preserve">   Cash License Fee/Episode (mil)</v>
          </cell>
          <cell r="E242">
            <v>0.5</v>
          </cell>
        </row>
        <row r="243">
          <cell r="A243" t="str">
            <v xml:space="preserve">   Total Cash Fees</v>
          </cell>
          <cell r="E243">
            <v>22</v>
          </cell>
        </row>
        <row r="244">
          <cell r="A244" t="str">
            <v xml:space="preserve">   Annual Barter Revenue (mil)</v>
          </cell>
          <cell r="E244">
            <v>0</v>
          </cell>
        </row>
        <row r="245">
          <cell r="A245" t="str">
            <v xml:space="preserve">   Total Revenues (mil)</v>
          </cell>
          <cell r="E245">
            <v>22</v>
          </cell>
        </row>
        <row r="246">
          <cell r="A246" t="str">
            <v xml:space="preserve">   EBITDA (mil)</v>
          </cell>
          <cell r="E246">
            <v>8.8000000000000007</v>
          </cell>
        </row>
        <row r="247">
          <cell r="A247" t="str">
            <v xml:space="preserve">      Margin</v>
          </cell>
          <cell r="E247">
            <v>0.4</v>
          </cell>
        </row>
        <row r="249">
          <cell r="A249" t="str">
            <v>The Pretender</v>
          </cell>
        </row>
        <row r="250">
          <cell r="A250" t="str">
            <v xml:space="preserve">   Episodes Sold &amp; Available</v>
          </cell>
          <cell r="E250">
            <v>88</v>
          </cell>
        </row>
        <row r="251">
          <cell r="A251" t="str">
            <v xml:space="preserve">   Cash License Fee/Episode (mil)</v>
          </cell>
          <cell r="E251">
            <v>0.3</v>
          </cell>
        </row>
        <row r="252">
          <cell r="A252" t="str">
            <v xml:space="preserve">   Total Cash Fees</v>
          </cell>
          <cell r="E252">
            <v>26.4</v>
          </cell>
        </row>
        <row r="253">
          <cell r="A253" t="str">
            <v xml:space="preserve">   Annual Barter Revenue (mil)</v>
          </cell>
          <cell r="E253">
            <v>0</v>
          </cell>
        </row>
        <row r="254">
          <cell r="A254" t="str">
            <v xml:space="preserve">   Total Revenues (mil)</v>
          </cell>
          <cell r="E254">
            <v>26.4</v>
          </cell>
        </row>
        <row r="255">
          <cell r="A255" t="str">
            <v xml:space="preserve">   EBITDA (mil)</v>
          </cell>
          <cell r="E255">
            <v>10.56</v>
          </cell>
        </row>
        <row r="256">
          <cell r="A256" t="str">
            <v xml:space="preserve">      Margin</v>
          </cell>
          <cell r="E256">
            <v>0.4</v>
          </cell>
        </row>
        <row r="259">
          <cell r="A259" t="str">
            <v>Fox Filmed Entertainment: Off-Network "A" Television Product, Continued (US$ mil)</v>
          </cell>
        </row>
        <row r="260">
          <cell r="A260" t="str">
            <v>Fiscal Year ends 6/30</v>
          </cell>
          <cell r="B260" t="str">
            <v>1998</v>
          </cell>
          <cell r="F260" t="str">
            <v>2002E</v>
          </cell>
          <cell r="G260" t="str">
            <v>2003E</v>
          </cell>
          <cell r="H260" t="str">
            <v>2004E</v>
          </cell>
          <cell r="I260" t="str">
            <v>2005E</v>
          </cell>
          <cell r="J260" t="str">
            <v>2006E</v>
          </cell>
        </row>
        <row r="262">
          <cell r="A262" t="str">
            <v>King of the Hill</v>
          </cell>
        </row>
        <row r="263">
          <cell r="A263" t="str">
            <v xml:space="preserve">   Episodes Sold &amp; Available</v>
          </cell>
          <cell r="F263">
            <v>110</v>
          </cell>
          <cell r="G263">
            <v>20</v>
          </cell>
          <cell r="H263">
            <v>20</v>
          </cell>
          <cell r="I263">
            <v>20</v>
          </cell>
          <cell r="J263">
            <v>20</v>
          </cell>
        </row>
        <row r="264">
          <cell r="A264" t="str">
            <v xml:space="preserve">   Cash License Fee/Episode (mil)</v>
          </cell>
          <cell r="F264">
            <v>3</v>
          </cell>
          <cell r="G264">
            <v>3</v>
          </cell>
          <cell r="H264">
            <v>3</v>
          </cell>
          <cell r="I264">
            <v>3</v>
          </cell>
          <cell r="J264">
            <v>3</v>
          </cell>
        </row>
        <row r="265">
          <cell r="A265" t="str">
            <v xml:space="preserve">   Total Cash Fees</v>
          </cell>
          <cell r="F265">
            <v>82.5</v>
          </cell>
          <cell r="G265">
            <v>97.5</v>
          </cell>
          <cell r="H265">
            <v>112.5</v>
          </cell>
          <cell r="I265">
            <v>127.5</v>
          </cell>
          <cell r="J265">
            <v>60</v>
          </cell>
        </row>
        <row r="266">
          <cell r="A266" t="str">
            <v xml:space="preserve">   Annual Barter Revenue (mil)</v>
          </cell>
          <cell r="F266">
            <v>15.6</v>
          </cell>
          <cell r="G266">
            <v>15.6</v>
          </cell>
          <cell r="H266">
            <v>15.6</v>
          </cell>
          <cell r="I266">
            <v>15.6</v>
          </cell>
          <cell r="J266">
            <v>15.6</v>
          </cell>
        </row>
        <row r="267">
          <cell r="A267" t="str">
            <v xml:space="preserve">   Total Revenues (mil)</v>
          </cell>
          <cell r="F267">
            <v>98.1</v>
          </cell>
          <cell r="G267">
            <v>113.1</v>
          </cell>
          <cell r="H267">
            <v>128.1</v>
          </cell>
          <cell r="I267">
            <v>143.1</v>
          </cell>
          <cell r="J267">
            <v>75.599999999999994</v>
          </cell>
        </row>
        <row r="268">
          <cell r="A268" t="str">
            <v xml:space="preserve">   EBITDA (mil)</v>
          </cell>
          <cell r="F268">
            <v>53.954999999999998</v>
          </cell>
          <cell r="G268">
            <v>62.205000000000005</v>
          </cell>
          <cell r="H268">
            <v>70.454999999999998</v>
          </cell>
          <cell r="I268">
            <v>78.704999999999998</v>
          </cell>
          <cell r="J268">
            <v>41.58</v>
          </cell>
        </row>
        <row r="269">
          <cell r="A269" t="str">
            <v xml:space="preserve">      Margin</v>
          </cell>
          <cell r="F269">
            <v>0.55000000000000004</v>
          </cell>
          <cell r="G269">
            <v>0.55000000000000004</v>
          </cell>
          <cell r="H269">
            <v>0.55000000000000004</v>
          </cell>
          <cell r="I269">
            <v>0.55000000000000004</v>
          </cell>
          <cell r="J269">
            <v>0.55000000000000004</v>
          </cell>
        </row>
        <row r="271">
          <cell r="A271" t="str">
            <v>Buffy The Vampire Slayer</v>
          </cell>
        </row>
        <row r="272">
          <cell r="A272" t="str">
            <v xml:space="preserve">   Episodes Sold &amp; Available</v>
          </cell>
          <cell r="F272">
            <v>110</v>
          </cell>
          <cell r="G272">
            <v>22</v>
          </cell>
          <cell r="H272">
            <v>22</v>
          </cell>
          <cell r="I272">
            <v>22</v>
          </cell>
          <cell r="J272">
            <v>22</v>
          </cell>
        </row>
        <row r="273">
          <cell r="A273" t="str">
            <v xml:space="preserve">   Cash License Fee/Episode (mil)</v>
          </cell>
          <cell r="F273">
            <v>0.82499999999999996</v>
          </cell>
          <cell r="G273">
            <v>0.82499999999999996</v>
          </cell>
          <cell r="H273">
            <v>0.82499999999999996</v>
          </cell>
          <cell r="I273">
            <v>0.82499999999999996</v>
          </cell>
          <cell r="J273">
            <v>0.82499999999999996</v>
          </cell>
        </row>
        <row r="274">
          <cell r="A274" t="str">
            <v xml:space="preserve">   Total Cash Fees</v>
          </cell>
          <cell r="F274">
            <v>22.6875</v>
          </cell>
          <cell r="G274">
            <v>27.225000000000001</v>
          </cell>
          <cell r="H274">
            <v>31.762500000000003</v>
          </cell>
          <cell r="I274">
            <v>36.300000000000004</v>
          </cell>
          <cell r="J274">
            <v>18.149999999999999</v>
          </cell>
        </row>
        <row r="275">
          <cell r="A275" t="str">
            <v xml:space="preserve">   Annual Barter Revenue (mil)</v>
          </cell>
          <cell r="F275">
            <v>0</v>
          </cell>
          <cell r="G275">
            <v>0</v>
          </cell>
          <cell r="H275">
            <v>0</v>
          </cell>
          <cell r="I275">
            <v>0</v>
          </cell>
          <cell r="J275">
            <v>0</v>
          </cell>
        </row>
        <row r="276">
          <cell r="A276" t="str">
            <v xml:space="preserve">   Total Revenues (mil)</v>
          </cell>
          <cell r="F276">
            <v>22.6875</v>
          </cell>
          <cell r="G276">
            <v>27.225000000000001</v>
          </cell>
          <cell r="H276">
            <v>31.762500000000003</v>
          </cell>
          <cell r="I276">
            <v>36.300000000000004</v>
          </cell>
          <cell r="J276">
            <v>18.149999999999999</v>
          </cell>
        </row>
        <row r="277">
          <cell r="A277" t="str">
            <v xml:space="preserve">   EBITDA (mil)</v>
          </cell>
          <cell r="F277">
            <v>11.34375</v>
          </cell>
          <cell r="G277">
            <v>13.612500000000001</v>
          </cell>
          <cell r="H277">
            <v>15.881250000000001</v>
          </cell>
          <cell r="I277">
            <v>18.150000000000002</v>
          </cell>
          <cell r="J277">
            <v>9.0749999999999993</v>
          </cell>
        </row>
        <row r="278">
          <cell r="A278" t="str">
            <v xml:space="preserve">      Margin</v>
          </cell>
          <cell r="F278">
            <v>0.5</v>
          </cell>
          <cell r="G278">
            <v>0.5</v>
          </cell>
          <cell r="H278">
            <v>0.5</v>
          </cell>
          <cell r="I278">
            <v>0.5</v>
          </cell>
          <cell r="J278">
            <v>0.5</v>
          </cell>
        </row>
        <row r="280">
          <cell r="A280" t="str">
            <v>Ally McBeal</v>
          </cell>
        </row>
        <row r="281">
          <cell r="A281" t="str">
            <v xml:space="preserve">   Episodes Sold &amp; Available</v>
          </cell>
          <cell r="F281">
            <v>110</v>
          </cell>
          <cell r="G281">
            <v>22</v>
          </cell>
          <cell r="H281">
            <v>22</v>
          </cell>
          <cell r="I281">
            <v>0</v>
          </cell>
          <cell r="J281">
            <v>0</v>
          </cell>
        </row>
        <row r="282">
          <cell r="A282" t="str">
            <v xml:space="preserve">   Cash License Fee/Episode (mil)</v>
          </cell>
          <cell r="F282">
            <v>0.75</v>
          </cell>
          <cell r="G282">
            <v>0.75</v>
          </cell>
          <cell r="H282">
            <v>0.75</v>
          </cell>
          <cell r="I282">
            <v>0.75</v>
          </cell>
          <cell r="J282">
            <v>0.75</v>
          </cell>
        </row>
        <row r="283">
          <cell r="A283" t="str">
            <v xml:space="preserve">   Total Cash Fees</v>
          </cell>
          <cell r="F283">
            <v>20.625</v>
          </cell>
          <cell r="G283">
            <v>24.75</v>
          </cell>
          <cell r="H283">
            <v>28.875</v>
          </cell>
          <cell r="I283">
            <v>28.875</v>
          </cell>
          <cell r="J283">
            <v>8.25</v>
          </cell>
        </row>
        <row r="284">
          <cell r="A284" t="str">
            <v xml:space="preserve">   Annual Barter Revenue (mil)</v>
          </cell>
          <cell r="F284">
            <v>0</v>
          </cell>
          <cell r="G284">
            <v>0</v>
          </cell>
          <cell r="H284">
            <v>0</v>
          </cell>
          <cell r="I284">
            <v>0</v>
          </cell>
          <cell r="J284">
            <v>0</v>
          </cell>
        </row>
        <row r="285">
          <cell r="A285" t="str">
            <v xml:space="preserve">   Total Revenues (mil)</v>
          </cell>
          <cell r="F285">
            <v>20.625</v>
          </cell>
          <cell r="G285">
            <v>24.75</v>
          </cell>
          <cell r="H285">
            <v>28.875</v>
          </cell>
          <cell r="I285">
            <v>28.875</v>
          </cell>
          <cell r="J285">
            <v>8.25</v>
          </cell>
        </row>
        <row r="286">
          <cell r="A286" t="str">
            <v xml:space="preserve">   EBITDA (mil)</v>
          </cell>
          <cell r="F286">
            <v>9.28125</v>
          </cell>
          <cell r="G286">
            <v>11.137500000000001</v>
          </cell>
          <cell r="H286">
            <v>12.99375</v>
          </cell>
          <cell r="I286">
            <v>12.99375</v>
          </cell>
          <cell r="J286">
            <v>3.7124999999999999</v>
          </cell>
        </row>
        <row r="287">
          <cell r="A287" t="str">
            <v xml:space="preserve">      Margin</v>
          </cell>
          <cell r="F287">
            <v>0.45</v>
          </cell>
          <cell r="G287">
            <v>0.45</v>
          </cell>
          <cell r="H287">
            <v>0.45</v>
          </cell>
          <cell r="I287">
            <v>0.45</v>
          </cell>
          <cell r="J287">
            <v>0.45</v>
          </cell>
        </row>
        <row r="289">
          <cell r="A289" t="str">
            <v>The Practice</v>
          </cell>
        </row>
        <row r="290">
          <cell r="A290" t="str">
            <v xml:space="preserve">   Episodes Sold &amp; Available</v>
          </cell>
          <cell r="F290">
            <v>110</v>
          </cell>
          <cell r="G290">
            <v>22</v>
          </cell>
          <cell r="H290">
            <v>22</v>
          </cell>
          <cell r="I290">
            <v>22</v>
          </cell>
          <cell r="J290">
            <v>22</v>
          </cell>
        </row>
        <row r="291">
          <cell r="A291" t="str">
            <v xml:space="preserve">   Cash License Fee/Episode (mil)</v>
          </cell>
          <cell r="F291">
            <v>0.9</v>
          </cell>
          <cell r="G291">
            <v>0.9</v>
          </cell>
          <cell r="H291">
            <v>0.9</v>
          </cell>
          <cell r="I291">
            <v>0.9</v>
          </cell>
          <cell r="J291">
            <v>0.9</v>
          </cell>
        </row>
        <row r="292">
          <cell r="A292" t="str">
            <v xml:space="preserve">   Total Cash Fees</v>
          </cell>
          <cell r="F292">
            <v>24.75</v>
          </cell>
          <cell r="G292">
            <v>29.7</v>
          </cell>
          <cell r="H292">
            <v>34.65</v>
          </cell>
          <cell r="I292">
            <v>39.6</v>
          </cell>
          <cell r="J292">
            <v>19.8</v>
          </cell>
        </row>
        <row r="293">
          <cell r="A293" t="str">
            <v xml:space="preserve">   Annual Barter Revenue (mil)</v>
          </cell>
          <cell r="F293">
            <v>0</v>
          </cell>
          <cell r="G293">
            <v>0</v>
          </cell>
          <cell r="H293">
            <v>0</v>
          </cell>
          <cell r="I293">
            <v>0</v>
          </cell>
          <cell r="J293">
            <v>0</v>
          </cell>
        </row>
        <row r="294">
          <cell r="A294" t="str">
            <v xml:space="preserve">   Total Revenues (mil)</v>
          </cell>
          <cell r="F294">
            <v>24.75</v>
          </cell>
          <cell r="G294">
            <v>29.7</v>
          </cell>
          <cell r="H294">
            <v>34.65</v>
          </cell>
          <cell r="I294">
            <v>39.6</v>
          </cell>
          <cell r="J294">
            <v>19.8</v>
          </cell>
        </row>
        <row r="295">
          <cell r="A295" t="str">
            <v xml:space="preserve">   EBITDA (mil)</v>
          </cell>
          <cell r="F295">
            <v>11.137500000000001</v>
          </cell>
          <cell r="G295">
            <v>13.365</v>
          </cell>
          <cell r="H295">
            <v>15.592499999999999</v>
          </cell>
          <cell r="I295">
            <v>17.82</v>
          </cell>
          <cell r="J295">
            <v>8.91</v>
          </cell>
        </row>
        <row r="296">
          <cell r="A296" t="str">
            <v xml:space="preserve">      Margin</v>
          </cell>
          <cell r="F296">
            <v>0.45</v>
          </cell>
          <cell r="G296">
            <v>0.45</v>
          </cell>
          <cell r="H296">
            <v>0.45</v>
          </cell>
          <cell r="I296">
            <v>0.45</v>
          </cell>
          <cell r="J296">
            <v>0.45</v>
          </cell>
        </row>
        <row r="298">
          <cell r="A298" t="str">
            <v>Dharma &amp; Greg</v>
          </cell>
        </row>
        <row r="299">
          <cell r="A299" t="str">
            <v xml:space="preserve">   Episodes Sold &amp; Available</v>
          </cell>
          <cell r="G299">
            <v>110</v>
          </cell>
          <cell r="H299">
            <v>22</v>
          </cell>
          <cell r="I299">
            <v>22</v>
          </cell>
          <cell r="J299">
            <v>22</v>
          </cell>
        </row>
        <row r="300">
          <cell r="A300" t="str">
            <v xml:space="preserve">   Cash License Fee/Episode (mil)</v>
          </cell>
          <cell r="G300">
            <v>1.5</v>
          </cell>
          <cell r="H300">
            <v>1.5</v>
          </cell>
          <cell r="I300">
            <v>1.5</v>
          </cell>
          <cell r="J300">
            <v>1.5</v>
          </cell>
        </row>
        <row r="301">
          <cell r="A301" t="str">
            <v xml:space="preserve">   Total Cash Fees</v>
          </cell>
          <cell r="G301">
            <v>41.25</v>
          </cell>
          <cell r="H301">
            <v>49.5</v>
          </cell>
          <cell r="I301">
            <v>57.75</v>
          </cell>
          <cell r="J301">
            <v>66</v>
          </cell>
        </row>
        <row r="302">
          <cell r="A302" t="str">
            <v xml:space="preserve">   Annual Barter Revenue (mil)</v>
          </cell>
          <cell r="G302">
            <v>0</v>
          </cell>
          <cell r="H302">
            <v>0</v>
          </cell>
          <cell r="I302">
            <v>0</v>
          </cell>
          <cell r="J302">
            <v>0</v>
          </cell>
        </row>
        <row r="303">
          <cell r="A303" t="str">
            <v xml:space="preserve">   Total Revenues (mil)</v>
          </cell>
          <cell r="G303">
            <v>41.25</v>
          </cell>
          <cell r="H303">
            <v>49.5</v>
          </cell>
          <cell r="I303">
            <v>57.75</v>
          </cell>
          <cell r="J303">
            <v>66</v>
          </cell>
        </row>
        <row r="304">
          <cell r="A304" t="str">
            <v xml:space="preserve">   EBITDA (mil)</v>
          </cell>
          <cell r="G304">
            <v>16.5</v>
          </cell>
          <cell r="H304">
            <v>19.8</v>
          </cell>
          <cell r="I304">
            <v>23.1</v>
          </cell>
          <cell r="J304">
            <v>26.400000000000002</v>
          </cell>
        </row>
        <row r="305">
          <cell r="A305" t="str">
            <v xml:space="preserve">      Margin</v>
          </cell>
          <cell r="G305">
            <v>0.4</v>
          </cell>
          <cell r="H305">
            <v>0.4</v>
          </cell>
          <cell r="I305">
            <v>0.4</v>
          </cell>
          <cell r="J305">
            <v>0.4</v>
          </cell>
        </row>
        <row r="307">
          <cell r="A307" t="str">
            <v>The Hughleys</v>
          </cell>
        </row>
        <row r="308">
          <cell r="A308" t="str">
            <v xml:space="preserve">   Episodes Sold &amp; Available</v>
          </cell>
          <cell r="G308">
            <v>110</v>
          </cell>
          <cell r="H308">
            <v>22</v>
          </cell>
          <cell r="I308">
            <v>22</v>
          </cell>
          <cell r="J308">
            <v>0</v>
          </cell>
        </row>
        <row r="309">
          <cell r="A309" t="str">
            <v xml:space="preserve">   Cash License Fee/Episode (mil)</v>
          </cell>
          <cell r="G309">
            <v>0.5</v>
          </cell>
          <cell r="H309">
            <v>0.5</v>
          </cell>
          <cell r="I309">
            <v>0.5</v>
          </cell>
          <cell r="J309">
            <v>0.5</v>
          </cell>
        </row>
        <row r="310">
          <cell r="A310" t="str">
            <v xml:space="preserve">   Total Cash Fees</v>
          </cell>
          <cell r="G310">
            <v>13.75</v>
          </cell>
          <cell r="H310">
            <v>16.5</v>
          </cell>
          <cell r="I310">
            <v>19.25</v>
          </cell>
          <cell r="J310">
            <v>19.25</v>
          </cell>
        </row>
        <row r="311">
          <cell r="A311" t="str">
            <v xml:space="preserve">   Annual Barter Revenue (mil)</v>
          </cell>
          <cell r="G311">
            <v>0</v>
          </cell>
          <cell r="H311">
            <v>0</v>
          </cell>
          <cell r="I311">
            <v>0</v>
          </cell>
          <cell r="J311">
            <v>0</v>
          </cell>
        </row>
        <row r="312">
          <cell r="A312" t="str">
            <v xml:space="preserve">   Total Revenues (mil)</v>
          </cell>
          <cell r="G312">
            <v>13.75</v>
          </cell>
          <cell r="H312">
            <v>16.5</v>
          </cell>
          <cell r="I312">
            <v>19.25</v>
          </cell>
          <cell r="J312">
            <v>19.25</v>
          </cell>
        </row>
        <row r="313">
          <cell r="A313" t="str">
            <v xml:space="preserve">   EBITDA (mil)</v>
          </cell>
          <cell r="G313">
            <v>5.5</v>
          </cell>
          <cell r="H313">
            <v>6.6000000000000005</v>
          </cell>
          <cell r="I313">
            <v>7.7</v>
          </cell>
          <cell r="J313">
            <v>7.7</v>
          </cell>
        </row>
        <row r="314">
          <cell r="A314" t="str">
            <v xml:space="preserve">      Margin</v>
          </cell>
          <cell r="G314">
            <v>0.4</v>
          </cell>
          <cell r="H314">
            <v>0.4</v>
          </cell>
          <cell r="I314">
            <v>0.4</v>
          </cell>
          <cell r="J314">
            <v>0.4</v>
          </cell>
        </row>
        <row r="316">
          <cell r="A316" t="str">
            <v>Other</v>
          </cell>
        </row>
        <row r="317">
          <cell r="A317" t="str">
            <v xml:space="preserve">   Episodes Sold &amp; Available</v>
          </cell>
          <cell r="I317">
            <v>100</v>
          </cell>
          <cell r="J317">
            <v>22</v>
          </cell>
        </row>
        <row r="318">
          <cell r="A318" t="str">
            <v xml:space="preserve">   Cash License Fee/Episode (mil)</v>
          </cell>
          <cell r="I318">
            <v>0.5</v>
          </cell>
          <cell r="J318">
            <v>0.5</v>
          </cell>
        </row>
        <row r="319">
          <cell r="A319" t="str">
            <v xml:space="preserve">   Total Cash Fees</v>
          </cell>
          <cell r="I319">
            <v>12.5</v>
          </cell>
          <cell r="J319">
            <v>15.25</v>
          </cell>
        </row>
        <row r="320">
          <cell r="A320" t="str">
            <v xml:space="preserve">   Annual Barter Revenue (mil)</v>
          </cell>
          <cell r="I320">
            <v>0</v>
          </cell>
          <cell r="J320">
            <v>0</v>
          </cell>
        </row>
        <row r="321">
          <cell r="A321" t="str">
            <v xml:space="preserve">   Total Revenues (mil)</v>
          </cell>
          <cell r="I321">
            <v>12.5</v>
          </cell>
          <cell r="J321">
            <v>15.25</v>
          </cell>
        </row>
        <row r="322">
          <cell r="A322" t="str">
            <v xml:space="preserve">   EBITDA (mil)</v>
          </cell>
          <cell r="I322">
            <v>5</v>
          </cell>
          <cell r="J322">
            <v>6.1000000000000005</v>
          </cell>
        </row>
        <row r="323">
          <cell r="A323" t="str">
            <v xml:space="preserve">      Margin</v>
          </cell>
          <cell r="I323">
            <v>0.4</v>
          </cell>
          <cell r="J323">
            <v>0.4</v>
          </cell>
        </row>
        <row r="325">
          <cell r="A325" t="str">
            <v>Other</v>
          </cell>
        </row>
        <row r="326">
          <cell r="A326" t="str">
            <v xml:space="preserve">   Episodes Sold &amp; Available</v>
          </cell>
          <cell r="I326">
            <v>100</v>
          </cell>
          <cell r="J326">
            <v>22</v>
          </cell>
        </row>
        <row r="327">
          <cell r="A327" t="str">
            <v xml:space="preserve">   Cash License Fee/Episode (mil)</v>
          </cell>
          <cell r="I327">
            <v>0.5</v>
          </cell>
          <cell r="J327">
            <v>0.5</v>
          </cell>
        </row>
        <row r="328">
          <cell r="A328" t="str">
            <v xml:space="preserve">   Total Cash Fees</v>
          </cell>
          <cell r="I328">
            <v>12.5</v>
          </cell>
          <cell r="J328">
            <v>15.25</v>
          </cell>
        </row>
        <row r="329">
          <cell r="A329" t="str">
            <v xml:space="preserve">   Annual Barter Revenue (mil)</v>
          </cell>
          <cell r="I329">
            <v>0</v>
          </cell>
          <cell r="J329">
            <v>0</v>
          </cell>
        </row>
        <row r="330">
          <cell r="A330" t="str">
            <v xml:space="preserve">   Total Revenues (mil)</v>
          </cell>
          <cell r="I330">
            <v>12.5</v>
          </cell>
          <cell r="J330">
            <v>15.25</v>
          </cell>
        </row>
        <row r="331">
          <cell r="A331" t="str">
            <v xml:space="preserve">   EBITDA (mil)</v>
          </cell>
          <cell r="I331">
            <v>5</v>
          </cell>
          <cell r="J331">
            <v>6.1000000000000005</v>
          </cell>
        </row>
        <row r="332">
          <cell r="A332" t="str">
            <v xml:space="preserve">      Margin %</v>
          </cell>
          <cell r="I332">
            <v>0.4</v>
          </cell>
          <cell r="J332">
            <v>0.4</v>
          </cell>
        </row>
        <row r="335">
          <cell r="A335" t="str">
            <v>TOTAL OFF-NETWORK "A" PRODUCT:</v>
          </cell>
        </row>
        <row r="336">
          <cell r="A336" t="str">
            <v xml:space="preserve">   Gross Revenue</v>
          </cell>
          <cell r="B336">
            <v>55.34225</v>
          </cell>
          <cell r="C336">
            <v>113.57949625000001</v>
          </cell>
          <cell r="D336">
            <v>129.66466350625001</v>
          </cell>
          <cell r="E336">
            <v>130.60086663415626</v>
          </cell>
          <cell r="F336">
            <v>228.88749999999999</v>
          </cell>
          <cell r="G336">
            <v>329.75</v>
          </cell>
          <cell r="H336">
            <v>387.76250000000005</v>
          </cell>
          <cell r="I336">
            <v>448.25</v>
          </cell>
          <cell r="J336">
            <v>318.8</v>
          </cell>
        </row>
        <row r="337">
          <cell r="A337" t="str">
            <v xml:space="preserve">  Less: Commission to 20th Television</v>
          </cell>
          <cell r="B337">
            <v>-6.0876475000000001</v>
          </cell>
          <cell r="C337">
            <v>-13.06164206875</v>
          </cell>
          <cell r="D337">
            <v>-14.911436303218752</v>
          </cell>
          <cell r="E337">
            <v>-15.019099662927971</v>
          </cell>
          <cell r="F337">
            <v>-22.888750000000002</v>
          </cell>
          <cell r="G337">
            <v>-32.975000000000001</v>
          </cell>
          <cell r="H337">
            <v>-38.776250000000005</v>
          </cell>
          <cell r="I337">
            <v>-44.825000000000003</v>
          </cell>
          <cell r="J337">
            <v>-31.880000000000003</v>
          </cell>
        </row>
        <row r="338">
          <cell r="A338" t="str">
            <v xml:space="preserve">  Less: Intercompany Eliminations</v>
          </cell>
          <cell r="F338">
            <v>-107.1875</v>
          </cell>
          <cell r="G338">
            <v>-133.05000000000001</v>
          </cell>
          <cell r="H338">
            <v>-152.66249999999999</v>
          </cell>
          <cell r="I338">
            <v>-168.15</v>
          </cell>
          <cell r="J338">
            <v>-76.45</v>
          </cell>
        </row>
        <row r="339">
          <cell r="A339" t="str">
            <v xml:space="preserve">  Net Revenue</v>
          </cell>
          <cell r="B339">
            <v>49.254602499999997</v>
          </cell>
          <cell r="C339">
            <v>100.51785418125</v>
          </cell>
          <cell r="D339">
            <v>114.75322720303126</v>
          </cell>
          <cell r="E339">
            <v>115.58176697122829</v>
          </cell>
          <cell r="F339">
            <v>98.811249999999973</v>
          </cell>
          <cell r="G339">
            <v>163.72499999999997</v>
          </cell>
          <cell r="H339">
            <v>196.32375000000005</v>
          </cell>
          <cell r="I339">
            <v>235.27500000000001</v>
          </cell>
          <cell r="J339">
            <v>210.47000000000003</v>
          </cell>
        </row>
        <row r="341">
          <cell r="A341" t="str">
            <v xml:space="preserve">   Gross Profit (before sales commissions)</v>
          </cell>
          <cell r="B341">
            <v>27.671125</v>
          </cell>
          <cell r="C341">
            <v>51.039748125000003</v>
          </cell>
          <cell r="D341">
            <v>57.552331753125003</v>
          </cell>
          <cell r="E341">
            <v>58.010433317078125</v>
          </cell>
          <cell r="F341">
            <v>118.88625</v>
          </cell>
          <cell r="G341">
            <v>164.42625000000004</v>
          </cell>
          <cell r="H341">
            <v>189.27250000000001</v>
          </cell>
          <cell r="I341">
            <v>216.41875000000002</v>
          </cell>
          <cell r="J341">
            <v>149.57749999999999</v>
          </cell>
        </row>
        <row r="342">
          <cell r="A342" t="str">
            <v xml:space="preserve">      Margin %</v>
          </cell>
          <cell r="B342">
            <v>0.5</v>
          </cell>
          <cell r="C342">
            <v>0.4493746654119361</v>
          </cell>
          <cell r="D342">
            <v>0.44385517377562861</v>
          </cell>
          <cell r="E342">
            <v>0.44418107484369906</v>
          </cell>
          <cell r="F342">
            <v>0.51940909835617943</v>
          </cell>
          <cell r="G342">
            <v>0.49863912054586818</v>
          </cell>
          <cell r="H342">
            <v>0.48811450307855964</v>
          </cell>
          <cell r="I342">
            <v>0.48280814277746797</v>
          </cell>
          <cell r="J342">
            <v>0.46918914680050183</v>
          </cell>
        </row>
        <row r="343">
          <cell r="A343" t="str">
            <v xml:space="preserve">  Less: Commission to 20th Television</v>
          </cell>
          <cell r="B343">
            <v>-6.0876475000000001</v>
          </cell>
          <cell r="C343">
            <v>-13.06164206875</v>
          </cell>
          <cell r="D343">
            <v>-14.911436303218752</v>
          </cell>
          <cell r="E343">
            <v>-15.019099662927971</v>
          </cell>
          <cell r="F343">
            <v>-22.888750000000002</v>
          </cell>
          <cell r="G343">
            <v>-32.975000000000001</v>
          </cell>
          <cell r="H343">
            <v>-38.776250000000005</v>
          </cell>
          <cell r="I343">
            <v>-44.825000000000003</v>
          </cell>
          <cell r="J343">
            <v>-31.880000000000003</v>
          </cell>
        </row>
        <row r="344">
          <cell r="A344" t="str">
            <v xml:space="preserve">  Net EBITDA (net of sales comm. and interco.)</v>
          </cell>
          <cell r="B344">
            <v>21.583477500000001</v>
          </cell>
          <cell r="C344">
            <v>37.978106056249999</v>
          </cell>
          <cell r="D344">
            <v>42.640895449906253</v>
          </cell>
          <cell r="E344">
            <v>42.991333654150154</v>
          </cell>
          <cell r="F344">
            <v>95.997500000000002</v>
          </cell>
          <cell r="G344">
            <v>131.45125000000004</v>
          </cell>
          <cell r="H344">
            <v>150.49625</v>
          </cell>
          <cell r="I344">
            <v>171.59375</v>
          </cell>
          <cell r="J344">
            <v>117.69749999999999</v>
          </cell>
        </row>
        <row r="345">
          <cell r="B345">
            <v>0.43820224719101125</v>
          </cell>
          <cell r="C345">
            <v>0.37782448069145319</v>
          </cell>
          <cell r="D345">
            <v>0.37158776697811141</v>
          </cell>
          <cell r="E345">
            <v>0.37195601677254131</v>
          </cell>
          <cell r="F345">
            <v>0.97152399144834245</v>
          </cell>
          <cell r="G345">
            <v>0.80287830203084487</v>
          </cell>
          <cell r="H345">
            <v>0.76657179785940299</v>
          </cell>
          <cell r="I345">
            <v>0.72933269578153226</v>
          </cell>
          <cell r="J345">
            <v>0.55921271440110221</v>
          </cell>
        </row>
        <row r="347">
          <cell r="A347" t="str">
            <v>Percentage Change:</v>
          </cell>
        </row>
        <row r="348">
          <cell r="A348" t="str">
            <v xml:space="preserve">   Net Revenue</v>
          </cell>
          <cell r="C348">
            <v>1.0407809438975781</v>
          </cell>
          <cell r="D348">
            <v>0.14162034334828277</v>
          </cell>
          <cell r="E348">
            <v>7.2201870778858535E-3</v>
          </cell>
          <cell r="F348">
            <v>-0.14509656160043816</v>
          </cell>
          <cell r="G348">
            <v>0.65694695695075223</v>
          </cell>
          <cell r="H348">
            <v>0.199106733852497</v>
          </cell>
          <cell r="I348">
            <v>0.19840314786163127</v>
          </cell>
          <cell r="J348">
            <v>-0.10542981617256397</v>
          </cell>
        </row>
        <row r="349">
          <cell r="A349" t="str">
            <v xml:space="preserve">   Net EBITDA</v>
          </cell>
          <cell r="C349">
            <v>0.75959161614480331</v>
          </cell>
          <cell r="D349">
            <v>0.12277572206339404</v>
          </cell>
          <cell r="E349">
            <v>8.2183594070059929E-3</v>
          </cell>
          <cell r="F349">
            <v>1.2329500352853771</v>
          </cell>
          <cell r="G349">
            <v>0.36931951352899861</v>
          </cell>
          <cell r="H349">
            <v>0.14488260857161839</v>
          </cell>
          <cell r="I349">
            <v>0.14018621726454983</v>
          </cell>
          <cell r="J349">
            <v>-0.31409215079220543</v>
          </cell>
        </row>
        <row r="351">
          <cell r="A351" t="str">
            <v>Barter revenues and EBITDA are recognized by the studio.</v>
          </cell>
        </row>
        <row r="352">
          <cell r="A352" t="str">
            <v>Source: Bear, Stearns &amp; Co. Inc. estimates.</v>
          </cell>
        </row>
        <row r="405">
          <cell r="A405" t="str">
            <v>Fox Twentieth Television Operating Model (US$ mil)</v>
          </cell>
        </row>
        <row r="406">
          <cell r="A406" t="str">
            <v>Fiscal Year Ends 6/30</v>
          </cell>
          <cell r="B406" t="str">
            <v>1998</v>
          </cell>
          <cell r="C406" t="str">
            <v>1999</v>
          </cell>
          <cell r="D406" t="str">
            <v>2000</v>
          </cell>
          <cell r="E406" t="str">
            <v>2001</v>
          </cell>
          <cell r="F406" t="str">
            <v>2002E</v>
          </cell>
          <cell r="G406" t="str">
            <v>2003E</v>
          </cell>
          <cell r="H406" t="str">
            <v>2004E</v>
          </cell>
          <cell r="I406" t="str">
            <v>2005E</v>
          </cell>
          <cell r="J406" t="str">
            <v>2006E</v>
          </cell>
        </row>
        <row r="407">
          <cell r="A407" t="str">
            <v>AGENCY BUSINESS:</v>
          </cell>
        </row>
        <row r="408">
          <cell r="A408" t="str">
            <v>Sales Commission Revenue:</v>
          </cell>
        </row>
        <row r="409">
          <cell r="A409" t="str">
            <v xml:space="preserve">   Off Network Base Product</v>
          </cell>
          <cell r="B409">
            <v>26.318181818181813</v>
          </cell>
          <cell r="C409">
            <v>35.590909090909065</v>
          </cell>
          <cell r="D409">
            <v>26.318181818181813</v>
          </cell>
          <cell r="E409">
            <v>22.555555555555543</v>
          </cell>
          <cell r="F409">
            <v>23.666666666666657</v>
          </cell>
          <cell r="G409">
            <v>23.666666666666657</v>
          </cell>
          <cell r="H409">
            <v>23.666666666666657</v>
          </cell>
          <cell r="I409">
            <v>23.666666666666657</v>
          </cell>
          <cell r="J409">
            <v>23.666666666666657</v>
          </cell>
        </row>
        <row r="410">
          <cell r="A410" t="str">
            <v xml:space="preserve">   Off-Network "A" Titles</v>
          </cell>
          <cell r="B410">
            <v>6.0876475000000001</v>
          </cell>
          <cell r="C410">
            <v>13.06164206875</v>
          </cell>
          <cell r="D410">
            <v>14.911436303218752</v>
          </cell>
          <cell r="E410">
            <v>15.019099662927971</v>
          </cell>
          <cell r="F410">
            <v>22.888750000000002</v>
          </cell>
          <cell r="G410">
            <v>32.975000000000001</v>
          </cell>
          <cell r="H410">
            <v>38.776250000000005</v>
          </cell>
          <cell r="I410">
            <v>44.825000000000003</v>
          </cell>
          <cell r="J410">
            <v>31.880000000000003</v>
          </cell>
        </row>
        <row r="411">
          <cell r="A411" t="str">
            <v xml:space="preserve">   Theatrical Product</v>
          </cell>
          <cell r="B411">
            <v>3.8181818181818166</v>
          </cell>
          <cell r="C411">
            <v>2.7272727272727266</v>
          </cell>
          <cell r="D411">
            <v>2.8227272727272741</v>
          </cell>
          <cell r="E411">
            <v>2.3804999999999978</v>
          </cell>
          <cell r="F411">
            <v>2.4638174999999976</v>
          </cell>
          <cell r="G411">
            <v>2.5500511125000003</v>
          </cell>
          <cell r="H411">
            <v>2.6393029014374996</v>
          </cell>
          <cell r="I411">
            <v>2.7316785029878119</v>
          </cell>
          <cell r="J411">
            <v>2.8272872505923843</v>
          </cell>
        </row>
        <row r="412">
          <cell r="A412" t="str">
            <v>Total Sales Commission Revenues</v>
          </cell>
          <cell r="B412">
            <v>36.224011136363629</v>
          </cell>
          <cell r="C412">
            <v>51.379823886931796</v>
          </cell>
          <cell r="D412">
            <v>44.05234539412784</v>
          </cell>
          <cell r="E412">
            <v>39.955155218483512</v>
          </cell>
          <cell r="F412">
            <v>49.019234166666656</v>
          </cell>
          <cell r="G412">
            <v>59.191717779166659</v>
          </cell>
          <cell r="H412">
            <v>65.082219568104165</v>
          </cell>
          <cell r="I412">
            <v>71.223345169654465</v>
          </cell>
          <cell r="J412">
            <v>58.373953917259044</v>
          </cell>
        </row>
        <row r="413">
          <cell r="A413" t="str">
            <v>Operating Costs</v>
          </cell>
          <cell r="B413">
            <v>-34</v>
          </cell>
          <cell r="C413">
            <v>-45.4</v>
          </cell>
          <cell r="D413">
            <v>-47.67</v>
          </cell>
          <cell r="E413">
            <v>-47.67</v>
          </cell>
          <cell r="F413">
            <v>-43.856400000000001</v>
          </cell>
          <cell r="G413">
            <v>-47.364912000000004</v>
          </cell>
          <cell r="H413">
            <v>-51.154104960000005</v>
          </cell>
          <cell r="I413">
            <v>-55.246433356800011</v>
          </cell>
          <cell r="J413">
            <v>-59.666148025344015</v>
          </cell>
        </row>
        <row r="414">
          <cell r="A414" t="str">
            <v>Operating Profit/EBITDA</v>
          </cell>
          <cell r="B414">
            <v>2.2240111363636288</v>
          </cell>
          <cell r="C414">
            <v>5.979823886931797</v>
          </cell>
          <cell r="D414">
            <v>-3.6176546058721613</v>
          </cell>
          <cell r="E414">
            <v>-7.71484478151649</v>
          </cell>
          <cell r="F414">
            <v>5.1628341666666557</v>
          </cell>
          <cell r="G414">
            <v>11.826805779166655</v>
          </cell>
          <cell r="H414">
            <v>13.92811460810416</v>
          </cell>
          <cell r="I414">
            <v>15.976911812854453</v>
          </cell>
          <cell r="J414">
            <v>-1.2921941080849706</v>
          </cell>
        </row>
        <row r="416">
          <cell r="A416" t="str">
            <v>FIRST RUN SYNDICATION &amp; CABLE PROGRAMMING</v>
          </cell>
        </row>
        <row r="417">
          <cell r="A417" t="str">
            <v>Revenues</v>
          </cell>
          <cell r="B417">
            <v>103</v>
          </cell>
          <cell r="C417">
            <v>67</v>
          </cell>
          <cell r="D417">
            <v>53</v>
          </cell>
          <cell r="E417">
            <v>51</v>
          </cell>
          <cell r="F417">
            <v>54.06</v>
          </cell>
          <cell r="G417">
            <v>57.303600000000003</v>
          </cell>
          <cell r="H417">
            <v>60.741816000000007</v>
          </cell>
          <cell r="I417">
            <v>64.38632496000001</v>
          </cell>
          <cell r="J417">
            <v>68.249504457600011</v>
          </cell>
        </row>
        <row r="418">
          <cell r="A418" t="str">
            <v>Operating Expenses</v>
          </cell>
          <cell r="B418">
            <v>-103</v>
          </cell>
          <cell r="C418">
            <v>-79.99799999999999</v>
          </cell>
          <cell r="D418">
            <v>-60.419999999999995</v>
          </cell>
          <cell r="E418">
            <v>-51</v>
          </cell>
          <cell r="F418">
            <v>-45.9</v>
          </cell>
          <cell r="G418">
            <v>-49.572000000000003</v>
          </cell>
          <cell r="H418">
            <v>-53.537760000000006</v>
          </cell>
          <cell r="I418">
            <v>-57.820780800000009</v>
          </cell>
          <cell r="J418">
            <v>-62.44644326400001</v>
          </cell>
        </row>
        <row r="419">
          <cell r="A419" t="str">
            <v>Operating Profit/EBITDA</v>
          </cell>
          <cell r="B419">
            <v>0</v>
          </cell>
          <cell r="C419">
            <v>-12.99799999999999</v>
          </cell>
          <cell r="D419">
            <v>-7.4199999999999946</v>
          </cell>
          <cell r="E419">
            <v>0</v>
          </cell>
          <cell r="F419">
            <v>8.1600000000000037</v>
          </cell>
          <cell r="G419">
            <v>7.7316000000000003</v>
          </cell>
          <cell r="H419">
            <v>7.2040560000000013</v>
          </cell>
          <cell r="I419">
            <v>6.5655441600000017</v>
          </cell>
          <cell r="J419">
            <v>5.8030611936000014</v>
          </cell>
        </row>
        <row r="421">
          <cell r="A421" t="str">
            <v>TOTAL TWENTIETH TELEVISION</v>
          </cell>
        </row>
        <row r="422">
          <cell r="A422" t="str">
            <v>Revenues</v>
          </cell>
          <cell r="B422">
            <v>139.22401113636363</v>
          </cell>
          <cell r="C422">
            <v>118.3798238869318</v>
          </cell>
          <cell r="D422">
            <v>97.05234539412784</v>
          </cell>
          <cell r="E422">
            <v>90.955155218483512</v>
          </cell>
          <cell r="F422">
            <v>103.07923416666665</v>
          </cell>
          <cell r="G422">
            <v>116.49531777916667</v>
          </cell>
          <cell r="H422">
            <v>125.82403556810416</v>
          </cell>
          <cell r="I422">
            <v>135.60967012965449</v>
          </cell>
          <cell r="J422">
            <v>126.62345837485906</v>
          </cell>
        </row>
        <row r="423">
          <cell r="A423" t="str">
            <v>Operating Expenses</v>
          </cell>
          <cell r="B423">
            <v>-137</v>
          </cell>
          <cell r="C423">
            <v>-125.398</v>
          </cell>
          <cell r="D423">
            <v>-108.09</v>
          </cell>
          <cell r="E423">
            <v>-98.67</v>
          </cell>
          <cell r="F423">
            <v>-89.756399999999999</v>
          </cell>
          <cell r="G423">
            <v>-96.936912000000007</v>
          </cell>
          <cell r="H423">
            <v>-104.69186496</v>
          </cell>
          <cell r="I423">
            <v>-113.06721415680002</v>
          </cell>
          <cell r="J423">
            <v>-122.11259128934402</v>
          </cell>
        </row>
        <row r="424">
          <cell r="A424" t="str">
            <v>EBITDA</v>
          </cell>
          <cell r="B424">
            <v>2.2240111363636288</v>
          </cell>
          <cell r="C424">
            <v>-7.0181761130681934</v>
          </cell>
          <cell r="D424">
            <v>-11.037654605872156</v>
          </cell>
          <cell r="E424">
            <v>-7.71484478151649</v>
          </cell>
          <cell r="F424">
            <v>13.322834166666659</v>
          </cell>
          <cell r="G424">
            <v>19.558405779166655</v>
          </cell>
          <cell r="H424">
            <v>21.132170608104161</v>
          </cell>
          <cell r="I424">
            <v>22.542455972854455</v>
          </cell>
          <cell r="J424">
            <v>4.5108670855150308</v>
          </cell>
        </row>
        <row r="425">
          <cell r="A425" t="str">
            <v>Depreciation</v>
          </cell>
          <cell r="C425">
            <v>0</v>
          </cell>
          <cell r="D425">
            <v>0</v>
          </cell>
          <cell r="E425">
            <v>-1</v>
          </cell>
          <cell r="F425">
            <v>-1</v>
          </cell>
          <cell r="G425">
            <v>-1</v>
          </cell>
          <cell r="H425">
            <v>-1</v>
          </cell>
          <cell r="I425">
            <v>-1</v>
          </cell>
          <cell r="J425">
            <v>-1</v>
          </cell>
        </row>
        <row r="426">
          <cell r="A426" t="str">
            <v>Operating Profit</v>
          </cell>
          <cell r="C426">
            <v>-7.0181761130681934</v>
          </cell>
          <cell r="D426">
            <v>-11.037654605872156</v>
          </cell>
          <cell r="E426">
            <v>-8.71484478151649</v>
          </cell>
          <cell r="F426">
            <v>12.322834166666659</v>
          </cell>
          <cell r="G426">
            <v>18.558405779166655</v>
          </cell>
          <cell r="H426">
            <v>20.132170608104161</v>
          </cell>
          <cell r="I426">
            <v>21.542455972854455</v>
          </cell>
          <cell r="J426">
            <v>3.5108670855150308</v>
          </cell>
        </row>
        <row r="429">
          <cell r="A429" t="str">
            <v>Source: Bear, Stearns &amp; Co. Inc. estimates.</v>
          </cell>
        </row>
      </sheetData>
      <sheetData sheetId="6" refreshError="1">
        <row r="2">
          <cell r="A2" t="str">
            <v>Fox Television Summary Revenue, Operating Income and EBITDA Model (US$ mil)</v>
          </cell>
        </row>
        <row r="3">
          <cell r="A3" t="str">
            <v>Fiscal Year Ends 6/30</v>
          </cell>
          <cell r="B3">
            <v>1998</v>
          </cell>
          <cell r="C3" t="str">
            <v>1999</v>
          </cell>
          <cell r="D3" t="str">
            <v>2000</v>
          </cell>
          <cell r="E3" t="str">
            <v>2001</v>
          </cell>
          <cell r="F3" t="str">
            <v>2002E</v>
          </cell>
          <cell r="G3" t="str">
            <v>2003E</v>
          </cell>
          <cell r="H3" t="str">
            <v>2004E</v>
          </cell>
          <cell r="I3" t="str">
            <v>2005E</v>
          </cell>
          <cell r="J3" t="str">
            <v>2006E</v>
          </cell>
        </row>
        <row r="4">
          <cell r="A4" t="str">
            <v>Revenue:</v>
          </cell>
        </row>
        <row r="5">
          <cell r="A5" t="str">
            <v xml:space="preserve">   Fox Television Network</v>
          </cell>
          <cell r="B5">
            <v>1459</v>
          </cell>
          <cell r="C5">
            <v>1742.7735644180952</v>
          </cell>
          <cell r="D5">
            <v>1751.3082297018</v>
          </cell>
          <cell r="E5">
            <v>1823.2331455254791</v>
          </cell>
          <cell r="F5">
            <v>1909.0343146699695</v>
          </cell>
          <cell r="G5">
            <v>1971.3507719572958</v>
          </cell>
          <cell r="H5">
            <v>2127.2291265480017</v>
          </cell>
          <cell r="I5">
            <v>2401.6734332787851</v>
          </cell>
          <cell r="J5">
            <v>2448.7951210398087</v>
          </cell>
        </row>
        <row r="6">
          <cell r="A6" t="str">
            <v xml:space="preserve">   Fox Television Stations </v>
          </cell>
          <cell r="B6">
            <v>1393.4716800000001</v>
          </cell>
          <cell r="C6">
            <v>1924.4053299999998</v>
          </cell>
          <cell r="D6">
            <v>2119.6312800000001</v>
          </cell>
          <cell r="E6">
            <v>2018.9910922828003</v>
          </cell>
          <cell r="F6">
            <v>1842.5713544646001</v>
          </cell>
          <cell r="G6">
            <v>1926.3396304830521</v>
          </cell>
          <cell r="H6">
            <v>2048.6891149893909</v>
          </cell>
          <cell r="I6">
            <v>2165.3663459975023</v>
          </cell>
          <cell r="J6">
            <v>2287.4700767164986</v>
          </cell>
        </row>
        <row r="7">
          <cell r="A7" t="str">
            <v>Total Revenue</v>
          </cell>
          <cell r="B7">
            <v>2852.4716800000001</v>
          </cell>
          <cell r="C7">
            <v>3667.1788944180953</v>
          </cell>
          <cell r="D7">
            <v>3870.9395097018</v>
          </cell>
          <cell r="E7">
            <v>3842.2242378082792</v>
          </cell>
          <cell r="F7">
            <v>3751.6056691345693</v>
          </cell>
          <cell r="G7">
            <v>3897.690402440348</v>
          </cell>
          <cell r="H7">
            <v>4175.9182415373925</v>
          </cell>
          <cell r="I7">
            <v>4567.0397792762869</v>
          </cell>
          <cell r="J7">
            <v>4736.2651977563073</v>
          </cell>
        </row>
        <row r="8">
          <cell r="A8" t="str">
            <v>Total Revenue excl. Chris-Craft</v>
          </cell>
          <cell r="C8">
            <v>3211.6982544180955</v>
          </cell>
          <cell r="D8">
            <v>3386.3119497018001</v>
          </cell>
          <cell r="E8">
            <v>3373.3648476334793</v>
          </cell>
          <cell r="F8">
            <v>3316.5352650595692</v>
          </cell>
          <cell r="G8">
            <v>3436.985741073328</v>
          </cell>
          <cell r="H8">
            <v>3683.552166464402</v>
          </cell>
          <cell r="I8">
            <v>4044.9563676245734</v>
          </cell>
          <cell r="J8">
            <v>4182.7236310556809</v>
          </cell>
        </row>
        <row r="10">
          <cell r="A10" t="str">
            <v>Operating Income:</v>
          </cell>
        </row>
        <row r="11">
          <cell r="A11" t="str">
            <v xml:space="preserve">   Fox Television Network</v>
          </cell>
          <cell r="B11">
            <v>31.175729284999989</v>
          </cell>
          <cell r="C11">
            <v>-31.570535581904778</v>
          </cell>
          <cell r="D11">
            <v>29.016919701799793</v>
          </cell>
          <cell r="E11">
            <v>-65.122460974520777</v>
          </cell>
          <cell r="F11">
            <v>-187.05236008003044</v>
          </cell>
          <cell r="G11">
            <v>-55.257153374370887</v>
          </cell>
          <cell r="H11">
            <v>-74.305239435684996</v>
          </cell>
          <cell r="I11">
            <v>-48.636066553036414</v>
          </cell>
          <cell r="J11">
            <v>-75.38182951136929</v>
          </cell>
        </row>
        <row r="12">
          <cell r="A12" t="str">
            <v xml:space="preserve">   Fox Television Stations 1</v>
          </cell>
          <cell r="B12">
            <v>539</v>
          </cell>
          <cell r="C12">
            <v>679.85432999999978</v>
          </cell>
          <cell r="D12">
            <v>713.19177999999999</v>
          </cell>
          <cell r="E12">
            <v>564.96409228280027</v>
          </cell>
          <cell r="F12">
            <v>497.96192146460021</v>
          </cell>
          <cell r="G12">
            <v>546.71662016305231</v>
          </cell>
          <cell r="H12">
            <v>694.57931077259104</v>
          </cell>
          <cell r="I12">
            <v>794.56387807853434</v>
          </cell>
          <cell r="J12">
            <v>899.27155943915147</v>
          </cell>
        </row>
        <row r="13">
          <cell r="A13" t="str">
            <v>Total Operating Income</v>
          </cell>
          <cell r="B13">
            <v>570.17572928499999</v>
          </cell>
          <cell r="C13">
            <v>648.283794418095</v>
          </cell>
          <cell r="D13">
            <v>742.20869970179979</v>
          </cell>
          <cell r="E13">
            <v>499.84163130827949</v>
          </cell>
          <cell r="F13">
            <v>310.90956138456977</v>
          </cell>
          <cell r="G13">
            <v>491.45946678868142</v>
          </cell>
          <cell r="H13">
            <v>620.27407133690599</v>
          </cell>
          <cell r="I13">
            <v>745.92781152549787</v>
          </cell>
          <cell r="J13">
            <v>823.88972992778213</v>
          </cell>
        </row>
        <row r="14">
          <cell r="A14" t="str">
            <v xml:space="preserve">   Margin %</v>
          </cell>
          <cell r="B14">
            <v>0.19988830503831678</v>
          </cell>
          <cell r="C14">
            <v>0.1767799753115028</v>
          </cell>
          <cell r="D14">
            <v>0.19173864583561426</v>
          </cell>
          <cell r="E14">
            <v>0.13009173863142465</v>
          </cell>
          <cell r="F14">
            <v>8.287373162443569E-2</v>
          </cell>
          <cell r="G14">
            <v>0.1260899189122302</v>
          </cell>
          <cell r="H14">
            <v>0.14853597112297579</v>
          </cell>
          <cell r="I14">
            <v>0.16332851202879184</v>
          </cell>
          <cell r="J14">
            <v>0.17395346238594922</v>
          </cell>
        </row>
        <row r="15">
          <cell r="A15" t="str">
            <v>Total Operating Income excl. Chris-Craft</v>
          </cell>
          <cell r="C15">
            <v>525.35415441809505</v>
          </cell>
          <cell r="D15">
            <v>614.02063970179984</v>
          </cell>
          <cell r="E15">
            <v>433.98224113347942</v>
          </cell>
          <cell r="F15">
            <v>186.58915730956971</v>
          </cell>
          <cell r="G15">
            <v>341.50480542166133</v>
          </cell>
          <cell r="H15">
            <v>420.89049626391568</v>
          </cell>
          <cell r="I15">
            <v>523.6764623737846</v>
          </cell>
          <cell r="J15">
            <v>568.79686697715601</v>
          </cell>
        </row>
        <row r="17">
          <cell r="A17" t="str">
            <v>EBITDA:</v>
          </cell>
        </row>
        <row r="18">
          <cell r="A18" t="str">
            <v xml:space="preserve">   Fox Television Network</v>
          </cell>
          <cell r="B18">
            <v>33.175729284999989</v>
          </cell>
          <cell r="C18">
            <v>-15.570535581904778</v>
          </cell>
          <cell r="D18">
            <v>47.016919701799793</v>
          </cell>
          <cell r="E18">
            <v>-45.122460974520777</v>
          </cell>
          <cell r="F18">
            <v>-166.65236008003043</v>
          </cell>
          <cell r="G18">
            <v>-34.449153374370887</v>
          </cell>
          <cell r="H18">
            <v>-53.081079435684998</v>
          </cell>
          <cell r="I18">
            <v>-26.987423353036412</v>
          </cell>
          <cell r="J18">
            <v>-53.300213447369288</v>
          </cell>
        </row>
        <row r="19">
          <cell r="A19" t="str">
            <v xml:space="preserve">   Fox Television Stations 1</v>
          </cell>
          <cell r="B19">
            <v>699</v>
          </cell>
          <cell r="C19">
            <v>876.40532999999982</v>
          </cell>
          <cell r="D19">
            <v>926.93128000000002</v>
          </cell>
          <cell r="E19">
            <v>782.96409228280027</v>
          </cell>
          <cell r="F19">
            <v>717.00192146460017</v>
          </cell>
          <cell r="G19">
            <v>766.81742016305225</v>
          </cell>
          <cell r="H19">
            <v>900.76212677259105</v>
          </cell>
          <cell r="I19">
            <v>1001.8503503985344</v>
          </cell>
          <cell r="J19">
            <v>1100.6837612055515</v>
          </cell>
        </row>
        <row r="20">
          <cell r="A20" t="str">
            <v>Total EBITDA</v>
          </cell>
          <cell r="B20">
            <v>732.17572928499999</v>
          </cell>
          <cell r="C20">
            <v>860.83479441809504</v>
          </cell>
          <cell r="D20">
            <v>973.94819970179981</v>
          </cell>
          <cell r="E20">
            <v>737.84163130827949</v>
          </cell>
          <cell r="F20">
            <v>550.34956138456971</v>
          </cell>
          <cell r="G20">
            <v>732.36826678868135</v>
          </cell>
          <cell r="H20">
            <v>847.68104733690609</v>
          </cell>
          <cell r="I20">
            <v>974.86292704549794</v>
          </cell>
          <cell r="J20">
            <v>1047.3835477581822</v>
          </cell>
        </row>
        <row r="21">
          <cell r="A21" t="str">
            <v xml:space="preserve">   Margin %</v>
          </cell>
          <cell r="B21">
            <v>0.25668115635244448</v>
          </cell>
          <cell r="C21">
            <v>0.23474033288323981</v>
          </cell>
          <cell r="D21">
            <v>0.25160511996138851</v>
          </cell>
          <cell r="E21">
            <v>0.19203502597473765</v>
          </cell>
          <cell r="F21">
            <v>0.14669707051368377</v>
          </cell>
          <cell r="G21">
            <v>0.18789800912102839</v>
          </cell>
          <cell r="H21">
            <v>0.20299273077358587</v>
          </cell>
          <cell r="I21">
            <v>0.21345619354337636</v>
          </cell>
          <cell r="J21">
            <v>0.22114123766852312</v>
          </cell>
        </row>
        <row r="22">
          <cell r="A22" t="str">
            <v>Total EBITDA excl. Chris-Craft</v>
          </cell>
          <cell r="C22">
            <v>715.35415441809505</v>
          </cell>
          <cell r="D22">
            <v>821.02063970179984</v>
          </cell>
          <cell r="E22">
            <v>637.98224113347942</v>
          </cell>
          <cell r="F22">
            <v>392.02915730956965</v>
          </cell>
          <cell r="G22">
            <v>548.41360542166126</v>
          </cell>
          <cell r="H22">
            <v>629.29747226391578</v>
          </cell>
          <cell r="I22">
            <v>733.61157789378467</v>
          </cell>
          <cell r="J22">
            <v>780.29068480755609</v>
          </cell>
        </row>
        <row r="25">
          <cell r="A25" t="str">
            <v>Percentage Change:</v>
          </cell>
        </row>
        <row r="26">
          <cell r="A26" t="str">
            <v xml:space="preserve">   Revenues</v>
          </cell>
          <cell r="C26">
            <v>0.28561447958638286</v>
          </cell>
          <cell r="D26">
            <v>5.5563314785066487E-2</v>
          </cell>
          <cell r="E26">
            <v>-7.4181660089369661E-3</v>
          </cell>
          <cell r="F26">
            <v>-2.3584924529392204E-2</v>
          </cell>
          <cell r="G26">
            <v>3.8939255931841554E-2</v>
          </cell>
          <cell r="H26">
            <v>7.1382744746182558E-2</v>
          </cell>
          <cell r="I26">
            <v>9.3661205779474344E-2</v>
          </cell>
          <cell r="J26">
            <v>3.7053633569803734E-2</v>
          </cell>
        </row>
        <row r="27">
          <cell r="A27" t="str">
            <v xml:space="preserve">   Operating Income</v>
          </cell>
          <cell r="C27">
            <v>0.13698945977767685</v>
          </cell>
          <cell r="D27">
            <v>0.14488238961458633</v>
          </cell>
          <cell r="E27">
            <v>-0.32654840679029651</v>
          </cell>
          <cell r="F27">
            <v>-0.37798386146668328</v>
          </cell>
          <cell r="G27">
            <v>0.58071519126034898</v>
          </cell>
          <cell r="H27">
            <v>0.26210626359469935</v>
          </cell>
          <cell r="I27">
            <v>0.20257777327007154</v>
          </cell>
          <cell r="J27">
            <v>0.10451670684170389</v>
          </cell>
        </row>
        <row r="28">
          <cell r="A28" t="str">
            <v xml:space="preserve">   EBITDA</v>
          </cell>
          <cell r="C28">
            <v>0.17572156517498327</v>
          </cell>
          <cell r="D28">
            <v>0.13139966694790362</v>
          </cell>
          <cell r="E28">
            <v>-0.24242210054478319</v>
          </cell>
          <cell r="F28">
            <v>-0.25410882494020348</v>
          </cell>
          <cell r="G28">
            <v>0.33073289809878093</v>
          </cell>
          <cell r="H28">
            <v>0.15745190743156168</v>
          </cell>
          <cell r="I28">
            <v>0.15003506343352768</v>
          </cell>
          <cell r="J28">
            <v>7.4390582204691524E-2</v>
          </cell>
        </row>
        <row r="30">
          <cell r="A30" t="str">
            <v>NOTE:  Annual numbers for 2002 may differ slightly from quarterly model due to only 8 weeks of Chris-Craft operations reported by Fox in Q1/02.</v>
          </cell>
        </row>
        <row r="31">
          <cell r="A31" t="str">
            <v xml:space="preserve">   1     2001 Chris-Craft EBITDA and Operating Income excludes a $33 million writedown fro programming costs.</v>
          </cell>
        </row>
        <row r="32">
          <cell r="A32" t="str">
            <v>Source: Bear, Stearns &amp; Co. Inc. estimates.</v>
          </cell>
        </row>
        <row r="40">
          <cell r="A40" t="str">
            <v>The Fox Television Network Operating Model (US$ mil)</v>
          </cell>
        </row>
        <row r="41">
          <cell r="A41" t="str">
            <v>Fiscal Year ends 6/30</v>
          </cell>
          <cell r="B41">
            <v>1998</v>
          </cell>
          <cell r="C41" t="str">
            <v>1999</v>
          </cell>
          <cell r="D41" t="str">
            <v>2000</v>
          </cell>
          <cell r="E41" t="str">
            <v>2001</v>
          </cell>
          <cell r="F41" t="str">
            <v>2002E</v>
          </cell>
          <cell r="G41" t="str">
            <v>2003E</v>
          </cell>
          <cell r="H41" t="str">
            <v>2004E</v>
          </cell>
          <cell r="I41" t="str">
            <v>2005E</v>
          </cell>
          <cell r="J41" t="str">
            <v>2006E</v>
          </cell>
        </row>
        <row r="42">
          <cell r="A42" t="str">
            <v>Revenues:</v>
          </cell>
        </row>
        <row r="43">
          <cell r="A43" t="str">
            <v xml:space="preserve">   Primetime Entertainment Revenues</v>
          </cell>
          <cell r="B43">
            <v>963.05772928500005</v>
          </cell>
          <cell r="C43">
            <v>999.49428441809528</v>
          </cell>
          <cell r="D43">
            <v>1112.1233077017998</v>
          </cell>
          <cell r="E43">
            <v>1088.3438646623993</v>
          </cell>
          <cell r="F43">
            <v>971.00028232980583</v>
          </cell>
          <cell r="G43">
            <v>1074.2692450001239</v>
          </cell>
          <cell r="H43">
            <v>1158.6063818129712</v>
          </cell>
          <cell r="I43">
            <v>1231.9714553317033</v>
          </cell>
          <cell r="J43">
            <v>1310.2394726946482</v>
          </cell>
        </row>
        <row r="44">
          <cell r="A44" t="str">
            <v xml:space="preserve">   Fox Net</v>
          </cell>
          <cell r="B44">
            <v>9.4380000000000006</v>
          </cell>
          <cell r="C44">
            <v>10.004280000000001</v>
          </cell>
          <cell r="D44">
            <v>11.504922000000001</v>
          </cell>
          <cell r="E44">
            <v>11.528423720223012</v>
          </cell>
          <cell r="F44">
            <v>11.413139483020782</v>
          </cell>
          <cell r="G44">
            <v>11.983796457171822</v>
          </cell>
          <cell r="H44">
            <v>12.582986280030413</v>
          </cell>
          <cell r="I44">
            <v>13.212135594031935</v>
          </cell>
          <cell r="J44">
            <v>13.872742373733532</v>
          </cell>
        </row>
        <row r="45">
          <cell r="A45" t="str">
            <v xml:space="preserve">   Sports Revenues</v>
          </cell>
          <cell r="B45">
            <v>467.75</v>
          </cell>
          <cell r="C45">
            <v>733.27499999999998</v>
          </cell>
          <cell r="D45">
            <v>627.67999999999995</v>
          </cell>
          <cell r="E45">
            <v>723.36085714285696</v>
          </cell>
          <cell r="F45">
            <v>926.62089285714285</v>
          </cell>
          <cell r="G45">
            <v>885.09773050000001</v>
          </cell>
          <cell r="H45">
            <v>956.03975845500008</v>
          </cell>
          <cell r="I45">
            <v>1156.4898423530499</v>
          </cell>
          <cell r="J45">
            <v>1124.6829059714269</v>
          </cell>
        </row>
        <row r="46">
          <cell r="A46" t="str">
            <v>Total FTN Revenues</v>
          </cell>
          <cell r="B46">
            <v>1440.2457292849999</v>
          </cell>
          <cell r="C46">
            <v>1742.7735644180952</v>
          </cell>
          <cell r="D46">
            <v>1751.3082297018</v>
          </cell>
          <cell r="E46">
            <v>1823.2331455254791</v>
          </cell>
          <cell r="F46">
            <v>1909.0343146699695</v>
          </cell>
          <cell r="G46">
            <v>1971.3507719572958</v>
          </cell>
          <cell r="H46">
            <v>2127.2291265480017</v>
          </cell>
          <cell r="I46">
            <v>2401.6734332787851</v>
          </cell>
          <cell r="J46">
            <v>2448.7951210398087</v>
          </cell>
        </row>
        <row r="47">
          <cell r="A47" t="str">
            <v xml:space="preserve">   % Change</v>
          </cell>
          <cell r="C47">
            <v>0.21005292984502244</v>
          </cell>
          <cell r="D47">
            <v>4.8971739404106707E-3</v>
          </cell>
          <cell r="E47">
            <v>4.1069250177580674E-2</v>
          </cell>
          <cell r="F47">
            <v>4.7059899802206262E-2</v>
          </cell>
          <cell r="G47">
            <v>3.2642921506677913E-2</v>
          </cell>
          <cell r="H47">
            <v>7.9071851041475849E-2</v>
          </cell>
          <cell r="I47">
            <v>0.12901492524039604</v>
          </cell>
          <cell r="J47">
            <v>1.9620356001812E-2</v>
          </cell>
        </row>
        <row r="49">
          <cell r="A49" t="str">
            <v>Programming Costs:</v>
          </cell>
        </row>
        <row r="50">
          <cell r="A50" t="str">
            <v xml:space="preserve">   Entertainment</v>
          </cell>
          <cell r="B50">
            <v>-639.07000000000005</v>
          </cell>
          <cell r="C50">
            <v>-698.86410000000001</v>
          </cell>
          <cell r="D50">
            <v>-768.26051000000007</v>
          </cell>
          <cell r="E50">
            <v>-732.06508649999989</v>
          </cell>
          <cell r="F50">
            <v>-762.82103914999993</v>
          </cell>
          <cell r="G50">
            <v>-801.48144402499997</v>
          </cell>
          <cell r="H50">
            <v>-854.81755110749998</v>
          </cell>
          <cell r="I50">
            <v>-895.85885919321004</v>
          </cell>
          <cell r="J50">
            <v>-931.3383873599887</v>
          </cell>
        </row>
        <row r="51">
          <cell r="A51" t="str">
            <v xml:space="preserve">   Sports</v>
          </cell>
          <cell r="B51">
            <v>-516</v>
          </cell>
          <cell r="C51">
            <v>-770.5</v>
          </cell>
          <cell r="D51">
            <v>-635.5</v>
          </cell>
          <cell r="E51">
            <v>-820</v>
          </cell>
          <cell r="F51">
            <v>-988.5</v>
          </cell>
          <cell r="G51">
            <v>-862.84666666666658</v>
          </cell>
          <cell r="H51">
            <v>-965.97091666666665</v>
          </cell>
          <cell r="I51">
            <v>-1154.2336729166666</v>
          </cell>
          <cell r="J51">
            <v>-1177.5838049204167</v>
          </cell>
        </row>
        <row r="52">
          <cell r="A52" t="str">
            <v>Total Programming Costs</v>
          </cell>
          <cell r="B52">
            <v>-1155.0700000000002</v>
          </cell>
          <cell r="C52">
            <v>-1469.3641</v>
          </cell>
          <cell r="D52">
            <v>-1403.7605100000001</v>
          </cell>
          <cell r="E52">
            <v>-1552.0650864999998</v>
          </cell>
          <cell r="F52">
            <v>-1751.3210391499999</v>
          </cell>
          <cell r="G52">
            <v>-1664.3281106916666</v>
          </cell>
          <cell r="H52">
            <v>-1820.7884677741667</v>
          </cell>
          <cell r="I52">
            <v>-2050.0925321098766</v>
          </cell>
          <cell r="J52">
            <v>-2108.9221922804054</v>
          </cell>
        </row>
        <row r="54">
          <cell r="A54" t="str">
            <v>Gross Profit:</v>
          </cell>
        </row>
        <row r="55">
          <cell r="A55" t="str">
            <v xml:space="preserve">   Entertainment</v>
          </cell>
          <cell r="B55">
            <v>333.42572928499999</v>
          </cell>
          <cell r="C55">
            <v>310.63446441809526</v>
          </cell>
          <cell r="D55">
            <v>355.36771970179984</v>
          </cell>
          <cell r="E55">
            <v>367.80720188262228</v>
          </cell>
          <cell r="F55">
            <v>219.59238266282671</v>
          </cell>
          <cell r="G55">
            <v>284.77159743229572</v>
          </cell>
          <cell r="H55">
            <v>316.3718169855016</v>
          </cell>
          <cell r="I55">
            <v>349.32473173252515</v>
          </cell>
          <cell r="J55">
            <v>392.7738277083929</v>
          </cell>
        </row>
        <row r="56">
          <cell r="A56" t="str">
            <v xml:space="preserve">   Sports</v>
          </cell>
          <cell r="B56">
            <v>-48.25</v>
          </cell>
          <cell r="C56">
            <v>-37.225000000000023</v>
          </cell>
          <cell r="D56">
            <v>-7.82000000000005</v>
          </cell>
          <cell r="E56">
            <v>-96.639142857143042</v>
          </cell>
          <cell r="F56">
            <v>-61.879107142857151</v>
          </cell>
          <cell r="G56">
            <v>22.251063833333433</v>
          </cell>
          <cell r="H56">
            <v>-9.9311582116665704</v>
          </cell>
          <cell r="I56">
            <v>2.2561694363832885</v>
          </cell>
          <cell r="J56">
            <v>-52.900898948989834</v>
          </cell>
        </row>
        <row r="57">
          <cell r="A57" t="str">
            <v>Total Gross Profit</v>
          </cell>
          <cell r="B57">
            <v>285.17572928499999</v>
          </cell>
          <cell r="C57">
            <v>273.40946441809524</v>
          </cell>
          <cell r="D57">
            <v>347.54771970179979</v>
          </cell>
          <cell r="E57">
            <v>271.16805902547924</v>
          </cell>
          <cell r="F57">
            <v>157.71327551996956</v>
          </cell>
          <cell r="G57">
            <v>307.02266126562915</v>
          </cell>
          <cell r="H57">
            <v>306.44065877383503</v>
          </cell>
          <cell r="I57">
            <v>351.58090116890844</v>
          </cell>
          <cell r="J57">
            <v>339.87292875940307</v>
          </cell>
        </row>
        <row r="58">
          <cell r="A58" t="str">
            <v xml:space="preserve">      Entertainment Gross Margin %</v>
          </cell>
          <cell r="B58">
            <v>0.34621572429779907</v>
          </cell>
          <cell r="C58">
            <v>0.31079163659144521</v>
          </cell>
          <cell r="D58">
            <v>0.31953985429562337</v>
          </cell>
          <cell r="E58">
            <v>0.33795127976093742</v>
          </cell>
          <cell r="F58">
            <v>0.22615068878861652</v>
          </cell>
          <cell r="G58">
            <v>0.26508400827602852</v>
          </cell>
          <cell r="H58">
            <v>0.27306238076338518</v>
          </cell>
          <cell r="I58">
            <v>0.28354937139227054</v>
          </cell>
          <cell r="J58">
            <v>0.29977254989930302</v>
          </cell>
        </row>
        <row r="59">
          <cell r="A59" t="str">
            <v xml:space="preserve">      Sports Gross Margin %</v>
          </cell>
          <cell r="B59">
            <v>-0.10315339390700161</v>
          </cell>
          <cell r="C59">
            <v>-5.0765401793324505E-2</v>
          </cell>
          <cell r="D59">
            <v>-1.2458577619169084E-2</v>
          </cell>
          <cell r="E59">
            <v>-0.13359741808376246</v>
          </cell>
          <cell r="F59">
            <v>-6.6779313546513189E-2</v>
          </cell>
          <cell r="G59">
            <v>2.5139668837206936E-2</v>
          </cell>
          <cell r="H59">
            <v>-1.0387808795437267E-2</v>
          </cell>
          <cell r="I59">
            <v>1.9508770019049865E-3</v>
          </cell>
          <cell r="J59">
            <v>-4.7036278997498883E-2</v>
          </cell>
        </row>
        <row r="60">
          <cell r="A60" t="str">
            <v xml:space="preserve">   Fox Television Network Gross Margin %</v>
          </cell>
          <cell r="B60">
            <v>0.19800491227741637</v>
          </cell>
          <cell r="C60">
            <v>0.15688180610507799</v>
          </cell>
          <cell r="D60">
            <v>0.19845034346751039</v>
          </cell>
          <cell r="E60">
            <v>0.14872922845384381</v>
          </cell>
          <cell r="F60">
            <v>8.2614164820413269E-2</v>
          </cell>
          <cell r="G60">
            <v>0.15574227866144563</v>
          </cell>
          <cell r="H60">
            <v>0.14405625371965311</v>
          </cell>
          <cell r="I60">
            <v>0.14638996971745954</v>
          </cell>
          <cell r="J60">
            <v>0.13879190048985643</v>
          </cell>
        </row>
        <row r="62">
          <cell r="A62" t="str">
            <v>SG&amp;A:</v>
          </cell>
        </row>
        <row r="63">
          <cell r="A63" t="str">
            <v xml:space="preserve">   Advertising &amp; Promotion</v>
          </cell>
          <cell r="B63">
            <v>-131</v>
          </cell>
          <cell r="C63">
            <v>-142.38</v>
          </cell>
          <cell r="D63">
            <v>-150.9228</v>
          </cell>
          <cell r="E63">
            <v>-166.01508000000001</v>
          </cell>
          <cell r="F63">
            <v>-170.99553240000003</v>
          </cell>
          <cell r="G63">
            <v>-181.25526434400004</v>
          </cell>
          <cell r="H63">
            <v>-192.13058020464004</v>
          </cell>
          <cell r="I63">
            <v>-203.65841501691844</v>
          </cell>
          <cell r="J63">
            <v>-211.80475161759517</v>
          </cell>
        </row>
        <row r="64">
          <cell r="A64" t="str">
            <v xml:space="preserve">   Opns/Distrib.</v>
          </cell>
          <cell r="B64">
            <v>-20</v>
          </cell>
          <cell r="C64">
            <v>-21.6</v>
          </cell>
          <cell r="D64">
            <v>-22.248000000000001</v>
          </cell>
          <cell r="E64">
            <v>-22.91544</v>
          </cell>
          <cell r="F64">
            <v>-23.6029032</v>
          </cell>
          <cell r="G64">
            <v>-24.310990296</v>
          </cell>
          <cell r="H64">
            <v>-25.040320004880002</v>
          </cell>
          <cell r="I64">
            <v>-25.791529605026401</v>
          </cell>
          <cell r="J64">
            <v>-26.565275493177193</v>
          </cell>
        </row>
        <row r="65">
          <cell r="A65" t="str">
            <v xml:space="preserve">   Affiliates</v>
          </cell>
          <cell r="B65">
            <v>-8</v>
          </cell>
          <cell r="C65">
            <v>-7</v>
          </cell>
          <cell r="D65">
            <v>-7</v>
          </cell>
          <cell r="E65">
            <v>-7</v>
          </cell>
          <cell r="F65">
            <v>-7</v>
          </cell>
          <cell r="G65">
            <v>-7</v>
          </cell>
          <cell r="H65">
            <v>-7</v>
          </cell>
          <cell r="I65">
            <v>-7</v>
          </cell>
          <cell r="J65">
            <v>-7</v>
          </cell>
        </row>
        <row r="66">
          <cell r="A66" t="str">
            <v xml:space="preserve">   Corporate</v>
          </cell>
          <cell r="B66">
            <v>-93</v>
          </cell>
          <cell r="C66">
            <v>-118</v>
          </cell>
          <cell r="D66">
            <v>-120.36</v>
          </cell>
          <cell r="E66">
            <v>-120.36</v>
          </cell>
          <cell r="F66">
            <v>-122.7672</v>
          </cell>
          <cell r="G66">
            <v>-128.90556000000001</v>
          </cell>
          <cell r="H66">
            <v>-135.35083800000001</v>
          </cell>
          <cell r="I66">
            <v>-142.11837990000001</v>
          </cell>
          <cell r="J66">
            <v>-147.803115096</v>
          </cell>
        </row>
        <row r="67">
          <cell r="A67" t="str">
            <v xml:space="preserve">   Depreciation &amp; Amortization</v>
          </cell>
          <cell r="B67">
            <v>-2</v>
          </cell>
          <cell r="C67">
            <v>-16</v>
          </cell>
          <cell r="D67">
            <v>-18</v>
          </cell>
          <cell r="E67">
            <v>-20</v>
          </cell>
          <cell r="F67">
            <v>-20.399999999999999</v>
          </cell>
          <cell r="G67">
            <v>-20.808</v>
          </cell>
          <cell r="H67">
            <v>-21.224160000000001</v>
          </cell>
          <cell r="I67">
            <v>-21.648643200000002</v>
          </cell>
          <cell r="J67">
            <v>-22.081616064000002</v>
          </cell>
        </row>
        <row r="68">
          <cell r="A68" t="str">
            <v>Total SG&amp;A</v>
          </cell>
          <cell r="B68">
            <v>-254</v>
          </cell>
          <cell r="C68">
            <v>-304.98</v>
          </cell>
          <cell r="D68">
            <v>-318.5308</v>
          </cell>
          <cell r="E68">
            <v>-336.29052000000001</v>
          </cell>
          <cell r="F68">
            <v>-344.7656356</v>
          </cell>
          <cell r="G68">
            <v>-362.27981464000004</v>
          </cell>
          <cell r="H68">
            <v>-380.74589820952002</v>
          </cell>
          <cell r="I68">
            <v>-400.21696772194485</v>
          </cell>
          <cell r="J68">
            <v>-415.25475827077236</v>
          </cell>
        </row>
        <row r="70">
          <cell r="A70" t="str">
            <v>Operating Income</v>
          </cell>
          <cell r="B70">
            <v>31.175729284999989</v>
          </cell>
          <cell r="C70">
            <v>-31.570535581904778</v>
          </cell>
          <cell r="D70">
            <v>29.016919701799793</v>
          </cell>
          <cell r="E70">
            <v>-65.122460974520777</v>
          </cell>
          <cell r="F70">
            <v>-187.05236008003044</v>
          </cell>
          <cell r="G70">
            <v>-55.257153374370887</v>
          </cell>
          <cell r="H70">
            <v>-74.305239435684996</v>
          </cell>
          <cell r="I70">
            <v>-48.636066553036414</v>
          </cell>
          <cell r="J70">
            <v>-75.38182951136929</v>
          </cell>
        </row>
        <row r="71">
          <cell r="A71" t="str">
            <v xml:space="preserve">   Margin %</v>
          </cell>
          <cell r="B71">
            <v>2.1646118194342409E-2</v>
          </cell>
          <cell r="C71">
            <v>-1.8115110434582502E-2</v>
          </cell>
          <cell r="D71">
            <v>1.6568710869782517E-2</v>
          </cell>
          <cell r="E71">
            <v>-3.5718120381006815E-2</v>
          </cell>
          <cell r="F71">
            <v>-9.7982712328755453E-2</v>
          </cell>
          <cell r="G71">
            <v>-2.8030097007803283E-2</v>
          </cell>
          <cell r="H71">
            <v>-3.4930529348413501E-2</v>
          </cell>
          <cell r="I71">
            <v>-2.0250907504372084E-2</v>
          </cell>
          <cell r="J71">
            <v>-3.0783232481842178E-2</v>
          </cell>
        </row>
        <row r="72">
          <cell r="A72" t="str">
            <v xml:space="preserve">EBITDA </v>
          </cell>
          <cell r="B72">
            <v>33.175729284999989</v>
          </cell>
          <cell r="C72">
            <v>-15.570535581904778</v>
          </cell>
          <cell r="D72">
            <v>47.016919701799793</v>
          </cell>
          <cell r="E72">
            <v>-45.122460974520777</v>
          </cell>
          <cell r="F72">
            <v>-166.65236008003043</v>
          </cell>
          <cell r="G72">
            <v>-34.449153374370887</v>
          </cell>
          <cell r="H72">
            <v>-53.081079435684998</v>
          </cell>
          <cell r="I72">
            <v>-26.987423353036412</v>
          </cell>
          <cell r="J72">
            <v>-53.300213447369288</v>
          </cell>
        </row>
        <row r="73">
          <cell r="A73" t="str">
            <v xml:space="preserve">   Margin %</v>
          </cell>
          <cell r="B73">
            <v>2.3034770116256376E-2</v>
          </cell>
          <cell r="C73">
            <v>-8.9343423034441739E-3</v>
          </cell>
          <cell r="D73">
            <v>2.6846741712511391E-2</v>
          </cell>
          <cell r="E73">
            <v>-2.4748596242482147E-2</v>
          </cell>
          <cell r="F73">
            <v>-8.7296681258891354E-2</v>
          </cell>
          <cell r="G73">
            <v>-1.7474897854006643E-2</v>
          </cell>
          <cell r="H73">
            <v>-2.4953155620722086E-2</v>
          </cell>
          <cell r="I73">
            <v>-1.1236924628921324E-2</v>
          </cell>
          <cell r="J73">
            <v>-2.1765893352783602E-2</v>
          </cell>
        </row>
        <row r="75">
          <cell r="A75" t="str">
            <v>Percentage Change:</v>
          </cell>
        </row>
        <row r="76">
          <cell r="A76" t="str">
            <v xml:space="preserve">   Revenues</v>
          </cell>
          <cell r="C76">
            <v>0.21005292984502244</v>
          </cell>
          <cell r="D76">
            <v>4.8971739404106707E-3</v>
          </cell>
          <cell r="E76">
            <v>4.1069250177580674E-2</v>
          </cell>
          <cell r="F76">
            <v>4.7059899802206262E-2</v>
          </cell>
          <cell r="G76">
            <v>3.2642921506677913E-2</v>
          </cell>
          <cell r="H76">
            <v>7.9071851041475849E-2</v>
          </cell>
          <cell r="I76">
            <v>0.12901492524039604</v>
          </cell>
          <cell r="J76">
            <v>1.9620356001812E-2</v>
          </cell>
        </row>
        <row r="77">
          <cell r="A77" t="str">
            <v xml:space="preserve">   Reported Costs (Programming + SG&amp;A)</v>
          </cell>
          <cell r="C77">
            <v>0.25923062729317903</v>
          </cell>
          <cell r="D77">
            <v>-2.9336355896243504E-2</v>
          </cell>
          <cell r="E77">
            <v>9.6420562268295873E-2</v>
          </cell>
          <cell r="F77">
            <v>0.11000632907009633</v>
          </cell>
          <cell r="G77">
            <v>-3.3146887605027153E-2</v>
          </cell>
          <cell r="H77">
            <v>8.6314890248636589E-2</v>
          </cell>
          <cell r="I77">
            <v>0.1130007951236216</v>
          </cell>
          <cell r="J77">
            <v>3.0146171626248108E-2</v>
          </cell>
        </row>
        <row r="78">
          <cell r="A78" t="str">
            <v xml:space="preserve">   Operating Income</v>
          </cell>
          <cell r="C78">
            <v>-2.0126638993203843</v>
          </cell>
          <cell r="D78">
            <v>-1.9191139512511586</v>
          </cell>
          <cell r="E78">
            <v>-3.2442926969426571</v>
          </cell>
          <cell r="F78">
            <v>1.8723171280829645</v>
          </cell>
          <cell r="G78">
            <v>-0.7045899161564757</v>
          </cell>
          <cell r="H78">
            <v>0.34471710716370163</v>
          </cell>
          <cell r="I78">
            <v>-0.34545575894236324</v>
          </cell>
          <cell r="J78">
            <v>0.54991624228425806</v>
          </cell>
        </row>
        <row r="79">
          <cell r="A79" t="str">
            <v xml:space="preserve">   EBITDA</v>
          </cell>
          <cell r="C79">
            <v>-1.4693351410045659</v>
          </cell>
          <cell r="D79">
            <v>-4.0196083785608678</v>
          </cell>
          <cell r="E79">
            <v>-1.9597068727748557</v>
          </cell>
          <cell r="F79">
            <v>2.6933349041873789</v>
          </cell>
          <cell r="G79">
            <v>-0.79328733563792564</v>
          </cell>
          <cell r="H79">
            <v>0.54085294517500948</v>
          </cell>
          <cell r="I79">
            <v>-0.49158111251796655</v>
          </cell>
          <cell r="J79">
            <v>0.97500193887062458</v>
          </cell>
        </row>
        <row r="82">
          <cell r="A82" t="str">
            <v>Source: Bear, Stearns &amp; Co. Inc. estimates.</v>
          </cell>
        </row>
        <row r="85">
          <cell r="A85" t="str">
            <v>Derivation Of Fox Television Network Primetime Entertainment Revenues (US$, mil)</v>
          </cell>
        </row>
        <row r="86">
          <cell r="A86" t="str">
            <v>Fiscal Year ends 6/30</v>
          </cell>
          <cell r="B86">
            <v>1998</v>
          </cell>
          <cell r="C86" t="str">
            <v>1999</v>
          </cell>
          <cell r="D86" t="str">
            <v>2000</v>
          </cell>
          <cell r="E86" t="str">
            <v>2001</v>
          </cell>
          <cell r="F86" t="str">
            <v>2002E</v>
          </cell>
          <cell r="G86" t="str">
            <v>2003E</v>
          </cell>
          <cell r="H86" t="str">
            <v>2004E</v>
          </cell>
          <cell r="I86" t="str">
            <v>2005E</v>
          </cell>
          <cell r="J86" t="str">
            <v>2006E</v>
          </cell>
        </row>
        <row r="87">
          <cell r="A87" t="str">
            <v>NET AD SALES, PRIME TIME</v>
          </cell>
        </row>
        <row r="88">
          <cell r="A88" t="str">
            <v xml:space="preserve">   Weekly Hours Programmed</v>
          </cell>
          <cell r="B88">
            <v>15</v>
          </cell>
          <cell r="C88">
            <v>15</v>
          </cell>
          <cell r="D88">
            <v>15</v>
          </cell>
          <cell r="E88">
            <v>15</v>
          </cell>
          <cell r="F88">
            <v>15</v>
          </cell>
          <cell r="G88">
            <v>15</v>
          </cell>
          <cell r="H88">
            <v>15</v>
          </cell>
          <cell r="I88">
            <v>15</v>
          </cell>
          <cell r="J88">
            <v>15</v>
          </cell>
        </row>
        <row r="89">
          <cell r="A89" t="str">
            <v xml:space="preserve">   Network Commercial Time Per Hour (minutes)</v>
          </cell>
          <cell r="B89">
            <v>8.5500000000000007</v>
          </cell>
          <cell r="C89">
            <v>8.5500000000000007</v>
          </cell>
          <cell r="D89">
            <v>8.6526000000000014</v>
          </cell>
          <cell r="E89">
            <v>8.6526000000000014</v>
          </cell>
          <cell r="F89">
            <v>8.6699052000000005</v>
          </cell>
          <cell r="G89">
            <v>8.6872450103999999</v>
          </cell>
          <cell r="H89">
            <v>8.7046195004207991</v>
          </cell>
          <cell r="I89">
            <v>8.7220287394216403</v>
          </cell>
          <cell r="J89">
            <v>8.7394727969004844</v>
          </cell>
        </row>
        <row r="90">
          <cell r="A90" t="str">
            <v xml:space="preserve">   Growth In FBC's Commercial Minutes</v>
          </cell>
          <cell r="C90">
            <v>0</v>
          </cell>
          <cell r="D90">
            <v>1.2E-2</v>
          </cell>
          <cell r="E90">
            <v>0</v>
          </cell>
          <cell r="F90">
            <v>2E-3</v>
          </cell>
          <cell r="G90">
            <v>2E-3</v>
          </cell>
          <cell r="H90">
            <v>2E-3</v>
          </cell>
          <cell r="I90">
            <v>2E-3</v>
          </cell>
          <cell r="J90">
            <v>2E-3</v>
          </cell>
        </row>
        <row r="91">
          <cell r="A91" t="str">
            <v xml:space="preserve">   Primetime Inventory (:30's Equivalents)</v>
          </cell>
          <cell r="B91">
            <v>13338.000000000002</v>
          </cell>
          <cell r="C91">
            <v>13338.000000000002</v>
          </cell>
          <cell r="D91">
            <v>13498.056000000002</v>
          </cell>
          <cell r="E91">
            <v>13498.056000000002</v>
          </cell>
          <cell r="F91">
            <v>13004.857800000002</v>
          </cell>
          <cell r="G91">
            <v>13552.102216224001</v>
          </cell>
          <cell r="H91">
            <v>13579.206420656446</v>
          </cell>
          <cell r="I91">
            <v>13606.364833497759</v>
          </cell>
          <cell r="J91">
            <v>13633.577563164756</v>
          </cell>
        </row>
        <row r="92">
          <cell r="A92" t="str">
            <v xml:space="preserve">   Television Households (mil)</v>
          </cell>
          <cell r="B92">
            <v>98</v>
          </cell>
          <cell r="C92">
            <v>99.372</v>
          </cell>
          <cell r="D92">
            <v>100.76320800000001</v>
          </cell>
          <cell r="E92">
            <v>102.17389291200001</v>
          </cell>
          <cell r="F92">
            <v>103.60432741276801</v>
          </cell>
          <cell r="G92">
            <v>105.05478799654676</v>
          </cell>
          <cell r="H92">
            <v>106.52555502849842</v>
          </cell>
          <cell r="I92">
            <v>108.01691279889739</v>
          </cell>
          <cell r="J92">
            <v>109.52914957808196</v>
          </cell>
        </row>
        <row r="93">
          <cell r="A93" t="str">
            <v>VPHH</v>
          </cell>
          <cell r="B93">
            <v>2</v>
          </cell>
          <cell r="C93">
            <v>2</v>
          </cell>
          <cell r="D93">
            <v>2</v>
          </cell>
          <cell r="E93">
            <v>2</v>
          </cell>
          <cell r="F93">
            <v>2</v>
          </cell>
          <cell r="G93">
            <v>2</v>
          </cell>
          <cell r="H93">
            <v>2</v>
          </cell>
          <cell r="I93">
            <v>2</v>
          </cell>
          <cell r="J93">
            <v>2</v>
          </cell>
        </row>
        <row r="94">
          <cell r="A94" t="str">
            <v xml:space="preserve">   Average Rating (Adults, 18-49)</v>
          </cell>
          <cell r="B94">
            <v>5</v>
          </cell>
          <cell r="C94">
            <v>4.9000000000000004</v>
          </cell>
          <cell r="D94">
            <v>4.5350000000000001</v>
          </cell>
          <cell r="E94">
            <v>4.3579999999999997</v>
          </cell>
          <cell r="F94">
            <v>4.2708399999999997</v>
          </cell>
          <cell r="G94">
            <v>3.9932354000000001</v>
          </cell>
          <cell r="H94">
            <v>3.9932354000000001</v>
          </cell>
          <cell r="I94">
            <v>3.9932354000000001</v>
          </cell>
          <cell r="J94">
            <v>3.9932354000000001</v>
          </cell>
        </row>
        <row r="95">
          <cell r="A95" t="str">
            <v xml:space="preserve">   CPM (based on A 18-49 demos)</v>
          </cell>
          <cell r="B95">
            <v>9.8650000000000002</v>
          </cell>
          <cell r="C95">
            <v>10.456900000000001</v>
          </cell>
          <cell r="D95">
            <v>12.025435</v>
          </cell>
          <cell r="E95">
            <v>12.05</v>
          </cell>
          <cell r="F95">
            <v>11.929500000000001</v>
          </cell>
          <cell r="G95">
            <v>12.525975000000001</v>
          </cell>
          <cell r="H95">
            <v>13.152273750000001</v>
          </cell>
          <cell r="I95">
            <v>13.809887437500002</v>
          </cell>
          <cell r="J95">
            <v>14.500381809375003</v>
          </cell>
        </row>
        <row r="96">
          <cell r="A96" t="str">
            <v>Gross Revenue</v>
          </cell>
          <cell r="B96">
            <v>1096.0561521000002</v>
          </cell>
          <cell r="C96">
            <v>1154.5232946327012</v>
          </cell>
          <cell r="D96">
            <v>1260.9568325903529</v>
          </cell>
          <cell r="E96">
            <v>1231.2163113675288</v>
          </cell>
          <cell r="F96">
            <v>1166.9922394838702</v>
          </cell>
          <cell r="G96">
            <v>1210.6201376472045</v>
          </cell>
          <cell r="H96">
            <v>1291.5251550740838</v>
          </cell>
          <cell r="I96">
            <v>1377.8370062725921</v>
          </cell>
          <cell r="J96">
            <v>1469.9170266995861</v>
          </cell>
        </row>
        <row r="97">
          <cell r="A97" t="str">
            <v xml:space="preserve">   Revenue Shortfall Due To Audience Underdelivery (%)</v>
          </cell>
          <cell r="B97">
            <v>0</v>
          </cell>
          <cell r="C97">
            <v>4.4999999999999998E-2</v>
          </cell>
          <cell r="D97">
            <v>0</v>
          </cell>
          <cell r="E97">
            <v>0</v>
          </cell>
          <cell r="F97">
            <v>6.5000000000000002E-2</v>
          </cell>
          <cell r="G97">
            <v>0</v>
          </cell>
          <cell r="H97">
            <v>0</v>
          </cell>
          <cell r="I97">
            <v>0</v>
          </cell>
          <cell r="J97">
            <v>0</v>
          </cell>
        </row>
        <row r="98">
          <cell r="A98" t="str">
            <v xml:space="preserve">   Revenue Shortfall Due To Audience Underdelivery ($)</v>
          </cell>
          <cell r="B98">
            <v>0</v>
          </cell>
          <cell r="C98">
            <v>51.95354825847155</v>
          </cell>
          <cell r="D98">
            <v>0</v>
          </cell>
          <cell r="E98">
            <v>0</v>
          </cell>
          <cell r="F98">
            <v>75.854495566451561</v>
          </cell>
          <cell r="G98">
            <v>0</v>
          </cell>
          <cell r="H98">
            <v>0</v>
          </cell>
          <cell r="I98">
            <v>0</v>
          </cell>
          <cell r="J98">
            <v>0</v>
          </cell>
        </row>
        <row r="99">
          <cell r="A99" t="str">
            <v xml:space="preserve">   Revenue, Net Of Commissions &amp; Make Goods</v>
          </cell>
          <cell r="B99">
            <v>931.64772928500008</v>
          </cell>
          <cell r="C99">
            <v>937.18428441809522</v>
          </cell>
          <cell r="D99">
            <v>1071.8133077017999</v>
          </cell>
          <cell r="E99">
            <v>1046.5338646623993</v>
          </cell>
          <cell r="F99">
            <v>927.46708232980586</v>
          </cell>
          <cell r="G99">
            <v>1029.0271170001238</v>
          </cell>
          <cell r="H99">
            <v>1097.7963818129713</v>
          </cell>
          <cell r="I99">
            <v>1171.1614553317033</v>
          </cell>
          <cell r="J99">
            <v>1249.4294726946482</v>
          </cell>
        </row>
        <row r="101">
          <cell r="A101" t="str">
            <v>Percent Change:</v>
          </cell>
        </row>
        <row r="102">
          <cell r="A102" t="str">
            <v xml:space="preserve">   CPM</v>
          </cell>
          <cell r="C102">
            <v>6.0000000000000053E-2</v>
          </cell>
          <cell r="D102">
            <v>0.14999999999999991</v>
          </cell>
          <cell r="E102">
            <v>2.0427535469611513E-3</v>
          </cell>
          <cell r="F102">
            <v>-1.0000000000000009E-2</v>
          </cell>
          <cell r="G102">
            <v>5.0000000000000044E-2</v>
          </cell>
          <cell r="H102">
            <v>5.0000000000000044E-2</v>
          </cell>
          <cell r="I102">
            <v>5.0000000000000044E-2</v>
          </cell>
          <cell r="J102">
            <v>5.0000000000000044E-2</v>
          </cell>
        </row>
        <row r="103">
          <cell r="A103" t="str">
            <v xml:space="preserve">   Revenue</v>
          </cell>
          <cell r="C103">
            <v>5.3343200000000257E-2</v>
          </cell>
          <cell r="D103">
            <v>9.2188298367346766E-2</v>
          </cell>
          <cell r="E103">
            <v>-2.358567752214713E-2</v>
          </cell>
          <cell r="F103">
            <v>-5.2163109999999957E-2</v>
          </cell>
          <cell r="G103">
            <v>3.7384908560000207E-2</v>
          </cell>
          <cell r="H103">
            <v>6.6829399999999373E-2</v>
          </cell>
          <cell r="I103">
            <v>6.6829400000000261E-2</v>
          </cell>
          <cell r="J103">
            <v>6.6829400000000261E-2</v>
          </cell>
        </row>
        <row r="105">
          <cell r="A105" t="str">
            <v>NET AD SALES, OTHER</v>
          </cell>
        </row>
        <row r="106">
          <cell r="A106" t="str">
            <v xml:space="preserve">   Premium Events, Specials</v>
          </cell>
          <cell r="B106">
            <v>30.6</v>
          </cell>
          <cell r="C106">
            <v>61.5</v>
          </cell>
          <cell r="D106">
            <v>39.5</v>
          </cell>
          <cell r="E106">
            <v>41</v>
          </cell>
          <cell r="F106">
            <v>42.723199999999999</v>
          </cell>
          <cell r="G106">
            <v>44.432127999999999</v>
          </cell>
          <cell r="H106">
            <v>60</v>
          </cell>
          <cell r="I106">
            <v>60</v>
          </cell>
          <cell r="J106">
            <v>60</v>
          </cell>
        </row>
        <row r="107">
          <cell r="A107" t="str">
            <v xml:space="preserve">   Other Income</v>
          </cell>
          <cell r="B107">
            <v>0.81</v>
          </cell>
          <cell r="C107">
            <v>0.81</v>
          </cell>
          <cell r="D107">
            <v>0.81</v>
          </cell>
          <cell r="E107">
            <v>0.81</v>
          </cell>
          <cell r="F107">
            <v>0.81</v>
          </cell>
          <cell r="G107">
            <v>0.81</v>
          </cell>
          <cell r="H107">
            <v>0.81</v>
          </cell>
          <cell r="I107">
            <v>0.81</v>
          </cell>
          <cell r="J107">
            <v>0.81</v>
          </cell>
        </row>
        <row r="108">
          <cell r="A108" t="str">
            <v>Total Other Entertainment Revenues</v>
          </cell>
          <cell r="B108">
            <v>31.41</v>
          </cell>
          <cell r="C108">
            <v>62.31</v>
          </cell>
          <cell r="D108">
            <v>40.31</v>
          </cell>
          <cell r="E108">
            <v>41.81</v>
          </cell>
          <cell r="F108">
            <v>43.533200000000001</v>
          </cell>
          <cell r="G108">
            <v>45.242128000000001</v>
          </cell>
          <cell r="H108">
            <v>60.81</v>
          </cell>
          <cell r="I108">
            <v>60.81</v>
          </cell>
          <cell r="J108">
            <v>60.81</v>
          </cell>
        </row>
        <row r="110">
          <cell r="A110" t="str">
            <v>Total Primetime Entertainment Revenues</v>
          </cell>
          <cell r="B110">
            <v>963.05772928500005</v>
          </cell>
          <cell r="C110">
            <v>999.49428441809528</v>
          </cell>
          <cell r="D110">
            <v>1112.1233077017998</v>
          </cell>
          <cell r="E110">
            <v>1088.3438646623993</v>
          </cell>
          <cell r="F110">
            <v>971.00028232980583</v>
          </cell>
          <cell r="G110">
            <v>1074.2692450001239</v>
          </cell>
          <cell r="H110">
            <v>1158.6063818129712</v>
          </cell>
          <cell r="I110">
            <v>1231.9714553317033</v>
          </cell>
          <cell r="J110">
            <v>1310.2394726946482</v>
          </cell>
        </row>
        <row r="111">
          <cell r="A111" t="str">
            <v xml:space="preserve">   % Change</v>
          </cell>
          <cell r="C111">
            <v>3.7834237787745861E-2</v>
          </cell>
          <cell r="D111">
            <v>0.11268601035500381</v>
          </cell>
          <cell r="E111">
            <v>-2.1382020208299379E-2</v>
          </cell>
          <cell r="F111">
            <v>-0.10781848103585623</v>
          </cell>
          <cell r="G111">
            <v>0.10635317471024397</v>
          </cell>
          <cell r="H111">
            <v>7.8506517062989722E-2</v>
          </cell>
          <cell r="I111">
            <v>6.3321827559702726E-2</v>
          </cell>
          <cell r="J111">
            <v>6.3530706839203033E-2</v>
          </cell>
        </row>
        <row r="113">
          <cell r="A113" t="str">
            <v>Source:  Association of National Advertisers; Company documents; Bear Stearns &amp; Co. Inc. estimates.</v>
          </cell>
        </row>
        <row r="116">
          <cell r="A116" t="str">
            <v>Fox Television Network Prime Time Entertainment Program Costs (US$, mil)</v>
          </cell>
        </row>
        <row r="117">
          <cell r="A117" t="str">
            <v>Fiscal Year Ends 6/30</v>
          </cell>
          <cell r="B117">
            <v>1998</v>
          </cell>
          <cell r="C117" t="str">
            <v>1999</v>
          </cell>
          <cell r="D117" t="str">
            <v>2000</v>
          </cell>
          <cell r="E117" t="str">
            <v>2001</v>
          </cell>
          <cell r="F117" t="str">
            <v>2002E</v>
          </cell>
          <cell r="G117" t="str">
            <v>2003E</v>
          </cell>
          <cell r="H117" t="str">
            <v>2004E</v>
          </cell>
          <cell r="I117" t="str">
            <v>2005E</v>
          </cell>
          <cell r="J117" t="str">
            <v>2006E</v>
          </cell>
        </row>
        <row r="118">
          <cell r="A118" t="str">
            <v xml:space="preserve">   Recurring Program Costs</v>
          </cell>
          <cell r="B118">
            <v>562.654</v>
          </cell>
          <cell r="C118">
            <v>610</v>
          </cell>
          <cell r="D118">
            <v>680.15</v>
          </cell>
          <cell r="E118">
            <v>639.34099999999989</v>
          </cell>
          <cell r="F118">
            <v>664.91463999999996</v>
          </cell>
          <cell r="G118">
            <v>698.16037199999994</v>
          </cell>
          <cell r="H118">
            <v>733.06839059999993</v>
          </cell>
          <cell r="I118">
            <v>769.72181012999999</v>
          </cell>
          <cell r="J118">
            <v>800.51068253519998</v>
          </cell>
        </row>
        <row r="119">
          <cell r="A119" t="str">
            <v xml:space="preserve">   Specials &amp; Premium Events</v>
          </cell>
          <cell r="B119">
            <v>28.509</v>
          </cell>
          <cell r="C119">
            <v>39</v>
          </cell>
          <cell r="D119">
            <v>36.340000000000003</v>
          </cell>
          <cell r="E119">
            <v>37.72</v>
          </cell>
          <cell r="F119">
            <v>39.305343999999998</v>
          </cell>
          <cell r="G119">
            <v>40.877557760000002</v>
          </cell>
          <cell r="H119">
            <v>55.2</v>
          </cell>
          <cell r="I119">
            <v>55.2</v>
          </cell>
          <cell r="J119">
            <v>55.2</v>
          </cell>
        </row>
        <row r="120">
          <cell r="A120" t="str">
            <v xml:space="preserve">   Fox Net</v>
          </cell>
          <cell r="B120">
            <v>5.3310000000000004</v>
          </cell>
          <cell r="C120">
            <v>5.8641000000000005</v>
          </cell>
          <cell r="D120">
            <v>6.4505100000000013</v>
          </cell>
          <cell r="E120">
            <v>7.4180865000000011</v>
          </cell>
          <cell r="F120">
            <v>8.1598951500000023</v>
          </cell>
          <cell r="G120">
            <v>8.9758846650000041</v>
          </cell>
          <cell r="H120">
            <v>9.8734731315000062</v>
          </cell>
          <cell r="I120">
            <v>10.860820444650008</v>
          </cell>
          <cell r="J120">
            <v>11.94690248911501</v>
          </cell>
        </row>
        <row r="121">
          <cell r="A121" t="str">
            <v xml:space="preserve">   Development</v>
          </cell>
          <cell r="B121">
            <v>42.576000000000001</v>
          </cell>
          <cell r="C121">
            <v>44</v>
          </cell>
          <cell r="D121">
            <v>45.32</v>
          </cell>
          <cell r="E121">
            <v>47.586000000000006</v>
          </cell>
          <cell r="F121">
            <v>50.441160000000011</v>
          </cell>
          <cell r="G121">
            <v>53.467629600000016</v>
          </cell>
          <cell r="H121">
            <v>56.67568737600002</v>
          </cell>
          <cell r="I121">
            <v>60.076228618560023</v>
          </cell>
          <cell r="J121">
            <v>63.680802335673626</v>
          </cell>
        </row>
        <row r="122">
          <cell r="A122" t="str">
            <v>Total Prime Time Entertainment Costs</v>
          </cell>
          <cell r="B122">
            <v>639.07000000000005</v>
          </cell>
          <cell r="C122">
            <v>698.86410000000001</v>
          </cell>
          <cell r="D122">
            <v>768.26051000000007</v>
          </cell>
          <cell r="E122">
            <v>732.06508649999989</v>
          </cell>
          <cell r="F122">
            <v>762.82103914999993</v>
          </cell>
          <cell r="G122">
            <v>801.48144402499997</v>
          </cell>
          <cell r="H122">
            <v>854.81755110749998</v>
          </cell>
          <cell r="I122">
            <v>895.85885919321004</v>
          </cell>
          <cell r="J122">
            <v>931.3383873599887</v>
          </cell>
        </row>
        <row r="123">
          <cell r="A123" t="str">
            <v xml:space="preserve">   % Change</v>
          </cell>
          <cell r="C123">
            <v>9.3564241788849367E-2</v>
          </cell>
          <cell r="D123">
            <v>9.9298862253762943E-2</v>
          </cell>
          <cell r="E123">
            <v>-4.7113476521134956E-2</v>
          </cell>
          <cell r="F123">
            <v>4.2012593165785539E-2</v>
          </cell>
          <cell r="G123">
            <v>5.0680831926291248E-2</v>
          </cell>
          <cell r="H123">
            <v>6.6546901965251593E-2</v>
          </cell>
          <cell r="I123">
            <v>4.8011775182361438E-2</v>
          </cell>
          <cell r="J123">
            <v>3.9603926224194286E-2</v>
          </cell>
        </row>
        <row r="125">
          <cell r="A125" t="str">
            <v>Source: Bear, Stearns &amp; Co. Inc. estimates.</v>
          </cell>
        </row>
        <row r="128">
          <cell r="A128" t="str">
            <v>Derivation Of Fox Television Network Sports Revenues (US$, mil)</v>
          </cell>
        </row>
        <row r="129">
          <cell r="A129" t="str">
            <v>Fiscal Year ends 6/30</v>
          </cell>
          <cell r="B129">
            <v>1998</v>
          </cell>
          <cell r="C129" t="str">
            <v>1999</v>
          </cell>
          <cell r="D129" t="str">
            <v>2000</v>
          </cell>
          <cell r="E129" t="str">
            <v>2001</v>
          </cell>
          <cell r="F129" t="str">
            <v>2002E</v>
          </cell>
          <cell r="G129" t="str">
            <v>2003E</v>
          </cell>
          <cell r="H129" t="str">
            <v>2004E</v>
          </cell>
          <cell r="I129" t="str">
            <v>2005E</v>
          </cell>
          <cell r="J129" t="str">
            <v>2006E</v>
          </cell>
        </row>
        <row r="130">
          <cell r="A130" t="str">
            <v xml:space="preserve">   NFL +</v>
          </cell>
          <cell r="C130">
            <v>566.5</v>
          </cell>
          <cell r="D130">
            <v>530</v>
          </cell>
          <cell r="E130">
            <v>535.29999999999995</v>
          </cell>
          <cell r="F130">
            <v>455.00499999999994</v>
          </cell>
          <cell r="G130">
            <v>486.85534999999999</v>
          </cell>
          <cell r="H130">
            <v>520.9352245</v>
          </cell>
          <cell r="I130">
            <v>557.40069021500005</v>
          </cell>
          <cell r="J130">
            <v>604.77974888327503</v>
          </cell>
        </row>
        <row r="131">
          <cell r="A131" t="str">
            <v xml:space="preserve">   World Series</v>
          </cell>
          <cell r="C131">
            <v>60</v>
          </cell>
          <cell r="D131">
            <v>0</v>
          </cell>
          <cell r="E131">
            <v>61.805714285714288</v>
          </cell>
          <cell r="F131">
            <v>67.986285714285728</v>
          </cell>
          <cell r="G131">
            <v>71.385600000000011</v>
          </cell>
          <cell r="H131">
            <v>74.954880000000017</v>
          </cell>
          <cell r="I131">
            <v>78.702624000000014</v>
          </cell>
          <cell r="J131">
            <v>82.637755200000015</v>
          </cell>
        </row>
        <row r="132">
          <cell r="A132" t="str">
            <v xml:space="preserve">   MLB Playoffs (excl. World Series)</v>
          </cell>
          <cell r="F132">
            <v>122</v>
          </cell>
          <cell r="G132">
            <v>134.20000000000002</v>
          </cell>
          <cell r="H132">
            <v>147.62000000000003</v>
          </cell>
          <cell r="I132">
            <v>162.38200000000006</v>
          </cell>
          <cell r="J132">
            <v>178.6202000000001</v>
          </cell>
        </row>
        <row r="133">
          <cell r="A133" t="str">
            <v xml:space="preserve">   MLB Regular Season Games</v>
          </cell>
          <cell r="E133">
            <v>24</v>
          </cell>
          <cell r="F133">
            <v>25.200000000000003</v>
          </cell>
          <cell r="G133">
            <v>26.460000000000004</v>
          </cell>
          <cell r="H133">
            <v>27.783000000000005</v>
          </cell>
          <cell r="I133">
            <v>29.172150000000006</v>
          </cell>
          <cell r="J133">
            <v>30.630757500000009</v>
          </cell>
        </row>
        <row r="134">
          <cell r="A134" t="str">
            <v xml:space="preserve">   Major League Baseball All Star Game</v>
          </cell>
          <cell r="C134">
            <v>0</v>
          </cell>
          <cell r="D134">
            <v>15</v>
          </cell>
          <cell r="E134">
            <v>0</v>
          </cell>
          <cell r="F134">
            <v>15.75</v>
          </cell>
          <cell r="G134">
            <v>16.537500000000001</v>
          </cell>
          <cell r="H134">
            <v>17.364375000000003</v>
          </cell>
          <cell r="I134">
            <v>18.232593750000003</v>
          </cell>
          <cell r="J134">
            <v>19.144223437500003</v>
          </cell>
        </row>
        <row r="135">
          <cell r="A135" t="str">
            <v xml:space="preserve">   NASCAR</v>
          </cell>
          <cell r="E135">
            <v>84.5</v>
          </cell>
          <cell r="F135">
            <v>110</v>
          </cell>
          <cell r="G135">
            <v>126.49999999999999</v>
          </cell>
          <cell r="H135">
            <v>145.98099999999997</v>
          </cell>
          <cell r="I135">
            <v>168.46207399999994</v>
          </cell>
          <cell r="J135">
            <v>193.73138509999993</v>
          </cell>
        </row>
        <row r="136">
          <cell r="A136" t="str">
            <v xml:space="preserve">   Super Bowl</v>
          </cell>
          <cell r="C136">
            <v>115</v>
          </cell>
          <cell r="D136">
            <v>0</v>
          </cell>
          <cell r="E136">
            <v>0</v>
          </cell>
          <cell r="F136">
            <v>125</v>
          </cell>
          <cell r="G136">
            <v>0</v>
          </cell>
          <cell r="H136">
            <v>0</v>
          </cell>
          <cell r="I136">
            <v>144.703125</v>
          </cell>
          <cell r="J136">
            <v>0</v>
          </cell>
        </row>
        <row r="137">
          <cell r="A137" t="str">
            <v xml:space="preserve">   Other</v>
          </cell>
          <cell r="C137">
            <v>0</v>
          </cell>
          <cell r="D137">
            <v>65</v>
          </cell>
          <cell r="E137">
            <v>0</v>
          </cell>
          <cell r="F137">
            <v>0</v>
          </cell>
          <cell r="G137">
            <v>0</v>
          </cell>
          <cell r="H137">
            <v>0</v>
          </cell>
          <cell r="I137">
            <v>0</v>
          </cell>
          <cell r="J137">
            <v>0</v>
          </cell>
        </row>
        <row r="138">
          <cell r="A138" t="str">
            <v>Total Sports Revenues From Time Sales (Gross)</v>
          </cell>
          <cell r="B138">
            <v>515</v>
          </cell>
          <cell r="C138">
            <v>741.5</v>
          </cell>
          <cell r="D138">
            <v>610</v>
          </cell>
          <cell r="E138">
            <v>705.60571428571427</v>
          </cell>
          <cell r="F138">
            <v>920.94128571428575</v>
          </cell>
          <cell r="G138">
            <v>861.9384500000001</v>
          </cell>
          <cell r="H138">
            <v>934.63847950000002</v>
          </cell>
          <cell r="I138">
            <v>1159.0552569649999</v>
          </cell>
          <cell r="J138">
            <v>1109.5440701207751</v>
          </cell>
        </row>
        <row r="140">
          <cell r="A140" t="str">
            <v xml:space="preserve">   Sports Time Sales Revenues (net of commissions)</v>
          </cell>
          <cell r="B140">
            <v>437.75</v>
          </cell>
          <cell r="C140">
            <v>630.27499999999998</v>
          </cell>
          <cell r="D140">
            <v>518.5</v>
          </cell>
          <cell r="E140">
            <v>599.76485714285707</v>
          </cell>
          <cell r="F140">
            <v>782.80009285714289</v>
          </cell>
          <cell r="G140">
            <v>732.64768250000009</v>
          </cell>
          <cell r="H140">
            <v>794.44270757499999</v>
          </cell>
          <cell r="I140">
            <v>985.19696842024985</v>
          </cell>
          <cell r="J140">
            <v>943.11245960265887</v>
          </cell>
        </row>
        <row r="141">
          <cell r="A141" t="str">
            <v xml:space="preserve">   NFL Contribution From Affiliates</v>
          </cell>
          <cell r="B141">
            <v>30</v>
          </cell>
          <cell r="C141">
            <v>50</v>
          </cell>
          <cell r="D141">
            <v>53</v>
          </cell>
          <cell r="E141">
            <v>56.18</v>
          </cell>
          <cell r="F141">
            <v>59.550800000000002</v>
          </cell>
          <cell r="G141">
            <v>63.123848000000002</v>
          </cell>
          <cell r="H141">
            <v>66.911278880000012</v>
          </cell>
          <cell r="I141">
            <v>70.92595561280001</v>
          </cell>
          <cell r="J141">
            <v>75.181512949568017</v>
          </cell>
        </row>
        <row r="142">
          <cell r="A142" t="str">
            <v xml:space="preserve">   MLB Contribution From Affiliates</v>
          </cell>
          <cell r="C142">
            <v>53</v>
          </cell>
          <cell r="D142">
            <v>56.18</v>
          </cell>
          <cell r="E142">
            <v>67.415999999999997</v>
          </cell>
          <cell r="F142">
            <v>84.27</v>
          </cell>
          <cell r="G142">
            <v>89.3262</v>
          </cell>
          <cell r="H142">
            <v>94.685772</v>
          </cell>
          <cell r="I142">
            <v>100.36691832000001</v>
          </cell>
          <cell r="J142">
            <v>106.38893341920001</v>
          </cell>
        </row>
        <row r="143">
          <cell r="A143" t="str">
            <v>Total Sports Revenues</v>
          </cell>
          <cell r="B143">
            <v>467.75</v>
          </cell>
          <cell r="C143">
            <v>733.27499999999998</v>
          </cell>
          <cell r="D143">
            <v>627.67999999999995</v>
          </cell>
          <cell r="E143">
            <v>723.36085714285696</v>
          </cell>
          <cell r="F143">
            <v>926.62089285714285</v>
          </cell>
          <cell r="G143">
            <v>885.09773050000001</v>
          </cell>
          <cell r="H143">
            <v>956.03975845500008</v>
          </cell>
          <cell r="I143">
            <v>1156.4898423530499</v>
          </cell>
          <cell r="J143">
            <v>1124.6829059714269</v>
          </cell>
        </row>
        <row r="144">
          <cell r="A144" t="str">
            <v xml:space="preserve">   % Change</v>
          </cell>
          <cell r="C144">
            <v>0.5676643506146446</v>
          </cell>
          <cell r="D144">
            <v>-0.14400463673246744</v>
          </cell>
          <cell r="E144">
            <v>0.15243572703106212</v>
          </cell>
          <cell r="F144">
            <v>0.28099396546991207</v>
          </cell>
          <cell r="G144">
            <v>-4.4811381523149452E-2</v>
          </cell>
          <cell r="H144">
            <v>8.0151632424731556E-2</v>
          </cell>
          <cell r="I144">
            <v>0.20966710026995683</v>
          </cell>
          <cell r="J144">
            <v>-2.7502996755169984E-2</v>
          </cell>
        </row>
        <row r="146">
          <cell r="A146" t="str">
            <v>Source: Bear, Stearns &amp; Co. Inc. estimates.</v>
          </cell>
        </row>
        <row r="149">
          <cell r="A149" t="str">
            <v>Fox Television Network Sports Program Costs (US$, mil)</v>
          </cell>
        </row>
        <row r="150">
          <cell r="A150" t="str">
            <v>Fiscal Year Ends 6/30</v>
          </cell>
          <cell r="B150">
            <v>1998</v>
          </cell>
          <cell r="C150" t="str">
            <v>1999</v>
          </cell>
          <cell r="D150" t="str">
            <v>2000</v>
          </cell>
          <cell r="E150" t="str">
            <v>2001</v>
          </cell>
          <cell r="F150" t="str">
            <v>2002E</v>
          </cell>
          <cell r="G150" t="str">
            <v>2003E</v>
          </cell>
          <cell r="H150" t="str">
            <v>2004E</v>
          </cell>
          <cell r="I150" t="str">
            <v>2005E</v>
          </cell>
          <cell r="J150" t="str">
            <v>2006E</v>
          </cell>
        </row>
        <row r="151">
          <cell r="A151" t="str">
            <v xml:space="preserve">   NFL</v>
          </cell>
          <cell r="B151">
            <v>311</v>
          </cell>
          <cell r="C151">
            <v>468</v>
          </cell>
          <cell r="D151">
            <v>420</v>
          </cell>
          <cell r="E151">
            <v>494</v>
          </cell>
          <cell r="F151">
            <v>550</v>
          </cell>
          <cell r="G151">
            <v>510</v>
          </cell>
          <cell r="H151">
            <v>532</v>
          </cell>
          <cell r="I151">
            <v>620</v>
          </cell>
          <cell r="J151">
            <v>540</v>
          </cell>
        </row>
        <row r="152">
          <cell r="A152" t="str">
            <v xml:space="preserve">   MLB</v>
          </cell>
          <cell r="B152">
            <v>75</v>
          </cell>
          <cell r="C152">
            <v>150</v>
          </cell>
          <cell r="D152">
            <v>100</v>
          </cell>
          <cell r="E152">
            <v>140</v>
          </cell>
          <cell r="F152">
            <v>300</v>
          </cell>
          <cell r="G152">
            <v>314.55</v>
          </cell>
          <cell r="H152">
            <v>366.45075000000003</v>
          </cell>
          <cell r="I152">
            <v>426.91512375000002</v>
          </cell>
          <cell r="J152">
            <v>497.35611916875001</v>
          </cell>
        </row>
        <row r="153">
          <cell r="A153" t="str">
            <v xml:space="preserve">   NHL</v>
          </cell>
          <cell r="B153">
            <v>30</v>
          </cell>
          <cell r="C153">
            <v>47.5</v>
          </cell>
          <cell r="D153">
            <v>0</v>
          </cell>
          <cell r="E153">
            <v>0</v>
          </cell>
          <cell r="F153">
            <v>0</v>
          </cell>
          <cell r="G153">
            <v>0</v>
          </cell>
          <cell r="H153">
            <v>0</v>
          </cell>
          <cell r="I153">
            <v>0</v>
          </cell>
          <cell r="J153">
            <v>0</v>
          </cell>
        </row>
        <row r="154">
          <cell r="A154" t="str">
            <v xml:space="preserve">   NASCAR</v>
          </cell>
          <cell r="B154">
            <v>0</v>
          </cell>
          <cell r="C154">
            <v>0</v>
          </cell>
          <cell r="D154">
            <v>0</v>
          </cell>
          <cell r="E154">
            <v>90</v>
          </cell>
          <cell r="F154">
            <v>103.49999999999999</v>
          </cell>
          <cell r="G154">
            <v>122.12999999999998</v>
          </cell>
          <cell r="H154">
            <v>146.55599999999998</v>
          </cell>
          <cell r="I154">
            <v>178.79831999999999</v>
          </cell>
          <cell r="J154">
            <v>210.62442095999998</v>
          </cell>
        </row>
        <row r="155">
          <cell r="A155" t="str">
            <v xml:space="preserve">   Other Costs (includes production)</v>
          </cell>
          <cell r="B155">
            <v>100</v>
          </cell>
          <cell r="C155">
            <v>105</v>
          </cell>
          <cell r="D155">
            <v>115.50000000000001</v>
          </cell>
          <cell r="E155">
            <v>96</v>
          </cell>
          <cell r="F155">
            <v>95</v>
          </cell>
          <cell r="G155">
            <v>95.95</v>
          </cell>
          <cell r="H155">
            <v>100.7475</v>
          </cell>
          <cell r="I155">
            <v>108.3035625</v>
          </cell>
          <cell r="J155">
            <v>109.38659812500001</v>
          </cell>
        </row>
        <row r="156">
          <cell r="A156" t="str">
            <v>Total Sports Costs</v>
          </cell>
          <cell r="D156">
            <v>635.5</v>
          </cell>
          <cell r="E156">
            <v>820</v>
          </cell>
          <cell r="F156">
            <v>1048.5</v>
          </cell>
          <cell r="G156">
            <v>1042.6299999999999</v>
          </cell>
          <cell r="H156">
            <v>1145.75425</v>
          </cell>
          <cell r="I156">
            <v>1334.0170062499999</v>
          </cell>
          <cell r="J156">
            <v>1357.36713825375</v>
          </cell>
        </row>
        <row r="158">
          <cell r="A158" t="str">
            <v>Sports Cost Adjustment (per Writedown)</v>
          </cell>
        </row>
        <row r="159">
          <cell r="A159" t="str">
            <v xml:space="preserve">   NFL</v>
          </cell>
          <cell r="F159">
            <v>-17.600000000000001</v>
          </cell>
          <cell r="G159">
            <v>-92.35</v>
          </cell>
          <cell r="H159">
            <v>-92.35</v>
          </cell>
          <cell r="I159">
            <v>-92.35</v>
          </cell>
          <cell r="J159">
            <v>-92.35</v>
          </cell>
        </row>
        <row r="160">
          <cell r="A160" t="str">
            <v xml:space="preserve">   MLB</v>
          </cell>
          <cell r="F160">
            <v>0</v>
          </cell>
          <cell r="G160">
            <v>-45</v>
          </cell>
          <cell r="H160">
            <v>-45</v>
          </cell>
          <cell r="I160">
            <v>-45</v>
          </cell>
          <cell r="J160">
            <v>-45</v>
          </cell>
        </row>
        <row r="161">
          <cell r="A161" t="str">
            <v xml:space="preserve">   NASCAR</v>
          </cell>
          <cell r="F161">
            <v>-42.4</v>
          </cell>
          <cell r="G161">
            <v>-42.43333333333333</v>
          </cell>
          <cell r="H161">
            <v>-42.43333333333333</v>
          </cell>
          <cell r="I161">
            <v>-42.43333333333333</v>
          </cell>
          <cell r="J161">
            <v>-42.43333333333333</v>
          </cell>
        </row>
        <row r="162">
          <cell r="A162" t="str">
            <v>Total Sports Adjustment</v>
          </cell>
          <cell r="F162">
            <v>-60</v>
          </cell>
          <cell r="G162">
            <v>-179.78333333333333</v>
          </cell>
          <cell r="H162">
            <v>-179.78333333333333</v>
          </cell>
          <cell r="I162">
            <v>-179.78333333333333</v>
          </cell>
          <cell r="J162">
            <v>-179.78333333333333</v>
          </cell>
        </row>
        <row r="164">
          <cell r="A164" t="str">
            <v>Total Sports Costs</v>
          </cell>
          <cell r="B164">
            <v>516</v>
          </cell>
          <cell r="C164">
            <v>770.5</v>
          </cell>
          <cell r="D164">
            <v>635.5</v>
          </cell>
          <cell r="E164">
            <v>820</v>
          </cell>
          <cell r="F164">
            <v>988.5</v>
          </cell>
          <cell r="G164">
            <v>862.84666666666658</v>
          </cell>
          <cell r="H164">
            <v>965.97091666666665</v>
          </cell>
          <cell r="I164">
            <v>1154.2336729166666</v>
          </cell>
          <cell r="J164">
            <v>1177.5838049204167</v>
          </cell>
        </row>
        <row r="165">
          <cell r="A165" t="str">
            <v xml:space="preserve">   % Change</v>
          </cell>
          <cell r="C165">
            <v>0.49321705426356588</v>
          </cell>
          <cell r="D165">
            <v>-0.17521090201168077</v>
          </cell>
          <cell r="E165">
            <v>0.29032258064516125</v>
          </cell>
          <cell r="F165">
            <v>0.20548780487804885</v>
          </cell>
          <cell r="G165">
            <v>-0.12711515764626546</v>
          </cell>
          <cell r="H165">
            <v>0.11951631035255406</v>
          </cell>
          <cell r="I165">
            <v>0.19489484931870349</v>
          </cell>
          <cell r="J165">
            <v>2.0229986831649116E-2</v>
          </cell>
        </row>
        <row r="167">
          <cell r="A167" t="str">
            <v>Source: Bear, Stearns &amp; Co. Inc. estimates.</v>
          </cell>
        </row>
        <row r="175">
          <cell r="A175" t="str">
            <v>FOX Television Stations Operating Model (US$ mil)</v>
          </cell>
          <cell r="D175">
            <v>0</v>
          </cell>
        </row>
        <row r="176">
          <cell r="A176" t="str">
            <v>Fiscal Year Ends 6/30</v>
          </cell>
          <cell r="C176" t="str">
            <v>1999</v>
          </cell>
          <cell r="D176" t="str">
            <v>2000</v>
          </cell>
          <cell r="E176" t="str">
            <v>2001</v>
          </cell>
          <cell r="F176" t="str">
            <v>2002E</v>
          </cell>
          <cell r="G176" t="str">
            <v>2003E</v>
          </cell>
          <cell r="H176" t="str">
            <v>2004E</v>
          </cell>
          <cell r="I176" t="str">
            <v>2005E</v>
          </cell>
          <cell r="J176" t="str">
            <v>2006E</v>
          </cell>
        </row>
        <row r="177">
          <cell r="A177" t="str">
            <v>FOX BASE STATIONS</v>
          </cell>
        </row>
        <row r="178">
          <cell r="A178" t="str">
            <v>CY Revenue</v>
          </cell>
          <cell r="C178">
            <v>1596.2850000000001</v>
          </cell>
          <cell r="D178">
            <v>1682.3266000000001</v>
          </cell>
          <cell r="E178">
            <v>1388.5601602400002</v>
          </cell>
          <cell r="F178">
            <v>1422.997960512</v>
          </cell>
          <cell r="G178">
            <v>1517.7468685209603</v>
          </cell>
          <cell r="H178">
            <v>1603.4716938441602</v>
          </cell>
          <cell r="I178">
            <v>1691.9411171811123</v>
          </cell>
          <cell r="J178">
            <v>1785.2464345916894</v>
          </cell>
        </row>
        <row r="179">
          <cell r="A179" t="str">
            <v>FY Revenue</v>
          </cell>
          <cell r="C179">
            <v>1468.9246899999998</v>
          </cell>
          <cell r="D179">
            <v>1635.0037200000002</v>
          </cell>
          <cell r="E179">
            <v>1550.1317021080004</v>
          </cell>
          <cell r="F179">
            <v>1407.5009503896001</v>
          </cell>
          <cell r="G179">
            <v>1465.6349691160322</v>
          </cell>
          <cell r="H179">
            <v>1556.3230399164004</v>
          </cell>
          <cell r="I179">
            <v>1643.2829343457888</v>
          </cell>
          <cell r="J179">
            <v>1733.9285100158722</v>
          </cell>
        </row>
        <row r="180">
          <cell r="A180" t="str">
            <v xml:space="preserve">   Operating Costs</v>
          </cell>
          <cell r="C180">
            <v>-738</v>
          </cell>
          <cell r="D180">
            <v>-861</v>
          </cell>
          <cell r="E180">
            <v>-867.02699999999993</v>
          </cell>
          <cell r="F180">
            <v>-848.81943299999989</v>
          </cell>
          <cell r="G180">
            <v>-882.77221031999989</v>
          </cell>
          <cell r="H180">
            <v>-873.94448821679987</v>
          </cell>
          <cell r="I180">
            <v>-882.68393309896783</v>
          </cell>
          <cell r="J180">
            <v>-900.3376117609472</v>
          </cell>
        </row>
        <row r="181">
          <cell r="A181" t="str">
            <v xml:space="preserve">   Amortization</v>
          </cell>
          <cell r="C181">
            <v>-132</v>
          </cell>
          <cell r="D181">
            <v>-132</v>
          </cell>
          <cell r="E181">
            <v>-132</v>
          </cell>
          <cell r="F181">
            <v>-132</v>
          </cell>
          <cell r="G181">
            <v>-132</v>
          </cell>
          <cell r="H181">
            <v>-132</v>
          </cell>
          <cell r="I181">
            <v>-132</v>
          </cell>
          <cell r="J181">
            <v>-132</v>
          </cell>
        </row>
        <row r="182">
          <cell r="A182" t="str">
            <v xml:space="preserve">   Depreciation</v>
          </cell>
          <cell r="C182">
            <v>-42</v>
          </cell>
          <cell r="D182">
            <v>-57</v>
          </cell>
          <cell r="E182">
            <v>-52</v>
          </cell>
          <cell r="F182">
            <v>-53.04</v>
          </cell>
          <cell r="G182">
            <v>-54.1008</v>
          </cell>
          <cell r="H182">
            <v>-55.182816000000003</v>
          </cell>
          <cell r="I182">
            <v>-56.286472320000001</v>
          </cell>
          <cell r="J182">
            <v>-57.412201766400003</v>
          </cell>
        </row>
        <row r="183">
          <cell r="A183" t="str">
            <v>Operating Profit</v>
          </cell>
          <cell r="C183">
            <v>556.92468999999983</v>
          </cell>
          <cell r="D183">
            <v>585.00372000000016</v>
          </cell>
          <cell r="E183">
            <v>499.10470210800042</v>
          </cell>
          <cell r="F183">
            <v>373.64151738960021</v>
          </cell>
          <cell r="G183">
            <v>396.76195879603227</v>
          </cell>
          <cell r="H183">
            <v>495.1957356996005</v>
          </cell>
          <cell r="I183">
            <v>572.31252892682096</v>
          </cell>
          <cell r="J183">
            <v>644.17869648852502</v>
          </cell>
        </row>
        <row r="184">
          <cell r="A184" t="str">
            <v xml:space="preserve">      Margin %</v>
          </cell>
          <cell r="C184">
            <v>0.3791376738313248</v>
          </cell>
          <cell r="D184">
            <v>0.35779962629075857</v>
          </cell>
          <cell r="E184">
            <v>0.32197567563406104</v>
          </cell>
          <cell r="F184">
            <v>0.26546448674594159</v>
          </cell>
          <cell r="G184">
            <v>0.2707099428961709</v>
          </cell>
          <cell r="H184">
            <v>0.31818312972234897</v>
          </cell>
          <cell r="I184">
            <v>0.34827388331314085</v>
          </cell>
          <cell r="J184">
            <v>0.37151398847616174</v>
          </cell>
        </row>
        <row r="185">
          <cell r="A185" t="str">
            <v>EBITDA</v>
          </cell>
          <cell r="C185">
            <v>730.92468999999983</v>
          </cell>
          <cell r="D185">
            <v>774.00372000000016</v>
          </cell>
          <cell r="E185">
            <v>683.10470210800042</v>
          </cell>
          <cell r="F185">
            <v>558.68151738960023</v>
          </cell>
          <cell r="G185">
            <v>582.86275879603238</v>
          </cell>
          <cell r="H185">
            <v>682.37855169960051</v>
          </cell>
          <cell r="I185">
            <v>760.59900124682099</v>
          </cell>
          <cell r="J185">
            <v>833.59089825492504</v>
          </cell>
        </row>
        <row r="186">
          <cell r="A186" t="str">
            <v xml:space="preserve">      Margin %</v>
          </cell>
          <cell r="C186">
            <v>0.497591670271401</v>
          </cell>
          <cell r="D186">
            <v>0.47339569355842204</v>
          </cell>
          <cell r="E186">
            <v>0.44067526725571565</v>
          </cell>
          <cell r="F186">
            <v>0.39693153829484495</v>
          </cell>
          <cell r="G186">
            <v>0.39768617089395336</v>
          </cell>
          <cell r="H186">
            <v>0.43845559963968356</v>
          </cell>
          <cell r="I186">
            <v>0.46285334396758937</v>
          </cell>
          <cell r="J186">
            <v>0.48075274928566369</v>
          </cell>
        </row>
        <row r="188">
          <cell r="A188" t="str">
            <v>CHRIS-CRAFT STATIONS (INCL. SWAPS)</v>
          </cell>
        </row>
        <row r="189">
          <cell r="A189" t="str">
            <v>CY Revenue</v>
          </cell>
          <cell r="C189">
            <v>469.2192</v>
          </cell>
          <cell r="D189">
            <v>503.46</v>
          </cell>
          <cell r="E189">
            <v>426.56975594400001</v>
          </cell>
          <cell r="F189">
            <v>445.46008512399999</v>
          </cell>
          <cell r="G189">
            <v>479.33692121960013</v>
          </cell>
          <cell r="H189">
            <v>508.29059644935609</v>
          </cell>
          <cell r="I189">
            <v>538.94129689903866</v>
          </cell>
          <cell r="J189">
            <v>571.38634090256619</v>
          </cell>
        </row>
        <row r="190">
          <cell r="A190" t="str">
            <v>FY Revenue</v>
          </cell>
          <cell r="C190">
            <v>455.48063999999999</v>
          </cell>
          <cell r="D190">
            <v>484.62756000000002</v>
          </cell>
          <cell r="E190">
            <v>468.85939017480007</v>
          </cell>
          <cell r="F190">
            <v>435.07040407500006</v>
          </cell>
          <cell r="G190">
            <v>460.70466136702009</v>
          </cell>
          <cell r="H190">
            <v>492.36607507299033</v>
          </cell>
          <cell r="I190">
            <v>522.08341165171328</v>
          </cell>
          <cell r="J190">
            <v>553.54156670062616</v>
          </cell>
        </row>
        <row r="191">
          <cell r="A191" t="str">
            <v xml:space="preserve">   Operating Costs</v>
          </cell>
          <cell r="C191">
            <v>-310</v>
          </cell>
          <cell r="D191">
            <v>-331.70000000000005</v>
          </cell>
          <cell r="E191">
            <v>-369</v>
          </cell>
          <cell r="F191">
            <v>-276.75</v>
          </cell>
          <cell r="G191">
            <v>-276.75</v>
          </cell>
          <cell r="H191">
            <v>-273.98250000000002</v>
          </cell>
          <cell r="I191">
            <v>-280.83206250000001</v>
          </cell>
          <cell r="J191">
            <v>-286.44870374999999</v>
          </cell>
        </row>
        <row r="192">
          <cell r="A192" t="str">
            <v xml:space="preserve">   One-Time Write-Downs/Adjustments</v>
          </cell>
          <cell r="E192">
            <v>33</v>
          </cell>
        </row>
        <row r="193">
          <cell r="A193" t="str">
            <v xml:space="preserve">   Depreciation</v>
          </cell>
          <cell r="C193">
            <v>-22.551000000000002</v>
          </cell>
          <cell r="D193">
            <v>-24.7395</v>
          </cell>
          <cell r="E193">
            <v>-34</v>
          </cell>
          <cell r="F193">
            <v>-34</v>
          </cell>
          <cell r="G193">
            <v>-34</v>
          </cell>
          <cell r="H193">
            <v>-19</v>
          </cell>
          <cell r="I193">
            <v>-19</v>
          </cell>
          <cell r="J193">
            <v>-12</v>
          </cell>
        </row>
        <row r="194">
          <cell r="A194" t="str">
            <v>Operating Profit</v>
          </cell>
          <cell r="C194">
            <v>122.92963999999999</v>
          </cell>
          <cell r="D194">
            <v>128.18805999999998</v>
          </cell>
          <cell r="E194">
            <v>98.859390174800069</v>
          </cell>
          <cell r="F194">
            <v>124.32040407500006</v>
          </cell>
          <cell r="G194">
            <v>149.95466136702009</v>
          </cell>
          <cell r="H194">
            <v>199.38357507299031</v>
          </cell>
          <cell r="I194">
            <v>222.25134915171327</v>
          </cell>
          <cell r="J194">
            <v>255.09286295062617</v>
          </cell>
        </row>
        <row r="195">
          <cell r="A195" t="str">
            <v xml:space="preserve">      Margin %</v>
          </cell>
          <cell r="C195">
            <v>0.26988993429007213</v>
          </cell>
          <cell r="D195">
            <v>0.2645083989858108</v>
          </cell>
          <cell r="E195">
            <v>0.21085082702074781</v>
          </cell>
          <cell r="F195">
            <v>0.28574778452079896</v>
          </cell>
          <cell r="G195">
            <v>0.32548978541278273</v>
          </cell>
          <cell r="H195">
            <v>0.4049498638658906</v>
          </cell>
          <cell r="I195">
            <v>0.42570084433170846</v>
          </cell>
          <cell r="J195">
            <v>0.4608377731614669</v>
          </cell>
        </row>
        <row r="196">
          <cell r="A196" t="str">
            <v>EBITDA</v>
          </cell>
          <cell r="C196">
            <v>145.48063999999999</v>
          </cell>
          <cell r="D196">
            <v>152.92755999999997</v>
          </cell>
          <cell r="E196">
            <v>132.85939017480007</v>
          </cell>
          <cell r="F196">
            <v>158.32040407500006</v>
          </cell>
          <cell r="G196">
            <v>183.95466136702009</v>
          </cell>
          <cell r="H196">
            <v>218.38357507299031</v>
          </cell>
          <cell r="I196">
            <v>241.25134915171327</v>
          </cell>
          <cell r="J196">
            <v>267.09286295062617</v>
          </cell>
        </row>
        <row r="197">
          <cell r="A197" t="str">
            <v xml:space="preserve">      Margin %</v>
          </cell>
          <cell r="C197">
            <v>0.31940027132657056</v>
          </cell>
          <cell r="D197">
            <v>0.31555687835830049</v>
          </cell>
          <cell r="E197">
            <v>0.28336723751073312</v>
          </cell>
          <cell r="F197">
            <v>0.36389605588457319</v>
          </cell>
          <cell r="G197">
            <v>0.39928977671114274</v>
          </cell>
          <cell r="H197">
            <v>0.44353903757608859</v>
          </cell>
          <cell r="I197">
            <v>0.46209349649410869</v>
          </cell>
          <cell r="J197">
            <v>0.482516361946634</v>
          </cell>
        </row>
        <row r="199">
          <cell r="A199" t="str">
            <v>TOTAL FOX OWNED &amp; OPERATED TV STATIONS</v>
          </cell>
        </row>
        <row r="200">
          <cell r="A200" t="str">
            <v>CY Revenue</v>
          </cell>
          <cell r="C200">
            <v>2065.5042000000003</v>
          </cell>
          <cell r="D200">
            <v>2185.7865999999999</v>
          </cell>
          <cell r="E200">
            <v>1815.1299161840002</v>
          </cell>
          <cell r="F200">
            <v>1868.458045636</v>
          </cell>
          <cell r="G200">
            <v>1997.0837897405604</v>
          </cell>
          <cell r="H200">
            <v>2111.7622902935163</v>
          </cell>
          <cell r="I200">
            <v>2230.8824140801507</v>
          </cell>
          <cell r="J200">
            <v>2356.6327754942558</v>
          </cell>
        </row>
        <row r="201">
          <cell r="A201" t="str">
            <v>FY Revenue</v>
          </cell>
          <cell r="C201">
            <v>1924.4053299999998</v>
          </cell>
          <cell r="D201">
            <v>2119.6312800000001</v>
          </cell>
          <cell r="E201">
            <v>2018.9910922828003</v>
          </cell>
          <cell r="F201">
            <v>1842.5713544646001</v>
          </cell>
          <cell r="G201">
            <v>1926.3396304830521</v>
          </cell>
          <cell r="H201">
            <v>2048.6891149893909</v>
          </cell>
          <cell r="I201">
            <v>2165.3663459975023</v>
          </cell>
          <cell r="J201">
            <v>2287.4700767164986</v>
          </cell>
        </row>
        <row r="202">
          <cell r="A202" t="str">
            <v xml:space="preserve">   Operating Costs</v>
          </cell>
          <cell r="C202">
            <v>-1048</v>
          </cell>
          <cell r="D202">
            <v>-1192.7</v>
          </cell>
          <cell r="E202">
            <v>-1236.027</v>
          </cell>
          <cell r="F202">
            <v>-1125.5694329999999</v>
          </cell>
          <cell r="G202">
            <v>-1159.5222103199999</v>
          </cell>
          <cell r="H202">
            <v>-1147.9269882167998</v>
          </cell>
          <cell r="I202">
            <v>-1163.5159955989679</v>
          </cell>
          <cell r="J202">
            <v>-1186.7863155109471</v>
          </cell>
        </row>
        <row r="203">
          <cell r="A203" t="str">
            <v xml:space="preserve">   Incremental Goodwill For US Accounting Purposes</v>
          </cell>
          <cell r="C203">
            <v>-132</v>
          </cell>
          <cell r="D203">
            <v>-132</v>
          </cell>
          <cell r="E203">
            <v>-132</v>
          </cell>
          <cell r="F203">
            <v>-132</v>
          </cell>
          <cell r="G203">
            <v>-132</v>
          </cell>
          <cell r="H203">
            <v>-132</v>
          </cell>
          <cell r="I203">
            <v>-132</v>
          </cell>
          <cell r="J203">
            <v>-132</v>
          </cell>
        </row>
        <row r="204">
          <cell r="A204" t="str">
            <v xml:space="preserve">   Depreciation</v>
          </cell>
          <cell r="C204">
            <v>-64.551000000000002</v>
          </cell>
          <cell r="D204">
            <v>-81.739499999999992</v>
          </cell>
          <cell r="E204">
            <v>-86</v>
          </cell>
          <cell r="F204">
            <v>-87.039999999999992</v>
          </cell>
          <cell r="G204">
            <v>-88.100799999999992</v>
          </cell>
          <cell r="H204">
            <v>-74.182816000000003</v>
          </cell>
          <cell r="I204">
            <v>-75.286472320000001</v>
          </cell>
          <cell r="J204">
            <v>-69.412201766400003</v>
          </cell>
        </row>
        <row r="205">
          <cell r="A205" t="str">
            <v>Operating Profit 1</v>
          </cell>
          <cell r="C205">
            <v>679.85432999999978</v>
          </cell>
          <cell r="D205">
            <v>713.19177999999999</v>
          </cell>
          <cell r="E205">
            <v>564.96409228280027</v>
          </cell>
          <cell r="F205">
            <v>497.96192146460021</v>
          </cell>
          <cell r="G205">
            <v>546.71662016305231</v>
          </cell>
          <cell r="H205">
            <v>694.57931077259104</v>
          </cell>
          <cell r="I205">
            <v>794.56387807853434</v>
          </cell>
          <cell r="J205">
            <v>899.27155943915147</v>
          </cell>
        </row>
        <row r="206">
          <cell r="A206" t="str">
            <v xml:space="preserve">      Margin %</v>
          </cell>
          <cell r="C206">
            <v>0.35328021566017997</v>
          </cell>
          <cell r="D206">
            <v>0.33646973732148355</v>
          </cell>
          <cell r="E206">
            <v>0.27982495536620511</v>
          </cell>
          <cell r="F206">
            <v>0.27025380605099775</v>
          </cell>
          <cell r="G206">
            <v>0.28381112629965294</v>
          </cell>
          <cell r="H206">
            <v>0.33903597460964102</v>
          </cell>
          <cell r="I206">
            <v>0.3669420093958784</v>
          </cell>
          <cell r="J206">
            <v>0.39312932159969155</v>
          </cell>
        </row>
        <row r="207">
          <cell r="A207" t="str">
            <v>EBITDA 1</v>
          </cell>
          <cell r="C207">
            <v>876.40532999999982</v>
          </cell>
          <cell r="D207">
            <v>926.93128000000002</v>
          </cell>
          <cell r="E207">
            <v>782.96409228280027</v>
          </cell>
          <cell r="F207">
            <v>717.00192146460017</v>
          </cell>
          <cell r="G207">
            <v>766.81742016305225</v>
          </cell>
          <cell r="H207">
            <v>900.76212677259105</v>
          </cell>
          <cell r="I207">
            <v>1001.8503503985344</v>
          </cell>
          <cell r="J207">
            <v>1100.6837612055515</v>
          </cell>
        </row>
        <row r="208">
          <cell r="A208" t="str">
            <v xml:space="preserve">      Margin %</v>
          </cell>
          <cell r="C208">
            <v>0.45541618303457926</v>
          </cell>
          <cell r="D208">
            <v>0.43730779440092049</v>
          </cell>
          <cell r="E208">
            <v>0.38779967642033081</v>
          </cell>
          <cell r="F208">
            <v>0.38913115615701133</v>
          </cell>
          <cell r="G208">
            <v>0.39806969032286577</v>
          </cell>
          <cell r="H208">
            <v>0.43967731374277136</v>
          </cell>
          <cell r="I208">
            <v>0.46267013997440687</v>
          </cell>
          <cell r="J208">
            <v>0.48117952335599734</v>
          </cell>
        </row>
        <row r="211">
          <cell r="A211" t="str">
            <v>Percentage Change:</v>
          </cell>
        </row>
        <row r="212">
          <cell r="A212" t="str">
            <v xml:space="preserve">   FY Revenue</v>
          </cell>
          <cell r="D212">
            <v>0.10144741700543936</v>
          </cell>
          <cell r="E212">
            <v>-4.7480044603417926E-2</v>
          </cell>
          <cell r="F212">
            <v>-8.7380146694321925E-2</v>
          </cell>
          <cell r="G212">
            <v>4.5462703962850126E-2</v>
          </cell>
          <cell r="H212">
            <v>6.351397363696365E-2</v>
          </cell>
          <cell r="I212">
            <v>5.6952140837003284E-2</v>
          </cell>
          <cell r="J212">
            <v>5.6389410015859287E-2</v>
          </cell>
        </row>
        <row r="213">
          <cell r="A213" t="str">
            <v xml:space="preserve">   Operating Profit</v>
          </cell>
          <cell r="D213">
            <v>4.9036166321100305E-2</v>
          </cell>
          <cell r="E213">
            <v>-0.20783706693478676</v>
          </cell>
          <cell r="F213">
            <v>-0.11859545010634276</v>
          </cell>
          <cell r="G213">
            <v>9.7908487771625863E-2</v>
          </cell>
          <cell r="H213">
            <v>0.27045581779723515</v>
          </cell>
          <cell r="I213">
            <v>0.1439498207839347</v>
          </cell>
          <cell r="J213">
            <v>0.13178006734188319</v>
          </cell>
        </row>
        <row r="214">
          <cell r="A214" t="str">
            <v xml:space="preserve">   EBITDA</v>
          </cell>
          <cell r="D214">
            <v>5.7651349518835326E-2</v>
          </cell>
          <cell r="E214">
            <v>-0.15531592343846645</v>
          </cell>
          <cell r="F214">
            <v>-8.4246738092268902E-2</v>
          </cell>
          <cell r="G214">
            <v>6.9477496792052174E-2</v>
          </cell>
          <cell r="H214">
            <v>0.17467613944015192</v>
          </cell>
          <cell r="I214">
            <v>0.11222521531643426</v>
          </cell>
          <cell r="J214">
            <v>9.8650872126462064E-2</v>
          </cell>
        </row>
        <row r="216">
          <cell r="A216" t="str">
            <v>NOTE:  Annual numbers for 2002 may differ slightly from quarterly model due to only 8 weeks of Chris-Craft operations reported by Fox in Q1/02.</v>
          </cell>
        </row>
        <row r="217">
          <cell r="A217" t="str">
            <v xml:space="preserve">   1     2001 Chris-Craft EBITDA and Operating Income excludes a $33 million writedown fro programming costs.</v>
          </cell>
        </row>
        <row r="218">
          <cell r="A218" t="str">
            <v>Source:  Company Documents;  Bear, Stearns &amp; Co. Inc. estimates</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1) Instructions"/>
      <sheetName val="(2) 2013 BW to CTX analysis "/>
      <sheetName val="(3) SUMIFS Example"/>
      <sheetName val="(A) Adjustment Details"/>
      <sheetName val="(B) M Calculation"/>
      <sheetName val="(B1) Basis Adjustment"/>
      <sheetName val="(C.1) Report GL"/>
      <sheetName val="(C.2) Automation Logic"/>
      <sheetName val="(C.3) Report Adjustments"/>
      <sheetName val="(C.4) Adjustment Input to BW"/>
      <sheetName val="(C.5) BW Validation"/>
      <sheetName val="(D) Manual Data ==&gt;&gt;"/>
      <sheetName val="(D1) TBA 6300 Rpt-CIAC Taxable"/>
      <sheetName val="(D2) TBA 6300 Rpt-CIAC Rsv Cr. "/>
      <sheetName val="(D3) TBA 6400 Rpt-Reimb"/>
      <sheetName val="(D4) Interconnect 2014 Billings"/>
      <sheetName val="(E)  Adjustment Exceptions"/>
      <sheetName val="(F) Reclasses"/>
      <sheetName val="Sup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54">
          <cell r="A154" t="str">
            <v xml:space="preserve">RCLTE </v>
          </cell>
        </row>
        <row r="155">
          <cell r="A155" t="str">
            <v>RECL01</v>
          </cell>
        </row>
        <row r="156">
          <cell r="A156" t="str">
            <v>RECL04</v>
          </cell>
        </row>
        <row r="157">
          <cell r="A157" t="str">
            <v>RECL06</v>
          </cell>
        </row>
        <row r="158">
          <cell r="A158" t="str">
            <v>RECL07</v>
          </cell>
        </row>
        <row r="159">
          <cell r="A159" t="str">
            <v>RECL08</v>
          </cell>
        </row>
        <row r="160">
          <cell r="A160" t="str">
            <v>RECL15</v>
          </cell>
        </row>
        <row r="161">
          <cell r="A161" t="str">
            <v>RECL18</v>
          </cell>
        </row>
        <row r="162">
          <cell r="A162" t="str">
            <v>RECL30</v>
          </cell>
        </row>
        <row r="163">
          <cell r="A163" t="str">
            <v>RECL44</v>
          </cell>
        </row>
        <row r="164">
          <cell r="A164" t="str">
            <v>RECL45</v>
          </cell>
        </row>
        <row r="165">
          <cell r="A165" t="str">
            <v>RECL47</v>
          </cell>
        </row>
        <row r="166">
          <cell r="A166" t="str">
            <v>RECL50</v>
          </cell>
        </row>
        <row r="167">
          <cell r="A167" t="str">
            <v>RECLGP</v>
          </cell>
        </row>
        <row r="168">
          <cell r="A168" t="str">
            <v>RECLTX</v>
          </cell>
        </row>
      </sheetData>
      <sheetData sheetId="19"/>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Sum-of-Parts"/>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Capitalized Interest Calcs"/>
      <sheetName val="Cap Int by Project"/>
      <sheetName val="Sheet1"/>
      <sheetName val="CWIP Activity "/>
      <sheetName val="ref"/>
    </sheetNames>
    <sheetDataSet>
      <sheetData sheetId="0" refreshError="1"/>
      <sheetData sheetId="1" refreshError="1"/>
      <sheetData sheetId="2" refreshError="1"/>
      <sheetData sheetId="3" refreshError="1"/>
      <sheetData sheetId="4" refreshError="1"/>
      <sheetData sheetId="5">
        <row r="20">
          <cell r="A20">
            <v>6004</v>
          </cell>
          <cell r="B20">
            <v>5</v>
          </cell>
          <cell r="C20">
            <v>645743.19999999995</v>
          </cell>
        </row>
        <row r="21">
          <cell r="A21">
            <v>6005</v>
          </cell>
          <cell r="B21">
            <v>2</v>
          </cell>
          <cell r="C21">
            <v>1841.97</v>
          </cell>
        </row>
        <row r="22">
          <cell r="A22">
            <v>6005</v>
          </cell>
          <cell r="B22">
            <v>5</v>
          </cell>
          <cell r="C22">
            <v>-210697.1</v>
          </cell>
        </row>
        <row r="23">
          <cell r="A23">
            <v>6006</v>
          </cell>
          <cell r="B23">
            <v>2</v>
          </cell>
          <cell r="C23">
            <v>8717.5</v>
          </cell>
        </row>
        <row r="24">
          <cell r="A24">
            <v>6006</v>
          </cell>
          <cell r="B24">
            <v>5</v>
          </cell>
          <cell r="C24">
            <v>-2176718.3199999998</v>
          </cell>
        </row>
        <row r="25">
          <cell r="A25">
            <v>6007</v>
          </cell>
          <cell r="B25">
            <v>5</v>
          </cell>
          <cell r="C25">
            <v>942492</v>
          </cell>
        </row>
        <row r="26">
          <cell r="A26">
            <v>6008</v>
          </cell>
          <cell r="B26">
            <v>5</v>
          </cell>
          <cell r="C26">
            <v>0</v>
          </cell>
        </row>
        <row r="27">
          <cell r="A27">
            <v>6013</v>
          </cell>
          <cell r="B27">
            <v>5</v>
          </cell>
          <cell r="C27">
            <v>-56869.82</v>
          </cell>
        </row>
        <row r="28">
          <cell r="A28">
            <v>6016</v>
          </cell>
          <cell r="B28">
            <v>5</v>
          </cell>
          <cell r="C28">
            <v>-112107.64</v>
          </cell>
        </row>
        <row r="29">
          <cell r="A29">
            <v>6017</v>
          </cell>
          <cell r="B29">
            <v>5</v>
          </cell>
          <cell r="C29">
            <v>-17509.060000000001</v>
          </cell>
        </row>
        <row r="30">
          <cell r="A30">
            <v>6018</v>
          </cell>
          <cell r="B30">
            <v>5</v>
          </cell>
          <cell r="C30">
            <v>-10871.76</v>
          </cell>
        </row>
        <row r="31">
          <cell r="A31">
            <v>6020</v>
          </cell>
          <cell r="B31">
            <v>5</v>
          </cell>
          <cell r="C31">
            <v>-41143.949999999997</v>
          </cell>
        </row>
        <row r="32">
          <cell r="A32">
            <v>6021</v>
          </cell>
          <cell r="B32">
            <v>5</v>
          </cell>
          <cell r="C32">
            <v>92049.3</v>
          </cell>
        </row>
        <row r="33">
          <cell r="A33">
            <v>6022</v>
          </cell>
          <cell r="B33">
            <v>5</v>
          </cell>
          <cell r="C33">
            <v>61149.43</v>
          </cell>
        </row>
        <row r="34">
          <cell r="A34">
            <v>6023</v>
          </cell>
          <cell r="B34">
            <v>5</v>
          </cell>
          <cell r="C34">
            <v>-44048.42</v>
          </cell>
        </row>
        <row r="35">
          <cell r="A35">
            <v>6026</v>
          </cell>
          <cell r="B35">
            <v>5</v>
          </cell>
          <cell r="C35">
            <v>-48297.02</v>
          </cell>
        </row>
        <row r="36">
          <cell r="A36">
            <v>6027</v>
          </cell>
          <cell r="B36">
            <v>5</v>
          </cell>
          <cell r="C36">
            <v>113000</v>
          </cell>
        </row>
        <row r="37">
          <cell r="A37">
            <v>6028</v>
          </cell>
          <cell r="B37">
            <v>5</v>
          </cell>
          <cell r="C37">
            <v>-419522.37</v>
          </cell>
        </row>
        <row r="38">
          <cell r="A38">
            <v>6029</v>
          </cell>
          <cell r="B38">
            <v>5</v>
          </cell>
          <cell r="C38">
            <v>-279618.21999999997</v>
          </cell>
        </row>
        <row r="39">
          <cell r="A39">
            <v>6031</v>
          </cell>
          <cell r="B39">
            <v>5</v>
          </cell>
          <cell r="C39">
            <v>-68189</v>
          </cell>
        </row>
        <row r="40">
          <cell r="A40">
            <v>6032</v>
          </cell>
          <cell r="B40">
            <v>5</v>
          </cell>
          <cell r="C40">
            <v>0</v>
          </cell>
        </row>
        <row r="41">
          <cell r="A41">
            <v>6033</v>
          </cell>
          <cell r="B41">
            <v>5</v>
          </cell>
          <cell r="C41">
            <v>25089.05</v>
          </cell>
        </row>
        <row r="42">
          <cell r="A42">
            <v>6034</v>
          </cell>
          <cell r="B42">
            <v>2</v>
          </cell>
          <cell r="C42">
            <v>0</v>
          </cell>
        </row>
        <row r="43">
          <cell r="A43">
            <v>6034</v>
          </cell>
          <cell r="B43">
            <v>5</v>
          </cell>
          <cell r="C43">
            <v>63409</v>
          </cell>
        </row>
        <row r="44">
          <cell r="A44">
            <v>6035</v>
          </cell>
          <cell r="B44">
            <v>5</v>
          </cell>
          <cell r="C44">
            <v>125620</v>
          </cell>
        </row>
        <row r="45">
          <cell r="A45">
            <v>6036</v>
          </cell>
          <cell r="B45">
            <v>2</v>
          </cell>
          <cell r="C45">
            <v>9265.4599999999991</v>
          </cell>
        </row>
        <row r="46">
          <cell r="A46">
            <v>6036</v>
          </cell>
          <cell r="B46">
            <v>5</v>
          </cell>
          <cell r="C46">
            <v>-21853.99</v>
          </cell>
        </row>
        <row r="47">
          <cell r="A47">
            <v>6037</v>
          </cell>
          <cell r="B47">
            <v>5</v>
          </cell>
          <cell r="C47">
            <v>-3831.94</v>
          </cell>
        </row>
        <row r="48">
          <cell r="A48">
            <v>6039</v>
          </cell>
          <cell r="B48">
            <v>5</v>
          </cell>
          <cell r="C48">
            <v>-17767.05</v>
          </cell>
        </row>
        <row r="49">
          <cell r="A49">
            <v>6040</v>
          </cell>
          <cell r="B49">
            <v>5</v>
          </cell>
          <cell r="C49">
            <v>-12172.45</v>
          </cell>
        </row>
        <row r="50">
          <cell r="A50">
            <v>6042</v>
          </cell>
          <cell r="B50">
            <v>5</v>
          </cell>
          <cell r="C50">
            <v>2632</v>
          </cell>
        </row>
        <row r="51">
          <cell r="A51">
            <v>6045</v>
          </cell>
          <cell r="B51">
            <v>5</v>
          </cell>
          <cell r="C51">
            <v>-3679.99</v>
          </cell>
        </row>
        <row r="52">
          <cell r="A52">
            <v>6046</v>
          </cell>
          <cell r="B52">
            <v>5</v>
          </cell>
          <cell r="C52">
            <v>11586</v>
          </cell>
        </row>
        <row r="53">
          <cell r="A53">
            <v>6050</v>
          </cell>
          <cell r="B53">
            <v>5</v>
          </cell>
          <cell r="C53">
            <v>283850</v>
          </cell>
        </row>
        <row r="54">
          <cell r="A54">
            <v>6052</v>
          </cell>
          <cell r="B54">
            <v>5</v>
          </cell>
          <cell r="C54">
            <v>44610</v>
          </cell>
        </row>
        <row r="55">
          <cell r="A55">
            <v>6053</v>
          </cell>
          <cell r="B55">
            <v>5</v>
          </cell>
          <cell r="C55">
            <v>27096</v>
          </cell>
        </row>
        <row r="56">
          <cell r="A56">
            <v>6057</v>
          </cell>
          <cell r="B56">
            <v>5</v>
          </cell>
          <cell r="C56">
            <v>19442</v>
          </cell>
        </row>
        <row r="57">
          <cell r="A57">
            <v>6059</v>
          </cell>
          <cell r="B57">
            <v>5</v>
          </cell>
          <cell r="C57">
            <v>49866</v>
          </cell>
        </row>
        <row r="58">
          <cell r="A58">
            <v>6061</v>
          </cell>
          <cell r="B58">
            <v>5</v>
          </cell>
          <cell r="C58">
            <v>3327378</v>
          </cell>
        </row>
        <row r="59">
          <cell r="A59">
            <v>6062</v>
          </cell>
          <cell r="B59">
            <v>5</v>
          </cell>
          <cell r="C59">
            <v>3276927.16</v>
          </cell>
        </row>
        <row r="60">
          <cell r="A60">
            <v>6063</v>
          </cell>
          <cell r="B60">
            <v>5</v>
          </cell>
          <cell r="C60">
            <v>29664</v>
          </cell>
        </row>
        <row r="61">
          <cell r="A61">
            <v>6064</v>
          </cell>
          <cell r="B61">
            <v>2</v>
          </cell>
          <cell r="C61">
            <v>4930</v>
          </cell>
        </row>
        <row r="62">
          <cell r="A62">
            <v>6064</v>
          </cell>
          <cell r="B62">
            <v>5</v>
          </cell>
          <cell r="C62">
            <v>1049557.21</v>
          </cell>
        </row>
        <row r="63">
          <cell r="A63">
            <v>6065</v>
          </cell>
          <cell r="B63">
            <v>5</v>
          </cell>
          <cell r="C63">
            <v>1694897.06</v>
          </cell>
        </row>
        <row r="64">
          <cell r="A64">
            <v>6066</v>
          </cell>
          <cell r="B64">
            <v>5</v>
          </cell>
          <cell r="C64">
            <v>39552</v>
          </cell>
        </row>
        <row r="65">
          <cell r="A65">
            <v>6067</v>
          </cell>
          <cell r="B65">
            <v>2</v>
          </cell>
          <cell r="C65">
            <v>37847.33</v>
          </cell>
        </row>
        <row r="66">
          <cell r="A66">
            <v>6067</v>
          </cell>
          <cell r="B66">
            <v>5</v>
          </cell>
          <cell r="C66">
            <v>179701.96</v>
          </cell>
        </row>
        <row r="67">
          <cell r="A67">
            <v>6068</v>
          </cell>
          <cell r="B67">
            <v>2</v>
          </cell>
          <cell r="C67">
            <v>26350.09</v>
          </cell>
        </row>
        <row r="68">
          <cell r="A68">
            <v>6068</v>
          </cell>
          <cell r="B68">
            <v>5</v>
          </cell>
          <cell r="C68">
            <v>142314</v>
          </cell>
        </row>
        <row r="69">
          <cell r="A69">
            <v>6069</v>
          </cell>
          <cell r="B69">
            <v>5</v>
          </cell>
          <cell r="C69">
            <v>13220</v>
          </cell>
        </row>
        <row r="70">
          <cell r="A70">
            <v>6070</v>
          </cell>
          <cell r="B70">
            <v>5</v>
          </cell>
          <cell r="C70">
            <v>3819</v>
          </cell>
        </row>
        <row r="71">
          <cell r="A71">
            <v>6072</v>
          </cell>
          <cell r="B71">
            <v>5</v>
          </cell>
          <cell r="C71">
            <v>1252098.02</v>
          </cell>
        </row>
        <row r="72">
          <cell r="A72">
            <v>6073</v>
          </cell>
          <cell r="B72">
            <v>5</v>
          </cell>
          <cell r="C72">
            <v>5999780.2000000002</v>
          </cell>
        </row>
        <row r="73">
          <cell r="A73">
            <v>6074</v>
          </cell>
          <cell r="B73">
            <v>5</v>
          </cell>
          <cell r="C73">
            <v>6606</v>
          </cell>
        </row>
        <row r="74">
          <cell r="A74">
            <v>6075</v>
          </cell>
          <cell r="B74">
            <v>5</v>
          </cell>
          <cell r="C74">
            <v>0</v>
          </cell>
        </row>
        <row r="75">
          <cell r="A75">
            <v>6076</v>
          </cell>
          <cell r="B75">
            <v>5</v>
          </cell>
          <cell r="C75">
            <v>259394</v>
          </cell>
        </row>
        <row r="76">
          <cell r="A76">
            <v>6077</v>
          </cell>
          <cell r="B76">
            <v>2</v>
          </cell>
          <cell r="C76">
            <v>133857.15</v>
          </cell>
        </row>
        <row r="77">
          <cell r="A77">
            <v>6077</v>
          </cell>
          <cell r="B77">
            <v>5</v>
          </cell>
          <cell r="C77">
            <v>-44815.4</v>
          </cell>
        </row>
        <row r="78">
          <cell r="A78">
            <v>6078</v>
          </cell>
          <cell r="B78">
            <v>5</v>
          </cell>
          <cell r="C78">
            <v>19353</v>
          </cell>
        </row>
        <row r="79">
          <cell r="A79">
            <v>6079</v>
          </cell>
          <cell r="B79">
            <v>5</v>
          </cell>
          <cell r="C79">
            <v>139040</v>
          </cell>
        </row>
        <row r="80">
          <cell r="A80">
            <v>6080</v>
          </cell>
          <cell r="B80">
            <v>5</v>
          </cell>
          <cell r="C80">
            <v>16550</v>
          </cell>
        </row>
        <row r="81">
          <cell r="A81">
            <v>6081</v>
          </cell>
          <cell r="B81">
            <v>5</v>
          </cell>
          <cell r="C81">
            <v>7006</v>
          </cell>
        </row>
        <row r="82">
          <cell r="A82">
            <v>6082</v>
          </cell>
          <cell r="B82">
            <v>5</v>
          </cell>
          <cell r="C82">
            <v>248365</v>
          </cell>
        </row>
        <row r="83">
          <cell r="A83">
            <v>6087</v>
          </cell>
          <cell r="B83">
            <v>5</v>
          </cell>
          <cell r="C83">
            <v>4813</v>
          </cell>
        </row>
        <row r="84">
          <cell r="A84">
            <v>6088</v>
          </cell>
          <cell r="B84">
            <v>5</v>
          </cell>
          <cell r="C84">
            <v>4823</v>
          </cell>
        </row>
        <row r="85">
          <cell r="A85">
            <v>6091</v>
          </cell>
          <cell r="B85">
            <v>5</v>
          </cell>
          <cell r="C85">
            <v>8181</v>
          </cell>
        </row>
        <row r="86">
          <cell r="A86">
            <v>6093</v>
          </cell>
          <cell r="B86">
            <v>5</v>
          </cell>
          <cell r="C86">
            <v>3535</v>
          </cell>
        </row>
        <row r="87">
          <cell r="A87">
            <v>6096</v>
          </cell>
          <cell r="B87">
            <v>5</v>
          </cell>
          <cell r="C87">
            <v>4823</v>
          </cell>
        </row>
        <row r="88">
          <cell r="A88">
            <v>6113</v>
          </cell>
          <cell r="B88">
            <v>5</v>
          </cell>
          <cell r="C88">
            <v>5317</v>
          </cell>
        </row>
        <row r="89">
          <cell r="A89">
            <v>6114</v>
          </cell>
          <cell r="B89">
            <v>5</v>
          </cell>
          <cell r="C89">
            <v>31262</v>
          </cell>
        </row>
        <row r="90">
          <cell r="A90">
            <v>6119</v>
          </cell>
          <cell r="B90">
            <v>5</v>
          </cell>
          <cell r="C90">
            <v>1066</v>
          </cell>
        </row>
        <row r="91">
          <cell r="A91">
            <v>6124</v>
          </cell>
          <cell r="B91">
            <v>5</v>
          </cell>
          <cell r="C91">
            <v>174747</v>
          </cell>
        </row>
        <row r="92">
          <cell r="A92">
            <v>6125</v>
          </cell>
          <cell r="B92">
            <v>5</v>
          </cell>
          <cell r="C92">
            <v>45000</v>
          </cell>
        </row>
        <row r="93">
          <cell r="A93">
            <v>6126</v>
          </cell>
          <cell r="B93">
            <v>5</v>
          </cell>
          <cell r="C93">
            <v>362688</v>
          </cell>
        </row>
        <row r="94">
          <cell r="A94">
            <v>6127</v>
          </cell>
          <cell r="B94">
            <v>5</v>
          </cell>
          <cell r="C94">
            <v>120947</v>
          </cell>
        </row>
        <row r="95">
          <cell r="A95">
            <v>6130</v>
          </cell>
          <cell r="B95">
            <v>5</v>
          </cell>
          <cell r="C95">
            <v>25900</v>
          </cell>
        </row>
        <row r="96">
          <cell r="A96">
            <v>6132</v>
          </cell>
          <cell r="B96">
            <v>5</v>
          </cell>
          <cell r="C96">
            <v>64977</v>
          </cell>
        </row>
        <row r="97">
          <cell r="A97">
            <v>6133</v>
          </cell>
          <cell r="B97">
            <v>2</v>
          </cell>
          <cell r="C97">
            <v>199588.44</v>
          </cell>
        </row>
        <row r="98">
          <cell r="A98">
            <v>6133</v>
          </cell>
          <cell r="B98">
            <v>5</v>
          </cell>
          <cell r="C98">
            <v>341203.32</v>
          </cell>
        </row>
        <row r="99">
          <cell r="A99">
            <v>6135</v>
          </cell>
          <cell r="B99">
            <v>5</v>
          </cell>
          <cell r="C99">
            <v>161670</v>
          </cell>
        </row>
        <row r="100">
          <cell r="A100">
            <v>6201</v>
          </cell>
          <cell r="B100">
            <v>2</v>
          </cell>
          <cell r="C100">
            <v>-4536.1400000000003</v>
          </cell>
        </row>
        <row r="101">
          <cell r="A101">
            <v>6301</v>
          </cell>
          <cell r="B101">
            <v>5</v>
          </cell>
          <cell r="C101">
            <v>778439</v>
          </cell>
        </row>
        <row r="102">
          <cell r="A102">
            <v>6302</v>
          </cell>
          <cell r="B102">
            <v>5</v>
          </cell>
          <cell r="C102">
            <v>0</v>
          </cell>
        </row>
        <row r="103">
          <cell r="A103">
            <v>6303</v>
          </cell>
          <cell r="B103">
            <v>5</v>
          </cell>
          <cell r="C103">
            <v>0</v>
          </cell>
        </row>
        <row r="104">
          <cell r="A104">
            <v>6304</v>
          </cell>
          <cell r="B104">
            <v>5</v>
          </cell>
          <cell r="C104">
            <v>0</v>
          </cell>
        </row>
        <row r="105">
          <cell r="A105">
            <v>6305</v>
          </cell>
          <cell r="B105">
            <v>5</v>
          </cell>
          <cell r="C105">
            <v>18205</v>
          </cell>
        </row>
        <row r="106">
          <cell r="A106">
            <v>6306</v>
          </cell>
          <cell r="B106">
            <v>5</v>
          </cell>
          <cell r="C106">
            <v>201829</v>
          </cell>
        </row>
        <row r="107">
          <cell r="A107">
            <v>6307</v>
          </cell>
          <cell r="B107">
            <v>5</v>
          </cell>
          <cell r="C107">
            <v>765514</v>
          </cell>
        </row>
        <row r="108">
          <cell r="A108">
            <v>6308</v>
          </cell>
          <cell r="B108">
            <v>5</v>
          </cell>
          <cell r="C108">
            <v>61032</v>
          </cell>
        </row>
        <row r="109">
          <cell r="A109">
            <v>6309</v>
          </cell>
          <cell r="B109">
            <v>5</v>
          </cell>
          <cell r="C109">
            <v>137117</v>
          </cell>
        </row>
        <row r="110">
          <cell r="A110">
            <v>6310</v>
          </cell>
          <cell r="B110">
            <v>5</v>
          </cell>
          <cell r="C110">
            <v>0</v>
          </cell>
        </row>
        <row r="111">
          <cell r="A111">
            <v>6311</v>
          </cell>
          <cell r="B111">
            <v>5</v>
          </cell>
          <cell r="C111">
            <v>228012</v>
          </cell>
        </row>
        <row r="112">
          <cell r="A112">
            <v>6312</v>
          </cell>
          <cell r="B112">
            <v>5</v>
          </cell>
          <cell r="C112">
            <v>81631</v>
          </cell>
        </row>
        <row r="113">
          <cell r="A113">
            <v>6313</v>
          </cell>
          <cell r="B113">
            <v>5</v>
          </cell>
          <cell r="C113">
            <v>218738</v>
          </cell>
        </row>
        <row r="114">
          <cell r="A114">
            <v>6314</v>
          </cell>
          <cell r="B114">
            <v>5</v>
          </cell>
          <cell r="C114">
            <v>139779</v>
          </cell>
        </row>
        <row r="115">
          <cell r="A115">
            <v>6317</v>
          </cell>
          <cell r="B115">
            <v>5</v>
          </cell>
          <cell r="C115">
            <v>0</v>
          </cell>
        </row>
        <row r="116">
          <cell r="A116">
            <v>6318</v>
          </cell>
          <cell r="B116">
            <v>5</v>
          </cell>
          <cell r="C116">
            <v>34000</v>
          </cell>
        </row>
        <row r="117">
          <cell r="A117">
            <v>6319</v>
          </cell>
          <cell r="B117">
            <v>5</v>
          </cell>
          <cell r="C117">
            <v>2430</v>
          </cell>
        </row>
        <row r="118">
          <cell r="A118">
            <v>6320</v>
          </cell>
          <cell r="B118">
            <v>5</v>
          </cell>
          <cell r="C118">
            <v>28891</v>
          </cell>
        </row>
        <row r="119">
          <cell r="A119">
            <v>6321</v>
          </cell>
          <cell r="B119">
            <v>5</v>
          </cell>
          <cell r="C119">
            <v>305258</v>
          </cell>
        </row>
        <row r="120">
          <cell r="A120">
            <v>6324</v>
          </cell>
          <cell r="B120">
            <v>5</v>
          </cell>
          <cell r="C120">
            <v>181660</v>
          </cell>
        </row>
        <row r="121">
          <cell r="A121">
            <v>6328</v>
          </cell>
          <cell r="B121">
            <v>5</v>
          </cell>
          <cell r="C121">
            <v>50000</v>
          </cell>
        </row>
        <row r="122">
          <cell r="A122">
            <v>6330</v>
          </cell>
          <cell r="B122">
            <v>5</v>
          </cell>
          <cell r="C122">
            <v>0</v>
          </cell>
        </row>
        <row r="123">
          <cell r="A123">
            <v>6331</v>
          </cell>
          <cell r="B123">
            <v>5</v>
          </cell>
          <cell r="C123">
            <v>164</v>
          </cell>
        </row>
        <row r="124">
          <cell r="A124">
            <v>6332</v>
          </cell>
          <cell r="B124">
            <v>5</v>
          </cell>
          <cell r="C124">
            <v>0</v>
          </cell>
        </row>
        <row r="125">
          <cell r="A125">
            <v>6334</v>
          </cell>
          <cell r="B125">
            <v>5</v>
          </cell>
          <cell r="C125">
            <v>134663</v>
          </cell>
        </row>
        <row r="126">
          <cell r="A126">
            <v>6337</v>
          </cell>
          <cell r="B126">
            <v>5</v>
          </cell>
          <cell r="C126">
            <v>9954</v>
          </cell>
        </row>
        <row r="127">
          <cell r="A127">
            <v>6344</v>
          </cell>
          <cell r="B127">
            <v>5</v>
          </cell>
          <cell r="C127">
            <v>16623</v>
          </cell>
        </row>
        <row r="128">
          <cell r="A128">
            <v>6346</v>
          </cell>
          <cell r="B128">
            <v>5</v>
          </cell>
          <cell r="C128">
            <v>20000</v>
          </cell>
        </row>
        <row r="129">
          <cell r="A129">
            <v>6349</v>
          </cell>
          <cell r="B129">
            <v>5</v>
          </cell>
          <cell r="C129">
            <v>19513</v>
          </cell>
        </row>
        <row r="130">
          <cell r="A130">
            <v>6350</v>
          </cell>
          <cell r="B130">
            <v>5</v>
          </cell>
          <cell r="C130">
            <v>420781</v>
          </cell>
        </row>
        <row r="131">
          <cell r="A131">
            <v>6354</v>
          </cell>
          <cell r="B131">
            <v>5</v>
          </cell>
          <cell r="C131">
            <v>31324</v>
          </cell>
        </row>
        <row r="132">
          <cell r="A132">
            <v>6500</v>
          </cell>
          <cell r="B132">
            <v>5</v>
          </cell>
          <cell r="C132">
            <v>-13043458</v>
          </cell>
        </row>
        <row r="133">
          <cell r="A133">
            <v>6501</v>
          </cell>
          <cell r="B133">
            <v>2</v>
          </cell>
          <cell r="C133">
            <v>-338101.59</v>
          </cell>
        </row>
        <row r="134">
          <cell r="B134">
            <v>5</v>
          </cell>
          <cell r="C134">
            <v>0</v>
          </cell>
        </row>
        <row r="135">
          <cell r="A135">
            <v>6601</v>
          </cell>
          <cell r="B135">
            <v>5</v>
          </cell>
          <cell r="C135">
            <v>96175</v>
          </cell>
        </row>
        <row r="136">
          <cell r="A136">
            <v>6602</v>
          </cell>
          <cell r="B136">
            <v>5</v>
          </cell>
          <cell r="C136">
            <v>624</v>
          </cell>
        </row>
        <row r="137">
          <cell r="A137">
            <v>6603</v>
          </cell>
          <cell r="B137">
            <v>5</v>
          </cell>
          <cell r="C137">
            <v>2580</v>
          </cell>
        </row>
        <row r="138">
          <cell r="A138">
            <v>6604</v>
          </cell>
          <cell r="B138">
            <v>5</v>
          </cell>
          <cell r="C138">
            <v>66247</v>
          </cell>
        </row>
        <row r="139">
          <cell r="A139">
            <v>6605</v>
          </cell>
          <cell r="B139">
            <v>5</v>
          </cell>
          <cell r="C139">
            <v>527</v>
          </cell>
        </row>
        <row r="140">
          <cell r="A140">
            <v>6606</v>
          </cell>
          <cell r="B140">
            <v>5</v>
          </cell>
          <cell r="C140">
            <v>114230</v>
          </cell>
        </row>
        <row r="141">
          <cell r="A141">
            <v>6608</v>
          </cell>
          <cell r="B141">
            <v>5</v>
          </cell>
          <cell r="C141">
            <v>11338</v>
          </cell>
        </row>
        <row r="142">
          <cell r="A142">
            <v>6613</v>
          </cell>
          <cell r="B142">
            <v>5</v>
          </cell>
          <cell r="C142">
            <v>30000</v>
          </cell>
        </row>
        <row r="143">
          <cell r="A143">
            <v>6997</v>
          </cell>
          <cell r="B143">
            <v>2</v>
          </cell>
          <cell r="C143">
            <v>1054806.06</v>
          </cell>
        </row>
        <row r="144">
          <cell r="A144">
            <v>6998</v>
          </cell>
          <cell r="B144">
            <v>2</v>
          </cell>
          <cell r="C144">
            <v>2047603.85</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 June cwip details"/>
      <sheetName val="Standard Reports with reconc"/>
    </sheetNames>
    <sheetDataSet>
      <sheetData sheetId="0"/>
      <sheetData sheetId="1"/>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RMSYSTEMSJAN (2)"/>
      <sheetName val="FPLESCOM"/>
      <sheetName val="THERMSYSTEMSJAN"/>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quiror Diluted Shares Calc"/>
      <sheetName val="Target #1Diluted Shares Calc"/>
      <sheetName val="Sheet1"/>
      <sheetName val="Acquiror Fin Val"/>
      <sheetName val="Target #1 Fin Val"/>
      <sheetName val="Acquiror Stand Alone "/>
      <sheetName val="Acquiror Stand Alone Assumption"/>
      <sheetName val="Target #1 Stand Alone"/>
      <sheetName val="Target #1 Stand Alone Assumpt"/>
      <sheetName val="Marines Conservative Case"/>
      <sheetName val="Acquires Target #1"/>
      <sheetName val="Check Sheet"/>
      <sheetName val="Synergies Analysis"/>
      <sheetName val="Summary Projections"/>
      <sheetName val="Valuation Summary"/>
      <sheetName val="Collar Mechanism"/>
      <sheetName val="Exchange Summary"/>
      <sheetName val="Transaction Matrix #1"/>
      <sheetName val="Equity Valuation #1"/>
      <sheetName val="Value Creation Alt #1"/>
      <sheetName val="Value Creation #1"/>
      <sheetName val="Value Neutral #1"/>
      <sheetName val="#1 Analysis Sheet"/>
      <sheetName val="Acquiror DCF - 5 yr"/>
      <sheetName val="Acquiror DCF - 10 yr"/>
      <sheetName val="Target #1 DCF - 5 yr"/>
      <sheetName val="Target #1 DCF - 10 yr"/>
      <sheetName val="Pro Forma DCF"/>
    </sheetNames>
    <sheetDataSet>
      <sheetData sheetId="0" refreshError="1">
        <row r="17">
          <cell r="E17">
            <v>79.875</v>
          </cell>
        </row>
      </sheetData>
      <sheetData sheetId="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er Data"/>
      <sheetName val="Seller Data"/>
      <sheetName val="Acq Activity"/>
      <sheetName val="Option Schedules"/>
      <sheetName val="BRW FinVal"/>
      <sheetName val="PSIX FinVal"/>
      <sheetName val="PPM"/>
      <sheetName val="Tables"/>
      <sheetName val="Value Creation"/>
      <sheetName val="Contribution"/>
      <sheetName val="Projections"/>
      <sheetName val="PSIX Projections"/>
      <sheetName val="BRW Projections"/>
      <sheetName val="__FDSCACHE__"/>
      <sheetName val="Summary"/>
    </sheetNames>
    <sheetDataSet>
      <sheetData sheetId="0"/>
      <sheetData sheetId="1" refreshError="1">
        <row r="3">
          <cell r="B3" t="str">
            <v>Peacock</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EE"/>
      <sheetName val="BS"/>
      <sheetName val="CF"/>
      <sheetName val="RATIO"/>
      <sheetName val="SEG"/>
      <sheetName val="COMP"/>
      <sheetName val="GEOGcht"/>
      <sheetName val="Seller Data"/>
    </sheetNames>
    <sheetDataSet>
      <sheetData sheetId="0"/>
      <sheetData sheetId="1" refreshError="1">
        <row r="33">
          <cell r="AC33">
            <v>23.4</v>
          </cell>
        </row>
      </sheetData>
      <sheetData sheetId="2"/>
      <sheetData sheetId="3"/>
      <sheetData sheetId="4"/>
      <sheetData sheetId="5"/>
      <sheetData sheetId="6"/>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ids Dec 05"/>
      <sheetName val="entry"/>
      <sheetName val="Fiber Leases &amp; Pole attachments"/>
      <sheetName val="ROW's &amp; permits"/>
      <sheetName val="AGENT COMM, MKTG &amp; OTHERS"/>
      <sheetName val="COMMISSIONS"/>
      <sheetName val="RTS's &amp; SOFTWR UPGRDS"/>
      <sheetName val="October additions to ppd comm"/>
      <sheetName val="Nov additions to prepaids"/>
      <sheetName val="Dec additions to prepaids"/>
      <sheetName val="long term and curr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FOR SOL"/>
      <sheetName val="CWIP &amp; PP&amp;E BAL BY GROUP"/>
      <sheetName val="aug CWIP"/>
      <sheetName val="July PT v2 (Aug CATS bal)"/>
      <sheetName val="July CWIP"/>
      <sheetName val="ACCRUAL"/>
      <sheetName val="check table"/>
      <sheetName val="Sheet1"/>
      <sheetName val="DESCRIPTION TABLE"/>
      <sheetName val="Tables"/>
      <sheetName val="1999 ACCRUAL"/>
      <sheetName val="June in svc"/>
      <sheetName val="held for resale"/>
    </sheetNames>
    <sheetDataSet>
      <sheetData sheetId="0" refreshError="1"/>
      <sheetData sheetId="1" refreshError="1">
        <row r="3">
          <cell r="B3" t="str">
            <v>6010</v>
          </cell>
          <cell r="C3">
            <v>405246.96</v>
          </cell>
          <cell r="D3">
            <v>66103.16</v>
          </cell>
          <cell r="G3">
            <v>-471350.12</v>
          </cell>
          <cell r="H3">
            <v>0</v>
          </cell>
        </row>
        <row r="4">
          <cell r="B4" t="str">
            <v>6012</v>
          </cell>
          <cell r="C4">
            <v>2883407.29</v>
          </cell>
          <cell r="D4">
            <v>0</v>
          </cell>
          <cell r="G4">
            <v>-2854009.38</v>
          </cell>
          <cell r="H4">
            <v>29397.91</v>
          </cell>
        </row>
        <row r="5">
          <cell r="B5" t="str">
            <v>6013</v>
          </cell>
          <cell r="C5">
            <v>1975975.18</v>
          </cell>
          <cell r="D5">
            <v>0</v>
          </cell>
          <cell r="G5">
            <v>-1975975.18</v>
          </cell>
          <cell r="H5">
            <v>0</v>
          </cell>
        </row>
        <row r="6">
          <cell r="B6" t="str">
            <v>6014</v>
          </cell>
          <cell r="C6">
            <v>241539.55</v>
          </cell>
          <cell r="D6">
            <v>0</v>
          </cell>
          <cell r="G6">
            <v>-246427.55</v>
          </cell>
          <cell r="H6">
            <v>-4888</v>
          </cell>
        </row>
        <row r="7">
          <cell r="B7" t="str">
            <v>6015</v>
          </cell>
          <cell r="C7">
            <v>765863.04</v>
          </cell>
          <cell r="D7">
            <v>4222387.1100000003</v>
          </cell>
          <cell r="G7">
            <v>-4988250.1500000004</v>
          </cell>
          <cell r="H7">
            <v>0</v>
          </cell>
        </row>
        <row r="8">
          <cell r="B8" t="str">
            <v>6016</v>
          </cell>
          <cell r="C8">
            <v>50461.89</v>
          </cell>
          <cell r="D8">
            <v>1128695.5</v>
          </cell>
          <cell r="G8">
            <v>-1179157.3899999999</v>
          </cell>
          <cell r="H8">
            <v>0</v>
          </cell>
        </row>
        <row r="9">
          <cell r="B9" t="str">
            <v>6017</v>
          </cell>
          <cell r="C9">
            <v>521052.98</v>
          </cell>
          <cell r="D9">
            <v>421.79</v>
          </cell>
          <cell r="G9">
            <v>-521474.77</v>
          </cell>
          <cell r="H9">
            <v>0</v>
          </cell>
        </row>
        <row r="10">
          <cell r="B10" t="str">
            <v>6018</v>
          </cell>
          <cell r="C10">
            <v>116815.24</v>
          </cell>
          <cell r="D10">
            <v>0</v>
          </cell>
          <cell r="G10">
            <v>-116815.24</v>
          </cell>
          <cell r="H10">
            <v>0</v>
          </cell>
        </row>
        <row r="11">
          <cell r="B11" t="str">
            <v>6019</v>
          </cell>
          <cell r="C11">
            <v>552839.61</v>
          </cell>
          <cell r="D11">
            <v>0</v>
          </cell>
          <cell r="G11">
            <v>-552839.61</v>
          </cell>
          <cell r="H11">
            <v>0</v>
          </cell>
        </row>
        <row r="12">
          <cell r="B12" t="str">
            <v>6020</v>
          </cell>
          <cell r="C12">
            <v>286969.67</v>
          </cell>
          <cell r="D12">
            <v>0</v>
          </cell>
          <cell r="G12">
            <v>-286969.67</v>
          </cell>
          <cell r="H12">
            <v>0</v>
          </cell>
        </row>
        <row r="13">
          <cell r="B13" t="str">
            <v>6021</v>
          </cell>
          <cell r="C13">
            <v>297140.34000000003</v>
          </cell>
          <cell r="D13">
            <v>2751</v>
          </cell>
          <cell r="G13">
            <v>-462322.34</v>
          </cell>
          <cell r="H13">
            <v>-162431</v>
          </cell>
        </row>
        <row r="14">
          <cell r="B14" t="str">
            <v>6031</v>
          </cell>
          <cell r="C14">
            <v>3230970.03</v>
          </cell>
          <cell r="D14">
            <v>0</v>
          </cell>
          <cell r="G14">
            <v>-3230970.03</v>
          </cell>
          <cell r="H14">
            <v>0</v>
          </cell>
        </row>
        <row r="15">
          <cell r="B15" t="str">
            <v>6038</v>
          </cell>
          <cell r="C15">
            <v>2210470.5099999998</v>
          </cell>
          <cell r="D15">
            <v>0</v>
          </cell>
          <cell r="G15">
            <v>-2237791.2000000002</v>
          </cell>
          <cell r="H15">
            <v>-27320.69</v>
          </cell>
        </row>
        <row r="16">
          <cell r="B16" t="str">
            <v>6001</v>
          </cell>
          <cell r="C16">
            <v>859807.22</v>
          </cell>
          <cell r="D16">
            <v>0</v>
          </cell>
          <cell r="G16">
            <v>-672603.05</v>
          </cell>
          <cell r="H16">
            <v>187204.17</v>
          </cell>
        </row>
        <row r="17">
          <cell r="B17" t="str">
            <v>6022</v>
          </cell>
          <cell r="C17">
            <v>229519.25</v>
          </cell>
          <cell r="D17">
            <v>0</v>
          </cell>
          <cell r="G17">
            <v>-229519.25</v>
          </cell>
          <cell r="H17">
            <v>0</v>
          </cell>
        </row>
        <row r="18">
          <cell r="B18" t="str">
            <v>6025</v>
          </cell>
          <cell r="C18">
            <v>103411.71</v>
          </cell>
          <cell r="D18">
            <v>0</v>
          </cell>
          <cell r="G18">
            <v>-103411.71</v>
          </cell>
          <cell r="H18">
            <v>0</v>
          </cell>
        </row>
        <row r="19">
          <cell r="B19" t="str">
            <v>6026</v>
          </cell>
          <cell r="C19">
            <v>330618.51</v>
          </cell>
          <cell r="D19">
            <v>0</v>
          </cell>
          <cell r="G19">
            <v>-341948.51</v>
          </cell>
          <cell r="H19">
            <v>-11330</v>
          </cell>
        </row>
        <row r="20">
          <cell r="B20" t="str">
            <v>6027</v>
          </cell>
          <cell r="C20">
            <v>185174.94</v>
          </cell>
          <cell r="D20">
            <v>0</v>
          </cell>
          <cell r="G20">
            <v>-172262.58</v>
          </cell>
          <cell r="H20">
            <v>12912.36</v>
          </cell>
        </row>
        <row r="21">
          <cell r="B21" t="str">
            <v>6028</v>
          </cell>
          <cell r="C21">
            <v>316492.55</v>
          </cell>
          <cell r="D21">
            <v>0</v>
          </cell>
          <cell r="G21">
            <v>-315144.09999999998</v>
          </cell>
          <cell r="H21">
            <v>1348.45</v>
          </cell>
        </row>
        <row r="22">
          <cell r="B22" t="str">
            <v>6029</v>
          </cell>
          <cell r="C22">
            <v>358388</v>
          </cell>
          <cell r="D22">
            <v>0</v>
          </cell>
          <cell r="G22">
            <v>-358388</v>
          </cell>
          <cell r="H22">
            <v>0</v>
          </cell>
        </row>
        <row r="23">
          <cell r="B23" t="str">
            <v>6030</v>
          </cell>
          <cell r="C23">
            <v>1209878.71</v>
          </cell>
          <cell r="D23">
            <v>0</v>
          </cell>
          <cell r="G23">
            <v>-1259282.32</v>
          </cell>
          <cell r="H23">
            <v>-49403.61</v>
          </cell>
        </row>
        <row r="24">
          <cell r="B24" t="str">
            <v>6033</v>
          </cell>
          <cell r="C24">
            <v>204033.22</v>
          </cell>
          <cell r="D24">
            <v>0</v>
          </cell>
          <cell r="G24">
            <v>-222494.22</v>
          </cell>
          <cell r="H24">
            <v>-18461</v>
          </cell>
        </row>
        <row r="25">
          <cell r="B25" t="str">
            <v>6057</v>
          </cell>
          <cell r="C25">
            <v>5125.32</v>
          </cell>
          <cell r="D25">
            <v>0</v>
          </cell>
          <cell r="G25">
            <v>-26720.32</v>
          </cell>
          <cell r="H25">
            <v>-21595</v>
          </cell>
        </row>
        <row r="26">
          <cell r="B26" t="str">
            <v>6073</v>
          </cell>
          <cell r="C26">
            <v>7554734.9699999997</v>
          </cell>
          <cell r="D26">
            <v>0</v>
          </cell>
          <cell r="G26">
            <v>-7735634.7999999998</v>
          </cell>
          <cell r="H26">
            <v>-180899.83</v>
          </cell>
        </row>
        <row r="27">
          <cell r="B27" t="str">
            <v>6074</v>
          </cell>
          <cell r="C27">
            <v>1205338.8500000001</v>
          </cell>
          <cell r="D27">
            <v>0</v>
          </cell>
          <cell r="G27">
            <v>-1205338.8500000001</v>
          </cell>
          <cell r="H27">
            <v>0</v>
          </cell>
        </row>
        <row r="28">
          <cell r="B28" t="str">
            <v>6077</v>
          </cell>
          <cell r="C28">
            <v>3143162.95</v>
          </cell>
          <cell r="D28">
            <v>0</v>
          </cell>
          <cell r="G28">
            <v>-2994403.67</v>
          </cell>
          <cell r="H28">
            <v>148759.28</v>
          </cell>
        </row>
        <row r="29">
          <cell r="B29" t="str">
            <v>6133</v>
          </cell>
          <cell r="C29">
            <v>777600.2</v>
          </cell>
          <cell r="D29">
            <v>0</v>
          </cell>
          <cell r="G29">
            <v>-777230.87</v>
          </cell>
          <cell r="H29">
            <v>369.33</v>
          </cell>
        </row>
        <row r="30">
          <cell r="B30" t="str">
            <v>6136</v>
          </cell>
          <cell r="C30">
            <v>354679.72</v>
          </cell>
          <cell r="D30">
            <v>0</v>
          </cell>
          <cell r="G30">
            <v>-324543.81</v>
          </cell>
          <cell r="H30">
            <v>30135.91</v>
          </cell>
        </row>
        <row r="31">
          <cell r="B31" t="str">
            <v>6143</v>
          </cell>
          <cell r="C31">
            <v>479416.25</v>
          </cell>
          <cell r="H31">
            <v>479416.25</v>
          </cell>
        </row>
        <row r="32">
          <cell r="B32" t="str">
            <v>6500</v>
          </cell>
          <cell r="C32">
            <v>9011115.0399999991</v>
          </cell>
          <cell r="D32">
            <v>0</v>
          </cell>
          <cell r="G32">
            <v>-8965116.9100000001</v>
          </cell>
          <cell r="H32">
            <v>45998.13</v>
          </cell>
        </row>
        <row r="33">
          <cell r="B33" t="str">
            <v>6501</v>
          </cell>
          <cell r="C33">
            <v>1579866.36</v>
          </cell>
          <cell r="D33">
            <v>0</v>
          </cell>
          <cell r="G33">
            <v>-1579866.36</v>
          </cell>
          <cell r="H33">
            <v>0</v>
          </cell>
        </row>
        <row r="34">
          <cell r="C34">
            <v>41447116.060000002</v>
          </cell>
          <cell r="D34">
            <v>5420358.5599999996</v>
          </cell>
          <cell r="E34">
            <v>0</v>
          </cell>
          <cell r="G34">
            <v>-46408261.960000001</v>
          </cell>
          <cell r="H34">
            <v>459212.66</v>
          </cell>
        </row>
        <row r="36">
          <cell r="B36" t="str">
            <v>6002</v>
          </cell>
          <cell r="C36">
            <v>17494321.120000001</v>
          </cell>
          <cell r="D36">
            <v>1321963.2</v>
          </cell>
          <cell r="G36">
            <v>-19783572.609999999</v>
          </cell>
          <cell r="H36">
            <v>-967288.29</v>
          </cell>
        </row>
        <row r="37">
          <cell r="B37" t="str">
            <v>6003</v>
          </cell>
          <cell r="C37">
            <v>11038774.039999999</v>
          </cell>
          <cell r="D37">
            <v>3300</v>
          </cell>
          <cell r="G37">
            <v>-11754920.17</v>
          </cell>
          <cell r="H37">
            <v>-712846.13</v>
          </cell>
        </row>
        <row r="38">
          <cell r="B38" t="str">
            <v>6004</v>
          </cell>
          <cell r="C38">
            <v>18782256.800000001</v>
          </cell>
          <cell r="D38">
            <v>11375</v>
          </cell>
          <cell r="G38">
            <v>-17769733.41</v>
          </cell>
          <cell r="H38">
            <v>1023898.39</v>
          </cell>
        </row>
        <row r="39">
          <cell r="B39" t="str">
            <v>6005</v>
          </cell>
          <cell r="C39">
            <v>18843180</v>
          </cell>
          <cell r="D39">
            <v>6350</v>
          </cell>
          <cell r="E39">
            <v>1095065.92</v>
          </cell>
          <cell r="G39">
            <v>-19233149.239999998</v>
          </cell>
          <cell r="H39">
            <v>711446.68</v>
          </cell>
        </row>
        <row r="40">
          <cell r="B40" t="str">
            <v>6006</v>
          </cell>
          <cell r="C40">
            <v>20806561.129999999</v>
          </cell>
          <cell r="D40">
            <v>199694.39</v>
          </cell>
          <cell r="G40">
            <v>-19314664.34</v>
          </cell>
          <cell r="H40">
            <v>1691591.18</v>
          </cell>
        </row>
        <row r="41">
          <cell r="B41" t="str">
            <v>6007</v>
          </cell>
          <cell r="C41">
            <v>10194407.08</v>
          </cell>
          <cell r="D41">
            <v>5500</v>
          </cell>
          <cell r="E41">
            <v>595375.65</v>
          </cell>
          <cell r="G41">
            <v>-11412902.529999999</v>
          </cell>
          <cell r="H41">
            <v>-617619.80000000005</v>
          </cell>
        </row>
        <row r="42">
          <cell r="B42" t="str">
            <v>6067</v>
          </cell>
          <cell r="C42">
            <v>1683418.95</v>
          </cell>
          <cell r="D42">
            <v>0</v>
          </cell>
          <cell r="G42">
            <v>-1595495.11</v>
          </cell>
          <cell r="H42">
            <v>87923.839999999997</v>
          </cell>
        </row>
        <row r="43">
          <cell r="B43" t="str">
            <v>6049</v>
          </cell>
          <cell r="C43">
            <v>897.88</v>
          </cell>
          <cell r="H43">
            <v>897.88</v>
          </cell>
        </row>
        <row r="44">
          <cell r="B44" t="str">
            <v>6050</v>
          </cell>
          <cell r="C44">
            <v>118939.03</v>
          </cell>
          <cell r="D44">
            <v>0</v>
          </cell>
          <cell r="G44">
            <v>-299673.31</v>
          </cell>
          <cell r="H44">
            <v>-180734.28</v>
          </cell>
        </row>
        <row r="45">
          <cell r="B45" t="str">
            <v>6059</v>
          </cell>
          <cell r="C45">
            <v>311392.17</v>
          </cell>
          <cell r="D45">
            <v>0</v>
          </cell>
          <cell r="G45">
            <v>-321340.14</v>
          </cell>
          <cell r="H45">
            <v>-9947.9699999999993</v>
          </cell>
        </row>
        <row r="46">
          <cell r="B46" t="str">
            <v>6060</v>
          </cell>
          <cell r="C46">
            <v>115973.99</v>
          </cell>
          <cell r="D46">
            <v>0</v>
          </cell>
          <cell r="G46">
            <v>-115973.99</v>
          </cell>
          <cell r="H46">
            <v>0</v>
          </cell>
        </row>
        <row r="47">
          <cell r="B47" t="str">
            <v>6061</v>
          </cell>
          <cell r="C47">
            <v>7958270.9100000001</v>
          </cell>
          <cell r="D47">
            <v>0</v>
          </cell>
          <cell r="G47">
            <v>-7904360.0700000003</v>
          </cell>
          <cell r="H47">
            <v>53910.84</v>
          </cell>
        </row>
        <row r="48">
          <cell r="B48" t="str">
            <v>6062</v>
          </cell>
          <cell r="C48">
            <v>5961264.8300000001</v>
          </cell>
          <cell r="D48">
            <v>0</v>
          </cell>
          <cell r="G48">
            <v>-6419459.9100000001</v>
          </cell>
          <cell r="H48">
            <v>-458195.08</v>
          </cell>
        </row>
        <row r="49">
          <cell r="B49" t="str">
            <v>6063</v>
          </cell>
          <cell r="C49">
            <v>345197.34</v>
          </cell>
          <cell r="D49">
            <v>0</v>
          </cell>
          <cell r="H49">
            <v>345197.34</v>
          </cell>
        </row>
        <row r="50">
          <cell r="B50" t="str">
            <v>6064</v>
          </cell>
          <cell r="C50">
            <v>4782274.66</v>
          </cell>
          <cell r="D50">
            <v>0</v>
          </cell>
          <cell r="G50">
            <v>-4256958.4800000004</v>
          </cell>
          <cell r="H50">
            <v>525316.18000000005</v>
          </cell>
        </row>
        <row r="51">
          <cell r="B51" t="str">
            <v>6065</v>
          </cell>
          <cell r="C51">
            <v>3457667.2</v>
          </cell>
          <cell r="D51">
            <v>0</v>
          </cell>
          <cell r="G51">
            <v>-3242909.77</v>
          </cell>
          <cell r="H51">
            <v>214757.43</v>
          </cell>
        </row>
        <row r="52">
          <cell r="B52" t="str">
            <v>6066</v>
          </cell>
          <cell r="C52">
            <v>464833.7</v>
          </cell>
          <cell r="D52">
            <v>0</v>
          </cell>
          <cell r="H52">
            <v>464833.7</v>
          </cell>
        </row>
        <row r="53">
          <cell r="B53" t="str">
            <v>6070</v>
          </cell>
          <cell r="C53">
            <v>130856.2</v>
          </cell>
          <cell r="D53">
            <v>0</v>
          </cell>
          <cell r="G53">
            <v>-130856.2</v>
          </cell>
          <cell r="H53">
            <v>0</v>
          </cell>
        </row>
        <row r="54">
          <cell r="B54" t="str">
            <v>6115</v>
          </cell>
          <cell r="C54">
            <v>3440.28</v>
          </cell>
          <cell r="D54">
            <v>0</v>
          </cell>
          <cell r="G54">
            <v>-3440.28</v>
          </cell>
          <cell r="H54">
            <v>0</v>
          </cell>
        </row>
        <row r="55">
          <cell r="B55" t="str">
            <v>6116</v>
          </cell>
          <cell r="C55">
            <v>8991.3700000000008</v>
          </cell>
          <cell r="D55">
            <v>0</v>
          </cell>
          <cell r="G55">
            <v>-8991.3700000000008</v>
          </cell>
          <cell r="H55">
            <v>0</v>
          </cell>
        </row>
        <row r="56">
          <cell r="B56" t="str">
            <v>6122</v>
          </cell>
          <cell r="C56">
            <v>1796.94</v>
          </cell>
          <cell r="D56">
            <v>0</v>
          </cell>
          <cell r="G56">
            <v>-746.13</v>
          </cell>
          <cell r="H56">
            <v>1050.81</v>
          </cell>
        </row>
        <row r="57">
          <cell r="B57" t="str">
            <v>6128</v>
          </cell>
          <cell r="C57">
            <v>1994973.24</v>
          </cell>
          <cell r="D57">
            <v>0</v>
          </cell>
          <cell r="H57">
            <v>1994973.24</v>
          </cell>
        </row>
        <row r="58">
          <cell r="B58" t="str">
            <v>6134</v>
          </cell>
          <cell r="C58">
            <v>637157.43000000005</v>
          </cell>
          <cell r="D58">
            <v>0</v>
          </cell>
          <cell r="H58">
            <v>637157.43000000005</v>
          </cell>
        </row>
        <row r="59">
          <cell r="B59" t="str">
            <v>6165</v>
          </cell>
          <cell r="C59">
            <v>62758.79</v>
          </cell>
          <cell r="H59">
            <v>62758.79</v>
          </cell>
        </row>
        <row r="60">
          <cell r="B60" t="str">
            <v>6169</v>
          </cell>
          <cell r="C60">
            <v>4473.26</v>
          </cell>
          <cell r="H60">
            <v>4473.26</v>
          </cell>
        </row>
        <row r="61">
          <cell r="C61">
            <v>125199605.08</v>
          </cell>
          <cell r="D61">
            <v>1548182.59</v>
          </cell>
          <cell r="E61">
            <v>1690441.57</v>
          </cell>
          <cell r="G61">
            <v>-123569147.06</v>
          </cell>
          <cell r="H61">
            <v>4873555.4400000004</v>
          </cell>
        </row>
        <row r="63">
          <cell r="B63" t="str">
            <v>6035</v>
          </cell>
          <cell r="C63">
            <v>224586.5</v>
          </cell>
          <cell r="D63">
            <v>0</v>
          </cell>
          <cell r="G63">
            <v>-221435.93</v>
          </cell>
          <cell r="H63">
            <v>3150.57</v>
          </cell>
        </row>
        <row r="64">
          <cell r="B64" t="str">
            <v>6042</v>
          </cell>
          <cell r="C64">
            <v>-105720.69</v>
          </cell>
          <cell r="D64">
            <v>0</v>
          </cell>
          <cell r="G64">
            <v>-5493.81</v>
          </cell>
          <cell r="H64">
            <v>-111214.5</v>
          </cell>
        </row>
        <row r="65">
          <cell r="B65" t="str">
            <v>6045</v>
          </cell>
          <cell r="C65">
            <v>19744.849999999999</v>
          </cell>
          <cell r="D65">
            <v>0</v>
          </cell>
          <cell r="G65">
            <v>-19744.849999999999</v>
          </cell>
          <cell r="H65">
            <v>0</v>
          </cell>
        </row>
        <row r="66">
          <cell r="B66" t="str">
            <v>6051</v>
          </cell>
          <cell r="C66">
            <v>-2747.09</v>
          </cell>
          <cell r="D66">
            <v>0</v>
          </cell>
          <cell r="G66">
            <v>-54069.49</v>
          </cell>
          <cell r="H66">
            <v>-56816.58</v>
          </cell>
        </row>
        <row r="67">
          <cell r="B67" t="str">
            <v>6052</v>
          </cell>
          <cell r="C67">
            <v>45154.33</v>
          </cell>
          <cell r="D67">
            <v>0</v>
          </cell>
          <cell r="G67">
            <v>-45154.33</v>
          </cell>
          <cell r="H67">
            <v>0</v>
          </cell>
        </row>
        <row r="68">
          <cell r="B68" t="str">
            <v>6124</v>
          </cell>
          <cell r="C68">
            <v>86753.11</v>
          </cell>
          <cell r="D68">
            <v>0</v>
          </cell>
          <cell r="G68">
            <v>-143732.29</v>
          </cell>
          <cell r="H68">
            <v>-56979.18</v>
          </cell>
        </row>
        <row r="69">
          <cell r="B69" t="str">
            <v>6301</v>
          </cell>
          <cell r="C69">
            <v>3188672.94</v>
          </cell>
          <cell r="D69">
            <v>0</v>
          </cell>
          <cell r="G69">
            <v>-3112192.46</v>
          </cell>
          <cell r="H69">
            <v>76480.479999999996</v>
          </cell>
        </row>
        <row r="70">
          <cell r="B70" t="str">
            <v>6302</v>
          </cell>
          <cell r="C70">
            <v>628931.18000000005</v>
          </cell>
          <cell r="D70">
            <v>0</v>
          </cell>
          <cell r="G70">
            <v>-664568.19999999995</v>
          </cell>
          <cell r="H70">
            <v>-35637.019999999997</v>
          </cell>
        </row>
        <row r="71">
          <cell r="B71" t="str">
            <v>6303</v>
          </cell>
          <cell r="C71">
            <v>730027.46</v>
          </cell>
          <cell r="D71">
            <v>0</v>
          </cell>
          <cell r="G71">
            <v>-730027.46</v>
          </cell>
          <cell r="H71">
            <v>0</v>
          </cell>
        </row>
        <row r="72">
          <cell r="B72" t="str">
            <v>6304</v>
          </cell>
          <cell r="C72">
            <v>2306524.66</v>
          </cell>
          <cell r="D72">
            <v>0</v>
          </cell>
          <cell r="G72">
            <v>-2306550.9300000002</v>
          </cell>
          <cell r="H72">
            <v>-26.27</v>
          </cell>
        </row>
        <row r="73">
          <cell r="B73" t="str">
            <v>6305</v>
          </cell>
          <cell r="C73">
            <v>296849.5</v>
          </cell>
          <cell r="D73">
            <v>0</v>
          </cell>
          <cell r="G73">
            <v>-296849.5</v>
          </cell>
          <cell r="H73">
            <v>0</v>
          </cell>
        </row>
        <row r="74">
          <cell r="B74" t="str">
            <v>6306</v>
          </cell>
          <cell r="C74">
            <v>1189455.3400000001</v>
          </cell>
          <cell r="D74">
            <v>0</v>
          </cell>
          <cell r="G74">
            <v>-1314110.67</v>
          </cell>
          <cell r="H74">
            <v>-124655.33</v>
          </cell>
        </row>
        <row r="75">
          <cell r="B75" t="str">
            <v>6307</v>
          </cell>
          <cell r="C75">
            <v>72512.13</v>
          </cell>
          <cell r="D75">
            <v>0</v>
          </cell>
          <cell r="G75">
            <v>-53432.13</v>
          </cell>
          <cell r="H75">
            <v>19080</v>
          </cell>
        </row>
        <row r="76">
          <cell r="B76" t="str">
            <v>6308</v>
          </cell>
          <cell r="C76">
            <v>-27985.07</v>
          </cell>
          <cell r="D76">
            <v>0</v>
          </cell>
          <cell r="G76">
            <v>82076.649999999994</v>
          </cell>
          <cell r="H76">
            <v>54091.58</v>
          </cell>
        </row>
        <row r="77">
          <cell r="B77" t="str">
            <v>6309</v>
          </cell>
          <cell r="C77">
            <v>829326.73</v>
          </cell>
          <cell r="D77">
            <v>0</v>
          </cell>
          <cell r="G77">
            <v>-769796.59</v>
          </cell>
          <cell r="H77">
            <v>59530.14</v>
          </cell>
        </row>
        <row r="78">
          <cell r="B78" t="str">
            <v>6310</v>
          </cell>
          <cell r="C78">
            <v>997783.67</v>
          </cell>
          <cell r="D78">
            <v>0</v>
          </cell>
          <cell r="G78">
            <v>-970145.78</v>
          </cell>
          <cell r="H78">
            <v>27637.89</v>
          </cell>
        </row>
        <row r="79">
          <cell r="B79" t="str">
            <v>6311</v>
          </cell>
          <cell r="C79">
            <v>417204.81</v>
          </cell>
          <cell r="D79">
            <v>0</v>
          </cell>
          <cell r="G79">
            <v>-474717.7</v>
          </cell>
          <cell r="H79">
            <v>-57512.89</v>
          </cell>
        </row>
        <row r="80">
          <cell r="B80" t="str">
            <v>6312</v>
          </cell>
          <cell r="C80">
            <v>620476.15</v>
          </cell>
          <cell r="D80">
            <v>0</v>
          </cell>
          <cell r="G80">
            <v>-635498.32999999996</v>
          </cell>
          <cell r="H80">
            <v>-15022.18</v>
          </cell>
        </row>
        <row r="81">
          <cell r="B81" t="str">
            <v>6313</v>
          </cell>
          <cell r="C81">
            <v>23728.1</v>
          </cell>
          <cell r="D81">
            <v>0</v>
          </cell>
          <cell r="G81">
            <v>-23728.1</v>
          </cell>
          <cell r="H81">
            <v>0</v>
          </cell>
        </row>
        <row r="82">
          <cell r="B82" t="str">
            <v>6314</v>
          </cell>
          <cell r="C82">
            <v>17344.25</v>
          </cell>
          <cell r="D82">
            <v>0</v>
          </cell>
          <cell r="G82">
            <v>-17159.8</v>
          </cell>
          <cell r="H82">
            <v>184.45</v>
          </cell>
        </row>
        <row r="83">
          <cell r="B83" t="str">
            <v>6315</v>
          </cell>
          <cell r="C83">
            <v>67954.13</v>
          </cell>
          <cell r="D83">
            <v>0</v>
          </cell>
          <cell r="G83">
            <v>-78389.490000000005</v>
          </cell>
          <cell r="H83">
            <v>-10435.36</v>
          </cell>
        </row>
        <row r="84">
          <cell r="B84" t="str">
            <v>6316</v>
          </cell>
          <cell r="C84">
            <v>1893287.99</v>
          </cell>
          <cell r="D84">
            <v>0</v>
          </cell>
          <cell r="G84">
            <v>-1893287.99</v>
          </cell>
          <cell r="H84">
            <v>0</v>
          </cell>
        </row>
        <row r="85">
          <cell r="B85" t="str">
            <v>6317</v>
          </cell>
          <cell r="C85">
            <v>591690.94999999995</v>
          </cell>
          <cell r="D85">
            <v>0</v>
          </cell>
          <cell r="G85">
            <v>-587904.75</v>
          </cell>
          <cell r="H85">
            <v>3786.2</v>
          </cell>
        </row>
        <row r="86">
          <cell r="B86" t="str">
            <v>6318</v>
          </cell>
          <cell r="C86">
            <v>299000.44</v>
          </cell>
          <cell r="D86">
            <v>0</v>
          </cell>
          <cell r="G86">
            <v>-299000.44</v>
          </cell>
          <cell r="H86">
            <v>0</v>
          </cell>
        </row>
        <row r="87">
          <cell r="B87" t="str">
            <v>6319</v>
          </cell>
          <cell r="C87">
            <v>78886.77</v>
          </cell>
          <cell r="D87">
            <v>0</v>
          </cell>
          <cell r="G87">
            <v>-78886.77</v>
          </cell>
          <cell r="H87">
            <v>0</v>
          </cell>
        </row>
        <row r="88">
          <cell r="B88" t="str">
            <v>6320</v>
          </cell>
          <cell r="C88">
            <v>332858.73</v>
          </cell>
          <cell r="D88">
            <v>0</v>
          </cell>
          <cell r="G88">
            <v>-327833.43</v>
          </cell>
          <cell r="H88">
            <v>5025.3</v>
          </cell>
        </row>
        <row r="89">
          <cell r="B89" t="str">
            <v>6321</v>
          </cell>
          <cell r="C89">
            <v>624323.39</v>
          </cell>
          <cell r="D89">
            <v>0</v>
          </cell>
          <cell r="G89">
            <v>-498249.4</v>
          </cell>
          <cell r="H89">
            <v>126073.99</v>
          </cell>
        </row>
        <row r="90">
          <cell r="B90" t="str">
            <v>6324</v>
          </cell>
          <cell r="C90">
            <v>1197462.67</v>
          </cell>
          <cell r="D90">
            <v>0</v>
          </cell>
          <cell r="G90">
            <v>-1230167.04</v>
          </cell>
          <cell r="H90">
            <v>-32704.37</v>
          </cell>
        </row>
        <row r="91">
          <cell r="B91" t="str">
            <v>6326</v>
          </cell>
          <cell r="C91">
            <v>243633.64</v>
          </cell>
          <cell r="D91">
            <v>0</v>
          </cell>
          <cell r="G91">
            <v>-243633.64</v>
          </cell>
          <cell r="H91">
            <v>0</v>
          </cell>
        </row>
        <row r="92">
          <cell r="B92" t="str">
            <v>6328</v>
          </cell>
          <cell r="C92">
            <v>16555.169999999998</v>
          </cell>
          <cell r="D92">
            <v>0</v>
          </cell>
          <cell r="G92">
            <v>-14117.96</v>
          </cell>
          <cell r="H92">
            <v>2437.21</v>
          </cell>
        </row>
        <row r="93">
          <cell r="B93" t="str">
            <v>6330</v>
          </cell>
          <cell r="C93">
            <v>1093112.71</v>
          </cell>
          <cell r="D93">
            <v>0</v>
          </cell>
          <cell r="G93">
            <v>-1093112.71</v>
          </cell>
          <cell r="H93">
            <v>0</v>
          </cell>
        </row>
        <row r="94">
          <cell r="B94" t="str">
            <v>6331</v>
          </cell>
          <cell r="C94">
            <v>71248.92</v>
          </cell>
          <cell r="D94">
            <v>0</v>
          </cell>
          <cell r="G94">
            <v>-71248.92</v>
          </cell>
          <cell r="H94">
            <v>0</v>
          </cell>
        </row>
        <row r="95">
          <cell r="B95" t="str">
            <v>6332</v>
          </cell>
          <cell r="C95">
            <v>59549.919999999998</v>
          </cell>
          <cell r="D95">
            <v>0</v>
          </cell>
          <cell r="G95">
            <v>-59549.919999999998</v>
          </cell>
          <cell r="H95">
            <v>0</v>
          </cell>
        </row>
        <row r="96">
          <cell r="B96" t="str">
            <v>6333</v>
          </cell>
          <cell r="C96">
            <v>59394.239999999998</v>
          </cell>
          <cell r="D96">
            <v>0</v>
          </cell>
          <cell r="G96">
            <v>-58791.87</v>
          </cell>
          <cell r="H96">
            <v>602.37</v>
          </cell>
        </row>
        <row r="97">
          <cell r="B97" t="str">
            <v>6334</v>
          </cell>
          <cell r="C97">
            <v>149286.43</v>
          </cell>
          <cell r="D97">
            <v>0</v>
          </cell>
          <cell r="G97">
            <v>-149286.43</v>
          </cell>
          <cell r="H97">
            <v>0</v>
          </cell>
        </row>
        <row r="98">
          <cell r="B98" t="str">
            <v>6335</v>
          </cell>
          <cell r="C98">
            <v>74376.52</v>
          </cell>
          <cell r="D98">
            <v>0</v>
          </cell>
          <cell r="G98">
            <v>-74376.52</v>
          </cell>
          <cell r="H98">
            <v>0</v>
          </cell>
        </row>
        <row r="99">
          <cell r="B99" t="str">
            <v>6337</v>
          </cell>
          <cell r="C99">
            <v>-56630.07</v>
          </cell>
          <cell r="D99">
            <v>0</v>
          </cell>
          <cell r="G99">
            <v>64718.09</v>
          </cell>
          <cell r="H99">
            <v>8088.02</v>
          </cell>
        </row>
        <row r="100">
          <cell r="B100" t="str">
            <v>6338</v>
          </cell>
          <cell r="C100">
            <v>-126439.78</v>
          </cell>
          <cell r="D100">
            <v>0</v>
          </cell>
          <cell r="G100">
            <v>126439.78</v>
          </cell>
          <cell r="H100">
            <v>0</v>
          </cell>
        </row>
        <row r="101">
          <cell r="B101" t="str">
            <v>6340</v>
          </cell>
          <cell r="C101">
            <v>310637.92</v>
          </cell>
          <cell r="D101">
            <v>0</v>
          </cell>
          <cell r="G101">
            <v>-310637.92</v>
          </cell>
          <cell r="H101">
            <v>0</v>
          </cell>
        </row>
        <row r="102">
          <cell r="B102" t="str">
            <v>6341</v>
          </cell>
          <cell r="C102">
            <v>30035.77</v>
          </cell>
          <cell r="D102">
            <v>0</v>
          </cell>
          <cell r="G102">
            <v>-30035.77</v>
          </cell>
          <cell r="H102">
            <v>0</v>
          </cell>
        </row>
        <row r="103">
          <cell r="B103" t="str">
            <v>6342</v>
          </cell>
          <cell r="C103">
            <v>84296.81</v>
          </cell>
          <cell r="D103">
            <v>0</v>
          </cell>
          <cell r="G103">
            <v>-81776.45</v>
          </cell>
          <cell r="H103">
            <v>2520.36</v>
          </cell>
        </row>
        <row r="104">
          <cell r="B104" t="str">
            <v>6343</v>
          </cell>
          <cell r="C104">
            <v>490860.51</v>
          </cell>
          <cell r="D104">
            <v>0</v>
          </cell>
          <cell r="G104">
            <v>-478994.97</v>
          </cell>
          <cell r="H104">
            <v>11865.54</v>
          </cell>
        </row>
        <row r="105">
          <cell r="B105" t="str">
            <v>6344</v>
          </cell>
          <cell r="C105">
            <v>542787.5</v>
          </cell>
          <cell r="D105">
            <v>0</v>
          </cell>
          <cell r="G105">
            <v>-454124.73</v>
          </cell>
          <cell r="H105">
            <v>88662.77</v>
          </cell>
        </row>
        <row r="106">
          <cell r="B106" t="str">
            <v>6345</v>
          </cell>
          <cell r="C106">
            <v>138867.29</v>
          </cell>
          <cell r="D106">
            <v>0</v>
          </cell>
          <cell r="G106">
            <v>-138867.29</v>
          </cell>
          <cell r="H106">
            <v>0</v>
          </cell>
        </row>
        <row r="107">
          <cell r="B107" t="str">
            <v>6346</v>
          </cell>
          <cell r="C107">
            <v>990807.86</v>
          </cell>
          <cell r="D107">
            <v>0</v>
          </cell>
          <cell r="G107">
            <v>-150018.85</v>
          </cell>
          <cell r="H107">
            <v>840789.01</v>
          </cell>
        </row>
        <row r="108">
          <cell r="B108" t="str">
            <v>6347</v>
          </cell>
          <cell r="C108">
            <v>14712.86</v>
          </cell>
          <cell r="G108">
            <v>-14712.86</v>
          </cell>
          <cell r="H108">
            <v>0</v>
          </cell>
        </row>
        <row r="109">
          <cell r="B109" t="str">
            <v>6348</v>
          </cell>
          <cell r="C109">
            <v>2643.01</v>
          </cell>
          <cell r="D109">
            <v>0</v>
          </cell>
          <cell r="G109">
            <v>-2643.01</v>
          </cell>
          <cell r="H109">
            <v>0</v>
          </cell>
        </row>
        <row r="110">
          <cell r="B110" t="str">
            <v>6349</v>
          </cell>
          <cell r="C110">
            <v>3212.67</v>
          </cell>
          <cell r="D110">
            <v>0</v>
          </cell>
          <cell r="G110">
            <v>-3212.67</v>
          </cell>
          <cell r="H110">
            <v>0</v>
          </cell>
        </row>
        <row r="111">
          <cell r="B111" t="str">
            <v>6350</v>
          </cell>
          <cell r="C111">
            <v>516331.79</v>
          </cell>
          <cell r="D111">
            <v>0</v>
          </cell>
          <cell r="G111">
            <v>-104940.04</v>
          </cell>
          <cell r="H111">
            <v>411391.75</v>
          </cell>
        </row>
        <row r="112">
          <cell r="B112" t="str">
            <v>6352</v>
          </cell>
          <cell r="C112">
            <v>23501.200000000001</v>
          </cell>
          <cell r="H112">
            <v>23501.200000000001</v>
          </cell>
        </row>
        <row r="113">
          <cell r="B113" t="str">
            <v>6353</v>
          </cell>
          <cell r="C113">
            <v>466.58</v>
          </cell>
          <cell r="D113">
            <v>0</v>
          </cell>
          <cell r="G113">
            <v>-466.58</v>
          </cell>
          <cell r="H113">
            <v>0</v>
          </cell>
        </row>
        <row r="114">
          <cell r="B114" t="str">
            <v>6354</v>
          </cell>
          <cell r="C114">
            <v>545417.32999999996</v>
          </cell>
          <cell r="D114">
            <v>0</v>
          </cell>
          <cell r="G114">
            <v>-368914.95</v>
          </cell>
          <cell r="H114">
            <v>176502.38</v>
          </cell>
        </row>
        <row r="115">
          <cell r="C115">
            <v>21922754.73</v>
          </cell>
          <cell r="D115">
            <v>0</v>
          </cell>
          <cell r="E115">
            <v>0</v>
          </cell>
          <cell r="G115">
            <v>-20482357.199999999</v>
          </cell>
          <cell r="H115">
            <v>1440397.53</v>
          </cell>
        </row>
        <row r="117">
          <cell r="B117" t="str">
            <v>6036</v>
          </cell>
          <cell r="C117">
            <v>3535384.92</v>
          </cell>
          <cell r="D117">
            <v>0</v>
          </cell>
          <cell r="G117">
            <v>-3168589.68</v>
          </cell>
          <cell r="H117">
            <v>366795.24</v>
          </cell>
        </row>
        <row r="118">
          <cell r="B118" t="str">
            <v>6076</v>
          </cell>
          <cell r="C118">
            <v>539026.38</v>
          </cell>
          <cell r="D118">
            <v>0</v>
          </cell>
          <cell r="H118">
            <v>539026.38</v>
          </cell>
        </row>
        <row r="119">
          <cell r="C119">
            <v>4074411.3</v>
          </cell>
          <cell r="D119">
            <v>0</v>
          </cell>
          <cell r="E119">
            <v>0</v>
          </cell>
          <cell r="G119">
            <v>-3168589.68</v>
          </cell>
          <cell r="H119">
            <v>905821.62</v>
          </cell>
        </row>
        <row r="121">
          <cell r="B121" t="str">
            <v>6008</v>
          </cell>
          <cell r="C121">
            <v>14211386.43</v>
          </cell>
          <cell r="D121">
            <v>0</v>
          </cell>
          <cell r="G121">
            <v>-14236664.369999999</v>
          </cell>
          <cell r="H121">
            <v>-25277.94</v>
          </cell>
        </row>
        <row r="122">
          <cell r="B122" t="str">
            <v>6023</v>
          </cell>
          <cell r="C122">
            <v>300192.21000000002</v>
          </cell>
          <cell r="D122">
            <v>0</v>
          </cell>
          <cell r="E122">
            <v>5736869.6100000003</v>
          </cell>
          <cell r="G122">
            <v>-6471710.7300000004</v>
          </cell>
          <cell r="H122">
            <v>-434648.91</v>
          </cell>
        </row>
        <row r="123">
          <cell r="B123" t="str">
            <v>6024</v>
          </cell>
          <cell r="C123">
            <v>3933.37</v>
          </cell>
          <cell r="D123">
            <v>0</v>
          </cell>
          <cell r="G123">
            <v>-3933.37</v>
          </cell>
          <cell r="H123">
            <v>0</v>
          </cell>
        </row>
        <row r="124">
          <cell r="B124" t="str">
            <v>6032</v>
          </cell>
          <cell r="C124">
            <v>324900.81</v>
          </cell>
          <cell r="D124">
            <v>0</v>
          </cell>
          <cell r="G124">
            <v>-324900.81</v>
          </cell>
          <cell r="H124">
            <v>0</v>
          </cell>
        </row>
        <row r="125">
          <cell r="B125" t="str">
            <v>6034</v>
          </cell>
          <cell r="C125">
            <v>268369.93</v>
          </cell>
          <cell r="D125">
            <v>0</v>
          </cell>
          <cell r="G125">
            <v>-340517.93</v>
          </cell>
          <cell r="H125">
            <v>-72148</v>
          </cell>
        </row>
        <row r="126">
          <cell r="B126" t="str">
            <v>6037</v>
          </cell>
          <cell r="C126">
            <v>511804.19</v>
          </cell>
          <cell r="D126">
            <v>0</v>
          </cell>
          <cell r="G126">
            <v>-528296.19999999995</v>
          </cell>
          <cell r="H126">
            <v>-16492.009999999998</v>
          </cell>
        </row>
        <row r="127">
          <cell r="B127" t="str">
            <v>6039</v>
          </cell>
          <cell r="C127">
            <v>480590.18</v>
          </cell>
          <cell r="D127">
            <v>0</v>
          </cell>
          <cell r="G127">
            <v>-516209.31</v>
          </cell>
          <cell r="H127">
            <v>-35619.129999999997</v>
          </cell>
        </row>
        <row r="128">
          <cell r="B128" t="str">
            <v>6041</v>
          </cell>
          <cell r="C128">
            <v>87517.7</v>
          </cell>
          <cell r="D128">
            <v>0</v>
          </cell>
          <cell r="G128">
            <v>-87517.7</v>
          </cell>
          <cell r="H128">
            <v>0</v>
          </cell>
        </row>
        <row r="129">
          <cell r="B129" t="str">
            <v>6046</v>
          </cell>
          <cell r="C129">
            <v>19953.12</v>
          </cell>
          <cell r="D129">
            <v>0</v>
          </cell>
          <cell r="G129">
            <v>-19953.12</v>
          </cell>
          <cell r="H129">
            <v>0</v>
          </cell>
        </row>
        <row r="130">
          <cell r="B130" t="str">
            <v>6047</v>
          </cell>
          <cell r="C130">
            <v>4620.82</v>
          </cell>
          <cell r="D130">
            <v>0</v>
          </cell>
          <cell r="G130">
            <v>-4620.82</v>
          </cell>
          <cell r="H130">
            <v>0</v>
          </cell>
        </row>
        <row r="131">
          <cell r="B131" t="str">
            <v>6053</v>
          </cell>
          <cell r="C131">
            <v>128029.75999999999</v>
          </cell>
          <cell r="D131">
            <v>0</v>
          </cell>
          <cell r="G131">
            <v>-128029.75999999999</v>
          </cell>
          <cell r="H131">
            <v>0</v>
          </cell>
        </row>
        <row r="132">
          <cell r="B132" t="str">
            <v>6078</v>
          </cell>
          <cell r="C132">
            <v>-17957.150000000001</v>
          </cell>
          <cell r="D132">
            <v>0</v>
          </cell>
          <cell r="G132">
            <v>17326.97</v>
          </cell>
          <cell r="H132">
            <v>-630.17999999999995</v>
          </cell>
        </row>
        <row r="133">
          <cell r="B133" t="str">
            <v>6080</v>
          </cell>
          <cell r="C133">
            <v>288041.01</v>
          </cell>
          <cell r="D133">
            <v>0</v>
          </cell>
          <cell r="G133">
            <v>-50470.43</v>
          </cell>
          <cell r="H133">
            <v>237570.58</v>
          </cell>
        </row>
        <row r="134">
          <cell r="B134" t="str">
            <v>6083</v>
          </cell>
          <cell r="C134">
            <v>51462.76</v>
          </cell>
          <cell r="D134">
            <v>0</v>
          </cell>
          <cell r="H134">
            <v>51462.76</v>
          </cell>
        </row>
        <row r="135">
          <cell r="B135" t="str">
            <v>6084</v>
          </cell>
          <cell r="C135">
            <v>5663.71</v>
          </cell>
          <cell r="D135">
            <v>0</v>
          </cell>
          <cell r="H135">
            <v>5663.71</v>
          </cell>
        </row>
        <row r="136">
          <cell r="B136" t="str">
            <v>6087</v>
          </cell>
          <cell r="C136">
            <v>1203.48</v>
          </cell>
          <cell r="D136">
            <v>0</v>
          </cell>
          <cell r="H136">
            <v>1203.48</v>
          </cell>
        </row>
        <row r="137">
          <cell r="B137" t="str">
            <v>6088</v>
          </cell>
          <cell r="C137">
            <v>1194.33</v>
          </cell>
          <cell r="D137">
            <v>0</v>
          </cell>
          <cell r="H137">
            <v>1194.33</v>
          </cell>
        </row>
        <row r="138">
          <cell r="B138" t="str">
            <v>6089</v>
          </cell>
          <cell r="C138">
            <v>3955.96</v>
          </cell>
          <cell r="D138">
            <v>0</v>
          </cell>
          <cell r="H138">
            <v>3955.96</v>
          </cell>
        </row>
        <row r="139">
          <cell r="B139" t="str">
            <v>6090</v>
          </cell>
          <cell r="C139">
            <v>3955.97</v>
          </cell>
          <cell r="D139">
            <v>0</v>
          </cell>
          <cell r="H139">
            <v>3955.97</v>
          </cell>
        </row>
        <row r="140">
          <cell r="B140" t="str">
            <v>6091</v>
          </cell>
          <cell r="C140">
            <v>1603.75</v>
          </cell>
          <cell r="D140">
            <v>0</v>
          </cell>
          <cell r="H140">
            <v>1603.75</v>
          </cell>
        </row>
        <row r="141">
          <cell r="B141" t="str">
            <v>6093</v>
          </cell>
          <cell r="C141">
            <v>1998.1</v>
          </cell>
          <cell r="D141">
            <v>0</v>
          </cell>
          <cell r="H141">
            <v>1998.1</v>
          </cell>
        </row>
        <row r="142">
          <cell r="B142" t="str">
            <v>6095</v>
          </cell>
          <cell r="C142">
            <v>719.05</v>
          </cell>
          <cell r="D142">
            <v>0</v>
          </cell>
          <cell r="H142">
            <v>719.05</v>
          </cell>
        </row>
        <row r="143">
          <cell r="B143" t="str">
            <v>6096</v>
          </cell>
          <cell r="C143">
            <v>3006.47</v>
          </cell>
          <cell r="D143">
            <v>0</v>
          </cell>
          <cell r="H143">
            <v>3006.47</v>
          </cell>
        </row>
        <row r="144">
          <cell r="B144" t="str">
            <v>6100</v>
          </cell>
          <cell r="C144">
            <v>440.43</v>
          </cell>
          <cell r="D144">
            <v>0</v>
          </cell>
          <cell r="H144">
            <v>440.43</v>
          </cell>
        </row>
        <row r="145">
          <cell r="B145" t="str">
            <v>6102</v>
          </cell>
          <cell r="C145">
            <v>155.72</v>
          </cell>
          <cell r="H145">
            <v>155.72</v>
          </cell>
        </row>
        <row r="146">
          <cell r="B146" t="str">
            <v>6101</v>
          </cell>
          <cell r="C146">
            <v>23182.57</v>
          </cell>
          <cell r="D146">
            <v>0</v>
          </cell>
          <cell r="H146">
            <v>23182.57</v>
          </cell>
        </row>
        <row r="147">
          <cell r="B147" t="str">
            <v>6104</v>
          </cell>
          <cell r="C147">
            <v>43.42</v>
          </cell>
          <cell r="D147">
            <v>0</v>
          </cell>
          <cell r="H147">
            <v>43.42</v>
          </cell>
        </row>
        <row r="148">
          <cell r="B148" t="str">
            <v>6110</v>
          </cell>
          <cell r="C148">
            <v>6754.71</v>
          </cell>
          <cell r="D148">
            <v>0</v>
          </cell>
          <cell r="H148">
            <v>6754.71</v>
          </cell>
        </row>
        <row r="149">
          <cell r="B149" t="str">
            <v>6113</v>
          </cell>
          <cell r="C149">
            <v>10050.76</v>
          </cell>
          <cell r="D149">
            <v>0</v>
          </cell>
          <cell r="H149">
            <v>10050.76</v>
          </cell>
        </row>
        <row r="150">
          <cell r="B150" t="str">
            <v>6119</v>
          </cell>
          <cell r="C150">
            <v>61876.59</v>
          </cell>
          <cell r="D150">
            <v>0</v>
          </cell>
          <cell r="H150">
            <v>61876.59</v>
          </cell>
        </row>
        <row r="151">
          <cell r="B151" t="str">
            <v>6121</v>
          </cell>
          <cell r="C151">
            <v>-22190.58</v>
          </cell>
          <cell r="H151">
            <v>-22190.58</v>
          </cell>
        </row>
        <row r="152">
          <cell r="B152" t="str">
            <v>6125</v>
          </cell>
          <cell r="C152">
            <v>114577.11</v>
          </cell>
          <cell r="D152">
            <v>0</v>
          </cell>
          <cell r="G152">
            <v>-22625.99</v>
          </cell>
          <cell r="H152">
            <v>91951.12</v>
          </cell>
        </row>
        <row r="153">
          <cell r="B153" t="str">
            <v>6126</v>
          </cell>
          <cell r="C153">
            <v>506823.27</v>
          </cell>
          <cell r="D153">
            <v>0</v>
          </cell>
          <cell r="G153">
            <v>-426656.64</v>
          </cell>
          <cell r="H153">
            <v>80166.63</v>
          </cell>
        </row>
        <row r="154">
          <cell r="B154" t="str">
            <v>6127</v>
          </cell>
          <cell r="C154">
            <v>162285.51999999999</v>
          </cell>
          <cell r="D154">
            <v>0</v>
          </cell>
          <cell r="G154">
            <v>-73382.23</v>
          </cell>
          <cell r="H154">
            <v>88903.29</v>
          </cell>
        </row>
        <row r="155">
          <cell r="B155" t="str">
            <v>6129</v>
          </cell>
          <cell r="C155">
            <v>4474.51</v>
          </cell>
          <cell r="D155">
            <v>0</v>
          </cell>
          <cell r="H155">
            <v>4474.51</v>
          </cell>
        </row>
        <row r="156">
          <cell r="B156" t="str">
            <v>6130</v>
          </cell>
          <cell r="C156">
            <v>29525.18</v>
          </cell>
          <cell r="D156">
            <v>0</v>
          </cell>
          <cell r="H156">
            <v>29525.18</v>
          </cell>
        </row>
        <row r="157">
          <cell r="B157" t="str">
            <v>6132</v>
          </cell>
          <cell r="C157">
            <v>57550.91</v>
          </cell>
          <cell r="D157">
            <v>0</v>
          </cell>
          <cell r="G157">
            <v>-42949.43</v>
          </cell>
          <cell r="H157">
            <v>14601.48</v>
          </cell>
        </row>
        <row r="158">
          <cell r="B158" t="str">
            <v>6135</v>
          </cell>
          <cell r="C158">
            <v>117930.28</v>
          </cell>
          <cell r="D158">
            <v>0</v>
          </cell>
          <cell r="H158">
            <v>117930.28</v>
          </cell>
        </row>
        <row r="159">
          <cell r="B159" t="str">
            <v>6137</v>
          </cell>
          <cell r="C159">
            <v>96374.62</v>
          </cell>
          <cell r="D159">
            <v>0</v>
          </cell>
          <cell r="G159">
            <v>-96400.89</v>
          </cell>
          <cell r="H159">
            <v>-26.27</v>
          </cell>
        </row>
        <row r="160">
          <cell r="B160" t="str">
            <v>6139</v>
          </cell>
          <cell r="C160">
            <v>29935.69</v>
          </cell>
          <cell r="D160">
            <v>0</v>
          </cell>
          <cell r="H160">
            <v>29935.69</v>
          </cell>
        </row>
        <row r="161">
          <cell r="B161" t="str">
            <v>6145</v>
          </cell>
          <cell r="C161">
            <v>3646.03</v>
          </cell>
          <cell r="D161">
            <v>0</v>
          </cell>
          <cell r="H161">
            <v>3646.03</v>
          </cell>
        </row>
        <row r="162">
          <cell r="B162" t="str">
            <v>6146</v>
          </cell>
          <cell r="C162">
            <v>73265.98</v>
          </cell>
          <cell r="D162">
            <v>0</v>
          </cell>
          <cell r="H162">
            <v>73265.98</v>
          </cell>
        </row>
        <row r="163">
          <cell r="B163" t="str">
            <v>6147</v>
          </cell>
          <cell r="C163">
            <v>43450</v>
          </cell>
          <cell r="D163">
            <v>0</v>
          </cell>
          <cell r="H163">
            <v>43450</v>
          </cell>
        </row>
        <row r="164">
          <cell r="B164" t="str">
            <v>6148</v>
          </cell>
          <cell r="C164">
            <v>526858.06999999995</v>
          </cell>
          <cell r="D164">
            <v>0</v>
          </cell>
          <cell r="H164">
            <v>526858.06999999995</v>
          </cell>
        </row>
        <row r="165">
          <cell r="B165" t="str">
            <v>6149</v>
          </cell>
          <cell r="C165">
            <v>1024503.64</v>
          </cell>
          <cell r="D165">
            <v>0</v>
          </cell>
          <cell r="H165">
            <v>1024503.64</v>
          </cell>
        </row>
        <row r="166">
          <cell r="B166" t="str">
            <v>6150</v>
          </cell>
          <cell r="C166">
            <v>355315.43</v>
          </cell>
          <cell r="D166">
            <v>0</v>
          </cell>
          <cell r="H166">
            <v>355315.43</v>
          </cell>
        </row>
        <row r="167">
          <cell r="B167" t="str">
            <v>6151</v>
          </cell>
          <cell r="C167">
            <v>675686.84</v>
          </cell>
          <cell r="D167">
            <v>0</v>
          </cell>
          <cell r="G167">
            <v>-550360.81999999995</v>
          </cell>
          <cell r="H167">
            <v>125326.02</v>
          </cell>
        </row>
        <row r="168">
          <cell r="B168" t="str">
            <v>6152</v>
          </cell>
          <cell r="C168">
            <v>952511.96</v>
          </cell>
          <cell r="D168">
            <v>0</v>
          </cell>
          <cell r="H168">
            <v>952511.96</v>
          </cell>
        </row>
        <row r="169">
          <cell r="B169" t="str">
            <v>6153</v>
          </cell>
          <cell r="C169">
            <v>27286.09</v>
          </cell>
          <cell r="D169">
            <v>0</v>
          </cell>
          <cell r="H169">
            <v>27286.09</v>
          </cell>
        </row>
        <row r="170">
          <cell r="B170" t="str">
            <v>6154</v>
          </cell>
          <cell r="C170">
            <v>-561.39</v>
          </cell>
          <cell r="D170">
            <v>0</v>
          </cell>
          <cell r="H170">
            <v>-561.39</v>
          </cell>
        </row>
        <row r="171">
          <cell r="B171" t="str">
            <v>6155</v>
          </cell>
          <cell r="C171">
            <v>220781.55</v>
          </cell>
          <cell r="D171">
            <v>0</v>
          </cell>
          <cell r="H171">
            <v>220781.55</v>
          </cell>
        </row>
        <row r="172">
          <cell r="B172" t="str">
            <v>6156</v>
          </cell>
          <cell r="C172">
            <v>2149.8200000000002</v>
          </cell>
          <cell r="D172">
            <v>0</v>
          </cell>
          <cell r="H172">
            <v>2149.8200000000002</v>
          </cell>
        </row>
        <row r="173">
          <cell r="B173" t="str">
            <v>6158</v>
          </cell>
          <cell r="C173">
            <v>441815.77</v>
          </cell>
          <cell r="D173">
            <v>0</v>
          </cell>
          <cell r="H173">
            <v>441815.77</v>
          </cell>
        </row>
        <row r="174">
          <cell r="B174" t="str">
            <v>6159</v>
          </cell>
          <cell r="C174">
            <v>74466.259999999995</v>
          </cell>
          <cell r="D174">
            <v>0</v>
          </cell>
          <cell r="H174">
            <v>74466.259999999995</v>
          </cell>
        </row>
        <row r="175">
          <cell r="B175" t="str">
            <v>6160</v>
          </cell>
          <cell r="C175">
            <v>16953.849999999999</v>
          </cell>
          <cell r="D175">
            <v>0</v>
          </cell>
          <cell r="H175">
            <v>16953.849999999999</v>
          </cell>
        </row>
        <row r="176">
          <cell r="B176" t="str">
            <v>6162</v>
          </cell>
          <cell r="C176">
            <v>97279.83</v>
          </cell>
          <cell r="D176">
            <v>0</v>
          </cell>
          <cell r="H176">
            <v>97279.83</v>
          </cell>
        </row>
        <row r="177">
          <cell r="B177" t="str">
            <v>6163</v>
          </cell>
          <cell r="C177">
            <v>256025.35</v>
          </cell>
          <cell r="D177">
            <v>0</v>
          </cell>
          <cell r="H177">
            <v>256025.35</v>
          </cell>
        </row>
        <row r="178">
          <cell r="B178" t="str">
            <v>6164</v>
          </cell>
          <cell r="C178">
            <v>237447.34</v>
          </cell>
          <cell r="D178">
            <v>0</v>
          </cell>
          <cell r="H178">
            <v>237447.34</v>
          </cell>
        </row>
        <row r="179">
          <cell r="B179" t="str">
            <v>6166</v>
          </cell>
          <cell r="C179">
            <v>53848.58</v>
          </cell>
          <cell r="D179">
            <v>0</v>
          </cell>
          <cell r="H179">
            <v>53848.58</v>
          </cell>
        </row>
        <row r="180">
          <cell r="B180" t="str">
            <v>6167</v>
          </cell>
          <cell r="C180">
            <v>23914.02</v>
          </cell>
          <cell r="D180">
            <v>0</v>
          </cell>
          <cell r="H180">
            <v>23914.02</v>
          </cell>
        </row>
        <row r="181">
          <cell r="B181" t="str">
            <v>6170</v>
          </cell>
          <cell r="C181">
            <v>45442.06</v>
          </cell>
          <cell r="H181">
            <v>45442.06</v>
          </cell>
        </row>
        <row r="182">
          <cell r="B182" t="str">
            <v>6172</v>
          </cell>
          <cell r="C182">
            <v>19042.419999999998</v>
          </cell>
          <cell r="H182">
            <v>19042.419999999998</v>
          </cell>
        </row>
        <row r="183">
          <cell r="B183" t="str">
            <v>6173</v>
          </cell>
          <cell r="C183">
            <v>263438.84999999998</v>
          </cell>
          <cell r="H183">
            <v>263438.84999999998</v>
          </cell>
        </row>
        <row r="184">
          <cell r="C184">
            <v>23320505.02</v>
          </cell>
          <cell r="D184">
            <v>0</v>
          </cell>
          <cell r="E184">
            <v>5736869.6100000003</v>
          </cell>
          <cell r="G184">
            <v>-23907873.579999998</v>
          </cell>
          <cell r="H184">
            <v>5149501.05</v>
          </cell>
        </row>
        <row r="186">
          <cell r="B186" t="str">
            <v>6044</v>
          </cell>
          <cell r="C186">
            <v>131113.94</v>
          </cell>
          <cell r="D186">
            <v>0</v>
          </cell>
          <cell r="G186">
            <v>-134262.94</v>
          </cell>
          <cell r="H186">
            <v>-3149</v>
          </cell>
        </row>
        <row r="187">
          <cell r="B187" t="str">
            <v>6201</v>
          </cell>
          <cell r="C187">
            <v>1520391.27</v>
          </cell>
          <cell r="D187">
            <v>0</v>
          </cell>
          <cell r="H187">
            <v>1520391.27</v>
          </cell>
        </row>
        <row r="188">
          <cell r="C188">
            <v>1651505.21</v>
          </cell>
          <cell r="D188">
            <v>0</v>
          </cell>
          <cell r="E188">
            <v>0</v>
          </cell>
          <cell r="G188">
            <v>-134262.94</v>
          </cell>
          <cell r="H188">
            <v>1517242.27</v>
          </cell>
        </row>
        <row r="190">
          <cell r="B190" t="str">
            <v>6068</v>
          </cell>
          <cell r="C190">
            <v>2929240.94</v>
          </cell>
          <cell r="D190">
            <v>0</v>
          </cell>
          <cell r="G190">
            <v>-2785249.93</v>
          </cell>
          <cell r="H190">
            <v>143991.01</v>
          </cell>
        </row>
        <row r="191">
          <cell r="B191" t="str">
            <v>6141</v>
          </cell>
          <cell r="C191">
            <v>281227.74</v>
          </cell>
          <cell r="D191">
            <v>0</v>
          </cell>
          <cell r="G191">
            <v>-96608.17</v>
          </cell>
          <cell r="H191">
            <v>184619.57</v>
          </cell>
        </row>
        <row r="192">
          <cell r="B192" t="str">
            <v>6157</v>
          </cell>
          <cell r="C192">
            <v>1511096.83</v>
          </cell>
          <cell r="D192">
            <v>0</v>
          </cell>
          <cell r="H192">
            <v>1511096.83</v>
          </cell>
        </row>
        <row r="193">
          <cell r="C193">
            <v>4721565.51</v>
          </cell>
          <cell r="D193">
            <v>0</v>
          </cell>
          <cell r="E193">
            <v>0</v>
          </cell>
          <cell r="G193">
            <v>-2881858.1</v>
          </cell>
          <cell r="H193">
            <v>1839707.41</v>
          </cell>
        </row>
        <row r="195">
          <cell r="B195" t="str">
            <v>6040</v>
          </cell>
          <cell r="C195">
            <v>53129.55</v>
          </cell>
          <cell r="D195">
            <v>0</v>
          </cell>
          <cell r="G195">
            <v>-106174.55</v>
          </cell>
          <cell r="H195">
            <v>-53045</v>
          </cell>
        </row>
        <row r="196">
          <cell r="B196" t="str">
            <v>6069</v>
          </cell>
          <cell r="C196">
            <v>317386.21999999997</v>
          </cell>
          <cell r="D196">
            <v>0</v>
          </cell>
          <cell r="G196">
            <v>-311181.63</v>
          </cell>
          <cell r="H196">
            <v>6204.59</v>
          </cell>
        </row>
        <row r="197">
          <cell r="B197" t="str">
            <v>6071</v>
          </cell>
          <cell r="C197">
            <v>168382.09</v>
          </cell>
          <cell r="D197">
            <v>0</v>
          </cell>
          <cell r="G197">
            <v>-168382.09</v>
          </cell>
          <cell r="H197">
            <v>0</v>
          </cell>
        </row>
        <row r="198">
          <cell r="B198" t="str">
            <v>6072</v>
          </cell>
          <cell r="C198">
            <v>434974.58</v>
          </cell>
          <cell r="D198">
            <v>0</v>
          </cell>
          <cell r="G198">
            <v>-389618.4</v>
          </cell>
          <cell r="H198">
            <v>45356.18</v>
          </cell>
        </row>
        <row r="199">
          <cell r="B199" t="str">
            <v>6114</v>
          </cell>
          <cell r="C199">
            <v>186378.93</v>
          </cell>
          <cell r="D199">
            <v>0</v>
          </cell>
          <cell r="H199">
            <v>186378.93</v>
          </cell>
        </row>
        <row r="200">
          <cell r="B200" t="str">
            <v>7002</v>
          </cell>
          <cell r="C200">
            <v>1696.78</v>
          </cell>
          <cell r="D200">
            <v>0</v>
          </cell>
          <cell r="G200">
            <v>-1696.78</v>
          </cell>
          <cell r="H200">
            <v>0</v>
          </cell>
        </row>
        <row r="201">
          <cell r="B201" t="str">
            <v>7005</v>
          </cell>
          <cell r="C201">
            <v>744</v>
          </cell>
          <cell r="D201">
            <v>0</v>
          </cell>
          <cell r="H201">
            <v>744</v>
          </cell>
        </row>
        <row r="202">
          <cell r="C202">
            <v>1162692.1499999999</v>
          </cell>
          <cell r="D202">
            <v>0</v>
          </cell>
          <cell r="E202">
            <v>0</v>
          </cell>
          <cell r="G202">
            <v>-977053.45</v>
          </cell>
          <cell r="H202">
            <v>185638.7</v>
          </cell>
        </row>
        <row r="204">
          <cell r="B204" t="str">
            <v>6048</v>
          </cell>
          <cell r="C204">
            <v>140.81</v>
          </cell>
          <cell r="H204">
            <v>140.81</v>
          </cell>
        </row>
        <row r="205">
          <cell r="B205" t="str">
            <v>6079</v>
          </cell>
          <cell r="C205">
            <v>277366.78000000003</v>
          </cell>
          <cell r="D205">
            <v>0</v>
          </cell>
          <cell r="G205">
            <v>-253872.64000000001</v>
          </cell>
          <cell r="H205">
            <v>23494.14</v>
          </cell>
        </row>
        <row r="206">
          <cell r="B206" t="str">
            <v>6081</v>
          </cell>
          <cell r="C206">
            <v>15677.02</v>
          </cell>
          <cell r="D206">
            <v>0</v>
          </cell>
          <cell r="H206">
            <v>15677.02</v>
          </cell>
        </row>
        <row r="207">
          <cell r="B207" t="str">
            <v>6082</v>
          </cell>
          <cell r="C207">
            <v>63175.75</v>
          </cell>
          <cell r="D207">
            <v>0</v>
          </cell>
          <cell r="H207">
            <v>63175.75</v>
          </cell>
        </row>
        <row r="208">
          <cell r="B208" t="str">
            <v>6600</v>
          </cell>
          <cell r="C208">
            <v>224646.9</v>
          </cell>
          <cell r="D208">
            <v>0</v>
          </cell>
          <cell r="H208">
            <v>224646.9</v>
          </cell>
        </row>
        <row r="209">
          <cell r="B209" t="str">
            <v>6601</v>
          </cell>
          <cell r="C209">
            <v>280853.58</v>
          </cell>
          <cell r="D209">
            <v>0</v>
          </cell>
          <cell r="H209">
            <v>280853.58</v>
          </cell>
        </row>
        <row r="210">
          <cell r="B210" t="str">
            <v>6602</v>
          </cell>
          <cell r="C210">
            <v>40064.58</v>
          </cell>
          <cell r="D210">
            <v>0</v>
          </cell>
          <cell r="H210">
            <v>40064.58</v>
          </cell>
        </row>
        <row r="211">
          <cell r="B211" t="str">
            <v>6603</v>
          </cell>
          <cell r="C211">
            <v>30060.63</v>
          </cell>
          <cell r="D211">
            <v>0</v>
          </cell>
          <cell r="H211">
            <v>30060.63</v>
          </cell>
        </row>
        <row r="212">
          <cell r="B212" t="str">
            <v>6604</v>
          </cell>
          <cell r="C212">
            <v>123379.71</v>
          </cell>
          <cell r="D212">
            <v>0</v>
          </cell>
          <cell r="H212">
            <v>123379.71</v>
          </cell>
        </row>
        <row r="213">
          <cell r="B213" t="str">
            <v>6605</v>
          </cell>
          <cell r="C213">
            <v>6109.53</v>
          </cell>
          <cell r="D213">
            <v>0</v>
          </cell>
          <cell r="H213">
            <v>6109.53</v>
          </cell>
        </row>
        <row r="214">
          <cell r="B214" t="str">
            <v>6606</v>
          </cell>
          <cell r="C214">
            <v>98690.41</v>
          </cell>
          <cell r="D214">
            <v>0</v>
          </cell>
          <cell r="G214">
            <v>-98441.67</v>
          </cell>
          <cell r="H214">
            <v>248.74</v>
          </cell>
        </row>
        <row r="215">
          <cell r="B215" t="str">
            <v>6607</v>
          </cell>
          <cell r="C215">
            <v>356133.37</v>
          </cell>
          <cell r="D215">
            <v>0</v>
          </cell>
          <cell r="H215">
            <v>356133.37</v>
          </cell>
        </row>
        <row r="216">
          <cell r="B216" t="str">
            <v>6608</v>
          </cell>
          <cell r="C216">
            <v>8082.64</v>
          </cell>
          <cell r="D216">
            <v>0</v>
          </cell>
          <cell r="H216">
            <v>8082.64</v>
          </cell>
        </row>
        <row r="217">
          <cell r="B217" t="str">
            <v>6609</v>
          </cell>
          <cell r="C217">
            <v>55394.58</v>
          </cell>
          <cell r="D217">
            <v>0</v>
          </cell>
          <cell r="H217">
            <v>55394.58</v>
          </cell>
        </row>
        <row r="218">
          <cell r="B218" t="str">
            <v>6610</v>
          </cell>
          <cell r="C218">
            <v>6875.33</v>
          </cell>
          <cell r="D218">
            <v>0</v>
          </cell>
          <cell r="H218">
            <v>6875.33</v>
          </cell>
        </row>
        <row r="219">
          <cell r="B219" t="str">
            <v>6611</v>
          </cell>
          <cell r="C219">
            <v>36136.660000000003</v>
          </cell>
          <cell r="D219">
            <v>0</v>
          </cell>
          <cell r="G219">
            <v>-35783.589999999997</v>
          </cell>
          <cell r="H219">
            <v>353.07</v>
          </cell>
        </row>
        <row r="220">
          <cell r="B220" t="str">
            <v>6612</v>
          </cell>
          <cell r="C220">
            <v>-1726.52</v>
          </cell>
          <cell r="D220">
            <v>0</v>
          </cell>
          <cell r="H220">
            <v>-1726.52</v>
          </cell>
        </row>
        <row r="221">
          <cell r="B221" t="str">
            <v>6613</v>
          </cell>
          <cell r="C221">
            <v>11919.68</v>
          </cell>
          <cell r="D221">
            <v>0</v>
          </cell>
          <cell r="H221">
            <v>11919.68</v>
          </cell>
        </row>
        <row r="222">
          <cell r="B222" t="str">
            <v>6614</v>
          </cell>
          <cell r="C222">
            <v>31401.39</v>
          </cell>
          <cell r="D222">
            <v>0</v>
          </cell>
          <cell r="H222">
            <v>31401.39</v>
          </cell>
        </row>
        <row r="223">
          <cell r="B223" t="str">
            <v>6615</v>
          </cell>
          <cell r="C223">
            <v>11989.05</v>
          </cell>
          <cell r="D223">
            <v>0</v>
          </cell>
          <cell r="H223">
            <v>11989.05</v>
          </cell>
        </row>
        <row r="224">
          <cell r="B224" t="str">
            <v>6616</v>
          </cell>
          <cell r="C224">
            <v>12241.38</v>
          </cell>
          <cell r="D224">
            <v>0</v>
          </cell>
          <cell r="H224">
            <v>12241.38</v>
          </cell>
        </row>
        <row r="225">
          <cell r="B225" t="str">
            <v>6617</v>
          </cell>
          <cell r="C225">
            <v>21545.48</v>
          </cell>
          <cell r="D225">
            <v>0</v>
          </cell>
          <cell r="H225">
            <v>21545.48</v>
          </cell>
        </row>
        <row r="226">
          <cell r="B226" t="str">
            <v>6618</v>
          </cell>
          <cell r="C226">
            <v>6625.15</v>
          </cell>
          <cell r="H226">
            <v>6625.15</v>
          </cell>
        </row>
        <row r="227">
          <cell r="B227" t="str">
            <v>6619</v>
          </cell>
          <cell r="C227">
            <v>40348.39</v>
          </cell>
          <cell r="D227">
            <v>0</v>
          </cell>
          <cell r="H227">
            <v>40348.39</v>
          </cell>
        </row>
        <row r="228">
          <cell r="B228" t="str">
            <v>6620</v>
          </cell>
          <cell r="C228">
            <v>2681.09</v>
          </cell>
          <cell r="D228">
            <v>0</v>
          </cell>
          <cell r="H228">
            <v>2681.09</v>
          </cell>
        </row>
        <row r="229">
          <cell r="B229" t="str">
            <v>6621</v>
          </cell>
          <cell r="C229">
            <v>10118.040000000001</v>
          </cell>
          <cell r="H229">
            <v>10118.040000000001</v>
          </cell>
        </row>
        <row r="230">
          <cell r="B230" t="str">
            <v>6622</v>
          </cell>
          <cell r="C230">
            <v>3982.99</v>
          </cell>
          <cell r="H230">
            <v>3982.99</v>
          </cell>
        </row>
        <row r="231">
          <cell r="B231" t="str">
            <v>6623</v>
          </cell>
          <cell r="C231">
            <v>838.37</v>
          </cell>
          <cell r="H231">
            <v>838.37</v>
          </cell>
        </row>
        <row r="232">
          <cell r="B232" t="str">
            <v>6624</v>
          </cell>
          <cell r="C232">
            <v>10539.82</v>
          </cell>
          <cell r="H232">
            <v>10539.82</v>
          </cell>
        </row>
        <row r="233">
          <cell r="B233" t="str">
            <v>6625</v>
          </cell>
          <cell r="C233">
            <v>13534.26</v>
          </cell>
          <cell r="H233">
            <v>13534.26</v>
          </cell>
        </row>
        <row r="234">
          <cell r="B234" t="str">
            <v>6626</v>
          </cell>
          <cell r="C234">
            <v>8297.24</v>
          </cell>
          <cell r="H234">
            <v>8297.24</v>
          </cell>
        </row>
        <row r="235">
          <cell r="B235" t="str">
            <v>6627</v>
          </cell>
          <cell r="C235">
            <v>9329.52</v>
          </cell>
          <cell r="H235">
            <v>9329.52</v>
          </cell>
        </row>
        <row r="236">
          <cell r="B236" t="str">
            <v>6628</v>
          </cell>
          <cell r="C236">
            <v>6965.56</v>
          </cell>
          <cell r="H236">
            <v>6965.56</v>
          </cell>
        </row>
        <row r="237">
          <cell r="B237" t="str">
            <v>6629</v>
          </cell>
          <cell r="C237">
            <v>26242.02</v>
          </cell>
          <cell r="H237">
            <v>26242.02</v>
          </cell>
        </row>
        <row r="238">
          <cell r="B238" t="str">
            <v>6630</v>
          </cell>
          <cell r="C238">
            <v>2368.9699999999998</v>
          </cell>
          <cell r="H238">
            <v>2368.9699999999998</v>
          </cell>
        </row>
        <row r="239">
          <cell r="B239" t="str">
            <v>6631</v>
          </cell>
          <cell r="C239">
            <v>1766.31</v>
          </cell>
          <cell r="H239">
            <v>1766.31</v>
          </cell>
        </row>
        <row r="240">
          <cell r="B240" t="str">
            <v>6632</v>
          </cell>
          <cell r="C240">
            <v>2719.61</v>
          </cell>
          <cell r="H240">
            <v>2719.61</v>
          </cell>
        </row>
        <row r="241">
          <cell r="B241" t="str">
            <v>6633</v>
          </cell>
          <cell r="C241">
            <v>6119.19</v>
          </cell>
          <cell r="H241">
            <v>6119.19</v>
          </cell>
        </row>
        <row r="242">
          <cell r="B242" t="str">
            <v>6634</v>
          </cell>
          <cell r="C242">
            <v>746</v>
          </cell>
          <cell r="H242">
            <v>746</v>
          </cell>
        </row>
        <row r="243">
          <cell r="B243" t="str">
            <v>6635</v>
          </cell>
          <cell r="C243">
            <v>709.41</v>
          </cell>
          <cell r="H243">
            <v>709.41</v>
          </cell>
        </row>
        <row r="244">
          <cell r="C244">
            <v>1864090.68</v>
          </cell>
          <cell r="D244">
            <v>0</v>
          </cell>
          <cell r="E244">
            <v>0</v>
          </cell>
          <cell r="G244">
            <v>-388097.9</v>
          </cell>
          <cell r="H244">
            <v>1475992.78</v>
          </cell>
        </row>
        <row r="246">
          <cell r="B246" t="str">
            <v>6009</v>
          </cell>
          <cell r="C246">
            <v>1078335.6499999999</v>
          </cell>
          <cell r="D246">
            <v>0</v>
          </cell>
          <cell r="G246">
            <v>-1094537.8999999999</v>
          </cell>
          <cell r="H246">
            <v>-16202.25</v>
          </cell>
        </row>
        <row r="247">
          <cell r="B247" t="str">
            <v>6075</v>
          </cell>
          <cell r="C247">
            <v>2294411.5299999998</v>
          </cell>
          <cell r="D247">
            <v>0</v>
          </cell>
          <cell r="G247">
            <v>-1532384.84</v>
          </cell>
          <cell r="H247">
            <v>762026.69</v>
          </cell>
        </row>
        <row r="248">
          <cell r="B248" t="str">
            <v>6138</v>
          </cell>
          <cell r="C248">
            <v>15069.78</v>
          </cell>
          <cell r="D248">
            <v>0</v>
          </cell>
          <cell r="H248">
            <v>15069.78</v>
          </cell>
        </row>
        <row r="249">
          <cell r="B249" t="str">
            <v>6140</v>
          </cell>
          <cell r="C249">
            <v>237867.78</v>
          </cell>
          <cell r="D249">
            <v>0</v>
          </cell>
          <cell r="H249">
            <v>237867.78</v>
          </cell>
        </row>
        <row r="250">
          <cell r="B250" t="str">
            <v>6142</v>
          </cell>
          <cell r="C250">
            <v>708600.91</v>
          </cell>
          <cell r="D250">
            <v>0</v>
          </cell>
          <cell r="H250">
            <v>708600.91</v>
          </cell>
        </row>
        <row r="251">
          <cell r="B251" t="str">
            <v>6144</v>
          </cell>
          <cell r="C251">
            <v>16694</v>
          </cell>
          <cell r="D251">
            <v>0</v>
          </cell>
          <cell r="H251">
            <v>16694</v>
          </cell>
        </row>
        <row r="252">
          <cell r="B252" t="str">
            <v>6161</v>
          </cell>
          <cell r="C252">
            <v>46286.14</v>
          </cell>
          <cell r="D252">
            <v>0</v>
          </cell>
          <cell r="H252">
            <v>46286.14</v>
          </cell>
        </row>
        <row r="253">
          <cell r="B253" t="str">
            <v>6171</v>
          </cell>
          <cell r="C253">
            <v>7377.36</v>
          </cell>
          <cell r="H253">
            <v>7377.36</v>
          </cell>
        </row>
        <row r="254">
          <cell r="B254" t="str">
            <v>6997</v>
          </cell>
          <cell r="C254">
            <v>1480157.35</v>
          </cell>
          <cell r="D254">
            <v>0</v>
          </cell>
          <cell r="G254">
            <v>-394148.96</v>
          </cell>
          <cell r="H254">
            <v>1086008.3899999999</v>
          </cell>
        </row>
        <row r="255">
          <cell r="B255" t="str">
            <v>6998</v>
          </cell>
          <cell r="C255">
            <v>2936724.68</v>
          </cell>
          <cell r="D255">
            <v>0</v>
          </cell>
          <cell r="G255">
            <v>-1596868.86</v>
          </cell>
          <cell r="H255">
            <v>1339855.82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TOC"/>
      <sheetName val="Inputs"/>
      <sheetName val="2nd qtr"/>
      <sheetName val="MM"/>
      <sheetName val="MM base"/>
      <sheetName val="MM-final-peak"/>
      <sheetName val="MM base2"/>
      <sheetName val="MM final base"/>
      <sheetName val="Overfiring"/>
      <sheetName val="PPE"/>
      <sheetName val="Oil Sale"/>
      <sheetName val="Production-CC"/>
      <sheetName val="Production-CT"/>
      <sheetName val="CNG32"/>
      <sheetName val="CNG35"/>
      <sheetName val="144A"/>
      <sheetName val="Def Debt"/>
      <sheetName val="144A debt"/>
      <sheetName val="Debt"/>
      <sheetName val="Dispatch"/>
      <sheetName val="Fuel Prices"/>
      <sheetName val="Rates"/>
      <sheetName val="Unit 5 Budget"/>
      <sheetName val="Unit 6 Budget"/>
      <sheetName val="Heat Rate Lookup"/>
      <sheetName val="Cover"/>
      <sheetName val="Detail"/>
      <sheetName val="6003"/>
      <sheetName val="6004"/>
      <sheetName val="6005"/>
      <sheetName val="6006"/>
      <sheetName val="6008"/>
      <sheetName val="6009"/>
      <sheetName val="6010"/>
      <sheetName val="6033"/>
      <sheetName val="6034"/>
      <sheetName val="7013"/>
      <sheetName val="7014"/>
      <sheetName val="6019"/>
      <sheetName val="305"/>
      <sheetName val="6020"/>
      <sheetName val="306"/>
      <sheetName val="6025"/>
      <sheetName val="7011"/>
      <sheetName val="MM (CASH)-base"/>
      <sheetName val="MM (CASH)"/>
      <sheetName val="6011"/>
      <sheetName val="301"/>
      <sheetName val="6013"/>
      <sheetName val="300"/>
      <sheetName val="6014"/>
      <sheetName val="6015"/>
      <sheetName val="6016"/>
      <sheetName val="6017"/>
      <sheetName val="6018"/>
      <sheetName val="6021"/>
      <sheetName val="302"/>
      <sheetName val="6023"/>
      <sheetName val="303"/>
      <sheetName val="6026"/>
      <sheetName val="6027"/>
      <sheetName val="6028"/>
      <sheetName val="307"/>
      <sheetName val="6029"/>
      <sheetName val="304"/>
      <sheetName val="6031"/>
      <sheetName val="6032"/>
      <sheetName val="6037"/>
      <sheetName val="6038"/>
      <sheetName val="6040"/>
      <sheetName val="6041"/>
      <sheetName val="6042"/>
      <sheetName val="6043"/>
      <sheetName val="6044"/>
      <sheetName val="6045"/>
      <sheetName val="6047"/>
      <sheetName val="7001"/>
      <sheetName val="7002"/>
      <sheetName val="7003"/>
      <sheetName val="7004"/>
      <sheetName val="7006"/>
      <sheetName val="7005"/>
      <sheetName val="7007"/>
      <sheetName val="7008"/>
      <sheetName val="7009"/>
      <sheetName val="7010"/>
      <sheetName val="Jeff--&gt;"/>
      <sheetName val="8002"/>
      <sheetName val="110"/>
      <sheetName val="6"/>
      <sheetName val="6048"/>
      <sheetName val="8009"/>
      <sheetName val="8010"/>
      <sheetName val="105"/>
      <sheetName val="8011"/>
      <sheetName val="6001"/>
      <sheetName val="6002"/>
      <sheetName val="8001"/>
      <sheetName val="8001A"/>
      <sheetName val="8006"/>
      <sheetName val="8007"/>
      <sheetName val="8008"/>
      <sheetName val="100"/>
      <sheetName val="8014"/>
      <sheetName val="8022"/>
      <sheetName val="9001"/>
      <sheetName val="McB--&gt;"/>
      <sheetName val="6022"/>
      <sheetName val="7103"/>
      <sheetName val="7104"/>
      <sheetName val="9"/>
      <sheetName val="8003"/>
      <sheetName val="8019"/>
      <sheetName val="Travel"/>
      <sheetName val="EE"/>
      <sheetName val="CASH"/>
      <sheetName val="REV"/>
      <sheetName val="Look up sheet"/>
      <sheetName val="GAAP"/>
      <sheetName val="Main sheet-Hoja Princip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 Price"/>
      <sheetName val="Summary"/>
    </sheetNames>
    <sheetDataSet>
      <sheetData sheetId="0" refreshError="1">
        <row r="7">
          <cell r="I7">
            <v>26</v>
          </cell>
        </row>
      </sheetData>
      <sheetData sheetId="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PresCenter"/>
      <sheetName val="X Names"/>
      <sheetName val="Dove Rev Scenarios"/>
      <sheetName val="ExeterBenchProj"/>
      <sheetName val="ProjectionsHardCode"/>
      <sheetName val="X Comparison Master"/>
      <sheetName val="X CashEPS Dove"/>
      <sheetName val="X CashEPS Hawkeye"/>
      <sheetName val="X Rel_Cont Dove"/>
      <sheetName val="X Rel_Cont Hawkeye"/>
      <sheetName val="Hawkeye Master PPM"/>
      <sheetName val="X Dove Master PPM"/>
      <sheetName val="Acquiror PPM"/>
      <sheetName val="X Dove PPM"/>
      <sheetName val="X Hawkeye Core PPM"/>
      <sheetName val="X Hawkeye PPM"/>
      <sheetName val="X Acquiror DCF"/>
      <sheetName val="X Dove DCF"/>
      <sheetName val="aDoveNewCoDCF"/>
      <sheetName val="DoveSynergy DCF"/>
      <sheetName val="Ibis DCF"/>
      <sheetName val="IbisSynergy DCF"/>
      <sheetName val="HawkeyeNewCo DCF"/>
      <sheetName val="X DoveValueCre"/>
      <sheetName val="HawkeyeValueCre"/>
      <sheetName val="CoreProjections"/>
      <sheetName val="DoveProj"/>
      <sheetName val="ConsolidatedHawkProj"/>
      <sheetName val="TargetHawkeyeBS"/>
      <sheetName val="Core ICIX DCF"/>
      <sheetName val="Acquiror"/>
      <sheetName val="Delta"/>
      <sheetName val="Debt Financing Costs"/>
      <sheetName val="Digex Ownership"/>
      <sheetName val="Sum-of-Parts"/>
      <sheetName val="ElkFinVal"/>
      <sheetName val="Long-Term Care 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5">
          <cell r="B145" t="str">
            <v>Gross Diluted Shares @ 16.0% Exeter WACC</v>
          </cell>
          <cell r="R145" t="str">
            <v>PV of NOL @ 16.0% Exeter WACC</v>
          </cell>
        </row>
        <row r="146">
          <cell r="B146" t="str">
            <v>Exeter</v>
          </cell>
          <cell r="D146" t="str">
            <v>Mutliple of Terminal Year EBITDA</v>
          </cell>
          <cell r="R146" t="str">
            <v>Exeter</v>
          </cell>
          <cell r="T146" t="str">
            <v>Mutliple of Terminal Year EBITDA</v>
          </cell>
        </row>
        <row r="147">
          <cell r="B147" t="str">
            <v>% of Plan</v>
          </cell>
          <cell r="D147">
            <v>9</v>
          </cell>
          <cell r="F147">
            <v>10</v>
          </cell>
          <cell r="H147">
            <v>11</v>
          </cell>
          <cell r="J147">
            <v>12</v>
          </cell>
          <cell r="L147">
            <v>13</v>
          </cell>
          <cell r="R147" t="str">
            <v>% of Plan</v>
          </cell>
          <cell r="S147">
            <v>0</v>
          </cell>
          <cell r="T147">
            <v>9</v>
          </cell>
          <cell r="V147">
            <v>10</v>
          </cell>
          <cell r="X147">
            <v>11</v>
          </cell>
          <cell r="Z147">
            <v>12</v>
          </cell>
          <cell r="AB147">
            <v>13</v>
          </cell>
        </row>
        <row r="148">
          <cell r="B148">
            <v>0.6</v>
          </cell>
          <cell r="D148">
            <v>506.54933959999994</v>
          </cell>
          <cell r="F148">
            <v>506.54933959999994</v>
          </cell>
          <cell r="H148">
            <v>506.54933959999994</v>
          </cell>
          <cell r="J148">
            <v>536.28942159999997</v>
          </cell>
          <cell r="L148">
            <v>536.28942159999997</v>
          </cell>
          <cell r="R148">
            <v>0.6</v>
          </cell>
          <cell r="S148">
            <v>0.6</v>
          </cell>
          <cell r="T148">
            <v>0</v>
          </cell>
          <cell r="U148">
            <v>0</v>
          </cell>
          <cell r="V148">
            <v>0</v>
          </cell>
          <cell r="W148">
            <v>0</v>
          </cell>
          <cell r="X148">
            <v>0</v>
          </cell>
          <cell r="Y148">
            <v>0</v>
          </cell>
          <cell r="Z148">
            <v>0</v>
          </cell>
          <cell r="AA148">
            <v>0</v>
          </cell>
          <cell r="AB148">
            <v>0</v>
          </cell>
        </row>
        <row r="149">
          <cell r="B149">
            <v>0.7</v>
          </cell>
          <cell r="D149">
            <v>506.54933959999994</v>
          </cell>
          <cell r="F149">
            <v>536.28942159999997</v>
          </cell>
          <cell r="H149">
            <v>536.28942159999997</v>
          </cell>
          <cell r="J149">
            <v>536.28942159999997</v>
          </cell>
          <cell r="L149">
            <v>536.28942159999997</v>
          </cell>
          <cell r="R149">
            <v>0.7</v>
          </cell>
          <cell r="S149">
            <v>0.7</v>
          </cell>
          <cell r="T149">
            <v>0</v>
          </cell>
          <cell r="U149">
            <v>0</v>
          </cell>
          <cell r="V149">
            <v>0</v>
          </cell>
          <cell r="W149">
            <v>0</v>
          </cell>
          <cell r="X149">
            <v>0</v>
          </cell>
          <cell r="Y149">
            <v>0</v>
          </cell>
          <cell r="Z149">
            <v>0</v>
          </cell>
          <cell r="AA149">
            <v>0</v>
          </cell>
          <cell r="AB149">
            <v>0</v>
          </cell>
        </row>
        <row r="150">
          <cell r="B150">
            <v>0.8</v>
          </cell>
          <cell r="D150">
            <v>536.28942159999997</v>
          </cell>
          <cell r="F150">
            <v>536.28942159999997</v>
          </cell>
          <cell r="H150">
            <v>536.28942159999997</v>
          </cell>
          <cell r="J150">
            <v>536.28942159999997</v>
          </cell>
          <cell r="L150">
            <v>550.50239469159999</v>
          </cell>
          <cell r="R150">
            <v>0.8</v>
          </cell>
          <cell r="S150">
            <v>0.8</v>
          </cell>
          <cell r="T150">
            <v>0</v>
          </cell>
          <cell r="U150">
            <v>0</v>
          </cell>
          <cell r="V150">
            <v>0</v>
          </cell>
          <cell r="W150">
            <v>0</v>
          </cell>
          <cell r="X150">
            <v>0</v>
          </cell>
          <cell r="Y150">
            <v>0</v>
          </cell>
          <cell r="Z150">
            <v>0</v>
          </cell>
          <cell r="AA150">
            <v>0</v>
          </cell>
          <cell r="AB150">
            <v>0</v>
          </cell>
        </row>
        <row r="151">
          <cell r="B151">
            <v>0.9</v>
          </cell>
          <cell r="D151">
            <v>536.28942159999997</v>
          </cell>
          <cell r="F151">
            <v>536.28942159999997</v>
          </cell>
          <cell r="H151">
            <v>550.50239469159999</v>
          </cell>
          <cell r="J151">
            <v>550.50239469159999</v>
          </cell>
          <cell r="L151">
            <v>550.50239469159999</v>
          </cell>
          <cell r="R151">
            <v>0.9</v>
          </cell>
          <cell r="S151">
            <v>0.9</v>
          </cell>
          <cell r="T151">
            <v>0</v>
          </cell>
          <cell r="U151">
            <v>0</v>
          </cell>
          <cell r="V151">
            <v>0</v>
          </cell>
          <cell r="W151">
            <v>0</v>
          </cell>
          <cell r="X151">
            <v>0</v>
          </cell>
          <cell r="Y151">
            <v>0</v>
          </cell>
          <cell r="Z151">
            <v>0</v>
          </cell>
          <cell r="AA151">
            <v>0</v>
          </cell>
          <cell r="AB151">
            <v>0</v>
          </cell>
        </row>
        <row r="152">
          <cell r="B152">
            <v>1</v>
          </cell>
          <cell r="D152">
            <v>536.28942159999997</v>
          </cell>
          <cell r="F152">
            <v>550.50239469159999</v>
          </cell>
          <cell r="H152">
            <v>550.50239469159999</v>
          </cell>
          <cell r="J152">
            <v>550.50239469159999</v>
          </cell>
          <cell r="L152">
            <v>550.50239469159999</v>
          </cell>
          <cell r="R152">
            <v>1</v>
          </cell>
          <cell r="S152">
            <v>1</v>
          </cell>
          <cell r="T152">
            <v>0</v>
          </cell>
          <cell r="U152">
            <v>0</v>
          </cell>
          <cell r="V152">
            <v>0</v>
          </cell>
          <cell r="W152">
            <v>0</v>
          </cell>
          <cell r="X152">
            <v>0</v>
          </cell>
          <cell r="Y152">
            <v>0</v>
          </cell>
          <cell r="Z152">
            <v>0</v>
          </cell>
          <cell r="AA152">
            <v>0</v>
          </cell>
          <cell r="AB152">
            <v>0</v>
          </cell>
        </row>
        <row r="154">
          <cell r="B154" t="str">
            <v>Preferred Stock Values @ 16.0% Exeter WACC</v>
          </cell>
          <cell r="R154" t="str">
            <v>Preferred Stock Shares @ 16.0% Exeter WACC</v>
          </cell>
        </row>
        <row r="155">
          <cell r="B155" t="str">
            <v>Exeter</v>
          </cell>
          <cell r="D155" t="str">
            <v>Mutliple of Terminal Year EBITDA</v>
          </cell>
          <cell r="R155" t="str">
            <v>Exeter</v>
          </cell>
          <cell r="T155" t="str">
            <v>Mutliple of Terminal Year EBITDA</v>
          </cell>
        </row>
        <row r="156">
          <cell r="B156" t="str">
            <v>% of Plan</v>
          </cell>
          <cell r="C156">
            <v>0</v>
          </cell>
          <cell r="D156">
            <v>9</v>
          </cell>
          <cell r="E156">
            <v>8.25</v>
          </cell>
          <cell r="F156">
            <v>10</v>
          </cell>
          <cell r="G156">
            <v>8.25</v>
          </cell>
          <cell r="H156">
            <v>11</v>
          </cell>
          <cell r="I156">
            <v>8.25</v>
          </cell>
          <cell r="J156">
            <v>12</v>
          </cell>
          <cell r="K156">
            <v>8.25</v>
          </cell>
          <cell r="L156">
            <v>13</v>
          </cell>
          <cell r="R156" t="str">
            <v>% of Plan</v>
          </cell>
          <cell r="T156">
            <v>9</v>
          </cell>
          <cell r="U156">
            <v>8.25</v>
          </cell>
          <cell r="V156">
            <v>10</v>
          </cell>
          <cell r="W156">
            <v>9.25</v>
          </cell>
          <cell r="X156">
            <v>11</v>
          </cell>
          <cell r="Y156">
            <v>10.25</v>
          </cell>
          <cell r="Z156">
            <v>12</v>
          </cell>
          <cell r="AA156">
            <v>11.25</v>
          </cell>
          <cell r="AB156">
            <v>13</v>
          </cell>
        </row>
        <row r="157">
          <cell r="B157">
            <v>0.6</v>
          </cell>
          <cell r="C157">
            <v>0.6</v>
          </cell>
          <cell r="D157">
            <v>0</v>
          </cell>
          <cell r="F157">
            <v>0</v>
          </cell>
          <cell r="H157">
            <v>0</v>
          </cell>
          <cell r="J157">
            <v>0</v>
          </cell>
          <cell r="L157">
            <v>0</v>
          </cell>
          <cell r="R157">
            <v>0.6</v>
          </cell>
          <cell r="T157">
            <v>0</v>
          </cell>
          <cell r="V157">
            <v>0</v>
          </cell>
          <cell r="X157">
            <v>0</v>
          </cell>
          <cell r="Z157">
            <v>0</v>
          </cell>
          <cell r="AB157">
            <v>0</v>
          </cell>
        </row>
        <row r="158">
          <cell r="B158">
            <v>0.7</v>
          </cell>
          <cell r="C158">
            <v>0.7</v>
          </cell>
          <cell r="D158">
            <v>0</v>
          </cell>
          <cell r="F158">
            <v>0</v>
          </cell>
          <cell r="H158">
            <v>0</v>
          </cell>
          <cell r="J158">
            <v>0</v>
          </cell>
          <cell r="L158">
            <v>0</v>
          </cell>
          <cell r="R158">
            <v>0.7</v>
          </cell>
          <cell r="T158">
            <v>0</v>
          </cell>
          <cell r="V158">
            <v>0</v>
          </cell>
          <cell r="X158">
            <v>0</v>
          </cell>
          <cell r="Z158">
            <v>0</v>
          </cell>
          <cell r="AB158">
            <v>0</v>
          </cell>
        </row>
        <row r="159">
          <cell r="B159">
            <v>0.8</v>
          </cell>
          <cell r="C159">
            <v>0.8</v>
          </cell>
          <cell r="D159">
            <v>0</v>
          </cell>
          <cell r="F159">
            <v>0</v>
          </cell>
          <cell r="H159">
            <v>0</v>
          </cell>
          <cell r="J159">
            <v>0</v>
          </cell>
          <cell r="L159">
            <v>0</v>
          </cell>
          <cell r="R159">
            <v>0.8</v>
          </cell>
          <cell r="T159">
            <v>0</v>
          </cell>
          <cell r="V159">
            <v>0</v>
          </cell>
          <cell r="X159">
            <v>0</v>
          </cell>
          <cell r="Z159">
            <v>0</v>
          </cell>
          <cell r="AB159">
            <v>0</v>
          </cell>
        </row>
        <row r="160">
          <cell r="B160">
            <v>0.9</v>
          </cell>
          <cell r="C160">
            <v>0.9</v>
          </cell>
          <cell r="D160">
            <v>0</v>
          </cell>
          <cell r="F160">
            <v>0</v>
          </cell>
          <cell r="H160">
            <v>0</v>
          </cell>
          <cell r="J160">
            <v>0</v>
          </cell>
          <cell r="L160">
            <v>0</v>
          </cell>
          <cell r="R160">
            <v>0.9</v>
          </cell>
          <cell r="T160">
            <v>0</v>
          </cell>
          <cell r="V160">
            <v>0</v>
          </cell>
          <cell r="X160">
            <v>0</v>
          </cell>
          <cell r="Z160">
            <v>0</v>
          </cell>
          <cell r="AB160">
            <v>0</v>
          </cell>
        </row>
        <row r="161">
          <cell r="B161">
            <v>1</v>
          </cell>
          <cell r="C161">
            <v>1</v>
          </cell>
          <cell r="D161">
            <v>0</v>
          </cell>
          <cell r="F161">
            <v>0</v>
          </cell>
          <cell r="H161">
            <v>0</v>
          </cell>
          <cell r="J161">
            <v>0</v>
          </cell>
          <cell r="L161">
            <v>0</v>
          </cell>
          <cell r="R161">
            <v>1</v>
          </cell>
          <cell r="T161">
            <v>0</v>
          </cell>
          <cell r="V161">
            <v>0</v>
          </cell>
          <cell r="X161">
            <v>0</v>
          </cell>
          <cell r="Z161">
            <v>0</v>
          </cell>
          <cell r="AB161">
            <v>0</v>
          </cell>
        </row>
        <row r="163">
          <cell r="B163" t="str">
            <v>Debt Values @ 16.0% Exeter WACC</v>
          </cell>
          <cell r="R163" t="str">
            <v>Debt Shares @ 16.0% Exeter WACC</v>
          </cell>
        </row>
        <row r="164">
          <cell r="B164" t="str">
            <v>Exeter</v>
          </cell>
          <cell r="D164" t="str">
            <v>Mutliple of Terminal Year EBITDA</v>
          </cell>
          <cell r="R164" t="str">
            <v>Exeter</v>
          </cell>
          <cell r="T164" t="str">
            <v>Mutliple of Terminal Year EBITDA</v>
          </cell>
        </row>
        <row r="165">
          <cell r="B165" t="str">
            <v>% of Plan</v>
          </cell>
          <cell r="D165">
            <v>9</v>
          </cell>
          <cell r="E165">
            <v>8.25</v>
          </cell>
          <cell r="F165">
            <v>10</v>
          </cell>
          <cell r="G165">
            <v>8.25</v>
          </cell>
          <cell r="H165">
            <v>11</v>
          </cell>
          <cell r="I165">
            <v>8.25</v>
          </cell>
          <cell r="J165">
            <v>12</v>
          </cell>
          <cell r="K165">
            <v>8.25</v>
          </cell>
          <cell r="L165">
            <v>13</v>
          </cell>
          <cell r="R165" t="str">
            <v>% of Plan</v>
          </cell>
          <cell r="T165">
            <v>9</v>
          </cell>
          <cell r="U165">
            <v>8.25</v>
          </cell>
          <cell r="V165">
            <v>10</v>
          </cell>
          <cell r="W165">
            <v>9.25</v>
          </cell>
          <cell r="X165">
            <v>11</v>
          </cell>
          <cell r="Y165">
            <v>10.25</v>
          </cell>
          <cell r="Z165">
            <v>12</v>
          </cell>
          <cell r="AA165">
            <v>11.25</v>
          </cell>
          <cell r="AB165">
            <v>13</v>
          </cell>
        </row>
        <row r="166">
          <cell r="B166">
            <v>0.6</v>
          </cell>
          <cell r="D166">
            <v>-2540.8653999999997</v>
          </cell>
          <cell r="F166">
            <v>-2540.8653999999997</v>
          </cell>
          <cell r="H166">
            <v>-2540.8653999999997</v>
          </cell>
          <cell r="J166">
            <v>-2540.8653999999997</v>
          </cell>
          <cell r="L166">
            <v>-2540.8653999999997</v>
          </cell>
          <cell r="R166">
            <v>0.6</v>
          </cell>
          <cell r="T166">
            <v>12.6101376</v>
          </cell>
          <cell r="V166">
            <v>12.6101376</v>
          </cell>
          <cell r="X166">
            <v>12.6101376</v>
          </cell>
          <cell r="Z166">
            <v>12.6101376</v>
          </cell>
          <cell r="AB166">
            <v>12.6101376</v>
          </cell>
        </row>
        <row r="167">
          <cell r="B167">
            <v>0.7</v>
          </cell>
          <cell r="D167">
            <v>-2540.8653999999997</v>
          </cell>
          <cell r="F167">
            <v>-2540.8653999999997</v>
          </cell>
          <cell r="H167">
            <v>-2540.8653999999997</v>
          </cell>
          <cell r="J167">
            <v>-2540.8653999999997</v>
          </cell>
          <cell r="L167">
            <v>-2540.8653999999997</v>
          </cell>
          <cell r="R167">
            <v>0.7</v>
          </cell>
          <cell r="T167">
            <v>12.6101376</v>
          </cell>
          <cell r="V167">
            <v>12.6101376</v>
          </cell>
          <cell r="X167">
            <v>12.6101376</v>
          </cell>
          <cell r="Z167">
            <v>12.6101376</v>
          </cell>
          <cell r="AB167">
            <v>12.6101376</v>
          </cell>
        </row>
        <row r="168">
          <cell r="B168">
            <v>0.8</v>
          </cell>
          <cell r="D168">
            <v>-2540.8653999999997</v>
          </cell>
          <cell r="F168">
            <v>-2540.8653999999997</v>
          </cell>
          <cell r="H168">
            <v>-2540.8653999999997</v>
          </cell>
          <cell r="J168">
            <v>-2540.8653999999997</v>
          </cell>
          <cell r="L168">
            <v>-2040.5283999999997</v>
          </cell>
          <cell r="R168">
            <v>0.8</v>
          </cell>
          <cell r="T168">
            <v>12.6101376</v>
          </cell>
          <cell r="V168">
            <v>12.6101376</v>
          </cell>
          <cell r="X168">
            <v>12.6101376</v>
          </cell>
          <cell r="Z168">
            <v>12.6101376</v>
          </cell>
          <cell r="AB168">
            <v>26.8231106916</v>
          </cell>
        </row>
        <row r="169">
          <cell r="B169">
            <v>0.9</v>
          </cell>
          <cell r="D169">
            <v>-2540.8653999999997</v>
          </cell>
          <cell r="F169">
            <v>-2540.8653999999997</v>
          </cell>
          <cell r="H169">
            <v>-2040.5283999999997</v>
          </cell>
          <cell r="J169">
            <v>-2040.5283999999997</v>
          </cell>
          <cell r="L169">
            <v>-2040.5283999999997</v>
          </cell>
          <cell r="R169">
            <v>0.9</v>
          </cell>
          <cell r="T169">
            <v>12.6101376</v>
          </cell>
          <cell r="V169">
            <v>12.6101376</v>
          </cell>
          <cell r="X169">
            <v>26.8231106916</v>
          </cell>
          <cell r="Z169">
            <v>26.8231106916</v>
          </cell>
          <cell r="AB169">
            <v>26.8231106916</v>
          </cell>
        </row>
        <row r="170">
          <cell r="B170">
            <v>1</v>
          </cell>
          <cell r="D170">
            <v>-2540.8653999999997</v>
          </cell>
          <cell r="F170">
            <v>-2040.5283999999997</v>
          </cell>
          <cell r="H170">
            <v>-2040.5283999999997</v>
          </cell>
          <cell r="J170">
            <v>-2040.5283999999997</v>
          </cell>
          <cell r="L170">
            <v>-2040.5283999999997</v>
          </cell>
          <cell r="R170">
            <v>1</v>
          </cell>
          <cell r="T170">
            <v>12.6101376</v>
          </cell>
          <cell r="V170">
            <v>26.8231106916</v>
          </cell>
          <cell r="X170">
            <v>26.8231106916</v>
          </cell>
          <cell r="Z170">
            <v>26.8231106916</v>
          </cell>
          <cell r="AB170">
            <v>26.8231106916</v>
          </cell>
        </row>
        <row r="172">
          <cell r="B172" t="str">
            <v>Option Proceeds @ 16.0% Exeter WACC</v>
          </cell>
          <cell r="R172" t="str">
            <v>Options @ 16.0% Exeter WACC</v>
          </cell>
        </row>
        <row r="173">
          <cell r="B173" t="str">
            <v>Exeter</v>
          </cell>
          <cell r="D173" t="str">
            <v>Mutliple of Terminal Year EBITDA</v>
          </cell>
          <cell r="R173" t="str">
            <v>Exeter</v>
          </cell>
          <cell r="T173" t="str">
            <v>Mutliple of Terminal Year EBITDA</v>
          </cell>
        </row>
        <row r="174">
          <cell r="B174" t="str">
            <v>% of Plan</v>
          </cell>
          <cell r="D174">
            <v>9</v>
          </cell>
          <cell r="E174">
            <v>8.25</v>
          </cell>
          <cell r="F174">
            <v>10</v>
          </cell>
          <cell r="G174">
            <v>8.25</v>
          </cell>
          <cell r="H174">
            <v>11</v>
          </cell>
          <cell r="I174">
            <v>8.25</v>
          </cell>
          <cell r="J174">
            <v>12</v>
          </cell>
          <cell r="K174">
            <v>8.25</v>
          </cell>
          <cell r="L174">
            <v>13</v>
          </cell>
          <cell r="R174" t="str">
            <v>% of Plan</v>
          </cell>
          <cell r="T174">
            <v>9</v>
          </cell>
          <cell r="U174">
            <v>8.25</v>
          </cell>
          <cell r="V174">
            <v>10</v>
          </cell>
          <cell r="W174">
            <v>8.25</v>
          </cell>
          <cell r="X174">
            <v>11</v>
          </cell>
          <cell r="Y174">
            <v>8.25</v>
          </cell>
          <cell r="Z174">
            <v>12</v>
          </cell>
          <cell r="AA174">
            <v>8.25</v>
          </cell>
          <cell r="AB174">
            <v>13</v>
          </cell>
        </row>
        <row r="175">
          <cell r="B175">
            <v>0.6</v>
          </cell>
          <cell r="D175">
            <v>200.76230851000003</v>
          </cell>
          <cell r="F175">
            <v>200.76230851000003</v>
          </cell>
          <cell r="H175">
            <v>200.76230851000003</v>
          </cell>
          <cell r="J175">
            <v>851.02920143999995</v>
          </cell>
          <cell r="L175">
            <v>851.02920143999995</v>
          </cell>
          <cell r="R175">
            <v>0.6</v>
          </cell>
          <cell r="T175">
            <v>81.57977600000001</v>
          </cell>
          <cell r="V175">
            <v>81.57977600000001</v>
          </cell>
          <cell r="X175">
            <v>81.57977600000001</v>
          </cell>
          <cell r="Z175">
            <v>111.31985800000001</v>
          </cell>
          <cell r="AB175">
            <v>111.31985800000001</v>
          </cell>
        </row>
        <row r="176">
          <cell r="B176">
            <v>0.7</v>
          </cell>
          <cell r="D176">
            <v>200.76230851000003</v>
          </cell>
          <cell r="F176">
            <v>851.02920143999995</v>
          </cell>
          <cell r="H176">
            <v>851.02920143999995</v>
          </cell>
          <cell r="J176">
            <v>851.02920143999995</v>
          </cell>
          <cell r="L176">
            <v>851.02920143999995</v>
          </cell>
          <cell r="R176">
            <v>0.7</v>
          </cell>
          <cell r="T176">
            <v>81.57977600000001</v>
          </cell>
          <cell r="V176">
            <v>111.31985800000001</v>
          </cell>
          <cell r="X176">
            <v>111.31985800000001</v>
          </cell>
          <cell r="Z176">
            <v>111.31985800000001</v>
          </cell>
          <cell r="AB176">
            <v>111.31985800000001</v>
          </cell>
        </row>
        <row r="177">
          <cell r="B177">
            <v>0.8</v>
          </cell>
          <cell r="D177">
            <v>851.02920143999995</v>
          </cell>
          <cell r="F177">
            <v>851.02920143999995</v>
          </cell>
          <cell r="H177">
            <v>851.02920143999995</v>
          </cell>
          <cell r="J177">
            <v>851.02920143999995</v>
          </cell>
          <cell r="L177">
            <v>851.02920143999995</v>
          </cell>
          <cell r="R177">
            <v>0.8</v>
          </cell>
          <cell r="T177">
            <v>111.31985800000001</v>
          </cell>
          <cell r="V177">
            <v>111.31985800000001</v>
          </cell>
          <cell r="X177">
            <v>111.31985800000001</v>
          </cell>
          <cell r="Z177">
            <v>111.31985800000001</v>
          </cell>
          <cell r="AB177">
            <v>111.31985800000001</v>
          </cell>
        </row>
        <row r="178">
          <cell r="B178">
            <v>0.9</v>
          </cell>
          <cell r="D178">
            <v>851.02920143999995</v>
          </cell>
          <cell r="F178">
            <v>851.02920143999995</v>
          </cell>
          <cell r="H178">
            <v>851.02920143999995</v>
          </cell>
          <cell r="J178">
            <v>851.02920143999995</v>
          </cell>
          <cell r="L178">
            <v>851.02920143999995</v>
          </cell>
          <cell r="R178">
            <v>0.9</v>
          </cell>
          <cell r="T178">
            <v>111.31985800000001</v>
          </cell>
          <cell r="V178">
            <v>111.31985800000001</v>
          </cell>
          <cell r="X178">
            <v>111.31985800000001</v>
          </cell>
          <cell r="Z178">
            <v>111.31985800000001</v>
          </cell>
          <cell r="AB178">
            <v>111.31985800000001</v>
          </cell>
        </row>
        <row r="179">
          <cell r="B179">
            <v>1</v>
          </cell>
          <cell r="D179">
            <v>851.02920143999995</v>
          </cell>
          <cell r="F179">
            <v>851.02920143999995</v>
          </cell>
          <cell r="H179">
            <v>851.02920143999995</v>
          </cell>
          <cell r="J179">
            <v>851.02920143999995</v>
          </cell>
          <cell r="L179">
            <v>851.02920143999995</v>
          </cell>
          <cell r="R179">
            <v>1</v>
          </cell>
          <cell r="T179">
            <v>111.31985800000001</v>
          </cell>
          <cell r="V179">
            <v>111.31985800000001</v>
          </cell>
          <cell r="X179">
            <v>111.31985800000001</v>
          </cell>
          <cell r="Z179">
            <v>111.31985800000001</v>
          </cell>
          <cell r="AB179">
            <v>111.31985800000001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tates"/>
      <sheetName val="Sheet1"/>
      <sheetName val="PROV ALL"/>
      <sheetName val="MODIFIED (INCLUDES ALL)"/>
      <sheetName val="#SPM# St Perm Mods"/>
      <sheetName val="#STD# St TD-Tax Basis"/>
      <sheetName val="#SAATD# St AfterApp TempDiff"/>
      <sheetName val="#SATTD# St AfterTax TempDiff"/>
      <sheetName val="#STA# St Tax Adjs"/>
    </sheetNames>
    <sheetDataSet>
      <sheetData sheetId="0" refreshError="1"/>
      <sheetData sheetId="1" refreshError="1"/>
      <sheetData sheetId="2" refreshError="1"/>
      <sheetData sheetId="3">
        <row r="1">
          <cell r="A1" t="str">
            <v>SAPCode</v>
          </cell>
          <cell r="B1" t="str">
            <v>ID</v>
          </cell>
          <cell r="C1" t="str">
            <v>Content Type</v>
          </cell>
          <cell r="D1" t="str">
            <v>TaskTitle</v>
          </cell>
          <cell r="E1" t="str">
            <v>TaskID</v>
          </cell>
          <cell r="F1" t="str">
            <v>PrimaryEntityName:EntityID</v>
          </cell>
          <cell r="G1" t="str">
            <v>PrimaryEntityName</v>
          </cell>
        </row>
        <row r="2">
          <cell r="A2" t="str">
            <v>1100</v>
          </cell>
          <cell r="B2">
            <v>150</v>
          </cell>
          <cell r="C2" t="str">
            <v>PrepReview Task</v>
          </cell>
          <cell r="D2" t="str">
            <v>Prep federal and state returns for NextEra Energy Inc.</v>
          </cell>
          <cell r="E2" t="str">
            <v>a150</v>
          </cell>
          <cell r="F2" t="str">
            <v>a204</v>
          </cell>
          <cell r="G2" t="str">
            <v>NextEra Energy, Inc.</v>
          </cell>
        </row>
        <row r="3">
          <cell r="A3" t="str">
            <v/>
          </cell>
          <cell r="B3">
            <v>151</v>
          </cell>
          <cell r="C3" t="str">
            <v>PrepReview Task</v>
          </cell>
          <cell r="D3" t="str">
            <v>Prepare fedl consolidation for NextEra Energy Inc. and Subs Consolidation</v>
          </cell>
          <cell r="E3" t="str">
            <v>a151</v>
          </cell>
          <cell r="F3" t="str">
            <v>a204</v>
          </cell>
          <cell r="G3" t="str">
            <v>NextEra Energy, Inc.</v>
          </cell>
        </row>
        <row r="4">
          <cell r="A4" t="str">
            <v>1500</v>
          </cell>
          <cell r="B4">
            <v>1029</v>
          </cell>
          <cell r="C4" t="str">
            <v>PrepReview Task</v>
          </cell>
          <cell r="D4" t="str">
            <v>Prep federal and state returns for Florida Power and Light Company - TQ#44 Rpt 6400 Reimbursables</v>
          </cell>
          <cell r="E4" t="str">
            <v>a1029</v>
          </cell>
          <cell r="F4" t="str">
            <v>a1</v>
          </cell>
          <cell r="G4" t="str">
            <v>Florida Power and Light Company</v>
          </cell>
        </row>
        <row r="5">
          <cell r="A5" t="str">
            <v>1500/1599*</v>
          </cell>
          <cell r="B5">
            <v>152</v>
          </cell>
          <cell r="C5" t="str">
            <v>PrepReview Task</v>
          </cell>
          <cell r="D5" t="str">
            <v>Prep federal and state returns for Florida Power And Light Company - Other Admin</v>
          </cell>
          <cell r="E5" t="str">
            <v>a152</v>
          </cell>
          <cell r="F5" t="str">
            <v>a1</v>
          </cell>
          <cell r="G5" t="str">
            <v>Florida Power and Light Company</v>
          </cell>
        </row>
        <row r="6">
          <cell r="A6" t="str">
            <v>1500/1599*</v>
          </cell>
          <cell r="B6">
            <v>153</v>
          </cell>
          <cell r="C6" t="str">
            <v>PrepReview Task</v>
          </cell>
          <cell r="D6" t="str">
            <v>Prepare FPLTQ#1  - Admin</v>
          </cell>
          <cell r="E6" t="str">
            <v>a153</v>
          </cell>
          <cell r="F6" t="str">
            <v>a1</v>
          </cell>
          <cell r="G6" t="str">
            <v>Florida Power and Light Company</v>
          </cell>
        </row>
        <row r="7">
          <cell r="A7" t="str">
            <v>1500/1599*</v>
          </cell>
          <cell r="B7">
            <v>155</v>
          </cell>
          <cell r="C7" t="str">
            <v>PrepReview Task</v>
          </cell>
          <cell r="D7" t="str">
            <v>Prepare FPLTQ#3 Sec. 199</v>
          </cell>
          <cell r="E7" t="str">
            <v>a155</v>
          </cell>
          <cell r="F7" t="str">
            <v>a1</v>
          </cell>
          <cell r="G7" t="str">
            <v>Florida Power and Light Company</v>
          </cell>
        </row>
        <row r="8">
          <cell r="A8" t="str">
            <v>1500/1599*</v>
          </cell>
          <cell r="B8">
            <v>156</v>
          </cell>
          <cell r="C8" t="str">
            <v>PrepReview Task</v>
          </cell>
          <cell r="D8" t="str">
            <v>Prepare FPLTQ#4 Investments (Storm)</v>
          </cell>
          <cell r="E8" t="str">
            <v>a156</v>
          </cell>
          <cell r="F8" t="str">
            <v>a1</v>
          </cell>
          <cell r="G8" t="str">
            <v>Florida Power and Light Company</v>
          </cell>
        </row>
        <row r="9">
          <cell r="A9" t="str">
            <v>1500/1599*</v>
          </cell>
          <cell r="B9">
            <v>157</v>
          </cell>
          <cell r="C9" t="str">
            <v>PrepReview Task</v>
          </cell>
          <cell r="D9" t="str">
            <v>Prepare FPLTQ#5 Taxes - Appt &amp; Inc Adj</v>
          </cell>
          <cell r="E9" t="str">
            <v>a157</v>
          </cell>
          <cell r="F9" t="str">
            <v>a1</v>
          </cell>
          <cell r="G9" t="str">
            <v>Florida Power and Light Company</v>
          </cell>
        </row>
        <row r="10">
          <cell r="A10" t="str">
            <v>1500/1599*</v>
          </cell>
          <cell r="B10">
            <v>158</v>
          </cell>
          <cell r="C10" t="str">
            <v>PrepReview Task</v>
          </cell>
          <cell r="D10" t="str">
            <v>Prepare FPLTQ#6 R&amp;D</v>
          </cell>
          <cell r="E10" t="str">
            <v>a158</v>
          </cell>
          <cell r="F10" t="str">
            <v>a1</v>
          </cell>
          <cell r="G10" t="str">
            <v>Florida Power and Light Company</v>
          </cell>
        </row>
        <row r="11">
          <cell r="A11" t="str">
            <v>1500/1599*</v>
          </cell>
          <cell r="B11">
            <v>159</v>
          </cell>
          <cell r="C11" t="str">
            <v>PrepReview Task</v>
          </cell>
          <cell r="D11" t="str">
            <v>Prepare FPLTQ#41 Repairs</v>
          </cell>
          <cell r="E11" t="str">
            <v>a159</v>
          </cell>
          <cell r="F11" t="str">
            <v>a1</v>
          </cell>
          <cell r="G11" t="str">
            <v>Florida Power and Light Company</v>
          </cell>
        </row>
        <row r="12">
          <cell r="A12" t="str">
            <v>1500/1599*</v>
          </cell>
          <cell r="B12">
            <v>164</v>
          </cell>
          <cell r="C12" t="str">
            <v>PrepReview Task</v>
          </cell>
          <cell r="D12" t="str">
            <v>Prepare FPLTQ#12 Post Retirement (UP&amp;W)</v>
          </cell>
          <cell r="E12" t="str">
            <v>a164</v>
          </cell>
          <cell r="F12" t="str">
            <v>a1</v>
          </cell>
          <cell r="G12" t="str">
            <v>Florida Power and Light Company</v>
          </cell>
        </row>
        <row r="13">
          <cell r="A13" t="str">
            <v>1500/1599*</v>
          </cell>
          <cell r="B13">
            <v>165</v>
          </cell>
          <cell r="C13" t="str">
            <v>PrepReview Task</v>
          </cell>
          <cell r="D13" t="str">
            <v>Prepare FPLTQ#13 ELIMS ( Consolidation)</v>
          </cell>
          <cell r="E13" t="str">
            <v>a165</v>
          </cell>
          <cell r="F13" t="str">
            <v>a1</v>
          </cell>
          <cell r="G13" t="str">
            <v>Florida Power and Light Company</v>
          </cell>
        </row>
        <row r="14">
          <cell r="A14" t="str">
            <v>1500/1599*</v>
          </cell>
          <cell r="B14">
            <v>167</v>
          </cell>
          <cell r="C14" t="str">
            <v>PrepReview Task</v>
          </cell>
          <cell r="D14" t="str">
            <v>Prepare FPLTQ#15 DONATIONS</v>
          </cell>
          <cell r="E14" t="str">
            <v>a167</v>
          </cell>
          <cell r="F14" t="str">
            <v>a1</v>
          </cell>
          <cell r="G14" t="str">
            <v>Florida Power and Light Company</v>
          </cell>
        </row>
        <row r="15">
          <cell r="A15" t="str">
            <v>1500/1599*</v>
          </cell>
          <cell r="B15">
            <v>168</v>
          </cell>
          <cell r="C15" t="str">
            <v>PrepReview Task</v>
          </cell>
          <cell r="D15" t="str">
            <v>Prepare FPLTQ#16 Nuclear License Ren</v>
          </cell>
          <cell r="E15" t="str">
            <v>a168</v>
          </cell>
          <cell r="F15" t="str">
            <v>a1</v>
          </cell>
          <cell r="G15" t="str">
            <v>Florida Power and Light Company</v>
          </cell>
        </row>
        <row r="16">
          <cell r="A16" t="str">
            <v>1500/1599*</v>
          </cell>
          <cell r="B16">
            <v>169</v>
          </cell>
          <cell r="C16" t="str">
            <v>PrepReview Task</v>
          </cell>
          <cell r="D16" t="str">
            <v>Prepare FPLTQ#17 Officers Life</v>
          </cell>
          <cell r="E16" t="str">
            <v>a169</v>
          </cell>
          <cell r="F16" t="str">
            <v>a1</v>
          </cell>
          <cell r="G16" t="str">
            <v>Florida Power and Light Company</v>
          </cell>
        </row>
        <row r="17">
          <cell r="A17" t="str">
            <v>1500/1599*</v>
          </cell>
          <cell r="B17">
            <v>170</v>
          </cell>
          <cell r="C17" t="str">
            <v>PrepReview Task</v>
          </cell>
          <cell r="D17" t="str">
            <v>Prepare FPLTQ#18 MSC</v>
          </cell>
          <cell r="E17" t="str">
            <v>a170</v>
          </cell>
          <cell r="F17" t="str">
            <v>a1</v>
          </cell>
          <cell r="G17" t="str">
            <v>Florida Power and Light Company</v>
          </cell>
        </row>
        <row r="18">
          <cell r="A18" t="str">
            <v>1500/1599*</v>
          </cell>
          <cell r="B18">
            <v>171</v>
          </cell>
          <cell r="C18" t="str">
            <v>PrepReview Task</v>
          </cell>
          <cell r="D18" t="str">
            <v>Prepare FPLTQ#19 AFUDC/CPI - BATS CPI Review</v>
          </cell>
          <cell r="E18" t="str">
            <v>a171</v>
          </cell>
          <cell r="F18" t="str">
            <v>a1</v>
          </cell>
          <cell r="G18" t="str">
            <v>Florida Power and Light Company</v>
          </cell>
        </row>
        <row r="19">
          <cell r="A19" t="str">
            <v>1500/1599*</v>
          </cell>
          <cell r="B19">
            <v>174</v>
          </cell>
          <cell r="C19" t="str">
            <v>PrepReview Task</v>
          </cell>
          <cell r="D19" t="str">
            <v>Prepare FPLTQ#22 Other Prop Aband</v>
          </cell>
          <cell r="E19" t="str">
            <v>a174</v>
          </cell>
          <cell r="F19" t="str">
            <v>a1</v>
          </cell>
          <cell r="G19" t="str">
            <v>Florida Power and Light Company</v>
          </cell>
        </row>
        <row r="20">
          <cell r="A20" t="str">
            <v>1500/1599*</v>
          </cell>
          <cell r="B20">
            <v>175</v>
          </cell>
          <cell r="C20" t="str">
            <v>PrepReview Task</v>
          </cell>
          <cell r="D20" t="str">
            <v>Prepare FPLTQ#23 Depreciation</v>
          </cell>
          <cell r="E20" t="str">
            <v>a175</v>
          </cell>
          <cell r="F20" t="str">
            <v>a1</v>
          </cell>
          <cell r="G20" t="str">
            <v>Florida Power and Light Company</v>
          </cell>
        </row>
        <row r="21">
          <cell r="A21" t="str">
            <v>1500/1599*</v>
          </cell>
          <cell r="B21">
            <v>176</v>
          </cell>
          <cell r="C21" t="str">
            <v>PrepReview Task</v>
          </cell>
          <cell r="D21" t="str">
            <v>Prepare FPLTQ#23A Bonus Self Constructed</v>
          </cell>
          <cell r="E21" t="str">
            <v>a176</v>
          </cell>
          <cell r="F21" t="str">
            <v>a1</v>
          </cell>
          <cell r="G21" t="str">
            <v>Florida Power and Light Company</v>
          </cell>
        </row>
        <row r="22">
          <cell r="A22" t="str">
            <v>1500/1599*</v>
          </cell>
          <cell r="B22">
            <v>178</v>
          </cell>
          <cell r="C22" t="str">
            <v>PrepReview Task</v>
          </cell>
          <cell r="D22" t="str">
            <v>Prepare FPLTQ#26 Vacation Pay</v>
          </cell>
          <cell r="E22" t="str">
            <v>a178</v>
          </cell>
          <cell r="F22" t="str">
            <v>a1</v>
          </cell>
          <cell r="G22" t="str">
            <v>Florida Power and Light Company</v>
          </cell>
        </row>
        <row r="23">
          <cell r="A23" t="str">
            <v>1500/1599*</v>
          </cell>
          <cell r="B23">
            <v>179</v>
          </cell>
          <cell r="C23" t="str">
            <v>PrepReview Task</v>
          </cell>
          <cell r="D23" t="str">
            <v>Prepare FPLTQ#27 Electric Vehicles</v>
          </cell>
          <cell r="E23" t="str">
            <v>a179</v>
          </cell>
          <cell r="F23" t="str">
            <v>a1</v>
          </cell>
          <cell r="G23" t="str">
            <v>Florida Power and Light Company</v>
          </cell>
        </row>
        <row r="24">
          <cell r="A24" t="str">
            <v>1500/1599*</v>
          </cell>
          <cell r="B24">
            <v>182</v>
          </cell>
          <cell r="C24" t="str">
            <v>PrepReview Task</v>
          </cell>
          <cell r="D24" t="str">
            <v>Prepare FPLTQ#30 Mitigation Bank</v>
          </cell>
          <cell r="E24" t="str">
            <v>a182</v>
          </cell>
          <cell r="F24" t="str">
            <v>a1</v>
          </cell>
          <cell r="G24" t="str">
            <v>Florida Power and Light Company</v>
          </cell>
        </row>
        <row r="25">
          <cell r="A25" t="str">
            <v>1500/1599*</v>
          </cell>
          <cell r="B25">
            <v>184</v>
          </cell>
          <cell r="C25" t="str">
            <v>PrepReview Task</v>
          </cell>
          <cell r="D25" t="str">
            <v>Prepare FPLTQ#32 Equity  in Earnings - part move to 65</v>
          </cell>
          <cell r="E25" t="str">
            <v>a184</v>
          </cell>
          <cell r="F25" t="str">
            <v>a1</v>
          </cell>
          <cell r="G25" t="str">
            <v>Florida Power and Light Company</v>
          </cell>
        </row>
        <row r="26">
          <cell r="A26" t="str">
            <v>1500/1599*</v>
          </cell>
          <cell r="B26">
            <v>185</v>
          </cell>
          <cell r="C26" t="str">
            <v>PrepReview Task</v>
          </cell>
          <cell r="D26" t="str">
            <v>Prepare FPLTQ#33 Fuel Tax Credit</v>
          </cell>
          <cell r="E26" t="str">
            <v>a185</v>
          </cell>
          <cell r="F26" t="str">
            <v>a1</v>
          </cell>
          <cell r="G26" t="str">
            <v>Florida Power and Light Company</v>
          </cell>
        </row>
        <row r="27">
          <cell r="A27" t="str">
            <v>1500/1599*</v>
          </cell>
          <cell r="B27">
            <v>187</v>
          </cell>
          <cell r="C27" t="str">
            <v>PrepReview Task</v>
          </cell>
          <cell r="D27" t="str">
            <v>Prepare FPLTQ#35 Mark to Market</v>
          </cell>
          <cell r="E27" t="str">
            <v>a187</v>
          </cell>
          <cell r="F27" t="str">
            <v>a1</v>
          </cell>
          <cell r="G27" t="str">
            <v>Florida Power and Light Company</v>
          </cell>
        </row>
        <row r="28">
          <cell r="A28" t="str">
            <v>1500/1599*</v>
          </cell>
          <cell r="B28">
            <v>189</v>
          </cell>
          <cell r="C28" t="str">
            <v>PrepReview Task</v>
          </cell>
          <cell r="D28" t="str">
            <v>Prepare FPLTQ#37 Unbilled Revenue</v>
          </cell>
          <cell r="E28" t="str">
            <v>a189</v>
          </cell>
          <cell r="F28" t="str">
            <v>a1</v>
          </cell>
          <cell r="G28" t="str">
            <v>Florida Power and Light Company</v>
          </cell>
        </row>
        <row r="29">
          <cell r="A29" t="str">
            <v>1500/1599*</v>
          </cell>
          <cell r="B29">
            <v>191</v>
          </cell>
          <cell r="C29" t="str">
            <v>PrepReview Task</v>
          </cell>
          <cell r="D29" t="str">
            <v>Prepare FPLTQ#39 Silicone Cable Inject</v>
          </cell>
          <cell r="E29" t="str">
            <v>a191</v>
          </cell>
          <cell r="F29" t="str">
            <v>a1</v>
          </cell>
          <cell r="G29" t="str">
            <v>Florida Power and Light Company</v>
          </cell>
        </row>
        <row r="30">
          <cell r="A30" t="str">
            <v>1500/1599*</v>
          </cell>
          <cell r="B30">
            <v>192</v>
          </cell>
          <cell r="C30" t="str">
            <v>PrepReview Task</v>
          </cell>
          <cell r="D30" t="str">
            <v>Prepare FPLTQ#41 Repairs - Generation</v>
          </cell>
          <cell r="E30" t="str">
            <v>a192</v>
          </cell>
          <cell r="F30" t="str">
            <v>a1</v>
          </cell>
          <cell r="G30" t="str">
            <v>Florida Power and Light Company</v>
          </cell>
        </row>
        <row r="31">
          <cell r="A31" t="str">
            <v>1500/1599*</v>
          </cell>
          <cell r="B31">
            <v>194</v>
          </cell>
          <cell r="C31" t="str">
            <v>PrepReview Task</v>
          </cell>
          <cell r="D31" t="str">
            <v>Prepare FPLTQ#44 CIAC - Rpt 6300 CWIP</v>
          </cell>
          <cell r="E31" t="str">
            <v>a194</v>
          </cell>
          <cell r="F31" t="str">
            <v>a1</v>
          </cell>
          <cell r="G31" t="str">
            <v>Florida Power and Light Company</v>
          </cell>
        </row>
        <row r="32">
          <cell r="A32" t="str">
            <v>1500/1599*</v>
          </cell>
          <cell r="B32">
            <v>195</v>
          </cell>
          <cell r="C32" t="str">
            <v>PrepReview Task</v>
          </cell>
          <cell r="D32" t="str">
            <v>Prepare FPLTQ#45 Prop Financed w/ Tax Exempt</v>
          </cell>
          <cell r="E32" t="str">
            <v>a195</v>
          </cell>
          <cell r="F32" t="str">
            <v>a1</v>
          </cell>
          <cell r="G32" t="str">
            <v>Florida Power and Light Company</v>
          </cell>
        </row>
        <row r="33">
          <cell r="A33" t="str">
            <v>1500/1599*</v>
          </cell>
          <cell r="B33">
            <v>196</v>
          </cell>
          <cell r="C33" t="str">
            <v>PrepReview Task</v>
          </cell>
          <cell r="D33" t="str">
            <v>Prepare FPLTQ#46 Business Meals</v>
          </cell>
          <cell r="E33" t="str">
            <v>a196</v>
          </cell>
          <cell r="F33" t="str">
            <v>a1</v>
          </cell>
          <cell r="G33" t="str">
            <v>Florida Power and Light Company</v>
          </cell>
        </row>
        <row r="34">
          <cell r="A34" t="str">
            <v>1500/1599*</v>
          </cell>
          <cell r="B34">
            <v>197</v>
          </cell>
          <cell r="C34" t="str">
            <v>PrepReview Task</v>
          </cell>
          <cell r="D34" t="str">
            <v>Prepare FPLTQ#47 Decommissioning</v>
          </cell>
          <cell r="E34" t="str">
            <v>a197</v>
          </cell>
          <cell r="F34" t="str">
            <v>a1</v>
          </cell>
          <cell r="G34" t="str">
            <v>Florida Power and Light Company</v>
          </cell>
        </row>
        <row r="35">
          <cell r="A35" t="str">
            <v>1500/1599*</v>
          </cell>
          <cell r="B35">
            <v>198</v>
          </cell>
          <cell r="C35" t="str">
            <v>PrepReview Task</v>
          </cell>
          <cell r="D35" t="str">
            <v>Prepare FPLTQ#48 State Income Tax</v>
          </cell>
          <cell r="E35" t="str">
            <v>a198</v>
          </cell>
          <cell r="F35" t="str">
            <v>a1</v>
          </cell>
          <cell r="G35" t="str">
            <v>Florida Power and Light Company</v>
          </cell>
        </row>
        <row r="36">
          <cell r="A36" t="str">
            <v>1500/1599*</v>
          </cell>
          <cell r="B36">
            <v>204</v>
          </cell>
          <cell r="C36" t="str">
            <v>PrepReview Task</v>
          </cell>
          <cell r="D36" t="str">
            <v>Prepare FPLTQ#54 CIAC on  Cogenerators</v>
          </cell>
          <cell r="E36" t="str">
            <v>a204</v>
          </cell>
          <cell r="F36" t="str">
            <v>a1</v>
          </cell>
          <cell r="G36" t="str">
            <v>Florida Power and Light Company</v>
          </cell>
        </row>
        <row r="37">
          <cell r="A37" t="str">
            <v>1500/1599*</v>
          </cell>
          <cell r="B37">
            <v>205</v>
          </cell>
          <cell r="C37" t="str">
            <v>PrepReview Task</v>
          </cell>
          <cell r="D37" t="str">
            <v>Prepare FPLTQ#55 Involuntary  Conversion</v>
          </cell>
          <cell r="E37" t="str">
            <v>a205</v>
          </cell>
          <cell r="F37" t="str">
            <v>a1</v>
          </cell>
          <cell r="G37" t="str">
            <v>Florida Power and Light Company</v>
          </cell>
        </row>
        <row r="38">
          <cell r="A38" t="str">
            <v>1500/1599*</v>
          </cell>
          <cell r="B38">
            <v>206</v>
          </cell>
          <cell r="C38" t="str">
            <v>PrepReview Task</v>
          </cell>
          <cell r="D38" t="str">
            <v>Prepare FPLTQ#56 Computer Software</v>
          </cell>
          <cell r="E38" t="str">
            <v>a206</v>
          </cell>
          <cell r="F38" t="str">
            <v>a1</v>
          </cell>
          <cell r="G38" t="str">
            <v>Florida Power and Light Company</v>
          </cell>
        </row>
        <row r="39">
          <cell r="A39" t="str">
            <v>1500/1599*</v>
          </cell>
          <cell r="B39">
            <v>207</v>
          </cell>
          <cell r="C39" t="str">
            <v>PrepReview Task</v>
          </cell>
          <cell r="D39" t="str">
            <v>Prepare FPLTQ#57 Obsolete Material</v>
          </cell>
          <cell r="E39" t="str">
            <v>a207</v>
          </cell>
          <cell r="F39" t="str">
            <v>a1</v>
          </cell>
          <cell r="G39" t="str">
            <v>Florida Power and Light Company</v>
          </cell>
        </row>
        <row r="40">
          <cell r="A40" t="str">
            <v>1500/1599*</v>
          </cell>
          <cell r="B40">
            <v>208</v>
          </cell>
          <cell r="C40" t="str">
            <v>PrepReview Task</v>
          </cell>
          <cell r="D40" t="str">
            <v>Prepare FPLTQ#58 Florida and Federal PTC</v>
          </cell>
          <cell r="E40" t="str">
            <v>a208</v>
          </cell>
          <cell r="F40" t="str">
            <v>a1</v>
          </cell>
          <cell r="G40" t="str">
            <v>Florida Power and Light Company</v>
          </cell>
        </row>
        <row r="41">
          <cell r="A41" t="str">
            <v>1500/1599*</v>
          </cell>
          <cell r="B41">
            <v>211</v>
          </cell>
          <cell r="C41" t="str">
            <v>PrepReview Task</v>
          </cell>
          <cell r="D41" t="str">
            <v>Prepare FPLTQ#61 Deferred Credits</v>
          </cell>
          <cell r="E41" t="str">
            <v>a211</v>
          </cell>
          <cell r="F41" t="str">
            <v>a1</v>
          </cell>
          <cell r="G41" t="str">
            <v>Florida Power and Light Company</v>
          </cell>
        </row>
        <row r="42">
          <cell r="A42" t="str">
            <v>1500/1599*</v>
          </cell>
          <cell r="B42">
            <v>212</v>
          </cell>
          <cell r="C42" t="str">
            <v>PrepReview Task</v>
          </cell>
          <cell r="D42" t="str">
            <v>Prepare FPLTQ#62 Misc Accruals</v>
          </cell>
          <cell r="E42" t="str">
            <v>a212</v>
          </cell>
          <cell r="F42" t="str">
            <v>a1</v>
          </cell>
          <cell r="G42" t="str">
            <v>Florida Power and Light Company</v>
          </cell>
        </row>
        <row r="43">
          <cell r="A43" t="str">
            <v>1500/1599*</v>
          </cell>
          <cell r="B43">
            <v>213</v>
          </cell>
          <cell r="C43" t="str">
            <v>PrepReview Task</v>
          </cell>
          <cell r="D43" t="str">
            <v>Prepare FPLTQ#63 Fleet Services</v>
          </cell>
          <cell r="E43" t="str">
            <v>a213</v>
          </cell>
          <cell r="F43" t="str">
            <v>a1</v>
          </cell>
          <cell r="G43" t="str">
            <v>Florida Power and Light Company</v>
          </cell>
        </row>
        <row r="44">
          <cell r="A44" t="str">
            <v>1500/1599*</v>
          </cell>
          <cell r="B44">
            <v>214</v>
          </cell>
          <cell r="C44" t="str">
            <v>PrepReview Task</v>
          </cell>
          <cell r="D44" t="str">
            <v>Prepare FPLTQ#65 Automated Adjustments</v>
          </cell>
          <cell r="E44" t="str">
            <v>a214</v>
          </cell>
          <cell r="F44" t="str">
            <v>a1</v>
          </cell>
          <cell r="G44" t="str">
            <v>Florida Power and Light Company</v>
          </cell>
        </row>
        <row r="45">
          <cell r="A45" t="str">
            <v>1500/1599*</v>
          </cell>
          <cell r="B45">
            <v>215</v>
          </cell>
          <cell r="C45" t="str">
            <v>PrepReview Task</v>
          </cell>
          <cell r="D45" t="str">
            <v>Prepare FPLTQ#66 DOE Grants</v>
          </cell>
          <cell r="E45" t="str">
            <v>a215</v>
          </cell>
          <cell r="F45" t="str">
            <v>a1</v>
          </cell>
          <cell r="G45" t="str">
            <v>Florida Power and Light Company</v>
          </cell>
        </row>
        <row r="46">
          <cell r="A46" t="str">
            <v/>
          </cell>
          <cell r="B46">
            <v>216</v>
          </cell>
          <cell r="C46" t="str">
            <v>PrepReview Task</v>
          </cell>
          <cell r="D46" t="str">
            <v>Prep federal and state returns for BXR, LLC</v>
          </cell>
          <cell r="E46" t="str">
            <v>a216</v>
          </cell>
          <cell r="F46" t="str">
            <v>a659</v>
          </cell>
          <cell r="G46" t="str">
            <v>BXR, LLC</v>
          </cell>
        </row>
        <row r="47">
          <cell r="A47" t="str">
            <v/>
          </cell>
          <cell r="B47">
            <v>217</v>
          </cell>
          <cell r="C47" t="str">
            <v>PrepReview Task</v>
          </cell>
          <cell r="D47" t="str">
            <v>Prep federal and state returns for AR Holdco, LLC</v>
          </cell>
          <cell r="E47" t="str">
            <v>a217</v>
          </cell>
          <cell r="F47" t="str">
            <v>a583</v>
          </cell>
          <cell r="G47" t="str">
            <v>AR Holdco, LLC</v>
          </cell>
        </row>
        <row r="48">
          <cell r="A48" t="str">
            <v/>
          </cell>
          <cell r="B48">
            <v>218</v>
          </cell>
          <cell r="C48" t="str">
            <v>PrepReview Task</v>
          </cell>
          <cell r="D48" t="str">
            <v>Prep federal and state returns for Hendry County Rural Development, LLC</v>
          </cell>
          <cell r="E48" t="str">
            <v>a218</v>
          </cell>
          <cell r="F48" t="str">
            <v>a89</v>
          </cell>
          <cell r="G48" t="str">
            <v>Hendry County Rural Development, LLC</v>
          </cell>
        </row>
        <row r="49">
          <cell r="A49" t="str">
            <v/>
          </cell>
          <cell r="B49">
            <v>219</v>
          </cell>
          <cell r="C49" t="str">
            <v>PrepReview Task</v>
          </cell>
          <cell r="D49" t="str">
            <v>Prep federal and state returns for Macswell Acquisitions, LLC</v>
          </cell>
          <cell r="E49" t="str">
            <v>a219</v>
          </cell>
          <cell r="F49" t="str">
            <v>a203</v>
          </cell>
          <cell r="G49" t="str">
            <v>Macswell Acquisitions, LLC</v>
          </cell>
        </row>
        <row r="50">
          <cell r="A50" t="str">
            <v/>
          </cell>
          <cell r="B50">
            <v>220</v>
          </cell>
          <cell r="C50" t="str">
            <v>PrepReview Task</v>
          </cell>
          <cell r="D50" t="str">
            <v>Prep federal and state returns for Canyon Development, LLC</v>
          </cell>
          <cell r="E50" t="str">
            <v>a220</v>
          </cell>
          <cell r="F50" t="str">
            <v>a795</v>
          </cell>
          <cell r="G50" t="str">
            <v>Canyon Development, LLC</v>
          </cell>
        </row>
        <row r="51">
          <cell r="A51" t="str">
            <v>1550</v>
          </cell>
          <cell r="B51">
            <v>221</v>
          </cell>
          <cell r="C51" t="str">
            <v>PrepReview Task</v>
          </cell>
          <cell r="D51" t="str">
            <v>Prep federal and state returns for FPL Recovery Funding LLC</v>
          </cell>
          <cell r="E51" t="str">
            <v>a221</v>
          </cell>
          <cell r="F51" t="str">
            <v>a30</v>
          </cell>
          <cell r="G51" t="str">
            <v>FPL Recovery Funding, LLC</v>
          </cell>
        </row>
        <row r="52">
          <cell r="A52" t="str">
            <v>1600</v>
          </cell>
          <cell r="B52">
            <v>222</v>
          </cell>
          <cell r="C52" t="str">
            <v>PrepReview Task</v>
          </cell>
          <cell r="D52" t="str">
            <v>Prep federal and state returns for FPL Natural Gas, LLC</v>
          </cell>
          <cell r="E52" t="str">
            <v>a222</v>
          </cell>
          <cell r="F52" t="str">
            <v>a297</v>
          </cell>
          <cell r="G52" t="str">
            <v>FPL Natural Gas, LLC</v>
          </cell>
        </row>
        <row r="53">
          <cell r="A53" t="str">
            <v>1510</v>
          </cell>
          <cell r="B53">
            <v>223</v>
          </cell>
          <cell r="C53" t="str">
            <v>PrepReview Task</v>
          </cell>
          <cell r="D53" t="str">
            <v>Prep federal and state returns for FPL Enersys, Inc.</v>
          </cell>
          <cell r="E53" t="str">
            <v>a223</v>
          </cell>
          <cell r="F53" t="str">
            <v>a719</v>
          </cell>
          <cell r="G53" t="str">
            <v>FPL Enersys, Inc.</v>
          </cell>
        </row>
        <row r="54">
          <cell r="A54" t="str">
            <v>1511</v>
          </cell>
          <cell r="B54">
            <v>224</v>
          </cell>
          <cell r="C54" t="str">
            <v>PrepReview Task</v>
          </cell>
          <cell r="D54" t="str">
            <v>Prep federal and state returns for FPL Services LLC</v>
          </cell>
          <cell r="E54" t="str">
            <v>a224</v>
          </cell>
          <cell r="F54" t="str">
            <v>a240</v>
          </cell>
          <cell r="G54" t="str">
            <v>FPL Services LLC</v>
          </cell>
        </row>
        <row r="55">
          <cell r="A55" t="str">
            <v>1520</v>
          </cell>
          <cell r="B55">
            <v>225</v>
          </cell>
          <cell r="C55" t="str">
            <v>PrepReview Task</v>
          </cell>
          <cell r="D55" t="str">
            <v>Prep federal and state returns for KPB Financial Corp.</v>
          </cell>
          <cell r="E55" t="str">
            <v>a225</v>
          </cell>
          <cell r="F55" t="str">
            <v>a141</v>
          </cell>
          <cell r="G55" t="str">
            <v>KPB Financial Corp.</v>
          </cell>
        </row>
        <row r="56">
          <cell r="A56" t="str">
            <v/>
          </cell>
          <cell r="B56">
            <v>226</v>
          </cell>
          <cell r="C56" t="str">
            <v>PrepReview Task</v>
          </cell>
          <cell r="D56" t="str">
            <v>Prep federal and state returns for FPL Energy Services II, Inc.</v>
          </cell>
          <cell r="E56" t="str">
            <v>a226</v>
          </cell>
          <cell r="F56" t="str">
            <v>a458</v>
          </cell>
          <cell r="G56" t="str">
            <v>FPL Energy Services II, Inc.</v>
          </cell>
        </row>
        <row r="57">
          <cell r="A57" t="str">
            <v/>
          </cell>
          <cell r="B57">
            <v>227</v>
          </cell>
          <cell r="C57" t="str">
            <v>PrepReview Task</v>
          </cell>
          <cell r="D57" t="str">
            <v>Prep fedl subcon for FPL &amp; Subs Subconsolidation</v>
          </cell>
          <cell r="E57" t="str">
            <v>a227</v>
          </cell>
          <cell r="F57" t="str">
            <v>a1</v>
          </cell>
          <cell r="G57" t="str">
            <v>Florida Power and Light Company</v>
          </cell>
        </row>
        <row r="58">
          <cell r="A58" t="str">
            <v>1200/1290</v>
          </cell>
          <cell r="B58">
            <v>228</v>
          </cell>
          <cell r="C58" t="str">
            <v>PrepReview Task</v>
          </cell>
          <cell r="D58" t="str">
            <v>Prep federal and state returns for NextEra Energy Capital Holdings, Inc.</v>
          </cell>
          <cell r="E58" t="str">
            <v>a228</v>
          </cell>
          <cell r="F58" t="str">
            <v>a289</v>
          </cell>
          <cell r="G58" t="str">
            <v>NextEra Energy Capital Holdings, Inc.</v>
          </cell>
        </row>
        <row r="59">
          <cell r="A59" t="str">
            <v>1241</v>
          </cell>
          <cell r="B59">
            <v>229</v>
          </cell>
          <cell r="C59" t="str">
            <v>PrepReview Task</v>
          </cell>
          <cell r="D59" t="str">
            <v>Prep federal and state returns for FPL Fibernet LLC</v>
          </cell>
          <cell r="E59" t="str">
            <v>a229</v>
          </cell>
          <cell r="F59" t="str">
            <v>a721</v>
          </cell>
          <cell r="G59" t="str">
            <v>FPL Fibernet LLC</v>
          </cell>
        </row>
        <row r="60">
          <cell r="A60" t="str">
            <v>1250</v>
          </cell>
          <cell r="B60">
            <v>230</v>
          </cell>
          <cell r="C60" t="str">
            <v>PrepReview Task</v>
          </cell>
          <cell r="D60" t="str">
            <v>Prep federal and state returns for NextEra Energy Infrastructure (fka FPL Group Resources, LLC)</v>
          </cell>
          <cell r="E60" t="str">
            <v>a230</v>
          </cell>
          <cell r="F60" t="str">
            <v>a330</v>
          </cell>
          <cell r="G60" t="str">
            <v>NextEra Energy Infrastructure LLC (fka FPL Group Resources, LLC)</v>
          </cell>
        </row>
        <row r="61">
          <cell r="A61" t="str">
            <v/>
          </cell>
          <cell r="B61">
            <v>231</v>
          </cell>
          <cell r="C61" t="str">
            <v>PrepReview Task</v>
          </cell>
          <cell r="D61" t="str">
            <v>Prep federal and state returns for FPL Group Resources Marketing Holdings, LLC</v>
          </cell>
          <cell r="E61" t="str">
            <v>a231</v>
          </cell>
          <cell r="F61" t="str">
            <v>a67</v>
          </cell>
          <cell r="G61" t="str">
            <v>FPL Group Resources Marketing Holdings, LLC</v>
          </cell>
        </row>
        <row r="62">
          <cell r="A62" t="str">
            <v>2409</v>
          </cell>
          <cell r="B62">
            <v>232</v>
          </cell>
          <cell r="C62" t="str">
            <v>PrepReview Task</v>
          </cell>
          <cell r="D62" t="str">
            <v>Prep federal and state returns for NextEra US Gas Assets, LLC</v>
          </cell>
          <cell r="E62" t="str">
            <v>a232</v>
          </cell>
          <cell r="F62" t="str">
            <v>a214</v>
          </cell>
          <cell r="G62" t="str">
            <v>NextEra US Gas Assets, LLC</v>
          </cell>
        </row>
        <row r="63">
          <cell r="A63" t="str">
            <v>3314</v>
          </cell>
          <cell r="B63">
            <v>233</v>
          </cell>
          <cell r="C63" t="str">
            <v>PrepReview Task</v>
          </cell>
          <cell r="D63" t="str">
            <v>Prep federal and state returns for NG Pipeline of America, LLC</v>
          </cell>
          <cell r="E63" t="str">
            <v>a233</v>
          </cell>
          <cell r="F63" t="str">
            <v>a216</v>
          </cell>
          <cell r="G63" t="str">
            <v>NG Pipeline of America, LLC</v>
          </cell>
        </row>
        <row r="64">
          <cell r="A64" t="str">
            <v>3315</v>
          </cell>
          <cell r="B64">
            <v>234</v>
          </cell>
          <cell r="C64" t="str">
            <v>PrepReview Task</v>
          </cell>
          <cell r="D64" t="str">
            <v>Prep federal and state returns for NG Storage of America, LLC</v>
          </cell>
          <cell r="E64" t="str">
            <v>a234</v>
          </cell>
          <cell r="F64" t="str">
            <v>a29</v>
          </cell>
          <cell r="G64" t="str">
            <v>NG Storage of America, LLC</v>
          </cell>
        </row>
        <row r="65">
          <cell r="A65" t="str">
            <v>2413</v>
          </cell>
          <cell r="B65">
            <v>235</v>
          </cell>
          <cell r="C65" t="str">
            <v>PrepReview Task</v>
          </cell>
          <cell r="D65" t="str">
            <v>Prep federal and state returns for Boulevard Gas Associates LLC</v>
          </cell>
          <cell r="E65" t="str">
            <v>a235</v>
          </cell>
          <cell r="F65" t="str">
            <v>a653</v>
          </cell>
          <cell r="G65" t="str">
            <v>Boulevard Gas Associates LLC</v>
          </cell>
        </row>
        <row r="66">
          <cell r="A66" t="str">
            <v>1252</v>
          </cell>
          <cell r="B66">
            <v>236</v>
          </cell>
          <cell r="C66" t="str">
            <v>PrepReview Task</v>
          </cell>
          <cell r="D66" t="str">
            <v>Prep federal and state returns for NextEra Energy Transmission, LLC (fka U.S. Transmission Holdings, LLC)</v>
          </cell>
          <cell r="E66" t="str">
            <v>a236</v>
          </cell>
          <cell r="F66" t="str">
            <v>a36</v>
          </cell>
          <cell r="G66" t="str">
            <v>NextEra Energy Transmission, LLC</v>
          </cell>
        </row>
        <row r="67">
          <cell r="A67">
            <v>1498</v>
          </cell>
          <cell r="B67">
            <v>237</v>
          </cell>
          <cell r="C67" t="str">
            <v>PrepReview Task</v>
          </cell>
          <cell r="D67" t="str">
            <v>Prep federal and state returns for NextEra Energy Transmission Investments, LLC</v>
          </cell>
          <cell r="E67" t="str">
            <v>a237</v>
          </cell>
          <cell r="F67" t="str">
            <v>a200</v>
          </cell>
          <cell r="G67" t="str">
            <v>NextEra Energy Transmission Investments, LLC</v>
          </cell>
        </row>
        <row r="68">
          <cell r="A68">
            <v>1258</v>
          </cell>
          <cell r="B68">
            <v>238</v>
          </cell>
          <cell r="C68" t="str">
            <v>PrepReview Task</v>
          </cell>
          <cell r="D68" t="str">
            <v>Prep federal and state returns for NextEra Energy Hawaii, LLC</v>
          </cell>
          <cell r="E68" t="str">
            <v>a238</v>
          </cell>
          <cell r="F68" t="str">
            <v>a326</v>
          </cell>
          <cell r="G68" t="str">
            <v>NextEra Energy Hawaii, LLC</v>
          </cell>
        </row>
        <row r="69">
          <cell r="C69" t="str">
            <v>PrepReview Task</v>
          </cell>
          <cell r="D69" t="str">
            <v>NextEra Energy Hawaii Land Holdings, LLC</v>
          </cell>
          <cell r="G69" t="str">
            <v>NextEra Energy Hawaii Land Holdings, LLC</v>
          </cell>
        </row>
        <row r="70">
          <cell r="A70" t="str">
            <v>1360</v>
          </cell>
          <cell r="B70">
            <v>243</v>
          </cell>
          <cell r="C70" t="str">
            <v>PrepReview Task</v>
          </cell>
          <cell r="D70" t="str">
            <v>Prep federal and state returns for Pipeline Funding, LLC</v>
          </cell>
          <cell r="E70" t="str">
            <v>a243</v>
          </cell>
          <cell r="F70" t="str">
            <v>a250</v>
          </cell>
          <cell r="G70" t="str">
            <v>Pipeline Funding, LLC</v>
          </cell>
        </row>
        <row r="71">
          <cell r="A71" t="str">
            <v>1265</v>
          </cell>
          <cell r="B71">
            <v>244</v>
          </cell>
          <cell r="C71" t="str">
            <v>PrepReview Task</v>
          </cell>
          <cell r="D71" t="str">
            <v>Prep federal and state returns for FPL Group Interstate Pipeline Co, LLC</v>
          </cell>
          <cell r="E71" t="str">
            <v>a244</v>
          </cell>
          <cell r="F71" t="str">
            <v>a196</v>
          </cell>
          <cell r="G71" t="str">
            <v>FPL Group Interstate Pipeline Co., LLC</v>
          </cell>
        </row>
        <row r="72">
          <cell r="A72" t="str">
            <v>1345</v>
          </cell>
          <cell r="B72">
            <v>245</v>
          </cell>
          <cell r="C72" t="str">
            <v>PrepReview Task</v>
          </cell>
          <cell r="D72" t="str">
            <v>Prep federal and state returns for FPL Leasing I, LLC</v>
          </cell>
          <cell r="E72" t="str">
            <v>a245</v>
          </cell>
          <cell r="F72" t="str">
            <v>a163</v>
          </cell>
          <cell r="G72" t="str">
            <v>FPL Leasing I LLC</v>
          </cell>
        </row>
        <row r="73">
          <cell r="A73" t="str">
            <v>1240</v>
          </cell>
          <cell r="B73">
            <v>246</v>
          </cell>
          <cell r="C73" t="str">
            <v>PrepReview Task</v>
          </cell>
          <cell r="D73" t="str">
            <v>Prep federal and state returns for FPL Readi-Power, LLC</v>
          </cell>
          <cell r="E73" t="str">
            <v>a246</v>
          </cell>
          <cell r="F73" t="str">
            <v>a299</v>
          </cell>
          <cell r="G73" t="str">
            <v>FPL Readi-Power, LLC</v>
          </cell>
        </row>
        <row r="74">
          <cell r="A74" t="str">
            <v>1280</v>
          </cell>
          <cell r="B74">
            <v>247</v>
          </cell>
          <cell r="C74" t="str">
            <v>PrepReview Task</v>
          </cell>
          <cell r="D74" t="str">
            <v>Prep federal and state returns for FPL Ethanol Holdings, LLC</v>
          </cell>
          <cell r="E74" t="str">
            <v>a247</v>
          </cell>
          <cell r="F74" t="str">
            <v>a730</v>
          </cell>
          <cell r="G74" t="str">
            <v>FPL Ethanol Holdings, LLC</v>
          </cell>
        </row>
        <row r="75">
          <cell r="A75" t="str">
            <v>1281</v>
          </cell>
          <cell r="B75">
            <v>248</v>
          </cell>
          <cell r="C75" t="str">
            <v>PrepReview Task</v>
          </cell>
          <cell r="D75" t="str">
            <v>Prep federal and state returns for Citranol Energy I, LLC</v>
          </cell>
          <cell r="E75" t="str">
            <v>a248</v>
          </cell>
          <cell r="F75" t="str">
            <v>a707</v>
          </cell>
          <cell r="G75" t="str">
            <v>Citranol Energy I, LLC</v>
          </cell>
        </row>
        <row r="76">
          <cell r="A76" t="str">
            <v>1275</v>
          </cell>
          <cell r="B76">
            <v>250</v>
          </cell>
          <cell r="C76" t="str">
            <v>PrepReview Task</v>
          </cell>
          <cell r="D76" t="str">
            <v>Prep federal and state returns for Pipeline Funding Company, LLC</v>
          </cell>
          <cell r="E76" t="str">
            <v>a250</v>
          </cell>
          <cell r="F76" t="str">
            <v>a32</v>
          </cell>
          <cell r="G76" t="str">
            <v>Pipeline Funding Co LLC</v>
          </cell>
        </row>
        <row r="77">
          <cell r="A77" t="str">
            <v/>
          </cell>
          <cell r="B77">
            <v>251</v>
          </cell>
          <cell r="C77" t="str">
            <v>PrepReview Task</v>
          </cell>
          <cell r="D77" t="str">
            <v>Prep federal and state returns for Rooftop Solar Energy Solutions, LLC</v>
          </cell>
          <cell r="E77" t="str">
            <v>a251</v>
          </cell>
          <cell r="F77" t="str">
            <v>a266</v>
          </cell>
          <cell r="G77" t="str">
            <v>Rooftop Solar Energy Solutions, LLC</v>
          </cell>
        </row>
        <row r="78">
          <cell r="A78" t="str">
            <v>1242</v>
          </cell>
          <cell r="B78">
            <v>252</v>
          </cell>
          <cell r="C78" t="str">
            <v>PrepReview Task</v>
          </cell>
          <cell r="D78" t="str">
            <v>Prep federal and state returns for NextEra Fibernet, LLC</v>
          </cell>
          <cell r="E78" t="str">
            <v>a252</v>
          </cell>
          <cell r="F78" t="str">
            <v>a70</v>
          </cell>
          <cell r="G78" t="str">
            <v>NextEra Fibernet, LLC</v>
          </cell>
        </row>
        <row r="79">
          <cell r="A79" t="str">
            <v>1340</v>
          </cell>
          <cell r="B79">
            <v>253</v>
          </cell>
          <cell r="C79" t="str">
            <v>PrepReview Task</v>
          </cell>
          <cell r="D79" t="str">
            <v>Prep federal and state returns for FPL Investments, LLC (fmly FPL Investments Inc)</v>
          </cell>
          <cell r="E79" t="str">
            <v>a253</v>
          </cell>
          <cell r="F79" t="str">
            <v>a159</v>
          </cell>
          <cell r="G79" t="str">
            <v>FPL Investments, LLC</v>
          </cell>
        </row>
        <row r="80">
          <cell r="A80" t="str">
            <v>1201</v>
          </cell>
          <cell r="B80">
            <v>254</v>
          </cell>
          <cell r="C80" t="str">
            <v>PrepReview Task</v>
          </cell>
          <cell r="D80" t="str">
            <v>Prep federal and state returns for NextEra Energy Equipment Leasing, LLC</v>
          </cell>
          <cell r="E80" t="str">
            <v>a254</v>
          </cell>
          <cell r="F80" t="str">
            <v>a293</v>
          </cell>
          <cell r="G80" t="str">
            <v>NextEra Energy Equipment Leasing, LLC</v>
          </cell>
        </row>
        <row r="81">
          <cell r="A81" t="str">
            <v>1286</v>
          </cell>
          <cell r="B81">
            <v>255</v>
          </cell>
          <cell r="C81" t="str">
            <v>PrepReview Task</v>
          </cell>
          <cell r="D81" t="str">
            <v>Prep federal and state returns for Mendocino Capital, LLC</v>
          </cell>
          <cell r="E81" t="str">
            <v>a255</v>
          </cell>
          <cell r="F81" t="str">
            <v>a209</v>
          </cell>
          <cell r="G81" t="str">
            <v>Mendocino Capital, LLC</v>
          </cell>
        </row>
        <row r="82">
          <cell r="A82">
            <v>1261</v>
          </cell>
          <cell r="C82" t="str">
            <v>PrepReview Task</v>
          </cell>
          <cell r="D82" t="str">
            <v>NextEra Energy Sabal Trail Transmission Holdings, LLC</v>
          </cell>
          <cell r="G82" t="str">
            <v>NextEra Energy Sabal Trail Transmission Holdings, LLC</v>
          </cell>
        </row>
        <row r="83">
          <cell r="A83">
            <v>1262</v>
          </cell>
          <cell r="C83" t="str">
            <v>PrepReview Task</v>
          </cell>
          <cell r="D83" t="str">
            <v>US Southeastern Gas Infrastructure, LLC</v>
          </cell>
          <cell r="G83" t="str">
            <v>US Southeastern Gas Infrastructure, LLC</v>
          </cell>
        </row>
        <row r="84">
          <cell r="A84" t="str">
            <v>1330</v>
          </cell>
          <cell r="B84">
            <v>256</v>
          </cell>
          <cell r="C84" t="str">
            <v>PrepReview Task</v>
          </cell>
          <cell r="D84" t="str">
            <v>Prep federal and state returns for FPL Holdings Inc</v>
          </cell>
          <cell r="E84" t="str">
            <v>a256</v>
          </cell>
          <cell r="F84" t="str">
            <v>a123</v>
          </cell>
          <cell r="G84" t="str">
            <v>FPL Holdings Inc</v>
          </cell>
        </row>
        <row r="85">
          <cell r="A85" t="str">
            <v/>
          </cell>
          <cell r="B85">
            <v>257</v>
          </cell>
          <cell r="C85" t="str">
            <v>PrepReview Task</v>
          </cell>
          <cell r="D85" t="str">
            <v>Prep federal and state returns for Colonial Penn Capital Holdings Inc</v>
          </cell>
          <cell r="E85" t="str">
            <v>a257</v>
          </cell>
          <cell r="F85" t="str">
            <v>a709</v>
          </cell>
          <cell r="G85" t="str">
            <v>Colonial Penn Capital Holdings, Inc.</v>
          </cell>
        </row>
        <row r="86">
          <cell r="A86" t="str">
            <v/>
          </cell>
          <cell r="B86">
            <v>258</v>
          </cell>
          <cell r="C86" t="str">
            <v>PrepReview Task</v>
          </cell>
          <cell r="D86" t="str">
            <v>Prep federal and state returns for Praxis Group, Inc.</v>
          </cell>
          <cell r="E86" t="str">
            <v>a258</v>
          </cell>
          <cell r="F86" t="str">
            <v>a256</v>
          </cell>
          <cell r="G86" t="str">
            <v>Praxis Group, Inc.</v>
          </cell>
        </row>
        <row r="87">
          <cell r="A87" t="str">
            <v/>
          </cell>
          <cell r="B87">
            <v>259</v>
          </cell>
          <cell r="C87" t="str">
            <v>PrepReview Task</v>
          </cell>
          <cell r="D87" t="str">
            <v>Prep federal and state returns for FPL Group Holdings 1, Inc.</v>
          </cell>
          <cell r="E87" t="str">
            <v>a259</v>
          </cell>
          <cell r="F87" t="str">
            <v>a736</v>
          </cell>
          <cell r="G87" t="str">
            <v>FPL Group Holdings 1, Inc.</v>
          </cell>
        </row>
        <row r="88">
          <cell r="A88" t="str">
            <v/>
          </cell>
          <cell r="B88">
            <v>260</v>
          </cell>
          <cell r="C88" t="str">
            <v>PrepReview Task</v>
          </cell>
          <cell r="D88" t="str">
            <v>Prep federal and state returns for FPL Group Holdings 2, Inc.</v>
          </cell>
          <cell r="E88" t="str">
            <v>a260</v>
          </cell>
          <cell r="F88" t="str">
            <v>a726</v>
          </cell>
          <cell r="G88" t="str">
            <v>FPL Group Holdings 2, Inc.</v>
          </cell>
        </row>
        <row r="89">
          <cell r="A89" t="str">
            <v>1370</v>
          </cell>
          <cell r="B89">
            <v>261</v>
          </cell>
          <cell r="C89" t="str">
            <v>PrepReview Task</v>
          </cell>
          <cell r="D89" t="str">
            <v>Prep federal and state returns for Turner Foods Corporation</v>
          </cell>
          <cell r="E89" t="str">
            <v>a261</v>
          </cell>
          <cell r="F89" t="str">
            <v>a94</v>
          </cell>
          <cell r="G89" t="str">
            <v>Turner Foods Corporation</v>
          </cell>
        </row>
        <row r="90">
          <cell r="A90" t="str">
            <v>1343</v>
          </cell>
          <cell r="B90">
            <v>262</v>
          </cell>
          <cell r="C90" t="str">
            <v>PrepReview Task</v>
          </cell>
          <cell r="D90" t="str">
            <v>Prep federal and state returns for SL Ship, Inc.</v>
          </cell>
          <cell r="E90" t="str">
            <v>a262</v>
          </cell>
          <cell r="F90" t="str">
            <v>a280</v>
          </cell>
          <cell r="G90" t="str">
            <v>SL Ship, Inc.</v>
          </cell>
        </row>
        <row r="91">
          <cell r="A91" t="str">
            <v>1356</v>
          </cell>
          <cell r="B91">
            <v>263</v>
          </cell>
          <cell r="C91" t="str">
            <v>PrepReview Task</v>
          </cell>
          <cell r="D91" t="str">
            <v>Prep federal and state returns for EMB Investments, Inc.</v>
          </cell>
          <cell r="E91" t="str">
            <v>a263</v>
          </cell>
          <cell r="F91" t="str">
            <v>a576</v>
          </cell>
          <cell r="G91" t="str">
            <v>EMB Investments, Inc.</v>
          </cell>
        </row>
        <row r="92">
          <cell r="A92" t="str">
            <v>1285</v>
          </cell>
          <cell r="B92">
            <v>264</v>
          </cell>
          <cell r="C92" t="str">
            <v>PrepReview Task</v>
          </cell>
          <cell r="D92" t="str">
            <v>Prep federal and state returns for Contra Costa Capital LLC</v>
          </cell>
          <cell r="E92" t="str">
            <v>a264</v>
          </cell>
          <cell r="F92" t="str">
            <v>a729</v>
          </cell>
          <cell r="G92" t="str">
            <v>Contra Costa Capital LLC</v>
          </cell>
        </row>
        <row r="93">
          <cell r="A93" t="str">
            <v>1254</v>
          </cell>
          <cell r="B93">
            <v>265</v>
          </cell>
          <cell r="C93" t="str">
            <v>PrepReview Task</v>
          </cell>
          <cell r="D93" t="str">
            <v>Prep federal and state returns for New Hampshire Transmission LLC</v>
          </cell>
          <cell r="E93" t="str">
            <v>a265</v>
          </cell>
          <cell r="F93" t="str">
            <v>a261</v>
          </cell>
          <cell r="G93" t="str">
            <v>New Hampshire Transmission LLC</v>
          </cell>
        </row>
        <row r="94">
          <cell r="A94" t="str">
            <v>1255</v>
          </cell>
          <cell r="B94">
            <v>266</v>
          </cell>
          <cell r="C94" t="str">
            <v>PrepReview Task</v>
          </cell>
          <cell r="D94" t="str">
            <v>Prep federal and state returns for Lone Star Transmission Holdings, LLC</v>
          </cell>
          <cell r="E94" t="str">
            <v>a266</v>
          </cell>
          <cell r="F94" t="str">
            <v>a171</v>
          </cell>
          <cell r="G94" t="str">
            <v>Lone Star Transmission Holdings, LLC</v>
          </cell>
        </row>
        <row r="95">
          <cell r="A95" t="str">
            <v>1256</v>
          </cell>
          <cell r="B95">
            <v>267</v>
          </cell>
          <cell r="C95" t="str">
            <v>PrepReview Task</v>
          </cell>
          <cell r="D95" t="str">
            <v>Prep federal and state returns for Lone Star Transmission Capital, LLC</v>
          </cell>
          <cell r="E95" t="str">
            <v>a267</v>
          </cell>
          <cell r="F95" t="str">
            <v>a169</v>
          </cell>
          <cell r="G95" t="str">
            <v>Lone Star Transmission Capital, LLC</v>
          </cell>
        </row>
        <row r="96">
          <cell r="A96" t="str">
            <v>1253</v>
          </cell>
          <cell r="B96">
            <v>268</v>
          </cell>
          <cell r="C96" t="str">
            <v>PrepReview Task</v>
          </cell>
          <cell r="D96" t="str">
            <v>Prep federal and state returns for Lone Star Transmission, LLC</v>
          </cell>
          <cell r="E96" t="str">
            <v>a268</v>
          </cell>
          <cell r="F96" t="str">
            <v>a173</v>
          </cell>
          <cell r="G96" t="str">
            <v>Lone Star Transmission, LLC</v>
          </cell>
        </row>
        <row r="97">
          <cell r="A97">
            <v>1261</v>
          </cell>
          <cell r="C97" t="str">
            <v>PrepReview Task</v>
          </cell>
          <cell r="D97" t="str">
            <v>NextEra Energy Sabal Trail Transmission Holdings, LLC</v>
          </cell>
          <cell r="G97" t="str">
            <v>NextEra Energy Sabal Trail Transmission Holdings, LLC</v>
          </cell>
        </row>
        <row r="98">
          <cell r="A98">
            <v>1262</v>
          </cell>
          <cell r="C98" t="str">
            <v>PrepReview Task</v>
          </cell>
          <cell r="D98" t="str">
            <v>US Southeastern Gas Infrastructure, LLC</v>
          </cell>
          <cell r="G98" t="str">
            <v>US Southeastern Gas Infrastructure, LLC</v>
          </cell>
        </row>
        <row r="99">
          <cell r="A99" t="str">
            <v/>
          </cell>
          <cell r="B99">
            <v>269</v>
          </cell>
          <cell r="C99" t="str">
            <v>PrepReview Task</v>
          </cell>
          <cell r="D99" t="str">
            <v>Prep fedl subcon for NextEra Energy Capital Holdings &amp; Subs Subconsolidation</v>
          </cell>
          <cell r="E99" t="str">
            <v>a269</v>
          </cell>
          <cell r="F99" t="str">
            <v>a289</v>
          </cell>
          <cell r="G99" t="str">
            <v>NextEra Energy Capital Holdings, Inc.</v>
          </cell>
        </row>
        <row r="100">
          <cell r="A100" t="str">
            <v>1208</v>
          </cell>
          <cell r="B100">
            <v>270</v>
          </cell>
          <cell r="C100" t="str">
            <v>PrepReview Task</v>
          </cell>
          <cell r="D100" t="str">
            <v>Prep federal and state returns for FPL Energy Services, Inc.</v>
          </cell>
          <cell r="E100" t="str">
            <v>a270</v>
          </cell>
          <cell r="F100" t="str">
            <v>a690</v>
          </cell>
          <cell r="G100" t="str">
            <v>FPL Energy Services, Inc.</v>
          </cell>
        </row>
        <row r="101">
          <cell r="A101" t="str">
            <v>1310</v>
          </cell>
          <cell r="B101">
            <v>271</v>
          </cell>
          <cell r="C101" t="str">
            <v>PrepReview Task</v>
          </cell>
          <cell r="D101" t="str">
            <v>Prep federal and state returns for Alandco Inc.</v>
          </cell>
          <cell r="E101" t="str">
            <v>a271</v>
          </cell>
          <cell r="F101" t="str">
            <v>a553</v>
          </cell>
          <cell r="G101" t="str">
            <v>Alandco Inc.</v>
          </cell>
        </row>
        <row r="102">
          <cell r="A102" t="str">
            <v>1311</v>
          </cell>
          <cell r="B102">
            <v>272</v>
          </cell>
          <cell r="C102" t="str">
            <v>PrepReview Task</v>
          </cell>
          <cell r="D102" t="str">
            <v>Prep federal and state returns for Alandco/Cascade, Inc.</v>
          </cell>
          <cell r="E102" t="str">
            <v>a272</v>
          </cell>
          <cell r="F102" t="str">
            <v>a555</v>
          </cell>
          <cell r="G102" t="str">
            <v>Alandco-Cascade, Inc.</v>
          </cell>
        </row>
        <row r="103">
          <cell r="A103" t="str">
            <v>1312</v>
          </cell>
          <cell r="B103">
            <v>273</v>
          </cell>
          <cell r="C103" t="str">
            <v>PrepReview Task</v>
          </cell>
          <cell r="D103" t="str">
            <v>Prep federal and state returns for Alandco I, Inc.</v>
          </cell>
          <cell r="E103" t="str">
            <v>a273</v>
          </cell>
          <cell r="F103" t="str">
            <v>a551</v>
          </cell>
          <cell r="G103" t="str">
            <v>Alandco I, Inc.</v>
          </cell>
        </row>
        <row r="104">
          <cell r="A104" t="str">
            <v/>
          </cell>
          <cell r="B104">
            <v>274</v>
          </cell>
          <cell r="C104" t="str">
            <v>PrepReview Task</v>
          </cell>
          <cell r="D104" t="str">
            <v>Prep fedl subcon for Alandco &amp; Subs Subconsolidation</v>
          </cell>
          <cell r="E104" t="str">
            <v>a274</v>
          </cell>
          <cell r="F104" t="str">
            <v>a549</v>
          </cell>
          <cell r="G104" t="str">
            <v>Alandco Eliminations</v>
          </cell>
        </row>
        <row r="105">
          <cell r="A105" t="str">
            <v>4008</v>
          </cell>
          <cell r="B105">
            <v>275</v>
          </cell>
          <cell r="C105" t="str">
            <v>PrepReview Task</v>
          </cell>
          <cell r="D105" t="str">
            <v>Prep federal and state returns for ESI Double "C", Inc.</v>
          </cell>
          <cell r="E105" t="str">
            <v>a275</v>
          </cell>
          <cell r="F105" t="str">
            <v>a484</v>
          </cell>
          <cell r="G105" t="str">
            <v>ESI Double C, Inc.</v>
          </cell>
        </row>
        <row r="106">
          <cell r="A106" t="str">
            <v>4007</v>
          </cell>
          <cell r="B106">
            <v>276</v>
          </cell>
          <cell r="C106" t="str">
            <v>PrepReview Task</v>
          </cell>
          <cell r="D106" t="str">
            <v>Prep federal and state returns for ESI Kern Front, Inc.</v>
          </cell>
          <cell r="E106" t="str">
            <v>a276</v>
          </cell>
          <cell r="F106" t="str">
            <v>a590</v>
          </cell>
          <cell r="G106" t="str">
            <v>ESI Kern Front, Inc.</v>
          </cell>
        </row>
        <row r="107">
          <cell r="A107" t="str">
            <v>4006</v>
          </cell>
          <cell r="B107">
            <v>277</v>
          </cell>
          <cell r="C107" t="str">
            <v>PrepReview Task</v>
          </cell>
          <cell r="D107" t="str">
            <v>Prep federal and state returns for ESI Sierra, Inc.</v>
          </cell>
          <cell r="E107" t="str">
            <v>a277</v>
          </cell>
          <cell r="F107" t="str">
            <v>a388</v>
          </cell>
          <cell r="G107" t="str">
            <v>ESI Sierra, Inc.</v>
          </cell>
        </row>
        <row r="108">
          <cell r="A108" t="str">
            <v>5189</v>
          </cell>
          <cell r="B108">
            <v>278</v>
          </cell>
          <cell r="C108" t="str">
            <v>PrepReview Task</v>
          </cell>
          <cell r="D108" t="str">
            <v>Prep federal and state returns for Western Wind Holdings, LLC</v>
          </cell>
          <cell r="E108" t="str">
            <v>a278</v>
          </cell>
          <cell r="F108" t="str">
            <v>a355</v>
          </cell>
          <cell r="G108" t="str">
            <v>Western Wind Holdings, LLC</v>
          </cell>
        </row>
        <row r="109">
          <cell r="A109" t="str">
            <v>4005</v>
          </cell>
          <cell r="B109">
            <v>279</v>
          </cell>
          <cell r="C109" t="str">
            <v>PrepReview Task</v>
          </cell>
          <cell r="D109" t="str">
            <v>Prep federal and state returns for ESI Ebensburg, Inc.</v>
          </cell>
          <cell r="E109" t="str">
            <v>a279</v>
          </cell>
          <cell r="F109" t="str">
            <v>a588</v>
          </cell>
          <cell r="G109" t="str">
            <v>ESI Ebensburg, Inc.</v>
          </cell>
        </row>
        <row r="110">
          <cell r="A110" t="str">
            <v>4010</v>
          </cell>
          <cell r="B110">
            <v>280</v>
          </cell>
          <cell r="C110" t="str">
            <v>PrepReview Task</v>
          </cell>
          <cell r="D110" t="str">
            <v>Prep federal and state returns for ESI Victory, Inc</v>
          </cell>
          <cell r="E110" t="str">
            <v>a280</v>
          </cell>
          <cell r="F110" t="str">
            <v>a616</v>
          </cell>
          <cell r="G110" t="str">
            <v>ESI Victory, Inc.</v>
          </cell>
        </row>
        <row r="111">
          <cell r="A111" t="str">
            <v>5012</v>
          </cell>
          <cell r="B111">
            <v>281</v>
          </cell>
          <cell r="C111" t="str">
            <v>PrepReview Task</v>
          </cell>
          <cell r="D111" t="str">
            <v>Prep federal and state returns for Hyperion VIII, Inc.</v>
          </cell>
          <cell r="E111" t="str">
            <v>a281</v>
          </cell>
          <cell r="F111" t="str">
            <v>a119</v>
          </cell>
          <cell r="G111" t="str">
            <v>Hyperion VIII, Inc.</v>
          </cell>
        </row>
        <row r="112">
          <cell r="A112" t="str">
            <v>4015</v>
          </cell>
          <cell r="B112">
            <v>282</v>
          </cell>
          <cell r="C112" t="str">
            <v>PrepReview Task</v>
          </cell>
          <cell r="D112" t="str">
            <v>Prep federal and state returns for ESI Bay Area, Inc.</v>
          </cell>
          <cell r="E112" t="str">
            <v>a282</v>
          </cell>
          <cell r="F112" t="str">
            <v>a482</v>
          </cell>
          <cell r="G112" t="str">
            <v>ESI Bay Area, Inc.</v>
          </cell>
        </row>
        <row r="113">
          <cell r="A113" t="str">
            <v/>
          </cell>
          <cell r="B113">
            <v>283</v>
          </cell>
          <cell r="C113" t="str">
            <v>PrepReview Task</v>
          </cell>
          <cell r="D113" t="str">
            <v>Prep federal and state returns for Alpha Joshua (Prime) Inc.</v>
          </cell>
          <cell r="E113" t="str">
            <v>a283</v>
          </cell>
          <cell r="F113" t="str">
            <v>a559</v>
          </cell>
          <cell r="G113" t="str">
            <v>Alpha Joshua (Prime), Inc.</v>
          </cell>
        </row>
        <row r="114">
          <cell r="A114" t="str">
            <v/>
          </cell>
          <cell r="B114">
            <v>284</v>
          </cell>
          <cell r="C114" t="str">
            <v>PrepReview Task</v>
          </cell>
          <cell r="D114" t="str">
            <v>Prep federal and state returns for Beta Willow (Prime) Inc.</v>
          </cell>
          <cell r="E114" t="str">
            <v>a284</v>
          </cell>
          <cell r="F114" t="str">
            <v>a615</v>
          </cell>
          <cell r="G114" t="str">
            <v>Beta Willow (Prime), Inc.</v>
          </cell>
        </row>
        <row r="115">
          <cell r="A115" t="str">
            <v>4022/4011/4012</v>
          </cell>
          <cell r="B115">
            <v>285</v>
          </cell>
          <cell r="C115" t="str">
            <v>PrepReview Task</v>
          </cell>
          <cell r="D115" t="str">
            <v>Prep federal and state returns for ESI California Holdings, Inc.</v>
          </cell>
          <cell r="E115" t="str">
            <v>a285</v>
          </cell>
          <cell r="F115" t="str">
            <v>a432</v>
          </cell>
          <cell r="G115" t="str">
            <v>ESI California Holdings, Inc.</v>
          </cell>
        </row>
        <row r="116">
          <cell r="A116" t="str">
            <v>6115</v>
          </cell>
          <cell r="B116">
            <v>286</v>
          </cell>
          <cell r="C116" t="str">
            <v>PrepReview Task</v>
          </cell>
          <cell r="D116" t="str">
            <v>Prep federal and state returns for FPL Energy Green Power Wind, LLC</v>
          </cell>
          <cell r="E116" t="str">
            <v>a286</v>
          </cell>
          <cell r="F116" t="str">
            <v>a414</v>
          </cell>
          <cell r="G116" t="str">
            <v>FPL Energy Green Power Wind, LLC</v>
          </cell>
        </row>
        <row r="117">
          <cell r="A117" t="str">
            <v>5013</v>
          </cell>
          <cell r="B117">
            <v>287</v>
          </cell>
          <cell r="C117" t="str">
            <v>PrepReview Task</v>
          </cell>
          <cell r="D117" t="str">
            <v>Prep federal and state returns for Hyperion IX, Inc.</v>
          </cell>
          <cell r="E117" t="str">
            <v>a287</v>
          </cell>
          <cell r="F117" t="str">
            <v>a117</v>
          </cell>
          <cell r="G117" t="str">
            <v>Hyperion IX, Inc.</v>
          </cell>
        </row>
        <row r="118">
          <cell r="A118" t="str">
            <v>4020</v>
          </cell>
          <cell r="B118">
            <v>288</v>
          </cell>
          <cell r="C118" t="str">
            <v>PrepReview Task</v>
          </cell>
          <cell r="D118" t="str">
            <v>Prep federal and state returns for ESI Sky River, Inc.</v>
          </cell>
          <cell r="E118" t="str">
            <v>a288</v>
          </cell>
          <cell r="F118" t="str">
            <v>a494</v>
          </cell>
          <cell r="G118" t="str">
            <v>ESI Sky River, Inc.</v>
          </cell>
        </row>
        <row r="119">
          <cell r="A119" t="str">
            <v>4021</v>
          </cell>
          <cell r="B119">
            <v>289</v>
          </cell>
          <cell r="C119" t="str">
            <v>PrepReview Task</v>
          </cell>
          <cell r="D119" t="str">
            <v>Prep federal and state returns for ESI Brady, Inc.</v>
          </cell>
          <cell r="E119" t="str">
            <v>a289</v>
          </cell>
          <cell r="F119" t="str">
            <v>a584</v>
          </cell>
          <cell r="G119" t="str">
            <v>ESI Brady, Inc.</v>
          </cell>
        </row>
        <row r="120">
          <cell r="A120" t="str">
            <v>4003</v>
          </cell>
          <cell r="B120">
            <v>290</v>
          </cell>
          <cell r="C120" t="str">
            <v>PrepReview Task</v>
          </cell>
          <cell r="D120" t="str">
            <v>Prep federal and state returns for CH Ormesa, Inc.</v>
          </cell>
          <cell r="E120" t="str">
            <v>a290</v>
          </cell>
          <cell r="F120" t="str">
            <v>a693</v>
          </cell>
          <cell r="G120" t="str">
            <v>CH Ormesa, Inc.</v>
          </cell>
        </row>
        <row r="121">
          <cell r="A121" t="str">
            <v>4002</v>
          </cell>
          <cell r="B121">
            <v>291</v>
          </cell>
          <cell r="C121" t="str">
            <v>PrepReview Task</v>
          </cell>
          <cell r="D121" t="str">
            <v>Prep federal and state returns for CH Ormesa LP, Inc.</v>
          </cell>
          <cell r="E121" t="str">
            <v>a291</v>
          </cell>
          <cell r="F121" t="str">
            <v>a691</v>
          </cell>
          <cell r="G121" t="str">
            <v>CH Ormesa LP, Inc.</v>
          </cell>
        </row>
        <row r="122">
          <cell r="A122" t="str">
            <v>4013</v>
          </cell>
          <cell r="B122">
            <v>292</v>
          </cell>
          <cell r="C122" t="str">
            <v>PrepReview Task</v>
          </cell>
          <cell r="D122" t="str">
            <v>Prep federal and state returns for ESI Pittsylvania, Inc.</v>
          </cell>
          <cell r="E122" t="str">
            <v>a292</v>
          </cell>
          <cell r="F122" t="str">
            <v>a604</v>
          </cell>
          <cell r="G122" t="str">
            <v>ESI Pittsylvania, Inc.</v>
          </cell>
        </row>
        <row r="123">
          <cell r="A123" t="str">
            <v>4016</v>
          </cell>
          <cell r="B123">
            <v>293</v>
          </cell>
          <cell r="C123" t="str">
            <v>PrepReview Task</v>
          </cell>
          <cell r="D123" t="str">
            <v>Prep federal and state returns for ESI Multitrade LP, Inc.</v>
          </cell>
          <cell r="E123" t="str">
            <v>a293</v>
          </cell>
          <cell r="F123" t="str">
            <v>a594</v>
          </cell>
          <cell r="G123" t="str">
            <v>ESI Multitrade LP, Inc.</v>
          </cell>
        </row>
        <row r="124">
          <cell r="A124" t="str">
            <v>5011</v>
          </cell>
          <cell r="B124">
            <v>294</v>
          </cell>
          <cell r="C124" t="str">
            <v>PrepReview Task</v>
          </cell>
          <cell r="D124" t="str">
            <v>Prep federal and state returns for NextEra Energy Operating Services, LLC</v>
          </cell>
          <cell r="E124" t="str">
            <v>a294</v>
          </cell>
          <cell r="F124" t="str">
            <v>a342</v>
          </cell>
          <cell r="G124" t="str">
            <v>NextEra Energy Operating Services, LLC</v>
          </cell>
        </row>
        <row r="125">
          <cell r="A125" t="str">
            <v>5008</v>
          </cell>
          <cell r="B125">
            <v>295</v>
          </cell>
          <cell r="C125" t="str">
            <v>PrepReview Task</v>
          </cell>
          <cell r="D125" t="str">
            <v>Prep federal and state returns for FPL Energy Virginia Power Services, Inc.</v>
          </cell>
          <cell r="E125" t="str">
            <v>a295</v>
          </cell>
          <cell r="F125" t="str">
            <v>a548</v>
          </cell>
          <cell r="G125" t="str">
            <v>FPL Energy Virginia Power Services, Inc.</v>
          </cell>
        </row>
        <row r="126">
          <cell r="A126" t="str">
            <v>4046</v>
          </cell>
          <cell r="B126">
            <v>296</v>
          </cell>
          <cell r="C126" t="str">
            <v>PrepReview Task</v>
          </cell>
          <cell r="D126" t="str">
            <v>Prep federal and state returns for FPL Energy Geo East Mesa Partners, Inc.</v>
          </cell>
          <cell r="E126" t="str">
            <v>a296</v>
          </cell>
          <cell r="F126" t="str">
            <v>a644</v>
          </cell>
          <cell r="G126" t="str">
            <v>FPL Energy Geo East Mesa Partners, Inc.</v>
          </cell>
        </row>
        <row r="127">
          <cell r="A127" t="str">
            <v>4014</v>
          </cell>
          <cell r="B127">
            <v>297</v>
          </cell>
          <cell r="C127" t="str">
            <v>PrepReview Task</v>
          </cell>
          <cell r="D127" t="str">
            <v>Prep federal and state returns for ESI Bay Area GP, Inc.</v>
          </cell>
          <cell r="E127" t="str">
            <v>a297</v>
          </cell>
          <cell r="F127" t="str">
            <v>a582</v>
          </cell>
          <cell r="G127" t="str">
            <v>ESI Bay Area GP, Inc.</v>
          </cell>
        </row>
        <row r="128">
          <cell r="A128" t="str">
            <v>4055</v>
          </cell>
          <cell r="B128">
            <v>298</v>
          </cell>
          <cell r="C128" t="str">
            <v>PrepReview Task</v>
          </cell>
          <cell r="D128" t="str">
            <v>Prep federal and state returns for Cherokee County Cogeneration Corp.</v>
          </cell>
          <cell r="E128" t="str">
            <v>a298</v>
          </cell>
          <cell r="F128" t="str">
            <v>a697</v>
          </cell>
          <cell r="G128" t="str">
            <v>Cherokee County Cogeneration Corp</v>
          </cell>
        </row>
        <row r="129">
          <cell r="A129" t="str">
            <v>5004</v>
          </cell>
          <cell r="B129">
            <v>299</v>
          </cell>
          <cell r="C129" t="str">
            <v>PrepReview Task</v>
          </cell>
          <cell r="D129" t="str">
            <v>Prep federal and state returns for ESI Vansycle GP, Inc.</v>
          </cell>
          <cell r="E129" t="str">
            <v>a299</v>
          </cell>
          <cell r="F129" t="str">
            <v>a612</v>
          </cell>
          <cell r="G129" t="str">
            <v>ESI Vansycle GP, Inc.</v>
          </cell>
        </row>
        <row r="130">
          <cell r="A130" t="str">
            <v>5005</v>
          </cell>
          <cell r="B130">
            <v>300</v>
          </cell>
          <cell r="C130" t="str">
            <v>PrepReview Task</v>
          </cell>
          <cell r="D130" t="str">
            <v>Prep federal and state returns for ESI Vansycle LP, Inc.</v>
          </cell>
          <cell r="E130" t="str">
            <v>a300</v>
          </cell>
          <cell r="F130" t="str">
            <v>a410</v>
          </cell>
          <cell r="G130" t="str">
            <v>ESI Vansycle LP, Inc.</v>
          </cell>
        </row>
        <row r="131">
          <cell r="A131" t="str">
            <v>4028</v>
          </cell>
          <cell r="B131">
            <v>301</v>
          </cell>
          <cell r="C131" t="str">
            <v>PrepReview Task</v>
          </cell>
          <cell r="D131" t="str">
            <v>Prep federal and state returns for ESI Calistoga GP, Inc.</v>
          </cell>
          <cell r="E131" t="str">
            <v>a301</v>
          </cell>
          <cell r="F131" t="str">
            <v>a586</v>
          </cell>
          <cell r="G131" t="str">
            <v>ESI Calistoga GP,Inc.</v>
          </cell>
        </row>
        <row r="132">
          <cell r="A132" t="str">
            <v>4034</v>
          </cell>
          <cell r="B132">
            <v>302</v>
          </cell>
          <cell r="C132" t="str">
            <v>PrepReview Task</v>
          </cell>
          <cell r="D132" t="str">
            <v>Prep federal and state returns for ESI Altamont Acquisitions, Inc.</v>
          </cell>
          <cell r="E132" t="str">
            <v>a302</v>
          </cell>
          <cell r="F132" t="str">
            <v>a406</v>
          </cell>
          <cell r="G132" t="str">
            <v>ESI Altamont Acquisitions, Inc.</v>
          </cell>
        </row>
        <row r="133">
          <cell r="A133" t="str">
            <v>6144</v>
          </cell>
          <cell r="B133">
            <v>303</v>
          </cell>
          <cell r="C133" t="str">
            <v>PrepReview Task</v>
          </cell>
          <cell r="D133" t="str">
            <v>Prep federal and state returns for Green Ridge Power, LLC</v>
          </cell>
          <cell r="E133" t="str">
            <v>a303</v>
          </cell>
          <cell r="F133" t="str">
            <v>a73</v>
          </cell>
          <cell r="G133" t="str">
            <v>Green Ridge Power, LLC</v>
          </cell>
        </row>
        <row r="134">
          <cell r="A134" t="str">
            <v>5048</v>
          </cell>
          <cell r="B134">
            <v>304</v>
          </cell>
          <cell r="C134" t="str">
            <v>PrepReview Task</v>
          </cell>
          <cell r="D134" t="str">
            <v>Prep federal and state returns for ESI Mojave, Inc.</v>
          </cell>
          <cell r="E134" t="str">
            <v>a304</v>
          </cell>
          <cell r="F134" t="str">
            <v>a592</v>
          </cell>
          <cell r="G134" t="str">
            <v>ESI Mojave, Inc.</v>
          </cell>
        </row>
        <row r="135">
          <cell r="A135" t="str">
            <v>2400</v>
          </cell>
          <cell r="B135">
            <v>305</v>
          </cell>
          <cell r="C135" t="str">
            <v>PrepReview Task</v>
          </cell>
          <cell r="D135" t="str">
            <v>Prep federal and state returns for NextEra Energy Maine, LLC</v>
          </cell>
          <cell r="E135" t="str">
            <v>a305</v>
          </cell>
          <cell r="F135" t="str">
            <v>a336</v>
          </cell>
          <cell r="G135" t="str">
            <v>NextEra Energy Maine, LLC (fka FPL Energy Maine, LLC)</v>
          </cell>
        </row>
        <row r="136">
          <cell r="A136" t="str">
            <v>3301</v>
          </cell>
          <cell r="B136">
            <v>306</v>
          </cell>
          <cell r="C136" t="str">
            <v>PrepReview Task</v>
          </cell>
          <cell r="D136" t="str">
            <v>Prep federal and state returns for FPL Energy Maine Hydro LLC</v>
          </cell>
          <cell r="E136" t="str">
            <v>a306</v>
          </cell>
          <cell r="F136" t="str">
            <v>a516</v>
          </cell>
          <cell r="G136" t="str">
            <v>FPL Energy Maine Hydro LLC</v>
          </cell>
        </row>
        <row r="137">
          <cell r="A137">
            <v>3304</v>
          </cell>
          <cell r="C137" t="str">
            <v>PrepReview Task</v>
          </cell>
          <cell r="D137" t="str">
            <v>FPL Energy Mason LLC</v>
          </cell>
          <cell r="F137" t="str">
            <v>a23</v>
          </cell>
          <cell r="G137" t="str">
            <v>FPL Energy Mason LLC</v>
          </cell>
        </row>
        <row r="138">
          <cell r="A138">
            <v>3302</v>
          </cell>
          <cell r="C138" t="str">
            <v>PrepReview Task</v>
          </cell>
          <cell r="D138" t="str">
            <v>FPL Energy Wyman LLC</v>
          </cell>
          <cell r="F138" t="str">
            <v>a26</v>
          </cell>
          <cell r="G138" t="str">
            <v>FPL Energy Wyman LLC</v>
          </cell>
        </row>
        <row r="139">
          <cell r="A139">
            <v>3303</v>
          </cell>
          <cell r="C139" t="str">
            <v>PrepReview Task</v>
          </cell>
          <cell r="D139" t="str">
            <v>FPL Energy Wyman IV, LLC</v>
          </cell>
          <cell r="F139" t="str">
            <v>a27</v>
          </cell>
          <cell r="G139" t="str">
            <v>FPL Energy Wyman IV, LLC</v>
          </cell>
        </row>
        <row r="140">
          <cell r="A140">
            <v>2402</v>
          </cell>
          <cell r="C140" t="str">
            <v>PrepReview Task</v>
          </cell>
          <cell r="D140" t="str">
            <v>FPL Energy Spruce Point LLC</v>
          </cell>
          <cell r="F140" t="str">
            <v>a25</v>
          </cell>
          <cell r="G140" t="str">
            <v>FPL Energy Spruce Point LLC</v>
          </cell>
        </row>
        <row r="141">
          <cell r="A141">
            <v>2401</v>
          </cell>
          <cell r="C141" t="str">
            <v>PrepReview Task</v>
          </cell>
          <cell r="D141" t="str">
            <v>NextEra Energy Maine Operating Services LLC</v>
          </cell>
          <cell r="F141" t="str">
            <v>a332</v>
          </cell>
          <cell r="G141" t="str">
            <v>NextEra Energy Maine Operating Services LLC</v>
          </cell>
        </row>
        <row r="142">
          <cell r="A142">
            <v>3305</v>
          </cell>
          <cell r="C142" t="str">
            <v>PrepReview Task</v>
          </cell>
          <cell r="D142" t="str">
            <v>FPL Energy Cape LLC</v>
          </cell>
          <cell r="F142" t="str">
            <v>a22</v>
          </cell>
          <cell r="G142" t="str">
            <v>FPL Energy Cape LLC</v>
          </cell>
        </row>
        <row r="143">
          <cell r="A143" t="str">
            <v>2405</v>
          </cell>
          <cell r="B143">
            <v>313</v>
          </cell>
          <cell r="C143" t="str">
            <v>PrepReview Task</v>
          </cell>
          <cell r="D143" t="str">
            <v>Prep federal and state returns for White Pine Hydro Investments, LLC</v>
          </cell>
          <cell r="E143" t="str">
            <v>a313</v>
          </cell>
          <cell r="F143" t="str">
            <v>a186</v>
          </cell>
          <cell r="G143" t="str">
            <v>White Pine Hydro Investments, LLC</v>
          </cell>
        </row>
        <row r="144">
          <cell r="A144" t="str">
            <v>2406</v>
          </cell>
          <cell r="B144">
            <v>314</v>
          </cell>
          <cell r="C144" t="str">
            <v>PrepReview Task</v>
          </cell>
          <cell r="D144" t="str">
            <v>Prep federal and state returns for White Pine Hydro Portfolio, LLC</v>
          </cell>
          <cell r="E144" t="str">
            <v>a314</v>
          </cell>
          <cell r="F144" t="str">
            <v>a363</v>
          </cell>
          <cell r="G144" t="str">
            <v>White Pine Hydro Portfolio, LLC</v>
          </cell>
        </row>
        <row r="145">
          <cell r="A145" t="str">
            <v>2407</v>
          </cell>
          <cell r="B145">
            <v>315</v>
          </cell>
          <cell r="C145" t="str">
            <v>PrepReview Task</v>
          </cell>
          <cell r="D145" t="str">
            <v>Prep federal and state returns for White Pine Hydro Holdings, LLC</v>
          </cell>
          <cell r="E145" t="str">
            <v>a315</v>
          </cell>
          <cell r="F145" t="str">
            <v>a361</v>
          </cell>
          <cell r="G145" t="str">
            <v>White Pine Hydro Holdings, LLC</v>
          </cell>
        </row>
        <row r="146">
          <cell r="A146" t="str">
            <v>2408</v>
          </cell>
          <cell r="B146">
            <v>316</v>
          </cell>
          <cell r="C146" t="str">
            <v>PrepReview Task</v>
          </cell>
          <cell r="D146" t="str">
            <v>Prep federal and state returns for White Pine Hydro, LLC</v>
          </cell>
          <cell r="E146" t="str">
            <v>a316</v>
          </cell>
          <cell r="F146" t="str">
            <v>a106</v>
          </cell>
          <cell r="G146" t="str">
            <v>White Pine Hydro, LLC</v>
          </cell>
        </row>
        <row r="147">
          <cell r="A147" t="str">
            <v>4042</v>
          </cell>
          <cell r="B147">
            <v>317</v>
          </cell>
          <cell r="C147" t="str">
            <v>PrepReview Task</v>
          </cell>
          <cell r="D147" t="str">
            <v>Prep federal and state returns for ESI Tehachapi Acquisitions, Inc.</v>
          </cell>
          <cell r="E147" t="str">
            <v>a317</v>
          </cell>
          <cell r="F147" t="str">
            <v>a608</v>
          </cell>
          <cell r="G147" t="str">
            <v>ESI Tehachapi Acquisitions, Inc.</v>
          </cell>
        </row>
        <row r="148">
          <cell r="A148" t="str">
            <v>4041</v>
          </cell>
          <cell r="B148">
            <v>318</v>
          </cell>
          <cell r="C148" t="str">
            <v>PrepReview Task</v>
          </cell>
          <cell r="D148" t="str">
            <v>Prep federal and state returns for Sullivan Street Investments, Inc.</v>
          </cell>
          <cell r="E148" t="str">
            <v>a318</v>
          </cell>
          <cell r="F148" t="str">
            <v>a292</v>
          </cell>
          <cell r="G148" t="str">
            <v>Sullivan Street Investments, Inc.</v>
          </cell>
        </row>
        <row r="149">
          <cell r="A149" t="str">
            <v>4039</v>
          </cell>
          <cell r="B149">
            <v>319</v>
          </cell>
          <cell r="C149" t="str">
            <v>PrepReview Task</v>
          </cell>
          <cell r="D149" t="str">
            <v>Prep federal and state returns for Northern Cross Investments, Inc.</v>
          </cell>
          <cell r="E149" t="str">
            <v>a319</v>
          </cell>
          <cell r="F149" t="str">
            <v>a226</v>
          </cell>
          <cell r="G149" t="str">
            <v>Northern Cross Investments, Inc.</v>
          </cell>
        </row>
        <row r="150">
          <cell r="A150" t="str">
            <v>4035</v>
          </cell>
          <cell r="B150">
            <v>320</v>
          </cell>
          <cell r="C150" t="str">
            <v>PrepReview Task</v>
          </cell>
          <cell r="D150" t="str">
            <v>Prep federal and state returns for ESI Ormesa Holdings, Inc.</v>
          </cell>
          <cell r="E150" t="str">
            <v>a320</v>
          </cell>
          <cell r="F150" t="str">
            <v>a492</v>
          </cell>
          <cell r="G150" t="str">
            <v>ESI Ormesa Holdings, Inc.</v>
          </cell>
        </row>
        <row r="151">
          <cell r="A151" t="str">
            <v>4040</v>
          </cell>
          <cell r="B151">
            <v>321</v>
          </cell>
          <cell r="C151" t="str">
            <v>PrepReview Task</v>
          </cell>
          <cell r="D151" t="str">
            <v>Prep federal and state returns for ESI Northeast Energy Funding, Inc.</v>
          </cell>
          <cell r="E151" t="str">
            <v>a321</v>
          </cell>
          <cell r="F151" t="str">
            <v>a596</v>
          </cell>
          <cell r="G151" t="str">
            <v>ESI Northeast Energy Funding, Inc.</v>
          </cell>
        </row>
        <row r="152">
          <cell r="A152" t="str">
            <v>4036</v>
          </cell>
          <cell r="B152">
            <v>322</v>
          </cell>
          <cell r="C152" t="str">
            <v>PrepReview Task</v>
          </cell>
          <cell r="D152" t="str">
            <v>Prep federal and state returns for ESI Northeast Energy GP, Inc.</v>
          </cell>
          <cell r="E152" t="str">
            <v>a322</v>
          </cell>
          <cell r="F152" t="str">
            <v>a408</v>
          </cell>
          <cell r="G152" t="str">
            <v>ESI Northeast Energy GP, Inc.</v>
          </cell>
        </row>
        <row r="153">
          <cell r="A153" t="str">
            <v>4038</v>
          </cell>
          <cell r="B153">
            <v>323</v>
          </cell>
          <cell r="C153" t="str">
            <v>PrepReview Task</v>
          </cell>
          <cell r="D153" t="str">
            <v>Prep federal and state returns for ESI Northeast Energy Acquisition Funding, Inc.</v>
          </cell>
          <cell r="E153" t="str">
            <v>a323</v>
          </cell>
          <cell r="F153" t="str">
            <v>a488</v>
          </cell>
          <cell r="G153" t="str">
            <v>ESI Northeast Energy Acquisition Funding, Inc.</v>
          </cell>
        </row>
        <row r="154">
          <cell r="A154" t="str">
            <v>5000</v>
          </cell>
          <cell r="B154">
            <v>324</v>
          </cell>
          <cell r="C154" t="str">
            <v>PrepReview Task</v>
          </cell>
          <cell r="D154" t="str">
            <v>Prep federal and state returns for Harper Lake Company VIII</v>
          </cell>
          <cell r="E154" t="str">
            <v>a324</v>
          </cell>
          <cell r="F154" t="str">
            <v>a79</v>
          </cell>
          <cell r="G154" t="str">
            <v>HARPER LAKE COMPANY VIII</v>
          </cell>
        </row>
        <row r="155">
          <cell r="A155" t="str">
            <v>5001</v>
          </cell>
          <cell r="B155">
            <v>325</v>
          </cell>
          <cell r="C155" t="str">
            <v>PrepReview Task</v>
          </cell>
          <cell r="D155" t="str">
            <v>Prep federal and state returns for HLC IX Company</v>
          </cell>
          <cell r="E155" t="str">
            <v>a325</v>
          </cell>
          <cell r="F155" t="str">
            <v>a107</v>
          </cell>
          <cell r="G155" t="str">
            <v>HLC IX COMPANY</v>
          </cell>
        </row>
        <row r="156">
          <cell r="A156" t="str">
            <v>4000*</v>
          </cell>
          <cell r="B156">
            <v>326</v>
          </cell>
          <cell r="C156" t="str">
            <v>PrepReview Task</v>
          </cell>
          <cell r="D156" t="str">
            <v>Prep federal and state returns for ESI Energy LLC</v>
          </cell>
          <cell r="E156" t="str">
            <v>a326</v>
          </cell>
          <cell r="F156" t="str">
            <v>a394</v>
          </cell>
          <cell r="G156" t="str">
            <v>ESI Energy LLC</v>
          </cell>
        </row>
        <row r="157">
          <cell r="A157" t="str">
            <v>5022</v>
          </cell>
          <cell r="B157">
            <v>327</v>
          </cell>
          <cell r="C157" t="str">
            <v>PrepReview Task</v>
          </cell>
          <cell r="D157" t="str">
            <v>Prep federal and state returns for FPL Energy MH50 LP, LLC</v>
          </cell>
          <cell r="E157" t="str">
            <v>a327</v>
          </cell>
          <cell r="F157" t="str">
            <v>a450</v>
          </cell>
          <cell r="G157" t="str">
            <v>FPL Energy MH50 LP, LLC</v>
          </cell>
        </row>
        <row r="158">
          <cell r="A158" t="str">
            <v>5021</v>
          </cell>
          <cell r="B158">
            <v>328</v>
          </cell>
          <cell r="C158" t="str">
            <v>PrepReview Task</v>
          </cell>
          <cell r="D158" t="str">
            <v>Prep federal and state returns for FPL Energy MH50 GP, LLC</v>
          </cell>
          <cell r="E158" t="str">
            <v>a328</v>
          </cell>
          <cell r="F158" t="str">
            <v>a518</v>
          </cell>
          <cell r="G158" t="str">
            <v>FPL Energy MH50 GP, LLC</v>
          </cell>
        </row>
        <row r="159">
          <cell r="A159" t="str">
            <v>6006</v>
          </cell>
          <cell r="B159">
            <v>329</v>
          </cell>
          <cell r="C159" t="str">
            <v>PrepReview Task</v>
          </cell>
          <cell r="D159" t="str">
            <v>Prep federal and state returns for FPL Energy MH50, LP</v>
          </cell>
          <cell r="E159" t="str">
            <v>a329</v>
          </cell>
          <cell r="F159" t="str">
            <v>a656</v>
          </cell>
          <cell r="G159" t="str">
            <v>FPL Energy MH50 LP</v>
          </cell>
        </row>
        <row r="160">
          <cell r="A160" t="str">
            <v>4001</v>
          </cell>
          <cell r="B160">
            <v>330</v>
          </cell>
          <cell r="C160" t="str">
            <v>PrepReview Task</v>
          </cell>
          <cell r="D160" t="str">
            <v>Prep federal and state returns for FPL Energy California Wind LLC</v>
          </cell>
          <cell r="E160" t="str">
            <v>a330</v>
          </cell>
          <cell r="F160" t="str">
            <v>a508</v>
          </cell>
          <cell r="G160" t="str">
            <v>FPL Energy California Wind LLC</v>
          </cell>
        </row>
        <row r="161">
          <cell r="A161" t="str">
            <v>4050</v>
          </cell>
          <cell r="B161">
            <v>331</v>
          </cell>
          <cell r="C161" t="str">
            <v>PrepReview Task</v>
          </cell>
          <cell r="D161" t="str">
            <v>Prep federal and state returns for FPL Energy Pacific Crest Partner, LLC</v>
          </cell>
          <cell r="E161" t="str">
            <v>a331</v>
          </cell>
          <cell r="F161" t="str">
            <v>a680</v>
          </cell>
          <cell r="G161" t="str">
            <v>FPL Energy Pacific Crest Partner LLC</v>
          </cell>
        </row>
        <row r="162">
          <cell r="A162" t="str">
            <v>4061</v>
          </cell>
          <cell r="B162">
            <v>332</v>
          </cell>
          <cell r="C162" t="str">
            <v>PrepReview Task</v>
          </cell>
          <cell r="D162" t="str">
            <v>Prep federal and state returns for FPL Energy Mojave Operating Services LLC</v>
          </cell>
          <cell r="E162" t="str">
            <v>a332</v>
          </cell>
          <cell r="F162" t="str">
            <v>a520</v>
          </cell>
          <cell r="G162" t="str">
            <v>FPL Energy Mojave Operating Services LLC</v>
          </cell>
        </row>
        <row r="163">
          <cell r="A163" t="str">
            <v>4066</v>
          </cell>
          <cell r="B163">
            <v>333</v>
          </cell>
          <cell r="C163" t="str">
            <v>PrepReview Task</v>
          </cell>
          <cell r="D163" t="str">
            <v>Prep federal and state returns for ESI Ormesa 1H Equity LLC</v>
          </cell>
          <cell r="E163" t="str">
            <v>a333</v>
          </cell>
          <cell r="F163" t="str">
            <v>a436</v>
          </cell>
          <cell r="G163" t="str">
            <v>ESI Ormesa 1H Equity LLC</v>
          </cell>
        </row>
        <row r="164">
          <cell r="A164" t="str">
            <v>4072</v>
          </cell>
          <cell r="B164">
            <v>334</v>
          </cell>
          <cell r="C164" t="str">
            <v>PrepReview Task</v>
          </cell>
          <cell r="D164" t="str">
            <v>Prep federal and state returns for FPL Energy Island End GP, LLC</v>
          </cell>
          <cell r="E164" t="str">
            <v>a334</v>
          </cell>
          <cell r="F164" t="str">
            <v>a650</v>
          </cell>
          <cell r="G164" t="str">
            <v>FPL Energy Island End GP LLC</v>
          </cell>
        </row>
        <row r="165">
          <cell r="A165" t="str">
            <v/>
          </cell>
          <cell r="B165">
            <v>335</v>
          </cell>
          <cell r="C165" t="str">
            <v>PrepReview Task</v>
          </cell>
          <cell r="D165" t="str">
            <v>Prep federal and state returns for FPL Energy Windridge Acquisitions LLC</v>
          </cell>
          <cell r="E165" t="str">
            <v>a335</v>
          </cell>
          <cell r="F165" t="str">
            <v>a466</v>
          </cell>
          <cell r="G165" t="str">
            <v>FPL Energy Windridge Acquisitions, LLC</v>
          </cell>
        </row>
        <row r="166">
          <cell r="A166" t="str">
            <v>4051</v>
          </cell>
          <cell r="B166">
            <v>336</v>
          </cell>
          <cell r="C166" t="str">
            <v>PrepReview Task</v>
          </cell>
          <cell r="D166" t="str">
            <v>Prep federal and state returns for FPL Energy East Mesa LLC</v>
          </cell>
          <cell r="E166" t="str">
            <v>a336</v>
          </cell>
          <cell r="F166" t="str">
            <v>a512</v>
          </cell>
          <cell r="G166" t="str">
            <v>FPL Energy East Mesa LLC</v>
          </cell>
        </row>
        <row r="167">
          <cell r="A167" t="str">
            <v>4064</v>
          </cell>
          <cell r="B167">
            <v>337</v>
          </cell>
          <cell r="C167" t="str">
            <v>PrepReview Task</v>
          </cell>
          <cell r="D167" t="str">
            <v>Prep federal and state returns for FPL Energy Bastrop LP, LLC</v>
          </cell>
          <cell r="E167" t="str">
            <v>a337</v>
          </cell>
          <cell r="F167" t="str">
            <v>a632</v>
          </cell>
          <cell r="G167" t="str">
            <v>FPL Energy Bastrop LP, LLC</v>
          </cell>
        </row>
        <row r="168">
          <cell r="A168" t="str">
            <v>5029/6010</v>
          </cell>
          <cell r="B168">
            <v>338</v>
          </cell>
          <cell r="C168" t="str">
            <v>PrepReview Task</v>
          </cell>
          <cell r="D168" t="str">
            <v>Prep federal and state returns for FPLE Rhode Island State Energy LP, LLC</v>
          </cell>
          <cell r="E168" t="str">
            <v>a338</v>
          </cell>
          <cell r="F168" t="str">
            <v>a35</v>
          </cell>
          <cell r="G168" t="str">
            <v>FPLE Rhode Island State Energy LP, LLC</v>
          </cell>
        </row>
        <row r="169">
          <cell r="A169" t="str">
            <v>4078</v>
          </cell>
          <cell r="B169">
            <v>339</v>
          </cell>
          <cell r="C169" t="str">
            <v>PrepReview Task</v>
          </cell>
          <cell r="D169" t="str">
            <v>Prep federal and state returns for Boulevard Associates, LLC</v>
          </cell>
          <cell r="E169" t="str">
            <v>a339</v>
          </cell>
          <cell r="F169" t="str">
            <v>a651</v>
          </cell>
          <cell r="G169" t="str">
            <v>Boulevard Associates LLC</v>
          </cell>
        </row>
        <row r="170">
          <cell r="A170" t="str">
            <v/>
          </cell>
          <cell r="B170">
            <v>340</v>
          </cell>
          <cell r="C170" t="str">
            <v>PrepReview Task</v>
          </cell>
          <cell r="D170" t="str">
            <v>Prep federal and state returns for LET Holdings LLC</v>
          </cell>
          <cell r="E170" t="str">
            <v>a340</v>
          </cell>
          <cell r="F170" t="str">
            <v>a157</v>
          </cell>
          <cell r="G170" t="str">
            <v>LET Holdings LLC</v>
          </cell>
        </row>
        <row r="171">
          <cell r="A171" t="str">
            <v/>
          </cell>
          <cell r="B171">
            <v>341</v>
          </cell>
          <cell r="C171" t="str">
            <v>PrepReview Task</v>
          </cell>
          <cell r="D171" t="str">
            <v>Prep federal and state returns for OTG LLC</v>
          </cell>
          <cell r="E171" t="str">
            <v>a341</v>
          </cell>
          <cell r="F171" t="str">
            <v>a234</v>
          </cell>
          <cell r="G171" t="str">
            <v>OTG, LLC</v>
          </cell>
        </row>
        <row r="172">
          <cell r="A172" t="str">
            <v>5059</v>
          </cell>
          <cell r="B172">
            <v>342</v>
          </cell>
          <cell r="C172" t="str">
            <v>PrepReview Task</v>
          </cell>
          <cell r="D172" t="str">
            <v>Prep federal and state returns for FPL Energy Pennsylvania Wind LLC</v>
          </cell>
          <cell r="E172" t="str">
            <v>a342</v>
          </cell>
          <cell r="F172" t="str">
            <v>a532</v>
          </cell>
          <cell r="G172" t="str">
            <v>FPL Energy Pennsylvania Wind, LLC</v>
          </cell>
        </row>
        <row r="173">
          <cell r="A173" t="str">
            <v>6111</v>
          </cell>
          <cell r="B173">
            <v>343</v>
          </cell>
          <cell r="C173" t="str">
            <v>PrepReview Task</v>
          </cell>
          <cell r="D173" t="str">
            <v>Prep federal and state returns for Meyersdale Windpower LLC</v>
          </cell>
          <cell r="E173" t="str">
            <v>a343</v>
          </cell>
          <cell r="F173" t="str">
            <v>a213</v>
          </cell>
          <cell r="G173" t="str">
            <v>Meyersdale Windpower LLC</v>
          </cell>
        </row>
        <row r="174">
          <cell r="A174" t="str">
            <v>6105</v>
          </cell>
          <cell r="B174">
            <v>344</v>
          </cell>
          <cell r="C174" t="str">
            <v>PrepReview Task</v>
          </cell>
          <cell r="D174" t="str">
            <v>Prep federal and state returns for Mill Run Windpower LLC</v>
          </cell>
          <cell r="E174" t="str">
            <v>a344</v>
          </cell>
          <cell r="F174" t="str">
            <v>a215</v>
          </cell>
          <cell r="G174" t="str">
            <v>Mill Run Windpower, LLC</v>
          </cell>
        </row>
        <row r="175">
          <cell r="A175" t="str">
            <v>6104</v>
          </cell>
          <cell r="B175">
            <v>345</v>
          </cell>
          <cell r="C175" t="str">
            <v>PrepReview Task</v>
          </cell>
          <cell r="D175" t="str">
            <v>Prep federal and state returns for Somerset Windpower LLC</v>
          </cell>
          <cell r="E175" t="str">
            <v>a345</v>
          </cell>
          <cell r="F175" t="str">
            <v>a282</v>
          </cell>
          <cell r="G175" t="str">
            <v>Somerset Windpower, LLC</v>
          </cell>
        </row>
        <row r="176">
          <cell r="A176" t="str">
            <v>5074</v>
          </cell>
          <cell r="B176">
            <v>346</v>
          </cell>
          <cell r="C176" t="str">
            <v>PrepReview Task</v>
          </cell>
          <cell r="D176" t="str">
            <v>Prep federal and state returns for FPL Energy American Wind Holdings LLC</v>
          </cell>
          <cell r="E176" t="str">
            <v>a346</v>
          </cell>
          <cell r="F176" t="str">
            <v>a412</v>
          </cell>
          <cell r="G176" t="str">
            <v>FPL Energy American Wind Holdings, LLC</v>
          </cell>
        </row>
        <row r="177">
          <cell r="A177" t="str">
            <v>5075/6018</v>
          </cell>
          <cell r="B177">
            <v>347</v>
          </cell>
          <cell r="C177" t="str">
            <v>PrepReview Task</v>
          </cell>
          <cell r="D177" t="str">
            <v>Prep federal and state returns for FPL Energy American Wind LLC</v>
          </cell>
          <cell r="E177" t="str">
            <v>a347</v>
          </cell>
          <cell r="F177" t="str">
            <v>a630</v>
          </cell>
          <cell r="G177" t="str">
            <v>FPL Energy American Wind, LLC</v>
          </cell>
        </row>
        <row r="178">
          <cell r="A178" t="str">
            <v>6086</v>
          </cell>
          <cell r="B178">
            <v>349</v>
          </cell>
          <cell r="C178" t="str">
            <v>PrepReview Task</v>
          </cell>
          <cell r="D178" t="str">
            <v>Prep federal and state returns for FPL Energy Hancock County Wind, LLC</v>
          </cell>
          <cell r="E178" t="str">
            <v>a349</v>
          </cell>
          <cell r="F178" t="str">
            <v>a646</v>
          </cell>
          <cell r="G178" t="str">
            <v>FPL Energy Hancock County Wind, LLC</v>
          </cell>
        </row>
        <row r="179">
          <cell r="A179" t="str">
            <v>6003</v>
          </cell>
          <cell r="B179">
            <v>350</v>
          </cell>
          <cell r="C179" t="str">
            <v>PrepReview Task</v>
          </cell>
          <cell r="D179" t="str">
            <v>Prep federal and state returns for Hawkeye Power Partners, LLC</v>
          </cell>
          <cell r="E179" t="str">
            <v>a350</v>
          </cell>
          <cell r="F179" t="str">
            <v>a85</v>
          </cell>
          <cell r="G179" t="str">
            <v>Hawkeye Power Partners, LLC</v>
          </cell>
        </row>
        <row r="180">
          <cell r="A180" t="str">
            <v>5068</v>
          </cell>
          <cell r="B180">
            <v>351</v>
          </cell>
          <cell r="C180" t="str">
            <v>PrepReview Task</v>
          </cell>
          <cell r="D180" t="str">
            <v>Prep federal and state returns for FPL Energy New York LLC</v>
          </cell>
          <cell r="E180" t="str">
            <v>a351</v>
          </cell>
          <cell r="F180" t="str">
            <v>a454</v>
          </cell>
          <cell r="G180" t="str">
            <v>FPL Energy New York, LLC</v>
          </cell>
        </row>
        <row r="181">
          <cell r="A181" t="str">
            <v>4081</v>
          </cell>
          <cell r="B181">
            <v>352</v>
          </cell>
          <cell r="C181" t="str">
            <v>PrepReview Task</v>
          </cell>
          <cell r="D181" t="str">
            <v>Prep federal and state returns for FPL Energy Rockaway Peaking Facilities, LLC</v>
          </cell>
          <cell r="E181" t="str">
            <v>a352</v>
          </cell>
          <cell r="F181" t="str">
            <v>a686</v>
          </cell>
          <cell r="G181" t="str">
            <v>FPL Energy Rockaway Peaking Facilities, LLC</v>
          </cell>
        </row>
        <row r="182">
          <cell r="A182" t="str">
            <v>6025</v>
          </cell>
          <cell r="B182">
            <v>353</v>
          </cell>
          <cell r="C182" t="str">
            <v>PrepReview Task</v>
          </cell>
          <cell r="D182" t="str">
            <v>Prep federal and state returns for Bayswater Peaking Facility LLC</v>
          </cell>
          <cell r="E182" t="str">
            <v>a353</v>
          </cell>
          <cell r="F182" t="str">
            <v>a601</v>
          </cell>
          <cell r="G182" t="str">
            <v>Bayswater Peaking Facility, LLC</v>
          </cell>
        </row>
        <row r="183">
          <cell r="A183" t="str">
            <v>6098</v>
          </cell>
          <cell r="B183">
            <v>354</v>
          </cell>
          <cell r="C183" t="str">
            <v>PrepReview Task</v>
          </cell>
          <cell r="D183" t="str">
            <v>Prep federal and state returns for Jamaica Bay Peaking Facility LLC</v>
          </cell>
          <cell r="E183" t="str">
            <v>a354</v>
          </cell>
          <cell r="F183" t="str">
            <v>a127</v>
          </cell>
          <cell r="G183" t="str">
            <v>Jamaica Bay Peaking Facility, LLC</v>
          </cell>
        </row>
        <row r="184">
          <cell r="A184" t="str">
            <v>5072</v>
          </cell>
          <cell r="B184">
            <v>355</v>
          </cell>
          <cell r="C184" t="str">
            <v>PrepReview Task</v>
          </cell>
          <cell r="D184" t="str">
            <v>Prep federal and state returns for FPL Energy Waymart GP, LLC</v>
          </cell>
          <cell r="E184" t="str">
            <v>a355</v>
          </cell>
          <cell r="F184" t="str">
            <v>a716</v>
          </cell>
          <cell r="G184" t="str">
            <v>FPL Energy Waymart GP, LLC</v>
          </cell>
        </row>
        <row r="185">
          <cell r="A185" t="str">
            <v>6106</v>
          </cell>
          <cell r="B185">
            <v>356</v>
          </cell>
          <cell r="C185" t="str">
            <v>PrepReview Task</v>
          </cell>
          <cell r="D185" t="str">
            <v>Prep federal and state returns for Waymart Wind Farm L.P.</v>
          </cell>
          <cell r="E185" t="str">
            <v>a356</v>
          </cell>
          <cell r="F185" t="str">
            <v>a351</v>
          </cell>
          <cell r="G185" t="str">
            <v>Waymart Wind Farm LP</v>
          </cell>
        </row>
        <row r="186">
          <cell r="A186" t="str">
            <v>5073</v>
          </cell>
          <cell r="B186">
            <v>357</v>
          </cell>
          <cell r="C186" t="str">
            <v>PrepReview Task</v>
          </cell>
          <cell r="D186" t="str">
            <v>Prep federal and state returns for FPL Energy Waymart LP, LLC</v>
          </cell>
          <cell r="E186" t="str">
            <v>a357</v>
          </cell>
          <cell r="F186" t="str">
            <v>a402</v>
          </cell>
          <cell r="G186" t="str">
            <v>FPL Energy Waymart LP, LLC</v>
          </cell>
        </row>
        <row r="187">
          <cell r="A187" t="str">
            <v>6095</v>
          </cell>
          <cell r="B187">
            <v>358</v>
          </cell>
          <cell r="C187" t="str">
            <v>PrepReview Task</v>
          </cell>
          <cell r="D187" t="str">
            <v>Prep federal and state returns for FPL Energy Oklahoma Wind LLC</v>
          </cell>
          <cell r="E187" t="str">
            <v>a358</v>
          </cell>
          <cell r="F187" t="str">
            <v>a418</v>
          </cell>
          <cell r="G187" t="str">
            <v>FPL Energy Oklahoma Wind LLC</v>
          </cell>
        </row>
        <row r="188">
          <cell r="A188" t="str">
            <v>4082</v>
          </cell>
          <cell r="B188">
            <v>359</v>
          </cell>
          <cell r="C188" t="str">
            <v>PrepReview Task</v>
          </cell>
          <cell r="D188" t="str">
            <v>Prep federal and state returns for FPL Energy Oklahoma Wind Finance LLC</v>
          </cell>
          <cell r="E188" t="str">
            <v>a359</v>
          </cell>
          <cell r="F188" t="str">
            <v>a676</v>
          </cell>
          <cell r="G188" t="str">
            <v>FPL Energy Oklahoma Wind Finance, LLC</v>
          </cell>
        </row>
        <row r="189">
          <cell r="A189" t="str">
            <v>4084</v>
          </cell>
          <cell r="B189">
            <v>360</v>
          </cell>
          <cell r="C189" t="str">
            <v>PrepReview Task</v>
          </cell>
          <cell r="D189" t="str">
            <v>Prep federal and state returns for FPL Energy Wind Funding Holdings LLC</v>
          </cell>
          <cell r="E189" t="str">
            <v>a360</v>
          </cell>
          <cell r="F189" t="str">
            <v>a550</v>
          </cell>
          <cell r="G189" t="str">
            <v>FPL Energy Wind Funding Holdings LLC</v>
          </cell>
        </row>
        <row r="190">
          <cell r="A190" t="str">
            <v>4085</v>
          </cell>
          <cell r="B190">
            <v>361</v>
          </cell>
          <cell r="C190" t="str">
            <v>PrepReview Task</v>
          </cell>
          <cell r="D190" t="str">
            <v>Prep federal and state returns for FPL Energy Wind Funding LLC</v>
          </cell>
          <cell r="E190" t="str">
            <v>a361</v>
          </cell>
          <cell r="F190" t="str">
            <v>a720</v>
          </cell>
          <cell r="G190" t="str">
            <v>FPL Energy Wind Funding, LLC</v>
          </cell>
        </row>
        <row r="191">
          <cell r="A191" t="str">
            <v>4086</v>
          </cell>
          <cell r="B191">
            <v>362</v>
          </cell>
          <cell r="C191" t="str">
            <v>PrepReview Task</v>
          </cell>
          <cell r="D191" t="str">
            <v>Prep federal and state returns for FPL Energy Wind Financing LLC</v>
          </cell>
          <cell r="E191" t="str">
            <v>a362</v>
          </cell>
          <cell r="F191" t="str">
            <v>a718</v>
          </cell>
          <cell r="G191" t="str">
            <v>FPL Energy Wind Financing, LLC</v>
          </cell>
        </row>
        <row r="192">
          <cell r="A192" t="str">
            <v>5037</v>
          </cell>
          <cell r="B192">
            <v>363</v>
          </cell>
          <cell r="C192" t="str">
            <v>PrepReview Task</v>
          </cell>
          <cell r="D192" t="str">
            <v>Prep federal and state returns for FPL Energy Stateline Holdings LLC</v>
          </cell>
          <cell r="E192" t="str">
            <v>a363</v>
          </cell>
          <cell r="F192" t="str">
            <v>a460</v>
          </cell>
          <cell r="G192" t="str">
            <v>FPL Energy Stateline Holdings, LLC</v>
          </cell>
        </row>
        <row r="193">
          <cell r="A193" t="str">
            <v>5127</v>
          </cell>
          <cell r="B193">
            <v>364</v>
          </cell>
          <cell r="C193" t="str">
            <v>PrepReview Task</v>
          </cell>
          <cell r="D193" t="str">
            <v>Prep federal and state returns for FPL Energy Stateline II Holdings LLC</v>
          </cell>
          <cell r="E193" t="str">
            <v>a364</v>
          </cell>
          <cell r="F193" t="str">
            <v>a698</v>
          </cell>
          <cell r="G193" t="str">
            <v>FPL Energy Stateline II Holdings, LLC</v>
          </cell>
        </row>
        <row r="194">
          <cell r="A194" t="str">
            <v>4063</v>
          </cell>
          <cell r="B194">
            <v>365</v>
          </cell>
          <cell r="C194" t="str">
            <v>PrepReview Task</v>
          </cell>
          <cell r="D194" t="str">
            <v>Prep federal and state returns for FPL Energy Bastrop GP LLC</v>
          </cell>
          <cell r="E194" t="str">
            <v>a365</v>
          </cell>
          <cell r="F194" t="str">
            <v>a506</v>
          </cell>
          <cell r="G194" t="str">
            <v>FPL Energy Bastrop GP, LLC</v>
          </cell>
        </row>
        <row r="195">
          <cell r="A195" t="str">
            <v/>
          </cell>
          <cell r="B195">
            <v>366</v>
          </cell>
          <cell r="C195" t="str">
            <v>PrepReview Task</v>
          </cell>
          <cell r="D195" t="str">
            <v>Prep federal and state returns for Lamar Power Partners II, LLC</v>
          </cell>
          <cell r="E195" t="str">
            <v>a366</v>
          </cell>
          <cell r="F195" t="str">
            <v>a147</v>
          </cell>
          <cell r="G195" t="str">
            <v>Lamar Power Partners II, LLC</v>
          </cell>
        </row>
        <row r="196">
          <cell r="A196" t="str">
            <v>4095</v>
          </cell>
          <cell r="B196">
            <v>367</v>
          </cell>
          <cell r="C196" t="str">
            <v>PrepReview Task</v>
          </cell>
          <cell r="D196" t="str">
            <v>Prep federal and state returns for FPL Energy WPP94 GP, LLC</v>
          </cell>
          <cell r="E196" t="str">
            <v>a367</v>
          </cell>
          <cell r="F196" t="str">
            <v>a724</v>
          </cell>
          <cell r="G196" t="str">
            <v>FPL Energy WPP94 GP, LLC</v>
          </cell>
        </row>
        <row r="197">
          <cell r="A197" t="str">
            <v>5087</v>
          </cell>
          <cell r="B197">
            <v>368</v>
          </cell>
          <cell r="C197" t="str">
            <v>PrepReview Task</v>
          </cell>
          <cell r="D197" t="str">
            <v>Prep federal and state returns for LQ GP, LLC</v>
          </cell>
          <cell r="E197" t="str">
            <v>a368</v>
          </cell>
          <cell r="F197" t="str">
            <v>a181</v>
          </cell>
          <cell r="G197" t="str">
            <v>LQ GP, LLC</v>
          </cell>
        </row>
        <row r="198">
          <cell r="A198" t="str">
            <v>4096</v>
          </cell>
          <cell r="B198">
            <v>369</v>
          </cell>
          <cell r="C198" t="str">
            <v>PrepReview Task</v>
          </cell>
          <cell r="D198" t="str">
            <v>Prep federal and state returns for FPL Energy WPP94 LP, LLC</v>
          </cell>
          <cell r="E198" t="str">
            <v>a369</v>
          </cell>
          <cell r="F198" t="str">
            <v>a715</v>
          </cell>
          <cell r="G198" t="str">
            <v>FPL Energy WPP94 LP, LLC</v>
          </cell>
        </row>
        <row r="199">
          <cell r="A199" t="str">
            <v>5088</v>
          </cell>
          <cell r="B199">
            <v>370</v>
          </cell>
          <cell r="C199" t="str">
            <v>PrepReview Task</v>
          </cell>
          <cell r="D199" t="str">
            <v>Prep federal and state returns for LQC LP, LLC</v>
          </cell>
          <cell r="E199" t="str">
            <v>a370</v>
          </cell>
          <cell r="F199" t="str">
            <v>a183</v>
          </cell>
          <cell r="G199" t="str">
            <v>LQC LP, LLC</v>
          </cell>
        </row>
        <row r="200">
          <cell r="A200" t="str">
            <v>4024/4023/4025/4026</v>
          </cell>
          <cell r="B200">
            <v>371</v>
          </cell>
          <cell r="C200" t="str">
            <v>PrepReview Task</v>
          </cell>
          <cell r="D200" t="str">
            <v>Prep federal and state returns for ESI Montgomery County LLC</v>
          </cell>
          <cell r="E200" t="str">
            <v>a371</v>
          </cell>
          <cell r="F200" t="str">
            <v>a434</v>
          </cell>
          <cell r="G200" t="str">
            <v>ESI Montgomery County LLC</v>
          </cell>
        </row>
        <row r="201">
          <cell r="A201" t="str">
            <v>4099</v>
          </cell>
          <cell r="B201">
            <v>372</v>
          </cell>
          <cell r="C201" t="str">
            <v>PrepReview Task</v>
          </cell>
          <cell r="D201" t="str">
            <v>Prep federal and state returns for FPL Energy National Wind Investments, LLC</v>
          </cell>
          <cell r="E201" t="str">
            <v>a372</v>
          </cell>
          <cell r="F201" t="str">
            <v>a664</v>
          </cell>
          <cell r="G201" t="str">
            <v>FPL Energy National Wind Investments, LLC</v>
          </cell>
        </row>
        <row r="202">
          <cell r="A202" t="str">
            <v>4100</v>
          </cell>
          <cell r="B202">
            <v>373</v>
          </cell>
          <cell r="C202" t="str">
            <v>PrepReview Task</v>
          </cell>
          <cell r="D202" t="str">
            <v>Prep federal and state returns for FPL Energy National Wind Portfolio, LLC</v>
          </cell>
          <cell r="E202" t="str">
            <v>a373</v>
          </cell>
          <cell r="F202" t="str">
            <v>a452</v>
          </cell>
          <cell r="G202" t="str">
            <v>FPL Energy National Wind Portfolio, LLC</v>
          </cell>
        </row>
        <row r="203">
          <cell r="A203" t="str">
            <v>4101</v>
          </cell>
          <cell r="B203">
            <v>374</v>
          </cell>
          <cell r="C203" t="str">
            <v>PrepReview Task</v>
          </cell>
          <cell r="D203" t="str">
            <v>Prep federal and state returns for FPL Energy National Wind Holdings, LLC</v>
          </cell>
          <cell r="E203" t="str">
            <v>a374</v>
          </cell>
          <cell r="F203" t="str">
            <v>a522</v>
          </cell>
          <cell r="G203" t="str">
            <v>FPL Energy National Wind Holdings, LLC</v>
          </cell>
        </row>
        <row r="204">
          <cell r="A204" t="str">
            <v>4102</v>
          </cell>
          <cell r="B204">
            <v>375</v>
          </cell>
          <cell r="C204" t="str">
            <v>PrepReview Task</v>
          </cell>
          <cell r="D204" t="str">
            <v>Prep federal and state returns for FPL Energy National Wind. LLC</v>
          </cell>
          <cell r="E204" t="str">
            <v>a375</v>
          </cell>
          <cell r="F204" t="str">
            <v>a666</v>
          </cell>
          <cell r="G204" t="str">
            <v>FPL Energy National Wind, LLC</v>
          </cell>
        </row>
        <row r="205">
          <cell r="A205" t="str">
            <v>6133</v>
          </cell>
          <cell r="B205">
            <v>376</v>
          </cell>
          <cell r="C205" t="str">
            <v>PrepReview Task</v>
          </cell>
          <cell r="D205" t="str">
            <v>Prep federal and state returns for FPL Energy Montezuma Wind, LLC</v>
          </cell>
          <cell r="E205" t="str">
            <v>a376</v>
          </cell>
          <cell r="F205" t="str">
            <v>a660</v>
          </cell>
          <cell r="G205" t="str">
            <v>FPL Energy Montezuma Wind, LLC</v>
          </cell>
        </row>
        <row r="206">
          <cell r="A206" t="str">
            <v>4103</v>
          </cell>
          <cell r="B206">
            <v>377</v>
          </cell>
          <cell r="C206" t="str">
            <v>PrepReview Task</v>
          </cell>
          <cell r="D206" t="str">
            <v>Prep federal and state returns for FPL Energy Solar Partners III-VII, LLC</v>
          </cell>
          <cell r="E206" t="str">
            <v>a377</v>
          </cell>
          <cell r="F206" t="str">
            <v>a420</v>
          </cell>
          <cell r="G206" t="str">
            <v>FPL Energy Solar Partners III-VII, LLC</v>
          </cell>
        </row>
        <row r="207">
          <cell r="A207" t="str">
            <v/>
          </cell>
          <cell r="B207">
            <v>378</v>
          </cell>
          <cell r="C207" t="str">
            <v>PrepReview Task</v>
          </cell>
          <cell r="D207" t="str">
            <v>Prep federal and state returns for FPL Energy Texas, LLC</v>
          </cell>
          <cell r="E207" t="str">
            <v>a378</v>
          </cell>
          <cell r="F207" t="str">
            <v>a544</v>
          </cell>
          <cell r="G207" t="str">
            <v>FPL Energy Texas, LLC</v>
          </cell>
        </row>
        <row r="208">
          <cell r="A208" t="str">
            <v/>
          </cell>
          <cell r="B208">
            <v>379</v>
          </cell>
          <cell r="C208" t="str">
            <v>PrepReview Task</v>
          </cell>
          <cell r="D208" t="str">
            <v>Prep federal and state returns for Retail Power Supply LLC</v>
          </cell>
          <cell r="E208" t="str">
            <v>a379</v>
          </cell>
          <cell r="F208" t="str">
            <v>a40</v>
          </cell>
          <cell r="G208" t="str">
            <v>Retail Power Supply, LLC</v>
          </cell>
        </row>
        <row r="209">
          <cell r="A209" t="str">
            <v>6129</v>
          </cell>
          <cell r="B209">
            <v>380</v>
          </cell>
          <cell r="C209" t="str">
            <v>PrepReview Task</v>
          </cell>
          <cell r="D209" t="str">
            <v>Prep federal and state returns for Long Island Offshore Wind Park, LLC</v>
          </cell>
          <cell r="E209" t="str">
            <v>a380</v>
          </cell>
          <cell r="F209" t="str">
            <v>a179</v>
          </cell>
          <cell r="G209" t="str">
            <v>Long Island Offshore Wind Park, LLC</v>
          </cell>
        </row>
        <row r="210">
          <cell r="A210" t="str">
            <v>6134</v>
          </cell>
          <cell r="B210">
            <v>381</v>
          </cell>
          <cell r="C210" t="str">
            <v>PrepReview Task</v>
          </cell>
          <cell r="D210" t="str">
            <v>Prep federal and state returns for NextEra Energy Duane Arnold, LLC</v>
          </cell>
          <cell r="E210" t="str">
            <v>a381</v>
          </cell>
          <cell r="F210" t="str">
            <v>a291</v>
          </cell>
          <cell r="G210" t="str">
            <v>NextEra Energy Duane Arnold, LLC (fka FPL Energy Duane..)</v>
          </cell>
        </row>
        <row r="211">
          <cell r="A211" t="str">
            <v>5092</v>
          </cell>
          <cell r="B211">
            <v>382</v>
          </cell>
          <cell r="C211" t="str">
            <v>PrepReview Task</v>
          </cell>
          <cell r="D211" t="str">
            <v>Prep federal and state returns for NextEra Energy Services Holdings, LLC</v>
          </cell>
          <cell r="E211" t="str">
            <v>a382</v>
          </cell>
          <cell r="F211" t="str">
            <v>a364</v>
          </cell>
          <cell r="G211" t="str">
            <v>NextEra Energy Services Holdings, LLC (fka FRM Holdings, LLC)</v>
          </cell>
        </row>
        <row r="212">
          <cell r="A212" t="str">
            <v>5094</v>
          </cell>
          <cell r="B212">
            <v>383</v>
          </cell>
          <cell r="C212" t="str">
            <v>PrepReview Task</v>
          </cell>
          <cell r="D212" t="str">
            <v>Prep federal and state returns for NextEra Energy Services, LLC</v>
          </cell>
          <cell r="E212" t="str">
            <v>a383</v>
          </cell>
          <cell r="F212" t="str">
            <v>a68</v>
          </cell>
          <cell r="G212" t="str">
            <v>NextEra Energy Services, LLC (fka GEXA Energy Holdings, LLC)</v>
          </cell>
        </row>
        <row r="213">
          <cell r="A213" t="str">
            <v>5095</v>
          </cell>
          <cell r="B213">
            <v>384</v>
          </cell>
          <cell r="C213" t="str">
            <v>PrepReview Task</v>
          </cell>
          <cell r="D213" t="str">
            <v>Prep federal and state returns for Gexa Energy GP, LLC</v>
          </cell>
          <cell r="E213" t="str">
            <v>a384</v>
          </cell>
          <cell r="F213" t="str">
            <v>a55</v>
          </cell>
          <cell r="G213" t="str">
            <v>GEXA Energy GP, LLC</v>
          </cell>
        </row>
        <row r="214">
          <cell r="A214" t="str">
            <v>6183</v>
          </cell>
          <cell r="B214">
            <v>385</v>
          </cell>
          <cell r="C214" t="str">
            <v>PrepReview Task</v>
          </cell>
          <cell r="D214" t="str">
            <v>Prep federal and state returns for NextEra Energy Services New York, LLC</v>
          </cell>
          <cell r="E214" t="str">
            <v>a385</v>
          </cell>
          <cell r="F214" t="str">
            <v>a378</v>
          </cell>
          <cell r="G214" t="str">
            <v>NextEra Energy Services New York, LLC</v>
          </cell>
        </row>
        <row r="215">
          <cell r="A215" t="str">
            <v>6187</v>
          </cell>
          <cell r="B215">
            <v>386</v>
          </cell>
          <cell r="C215" t="str">
            <v>PrepReview Task</v>
          </cell>
          <cell r="D215" t="str">
            <v>Prep federal and state returns for NextEra Energy Services Ohio, LLC</v>
          </cell>
          <cell r="E215" t="str">
            <v>a386</v>
          </cell>
          <cell r="F215" t="str">
            <v>a380</v>
          </cell>
          <cell r="G215" t="str">
            <v>NextEra Energy Services Ohio, LLC</v>
          </cell>
        </row>
        <row r="216">
          <cell r="A216" t="str">
            <v>6185</v>
          </cell>
          <cell r="B216">
            <v>387</v>
          </cell>
          <cell r="C216" t="str">
            <v>PrepReview Task</v>
          </cell>
          <cell r="D216" t="str">
            <v>Prep federal and state returns for NextEra Energy Services New Hampshire, LLC</v>
          </cell>
          <cell r="E216" t="str">
            <v>a387</v>
          </cell>
          <cell r="F216" t="str">
            <v>a374</v>
          </cell>
          <cell r="G216" t="str">
            <v>NextEra Energy Services New Hampshire, LLC</v>
          </cell>
        </row>
        <row r="217">
          <cell r="A217" t="str">
            <v>6188</v>
          </cell>
          <cell r="B217">
            <v>388</v>
          </cell>
          <cell r="C217" t="str">
            <v>PrepReview Task</v>
          </cell>
          <cell r="D217" t="str">
            <v>Prep federal and state returns for NextEra Energy Services Pennsylvania, LLC</v>
          </cell>
          <cell r="E217" t="str">
            <v>a388</v>
          </cell>
          <cell r="F217" t="str">
            <v>a382</v>
          </cell>
          <cell r="G217" t="str">
            <v>NextEra Energy Services Pennsylvania, LLC</v>
          </cell>
        </row>
        <row r="218">
          <cell r="C218" t="str">
            <v>PrepReview Task</v>
          </cell>
          <cell r="D218" t="str">
            <v>NextEra Energy Services Arizona, LLC</v>
          </cell>
          <cell r="G218" t="str">
            <v>NextEra Energy Services Arizona, LLC</v>
          </cell>
        </row>
        <row r="219">
          <cell r="C219" t="str">
            <v>PrepReview Task</v>
          </cell>
          <cell r="D219" t="str">
            <v>NextEra Energy Solutions, LLC</v>
          </cell>
          <cell r="G219" t="str">
            <v>NextEra Energy Solutions, LLC</v>
          </cell>
        </row>
        <row r="220">
          <cell r="A220" t="str">
            <v>4109</v>
          </cell>
          <cell r="B220">
            <v>389</v>
          </cell>
          <cell r="C220" t="str">
            <v>PrepReview Task</v>
          </cell>
          <cell r="D220" t="str">
            <v>Prep federal and state returns for FPL Energy Texas Wind Marketing GP, LLC</v>
          </cell>
          <cell r="E220" t="str">
            <v>a389</v>
          </cell>
          <cell r="F220" t="str">
            <v>a542</v>
          </cell>
          <cell r="G220" t="str">
            <v>FPL Energy Texas Wind Marketing GP, LLC</v>
          </cell>
        </row>
        <row r="221">
          <cell r="A221" t="str">
            <v>4111</v>
          </cell>
          <cell r="B221">
            <v>390</v>
          </cell>
          <cell r="C221" t="str">
            <v>PrepReview Task</v>
          </cell>
          <cell r="D221" t="str">
            <v>Prep federal and state returns for FPL Energy Texas Wind Marketing LP</v>
          </cell>
          <cell r="E221" t="str">
            <v>a390</v>
          </cell>
          <cell r="F221" t="str">
            <v>a704</v>
          </cell>
          <cell r="G221" t="str">
            <v>FPL Energy Texas Wind Marketing LP</v>
          </cell>
        </row>
        <row r="222">
          <cell r="A222" t="str">
            <v>4110</v>
          </cell>
          <cell r="B222">
            <v>391</v>
          </cell>
          <cell r="C222" t="str">
            <v>PrepReview Task</v>
          </cell>
          <cell r="D222" t="str">
            <v>Prep federal and state returns for FPL Energy Texas Wind Marketing LP, LLC</v>
          </cell>
          <cell r="E222" t="str">
            <v>a391</v>
          </cell>
          <cell r="F222" t="str">
            <v>a462</v>
          </cell>
          <cell r="G222" t="str">
            <v>FPL Energy Texas Wind Marketing LP, LLC</v>
          </cell>
        </row>
        <row r="223">
          <cell r="A223" t="str">
            <v>4113</v>
          </cell>
          <cell r="B223">
            <v>392</v>
          </cell>
          <cell r="C223" t="str">
            <v>PrepReview Task</v>
          </cell>
          <cell r="D223" t="str">
            <v>Prep federal and state returns for FPL Energy Tyler Texas LP, LLC</v>
          </cell>
          <cell r="E223" t="str">
            <v>a392</v>
          </cell>
          <cell r="F223" t="str">
            <v>a708</v>
          </cell>
          <cell r="G223" t="str">
            <v>FPL Energy Tyler Texas LP, LLC</v>
          </cell>
        </row>
        <row r="224">
          <cell r="A224" t="str">
            <v>4114</v>
          </cell>
          <cell r="B224">
            <v>393</v>
          </cell>
          <cell r="C224" t="str">
            <v>PrepReview Task</v>
          </cell>
          <cell r="D224" t="str">
            <v>Prep federal and state returns for FPL Energy Texas Wind Holdings, LP</v>
          </cell>
          <cell r="E224" t="str">
            <v>a393</v>
          </cell>
          <cell r="F224" t="str">
            <v>a702</v>
          </cell>
          <cell r="G224" t="str">
            <v>FPL Energy Texas Wind Holdings, LP</v>
          </cell>
        </row>
        <row r="225">
          <cell r="A225" t="str">
            <v/>
          </cell>
          <cell r="B225">
            <v>394</v>
          </cell>
          <cell r="C225" t="str">
            <v>PrepReview Task</v>
          </cell>
          <cell r="D225" t="str">
            <v>Prep federal and state returns for Wilton Wind Holdings, LLC (fka Cross Timber Power, LLC)</v>
          </cell>
          <cell r="E225" t="str">
            <v>a394</v>
          </cell>
          <cell r="F225" t="str">
            <v>a66</v>
          </cell>
          <cell r="G225" t="str">
            <v>Wilton Wind Holdings, LLC</v>
          </cell>
        </row>
        <row r="226">
          <cell r="A226" t="str">
            <v>6016</v>
          </cell>
          <cell r="B226">
            <v>395</v>
          </cell>
          <cell r="C226" t="str">
            <v>PrepReview Task</v>
          </cell>
          <cell r="D226" t="str">
            <v>Prep federal and state returns for FPLE Forney Pipeline, LLC</v>
          </cell>
          <cell r="E226" t="str">
            <v>a395</v>
          </cell>
          <cell r="F226" t="str">
            <v>a306</v>
          </cell>
          <cell r="G226" t="str">
            <v>FPLE Forney Pipeline LLC</v>
          </cell>
        </row>
        <row r="227">
          <cell r="A227">
            <v>5229</v>
          </cell>
          <cell r="C227" t="str">
            <v>PrepReview Task</v>
          </cell>
          <cell r="D227" t="str">
            <v>La Frontera Holdings, LLC</v>
          </cell>
          <cell r="G227" t="str">
            <v>La Frontera Holdings, LLC</v>
          </cell>
        </row>
        <row r="228">
          <cell r="A228">
            <v>5230</v>
          </cell>
          <cell r="C228" t="str">
            <v>PrepReview Task</v>
          </cell>
          <cell r="D228" t="str">
            <v>La Frontera Generation, LLC</v>
          </cell>
          <cell r="G228" t="str">
            <v>La Frontera Generation, LLC</v>
          </cell>
        </row>
        <row r="229">
          <cell r="A229" t="str">
            <v>4112</v>
          </cell>
          <cell r="B229">
            <v>396</v>
          </cell>
          <cell r="C229" t="str">
            <v>PrepReview Task</v>
          </cell>
          <cell r="D229" t="str">
            <v>Prep federal and state returns for FPL Energy Texas Wind GP, LLC</v>
          </cell>
          <cell r="E229" t="str">
            <v>a396</v>
          </cell>
          <cell r="F229" t="str">
            <v>a386</v>
          </cell>
          <cell r="G229" t="str">
            <v>FPL Energy Texas Wind GP, LLC</v>
          </cell>
        </row>
        <row r="230">
          <cell r="A230" t="str">
            <v>4115</v>
          </cell>
          <cell r="B230">
            <v>397</v>
          </cell>
          <cell r="C230" t="str">
            <v>PrepReview Task</v>
          </cell>
          <cell r="D230" t="str">
            <v>Prep federal and state returns for FPL Energy Texas Wind, LP</v>
          </cell>
          <cell r="E230" t="str">
            <v>a397</v>
          </cell>
          <cell r="F230" t="str">
            <v>a706</v>
          </cell>
          <cell r="G230" t="str">
            <v>FPL Energy Texas Wind, LP</v>
          </cell>
        </row>
        <row r="231">
          <cell r="A231" t="str">
            <v>5085</v>
          </cell>
          <cell r="B231">
            <v>398</v>
          </cell>
          <cell r="C231" t="str">
            <v>PrepReview Task</v>
          </cell>
          <cell r="D231" t="str">
            <v>Prep federal and state returns for FPL Energy Callahan Wind GP, LLC</v>
          </cell>
          <cell r="E231" t="str">
            <v>a398</v>
          </cell>
          <cell r="F231" t="str">
            <v>a636</v>
          </cell>
          <cell r="G231" t="str">
            <v>FPL Energy Callahan Wind GP, LLC</v>
          </cell>
        </row>
        <row r="232">
          <cell r="A232" t="str">
            <v>5086</v>
          </cell>
          <cell r="B232">
            <v>399</v>
          </cell>
          <cell r="C232" t="str">
            <v>PrepReview Task</v>
          </cell>
          <cell r="D232" t="str">
            <v>Prep federal and state returns for FPL Energy Callahan Wind LP, LLC</v>
          </cell>
          <cell r="E232" t="str">
            <v>a399</v>
          </cell>
          <cell r="F232" t="str">
            <v>a384</v>
          </cell>
          <cell r="G232" t="str">
            <v>FPL Energy Callahan Wind LP, LLC</v>
          </cell>
        </row>
        <row r="233">
          <cell r="A233" t="str">
            <v/>
          </cell>
          <cell r="B233">
            <v>400</v>
          </cell>
          <cell r="C233" t="str">
            <v>PrepReview Task</v>
          </cell>
          <cell r="D233" t="str">
            <v>Prep federal and state returns for FPL Energy Texas Keir, LLC</v>
          </cell>
          <cell r="E233" t="str">
            <v>a400</v>
          </cell>
          <cell r="F233" t="str">
            <v>a700</v>
          </cell>
          <cell r="G233" t="str">
            <v>FPL Energy Texas Keir, LLC</v>
          </cell>
        </row>
        <row r="234">
          <cell r="A234" t="str">
            <v>4118</v>
          </cell>
          <cell r="B234">
            <v>401</v>
          </cell>
          <cell r="C234" t="str">
            <v>PrepReview Task</v>
          </cell>
          <cell r="D234" t="str">
            <v>Prep federal and state returns for Bison Wind LP, LLC</v>
          </cell>
          <cell r="E234" t="str">
            <v>a401</v>
          </cell>
          <cell r="F234" t="str">
            <v>a627</v>
          </cell>
          <cell r="G234" t="str">
            <v>Bison Wind LP, LLC</v>
          </cell>
        </row>
        <row r="235">
          <cell r="A235" t="str">
            <v>4117</v>
          </cell>
          <cell r="B235">
            <v>402</v>
          </cell>
          <cell r="C235" t="str">
            <v>PrepReview Task</v>
          </cell>
          <cell r="D235" t="str">
            <v>Prep federal and state returns for Bison Wind Investments, LLC</v>
          </cell>
          <cell r="E235" t="str">
            <v>a402</v>
          </cell>
          <cell r="F235" t="str">
            <v>a625</v>
          </cell>
          <cell r="G235" t="str">
            <v>Bison Wind Investments, LLC</v>
          </cell>
        </row>
        <row r="236">
          <cell r="A236" t="str">
            <v>4119</v>
          </cell>
          <cell r="B236">
            <v>403</v>
          </cell>
          <cell r="C236" t="str">
            <v>PrepReview Task</v>
          </cell>
          <cell r="D236" t="str">
            <v>Prep federal and state returns for Bison Wind Portfolio, LLC</v>
          </cell>
          <cell r="E236" t="str">
            <v>a403</v>
          </cell>
          <cell r="F236" t="str">
            <v>a629</v>
          </cell>
          <cell r="G236" t="str">
            <v>Bison Wind Portfolio, LLC</v>
          </cell>
        </row>
        <row r="237">
          <cell r="A237" t="str">
            <v>4120</v>
          </cell>
          <cell r="B237">
            <v>404</v>
          </cell>
          <cell r="C237" t="str">
            <v>PrepReview Task</v>
          </cell>
          <cell r="D237" t="str">
            <v>Prep federal and state returns for Bison Wind Holdings, LLC</v>
          </cell>
          <cell r="E237" t="str">
            <v>a404</v>
          </cell>
          <cell r="F237" t="str">
            <v>a623</v>
          </cell>
          <cell r="G237" t="str">
            <v>Bison Wind Holdings, LLC</v>
          </cell>
        </row>
        <row r="238">
          <cell r="A238" t="str">
            <v>4121</v>
          </cell>
          <cell r="B238">
            <v>405</v>
          </cell>
          <cell r="C238" t="str">
            <v>PrepReview Task</v>
          </cell>
          <cell r="D238" t="str">
            <v>Prep federal and state returns for Bison Wind, LLC</v>
          </cell>
          <cell r="E238" t="str">
            <v>a405</v>
          </cell>
          <cell r="F238" t="str">
            <v>a631</v>
          </cell>
          <cell r="G238" t="str">
            <v>Bison Wind, LLC</v>
          </cell>
        </row>
        <row r="239">
          <cell r="A239" t="str">
            <v>4116</v>
          </cell>
          <cell r="B239">
            <v>406</v>
          </cell>
          <cell r="C239" t="str">
            <v>PrepReview Task</v>
          </cell>
          <cell r="D239" t="str">
            <v>Prep federal and state returns for Bison Wind GP, LLC</v>
          </cell>
          <cell r="E239" t="str">
            <v>a406</v>
          </cell>
          <cell r="F239" t="str">
            <v>a621</v>
          </cell>
          <cell r="G239" t="str">
            <v>Bison Wind GP, LLC</v>
          </cell>
        </row>
        <row r="240">
          <cell r="A240" t="str">
            <v/>
          </cell>
          <cell r="B240">
            <v>407</v>
          </cell>
          <cell r="C240" t="str">
            <v>PrepReview Task</v>
          </cell>
          <cell r="D240" t="str">
            <v>Prep federal and state returns for Peetz Energy, LLC</v>
          </cell>
          <cell r="E240" t="str">
            <v>a407</v>
          </cell>
          <cell r="F240" t="str">
            <v>a52</v>
          </cell>
          <cell r="G240" t="str">
            <v>Peetz Energy, LLC</v>
          </cell>
        </row>
        <row r="241">
          <cell r="A241" t="str">
            <v/>
          </cell>
          <cell r="B241">
            <v>408</v>
          </cell>
          <cell r="C241" t="str">
            <v>PrepReview Task</v>
          </cell>
          <cell r="D241" t="str">
            <v>Prep federal and state returns for Ellis County Wind Farm, LLC</v>
          </cell>
          <cell r="E241" t="str">
            <v>a408</v>
          </cell>
          <cell r="F241" t="str">
            <v>a478</v>
          </cell>
          <cell r="G241" t="str">
            <v>Ellis County Wind Farm, LLC</v>
          </cell>
        </row>
        <row r="242">
          <cell r="A242" t="str">
            <v>4124</v>
          </cell>
          <cell r="B242">
            <v>409</v>
          </cell>
          <cell r="C242" t="str">
            <v>PrepReview Task</v>
          </cell>
          <cell r="D242" t="str">
            <v>Prep federal and state returns for North American Power Systems Solar, LLC</v>
          </cell>
          <cell r="E242" t="str">
            <v>a409</v>
          </cell>
          <cell r="F242" t="str">
            <v>a122</v>
          </cell>
          <cell r="G242" t="str">
            <v>North American Power Systems Solar, LLC</v>
          </cell>
        </row>
        <row r="243">
          <cell r="A243" t="str">
            <v>4127</v>
          </cell>
          <cell r="B243">
            <v>410</v>
          </cell>
          <cell r="C243" t="str">
            <v>PrepReview Task</v>
          </cell>
          <cell r="D243" t="str">
            <v>Prep federal and state returns for Lone Star Wind Holdings, LLC</v>
          </cell>
          <cell r="E243" t="str">
            <v>a410</v>
          </cell>
          <cell r="F243" t="str">
            <v>a175</v>
          </cell>
          <cell r="G243" t="str">
            <v>Lone Star Wind Holdings, LLC</v>
          </cell>
        </row>
        <row r="244">
          <cell r="A244" t="str">
            <v>5103</v>
          </cell>
          <cell r="B244">
            <v>411</v>
          </cell>
          <cell r="C244" t="str">
            <v>PrepReview Task</v>
          </cell>
          <cell r="D244" t="str">
            <v>Prep federal and state returns for FPL Energy Post Wind GP, LLC</v>
          </cell>
          <cell r="E244" t="str">
            <v>a411</v>
          </cell>
          <cell r="F244" t="str">
            <v>a684</v>
          </cell>
          <cell r="G244" t="str">
            <v>FPL Energy Post Wind GP, LLC</v>
          </cell>
        </row>
        <row r="245">
          <cell r="A245" t="str">
            <v>5104</v>
          </cell>
          <cell r="B245">
            <v>412</v>
          </cell>
          <cell r="C245" t="str">
            <v>PrepReview Task</v>
          </cell>
          <cell r="D245" t="str">
            <v>Prep federal and state returns for FPL Energy Post Wind LP, LLC</v>
          </cell>
          <cell r="E245" t="str">
            <v>a412</v>
          </cell>
          <cell r="F245" t="str">
            <v>a400</v>
          </cell>
          <cell r="G245" t="str">
            <v>FPL Energy Post Wind LP, LLC</v>
          </cell>
        </row>
        <row r="246">
          <cell r="A246" t="str">
            <v>4128</v>
          </cell>
          <cell r="B246">
            <v>413</v>
          </cell>
          <cell r="C246" t="str">
            <v>PrepReview Task</v>
          </cell>
          <cell r="D246" t="str">
            <v>Prep federal and state returns for Lone Star Wind, LLC</v>
          </cell>
          <cell r="E246" t="str">
            <v>a413</v>
          </cell>
          <cell r="F246" t="str">
            <v>a177</v>
          </cell>
          <cell r="G246" t="str">
            <v>Lone Star Wind, LLC</v>
          </cell>
        </row>
        <row r="247">
          <cell r="A247" t="str">
            <v>6150</v>
          </cell>
          <cell r="B247">
            <v>414</v>
          </cell>
          <cell r="C247" t="str">
            <v>PrepReview Task</v>
          </cell>
          <cell r="D247" t="str">
            <v>Prep federal and state returns for Osceola Windpower, LLC</v>
          </cell>
          <cell r="E247" t="str">
            <v>a414</v>
          </cell>
          <cell r="F247" t="str">
            <v>a38</v>
          </cell>
          <cell r="G247" t="str">
            <v>Osceola Windpower, LLC</v>
          </cell>
        </row>
        <row r="248">
          <cell r="A248" t="str">
            <v>6147</v>
          </cell>
          <cell r="B248">
            <v>417</v>
          </cell>
          <cell r="C248" t="str">
            <v>PrepReview Task</v>
          </cell>
          <cell r="D248" t="str">
            <v>Prep federal and state returns for Blue Summit Wind, LLC</v>
          </cell>
          <cell r="E248" t="str">
            <v>a417</v>
          </cell>
          <cell r="F248" t="str">
            <v>a641</v>
          </cell>
          <cell r="G248" t="str">
            <v>Blue Summit Wind, LLC</v>
          </cell>
        </row>
        <row r="249">
          <cell r="A249" t="str">
            <v>6152</v>
          </cell>
          <cell r="B249">
            <v>419</v>
          </cell>
          <cell r="C249" t="str">
            <v>PrepReview Task</v>
          </cell>
          <cell r="D249" t="str">
            <v>Prep federal and state returns for NextEra Energy Point Beach, LLC</v>
          </cell>
          <cell r="E249" t="str">
            <v>a419</v>
          </cell>
          <cell r="F249" t="str">
            <v>a344</v>
          </cell>
          <cell r="G249" t="str">
            <v>NextEra Energy Point Beach, LLC</v>
          </cell>
        </row>
        <row r="250">
          <cell r="A250" t="str">
            <v>4137</v>
          </cell>
          <cell r="B250">
            <v>420</v>
          </cell>
          <cell r="C250" t="str">
            <v>PrepReview Task</v>
          </cell>
          <cell r="D250" t="str">
            <v>Prep federal and state returns for EFB Constructors, LLC</v>
          </cell>
          <cell r="E250" t="str">
            <v>a420</v>
          </cell>
          <cell r="F250" t="str">
            <v>a568</v>
          </cell>
          <cell r="G250" t="str">
            <v>EFB Constructors, LLC</v>
          </cell>
        </row>
        <row r="251">
          <cell r="A251" t="str">
            <v>6175</v>
          </cell>
          <cell r="B251">
            <v>421</v>
          </cell>
          <cell r="C251" t="str">
            <v>PrepReview Task</v>
          </cell>
          <cell r="D251" t="str">
            <v>Prep federal and state returns for Horse Hollow Generation Tie, LLC</v>
          </cell>
          <cell r="E251" t="str">
            <v>a421</v>
          </cell>
          <cell r="F251" t="str">
            <v>a111</v>
          </cell>
          <cell r="G251" t="str">
            <v>Horse Hollow Generation Tie, LLC</v>
          </cell>
        </row>
        <row r="252">
          <cell r="A252" t="str">
            <v/>
          </cell>
          <cell r="B252">
            <v>422</v>
          </cell>
          <cell r="C252" t="str">
            <v>PrepReview Task</v>
          </cell>
          <cell r="D252" t="str">
            <v>Prep federal and state returns for Blue Summit Generation Tie, LLC</v>
          </cell>
          <cell r="E252" t="str">
            <v>a422</v>
          </cell>
          <cell r="F252" t="str">
            <v>a639</v>
          </cell>
          <cell r="G252" t="str">
            <v>Blue Summit Generation Tie, LLC</v>
          </cell>
        </row>
        <row r="253">
          <cell r="A253" t="str">
            <v>6160</v>
          </cell>
          <cell r="B253">
            <v>423</v>
          </cell>
          <cell r="C253" t="str">
            <v>PrepReview Task</v>
          </cell>
          <cell r="D253" t="str">
            <v>Prep federal and state returns for Wolf Ridge Wind, LLC</v>
          </cell>
          <cell r="E253" t="str">
            <v>a423</v>
          </cell>
          <cell r="F253" t="str">
            <v>a379</v>
          </cell>
          <cell r="G253" t="str">
            <v>Wolf Ridge Wind, LLC</v>
          </cell>
        </row>
        <row r="254">
          <cell r="A254" t="str">
            <v>6209</v>
          </cell>
          <cell r="B254">
            <v>424</v>
          </cell>
          <cell r="C254" t="str">
            <v>PrepReview Task</v>
          </cell>
          <cell r="D254" t="str">
            <v>Prep federal and state returns for Genesis Solar, LLC</v>
          </cell>
          <cell r="E254" t="str">
            <v>a424</v>
          </cell>
          <cell r="F254" t="str">
            <v>a51</v>
          </cell>
          <cell r="G254" t="str">
            <v>Genesis Solar, LLC</v>
          </cell>
        </row>
        <row r="255">
          <cell r="A255" t="str">
            <v/>
          </cell>
          <cell r="B255">
            <v>425</v>
          </cell>
          <cell r="C255" t="str">
            <v>PrepReview Task</v>
          </cell>
          <cell r="D255" t="str">
            <v>Prep federal and state returns for NextEra Desert Center Blythe, LLC</v>
          </cell>
          <cell r="E255" t="str">
            <v>a425</v>
          </cell>
          <cell r="F255" t="str">
            <v>a275</v>
          </cell>
          <cell r="G255" t="str">
            <v>NextEra Desert Center Blythe, LLC</v>
          </cell>
        </row>
        <row r="256">
          <cell r="A256" t="str">
            <v>4152</v>
          </cell>
          <cell r="B256">
            <v>426</v>
          </cell>
          <cell r="C256" t="str">
            <v>PrepReview Task</v>
          </cell>
          <cell r="D256" t="str">
            <v>Prep federal and state returns for FPL Energy Natural Gas Holdings, LLC</v>
          </cell>
          <cell r="E256" t="str">
            <v>a426</v>
          </cell>
          <cell r="F256" t="str">
            <v>a524</v>
          </cell>
          <cell r="G256" t="str">
            <v>FPL Energy Natural Gas Holdings, LLC</v>
          </cell>
        </row>
        <row r="257">
          <cell r="A257" t="str">
            <v>6166</v>
          </cell>
          <cell r="B257">
            <v>428</v>
          </cell>
          <cell r="C257" t="str">
            <v>PrepReview Task</v>
          </cell>
          <cell r="D257" t="str">
            <v>Prep federal and state returns for Crystal Lake Wind II, LLC</v>
          </cell>
          <cell r="E257" t="str">
            <v>a428</v>
          </cell>
          <cell r="F257" t="str">
            <v>a741</v>
          </cell>
          <cell r="G257" t="str">
            <v>Crystal Lake Wind II, LLC</v>
          </cell>
        </row>
        <row r="258">
          <cell r="A258" t="str">
            <v>6176/6199</v>
          </cell>
          <cell r="B258">
            <v>429</v>
          </cell>
          <cell r="C258" t="str">
            <v>PrepReview Task</v>
          </cell>
          <cell r="D258" t="str">
            <v>Prep federal and state returns for NextEra Energy Gas Producing, LLC</v>
          </cell>
          <cell r="E258" t="str">
            <v>a429</v>
          </cell>
          <cell r="F258" t="str">
            <v>a320</v>
          </cell>
          <cell r="G258" t="str">
            <v>NextEra Energy Gas Producing, LLC</v>
          </cell>
        </row>
        <row r="259">
          <cell r="A259" t="str">
            <v/>
          </cell>
          <cell r="B259">
            <v>430</v>
          </cell>
          <cell r="C259" t="str">
            <v>PrepReview Task</v>
          </cell>
          <cell r="D259" t="str">
            <v>Prep federal and state returns for Beacon Solar, LLC</v>
          </cell>
          <cell r="E259" t="str">
            <v>a430</v>
          </cell>
          <cell r="F259" t="str">
            <v>a603</v>
          </cell>
          <cell r="G259" t="str">
            <v>Beacon Solar, LLC</v>
          </cell>
        </row>
        <row r="260">
          <cell r="A260" t="str">
            <v/>
          </cell>
          <cell r="B260">
            <v>431</v>
          </cell>
          <cell r="C260" t="str">
            <v>PrepReview Task</v>
          </cell>
          <cell r="D260" t="str">
            <v>Prep federal and state returns for FPLE Montana Wind, LLC</v>
          </cell>
          <cell r="E260" t="str">
            <v>a431</v>
          </cell>
          <cell r="F260" t="str">
            <v>a31</v>
          </cell>
          <cell r="G260" t="str">
            <v>FPLE Montana Wind, LLC</v>
          </cell>
        </row>
        <row r="261">
          <cell r="A261" t="str">
            <v/>
          </cell>
          <cell r="B261">
            <v>432</v>
          </cell>
          <cell r="C261" t="str">
            <v>PrepReview Task</v>
          </cell>
          <cell r="D261" t="str">
            <v>Prep federal and state returns for West Fry Wind Energy, LLC</v>
          </cell>
          <cell r="E261" t="str">
            <v>a432</v>
          </cell>
          <cell r="F261" t="str">
            <v>a64</v>
          </cell>
          <cell r="G261" t="str">
            <v>West Fry Wind Energy, LLC</v>
          </cell>
        </row>
        <row r="262">
          <cell r="A262" t="str">
            <v/>
          </cell>
          <cell r="B262">
            <v>433</v>
          </cell>
          <cell r="C262" t="str">
            <v>PrepReview Task</v>
          </cell>
          <cell r="D262" t="str">
            <v>Prep federal and state returns for FMD Enterprises</v>
          </cell>
          <cell r="E262" t="str">
            <v>a433</v>
          </cell>
          <cell r="F262" t="str">
            <v>a442</v>
          </cell>
          <cell r="G262" t="str">
            <v>FMD Enterprises</v>
          </cell>
        </row>
        <row r="263">
          <cell r="A263" t="str">
            <v>6169</v>
          </cell>
          <cell r="B263">
            <v>434</v>
          </cell>
          <cell r="C263" t="str">
            <v>PrepReview Task</v>
          </cell>
          <cell r="D263" t="str">
            <v>Prep federal and state returns for Garden Wind, LLC</v>
          </cell>
          <cell r="E263" t="str">
            <v>a434</v>
          </cell>
          <cell r="F263" t="str">
            <v>a43</v>
          </cell>
          <cell r="G263" t="str">
            <v>Garden Wind, LLC</v>
          </cell>
        </row>
        <row r="264">
          <cell r="A264" t="str">
            <v>6162</v>
          </cell>
          <cell r="B264">
            <v>435</v>
          </cell>
          <cell r="C264" t="str">
            <v>PrepReview Task</v>
          </cell>
          <cell r="D264" t="str">
            <v>Prep federal and state returns for Osceola Windpower II, LLC</v>
          </cell>
          <cell r="E264" t="str">
            <v>a435</v>
          </cell>
          <cell r="F264" t="str">
            <v>a232</v>
          </cell>
          <cell r="G264" t="str">
            <v>Osceola Windpower II, LLC</v>
          </cell>
        </row>
        <row r="265">
          <cell r="A265" t="str">
            <v>6177/6200</v>
          </cell>
          <cell r="B265">
            <v>436</v>
          </cell>
          <cell r="C265" t="str">
            <v>PrepReview Task</v>
          </cell>
          <cell r="D265" t="str">
            <v>Prep federal and state returns for NextEra Energy Producer Services, LLC</v>
          </cell>
          <cell r="E265" t="str">
            <v>a436</v>
          </cell>
          <cell r="F265" t="str">
            <v>a348</v>
          </cell>
          <cell r="G265" t="str">
            <v>NextEra Energy Producer Services, LLC</v>
          </cell>
        </row>
        <row r="266">
          <cell r="A266" t="str">
            <v/>
          </cell>
          <cell r="B266">
            <v>437</v>
          </cell>
          <cell r="C266" t="str">
            <v>PrepReview Task</v>
          </cell>
          <cell r="D266" t="str">
            <v>Prep federal and state returns for Algona Wind Energy, LLC</v>
          </cell>
          <cell r="E266" t="str">
            <v>a437</v>
          </cell>
          <cell r="F266" t="str">
            <v>a557</v>
          </cell>
          <cell r="G266" t="str">
            <v>Algona Wind Energy LLC</v>
          </cell>
        </row>
        <row r="267">
          <cell r="A267" t="str">
            <v/>
          </cell>
          <cell r="B267">
            <v>438</v>
          </cell>
          <cell r="C267" t="str">
            <v>PrepReview Task</v>
          </cell>
          <cell r="D267" t="str">
            <v>Prep federal and state returns for Gateway Energy Center, LLC</v>
          </cell>
          <cell r="E267" t="str">
            <v>a438</v>
          </cell>
          <cell r="F267" t="str">
            <v>a45</v>
          </cell>
          <cell r="G267" t="str">
            <v>Gateway Energy Center, LLC</v>
          </cell>
        </row>
        <row r="268">
          <cell r="A268" t="str">
            <v>4136</v>
          </cell>
          <cell r="B268">
            <v>439</v>
          </cell>
          <cell r="C268" t="str">
            <v>PrepReview Task</v>
          </cell>
          <cell r="D268" t="str">
            <v>Prep federal and state returns for Generation Repair and Service, LLC</v>
          </cell>
          <cell r="E268" t="str">
            <v>a439</v>
          </cell>
          <cell r="F268" t="str">
            <v>a47</v>
          </cell>
          <cell r="G268" t="str">
            <v>Generation Repair and Service, LLC</v>
          </cell>
        </row>
        <row r="269">
          <cell r="A269" t="str">
            <v/>
          </cell>
          <cell r="B269">
            <v>440</v>
          </cell>
          <cell r="C269" t="str">
            <v>PrepReview Task</v>
          </cell>
          <cell r="D269" t="str">
            <v>Prep federal and state returns for Thunderhead Lake Wind, LLC</v>
          </cell>
          <cell r="E269" t="str">
            <v>a440</v>
          </cell>
          <cell r="F269" t="str">
            <v>a42</v>
          </cell>
          <cell r="G269" t="str">
            <v>Thunderhead Lake Wind, LLC</v>
          </cell>
        </row>
        <row r="270">
          <cell r="A270" t="str">
            <v/>
          </cell>
          <cell r="B270">
            <v>441</v>
          </cell>
          <cell r="C270" t="str">
            <v>PrepReview Task</v>
          </cell>
          <cell r="D270" t="str">
            <v>Prep federal and state returns for Rough Rider Wind I, LLC</v>
          </cell>
          <cell r="E270" t="str">
            <v>a441</v>
          </cell>
          <cell r="F270" t="str">
            <v>a146</v>
          </cell>
          <cell r="G270" t="str">
            <v>Rough Rider Wind, LLC</v>
          </cell>
        </row>
        <row r="271">
          <cell r="A271" t="str">
            <v>4141</v>
          </cell>
          <cell r="B271">
            <v>442</v>
          </cell>
          <cell r="C271" t="str">
            <v>PrepReview Task</v>
          </cell>
          <cell r="D271" t="str">
            <v>Prep federal and state returns for Legacy Renewables Holdings, LLC</v>
          </cell>
          <cell r="E271" t="str">
            <v>a442</v>
          </cell>
          <cell r="F271" t="str">
            <v>a153</v>
          </cell>
          <cell r="G271" t="str">
            <v>Legacy Renewables Holdings, LLC</v>
          </cell>
        </row>
        <row r="272">
          <cell r="A272" t="str">
            <v>4142</v>
          </cell>
          <cell r="B272">
            <v>443</v>
          </cell>
          <cell r="C272" t="str">
            <v>PrepReview Task</v>
          </cell>
          <cell r="D272" t="str">
            <v>Prep federal and state returns for Legacy Renewables, LLC</v>
          </cell>
          <cell r="E272" t="str">
            <v>a443</v>
          </cell>
          <cell r="F272" t="str">
            <v>a155</v>
          </cell>
          <cell r="G272" t="str">
            <v>Legacy Renewables, LLC</v>
          </cell>
        </row>
        <row r="273">
          <cell r="A273" t="str">
            <v>6191</v>
          </cell>
          <cell r="B273">
            <v>444</v>
          </cell>
          <cell r="C273" t="str">
            <v>PrepReview Task</v>
          </cell>
          <cell r="D273" t="str">
            <v>Prep federal and state returns for Pennsylvania Windfarms, LLC</v>
          </cell>
          <cell r="E273" t="str">
            <v>a444</v>
          </cell>
          <cell r="F273" t="str">
            <v>a244</v>
          </cell>
          <cell r="G273" t="str">
            <v>Pennsylvania Windfarms, LLC</v>
          </cell>
        </row>
        <row r="274">
          <cell r="A274" t="str">
            <v>6113</v>
          </cell>
          <cell r="B274">
            <v>445</v>
          </cell>
          <cell r="C274" t="str">
            <v>PrepReview Task</v>
          </cell>
          <cell r="D274" t="str">
            <v>Prep federal and state returns for Victory Garden Phase IV LLC</v>
          </cell>
          <cell r="E274" t="str">
            <v>a445</v>
          </cell>
          <cell r="F274" t="str">
            <v>a347</v>
          </cell>
          <cell r="G274" t="str">
            <v>Victory Garden Phase IV, LLC</v>
          </cell>
        </row>
        <row r="275">
          <cell r="A275" t="str">
            <v>6114</v>
          </cell>
          <cell r="B275">
            <v>446</v>
          </cell>
          <cell r="C275" t="str">
            <v>PrepReview Task</v>
          </cell>
          <cell r="D275" t="str">
            <v>Prep federal and state returns for Sky River LLC</v>
          </cell>
          <cell r="E275" t="str">
            <v>a446</v>
          </cell>
          <cell r="F275" t="str">
            <v>a278</v>
          </cell>
          <cell r="G275" t="str">
            <v>Sky River LLC</v>
          </cell>
        </row>
        <row r="276">
          <cell r="A276" t="str">
            <v>6116</v>
          </cell>
          <cell r="B276">
            <v>447</v>
          </cell>
          <cell r="C276" t="str">
            <v>PrepReview Task</v>
          </cell>
          <cell r="D276" t="str">
            <v>Prep federal and state returns for FPL Energy Cabazon Wind, LLC</v>
          </cell>
          <cell r="E276" t="str">
            <v>a447</v>
          </cell>
          <cell r="F276" t="str">
            <v>a634</v>
          </cell>
          <cell r="G276" t="str">
            <v>FPL Energy Cabazon Wind, LLC</v>
          </cell>
        </row>
        <row r="277">
          <cell r="C277" t="str">
            <v>PrepReview Task</v>
          </cell>
          <cell r="D277" t="str">
            <v>ESI VG IV, LLC</v>
          </cell>
          <cell r="G277" t="str">
            <v>ESI VG IV, LLC</v>
          </cell>
        </row>
        <row r="278">
          <cell r="A278" t="str">
            <v>6143</v>
          </cell>
          <cell r="B278">
            <v>448</v>
          </cell>
          <cell r="C278" t="str">
            <v>PrepReview Task</v>
          </cell>
          <cell r="D278" t="str">
            <v>Prep federal and state returns for Green Ridge Services, LLC</v>
          </cell>
          <cell r="E278" t="str">
            <v>a448</v>
          </cell>
          <cell r="F278" t="str">
            <v>a75</v>
          </cell>
          <cell r="G278" t="str">
            <v>Green Ridge Services LLC</v>
          </cell>
        </row>
        <row r="279">
          <cell r="A279" t="str">
            <v>5026</v>
          </cell>
          <cell r="B279">
            <v>449</v>
          </cell>
          <cell r="C279" t="str">
            <v>PrepReview Task</v>
          </cell>
          <cell r="D279" t="str">
            <v>Prep federal and state returns for FPL Energy Marcus Hook LLC</v>
          </cell>
          <cell r="E279" t="str">
            <v>a449</v>
          </cell>
          <cell r="F279" t="str">
            <v>a652</v>
          </cell>
          <cell r="G279" t="str">
            <v>FPL Energy Marcus Hook LLC</v>
          </cell>
        </row>
        <row r="280">
          <cell r="A280" t="str">
            <v>5027</v>
          </cell>
          <cell r="B280">
            <v>450</v>
          </cell>
          <cell r="C280" t="str">
            <v>PrepReview Task</v>
          </cell>
          <cell r="D280" t="str">
            <v>Prep federal and state returns for FPL Energy MH700, LLC</v>
          </cell>
          <cell r="E280" t="str">
            <v>a450</v>
          </cell>
          <cell r="F280" t="str">
            <v>a658</v>
          </cell>
          <cell r="G280" t="str">
            <v>FPL Energy MH700, LLC</v>
          </cell>
        </row>
        <row r="281">
          <cell r="A281" t="str">
            <v>6009</v>
          </cell>
          <cell r="B281">
            <v>451</v>
          </cell>
          <cell r="C281" t="str">
            <v>PrepReview Task</v>
          </cell>
          <cell r="D281" t="str">
            <v>Prep federal and state returns for FPL Energy Marcus Hook LP</v>
          </cell>
          <cell r="E281" t="str">
            <v>a451</v>
          </cell>
          <cell r="F281" t="str">
            <v>a398</v>
          </cell>
          <cell r="G281" t="str">
            <v>FPL Energy Marcus Hook LP</v>
          </cell>
        </row>
        <row r="282">
          <cell r="A282" t="str">
            <v/>
          </cell>
          <cell r="B282">
            <v>452</v>
          </cell>
          <cell r="C282" t="str">
            <v>PrepReview Task</v>
          </cell>
          <cell r="D282" t="str">
            <v>Prep federal and state returns for Sonoran Solar Energy, LLC</v>
          </cell>
          <cell r="E282" t="str">
            <v>a452</v>
          </cell>
          <cell r="F282" t="str">
            <v>a284</v>
          </cell>
          <cell r="G282" t="str">
            <v>Sonoran Solar Energy, LLC</v>
          </cell>
        </row>
        <row r="283">
          <cell r="A283" t="str">
            <v>6202</v>
          </cell>
          <cell r="B283">
            <v>453</v>
          </cell>
          <cell r="C283" t="str">
            <v>PrepReview Task</v>
          </cell>
          <cell r="D283" t="str">
            <v>Prep federal and state returns for Baldwin Wind, LLC</v>
          </cell>
          <cell r="E283" t="str">
            <v>a453</v>
          </cell>
          <cell r="F283" t="str">
            <v>a599</v>
          </cell>
          <cell r="G283" t="str">
            <v>Baldwin Wind, LLC</v>
          </cell>
        </row>
        <row r="284">
          <cell r="A284" t="str">
            <v>6208</v>
          </cell>
          <cell r="B284">
            <v>454</v>
          </cell>
          <cell r="C284" t="str">
            <v>PrepReview Task</v>
          </cell>
          <cell r="D284" t="str">
            <v>Prep federal and state returns for Ashtabula Wind III, LLC</v>
          </cell>
          <cell r="E284" t="str">
            <v>a454</v>
          </cell>
          <cell r="F284" t="str">
            <v>a587</v>
          </cell>
          <cell r="G284" t="str">
            <v>Ashtabula Wind III, LLC</v>
          </cell>
        </row>
        <row r="285">
          <cell r="A285" t="str">
            <v/>
          </cell>
          <cell r="B285">
            <v>455</v>
          </cell>
          <cell r="C285" t="str">
            <v>PrepReview Task</v>
          </cell>
          <cell r="D285" t="str">
            <v>Prep federal and state returns for Sentry Solar, LLC</v>
          </cell>
          <cell r="E285" t="str">
            <v>a455</v>
          </cell>
          <cell r="F285" t="str">
            <v>a150</v>
          </cell>
          <cell r="G285" t="str">
            <v>Sentry Solar, LLC</v>
          </cell>
        </row>
        <row r="286">
          <cell r="A286" t="str">
            <v>6201</v>
          </cell>
          <cell r="B286">
            <v>456</v>
          </cell>
          <cell r="C286" t="str">
            <v>PrepReview Task</v>
          </cell>
          <cell r="D286" t="str">
            <v>Prep federal and state returns for Mantua Creek Solar, LLC</v>
          </cell>
          <cell r="E286" t="str">
            <v>a456</v>
          </cell>
          <cell r="F286" t="str">
            <v>a205</v>
          </cell>
          <cell r="G286" t="str">
            <v>Mantua Creek Solar, LLC</v>
          </cell>
        </row>
        <row r="287">
          <cell r="A287" t="str">
            <v/>
          </cell>
          <cell r="B287">
            <v>457</v>
          </cell>
          <cell r="C287" t="str">
            <v>PrepReview Task</v>
          </cell>
          <cell r="D287" t="str">
            <v>Prep federal and state returns for Crowned Ridge Wind Energy Center, LLC</v>
          </cell>
          <cell r="E287" t="str">
            <v>a457</v>
          </cell>
          <cell r="F287" t="str">
            <v>a735</v>
          </cell>
          <cell r="G287" t="str">
            <v>Crowned Ridge Wind Energy Center, LLC</v>
          </cell>
        </row>
        <row r="288">
          <cell r="A288" t="str">
            <v>6194</v>
          </cell>
          <cell r="B288">
            <v>458</v>
          </cell>
          <cell r="C288" t="str">
            <v>PrepReview Task</v>
          </cell>
          <cell r="D288" t="str">
            <v>Prep federal and state returns for Crystal Lake Wind III, LLC</v>
          </cell>
          <cell r="E288" t="str">
            <v>a458</v>
          </cell>
          <cell r="F288" t="str">
            <v>a742</v>
          </cell>
          <cell r="G288" t="str">
            <v>Crystal Lake Wind III, LLC</v>
          </cell>
        </row>
        <row r="289">
          <cell r="A289" t="str">
            <v/>
          </cell>
          <cell r="B289">
            <v>459</v>
          </cell>
          <cell r="C289" t="str">
            <v>PrepReview Task</v>
          </cell>
          <cell r="D289" t="str">
            <v>Prep federal and state returns for Crystal Lake Wind II Funding, LLC</v>
          </cell>
          <cell r="E289" t="str">
            <v>a459</v>
          </cell>
          <cell r="F289" t="str">
            <v>a739</v>
          </cell>
          <cell r="G289" t="str">
            <v>Crystal Lake Wind II Funding, LLC</v>
          </cell>
        </row>
        <row r="290">
          <cell r="A290" t="str">
            <v/>
          </cell>
          <cell r="B290">
            <v>460</v>
          </cell>
          <cell r="C290" t="str">
            <v>PrepReview Task</v>
          </cell>
          <cell r="D290" t="str">
            <v>Prep federal and state returns for Sunrise Solar Holding, LLC</v>
          </cell>
          <cell r="E290" t="str">
            <v>a460</v>
          </cell>
          <cell r="F290" t="str">
            <v>a160</v>
          </cell>
          <cell r="G290" t="str">
            <v>Sunrise Solar Holding, LLC</v>
          </cell>
        </row>
        <row r="291">
          <cell r="A291" t="str">
            <v/>
          </cell>
          <cell r="B291">
            <v>461</v>
          </cell>
          <cell r="C291" t="str">
            <v>PrepReview Task</v>
          </cell>
          <cell r="D291" t="str">
            <v>Prep federal and state returns for Endeavor Wind II, LLC</v>
          </cell>
          <cell r="E291" t="str">
            <v>a461</v>
          </cell>
          <cell r="F291" t="str">
            <v>a430</v>
          </cell>
          <cell r="G291" t="str">
            <v>Endeavor Wind II, LLC</v>
          </cell>
        </row>
        <row r="292">
          <cell r="A292" t="str">
            <v/>
          </cell>
          <cell r="B292">
            <v>462</v>
          </cell>
          <cell r="C292" t="str">
            <v>PrepReview Task</v>
          </cell>
          <cell r="D292" t="str">
            <v>Prep federal and state returns for Endeavor Wind, LLC</v>
          </cell>
          <cell r="E292" t="str">
            <v>a462</v>
          </cell>
          <cell r="F292" t="str">
            <v>a578</v>
          </cell>
          <cell r="G292" t="str">
            <v>Endeavor Wind, LLC</v>
          </cell>
        </row>
        <row r="293">
          <cell r="A293" t="str">
            <v/>
          </cell>
          <cell r="B293">
            <v>463</v>
          </cell>
          <cell r="C293" t="str">
            <v>PrepReview Task</v>
          </cell>
          <cell r="D293" t="str">
            <v>Prep federal and state returns for South Texas Gen-Tie Holding, LLC</v>
          </cell>
          <cell r="E293" t="str">
            <v>a463</v>
          </cell>
          <cell r="F293" t="str">
            <v>a90</v>
          </cell>
          <cell r="G293" t="str">
            <v>South Texas Gen-Tie Holding, LLC</v>
          </cell>
        </row>
        <row r="294">
          <cell r="A294" t="str">
            <v/>
          </cell>
          <cell r="B294">
            <v>464</v>
          </cell>
          <cell r="C294" t="str">
            <v>PrepReview Task</v>
          </cell>
          <cell r="D294" t="str">
            <v>Prep federal and state returns for South Texas Gen-Tie, LLC</v>
          </cell>
          <cell r="E294" t="str">
            <v>a464</v>
          </cell>
          <cell r="F294" t="str">
            <v>a286</v>
          </cell>
          <cell r="G294" t="str">
            <v>South Texas Gen-Tie, LLC</v>
          </cell>
        </row>
        <row r="295">
          <cell r="A295" t="str">
            <v/>
          </cell>
          <cell r="B295">
            <v>465</v>
          </cell>
          <cell r="C295" t="str">
            <v>PrepReview Task</v>
          </cell>
          <cell r="D295" t="str">
            <v>Prep federal and state returns for West Texas Wind, LLC</v>
          </cell>
          <cell r="E295" t="str">
            <v>a465</v>
          </cell>
          <cell r="F295" t="str">
            <v>a182</v>
          </cell>
          <cell r="G295" t="str">
            <v>West Texas Wind, LLC</v>
          </cell>
        </row>
        <row r="296">
          <cell r="A296" t="str">
            <v/>
          </cell>
          <cell r="B296">
            <v>466</v>
          </cell>
          <cell r="C296" t="str">
            <v>PrepReview Task</v>
          </cell>
          <cell r="D296" t="str">
            <v>Prep federal and state returns for Horse Hollow Generation Tie Holdings, LLC</v>
          </cell>
          <cell r="E296" t="str">
            <v>a466</v>
          </cell>
          <cell r="F296" t="str">
            <v>a109</v>
          </cell>
          <cell r="G296" t="str">
            <v>Horse Hollow Generation Tie Holdings, LLC</v>
          </cell>
        </row>
        <row r="297">
          <cell r="A297" t="str">
            <v/>
          </cell>
          <cell r="B297">
            <v>467</v>
          </cell>
          <cell r="C297" t="str">
            <v>PrepReview Task</v>
          </cell>
          <cell r="D297" t="str">
            <v>Prep federal and state returns for PWEC, LLC (fka Ashtabula Wind II Holdings LLC, fka PWEC, LLC)</v>
          </cell>
          <cell r="E297" t="str">
            <v>a467</v>
          </cell>
          <cell r="F297" t="str">
            <v>a260</v>
          </cell>
          <cell r="G297" t="str">
            <v>PWEC, LLC</v>
          </cell>
        </row>
        <row r="298">
          <cell r="A298" t="str">
            <v>6195</v>
          </cell>
          <cell r="B298">
            <v>468</v>
          </cell>
          <cell r="C298" t="str">
            <v>PrepReview Task</v>
          </cell>
          <cell r="D298" t="str">
            <v>Prep federal and state returns for Day County Wind, LLC</v>
          </cell>
          <cell r="E298" t="str">
            <v>a468</v>
          </cell>
          <cell r="F298" t="str">
            <v>a558</v>
          </cell>
          <cell r="G298" t="str">
            <v>Day County Wind, LLC</v>
          </cell>
        </row>
        <row r="299">
          <cell r="A299" t="str">
            <v/>
          </cell>
          <cell r="B299">
            <v>469</v>
          </cell>
          <cell r="C299" t="str">
            <v>PrepReview Task</v>
          </cell>
          <cell r="D299" t="str">
            <v>Prep federal and state returns for Vansycle III Wind, LLC</v>
          </cell>
          <cell r="E299" t="str">
            <v>a469</v>
          </cell>
          <cell r="F299" t="str">
            <v>a345</v>
          </cell>
          <cell r="G299" t="str">
            <v>Vansycle III Wind, LLC</v>
          </cell>
        </row>
        <row r="300">
          <cell r="A300" t="str">
            <v/>
          </cell>
          <cell r="B300">
            <v>470</v>
          </cell>
          <cell r="C300" t="str">
            <v>PrepReview Task</v>
          </cell>
          <cell r="D300" t="str">
            <v>Prep federal and state returns for Oliver Wind III, LLC</v>
          </cell>
          <cell r="E300" t="str">
            <v>a470</v>
          </cell>
          <cell r="F300" t="str">
            <v>a230</v>
          </cell>
          <cell r="G300" t="str">
            <v>Oliver Wind III, LLC</v>
          </cell>
        </row>
        <row r="301">
          <cell r="A301" t="str">
            <v>4147</v>
          </cell>
          <cell r="B301">
            <v>471</v>
          </cell>
          <cell r="C301" t="str">
            <v>PrepReview Task</v>
          </cell>
          <cell r="D301" t="str">
            <v>Prep federal and state returns for Peace Garden Wind Holdings, LLC</v>
          </cell>
          <cell r="E301" t="str">
            <v>a471</v>
          </cell>
          <cell r="F301" t="str">
            <v>a132</v>
          </cell>
          <cell r="G301" t="str">
            <v>Peace Garden Wind Holdings, LLC</v>
          </cell>
        </row>
        <row r="302">
          <cell r="A302" t="str">
            <v>4148</v>
          </cell>
          <cell r="B302">
            <v>472</v>
          </cell>
          <cell r="C302" t="str">
            <v>PrepReview Task</v>
          </cell>
          <cell r="D302" t="str">
            <v>Prep federal and state returns for Peace Garden Wind Funding, LLC</v>
          </cell>
          <cell r="E302" t="str">
            <v>a472</v>
          </cell>
          <cell r="F302" t="str">
            <v>a238</v>
          </cell>
          <cell r="G302" t="str">
            <v>Peace Garden Wind Funding, LLC</v>
          </cell>
        </row>
        <row r="303">
          <cell r="A303" t="str">
            <v/>
          </cell>
          <cell r="B303">
            <v>473</v>
          </cell>
          <cell r="C303" t="str">
            <v>PrepReview Task</v>
          </cell>
          <cell r="D303" t="str">
            <v>Prep federal and state returns for Iowa Clean Energy Express, LLC</v>
          </cell>
          <cell r="E303" t="str">
            <v>a473</v>
          </cell>
          <cell r="F303" t="str">
            <v>a125</v>
          </cell>
          <cell r="G303" t="str">
            <v>Iowa Clean Energy Express, LLC</v>
          </cell>
        </row>
        <row r="304">
          <cell r="A304" t="str">
            <v>6237</v>
          </cell>
          <cell r="B304">
            <v>474</v>
          </cell>
          <cell r="C304" t="str">
            <v>PrepReview Task</v>
          </cell>
          <cell r="D304" t="str">
            <v>Prep federal and state returns for North Sky River Energy, LLC</v>
          </cell>
          <cell r="E304" t="str">
            <v>a474</v>
          </cell>
          <cell r="F304" t="str">
            <v>a220</v>
          </cell>
          <cell r="G304" t="str">
            <v>North Sky River Energy, LLC</v>
          </cell>
        </row>
        <row r="305">
          <cell r="A305" t="str">
            <v/>
          </cell>
          <cell r="B305">
            <v>475</v>
          </cell>
          <cell r="C305" t="str">
            <v>PrepReview Task</v>
          </cell>
          <cell r="D305" t="str">
            <v>Prep federal and state returns for Crowned Ridge Wind II, LLC</v>
          </cell>
          <cell r="E305" t="str">
            <v>a475</v>
          </cell>
          <cell r="F305" t="str">
            <v>a737</v>
          </cell>
          <cell r="G305" t="str">
            <v>Crowned Ridge Wind II, LLC</v>
          </cell>
        </row>
        <row r="306">
          <cell r="A306" t="str">
            <v/>
          </cell>
          <cell r="B306">
            <v>476</v>
          </cell>
          <cell r="C306" t="str">
            <v>PrepReview Task</v>
          </cell>
          <cell r="D306" t="str">
            <v>Prep federal and state returns for Day County Wind II, LLC</v>
          </cell>
          <cell r="E306" t="str">
            <v>a476</v>
          </cell>
          <cell r="F306" t="str">
            <v>a392</v>
          </cell>
          <cell r="G306" t="str">
            <v>Day County Wind II, LLC</v>
          </cell>
        </row>
        <row r="307">
          <cell r="A307" t="str">
            <v/>
          </cell>
          <cell r="B307">
            <v>477</v>
          </cell>
          <cell r="C307" t="str">
            <v>PrepReview Task</v>
          </cell>
          <cell r="D307" t="str">
            <v>Prep federal and state returns for Hyde County Wind, LLC</v>
          </cell>
          <cell r="E307" t="str">
            <v>a477</v>
          </cell>
          <cell r="F307" t="str">
            <v>a115</v>
          </cell>
          <cell r="G307" t="str">
            <v>Hyde County Wind, LLC</v>
          </cell>
        </row>
        <row r="308">
          <cell r="A308" t="str">
            <v/>
          </cell>
          <cell r="B308">
            <v>478</v>
          </cell>
          <cell r="C308" t="str">
            <v>PrepReview Task</v>
          </cell>
          <cell r="D308" t="str">
            <v>Prep federal and state returns for Osborn Wind Energy, LLC</v>
          </cell>
          <cell r="E308" t="str">
            <v>a478</v>
          </cell>
          <cell r="F308" t="str">
            <v>a128</v>
          </cell>
          <cell r="G308" t="str">
            <v>Osborn Wind Energy, LLC</v>
          </cell>
        </row>
        <row r="309">
          <cell r="A309" t="str">
            <v>6210</v>
          </cell>
          <cell r="B309">
            <v>479</v>
          </cell>
          <cell r="C309" t="str">
            <v>PrepReview Task</v>
          </cell>
          <cell r="D309" t="str">
            <v>Prep federal and state returns for Paradise Solar Urban Renewal, L.L.C.</v>
          </cell>
          <cell r="E309" t="str">
            <v>a479</v>
          </cell>
          <cell r="F309" t="str">
            <v>a78</v>
          </cell>
          <cell r="G309" t="str">
            <v>Paradise Solar Urban Renewal, L.L.C.</v>
          </cell>
        </row>
        <row r="310">
          <cell r="A310" t="str">
            <v/>
          </cell>
          <cell r="B310">
            <v>480</v>
          </cell>
          <cell r="C310" t="str">
            <v>PrepReview Task</v>
          </cell>
          <cell r="D310" t="str">
            <v>Prep federal and state returns for Black Horse Wind, LLC</v>
          </cell>
          <cell r="E310" t="str">
            <v>a480</v>
          </cell>
          <cell r="F310" t="str">
            <v>a633</v>
          </cell>
          <cell r="G310" t="str">
            <v>Black Horse Wind, LLC</v>
          </cell>
        </row>
        <row r="311">
          <cell r="A311" t="str">
            <v>5166</v>
          </cell>
          <cell r="B311">
            <v>481</v>
          </cell>
          <cell r="C311" t="str">
            <v>PrepReview Task</v>
          </cell>
          <cell r="D311" t="str">
            <v>Prep federal and state returns for Baldwin Wind Holdings, LLC</v>
          </cell>
          <cell r="E311" t="str">
            <v>a481</v>
          </cell>
          <cell r="F311" t="str">
            <v>a597</v>
          </cell>
          <cell r="G311" t="str">
            <v>Baldwin Wind Holdings, LLC</v>
          </cell>
        </row>
        <row r="312">
          <cell r="A312" t="str">
            <v>6226</v>
          </cell>
          <cell r="B312">
            <v>482</v>
          </cell>
          <cell r="C312" t="str">
            <v>PrepReview Task</v>
          </cell>
          <cell r="D312" t="str">
            <v>Prep federal and state returns for Ensign Wind, LLC</v>
          </cell>
          <cell r="E312" t="str">
            <v>a482</v>
          </cell>
          <cell r="F312" t="str">
            <v>a580</v>
          </cell>
          <cell r="G312" t="str">
            <v>Ensign Wind, LLC</v>
          </cell>
        </row>
        <row r="313">
          <cell r="A313" t="str">
            <v>6215</v>
          </cell>
          <cell r="B313">
            <v>483</v>
          </cell>
          <cell r="C313" t="str">
            <v>PrepReview Task</v>
          </cell>
          <cell r="D313" t="str">
            <v>Prep federal and state returns for Perrin Ranch Wind, LLC</v>
          </cell>
          <cell r="E313" t="str">
            <v>a483</v>
          </cell>
          <cell r="F313" t="str">
            <v>a136</v>
          </cell>
          <cell r="G313" t="str">
            <v>Perrin Ranch Wind, LLC</v>
          </cell>
        </row>
        <row r="314">
          <cell r="A314" t="str">
            <v>5170</v>
          </cell>
          <cell r="B314">
            <v>484</v>
          </cell>
          <cell r="C314" t="str">
            <v>PrepReview Task</v>
          </cell>
          <cell r="D314" t="str">
            <v>Prep federal and state returns for USG Energy Gas Producer Holdings, LLC (fka NextEra Energy Gas Producer Holdings, LLC)</v>
          </cell>
          <cell r="E314" t="str">
            <v>a484</v>
          </cell>
          <cell r="F314" t="str">
            <v>a316</v>
          </cell>
          <cell r="G314" t="str">
            <v>NextEra Energy Gas Producer Holdings, LLC</v>
          </cell>
        </row>
        <row r="315">
          <cell r="A315" t="str">
            <v>6231</v>
          </cell>
          <cell r="B315">
            <v>485</v>
          </cell>
          <cell r="C315" t="str">
            <v>PrepReview Task</v>
          </cell>
          <cell r="D315" t="str">
            <v>Prep federal and state returns for USG Properties Mississippian Lime I, LLC</v>
          </cell>
          <cell r="E315" t="str">
            <v>a485</v>
          </cell>
          <cell r="F315" t="str">
            <v>a333</v>
          </cell>
          <cell r="G315" t="str">
            <v>USG Properties Mississippian Lime I, LLC</v>
          </cell>
        </row>
        <row r="316">
          <cell r="A316" t="str">
            <v/>
          </cell>
          <cell r="B316">
            <v>486</v>
          </cell>
          <cell r="C316" t="str">
            <v>PrepReview Task</v>
          </cell>
          <cell r="D316" t="str">
            <v>Prep federal and state returns for USG Surface Facilities Mississippian Lime I, LLC</v>
          </cell>
          <cell r="E316" t="str">
            <v>a486</v>
          </cell>
          <cell r="F316" t="str">
            <v>a343</v>
          </cell>
          <cell r="G316" t="str">
            <v>USG Surface Facilities Mississippian Lime I, LLC</v>
          </cell>
        </row>
        <row r="317">
          <cell r="A317">
            <v>5235</v>
          </cell>
          <cell r="B317">
            <v>487</v>
          </cell>
          <cell r="C317" t="str">
            <v>PrepReview Task</v>
          </cell>
          <cell r="D317" t="str">
            <v>Prep federal and state returns for USG Properties Bakken Holdings, LLC</v>
          </cell>
          <cell r="E317" t="str">
            <v>a487</v>
          </cell>
          <cell r="F317" t="str">
            <v>a315</v>
          </cell>
          <cell r="G317" t="str">
            <v>USG Properties Bakken Holdings, LLC</v>
          </cell>
        </row>
        <row r="318">
          <cell r="A318">
            <v>5236</v>
          </cell>
          <cell r="B318">
            <v>488</v>
          </cell>
          <cell r="C318" t="str">
            <v>PrepReview Task</v>
          </cell>
          <cell r="D318" t="str">
            <v>Prep federal and state returns for USG Properties Barnett Holdings, LLC</v>
          </cell>
          <cell r="E318" t="str">
            <v>a488</v>
          </cell>
          <cell r="F318" t="str">
            <v>a305</v>
          </cell>
          <cell r="G318" t="str">
            <v>USG Properties Barnett Holdings, LLC</v>
          </cell>
        </row>
        <row r="319">
          <cell r="A319" t="str">
            <v/>
          </cell>
          <cell r="B319">
            <v>489</v>
          </cell>
          <cell r="C319" t="str">
            <v>PrepReview Task</v>
          </cell>
          <cell r="D319" t="str">
            <v>Prep federal and state returns for USG Properties Granite Wash Holdings, LLC</v>
          </cell>
          <cell r="E319" t="str">
            <v>a489</v>
          </cell>
          <cell r="F319" t="str">
            <v>a311</v>
          </cell>
          <cell r="G319" t="str">
            <v>USG Properties Granite Wash Holdings, LLC</v>
          </cell>
        </row>
        <row r="320">
          <cell r="A320" t="str">
            <v/>
          </cell>
          <cell r="B320">
            <v>490</v>
          </cell>
          <cell r="C320" t="str">
            <v>PrepReview Task</v>
          </cell>
          <cell r="D320" t="str">
            <v>Prep federal and state returns for USG Properties Haynesville Sands Holdings, LLC</v>
          </cell>
          <cell r="E320" t="str">
            <v>a490</v>
          </cell>
          <cell r="F320" t="str">
            <v>a34</v>
          </cell>
          <cell r="G320" t="str">
            <v>USG Properties Haynesville Sands Holdings, LLC</v>
          </cell>
        </row>
        <row r="321">
          <cell r="A321" t="str">
            <v/>
          </cell>
          <cell r="B321">
            <v>491</v>
          </cell>
          <cell r="C321" t="str">
            <v>PrepReview Task</v>
          </cell>
          <cell r="D321" t="str">
            <v>Prep federal and state returns for USG Properties Marcellus Holdings, LLC</v>
          </cell>
          <cell r="E321" t="str">
            <v>a491</v>
          </cell>
          <cell r="F321" t="str">
            <v>a331</v>
          </cell>
          <cell r="G321" t="str">
            <v>USG Properties Marcellus Holdings, LLC</v>
          </cell>
        </row>
        <row r="322">
          <cell r="A322" t="str">
            <v/>
          </cell>
          <cell r="B322">
            <v>492</v>
          </cell>
          <cell r="C322" t="str">
            <v>PrepReview Task</v>
          </cell>
          <cell r="D322" t="str">
            <v>Prep federal and state returns for USG Properties Fayetteville Holdings, LLC</v>
          </cell>
          <cell r="E322" t="str">
            <v>a492</v>
          </cell>
          <cell r="F322" t="str">
            <v>a323</v>
          </cell>
          <cell r="G322" t="str">
            <v>USG Properties Fayetteville Holdings, LLC</v>
          </cell>
        </row>
        <row r="323">
          <cell r="A323" t="str">
            <v/>
          </cell>
          <cell r="B323">
            <v>493</v>
          </cell>
          <cell r="C323" t="str">
            <v>PrepReview Task</v>
          </cell>
          <cell r="D323" t="str">
            <v>Prep federal and state returns for USG Properties Haynesville Holdings, LLC</v>
          </cell>
          <cell r="E323" t="str">
            <v>a493</v>
          </cell>
          <cell r="F323" t="str">
            <v>a168</v>
          </cell>
          <cell r="G323" t="str">
            <v>USG Properties Haynesville Holdings, LLC</v>
          </cell>
        </row>
        <row r="324">
          <cell r="A324" t="str">
            <v/>
          </cell>
          <cell r="B324">
            <v>494</v>
          </cell>
          <cell r="C324" t="str">
            <v>PrepReview Task</v>
          </cell>
          <cell r="D324" t="str">
            <v>Prep federal and state returns for USG Properties Niobrara Holdings, LLC</v>
          </cell>
          <cell r="E324" t="str">
            <v>a494</v>
          </cell>
          <cell r="F324" t="str">
            <v>a335</v>
          </cell>
          <cell r="G324" t="str">
            <v>USG Properties Niobrara Holdings, LLC</v>
          </cell>
        </row>
        <row r="325">
          <cell r="A325" t="str">
            <v>6207</v>
          </cell>
          <cell r="B325">
            <v>495</v>
          </cell>
          <cell r="C325" t="str">
            <v>PrepReview Task</v>
          </cell>
          <cell r="D325" t="str">
            <v>Prep federal and state returns for NextEra Energy Gas Producing Wyoming, LLC</v>
          </cell>
          <cell r="E325" t="str">
            <v>a495</v>
          </cell>
          <cell r="F325" t="str">
            <v>a318</v>
          </cell>
          <cell r="G325" t="str">
            <v>NextEra Energy Gas Producing Wyoming, LLC</v>
          </cell>
        </row>
        <row r="326">
          <cell r="A326">
            <v>5218</v>
          </cell>
          <cell r="B326">
            <v>496</v>
          </cell>
          <cell r="C326" t="str">
            <v>PrepReview Task</v>
          </cell>
          <cell r="D326" t="str">
            <v>Prep federal and state returns for USG Surface Facilities Holdings, LLC</v>
          </cell>
          <cell r="E326" t="str">
            <v>a496</v>
          </cell>
          <cell r="F326" t="str">
            <v>a341</v>
          </cell>
          <cell r="G326" t="str">
            <v>USG Surface Facilites Holdings, LLC</v>
          </cell>
        </row>
        <row r="327">
          <cell r="A327">
            <v>6252</v>
          </cell>
          <cell r="B327">
            <v>497</v>
          </cell>
          <cell r="C327" t="str">
            <v>PrepReview Task</v>
          </cell>
          <cell r="D327" t="str">
            <v>Prep federal and state returns for USG Surface Facilities I, LLC</v>
          </cell>
          <cell r="E327" t="str">
            <v>a497</v>
          </cell>
          <cell r="F327" t="str">
            <v>a176</v>
          </cell>
          <cell r="G327" t="str">
            <v>USG Surface Facilities I, LLC</v>
          </cell>
        </row>
        <row r="328">
          <cell r="A328" t="str">
            <v>5200</v>
          </cell>
          <cell r="B328">
            <v>499</v>
          </cell>
          <cell r="C328" t="str">
            <v>PrepReview Task</v>
          </cell>
          <cell r="D328" t="str">
            <v>Prep federal and state returns for USG Properties Jackfork Holdings, LLC</v>
          </cell>
          <cell r="E328" t="str">
            <v>a499</v>
          </cell>
          <cell r="F328" t="str">
            <v>a329</v>
          </cell>
          <cell r="G328" t="str">
            <v>USG Properties Jackfork Holdings, LLC</v>
          </cell>
        </row>
        <row r="329">
          <cell r="A329" t="str">
            <v>6239</v>
          </cell>
          <cell r="B329">
            <v>500</v>
          </cell>
          <cell r="C329" t="str">
            <v>PrepReview Task</v>
          </cell>
          <cell r="D329" t="str">
            <v>Prep federal and state returns for USG Properties Jackfork I, LLC</v>
          </cell>
          <cell r="E329" t="str">
            <v>a500</v>
          </cell>
          <cell r="F329" t="str">
            <v>a170</v>
          </cell>
          <cell r="G329" t="str">
            <v>USG Properties Jackfork I, LLC</v>
          </cell>
        </row>
        <row r="330">
          <cell r="A330" t="str">
            <v>6218</v>
          </cell>
          <cell r="B330">
            <v>501</v>
          </cell>
          <cell r="C330" t="str">
            <v>PrepReview Task</v>
          </cell>
          <cell r="D330" t="str">
            <v>Prep federal and state returns for La Salle County Gas Producing, LLC</v>
          </cell>
          <cell r="E330" t="str">
            <v>a501</v>
          </cell>
          <cell r="F330" t="str">
            <v>a143</v>
          </cell>
          <cell r="G330" t="str">
            <v>La Salle County Gas Producing, LLC</v>
          </cell>
        </row>
        <row r="331">
          <cell r="A331" t="str">
            <v>5199</v>
          </cell>
          <cell r="B331">
            <v>502</v>
          </cell>
          <cell r="C331" t="str">
            <v>PrepReview Task</v>
          </cell>
          <cell r="D331" t="str">
            <v>Prep federal and state returns for USG Properties Austin Chalk Holdings, LLC</v>
          </cell>
          <cell r="E331" t="str">
            <v>a502</v>
          </cell>
          <cell r="F331" t="str">
            <v>a313</v>
          </cell>
          <cell r="G331" t="str">
            <v>USG Properties Austin Chalk Holdings, LLC</v>
          </cell>
        </row>
        <row r="332">
          <cell r="A332" t="str">
            <v>6238</v>
          </cell>
          <cell r="B332">
            <v>503</v>
          </cell>
          <cell r="C332" t="str">
            <v>PrepReview Task</v>
          </cell>
          <cell r="D332" t="str">
            <v>Prep federal and state returns for USG Properties Austin Chalk I, LLC</v>
          </cell>
          <cell r="E332" t="str">
            <v>a503</v>
          </cell>
          <cell r="F332" t="str">
            <v>a301</v>
          </cell>
          <cell r="G332" t="str">
            <v>USG Properties Austin Chalk I, LLC</v>
          </cell>
        </row>
        <row r="333">
          <cell r="A333" t="str">
            <v/>
          </cell>
          <cell r="B333">
            <v>504</v>
          </cell>
          <cell r="C333" t="str">
            <v>PrepReview Task</v>
          </cell>
          <cell r="D333" t="str">
            <v>Prep federal and state returns for USG Properties Marcellus I, LLC (fka Chenango Gas Producing, LLC)</v>
          </cell>
          <cell r="E333" t="str">
            <v>a504</v>
          </cell>
          <cell r="F333" t="str">
            <v>a695</v>
          </cell>
          <cell r="G333" t="str">
            <v>Chenango Gas Producing, LLC</v>
          </cell>
        </row>
        <row r="334">
          <cell r="A334" t="str">
            <v>5204</v>
          </cell>
          <cell r="B334">
            <v>505</v>
          </cell>
          <cell r="C334" t="str">
            <v>PrepReview Task</v>
          </cell>
          <cell r="D334" t="str">
            <v>Prep federal and state returns for USG Properties Eagle Ford Holdings, LLC</v>
          </cell>
          <cell r="E334" t="str">
            <v>a505</v>
          </cell>
          <cell r="F334" t="str">
            <v>a307</v>
          </cell>
          <cell r="G334" t="str">
            <v>USG Properties Eagle Ford Holdings, LLC</v>
          </cell>
        </row>
        <row r="335">
          <cell r="A335" t="str">
            <v>6241</v>
          </cell>
          <cell r="B335">
            <v>506</v>
          </cell>
          <cell r="C335" t="str">
            <v>PrepReview Task</v>
          </cell>
          <cell r="D335" t="str">
            <v>Prep federal and state returns for USG Properties Eagle Ford III, LLC</v>
          </cell>
          <cell r="E335" t="str">
            <v>a506</v>
          </cell>
          <cell r="F335" t="str">
            <v>a321</v>
          </cell>
          <cell r="G335" t="str">
            <v>USG Properties Eagle Ford III, LLC</v>
          </cell>
        </row>
        <row r="336">
          <cell r="A336" t="str">
            <v>6242</v>
          </cell>
          <cell r="B336">
            <v>507</v>
          </cell>
          <cell r="C336" t="str">
            <v>PrepReview Task</v>
          </cell>
          <cell r="D336" t="str">
            <v>Prep federal and state returns for USG Properties Eagle Ford IV, LLC</v>
          </cell>
          <cell r="E336" t="str">
            <v>a507</v>
          </cell>
          <cell r="F336" t="str">
            <v>a309</v>
          </cell>
          <cell r="G336" t="str">
            <v>USG Properties Eagle Ford IV, LLC</v>
          </cell>
        </row>
        <row r="337">
          <cell r="A337">
            <v>6258</v>
          </cell>
          <cell r="B337">
            <v>508</v>
          </cell>
          <cell r="C337" t="str">
            <v>PrepReview Task</v>
          </cell>
          <cell r="D337" t="str">
            <v>Prep federal and state returns for USG Properties Barnett II, LLC</v>
          </cell>
          <cell r="E337" t="str">
            <v>a508</v>
          </cell>
          <cell r="F337" t="str">
            <v>a319</v>
          </cell>
          <cell r="G337" t="str">
            <v>USG Properties Barnett II, LLC</v>
          </cell>
        </row>
        <row r="338">
          <cell r="A338" t="str">
            <v>5214</v>
          </cell>
          <cell r="B338">
            <v>509</v>
          </cell>
          <cell r="C338" t="str">
            <v>PrepReview Task</v>
          </cell>
          <cell r="D338" t="str">
            <v>Prep federal and state returns for USG Midstream Holdings, LLC</v>
          </cell>
          <cell r="E338" t="str">
            <v>a509</v>
          </cell>
          <cell r="F338" t="str">
            <v>a19</v>
          </cell>
          <cell r="G338" t="str">
            <v>USG Midstream Holdings, LLC</v>
          </cell>
        </row>
        <row r="339">
          <cell r="A339" t="str">
            <v>6246</v>
          </cell>
          <cell r="B339">
            <v>510</v>
          </cell>
          <cell r="C339" t="str">
            <v>PrepReview Task</v>
          </cell>
          <cell r="D339" t="str">
            <v>Prep federal and state returns for USG Midstream Bakken I, LLC</v>
          </cell>
          <cell r="E339" t="str">
            <v>a510</v>
          </cell>
          <cell r="F339" t="str">
            <v>a17</v>
          </cell>
          <cell r="G339" t="str">
            <v>USG Midstream Bakken I, LLC</v>
          </cell>
        </row>
        <row r="340">
          <cell r="A340" t="str">
            <v/>
          </cell>
          <cell r="B340">
            <v>511</v>
          </cell>
          <cell r="C340" t="str">
            <v>PrepReview Task</v>
          </cell>
          <cell r="D340" t="str">
            <v>Prep federal and state returns for USG Midstream Mississippian Lime I, LLC</v>
          </cell>
          <cell r="E340" t="str">
            <v>a511</v>
          </cell>
          <cell r="F340" t="str">
            <v>a15</v>
          </cell>
          <cell r="G340" t="str">
            <v>USG Midstream Mississippian Lime I, LLC</v>
          </cell>
        </row>
        <row r="341">
          <cell r="A341" t="str">
            <v/>
          </cell>
          <cell r="B341">
            <v>512</v>
          </cell>
          <cell r="C341" t="str">
            <v>PrepReview Task</v>
          </cell>
          <cell r="D341" t="str">
            <v>Prep federal and state returns for USG Midstream Haynesville Sands I, LLC</v>
          </cell>
          <cell r="E341" t="str">
            <v>a512</v>
          </cell>
          <cell r="F341" t="str">
            <v>a13</v>
          </cell>
          <cell r="G341" t="str">
            <v>USG Midstream Haynesville Sands I, LLC</v>
          </cell>
        </row>
        <row r="342">
          <cell r="A342" t="str">
            <v/>
          </cell>
          <cell r="B342">
            <v>513</v>
          </cell>
          <cell r="C342" t="str">
            <v>PrepReview Task</v>
          </cell>
          <cell r="D342" t="str">
            <v>Prep federal and state returns for USG Midsteam CV I, LLC</v>
          </cell>
          <cell r="E342" t="str">
            <v>a513</v>
          </cell>
          <cell r="F342" t="str">
            <v>a166</v>
          </cell>
          <cell r="G342" t="str">
            <v>USG Midstream CV I, LLC</v>
          </cell>
        </row>
        <row r="343">
          <cell r="A343" t="str">
            <v/>
          </cell>
          <cell r="B343">
            <v>514</v>
          </cell>
          <cell r="C343" t="str">
            <v>PrepReview Task</v>
          </cell>
          <cell r="D343" t="str">
            <v>Prep federal and state returns for USG Midsteam CV II, LLC</v>
          </cell>
          <cell r="E343" t="str">
            <v>a514</v>
          </cell>
          <cell r="F343" t="str">
            <v>a308</v>
          </cell>
          <cell r="G343" t="str">
            <v>USG Midstream CV II, LLC</v>
          </cell>
        </row>
        <row r="344">
          <cell r="A344" t="str">
            <v/>
          </cell>
          <cell r="B344">
            <v>515</v>
          </cell>
          <cell r="C344" t="str">
            <v>PrepReview Task</v>
          </cell>
          <cell r="D344" t="str">
            <v>Prep federal and state returns for USG Midsteam CV III, LLC</v>
          </cell>
          <cell r="E344" t="str">
            <v>a515</v>
          </cell>
          <cell r="F344" t="str">
            <v>a96</v>
          </cell>
          <cell r="G344" t="str">
            <v>USG Midstream CV III, LLC</v>
          </cell>
        </row>
        <row r="345">
          <cell r="A345" t="str">
            <v>6228</v>
          </cell>
          <cell r="B345">
            <v>516</v>
          </cell>
          <cell r="C345" t="str">
            <v>PrepReview Task</v>
          </cell>
          <cell r="D345" t="str">
            <v>Prep federal and state returns for USG Properties Bakken I, LLC</v>
          </cell>
          <cell r="E345" t="str">
            <v>a516</v>
          </cell>
          <cell r="F345" t="str">
            <v>a303</v>
          </cell>
          <cell r="G345" t="str">
            <v>USG Properties Bakken I, LLC</v>
          </cell>
        </row>
        <row r="346">
          <cell r="A346" t="str">
            <v>5205</v>
          </cell>
          <cell r="B346">
            <v>517</v>
          </cell>
          <cell r="C346" t="str">
            <v>PrepReview Task</v>
          </cell>
          <cell r="D346" t="str">
            <v>Prep federal and state returns for USG Properties Mississippian Lime Holdings, LLC</v>
          </cell>
          <cell r="E346" t="str">
            <v>a517</v>
          </cell>
          <cell r="F346" t="str">
            <v>a98</v>
          </cell>
          <cell r="G346" t="str">
            <v>USG Properties Mississippian Lime Holdings, LLC</v>
          </cell>
        </row>
        <row r="347">
          <cell r="A347">
            <v>6257</v>
          </cell>
          <cell r="B347">
            <v>518</v>
          </cell>
          <cell r="C347" t="str">
            <v>PrepReview Task</v>
          </cell>
          <cell r="D347" t="str">
            <v>Prep federal and state returns for USG Properties Bakken II, LLC</v>
          </cell>
          <cell r="E347" t="str">
            <v>a518</v>
          </cell>
          <cell r="F347" t="str">
            <v>a317</v>
          </cell>
          <cell r="G347" t="str">
            <v>USG Properties Bakken II, LLC</v>
          </cell>
        </row>
        <row r="348">
          <cell r="A348" t="str">
            <v>6243</v>
          </cell>
          <cell r="B348">
            <v>519</v>
          </cell>
          <cell r="C348" t="str">
            <v>PrepReview Task</v>
          </cell>
          <cell r="D348" t="str">
            <v>Prep federal and state returns for USG Properties Mississippian Lime II, LLC</v>
          </cell>
          <cell r="E348" t="str">
            <v>a519</v>
          </cell>
          <cell r="F348" t="str">
            <v>a172</v>
          </cell>
          <cell r="G348" t="str">
            <v>USG Properties Mississippian Lime II, LLC</v>
          </cell>
        </row>
        <row r="349">
          <cell r="A349" t="str">
            <v>6229</v>
          </cell>
          <cell r="B349">
            <v>520</v>
          </cell>
          <cell r="C349" t="str">
            <v>PrepReview Task</v>
          </cell>
          <cell r="D349" t="str">
            <v>Prep federal and state returns for USG Properties Granite Wash I, LLC</v>
          </cell>
          <cell r="E349" t="str">
            <v>a520</v>
          </cell>
          <cell r="F349" t="str">
            <v>a325</v>
          </cell>
          <cell r="G349" t="str">
            <v>USG Properties Granite Wash I, LLC</v>
          </cell>
        </row>
        <row r="350">
          <cell r="A350">
            <v>5234</v>
          </cell>
          <cell r="B350">
            <v>521</v>
          </cell>
          <cell r="C350" t="str">
            <v>PrepReview Task</v>
          </cell>
          <cell r="D350" t="str">
            <v>Prep federal and state returns for USG Properties Wilcox Holdings, LLC</v>
          </cell>
          <cell r="E350" t="str">
            <v>a521</v>
          </cell>
          <cell r="F350" t="str">
            <v>a174</v>
          </cell>
          <cell r="G350" t="str">
            <v>USG Properties Wilcox Holdings, LLC</v>
          </cell>
        </row>
        <row r="351">
          <cell r="A351">
            <v>6255</v>
          </cell>
          <cell r="B351">
            <v>522</v>
          </cell>
          <cell r="C351" t="str">
            <v>PrepReview Task</v>
          </cell>
          <cell r="D351" t="str">
            <v>Prep federal and state returns for USG Properties Wilcox I, LLC</v>
          </cell>
          <cell r="E351" t="str">
            <v>a522</v>
          </cell>
          <cell r="F351" t="str">
            <v>a339</v>
          </cell>
          <cell r="G351" t="str">
            <v>USG Properties Wilcox I, LLC</v>
          </cell>
        </row>
        <row r="352">
          <cell r="A352" t="str">
            <v>6230</v>
          </cell>
          <cell r="B352">
            <v>523</v>
          </cell>
          <cell r="C352" t="str">
            <v>PrepReview Task</v>
          </cell>
          <cell r="D352" t="str">
            <v>Prep federal and state returns for USG Properties Haynesville Sand I, LLC</v>
          </cell>
          <cell r="E352" t="str">
            <v>a523</v>
          </cell>
          <cell r="F352" t="str">
            <v>a327</v>
          </cell>
          <cell r="G352" t="str">
            <v>USG Properties Haynesville Sand I, LLC</v>
          </cell>
        </row>
        <row r="353">
          <cell r="A353" t="str">
            <v>5216</v>
          </cell>
          <cell r="B353">
            <v>524</v>
          </cell>
          <cell r="C353" t="str">
            <v>PrepReview Task</v>
          </cell>
          <cell r="D353" t="str">
            <v>Prep federal and state returns for USG Properties Permian Basin Holdings, LLC</v>
          </cell>
          <cell r="E353" t="str">
            <v>a524</v>
          </cell>
          <cell r="F353" t="str">
            <v>a62</v>
          </cell>
          <cell r="G353" t="str">
            <v>USG Properties Permian Basin Holdings, LLC</v>
          </cell>
        </row>
        <row r="354">
          <cell r="A354" t="str">
            <v>6249</v>
          </cell>
          <cell r="B354">
            <v>525</v>
          </cell>
          <cell r="C354" t="str">
            <v>PrepReview Task</v>
          </cell>
          <cell r="D354" t="str">
            <v>Prep federal and state returns for USG Properties Permian Basin I, LLC</v>
          </cell>
          <cell r="E354" t="str">
            <v>a525</v>
          </cell>
          <cell r="F354" t="str">
            <v>a337</v>
          </cell>
          <cell r="G354" t="str">
            <v>USG Properties Permian Basin I, LLC</v>
          </cell>
        </row>
        <row r="355">
          <cell r="A355">
            <v>6256</v>
          </cell>
          <cell r="C355" t="str">
            <v>PrepReview Task</v>
          </cell>
          <cell r="D355" t="str">
            <v>USG Properties Permian Basin II, LLC</v>
          </cell>
          <cell r="G355" t="str">
            <v>USG Properties Permian Basin II, LLC</v>
          </cell>
        </row>
        <row r="356">
          <cell r="C356" t="str">
            <v>PrepReview Task</v>
          </cell>
          <cell r="D356" t="str">
            <v>USG Technology Holdings, LLC</v>
          </cell>
          <cell r="G356" t="str">
            <v>USG Technology Holdings, LLC</v>
          </cell>
        </row>
        <row r="357">
          <cell r="C357" t="str">
            <v>PrepReview Task</v>
          </cell>
          <cell r="D357" t="str">
            <v>USG Energy Gas Investment, LLC</v>
          </cell>
          <cell r="G357" t="str">
            <v>USG Energy Gas Investment, LLC</v>
          </cell>
        </row>
        <row r="358">
          <cell r="A358" t="str">
            <v/>
          </cell>
          <cell r="B358">
            <v>526</v>
          </cell>
          <cell r="C358" t="str">
            <v>PrepReview Task</v>
          </cell>
          <cell r="D358" t="str">
            <v>Prep federal and state returns for USG Properties Woodford Holdings, LLC</v>
          </cell>
          <cell r="E358" t="str">
            <v>a526</v>
          </cell>
          <cell r="F358" t="str">
            <v>a100</v>
          </cell>
          <cell r="G358" t="str">
            <v>USG Properties Woodford Holdings, LLC</v>
          </cell>
        </row>
        <row r="359">
          <cell r="A359" t="str">
            <v/>
          </cell>
          <cell r="B359">
            <v>527</v>
          </cell>
          <cell r="C359" t="str">
            <v>PrepReview Task</v>
          </cell>
          <cell r="D359" t="str">
            <v>Prep federal and state returns for Red Mesa Wind Investments, LLC</v>
          </cell>
          <cell r="E359" t="str">
            <v>a527</v>
          </cell>
          <cell r="F359" t="str">
            <v>a84</v>
          </cell>
          <cell r="G359" t="str">
            <v>Red Mesa Wind Investments, LLC</v>
          </cell>
        </row>
        <row r="360">
          <cell r="A360" t="str">
            <v/>
          </cell>
          <cell r="B360">
            <v>528</v>
          </cell>
          <cell r="C360" t="str">
            <v>PrepReview Task</v>
          </cell>
          <cell r="D360" t="str">
            <v>Prep federal and state returns for NextEra Energy Honey Creek Wind, LLC</v>
          </cell>
          <cell r="E360" t="str">
            <v>a528</v>
          </cell>
          <cell r="F360" t="str">
            <v>a328</v>
          </cell>
          <cell r="G360" t="str">
            <v>NextEra Energy Honey Creek Wind, LLC</v>
          </cell>
        </row>
        <row r="361">
          <cell r="A361" t="str">
            <v/>
          </cell>
          <cell r="B361">
            <v>529</v>
          </cell>
          <cell r="C361" t="str">
            <v>PrepReview Task</v>
          </cell>
          <cell r="D361" t="str">
            <v>Prep federal and state returns for Sonoran Solar Energy I, LLC</v>
          </cell>
          <cell r="E361" t="str">
            <v>a529</v>
          </cell>
          <cell r="F361" t="str">
            <v>a154</v>
          </cell>
          <cell r="G361" t="str">
            <v>Sonoran Solar Energy I, LLC</v>
          </cell>
        </row>
        <row r="362">
          <cell r="A362" t="str">
            <v/>
          </cell>
          <cell r="B362">
            <v>530</v>
          </cell>
          <cell r="C362" t="str">
            <v>PrepReview Task</v>
          </cell>
          <cell r="D362" t="str">
            <v>Prep federal and state returns for McCoy Solar, LLC</v>
          </cell>
          <cell r="E362" t="str">
            <v>a530</v>
          </cell>
          <cell r="F362" t="str">
            <v>a207</v>
          </cell>
          <cell r="G362" t="str">
            <v>McCoy Solar, LLC</v>
          </cell>
        </row>
        <row r="363">
          <cell r="A363" t="str">
            <v/>
          </cell>
          <cell r="B363">
            <v>531</v>
          </cell>
          <cell r="C363" t="str">
            <v>PrepReview Task</v>
          </cell>
          <cell r="D363" t="str">
            <v>Prep federal and state returns for Lucerne Solar, LLC</v>
          </cell>
          <cell r="E363" t="str">
            <v>a531</v>
          </cell>
          <cell r="F363" t="str">
            <v>a185</v>
          </cell>
          <cell r="G363" t="str">
            <v>Lucerne Solar, LLC</v>
          </cell>
        </row>
        <row r="364">
          <cell r="A364" t="str">
            <v>4153</v>
          </cell>
          <cell r="B364">
            <v>532</v>
          </cell>
          <cell r="C364" t="str">
            <v>PrepReview Task</v>
          </cell>
          <cell r="D364" t="str">
            <v>Prep federal and state returns for Wild Prairie Wind Holdings, LLC</v>
          </cell>
          <cell r="E364" t="str">
            <v>a532</v>
          </cell>
          <cell r="F364" t="str">
            <v>a188</v>
          </cell>
          <cell r="G364" t="str">
            <v>Wild Prairie Wind Holdings, LLC</v>
          </cell>
        </row>
        <row r="365">
          <cell r="A365" t="str">
            <v>4154</v>
          </cell>
          <cell r="B365">
            <v>533</v>
          </cell>
          <cell r="C365" t="str">
            <v>PrepReview Task</v>
          </cell>
          <cell r="D365" t="str">
            <v>Prep federal and state returns for Wild Prairie Wind, LLC</v>
          </cell>
          <cell r="E365" t="str">
            <v>a533</v>
          </cell>
          <cell r="F365" t="str">
            <v>a367</v>
          </cell>
          <cell r="G365" t="str">
            <v>Wild Prairie Wind, LLC</v>
          </cell>
        </row>
        <row r="366">
          <cell r="A366" t="str">
            <v>6212</v>
          </cell>
          <cell r="B366">
            <v>534</v>
          </cell>
          <cell r="C366" t="str">
            <v>PrepReview Task</v>
          </cell>
          <cell r="D366" t="str">
            <v>Prep federal and state returns for BSGA Gas Producing, LLC</v>
          </cell>
          <cell r="E366" t="str">
            <v>a534</v>
          </cell>
          <cell r="F366" t="str">
            <v>a655</v>
          </cell>
          <cell r="G366" t="str">
            <v>BSGA Gas Producing, LLC</v>
          </cell>
        </row>
        <row r="367">
          <cell r="A367" t="str">
            <v/>
          </cell>
          <cell r="B367">
            <v>535</v>
          </cell>
          <cell r="C367" t="str">
            <v>PrepReview Task</v>
          </cell>
          <cell r="D367" t="str">
            <v>Prep federal and state returns for Sunnee Solar, LLC</v>
          </cell>
          <cell r="E367" t="str">
            <v>a535</v>
          </cell>
          <cell r="F367" t="str">
            <v>a294</v>
          </cell>
          <cell r="G367" t="str">
            <v>Sunnee Solar, LLC</v>
          </cell>
        </row>
        <row r="368">
          <cell r="A368" t="str">
            <v>4155</v>
          </cell>
          <cell r="B368">
            <v>536</v>
          </cell>
          <cell r="C368" t="str">
            <v>PrepReview Task</v>
          </cell>
          <cell r="D368" t="str">
            <v>Prep federal and state returns for HWFII, LLC</v>
          </cell>
          <cell r="E368" t="str">
            <v>a536</v>
          </cell>
          <cell r="F368" t="str">
            <v>a113</v>
          </cell>
          <cell r="G368" t="str">
            <v>HWFII, LLC</v>
          </cell>
        </row>
        <row r="369">
          <cell r="A369" t="str">
            <v>6247</v>
          </cell>
          <cell r="B369">
            <v>537</v>
          </cell>
          <cell r="C369" t="str">
            <v>PrepReview Task</v>
          </cell>
          <cell r="D369" t="str">
            <v>Prep federal and state returns for Mountain View Solar, LLC</v>
          </cell>
          <cell r="E369" t="str">
            <v>a537</v>
          </cell>
          <cell r="F369" t="str">
            <v>a253</v>
          </cell>
          <cell r="G369" t="str">
            <v>Mountain View Solar, LLC</v>
          </cell>
        </row>
        <row r="370">
          <cell r="A370" t="str">
            <v/>
          </cell>
          <cell r="B370">
            <v>538</v>
          </cell>
          <cell r="C370" t="str">
            <v>PrepReview Task</v>
          </cell>
          <cell r="D370" t="str">
            <v>Prep federal and state returns for NextEra Wind Energy Center, LLC</v>
          </cell>
          <cell r="E370" t="str">
            <v>a538</v>
          </cell>
          <cell r="F370" t="str">
            <v>a120</v>
          </cell>
          <cell r="G370" t="str">
            <v>NextEra Wind Energy Center, LLC</v>
          </cell>
        </row>
        <row r="371">
          <cell r="A371" t="str">
            <v>5162</v>
          </cell>
          <cell r="B371">
            <v>539</v>
          </cell>
          <cell r="C371" t="str">
            <v>PrepReview Task</v>
          </cell>
          <cell r="D371" t="str">
            <v>Prep federal and state returns for Genesis Solar Holdings, LLC</v>
          </cell>
          <cell r="E371" t="str">
            <v>a539</v>
          </cell>
          <cell r="F371" t="str">
            <v>a49</v>
          </cell>
          <cell r="G371" t="str">
            <v>Genesis Solar Holdings, LLC</v>
          </cell>
        </row>
        <row r="372">
          <cell r="A372" t="str">
            <v>6221</v>
          </cell>
          <cell r="B372">
            <v>540</v>
          </cell>
          <cell r="C372" t="str">
            <v>PrepReview Task</v>
          </cell>
          <cell r="D372" t="str">
            <v>Prep federal and state returns for Tuscola Bay Wind, LLC</v>
          </cell>
          <cell r="E372" t="str">
            <v>a540</v>
          </cell>
          <cell r="F372" t="str">
            <v>a302</v>
          </cell>
          <cell r="G372" t="str">
            <v>Tuscola Bay Wind, LLC</v>
          </cell>
        </row>
        <row r="373">
          <cell r="A373" t="str">
            <v/>
          </cell>
          <cell r="B373">
            <v>541</v>
          </cell>
          <cell r="C373" t="str">
            <v>PrepReview Task</v>
          </cell>
          <cell r="D373" t="str">
            <v>Prep federal and state returns for Keenan II Wind Energy Center, LLC</v>
          </cell>
          <cell r="E373" t="str">
            <v>a541</v>
          </cell>
          <cell r="F373" t="str">
            <v>a135</v>
          </cell>
          <cell r="G373" t="str">
            <v>Keenan II Wind Energy Center, LLC</v>
          </cell>
        </row>
        <row r="374">
          <cell r="A374" t="str">
            <v/>
          </cell>
          <cell r="B374">
            <v>542</v>
          </cell>
          <cell r="C374" t="str">
            <v>PrepReview Task</v>
          </cell>
          <cell r="D374" t="str">
            <v>Prep federal and state returns for Watonga Wind, LLC</v>
          </cell>
          <cell r="E374" t="str">
            <v>a542</v>
          </cell>
          <cell r="F374" t="str">
            <v>a180</v>
          </cell>
          <cell r="G374" t="str">
            <v>Watonga Wind, LLC</v>
          </cell>
        </row>
        <row r="375">
          <cell r="A375">
            <v>6262</v>
          </cell>
          <cell r="B375">
            <v>543</v>
          </cell>
          <cell r="C375" t="str">
            <v>PrepReview Task</v>
          </cell>
          <cell r="D375" t="str">
            <v>Prep federal and state returns for Seiling Wind, LLC</v>
          </cell>
          <cell r="E375" t="str">
            <v>a543</v>
          </cell>
          <cell r="F375" t="str">
            <v>a274</v>
          </cell>
          <cell r="G375" t="str">
            <v>Seiling Wind, LLC</v>
          </cell>
        </row>
        <row r="376">
          <cell r="A376" t="str">
            <v>4037</v>
          </cell>
          <cell r="B376">
            <v>544</v>
          </cell>
          <cell r="C376" t="str">
            <v>PrepReview Task</v>
          </cell>
          <cell r="D376" t="str">
            <v>Prep federal and state returns for ESI Northeast Energy LP, LLC (fmly ESI Northeast Energy LP Inc)</v>
          </cell>
          <cell r="E376" t="str">
            <v>a544</v>
          </cell>
          <cell r="F376" t="str">
            <v>a598</v>
          </cell>
          <cell r="G376" t="str">
            <v>ESI Northeast Energy LP, LLC</v>
          </cell>
        </row>
        <row r="377">
          <cell r="A377" t="str">
            <v>4093</v>
          </cell>
          <cell r="B377">
            <v>545</v>
          </cell>
          <cell r="C377" t="str">
            <v>PrepReview Task</v>
          </cell>
          <cell r="D377" t="str">
            <v>Prep federal and state returns for NextEra Energy New Mexico Operating Services, LLC</v>
          </cell>
          <cell r="E377" t="str">
            <v>a545</v>
          </cell>
          <cell r="F377" t="str">
            <v>a338</v>
          </cell>
          <cell r="G377" t="str">
            <v>NextEra Energy New Mexico Operating Services, LLC</v>
          </cell>
        </row>
        <row r="378">
          <cell r="A378" t="str">
            <v>4094</v>
          </cell>
          <cell r="B378">
            <v>546</v>
          </cell>
          <cell r="C378" t="str">
            <v>PrepReview Task</v>
          </cell>
          <cell r="D378" t="str">
            <v>Prep federal and state returns for North American Power Systems LLC</v>
          </cell>
          <cell r="E378" t="str">
            <v>a546</v>
          </cell>
          <cell r="F378" t="str">
            <v>a218</v>
          </cell>
          <cell r="G378" t="str">
            <v>North American Power Systems LLC</v>
          </cell>
        </row>
        <row r="379">
          <cell r="A379" t="str">
            <v>1230</v>
          </cell>
          <cell r="B379">
            <v>547</v>
          </cell>
          <cell r="C379" t="str">
            <v>PrepReview Task</v>
          </cell>
          <cell r="D379" t="str">
            <v>Prep federal and state returns for FPL Tel, LLC</v>
          </cell>
          <cell r="E379" t="str">
            <v>a547</v>
          </cell>
          <cell r="F379" t="str">
            <v>a246</v>
          </cell>
          <cell r="G379" t="str">
            <v>FPL Tel, LLC</v>
          </cell>
        </row>
        <row r="380">
          <cell r="A380" t="str">
            <v>4123</v>
          </cell>
          <cell r="B380">
            <v>548</v>
          </cell>
          <cell r="C380" t="str">
            <v>PrepReview Task</v>
          </cell>
          <cell r="D380" t="str">
            <v>Prep federal and state returns for NAPS Wind, LLC</v>
          </cell>
          <cell r="E380" t="str">
            <v>a548</v>
          </cell>
          <cell r="F380" t="str">
            <v>a257</v>
          </cell>
          <cell r="G380" t="str">
            <v>NAPS Wind, LLC</v>
          </cell>
        </row>
        <row r="381">
          <cell r="A381" t="str">
            <v>4157</v>
          </cell>
          <cell r="B381">
            <v>549</v>
          </cell>
          <cell r="C381" t="str">
            <v>PrepReview Task</v>
          </cell>
          <cell r="D381" t="str">
            <v>Prep federal and state returns for Mojave Holdings, LLC</v>
          </cell>
          <cell r="E381" t="str">
            <v>a549</v>
          </cell>
          <cell r="F381" t="str">
            <v>a233</v>
          </cell>
          <cell r="G381" t="str">
            <v>Mojave Holdings, LLC</v>
          </cell>
        </row>
        <row r="382">
          <cell r="A382" t="str">
            <v>5187</v>
          </cell>
          <cell r="B382">
            <v>550</v>
          </cell>
          <cell r="C382" t="str">
            <v>PrepReview Task</v>
          </cell>
          <cell r="D382" t="str">
            <v>Prep federal and state returns for Redwood Trails Wind Holdings, LLC</v>
          </cell>
          <cell r="E382" t="str">
            <v>a550</v>
          </cell>
          <cell r="F382" t="str">
            <v>a144</v>
          </cell>
          <cell r="G382" t="str">
            <v>Redwood Trails Wind Holdings, LLC</v>
          </cell>
        </row>
        <row r="383">
          <cell r="A383" t="str">
            <v>5188</v>
          </cell>
          <cell r="B383">
            <v>551</v>
          </cell>
          <cell r="C383" t="str">
            <v>PrepReview Task</v>
          </cell>
          <cell r="D383" t="str">
            <v>Prep federal and state returns for Redwood Trails Wind, LLC (fka Minco Wind Holdings, LLC)</v>
          </cell>
          <cell r="E383" t="str">
            <v>a551</v>
          </cell>
          <cell r="F383" t="str">
            <v>a264</v>
          </cell>
          <cell r="G383" t="str">
            <v>Redwood Trails Wind, LLC</v>
          </cell>
        </row>
        <row r="384">
          <cell r="A384" t="str">
            <v/>
          </cell>
          <cell r="B384">
            <v>552</v>
          </cell>
          <cell r="C384" t="str">
            <v>PrepReview Task</v>
          </cell>
          <cell r="D384" t="str">
            <v>Prep federal and state returns for Minco Redwood Holdings, LLC</v>
          </cell>
          <cell r="E384" t="str">
            <v>a552</v>
          </cell>
          <cell r="F384" t="str">
            <v>a217</v>
          </cell>
          <cell r="G384" t="str">
            <v>Minco Redwood Holdings, LLC</v>
          </cell>
        </row>
        <row r="385">
          <cell r="A385" t="str">
            <v>6216</v>
          </cell>
          <cell r="B385">
            <v>553</v>
          </cell>
          <cell r="C385" t="str">
            <v>PrepReview Task</v>
          </cell>
          <cell r="D385" t="str">
            <v>Prep federal and state returns for Minco Wind II, LLC</v>
          </cell>
          <cell r="E385" t="str">
            <v>a553</v>
          </cell>
          <cell r="F385" t="str">
            <v>a219</v>
          </cell>
          <cell r="G385" t="str">
            <v>Minco Wind II, LLC</v>
          </cell>
        </row>
        <row r="386">
          <cell r="A386" t="str">
            <v>6232</v>
          </cell>
          <cell r="B386">
            <v>554</v>
          </cell>
          <cell r="C386" t="str">
            <v>PrepReview Task</v>
          </cell>
          <cell r="D386" t="str">
            <v>Prep federal and state returns for Minco Wind Interconnection Services, LLC</v>
          </cell>
          <cell r="E386" t="str">
            <v>a554</v>
          </cell>
          <cell r="F386" t="str">
            <v>a223</v>
          </cell>
          <cell r="G386" t="str">
            <v>Minco Wind Interconnection Services, LLC</v>
          </cell>
        </row>
        <row r="387">
          <cell r="A387" t="str">
            <v>6205</v>
          </cell>
          <cell r="B387">
            <v>555</v>
          </cell>
          <cell r="C387" t="str">
            <v>PrepReview Task</v>
          </cell>
          <cell r="D387" t="str">
            <v>Prep federal and state returns for Minco Wind, LLC</v>
          </cell>
          <cell r="E387" t="str">
            <v>a555</v>
          </cell>
          <cell r="F387" t="str">
            <v>a225</v>
          </cell>
          <cell r="G387" t="str">
            <v>Minco Wind, LLC</v>
          </cell>
        </row>
        <row r="388">
          <cell r="A388" t="str">
            <v/>
          </cell>
          <cell r="B388">
            <v>556</v>
          </cell>
          <cell r="C388" t="str">
            <v>PrepReview Task</v>
          </cell>
          <cell r="D388" t="str">
            <v>Prep federal and state returns for Elk City Wind Holdings III, Inc.</v>
          </cell>
          <cell r="E388" t="str">
            <v>a556</v>
          </cell>
          <cell r="F388" t="str">
            <v>a476</v>
          </cell>
          <cell r="G388" t="str">
            <v>Elk City Wind Holdings III, LLC</v>
          </cell>
        </row>
        <row r="389">
          <cell r="A389" t="str">
            <v/>
          </cell>
          <cell r="B389">
            <v>557</v>
          </cell>
          <cell r="C389" t="str">
            <v>PrepReview Task</v>
          </cell>
          <cell r="D389" t="str">
            <v>Prep federal and state returns for Elk City Wind III, Inc.</v>
          </cell>
          <cell r="E389" t="str">
            <v>a557</v>
          </cell>
          <cell r="F389" t="str">
            <v>a385</v>
          </cell>
          <cell r="G389" t="str">
            <v>Elk City Wind III, LLC</v>
          </cell>
        </row>
        <row r="390">
          <cell r="A390" t="str">
            <v/>
          </cell>
          <cell r="B390">
            <v>558</v>
          </cell>
          <cell r="C390" t="str">
            <v>PrepReview Task</v>
          </cell>
          <cell r="D390" t="str">
            <v>Prep federal and state returns for NextEra Energy Bluff Point, LLC</v>
          </cell>
          <cell r="E390" t="str">
            <v>a558</v>
          </cell>
          <cell r="F390" t="str">
            <v>a279</v>
          </cell>
          <cell r="G390" t="str">
            <v>NextEra Energy Bluff Point, LLC</v>
          </cell>
        </row>
        <row r="391">
          <cell r="A391" t="str">
            <v/>
          </cell>
          <cell r="B391">
            <v>559</v>
          </cell>
          <cell r="C391" t="str">
            <v>PrepReview Task</v>
          </cell>
          <cell r="D391" t="str">
            <v>Prep federal and state returns for Yavapai Wind, LLC</v>
          </cell>
          <cell r="E391" t="str">
            <v>a559</v>
          </cell>
          <cell r="F391" t="str">
            <v>a381</v>
          </cell>
          <cell r="G391" t="str">
            <v>Yavapai Wind, LLC</v>
          </cell>
        </row>
        <row r="392">
          <cell r="A392" t="str">
            <v/>
          </cell>
          <cell r="B392">
            <v>560</v>
          </cell>
          <cell r="C392" t="str">
            <v>PrepReview Task</v>
          </cell>
          <cell r="D392" t="str">
            <v>Prep federal and state returns for Blue Sky Wind Energy Center, LLC</v>
          </cell>
          <cell r="E392" t="str">
            <v>a560</v>
          </cell>
          <cell r="F392" t="str">
            <v>a637</v>
          </cell>
          <cell r="G392" t="str">
            <v>Blue Sky Wind Energy Center, LLC</v>
          </cell>
        </row>
        <row r="393">
          <cell r="A393" t="str">
            <v/>
          </cell>
          <cell r="B393">
            <v>561</v>
          </cell>
          <cell r="C393" t="str">
            <v>PrepReview Task</v>
          </cell>
          <cell r="D393" t="str">
            <v>Prep federal and state returns for Golden Hills Wind, LLC</v>
          </cell>
          <cell r="E393" t="str">
            <v>a561</v>
          </cell>
          <cell r="F393" t="str">
            <v>a61</v>
          </cell>
          <cell r="G393" t="str">
            <v>Golden Hills Wind, LLC</v>
          </cell>
        </row>
        <row r="394">
          <cell r="A394" t="str">
            <v>6234</v>
          </cell>
          <cell r="B394">
            <v>562</v>
          </cell>
          <cell r="C394" t="str">
            <v>PrepReview Task</v>
          </cell>
          <cell r="D394" t="str">
            <v>Prep federal and state returns for Energy Storage Holdings, LLC</v>
          </cell>
          <cell r="E394" t="str">
            <v>a562</v>
          </cell>
          <cell r="F394" t="str">
            <v>a480</v>
          </cell>
          <cell r="G394" t="str">
            <v>Energy Storage Holdings, LLC</v>
          </cell>
        </row>
        <row r="395">
          <cell r="A395" t="str">
            <v/>
          </cell>
          <cell r="B395">
            <v>563</v>
          </cell>
          <cell r="C395" t="str">
            <v>PrepReview Task</v>
          </cell>
          <cell r="D395" t="str">
            <v>Prep federal and state returns for Wilton Wind IV, LLC</v>
          </cell>
          <cell r="E395" t="str">
            <v>a563</v>
          </cell>
          <cell r="F395" t="str">
            <v>a369</v>
          </cell>
          <cell r="G395" t="str">
            <v>Wilton Wind IV, LLC</v>
          </cell>
        </row>
        <row r="396">
          <cell r="A396" t="str">
            <v>n/a</v>
          </cell>
          <cell r="B396">
            <v>564</v>
          </cell>
          <cell r="C396" t="str">
            <v>PrepReview Task</v>
          </cell>
          <cell r="D396" t="str">
            <v>Prep federal and state returns for Lucerne Valley Solar Holdings, LLC</v>
          </cell>
          <cell r="E396" t="str">
            <v>a564</v>
          </cell>
          <cell r="F396" t="str">
            <v>a187</v>
          </cell>
          <cell r="G396" t="str">
            <v>Lucerne Valley Solar Holdings, LLC</v>
          </cell>
        </row>
        <row r="397">
          <cell r="A397" t="str">
            <v>n/a</v>
          </cell>
          <cell r="B397">
            <v>565</v>
          </cell>
          <cell r="C397" t="str">
            <v>PrepReview Task</v>
          </cell>
          <cell r="D397" t="str">
            <v>Prep federal and state returns for North Sky River Land Holdings, LLC</v>
          </cell>
          <cell r="E397" t="str">
            <v>a565</v>
          </cell>
          <cell r="F397" t="str">
            <v>a74</v>
          </cell>
          <cell r="G397" t="str">
            <v>North Sky River Land Holdings, LLC</v>
          </cell>
        </row>
        <row r="398">
          <cell r="A398" t="str">
            <v>4160</v>
          </cell>
          <cell r="B398">
            <v>566</v>
          </cell>
          <cell r="C398" t="str">
            <v>PrepReview Task</v>
          </cell>
          <cell r="D398" t="str">
            <v>Prep federal and state returns for NextEra Desert Sunlight Holdings, LLC</v>
          </cell>
          <cell r="E398" t="str">
            <v>a566</v>
          </cell>
          <cell r="F398" t="str">
            <v>a277</v>
          </cell>
          <cell r="G398" t="str">
            <v>NextEra Desert Sunlight Holdings, LLC</v>
          </cell>
        </row>
        <row r="399">
          <cell r="A399" t="str">
            <v>6227</v>
          </cell>
          <cell r="B399">
            <v>567</v>
          </cell>
          <cell r="C399" t="str">
            <v>PrepReview Task</v>
          </cell>
          <cell r="D399" t="str">
            <v>Prep federal and state returns for Buffalo Ridge Wind Energy, LLC</v>
          </cell>
          <cell r="E399" t="str">
            <v>a567</v>
          </cell>
          <cell r="F399" t="str">
            <v>a657</v>
          </cell>
          <cell r="G399" t="str">
            <v>Buffalo Ridge Wind Energy, LLC</v>
          </cell>
        </row>
        <row r="400">
          <cell r="A400" t="str">
            <v>4158</v>
          </cell>
          <cell r="B400">
            <v>568</v>
          </cell>
          <cell r="C400" t="str">
            <v>PrepReview Task</v>
          </cell>
          <cell r="D400" t="str">
            <v>Prep federal and state returns for Penta Wind Holding, LLC</v>
          </cell>
          <cell r="E400" t="str">
            <v>a568</v>
          </cell>
          <cell r="F400" t="str">
            <v>a80</v>
          </cell>
          <cell r="G400" t="str">
            <v>Penta Wind Holding, LLC</v>
          </cell>
        </row>
        <row r="401">
          <cell r="A401" t="str">
            <v>6224</v>
          </cell>
          <cell r="B401">
            <v>569</v>
          </cell>
          <cell r="C401" t="str">
            <v>PrepReview Task</v>
          </cell>
          <cell r="D401" t="str">
            <v>Prep federal and state returns for Minco Wind III, LLC</v>
          </cell>
          <cell r="E401" t="str">
            <v>a569</v>
          </cell>
          <cell r="F401" t="str">
            <v>a221</v>
          </cell>
          <cell r="G401" t="str">
            <v>Minco Wind III, LLC</v>
          </cell>
        </row>
        <row r="402">
          <cell r="A402" t="str">
            <v/>
          </cell>
          <cell r="B402">
            <v>570</v>
          </cell>
          <cell r="C402" t="str">
            <v>PrepReview Task</v>
          </cell>
          <cell r="D402" t="str">
            <v>Prep federal and state returns for Cedar Bluff Wind, LLC</v>
          </cell>
          <cell r="E402" t="str">
            <v>a570</v>
          </cell>
          <cell r="F402" t="str">
            <v>a681</v>
          </cell>
          <cell r="G402" t="str">
            <v>Cedar Bluff Wind, LLC</v>
          </cell>
        </row>
        <row r="403">
          <cell r="A403" t="str">
            <v>5180</v>
          </cell>
          <cell r="B403">
            <v>571</v>
          </cell>
          <cell r="C403" t="str">
            <v>PrepReview Task</v>
          </cell>
          <cell r="D403" t="str">
            <v>Prep federal and state returns for Capricorn Ridge Wind Funding, LLC</v>
          </cell>
          <cell r="E403" t="str">
            <v>a571</v>
          </cell>
          <cell r="F403" t="str">
            <v>a673</v>
          </cell>
          <cell r="G403" t="str">
            <v>Capricorn Ridge Wind Funding, LLC</v>
          </cell>
        </row>
        <row r="404">
          <cell r="A404" t="str">
            <v/>
          </cell>
          <cell r="B404">
            <v>573</v>
          </cell>
          <cell r="C404" t="str">
            <v>PrepReview Task</v>
          </cell>
          <cell r="D404" t="str">
            <v>Prep federal and state returns for Cherokee Power, LLC</v>
          </cell>
          <cell r="E404" t="str">
            <v>a573</v>
          </cell>
          <cell r="F404" t="str">
            <v>a699</v>
          </cell>
          <cell r="G404" t="str">
            <v>Cherokee Power, LLC</v>
          </cell>
        </row>
        <row r="405">
          <cell r="A405" t="str">
            <v>6233</v>
          </cell>
          <cell r="B405">
            <v>574</v>
          </cell>
          <cell r="C405" t="str">
            <v>PrepReview Task</v>
          </cell>
          <cell r="D405" t="str">
            <v>Prep federal and state returns for Blackwell Wind, LLC</v>
          </cell>
          <cell r="E405" t="str">
            <v>a574</v>
          </cell>
          <cell r="F405" t="str">
            <v>a635</v>
          </cell>
          <cell r="G405" t="str">
            <v>Blackwell Wind, LLC</v>
          </cell>
        </row>
        <row r="406">
          <cell r="A406" t="str">
            <v>5190</v>
          </cell>
          <cell r="B406">
            <v>577</v>
          </cell>
          <cell r="C406" t="str">
            <v>PrepReview Task</v>
          </cell>
          <cell r="D406" t="str">
            <v>Prep federal and state returns for Golden Winds Funding, LLC</v>
          </cell>
          <cell r="E406" t="str">
            <v>a577</v>
          </cell>
          <cell r="F406" t="str">
            <v>a63</v>
          </cell>
          <cell r="G406" t="str">
            <v>Golden Winds Funding, LLC</v>
          </cell>
        </row>
        <row r="407">
          <cell r="A407" t="str">
            <v>5191</v>
          </cell>
          <cell r="B407">
            <v>578</v>
          </cell>
          <cell r="C407" t="str">
            <v>PrepReview Task</v>
          </cell>
          <cell r="D407" t="str">
            <v>Prep federal and state returns for Golden Winds Holdings, LLC</v>
          </cell>
          <cell r="E407" t="str">
            <v>a578</v>
          </cell>
          <cell r="F407" t="str">
            <v>a65</v>
          </cell>
          <cell r="G407" t="str">
            <v>Golden Winds Holdings, LLC</v>
          </cell>
        </row>
        <row r="408">
          <cell r="A408" t="str">
            <v/>
          </cell>
          <cell r="B408">
            <v>579</v>
          </cell>
          <cell r="C408" t="str">
            <v>PrepReview Task</v>
          </cell>
          <cell r="D408" t="str">
            <v>Prep federal and state returns for DP II, LLC</v>
          </cell>
          <cell r="E408" t="str">
            <v>a579</v>
          </cell>
          <cell r="F408" t="str">
            <v>a562</v>
          </cell>
          <cell r="G408" t="str">
            <v>DP II, LLC</v>
          </cell>
        </row>
        <row r="409">
          <cell r="A409" t="str">
            <v/>
          </cell>
          <cell r="B409">
            <v>580</v>
          </cell>
          <cell r="C409" t="str">
            <v>PrepReview Task</v>
          </cell>
          <cell r="D409" t="str">
            <v>Prep federal and state returns for NextEra Seaside Solar Development, LLC</v>
          </cell>
          <cell r="E409" t="str">
            <v>a580</v>
          </cell>
          <cell r="F409" t="str">
            <v>a48</v>
          </cell>
          <cell r="G409" t="str">
            <v>NextEra Seaside Solar Development, LLC</v>
          </cell>
        </row>
        <row r="410">
          <cell r="A410" t="str">
            <v/>
          </cell>
          <cell r="B410">
            <v>581</v>
          </cell>
          <cell r="C410" t="str">
            <v>PrepReview Task</v>
          </cell>
          <cell r="D410" t="str">
            <v>Prep federal and state returns for NextEra Seaside Solar I, LLC</v>
          </cell>
          <cell r="E410" t="str">
            <v>a581</v>
          </cell>
          <cell r="F410" t="str">
            <v>a210</v>
          </cell>
          <cell r="G410" t="str">
            <v>NextEra Seaside Solar I, LLC</v>
          </cell>
        </row>
        <row r="411">
          <cell r="A411" t="str">
            <v/>
          </cell>
          <cell r="B411">
            <v>582</v>
          </cell>
          <cell r="C411" t="str">
            <v>PrepReview Task</v>
          </cell>
          <cell r="D411" t="str">
            <v>Prep federal and state returns for NextEra Seaside Solar II, LLC</v>
          </cell>
          <cell r="E411" t="str">
            <v>a582</v>
          </cell>
          <cell r="F411" t="str">
            <v>a118</v>
          </cell>
          <cell r="G411" t="str">
            <v>NextEra Seaside Solar II, LLC</v>
          </cell>
        </row>
        <row r="412">
          <cell r="A412" t="str">
            <v>2001</v>
          </cell>
          <cell r="B412">
            <v>583</v>
          </cell>
          <cell r="C412" t="str">
            <v>PrepReview Task</v>
          </cell>
          <cell r="D412" t="str">
            <v>Prep federal and state returns for NextEra Energy Power Marketing, LLC</v>
          </cell>
          <cell r="E412" t="str">
            <v>a583</v>
          </cell>
          <cell r="F412" t="str">
            <v>a346</v>
          </cell>
          <cell r="G412" t="str">
            <v>NextEra Energy Power Marketing, LLC</v>
          </cell>
        </row>
        <row r="413">
          <cell r="A413" t="str">
            <v/>
          </cell>
          <cell r="B413">
            <v>584</v>
          </cell>
          <cell r="C413" t="str">
            <v>PrepReview Task</v>
          </cell>
          <cell r="D413" t="str">
            <v>Prep federal and state returns for EarthEra, LLC</v>
          </cell>
          <cell r="E413" t="str">
            <v>a584</v>
          </cell>
          <cell r="F413" t="str">
            <v>a564</v>
          </cell>
          <cell r="G413" t="str">
            <v>EarthEra, LLC</v>
          </cell>
        </row>
        <row r="414">
          <cell r="A414" t="str">
            <v>5135</v>
          </cell>
          <cell r="B414">
            <v>585</v>
          </cell>
          <cell r="C414" t="str">
            <v>PrepReview Task</v>
          </cell>
          <cell r="D414" t="str">
            <v>Prep federal and state returns for Windco LLC</v>
          </cell>
          <cell r="E414" t="str">
            <v>a585</v>
          </cell>
          <cell r="F414" t="str">
            <v>a190</v>
          </cell>
          <cell r="G414" t="str">
            <v>Windco LLC</v>
          </cell>
        </row>
        <row r="415">
          <cell r="A415" t="str">
            <v/>
          </cell>
          <cell r="B415">
            <v>586</v>
          </cell>
          <cell r="C415" t="str">
            <v>PrepReview Task</v>
          </cell>
          <cell r="D415" t="str">
            <v>Prep federal and state returns for Altamont Power 1998 LLC</v>
          </cell>
          <cell r="E415" t="str">
            <v>a586</v>
          </cell>
          <cell r="F415" t="str">
            <v>a569</v>
          </cell>
          <cell r="G415" t="str">
            <v>Altamont Power 1998 LLC</v>
          </cell>
        </row>
        <row r="416">
          <cell r="A416" t="str">
            <v>6170</v>
          </cell>
          <cell r="B416">
            <v>587</v>
          </cell>
          <cell r="C416" t="str">
            <v>PrepReview Task</v>
          </cell>
          <cell r="D416" t="str">
            <v>Prep federal and state returns for Altamont Power LLC</v>
          </cell>
          <cell r="E416" t="str">
            <v>a587</v>
          </cell>
          <cell r="F416" t="str">
            <v>a571</v>
          </cell>
          <cell r="G416" t="str">
            <v>Altamont Power LLC</v>
          </cell>
        </row>
        <row r="417">
          <cell r="A417" t="str">
            <v>6186</v>
          </cell>
          <cell r="B417">
            <v>588</v>
          </cell>
          <cell r="C417" t="str">
            <v>PrepReview Task</v>
          </cell>
          <cell r="D417" t="str">
            <v>Prep federal and state returns for NextEra Energy Services New Jersey LLC</v>
          </cell>
          <cell r="E417" t="str">
            <v>a588</v>
          </cell>
          <cell r="F417" t="str">
            <v>a376</v>
          </cell>
          <cell r="G417" t="str">
            <v>NextEra Energy Services New Jersey LLC</v>
          </cell>
        </row>
        <row r="418">
          <cell r="A418" t="str">
            <v>6178</v>
          </cell>
          <cell r="B418">
            <v>589</v>
          </cell>
          <cell r="C418" t="str">
            <v>PrepReview Task</v>
          </cell>
          <cell r="D418" t="str">
            <v>Prep federal and state returns for NextEra Energy Services Connecticut LLC</v>
          </cell>
          <cell r="E418" t="str">
            <v>a589</v>
          </cell>
          <cell r="F418" t="str">
            <v>a358</v>
          </cell>
          <cell r="G418" t="str">
            <v>NextEra Energy Services Connecticut LLC</v>
          </cell>
        </row>
        <row r="419">
          <cell r="A419" t="str">
            <v>6179</v>
          </cell>
          <cell r="B419">
            <v>590</v>
          </cell>
          <cell r="C419" t="str">
            <v>PrepReview Task</v>
          </cell>
          <cell r="D419" t="str">
            <v>Prep federal and state returns for NextEra Energy Services Delaware LLC</v>
          </cell>
          <cell r="E419" t="str">
            <v>a590</v>
          </cell>
          <cell r="F419" t="str">
            <v>a360</v>
          </cell>
          <cell r="G419" t="str">
            <v>NextEra Energy Services Delaware LLC</v>
          </cell>
        </row>
        <row r="420">
          <cell r="A420" t="str">
            <v>6184</v>
          </cell>
          <cell r="B420">
            <v>591</v>
          </cell>
          <cell r="C420" t="str">
            <v>PrepReview Task</v>
          </cell>
          <cell r="D420" t="str">
            <v>Prep federal and state returns for NextEra Energy Services Maryland LLC</v>
          </cell>
          <cell r="E420" t="str">
            <v>a591</v>
          </cell>
          <cell r="F420" t="str">
            <v>a370</v>
          </cell>
          <cell r="G420" t="str">
            <v>NextEra Energy Services Maryland LLC</v>
          </cell>
        </row>
        <row r="421">
          <cell r="A421" t="str">
            <v>5028</v>
          </cell>
          <cell r="B421">
            <v>592</v>
          </cell>
          <cell r="C421" t="str">
            <v>PrepReview Task</v>
          </cell>
          <cell r="D421" t="str">
            <v>Prep federal and state returns for FPLE Rhode Island State Energy GP, LLC (fka FPLE Rhode Island State Energy GP, Inc)</v>
          </cell>
          <cell r="E421" t="str">
            <v>a592</v>
          </cell>
          <cell r="F421" t="str">
            <v>a33</v>
          </cell>
          <cell r="G421" t="str">
            <v>FPLE Rhode Island State Energy GP, LLC</v>
          </cell>
        </row>
        <row r="422">
          <cell r="A422" t="str">
            <v/>
          </cell>
          <cell r="B422">
            <v>593</v>
          </cell>
          <cell r="C422" t="str">
            <v>PrepReview Task</v>
          </cell>
          <cell r="D422" t="str">
            <v>Prep federal and state returns for Watkins Glen Wind, LLC</v>
          </cell>
          <cell r="E422" t="str">
            <v>a593</v>
          </cell>
          <cell r="F422" t="str">
            <v>a349</v>
          </cell>
          <cell r="G422" t="str">
            <v>Watkins Glen Wind, LLC</v>
          </cell>
        </row>
        <row r="423">
          <cell r="A423" t="str">
            <v/>
          </cell>
          <cell r="B423">
            <v>594</v>
          </cell>
          <cell r="C423" t="str">
            <v>PrepReview Task</v>
          </cell>
          <cell r="D423" t="str">
            <v>Prep federal and state returns for Sirius Solar, LLC</v>
          </cell>
          <cell r="E423" t="str">
            <v>a594</v>
          </cell>
          <cell r="F423" t="str">
            <v>a88</v>
          </cell>
          <cell r="G423" t="str">
            <v>Sirius Solar, LLC</v>
          </cell>
        </row>
        <row r="424">
          <cell r="A424" t="str">
            <v>6245</v>
          </cell>
          <cell r="B424">
            <v>595</v>
          </cell>
          <cell r="C424" t="str">
            <v>PrepReview Task</v>
          </cell>
          <cell r="D424" t="str">
            <v>Prep federal and state returns for Tuscola Wind II, LLC</v>
          </cell>
          <cell r="E424" t="str">
            <v>a595</v>
          </cell>
          <cell r="F424" t="str">
            <v>a164</v>
          </cell>
          <cell r="G424" t="str">
            <v>Tuscola Wind II, LLC</v>
          </cell>
        </row>
        <row r="425">
          <cell r="A425" t="str">
            <v>5201</v>
          </cell>
          <cell r="B425">
            <v>596</v>
          </cell>
          <cell r="C425" t="str">
            <v>PrepReview Task</v>
          </cell>
          <cell r="D425" t="str">
            <v>Prep federal and state returns for High Majestic II Funding, LLC</v>
          </cell>
          <cell r="E425" t="str">
            <v>a596</v>
          </cell>
          <cell r="F425" t="str">
            <v>a95</v>
          </cell>
          <cell r="G425" t="str">
            <v>High Majestic II Funding, LLC</v>
          </cell>
        </row>
        <row r="426">
          <cell r="A426" t="str">
            <v>5202</v>
          </cell>
          <cell r="B426">
            <v>597</v>
          </cell>
          <cell r="C426" t="str">
            <v>PrepReview Task</v>
          </cell>
          <cell r="D426" t="str">
            <v>Prep federal and state returns for High Majestic II Holdings, LLC</v>
          </cell>
          <cell r="E426" t="str">
            <v>a597</v>
          </cell>
          <cell r="F426" t="str">
            <v>a97</v>
          </cell>
          <cell r="G426" t="str">
            <v>High Majestic II Holdings, LLC</v>
          </cell>
        </row>
        <row r="427">
          <cell r="A427" t="str">
            <v/>
          </cell>
          <cell r="B427">
            <v>599</v>
          </cell>
          <cell r="C427" t="str">
            <v>PrepReview Task</v>
          </cell>
          <cell r="D427" t="str">
            <v>Prep federal and state returns for NextEra Blythe Solar Energy Center, LLC</v>
          </cell>
          <cell r="E427" t="str">
            <v>a599</v>
          </cell>
          <cell r="F427" t="str">
            <v>a269</v>
          </cell>
          <cell r="G427" t="str">
            <v>NextEra Blythe Solar Energy Center, LLC</v>
          </cell>
        </row>
        <row r="428">
          <cell r="A428" t="str">
            <v>5208</v>
          </cell>
          <cell r="B428">
            <v>600</v>
          </cell>
          <cell r="C428" t="str">
            <v>PrepReview Task</v>
          </cell>
          <cell r="D428" t="str">
            <v>Prep federal and state returns for Cimarron Wind Energy Holdings, LLC</v>
          </cell>
          <cell r="E428" t="str">
            <v>a600</v>
          </cell>
          <cell r="F428" t="str">
            <v>a703</v>
          </cell>
          <cell r="G428" t="str">
            <v>Cimarron Wind Energy Holdings, LLC</v>
          </cell>
        </row>
        <row r="429">
          <cell r="A429" t="str">
            <v>5206</v>
          </cell>
          <cell r="B429">
            <v>601</v>
          </cell>
          <cell r="C429" t="str">
            <v>PrepReview Task</v>
          </cell>
          <cell r="D429" t="str">
            <v>Prep federal and state returns for Canyon Wind Holdings, LLC</v>
          </cell>
          <cell r="E429" t="str">
            <v>a601</v>
          </cell>
          <cell r="F429" t="str">
            <v>a663</v>
          </cell>
          <cell r="G429" t="str">
            <v>Canyon Wind Holdings, LLC</v>
          </cell>
        </row>
        <row r="430">
          <cell r="A430" t="str">
            <v>5207</v>
          </cell>
          <cell r="B430">
            <v>602</v>
          </cell>
          <cell r="C430" t="str">
            <v>PrepReview Task</v>
          </cell>
          <cell r="D430" t="str">
            <v>Prep federal and state returns for Canyon Wind, LLC</v>
          </cell>
          <cell r="E430" t="str">
            <v>a602</v>
          </cell>
          <cell r="F430" t="str">
            <v>a665</v>
          </cell>
          <cell r="G430" t="str">
            <v>Canyon Wind, LLC</v>
          </cell>
        </row>
        <row r="431">
          <cell r="A431" t="str">
            <v>4165</v>
          </cell>
          <cell r="B431">
            <v>603</v>
          </cell>
          <cell r="C431" t="str">
            <v>PrepReview Task</v>
          </cell>
          <cell r="D431" t="str">
            <v>Prep federal and state returns for NextEra Energy Victory Solar I, LLC</v>
          </cell>
          <cell r="E431" t="str">
            <v>a603</v>
          </cell>
          <cell r="F431" t="str">
            <v>a114</v>
          </cell>
          <cell r="G431" t="str">
            <v>NextEra Energy Victory Solar I, LLC</v>
          </cell>
        </row>
        <row r="432">
          <cell r="A432" t="str">
            <v>4164</v>
          </cell>
          <cell r="B432">
            <v>604</v>
          </cell>
          <cell r="C432" t="str">
            <v>PrepReview Task</v>
          </cell>
          <cell r="D432" t="str">
            <v>Prep federal and state returns for Victory Renewables, LLC</v>
          </cell>
          <cell r="E432" t="str">
            <v>a604</v>
          </cell>
          <cell r="F432" t="str">
            <v>a102</v>
          </cell>
          <cell r="G432" t="str">
            <v>Victory Renewables, LLC</v>
          </cell>
        </row>
        <row r="433">
          <cell r="A433" t="str">
            <v/>
          </cell>
          <cell r="B433">
            <v>605</v>
          </cell>
          <cell r="C433" t="str">
            <v>PrepReview Task</v>
          </cell>
          <cell r="D433" t="str">
            <v>Prep federal and state returns for NextEra Energy Resources Acquisitions, LLC</v>
          </cell>
          <cell r="E433" t="str">
            <v>a605</v>
          </cell>
          <cell r="F433" t="str">
            <v>a352</v>
          </cell>
          <cell r="G433" t="str">
            <v>NextEra Energy Resources Acquisitions, LLC</v>
          </cell>
        </row>
        <row r="434">
          <cell r="A434" t="str">
            <v>4163</v>
          </cell>
          <cell r="B434">
            <v>606</v>
          </cell>
          <cell r="C434" t="str">
            <v>PrepReview Task</v>
          </cell>
          <cell r="D434" t="str">
            <v>Prep federal and state returns for NextEra Energy Solar Holdings, LLC</v>
          </cell>
          <cell r="E434" t="str">
            <v>a606</v>
          </cell>
          <cell r="F434" t="str">
            <v>a198</v>
          </cell>
          <cell r="G434" t="str">
            <v>NextEra Energy Solar Holdings, LLC</v>
          </cell>
        </row>
        <row r="435">
          <cell r="A435" t="str">
            <v/>
          </cell>
          <cell r="B435">
            <v>607</v>
          </cell>
          <cell r="C435" t="str">
            <v>PrepReview Task</v>
          </cell>
          <cell r="D435" t="str">
            <v>Prep federal and state returns for Aries Solar Holding, LLC</v>
          </cell>
          <cell r="E435" t="str">
            <v>a607</v>
          </cell>
          <cell r="F435" t="str">
            <v>a585</v>
          </cell>
          <cell r="G435" t="str">
            <v>Aries Solar Holding, LLC</v>
          </cell>
        </row>
        <row r="436">
          <cell r="A436" t="str">
            <v/>
          </cell>
          <cell r="B436">
            <v>608</v>
          </cell>
          <cell r="C436" t="str">
            <v>PrepReview Task</v>
          </cell>
          <cell r="D436" t="str">
            <v>Prep federal and state returns for Joshua Tree Solar Farm, LLC</v>
          </cell>
          <cell r="E436" t="str">
            <v>a608</v>
          </cell>
          <cell r="F436" t="str">
            <v>a131</v>
          </cell>
          <cell r="G436" t="str">
            <v>Joshua Tree Solar Farm, LLC</v>
          </cell>
        </row>
        <row r="437">
          <cell r="A437" t="str">
            <v/>
          </cell>
          <cell r="B437">
            <v>609</v>
          </cell>
          <cell r="C437" t="str">
            <v>PrepReview Task</v>
          </cell>
          <cell r="D437" t="str">
            <v>Prep federal and state returns for Westside Solar, LLC</v>
          </cell>
          <cell r="E437" t="str">
            <v>a609</v>
          </cell>
          <cell r="F437" t="str">
            <v>a104</v>
          </cell>
          <cell r="G437" t="str">
            <v>Westside Solar, LLC</v>
          </cell>
        </row>
        <row r="438">
          <cell r="A438" t="str">
            <v/>
          </cell>
          <cell r="B438">
            <v>610</v>
          </cell>
          <cell r="C438" t="str">
            <v>PrepReview Task</v>
          </cell>
          <cell r="D438" t="str">
            <v>Prep federal and state returns for Whitney Point Solar, LLC</v>
          </cell>
          <cell r="E438" t="str">
            <v>a610</v>
          </cell>
          <cell r="F438" t="str">
            <v>a365</v>
          </cell>
          <cell r="G438" t="str">
            <v>Whitney Point Solar, LLC</v>
          </cell>
        </row>
        <row r="439">
          <cell r="C439" t="str">
            <v>PrepReview Task</v>
          </cell>
          <cell r="D439" t="str">
            <v>Shafter Solar, LLC</v>
          </cell>
          <cell r="G439" t="str">
            <v>Shafter Solar, LLC</v>
          </cell>
        </row>
        <row r="440">
          <cell r="C440" t="str">
            <v>PrepReview Task</v>
          </cell>
          <cell r="D440" t="str">
            <v>Adelanto Solar, LLC</v>
          </cell>
          <cell r="G440" t="str">
            <v>Adelanto Solar, LLC</v>
          </cell>
        </row>
        <row r="441">
          <cell r="A441">
            <v>5231</v>
          </cell>
          <cell r="B441">
            <v>611</v>
          </cell>
          <cell r="C441" t="str">
            <v>PrepReview Task</v>
          </cell>
          <cell r="D441" t="str">
            <v>Prep federal and state returns for Pheasant Run Wind Holdings, LLC</v>
          </cell>
          <cell r="E441" t="str">
            <v>a611</v>
          </cell>
          <cell r="F441" t="str">
            <v>a248</v>
          </cell>
          <cell r="G441" t="str">
            <v>Pheasant Run Wind Holdings, LLC</v>
          </cell>
        </row>
        <row r="442">
          <cell r="A442">
            <v>6253</v>
          </cell>
          <cell r="C442" t="str">
            <v>PrepReview Task</v>
          </cell>
          <cell r="D442" t="str">
            <v>Pheasant Run Wind, LLC</v>
          </cell>
          <cell r="G442" t="str">
            <v>Pheasant Run Wind, LLC</v>
          </cell>
        </row>
        <row r="443">
          <cell r="A443">
            <v>5240</v>
          </cell>
          <cell r="B443">
            <v>612</v>
          </cell>
          <cell r="C443" t="str">
            <v>PrepReview Task</v>
          </cell>
          <cell r="D443" t="str">
            <v>Prep federal and state returns for Texas Merchant Wind Portfolio, LLC</v>
          </cell>
          <cell r="E443" t="str">
            <v>a612</v>
          </cell>
          <cell r="F443" t="str">
            <v>a194</v>
          </cell>
          <cell r="G443" t="str">
            <v>Texas Merchant Wind Portfolio, LLC (fka Wolf Ridge Holdings, LLC)</v>
          </cell>
        </row>
        <row r="444">
          <cell r="C444" t="str">
            <v>PrepReview Task</v>
          </cell>
          <cell r="D444" t="str">
            <v>NextEra Energy Mt. Storm, LLC</v>
          </cell>
          <cell r="G444" t="str">
            <v>NextEra Energy Mt. Storm, LLC</v>
          </cell>
        </row>
        <row r="445">
          <cell r="C445" t="str">
            <v>PrepReview Task</v>
          </cell>
          <cell r="D445" t="str">
            <v>Blue Summit II Wind, LLC</v>
          </cell>
          <cell r="G445" t="str">
            <v>Blue Summit II Wind, LLC</v>
          </cell>
        </row>
        <row r="446">
          <cell r="C446" t="str">
            <v>PrepReview Task</v>
          </cell>
          <cell r="D446" t="str">
            <v>Silver State South Solar, LLC</v>
          </cell>
          <cell r="G446" t="str">
            <v>Silver State South Solar, LLC</v>
          </cell>
        </row>
        <row r="447">
          <cell r="C447" t="str">
            <v>PrepReview Task</v>
          </cell>
          <cell r="D447" t="str">
            <v>Seiling Wind II, LLC</v>
          </cell>
          <cell r="G447" t="str">
            <v>Seiling Wind II, LLC</v>
          </cell>
        </row>
        <row r="448">
          <cell r="C448" t="str">
            <v>PrepReview Task</v>
          </cell>
          <cell r="D448" t="str">
            <v>Long Island Energy Generation, LLC</v>
          </cell>
          <cell r="G448" t="str">
            <v>Long Island Energy Generation, LLC</v>
          </cell>
        </row>
        <row r="449">
          <cell r="A449">
            <v>5220</v>
          </cell>
          <cell r="C449" t="str">
            <v>PrepReview Task</v>
          </cell>
          <cell r="D449" t="str">
            <v>Pioneer Plains Wind Funding, LLC</v>
          </cell>
          <cell r="G449" t="str">
            <v>Pioneer Plains Wind Funding, LLC</v>
          </cell>
        </row>
        <row r="450">
          <cell r="A450">
            <v>5221</v>
          </cell>
          <cell r="C450" t="str">
            <v>PrepReview Task</v>
          </cell>
          <cell r="D450" t="str">
            <v>Pioneer Plains Wind Holdings, LLC</v>
          </cell>
          <cell r="G450" t="str">
            <v>Pioneer Plains Wind Holdings, LLC</v>
          </cell>
        </row>
        <row r="451">
          <cell r="A451">
            <v>5222</v>
          </cell>
          <cell r="C451" t="str">
            <v>PrepReview Task</v>
          </cell>
          <cell r="D451" t="str">
            <v>Pioneer Plains Wind, LLC</v>
          </cell>
          <cell r="G451" t="str">
            <v>Pioneer Plains Wind, LLC</v>
          </cell>
        </row>
        <row r="452">
          <cell r="A452">
            <v>5219</v>
          </cell>
          <cell r="C452" t="str">
            <v>PrepReview Task</v>
          </cell>
          <cell r="D452" t="str">
            <v>Oklahoma Wind Portfolio, LLC</v>
          </cell>
          <cell r="G452" t="str">
            <v>Oklahoma Wind Portfolio, LLC</v>
          </cell>
        </row>
        <row r="453">
          <cell r="A453">
            <v>5232</v>
          </cell>
          <cell r="C453" t="str">
            <v>PrepReview Task</v>
          </cell>
          <cell r="D453" t="str">
            <v>Pheasant Run Wind Holdings II, LLC</v>
          </cell>
          <cell r="G453" t="str">
            <v>Pheasant Run Wind Holdings II, LLC</v>
          </cell>
        </row>
        <row r="454">
          <cell r="A454">
            <v>6254</v>
          </cell>
          <cell r="C454" t="str">
            <v>PrepReview Task</v>
          </cell>
          <cell r="D454" t="str">
            <v>Pheasant Run Wind II, LLC</v>
          </cell>
          <cell r="G454" t="str">
            <v>Pheasant Run Wind II, LLC</v>
          </cell>
        </row>
        <row r="455">
          <cell r="C455" t="str">
            <v>PrepReview Task</v>
          </cell>
          <cell r="D455" t="str">
            <v>Cottonwood Wind Project Holdings, LLC</v>
          </cell>
          <cell r="G455" t="str">
            <v>Cottonwood Wind Project Holdings, LLC</v>
          </cell>
        </row>
        <row r="456">
          <cell r="C456" t="str">
            <v>PrepReview Task</v>
          </cell>
          <cell r="D456" t="str">
            <v>Cottonwood Wind Project, LLC</v>
          </cell>
          <cell r="G456" t="str">
            <v>Cottonwood Wind Project, LLC</v>
          </cell>
        </row>
        <row r="457">
          <cell r="A457">
            <v>5223</v>
          </cell>
          <cell r="C457" t="str">
            <v>PrepReview Task</v>
          </cell>
          <cell r="D457" t="str">
            <v>DG 1, LLC</v>
          </cell>
          <cell r="G457" t="str">
            <v>DG 1, LLC</v>
          </cell>
        </row>
        <row r="458">
          <cell r="A458">
            <v>5225</v>
          </cell>
          <cell r="C458" t="str">
            <v>PrepReview Task</v>
          </cell>
          <cell r="D458" t="str">
            <v>NextEra Energy DG Operations, LLC</v>
          </cell>
          <cell r="G458" t="str">
            <v>NextEra Energy DG Operations, LLC</v>
          </cell>
        </row>
        <row r="459">
          <cell r="A459">
            <v>5226</v>
          </cell>
          <cell r="C459" t="str">
            <v>PrepReview Task</v>
          </cell>
          <cell r="D459" t="str">
            <v>DG Residential Acquisition Co., LLC</v>
          </cell>
          <cell r="G459" t="str">
            <v>DG Residential Acquisition Co., LLC</v>
          </cell>
        </row>
        <row r="460">
          <cell r="A460">
            <v>5227</v>
          </cell>
          <cell r="C460" t="str">
            <v>PrepReview Task</v>
          </cell>
          <cell r="D460" t="str">
            <v>Energy One Finance, LLC</v>
          </cell>
          <cell r="G460" t="str">
            <v>Energy One Finance, LLC</v>
          </cell>
        </row>
        <row r="461">
          <cell r="C461" t="str">
            <v>PrepReview Task</v>
          </cell>
          <cell r="D461" t="str">
            <v>DG 1 Acquisition Co., LLC</v>
          </cell>
          <cell r="G461" t="str">
            <v>DG 1 Acquisition Co., LLC</v>
          </cell>
        </row>
        <row r="462">
          <cell r="A462">
            <v>5228</v>
          </cell>
          <cell r="C462" t="str">
            <v>PrepReview Task</v>
          </cell>
          <cell r="D462" t="str">
            <v>Smart Energy Capital, LLC</v>
          </cell>
          <cell r="G462" t="str">
            <v>Smart Energy Capital, LLC</v>
          </cell>
        </row>
        <row r="463">
          <cell r="C463" t="str">
            <v>PrepReview Task</v>
          </cell>
          <cell r="D463" t="str">
            <v>LakeCo Holding, LLC</v>
          </cell>
          <cell r="G463" t="str">
            <v>LakeCo Holding, LLC</v>
          </cell>
        </row>
        <row r="464">
          <cell r="C464" t="str">
            <v>PrepReview Task</v>
          </cell>
          <cell r="D464" t="str">
            <v>SEC Amherst Solar One, LLC</v>
          </cell>
          <cell r="G464" t="str">
            <v>SEC Amherst Solar One, LLC</v>
          </cell>
        </row>
        <row r="465">
          <cell r="C465" t="str">
            <v>PrepReview Task</v>
          </cell>
          <cell r="D465" t="str">
            <v>SEC CRSD Solar One, LLC</v>
          </cell>
          <cell r="G465" t="str">
            <v>SEC CRSD Solar One, LLC</v>
          </cell>
        </row>
        <row r="466">
          <cell r="C466" t="str">
            <v>PrepReview Task</v>
          </cell>
          <cell r="D466" t="str">
            <v>SEC ESSD Solar One, LLC</v>
          </cell>
          <cell r="G466" t="str">
            <v>SEC ESSD Solar One, LLC</v>
          </cell>
        </row>
        <row r="467">
          <cell r="C467" t="str">
            <v>PrepReview Task</v>
          </cell>
          <cell r="D467" t="str">
            <v>SEC HSD Solar One, LLC</v>
          </cell>
          <cell r="G467" t="str">
            <v>SEC HSD Solar One, LLC</v>
          </cell>
        </row>
        <row r="468">
          <cell r="C468" t="str">
            <v>PrepReview Task</v>
          </cell>
          <cell r="D468" t="str">
            <v>SEC LHNY Solar One, LLC</v>
          </cell>
          <cell r="G468" t="str">
            <v>SEC LHNY Solar One, LLC</v>
          </cell>
        </row>
        <row r="469">
          <cell r="C469" t="str">
            <v>PrepReview Task</v>
          </cell>
          <cell r="D469" t="str">
            <v>SEC MC Solar One, LLC</v>
          </cell>
          <cell r="G469" t="str">
            <v>SEC MC Solar One, LLC</v>
          </cell>
        </row>
        <row r="470">
          <cell r="C470" t="str">
            <v>PrepReview Task</v>
          </cell>
          <cell r="D470" t="str">
            <v>SEC NewCo, LLC</v>
          </cell>
          <cell r="G470" t="str">
            <v>SEC NewCo, LLC</v>
          </cell>
        </row>
        <row r="471">
          <cell r="C471" t="str">
            <v>PrepReview Task</v>
          </cell>
          <cell r="D471" t="str">
            <v>SEC Northeast Solar One, LLC</v>
          </cell>
          <cell r="G471" t="str">
            <v>SEC Northeast Solar One, LLC</v>
          </cell>
        </row>
        <row r="472">
          <cell r="C472" t="str">
            <v>PrepReview Task</v>
          </cell>
          <cell r="D472" t="str">
            <v>SEC PASD Solar One, LLC</v>
          </cell>
          <cell r="G472" t="str">
            <v>SEC PASD Solar One, LLC</v>
          </cell>
        </row>
        <row r="473">
          <cell r="C473" t="str">
            <v>PrepReview Task</v>
          </cell>
          <cell r="D473" t="str">
            <v>SEC SUSD Solar One, LLC</v>
          </cell>
          <cell r="G473" t="str">
            <v>SEC SUSD Solar One, LLC</v>
          </cell>
        </row>
        <row r="474">
          <cell r="A474">
            <v>5233</v>
          </cell>
          <cell r="C474" t="str">
            <v>PrepReview Task</v>
          </cell>
          <cell r="D474" t="str">
            <v>North Sky River Energy Holdings, LLC</v>
          </cell>
          <cell r="G474" t="str">
            <v>North Sky River Energy Holdings, LLC</v>
          </cell>
        </row>
        <row r="475">
          <cell r="A475">
            <v>5244</v>
          </cell>
          <cell r="C475" t="str">
            <v>PrepReview Task</v>
          </cell>
          <cell r="D475" t="str">
            <v>Mammoth Plains Wind Project Holdings, LLC</v>
          </cell>
          <cell r="G475" t="str">
            <v>Mammoth Plains Wind Project Holdings, LLC</v>
          </cell>
        </row>
        <row r="476">
          <cell r="A476">
            <v>6264</v>
          </cell>
          <cell r="C476" t="str">
            <v>PrepReview Task</v>
          </cell>
          <cell r="D476" t="str">
            <v>Mammoth Plains Wind Project, LLC</v>
          </cell>
          <cell r="G476" t="str">
            <v>Mammoth Plains Wind Project, LLC</v>
          </cell>
        </row>
        <row r="477">
          <cell r="A477">
            <v>5243</v>
          </cell>
          <cell r="C477" t="str">
            <v>PrepReview Task</v>
          </cell>
          <cell r="D477" t="str">
            <v>Palo Duro Wind Project Holdings, LLC</v>
          </cell>
          <cell r="G477" t="str">
            <v>Palo Duro Wind Project Holdings, LLC</v>
          </cell>
        </row>
        <row r="478">
          <cell r="A478">
            <v>6263</v>
          </cell>
          <cell r="C478" t="str">
            <v>PrepReview Task</v>
          </cell>
          <cell r="D478" t="str">
            <v>Palo Duro Wind Energy, LLC</v>
          </cell>
          <cell r="G478" t="str">
            <v>Palo Duro Wind Energy, LLC</v>
          </cell>
        </row>
        <row r="479">
          <cell r="C479" t="str">
            <v>PrepReview Task</v>
          </cell>
          <cell r="D479" t="str">
            <v>Javelina Wind Energy Holdings, LLC</v>
          </cell>
          <cell r="G479" t="str">
            <v>Javelina Wind Energy Holdings, LLC</v>
          </cell>
        </row>
        <row r="480">
          <cell r="C480" t="str">
            <v>PrepReview Task</v>
          </cell>
          <cell r="D480" t="str">
            <v>Javelina Wind Energy, LLC</v>
          </cell>
          <cell r="G480" t="str">
            <v>Javelina Wind Energy, LLC</v>
          </cell>
        </row>
        <row r="481">
          <cell r="C481" t="str">
            <v>PrepReview Task</v>
          </cell>
          <cell r="D481" t="str">
            <v>NWE Holding, LLC</v>
          </cell>
          <cell r="G481" t="str">
            <v>NWE Holding, LLC</v>
          </cell>
        </row>
        <row r="482">
          <cell r="C482" t="str">
            <v>PrepReview Task</v>
          </cell>
          <cell r="D482" t="str">
            <v>Novus Wind VI, LLC</v>
          </cell>
          <cell r="G482" t="str">
            <v>Novus Wind VI, LLC</v>
          </cell>
        </row>
        <row r="483">
          <cell r="C483" t="str">
            <v>PrepReview Task</v>
          </cell>
          <cell r="D483" t="str">
            <v>Prairie View Wind Holdings, LLC</v>
          </cell>
          <cell r="G483" t="str">
            <v>Prairie View Wind Holdings, LLC</v>
          </cell>
        </row>
        <row r="484">
          <cell r="C484" t="str">
            <v>PrepReview Task</v>
          </cell>
          <cell r="D484" t="str">
            <v>Ninnescah Wind Energy, LLC</v>
          </cell>
          <cell r="G484" t="str">
            <v>Ninnescah Wind Energy, LLC</v>
          </cell>
        </row>
        <row r="485">
          <cell r="A485">
            <v>5237</v>
          </cell>
          <cell r="C485" t="str">
            <v>PrepReview Task</v>
          </cell>
          <cell r="D485" t="str">
            <v>Red River Wind Holdings, LLC</v>
          </cell>
          <cell r="G485" t="str">
            <v>Red River Wind Holdings, LLC</v>
          </cell>
        </row>
        <row r="486">
          <cell r="A486">
            <v>5238</v>
          </cell>
          <cell r="C486" t="str">
            <v>PrepReview Task</v>
          </cell>
          <cell r="D486" t="str">
            <v>Red River Wind, LLC</v>
          </cell>
          <cell r="G486" t="str">
            <v>Red River Wind, LLC</v>
          </cell>
        </row>
        <row r="487">
          <cell r="A487" t="str">
            <v>5011</v>
          </cell>
          <cell r="C487" t="str">
            <v>PrepReview Task</v>
          </cell>
          <cell r="D487" t="str">
            <v>NextEra Energy Operating Services, LLC</v>
          </cell>
          <cell r="G487" t="str">
            <v>NextEra Energy Operating Services, LLC</v>
          </cell>
        </row>
        <row r="488">
          <cell r="A488">
            <v>5246</v>
          </cell>
          <cell r="C488" t="str">
            <v>PrepReview Task</v>
          </cell>
          <cell r="D488" t="str">
            <v>Legends Wind Funding, LLC</v>
          </cell>
          <cell r="G488" t="str">
            <v>Legends Wind Funding, LLC</v>
          </cell>
        </row>
        <row r="489">
          <cell r="A489">
            <v>5247</v>
          </cell>
          <cell r="C489" t="str">
            <v>PrepReview Task</v>
          </cell>
          <cell r="D489" t="str">
            <v>Legends Wind Holdings, LLC</v>
          </cell>
          <cell r="G489" t="str">
            <v>Legends Wind Holdings, LLC</v>
          </cell>
        </row>
        <row r="490">
          <cell r="A490">
            <v>5248</v>
          </cell>
          <cell r="C490" t="str">
            <v>PrepReview Task</v>
          </cell>
          <cell r="D490" t="str">
            <v>Legends Wind, LLC</v>
          </cell>
          <cell r="G490" t="str">
            <v>Legends Wind, LLC</v>
          </cell>
        </row>
        <row r="491">
          <cell r="C491" t="str">
            <v>PrepReview Task</v>
          </cell>
          <cell r="D491" t="str">
            <v>Steele Flats Wind Project Holdings, LLC</v>
          </cell>
          <cell r="G491" t="str">
            <v>Steele Flats Wind Project Holdings, LLC</v>
          </cell>
        </row>
        <row r="492">
          <cell r="A492">
            <v>6251</v>
          </cell>
          <cell r="C492" t="str">
            <v>PrepReview Task</v>
          </cell>
          <cell r="D492" t="str">
            <v>Steele Flats Wind Project, LLC</v>
          </cell>
          <cell r="G492" t="str">
            <v>Steele Flats Wind Project, LLC</v>
          </cell>
        </row>
        <row r="493">
          <cell r="C493" t="str">
            <v>PrepReview Task</v>
          </cell>
          <cell r="D493" t="str">
            <v>Niyol Wind, LLC</v>
          </cell>
          <cell r="G493" t="str">
            <v>Niyol Wind, LLC</v>
          </cell>
        </row>
        <row r="494">
          <cell r="C494" t="str">
            <v>PrepReview Task</v>
          </cell>
          <cell r="D494" t="str">
            <v>Golden West Wind Holdings, LLC</v>
          </cell>
          <cell r="G494" t="str">
            <v>Golden West Wind Holdings, LLC</v>
          </cell>
        </row>
        <row r="495">
          <cell r="C495" t="str">
            <v>PrepReview Task</v>
          </cell>
          <cell r="D495" t="str">
            <v>Golden West Power Partners, LLC</v>
          </cell>
          <cell r="G495" t="str">
            <v>Golden West Power Partners, LLC</v>
          </cell>
        </row>
        <row r="496">
          <cell r="A496" t="str">
            <v>5016</v>
          </cell>
          <cell r="B496">
            <v>613</v>
          </cell>
          <cell r="C496" t="str">
            <v>PrepReview Task</v>
          </cell>
          <cell r="D496" t="str">
            <v>Prep federal and state returns for ESI Hawkeye Power LLC (AE)</v>
          </cell>
          <cell r="E496" t="str">
            <v>a613</v>
          </cell>
          <cell r="F496" t="str">
            <v>a441</v>
          </cell>
          <cell r="G496" t="str">
            <v>AE - Hawkeye Power</v>
          </cell>
        </row>
        <row r="497">
          <cell r="A497" t="str">
            <v>5030</v>
          </cell>
          <cell r="B497">
            <v>614</v>
          </cell>
          <cell r="C497" t="str">
            <v>PrepReview Task</v>
          </cell>
          <cell r="D497" t="str">
            <v>Prep federal and state returns for FPL Energy Lake Benton Acquisitions LLC (AE)</v>
          </cell>
          <cell r="E497" t="str">
            <v>a614</v>
          </cell>
          <cell r="F497" t="str">
            <v>a451</v>
          </cell>
          <cell r="G497" t="str">
            <v>AE - Lake Benton</v>
          </cell>
        </row>
        <row r="498">
          <cell r="A498" t="str">
            <v>5038</v>
          </cell>
          <cell r="B498">
            <v>615</v>
          </cell>
          <cell r="C498" t="str">
            <v>PrepReview Task</v>
          </cell>
          <cell r="D498" t="str">
            <v>Prep federal and state returns for Badger Windpower Holdings LLC (AE)</v>
          </cell>
          <cell r="E498" t="str">
            <v>a615</v>
          </cell>
          <cell r="F498" t="str">
            <v>a717</v>
          </cell>
          <cell r="G498" t="str">
            <v>AE - Badger</v>
          </cell>
        </row>
        <row r="499">
          <cell r="A499" t="str">
            <v>5050</v>
          </cell>
          <cell r="B499">
            <v>616</v>
          </cell>
          <cell r="C499" t="str">
            <v>PrepReview Task</v>
          </cell>
          <cell r="D499" t="str">
            <v>Prep federal and state returns for FPL Energy Calhoun I, LLC (AE)</v>
          </cell>
          <cell r="E499" t="str">
            <v>a616</v>
          </cell>
          <cell r="F499" t="str">
            <v>a387</v>
          </cell>
          <cell r="G499" t="str">
            <v>AE - Calhoun</v>
          </cell>
        </row>
        <row r="500">
          <cell r="A500" t="str">
            <v>5060</v>
          </cell>
          <cell r="B500">
            <v>617</v>
          </cell>
          <cell r="C500" t="str">
            <v>PrepReview Task</v>
          </cell>
          <cell r="D500" t="str">
            <v>Prep federal and state returns for AE - Hancock County Wind</v>
          </cell>
          <cell r="E500" t="str">
            <v>a617</v>
          </cell>
          <cell r="F500" t="str">
            <v>a439</v>
          </cell>
          <cell r="G500" t="str">
            <v>AE - Hancock County</v>
          </cell>
        </row>
        <row r="501">
          <cell r="A501" t="str">
            <v>5061</v>
          </cell>
          <cell r="B501">
            <v>618</v>
          </cell>
          <cell r="C501" t="str">
            <v>PrepReview Task</v>
          </cell>
          <cell r="D501" t="str">
            <v>Prep federal and state returns for High Winds Holdings LLC (AE)</v>
          </cell>
          <cell r="E501" t="str">
            <v>a618</v>
          </cell>
          <cell r="F501" t="str">
            <v>a447</v>
          </cell>
          <cell r="G501" t="str">
            <v>AE - High Winds</v>
          </cell>
        </row>
        <row r="502">
          <cell r="A502" t="str">
            <v>5062</v>
          </cell>
          <cell r="B502">
            <v>619</v>
          </cell>
          <cell r="C502" t="str">
            <v>PrepReview Task</v>
          </cell>
          <cell r="D502" t="str">
            <v>Prep federal and state returns for AE - FPLE Illinois Wind, LLC</v>
          </cell>
          <cell r="E502" t="str">
            <v>a619</v>
          </cell>
          <cell r="F502" t="str">
            <v>a547</v>
          </cell>
          <cell r="G502" t="str">
            <v>AE -Illinois Wind</v>
          </cell>
        </row>
        <row r="503">
          <cell r="A503" t="str">
            <v>5063</v>
          </cell>
          <cell r="B503">
            <v>620</v>
          </cell>
          <cell r="C503" t="str">
            <v>PrepReview Task</v>
          </cell>
          <cell r="D503" t="str">
            <v>Prep federal and state returns for AE - FPLE South Dakota Wind LLC</v>
          </cell>
          <cell r="E503" t="str">
            <v>a620</v>
          </cell>
          <cell r="F503" t="str">
            <v>a511</v>
          </cell>
          <cell r="G503" t="str">
            <v>AE - South Dakota</v>
          </cell>
        </row>
        <row r="504">
          <cell r="A504" t="str">
            <v>5064</v>
          </cell>
          <cell r="B504">
            <v>621</v>
          </cell>
          <cell r="C504" t="str">
            <v>PrepReview Task</v>
          </cell>
          <cell r="D504" t="str">
            <v>Prep federal and state returns for AE - FPLE North Dakota Wind LLC</v>
          </cell>
          <cell r="E504" t="str">
            <v>a621</v>
          </cell>
          <cell r="F504" t="str">
            <v>a483</v>
          </cell>
          <cell r="G504" t="str">
            <v>AE - North Dakota</v>
          </cell>
        </row>
        <row r="505">
          <cell r="A505" t="str">
            <v>5065</v>
          </cell>
          <cell r="B505">
            <v>622</v>
          </cell>
          <cell r="C505" t="str">
            <v>PrepReview Task</v>
          </cell>
          <cell r="D505" t="str">
            <v>Prep federal and state returns for AE - FPLE Oklahoma Wind LLC</v>
          </cell>
          <cell r="E505" t="str">
            <v>a622</v>
          </cell>
          <cell r="F505" t="str">
            <v>a485</v>
          </cell>
          <cell r="G505" t="str">
            <v>AE - Oklahoma</v>
          </cell>
        </row>
        <row r="506">
          <cell r="A506" t="str">
            <v>5070</v>
          </cell>
          <cell r="B506">
            <v>623</v>
          </cell>
          <cell r="C506" t="str">
            <v>PrepReview Task</v>
          </cell>
          <cell r="D506" t="str">
            <v>Prep federal and state returns for AE - Seabrook</v>
          </cell>
          <cell r="E506" t="str">
            <v>a623</v>
          </cell>
          <cell r="F506" t="str">
            <v>a507</v>
          </cell>
          <cell r="G506" t="str">
            <v>AE - Seabrook</v>
          </cell>
        </row>
        <row r="507">
          <cell r="A507" t="str">
            <v>5076</v>
          </cell>
          <cell r="B507">
            <v>624</v>
          </cell>
          <cell r="C507" t="str">
            <v>PrepReview Task</v>
          </cell>
          <cell r="D507" t="str">
            <v>Prep federal and state returns for AE - FPL Energy Sooner Wind</v>
          </cell>
          <cell r="E507" t="str">
            <v>a624</v>
          </cell>
          <cell r="F507" t="str">
            <v>a509</v>
          </cell>
          <cell r="G507" t="str">
            <v>AE - Sooner</v>
          </cell>
        </row>
        <row r="508">
          <cell r="A508" t="str">
            <v>5077</v>
          </cell>
          <cell r="B508">
            <v>625</v>
          </cell>
          <cell r="C508" t="str">
            <v>PrepReview Task</v>
          </cell>
          <cell r="D508" t="str">
            <v>Prep federal and state returns for AE - West Texas  Wind</v>
          </cell>
          <cell r="E508" t="str">
            <v>a625</v>
          </cell>
          <cell r="F508" t="str">
            <v>a537</v>
          </cell>
          <cell r="G508" t="str">
            <v>AE - West Texas</v>
          </cell>
        </row>
        <row r="509">
          <cell r="A509" t="str">
            <v>5082</v>
          </cell>
          <cell r="B509">
            <v>626</v>
          </cell>
          <cell r="C509" t="str">
            <v>PrepReview Task</v>
          </cell>
          <cell r="D509" t="str">
            <v>Prep federal and state returns for AE - Green Power Wind LLC</v>
          </cell>
          <cell r="E509" t="str">
            <v>a626</v>
          </cell>
          <cell r="F509" t="str">
            <v>a435</v>
          </cell>
          <cell r="G509" t="str">
            <v>AE - Green Power</v>
          </cell>
        </row>
        <row r="510">
          <cell r="A510" t="str">
            <v>5083</v>
          </cell>
          <cell r="B510">
            <v>627</v>
          </cell>
          <cell r="C510" t="str">
            <v>PrepReview Task</v>
          </cell>
          <cell r="D510" t="str">
            <v>Prep federal and state returns for AE - Cabazon Wind LLC</v>
          </cell>
          <cell r="E510" t="str">
            <v>a627</v>
          </cell>
          <cell r="F510" t="str">
            <v>a424</v>
          </cell>
          <cell r="G510" t="str">
            <v>AE - Cabazon</v>
          </cell>
        </row>
        <row r="511">
          <cell r="A511" t="str">
            <v>5067</v>
          </cell>
          <cell r="B511">
            <v>628</v>
          </cell>
          <cell r="C511" t="str">
            <v>PrepReview Task</v>
          </cell>
          <cell r="D511" t="str">
            <v>Prep federal and state returns for AE - Wyoming</v>
          </cell>
          <cell r="E511" t="str">
            <v>a628</v>
          </cell>
          <cell r="F511" t="str">
            <v>a545</v>
          </cell>
          <cell r="G511" t="str">
            <v>AE - Wyoming</v>
          </cell>
        </row>
        <row r="512">
          <cell r="A512" t="str">
            <v>5091</v>
          </cell>
          <cell r="B512">
            <v>629</v>
          </cell>
          <cell r="C512" t="str">
            <v>PrepReview Task</v>
          </cell>
          <cell r="D512" t="str">
            <v>Prep federal and state returns for AE - Long Island Offshore Wind</v>
          </cell>
          <cell r="E512" t="str">
            <v>a629</v>
          </cell>
          <cell r="F512" t="str">
            <v>a461</v>
          </cell>
          <cell r="G512" t="str">
            <v>AE - Long Island Offshore Wind</v>
          </cell>
        </row>
        <row r="513">
          <cell r="A513" t="str">
            <v>5096</v>
          </cell>
          <cell r="B513">
            <v>630</v>
          </cell>
          <cell r="C513" t="str">
            <v>PrepReview Task</v>
          </cell>
          <cell r="D513" t="str">
            <v>Prep federal and state returns for AE - FPL Energy Burleigh Co</v>
          </cell>
          <cell r="E513" t="str">
            <v>a630</v>
          </cell>
          <cell r="F513" t="str">
            <v>a417</v>
          </cell>
          <cell r="G513" t="str">
            <v>AE - FPL Energy Burleigh County</v>
          </cell>
        </row>
        <row r="514">
          <cell r="A514" t="str">
            <v>5097</v>
          </cell>
          <cell r="B514">
            <v>631</v>
          </cell>
          <cell r="C514" t="str">
            <v>PrepReview Task</v>
          </cell>
          <cell r="D514" t="str">
            <v>Prep federal and state returns for AE - FPLE Montezuma Wind</v>
          </cell>
          <cell r="E514" t="str">
            <v>a631</v>
          </cell>
          <cell r="F514" t="str">
            <v>a421</v>
          </cell>
          <cell r="G514" t="str">
            <v>AE - FPLE Montezuma Wind</v>
          </cell>
        </row>
        <row r="515">
          <cell r="A515" t="str">
            <v>5099</v>
          </cell>
          <cell r="B515">
            <v>632</v>
          </cell>
          <cell r="C515" t="str">
            <v>PrepReview Task</v>
          </cell>
          <cell r="D515" t="str">
            <v>Prep federal and state returns for AE - Oliver Wind</v>
          </cell>
          <cell r="E515" t="str">
            <v>a632</v>
          </cell>
          <cell r="F515" t="str">
            <v>a489</v>
          </cell>
          <cell r="G515" t="str">
            <v>AE - Oliver Wind</v>
          </cell>
        </row>
        <row r="516">
          <cell r="A516" t="str">
            <v>5102</v>
          </cell>
          <cell r="B516">
            <v>633</v>
          </cell>
          <cell r="C516" t="str">
            <v>PrepReview Task</v>
          </cell>
          <cell r="D516" t="str">
            <v>Prep federal and state returns for AE - Mower County Wind</v>
          </cell>
          <cell r="E516" t="str">
            <v>a633</v>
          </cell>
          <cell r="F516" t="str">
            <v>a477</v>
          </cell>
          <cell r="G516" t="str">
            <v>AE - Mower County Wind</v>
          </cell>
        </row>
        <row r="517">
          <cell r="A517" t="str">
            <v>4104</v>
          </cell>
          <cell r="B517">
            <v>634</v>
          </cell>
          <cell r="C517" t="str">
            <v>PrepReview Task</v>
          </cell>
          <cell r="D517" t="str">
            <v>Prep federal and state returns for AE - Waymart Wind Farm LP</v>
          </cell>
          <cell r="E517" t="str">
            <v>a634</v>
          </cell>
          <cell r="F517" t="str">
            <v>a533</v>
          </cell>
          <cell r="G517" t="str">
            <v>AE - Waymart Wind Farm LP</v>
          </cell>
        </row>
        <row r="518">
          <cell r="A518" t="str">
            <v>4105</v>
          </cell>
          <cell r="B518">
            <v>635</v>
          </cell>
          <cell r="C518" t="str">
            <v>PrepReview Task</v>
          </cell>
          <cell r="D518" t="str">
            <v>Prep federal and state returns for AE - Meyersdale Wind Farm LP</v>
          </cell>
          <cell r="E518" t="str">
            <v>a635</v>
          </cell>
          <cell r="F518" t="str">
            <v>a465</v>
          </cell>
          <cell r="G518" t="str">
            <v>AE - Meyersdale Wind Farm</v>
          </cell>
        </row>
        <row r="519">
          <cell r="A519" t="str">
            <v>4106</v>
          </cell>
          <cell r="B519">
            <v>636</v>
          </cell>
          <cell r="C519" t="str">
            <v>PrepReview Task</v>
          </cell>
          <cell r="D519" t="str">
            <v>Prep federal and state returns for AE - Backbone Wind Farm</v>
          </cell>
          <cell r="E519" t="str">
            <v>a636</v>
          </cell>
          <cell r="F519" t="str">
            <v>a689</v>
          </cell>
          <cell r="G519" t="str">
            <v>AE - Backbone Wind Farm</v>
          </cell>
        </row>
        <row r="520">
          <cell r="A520" t="str">
            <v>4107</v>
          </cell>
          <cell r="B520">
            <v>637</v>
          </cell>
          <cell r="C520" t="str">
            <v>PrepReview Task</v>
          </cell>
          <cell r="D520" t="str">
            <v>Prep federal and state returns for AE - Vansycle Wind Farm</v>
          </cell>
          <cell r="E520" t="str">
            <v>a637</v>
          </cell>
          <cell r="F520" t="str">
            <v>a529</v>
          </cell>
          <cell r="G520" t="str">
            <v>AE - Vansycle Wind Farm</v>
          </cell>
        </row>
        <row r="521">
          <cell r="A521" t="str">
            <v>2404</v>
          </cell>
          <cell r="B521">
            <v>638</v>
          </cell>
          <cell r="C521" t="str">
            <v>PrepReview Task</v>
          </cell>
          <cell r="D521" t="str">
            <v>Prep federal and state returns for AE - FPL Energy Cowboy Wind LLC</v>
          </cell>
          <cell r="E521" t="str">
            <v>a638</v>
          </cell>
          <cell r="F521" t="str">
            <v>a393</v>
          </cell>
          <cell r="G521" t="str">
            <v>AE - Cowboy</v>
          </cell>
        </row>
        <row r="522">
          <cell r="A522" t="str">
            <v>5105</v>
          </cell>
          <cell r="B522">
            <v>639</v>
          </cell>
          <cell r="C522" t="str">
            <v>PrepReview Task</v>
          </cell>
          <cell r="D522" t="str">
            <v>Prep federal and state returns for AE - Peetz Table Wind</v>
          </cell>
          <cell r="E522" t="str">
            <v>a639</v>
          </cell>
          <cell r="F522" t="str">
            <v>a497</v>
          </cell>
          <cell r="G522" t="str">
            <v>AE - Peetz Table Wind</v>
          </cell>
        </row>
        <row r="523">
          <cell r="A523" t="str">
            <v>5113</v>
          </cell>
          <cell r="B523">
            <v>640</v>
          </cell>
          <cell r="C523" t="str">
            <v>PrepReview Task</v>
          </cell>
          <cell r="D523" t="str">
            <v>Prep federal and state returns for AE - Osceola Windpower</v>
          </cell>
          <cell r="E523" t="str">
            <v>a640</v>
          </cell>
          <cell r="F523" t="str">
            <v>a491</v>
          </cell>
          <cell r="G523" t="str">
            <v>AE - Osceola Windpower</v>
          </cell>
        </row>
        <row r="524">
          <cell r="A524" t="str">
            <v>5115</v>
          </cell>
          <cell r="B524">
            <v>641</v>
          </cell>
          <cell r="C524" t="str">
            <v>PrepReview Task</v>
          </cell>
          <cell r="D524" t="str">
            <v>Prep federal and state returns for AE - FPLE Point Beach</v>
          </cell>
          <cell r="E524" t="str">
            <v>a641</v>
          </cell>
          <cell r="F524" t="str">
            <v>a423</v>
          </cell>
          <cell r="G524" t="str">
            <v>AE - FPLE Point Beach</v>
          </cell>
        </row>
        <row r="525">
          <cell r="A525" t="str">
            <v>5116</v>
          </cell>
          <cell r="B525">
            <v>642</v>
          </cell>
          <cell r="C525" t="str">
            <v>PrepReview Task</v>
          </cell>
          <cell r="D525" t="str">
            <v>Prep federal and state returns for AE - Langdon Wind</v>
          </cell>
          <cell r="E525" t="str">
            <v>a642</v>
          </cell>
          <cell r="F525" t="str">
            <v>a455</v>
          </cell>
          <cell r="G525" t="str">
            <v>AE - Langdon Wind</v>
          </cell>
        </row>
        <row r="526">
          <cell r="A526" t="str">
            <v>5119</v>
          </cell>
          <cell r="B526">
            <v>643</v>
          </cell>
          <cell r="C526" t="str">
            <v>PrepReview Task</v>
          </cell>
          <cell r="D526" t="str">
            <v>Prep federal and state returns for AE - Crystal Lake Wind</v>
          </cell>
          <cell r="E526" t="str">
            <v>a643</v>
          </cell>
          <cell r="F526" t="str">
            <v>a395</v>
          </cell>
          <cell r="G526" t="str">
            <v>AE - Crystal Lake Wind</v>
          </cell>
        </row>
        <row r="527">
          <cell r="A527" t="str">
            <v>5120</v>
          </cell>
          <cell r="B527">
            <v>644</v>
          </cell>
          <cell r="C527" t="str">
            <v>PrepReview Task</v>
          </cell>
          <cell r="D527" t="str">
            <v>Prep federal and state returns for AE - FPLE Story County Wind</v>
          </cell>
          <cell r="E527" t="str">
            <v>a644</v>
          </cell>
          <cell r="F527" t="str">
            <v>a425</v>
          </cell>
          <cell r="G527" t="str">
            <v>AE - FPLE Story County Wind</v>
          </cell>
        </row>
        <row r="528">
          <cell r="A528" t="str">
            <v>5121</v>
          </cell>
          <cell r="B528">
            <v>645</v>
          </cell>
          <cell r="C528" t="str">
            <v>PrepReview Task</v>
          </cell>
          <cell r="D528" t="str">
            <v>Prep federal and state returns for AE - Wolf Ridge Wind</v>
          </cell>
          <cell r="E528" t="str">
            <v>a645</v>
          </cell>
          <cell r="F528" t="str">
            <v>a541</v>
          </cell>
          <cell r="G528" t="str">
            <v>AE - Wolf Ridge Wind</v>
          </cell>
        </row>
        <row r="529">
          <cell r="A529" t="str">
            <v>5122</v>
          </cell>
          <cell r="B529">
            <v>646</v>
          </cell>
          <cell r="C529" t="str">
            <v>PrepReview Task</v>
          </cell>
          <cell r="D529" t="str">
            <v>Prep federal and state returns for AE - Capricorn Ridge Wind II</v>
          </cell>
          <cell r="E529" t="str">
            <v>a646</v>
          </cell>
          <cell r="F529" t="str">
            <v>a391</v>
          </cell>
          <cell r="G529" t="str">
            <v>AE - Capricorn Ridge Wind II</v>
          </cell>
        </row>
        <row r="530">
          <cell r="A530" t="str">
            <v>5098</v>
          </cell>
          <cell r="B530">
            <v>647</v>
          </cell>
          <cell r="C530" t="str">
            <v>PrepReview Task</v>
          </cell>
          <cell r="D530" t="str">
            <v>Prep federal and state returns for AE - Duane Arnold</v>
          </cell>
          <cell r="E530" t="str">
            <v>a647</v>
          </cell>
          <cell r="F530" t="str">
            <v>a405</v>
          </cell>
          <cell r="G530" t="str">
            <v>AE - Duane Arnold</v>
          </cell>
        </row>
        <row r="531">
          <cell r="A531" t="str">
            <v>5114</v>
          </cell>
          <cell r="B531">
            <v>648</v>
          </cell>
          <cell r="C531" t="str">
            <v>PrepReview Task</v>
          </cell>
          <cell r="D531" t="str">
            <v>Prep federal and state returns for AE - Oliver Wind II</v>
          </cell>
          <cell r="E531" t="str">
            <v>a648</v>
          </cell>
          <cell r="F531" t="str">
            <v>a487</v>
          </cell>
          <cell r="G531" t="str">
            <v>AE - Oliver II</v>
          </cell>
        </row>
        <row r="532">
          <cell r="A532" t="str">
            <v>5123</v>
          </cell>
          <cell r="B532">
            <v>649</v>
          </cell>
          <cell r="C532" t="str">
            <v>PrepReview Task</v>
          </cell>
          <cell r="D532" t="str">
            <v>Prep federal and state returns for AE - Osceola Windpower II</v>
          </cell>
          <cell r="E532" t="str">
            <v>a649</v>
          </cell>
          <cell r="F532" t="str">
            <v>a493</v>
          </cell>
          <cell r="G532" t="str">
            <v>AE - Osceola Windpower II</v>
          </cell>
        </row>
        <row r="533">
          <cell r="A533" t="str">
            <v>5125</v>
          </cell>
          <cell r="B533">
            <v>650</v>
          </cell>
          <cell r="C533" t="str">
            <v>PrepReview Task</v>
          </cell>
          <cell r="D533" t="str">
            <v>Prep federal and state returns for AE - Ashtabula Wind LLC</v>
          </cell>
          <cell r="E533" t="str">
            <v>a650</v>
          </cell>
          <cell r="F533" t="str">
            <v>a679</v>
          </cell>
          <cell r="G533" t="str">
            <v>AE - Ashtabula Wind LLC</v>
          </cell>
        </row>
        <row r="534">
          <cell r="A534" t="str">
            <v>5126</v>
          </cell>
          <cell r="B534">
            <v>651</v>
          </cell>
          <cell r="C534" t="str">
            <v>PrepReview Task</v>
          </cell>
          <cell r="D534" t="str">
            <v>Prep federal and state returns for AE - Crystal Lake Wind II</v>
          </cell>
          <cell r="E534" t="str">
            <v>a651</v>
          </cell>
          <cell r="F534" t="str">
            <v>a397</v>
          </cell>
          <cell r="G534" t="str">
            <v>AE - Crystal Lake Wind II LLC</v>
          </cell>
        </row>
        <row r="535">
          <cell r="A535" t="str">
            <v>5128</v>
          </cell>
          <cell r="B535">
            <v>652</v>
          </cell>
          <cell r="C535" t="str">
            <v>PrepReview Task</v>
          </cell>
          <cell r="D535" t="str">
            <v>Prep federal and state returns for AE - Forney LLC</v>
          </cell>
          <cell r="E535" t="str">
            <v>a652</v>
          </cell>
          <cell r="F535" t="str">
            <v>a415</v>
          </cell>
          <cell r="G535" t="str">
            <v>AE - Forney LLC</v>
          </cell>
        </row>
        <row r="536">
          <cell r="A536" t="str">
            <v>5129</v>
          </cell>
          <cell r="B536">
            <v>653</v>
          </cell>
          <cell r="C536" t="str">
            <v>PrepReview Task</v>
          </cell>
          <cell r="D536" t="str">
            <v>Prep federal and state returns for AE - Lamar LLC</v>
          </cell>
          <cell r="E536" t="str">
            <v>a653</v>
          </cell>
          <cell r="F536" t="str">
            <v>a453</v>
          </cell>
          <cell r="G536" t="str">
            <v>AE - Lamar LLC</v>
          </cell>
        </row>
        <row r="537">
          <cell r="A537" t="str">
            <v>5130</v>
          </cell>
          <cell r="B537">
            <v>654</v>
          </cell>
          <cell r="C537" t="str">
            <v>PrepReview Task</v>
          </cell>
          <cell r="D537" t="str">
            <v>Prep federal and state returns for AE - Pecos I &amp; II</v>
          </cell>
          <cell r="E537" t="str">
            <v>a654</v>
          </cell>
          <cell r="F537" t="str">
            <v>a495</v>
          </cell>
          <cell r="G537" t="str">
            <v>AE - Pecos I and II</v>
          </cell>
        </row>
        <row r="538">
          <cell r="A538" t="str">
            <v>5131</v>
          </cell>
          <cell r="B538">
            <v>655</v>
          </cell>
          <cell r="C538" t="str">
            <v>PrepReview Task</v>
          </cell>
          <cell r="D538" t="str">
            <v>Prep federal and state returns for AE - Upton Wind I-IV</v>
          </cell>
          <cell r="E538" t="str">
            <v>a655</v>
          </cell>
          <cell r="F538" t="str">
            <v>a517</v>
          </cell>
          <cell r="G538" t="str">
            <v>AE - Upton Wind I - IV</v>
          </cell>
        </row>
        <row r="539">
          <cell r="A539" t="str">
            <v>5132</v>
          </cell>
          <cell r="B539">
            <v>656</v>
          </cell>
          <cell r="C539" t="str">
            <v>PrepReview Task</v>
          </cell>
          <cell r="D539" t="str">
            <v>Prep federal and state returns for AE - Delaware</v>
          </cell>
          <cell r="E539" t="str">
            <v>a656</v>
          </cell>
          <cell r="F539" t="str">
            <v>a403</v>
          </cell>
          <cell r="G539" t="str">
            <v>AE - Delaware Mountain</v>
          </cell>
        </row>
        <row r="540">
          <cell r="A540" t="str">
            <v>5133</v>
          </cell>
          <cell r="B540">
            <v>657</v>
          </cell>
          <cell r="C540" t="str">
            <v>PrepReview Task</v>
          </cell>
          <cell r="D540" t="str">
            <v>Prep federal and state returns for AE - Indian Mesa</v>
          </cell>
          <cell r="E540" t="str">
            <v>a657</v>
          </cell>
          <cell r="F540" t="str">
            <v>a449</v>
          </cell>
          <cell r="G540" t="str">
            <v>AE - Indian Mesa</v>
          </cell>
        </row>
        <row r="541">
          <cell r="A541" t="str">
            <v>5134</v>
          </cell>
          <cell r="B541">
            <v>658</v>
          </cell>
          <cell r="C541" t="str">
            <v>PrepReview Task</v>
          </cell>
          <cell r="D541" t="str">
            <v>Prep federal and state returns for AE - Blue Summit Wind</v>
          </cell>
          <cell r="E541" t="str">
            <v>a658</v>
          </cell>
          <cell r="F541" t="str">
            <v>a624</v>
          </cell>
          <cell r="G541" t="str">
            <v>AE - Blue Summit Wind</v>
          </cell>
        </row>
        <row r="542">
          <cell r="A542" t="str">
            <v>5138</v>
          </cell>
          <cell r="B542">
            <v>659</v>
          </cell>
          <cell r="C542" t="str">
            <v>PrepReview Task</v>
          </cell>
          <cell r="D542" t="str">
            <v>Prep federal and state returns for AE - Gas Producing LLC</v>
          </cell>
          <cell r="E542" t="str">
            <v>a659</v>
          </cell>
          <cell r="F542" t="str">
            <v>a431</v>
          </cell>
          <cell r="G542" t="str">
            <v>AE - Gas Producing LLC</v>
          </cell>
        </row>
        <row r="543">
          <cell r="A543" t="str">
            <v>5139</v>
          </cell>
          <cell r="B543">
            <v>660</v>
          </cell>
          <cell r="C543" t="str">
            <v>PrepReview Task</v>
          </cell>
          <cell r="D543" t="str">
            <v>Prep federal and state returns for AE - Producer Services LLC</v>
          </cell>
          <cell r="E543" t="str">
            <v>a660</v>
          </cell>
          <cell r="F543" t="str">
            <v>a503</v>
          </cell>
          <cell r="G543" t="str">
            <v>AE - Producer Services LLC</v>
          </cell>
        </row>
        <row r="544">
          <cell r="A544" t="str">
            <v>5111</v>
          </cell>
          <cell r="B544">
            <v>661</v>
          </cell>
          <cell r="C544" t="str">
            <v>PrepReview Task</v>
          </cell>
          <cell r="D544" t="str">
            <v>Prep federal and state returns for AE - Capricorn Ridge</v>
          </cell>
          <cell r="E544" t="str">
            <v>a661</v>
          </cell>
          <cell r="F544" t="str">
            <v>a389</v>
          </cell>
          <cell r="G544" t="str">
            <v>AE - Capricorn Ridge</v>
          </cell>
        </row>
        <row r="545">
          <cell r="A545" t="str">
            <v>5140</v>
          </cell>
          <cell r="B545">
            <v>662</v>
          </cell>
          <cell r="C545" t="str">
            <v>PrepReview Task</v>
          </cell>
          <cell r="D545" t="str">
            <v>Prep federal and state returns for AE - Green Ridge Services</v>
          </cell>
          <cell r="E545" t="str">
            <v>a662</v>
          </cell>
          <cell r="F545" t="str">
            <v>a437</v>
          </cell>
          <cell r="G545" t="str">
            <v>AE - Green Ridge Services</v>
          </cell>
        </row>
        <row r="546">
          <cell r="A546" t="str">
            <v>5124</v>
          </cell>
          <cell r="B546">
            <v>663</v>
          </cell>
          <cell r="C546" t="str">
            <v>PrepReview Task</v>
          </cell>
          <cell r="D546" t="str">
            <v>Prep federal and state returns for AE - Elk City Wind LLC</v>
          </cell>
          <cell r="E546" t="str">
            <v>a663</v>
          </cell>
          <cell r="F546" t="str">
            <v>a409</v>
          </cell>
          <cell r="G546" t="str">
            <v>AE - Elk City Wind LLC</v>
          </cell>
        </row>
        <row r="547">
          <cell r="A547" t="str">
            <v>5141</v>
          </cell>
          <cell r="B547">
            <v>664</v>
          </cell>
          <cell r="C547" t="str">
            <v>PrepReview Task</v>
          </cell>
          <cell r="D547" t="str">
            <v>Prep federal and state returns for AE - Wilton Wind II LLC</v>
          </cell>
          <cell r="E547" t="str">
            <v>a664</v>
          </cell>
          <cell r="F547" t="str">
            <v>a539</v>
          </cell>
          <cell r="G547" t="str">
            <v>AE - Wilton Wind II LLC</v>
          </cell>
        </row>
        <row r="548">
          <cell r="A548" t="str">
            <v>5142</v>
          </cell>
          <cell r="B548">
            <v>665</v>
          </cell>
          <cell r="C548" t="str">
            <v>PrepReview Task</v>
          </cell>
          <cell r="D548" t="str">
            <v>Prep federal and state returns for AE - Ashtabula Wind II LLC</v>
          </cell>
          <cell r="E548" t="str">
            <v>a665</v>
          </cell>
          <cell r="F548" t="str">
            <v>a675</v>
          </cell>
          <cell r="G548" t="str">
            <v>AE - Ashtabula Wind II LLC</v>
          </cell>
        </row>
        <row r="549">
          <cell r="A549" t="str">
            <v>5143</v>
          </cell>
          <cell r="B549">
            <v>666</v>
          </cell>
          <cell r="C549" t="str">
            <v>PrepReview Task</v>
          </cell>
          <cell r="D549" t="str">
            <v>Prep federal and state returns for AE - Garden Wind LLC</v>
          </cell>
          <cell r="E549" t="str">
            <v>a666</v>
          </cell>
          <cell r="F549" t="str">
            <v>a427</v>
          </cell>
          <cell r="G549" t="str">
            <v>AE - Garden Wind LLC</v>
          </cell>
        </row>
        <row r="550">
          <cell r="A550" t="str">
            <v>5144</v>
          </cell>
          <cell r="B550">
            <v>667</v>
          </cell>
          <cell r="C550" t="str">
            <v>PrepReview Task</v>
          </cell>
          <cell r="D550" t="str">
            <v>Prep federal and state returns for AE - Crystal Lake Wind III</v>
          </cell>
          <cell r="E550" t="str">
            <v>a667</v>
          </cell>
          <cell r="F550" t="str">
            <v>a399</v>
          </cell>
          <cell r="G550" t="str">
            <v>AE - Crystal Lake Wind III</v>
          </cell>
        </row>
        <row r="551">
          <cell r="A551" t="str">
            <v>5145</v>
          </cell>
          <cell r="B551">
            <v>668</v>
          </cell>
          <cell r="C551" t="str">
            <v>PrepReview Task</v>
          </cell>
          <cell r="D551" t="str">
            <v>Prep federal and state returns for AE - Day County Wind LLC</v>
          </cell>
          <cell r="E551" t="str">
            <v>a668</v>
          </cell>
          <cell r="F551" t="str">
            <v>a401</v>
          </cell>
          <cell r="G551" t="str">
            <v>AE - Day County Wind LLC</v>
          </cell>
        </row>
        <row r="552">
          <cell r="A552" t="str">
            <v>5146</v>
          </cell>
          <cell r="B552">
            <v>669</v>
          </cell>
          <cell r="C552" t="str">
            <v>PrepReview Task</v>
          </cell>
          <cell r="D552" t="str">
            <v>Prep federal and state returns for AE - Butler Ridge Wind</v>
          </cell>
          <cell r="E552" t="str">
            <v>a669</v>
          </cell>
          <cell r="F552" t="str">
            <v>a696</v>
          </cell>
          <cell r="G552" t="str">
            <v>AE - Butler Ridge Wind</v>
          </cell>
        </row>
        <row r="553">
          <cell r="A553" t="str">
            <v>5147</v>
          </cell>
          <cell r="B553">
            <v>670</v>
          </cell>
          <cell r="C553" t="str">
            <v>PrepReview Task</v>
          </cell>
          <cell r="D553" t="str">
            <v>Prep federal and state returns for AE - High Majestic Wind</v>
          </cell>
          <cell r="E553" t="str">
            <v>a670</v>
          </cell>
          <cell r="F553" t="str">
            <v>a443</v>
          </cell>
          <cell r="G553" t="str">
            <v>AE - High Majestic Wind</v>
          </cell>
        </row>
        <row r="554">
          <cell r="A554" t="str">
            <v>5148</v>
          </cell>
          <cell r="B554">
            <v>671</v>
          </cell>
          <cell r="C554" t="str">
            <v>PrepReview Task</v>
          </cell>
          <cell r="D554" t="str">
            <v>Prep federal and state returns for AE - Wessington Wind Energy</v>
          </cell>
          <cell r="E554" t="str">
            <v>a671</v>
          </cell>
          <cell r="F554" t="str">
            <v>a535</v>
          </cell>
          <cell r="G554" t="str">
            <v>AE - Wessington Wind Energy</v>
          </cell>
        </row>
        <row r="555">
          <cell r="A555" t="str">
            <v>5149</v>
          </cell>
          <cell r="B555">
            <v>672</v>
          </cell>
          <cell r="C555" t="str">
            <v>PrepReview Task</v>
          </cell>
          <cell r="D555" t="str">
            <v>Prep federal and state returns for AE - Gas Producing (Haynes)</v>
          </cell>
          <cell r="E555" t="str">
            <v>a672</v>
          </cell>
          <cell r="F555" t="str">
            <v>a429</v>
          </cell>
          <cell r="G555" t="str">
            <v>AE - Gas Producing (Haynes)</v>
          </cell>
        </row>
        <row r="556">
          <cell r="A556" t="str">
            <v>5150</v>
          </cell>
          <cell r="B556">
            <v>673</v>
          </cell>
          <cell r="C556" t="str">
            <v>PrepReview Task</v>
          </cell>
          <cell r="D556" t="str">
            <v>Prep federal and state returns for AE - Producer Services (Haynes)</v>
          </cell>
          <cell r="E556" t="str">
            <v>a673</v>
          </cell>
          <cell r="F556" t="str">
            <v>a501</v>
          </cell>
          <cell r="G556" t="str">
            <v>AE - Producer Services (Haynes)</v>
          </cell>
        </row>
        <row r="557">
          <cell r="A557" t="str">
            <v>5152</v>
          </cell>
          <cell r="B557">
            <v>674</v>
          </cell>
          <cell r="C557" t="str">
            <v>PrepReview Task</v>
          </cell>
          <cell r="D557" t="str">
            <v>Prep federal and state returns for AE - Mantua Creek Solar LLC</v>
          </cell>
          <cell r="E557" t="str">
            <v>a674</v>
          </cell>
          <cell r="F557" t="str">
            <v>a463</v>
          </cell>
          <cell r="G557" t="str">
            <v>AE - Mantua Creek Solar LLC</v>
          </cell>
        </row>
        <row r="558">
          <cell r="A558" t="str">
            <v>5155</v>
          </cell>
          <cell r="B558">
            <v>675</v>
          </cell>
          <cell r="C558" t="str">
            <v>PrepReview Task</v>
          </cell>
          <cell r="D558" t="str">
            <v>Prep federal and state returns for AE - Baldwin Wind LLC</v>
          </cell>
          <cell r="E558" t="str">
            <v>a675</v>
          </cell>
          <cell r="F558" t="str">
            <v>a560</v>
          </cell>
          <cell r="G558" t="str">
            <v>AE - Baldwin Wind LLC</v>
          </cell>
        </row>
        <row r="559">
          <cell r="A559" t="str">
            <v>5156</v>
          </cell>
          <cell r="B559">
            <v>676</v>
          </cell>
          <cell r="C559" t="str">
            <v>PrepReview Task</v>
          </cell>
          <cell r="D559" t="str">
            <v>Prep federal and state returns for AE - Red Mesa Wind LLC</v>
          </cell>
          <cell r="E559" t="str">
            <v>a676</v>
          </cell>
          <cell r="F559" t="str">
            <v>a505</v>
          </cell>
          <cell r="G559" t="str">
            <v>AE - Red Mesa Wind LLC</v>
          </cell>
        </row>
        <row r="560">
          <cell r="A560" t="str">
            <v>5157</v>
          </cell>
          <cell r="B560">
            <v>677</v>
          </cell>
          <cell r="C560" t="str">
            <v>PrepReview Task</v>
          </cell>
          <cell r="D560" t="str">
            <v>Prep federal and state returns for AE - WSGP Gas Producing LLC</v>
          </cell>
          <cell r="E560" t="str">
            <v>a677</v>
          </cell>
          <cell r="F560" t="str">
            <v>a543</v>
          </cell>
          <cell r="G560" t="str">
            <v>AE - WSGP Gas Producing LLC</v>
          </cell>
        </row>
        <row r="561">
          <cell r="A561" t="str">
            <v>5158</v>
          </cell>
          <cell r="B561">
            <v>678</v>
          </cell>
          <cell r="C561" t="str">
            <v>PrepReview Task</v>
          </cell>
          <cell r="D561" t="str">
            <v>Prep federal and state returns for AE - Minco Wind LLC</v>
          </cell>
          <cell r="E561" t="str">
            <v>a678</v>
          </cell>
          <cell r="F561" t="str">
            <v>a471</v>
          </cell>
          <cell r="G561" t="str">
            <v>AE - Minco Wind LLC</v>
          </cell>
        </row>
        <row r="562">
          <cell r="A562" t="str">
            <v>5159</v>
          </cell>
          <cell r="B562">
            <v>679</v>
          </cell>
          <cell r="C562" t="str">
            <v>PrepReview Task</v>
          </cell>
          <cell r="D562" t="str">
            <v>Prep federal and state returns for AE - Elk City II Wind LLC</v>
          </cell>
          <cell r="E562" t="str">
            <v>a679</v>
          </cell>
          <cell r="F562" t="str">
            <v>a407</v>
          </cell>
          <cell r="G562" t="str">
            <v>AE-  Elk City II Wind LLC</v>
          </cell>
        </row>
        <row r="563">
          <cell r="A563" t="str">
            <v>5160</v>
          </cell>
          <cell r="B563">
            <v>680</v>
          </cell>
          <cell r="C563" t="str">
            <v>PrepReview Task</v>
          </cell>
          <cell r="D563" t="str">
            <v>Prep federal and state returns for AE - Gas Producing Wyoming</v>
          </cell>
          <cell r="E563" t="str">
            <v>a680</v>
          </cell>
          <cell r="F563" t="str">
            <v>a433</v>
          </cell>
          <cell r="G563" t="str">
            <v>AE - Gas Producing Wyoming</v>
          </cell>
        </row>
        <row r="564">
          <cell r="A564" t="str">
            <v>5161</v>
          </cell>
          <cell r="B564">
            <v>681</v>
          </cell>
          <cell r="C564" t="str">
            <v>PrepReview Task</v>
          </cell>
          <cell r="D564" t="str">
            <v>Prep federal and state returns for AE - Ashtabula Wind III LLC</v>
          </cell>
          <cell r="E564" t="str">
            <v>a681</v>
          </cell>
          <cell r="F564" t="str">
            <v>a677</v>
          </cell>
          <cell r="G564" t="str">
            <v>AE - Ashtabula Wind III LLC</v>
          </cell>
        </row>
        <row r="565">
          <cell r="A565" t="str">
            <v>5165</v>
          </cell>
          <cell r="B565">
            <v>682</v>
          </cell>
          <cell r="C565" t="str">
            <v>PrepReview Task</v>
          </cell>
          <cell r="D565" t="str">
            <v>Prep federal and state returns for AE - BSGA Gas Producing LLC</v>
          </cell>
          <cell r="E565" t="str">
            <v>a682</v>
          </cell>
          <cell r="F565" t="str">
            <v>a510</v>
          </cell>
          <cell r="G565" t="str">
            <v>AE - BSGA Gas Producing LLC</v>
          </cell>
        </row>
        <row r="566">
          <cell r="A566" t="str">
            <v>5039</v>
          </cell>
          <cell r="B566">
            <v>683</v>
          </cell>
          <cell r="C566" t="str">
            <v>PrepReview Task</v>
          </cell>
          <cell r="D566" t="str">
            <v>Prep federal and state returns for AE - FPL Energy Gray County Wind</v>
          </cell>
          <cell r="E566" t="str">
            <v>a683</v>
          </cell>
          <cell r="F566" t="str">
            <v>a419</v>
          </cell>
          <cell r="G566" t="str">
            <v>AE - FPL Energy Gray County Wind</v>
          </cell>
        </row>
        <row r="567">
          <cell r="A567" t="str">
            <v>5137</v>
          </cell>
          <cell r="B567">
            <v>684</v>
          </cell>
          <cell r="C567" t="str">
            <v>PrepReview Task</v>
          </cell>
          <cell r="D567" t="str">
            <v>Prep federal and state returns for AE - US Transmission Hldgs</v>
          </cell>
          <cell r="E567" t="str">
            <v>a684</v>
          </cell>
          <cell r="F567" t="str">
            <v>a519</v>
          </cell>
          <cell r="G567" t="str">
            <v>AE - US Transmission Hldgs</v>
          </cell>
        </row>
        <row r="568">
          <cell r="A568" t="str">
            <v>2007</v>
          </cell>
          <cell r="B568">
            <v>685</v>
          </cell>
          <cell r="C568" t="str">
            <v>PrepReview Task</v>
          </cell>
          <cell r="D568" t="str">
            <v>Prep federal and state returns for AE - NEPM II</v>
          </cell>
          <cell r="E568" t="str">
            <v>a685</v>
          </cell>
          <cell r="F568" t="str">
            <v>a481</v>
          </cell>
          <cell r="G568" t="str">
            <v>AE - NEPM II</v>
          </cell>
        </row>
        <row r="569">
          <cell r="A569" t="str">
            <v>5167</v>
          </cell>
          <cell r="B569">
            <v>686</v>
          </cell>
          <cell r="C569" t="str">
            <v>PrepReview Task</v>
          </cell>
          <cell r="D569" t="str">
            <v>Prep federal and state returns for AE - Vasco Winds</v>
          </cell>
          <cell r="E569" t="str">
            <v>a686</v>
          </cell>
          <cell r="F569" t="str">
            <v>a531</v>
          </cell>
          <cell r="G569" t="str">
            <v>AE - Vasco Winds</v>
          </cell>
        </row>
        <row r="570">
          <cell r="A570" t="str">
            <v>5168</v>
          </cell>
          <cell r="B570">
            <v>687</v>
          </cell>
          <cell r="C570" t="str">
            <v>PrepReview Task</v>
          </cell>
          <cell r="D570" t="str">
            <v>Prep federal and state returns for AE - Perrin Ranch Wind</v>
          </cell>
          <cell r="E570" t="str">
            <v>a687</v>
          </cell>
          <cell r="F570" t="str">
            <v>a499</v>
          </cell>
          <cell r="G570" t="str">
            <v>AE - Perrin Ranch Wind</v>
          </cell>
        </row>
        <row r="571">
          <cell r="A571" t="str">
            <v>5174</v>
          </cell>
          <cell r="B571">
            <v>688</v>
          </cell>
          <cell r="C571" t="str">
            <v>PrepReview Task</v>
          </cell>
          <cell r="D571" t="str">
            <v>Prep federal and state returns for AE - Montezuma II Wind</v>
          </cell>
          <cell r="E571" t="str">
            <v>a688</v>
          </cell>
          <cell r="F571" t="str">
            <v>a473</v>
          </cell>
          <cell r="G571" t="str">
            <v>AE - Montezuma II Wind</v>
          </cell>
        </row>
        <row r="572">
          <cell r="A572" t="str">
            <v>5175</v>
          </cell>
          <cell r="B572">
            <v>689</v>
          </cell>
          <cell r="C572" t="str">
            <v>PrepReview Task</v>
          </cell>
          <cell r="D572" t="str">
            <v>Prep federal and state returns for AE - Limon Wind</v>
          </cell>
          <cell r="E572" t="str">
            <v>a689</v>
          </cell>
          <cell r="F572" t="str">
            <v>a457</v>
          </cell>
          <cell r="G572" t="str">
            <v>AE - Limon Wind</v>
          </cell>
        </row>
        <row r="573">
          <cell r="A573" t="str">
            <v>5176</v>
          </cell>
          <cell r="B573">
            <v>690</v>
          </cell>
          <cell r="C573" t="str">
            <v>PrepReview Task</v>
          </cell>
          <cell r="D573" t="str">
            <v>Prep federal and state returns for AE - Tuscola Bay Wind</v>
          </cell>
          <cell r="E573" t="str">
            <v>a690</v>
          </cell>
          <cell r="F573" t="str">
            <v>a513</v>
          </cell>
          <cell r="G573" t="str">
            <v>AE - Tuscola Bay Wind</v>
          </cell>
        </row>
        <row r="574">
          <cell r="A574" t="str">
            <v>5177</v>
          </cell>
          <cell r="B574">
            <v>691</v>
          </cell>
          <cell r="C574" t="str">
            <v>PrepReview Task</v>
          </cell>
          <cell r="D574" t="str">
            <v>Prep federal and state returns for AE - Minco Wind III</v>
          </cell>
          <cell r="E574" t="str">
            <v>a691</v>
          </cell>
          <cell r="F574" t="str">
            <v>a469</v>
          </cell>
          <cell r="G574" t="str">
            <v>AE - Minco Wind III</v>
          </cell>
        </row>
        <row r="575">
          <cell r="A575" t="str">
            <v>5178</v>
          </cell>
          <cell r="B575">
            <v>692</v>
          </cell>
          <cell r="C575" t="str">
            <v>PrepReview Task</v>
          </cell>
          <cell r="D575" t="str">
            <v>Prep federal and state returns for AE - Limon Wind II</v>
          </cell>
          <cell r="E575" t="str">
            <v>a692</v>
          </cell>
          <cell r="F575" t="str">
            <v>a459</v>
          </cell>
          <cell r="G575" t="str">
            <v>AE - Limon Wind II</v>
          </cell>
        </row>
        <row r="576">
          <cell r="A576" t="str">
            <v>5179</v>
          </cell>
          <cell r="B576">
            <v>693</v>
          </cell>
          <cell r="C576" t="str">
            <v>PrepReview Task</v>
          </cell>
          <cell r="D576" t="str">
            <v>Prep federal and state returns for AE - Ensign Wind</v>
          </cell>
          <cell r="E576" t="str">
            <v>a693</v>
          </cell>
          <cell r="F576" t="str">
            <v>a413</v>
          </cell>
          <cell r="G576" t="str">
            <v>AE - Ensign Wind</v>
          </cell>
        </row>
        <row r="577">
          <cell r="A577" t="str">
            <v>5182</v>
          </cell>
          <cell r="B577">
            <v>694</v>
          </cell>
          <cell r="C577" t="str">
            <v>PrepReview Task</v>
          </cell>
          <cell r="D577" t="str">
            <v>Prep federal and state returns for AE - Buffalo Ridge Wind</v>
          </cell>
          <cell r="E577" t="str">
            <v>a694</v>
          </cell>
          <cell r="F577" t="str">
            <v>a654</v>
          </cell>
          <cell r="G577" t="str">
            <v>AE - Buffalo Ridge Wind</v>
          </cell>
        </row>
        <row r="578">
          <cell r="A578" t="str">
            <v>5183</v>
          </cell>
          <cell r="B578">
            <v>695</v>
          </cell>
          <cell r="C578" t="str">
            <v>PrepReview Task</v>
          </cell>
          <cell r="D578" t="str">
            <v>Prep federal and state returns for AE - USG Prop Bakken I</v>
          </cell>
          <cell r="E578" t="str">
            <v>a695</v>
          </cell>
          <cell r="F578" t="str">
            <v>a521</v>
          </cell>
          <cell r="G578" t="str">
            <v>AE - USG Prop Bakken I</v>
          </cell>
        </row>
        <row r="579">
          <cell r="A579" t="str">
            <v>5184</v>
          </cell>
          <cell r="B579">
            <v>696</v>
          </cell>
          <cell r="C579" t="str">
            <v>PrepReview Task</v>
          </cell>
          <cell r="D579" t="str">
            <v>Prep federal and state returns for AE - USG Prop GraniteWash I</v>
          </cell>
          <cell r="E579" t="str">
            <v>a696</v>
          </cell>
          <cell r="F579" t="str">
            <v>a523</v>
          </cell>
          <cell r="G579" t="str">
            <v>AE - USG Prop GraniteWash I</v>
          </cell>
        </row>
        <row r="580">
          <cell r="A580" t="str">
            <v>5185</v>
          </cell>
          <cell r="B580">
            <v>697</v>
          </cell>
          <cell r="C580" t="str">
            <v>PrepReview Task</v>
          </cell>
          <cell r="D580" t="str">
            <v>Prep federal and state returns for AE - USGP Haynes Sands I</v>
          </cell>
          <cell r="E580" t="str">
            <v>a697</v>
          </cell>
          <cell r="F580" t="str">
            <v>a525</v>
          </cell>
          <cell r="G580" t="str">
            <v>AE - USGP Haynes Sands I</v>
          </cell>
        </row>
        <row r="581">
          <cell r="A581" t="str">
            <v>5186</v>
          </cell>
          <cell r="B581">
            <v>698</v>
          </cell>
          <cell r="C581" t="str">
            <v>PrepReview Task</v>
          </cell>
          <cell r="D581" t="str">
            <v>Prep federal and state returns for AE - USGP Miss Lime I</v>
          </cell>
          <cell r="E581" t="str">
            <v>a698</v>
          </cell>
          <cell r="F581" t="str">
            <v>a527</v>
          </cell>
          <cell r="G581" t="str">
            <v>AE - USGP Miss Lime I</v>
          </cell>
        </row>
        <row r="582">
          <cell r="A582" t="str">
            <v>5194</v>
          </cell>
          <cell r="B582">
            <v>699</v>
          </cell>
          <cell r="C582" t="str">
            <v>PrepReview Task</v>
          </cell>
          <cell r="D582" t="str">
            <v>Prep federal and state returns for AE - Blackwell Wind LLC</v>
          </cell>
          <cell r="E582" t="str">
            <v>a699</v>
          </cell>
          <cell r="F582" t="str">
            <v>a566</v>
          </cell>
          <cell r="G582" t="str">
            <v>AE - Blackwell Wind LLC</v>
          </cell>
        </row>
        <row r="583">
          <cell r="A583" t="str">
            <v>5169</v>
          </cell>
          <cell r="B583">
            <v>700</v>
          </cell>
          <cell r="C583" t="str">
            <v>PrepReview Task</v>
          </cell>
          <cell r="D583" t="str">
            <v>Prep federal and state returns for AE - Minco Wind Hldgs II</v>
          </cell>
          <cell r="E583" t="str">
            <v>a700</v>
          </cell>
          <cell r="F583" t="str">
            <v>a467</v>
          </cell>
          <cell r="G583" t="str">
            <v>AE - Minco Wind Hldgs II</v>
          </cell>
        </row>
        <row r="584">
          <cell r="A584" t="str">
            <v>5195</v>
          </cell>
          <cell r="B584">
            <v>701</v>
          </cell>
          <cell r="C584" t="str">
            <v>PrepReview Task</v>
          </cell>
          <cell r="D584" t="str">
            <v>Prep federal and state returns for AE - Energy Storage Holdings</v>
          </cell>
          <cell r="E584" t="str">
            <v>a701</v>
          </cell>
          <cell r="F584" t="str">
            <v>a411</v>
          </cell>
          <cell r="G584" t="str">
            <v>AE - Energy Storage Holdings</v>
          </cell>
        </row>
        <row r="585">
          <cell r="A585" t="str">
            <v>5197</v>
          </cell>
          <cell r="B585">
            <v>702</v>
          </cell>
          <cell r="C585" t="str">
            <v>PrepReview Task</v>
          </cell>
          <cell r="D585" t="str">
            <v>Prep federal and state returns for AE - High Majestic Wind II</v>
          </cell>
          <cell r="E585" t="str">
            <v>a702</v>
          </cell>
          <cell r="F585" t="str">
            <v>a445</v>
          </cell>
          <cell r="G585" t="str">
            <v>AE - High Majestic Wind II</v>
          </cell>
        </row>
        <row r="586">
          <cell r="A586" t="str">
            <v>5198</v>
          </cell>
          <cell r="B586">
            <v>703</v>
          </cell>
          <cell r="C586" t="str">
            <v>PrepReview Task</v>
          </cell>
          <cell r="D586" t="str">
            <v>Prep federal and state returns for AE - N Sky River Energy LLC</v>
          </cell>
          <cell r="E586" t="str">
            <v>a703</v>
          </cell>
          <cell r="F586" t="str">
            <v>a479</v>
          </cell>
          <cell r="G586" t="str">
            <v>AE - N Sky River Energy LLC</v>
          </cell>
        </row>
        <row r="587">
          <cell r="A587" t="str">
            <v>5210</v>
          </cell>
          <cell r="B587">
            <v>704</v>
          </cell>
          <cell r="C587" t="str">
            <v>PrepReview Task</v>
          </cell>
          <cell r="D587" t="str">
            <v>Prep federal and state returns for AE - Tuscola Wind II LLC</v>
          </cell>
          <cell r="E587" t="str">
            <v>a704</v>
          </cell>
          <cell r="F587" t="str">
            <v>a515</v>
          </cell>
          <cell r="G587" t="str">
            <v>AE - Tuscola Wind II LLC</v>
          </cell>
        </row>
        <row r="588">
          <cell r="A588" t="str">
            <v>5215</v>
          </cell>
          <cell r="B588">
            <v>705</v>
          </cell>
          <cell r="C588" t="str">
            <v>PrepReview Task</v>
          </cell>
          <cell r="D588" t="str">
            <v>Prep federal and state returns for AE - Mountain View Solar</v>
          </cell>
          <cell r="E588" t="str">
            <v>a705</v>
          </cell>
          <cell r="F588" t="str">
            <v>a475</v>
          </cell>
          <cell r="G588" t="str">
            <v>AE - Mountain View Solar</v>
          </cell>
        </row>
        <row r="589">
          <cell r="A589">
            <v>5217</v>
          </cell>
          <cell r="C589" t="str">
            <v>PrepReview Task</v>
          </cell>
          <cell r="D589" t="str">
            <v>AE - Steele Flats Wind, LLC</v>
          </cell>
          <cell r="G589" t="str">
            <v>AE - Steele Flats Wind, LLC</v>
          </cell>
        </row>
        <row r="590">
          <cell r="A590">
            <v>5239</v>
          </cell>
          <cell r="C590" t="str">
            <v>PrepReview Task</v>
          </cell>
          <cell r="D590" t="str">
            <v>AE - McCoy Solar LLC</v>
          </cell>
          <cell r="G590" t="str">
            <v>AE - McCoy Solar LLC</v>
          </cell>
        </row>
        <row r="591">
          <cell r="A591">
            <v>5241</v>
          </cell>
          <cell r="C591" t="str">
            <v>PrepReview Task</v>
          </cell>
          <cell r="D591" t="str">
            <v>AE - Limon Wind III LLC</v>
          </cell>
          <cell r="G591" t="str">
            <v>AE - Limon Wind III LLC</v>
          </cell>
        </row>
        <row r="592">
          <cell r="A592">
            <v>5242</v>
          </cell>
          <cell r="C592" t="str">
            <v>PrepReview Task</v>
          </cell>
          <cell r="D592" t="str">
            <v>AE - Seiling Wind LLC</v>
          </cell>
          <cell r="G592" t="str">
            <v>AE - Seiling Wind LLC</v>
          </cell>
        </row>
        <row r="593">
          <cell r="C593" t="str">
            <v>PrepReview Task</v>
          </cell>
          <cell r="D593" t="str">
            <v>Porta del Sol Solar, LLC</v>
          </cell>
          <cell r="G593" t="str">
            <v>Porta del Sol Solar, LLC</v>
          </cell>
        </row>
        <row r="594">
          <cell r="A594" t="str">
            <v>1270</v>
          </cell>
          <cell r="B594">
            <v>706</v>
          </cell>
          <cell r="C594" t="str">
            <v>PrepReview Task</v>
          </cell>
          <cell r="D594" t="str">
            <v>Prep federal and state returns for Palms Insurance Company, Ltd</v>
          </cell>
          <cell r="E594" t="str">
            <v>a706</v>
          </cell>
          <cell r="F594" t="str">
            <v>a236</v>
          </cell>
          <cell r="G594" t="str">
            <v>Palms Insurance Company, Limited</v>
          </cell>
        </row>
        <row r="595">
          <cell r="A595">
            <v>1257</v>
          </cell>
          <cell r="C595" t="str">
            <v>PrepReview Task</v>
          </cell>
          <cell r="D595" t="str">
            <v>Florida Southeast Connection, LLC</v>
          </cell>
          <cell r="G595" t="str">
            <v>Florida Southeast Connection, LLC</v>
          </cell>
        </row>
        <row r="596">
          <cell r="A596" t="str">
            <v>7200</v>
          </cell>
          <cell r="B596">
            <v>707</v>
          </cell>
          <cell r="C596" t="str">
            <v>PrepReview Task</v>
          </cell>
          <cell r="D596" t="str">
            <v>Prep federal and state returns for FPL Group International, Inc.</v>
          </cell>
          <cell r="E596" t="str">
            <v>a707</v>
          </cell>
          <cell r="F596" t="str">
            <v>a740</v>
          </cell>
          <cell r="G596" t="str">
            <v>FPL Group International, Inc.</v>
          </cell>
        </row>
        <row r="597">
          <cell r="A597" t="str">
            <v>7224</v>
          </cell>
          <cell r="B597">
            <v>708</v>
          </cell>
          <cell r="C597" t="str">
            <v>PrepReview Task</v>
          </cell>
          <cell r="D597" t="str">
            <v>Prep federal and state returns for High Ground Investments, LLC (fka Coyote Wind, LLC)</v>
          </cell>
          <cell r="E597" t="str">
            <v>a708</v>
          </cell>
          <cell r="F597" t="str">
            <v>a93</v>
          </cell>
          <cell r="G597" t="str">
            <v>High Ground Investments, LLC</v>
          </cell>
        </row>
        <row r="598">
          <cell r="A598" t="str">
            <v>4045</v>
          </cell>
          <cell r="B598">
            <v>709</v>
          </cell>
          <cell r="C598" t="str">
            <v>PrepReview Task</v>
          </cell>
          <cell r="D598" t="str">
            <v>Prep federal and state returns for ESI Northeast Fuel Management, Inc.</v>
          </cell>
          <cell r="E598" t="str">
            <v>a709</v>
          </cell>
          <cell r="F598" t="str">
            <v>a490</v>
          </cell>
          <cell r="G598" t="str">
            <v>ESI Northeast Fuel Management, Inc.</v>
          </cell>
        </row>
        <row r="599">
          <cell r="A599" t="str">
            <v>5017</v>
          </cell>
          <cell r="B599">
            <v>710</v>
          </cell>
          <cell r="C599" t="str">
            <v>PrepReview Task</v>
          </cell>
          <cell r="D599" t="str">
            <v>Prep federal and state returns for ESI West Texas Energy, Inc.</v>
          </cell>
          <cell r="E599" t="str">
            <v>a710</v>
          </cell>
          <cell r="F599" t="str">
            <v>a618</v>
          </cell>
          <cell r="G599" t="str">
            <v>ESI West Texas Energy, Inc.</v>
          </cell>
        </row>
        <row r="600">
          <cell r="A600" t="str">
            <v>5014</v>
          </cell>
          <cell r="B600">
            <v>711</v>
          </cell>
          <cell r="C600" t="str">
            <v>PrepReview Task</v>
          </cell>
          <cell r="D600" t="str">
            <v>Prep federal and state returns for ESI Ormesa 1E Equity, Inc.</v>
          </cell>
          <cell r="E600" t="str">
            <v>a711</v>
          </cell>
          <cell r="F600" t="str">
            <v>a600</v>
          </cell>
          <cell r="G600" t="str">
            <v>ESI Ormesa 1E Equity, Inc.</v>
          </cell>
        </row>
        <row r="601">
          <cell r="A601" t="str">
            <v>5015</v>
          </cell>
          <cell r="B601">
            <v>712</v>
          </cell>
          <cell r="C601" t="str">
            <v>PrepReview Task</v>
          </cell>
          <cell r="D601" t="str">
            <v>Prep federal and state returns for ESI Ormesa Equity Holdings LLC</v>
          </cell>
          <cell r="E601" t="str">
            <v>a712</v>
          </cell>
          <cell r="F601" t="str">
            <v>a602</v>
          </cell>
          <cell r="G601" t="str">
            <v>ESI Ormesa Equity Holdings LLC</v>
          </cell>
        </row>
        <row r="602">
          <cell r="A602" t="str">
            <v>4070</v>
          </cell>
          <cell r="B602">
            <v>713</v>
          </cell>
          <cell r="C602" t="str">
            <v>PrepReview Task</v>
          </cell>
          <cell r="D602" t="str">
            <v>Prep federal and state returns for FPL Energy Solar Funding Corp.</v>
          </cell>
          <cell r="E602" t="str">
            <v>a713</v>
          </cell>
          <cell r="F602" t="str">
            <v>a692</v>
          </cell>
          <cell r="G602" t="str">
            <v>FPL Energy Solar Funding Corp.</v>
          </cell>
        </row>
        <row r="603">
          <cell r="A603" t="str">
            <v>2410</v>
          </cell>
          <cell r="B603">
            <v>714</v>
          </cell>
          <cell r="C603" t="str">
            <v>PrepReview Task</v>
          </cell>
          <cell r="D603" t="str">
            <v>Prep federal and state returns for NextEra Texas Acquisition Holdco, LLC</v>
          </cell>
          <cell r="E603" t="str">
            <v>a714</v>
          </cell>
          <cell r="F603" t="str">
            <v>a212</v>
          </cell>
          <cell r="G603" t="str">
            <v>NextEra Texas Acquisition Holdco, LLC</v>
          </cell>
        </row>
        <row r="604">
          <cell r="A604" t="str">
            <v>2411</v>
          </cell>
          <cell r="B604">
            <v>715</v>
          </cell>
          <cell r="C604" t="str">
            <v>PrepReview Task</v>
          </cell>
          <cell r="D604" t="str">
            <v>Prep federal and state returns for NextEra Retail of Texas GP, LLC</v>
          </cell>
          <cell r="E604" t="str">
            <v>a715</v>
          </cell>
          <cell r="F604" t="str">
            <v>a116</v>
          </cell>
          <cell r="G604" t="str">
            <v>NextEra Retail of Texas GP, LLC</v>
          </cell>
        </row>
        <row r="605">
          <cell r="A605" t="str">
            <v>2412</v>
          </cell>
          <cell r="B605">
            <v>716</v>
          </cell>
          <cell r="C605" t="str">
            <v>PrepReview Task</v>
          </cell>
          <cell r="D605" t="str">
            <v>Prep federal and state returns for NextEra Texas Acquistion LP, LLC</v>
          </cell>
          <cell r="E605" t="str">
            <v>a716</v>
          </cell>
          <cell r="F605" t="str">
            <v>a72</v>
          </cell>
          <cell r="G605" t="str">
            <v>NextEra Texas Acquistion LP, LLC</v>
          </cell>
        </row>
        <row r="606">
          <cell r="A606" t="str">
            <v>3316</v>
          </cell>
          <cell r="B606">
            <v>717</v>
          </cell>
          <cell r="C606" t="str">
            <v>PrepReview Task</v>
          </cell>
          <cell r="D606" t="str">
            <v>Prep federal and state returns for NextEra Retail of Texas, LP</v>
          </cell>
          <cell r="E606" t="str">
            <v>a717</v>
          </cell>
          <cell r="F606" t="str">
            <v>a208</v>
          </cell>
          <cell r="G606" t="str">
            <v>NextEra Retail of Texas, LP</v>
          </cell>
        </row>
        <row r="607">
          <cell r="A607" t="str">
            <v>4053</v>
          </cell>
          <cell r="B607">
            <v>718</v>
          </cell>
          <cell r="C607" t="str">
            <v>PrepReview Task</v>
          </cell>
          <cell r="D607" t="str">
            <v>Prep federal and state returns for FPL Energy Doswell Holdings, Inc.</v>
          </cell>
          <cell r="E607" t="str">
            <v>a718</v>
          </cell>
          <cell r="F607" t="str">
            <v>a446</v>
          </cell>
          <cell r="G607" t="str">
            <v>FPL Energy Doswell Holdings, Inc.</v>
          </cell>
        </row>
        <row r="608">
          <cell r="A608" t="str">
            <v>2003</v>
          </cell>
          <cell r="B608">
            <v>719</v>
          </cell>
          <cell r="C608" t="str">
            <v>PrepReview Task</v>
          </cell>
          <cell r="D608" t="str">
            <v>Prep federal and state returns for BAC Investment Corp.</v>
          </cell>
          <cell r="E608" t="str">
            <v>a719</v>
          </cell>
          <cell r="F608" t="str">
            <v>a589</v>
          </cell>
          <cell r="G608" t="str">
            <v>BAC Investment Corp.</v>
          </cell>
        </row>
        <row r="609">
          <cell r="A609" t="str">
            <v>2004</v>
          </cell>
          <cell r="B609">
            <v>720</v>
          </cell>
          <cell r="C609" t="str">
            <v>PrepReview Task</v>
          </cell>
          <cell r="D609" t="str">
            <v>Prep federal and state returns for Square Lake Holdings, Inc.</v>
          </cell>
          <cell r="E609" t="str">
            <v>a720</v>
          </cell>
          <cell r="F609" t="str">
            <v>a288</v>
          </cell>
          <cell r="G609" t="str">
            <v>Square Lake Holdings, Inc.</v>
          </cell>
        </row>
        <row r="610">
          <cell r="A610" t="str">
            <v>2005</v>
          </cell>
          <cell r="B610">
            <v>721</v>
          </cell>
          <cell r="C610" t="str">
            <v>PrepReview Task</v>
          </cell>
          <cell r="D610" t="str">
            <v>Prep federal and state returns for NextEra Energy Project Management, LLC</v>
          </cell>
          <cell r="E610" t="str">
            <v>a721</v>
          </cell>
          <cell r="F610" t="str">
            <v>a350</v>
          </cell>
          <cell r="G610" t="str">
            <v>NextEra Energy Project Management, LLC</v>
          </cell>
        </row>
        <row r="611">
          <cell r="A611" t="str">
            <v>5002</v>
          </cell>
          <cell r="B611">
            <v>722</v>
          </cell>
          <cell r="C611" t="str">
            <v>PrepReview Task</v>
          </cell>
          <cell r="D611" t="str">
            <v>Prep federal and state returns for ESI Mojave LLC</v>
          </cell>
          <cell r="E611" t="str">
            <v>a722</v>
          </cell>
          <cell r="F611" t="str">
            <v>a486</v>
          </cell>
          <cell r="G611" t="str">
            <v>ESI Mojave LLC</v>
          </cell>
        </row>
        <row r="612">
          <cell r="A612" t="str">
            <v>3300</v>
          </cell>
          <cell r="B612">
            <v>723</v>
          </cell>
          <cell r="C612" t="str">
            <v>PrepReview Task</v>
          </cell>
          <cell r="D612" t="str">
            <v>Prep federal and state returns for Kennebec Hydro Resources, Inc.</v>
          </cell>
          <cell r="E612" t="str">
            <v>a723</v>
          </cell>
          <cell r="F612" t="str">
            <v>a137</v>
          </cell>
          <cell r="G612" t="str">
            <v>Kennebec Hydro Resources, Inc.</v>
          </cell>
        </row>
        <row r="613">
          <cell r="A613" t="str">
            <v>4076</v>
          </cell>
          <cell r="B613">
            <v>724</v>
          </cell>
          <cell r="C613" t="str">
            <v>PrepReview Task</v>
          </cell>
          <cell r="D613" t="str">
            <v>Prep federal and state returns for Tower Associates LLC</v>
          </cell>
          <cell r="E613" t="str">
            <v>a724</v>
          </cell>
          <cell r="F613" t="str">
            <v>a162</v>
          </cell>
          <cell r="G613" t="str">
            <v>Tower Associates LLC</v>
          </cell>
        </row>
        <row r="614">
          <cell r="A614" t="str">
            <v>6100</v>
          </cell>
          <cell r="B614">
            <v>725</v>
          </cell>
          <cell r="C614" t="str">
            <v>PrepReview Task</v>
          </cell>
          <cell r="D614" t="str">
            <v>Prep federal and state returns for NextEra Energy Seabrook, LLC</v>
          </cell>
          <cell r="E614" t="str">
            <v>a725</v>
          </cell>
          <cell r="F614" t="str">
            <v>a356</v>
          </cell>
          <cell r="G614" t="str">
            <v>NextEra Energy Seabrook, LLC (fka FPL Energy Seabrook..)</v>
          </cell>
        </row>
        <row r="615">
          <cell r="A615" t="str">
            <v>5058</v>
          </cell>
          <cell r="B615">
            <v>726</v>
          </cell>
          <cell r="C615" t="str">
            <v>PrepReview Task</v>
          </cell>
          <cell r="D615" t="str">
            <v>Prep federal and state returns for Backbone Windpower Holdings LLC</v>
          </cell>
          <cell r="E615" t="str">
            <v>a726</v>
          </cell>
          <cell r="F615" t="str">
            <v>a593</v>
          </cell>
          <cell r="G615" t="str">
            <v>Backbone Windpower Holdings, LLC</v>
          </cell>
        </row>
        <row r="616">
          <cell r="A616" t="str">
            <v>6084</v>
          </cell>
          <cell r="B616">
            <v>727</v>
          </cell>
          <cell r="C616" t="str">
            <v>PrepReview Task</v>
          </cell>
          <cell r="D616" t="str">
            <v>Prep federal and state returns for Backbone Mountain Windpower LLC</v>
          </cell>
          <cell r="E616" t="str">
            <v>a727</v>
          </cell>
          <cell r="F616" t="str">
            <v>a591</v>
          </cell>
          <cell r="G616" t="str">
            <v>Backbone Mountain Windpower LLC</v>
          </cell>
        </row>
        <row r="617">
          <cell r="A617" t="str">
            <v>6167</v>
          </cell>
          <cell r="B617">
            <v>728</v>
          </cell>
          <cell r="C617" t="str">
            <v>PrepReview Task</v>
          </cell>
          <cell r="D617" t="str">
            <v>Prep federal and state returns for FPL Energy Stateline II Inc.</v>
          </cell>
          <cell r="E617" t="str">
            <v>a728</v>
          </cell>
          <cell r="F617" t="str">
            <v>a540</v>
          </cell>
          <cell r="G617" t="str">
            <v>FPL Energy Stateline II, Inc.</v>
          </cell>
        </row>
        <row r="618">
          <cell r="A618" t="str">
            <v>4126</v>
          </cell>
          <cell r="B618">
            <v>729</v>
          </cell>
          <cell r="C618" t="str">
            <v>PrepReview Task</v>
          </cell>
          <cell r="D618" t="str">
            <v>Prep federal and state returns for Wind Holdings, Inc.</v>
          </cell>
          <cell r="E618" t="str">
            <v>a729</v>
          </cell>
          <cell r="F618" t="str">
            <v>a796</v>
          </cell>
          <cell r="G618" t="str">
            <v>Wind Holdings, Inc.</v>
          </cell>
        </row>
        <row r="619">
          <cell r="A619" t="str">
            <v>4125</v>
          </cell>
          <cell r="B619">
            <v>730</v>
          </cell>
          <cell r="C619" t="str">
            <v>PrepReview Task</v>
          </cell>
          <cell r="D619" t="str">
            <v>Prep federal and state returns for WindLogics Inc.</v>
          </cell>
          <cell r="E619" t="str">
            <v>a730</v>
          </cell>
          <cell r="F619" t="str">
            <v>a371</v>
          </cell>
          <cell r="G619" t="str">
            <v>WindLogics Inc.</v>
          </cell>
        </row>
        <row r="620">
          <cell r="A620" t="str">
            <v>6181</v>
          </cell>
          <cell r="B620">
            <v>731</v>
          </cell>
          <cell r="C620" t="str">
            <v>PrepReview Task</v>
          </cell>
          <cell r="D620" t="str">
            <v>Prep federal and state returns for NextEra Energy Services Illinois LLC</v>
          </cell>
          <cell r="E620" t="str">
            <v>a731</v>
          </cell>
          <cell r="F620" t="str">
            <v>a366</v>
          </cell>
          <cell r="G620" t="str">
            <v>NextEra Energy Services Illinois LLC</v>
          </cell>
        </row>
        <row r="621">
          <cell r="A621" t="str">
            <v>6180</v>
          </cell>
          <cell r="B621">
            <v>732</v>
          </cell>
          <cell r="C621" t="str">
            <v>PrepReview Task</v>
          </cell>
          <cell r="D621" t="str">
            <v>Prep federal and state returns for NextEra Energy Services District of Columbia LLC</v>
          </cell>
          <cell r="E621" t="str">
            <v>a732</v>
          </cell>
          <cell r="F621" t="str">
            <v>a362</v>
          </cell>
          <cell r="G621" t="str">
            <v>NextEra Energy Services District of Columbia LLC</v>
          </cell>
        </row>
        <row r="622">
          <cell r="A622" t="str">
            <v>6121</v>
          </cell>
          <cell r="B622">
            <v>733</v>
          </cell>
          <cell r="C622" t="str">
            <v>PrepReview Task</v>
          </cell>
          <cell r="D622" t="str">
            <v>Prep federal and state returns for Windpower Partners 1994 LP</v>
          </cell>
          <cell r="E622" t="str">
            <v>a733</v>
          </cell>
          <cell r="F622" t="str">
            <v>a46</v>
          </cell>
          <cell r="G622" t="str">
            <v>Windpower Partners 1994 LP</v>
          </cell>
        </row>
        <row r="623">
          <cell r="A623" t="str">
            <v>4131</v>
          </cell>
          <cell r="B623">
            <v>734</v>
          </cell>
          <cell r="C623" t="str">
            <v>PrepReview Task</v>
          </cell>
          <cell r="D623" t="str">
            <v>Prep federal and state returns for Northern Frontier Wind Holding, LLC</v>
          </cell>
          <cell r="E623" t="str">
            <v>a734</v>
          </cell>
          <cell r="F623" t="str">
            <v>a228</v>
          </cell>
          <cell r="G623" t="str">
            <v>Northern Frontier Wind Holding, LLC</v>
          </cell>
        </row>
        <row r="624">
          <cell r="A624" t="str">
            <v>4132</v>
          </cell>
          <cell r="B624">
            <v>735</v>
          </cell>
          <cell r="C624" t="str">
            <v>PrepReview Task</v>
          </cell>
          <cell r="D624" t="str">
            <v>Prep federal and state returns for Northern Frontier Wind Funding, LLC</v>
          </cell>
          <cell r="E624" t="str">
            <v>a735</v>
          </cell>
          <cell r="F624" t="str">
            <v>a126</v>
          </cell>
          <cell r="G624" t="str">
            <v>Northern Frontier Wind Funding, LLC</v>
          </cell>
        </row>
        <row r="625">
          <cell r="A625" t="str">
            <v>6189</v>
          </cell>
          <cell r="B625">
            <v>736</v>
          </cell>
          <cell r="C625" t="str">
            <v>PrepReview Task</v>
          </cell>
          <cell r="D625" t="str">
            <v>Prep federal and state returns for NextEra Energy Services Rhode Island LLC</v>
          </cell>
          <cell r="E625" t="str">
            <v>a736</v>
          </cell>
          <cell r="F625" t="str">
            <v>a383</v>
          </cell>
          <cell r="G625" t="str">
            <v>NextEra Energy Services Rhode Island LLC</v>
          </cell>
        </row>
        <row r="626">
          <cell r="A626" t="str">
            <v>4088</v>
          </cell>
          <cell r="B626">
            <v>737</v>
          </cell>
          <cell r="C626" t="str">
            <v>PrepReview Task</v>
          </cell>
          <cell r="D626" t="str">
            <v>Prep federal and state returns for FPL Energy WPP 93 LP, LLC</v>
          </cell>
          <cell r="E626" t="str">
            <v>a737</v>
          </cell>
          <cell r="F626" t="str">
            <v>a552</v>
          </cell>
          <cell r="G626" t="str">
            <v>FPL Energy WPP 93 LP, LLC</v>
          </cell>
        </row>
        <row r="627">
          <cell r="A627" t="str">
            <v>4087</v>
          </cell>
          <cell r="B627">
            <v>738</v>
          </cell>
          <cell r="C627" t="str">
            <v>PrepReview Task</v>
          </cell>
          <cell r="D627" t="str">
            <v>Prep federal and state returns for FPL Energy WPP 93 GP, LLC</v>
          </cell>
          <cell r="E627" t="str">
            <v>a738</v>
          </cell>
          <cell r="F627" t="str">
            <v>a722</v>
          </cell>
          <cell r="G627" t="str">
            <v>FPL Energy WPP 93 GP, LLC</v>
          </cell>
        </row>
        <row r="628">
          <cell r="A628" t="str">
            <v>4097</v>
          </cell>
          <cell r="B628">
            <v>739</v>
          </cell>
          <cell r="C628" t="str">
            <v>PrepReview Task</v>
          </cell>
          <cell r="D628" t="str">
            <v>Prep federal and state returns for FPL Energy SEGS III-VII LP, LLC</v>
          </cell>
          <cell r="E628" t="str">
            <v>a739</v>
          </cell>
          <cell r="F628" t="str">
            <v>a688</v>
          </cell>
          <cell r="G628" t="str">
            <v>FPL Energy SEGS III-VII LP, LLC</v>
          </cell>
        </row>
        <row r="629">
          <cell r="A629" t="str">
            <v>4098</v>
          </cell>
          <cell r="B629">
            <v>740</v>
          </cell>
          <cell r="C629" t="str">
            <v>PrepReview Task</v>
          </cell>
          <cell r="D629" t="str">
            <v>Prep federal and state returns for FPL Energy SEGS III-VII GP, LLC</v>
          </cell>
          <cell r="E629" t="str">
            <v>a740</v>
          </cell>
          <cell r="F629" t="str">
            <v>a534</v>
          </cell>
          <cell r="G629" t="str">
            <v>FPL Energy SEGS III-VII GP, LLC</v>
          </cell>
        </row>
        <row r="630">
          <cell r="A630" t="str">
            <v>6011</v>
          </cell>
          <cell r="B630">
            <v>741</v>
          </cell>
          <cell r="C630" t="str">
            <v>PrepReview Task</v>
          </cell>
          <cell r="D630" t="str">
            <v>Prep federal and state returns for Lake Benton Power Partners II, LLC</v>
          </cell>
          <cell r="E630" t="str">
            <v>a741</v>
          </cell>
          <cell r="F630" t="str">
            <v>a145</v>
          </cell>
          <cell r="G630" t="str">
            <v>Lake Benton Power Partners II, LLC</v>
          </cell>
        </row>
        <row r="631">
          <cell r="A631" t="str">
            <v>6019</v>
          </cell>
          <cell r="B631">
            <v>742</v>
          </cell>
          <cell r="C631" t="str">
            <v>PrepReview Task</v>
          </cell>
          <cell r="D631" t="str">
            <v>Prep federal and state returns for Gray County Wind Energy LLC</v>
          </cell>
          <cell r="E631" t="str">
            <v>a742</v>
          </cell>
          <cell r="F631" t="str">
            <v>a71</v>
          </cell>
          <cell r="G631" t="str">
            <v>Gray County Wind Energy LLC</v>
          </cell>
        </row>
        <row r="632">
          <cell r="A632" t="str">
            <v>6091</v>
          </cell>
          <cell r="B632">
            <v>743</v>
          </cell>
          <cell r="C632" t="str">
            <v>PrepReview Task</v>
          </cell>
          <cell r="D632" t="str">
            <v>Prep federal and state returns for High Winds LLC</v>
          </cell>
          <cell r="E632" t="str">
            <v>a743</v>
          </cell>
          <cell r="F632" t="str">
            <v>a105</v>
          </cell>
          <cell r="G632" t="str">
            <v>High Winds LLC</v>
          </cell>
        </row>
        <row r="633">
          <cell r="A633" t="str">
            <v>6093</v>
          </cell>
          <cell r="B633">
            <v>744</v>
          </cell>
          <cell r="C633" t="str">
            <v>PrepReview Task</v>
          </cell>
          <cell r="D633" t="str">
            <v>Prep federal and state returns for FPL Energy South Dakota Wind LLC</v>
          </cell>
          <cell r="E633" t="str">
            <v>a744</v>
          </cell>
          <cell r="F633" t="str">
            <v>a538</v>
          </cell>
          <cell r="G633" t="str">
            <v>FPL Energy South Dakota Wind, LLC</v>
          </cell>
        </row>
        <row r="634">
          <cell r="A634" t="str">
            <v>6094</v>
          </cell>
          <cell r="B634">
            <v>745</v>
          </cell>
          <cell r="C634" t="str">
            <v>PrepReview Task</v>
          </cell>
          <cell r="D634" t="str">
            <v>Prep federal and state returns for FPL Energy North Dakota Wind LLC</v>
          </cell>
          <cell r="E634" t="str">
            <v>a745</v>
          </cell>
          <cell r="F634" t="str">
            <v>a528</v>
          </cell>
          <cell r="G634" t="str">
            <v>FPL Energy North Dakota Wind, LLC</v>
          </cell>
        </row>
        <row r="635">
          <cell r="A635" t="str">
            <v/>
          </cell>
          <cell r="B635">
            <v>746</v>
          </cell>
          <cell r="C635" t="str">
            <v>PrepReview Task</v>
          </cell>
          <cell r="D635" t="str">
            <v>Prep federal and state returns for FPL Energy North Dakota Wind II LLC</v>
          </cell>
          <cell r="E635" t="str">
            <v>a746</v>
          </cell>
          <cell r="F635" t="str">
            <v>a674</v>
          </cell>
          <cell r="G635" t="str">
            <v>FPL Energy North Dakota Wind II LLC</v>
          </cell>
        </row>
        <row r="636">
          <cell r="A636" t="str">
            <v>6097</v>
          </cell>
          <cell r="B636">
            <v>747</v>
          </cell>
          <cell r="C636" t="str">
            <v>PrepReview Task</v>
          </cell>
          <cell r="D636" t="str">
            <v>Prep federal and state returns for FPL Energy Wyoming LLC</v>
          </cell>
          <cell r="E636" t="str">
            <v>a747</v>
          </cell>
          <cell r="F636" t="str">
            <v>a728</v>
          </cell>
          <cell r="G636" t="str">
            <v>FPL Energy Wyoming LLC</v>
          </cell>
        </row>
        <row r="637">
          <cell r="A637" t="str">
            <v>4062</v>
          </cell>
          <cell r="B637">
            <v>748</v>
          </cell>
          <cell r="C637" t="str">
            <v>PrepReview Task</v>
          </cell>
          <cell r="D637" t="str">
            <v>Prep federal and state returns for FPL Energy Morwind LLC</v>
          </cell>
          <cell r="E637" t="str">
            <v>a748</v>
          </cell>
          <cell r="F637" t="str">
            <v>a416</v>
          </cell>
          <cell r="G637" t="str">
            <v>FPL Energy Morwind, LLC</v>
          </cell>
        </row>
        <row r="638">
          <cell r="A638" t="str">
            <v>6120</v>
          </cell>
          <cell r="B638">
            <v>749</v>
          </cell>
          <cell r="C638" t="str">
            <v>PrepReview Task</v>
          </cell>
          <cell r="D638" t="str">
            <v>Prep federal and state returns for FPL Energy Callahan Wind, LP</v>
          </cell>
          <cell r="E638" t="str">
            <v>a749</v>
          </cell>
          <cell r="F638" t="str">
            <v>a638</v>
          </cell>
          <cell r="G638" t="str">
            <v>FPL Energy Callahan Wind, LP</v>
          </cell>
        </row>
        <row r="639">
          <cell r="A639" t="str">
            <v>6138</v>
          </cell>
          <cell r="B639">
            <v>750</v>
          </cell>
          <cell r="C639" t="str">
            <v>PrepReview Task</v>
          </cell>
          <cell r="D639" t="str">
            <v>Prep federal and state returns for Post Wind Farm LP</v>
          </cell>
          <cell r="E639" t="str">
            <v>a750</v>
          </cell>
          <cell r="F639" t="str">
            <v>a140</v>
          </cell>
          <cell r="G639" t="str">
            <v>Post Wind Farm LP</v>
          </cell>
        </row>
        <row r="640">
          <cell r="A640" t="str">
            <v>5018</v>
          </cell>
          <cell r="B640">
            <v>751</v>
          </cell>
          <cell r="C640" t="str">
            <v>PrepReview Task</v>
          </cell>
          <cell r="D640" t="str">
            <v>Prep federal and state returns for ESI West Texas Energy LP, LLC</v>
          </cell>
          <cell r="E640" t="str">
            <v>a751</v>
          </cell>
          <cell r="F640" t="str">
            <v>a440</v>
          </cell>
          <cell r="G640" t="str">
            <v>ESI West Texas Energy LP, LLC</v>
          </cell>
        </row>
        <row r="641">
          <cell r="A641" t="str">
            <v>6017</v>
          </cell>
          <cell r="B641">
            <v>752</v>
          </cell>
          <cell r="C641" t="str">
            <v>PrepReview Task</v>
          </cell>
          <cell r="D641" t="str">
            <v>Prep federal and state returns for FPL Energy Vansycle LLC</v>
          </cell>
          <cell r="E641" t="str">
            <v>a752</v>
          </cell>
          <cell r="F641" t="str">
            <v>a464</v>
          </cell>
          <cell r="G641" t="str">
            <v>FPL Energy Vansycle, LLC</v>
          </cell>
        </row>
        <row r="642">
          <cell r="A642" t="str">
            <v>6122</v>
          </cell>
          <cell r="B642">
            <v>753</v>
          </cell>
          <cell r="C642" t="str">
            <v>PrepReview Task</v>
          </cell>
          <cell r="D642" t="str">
            <v>Prep federal and state returns for FPL Energy Horse Hollow Wind, LLC</v>
          </cell>
          <cell r="E642" t="str">
            <v>a753</v>
          </cell>
          <cell r="F642" t="str">
            <v>a648</v>
          </cell>
          <cell r="G642" t="str">
            <v>FPL Energy Horse Hollow Wind, LLC</v>
          </cell>
        </row>
        <row r="643">
          <cell r="A643" t="str">
            <v>6136</v>
          </cell>
          <cell r="B643">
            <v>754</v>
          </cell>
          <cell r="C643" t="str">
            <v>PrepReview Task</v>
          </cell>
          <cell r="D643" t="str">
            <v>Prep federal and state returns for FPL Energy Horse Hollow Wind II, LLC</v>
          </cell>
          <cell r="E643" t="str">
            <v>a754</v>
          </cell>
          <cell r="F643" t="str">
            <v>a514</v>
          </cell>
          <cell r="G643" t="str">
            <v>FPL Energy Horse Hollow Wind II, LLC</v>
          </cell>
        </row>
        <row r="644">
          <cell r="A644" t="str">
            <v>6119</v>
          </cell>
          <cell r="B644">
            <v>755</v>
          </cell>
          <cell r="C644" t="str">
            <v>PrepReview Task</v>
          </cell>
          <cell r="D644" t="str">
            <v>Prep federal and state returns for Diablo Winds, LLC</v>
          </cell>
          <cell r="E644" t="str">
            <v>a755</v>
          </cell>
          <cell r="F644" t="str">
            <v>a426</v>
          </cell>
          <cell r="G644" t="str">
            <v>Diablo Winds, LLC</v>
          </cell>
        </row>
        <row r="645">
          <cell r="A645" t="str">
            <v>6132</v>
          </cell>
          <cell r="B645">
            <v>756</v>
          </cell>
          <cell r="C645" t="str">
            <v>PrepReview Task</v>
          </cell>
          <cell r="D645" t="str">
            <v>Prep federal and state returns for FPL Energy Burleigh County Wind, LLC</v>
          </cell>
          <cell r="E645" t="str">
            <v>a756</v>
          </cell>
          <cell r="F645" t="str">
            <v>a444</v>
          </cell>
          <cell r="G645" t="str">
            <v>FPL Energy Burleigh County Wind, LLC</v>
          </cell>
        </row>
        <row r="646">
          <cell r="A646" t="str">
            <v>6020</v>
          </cell>
          <cell r="B646">
            <v>757</v>
          </cell>
          <cell r="C646" t="str">
            <v>PrepReview Task</v>
          </cell>
          <cell r="D646" t="str">
            <v>Prep federal and state returns for FPL Energy Upton Wind I, LLC</v>
          </cell>
          <cell r="E646" t="str">
            <v>a757</v>
          </cell>
          <cell r="F646" t="str">
            <v>a422</v>
          </cell>
          <cell r="G646" t="str">
            <v>FPL Energy Upton Wind I, LLC</v>
          </cell>
        </row>
        <row r="647">
          <cell r="A647" t="str">
            <v>6021</v>
          </cell>
          <cell r="B647">
            <v>758</v>
          </cell>
          <cell r="C647" t="str">
            <v>PrepReview Task</v>
          </cell>
          <cell r="D647" t="str">
            <v>Prep federal and state returns for FPL Energy Upton Wind II, LLC</v>
          </cell>
          <cell r="E647" t="str">
            <v>a758</v>
          </cell>
          <cell r="F647" t="str">
            <v>a710</v>
          </cell>
          <cell r="G647" t="str">
            <v>FPL Energy Upton Wind II, LLC</v>
          </cell>
        </row>
        <row r="648">
          <cell r="A648" t="str">
            <v>6022</v>
          </cell>
          <cell r="B648">
            <v>759</v>
          </cell>
          <cell r="C648" t="str">
            <v>PrepReview Task</v>
          </cell>
          <cell r="D648" t="str">
            <v>Prep federal and state returns for FPL Energy Upton Wind III, LLC</v>
          </cell>
          <cell r="E648" t="str">
            <v>a759</v>
          </cell>
          <cell r="F648" t="str">
            <v>a546</v>
          </cell>
          <cell r="G648" t="str">
            <v>FPL Energy Upton Wind III, LLC</v>
          </cell>
        </row>
        <row r="649">
          <cell r="A649" t="str">
            <v>6023</v>
          </cell>
          <cell r="B649">
            <v>760</v>
          </cell>
          <cell r="C649" t="str">
            <v>PrepReview Task</v>
          </cell>
          <cell r="D649" t="str">
            <v>Prep federal and state returns for FPL Energy Upton Wind IV, LLC</v>
          </cell>
          <cell r="E649" t="str">
            <v>a760</v>
          </cell>
          <cell r="F649" t="str">
            <v>a712</v>
          </cell>
          <cell r="G649" t="str">
            <v>FPL Energy Upton Wind IV, LLC</v>
          </cell>
        </row>
        <row r="650">
          <cell r="A650" t="str">
            <v>6013</v>
          </cell>
          <cell r="B650">
            <v>761</v>
          </cell>
          <cell r="C650" t="str">
            <v>PrepReview Task</v>
          </cell>
          <cell r="D650" t="str">
            <v>Prep federal and state returns for FPL Energy Pecos Wind I, LLC</v>
          </cell>
          <cell r="E650" t="str">
            <v>a761</v>
          </cell>
          <cell r="F650" t="str">
            <v>a456</v>
          </cell>
          <cell r="G650" t="str">
            <v>FPL Energy Pecos Wind I, LLC</v>
          </cell>
        </row>
        <row r="651">
          <cell r="A651" t="str">
            <v>6014</v>
          </cell>
          <cell r="B651">
            <v>762</v>
          </cell>
          <cell r="C651" t="str">
            <v>PrepReview Task</v>
          </cell>
          <cell r="D651" t="str">
            <v>Prep federal and state returns for FPL Energy Pecos Wind II, LLC</v>
          </cell>
          <cell r="E651" t="str">
            <v>a762</v>
          </cell>
          <cell r="F651" t="str">
            <v>a682</v>
          </cell>
          <cell r="G651" t="str">
            <v>FPL Energy Pecos Wind II, LLC</v>
          </cell>
        </row>
        <row r="652">
          <cell r="A652" t="str">
            <v>6083</v>
          </cell>
          <cell r="B652">
            <v>763</v>
          </cell>
          <cell r="C652" t="str">
            <v>PrepReview Task</v>
          </cell>
          <cell r="D652" t="str">
            <v>Prep federal and state returns for Indian Mesa Wind Farm, LLC</v>
          </cell>
          <cell r="E652" t="str">
            <v>a763</v>
          </cell>
          <cell r="F652" t="str">
            <v>a121</v>
          </cell>
          <cell r="G652" t="str">
            <v>Indian Mesa Wind Farm, LLC</v>
          </cell>
        </row>
        <row r="653">
          <cell r="A653" t="str">
            <v>6082</v>
          </cell>
          <cell r="B653">
            <v>764</v>
          </cell>
          <cell r="C653" t="str">
            <v>PrepReview Task</v>
          </cell>
          <cell r="D653" t="str">
            <v>Prep federal and state returns for Delaware Mountain Wind Farm, LLC</v>
          </cell>
          <cell r="E653" t="str">
            <v>a764</v>
          </cell>
          <cell r="F653" t="str">
            <v>a470</v>
          </cell>
          <cell r="G653" t="str">
            <v>Delaware Mountain Wind Farm, LLC</v>
          </cell>
        </row>
        <row r="654">
          <cell r="A654" t="str">
            <v>5136</v>
          </cell>
          <cell r="B654">
            <v>765</v>
          </cell>
          <cell r="C654" t="str">
            <v>PrepReview Task</v>
          </cell>
          <cell r="D654" t="str">
            <v>Prep federal and state returns for Northern Colorado Wind Holdings LLC</v>
          </cell>
          <cell r="E654" t="str">
            <v>a765</v>
          </cell>
          <cell r="F654" t="str">
            <v>a50</v>
          </cell>
          <cell r="G654" t="str">
            <v>Northern Colorado Wind Holdings, LLC</v>
          </cell>
        </row>
        <row r="655">
          <cell r="A655" t="str">
            <v>6174</v>
          </cell>
          <cell r="B655">
            <v>766</v>
          </cell>
          <cell r="C655" t="str">
            <v>PrepReview Task</v>
          </cell>
          <cell r="D655" t="str">
            <v>Prep federal and state returns for Northern Colorado Wind Energy, LLC</v>
          </cell>
          <cell r="E655" t="str">
            <v>a766</v>
          </cell>
          <cell r="F655" t="str">
            <v>a224</v>
          </cell>
          <cell r="G655" t="str">
            <v>Northern Colorado Wind Energy, LLC</v>
          </cell>
        </row>
        <row r="656">
          <cell r="A656" t="str">
            <v>5153</v>
          </cell>
          <cell r="B656">
            <v>767</v>
          </cell>
          <cell r="C656" t="str">
            <v>PrepReview Task</v>
          </cell>
          <cell r="D656" t="str">
            <v>Prep federal and state returns for Mountain Prairie Wind Holdings, LLC</v>
          </cell>
          <cell r="E656" t="str">
            <v>a767</v>
          </cell>
          <cell r="F656" t="str">
            <v>a249</v>
          </cell>
          <cell r="G656" t="str">
            <v>Mountain Prairie Wind Holdings, LLC</v>
          </cell>
        </row>
        <row r="657">
          <cell r="A657" t="str">
            <v>5154</v>
          </cell>
          <cell r="B657">
            <v>768</v>
          </cell>
          <cell r="C657" t="str">
            <v>PrepReview Task</v>
          </cell>
          <cell r="D657" t="str">
            <v>Prep federal and state returns for Mountain Prairie Wind, LLC</v>
          </cell>
          <cell r="E657" t="str">
            <v>a768</v>
          </cell>
          <cell r="F657" t="str">
            <v>a251</v>
          </cell>
          <cell r="G657" t="str">
            <v>Mountain Prairie Wind, LLC</v>
          </cell>
        </row>
        <row r="658">
          <cell r="A658">
            <v>6261</v>
          </cell>
          <cell r="B658">
            <v>771</v>
          </cell>
          <cell r="C658" t="str">
            <v>PrepReview Task</v>
          </cell>
          <cell r="D658" t="str">
            <v>Prep federal and state returns for Limon Wind III, LLC</v>
          </cell>
          <cell r="E658" t="str">
            <v>a771</v>
          </cell>
          <cell r="F658" t="str">
            <v>a161</v>
          </cell>
          <cell r="G658" t="str">
            <v>Limon Wind III, LLC</v>
          </cell>
        </row>
        <row r="659">
          <cell r="C659" t="str">
            <v>PrepReview Task</v>
          </cell>
          <cell r="D659" t="str">
            <v>Carousel Wind Holdings, LLC</v>
          </cell>
          <cell r="G659" t="str">
            <v>Carousel Wind Holdings, LLC</v>
          </cell>
        </row>
        <row r="660">
          <cell r="C660" t="str">
            <v>PrepReview Task</v>
          </cell>
          <cell r="D660" t="str">
            <v>Carousel Wind Farm, LLC</v>
          </cell>
          <cell r="G660" t="str">
            <v>Carousel Wind Farm, LLC</v>
          </cell>
        </row>
        <row r="661">
          <cell r="A661" t="str">
            <v>5211</v>
          </cell>
          <cell r="B661">
            <v>773</v>
          </cell>
          <cell r="C661" t="str">
            <v>PrepReview Task</v>
          </cell>
          <cell r="D661" t="str">
            <v>Prep federal and state returns for Centennial Wind Holdings, LLC</v>
          </cell>
          <cell r="E661" t="str">
            <v>a773</v>
          </cell>
          <cell r="F661" t="str">
            <v>a687</v>
          </cell>
          <cell r="G661" t="str">
            <v>Centennial Wind Holdings, LLC</v>
          </cell>
        </row>
        <row r="662">
          <cell r="A662" t="str">
            <v>5212</v>
          </cell>
          <cell r="B662">
            <v>774</v>
          </cell>
          <cell r="C662" t="str">
            <v>PrepReview Task</v>
          </cell>
          <cell r="D662" t="str">
            <v>Prep federal and state returns for Centennial Wind Funding, LLC</v>
          </cell>
          <cell r="E662" t="str">
            <v>a774</v>
          </cell>
          <cell r="F662" t="str">
            <v>a685</v>
          </cell>
          <cell r="G662" t="str">
            <v>Centennial Wind Funding, LLC</v>
          </cell>
        </row>
        <row r="663">
          <cell r="A663" t="str">
            <v/>
          </cell>
          <cell r="B663">
            <v>778</v>
          </cell>
          <cell r="C663" t="str">
            <v>PrepReview Task</v>
          </cell>
          <cell r="D663" t="str">
            <v>Prep federal and state returns for USW Land Corporation</v>
          </cell>
          <cell r="E663" t="str">
            <v>a778</v>
          </cell>
          <cell r="F663" t="str">
            <v>a44</v>
          </cell>
          <cell r="G663" t="str">
            <v>USW Land Corporation</v>
          </cell>
        </row>
        <row r="664">
          <cell r="A664" t="str">
            <v>6190</v>
          </cell>
          <cell r="B664">
            <v>779</v>
          </cell>
          <cell r="C664" t="str">
            <v>PrepReview Task</v>
          </cell>
          <cell r="D664" t="str">
            <v>Prep federal and state returns for Lee North, LLC</v>
          </cell>
          <cell r="E664" t="str">
            <v>a779</v>
          </cell>
          <cell r="F664" t="str">
            <v>a151</v>
          </cell>
          <cell r="G664" t="str">
            <v>Lee North, LLC</v>
          </cell>
        </row>
        <row r="665">
          <cell r="A665" t="str">
            <v>6092</v>
          </cell>
          <cell r="B665">
            <v>780</v>
          </cell>
          <cell r="C665" t="str">
            <v>PrepReview Task</v>
          </cell>
          <cell r="D665" t="str">
            <v>Prep federal and state returns for FPL Energy Illinois Wind LLC</v>
          </cell>
          <cell r="E665" t="str">
            <v>a780</v>
          </cell>
          <cell r="F665" t="str">
            <v>a448</v>
          </cell>
          <cell r="G665" t="str">
            <v>FPL Energy Illinois Wind LLC</v>
          </cell>
        </row>
        <row r="666">
          <cell r="A666" t="str">
            <v>6182</v>
          </cell>
          <cell r="B666">
            <v>781</v>
          </cell>
          <cell r="C666" t="str">
            <v>PrepReview Task</v>
          </cell>
          <cell r="D666" t="str">
            <v>Prep federal and state returns for NextEra Energy Services Massachusetts LLC</v>
          </cell>
          <cell r="E666" t="str">
            <v>a781</v>
          </cell>
          <cell r="F666" t="str">
            <v>a372</v>
          </cell>
          <cell r="G666" t="str">
            <v>NextEra Energy Services Massachusetts LLC</v>
          </cell>
        </row>
        <row r="667">
          <cell r="A667" t="str">
            <v/>
          </cell>
          <cell r="B667">
            <v>782</v>
          </cell>
          <cell r="C667" t="str">
            <v>PrepReview Task</v>
          </cell>
          <cell r="D667" t="str">
            <v>Prep federal and state returns for Sagebrush Partner Sixteen, Inc.</v>
          </cell>
          <cell r="E667" t="str">
            <v>a782</v>
          </cell>
          <cell r="F667" t="str">
            <v>a270</v>
          </cell>
          <cell r="G667" t="str">
            <v>Sagebrush Partner 16, Inc.</v>
          </cell>
        </row>
        <row r="668">
          <cell r="A668" t="str">
            <v/>
          </cell>
          <cell r="B668">
            <v>783</v>
          </cell>
          <cell r="C668" t="str">
            <v>PrepReview Task</v>
          </cell>
          <cell r="D668" t="str">
            <v>Prep federal and state returns for Sagebrush Partner Fifteen, Inc.</v>
          </cell>
          <cell r="E668" t="str">
            <v>a783</v>
          </cell>
          <cell r="F668" t="str">
            <v>a86</v>
          </cell>
          <cell r="G668" t="str">
            <v>Sagebrush Partner 15, Inc.</v>
          </cell>
        </row>
        <row r="669">
          <cell r="A669">
            <v>6250</v>
          </cell>
          <cell r="B669">
            <v>784</v>
          </cell>
          <cell r="C669" t="str">
            <v>PrepReview Task</v>
          </cell>
          <cell r="D669" t="str">
            <v>Prep federal and state returns for NextEra Energy Services Maine, LLC</v>
          </cell>
          <cell r="E669" t="str">
            <v>a784</v>
          </cell>
          <cell r="F669" t="str">
            <v>a368</v>
          </cell>
          <cell r="G669" t="str">
            <v>NextEra Energy Services Maine, LLC</v>
          </cell>
        </row>
        <row r="670">
          <cell r="A670" t="str">
            <v>6248</v>
          </cell>
          <cell r="B670">
            <v>785</v>
          </cell>
          <cell r="C670" t="str">
            <v>PrepReview Task</v>
          </cell>
          <cell r="D670" t="str">
            <v>Prep federal and state returns for Gexa Energy California, LLC</v>
          </cell>
          <cell r="E670" t="str">
            <v>a785</v>
          </cell>
          <cell r="F670" t="str">
            <v>a53</v>
          </cell>
          <cell r="G670" t="str">
            <v>Gexa Energy California, LLC</v>
          </cell>
        </row>
        <row r="671">
          <cell r="A671" t="str">
            <v/>
          </cell>
          <cell r="B671">
            <v>786</v>
          </cell>
          <cell r="C671" t="str">
            <v>PrepReview Task</v>
          </cell>
          <cell r="D671" t="str">
            <v>Prep federal and state returns for Elk City II Wind Holdings, LLC</v>
          </cell>
          <cell r="E671" t="str">
            <v>a786</v>
          </cell>
          <cell r="F671" t="str">
            <v>a428</v>
          </cell>
          <cell r="G671" t="str">
            <v>Elk City II Wind Holdings, LLC</v>
          </cell>
        </row>
        <row r="672">
          <cell r="A672" t="str">
            <v>6206</v>
          </cell>
          <cell r="B672">
            <v>787</v>
          </cell>
          <cell r="C672" t="str">
            <v>PrepReview Task</v>
          </cell>
          <cell r="D672" t="str">
            <v>Prep federal and state returns for Elk City II Wind, LLC</v>
          </cell>
          <cell r="E672" t="str">
            <v>a787</v>
          </cell>
          <cell r="F672" t="str">
            <v>a570</v>
          </cell>
          <cell r="G672" t="str">
            <v>Elk City II Wind, LLC</v>
          </cell>
        </row>
        <row r="673">
          <cell r="A673" t="str">
            <v/>
          </cell>
          <cell r="B673">
            <v>788</v>
          </cell>
          <cell r="C673" t="str">
            <v>PrepReview Task</v>
          </cell>
          <cell r="D673" t="str">
            <v>Prep federal and state returns for Sunrise Solar, LLC</v>
          </cell>
          <cell r="E673" t="str">
            <v>a788</v>
          </cell>
          <cell r="F673" t="str">
            <v>a296</v>
          </cell>
          <cell r="G673" t="str">
            <v>Sunrise Solar, LLC</v>
          </cell>
        </row>
        <row r="674">
          <cell r="A674" t="str">
            <v>6203</v>
          </cell>
          <cell r="B674">
            <v>790</v>
          </cell>
          <cell r="C674" t="str">
            <v>PrepReview Task</v>
          </cell>
          <cell r="D674" t="str">
            <v>Prep federal and state returns for Red Mesa Wind, LLC</v>
          </cell>
          <cell r="E674" t="str">
            <v>a790</v>
          </cell>
          <cell r="F674" t="str">
            <v>a262</v>
          </cell>
          <cell r="G674" t="str">
            <v>Red Mesa Wind, LLC</v>
          </cell>
        </row>
        <row r="675">
          <cell r="A675" t="str">
            <v>5171</v>
          </cell>
          <cell r="B675">
            <v>791</v>
          </cell>
          <cell r="C675" t="str">
            <v>PrepReview Task</v>
          </cell>
          <cell r="D675" t="str">
            <v>Prep federal and state returns for White Oak Energy Backleverage Holding, LLC</v>
          </cell>
          <cell r="E675" t="str">
            <v>a791</v>
          </cell>
          <cell r="F675" t="str">
            <v>a184</v>
          </cell>
          <cell r="G675" t="str">
            <v>White Oak Energy Backleverage Holding, LLC</v>
          </cell>
        </row>
        <row r="676">
          <cell r="A676" t="str">
            <v>5172</v>
          </cell>
          <cell r="B676">
            <v>792</v>
          </cell>
          <cell r="C676" t="str">
            <v>PrepReview Task</v>
          </cell>
          <cell r="D676" t="str">
            <v>Prep federal and state returns for White Oak Energy Funding Holding, LLC</v>
          </cell>
          <cell r="E676" t="str">
            <v>a792</v>
          </cell>
          <cell r="F676" t="str">
            <v>a359</v>
          </cell>
          <cell r="G676" t="str">
            <v>White Oak Energy Funding Holding, LLC</v>
          </cell>
        </row>
        <row r="677">
          <cell r="A677" t="str">
            <v/>
          </cell>
          <cell r="B677">
            <v>793</v>
          </cell>
          <cell r="C677" t="str">
            <v>PrepReview Task</v>
          </cell>
          <cell r="D677" t="str">
            <v>Prep federal and state returns for White Oak B Company, LLC</v>
          </cell>
          <cell r="E677" t="str">
            <v>a793</v>
          </cell>
          <cell r="F677" t="str">
            <v>a357</v>
          </cell>
          <cell r="G677" t="str">
            <v>White Oak B Company, LLC</v>
          </cell>
        </row>
        <row r="678">
          <cell r="A678" t="str">
            <v>5196</v>
          </cell>
          <cell r="B678">
            <v>794</v>
          </cell>
          <cell r="C678" t="str">
            <v>PrepReview Task</v>
          </cell>
          <cell r="D678" t="str">
            <v>Prep federal and state returns for Capricorn Ridge Power Seller, LLC</v>
          </cell>
          <cell r="E678" t="str">
            <v>a794</v>
          </cell>
          <cell r="F678" t="str">
            <v>a671</v>
          </cell>
          <cell r="G678" t="str">
            <v>Capricorn Ridge Power Seller, LLC</v>
          </cell>
        </row>
        <row r="679">
          <cell r="A679" t="str">
            <v>6131</v>
          </cell>
          <cell r="B679">
            <v>797</v>
          </cell>
          <cell r="C679" t="str">
            <v>PrepReview Task</v>
          </cell>
          <cell r="D679" t="str">
            <v>Prep federal and state returns for Gexa Energy, LP</v>
          </cell>
          <cell r="E679" t="str">
            <v>a797</v>
          </cell>
          <cell r="F679" t="str">
            <v>a57</v>
          </cell>
          <cell r="G679" t="str">
            <v>Gexa Energy, LP</v>
          </cell>
        </row>
        <row r="680">
          <cell r="C680" t="str">
            <v>PrepReview Task</v>
          </cell>
          <cell r="D680" t="str">
            <v>Gexa Energy Solutions, LLC</v>
          </cell>
          <cell r="G680" t="str">
            <v>Gexa Energy Solutions, LLC</v>
          </cell>
        </row>
        <row r="681">
          <cell r="A681" t="str">
            <v>6005</v>
          </cell>
          <cell r="B681">
            <v>798</v>
          </cell>
          <cell r="C681" t="str">
            <v>PrepReview Task</v>
          </cell>
          <cell r="D681" t="str">
            <v>Prep federal and state returns for Lamar Power Partners LLC</v>
          </cell>
          <cell r="E681" t="str">
            <v>a798</v>
          </cell>
          <cell r="F681" t="str">
            <v>a149</v>
          </cell>
          <cell r="G681" t="str">
            <v>Lamar Power Partners LLC</v>
          </cell>
        </row>
        <row r="682">
          <cell r="A682" t="str">
            <v>6015</v>
          </cell>
          <cell r="B682">
            <v>799</v>
          </cell>
          <cell r="C682" t="str">
            <v>PrepReview Task</v>
          </cell>
          <cell r="D682" t="str">
            <v>Prep federal and state returns for FPLE Forney, LLC</v>
          </cell>
          <cell r="E682" t="str">
            <v>a799</v>
          </cell>
          <cell r="F682" t="str">
            <v>a310</v>
          </cell>
          <cell r="G682" t="str">
            <v>FPLE Forney, LLC</v>
          </cell>
        </row>
        <row r="683">
          <cell r="A683" t="str">
            <v/>
          </cell>
          <cell r="B683">
            <v>800</v>
          </cell>
          <cell r="C683" t="str">
            <v>PrepReview Task</v>
          </cell>
          <cell r="D683" t="str">
            <v>Prep federal and state returns for Elk City Wind Holdings, LLC (fka Cross Timber Power Holding, LLC)</v>
          </cell>
          <cell r="E683" t="str">
            <v>a800</v>
          </cell>
          <cell r="F683" t="str">
            <v>a572</v>
          </cell>
          <cell r="G683" t="str">
            <v>Elk City Wind Holdings, LLC</v>
          </cell>
        </row>
        <row r="684">
          <cell r="A684" t="str">
            <v>6163</v>
          </cell>
          <cell r="B684">
            <v>801</v>
          </cell>
          <cell r="C684" t="str">
            <v>PrepReview Task</v>
          </cell>
          <cell r="D684" t="str">
            <v>Prep federal and state returns for Elk City Wind, LLC</v>
          </cell>
          <cell r="E684" t="str">
            <v>a801</v>
          </cell>
          <cell r="F684" t="str">
            <v>a574</v>
          </cell>
          <cell r="G684" t="str">
            <v>Elk City Wind, LLC</v>
          </cell>
        </row>
        <row r="685">
          <cell r="A685" t="str">
            <v>6204</v>
          </cell>
          <cell r="B685">
            <v>802</v>
          </cell>
          <cell r="C685" t="str">
            <v>PrepReview Task</v>
          </cell>
          <cell r="D685" t="str">
            <v>Prep federal and state returns for WSGP Gas Producing, LLC</v>
          </cell>
          <cell r="E685" t="str">
            <v>a802</v>
          </cell>
          <cell r="F685" t="str">
            <v>a110</v>
          </cell>
          <cell r="G685" t="str">
            <v>WSGP Gas Producing, LLC</v>
          </cell>
        </row>
        <row r="686">
          <cell r="A686" t="str">
            <v>6107</v>
          </cell>
          <cell r="B686">
            <v>803</v>
          </cell>
          <cell r="C686" t="str">
            <v>PrepReview Task</v>
          </cell>
          <cell r="D686" t="str">
            <v>Prep federal and state returns for FPL Energy Sooner Wind LLC</v>
          </cell>
          <cell r="E686" t="str">
            <v>a803</v>
          </cell>
          <cell r="F686" t="str">
            <v>a694</v>
          </cell>
          <cell r="G686" t="str">
            <v>FPL Energy Sooner Wind LLC</v>
          </cell>
        </row>
        <row r="687">
          <cell r="A687" t="str">
            <v>3313</v>
          </cell>
          <cell r="B687">
            <v>804</v>
          </cell>
          <cell r="C687" t="str">
            <v>PrepReview Task</v>
          </cell>
          <cell r="D687" t="str">
            <v>Prep federal and state returns for FPL Energy Cowboy Wind LLC</v>
          </cell>
          <cell r="E687" t="str">
            <v>a804</v>
          </cell>
          <cell r="F687" t="str">
            <v>a640</v>
          </cell>
          <cell r="G687" t="str">
            <v>FPL Energy Cowboy Wind LLC</v>
          </cell>
        </row>
        <row r="688">
          <cell r="A688" t="str">
            <v>5163</v>
          </cell>
          <cell r="B688">
            <v>805</v>
          </cell>
          <cell r="C688" t="str">
            <v>PrepReview Task</v>
          </cell>
          <cell r="D688" t="str">
            <v>Prep federal and state returns for Southwest Solar Holdings, LLC</v>
          </cell>
          <cell r="E688" t="str">
            <v>a805</v>
          </cell>
          <cell r="F688" t="str">
            <v>a156</v>
          </cell>
          <cell r="G688" t="str">
            <v>Southwest Solar Holdings, LLC</v>
          </cell>
        </row>
        <row r="689">
          <cell r="A689" t="str">
            <v>6211</v>
          </cell>
          <cell r="B689">
            <v>806</v>
          </cell>
          <cell r="C689" t="str">
            <v>PrepReview Task</v>
          </cell>
          <cell r="D689" t="str">
            <v>Prep federal and state returns for Hatch Solar Energy Center I LLC</v>
          </cell>
          <cell r="E689" t="str">
            <v>a806</v>
          </cell>
          <cell r="F689" t="str">
            <v>a83</v>
          </cell>
          <cell r="G689" t="str">
            <v>Hatch Solar Energy Center I LLC</v>
          </cell>
        </row>
        <row r="690">
          <cell r="A690" t="str">
            <v/>
          </cell>
          <cell r="B690">
            <v>807</v>
          </cell>
          <cell r="C690" t="str">
            <v>PrepReview Task</v>
          </cell>
          <cell r="D690" t="str">
            <v>Prep federal and state returns for Capricorn Ridge B Holdings, LLC</v>
          </cell>
          <cell r="E690" t="str">
            <v>a807</v>
          </cell>
          <cell r="F690" t="str">
            <v>a667</v>
          </cell>
          <cell r="G690" t="str">
            <v>Capricorn Ridge B Holdings, LLC</v>
          </cell>
        </row>
        <row r="691">
          <cell r="A691" t="str">
            <v/>
          </cell>
          <cell r="B691">
            <v>808</v>
          </cell>
          <cell r="C691" t="str">
            <v>PrepReview Task</v>
          </cell>
          <cell r="D691" t="str">
            <v>Prep federal and state returns for Capricorn Ridge B, LLC</v>
          </cell>
          <cell r="E691" t="str">
            <v>a808</v>
          </cell>
          <cell r="F691" t="str">
            <v>a669</v>
          </cell>
          <cell r="G691" t="str">
            <v>Capricorn Ridge B, LLC</v>
          </cell>
        </row>
        <row r="692">
          <cell r="A692" t="str">
            <v>5209</v>
          </cell>
          <cell r="B692">
            <v>809</v>
          </cell>
          <cell r="C692" t="str">
            <v>PrepReview Task</v>
          </cell>
          <cell r="D692" t="str">
            <v>Prep federal and state returns for Cimarron Wind Energy Holdings II, LLC</v>
          </cell>
          <cell r="E692" t="str">
            <v>a809</v>
          </cell>
          <cell r="F692" t="str">
            <v>a701</v>
          </cell>
          <cell r="G692" t="str">
            <v>Cimarron Wind Energy Holdings II, LLC</v>
          </cell>
        </row>
        <row r="693">
          <cell r="A693" t="str">
            <v/>
          </cell>
          <cell r="B693">
            <v>810</v>
          </cell>
          <cell r="C693" t="str">
            <v>PrepReview Task</v>
          </cell>
          <cell r="D693" t="str">
            <v>Prep federal and state returns for Centennial Wind Class B, LLC</v>
          </cell>
          <cell r="E693" t="str">
            <v>a810</v>
          </cell>
          <cell r="F693" t="str">
            <v>a683</v>
          </cell>
          <cell r="G693" t="str">
            <v>Centennial Wind Class B, LLC</v>
          </cell>
        </row>
        <row r="694">
          <cell r="A694">
            <v>2415</v>
          </cell>
          <cell r="B694">
            <v>816</v>
          </cell>
          <cell r="C694" t="str">
            <v>PrepReview Task</v>
          </cell>
          <cell r="D694" t="str">
            <v>Prep federal and state returns for NextEra Maine Fossil, LLC</v>
          </cell>
          <cell r="E694" t="str">
            <v>a816</v>
          </cell>
          <cell r="F694" t="str">
            <v>a206</v>
          </cell>
          <cell r="G694" t="str">
            <v>NextEra Maine Fossil, LLC</v>
          </cell>
        </row>
        <row r="695">
          <cell r="A695">
            <v>3305</v>
          </cell>
          <cell r="C695" t="str">
            <v>PrepReview Task</v>
          </cell>
          <cell r="D695" t="str">
            <v>FPL Energy Cape LLC</v>
          </cell>
          <cell r="E695" t="str">
            <v>a816</v>
          </cell>
          <cell r="G695" t="str">
            <v>FPL Energy Cape LLC</v>
          </cell>
        </row>
        <row r="696">
          <cell r="A696">
            <v>3304</v>
          </cell>
          <cell r="C696" t="str">
            <v>PrepReview Task</v>
          </cell>
          <cell r="D696" t="str">
            <v>FPL Energy Mason LLC</v>
          </cell>
          <cell r="E696" t="str">
            <v>a816</v>
          </cell>
          <cell r="G696" t="str">
            <v>FPL Energy Mason LLC</v>
          </cell>
        </row>
        <row r="697">
          <cell r="A697">
            <v>2402</v>
          </cell>
          <cell r="C697" t="str">
            <v>PrepReview Task</v>
          </cell>
          <cell r="D697" t="str">
            <v>FPL Energy Spruce Point LLC</v>
          </cell>
          <cell r="E697" t="str">
            <v>a816</v>
          </cell>
          <cell r="G697" t="str">
            <v>FPL Energy Spruce Point LLC</v>
          </cell>
        </row>
        <row r="698">
          <cell r="A698">
            <v>3303</v>
          </cell>
          <cell r="C698" t="str">
            <v>PrepReview Task</v>
          </cell>
          <cell r="D698" t="str">
            <v>FPL Energy Wyman IV LLC</v>
          </cell>
          <cell r="E698" t="str">
            <v>a816</v>
          </cell>
          <cell r="G698" t="str">
            <v>FPL Energy Wyman IV LLC</v>
          </cell>
        </row>
        <row r="699">
          <cell r="A699">
            <v>3302</v>
          </cell>
          <cell r="C699" t="str">
            <v>PrepReview Task</v>
          </cell>
          <cell r="D699" t="str">
            <v>FPL Energy Wyman LLC</v>
          </cell>
          <cell r="E699" t="str">
            <v>a816</v>
          </cell>
          <cell r="G699" t="str">
            <v>FPL Energy Wyman LLC</v>
          </cell>
        </row>
        <row r="700">
          <cell r="A700">
            <v>2401</v>
          </cell>
          <cell r="C700" t="str">
            <v>PrepReview Task</v>
          </cell>
          <cell r="D700" t="str">
            <v>NextEra Energy Maine Operating Services LLC</v>
          </cell>
          <cell r="E700" t="str">
            <v>a816</v>
          </cell>
          <cell r="G700" t="str">
            <v>NextEra Energy Maine Operating Services LLC</v>
          </cell>
        </row>
        <row r="701">
          <cell r="C701" t="str">
            <v>PrepReview Task</v>
          </cell>
          <cell r="D701" t="str">
            <v>Maine Fossil Seller, LLC</v>
          </cell>
          <cell r="G701" t="str">
            <v>Maine Fossil Seller, LLC</v>
          </cell>
        </row>
        <row r="702">
          <cell r="C702" t="str">
            <v>PrepReview Task</v>
          </cell>
          <cell r="D702" t="str">
            <v>Wyman Cape Holdings, LLC</v>
          </cell>
          <cell r="G702" t="str">
            <v>Wyman Cape Holdings, LLC</v>
          </cell>
        </row>
        <row r="703">
          <cell r="A703">
            <v>5219</v>
          </cell>
          <cell r="C703" t="str">
            <v>PrepReview Task</v>
          </cell>
          <cell r="D703" t="str">
            <v>Oklahoma Wind Portfolio, LLC</v>
          </cell>
          <cell r="G703" t="str">
            <v>Oklahoma Wind Portfolio, LLC</v>
          </cell>
        </row>
        <row r="704">
          <cell r="A704" t="str">
            <v>6233</v>
          </cell>
          <cell r="C704" t="str">
            <v>PrepReview Task</v>
          </cell>
          <cell r="D704" t="str">
            <v>Blackwell Wind, LLC</v>
          </cell>
          <cell r="G704" t="str">
            <v>Blackwell Wind, LLC</v>
          </cell>
        </row>
        <row r="705">
          <cell r="A705" t="str">
            <v>6224</v>
          </cell>
          <cell r="C705" t="str">
            <v>PrepReview Task</v>
          </cell>
          <cell r="D705" t="str">
            <v>Minco Wind III, LLC</v>
          </cell>
          <cell r="G705" t="str">
            <v>Minco Wind III, LLC</v>
          </cell>
        </row>
        <row r="706">
          <cell r="C706" t="str">
            <v>PrepReview Task</v>
          </cell>
          <cell r="D706" t="str">
            <v>USG Surface Facilities II, LLC</v>
          </cell>
          <cell r="G706" t="str">
            <v>USG Surface Facilities II, LLC</v>
          </cell>
        </row>
        <row r="707">
          <cell r="C707" t="str">
            <v>PrepReview Task</v>
          </cell>
          <cell r="D707" t="str">
            <v>NextEra Energy Transmission New York, Inc.</v>
          </cell>
          <cell r="G707" t="str">
            <v>NextEra Energy Transmission New York, Inc.</v>
          </cell>
        </row>
        <row r="708">
          <cell r="A708">
            <v>6260</v>
          </cell>
          <cell r="C708" t="str">
            <v>PrepReview Task</v>
          </cell>
          <cell r="D708" t="str">
            <v>USG Wheatland Pipeline, LLC</v>
          </cell>
          <cell r="G708" t="str">
            <v>USG Wheatland Pipeline, LLC</v>
          </cell>
        </row>
        <row r="709">
          <cell r="A709">
            <v>5246</v>
          </cell>
          <cell r="C709" t="str">
            <v>PrepReview Task</v>
          </cell>
          <cell r="D709" t="str">
            <v>Legends Wind Funding, LLC</v>
          </cell>
          <cell r="G709" t="str">
            <v>Legends Wind Funding, LLC</v>
          </cell>
        </row>
        <row r="710">
          <cell r="A710">
            <v>5247</v>
          </cell>
          <cell r="C710" t="str">
            <v>PrepReview Task</v>
          </cell>
          <cell r="D710" t="str">
            <v>Legends Wind Holdings, LLC</v>
          </cell>
          <cell r="G710" t="str">
            <v>Legends Wind Holdings, LLC</v>
          </cell>
        </row>
        <row r="711">
          <cell r="A711">
            <v>5240</v>
          </cell>
          <cell r="C711" t="str">
            <v>PrepReview Task</v>
          </cell>
          <cell r="D711" t="str">
            <v>Texas Merchant Wind Portfolio, LLC</v>
          </cell>
          <cell r="G711" t="str">
            <v>Texas Merchant Wind Portfolio, LLC (fka Wolf Ridge Holdings, LLC)</v>
          </cell>
        </row>
        <row r="712">
          <cell r="A712" t="str">
            <v>6160</v>
          </cell>
          <cell r="C712" t="str">
            <v>PrepReview Task</v>
          </cell>
          <cell r="D712" t="str">
            <v>Wolf Ridge Wind, LLC</v>
          </cell>
          <cell r="G712" t="str">
            <v>Wolf Ridge Wind, LLC</v>
          </cell>
        </row>
        <row r="713">
          <cell r="A713" t="str">
            <v>6147</v>
          </cell>
          <cell r="C713" t="str">
            <v>PrepReview Task</v>
          </cell>
          <cell r="D713" t="str">
            <v>Blue Summit Wind, LLC</v>
          </cell>
          <cell r="G713" t="str">
            <v>Blue Summit Wind, LLC</v>
          </cell>
        </row>
        <row r="714">
          <cell r="A714">
            <v>5245</v>
          </cell>
          <cell r="C714" t="str">
            <v>PrepReview Task</v>
          </cell>
          <cell r="D714" t="str">
            <v>Red River Wind Funding, LLC</v>
          </cell>
          <cell r="G714" t="str">
            <v>Red River Wind Funding, LLC</v>
          </cell>
        </row>
        <row r="715">
          <cell r="A715">
            <v>5237</v>
          </cell>
          <cell r="C715" t="str">
            <v>PrepReview Task</v>
          </cell>
          <cell r="D715" t="str">
            <v>Red River Wind Holdings, LLC</v>
          </cell>
          <cell r="G715" t="str">
            <v>Red River Wind Holdings, LLC</v>
          </cell>
        </row>
        <row r="716">
          <cell r="A716">
            <v>5238</v>
          </cell>
          <cell r="C716" t="str">
            <v>PrepReview Task</v>
          </cell>
          <cell r="D716" t="str">
            <v>Red River Wind, LLC</v>
          </cell>
          <cell r="G716" t="str">
            <v>Red River Wind, LLC</v>
          </cell>
        </row>
        <row r="717">
          <cell r="A717" t="str">
            <v>6160</v>
          </cell>
          <cell r="C717" t="str">
            <v>PrepReview Task</v>
          </cell>
          <cell r="D717" t="str">
            <v>Wolf Ridge Wind, LLC</v>
          </cell>
          <cell r="G717" t="str">
            <v>Wolf Ridge Wind, LLC</v>
          </cell>
        </row>
        <row r="718">
          <cell r="A718" t="str">
            <v>6147</v>
          </cell>
          <cell r="C718" t="str">
            <v>PrepReview Task</v>
          </cell>
          <cell r="D718" t="str">
            <v>Blue Summit Wind, LLC</v>
          </cell>
          <cell r="G718" t="str">
            <v>Blue Summit Wind, LLC</v>
          </cell>
        </row>
        <row r="719">
          <cell r="A719" t="str">
            <v>5180</v>
          </cell>
          <cell r="C719" t="str">
            <v>PrepReview Task</v>
          </cell>
          <cell r="D719" t="str">
            <v>Capricorn Ridge Wind Funding, LLC</v>
          </cell>
          <cell r="G719" t="str">
            <v>Capricorn Ridge Wind Funding, LLC</v>
          </cell>
        </row>
        <row r="720">
          <cell r="C720" t="str">
            <v>PrepReview Task</v>
          </cell>
          <cell r="D720" t="str">
            <v>Legends Wind Class B, LLC</v>
          </cell>
          <cell r="G720" t="str">
            <v>Legends Wind Class B, LLC</v>
          </cell>
        </row>
        <row r="721">
          <cell r="A721" t="str">
            <v>2000</v>
          </cell>
          <cell r="B721">
            <v>811</v>
          </cell>
          <cell r="C721" t="str">
            <v>PrepReview Task</v>
          </cell>
          <cell r="D721" t="str">
            <v>Prep federal and state returns for NextEra Energy Resources, LLC</v>
          </cell>
          <cell r="E721" t="str">
            <v>a811</v>
          </cell>
          <cell r="F721" t="str">
            <v>a354</v>
          </cell>
          <cell r="G721" t="str">
            <v>NextEra Energy Resources, LLC (fka FPL Energy LLC)</v>
          </cell>
        </row>
        <row r="722">
          <cell r="A722" t="str">
            <v>2002</v>
          </cell>
          <cell r="B722">
            <v>812</v>
          </cell>
          <cell r="C722" t="str">
            <v>PrepReview Task</v>
          </cell>
          <cell r="D722" t="str">
            <v>Prep federal and state returns for FPL Energy East Mesa Holdings LLC</v>
          </cell>
          <cell r="E722" t="str">
            <v>a812</v>
          </cell>
          <cell r="F722" t="str">
            <v>a642</v>
          </cell>
          <cell r="G722" t="str">
            <v>FPL Energy East Mesa Holdings LLC</v>
          </cell>
        </row>
        <row r="723">
          <cell r="A723" t="str">
            <v/>
          </cell>
          <cell r="B723">
            <v>813</v>
          </cell>
          <cell r="C723" t="str">
            <v>PrepReview Task</v>
          </cell>
          <cell r="D723" t="str">
            <v>Prep federal and state returns for Alternative Capital Resources Holdings I, LLC</v>
          </cell>
          <cell r="E723" t="str">
            <v>a813</v>
          </cell>
          <cell r="F723" t="str">
            <v>a573</v>
          </cell>
          <cell r="G723" t="str">
            <v>Alternative Capital Resources Holdings I, LLC</v>
          </cell>
        </row>
        <row r="724">
          <cell r="A724" t="str">
            <v/>
          </cell>
          <cell r="B724">
            <v>814</v>
          </cell>
          <cell r="C724" t="str">
            <v>PrepReview Task</v>
          </cell>
          <cell r="D724" t="str">
            <v>Prep federal and state returns for Alternative Capital Resources I, LLC</v>
          </cell>
          <cell r="E724" t="str">
            <v>a814</v>
          </cell>
          <cell r="F724" t="str">
            <v>a575</v>
          </cell>
          <cell r="G724" t="str">
            <v>Alternative Capital Resources I, LLC</v>
          </cell>
        </row>
        <row r="725">
          <cell r="A725" t="str">
            <v>2006</v>
          </cell>
          <cell r="B725">
            <v>815</v>
          </cell>
          <cell r="C725" t="str">
            <v>PrepReview Task</v>
          </cell>
          <cell r="D725" t="str">
            <v>Prep federal and state returns for NEPM II, LLC</v>
          </cell>
          <cell r="E725" t="str">
            <v>a815</v>
          </cell>
          <cell r="F725" t="str">
            <v>a259</v>
          </cell>
          <cell r="G725" t="str">
            <v>NEPM II, LLC</v>
          </cell>
        </row>
        <row r="726">
          <cell r="A726" t="str">
            <v>2414</v>
          </cell>
          <cell r="B726">
            <v>823</v>
          </cell>
          <cell r="C726" t="str">
            <v>PrepReview Task</v>
          </cell>
          <cell r="D726" t="str">
            <v>Prep federal and state returns for Inventus Holdings, LLC</v>
          </cell>
          <cell r="E726" t="str">
            <v>a823</v>
          </cell>
          <cell r="F726" t="str">
            <v>a16</v>
          </cell>
          <cell r="G726" t="str">
            <v>Inventus Holdings LLC</v>
          </cell>
        </row>
        <row r="727">
          <cell r="A727" t="str">
            <v/>
          </cell>
          <cell r="B727">
            <v>824</v>
          </cell>
          <cell r="C727" t="str">
            <v>PrepReview Task</v>
          </cell>
          <cell r="D727" t="str">
            <v>Prep fedl subcon for FPL Energy LLC &amp; Subs Subconsolidation</v>
          </cell>
          <cell r="E727" t="str">
            <v>a824</v>
          </cell>
          <cell r="F727" t="str">
            <v>a797</v>
          </cell>
          <cell r="G727" t="str">
            <v>FPL Energy LLC</v>
          </cell>
        </row>
        <row r="728">
          <cell r="A728" t="str">
            <v>7404</v>
          </cell>
          <cell r="B728">
            <v>825</v>
          </cell>
          <cell r="C728" t="str">
            <v>PrepReview Task</v>
          </cell>
          <cell r="D728" t="str">
            <v>Prep 5471 for NextEra Energy Global Holdings Cooperatieve U.A.</v>
          </cell>
          <cell r="E728" t="str">
            <v>a825</v>
          </cell>
          <cell r="F728" t="str">
            <v>a324</v>
          </cell>
          <cell r="G728" t="str">
            <v>NextEra Energy Global Holdings Cooperatieve U.A.</v>
          </cell>
        </row>
        <row r="729">
          <cell r="A729" t="str">
            <v>7401/7222</v>
          </cell>
          <cell r="B729">
            <v>826</v>
          </cell>
          <cell r="C729" t="str">
            <v>PrepReview Task</v>
          </cell>
          <cell r="D729" t="str">
            <v>Prep 5471 for NextEra Energy Global Holdings B.V. (fka FPLE Global Asset Holdings B.V.)</v>
          </cell>
          <cell r="E729" t="str">
            <v>a826</v>
          </cell>
          <cell r="F729" t="str">
            <v>a322</v>
          </cell>
          <cell r="G729" t="str">
            <v>NextEra Energy Global Holdings B.V.</v>
          </cell>
        </row>
        <row r="730">
          <cell r="A730" t="str">
            <v>7402</v>
          </cell>
          <cell r="B730">
            <v>827</v>
          </cell>
          <cell r="C730" t="str">
            <v>PrepReview Task</v>
          </cell>
          <cell r="D730" t="str">
            <v>Prep intl returns for NextEra Energy Canada Holdings B.V.</v>
          </cell>
          <cell r="E730" t="str">
            <v>a827</v>
          </cell>
          <cell r="F730" t="str">
            <v>a283</v>
          </cell>
          <cell r="G730" t="str">
            <v>NextEra Energy Canada Global Holdings B.V.</v>
          </cell>
        </row>
        <row r="731">
          <cell r="A731" t="str">
            <v/>
          </cell>
          <cell r="B731">
            <v>828</v>
          </cell>
          <cell r="C731" t="str">
            <v>PrepReview Task</v>
          </cell>
          <cell r="D731" t="str">
            <v>Prep intl returns for Conestogo Wind, ULC</v>
          </cell>
          <cell r="E731" t="str">
            <v>a828</v>
          </cell>
          <cell r="F731" t="str">
            <v>a727</v>
          </cell>
          <cell r="G731" t="str">
            <v>Conestogo Wind, ULC</v>
          </cell>
        </row>
        <row r="732">
          <cell r="A732" t="str">
            <v>8005</v>
          </cell>
          <cell r="B732">
            <v>829</v>
          </cell>
          <cell r="C732" t="str">
            <v>PrepReview Task</v>
          </cell>
          <cell r="D732" t="str">
            <v>Prep intl returns for Aquilo Holdings LP, ULC</v>
          </cell>
          <cell r="E732" t="str">
            <v>a829</v>
          </cell>
          <cell r="F732" t="str">
            <v>a579</v>
          </cell>
          <cell r="G732" t="str">
            <v>Aquilo Holdings LP, ULC</v>
          </cell>
        </row>
        <row r="733">
          <cell r="A733" t="str">
            <v>8006</v>
          </cell>
          <cell r="B733">
            <v>830</v>
          </cell>
          <cell r="C733" t="str">
            <v>PrepReview Task</v>
          </cell>
          <cell r="D733" t="str">
            <v>Prep intl returns for Aquilo LP, ULC</v>
          </cell>
          <cell r="E733" t="str">
            <v>a830</v>
          </cell>
          <cell r="F733" t="str">
            <v>a581</v>
          </cell>
          <cell r="G733" t="str">
            <v>Aquilo LP, ULC</v>
          </cell>
        </row>
        <row r="734">
          <cell r="A734" t="str">
            <v>7403</v>
          </cell>
          <cell r="B734">
            <v>831</v>
          </cell>
          <cell r="C734" t="str">
            <v>PrepReview Task</v>
          </cell>
          <cell r="D734" t="str">
            <v>Prep intl returns for NextEra Energy Spain Holdings B.V. (fka FPLE Global Asset Spain Holdings B.V.)</v>
          </cell>
          <cell r="E734" t="str">
            <v>a831</v>
          </cell>
          <cell r="F734" t="str">
            <v>a112</v>
          </cell>
          <cell r="G734" t="str">
            <v>NextEra Energy Spain Holdings B.V.</v>
          </cell>
        </row>
        <row r="735">
          <cell r="A735" t="str">
            <v>8004</v>
          </cell>
          <cell r="B735">
            <v>832</v>
          </cell>
          <cell r="C735" t="str">
            <v>PrepReview Task</v>
          </cell>
          <cell r="D735" t="str">
            <v>Prep intl returns for NextEra Energy Espana, S.L.</v>
          </cell>
          <cell r="E735" t="str">
            <v>a832</v>
          </cell>
          <cell r="F735" t="str">
            <v>a312</v>
          </cell>
          <cell r="G735" t="str">
            <v>NextEra Energy Espana, S.L.</v>
          </cell>
        </row>
        <row r="736">
          <cell r="A736" t="str">
            <v>8012/8402/8026</v>
          </cell>
          <cell r="B736">
            <v>833</v>
          </cell>
          <cell r="C736" t="str">
            <v>PrepReview Task</v>
          </cell>
          <cell r="D736" t="str">
            <v>Prep intl returns for Planta Termosolar de Extremadura, SL</v>
          </cell>
          <cell r="E736" t="str">
            <v>a833</v>
          </cell>
          <cell r="F736" t="str">
            <v>a254</v>
          </cell>
          <cell r="G736" t="str">
            <v>Planta Termosolar de Extremadura, SL</v>
          </cell>
        </row>
        <row r="737">
          <cell r="A737" t="str">
            <v>8013/8403</v>
          </cell>
          <cell r="B737">
            <v>834</v>
          </cell>
          <cell r="C737" t="str">
            <v>PrepReview Task</v>
          </cell>
          <cell r="D737" t="str">
            <v>Prep intl returns for Planta Termosolar de Extremadura 2, SL</v>
          </cell>
          <cell r="E737" t="str">
            <v>a834</v>
          </cell>
          <cell r="F737" t="str">
            <v>a138</v>
          </cell>
          <cell r="G737" t="str">
            <v>Planta Termosolar de Extremadura 2, SL</v>
          </cell>
        </row>
        <row r="738">
          <cell r="A738" t="str">
            <v>8014/8404</v>
          </cell>
          <cell r="B738">
            <v>835</v>
          </cell>
          <cell r="C738" t="str">
            <v>PrepReview Task</v>
          </cell>
          <cell r="D738" t="str">
            <v>Prep intl returns for Planta Termosolar de Extremadura 3, SL</v>
          </cell>
          <cell r="E738" t="str">
            <v>a835</v>
          </cell>
          <cell r="F738" t="str">
            <v>a252</v>
          </cell>
          <cell r="G738" t="str">
            <v>Planta Termosolar de Extremadura 3, SL</v>
          </cell>
        </row>
        <row r="739">
          <cell r="A739" t="str">
            <v>8015/8405</v>
          </cell>
          <cell r="B739">
            <v>836</v>
          </cell>
          <cell r="C739" t="str">
            <v>PrepReview Task</v>
          </cell>
          <cell r="D739" t="str">
            <v>Prep intl returns for Planta Termosolar de Extremadura 4, SL</v>
          </cell>
          <cell r="E739" t="str">
            <v>a836</v>
          </cell>
          <cell r="F739" t="str">
            <v>a82</v>
          </cell>
          <cell r="G739" t="str">
            <v>Planta Termosolar de Extremadura 4, SL</v>
          </cell>
        </row>
        <row r="740">
          <cell r="A740" t="str">
            <v>8016</v>
          </cell>
          <cell r="B740">
            <v>837</v>
          </cell>
          <cell r="C740" t="str">
            <v>PrepReview Task</v>
          </cell>
          <cell r="D740" t="str">
            <v>Prep intl returns for NextEra Energy Espana Operating Services, S.L.</v>
          </cell>
          <cell r="E740" t="str">
            <v>a837</v>
          </cell>
          <cell r="F740" t="str">
            <v>a295</v>
          </cell>
          <cell r="G740" t="str">
            <v>NextEra Energy Espana Operating Services, S.L.</v>
          </cell>
        </row>
        <row r="741">
          <cell r="A741">
            <v>8041</v>
          </cell>
          <cell r="C741" t="str">
            <v>PrepReview Task</v>
          </cell>
          <cell r="D741" t="str">
            <v>Tuvalu Directorship, S.L.</v>
          </cell>
          <cell r="G741" t="str">
            <v>Tuvalu Directorship, S.L.</v>
          </cell>
        </row>
        <row r="742">
          <cell r="A742" t="str">
            <v>8009</v>
          </cell>
          <cell r="B742">
            <v>838</v>
          </cell>
          <cell r="C742" t="str">
            <v>PrepReview Task</v>
          </cell>
          <cell r="D742" t="str">
            <v>Prep 5471 for Pubnico Point GP, Inc.</v>
          </cell>
          <cell r="E742" t="str">
            <v>a838</v>
          </cell>
          <cell r="F742" t="str">
            <v>a54</v>
          </cell>
          <cell r="G742" t="str">
            <v>Pubnico Point GP, Inc.</v>
          </cell>
        </row>
        <row r="743">
          <cell r="A743" t="str">
            <v>8018</v>
          </cell>
          <cell r="B743">
            <v>839</v>
          </cell>
          <cell r="C743" t="str">
            <v>PrepReview Task</v>
          </cell>
          <cell r="D743" t="str">
            <v>Prep 5471 for Fortuna Limited Partner Holding, ULC</v>
          </cell>
          <cell r="E743" t="str">
            <v>a839</v>
          </cell>
          <cell r="F743" t="str">
            <v>a504</v>
          </cell>
          <cell r="G743" t="str">
            <v>Fortuna Limited Partner Holding, ULC</v>
          </cell>
        </row>
        <row r="744">
          <cell r="A744" t="str">
            <v>8017</v>
          </cell>
          <cell r="B744">
            <v>840</v>
          </cell>
          <cell r="C744" t="str">
            <v>PrepReview Task</v>
          </cell>
          <cell r="D744" t="str">
            <v>Prep 5471 for Fortuna GP, Inc.</v>
          </cell>
          <cell r="E744" t="str">
            <v>a840</v>
          </cell>
          <cell r="F744" t="str">
            <v>a626</v>
          </cell>
          <cell r="G744" t="str">
            <v>Fortuna GP, Inc.</v>
          </cell>
        </row>
        <row r="745">
          <cell r="A745" t="str">
            <v>8008</v>
          </cell>
          <cell r="B745">
            <v>841</v>
          </cell>
          <cell r="C745" t="str">
            <v>PrepReview Task</v>
          </cell>
          <cell r="D745" t="str">
            <v>Prep 5471 for Mount Copper GP, Inc.</v>
          </cell>
          <cell r="E745" t="str">
            <v>a841</v>
          </cell>
          <cell r="F745" t="str">
            <v>a237</v>
          </cell>
          <cell r="G745" t="str">
            <v>Mount Copper GP, Inc.</v>
          </cell>
        </row>
        <row r="746">
          <cell r="A746" t="str">
            <v>8020</v>
          </cell>
          <cell r="B746">
            <v>842</v>
          </cell>
          <cell r="C746" t="str">
            <v>PrepReview Task</v>
          </cell>
          <cell r="D746" t="str">
            <v>Prep 5471 for Strathroy Wind GP, Inc.</v>
          </cell>
          <cell r="E746" t="str">
            <v>a842</v>
          </cell>
          <cell r="F746" t="str">
            <v>a158</v>
          </cell>
          <cell r="G746" t="str">
            <v>Strathroy Wind GP, Inc.</v>
          </cell>
        </row>
        <row r="747">
          <cell r="A747" t="str">
            <v>8019</v>
          </cell>
          <cell r="B747">
            <v>843</v>
          </cell>
          <cell r="C747" t="str">
            <v>PrepReview Task</v>
          </cell>
          <cell r="D747" t="str">
            <v>Prep 5471 for Conestogo-Summerhaven LP, Inc. (fka Bornish-Conestogo LP, Inc.)</v>
          </cell>
          <cell r="E747" t="str">
            <v>a843</v>
          </cell>
          <cell r="F747" t="str">
            <v>a647</v>
          </cell>
          <cell r="G747" t="str">
            <v>Conestogo-Summerhaven LP, Inc. (fka Bornish-Conestogo LP, Inc.)</v>
          </cell>
        </row>
        <row r="748">
          <cell r="A748" t="str">
            <v/>
          </cell>
          <cell r="B748">
            <v>844</v>
          </cell>
          <cell r="C748" t="str">
            <v>PrepReview Task</v>
          </cell>
          <cell r="D748" t="str">
            <v>Prep 5471 for Pubnico Point Wind Farm Inc.</v>
          </cell>
          <cell r="E748" t="str">
            <v>a844</v>
          </cell>
          <cell r="F748" t="str">
            <v>a258</v>
          </cell>
          <cell r="G748" t="str">
            <v>Pubnico Point Wind Farm Inc.</v>
          </cell>
        </row>
        <row r="749">
          <cell r="A749" t="str">
            <v>8007</v>
          </cell>
          <cell r="B749">
            <v>845</v>
          </cell>
          <cell r="C749" t="str">
            <v>PrepReview Task</v>
          </cell>
          <cell r="D749" t="str">
            <v>Prep 5471 for NextEra Energy Canadian Operating Services, Inc.</v>
          </cell>
          <cell r="E749" t="str">
            <v>a845</v>
          </cell>
          <cell r="F749" t="str">
            <v>a287</v>
          </cell>
          <cell r="G749" t="str">
            <v>NextEra Energy Canadian Operating Services, Inc.</v>
          </cell>
        </row>
        <row r="750">
          <cell r="A750" t="str">
            <v>8028</v>
          </cell>
          <cell r="B750">
            <v>846</v>
          </cell>
          <cell r="C750" t="str">
            <v>PrepReview Task</v>
          </cell>
          <cell r="D750" t="str">
            <v>Prep 5471 for Boulevard Associates Canada, Inc.</v>
          </cell>
          <cell r="E750" t="str">
            <v>a846</v>
          </cell>
          <cell r="F750" t="str">
            <v>a649</v>
          </cell>
          <cell r="G750" t="str">
            <v>Boulevard Associates Canada, Inc.</v>
          </cell>
        </row>
        <row r="751">
          <cell r="A751" t="str">
            <v>8022</v>
          </cell>
          <cell r="B751">
            <v>847</v>
          </cell>
          <cell r="C751" t="str">
            <v>PrepReview Task</v>
          </cell>
          <cell r="D751" t="str">
            <v>Prep 5471 for St. Clair Holding, Inc.</v>
          </cell>
          <cell r="E751" t="str">
            <v>a847</v>
          </cell>
          <cell r="F751" t="str">
            <v>a58</v>
          </cell>
          <cell r="G751" t="str">
            <v>St. Clair Holding, Inc.</v>
          </cell>
        </row>
        <row r="752">
          <cell r="A752" t="str">
            <v>8413</v>
          </cell>
          <cell r="B752">
            <v>848</v>
          </cell>
          <cell r="C752" t="str">
            <v>PrepReview Task</v>
          </cell>
          <cell r="D752" t="str">
            <v>Prep 5471 for Sombra Solar, Inc.</v>
          </cell>
          <cell r="E752" t="str">
            <v>a848</v>
          </cell>
          <cell r="F752" t="str">
            <v>a28</v>
          </cell>
          <cell r="G752" t="str">
            <v>Sombra Solar, Inc.</v>
          </cell>
        </row>
        <row r="753">
          <cell r="A753" t="str">
            <v>8412</v>
          </cell>
          <cell r="B753">
            <v>849</v>
          </cell>
          <cell r="C753" t="str">
            <v>PrepReview Task</v>
          </cell>
          <cell r="D753" t="str">
            <v>Prep 5471 for Moore Solar, Inc.</v>
          </cell>
          <cell r="E753" t="str">
            <v>a849</v>
          </cell>
          <cell r="F753" t="str">
            <v>a235</v>
          </cell>
          <cell r="G753" t="str">
            <v>Moore Solar, Inc.</v>
          </cell>
        </row>
        <row r="754">
          <cell r="A754" t="str">
            <v>8027</v>
          </cell>
          <cell r="B754">
            <v>850</v>
          </cell>
          <cell r="C754" t="str">
            <v>PrepReview Task</v>
          </cell>
          <cell r="D754" t="str">
            <v>Prep 5471 for Tower Associates Canada, Inc.</v>
          </cell>
          <cell r="E754" t="str">
            <v>a850</v>
          </cell>
          <cell r="F754" t="str">
            <v>a298</v>
          </cell>
          <cell r="G754" t="str">
            <v>Tower Associates Canada, Inc.</v>
          </cell>
        </row>
        <row r="755">
          <cell r="A755" t="str">
            <v/>
          </cell>
          <cell r="B755">
            <v>851</v>
          </cell>
          <cell r="C755" t="str">
            <v>PrepReview Task</v>
          </cell>
          <cell r="D755" t="str">
            <v>Prep 5471 for FPL Group International Brazil (Cayman) II Inc.</v>
          </cell>
          <cell r="E755" t="str">
            <v>a851</v>
          </cell>
          <cell r="F755" t="str">
            <v>a554</v>
          </cell>
          <cell r="G755" t="str">
            <v>FPL Group International Brazil (Cayman) II, Inc.</v>
          </cell>
        </row>
        <row r="756">
          <cell r="A756" t="str">
            <v>8023</v>
          </cell>
          <cell r="B756">
            <v>852</v>
          </cell>
          <cell r="C756" t="str">
            <v>PrepReview Task</v>
          </cell>
          <cell r="D756" t="str">
            <v>Prep 5471 for Mount Miller HoldCo, Inc.</v>
          </cell>
          <cell r="E756" t="str">
            <v>a852</v>
          </cell>
          <cell r="F756" t="str">
            <v>a243</v>
          </cell>
          <cell r="G756" t="str">
            <v>Mount Miller HoldCo, Inc.</v>
          </cell>
        </row>
        <row r="757">
          <cell r="A757" t="str">
            <v>8025</v>
          </cell>
          <cell r="B757">
            <v>853</v>
          </cell>
          <cell r="C757" t="str">
            <v>PrepReview Task</v>
          </cell>
          <cell r="D757" t="str">
            <v>Prep 5471 for Mount Miller GP, Inc.</v>
          </cell>
          <cell r="E757" t="str">
            <v>a853</v>
          </cell>
          <cell r="F757" t="str">
            <v>a241</v>
          </cell>
          <cell r="G757" t="str">
            <v>Mount Miller GP, Inc.</v>
          </cell>
        </row>
        <row r="758">
          <cell r="A758" t="str">
            <v/>
          </cell>
          <cell r="B758">
            <v>854</v>
          </cell>
          <cell r="C758" t="str">
            <v>PrepReview Task</v>
          </cell>
          <cell r="D758" t="str">
            <v>Prep 5471 for 4263766 Canada Inc.</v>
          </cell>
          <cell r="E758" t="str">
            <v>a854</v>
          </cell>
          <cell r="F758" t="str">
            <v>a468</v>
          </cell>
          <cell r="G758" t="str">
            <v>4263766 Canada Inc.</v>
          </cell>
        </row>
        <row r="759">
          <cell r="A759" t="str">
            <v>8024</v>
          </cell>
          <cell r="B759">
            <v>855</v>
          </cell>
          <cell r="C759" t="str">
            <v>PrepReview Task</v>
          </cell>
          <cell r="D759" t="str">
            <v>Prep 5471 for Mount Miller LP, Inc.</v>
          </cell>
          <cell r="E759" t="str">
            <v>a855</v>
          </cell>
          <cell r="F759" t="str">
            <v>a245</v>
          </cell>
          <cell r="G759" t="str">
            <v>Mount Miller LP, Inc.</v>
          </cell>
        </row>
        <row r="760">
          <cell r="A760" t="str">
            <v>8408/8415/8417</v>
          </cell>
          <cell r="B760">
            <v>856</v>
          </cell>
          <cell r="C760" t="str">
            <v>PrepReview Task</v>
          </cell>
          <cell r="D760" t="str">
            <v>Prep 5471 for Evacuacion Valdecaballeros S.L.</v>
          </cell>
          <cell r="E760" t="str">
            <v>a856</v>
          </cell>
          <cell r="F760" t="str">
            <v>a396</v>
          </cell>
          <cell r="G760" t="str">
            <v>Evacuacion Valdecaballeros S.L.</v>
          </cell>
        </row>
        <row r="761">
          <cell r="A761" t="str">
            <v/>
          </cell>
          <cell r="B761">
            <v>857</v>
          </cell>
          <cell r="C761" t="str">
            <v>PrepReview Task</v>
          </cell>
          <cell r="D761" t="str">
            <v>Prep 5471 for FPL-I TPP (Cayman)</v>
          </cell>
          <cell r="E761" t="str">
            <v>a857</v>
          </cell>
          <cell r="F761" t="str">
            <v>a37</v>
          </cell>
          <cell r="G761" t="str">
            <v>FPL-I TPP (Cayman)</v>
          </cell>
        </row>
        <row r="762">
          <cell r="A762" t="str">
            <v/>
          </cell>
          <cell r="B762">
            <v>858</v>
          </cell>
          <cell r="C762" t="str">
            <v>PrepReview Task</v>
          </cell>
          <cell r="D762" t="str">
            <v>Prep intl returns for FPL-I TPP II (Cayman)</v>
          </cell>
          <cell r="E762" t="str">
            <v>a858</v>
          </cell>
          <cell r="F762" t="str">
            <v>a39</v>
          </cell>
          <cell r="G762" t="str">
            <v>FPL-I TPP II (Cayman)</v>
          </cell>
        </row>
        <row r="763">
          <cell r="A763" t="str">
            <v>8021</v>
          </cell>
          <cell r="B763">
            <v>859</v>
          </cell>
          <cell r="C763" t="str">
            <v>PrepReview Task</v>
          </cell>
          <cell r="D763" t="str">
            <v>Prep 5471 for Conestogo Wind GP, Inc.</v>
          </cell>
          <cell r="E763" t="str">
            <v>a859</v>
          </cell>
          <cell r="F763" t="str">
            <v>a711</v>
          </cell>
          <cell r="G763" t="str">
            <v>Conestogo Wind GP, Inc.</v>
          </cell>
        </row>
        <row r="764">
          <cell r="A764" t="str">
            <v>8029</v>
          </cell>
          <cell r="B764">
            <v>860</v>
          </cell>
          <cell r="C764" t="str">
            <v>PrepReview Task</v>
          </cell>
          <cell r="D764" t="str">
            <v>Prep 5471 for Bornish Wind GP, Inc.</v>
          </cell>
          <cell r="E764" t="str">
            <v>a860</v>
          </cell>
          <cell r="F764" t="str">
            <v>a643</v>
          </cell>
          <cell r="G764" t="str">
            <v>Bornish Wind GP, Inc.</v>
          </cell>
        </row>
        <row r="765">
          <cell r="A765" t="str">
            <v>7223</v>
          </cell>
          <cell r="B765">
            <v>861</v>
          </cell>
          <cell r="C765" t="str">
            <v>PrepReview Task</v>
          </cell>
          <cell r="D765" t="str">
            <v>Prep 5471 for Short Pines International Limited</v>
          </cell>
          <cell r="E765" t="str">
            <v>a861</v>
          </cell>
          <cell r="F765" t="str">
            <v>a276</v>
          </cell>
          <cell r="G765" t="str">
            <v>Short Pines International Limited</v>
          </cell>
        </row>
        <row r="766">
          <cell r="A766" t="str">
            <v>7217</v>
          </cell>
          <cell r="B766">
            <v>862</v>
          </cell>
          <cell r="C766" t="str">
            <v>PrepReview Task</v>
          </cell>
          <cell r="D766" t="str">
            <v>Prep intl returns for Karaha Bodas Investment Corp</v>
          </cell>
          <cell r="E766" t="str">
            <v>a862</v>
          </cell>
          <cell r="F766" t="str">
            <v>a133</v>
          </cell>
          <cell r="G766" t="str">
            <v>Karaha Bodas Investment Corp</v>
          </cell>
        </row>
        <row r="767">
          <cell r="A767" t="str">
            <v/>
          </cell>
          <cell r="B767">
            <v>863</v>
          </cell>
          <cell r="C767" t="str">
            <v>PrepReview Task</v>
          </cell>
          <cell r="D767" t="str">
            <v>Prep 5471 for FPL Group International Brazil (Cayman) I Inc.</v>
          </cell>
          <cell r="E767" t="str">
            <v>a863</v>
          </cell>
          <cell r="F767" t="str">
            <v>a738</v>
          </cell>
          <cell r="G767" t="str">
            <v>FPL Group International Brazil (Cayman) I, Inc.</v>
          </cell>
        </row>
        <row r="768">
          <cell r="A768" t="str">
            <v>8000</v>
          </cell>
          <cell r="B768">
            <v>864</v>
          </cell>
          <cell r="C768" t="str">
            <v>PrepReview Task</v>
          </cell>
          <cell r="D768" t="str">
            <v>Prep 5471 for NextEra Energy Canada, ULC</v>
          </cell>
          <cell r="E768" t="str">
            <v>a864</v>
          </cell>
          <cell r="F768" t="str">
            <v>a285</v>
          </cell>
          <cell r="G768" t="str">
            <v>NextEra Energy Canada, ULC</v>
          </cell>
        </row>
        <row r="769">
          <cell r="A769">
            <v>8421</v>
          </cell>
          <cell r="B769">
            <v>865</v>
          </cell>
          <cell r="C769" t="str">
            <v>PrepReview Task</v>
          </cell>
          <cell r="D769" t="str">
            <v>Prep 5471 for Kerwood Wind, Inc.</v>
          </cell>
          <cell r="E769" t="str">
            <v>a865</v>
          </cell>
          <cell r="F769" t="str">
            <v>a139</v>
          </cell>
          <cell r="G769" t="str">
            <v>Kerwood Wind, Inc.</v>
          </cell>
        </row>
        <row r="770">
          <cell r="A770">
            <v>1401</v>
          </cell>
          <cell r="B770">
            <v>866</v>
          </cell>
          <cell r="C770" t="str">
            <v>PrepReview Task</v>
          </cell>
          <cell r="D770" t="str">
            <v>Prep 5471 for Upper Canada Transmission, Inc.</v>
          </cell>
          <cell r="E770" t="str">
            <v>a866</v>
          </cell>
          <cell r="F770" t="str">
            <v>a60</v>
          </cell>
          <cell r="G770" t="str">
            <v>Upper Canada Transmission, Inc.</v>
          </cell>
        </row>
        <row r="771">
          <cell r="A771">
            <v>8418</v>
          </cell>
          <cell r="B771">
            <v>867</v>
          </cell>
          <cell r="C771" t="str">
            <v>PrepReview Task</v>
          </cell>
          <cell r="D771" t="str">
            <v>Prep 5471 for East Durham Wind, Inc.</v>
          </cell>
          <cell r="E771" t="str">
            <v>a867</v>
          </cell>
          <cell r="F771" t="str">
            <v>a404</v>
          </cell>
          <cell r="G771" t="str">
            <v>East Durham Wind, Inc.</v>
          </cell>
        </row>
        <row r="772">
          <cell r="A772">
            <v>8419</v>
          </cell>
          <cell r="B772">
            <v>868</v>
          </cell>
          <cell r="C772" t="str">
            <v>PrepReview Task</v>
          </cell>
          <cell r="D772" t="str">
            <v>Prep 5471 for Goshen Wind, Inc.</v>
          </cell>
          <cell r="E772" t="str">
            <v>a868</v>
          </cell>
          <cell r="F772" t="str">
            <v>a69</v>
          </cell>
          <cell r="G772" t="str">
            <v>Goshen Wind, Inc.</v>
          </cell>
        </row>
        <row r="773">
          <cell r="A773">
            <v>8420</v>
          </cell>
          <cell r="B773">
            <v>869</v>
          </cell>
          <cell r="C773" t="str">
            <v>PrepReview Task</v>
          </cell>
          <cell r="D773" t="str">
            <v>Prep 5471 for Jericho Wind, Inc.</v>
          </cell>
          <cell r="E773" t="str">
            <v>a869</v>
          </cell>
          <cell r="F773" t="str">
            <v>a129</v>
          </cell>
          <cell r="G773" t="str">
            <v>Jericho Wind, Inc.</v>
          </cell>
        </row>
        <row r="774">
          <cell r="A774">
            <v>8422</v>
          </cell>
          <cell r="B774">
            <v>870</v>
          </cell>
          <cell r="C774" t="str">
            <v>PrepReview Task</v>
          </cell>
          <cell r="D774" t="str">
            <v>Prep 5471 for Varna Wind, Inc.</v>
          </cell>
          <cell r="E774" t="str">
            <v>a870</v>
          </cell>
          <cell r="F774" t="str">
            <v>a178</v>
          </cell>
          <cell r="G774" t="str">
            <v>Varna Wind, Inc.</v>
          </cell>
        </row>
        <row r="775">
          <cell r="A775" t="str">
            <v>8031</v>
          </cell>
          <cell r="B775">
            <v>871</v>
          </cell>
          <cell r="C775" t="str">
            <v>PrepReview Task</v>
          </cell>
          <cell r="D775" t="str">
            <v>Prep 5471 for NextEra Energy Canada Equipment, Inc.</v>
          </cell>
          <cell r="E775" t="str">
            <v>a871</v>
          </cell>
          <cell r="F775" t="str">
            <v>a281</v>
          </cell>
          <cell r="G775" t="str">
            <v>NextEra Energy Canada Equipment, Inc.</v>
          </cell>
        </row>
        <row r="776">
          <cell r="A776" t="str">
            <v>8030</v>
          </cell>
          <cell r="B776">
            <v>872</v>
          </cell>
          <cell r="C776" t="str">
            <v>PrepReview Task</v>
          </cell>
          <cell r="D776" t="str">
            <v>Prep 5471 for St. Clair Investment Holding, Inc.</v>
          </cell>
          <cell r="E776" t="str">
            <v>a872</v>
          </cell>
          <cell r="F776" t="str">
            <v>a290</v>
          </cell>
          <cell r="G776" t="str">
            <v>St. Clair Investment Holding, Inc.</v>
          </cell>
        </row>
        <row r="777">
          <cell r="A777" t="str">
            <v/>
          </cell>
          <cell r="B777">
            <v>873</v>
          </cell>
          <cell r="C777" t="str">
            <v>PrepReview Task</v>
          </cell>
          <cell r="D777" t="str">
            <v>Prep 5471 for Minudie Wind, Inc.</v>
          </cell>
          <cell r="E777" t="str">
            <v>a873</v>
          </cell>
          <cell r="F777" t="str">
            <v>a227</v>
          </cell>
          <cell r="G777" t="str">
            <v>Minudie Wind, Inc.</v>
          </cell>
        </row>
        <row r="778">
          <cell r="A778">
            <v>1400</v>
          </cell>
          <cell r="B778">
            <v>874</v>
          </cell>
          <cell r="C778" t="str">
            <v>PrepReview Task</v>
          </cell>
          <cell r="D778" t="str">
            <v>Prep 5471 for NextEra Energy UCT Holding, Inc.</v>
          </cell>
          <cell r="E778" t="str">
            <v>a874</v>
          </cell>
          <cell r="F778" t="str">
            <v>a202</v>
          </cell>
          <cell r="G778" t="str">
            <v>NextEra Energy UCT Holding, Inc.</v>
          </cell>
        </row>
        <row r="779">
          <cell r="A779">
            <v>1402</v>
          </cell>
          <cell r="B779">
            <v>875</v>
          </cell>
          <cell r="C779" t="str">
            <v>PrepReview Task</v>
          </cell>
          <cell r="D779" t="str">
            <v>Prep 5471 for NextEra Energy NextBridge Holding, Inc.</v>
          </cell>
          <cell r="E779" t="str">
            <v>a875</v>
          </cell>
          <cell r="F779" t="str">
            <v>a340</v>
          </cell>
          <cell r="G779" t="str">
            <v>NextEra Energy NextBridge Holding, Inc.</v>
          </cell>
        </row>
        <row r="780">
          <cell r="A780" t="str">
            <v>8032</v>
          </cell>
          <cell r="B780">
            <v>876</v>
          </cell>
          <cell r="C780" t="str">
            <v>PrepReview Task</v>
          </cell>
          <cell r="D780" t="str">
            <v>Prep 5471 for NextEra Canada Development &amp; Acquisitions, Inc.</v>
          </cell>
          <cell r="E780" t="str">
            <v>a876</v>
          </cell>
          <cell r="F780" t="str">
            <v>a271</v>
          </cell>
          <cell r="G780" t="str">
            <v>NextEra Canada Development &amp; Acquisitions, Inc.</v>
          </cell>
        </row>
        <row r="781">
          <cell r="A781" t="str">
            <v>8033</v>
          </cell>
          <cell r="B781">
            <v>877</v>
          </cell>
          <cell r="C781" t="str">
            <v>PrepReview Task</v>
          </cell>
          <cell r="D781" t="str">
            <v>Prep 5471 for NextEra Canada Transmission Investments, Inc.</v>
          </cell>
          <cell r="E781" t="str">
            <v>a877</v>
          </cell>
          <cell r="F781" t="str">
            <v>a273</v>
          </cell>
          <cell r="G781" t="str">
            <v>NextEra Canada Transmission Investments, Inc.</v>
          </cell>
        </row>
        <row r="782">
          <cell r="A782" t="str">
            <v/>
          </cell>
          <cell r="B782">
            <v>878</v>
          </cell>
          <cell r="C782" t="str">
            <v>PrepReview Task</v>
          </cell>
          <cell r="D782" t="str">
            <v>Prep 5471 for CP II Holdings GP, Inc.</v>
          </cell>
          <cell r="E782" t="str">
            <v>a878</v>
          </cell>
          <cell r="F782" t="str">
            <v>a731</v>
          </cell>
          <cell r="G782" t="str">
            <v>CP II Holdings GP, Inc.</v>
          </cell>
        </row>
        <row r="783">
          <cell r="A783" t="str">
            <v/>
          </cell>
          <cell r="B783">
            <v>879</v>
          </cell>
          <cell r="C783" t="str">
            <v>PrepReview Task</v>
          </cell>
          <cell r="D783" t="str">
            <v>Prep 5471 for CP II Holdings LP, Inc.</v>
          </cell>
          <cell r="E783" t="str">
            <v>a879</v>
          </cell>
          <cell r="F783" t="str">
            <v>a733</v>
          </cell>
          <cell r="G783" t="str">
            <v>CP II Holdings LP, Inc.</v>
          </cell>
        </row>
        <row r="784">
          <cell r="C784" t="str">
            <v>PrepReview Task</v>
          </cell>
          <cell r="D784" t="str">
            <v>White Pine Wind, Inc.</v>
          </cell>
          <cell r="G784" t="str">
            <v>White Pine Wind, Inc.</v>
          </cell>
        </row>
        <row r="785">
          <cell r="A785">
            <v>8036</v>
          </cell>
          <cell r="C785" t="str">
            <v>PrepReview Task</v>
          </cell>
          <cell r="D785" t="str">
            <v>Bornish Wind LP, Inc.</v>
          </cell>
          <cell r="G785" t="str">
            <v>Bornish Wind LP, Inc.</v>
          </cell>
        </row>
        <row r="786">
          <cell r="C786" t="str">
            <v>PrepReview Task</v>
          </cell>
          <cell r="D786" t="str">
            <v>Trillium Wind Holdings, Inc.</v>
          </cell>
          <cell r="G786" t="str">
            <v>Trillium Wind Holdings, Inc.</v>
          </cell>
        </row>
        <row r="787">
          <cell r="C787" t="str">
            <v>PrepReview Task</v>
          </cell>
          <cell r="D787" t="str">
            <v>Trillium Windpower, Inc.</v>
          </cell>
          <cell r="G787" t="str">
            <v>Trillium Windpower, Inc.</v>
          </cell>
        </row>
        <row r="788">
          <cell r="A788">
            <v>8039</v>
          </cell>
          <cell r="C788" t="str">
            <v>PrepReview Task</v>
          </cell>
          <cell r="D788" t="str">
            <v>Trillium Funding GP Holding, Inc.</v>
          </cell>
          <cell r="G788" t="str">
            <v>Trillium Funding GP Holding, Inc.</v>
          </cell>
        </row>
        <row r="789">
          <cell r="A789">
            <v>8040</v>
          </cell>
          <cell r="C789" t="str">
            <v>PrepReview Task</v>
          </cell>
          <cell r="D789" t="str">
            <v>Trillium Funding GP, Inc.</v>
          </cell>
          <cell r="G789" t="str">
            <v>Trillium Funding GP, Inc.</v>
          </cell>
        </row>
        <row r="790">
          <cell r="A790">
            <v>8037</v>
          </cell>
          <cell r="C790" t="str">
            <v>PrepReview Task</v>
          </cell>
          <cell r="D790" t="str">
            <v>Trillium HoldCo GP, Inc.</v>
          </cell>
          <cell r="G790" t="str">
            <v>Trillium HoldCo GP, Inc.</v>
          </cell>
        </row>
        <row r="791">
          <cell r="C791" t="str">
            <v>PrepReview Task</v>
          </cell>
          <cell r="D791" t="str">
            <v>Cabo Solar Farm, LLC</v>
          </cell>
          <cell r="G791" t="str">
            <v>Cabo Solar Farm, LLC</v>
          </cell>
        </row>
        <row r="792">
          <cell r="C792" t="str">
            <v>PrepReview Task</v>
          </cell>
          <cell r="D792" t="str">
            <v>Moca Solar Farm, LLC</v>
          </cell>
          <cell r="G792" t="str">
            <v>Moca Solar Farm, LLC</v>
          </cell>
        </row>
        <row r="793">
          <cell r="C793" t="str">
            <v>PrepReview Task</v>
          </cell>
          <cell r="D793" t="str">
            <v>North Coast Solar, LLC</v>
          </cell>
          <cell r="G793" t="str">
            <v>North Coast Solar, LLC</v>
          </cell>
        </row>
        <row r="794">
          <cell r="A794" t="str">
            <v>4071</v>
          </cell>
          <cell r="B794">
            <v>881</v>
          </cell>
          <cell r="C794" t="str">
            <v>PrepReview Task</v>
          </cell>
          <cell r="D794" t="str">
            <v>Prep fedl and state returns for Harper Lake Solar Funding Corporation</v>
          </cell>
          <cell r="E794" t="str">
            <v>a881</v>
          </cell>
          <cell r="F794" t="str">
            <v>a81</v>
          </cell>
          <cell r="G794" t="str">
            <v>Harper Lake Solar Funding Corp</v>
          </cell>
        </row>
        <row r="795">
          <cell r="A795" t="str">
            <v>6049</v>
          </cell>
          <cell r="B795">
            <v>882</v>
          </cell>
          <cell r="C795" t="str">
            <v>PrepReview Task</v>
          </cell>
          <cell r="D795" t="str">
            <v>Prep fedl and state returns for ESI Tractebel Acquisition Corp.</v>
          </cell>
          <cell r="E795" t="str">
            <v>a882</v>
          </cell>
          <cell r="F795" t="str">
            <v>a438</v>
          </cell>
          <cell r="G795" t="str">
            <v>ESI Tractebel Acquisition Corp.</v>
          </cell>
        </row>
        <row r="796">
          <cell r="A796" t="str">
            <v>6042</v>
          </cell>
          <cell r="B796">
            <v>883</v>
          </cell>
          <cell r="C796" t="str">
            <v>PrepReview Task</v>
          </cell>
          <cell r="D796" t="str">
            <v>Prep fedl and state returns for ESI Tractebel Funding Corp.</v>
          </cell>
          <cell r="E796" t="str">
            <v>a883</v>
          </cell>
          <cell r="F796" t="str">
            <v>a610</v>
          </cell>
          <cell r="G796" t="str">
            <v>ESI Tractebel Funding Corp.</v>
          </cell>
        </row>
        <row r="797">
          <cell r="A797" t="str">
            <v/>
          </cell>
          <cell r="B797">
            <v>884</v>
          </cell>
          <cell r="C797" t="str">
            <v>PrepReview Task</v>
          </cell>
          <cell r="D797" t="str">
            <v>Prep fedl and state returns for ESI Tractebel Urban Renewal Corp.</v>
          </cell>
          <cell r="E797" t="str">
            <v>a884</v>
          </cell>
          <cell r="F797" t="str">
            <v>a496</v>
          </cell>
          <cell r="G797" t="str">
            <v>ESI Tractebel Urban Renewal Corp.</v>
          </cell>
        </row>
        <row r="798">
          <cell r="A798" t="str">
            <v/>
          </cell>
          <cell r="B798">
            <v>885</v>
          </cell>
          <cell r="C798" t="str">
            <v>PrepReview Task</v>
          </cell>
          <cell r="D798" t="str">
            <v>Prep fedl and state returns for Sagebrush Partner Seventeen, Inc.</v>
          </cell>
          <cell r="E798" t="str">
            <v>a885</v>
          </cell>
          <cell r="F798" t="str">
            <v>a56</v>
          </cell>
          <cell r="G798" t="str">
            <v>Sagebrush Partner Seventeen, Inc.</v>
          </cell>
        </row>
        <row r="799">
          <cell r="A799" t="str">
            <v/>
          </cell>
          <cell r="B799">
            <v>886</v>
          </cell>
          <cell r="C799" t="str">
            <v>PrepReview Task</v>
          </cell>
          <cell r="D799" t="str">
            <v>Prep fedl and state returns for Sagebrush Partner Eighteen, Inc.</v>
          </cell>
          <cell r="E799" t="str">
            <v>a886</v>
          </cell>
          <cell r="F799" t="str">
            <v>a148</v>
          </cell>
          <cell r="G799" t="str">
            <v>Sagebrush Partner Eighteen, Inc.</v>
          </cell>
        </row>
        <row r="800">
          <cell r="A800" t="str">
            <v/>
          </cell>
          <cell r="B800">
            <v>887</v>
          </cell>
          <cell r="C800" t="str">
            <v>PrepReview Task</v>
          </cell>
          <cell r="D800" t="str">
            <v>Prep fedl and state returns for Sagebrush Partner Nineteen, Inc.</v>
          </cell>
          <cell r="E800" t="str">
            <v>a887</v>
          </cell>
          <cell r="F800" t="str">
            <v>a272</v>
          </cell>
          <cell r="G800" t="str">
            <v>Sagebrush Partner Nineteen, Inc.</v>
          </cell>
        </row>
        <row r="801">
          <cell r="A801" t="str">
            <v>3309</v>
          </cell>
          <cell r="B801">
            <v>888</v>
          </cell>
          <cell r="C801" t="str">
            <v>PrepReview Task</v>
          </cell>
          <cell r="D801" t="str">
            <v>Prep fedl and state returns for Androscoggin Reservoir Company</v>
          </cell>
          <cell r="E801" t="str">
            <v>a888</v>
          </cell>
          <cell r="F801" t="str">
            <v>a577</v>
          </cell>
          <cell r="G801" t="str">
            <v>Androscoggin Reservoir Company</v>
          </cell>
        </row>
        <row r="802">
          <cell r="A802" t="str">
            <v/>
          </cell>
          <cell r="B802">
            <v>889</v>
          </cell>
          <cell r="C802" t="str">
            <v>PrepReview Task</v>
          </cell>
          <cell r="D802" t="str">
            <v>Prep fedl and state returns for Alpha Joshua Inc.</v>
          </cell>
          <cell r="E802" t="str">
            <v>a889</v>
          </cell>
          <cell r="F802" t="str">
            <v>a561</v>
          </cell>
          <cell r="G802" t="str">
            <v>Alpha Joshua Inc.</v>
          </cell>
        </row>
        <row r="803">
          <cell r="A803" t="str">
            <v/>
          </cell>
          <cell r="B803">
            <v>890</v>
          </cell>
          <cell r="C803" t="str">
            <v>PrepReview Task</v>
          </cell>
          <cell r="D803" t="str">
            <v>Prep fedl and state returns for Beta Willow Inc.</v>
          </cell>
          <cell r="E803" t="str">
            <v>a890</v>
          </cell>
          <cell r="F803" t="str">
            <v>a617</v>
          </cell>
          <cell r="G803" t="str">
            <v>Beta Willow Inc.</v>
          </cell>
        </row>
        <row r="804">
          <cell r="A804" t="str">
            <v/>
          </cell>
          <cell r="B804">
            <v>891</v>
          </cell>
          <cell r="C804" t="str">
            <v>PrepReview Task</v>
          </cell>
          <cell r="D804" t="str">
            <v>Prep fedl and state returns for Beta Joshua Inc.</v>
          </cell>
          <cell r="E804" t="str">
            <v>a891</v>
          </cell>
          <cell r="F804" t="str">
            <v>a609</v>
          </cell>
          <cell r="G804" t="str">
            <v>Beta Joshua Inc.</v>
          </cell>
        </row>
        <row r="805">
          <cell r="A805" t="str">
            <v/>
          </cell>
          <cell r="B805">
            <v>892</v>
          </cell>
          <cell r="C805" t="str">
            <v>PrepReview Task</v>
          </cell>
          <cell r="D805" t="str">
            <v>Prep fedl and state returns for U.S. Windpower Transmission Corp</v>
          </cell>
          <cell r="E805" t="str">
            <v>a892</v>
          </cell>
          <cell r="F805" t="str">
            <v>a304</v>
          </cell>
          <cell r="G805" t="str">
            <v>U.S. Windpower Transmission Corp</v>
          </cell>
        </row>
        <row r="806">
          <cell r="A806" t="str">
            <v/>
          </cell>
          <cell r="B806">
            <v>893</v>
          </cell>
          <cell r="C806" t="str">
            <v>PrepReview Task</v>
          </cell>
          <cell r="D806" t="str">
            <v>Prep fedl and state returns for Alpha Mariah (Prime) Inc.</v>
          </cell>
          <cell r="E806" t="str">
            <v>a893</v>
          </cell>
          <cell r="F806" t="str">
            <v>a563</v>
          </cell>
          <cell r="G806" t="str">
            <v>Alpha Mariah (Prime) Inc.</v>
          </cell>
        </row>
        <row r="807">
          <cell r="A807" t="str">
            <v/>
          </cell>
          <cell r="B807">
            <v>894</v>
          </cell>
          <cell r="C807" t="str">
            <v>PrepReview Task</v>
          </cell>
          <cell r="D807" t="str">
            <v>Prep fedl and state returns for Beta Mariah (Prime) Inc.</v>
          </cell>
          <cell r="E807" t="str">
            <v>a894</v>
          </cell>
          <cell r="F807" t="str">
            <v>a611</v>
          </cell>
          <cell r="G807" t="str">
            <v>Beta Mariah (Prime) Inc.</v>
          </cell>
        </row>
        <row r="808">
          <cell r="A808" t="str">
            <v/>
          </cell>
          <cell r="B808">
            <v>895</v>
          </cell>
          <cell r="C808" t="str">
            <v>PrepReview Task</v>
          </cell>
          <cell r="D808" t="str">
            <v>Prep fedl and state returns for Eurus Mojave 4, LLC</v>
          </cell>
          <cell r="E808" t="str">
            <v>a895</v>
          </cell>
          <cell r="F808" t="str">
            <v>a620</v>
          </cell>
          <cell r="G808" t="str">
            <v>Eurus Mojave 4 LLC</v>
          </cell>
        </row>
        <row r="809">
          <cell r="A809" t="str">
            <v>5081</v>
          </cell>
          <cell r="B809">
            <v>896</v>
          </cell>
          <cell r="C809" t="str">
            <v>PrepReview Task</v>
          </cell>
          <cell r="D809" t="str">
            <v>Prep fedl and state returns for ESI Sky River Limited Partnership</v>
          </cell>
          <cell r="E809" t="str">
            <v>a896</v>
          </cell>
          <cell r="F809" t="str">
            <v>a606</v>
          </cell>
          <cell r="G809" t="str">
            <v>ESI Sky River Limited Partnership</v>
          </cell>
        </row>
        <row r="810">
          <cell r="A810" t="str">
            <v>5080</v>
          </cell>
          <cell r="B810">
            <v>897</v>
          </cell>
          <cell r="C810" t="str">
            <v>PrepReview Task</v>
          </cell>
          <cell r="D810" t="str">
            <v>Prep fedl and state returns for ESI VG Limited Partnership</v>
          </cell>
          <cell r="E810" t="str">
            <v>a897</v>
          </cell>
          <cell r="F810" t="str">
            <v>a498</v>
          </cell>
          <cell r="G810" t="str">
            <v>ESI VG Limited Partnership</v>
          </cell>
        </row>
        <row r="811">
          <cell r="A811" t="str">
            <v/>
          </cell>
          <cell r="B811">
            <v>898</v>
          </cell>
          <cell r="C811" t="str">
            <v>PrepReview Task</v>
          </cell>
          <cell r="D811" t="str">
            <v>Prep fedl and state returns for Fountain Square Associates</v>
          </cell>
          <cell r="E811" t="str">
            <v>a898</v>
          </cell>
          <cell r="F811" t="str">
            <v>a628</v>
          </cell>
          <cell r="G811" t="str">
            <v>Fountain Square Associates</v>
          </cell>
        </row>
        <row r="812">
          <cell r="A812" t="str">
            <v/>
          </cell>
          <cell r="B812">
            <v>899</v>
          </cell>
          <cell r="C812" t="str">
            <v>PrepReview Task</v>
          </cell>
          <cell r="D812" t="str">
            <v>Prep fedl and state returns for FPL Services</v>
          </cell>
          <cell r="E812" t="str">
            <v>a899</v>
          </cell>
          <cell r="F812" t="str">
            <v>a76</v>
          </cell>
          <cell r="G812" t="str">
            <v>FPL Services</v>
          </cell>
        </row>
        <row r="813">
          <cell r="A813" t="str">
            <v>6002</v>
          </cell>
          <cell r="B813">
            <v>900</v>
          </cell>
          <cell r="C813" t="str">
            <v>PrepReview Task</v>
          </cell>
          <cell r="D813" t="str">
            <v>Prep fedl and state returns for ESI Vansycle Partners LP</v>
          </cell>
          <cell r="E813" t="str">
            <v>a900</v>
          </cell>
          <cell r="F813" t="str">
            <v>a614</v>
          </cell>
          <cell r="G813" t="str">
            <v>ESI Vansycle Partners, LP</v>
          </cell>
        </row>
        <row r="814">
          <cell r="A814" t="str">
            <v>4083</v>
          </cell>
          <cell r="B814">
            <v>901</v>
          </cell>
          <cell r="C814" t="str">
            <v>PrepReview Task</v>
          </cell>
          <cell r="D814" t="str">
            <v>Prep fedl and state returns for High Desert Land Acquisition LLC</v>
          </cell>
          <cell r="E814" t="str">
            <v>a901</v>
          </cell>
          <cell r="F814" t="str">
            <v>a91</v>
          </cell>
          <cell r="G814" t="str">
            <v>High Desert Land Acquisition LLC</v>
          </cell>
        </row>
        <row r="815">
          <cell r="A815" t="str">
            <v/>
          </cell>
          <cell r="B815">
            <v>902</v>
          </cell>
          <cell r="C815" t="str">
            <v>PrepReview Task</v>
          </cell>
          <cell r="D815" t="str">
            <v>Prep fedl and state returns for Sagebrush</v>
          </cell>
          <cell r="E815" t="str">
            <v>a902</v>
          </cell>
          <cell r="F815" t="str">
            <v>a268</v>
          </cell>
          <cell r="G815" t="str">
            <v>Sagebrush</v>
          </cell>
        </row>
        <row r="816">
          <cell r="A816" t="str">
            <v>3308</v>
          </cell>
          <cell r="B816">
            <v>903</v>
          </cell>
          <cell r="C816" t="str">
            <v>PrepReview Task</v>
          </cell>
          <cell r="D816" t="str">
            <v>Prep fedl and state returns for Gulf Island Pond Oxygenation Project</v>
          </cell>
          <cell r="E816" t="str">
            <v>a903</v>
          </cell>
          <cell r="F816" t="str">
            <v>a77</v>
          </cell>
          <cell r="G816" t="str">
            <v>Gulf Island Pond Oxygenation Project</v>
          </cell>
        </row>
        <row r="817">
          <cell r="A817" t="str">
            <v>6043/6044/6046/6045</v>
          </cell>
          <cell r="B817">
            <v>904</v>
          </cell>
          <cell r="C817" t="str">
            <v>PrepReview Task</v>
          </cell>
          <cell r="D817" t="str">
            <v>Prep fedl and state returns for Northeast Energy LP</v>
          </cell>
          <cell r="E817" t="str">
            <v>a904</v>
          </cell>
          <cell r="F817" t="str">
            <v>a124</v>
          </cell>
          <cell r="G817" t="str">
            <v>Northeast Energy LP</v>
          </cell>
        </row>
        <row r="818">
          <cell r="A818" t="str">
            <v>6045</v>
          </cell>
          <cell r="B818">
            <v>905</v>
          </cell>
          <cell r="C818" t="str">
            <v>PrepReview Task</v>
          </cell>
          <cell r="D818" t="str">
            <v>Prep fedl and state returns for Northeast Energy LLC</v>
          </cell>
          <cell r="E818" t="str">
            <v>a905</v>
          </cell>
          <cell r="F818" t="str">
            <v>a222</v>
          </cell>
          <cell r="G818" t="str">
            <v>Northeast Energy ELIMS</v>
          </cell>
        </row>
        <row r="819">
          <cell r="A819" t="str">
            <v>6004</v>
          </cell>
          <cell r="B819">
            <v>906</v>
          </cell>
          <cell r="C819" t="str">
            <v>PrepReview Task</v>
          </cell>
          <cell r="D819" t="str">
            <v>Prep fedl and state returns for West Texas Wind Energy Partners LP</v>
          </cell>
          <cell r="E819" t="str">
            <v>a906</v>
          </cell>
          <cell r="F819" t="str">
            <v>a353</v>
          </cell>
          <cell r="G819" t="str">
            <v>West Texas Wind Energy Partners LP</v>
          </cell>
        </row>
        <row r="820">
          <cell r="A820" t="str">
            <v/>
          </cell>
          <cell r="B820">
            <v>907</v>
          </cell>
          <cell r="C820" t="str">
            <v>PrepReview Task</v>
          </cell>
          <cell r="D820" t="str">
            <v>Prep fedl and state returns for Sky River Transmission Line Co-Tenants</v>
          </cell>
          <cell r="E820" t="str">
            <v>a907</v>
          </cell>
          <cell r="F820" t="str">
            <v>a152</v>
          </cell>
          <cell r="G820" t="str">
            <v>Sky River Transmission Line Co-Tenants</v>
          </cell>
        </row>
        <row r="821">
          <cell r="A821" t="str">
            <v>5079</v>
          </cell>
          <cell r="B821">
            <v>908</v>
          </cell>
          <cell r="C821" t="str">
            <v>PrepReview Task</v>
          </cell>
          <cell r="D821" t="str">
            <v>Prep fedl and state returns for FPL Energy Sky River Wind, LLC</v>
          </cell>
          <cell r="E821" t="str">
            <v>a908</v>
          </cell>
          <cell r="F821" t="str">
            <v>a536</v>
          </cell>
          <cell r="G821" t="str">
            <v>FPL Energy Sky River Wind, LLC</v>
          </cell>
        </row>
        <row r="822">
          <cell r="A822" t="str">
            <v>5078</v>
          </cell>
          <cell r="B822">
            <v>909</v>
          </cell>
          <cell r="C822" t="str">
            <v>PrepReview Task</v>
          </cell>
          <cell r="D822" t="str">
            <v>Prep fedl and state returns for FPL Energy VG Wind, LLC</v>
          </cell>
          <cell r="E822" t="str">
            <v>a909</v>
          </cell>
          <cell r="F822" t="str">
            <v>a714</v>
          </cell>
          <cell r="G822" t="str">
            <v>FPL Energy VG Wind, LLC</v>
          </cell>
        </row>
        <row r="823">
          <cell r="A823" t="str">
            <v>6141</v>
          </cell>
          <cell r="B823">
            <v>910</v>
          </cell>
          <cell r="C823" t="str">
            <v>PrepReview Task</v>
          </cell>
          <cell r="D823" t="str">
            <v>Prep fedl and state returns for Windpower Partners 1991-2 LP</v>
          </cell>
          <cell r="E823" t="str">
            <v>a910</v>
          </cell>
          <cell r="F823" t="str">
            <v>a192</v>
          </cell>
          <cell r="G823" t="str">
            <v>Windpower Partners 1991-2, LP</v>
          </cell>
        </row>
        <row r="824">
          <cell r="A824" t="str">
            <v>6142</v>
          </cell>
          <cell r="B824">
            <v>911</v>
          </cell>
          <cell r="C824" t="str">
            <v>PrepReview Task</v>
          </cell>
          <cell r="D824" t="str">
            <v>Prep fedl and state returns for Windpower Partners 1992 LP</v>
          </cell>
          <cell r="E824" t="str">
            <v>a911</v>
          </cell>
          <cell r="F824" t="str">
            <v>a375</v>
          </cell>
          <cell r="G824" t="str">
            <v>Windpower Partners 1992 LP</v>
          </cell>
        </row>
        <row r="825">
          <cell r="A825" t="str">
            <v/>
          </cell>
          <cell r="B825">
            <v>912</v>
          </cell>
          <cell r="C825" t="str">
            <v>PrepReview Task</v>
          </cell>
          <cell r="D825" t="str">
            <v>Prep fedl and state returns for New Mexico Energy Investments, LLC</v>
          </cell>
          <cell r="E825" t="str">
            <v>a912</v>
          </cell>
          <cell r="F825" t="str">
            <v>a263</v>
          </cell>
          <cell r="G825" t="str">
            <v>New Mexico Energy Investments, LLC</v>
          </cell>
        </row>
        <row r="826">
          <cell r="A826" t="str">
            <v>6099</v>
          </cell>
          <cell r="B826">
            <v>913</v>
          </cell>
          <cell r="C826" t="str">
            <v>PrepReview Task</v>
          </cell>
          <cell r="D826" t="str">
            <v>Prep fedl and state returns for FPL Energy New Mexico Wind LLC</v>
          </cell>
          <cell r="E826" t="str">
            <v>a913</v>
          </cell>
          <cell r="F826" t="str">
            <v>a672</v>
          </cell>
          <cell r="G826" t="str">
            <v>FPL Energy New Mexico Wind LLC</v>
          </cell>
        </row>
        <row r="827">
          <cell r="A827" t="str">
            <v>4067</v>
          </cell>
          <cell r="B827">
            <v>914</v>
          </cell>
          <cell r="C827" t="str">
            <v>PrepReview Task</v>
          </cell>
          <cell r="D827" t="str">
            <v>Prep fedl and state returns for Pacific Power Investments LLC</v>
          </cell>
          <cell r="E827" t="str">
            <v>a914</v>
          </cell>
          <cell r="F827" t="str">
            <v>a130</v>
          </cell>
          <cell r="G827" t="str">
            <v>Pacific Power Investments LLC</v>
          </cell>
        </row>
        <row r="828">
          <cell r="A828" t="str">
            <v>5069</v>
          </cell>
          <cell r="B828">
            <v>915</v>
          </cell>
          <cell r="C828" t="str">
            <v>PrepReview Task</v>
          </cell>
          <cell r="D828" t="str">
            <v>Prep fedl and state returns for FPL Energy New Mexico Holdings LLC</v>
          </cell>
          <cell r="E828" t="str">
            <v>a915</v>
          </cell>
          <cell r="F828" t="str">
            <v>a668</v>
          </cell>
          <cell r="G828" t="str">
            <v>FPL Energy New Mexico Holdings LLC</v>
          </cell>
        </row>
        <row r="829">
          <cell r="A829" t="str">
            <v>4090</v>
          </cell>
          <cell r="B829">
            <v>916</v>
          </cell>
          <cell r="C829" t="str">
            <v>PrepReview Task</v>
          </cell>
          <cell r="D829" t="str">
            <v>Prep fedl and state returns for FPL Energy New Mexico Wind Holdings II LLC</v>
          </cell>
          <cell r="E829" t="str">
            <v>a916</v>
          </cell>
          <cell r="F829" t="str">
            <v>a670</v>
          </cell>
          <cell r="G829" t="str">
            <v>FPL Energy New Mexico Wind Holdings II LLC</v>
          </cell>
        </row>
        <row r="830">
          <cell r="A830" t="str">
            <v>4091</v>
          </cell>
          <cell r="B830">
            <v>917</v>
          </cell>
          <cell r="C830" t="str">
            <v>PrepReview Task</v>
          </cell>
          <cell r="D830" t="str">
            <v>Prep fedl and state returns for FPL Energy New Mexico Wind II LLC</v>
          </cell>
          <cell r="E830" t="str">
            <v>a917</v>
          </cell>
          <cell r="F830" t="str">
            <v>a526</v>
          </cell>
          <cell r="G830" t="str">
            <v>FPL Energy New Mexico Wind II LLC</v>
          </cell>
        </row>
        <row r="831">
          <cell r="A831" t="str">
            <v>4092</v>
          </cell>
          <cell r="B831">
            <v>918</v>
          </cell>
          <cell r="C831" t="str">
            <v>PrepReview Task</v>
          </cell>
          <cell r="D831" t="str">
            <v>Prep fedl and state returns for FPL Energy New Mexico Wind Financing LLC</v>
          </cell>
          <cell r="E831" t="str">
            <v>a918</v>
          </cell>
          <cell r="F831" t="str">
            <v>a390</v>
          </cell>
          <cell r="G831" t="str">
            <v>FPL Energy New Mexico Wind Financing LLC</v>
          </cell>
        </row>
        <row r="832">
          <cell r="A832" t="str">
            <v/>
          </cell>
          <cell r="B832">
            <v>919</v>
          </cell>
          <cell r="C832" t="str">
            <v>PrepReview Task</v>
          </cell>
          <cell r="D832" t="str">
            <v>Prep fedl and state returns for New Mexico Wind Investments, LLC</v>
          </cell>
          <cell r="E832" t="str">
            <v>a919</v>
          </cell>
          <cell r="F832" t="str">
            <v>a265</v>
          </cell>
          <cell r="G832" t="str">
            <v>New Mexico Wind Investments, LLC</v>
          </cell>
        </row>
        <row r="833">
          <cell r="A833" t="str">
            <v>6064/6157</v>
          </cell>
          <cell r="B833">
            <v>920</v>
          </cell>
          <cell r="C833" t="str">
            <v>PrepReview Task</v>
          </cell>
          <cell r="D833" t="str">
            <v>Prep fedl and state returns for Windpower Partners 1990 LP</v>
          </cell>
          <cell r="E833" t="str">
            <v>a920</v>
          </cell>
          <cell r="F833" t="str">
            <v>a108</v>
          </cell>
          <cell r="G833" t="str">
            <v>Windpower Partners 1990 LP</v>
          </cell>
        </row>
        <row r="834">
          <cell r="A834" t="str">
            <v>6065/6158</v>
          </cell>
          <cell r="B834">
            <v>921</v>
          </cell>
          <cell r="C834" t="str">
            <v>PrepReview Task</v>
          </cell>
          <cell r="D834" t="str">
            <v>Prep fedl and state returns for Windpower Partners 1991 LP</v>
          </cell>
          <cell r="E834" t="str">
            <v>a921</v>
          </cell>
          <cell r="F834" t="str">
            <v>a373</v>
          </cell>
          <cell r="G834" t="str">
            <v>Windpower Partners 1991, LP</v>
          </cell>
        </row>
        <row r="835">
          <cell r="A835" t="str">
            <v>6054</v>
          </cell>
          <cell r="B835">
            <v>922</v>
          </cell>
          <cell r="C835" t="str">
            <v>PrepReview Task</v>
          </cell>
          <cell r="D835" t="str">
            <v>Prep fedl and state returns for Multitrade Of Pittsylvania County, LP</v>
          </cell>
          <cell r="E835" t="str">
            <v>a922</v>
          </cell>
          <cell r="F835" t="str">
            <v>a255</v>
          </cell>
          <cell r="G835" t="str">
            <v>Multitrade of Pittsylvania County, LP</v>
          </cell>
        </row>
        <row r="836">
          <cell r="A836" t="str">
            <v>8409</v>
          </cell>
          <cell r="B836">
            <v>923</v>
          </cell>
          <cell r="C836" t="str">
            <v>PrepReview Task</v>
          </cell>
          <cell r="D836" t="str">
            <v>Prep 8865 for Ghost Pine Wind Farm, LP</v>
          </cell>
          <cell r="E836" t="str">
            <v>a923</v>
          </cell>
          <cell r="F836" t="str">
            <v>a59</v>
          </cell>
          <cell r="G836" t="str">
            <v>Ghost Pine Wind Farm LP</v>
          </cell>
        </row>
        <row r="837">
          <cell r="A837" t="str">
            <v>8407</v>
          </cell>
          <cell r="B837">
            <v>924</v>
          </cell>
          <cell r="C837" t="str">
            <v>PrepReview Task</v>
          </cell>
          <cell r="D837" t="str">
            <v>Prep 8865 for Pubnico Point, LP</v>
          </cell>
          <cell r="E837" t="str">
            <v>a924</v>
          </cell>
          <cell r="F837" t="str">
            <v>a142</v>
          </cell>
          <cell r="G837" t="str">
            <v>Pubnico Point, LP</v>
          </cell>
        </row>
        <row r="838">
          <cell r="A838" t="str">
            <v>8406</v>
          </cell>
          <cell r="B838">
            <v>925</v>
          </cell>
          <cell r="C838" t="str">
            <v>PrepReview Task</v>
          </cell>
          <cell r="D838" t="str">
            <v>Prep 8865 for Mount Copper, LP</v>
          </cell>
          <cell r="E838" t="str">
            <v>a925</v>
          </cell>
          <cell r="F838" t="str">
            <v>a239</v>
          </cell>
          <cell r="G838" t="str">
            <v>Mount Copper, LP</v>
          </cell>
        </row>
        <row r="839">
          <cell r="A839" t="str">
            <v>8410</v>
          </cell>
          <cell r="B839">
            <v>926</v>
          </cell>
          <cell r="C839" t="str">
            <v>PrepReview Task</v>
          </cell>
          <cell r="D839" t="str">
            <v>Prep 8865 for Summerhaven Wind, LP</v>
          </cell>
          <cell r="E839" t="str">
            <v>a926</v>
          </cell>
          <cell r="F839" t="str">
            <v>a92</v>
          </cell>
          <cell r="G839" t="str">
            <v>Summerhaven Wind LP</v>
          </cell>
        </row>
        <row r="840">
          <cell r="A840" t="str">
            <v>8411</v>
          </cell>
          <cell r="B840">
            <v>927</v>
          </cell>
          <cell r="C840" t="str">
            <v>PrepReview Task</v>
          </cell>
          <cell r="D840" t="str">
            <v>Prep 8865 for Conestogo Wind, LP</v>
          </cell>
          <cell r="E840" t="str">
            <v>a927</v>
          </cell>
          <cell r="F840" t="str">
            <v>a713</v>
          </cell>
          <cell r="G840" t="str">
            <v>Conestogo Wind, LP</v>
          </cell>
        </row>
        <row r="841">
          <cell r="A841" t="str">
            <v>8416</v>
          </cell>
          <cell r="B841">
            <v>928</v>
          </cell>
          <cell r="C841" t="str">
            <v>PrepReview Task</v>
          </cell>
          <cell r="D841" t="str">
            <v>Prep 8865 for Bornish Wind, LP</v>
          </cell>
          <cell r="E841" t="str">
            <v>a928</v>
          </cell>
          <cell r="F841" t="str">
            <v>a645</v>
          </cell>
          <cell r="G841" t="str">
            <v>Bornish Wind, LP</v>
          </cell>
        </row>
        <row r="842">
          <cell r="A842" t="str">
            <v>6213/6235</v>
          </cell>
          <cell r="B842">
            <v>929</v>
          </cell>
          <cell r="C842" t="str">
            <v>PrepReview Task</v>
          </cell>
          <cell r="D842" t="str">
            <v>Prep fedl and state returns for Mojave 3/4/5 LLC</v>
          </cell>
          <cell r="E842" t="str">
            <v>a929</v>
          </cell>
          <cell r="F842" t="str">
            <v>a231</v>
          </cell>
          <cell r="G842" t="str">
            <v>Mojave 3/4/5 LLC</v>
          </cell>
        </row>
        <row r="843">
          <cell r="A843" t="str">
            <v/>
          </cell>
          <cell r="B843">
            <v>930</v>
          </cell>
          <cell r="C843" t="str">
            <v>PrepReview Task</v>
          </cell>
          <cell r="D843" t="str">
            <v>Prep fedl and state returns for Alpha Mariah LLC</v>
          </cell>
          <cell r="E843" t="str">
            <v>a930</v>
          </cell>
          <cell r="F843" t="str">
            <v>a565</v>
          </cell>
          <cell r="G843" t="str">
            <v>Alpha Mariah LLC</v>
          </cell>
        </row>
        <row r="844">
          <cell r="A844" t="str">
            <v/>
          </cell>
          <cell r="B844">
            <v>931</v>
          </cell>
          <cell r="C844" t="str">
            <v>PrepReview Task</v>
          </cell>
          <cell r="D844" t="str">
            <v>Prep fedl and state returns for Beta Mariah LLC</v>
          </cell>
          <cell r="E844" t="str">
            <v>a931</v>
          </cell>
          <cell r="F844" t="str">
            <v>a613</v>
          </cell>
          <cell r="G844" t="str">
            <v>Beta Mariah LLC</v>
          </cell>
        </row>
        <row r="845">
          <cell r="A845" t="str">
            <v/>
          </cell>
          <cell r="B845">
            <v>932</v>
          </cell>
          <cell r="C845" t="str">
            <v>PrepReview Task</v>
          </cell>
          <cell r="D845" t="str">
            <v>Prep fedl and state returns for Gamma Mariah LLC</v>
          </cell>
          <cell r="E845" t="str">
            <v>a932</v>
          </cell>
          <cell r="F845" t="str">
            <v>a41</v>
          </cell>
          <cell r="G845" t="str">
            <v>Gamma Mariah LLC</v>
          </cell>
        </row>
        <row r="846">
          <cell r="A846" t="str">
            <v/>
          </cell>
          <cell r="B846">
            <v>933</v>
          </cell>
          <cell r="C846" t="str">
            <v>PrepReview Task</v>
          </cell>
          <cell r="D846" t="str">
            <v>Prep fedl and state returns for Eurus Mojave 3/5 LLC</v>
          </cell>
          <cell r="E846" t="str">
            <v>a933</v>
          </cell>
          <cell r="F846" t="str">
            <v>a500</v>
          </cell>
          <cell r="G846" t="str">
            <v>Eurus Mojave 3/5 LLC</v>
          </cell>
        </row>
        <row r="847">
          <cell r="A847" t="str">
            <v>8414</v>
          </cell>
          <cell r="B847">
            <v>934</v>
          </cell>
          <cell r="C847" t="str">
            <v>PrepReview Task</v>
          </cell>
          <cell r="D847" t="str">
            <v>Prep 8865 for Mount Miller Wind Energy, LP</v>
          </cell>
          <cell r="E847" t="str">
            <v>a934</v>
          </cell>
          <cell r="F847" t="str">
            <v>a247</v>
          </cell>
          <cell r="G847" t="str">
            <v>Mount Miller Wind Energy, LP</v>
          </cell>
        </row>
        <row r="848">
          <cell r="A848">
            <v>1403</v>
          </cell>
          <cell r="B848">
            <v>935</v>
          </cell>
          <cell r="C848" t="str">
            <v>PrepReview Task</v>
          </cell>
          <cell r="D848" t="str">
            <v>Prep 8865 for NextBridge Infrastructure LP</v>
          </cell>
          <cell r="E848" t="str">
            <v>a935</v>
          </cell>
          <cell r="F848" t="str">
            <v>a267</v>
          </cell>
          <cell r="G848" t="str">
            <v>NextBridge Infrastructure LP</v>
          </cell>
        </row>
        <row r="849">
          <cell r="A849" t="str">
            <v>6240</v>
          </cell>
          <cell r="B849">
            <v>937</v>
          </cell>
          <cell r="C849" t="str">
            <v>PrepReview Task</v>
          </cell>
          <cell r="D849" t="str">
            <v>Prep fedl and state returns for High Majestic Interconnection Services, LLC</v>
          </cell>
          <cell r="E849" t="str">
            <v>a937</v>
          </cell>
          <cell r="F849" t="str">
            <v>a14</v>
          </cell>
          <cell r="G849" t="str">
            <v>High Majestic Interconnection Services, LLC</v>
          </cell>
        </row>
        <row r="850">
          <cell r="A850" t="str">
            <v>6244</v>
          </cell>
          <cell r="B850">
            <v>938</v>
          </cell>
          <cell r="C850" t="str">
            <v>PrepReview Task</v>
          </cell>
          <cell r="D850" t="str">
            <v>Prep fedl and state returns for Cimarron Wind Energy, LLC</v>
          </cell>
          <cell r="E850" t="str">
            <v>a938</v>
          </cell>
          <cell r="F850" t="str">
            <v>a705</v>
          </cell>
          <cell r="G850" t="str">
            <v>Cimarron Wind Energy, LLC fka CPV Cimarron Renewable Energy Company, LLC</v>
          </cell>
        </row>
        <row r="851">
          <cell r="C851" t="str">
            <v>PrepReview Task</v>
          </cell>
          <cell r="D851" t="str">
            <v>Cedar Point II GP Inc.</v>
          </cell>
          <cell r="G851" t="str">
            <v>Cedar Point II GP Inc.</v>
          </cell>
        </row>
        <row r="852">
          <cell r="C852" t="str">
            <v>PrepReview Task</v>
          </cell>
          <cell r="D852" t="str">
            <v>Cedar Point II Limited Partnership</v>
          </cell>
          <cell r="G852" t="str">
            <v>Cedar Point II Limited Partnership</v>
          </cell>
        </row>
        <row r="853">
          <cell r="A853">
            <v>8038</v>
          </cell>
          <cell r="C853" t="str">
            <v>PrepReview Task</v>
          </cell>
          <cell r="D853" t="str">
            <v>Trillium HoldCo, LP</v>
          </cell>
          <cell r="G853" t="str">
            <v>Trillium HoldCo, LP</v>
          </cell>
        </row>
        <row r="854">
          <cell r="A854">
            <v>8034</v>
          </cell>
          <cell r="C854" t="str">
            <v>PrepReview Task</v>
          </cell>
          <cell r="D854" t="str">
            <v>Trillium Wind Holdings, LP</v>
          </cell>
          <cell r="G854" t="str">
            <v>Trillium Wind Holdings, LP</v>
          </cell>
        </row>
        <row r="855">
          <cell r="A855">
            <v>8035</v>
          </cell>
          <cell r="C855" t="str">
            <v>PrepReview Task</v>
          </cell>
          <cell r="D855" t="str">
            <v>Trillium Windpower, LP</v>
          </cell>
          <cell r="G855" t="str">
            <v>Trillium Windpower, LP</v>
          </cell>
        </row>
        <row r="856">
          <cell r="A856">
            <v>8021</v>
          </cell>
          <cell r="C856" t="str">
            <v>PrepReview Task</v>
          </cell>
          <cell r="D856" t="str">
            <v>Conestogo Wind GP, Inc.</v>
          </cell>
          <cell r="G856" t="str">
            <v>Conestogo Wind GP, Inc.</v>
          </cell>
        </row>
        <row r="857">
          <cell r="A857">
            <v>8020</v>
          </cell>
          <cell r="C857" t="str">
            <v>PrepReview Task</v>
          </cell>
          <cell r="D857" t="str">
            <v>Stathroy Wind GP, Inc.</v>
          </cell>
          <cell r="G857" t="str">
            <v>Stathroy Wind GP, Inc.</v>
          </cell>
        </row>
        <row r="858">
          <cell r="A858" t="str">
            <v>1925</v>
          </cell>
          <cell r="B858">
            <v>939</v>
          </cell>
          <cell r="C858" t="str">
            <v>PrepReview Task</v>
          </cell>
          <cell r="D858" t="str">
            <v>Prep 990 for FPL Historical Museum</v>
          </cell>
          <cell r="E858" t="str">
            <v>a939</v>
          </cell>
          <cell r="F858" t="str">
            <v>a101</v>
          </cell>
          <cell r="G858" t="str">
            <v>FPL Historical Museum, Inc.</v>
          </cell>
        </row>
        <row r="859">
          <cell r="A859" t="str">
            <v>1930</v>
          </cell>
          <cell r="B859">
            <v>940</v>
          </cell>
          <cell r="C859" t="str">
            <v>PrepReview Task</v>
          </cell>
          <cell r="D859" t="str">
            <v>Prep 990 for NextEra Energy Foundation, Inc.</v>
          </cell>
          <cell r="E859" t="str">
            <v>a940</v>
          </cell>
          <cell r="F859" t="str">
            <v>a314</v>
          </cell>
          <cell r="G859" t="str">
            <v>NextEra Energy Foundation, Inc.</v>
          </cell>
        </row>
        <row r="860">
          <cell r="A860" t="str">
            <v>1900</v>
          </cell>
          <cell r="B860">
            <v>943</v>
          </cell>
          <cell r="C860" t="str">
            <v>PrepReview Task</v>
          </cell>
          <cell r="D860" t="str">
            <v>Prep fedl trust returns for FPL Group Capital Trust I</v>
          </cell>
          <cell r="E860" t="str">
            <v>a943</v>
          </cell>
          <cell r="F860" t="str">
            <v>a723</v>
          </cell>
          <cell r="G860" t="str">
            <v>FPL Group Capital Trust I</v>
          </cell>
        </row>
        <row r="861">
          <cell r="A861" t="str">
            <v>2800</v>
          </cell>
          <cell r="B861">
            <v>948</v>
          </cell>
          <cell r="C861" t="str">
            <v>PrepReview Task</v>
          </cell>
          <cell r="D861" t="str">
            <v>Prep fedl trust returns for Earthera Renewable Energy Trust</v>
          </cell>
          <cell r="E861" t="str">
            <v>a948</v>
          </cell>
          <cell r="F861" t="str">
            <v>a472</v>
          </cell>
          <cell r="G861" t="str">
            <v>Earthera Renewable Energy Trust</v>
          </cell>
        </row>
        <row r="862">
          <cell r="A862" t="str">
            <v>3306</v>
          </cell>
          <cell r="B862">
            <v>949</v>
          </cell>
          <cell r="C862" t="str">
            <v>PrepReview Task</v>
          </cell>
          <cell r="D862" t="str">
            <v>Prep fedl and state returns for Merimil Limited Partnership</v>
          </cell>
          <cell r="E862" t="str">
            <v>a949</v>
          </cell>
          <cell r="F862" t="str">
            <v>a211</v>
          </cell>
          <cell r="G862" t="str">
            <v>Merimil Limited Partnership - Outsourced</v>
          </cell>
        </row>
        <row r="863">
          <cell r="A863" t="str">
            <v>6000</v>
          </cell>
          <cell r="B863">
            <v>950</v>
          </cell>
          <cell r="C863" t="str">
            <v>PrepReview Task</v>
          </cell>
          <cell r="D863" t="str">
            <v>Prep fedl and state returns for Luz Solar Partners Ltd., VIII</v>
          </cell>
          <cell r="E863" t="str">
            <v>a950</v>
          </cell>
          <cell r="F863" t="str">
            <v>a201</v>
          </cell>
          <cell r="G863" t="str">
            <v>Luz Solar Partners Ltd., VIII - Outsourced</v>
          </cell>
        </row>
        <row r="864">
          <cell r="A864" t="str">
            <v>6001</v>
          </cell>
          <cell r="B864">
            <v>951</v>
          </cell>
          <cell r="C864" t="str">
            <v>PrepReview Task</v>
          </cell>
          <cell r="D864" t="str">
            <v>Prep fedl and state returns for Luz Solar Partners Ltd., IX</v>
          </cell>
          <cell r="E864" t="str">
            <v>a951</v>
          </cell>
          <cell r="F864" t="str">
            <v>a193</v>
          </cell>
          <cell r="G864" t="str">
            <v>Luz Solar Partners Ltd., IX - Outsourced</v>
          </cell>
        </row>
        <row r="865">
          <cell r="A865" t="str">
            <v>6048</v>
          </cell>
          <cell r="B865">
            <v>952</v>
          </cell>
          <cell r="C865" t="str">
            <v>PrepReview Task</v>
          </cell>
          <cell r="D865" t="str">
            <v>Prep fedl and state returns for Altamont Infrastructure Company LLC</v>
          </cell>
          <cell r="E865" t="str">
            <v>a952</v>
          </cell>
          <cell r="F865" t="str">
            <v>a567</v>
          </cell>
          <cell r="G865" t="str">
            <v>Altamont Infrastructure Company LLC - Outsourced</v>
          </cell>
        </row>
        <row r="866">
          <cell r="A866" t="str">
            <v>6059</v>
          </cell>
          <cell r="B866">
            <v>953</v>
          </cell>
          <cell r="C866" t="str">
            <v>PrepReview Task</v>
          </cell>
          <cell r="D866" t="str">
            <v>Prep fedl and state returns for Mojave 16/17/18 LLC</v>
          </cell>
          <cell r="E866" t="str">
            <v>a953</v>
          </cell>
          <cell r="F866" t="str">
            <v>a229</v>
          </cell>
          <cell r="G866" t="str">
            <v>Mojave 16-17-18 LLC - Outsourced</v>
          </cell>
        </row>
        <row r="867">
          <cell r="A867" t="str">
            <v>6063</v>
          </cell>
          <cell r="B867">
            <v>954</v>
          </cell>
          <cell r="C867" t="str">
            <v>PrepReview Task</v>
          </cell>
          <cell r="D867" t="str">
            <v>Prep fedl and state returns for TPC Windfarms LLC</v>
          </cell>
          <cell r="E867" t="str">
            <v>a954</v>
          </cell>
          <cell r="F867" t="str">
            <v>a300</v>
          </cell>
          <cell r="G867" t="str">
            <v>TPC Windfarms LLC - Outsourced</v>
          </cell>
        </row>
        <row r="868">
          <cell r="A868" t="str">
            <v>6081*</v>
          </cell>
          <cell r="B868">
            <v>955</v>
          </cell>
          <cell r="C868" t="str">
            <v>PrepReview Task</v>
          </cell>
          <cell r="D868" t="str">
            <v>Prep fedl and state returns for KM Acquisitions LLC</v>
          </cell>
          <cell r="E868" t="str">
            <v>a955</v>
          </cell>
          <cell r="F868" t="str">
            <v>a743</v>
          </cell>
          <cell r="G868" t="str">
            <v>KM Acquisitions LLC</v>
          </cell>
        </row>
        <row r="869">
          <cell r="A869" t="str">
            <v/>
          </cell>
          <cell r="B869">
            <v>956</v>
          </cell>
          <cell r="C869" t="str">
            <v>PrepReview Task</v>
          </cell>
          <cell r="D869" t="str">
            <v>Prep fedl and state returns for KM Acquisitions X LLC</v>
          </cell>
          <cell r="E869" t="str">
            <v>a956</v>
          </cell>
          <cell r="F869" t="str">
            <v>a744</v>
          </cell>
          <cell r="G869" t="str">
            <v>KM Acquisitions X LLC</v>
          </cell>
        </row>
        <row r="870">
          <cell r="A870" t="str">
            <v/>
          </cell>
          <cell r="B870">
            <v>957</v>
          </cell>
          <cell r="C870" t="str">
            <v>PrepReview Task</v>
          </cell>
          <cell r="D870" t="str">
            <v>Prep fedl and state returns for KM Acquisitions XI LLC</v>
          </cell>
          <cell r="E870" t="str">
            <v>a957</v>
          </cell>
          <cell r="F870" t="str">
            <v>a745</v>
          </cell>
          <cell r="G870" t="str">
            <v>KM Acquisitions XI LLC</v>
          </cell>
        </row>
        <row r="871">
          <cell r="A871" t="str">
            <v/>
          </cell>
          <cell r="B871">
            <v>958</v>
          </cell>
          <cell r="C871" t="str">
            <v>PrepReview Task</v>
          </cell>
          <cell r="D871" t="str">
            <v>Prep fedl and state returns for KM Acquisitions XIIC LLC</v>
          </cell>
          <cell r="E871" t="str">
            <v>a958</v>
          </cell>
          <cell r="F871" t="str">
            <v>a746</v>
          </cell>
          <cell r="G871" t="str">
            <v>KM Acquisitions XIIC LLC</v>
          </cell>
        </row>
        <row r="872">
          <cell r="A872" t="str">
            <v/>
          </cell>
          <cell r="B872">
            <v>959</v>
          </cell>
          <cell r="C872" t="str">
            <v>PrepReview Task</v>
          </cell>
          <cell r="D872" t="str">
            <v>Prep fedl and state returns for KM Acquisitions XIII LLC</v>
          </cell>
          <cell r="E872" t="str">
            <v>a959</v>
          </cell>
          <cell r="F872" t="str">
            <v>a747</v>
          </cell>
          <cell r="G872" t="str">
            <v>KM Acquisitions XIII LLC</v>
          </cell>
        </row>
        <row r="873">
          <cell r="A873" t="str">
            <v>6124</v>
          </cell>
          <cell r="B873">
            <v>960</v>
          </cell>
          <cell r="C873" t="str">
            <v>PrepReview Task</v>
          </cell>
          <cell r="D873" t="str">
            <v>Prep fedl and state returns for Luz Solar Partners LTD., III</v>
          </cell>
          <cell r="E873" t="str">
            <v>a960</v>
          </cell>
          <cell r="F873" t="str">
            <v>a189</v>
          </cell>
          <cell r="G873" t="str">
            <v>Luz Solar Partners LTD., III - Outsourced</v>
          </cell>
        </row>
        <row r="874">
          <cell r="A874" t="str">
            <v>6125</v>
          </cell>
          <cell r="B874">
            <v>961</v>
          </cell>
          <cell r="C874" t="str">
            <v>PrepReview Task</v>
          </cell>
          <cell r="D874" t="str">
            <v>Prep fedl and state returns for Luz Solar Partners LTD., IV</v>
          </cell>
          <cell r="E874" t="str">
            <v>a961</v>
          </cell>
          <cell r="F874" t="str">
            <v>a191</v>
          </cell>
          <cell r="G874" t="str">
            <v>Luz Solar Partners LTD., IV - Outsourced</v>
          </cell>
        </row>
        <row r="875">
          <cell r="A875" t="str">
            <v>6126</v>
          </cell>
          <cell r="B875">
            <v>962</v>
          </cell>
          <cell r="C875" t="str">
            <v>PrepReview Task</v>
          </cell>
          <cell r="D875" t="str">
            <v>Prep fedl and state returns for Luz Solar Partners LTD., V</v>
          </cell>
          <cell r="E875" t="str">
            <v>a962</v>
          </cell>
          <cell r="F875" t="str">
            <v>a195</v>
          </cell>
          <cell r="G875" t="str">
            <v>Luz Solar Partners LTD., V - Outsourced</v>
          </cell>
        </row>
        <row r="876">
          <cell r="A876" t="str">
            <v>6127</v>
          </cell>
          <cell r="B876">
            <v>963</v>
          </cell>
          <cell r="C876" t="str">
            <v>PrepReview Task</v>
          </cell>
          <cell r="D876" t="str">
            <v>Prep fedl and state returns for Luz Solar Partners LTD., VI</v>
          </cell>
          <cell r="E876" t="str">
            <v>a963</v>
          </cell>
          <cell r="F876" t="str">
            <v>a197</v>
          </cell>
          <cell r="G876" t="str">
            <v>Luz Solar Partners LTD., VI - Outsourced</v>
          </cell>
        </row>
        <row r="877">
          <cell r="A877" t="str">
            <v>6128</v>
          </cell>
          <cell r="B877">
            <v>964</v>
          </cell>
          <cell r="C877" t="str">
            <v>PrepReview Task</v>
          </cell>
          <cell r="D877" t="str">
            <v>Prep fedl and state returns for Luz Solar Partners LTD., VII</v>
          </cell>
          <cell r="E877" t="str">
            <v>a964</v>
          </cell>
          <cell r="F877" t="str">
            <v>a199</v>
          </cell>
          <cell r="G877" t="str">
            <v>Luz Solar Partners LTD., VII - Outsourced</v>
          </cell>
        </row>
        <row r="878">
          <cell r="A878" t="str">
            <v>6078*</v>
          </cell>
          <cell r="B878">
            <v>965</v>
          </cell>
          <cell r="C878" t="str">
            <v>PrepReview Task</v>
          </cell>
          <cell r="D878" t="str">
            <v>Prep fedl and state returns for Birch Limted Pship</v>
          </cell>
          <cell r="E878" t="str">
            <v>a965</v>
          </cell>
          <cell r="F878" t="str">
            <v>a619</v>
          </cell>
          <cell r="G878" t="str">
            <v>Birch Limited Partnership</v>
          </cell>
        </row>
        <row r="879">
          <cell r="A879" t="str">
            <v/>
          </cell>
          <cell r="B879">
            <v>966</v>
          </cell>
          <cell r="C879" t="str">
            <v>PrepReview Task</v>
          </cell>
          <cell r="D879" t="str">
            <v>Prep fedl and state returns for Gilberton Power Company</v>
          </cell>
          <cell r="E879" t="str">
            <v>a966</v>
          </cell>
          <cell r="F879" t="str">
            <v>a748</v>
          </cell>
          <cell r="G879" t="str">
            <v>Gilberton Power Company</v>
          </cell>
        </row>
        <row r="880">
          <cell r="A880" t="str">
            <v>4108</v>
          </cell>
          <cell r="B880">
            <v>967</v>
          </cell>
          <cell r="C880" t="str">
            <v>PrepReview Task</v>
          </cell>
          <cell r="D880" t="str">
            <v>Prep fedl and state returns for Kramer Junction Solar Funding LLC</v>
          </cell>
          <cell r="E880" t="str">
            <v>a967</v>
          </cell>
          <cell r="F880" t="str">
            <v>a749</v>
          </cell>
          <cell r="G880" t="str">
            <v>Kramer Junction Solar Funding LLC</v>
          </cell>
        </row>
        <row r="881">
          <cell r="A881" t="str">
            <v>6079*</v>
          </cell>
          <cell r="B881">
            <v>968</v>
          </cell>
          <cell r="C881" t="str">
            <v>PrepReview Task</v>
          </cell>
          <cell r="D881" t="str">
            <v>Prep fedl and state returns for Montenay Montgomery Limited Partnership</v>
          </cell>
          <cell r="E881" t="str">
            <v>a968</v>
          </cell>
          <cell r="F881" t="str">
            <v>a750</v>
          </cell>
          <cell r="G881" t="str">
            <v>Montenay Montgomery Limited Partnership</v>
          </cell>
        </row>
        <row r="882">
          <cell r="A882" t="str">
            <v/>
          </cell>
          <cell r="B882">
            <v>969</v>
          </cell>
          <cell r="C882" t="str">
            <v>PrepReview Task</v>
          </cell>
          <cell r="D882" t="str">
            <v>Prep fedl and state returns for Ebensburg Investors LP</v>
          </cell>
          <cell r="E882" t="str">
            <v>a969</v>
          </cell>
          <cell r="F882" t="str">
            <v>a474</v>
          </cell>
          <cell r="G882" t="str">
            <v>Ebensburg Investors Limited Partnership</v>
          </cell>
        </row>
        <row r="883">
          <cell r="A883" t="str">
            <v>6087*</v>
          </cell>
          <cell r="B883">
            <v>970</v>
          </cell>
          <cell r="C883" t="str">
            <v>PrepReview Task</v>
          </cell>
          <cell r="D883" t="str">
            <v>Prep fedl and state returns for Ebensburg Power Company</v>
          </cell>
          <cell r="E883" t="str">
            <v>a970</v>
          </cell>
          <cell r="F883" t="str">
            <v>a751</v>
          </cell>
          <cell r="G883" t="str">
            <v>Ebensburg Power Company</v>
          </cell>
        </row>
        <row r="884">
          <cell r="A884" t="str">
            <v/>
          </cell>
          <cell r="B884">
            <v>971</v>
          </cell>
          <cell r="C884" t="str">
            <v>PrepReview Task</v>
          </cell>
          <cell r="D884" t="str">
            <v>Prep fedl and state returns for Java Geothermal Co LLC</v>
          </cell>
          <cell r="E884" t="str">
            <v>a971</v>
          </cell>
          <cell r="F884" t="str">
            <v>a752</v>
          </cell>
          <cell r="G884" t="str">
            <v>Java Geothermal Co LLC</v>
          </cell>
        </row>
        <row r="885">
          <cell r="A885" t="str">
            <v>7221*</v>
          </cell>
          <cell r="B885">
            <v>972</v>
          </cell>
          <cell r="C885" t="str">
            <v>PrepReview Task</v>
          </cell>
          <cell r="D885" t="str">
            <v>Prep fedl and state returns for Karaha Bodas Company, L.L.C.</v>
          </cell>
          <cell r="E885" t="str">
            <v>a972</v>
          </cell>
          <cell r="F885" t="str">
            <v>a753</v>
          </cell>
          <cell r="G885" t="str">
            <v>Karaha Bodas Company, L.L.C.</v>
          </cell>
        </row>
        <row r="886">
          <cell r="A886" t="str">
            <v/>
          </cell>
          <cell r="B886">
            <v>973</v>
          </cell>
          <cell r="C886" t="str">
            <v>PrepReview Task</v>
          </cell>
          <cell r="D886" t="str">
            <v>Prep fedl and state returns for TPC Purchaser LLC</v>
          </cell>
          <cell r="E886" t="str">
            <v>a973</v>
          </cell>
          <cell r="F886" t="str">
            <v>a754</v>
          </cell>
          <cell r="G886" t="str">
            <v>TPC Purchaser LLC</v>
          </cell>
        </row>
        <row r="887">
          <cell r="A887" t="str">
            <v>4133</v>
          </cell>
          <cell r="B887">
            <v>974</v>
          </cell>
          <cell r="C887" t="str">
            <v>PrepReview Task</v>
          </cell>
          <cell r="D887" t="str">
            <v>Prep fedl and state returns for Northern Frontier Wind LLC</v>
          </cell>
          <cell r="E887" t="str">
            <v>a974</v>
          </cell>
          <cell r="F887" t="str">
            <v>a9</v>
          </cell>
          <cell r="G887" t="str">
            <v>Northern Frontier Wind, LLC</v>
          </cell>
        </row>
        <row r="888">
          <cell r="A888" t="str">
            <v>6168</v>
          </cell>
          <cell r="B888">
            <v>975</v>
          </cell>
          <cell r="C888" t="str">
            <v>PrepReview Task</v>
          </cell>
          <cell r="D888" t="str">
            <v>Prep fedl and state returns for FPL Energy Oliver Wind I, LLC</v>
          </cell>
          <cell r="E888" t="str">
            <v>a975</v>
          </cell>
          <cell r="F888" t="str">
            <v>a678</v>
          </cell>
          <cell r="G888" t="str">
            <v>FPL Energy Oliver Wind I, LLC</v>
          </cell>
        </row>
        <row r="889">
          <cell r="A889" t="str">
            <v>6151</v>
          </cell>
          <cell r="B889">
            <v>976</v>
          </cell>
          <cell r="C889" t="str">
            <v>PrepReview Task</v>
          </cell>
          <cell r="D889" t="str">
            <v>Prep fedl and state returns for FPL Energy Oliver Wind II, LLC</v>
          </cell>
          <cell r="E889" t="str">
            <v>a976</v>
          </cell>
          <cell r="F889" t="str">
            <v>a530</v>
          </cell>
          <cell r="G889" t="str">
            <v>FPL Energy Oliver Wind II, LLC</v>
          </cell>
        </row>
        <row r="890">
          <cell r="A890" t="str">
            <v>6135</v>
          </cell>
          <cell r="B890">
            <v>977</v>
          </cell>
          <cell r="C890" t="str">
            <v>PrepReview Task</v>
          </cell>
          <cell r="D890" t="str">
            <v>Prep fedl and state returns for DABM, LLC</v>
          </cell>
          <cell r="E890" t="str">
            <v>a977</v>
          </cell>
          <cell r="F890" t="str">
            <v>a556</v>
          </cell>
          <cell r="G890" t="str">
            <v>DABM, LLC</v>
          </cell>
        </row>
        <row r="891">
          <cell r="A891" t="str">
            <v>6137</v>
          </cell>
          <cell r="B891">
            <v>978</v>
          </cell>
          <cell r="C891" t="str">
            <v>PrepReview Task</v>
          </cell>
          <cell r="D891" t="str">
            <v>Prep fedl and state returns for FPL Energy Mower County, LLC</v>
          </cell>
          <cell r="E891" t="str">
            <v>a978</v>
          </cell>
          <cell r="F891" t="str">
            <v>a662</v>
          </cell>
          <cell r="G891" t="str">
            <v>FPL Energy Mower County, LLC</v>
          </cell>
        </row>
        <row r="892">
          <cell r="A892" t="str">
            <v>6140</v>
          </cell>
          <cell r="B892">
            <v>979</v>
          </cell>
          <cell r="C892" t="str">
            <v>PrepReview Task</v>
          </cell>
          <cell r="D892" t="str">
            <v>Prep fedl and state returns for Peetz Table Wind Energy, LLC</v>
          </cell>
          <cell r="E892" t="str">
            <v>a979</v>
          </cell>
          <cell r="F892" t="str">
            <v>a134</v>
          </cell>
          <cell r="G892" t="str">
            <v>Peetz Table Wind Energy, LLC</v>
          </cell>
        </row>
        <row r="893">
          <cell r="A893" t="str">
            <v>5117</v>
          </cell>
          <cell r="B893">
            <v>980</v>
          </cell>
          <cell r="C893" t="str">
            <v>PrepReview Task</v>
          </cell>
          <cell r="D893" t="str">
            <v>Prep fedl and state returns for Logan Energy Holdings, LLC</v>
          </cell>
          <cell r="E893" t="str">
            <v>a980</v>
          </cell>
          <cell r="F893" t="str">
            <v>a167</v>
          </cell>
          <cell r="G893" t="str">
            <v>Logan Energy Holdings, LLC</v>
          </cell>
        </row>
        <row r="894">
          <cell r="A894" t="str">
            <v>5118</v>
          </cell>
          <cell r="B894">
            <v>981</v>
          </cell>
          <cell r="C894" t="str">
            <v>PrepReview Task</v>
          </cell>
          <cell r="D894" t="str">
            <v>Prep fedl and state returns for Logan Connect LLC</v>
          </cell>
          <cell r="E894" t="str">
            <v>a981</v>
          </cell>
          <cell r="F894" t="str">
            <v>a165</v>
          </cell>
          <cell r="G894" t="str">
            <v>Logan Connect, LLC</v>
          </cell>
        </row>
        <row r="895">
          <cell r="A895" t="str">
            <v>6155</v>
          </cell>
          <cell r="B895">
            <v>982</v>
          </cell>
          <cell r="C895" t="str">
            <v>PrepReview Task</v>
          </cell>
          <cell r="D895" t="str">
            <v>Prep fedl and state returns for Logan Wind Energy LLC</v>
          </cell>
          <cell r="E895" t="str">
            <v>a982</v>
          </cell>
          <cell r="F895" t="str">
            <v>a782</v>
          </cell>
          <cell r="G895" t="str">
            <v>Logan Wind Energy LLC</v>
          </cell>
        </row>
        <row r="896">
          <cell r="A896" t="str">
            <v>6145</v>
          </cell>
          <cell r="B896">
            <v>983</v>
          </cell>
          <cell r="C896" t="str">
            <v>PrepReview Task</v>
          </cell>
          <cell r="D896" t="str">
            <v>Prep fedl and state returns for Peetz Logan Interconnect, LLC</v>
          </cell>
          <cell r="E896" t="str">
            <v>a983</v>
          </cell>
          <cell r="F896" t="str">
            <v>a783</v>
          </cell>
          <cell r="G896" t="str">
            <v>Peetz Logan Interconnect, LLC</v>
          </cell>
        </row>
        <row r="897">
          <cell r="A897" t="str">
            <v>5106</v>
          </cell>
          <cell r="B897">
            <v>984</v>
          </cell>
          <cell r="C897" t="str">
            <v>PrepReview Task</v>
          </cell>
          <cell r="D897" t="str">
            <v>Prep fedl and state returns for Peetz Table Transmission Line, LLC</v>
          </cell>
          <cell r="E897" t="str">
            <v>a984</v>
          </cell>
          <cell r="F897" t="str">
            <v>a242</v>
          </cell>
          <cell r="G897" t="str">
            <v>Peetz Table Transmission Line, LLC</v>
          </cell>
        </row>
        <row r="898">
          <cell r="A898" t="str">
            <v>4149</v>
          </cell>
          <cell r="B898">
            <v>985</v>
          </cell>
          <cell r="C898" t="str">
            <v>PrepReview Task</v>
          </cell>
          <cell r="D898" t="str">
            <v>Prep fedl and state returns for Peace Garden Wind, LLC</v>
          </cell>
          <cell r="E898" t="str">
            <v>a985</v>
          </cell>
          <cell r="F898" t="str">
            <v>a12</v>
          </cell>
          <cell r="G898" t="str">
            <v>Peace Garden Wind, LLC</v>
          </cell>
        </row>
        <row r="899">
          <cell r="A899" t="str">
            <v>6193</v>
          </cell>
          <cell r="B899">
            <v>986</v>
          </cell>
          <cell r="C899" t="str">
            <v>PrepReview Task</v>
          </cell>
          <cell r="D899" t="str">
            <v>Prep fedl and state returns for Ashtabula Wind II, LLC</v>
          </cell>
          <cell r="E899" t="str">
            <v>a986</v>
          </cell>
          <cell r="F899" t="str">
            <v>a786</v>
          </cell>
          <cell r="G899" t="str">
            <v>Ashtabula Wind II, LLC</v>
          </cell>
        </row>
        <row r="900">
          <cell r="A900" t="str">
            <v>6192</v>
          </cell>
          <cell r="B900">
            <v>987</v>
          </cell>
          <cell r="C900" t="str">
            <v>PrepReview Task</v>
          </cell>
          <cell r="D900" t="str">
            <v>Prep fedl and state returns for Wilton Wind II, LLC</v>
          </cell>
          <cell r="E900" t="str">
            <v>a987</v>
          </cell>
          <cell r="F900" t="str">
            <v>a787</v>
          </cell>
          <cell r="G900" t="str">
            <v>Wilton Wind II, LLC</v>
          </cell>
        </row>
        <row r="901">
          <cell r="A901" t="str">
            <v>4156</v>
          </cell>
          <cell r="B901">
            <v>988</v>
          </cell>
          <cell r="C901" t="str">
            <v>PrepReview Task</v>
          </cell>
          <cell r="D901" t="str">
            <v>Prep fedl and state returns for Heartland Wind Funding, LLC</v>
          </cell>
          <cell r="E901" t="str">
            <v>a988</v>
          </cell>
          <cell r="F901" t="str">
            <v>a4</v>
          </cell>
          <cell r="G901" t="str">
            <v>Heartland Wind Funding, LLC</v>
          </cell>
        </row>
        <row r="902">
          <cell r="A902" t="str">
            <v>4139</v>
          </cell>
          <cell r="B902">
            <v>989</v>
          </cell>
          <cell r="C902" t="str">
            <v>PrepReview Task</v>
          </cell>
          <cell r="D902" t="str">
            <v>Prep fedl and state returns for Heartland Wind Holding, LLC</v>
          </cell>
          <cell r="E902" t="str">
            <v>a989</v>
          </cell>
          <cell r="F902" t="str">
            <v>a767</v>
          </cell>
          <cell r="G902" t="str">
            <v>Heartland Wind Holding, LLC</v>
          </cell>
        </row>
        <row r="903">
          <cell r="A903" t="str">
            <v>4140</v>
          </cell>
          <cell r="B903">
            <v>990</v>
          </cell>
          <cell r="C903" t="str">
            <v>PrepReview Task</v>
          </cell>
          <cell r="D903" t="str">
            <v>Prep fedl and state returns for Heartland Wind, LLC</v>
          </cell>
          <cell r="E903" t="str">
            <v>a990</v>
          </cell>
          <cell r="F903" t="str">
            <v>a768</v>
          </cell>
          <cell r="G903" t="str">
            <v>Heartland Wind, LLC</v>
          </cell>
        </row>
        <row r="904">
          <cell r="A904" t="str">
            <v>6154</v>
          </cell>
          <cell r="B904">
            <v>991</v>
          </cell>
          <cell r="C904" t="str">
            <v>PrepReview Task</v>
          </cell>
          <cell r="D904" t="str">
            <v>Prep fedl and state returns for Langdon Wind, LLC</v>
          </cell>
          <cell r="E904" t="str">
            <v>a991</v>
          </cell>
          <cell r="F904" t="str">
            <v>a769</v>
          </cell>
          <cell r="G904" t="str">
            <v>Langdon Wind, LLC</v>
          </cell>
        </row>
        <row r="905">
          <cell r="A905" t="str">
            <v>6164</v>
          </cell>
          <cell r="B905">
            <v>992</v>
          </cell>
          <cell r="C905" t="str">
            <v>PrepReview Task</v>
          </cell>
          <cell r="D905" t="str">
            <v>Prep fedl and state returns for AE - Langdon Wind II LLC</v>
          </cell>
          <cell r="E905" t="str">
            <v>a992</v>
          </cell>
          <cell r="F905" t="str">
            <v>a770</v>
          </cell>
          <cell r="G905" t="str">
            <v>AE - Langdon Wind II LLC</v>
          </cell>
        </row>
        <row r="906">
          <cell r="A906" t="str">
            <v>6156</v>
          </cell>
          <cell r="B906">
            <v>993</v>
          </cell>
          <cell r="C906" t="str">
            <v>PrepReview Task</v>
          </cell>
          <cell r="D906" t="str">
            <v>Prep fedl and state returns for Crystal Lake Wind, LLC</v>
          </cell>
          <cell r="E906" t="str">
            <v>a993</v>
          </cell>
          <cell r="F906" t="str">
            <v>a771</v>
          </cell>
          <cell r="G906" t="str">
            <v>Crystal Lake Wind, LLC</v>
          </cell>
        </row>
        <row r="907">
          <cell r="A907" t="str">
            <v>4159</v>
          </cell>
          <cell r="B907">
            <v>994</v>
          </cell>
          <cell r="C907" t="str">
            <v>PrepReview Task</v>
          </cell>
          <cell r="D907" t="str">
            <v>Prep fedl and state returns for Penta Wind, LLC</v>
          </cell>
          <cell r="E907" t="str">
            <v>a994</v>
          </cell>
          <cell r="F907" t="str">
            <v>a2</v>
          </cell>
          <cell r="G907" t="str">
            <v>Penta Wind, LLC</v>
          </cell>
        </row>
        <row r="908">
          <cell r="A908" t="str">
            <v>4150</v>
          </cell>
          <cell r="B908">
            <v>995</v>
          </cell>
          <cell r="C908" t="str">
            <v>PrepReview Task</v>
          </cell>
          <cell r="D908" t="str">
            <v>Prep fedl and state returns for Central States Wind Holdings, LLC</v>
          </cell>
          <cell r="E908" t="str">
            <v>a995</v>
          </cell>
          <cell r="F908" t="str">
            <v>a755</v>
          </cell>
          <cell r="G908" t="str">
            <v>Central States Wind Holdings, LLC</v>
          </cell>
        </row>
        <row r="909">
          <cell r="A909" t="str">
            <v>4151</v>
          </cell>
          <cell r="B909">
            <v>996</v>
          </cell>
          <cell r="C909" t="str">
            <v>PrepReview Task</v>
          </cell>
          <cell r="D909" t="str">
            <v>Prep fedl and state returns for Central States Wind, LLC</v>
          </cell>
          <cell r="E909" t="str">
            <v>a996</v>
          </cell>
          <cell r="F909" t="str">
            <v>a756</v>
          </cell>
          <cell r="G909" t="str">
            <v>Central States Wind, LLC</v>
          </cell>
        </row>
        <row r="910">
          <cell r="A910" t="str">
            <v>6196</v>
          </cell>
          <cell r="B910">
            <v>997</v>
          </cell>
          <cell r="C910" t="str">
            <v>PrepReview Task</v>
          </cell>
          <cell r="D910" t="str">
            <v>Prep fedl and state returns for Butler Ridge Wind Energy Center, LLC</v>
          </cell>
          <cell r="E910" t="str">
            <v>a997</v>
          </cell>
          <cell r="F910" t="str">
            <v>a757</v>
          </cell>
          <cell r="G910" t="str">
            <v>Butler Ridge Wind Energy Center, LLC</v>
          </cell>
        </row>
        <row r="911">
          <cell r="A911" t="str">
            <v>6197</v>
          </cell>
          <cell r="B911">
            <v>998</v>
          </cell>
          <cell r="C911" t="str">
            <v>PrepReview Task</v>
          </cell>
          <cell r="D911" t="str">
            <v>Prep fedl and state returns for High Majestic Wind Energy Center, LLC</v>
          </cell>
          <cell r="E911" t="str">
            <v>a998</v>
          </cell>
          <cell r="F911" t="str">
            <v>a758</v>
          </cell>
          <cell r="G911" t="str">
            <v>High Majestic Wind Energy Center, LLC</v>
          </cell>
        </row>
        <row r="912">
          <cell r="A912" t="str">
            <v>6198</v>
          </cell>
          <cell r="B912">
            <v>999</v>
          </cell>
          <cell r="C912" t="str">
            <v>PrepReview Task</v>
          </cell>
          <cell r="D912" t="str">
            <v>Prep fedl and state returns for Wessington Wind Energy Center, LLC</v>
          </cell>
          <cell r="E912" t="str">
            <v>a999</v>
          </cell>
          <cell r="F912" t="str">
            <v>a759</v>
          </cell>
          <cell r="G912" t="str">
            <v>Wessington Wind Energy Center, LLC</v>
          </cell>
        </row>
        <row r="913">
          <cell r="A913" t="str">
            <v>4143</v>
          </cell>
          <cell r="B913">
            <v>1000</v>
          </cell>
          <cell r="C913" t="str">
            <v>PrepReview Task</v>
          </cell>
          <cell r="D913" t="str">
            <v>Prep fedl and state returns for Heartland Wind Holding II, LLC</v>
          </cell>
          <cell r="E913" t="str">
            <v>a1000</v>
          </cell>
          <cell r="F913" t="str">
            <v>a760</v>
          </cell>
          <cell r="G913" t="str">
            <v>Heartland Wind Holding II, LLC</v>
          </cell>
        </row>
        <row r="914">
          <cell r="A914" t="str">
            <v>4144</v>
          </cell>
          <cell r="B914">
            <v>1001</v>
          </cell>
          <cell r="C914" t="str">
            <v>PrepReview Task</v>
          </cell>
          <cell r="D914" t="str">
            <v>Prep fedl and state returns for Heartland Wind II, LLC</v>
          </cell>
          <cell r="E914" t="str">
            <v>a1001</v>
          </cell>
          <cell r="F914" t="str">
            <v>a761</v>
          </cell>
          <cell r="G914" t="str">
            <v>Heartland Wind II, LLC</v>
          </cell>
        </row>
        <row r="915">
          <cell r="A915" t="str">
            <v>6159</v>
          </cell>
          <cell r="B915">
            <v>1002</v>
          </cell>
          <cell r="C915" t="str">
            <v>PrepReview Task</v>
          </cell>
          <cell r="D915" t="str">
            <v>Prep fedl and state returns for High Point Wind, LLC</v>
          </cell>
          <cell r="E915" t="str">
            <v>a1002</v>
          </cell>
          <cell r="F915" t="str">
            <v>a762</v>
          </cell>
          <cell r="G915" t="str">
            <v>High Point Wind, LLC</v>
          </cell>
        </row>
        <row r="916">
          <cell r="A916" t="str">
            <v>6165</v>
          </cell>
          <cell r="B916">
            <v>1003</v>
          </cell>
          <cell r="C916" t="str">
            <v>PrepReview Task</v>
          </cell>
          <cell r="D916" t="str">
            <v>Prep fedl and state returns for Ashtabula Wind LLC</v>
          </cell>
          <cell r="E916" t="str">
            <v>a1003</v>
          </cell>
          <cell r="F916" t="str">
            <v>a763</v>
          </cell>
          <cell r="G916" t="str">
            <v>Ashtabula Wind LLC</v>
          </cell>
        </row>
        <row r="917">
          <cell r="A917" t="str">
            <v>5173</v>
          </cell>
          <cell r="B917">
            <v>1004</v>
          </cell>
          <cell r="C917" t="str">
            <v>PrepReview Task</v>
          </cell>
          <cell r="D917" t="str">
            <v>Prep fedl and state returns for White Oak Energy Funding, LLC</v>
          </cell>
          <cell r="E917" t="str">
            <v>a1004</v>
          </cell>
          <cell r="F917" t="str">
            <v>a10</v>
          </cell>
          <cell r="G917" t="str">
            <v>White Oak Energy Funding, LLC</v>
          </cell>
        </row>
        <row r="918">
          <cell r="A918" t="str">
            <v>5164</v>
          </cell>
          <cell r="B918">
            <v>1005</v>
          </cell>
          <cell r="C918" t="str">
            <v>PrepReview Task</v>
          </cell>
          <cell r="D918" t="str">
            <v>Prep fedl and state returns for White Oak Energy Holdings, LLC</v>
          </cell>
          <cell r="E918" t="str">
            <v>a1005</v>
          </cell>
          <cell r="F918" t="str">
            <v>a789</v>
          </cell>
          <cell r="G918" t="str">
            <v>White Oak Energy Holdings, LLC</v>
          </cell>
        </row>
        <row r="919">
          <cell r="A919" t="str">
            <v>6217</v>
          </cell>
          <cell r="B919">
            <v>1006</v>
          </cell>
          <cell r="C919" t="str">
            <v>PrepReview Task</v>
          </cell>
          <cell r="D919" t="str">
            <v>Prep fedl and state returns for White Oak Energy, LLC</v>
          </cell>
          <cell r="E919" t="str">
            <v>a1006</v>
          </cell>
          <cell r="F919" t="str">
            <v>a790</v>
          </cell>
          <cell r="G919" t="str">
            <v>White Oak Energy, LLC</v>
          </cell>
        </row>
        <row r="920">
          <cell r="A920" t="str">
            <v>4161</v>
          </cell>
          <cell r="B920">
            <v>1007</v>
          </cell>
          <cell r="C920" t="str">
            <v>PrepReview Task</v>
          </cell>
          <cell r="D920" t="str">
            <v>Prep fedl and state returns for Desert Sunlight Investment Holdings, LLC</v>
          </cell>
          <cell r="E920" t="str">
            <v>a1007</v>
          </cell>
          <cell r="F920" t="str">
            <v>a7</v>
          </cell>
          <cell r="G920" t="str">
            <v>Desert Sunlight Investment Holdings, LLC</v>
          </cell>
        </row>
        <row r="921">
          <cell r="A921" t="str">
            <v>4162</v>
          </cell>
          <cell r="B921">
            <v>1008</v>
          </cell>
          <cell r="C921" t="str">
            <v>PrepReview Task</v>
          </cell>
          <cell r="D921" t="str">
            <v>Prep fedl and state returns for Desert Sunlight Holdings, LLC</v>
          </cell>
          <cell r="E921" t="str">
            <v>a1008</v>
          </cell>
          <cell r="F921" t="str">
            <v>a779</v>
          </cell>
          <cell r="G921" t="str">
            <v>Desert Sunlight Holdings, LLC</v>
          </cell>
        </row>
        <row r="922">
          <cell r="A922" t="str">
            <v>6222</v>
          </cell>
          <cell r="B922">
            <v>1009</v>
          </cell>
          <cell r="C922" t="str">
            <v>PrepReview Task</v>
          </cell>
          <cell r="D922" t="str">
            <v>Prep fedl and state returns for Desert Sunlight 250, LLC</v>
          </cell>
          <cell r="E922" t="str">
            <v>a1009</v>
          </cell>
          <cell r="F922" t="str">
            <v>a780</v>
          </cell>
          <cell r="G922" t="str">
            <v>Desert Sunlight 250, LLC</v>
          </cell>
        </row>
        <row r="923">
          <cell r="A923" t="str">
            <v>6223</v>
          </cell>
          <cell r="B923">
            <v>1010</v>
          </cell>
          <cell r="C923" t="str">
            <v>PrepReview Task</v>
          </cell>
          <cell r="D923" t="str">
            <v>Prep fedl and state returns for Desert Sunlight 300, LLC</v>
          </cell>
          <cell r="E923" t="str">
            <v>a1010</v>
          </cell>
          <cell r="F923" t="str">
            <v>a781</v>
          </cell>
          <cell r="G923" t="str">
            <v>Desert Sunlight 300, LLC</v>
          </cell>
        </row>
        <row r="924">
          <cell r="A924" t="str">
            <v>5192</v>
          </cell>
          <cell r="B924">
            <v>1011</v>
          </cell>
          <cell r="C924" t="str">
            <v>PrepReview Task</v>
          </cell>
          <cell r="D924" t="str">
            <v>Prep fedl and state returns for Golden Winds, LLC</v>
          </cell>
          <cell r="E924" t="str">
            <v>a1011</v>
          </cell>
          <cell r="F924" t="str">
            <v>a5</v>
          </cell>
          <cell r="G924" t="str">
            <v>Golden Winds, LLC</v>
          </cell>
        </row>
        <row r="925">
          <cell r="A925" t="str">
            <v>5193</v>
          </cell>
          <cell r="B925">
            <v>1012</v>
          </cell>
          <cell r="C925" t="str">
            <v>PrepReview Task</v>
          </cell>
          <cell r="D925" t="str">
            <v>Prep fedl and state returns for Golden Winds Purchaser, LLC</v>
          </cell>
          <cell r="E925" t="str">
            <v>a1012</v>
          </cell>
          <cell r="F925" t="str">
            <v>a772</v>
          </cell>
          <cell r="G925" t="str">
            <v>Golden Winds Purchaser, LLC</v>
          </cell>
        </row>
        <row r="926">
          <cell r="A926" t="str">
            <v>6139</v>
          </cell>
          <cell r="B926">
            <v>1013</v>
          </cell>
          <cell r="C926" t="str">
            <v>PrepReview Task</v>
          </cell>
          <cell r="D926" t="str">
            <v>Prep fedl and state returns for Windpower Partners 1993 LLC</v>
          </cell>
          <cell r="E926" t="str">
            <v>a1013</v>
          </cell>
          <cell r="F926" t="str">
            <v>a773</v>
          </cell>
          <cell r="G926" t="str">
            <v>Windpower Partners 1993 LLC</v>
          </cell>
        </row>
        <row r="927">
          <cell r="A927" t="str">
            <v>6214</v>
          </cell>
          <cell r="B927">
            <v>1014</v>
          </cell>
          <cell r="C927" t="str">
            <v>PrepReview Task</v>
          </cell>
          <cell r="D927" t="str">
            <v>Prep fedl and state returns for Vasco Winds, LLC</v>
          </cell>
          <cell r="E927" t="str">
            <v>a1014</v>
          </cell>
          <cell r="F927" t="str">
            <v>a774</v>
          </cell>
          <cell r="G927" t="str">
            <v>Vasco Winds, LLC</v>
          </cell>
        </row>
        <row r="928">
          <cell r="A928" t="str">
            <v>6219</v>
          </cell>
          <cell r="B928">
            <v>1015</v>
          </cell>
          <cell r="C928" t="str">
            <v>PrepReview Task</v>
          </cell>
          <cell r="D928" t="str">
            <v>Prep fedl and state returns for NextEra Energy Montezuma II Wind, LLC</v>
          </cell>
          <cell r="E928" t="str">
            <v>a1015</v>
          </cell>
          <cell r="F928" t="str">
            <v>a775</v>
          </cell>
          <cell r="G928" t="str">
            <v>NextEra Energy Montezuma II Wind, LLC</v>
          </cell>
        </row>
        <row r="929">
          <cell r="A929" t="str">
            <v>5213</v>
          </cell>
          <cell r="B929">
            <v>1019</v>
          </cell>
          <cell r="C929" t="str">
            <v>PrepReview Task</v>
          </cell>
          <cell r="D929" t="str">
            <v>Prep fedl and state returns for Centennial Wind, LLC</v>
          </cell>
          <cell r="E929" t="str">
            <v>a1019</v>
          </cell>
          <cell r="F929" t="str">
            <v>a3</v>
          </cell>
          <cell r="G929" t="str">
            <v>Centennial Wind, LLC</v>
          </cell>
        </row>
        <row r="930">
          <cell r="A930" t="str">
            <v>6220</v>
          </cell>
          <cell r="B930">
            <v>1020</v>
          </cell>
          <cell r="C930" t="str">
            <v>PrepReview Task</v>
          </cell>
          <cell r="D930" t="str">
            <v>Prep fedl and state returns for Limon Wind, LLC</v>
          </cell>
          <cell r="E930" t="str">
            <v>a1020</v>
          </cell>
          <cell r="F930" t="str">
            <v>a6</v>
          </cell>
          <cell r="G930" t="str">
            <v>Limon Wind, LLC</v>
          </cell>
        </row>
        <row r="931">
          <cell r="A931" t="str">
            <v>6225</v>
          </cell>
          <cell r="B931">
            <v>1021</v>
          </cell>
          <cell r="C931" t="str">
            <v>PrepReview Task</v>
          </cell>
          <cell r="D931" t="str">
            <v>Prep fedl and state returns for Limon Wind II, LLC</v>
          </cell>
          <cell r="E931" t="str">
            <v>a1021</v>
          </cell>
          <cell r="F931" t="str">
            <v>a18</v>
          </cell>
          <cell r="G931" t="str">
            <v>Limon Wind II, LLC</v>
          </cell>
        </row>
        <row r="932">
          <cell r="A932" t="str">
            <v>5203</v>
          </cell>
          <cell r="B932">
            <v>1022</v>
          </cell>
          <cell r="C932" t="str">
            <v>PrepReview Task</v>
          </cell>
          <cell r="D932" t="str">
            <v>Prep fedl and state returns for High Majestic II Wind Properties, LLC</v>
          </cell>
          <cell r="E932" t="str">
            <v>a1022</v>
          </cell>
          <cell r="F932" t="str">
            <v>a11</v>
          </cell>
          <cell r="G932" t="str">
            <v>High Majestic II Wind Properties, LLC</v>
          </cell>
        </row>
        <row r="933">
          <cell r="A933" t="str">
            <v>6236</v>
          </cell>
          <cell r="B933">
            <v>1023</v>
          </cell>
          <cell r="C933" t="str">
            <v>PrepReview Task</v>
          </cell>
          <cell r="D933" t="str">
            <v>Prep fedl and state returns for High Majestic Wind II, LLC</v>
          </cell>
          <cell r="E933" t="str">
            <v>a1023</v>
          </cell>
          <cell r="F933" t="str">
            <v>a103</v>
          </cell>
          <cell r="G933" t="str">
            <v>High Majestic Wind II, LLC</v>
          </cell>
        </row>
        <row r="934">
          <cell r="A934" t="str">
            <v>5181</v>
          </cell>
          <cell r="B934">
            <v>1024</v>
          </cell>
          <cell r="C934" t="str">
            <v>PrepReview Task</v>
          </cell>
          <cell r="D934" t="str">
            <v>Prep fedl and state returns for Capricorn Ridge Wind Holdings, LLC</v>
          </cell>
          <cell r="E934" t="str">
            <v>a1024</v>
          </cell>
          <cell r="F934" t="str">
            <v>a8</v>
          </cell>
          <cell r="G934" t="str">
            <v>Capricorn Ridge Wind Holdings, LLC</v>
          </cell>
        </row>
        <row r="935">
          <cell r="A935" t="str">
            <v>6148</v>
          </cell>
          <cell r="B935">
            <v>1025</v>
          </cell>
          <cell r="C935" t="str">
            <v>PrepReview Task</v>
          </cell>
          <cell r="D935" t="str">
            <v>Prep fedl and state returns for Capricorn Ridge Wind, LLC</v>
          </cell>
          <cell r="E935" t="str">
            <v>a1025</v>
          </cell>
          <cell r="F935" t="str">
            <v>a21</v>
          </cell>
          <cell r="G935" t="str">
            <v>Capricorn Ridge Wind, LLC</v>
          </cell>
        </row>
        <row r="936">
          <cell r="A936" t="str">
            <v>6161</v>
          </cell>
          <cell r="B936">
            <v>1026</v>
          </cell>
          <cell r="C936" t="str">
            <v>PrepReview Task</v>
          </cell>
          <cell r="D936" t="str">
            <v>Prep fedl and state returns for Capricorn Ridge Wind II, LLC</v>
          </cell>
          <cell r="E936" t="str">
            <v>a1026</v>
          </cell>
          <cell r="F936" t="str">
            <v>a24</v>
          </cell>
          <cell r="G936" t="str">
            <v>Capricorn Ridge Wind II, LLC</v>
          </cell>
        </row>
        <row r="937">
          <cell r="A937">
            <v>5222</v>
          </cell>
          <cell r="C937" t="str">
            <v>PrepReview Task</v>
          </cell>
          <cell r="D937" t="str">
            <v>Pioneer Plains Wind, LLC</v>
          </cell>
          <cell r="G937" t="str">
            <v>Pioneer Plains Wind, LLC</v>
          </cell>
        </row>
        <row r="938">
          <cell r="A938" t="str">
            <v>6233</v>
          </cell>
          <cell r="C938" t="str">
            <v>PrepReview Task</v>
          </cell>
          <cell r="D938" t="str">
            <v>Blackwell Wind, LLC</v>
          </cell>
          <cell r="G938" t="str">
            <v>Blackwell Wind, LLC</v>
          </cell>
        </row>
        <row r="939">
          <cell r="A939" t="str">
            <v>6224</v>
          </cell>
          <cell r="C939" t="str">
            <v>PrepReview Task</v>
          </cell>
          <cell r="D939" t="str">
            <v>Minco Wind III, LLC</v>
          </cell>
          <cell r="G939" t="str">
            <v>Minco Wind III, LLC</v>
          </cell>
        </row>
        <row r="940">
          <cell r="A940">
            <v>5238</v>
          </cell>
          <cell r="C940" t="str">
            <v>PrepReview Task</v>
          </cell>
          <cell r="D940" t="str">
            <v>Red River Wind, LLC</v>
          </cell>
          <cell r="G940" t="str">
            <v>Red River Wind, LLC</v>
          </cell>
        </row>
        <row r="941">
          <cell r="A941" t="str">
            <v>6160</v>
          </cell>
          <cell r="C941" t="str">
            <v>PrepReview Task</v>
          </cell>
          <cell r="D941" t="str">
            <v>Wolf Ridge Wind, LLC</v>
          </cell>
          <cell r="G941" t="str">
            <v>Wolf Ridge Wind, LLC</v>
          </cell>
        </row>
        <row r="942">
          <cell r="A942" t="str">
            <v>6147</v>
          </cell>
          <cell r="C942" t="str">
            <v>PrepReview Task</v>
          </cell>
          <cell r="D942" t="str">
            <v>Blue Summit Wind, LLC</v>
          </cell>
          <cell r="G942" t="str">
            <v>Blue Summit Wind, LLC</v>
          </cell>
        </row>
        <row r="943">
          <cell r="A943">
            <v>5248</v>
          </cell>
          <cell r="C943" t="str">
            <v>PrepReview Task</v>
          </cell>
          <cell r="D943" t="str">
            <v>Legends Wind, LLC</v>
          </cell>
          <cell r="G943" t="str">
            <v>Legends Wind, LLC</v>
          </cell>
        </row>
        <row r="944">
          <cell r="A944">
            <v>6251</v>
          </cell>
          <cell r="C944" t="str">
            <v>PrepReview Task</v>
          </cell>
          <cell r="D944" t="str">
            <v>Steele Flats Wind Project, LLC</v>
          </cell>
          <cell r="G944" t="str">
            <v>Steele Flats Wind Project, LLC</v>
          </cell>
        </row>
        <row r="945">
          <cell r="A945" t="str">
            <v>6245</v>
          </cell>
          <cell r="C945" t="str">
            <v>PrepReview Task</v>
          </cell>
          <cell r="D945" t="str">
            <v>Tuscola Wind II, LLC</v>
          </cell>
          <cell r="G945" t="str">
            <v>Tuscola Wind II, LLC</v>
          </cell>
        </row>
        <row r="946">
          <cell r="A946">
            <v>5248</v>
          </cell>
          <cell r="C946" t="str">
            <v>PrepReview Task</v>
          </cell>
          <cell r="D946" t="str">
            <v>Legends Wind, LLC</v>
          </cell>
          <cell r="G946" t="str">
            <v>Legends Wind, LLC</v>
          </cell>
        </row>
        <row r="947">
          <cell r="A947">
            <v>6251</v>
          </cell>
          <cell r="C947" t="str">
            <v>PrepReview Task</v>
          </cell>
          <cell r="D947" t="str">
            <v>Steele Flats Wind Project, LLC</v>
          </cell>
          <cell r="G947" t="str">
            <v>Steele Flats Wind Project, LLC</v>
          </cell>
        </row>
        <row r="948">
          <cell r="C948" t="str">
            <v>PrepReview Task</v>
          </cell>
          <cell r="D948" t="str">
            <v>Sabal Trail Transmission, LLC</v>
          </cell>
          <cell r="G948" t="str">
            <v>Sabal Trail Transmission, LLC</v>
          </cell>
        </row>
      </sheetData>
      <sheetData sheetId="4" refreshError="1"/>
      <sheetData sheetId="5" refreshError="1"/>
      <sheetData sheetId="6" refreshError="1"/>
      <sheetData sheetId="7" refreshError="1"/>
      <sheetData sheetId="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 Output"/>
      <sheetName val="MM"/>
      <sheetName val="AVE"/>
      <sheetName val="VTIV"/>
      <sheetName val="__FDSCACHE__"/>
      <sheetName val="Model_SV"/>
    </sheetNames>
    <sheetDataSet>
      <sheetData sheetId="0"/>
      <sheetData sheetId="1" refreshError="1">
        <row r="8">
          <cell r="AA8" t="str">
            <v>Ventiv Health Inc.</v>
          </cell>
        </row>
      </sheetData>
      <sheetData sheetId="2"/>
      <sheetData sheetId="3"/>
      <sheetData sheetId="4"/>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sheetName val="CMVT"/>
      <sheetName val="INTV"/>
      <sheetName val="Options"/>
      <sheetName val="Accretion (Dilution) Summary"/>
      <sheetName val="MM"/>
    </sheetNames>
    <sheetDataSet>
      <sheetData sheetId="0" refreshError="1">
        <row r="13">
          <cell r="B13">
            <v>12.98</v>
          </cell>
        </row>
      </sheetData>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ayConstants"/>
      <sheetName val="ValueInList"/>
      <sheetName val="CountLetters"/>
      <sheetName val="MaxMin_Change"/>
      <sheetName val="Sum of Digits"/>
      <sheetName val="Sum Every Nth"/>
      <sheetName val="Ranking"/>
      <sheetName val="Discrete_Distribution"/>
      <sheetName val="Nondiscrete_Distribution"/>
      <sheetName val="Crosstab"/>
      <sheetName val="Calend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quiror Diluted Shares Calc"/>
      <sheetName val="Target #1Diluted Shares Calc"/>
      <sheetName val="Sheet1"/>
      <sheetName val="Acquiror Fin Val"/>
      <sheetName val="Target #1 Fin Val"/>
      <sheetName val="Acquiror Stand Alone "/>
      <sheetName val="Acquiror Stand Alone Assumption"/>
      <sheetName val="Target #1 Stand Alone"/>
      <sheetName val="Target #1 Stand Alone Assumpt"/>
      <sheetName val="Marines Conservative Case"/>
      <sheetName val="Acquires Target #1"/>
      <sheetName val="Check Sheet"/>
      <sheetName val="Synergies Analysis"/>
      <sheetName val="Summary Projections"/>
      <sheetName val="Valuation Summary"/>
      <sheetName val="Collar Mechanism"/>
      <sheetName val="Exchange Summary"/>
      <sheetName val="Transaction Matrix #1"/>
      <sheetName val="Equity Valuation #1"/>
      <sheetName val="Value Creation Alt #1"/>
      <sheetName val="Value Creation #1"/>
      <sheetName val="Value Neutral #1"/>
      <sheetName val="#1 Analysis Sheet"/>
      <sheetName val="Acquiror DCF - 5 yr"/>
      <sheetName val="Acquiror DCF - 10 yr"/>
      <sheetName val="Target #1 DCF - 5 yr"/>
      <sheetName val="Target #1 DCF - 10 yr"/>
      <sheetName val="Pro Forma DCF"/>
      <sheetName val="Pro Forma"/>
    </sheetNames>
    <sheetDataSet>
      <sheetData sheetId="0" refreshError="1">
        <row r="9">
          <cell r="E9" t="str">
            <v>Marines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TM1"/>
      <sheetName val="0940-275850"/>
      <sheetName val="27850 Detail"/>
      <sheetName val="0940-281850"/>
      <sheetName val="0940-194550"/>
      <sheetName val="194550 Detail"/>
      <sheetName val="0940-277850"/>
      <sheetName val="Sheet2"/>
      <sheetName val="Fees Deferral"/>
      <sheetName val="Fixed Assets"/>
      <sheetName val="277850 Detail"/>
      <sheetName val="Sheet1"/>
      <sheetName val="Open Items"/>
      <sheetName val="FEES M"/>
      <sheetName val="0940-275850 old"/>
    </sheetNames>
    <sheetDataSet>
      <sheetData sheetId="0">
        <row r="4">
          <cell r="C4" t="str">
            <v>Stuart Genung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75"/>
      <sheetName val="Note"/>
      <sheetName val="Acct. Bal. M-1"/>
      <sheetName val="Center Totals"/>
      <sheetName val=" TM1"/>
      <sheetName val="Sheet1"/>
    </sheetNames>
    <sheetDataSet>
      <sheetData sheetId="0"/>
      <sheetData sheetId="1"/>
      <sheetData sheetId="2"/>
      <sheetData sheetId="3"/>
      <sheetData sheetId="4"/>
      <sheetData sheetId="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TrendAnalysis"/>
      <sheetName val="Control"/>
      <sheetName val="Financials"/>
      <sheetName val="Tax"/>
      <sheetName val="CorpInputs"/>
      <sheetName val="Inputs"/>
      <sheetName val="CapexInput"/>
      <sheetName val="Depr"/>
      <sheetName val="UsesReport"/>
      <sheetName val="Recon"/>
      <sheetName val="ChangeLog"/>
      <sheetName val="HelpDoc"/>
      <sheetName val="ReleaseHistory"/>
      <sheetName val="Control Sheet"/>
      <sheetName val="General_Inputs"/>
      <sheetName val="Forney Pipeline"/>
      <sheetName val="Detail"/>
    </sheetNames>
    <sheetDataSet>
      <sheetData sheetId="0" refreshError="1"/>
      <sheetData sheetId="1" refreshError="1"/>
      <sheetData sheetId="2" refreshError="1"/>
      <sheetData sheetId="3" refreshError="1">
        <row r="10">
          <cell r="B10" t="b">
            <v>1</v>
          </cell>
          <cell r="G10" t="b">
            <v>1</v>
          </cell>
          <cell r="L10" t="b">
            <v>1</v>
          </cell>
        </row>
        <row r="11">
          <cell r="B11" t="b">
            <v>0</v>
          </cell>
          <cell r="G11" t="b">
            <v>0</v>
          </cell>
          <cell r="L11" t="b">
            <v>0</v>
          </cell>
        </row>
        <row r="12">
          <cell r="B12" t="b">
            <v>0</v>
          </cell>
          <cell r="G12" t="b">
            <v>0</v>
          </cell>
          <cell r="L12" t="b">
            <v>0</v>
          </cell>
        </row>
        <row r="13">
          <cell r="B13" t="b">
            <v>0</v>
          </cell>
          <cell r="G13" t="b">
            <v>0</v>
          </cell>
          <cell r="L13" t="b">
            <v>0</v>
          </cell>
        </row>
        <row r="14">
          <cell r="B14" t="b">
            <v>0</v>
          </cell>
          <cell r="G14" t="b">
            <v>0</v>
          </cell>
          <cell r="L14" t="b">
            <v>0</v>
          </cell>
        </row>
        <row r="15">
          <cell r="B15" t="b">
            <v>0</v>
          </cell>
          <cell r="G15" t="b">
            <v>0</v>
          </cell>
          <cell r="L15" t="b">
            <v>0</v>
          </cell>
        </row>
        <row r="16">
          <cell r="B16" t="b">
            <v>0</v>
          </cell>
          <cell r="G16" t="b">
            <v>0</v>
          </cell>
          <cell r="L16" t="b">
            <v>0</v>
          </cell>
        </row>
        <row r="17">
          <cell r="B17" t="b">
            <v>0</v>
          </cell>
          <cell r="G17" t="b">
            <v>0</v>
          </cell>
          <cell r="L17" t="b">
            <v>0</v>
          </cell>
        </row>
        <row r="18">
          <cell r="B18" t="b">
            <v>0</v>
          </cell>
          <cell r="G18" t="b">
            <v>0</v>
          </cell>
          <cell r="L18" t="b">
            <v>0</v>
          </cell>
        </row>
        <row r="19">
          <cell r="B19" t="b">
            <v>0</v>
          </cell>
          <cell r="G19" t="b">
            <v>0</v>
          </cell>
          <cell r="L19" t="b">
            <v>0</v>
          </cell>
        </row>
        <row r="20">
          <cell r="B20" t="b">
            <v>0</v>
          </cell>
          <cell r="G20" t="b">
            <v>0</v>
          </cell>
          <cell r="L20" t="b">
            <v>0</v>
          </cell>
        </row>
        <row r="21">
          <cell r="B21" t="b">
            <v>0</v>
          </cell>
          <cell r="G21" t="b">
            <v>0</v>
          </cell>
          <cell r="L21" t="b">
            <v>0</v>
          </cell>
        </row>
        <row r="22">
          <cell r="B22" t="b">
            <v>0</v>
          </cell>
          <cell r="G22" t="b">
            <v>0</v>
          </cell>
          <cell r="L22" t="b">
            <v>0</v>
          </cell>
        </row>
        <row r="23">
          <cell r="B23" t="b">
            <v>0</v>
          </cell>
          <cell r="G23" t="b">
            <v>0</v>
          </cell>
          <cell r="L23" t="b">
            <v>0</v>
          </cell>
        </row>
        <row r="24">
          <cell r="B24" t="b">
            <v>0</v>
          </cell>
          <cell r="G24" t="b">
            <v>0</v>
          </cell>
          <cell r="L24" t="b">
            <v>0</v>
          </cell>
        </row>
      </sheetData>
      <sheetData sheetId="4" refreshError="1">
        <row r="13">
          <cell r="AS13">
            <v>0</v>
          </cell>
          <cell r="AV13">
            <v>0</v>
          </cell>
        </row>
        <row r="14">
          <cell r="AS14">
            <v>0</v>
          </cell>
          <cell r="AV14">
            <v>0</v>
          </cell>
        </row>
        <row r="15">
          <cell r="AS15">
            <v>15316465.314671589</v>
          </cell>
          <cell r="AV15">
            <v>2205988.9528278215</v>
          </cell>
        </row>
        <row r="16">
          <cell r="AS16">
            <v>0</v>
          </cell>
          <cell r="AV16">
            <v>0</v>
          </cell>
        </row>
        <row r="17">
          <cell r="AS17">
            <v>0</v>
          </cell>
          <cell r="AV17">
            <v>0</v>
          </cell>
        </row>
        <row r="18">
          <cell r="AS18">
            <v>0</v>
          </cell>
          <cell r="AV18">
            <v>0</v>
          </cell>
        </row>
        <row r="19">
          <cell r="AS19">
            <v>0</v>
          </cell>
          <cell r="AV19">
            <v>0</v>
          </cell>
        </row>
        <row r="20">
          <cell r="AS20">
            <v>15316465.314671589</v>
          </cell>
          <cell r="AV20">
            <v>2205988.9528278215</v>
          </cell>
        </row>
        <row r="22">
          <cell r="AS22">
            <v>-7944967.0399396829</v>
          </cell>
          <cell r="AV22">
            <v>-1151067.305742248</v>
          </cell>
        </row>
        <row r="23">
          <cell r="AS23">
            <v>0</v>
          </cell>
          <cell r="AV23">
            <v>0</v>
          </cell>
        </row>
        <row r="24">
          <cell r="AS24">
            <v>0</v>
          </cell>
          <cell r="AV24">
            <v>0</v>
          </cell>
        </row>
        <row r="25">
          <cell r="AS25">
            <v>0</v>
          </cell>
          <cell r="AV25">
            <v>0</v>
          </cell>
        </row>
        <row r="26">
          <cell r="AS26">
            <v>0</v>
          </cell>
          <cell r="AV26">
            <v>0</v>
          </cell>
        </row>
        <row r="27">
          <cell r="AS27">
            <v>0</v>
          </cell>
          <cell r="AV27">
            <v>0</v>
          </cell>
        </row>
        <row r="28">
          <cell r="AS28">
            <v>-7944967.0399396829</v>
          </cell>
          <cell r="AV28">
            <v>-1151067.305742248</v>
          </cell>
        </row>
        <row r="30">
          <cell r="AS30">
            <v>7371498.2747319052</v>
          </cell>
          <cell r="AV30">
            <v>1054921.6470855726</v>
          </cell>
        </row>
        <row r="32">
          <cell r="AS32">
            <v>-141970.34443194029</v>
          </cell>
          <cell r="AV32">
            <v>-20698.517815200172</v>
          </cell>
        </row>
        <row r="33">
          <cell r="AS33">
            <v>-216061.52917295185</v>
          </cell>
          <cell r="AV33">
            <v>-28031.45138764611</v>
          </cell>
        </row>
        <row r="34">
          <cell r="AS34">
            <v>-78182.496028184876</v>
          </cell>
          <cell r="AV34">
            <v>-10965.033297046381</v>
          </cell>
        </row>
        <row r="35">
          <cell r="AS35">
            <v>-260062.16902062311</v>
          </cell>
          <cell r="AV35">
            <v>-37821.382893821734</v>
          </cell>
        </row>
        <row r="36">
          <cell r="AS36">
            <v>-696276.53865370015</v>
          </cell>
          <cell r="AV36">
            <v>-97516.385393714401</v>
          </cell>
        </row>
        <row r="37">
          <cell r="AS37">
            <v>0</v>
          </cell>
          <cell r="AV37">
            <v>0</v>
          </cell>
        </row>
        <row r="38">
          <cell r="AS38">
            <v>6675221.7360782018</v>
          </cell>
          <cell r="AV38">
            <v>957405.26169185829</v>
          </cell>
        </row>
        <row r="40">
          <cell r="AS40">
            <v>-56970.483385665473</v>
          </cell>
          <cell r="AV40">
            <v>-8014.1119055585277</v>
          </cell>
        </row>
        <row r="41">
          <cell r="AS41">
            <v>-140250.72158968999</v>
          </cell>
          <cell r="AV41">
            <v>-27254.847424516825</v>
          </cell>
        </row>
        <row r="42">
          <cell r="AS42">
            <v>0</v>
          </cell>
          <cell r="AV42">
            <v>0</v>
          </cell>
        </row>
        <row r="43">
          <cell r="AS43">
            <v>0</v>
          </cell>
          <cell r="AV43">
            <v>0</v>
          </cell>
        </row>
        <row r="44">
          <cell r="AS44">
            <v>-7121.3104232081841</v>
          </cell>
          <cell r="AV44">
            <v>-1001.763988194816</v>
          </cell>
        </row>
        <row r="45">
          <cell r="AS45">
            <v>-94588.743450748472</v>
          </cell>
          <cell r="AV45">
            <v>-13363.196277600659</v>
          </cell>
        </row>
        <row r="46">
          <cell r="AS46">
            <v>-298931.25884931203</v>
          </cell>
          <cell r="AV46">
            <v>-49633.919595870822</v>
          </cell>
        </row>
        <row r="47">
          <cell r="AS47">
            <v>6376290.4772288939</v>
          </cell>
          <cell r="AV47">
            <v>907771.34209598752</v>
          </cell>
        </row>
        <row r="49">
          <cell r="AS49">
            <v>826.36553216677794</v>
          </cell>
          <cell r="AV49">
            <v>114.10323474472069</v>
          </cell>
        </row>
        <row r="50">
          <cell r="AS50">
            <v>0</v>
          </cell>
          <cell r="AV50">
            <v>0</v>
          </cell>
        </row>
        <row r="51">
          <cell r="AS51">
            <v>0</v>
          </cell>
          <cell r="AV51">
            <v>0</v>
          </cell>
        </row>
        <row r="52">
          <cell r="AS52">
            <v>0</v>
          </cell>
          <cell r="AV52">
            <v>0</v>
          </cell>
        </row>
        <row r="53">
          <cell r="AS53">
            <v>0</v>
          </cell>
          <cell r="AV53">
            <v>0</v>
          </cell>
        </row>
        <row r="54">
          <cell r="AS54">
            <v>0</v>
          </cell>
          <cell r="AV54">
            <v>0</v>
          </cell>
        </row>
        <row r="55">
          <cell r="AS55">
            <v>826.36553216677794</v>
          </cell>
          <cell r="AV55">
            <v>114.10323474472069</v>
          </cell>
        </row>
        <row r="56">
          <cell r="AS56">
            <v>6377116.8427610574</v>
          </cell>
          <cell r="AV56">
            <v>907885.44533073239</v>
          </cell>
        </row>
        <row r="58">
          <cell r="AS58">
            <v>-785418.69922627043</v>
          </cell>
          <cell r="AV58">
            <v>124816.19862023093</v>
          </cell>
        </row>
        <row r="59">
          <cell r="AS59">
            <v>-433988.11219490611</v>
          </cell>
          <cell r="AV59">
            <v>36947.551638951845</v>
          </cell>
        </row>
        <row r="60">
          <cell r="AS60">
            <v>0</v>
          </cell>
          <cell r="AV60">
            <v>0</v>
          </cell>
        </row>
        <row r="61">
          <cell r="AS61">
            <v>5157710.031339881</v>
          </cell>
        </row>
        <row r="62">
          <cell r="AS62">
            <v>-2101560.5293697482</v>
          </cell>
        </row>
        <row r="63">
          <cell r="AS63">
            <v>3056149.5019701342</v>
          </cell>
        </row>
        <row r="64">
          <cell r="AS64">
            <v>785418.69922627043</v>
          </cell>
        </row>
        <row r="65">
          <cell r="AS65">
            <v>433988.11219490611</v>
          </cell>
        </row>
        <row r="66">
          <cell r="AS66">
            <v>4275556.3133913102</v>
          </cell>
          <cell r="AV66">
            <v>1069649.1955899152</v>
          </cell>
        </row>
        <row r="69">
          <cell r="AS69">
            <v>-1382.6804077684847</v>
          </cell>
          <cell r="AV69">
            <v>-1284.8735283607152</v>
          </cell>
        </row>
        <row r="70">
          <cell r="AS70">
            <v>-782630.72542610345</v>
          </cell>
          <cell r="AV70">
            <v>-728585.68021776772</v>
          </cell>
        </row>
        <row r="71">
          <cell r="AS71">
            <v>-6718.2124999999996</v>
          </cell>
          <cell r="AV71">
            <v>-6242.9852557782169</v>
          </cell>
        </row>
        <row r="72">
          <cell r="AS72">
            <v>0</v>
          </cell>
          <cell r="AV72">
            <v>0</v>
          </cell>
        </row>
        <row r="73">
          <cell r="AS73">
            <v>-1405.293392398316</v>
          </cell>
          <cell r="AV73">
            <v>-331.15035167356467</v>
          </cell>
        </row>
        <row r="74">
          <cell r="AS74">
            <v>-427269.8996949062</v>
          </cell>
          <cell r="AV74">
            <v>-95008.110026753144</v>
          </cell>
        </row>
        <row r="75">
          <cell r="AS75">
            <v>0</v>
          </cell>
          <cell r="AV75">
            <v>-26351.221389980401</v>
          </cell>
        </row>
        <row r="76">
          <cell r="AS76">
            <v>0</v>
          </cell>
          <cell r="AV76">
            <v>712.73444812124217</v>
          </cell>
        </row>
        <row r="77">
          <cell r="AS77">
            <v>0</v>
          </cell>
          <cell r="AV77">
            <v>13751.592106924214</v>
          </cell>
        </row>
        <row r="78">
          <cell r="AS78">
            <v>0</v>
          </cell>
          <cell r="AV78">
            <v>-948.78104926584524</v>
          </cell>
        </row>
        <row r="79">
          <cell r="AS79">
            <v>0</v>
          </cell>
          <cell r="AV79">
            <v>0</v>
          </cell>
        </row>
        <row r="80">
          <cell r="AS80">
            <v>0</v>
          </cell>
          <cell r="AV80">
            <v>0</v>
          </cell>
        </row>
        <row r="81">
          <cell r="AS81">
            <v>0</v>
          </cell>
          <cell r="AV81">
            <v>0</v>
          </cell>
        </row>
        <row r="82">
          <cell r="AS82">
            <v>0</v>
          </cell>
          <cell r="AV82">
            <v>0</v>
          </cell>
        </row>
        <row r="83">
          <cell r="AS83">
            <v>0</v>
          </cell>
          <cell r="AV83">
            <v>0</v>
          </cell>
        </row>
        <row r="88">
          <cell r="AS88">
            <v>-1219406.8114211764</v>
          </cell>
          <cell r="AV88">
            <v>-844288.47526453459</v>
          </cell>
        </row>
        <row r="89">
          <cell r="AS89">
            <v>3056149.5019701337</v>
          </cell>
          <cell r="AV89">
            <v>225360.72032538056</v>
          </cell>
        </row>
        <row r="92">
          <cell r="AS92">
            <v>3056149.5019701337</v>
          </cell>
          <cell r="AV92">
            <v>225360.72032538056</v>
          </cell>
        </row>
        <row r="93">
          <cell r="AV93" t="str">
            <v>OK</v>
          </cell>
        </row>
        <row r="94">
          <cell r="AS94">
            <v>225360.72032538083</v>
          </cell>
        </row>
        <row r="116">
          <cell r="AS116">
            <v>15316465.314671589</v>
          </cell>
        </row>
        <row r="117">
          <cell r="AS117">
            <v>7944967.0399396829</v>
          </cell>
        </row>
        <row r="119">
          <cell r="AS119">
            <v>7371498.2747319052</v>
          </cell>
        </row>
        <row r="120">
          <cell r="AS120">
            <v>141970.34443194029</v>
          </cell>
        </row>
        <row r="121">
          <cell r="AS121">
            <v>294244.02520113671</v>
          </cell>
        </row>
        <row r="122">
          <cell r="AS122">
            <v>260062.16902062314</v>
          </cell>
        </row>
        <row r="123">
          <cell r="AS123">
            <v>433988.11219490611</v>
          </cell>
        </row>
        <row r="124">
          <cell r="AS124">
            <v>1130264.6508486061</v>
          </cell>
        </row>
        <row r="125">
          <cell r="AS125">
            <v>0</v>
          </cell>
        </row>
        <row r="126">
          <cell r="AS126">
            <v>298931.25884931203</v>
          </cell>
        </row>
        <row r="127">
          <cell r="AS127">
            <v>-1382.6804077684847</v>
          </cell>
        </row>
        <row r="128">
          <cell r="AS128">
            <v>826.36553216677794</v>
          </cell>
        </row>
        <row r="129">
          <cell r="AS129">
            <v>5941746.0501583824</v>
          </cell>
        </row>
        <row r="130">
          <cell r="AS130">
            <v>784036.01881850231</v>
          </cell>
        </row>
        <row r="131">
          <cell r="AS131">
            <v>0</v>
          </cell>
        </row>
        <row r="132">
          <cell r="AS132">
            <v>0</v>
          </cell>
        </row>
        <row r="134">
          <cell r="AS134">
            <v>5157710.0313398829</v>
          </cell>
        </row>
        <row r="135">
          <cell r="AS135">
            <v>2101560.5293697482</v>
          </cell>
        </row>
        <row r="136">
          <cell r="AS136">
            <v>3056149.5019701333</v>
          </cell>
        </row>
        <row r="144">
          <cell r="AS144">
            <v>46237.246445985387</v>
          </cell>
        </row>
        <row r="145">
          <cell r="AS145">
            <v>567916.7328927191</v>
          </cell>
        </row>
        <row r="146">
          <cell r="AS146">
            <v>0</v>
          </cell>
        </row>
        <row r="147">
          <cell r="AS147">
            <v>182918.51666111886</v>
          </cell>
        </row>
        <row r="148">
          <cell r="AS148">
            <v>797072.49599982344</v>
          </cell>
        </row>
        <row r="149">
          <cell r="AS149">
            <v>26418389.730533831</v>
          </cell>
        </row>
        <row r="150">
          <cell r="AS150">
            <v>-13532848.623163991</v>
          </cell>
        </row>
        <row r="151">
          <cell r="AS151">
            <v>12885541.107369844</v>
          </cell>
        </row>
        <row r="152">
          <cell r="AS152">
            <v>13682613.60336967</v>
          </cell>
        </row>
        <row r="156">
          <cell r="AS156">
            <v>0</v>
          </cell>
        </row>
        <row r="157">
          <cell r="AS157">
            <v>0</v>
          </cell>
        </row>
        <row r="158">
          <cell r="AS158">
            <v>222321.5304305024</v>
          </cell>
        </row>
        <row r="159">
          <cell r="AS159">
            <v>1332326.6149046395</v>
          </cell>
        </row>
        <row r="160">
          <cell r="AS160">
            <v>0</v>
          </cell>
        </row>
        <row r="161">
          <cell r="AS161">
            <v>0</v>
          </cell>
        </row>
        <row r="162">
          <cell r="AS162">
            <v>0</v>
          </cell>
        </row>
        <row r="163">
          <cell r="AS163">
            <v>0</v>
          </cell>
        </row>
        <row r="164">
          <cell r="AS164">
            <v>1554648.145335142</v>
          </cell>
        </row>
        <row r="165">
          <cell r="AS165">
            <v>26699188.563076738</v>
          </cell>
        </row>
        <row r="166">
          <cell r="AS166">
            <v>0</v>
          </cell>
        </row>
        <row r="167">
          <cell r="AS167">
            <v>-58205426.074018277</v>
          </cell>
        </row>
        <row r="168">
          <cell r="AS168">
            <v>43634202.968976058</v>
          </cell>
        </row>
        <row r="169">
          <cell r="AS169">
            <v>12127965.458034528</v>
          </cell>
        </row>
        <row r="170">
          <cell r="AS170">
            <v>13682613.603369668</v>
          </cell>
        </row>
        <row r="172">
          <cell r="AS172">
            <v>0</v>
          </cell>
        </row>
        <row r="186">
          <cell r="AS186">
            <v>204865.90493480573</v>
          </cell>
        </row>
        <row r="187">
          <cell r="AS187">
            <v>852481.82140059455</v>
          </cell>
        </row>
        <row r="188">
          <cell r="AS188">
            <v>1380223.1222298585</v>
          </cell>
        </row>
        <row r="189">
          <cell r="AS189">
            <v>82</v>
          </cell>
        </row>
        <row r="190">
          <cell r="AS190">
            <v>53</v>
          </cell>
        </row>
        <row r="192">
          <cell r="AS192">
            <v>21</v>
          </cell>
        </row>
        <row r="193">
          <cell r="AS193">
            <v>260062.16902062311</v>
          </cell>
        </row>
        <row r="194">
          <cell r="AS194">
            <v>433988.11219490622</v>
          </cell>
        </row>
        <row r="195">
          <cell r="AS195">
            <v>204865.9049348057</v>
          </cell>
        </row>
        <row r="196">
          <cell r="AS196">
            <v>204865.9049348057</v>
          </cell>
        </row>
        <row r="199">
          <cell r="AS199">
            <v>260062.16902062314</v>
          </cell>
        </row>
        <row r="200">
          <cell r="AS200">
            <v>433988.11219490611</v>
          </cell>
        </row>
        <row r="203">
          <cell r="AS203">
            <v>433988.11219490611</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EC - CEs"/>
      <sheetName val="DAEC - Activities"/>
      <sheetName val="FPLE Account List for Nuc"/>
    </sheetNames>
    <sheetDataSet>
      <sheetData sheetId="0" refreshError="1">
        <row r="1">
          <cell r="A1" t="str">
            <v>G/L Acct</v>
          </cell>
          <cell r="B1" t="str">
            <v>Short text</v>
          </cell>
          <cell r="C1" t="str">
            <v>Long text</v>
          </cell>
        </row>
        <row r="3">
          <cell r="A3">
            <v>2000000</v>
          </cell>
          <cell r="B3" t="str">
            <v>A/R-Trade</v>
          </cell>
          <cell r="C3" t="str">
            <v>ACCOUNTS RECEIVABLE: Trade</v>
          </cell>
        </row>
        <row r="4">
          <cell r="A4">
            <v>2000050</v>
          </cell>
          <cell r="B4" t="str">
            <v>A/R-Trade (DP)</v>
          </cell>
          <cell r="C4" t="str">
            <v>ACCOUNTS RECEIVABLE: Trade (DP)</v>
          </cell>
        </row>
        <row r="5">
          <cell r="A5">
            <v>2000060</v>
          </cell>
          <cell r="B5" t="str">
            <v>A/R-Trade-Cust Deps</v>
          </cell>
          <cell r="C5" t="str">
            <v>ACCOUNTS RECEIVABLE: Trade - Customer Deposits</v>
          </cell>
        </row>
        <row r="6">
          <cell r="A6">
            <v>2000070</v>
          </cell>
          <cell r="B6" t="str">
            <v>A/R-Non-Trade</v>
          </cell>
          <cell r="C6" t="str">
            <v>ACCOUNTS RECEIVABLE: Non-Trade</v>
          </cell>
        </row>
        <row r="7">
          <cell r="A7">
            <v>2000100</v>
          </cell>
          <cell r="B7" t="str">
            <v>A/R-Aff</v>
          </cell>
          <cell r="C7" t="str">
            <v>ACCOUNTS RECEIVABLE: Affiliate</v>
          </cell>
        </row>
        <row r="8">
          <cell r="A8">
            <v>2000110</v>
          </cell>
          <cell r="B8" t="str">
            <v>A/R-Aff-PMI</v>
          </cell>
          <cell r="C8" t="str">
            <v>ACCOUNTS RECEIVABLE: Affiliate-PMI</v>
          </cell>
        </row>
        <row r="9">
          <cell r="A9">
            <v>2000200</v>
          </cell>
          <cell r="B9" t="str">
            <v>A/R-I/C</v>
          </cell>
          <cell r="C9" t="str">
            <v>ACCOUNTS RECEIVABLE: Intercompany  (Net)</v>
          </cell>
        </row>
        <row r="10">
          <cell r="A10">
            <v>2000205</v>
          </cell>
          <cell r="B10" t="str">
            <v>A/R-I/C (DP)</v>
          </cell>
          <cell r="C10" t="str">
            <v>ACCOUNTS RECEIVABLE: Intercompany  (DP)</v>
          </cell>
        </row>
        <row r="11">
          <cell r="A11">
            <v>2000210</v>
          </cell>
          <cell r="B11" t="str">
            <v>A/R-I/C FIT</v>
          </cell>
          <cell r="C11" t="str">
            <v>ACCOUNTS RECEIVABLE: Intercompany -Fed Income Tax</v>
          </cell>
        </row>
        <row r="12">
          <cell r="A12">
            <v>2000220</v>
          </cell>
          <cell r="B12" t="str">
            <v>A/R-I/C SIT</v>
          </cell>
          <cell r="C12" t="str">
            <v>ACCOUNTS RECEIVABLE: Intercompany -State Income Ta</v>
          </cell>
        </row>
        <row r="13">
          <cell r="A13">
            <v>2000300</v>
          </cell>
          <cell r="B13" t="str">
            <v>A/R-I/C ArmsLength</v>
          </cell>
          <cell r="C13" t="str">
            <v>ACCOUNTS RECEIVABLE: Intercompany - Arms Length</v>
          </cell>
        </row>
        <row r="14">
          <cell r="A14">
            <v>2000310</v>
          </cell>
          <cell r="B14" t="str">
            <v>A/R-I/C ArmsLgth-PMI</v>
          </cell>
          <cell r="C14" t="str">
            <v>ACCOUNTS RECEIVABLE: Intercompany-Arms Length-PMI</v>
          </cell>
        </row>
        <row r="15">
          <cell r="A15">
            <v>2000400</v>
          </cell>
          <cell r="B15" t="str">
            <v>A/R-I/C-Advance</v>
          </cell>
          <cell r="C15" t="str">
            <v>ACCTS REC: Interco - Advance in lieu of dividend</v>
          </cell>
        </row>
        <row r="16">
          <cell r="A16">
            <v>2002000</v>
          </cell>
          <cell r="B16" t="str">
            <v>A/R-Other</v>
          </cell>
          <cell r="C16" t="str">
            <v>ACCOUNTS RECEIVABLE: Other</v>
          </cell>
        </row>
        <row r="17">
          <cell r="A17">
            <v>2002100</v>
          </cell>
          <cell r="B17" t="str">
            <v>A/R-Other-CARMS</v>
          </cell>
          <cell r="C17" t="str">
            <v>ACCOUNTS RECEIVABLE: Other - CARMS</v>
          </cell>
        </row>
        <row r="18">
          <cell r="A18">
            <v>2004000</v>
          </cell>
          <cell r="B18" t="str">
            <v>A/R-Cust Accr</v>
          </cell>
          <cell r="C18" t="str">
            <v>ACCOUNTS RECEIVABLE: Customer Accrual - Trade</v>
          </cell>
        </row>
        <row r="19">
          <cell r="A19">
            <v>2004070</v>
          </cell>
          <cell r="B19" t="str">
            <v>A/R-Cust Accr Non-Tr</v>
          </cell>
          <cell r="C19" t="str">
            <v>ACCOUNTS RECEIVABLE: Customer Accrual - Non-Trade</v>
          </cell>
        </row>
        <row r="20">
          <cell r="A20">
            <v>2004100</v>
          </cell>
          <cell r="B20" t="str">
            <v>A/R-Cust Accr-Aff</v>
          </cell>
          <cell r="C20" t="str">
            <v>ACCOUNTS RECEIVABLE: Customer Accrual - Affiiliate</v>
          </cell>
        </row>
        <row r="21">
          <cell r="A21">
            <v>2004300</v>
          </cell>
          <cell r="B21" t="str">
            <v>A/R-Cust Accr-ArmsLe</v>
          </cell>
          <cell r="C21" t="str">
            <v>ACCOUNTS RECEIVABLE: Customer Accrual - I/C Arms L</v>
          </cell>
        </row>
        <row r="22">
          <cell r="A22">
            <v>2005000</v>
          </cell>
          <cell r="B22" t="str">
            <v>A/R-Acd Revs (DP)</v>
          </cell>
          <cell r="C22" t="str">
            <v>ACCOUNTS RECEIVABLE: Accrued Revenues (DP)</v>
          </cell>
        </row>
        <row r="23">
          <cell r="A23">
            <v>2005100</v>
          </cell>
          <cell r="B23" t="str">
            <v>A/R-Unb Retail</v>
          </cell>
          <cell r="C23" t="str">
            <v>ACCOUNTS RECEIVABLE: Unbilled Rev Retail</v>
          </cell>
        </row>
        <row r="24">
          <cell r="A24">
            <v>2005150</v>
          </cell>
          <cell r="B24" t="str">
            <v>A/R: Unb Whlsle</v>
          </cell>
          <cell r="C24" t="str">
            <v>ACCOUNTS RECEIVABLE: Unbilled Rev Wholesale</v>
          </cell>
        </row>
        <row r="25">
          <cell r="A25">
            <v>2005200</v>
          </cell>
          <cell r="B25" t="str">
            <v>I/C Non-Csh Clrg</v>
          </cell>
          <cell r="C25" t="str">
            <v>INTERCOMPANY NON-CASH CLEARING</v>
          </cell>
        </row>
        <row r="26">
          <cell r="A26">
            <v>2006000</v>
          </cell>
          <cell r="B26" t="str">
            <v>Prov Uncoll-Cust</v>
          </cell>
          <cell r="C26" t="str">
            <v>ACCUM PROV FOR UNCOLLECTIBLE ACCTS: Customer</v>
          </cell>
        </row>
        <row r="27">
          <cell r="A27">
            <v>2006050</v>
          </cell>
          <cell r="B27" t="str">
            <v>Prov Uncoll-Cust (DP</v>
          </cell>
          <cell r="C27" t="str">
            <v>ACCUM PROV FOR UNCOLLECTIBLE ACCTS: Customer (DP)</v>
          </cell>
        </row>
        <row r="28">
          <cell r="A28">
            <v>2006100</v>
          </cell>
          <cell r="B28" t="str">
            <v>Prov Uncoll-Other</v>
          </cell>
          <cell r="C28" t="str">
            <v>ACCUM PROV FOR UNCOLLECTIBLE ACCTS: Other</v>
          </cell>
        </row>
        <row r="29">
          <cell r="A29">
            <v>2007000</v>
          </cell>
          <cell r="B29" t="str">
            <v>Oth Rec-Int &amp; Divs</v>
          </cell>
          <cell r="C29" t="str">
            <v>OTHER RECEIVABLE: Interest &amp; Dividends</v>
          </cell>
        </row>
        <row r="30">
          <cell r="A30">
            <v>2008000</v>
          </cell>
          <cell r="B30" t="str">
            <v>Oth Rec-Rents</v>
          </cell>
          <cell r="C30" t="str">
            <v>OTHER RECEIVABLE: Rents &amp; Royalties</v>
          </cell>
        </row>
        <row r="31">
          <cell r="A31">
            <v>2009000</v>
          </cell>
          <cell r="B31" t="str">
            <v>Other Rec-CATV</v>
          </cell>
          <cell r="C31" t="str">
            <v>OTHER RECEIVABLE: CATV Attachments</v>
          </cell>
        </row>
        <row r="32">
          <cell r="A32">
            <v>2009100</v>
          </cell>
          <cell r="B32" t="str">
            <v>S-T Borr Cash Cutoff</v>
          </cell>
          <cell r="C32" t="str">
            <v>OTHER RECEIVABLE: S-T Borrowings - Cash Cutoff</v>
          </cell>
        </row>
        <row r="33">
          <cell r="A33">
            <v>2009200</v>
          </cell>
          <cell r="B33" t="str">
            <v>Oth Rec-Maint Res</v>
          </cell>
          <cell r="C33" t="str">
            <v>OTHER RECEIVABLE: Participation-Maint Reserve</v>
          </cell>
        </row>
        <row r="34">
          <cell r="A34">
            <v>2009300</v>
          </cell>
          <cell r="B34" t="str">
            <v>Oth Rec-Pur Pwr Est</v>
          </cell>
          <cell r="C34" t="str">
            <v>OTHER RECEIVABLE: Purchased Power Estimated  Sales</v>
          </cell>
        </row>
        <row r="35">
          <cell r="A35">
            <v>2009400</v>
          </cell>
          <cell r="B35" t="str">
            <v>Oth Rec-EMT Pc Pw Es</v>
          </cell>
          <cell r="C35" t="str">
            <v>OTHER RECEIVABLE: EMT-Purchased Power Est. Sales</v>
          </cell>
        </row>
        <row r="36">
          <cell r="A36">
            <v>2009500</v>
          </cell>
          <cell r="B36" t="str">
            <v>Oth Rec-Trans Servic</v>
          </cell>
          <cell r="C36" t="str">
            <v>OTHER RECEIVABLE: Transmission Service</v>
          </cell>
        </row>
        <row r="37">
          <cell r="A37">
            <v>2009600</v>
          </cell>
          <cell r="B37" t="str">
            <v>Oth Rec-Reimb Projec</v>
          </cell>
          <cell r="C37" t="str">
            <v>OTHER RECEIVABLE: Reimburseable Projects</v>
          </cell>
        </row>
        <row r="38">
          <cell r="A38">
            <v>2009700</v>
          </cell>
          <cell r="B38" t="str">
            <v>Oth Rec-Damage Claim</v>
          </cell>
          <cell r="C38" t="str">
            <v>OTHER RECEIVABLE: Damage Claims</v>
          </cell>
        </row>
        <row r="39">
          <cell r="A39">
            <v>2009800</v>
          </cell>
          <cell r="B39" t="str">
            <v>Oth Rec-Work Orders</v>
          </cell>
          <cell r="C39" t="str">
            <v>OTHER RECEIVABLE: Work Orders</v>
          </cell>
        </row>
        <row r="40">
          <cell r="A40">
            <v>2009900</v>
          </cell>
          <cell r="B40" t="str">
            <v>A/R-Fuel</v>
          </cell>
          <cell r="C40" t="str">
            <v>ACCOUNTS RECEIVABLE: Fuel</v>
          </cell>
        </row>
        <row r="41">
          <cell r="A41">
            <v>2010000</v>
          </cell>
          <cell r="B41" t="str">
            <v>Storm Reim - Ins Cos</v>
          </cell>
          <cell r="C41" t="str">
            <v>A/R: Storm Reimbursement - Insurance Cos.</v>
          </cell>
        </row>
        <row r="42">
          <cell r="A42">
            <v>2010500</v>
          </cell>
          <cell r="B42" t="str">
            <v>Storm Fund - Current</v>
          </cell>
          <cell r="C42" t="str">
            <v>STORM AND PROPERTY INSURANCE FUND: Current</v>
          </cell>
        </row>
        <row r="43">
          <cell r="A43">
            <v>2010550</v>
          </cell>
          <cell r="B43" t="str">
            <v>Storm Fund - FAS 115</v>
          </cell>
          <cell r="C43" t="str">
            <v>STORM AND PROPERTY INSURANCE FUND: FAS 115</v>
          </cell>
        </row>
        <row r="44">
          <cell r="A44">
            <v>2199997</v>
          </cell>
          <cell r="B44" t="str">
            <v>A/R Conv I/C</v>
          </cell>
          <cell r="C44" t="str">
            <v>ACCOUNTS RECEIVABLE INTERCOMPANY CLEARING:  Conver</v>
          </cell>
        </row>
        <row r="45">
          <cell r="A45">
            <v>2199998</v>
          </cell>
          <cell r="B45" t="str">
            <v>A/R Conv Aff</v>
          </cell>
          <cell r="C45" t="str">
            <v>ACCOUNTS RECEIVABLE AFFILIATE CLEARING:  Conversio</v>
          </cell>
        </row>
        <row r="46">
          <cell r="A46">
            <v>2199999</v>
          </cell>
          <cell r="B46" t="str">
            <v>A/R Clrng-Conv</v>
          </cell>
          <cell r="C46" t="str">
            <v>ACCOUNTS RECEIVABLE CLEARING:  Conversion</v>
          </cell>
        </row>
        <row r="47">
          <cell r="A47">
            <v>2200000</v>
          </cell>
          <cell r="B47" t="str">
            <v>N/R-Curr</v>
          </cell>
          <cell r="C47" t="str">
            <v>NOTES RECEIVABLE: Current</v>
          </cell>
        </row>
        <row r="48">
          <cell r="A48">
            <v>2200100</v>
          </cell>
          <cell r="B48" t="str">
            <v>N/R-Curr Aff</v>
          </cell>
          <cell r="C48" t="str">
            <v>NOTES RECEIVABLE: Current Affiliate</v>
          </cell>
        </row>
        <row r="49">
          <cell r="A49">
            <v>2200200</v>
          </cell>
          <cell r="B49" t="str">
            <v>N/R-Curr I/C</v>
          </cell>
          <cell r="C49" t="str">
            <v>NOTES RECEIVABLE: Current Intercompany</v>
          </cell>
        </row>
        <row r="50">
          <cell r="A50">
            <v>2200300</v>
          </cell>
          <cell r="B50" t="str">
            <v>N/R-Curr I/C-Thrift</v>
          </cell>
          <cell r="C50" t="str">
            <v>NOTES RECEIVABLE: Current Intercompany - Thrift</v>
          </cell>
        </row>
        <row r="51">
          <cell r="A51">
            <v>2201000</v>
          </cell>
          <cell r="B51" t="str">
            <v>N/R Int-Curr</v>
          </cell>
          <cell r="C51" t="str">
            <v>INTEREST ON NOTES RECEIVABLE: Current</v>
          </cell>
        </row>
        <row r="52">
          <cell r="A52">
            <v>2201100</v>
          </cell>
          <cell r="B52" t="str">
            <v>N/R Int-Aff</v>
          </cell>
          <cell r="C52" t="str">
            <v>INTEREST ON NOTES RECEIVABLE: Current Affiliate</v>
          </cell>
        </row>
        <row r="53">
          <cell r="A53">
            <v>2201200</v>
          </cell>
          <cell r="B53" t="str">
            <v>N/R Int-I/C</v>
          </cell>
          <cell r="C53" t="str">
            <v>INTEREST ON NOTES RECEIVABLE: Current Intercompany</v>
          </cell>
        </row>
        <row r="54">
          <cell r="A54">
            <v>2201250</v>
          </cell>
          <cell r="B54" t="str">
            <v>Divs Rec - I/C</v>
          </cell>
          <cell r="C54" t="str">
            <v>DIVIDENDS RECEIVABLE: Intercompany</v>
          </cell>
        </row>
        <row r="55">
          <cell r="A55">
            <v>2201300</v>
          </cell>
          <cell r="B55" t="str">
            <v>Cur Por-L-T N/R</v>
          </cell>
          <cell r="C55" t="str">
            <v>CURRENT PORTION: Long Term Notes Receivable</v>
          </cell>
        </row>
        <row r="56">
          <cell r="A56">
            <v>2201400</v>
          </cell>
          <cell r="B56" t="str">
            <v>Cur Por-L-T N/R-Aff</v>
          </cell>
          <cell r="C56" t="str">
            <v>CURRENT PORTION: L-T Notes Rec - Affiliate</v>
          </cell>
        </row>
        <row r="57">
          <cell r="A57">
            <v>2201500</v>
          </cell>
          <cell r="B57" t="str">
            <v>Cur Por-LT NR&amp;PS-I/C</v>
          </cell>
          <cell r="C57" t="str">
            <v>CUR POR: L-T Notes Rec &amp; Pref Stock - Intercompany</v>
          </cell>
        </row>
        <row r="58">
          <cell r="A58">
            <v>2202000</v>
          </cell>
          <cell r="B58" t="str">
            <v>AccProv-STLn</v>
          </cell>
          <cell r="C58" t="str">
            <v>ACCUMULATED PROV FOR UNCOLLECTIBLE ST LOANS</v>
          </cell>
        </row>
        <row r="59">
          <cell r="A59">
            <v>2204000</v>
          </cell>
          <cell r="B59" t="str">
            <v>Inc Tax Rec-Fed</v>
          </cell>
          <cell r="C59" t="str">
            <v>INCOME TAX RECEIVABLE: Federal</v>
          </cell>
        </row>
        <row r="60">
          <cell r="A60">
            <v>2204100</v>
          </cell>
          <cell r="B60" t="str">
            <v>Inc Tax Rec-State</v>
          </cell>
          <cell r="C60" t="str">
            <v>INCOME TAX RECEIVABLE: State</v>
          </cell>
        </row>
        <row r="61">
          <cell r="A61">
            <v>2204200</v>
          </cell>
          <cell r="B61" t="str">
            <v>Fed Credit Val Rec</v>
          </cell>
          <cell r="C61" t="str">
            <v>FEDERAL CREDIT VALUATION RECEIVABLE</v>
          </cell>
        </row>
        <row r="62">
          <cell r="A62">
            <v>2205000</v>
          </cell>
          <cell r="B62" t="str">
            <v>DIT-Fed Curr Asset</v>
          </cell>
          <cell r="C62" t="str">
            <v>DEFERRED INCOME TAXES: Fed - Curr Asset</v>
          </cell>
        </row>
        <row r="63">
          <cell r="A63">
            <v>2205100</v>
          </cell>
          <cell r="B63" t="str">
            <v>DIT-State Curr Asset</v>
          </cell>
          <cell r="C63" t="str">
            <v>DEFERRED INCOME TAXES: State - Curr Asset</v>
          </cell>
        </row>
        <row r="64">
          <cell r="A64">
            <v>2300000</v>
          </cell>
          <cell r="B64" t="str">
            <v>Inventory</v>
          </cell>
          <cell r="C64" t="str">
            <v>INVENTORY</v>
          </cell>
        </row>
        <row r="65">
          <cell r="A65">
            <v>2301000</v>
          </cell>
          <cell r="B65" t="str">
            <v>Inv-M&amp;S</v>
          </cell>
          <cell r="C65" t="str">
            <v>INVENTORY: M&amp;S</v>
          </cell>
        </row>
        <row r="66">
          <cell r="A66">
            <v>2302000</v>
          </cell>
          <cell r="B66" t="str">
            <v>M&amp;S-Pwr Sys</v>
          </cell>
          <cell r="C66" t="str">
            <v>INVENTORY: M&amp;S - Power Systems</v>
          </cell>
        </row>
        <row r="67">
          <cell r="A67">
            <v>2302100</v>
          </cell>
          <cell r="B67" t="str">
            <v>M&amp;S Reserve-Pwr Sys</v>
          </cell>
          <cell r="C67" t="str">
            <v>M&amp;S RESERVES: Power Systems</v>
          </cell>
        </row>
        <row r="68">
          <cell r="A68">
            <v>2303000</v>
          </cell>
          <cell r="B68" t="str">
            <v>M&amp;S-Pwr Gen</v>
          </cell>
          <cell r="C68" t="str">
            <v>INVENTORY: M&amp;S - Power Generation</v>
          </cell>
        </row>
        <row r="69">
          <cell r="A69">
            <v>2303100</v>
          </cell>
          <cell r="B69" t="str">
            <v>M&amp;S Reserve-Pwr Gen</v>
          </cell>
          <cell r="C69" t="str">
            <v>M&amp;S RESERVES: Power Generation</v>
          </cell>
        </row>
        <row r="70">
          <cell r="A70">
            <v>2304000</v>
          </cell>
          <cell r="B70" t="str">
            <v>M&amp;S-Nuclear</v>
          </cell>
          <cell r="C70" t="str">
            <v>INVENTORY: M&amp;S - Nuclear</v>
          </cell>
        </row>
        <row r="71">
          <cell r="A71">
            <v>2304100</v>
          </cell>
          <cell r="B71" t="str">
            <v>M&amp;S Reserve-Nuclear</v>
          </cell>
          <cell r="C71" t="str">
            <v>M&amp;S RESERVES: Nuclear</v>
          </cell>
        </row>
        <row r="72">
          <cell r="A72">
            <v>2400000</v>
          </cell>
          <cell r="B72" t="str">
            <v>Ppd - Insurance</v>
          </cell>
          <cell r="C72" t="str">
            <v>PREPAID - Insurance</v>
          </cell>
        </row>
        <row r="73">
          <cell r="A73">
            <v>2400200</v>
          </cell>
          <cell r="B73" t="str">
            <v>Ppd - Insurance I/C</v>
          </cell>
          <cell r="C73" t="str">
            <v>PREPAID - Insurance - Intercompany</v>
          </cell>
        </row>
        <row r="74">
          <cell r="A74">
            <v>2401000</v>
          </cell>
          <cell r="B74" t="str">
            <v>Ppd - Maintenance</v>
          </cell>
          <cell r="C74" t="str">
            <v>PREPAID - Maintenance</v>
          </cell>
        </row>
        <row r="75">
          <cell r="A75">
            <v>2402000</v>
          </cell>
          <cell r="B75" t="str">
            <v>Ppd - Prop Taxes</v>
          </cell>
          <cell r="C75" t="str">
            <v>PREPAID - Property Taxes</v>
          </cell>
        </row>
        <row r="76">
          <cell r="A76">
            <v>2402100</v>
          </cell>
          <cell r="B76" t="str">
            <v>Ppd-Franchise Tax</v>
          </cell>
          <cell r="C76" t="str">
            <v>PREPAID: Franchise Taxes</v>
          </cell>
        </row>
        <row r="77">
          <cell r="A77">
            <v>2402200</v>
          </cell>
          <cell r="B77" t="str">
            <v>Ppd-Est Sales Tax</v>
          </cell>
          <cell r="C77" t="str">
            <v>PREPAID: Estimated Sales Tax</v>
          </cell>
        </row>
        <row r="78">
          <cell r="A78">
            <v>2403000</v>
          </cell>
          <cell r="B78" t="str">
            <v>Ppd - Other</v>
          </cell>
          <cell r="C78" t="str">
            <v>PREPAID - Other</v>
          </cell>
        </row>
        <row r="79">
          <cell r="A79">
            <v>2403100</v>
          </cell>
          <cell r="B79" t="str">
            <v>Ppd - Interest on CP</v>
          </cell>
          <cell r="C79" t="str">
            <v>PREPAID INTEREST ON COMMERCIAL PAPER</v>
          </cell>
        </row>
        <row r="80">
          <cell r="A80">
            <v>2403200</v>
          </cell>
          <cell r="B80" t="str">
            <v>Ppd - Cmt Fee Cred L</v>
          </cell>
          <cell r="C80" t="str">
            <v>PREPAID - Commitment Fees Credit Lines</v>
          </cell>
        </row>
        <row r="81">
          <cell r="A81">
            <v>2404000</v>
          </cell>
          <cell r="B81" t="str">
            <v>Deposits</v>
          </cell>
          <cell r="C81" t="str">
            <v>DEPOSITS</v>
          </cell>
        </row>
        <row r="82">
          <cell r="A82">
            <v>2405000</v>
          </cell>
          <cell r="B82" t="str">
            <v>Restr Cash</v>
          </cell>
          <cell r="C82" t="str">
            <v>RESTRICTED CASH</v>
          </cell>
        </row>
        <row r="83">
          <cell r="A83">
            <v>2406000</v>
          </cell>
          <cell r="B83" t="str">
            <v>AMEX Clrng</v>
          </cell>
          <cell r="C83" t="str">
            <v>AMERICAN EXPRESS CLEARING ACCOUNT</v>
          </cell>
        </row>
        <row r="84">
          <cell r="A84">
            <v>2407000</v>
          </cell>
          <cell r="B84" t="str">
            <v>FPL Co Clear</v>
          </cell>
          <cell r="C84" t="str">
            <v>FPL CO BILL CLEARING</v>
          </cell>
        </row>
        <row r="85">
          <cell r="A85">
            <v>2500000</v>
          </cell>
          <cell r="B85" t="str">
            <v>Curr Deriv Asst</v>
          </cell>
          <cell r="C85" t="str">
            <v>CURRENT DERIVATIVE ASSET</v>
          </cell>
        </row>
        <row r="86">
          <cell r="A86">
            <v>2500100</v>
          </cell>
          <cell r="B86" t="str">
            <v>Curr Deriv Asst-Aff</v>
          </cell>
          <cell r="C86" t="str">
            <v>CURRENT DERIVATIVE ASSET: Affiliate</v>
          </cell>
        </row>
        <row r="87">
          <cell r="A87">
            <v>2500200</v>
          </cell>
          <cell r="B87" t="str">
            <v>Curr Deriv Asst-I/C</v>
          </cell>
          <cell r="C87" t="str">
            <v>CURRENT DERIVATIVE ASSET: Intercompany</v>
          </cell>
        </row>
        <row r="88">
          <cell r="A88">
            <v>2500300</v>
          </cell>
          <cell r="B88" t="str">
            <v>Curr Deriv Asst-Reg</v>
          </cell>
          <cell r="C88" t="str">
            <v>CURRENT DERIVATIVE ASSET: Regulatory</v>
          </cell>
        </row>
        <row r="89">
          <cell r="A89">
            <v>2500400</v>
          </cell>
          <cell r="B89" t="str">
            <v>AccumAmor-DerivAsset</v>
          </cell>
          <cell r="C89" t="str">
            <v>ACCUMULATED AMORT-Current Derivative Asset</v>
          </cell>
        </row>
        <row r="90">
          <cell r="A90">
            <v>2510000</v>
          </cell>
          <cell r="B90" t="str">
            <v>Underrec Retail</v>
          </cell>
          <cell r="C90" t="str">
            <v>UNDERREC EXP: Retail Fuel</v>
          </cell>
        </row>
        <row r="91">
          <cell r="A91">
            <v>2510050</v>
          </cell>
          <cell r="B91" t="str">
            <v>Undrrec Whlsle</v>
          </cell>
          <cell r="C91" t="str">
            <v>UNDERREC EXP: Wholesale Fuel</v>
          </cell>
        </row>
        <row r="92">
          <cell r="A92">
            <v>2510100</v>
          </cell>
          <cell r="B92" t="str">
            <v>Underrec Def Fuel Ex</v>
          </cell>
          <cell r="C92" t="str">
            <v>UNDERREC  EXP:  Special Deferred Fuel</v>
          </cell>
        </row>
        <row r="93">
          <cell r="A93">
            <v>2510200</v>
          </cell>
          <cell r="B93" t="str">
            <v>U/R Exp -Okeelanta</v>
          </cell>
          <cell r="C93" t="str">
            <v>UNDERREC  EXP:  Okeelanta Settlement</v>
          </cell>
        </row>
        <row r="94">
          <cell r="A94">
            <v>2510300</v>
          </cell>
          <cell r="B94" t="str">
            <v>U/R Exp -FL Keys</v>
          </cell>
          <cell r="C94" t="str">
            <v>UNDERREC  EXP:  FL Keys &amp; Key West</v>
          </cell>
        </row>
        <row r="95">
          <cell r="A95">
            <v>2510400</v>
          </cell>
          <cell r="B95" t="str">
            <v>U/R Exp -Cons</v>
          </cell>
          <cell r="C95" t="str">
            <v>UNDERREC  EXP:  Conservation Clause</v>
          </cell>
        </row>
        <row r="96">
          <cell r="A96">
            <v>2510500</v>
          </cell>
          <cell r="B96" t="str">
            <v>U/R Exp -Cap</v>
          </cell>
          <cell r="C96" t="str">
            <v>UNDERREC  EXP:  Capacity Clause</v>
          </cell>
        </row>
        <row r="97">
          <cell r="A97">
            <v>2510600</v>
          </cell>
          <cell r="B97" t="str">
            <v>U/R Exp -Env</v>
          </cell>
          <cell r="C97" t="str">
            <v>UNDERREC  EXP:  Environmental Clause</v>
          </cell>
        </row>
        <row r="98">
          <cell r="A98">
            <v>2510700</v>
          </cell>
          <cell r="B98" t="str">
            <v>U/R Exp-Franch &amp; Oth</v>
          </cell>
          <cell r="C98" t="str">
            <v>UNDERREC  EXP:  Franchise &amp; Other</v>
          </cell>
        </row>
        <row r="99">
          <cell r="A99">
            <v>2511000</v>
          </cell>
          <cell r="B99" t="str">
            <v>Curr-Storm Fd Defcy</v>
          </cell>
          <cell r="C99" t="str">
            <v>REG ASSET - CURRENT: Storm Fund Deficiency</v>
          </cell>
        </row>
        <row r="100">
          <cell r="A100">
            <v>2520000</v>
          </cell>
          <cell r="B100" t="str">
            <v>Oth CA</v>
          </cell>
          <cell r="C100" t="str">
            <v>OTHER CURRENT ASSETS</v>
          </cell>
        </row>
        <row r="101">
          <cell r="A101">
            <v>2600000</v>
          </cell>
          <cell r="B101" t="str">
            <v>Land</v>
          </cell>
          <cell r="C101" t="str">
            <v>LAND</v>
          </cell>
        </row>
        <row r="102">
          <cell r="A102">
            <v>2601000</v>
          </cell>
          <cell r="B102" t="str">
            <v>Blgs</v>
          </cell>
          <cell r="C102" t="str">
            <v>BUILDINGS</v>
          </cell>
        </row>
        <row r="103">
          <cell r="A103">
            <v>2602000</v>
          </cell>
          <cell r="B103" t="str">
            <v>Elec Utility Plant</v>
          </cell>
          <cell r="C103" t="str">
            <v>ELECTRIC UTILITY PLANT (DP)</v>
          </cell>
        </row>
        <row r="104">
          <cell r="A104">
            <v>2603000</v>
          </cell>
          <cell r="B104" t="str">
            <v>Mach &amp; Equip</v>
          </cell>
          <cell r="C104" t="str">
            <v>MACHINERY &amp; EQUIPMENT</v>
          </cell>
        </row>
        <row r="105">
          <cell r="A105">
            <v>2603100</v>
          </cell>
          <cell r="B105" t="str">
            <v>Capitl Spare Prts-DP</v>
          </cell>
          <cell r="C105" t="str">
            <v>Capital Spare Parts-Direct Post</v>
          </cell>
        </row>
        <row r="106">
          <cell r="A106">
            <v>2603200</v>
          </cell>
          <cell r="B106" t="str">
            <v>Capitl Spare Prts</v>
          </cell>
          <cell r="C106" t="str">
            <v>Capital Spare Parts</v>
          </cell>
        </row>
        <row r="107">
          <cell r="A107">
            <v>2604000</v>
          </cell>
          <cell r="B107" t="str">
            <v>Off Equip</v>
          </cell>
          <cell r="C107" t="str">
            <v>OFFICE EQUIPMENT</v>
          </cell>
        </row>
        <row r="108">
          <cell r="A108">
            <v>2604100</v>
          </cell>
          <cell r="B108" t="str">
            <v>Off Equip-Cmptr</v>
          </cell>
          <cell r="C108" t="str">
            <v>OFFICE EQUIPMENT - COMPUTERS</v>
          </cell>
        </row>
        <row r="109">
          <cell r="A109">
            <v>2604200</v>
          </cell>
          <cell r="B109" t="str">
            <v>Capital Software</v>
          </cell>
          <cell r="C109" t="str">
            <v>CAPITALIZED SOFTWARE</v>
          </cell>
        </row>
        <row r="110">
          <cell r="A110">
            <v>2604300</v>
          </cell>
          <cell r="B110" t="str">
            <v>Capital Software</v>
          </cell>
          <cell r="C110" t="str">
            <v>CAPITALIZED SOFTWARE</v>
          </cell>
        </row>
        <row r="111">
          <cell r="A111">
            <v>2604400</v>
          </cell>
          <cell r="B111" t="str">
            <v>Capital Software</v>
          </cell>
          <cell r="C111" t="str">
            <v>CAPITALIZED SOFTWARE</v>
          </cell>
        </row>
        <row r="112">
          <cell r="A112">
            <v>2605000</v>
          </cell>
          <cell r="B112" t="str">
            <v>Leasehold Improv</v>
          </cell>
          <cell r="C112" t="str">
            <v>LEASEHOLD IMPROVEMENTS</v>
          </cell>
        </row>
        <row r="113">
          <cell r="A113">
            <v>2606000</v>
          </cell>
          <cell r="B113" t="str">
            <v>Vehicles</v>
          </cell>
          <cell r="C113" t="str">
            <v>VEHICLES</v>
          </cell>
        </row>
        <row r="114">
          <cell r="A114">
            <v>2607000</v>
          </cell>
          <cell r="B114" t="str">
            <v>Nuc Fuel-Cap Leases</v>
          </cell>
          <cell r="C114" t="str">
            <v>NUCLEAR FUEL UNDER CAPITAL LEASES</v>
          </cell>
        </row>
        <row r="115">
          <cell r="A115">
            <v>2607100</v>
          </cell>
          <cell r="B115" t="str">
            <v>Nuc Fuels In Stock</v>
          </cell>
          <cell r="C115" t="str">
            <v>NUCLEAR FUELS - In Stock</v>
          </cell>
        </row>
        <row r="116">
          <cell r="A116">
            <v>2607200</v>
          </cell>
          <cell r="B116" t="str">
            <v>Nuc Fuels In Process</v>
          </cell>
          <cell r="C116" t="str">
            <v>NUCLEAR FUELS - In Process</v>
          </cell>
        </row>
        <row r="117">
          <cell r="A117">
            <v>2607300</v>
          </cell>
          <cell r="B117" t="str">
            <v>Nuc Fuels In Reactor</v>
          </cell>
          <cell r="C117" t="str">
            <v>NUCLEAR FUELS - In Reactor</v>
          </cell>
        </row>
        <row r="118">
          <cell r="A118">
            <v>2607400</v>
          </cell>
          <cell r="B118" t="str">
            <v>Nuc Fuels Acc Amort</v>
          </cell>
          <cell r="C118" t="str">
            <v>NUCLEAR FUELS - Accumulated Amortization</v>
          </cell>
        </row>
        <row r="119">
          <cell r="A119">
            <v>2608000</v>
          </cell>
          <cell r="B119" t="str">
            <v>Other Property</v>
          </cell>
          <cell r="C119" t="str">
            <v>OTHER PROPERTY</v>
          </cell>
        </row>
        <row r="120">
          <cell r="A120">
            <v>2608100</v>
          </cell>
          <cell r="B120" t="str">
            <v>Other Property (DP)</v>
          </cell>
          <cell r="C120" t="str">
            <v>OTHER PROPERTY (DP)</v>
          </cell>
        </row>
        <row r="121">
          <cell r="A121">
            <v>2608200</v>
          </cell>
          <cell r="B121" t="str">
            <v>Cap Asst Retire (DP)</v>
          </cell>
          <cell r="C121" t="str">
            <v>CAPITALIZED ASSET RETIREMENT (DP)</v>
          </cell>
        </row>
        <row r="122">
          <cell r="A122">
            <v>2609000</v>
          </cell>
          <cell r="B122" t="str">
            <v>CWIP</v>
          </cell>
          <cell r="C122" t="str">
            <v>CONSTRUCTION WORK IN PROGRESS</v>
          </cell>
        </row>
        <row r="123">
          <cell r="A123">
            <v>2609050</v>
          </cell>
          <cell r="B123" t="str">
            <v>CWIP (DP)</v>
          </cell>
          <cell r="C123" t="str">
            <v>CONSTRUCTION WORK IN PROGRESS (DP)</v>
          </cell>
        </row>
        <row r="124">
          <cell r="A124">
            <v>2609100</v>
          </cell>
          <cell r="B124" t="str">
            <v>Cap Interest</v>
          </cell>
          <cell r="C124" t="str">
            <v>Capitalized Interest</v>
          </cell>
        </row>
        <row r="125">
          <cell r="A125">
            <v>2609200</v>
          </cell>
          <cell r="B125" t="str">
            <v>CWIP-Cap Int-DP</v>
          </cell>
          <cell r="C125" t="str">
            <v>CWIP:  Capitalized Interest (DP)</v>
          </cell>
        </row>
        <row r="126">
          <cell r="A126">
            <v>2609250</v>
          </cell>
          <cell r="B126" t="str">
            <v>CWIP-Cap Int-FPLE</v>
          </cell>
          <cell r="C126" t="str">
            <v>CWIP:  Capitalized Interest FPLE Only</v>
          </cell>
        </row>
        <row r="127">
          <cell r="A127">
            <v>2609500</v>
          </cell>
          <cell r="B127" t="str">
            <v>Cap Down Pymts</v>
          </cell>
          <cell r="C127" t="str">
            <v>CAPITALIZED DOWN PAYMENTS</v>
          </cell>
        </row>
        <row r="128">
          <cell r="A128">
            <v>2610000</v>
          </cell>
          <cell r="B128" t="str">
            <v>Intang Asset-DP</v>
          </cell>
          <cell r="C128" t="str">
            <v>INTANGIBLE ASSETS-DP</v>
          </cell>
        </row>
        <row r="129">
          <cell r="A129">
            <v>2620000</v>
          </cell>
          <cell r="B129" t="str">
            <v>ARO Asset</v>
          </cell>
          <cell r="C129" t="str">
            <v>ARO ASSET</v>
          </cell>
        </row>
        <row r="130">
          <cell r="A130">
            <v>2620500</v>
          </cell>
          <cell r="B130" t="str">
            <v>ARO Asset (DP)</v>
          </cell>
          <cell r="C130" t="str">
            <v>ARO ASSET (DP)</v>
          </cell>
        </row>
        <row r="131">
          <cell r="A131">
            <v>2650100</v>
          </cell>
          <cell r="B131" t="str">
            <v>AccDep-Bldgs</v>
          </cell>
          <cell r="C131" t="str">
            <v>ACC. DEPRECIATION: Buildings</v>
          </cell>
        </row>
        <row r="132">
          <cell r="A132">
            <v>2650200</v>
          </cell>
          <cell r="B132" t="str">
            <v>AccDepr-(DP)</v>
          </cell>
          <cell r="C132" t="str">
            <v>ACC. DEPRECIATION (DP)</v>
          </cell>
        </row>
        <row r="133">
          <cell r="A133">
            <v>2650250</v>
          </cell>
          <cell r="B133" t="str">
            <v>AccAmort-(DP)</v>
          </cell>
          <cell r="C133" t="str">
            <v>ACC. AMORTIZATION (DP)</v>
          </cell>
        </row>
        <row r="134">
          <cell r="A134">
            <v>2650300</v>
          </cell>
          <cell r="B134" t="str">
            <v>AccDepr-Mach&amp;Eqp</v>
          </cell>
          <cell r="C134" t="str">
            <v>ACC. DEPRECIATION: Machinery &amp; Equipment</v>
          </cell>
        </row>
        <row r="135">
          <cell r="A135">
            <v>2650400</v>
          </cell>
          <cell r="B135" t="str">
            <v>AccDepr-Off Equp</v>
          </cell>
          <cell r="C135" t="str">
            <v>ACC. DEPRECIATION: Office Equipment</v>
          </cell>
        </row>
        <row r="136">
          <cell r="A136">
            <v>2650410</v>
          </cell>
          <cell r="B136" t="str">
            <v>AccDepr-Off Eq-Cmptr</v>
          </cell>
          <cell r="C136" t="str">
            <v>ACC. DEPRECIATION: Office Equipment - Computers</v>
          </cell>
        </row>
        <row r="137">
          <cell r="A137">
            <v>2650420</v>
          </cell>
          <cell r="B137" t="str">
            <v>AccDepr-Cap Sftwre</v>
          </cell>
          <cell r="C137" t="str">
            <v>ACC. DEPRECIATION: Capitalized Software</v>
          </cell>
        </row>
        <row r="138">
          <cell r="A138">
            <v>2650500</v>
          </cell>
          <cell r="B138" t="str">
            <v>AccDepr-Lshld Impr</v>
          </cell>
          <cell r="C138" t="str">
            <v>ACC. DEPRECIATION: Leasehold Improvements</v>
          </cell>
        </row>
        <row r="139">
          <cell r="A139">
            <v>2650600</v>
          </cell>
          <cell r="B139" t="str">
            <v>AccDepr-Vehicles</v>
          </cell>
          <cell r="C139" t="str">
            <v>ACC. DEPRECIATION: Vehicles</v>
          </cell>
        </row>
        <row r="140">
          <cell r="A140">
            <v>2650800</v>
          </cell>
          <cell r="B140" t="str">
            <v>AccDepr-Othr Prop</v>
          </cell>
          <cell r="C140" t="str">
            <v>ACC. DEPRECIATION: Other Property</v>
          </cell>
        </row>
        <row r="141">
          <cell r="A141">
            <v>2650910</v>
          </cell>
          <cell r="B141" t="str">
            <v>AccDepr-Cap Interest</v>
          </cell>
          <cell r="C141" t="str">
            <v>ACC. DEPRECIATION: Capitalized Interest</v>
          </cell>
        </row>
        <row r="142">
          <cell r="A142">
            <v>2650920</v>
          </cell>
          <cell r="B142" t="str">
            <v>AccDp-CWIPCapInt-DP</v>
          </cell>
          <cell r="C142" t="str">
            <v>ACC. DEPRECIATION: CWIP Capitalized Interest (DP)</v>
          </cell>
        </row>
        <row r="143">
          <cell r="A143">
            <v>2651000</v>
          </cell>
          <cell r="B143" t="str">
            <v>AccAmt-Intang</v>
          </cell>
          <cell r="C143" t="str">
            <v>ACC. AMORTIZATION: Intangibles</v>
          </cell>
        </row>
        <row r="144">
          <cell r="A144">
            <v>2651200</v>
          </cell>
          <cell r="B144" t="str">
            <v>AccDepr-Dismantle</v>
          </cell>
          <cell r="C144" t="str">
            <v>ACC.  DEPRECIATION : Dismantlement Costs</v>
          </cell>
        </row>
        <row r="145">
          <cell r="A145">
            <v>2651300</v>
          </cell>
          <cell r="B145" t="str">
            <v>NU Decom Res-FAS 115</v>
          </cell>
          <cell r="C145" t="str">
            <v>NUCLEAR DECOM RESERVE: FAS 115</v>
          </cell>
        </row>
        <row r="146">
          <cell r="A146">
            <v>2651400</v>
          </cell>
          <cell r="B146" t="str">
            <v>NU Decom Reserve</v>
          </cell>
          <cell r="C146" t="str">
            <v>NUCLEAR DECOM RESERVE</v>
          </cell>
        </row>
        <row r="147">
          <cell r="A147">
            <v>2651450</v>
          </cell>
          <cell r="B147" t="str">
            <v>NU Dec Res-ARO Recls</v>
          </cell>
          <cell r="C147" t="str">
            <v>NUCLEAR DECOM RESERVE: ARO Reclass</v>
          </cell>
        </row>
        <row r="148">
          <cell r="A148">
            <v>2651500</v>
          </cell>
          <cell r="B148" t="str">
            <v>AccDepr-$100M Disc</v>
          </cell>
          <cell r="C148" t="str">
            <v>ACC.  DEPR. : $100 M Discretionary Depreciation</v>
          </cell>
        </row>
        <row r="149">
          <cell r="A149">
            <v>2652000</v>
          </cell>
          <cell r="B149" t="str">
            <v>AccDepr-ARO Asset</v>
          </cell>
          <cell r="C149" t="str">
            <v>ACC. DEPRECIATION: ARO Asset</v>
          </cell>
        </row>
        <row r="150">
          <cell r="A150">
            <v>2652500</v>
          </cell>
          <cell r="B150" t="str">
            <v>AccDepr-ARO Asset(DP</v>
          </cell>
          <cell r="C150" t="str">
            <v>ACC. DEPRECIATION: ARO Asset (DP)</v>
          </cell>
        </row>
        <row r="151">
          <cell r="A151">
            <v>2699997</v>
          </cell>
          <cell r="B151" t="str">
            <v>Accum Dep-Clearing</v>
          </cell>
          <cell r="C151" t="str">
            <v>ACC DEPRECIATION CLEARING: Conversion</v>
          </cell>
        </row>
        <row r="152">
          <cell r="A152">
            <v>2699998</v>
          </cell>
          <cell r="B152" t="str">
            <v>CWIP Clrng</v>
          </cell>
          <cell r="C152" t="str">
            <v>CWIP CLEARING:  Conversion</v>
          </cell>
        </row>
        <row r="153">
          <cell r="A153">
            <v>2699999</v>
          </cell>
          <cell r="B153" t="str">
            <v>Fxd Asset Clrng</v>
          </cell>
          <cell r="C153" t="str">
            <v>FIXED ASSETS CLEARING:  Conversion</v>
          </cell>
        </row>
        <row r="154">
          <cell r="A154">
            <v>2700000</v>
          </cell>
          <cell r="B154" t="str">
            <v>N/R - LT</v>
          </cell>
          <cell r="C154" t="str">
            <v>NOTES RECEIVABLE: Long Term</v>
          </cell>
        </row>
        <row r="155">
          <cell r="A155">
            <v>2700100</v>
          </cell>
          <cell r="B155" t="str">
            <v>N/R - LT-Aff</v>
          </cell>
          <cell r="C155" t="str">
            <v>NOTES RECEIVABLE: Long Term Affiliate</v>
          </cell>
        </row>
        <row r="156">
          <cell r="A156">
            <v>2700200</v>
          </cell>
          <cell r="B156" t="str">
            <v>N/R - LT-I/C</v>
          </cell>
          <cell r="C156" t="str">
            <v>NOTES RECEIVABLE: Long Term Intercompany</v>
          </cell>
        </row>
        <row r="157">
          <cell r="A157">
            <v>2700300</v>
          </cell>
          <cell r="B157" t="str">
            <v>N/R - LT-I/C-Thrift</v>
          </cell>
          <cell r="C157" t="str">
            <v>NOTES RECEIVABLE: L-T Intercompany - Thrift</v>
          </cell>
        </row>
        <row r="158">
          <cell r="A158">
            <v>2701000</v>
          </cell>
          <cell r="B158" t="str">
            <v>Int Rec-LT</v>
          </cell>
          <cell r="C158" t="str">
            <v>INTEREST RECEIVABLE: Long Term</v>
          </cell>
        </row>
        <row r="159">
          <cell r="A159">
            <v>2701050</v>
          </cell>
          <cell r="B159" t="str">
            <v>Int Rec-LT-Reserve</v>
          </cell>
          <cell r="C159" t="str">
            <v>INTEREST RECEIVABLE: Long Term - Reserve</v>
          </cell>
        </row>
        <row r="160">
          <cell r="A160">
            <v>2701100</v>
          </cell>
          <cell r="B160" t="str">
            <v>Int Rec-LT-Aff</v>
          </cell>
          <cell r="C160" t="str">
            <v>INTEREST RECEIVABLE: Long Term Affiliate</v>
          </cell>
        </row>
        <row r="161">
          <cell r="A161">
            <v>2701200</v>
          </cell>
          <cell r="B161" t="str">
            <v>Int Rec-LT-I/C</v>
          </cell>
          <cell r="C161" t="str">
            <v>INTEREST RECEIVABLE: Long Term Intercompany</v>
          </cell>
        </row>
        <row r="162">
          <cell r="A162">
            <v>2701300</v>
          </cell>
          <cell r="B162" t="str">
            <v>A/R-LT</v>
          </cell>
          <cell r="C162" t="str">
            <v>ACCOUNTS RECEIVABLE: Long Term</v>
          </cell>
        </row>
        <row r="163">
          <cell r="A163">
            <v>2701310</v>
          </cell>
          <cell r="B163" t="str">
            <v>A/R-LT Reserve</v>
          </cell>
          <cell r="C163" t="str">
            <v>ACCOUNTS RECEIVABLE: Long Term Reserve</v>
          </cell>
        </row>
        <row r="164">
          <cell r="A164">
            <v>2701320</v>
          </cell>
          <cell r="B164" t="str">
            <v>Ins Rec Strm-NC</v>
          </cell>
          <cell r="C164" t="str">
            <v>Insurance Recoverable Storm Costs: Non-Current</v>
          </cell>
        </row>
        <row r="165">
          <cell r="A165">
            <v>2702000</v>
          </cell>
          <cell r="B165" t="str">
            <v>AccProv-LTLn</v>
          </cell>
          <cell r="C165" t="str">
            <v>ACCUMULATED PROV FOR UNCOLLECTIBLE LT LOANS</v>
          </cell>
        </row>
        <row r="166">
          <cell r="A166">
            <v>2705000</v>
          </cell>
          <cell r="B166" t="str">
            <v>Inv in JV</v>
          </cell>
          <cell r="C166" t="str">
            <v>INVESTMENT IN JOINT VENTURE</v>
          </cell>
        </row>
        <row r="167">
          <cell r="A167">
            <v>2705100</v>
          </cell>
          <cell r="B167" t="str">
            <v>Inv in Sub</v>
          </cell>
          <cell r="C167" t="str">
            <v>INVESTMENT IN SUBSIDIARY</v>
          </cell>
        </row>
        <row r="168">
          <cell r="A168">
            <v>2705150</v>
          </cell>
          <cell r="B168" t="str">
            <v>IIS: Pref Stk - I/C</v>
          </cell>
          <cell r="C168" t="str">
            <v>INVESTMENT IN SUBS: Preferred Stock - Intercompany</v>
          </cell>
        </row>
        <row r="169">
          <cell r="A169">
            <v>2705200</v>
          </cell>
          <cell r="B169" t="str">
            <v>Invest - Cost Basis</v>
          </cell>
          <cell r="C169" t="str">
            <v>INVESTMENTS: Cost Basis</v>
          </cell>
        </row>
        <row r="170">
          <cell r="A170">
            <v>2705210</v>
          </cell>
          <cell r="B170" t="str">
            <v>Inv-Def Comp Unqual</v>
          </cell>
          <cell r="C170" t="str">
            <v>INVESTMENTS-DEF COMP UNQUALIFIED FUND-FIDELITY</v>
          </cell>
        </row>
        <row r="171">
          <cell r="A171">
            <v>2705250</v>
          </cell>
          <cell r="B171" t="str">
            <v>Inv-Fin Instruments</v>
          </cell>
          <cell r="C171" t="str">
            <v>INVESTMENTS: Financial Instruments</v>
          </cell>
        </row>
        <row r="172">
          <cell r="A172">
            <v>2705300</v>
          </cell>
          <cell r="B172" t="str">
            <v>Inv-Affiliates</v>
          </cell>
          <cell r="C172" t="str">
            <v>INVESTMENTS - AFFILIATES</v>
          </cell>
        </row>
        <row r="173">
          <cell r="A173">
            <v>2705400</v>
          </cell>
          <cell r="B173" t="str">
            <v>Inv-Gridflorida</v>
          </cell>
          <cell r="C173" t="str">
            <v>INVESTMENTS - GRIDFLORIDA LLC</v>
          </cell>
        </row>
        <row r="174">
          <cell r="A174">
            <v>2705500</v>
          </cell>
          <cell r="B174" t="str">
            <v>Rsrv on Inv</v>
          </cell>
          <cell r="C174" t="str">
            <v>RESERVE ON INVESTMENTS</v>
          </cell>
        </row>
        <row r="175">
          <cell r="A175">
            <v>2705600</v>
          </cell>
          <cell r="B175" t="str">
            <v>Inv-Unreal Gn (Ls)</v>
          </cell>
          <cell r="C175" t="str">
            <v>INVESTMENTS - UNREALIZED GAINS (LOSSES)</v>
          </cell>
        </row>
        <row r="176">
          <cell r="A176">
            <v>2706000</v>
          </cell>
          <cell r="B176" t="str">
            <v>Rent Rec-LvgLs</v>
          </cell>
          <cell r="C176" t="str">
            <v>RENT RECEIVABLE (Leverage Lease Only)</v>
          </cell>
        </row>
        <row r="177">
          <cell r="A177">
            <v>2706100</v>
          </cell>
          <cell r="B177" t="str">
            <v>Est Res Val-LvgLs</v>
          </cell>
          <cell r="C177" t="str">
            <v>ESTIMATED RESIDUAL VALUE (Leverage Lease Only)</v>
          </cell>
        </row>
        <row r="178">
          <cell r="A178">
            <v>2706200</v>
          </cell>
          <cell r="B178" t="str">
            <v>Tx Fee Eq Rec-LvgLs</v>
          </cell>
          <cell r="C178" t="str">
            <v>TAXES FEES EQUITY RECEIVABLE-Leverage Lease On</v>
          </cell>
        </row>
        <row r="179">
          <cell r="A179">
            <v>2706300</v>
          </cell>
          <cell r="B179" t="str">
            <v>Unernd Lev Lse Inc</v>
          </cell>
          <cell r="C179" t="str">
            <v>UNEARNED LEVERAGED LEASE INCOME</v>
          </cell>
        </row>
        <row r="180">
          <cell r="A180">
            <v>2706400</v>
          </cell>
          <cell r="B180" t="str">
            <v>Unernd ITC-LevLseInc</v>
          </cell>
          <cell r="C180" t="str">
            <v>UNEARNED ITC - Leveraged Lease Income</v>
          </cell>
        </row>
        <row r="181">
          <cell r="A181">
            <v>2707000</v>
          </cell>
          <cell r="B181" t="str">
            <v>Def Tax Assets - Fed</v>
          </cell>
          <cell r="C181" t="str">
            <v>DEFERRED TAX ASSETS: Federal</v>
          </cell>
        </row>
        <row r="182">
          <cell r="A182">
            <v>2707010</v>
          </cell>
          <cell r="B182" t="str">
            <v>DTA - Fed - NOL</v>
          </cell>
          <cell r="C182" t="str">
            <v>DEFERRED TAX ASSETS: Federal - NOL</v>
          </cell>
        </row>
        <row r="183">
          <cell r="A183">
            <v>2707050</v>
          </cell>
          <cell r="B183" t="str">
            <v>Def Tax- Fed-Storm</v>
          </cell>
          <cell r="C183" t="str">
            <v>DEFERRED TAX ASSETS: Federal - Storm Fund</v>
          </cell>
        </row>
        <row r="184">
          <cell r="A184">
            <v>2707060</v>
          </cell>
          <cell r="B184" t="str">
            <v>Def Tax- Fed-Decom</v>
          </cell>
          <cell r="C184" t="str">
            <v>DEFERRED TAX ASSETS: Federal - Decommissioning Fun</v>
          </cell>
        </row>
        <row r="185">
          <cell r="A185">
            <v>2707100</v>
          </cell>
          <cell r="B185" t="str">
            <v>Def Tax Assets-State</v>
          </cell>
          <cell r="C185" t="str">
            <v>DEFERRED TAX ASSETS: State</v>
          </cell>
        </row>
        <row r="186">
          <cell r="A186">
            <v>2707110</v>
          </cell>
          <cell r="B186" t="str">
            <v>DTA - State - NOL</v>
          </cell>
          <cell r="C186" t="str">
            <v>DEFERRED TAX ASSETS: State - NOL</v>
          </cell>
        </row>
        <row r="187">
          <cell r="A187">
            <v>2707150</v>
          </cell>
          <cell r="B187" t="str">
            <v>Def Tax-State-Storm</v>
          </cell>
          <cell r="C187" t="str">
            <v>DEFERRED TAX ASSETS: State - Storm Fund</v>
          </cell>
        </row>
        <row r="188">
          <cell r="A188">
            <v>2707160</v>
          </cell>
          <cell r="B188" t="str">
            <v>Def Tax-State-Decom</v>
          </cell>
          <cell r="C188" t="str">
            <v>DEFERRED TAX ASSETS: State - Decommissioning Fund</v>
          </cell>
        </row>
        <row r="189">
          <cell r="A189">
            <v>2707200</v>
          </cell>
          <cell r="B189" t="str">
            <v>DTA-Val-Res-State</v>
          </cell>
          <cell r="C189" t="str">
            <v>DEFERRED TAX ASSETS: Valuation-Reserve-State</v>
          </cell>
        </row>
        <row r="190">
          <cell r="A190">
            <v>2707300</v>
          </cell>
          <cell r="B190" t="str">
            <v>Def Fed Tax Credits</v>
          </cell>
          <cell r="C190" t="str">
            <v>DEFERRED FEDERAL TAX CREDITS</v>
          </cell>
        </row>
        <row r="191">
          <cell r="A191">
            <v>2707400</v>
          </cell>
          <cell r="B191" t="str">
            <v>Def State Tax Credit</v>
          </cell>
          <cell r="C191" t="str">
            <v>DEFERRED STATE TAX CREDITS</v>
          </cell>
        </row>
        <row r="192">
          <cell r="A192">
            <v>2708000</v>
          </cell>
          <cell r="B192" t="str">
            <v>L-T Tax Rec - Fed</v>
          </cell>
          <cell r="C192" t="str">
            <v>LONG TERM TAX RECEIVABLE: Federal</v>
          </cell>
        </row>
        <row r="193">
          <cell r="A193">
            <v>2709000</v>
          </cell>
          <cell r="B193" t="str">
            <v>Def Tax Ast-Fed-OCI</v>
          </cell>
          <cell r="C193" t="str">
            <v>DEFERRED TAX ASSETS: FEDERAL-OCI</v>
          </cell>
        </row>
        <row r="194">
          <cell r="A194">
            <v>2709100</v>
          </cell>
          <cell r="B194" t="str">
            <v>Def Tax Ast-StateOCI</v>
          </cell>
          <cell r="C194" t="str">
            <v>DEFERRED TAX ASSETS: STATE-OCI</v>
          </cell>
        </row>
        <row r="195">
          <cell r="A195">
            <v>2800000</v>
          </cell>
          <cell r="B195" t="str">
            <v>Goodwill</v>
          </cell>
          <cell r="C195" t="str">
            <v>GOODWILL</v>
          </cell>
        </row>
        <row r="196">
          <cell r="A196">
            <v>2800100</v>
          </cell>
          <cell r="B196" t="str">
            <v>Acc Amort-Gdwll</v>
          </cell>
          <cell r="C196" t="str">
            <v>ACCUMULATED AMORTIZATION - GOODWILL</v>
          </cell>
        </row>
        <row r="197">
          <cell r="A197">
            <v>2801000</v>
          </cell>
          <cell r="B197" t="str">
            <v>Regulatory Asset</v>
          </cell>
          <cell r="C197" t="str">
            <v>REGULATORY ASSETS</v>
          </cell>
        </row>
        <row r="198">
          <cell r="A198">
            <v>2801100</v>
          </cell>
          <cell r="B198" t="str">
            <v>Uran Enrich D&amp;D Fd</v>
          </cell>
          <cell r="C198" t="str">
            <v>OTHR REG ASST: Uranium Enrichment D&amp;D Fund</v>
          </cell>
        </row>
        <row r="199">
          <cell r="A199">
            <v>2801200</v>
          </cell>
          <cell r="B199" t="str">
            <v>Def Fuel &amp; Okeelanta</v>
          </cell>
          <cell r="C199" t="str">
            <v>OTHR REG ASST: Special Def Fuel &amp; Okeelanta Settle</v>
          </cell>
        </row>
        <row r="200">
          <cell r="A200">
            <v>2801250</v>
          </cell>
          <cell r="B200" t="str">
            <v>Deferred Fuel</v>
          </cell>
          <cell r="C200" t="str">
            <v>OTHR REG ASST: Deferred Fuel</v>
          </cell>
        </row>
        <row r="201">
          <cell r="A201">
            <v>2801300</v>
          </cell>
          <cell r="B201" t="str">
            <v>Oth Reg Asset: ARO</v>
          </cell>
          <cell r="C201" t="str">
            <v>OTHER REG ASSET: Asset Retirement Obligation</v>
          </cell>
        </row>
        <row r="202">
          <cell r="A202">
            <v>2801400</v>
          </cell>
          <cell r="B202" t="str">
            <v>Oth Reg Asset: Deriv</v>
          </cell>
          <cell r="C202" t="str">
            <v>OTHER REG ASSET: Derivatives</v>
          </cell>
        </row>
        <row r="203">
          <cell r="A203">
            <v>2801500</v>
          </cell>
          <cell r="B203" t="str">
            <v>Storm Fund Defic</v>
          </cell>
          <cell r="C203" t="str">
            <v>OTHER REG ASSET: Storm Fund Deficiency</v>
          </cell>
        </row>
        <row r="204">
          <cell r="A204">
            <v>2801998</v>
          </cell>
          <cell r="B204" t="str">
            <v>Goodwill Clrg-Conv O</v>
          </cell>
          <cell r="C204" t="str">
            <v>GOODWILL CLEARING - Conversion</v>
          </cell>
        </row>
        <row r="205">
          <cell r="A205">
            <v>2801999</v>
          </cell>
          <cell r="B205" t="str">
            <v>Goodwill Amort Clrg-</v>
          </cell>
          <cell r="C205" t="str">
            <v>GOODWILL AMORTIZATION CLEARING-Conversion</v>
          </cell>
        </row>
        <row r="206">
          <cell r="A206">
            <v>2802000</v>
          </cell>
          <cell r="B206" t="str">
            <v>Other Assets</v>
          </cell>
          <cell r="C206" t="str">
            <v>OTHER ASSETS</v>
          </cell>
        </row>
        <row r="207">
          <cell r="A207">
            <v>2802100</v>
          </cell>
          <cell r="B207" t="str">
            <v>Def Pension Asset</v>
          </cell>
          <cell r="C207" t="str">
            <v>DEFERRED PENSION ASSET</v>
          </cell>
        </row>
        <row r="208">
          <cell r="A208">
            <v>2802150</v>
          </cell>
          <cell r="B208" t="str">
            <v>Def Supp Pens Asset</v>
          </cell>
          <cell r="C208" t="str">
            <v>DEFERRED SUPPLEMENTAL PENSION ASSET</v>
          </cell>
        </row>
        <row r="209">
          <cell r="A209">
            <v>2802200</v>
          </cell>
          <cell r="B209" t="str">
            <v>Conduit for Resale</v>
          </cell>
          <cell r="C209" t="str">
            <v>CONDUIT HELD FOR RESALE</v>
          </cell>
        </row>
        <row r="210">
          <cell r="A210">
            <v>2802300</v>
          </cell>
          <cell r="B210" t="str">
            <v>Plt Expansion Study</v>
          </cell>
          <cell r="C210" t="str">
            <v>PLANT EXPANSION STUDY: Manatee, Martin and Corbett</v>
          </cell>
        </row>
        <row r="211">
          <cell r="A211">
            <v>2802350</v>
          </cell>
          <cell r="B211" t="str">
            <v>Nuclear Nustart Proj</v>
          </cell>
          <cell r="C211" t="str">
            <v>NUCLEAR NUSTART PROJECT</v>
          </cell>
        </row>
        <row r="212">
          <cell r="A212">
            <v>2802400</v>
          </cell>
          <cell r="B212" t="str">
            <v>Tky Pnt Lic Renewal</v>
          </cell>
          <cell r="C212" t="str">
            <v>TURKEY POINT LICENSE RENEWAL</v>
          </cell>
        </row>
        <row r="213">
          <cell r="A213">
            <v>2802500</v>
          </cell>
          <cell r="B213" t="str">
            <v>St Lucie Lic Renewal</v>
          </cell>
          <cell r="C213" t="str">
            <v>ST LUCIE LICENSE RENEWAL</v>
          </cell>
        </row>
        <row r="214">
          <cell r="A214">
            <v>2802600</v>
          </cell>
          <cell r="B214" t="str">
            <v>DefDeb-Cntrl Elem As</v>
          </cell>
          <cell r="C214" t="str">
            <v>MISC DEF DEB: Control Element Assemblies</v>
          </cell>
        </row>
        <row r="215">
          <cell r="A215">
            <v>2802700</v>
          </cell>
          <cell r="B215" t="str">
            <v>SL 2 Rerack Assets</v>
          </cell>
          <cell r="C215" t="str">
            <v>MISC DEF DEB: St. Lucie 2 Rerack Assets</v>
          </cell>
        </row>
        <row r="216">
          <cell r="A216">
            <v>2802800</v>
          </cell>
          <cell r="B216" t="str">
            <v>Def Deb-Fuel Storage</v>
          </cell>
          <cell r="C216" t="str">
            <v>MISC DEF DEB: Private / Independent Fuel Storage</v>
          </cell>
        </row>
        <row r="217">
          <cell r="A217">
            <v>2802900</v>
          </cell>
          <cell r="B217" t="str">
            <v>DefDeb-SJRPP R&amp;R</v>
          </cell>
          <cell r="C217" t="str">
            <v>N/C Rstrctd Cash:SJRPP R&amp;R Fund</v>
          </cell>
        </row>
        <row r="218">
          <cell r="A218">
            <v>2803000</v>
          </cell>
          <cell r="B218" t="str">
            <v>Non-Curr Rest Asst</v>
          </cell>
          <cell r="C218" t="str">
            <v>NON-CURRENT RESTRICTED ASSET</v>
          </cell>
        </row>
        <row r="219">
          <cell r="A219">
            <v>2804000</v>
          </cell>
          <cell r="B219" t="str">
            <v>Cap Dev Costs</v>
          </cell>
          <cell r="C219" t="str">
            <v>CAPITALIZED DEVELOPMENT COSTS</v>
          </cell>
        </row>
        <row r="220">
          <cell r="A220">
            <v>2804100</v>
          </cell>
          <cell r="B220" t="str">
            <v>Resrv-CapDevCosts</v>
          </cell>
          <cell r="C220" t="str">
            <v>RESERVE FOR CAPITALIZED DEVELOPMENT COSTS</v>
          </cell>
        </row>
        <row r="221">
          <cell r="A221">
            <v>2900000</v>
          </cell>
          <cell r="B221" t="str">
            <v>Organ Costs</v>
          </cell>
          <cell r="C221" t="str">
            <v>ORGANIZATIONAL COSTS</v>
          </cell>
        </row>
        <row r="222">
          <cell r="A222">
            <v>2900100</v>
          </cell>
          <cell r="B222" t="str">
            <v>Acc Amort-Org Costs</v>
          </cell>
          <cell r="C222" t="str">
            <v>ACCUMULATED AMORTIZATION - Org Costs</v>
          </cell>
        </row>
        <row r="223">
          <cell r="A223">
            <v>2901000</v>
          </cell>
          <cell r="B223" t="str">
            <v>Def Finan Fees</v>
          </cell>
          <cell r="C223" t="str">
            <v>DEFERRED FINANCING FEES</v>
          </cell>
        </row>
        <row r="224">
          <cell r="A224">
            <v>2901100</v>
          </cell>
          <cell r="B224" t="str">
            <v>AccAmt-Def Fin Fees</v>
          </cell>
          <cell r="C224" t="str">
            <v>ACCUMULATED AMORTIZATION - Def. Financing Fees</v>
          </cell>
        </row>
        <row r="225">
          <cell r="A225">
            <v>2902000</v>
          </cell>
          <cell r="B225" t="str">
            <v>Unam Debt Exp</v>
          </cell>
          <cell r="C225" t="str">
            <v>UNAMORTIZED DEBT EXPENSE</v>
          </cell>
        </row>
        <row r="226">
          <cell r="A226">
            <v>2902100</v>
          </cell>
          <cell r="B226" t="str">
            <v>Unam Loss-Reacq Debt</v>
          </cell>
          <cell r="C226" t="str">
            <v>UNAMORTIZED LOSS ON REACQUIRED DEBT</v>
          </cell>
        </row>
        <row r="227">
          <cell r="A227">
            <v>2903000</v>
          </cell>
          <cell r="B227" t="str">
            <v>Int Asst-PPA</v>
          </cell>
          <cell r="C227" t="str">
            <v>INTANGIBLE ASSET - PPA</v>
          </cell>
        </row>
        <row r="228">
          <cell r="A228">
            <v>2903100</v>
          </cell>
          <cell r="B228" t="str">
            <v>AccAmort-PPA</v>
          </cell>
          <cell r="C228" t="str">
            <v>ACCUMULATED AMORTIZATION  - PPA</v>
          </cell>
        </row>
        <row r="229">
          <cell r="A229">
            <v>2904000</v>
          </cell>
          <cell r="B229" t="str">
            <v>DrvAsst Non-Cur</v>
          </cell>
          <cell r="C229" t="str">
            <v>DERIVATIVE ASSET NON-CURRENT</v>
          </cell>
        </row>
        <row r="230">
          <cell r="A230">
            <v>2904100</v>
          </cell>
          <cell r="B230" t="str">
            <v>DrvAsst Non-Cur-Aff</v>
          </cell>
          <cell r="C230" t="str">
            <v>DERIVATIVE ASSET NON-CURRENT:  Affiliate</v>
          </cell>
        </row>
        <row r="231">
          <cell r="A231">
            <v>2904200</v>
          </cell>
          <cell r="B231" t="str">
            <v>DrvAsst Non-Cur-I/C</v>
          </cell>
          <cell r="C231" t="str">
            <v>DERIVATIVE ASSET NON-CURRENT:  Intercompany</v>
          </cell>
        </row>
        <row r="232">
          <cell r="A232">
            <v>2905000</v>
          </cell>
          <cell r="B232" t="str">
            <v>Storm Fund</v>
          </cell>
          <cell r="C232" t="str">
            <v>SPECIAL USE FUNDS: Storm</v>
          </cell>
        </row>
        <row r="233">
          <cell r="A233">
            <v>2905050</v>
          </cell>
          <cell r="B233" t="str">
            <v>Storm Fund - FAS 115</v>
          </cell>
          <cell r="C233" t="str">
            <v>SPECIAL USE FUNDS: Storm - FAS 115</v>
          </cell>
        </row>
        <row r="234">
          <cell r="A234">
            <v>2905100</v>
          </cell>
          <cell r="B234" t="str">
            <v>Nonqual Decom Funds</v>
          </cell>
          <cell r="C234" t="str">
            <v>SPECIAL USE FUNDS: Nonqualified Decommissioning</v>
          </cell>
        </row>
        <row r="235">
          <cell r="A235">
            <v>2905110</v>
          </cell>
          <cell r="B235" t="str">
            <v>Nonqual Decm-FAS 115</v>
          </cell>
          <cell r="C235" t="str">
            <v>SPECIAL USE FUNDS: Nonqualified Decom - FAS 115</v>
          </cell>
        </row>
        <row r="236">
          <cell r="A236">
            <v>2905120</v>
          </cell>
          <cell r="B236" t="str">
            <v>Qual Decom Fund</v>
          </cell>
          <cell r="C236" t="str">
            <v>SPECIAL USE FUNDS: Qualified Decommissioning</v>
          </cell>
        </row>
        <row r="237">
          <cell r="A237">
            <v>2905130</v>
          </cell>
          <cell r="B237" t="str">
            <v>Qual Decom-FAS 115</v>
          </cell>
          <cell r="C237" t="str">
            <v>SPECIAL USE FUNDS: Qualified Decom - FAS 115</v>
          </cell>
        </row>
        <row r="238">
          <cell r="A238">
            <v>2905200</v>
          </cell>
          <cell r="B238" t="str">
            <v>Other Funds</v>
          </cell>
          <cell r="C238" t="str">
            <v>OTHER FUNDS</v>
          </cell>
        </row>
        <row r="239">
          <cell r="A239">
            <v>2906000</v>
          </cell>
          <cell r="B239" t="str">
            <v>Int Asset-Othr</v>
          </cell>
          <cell r="C239" t="str">
            <v>INTANGIBLE ASSET - OTHER</v>
          </cell>
        </row>
        <row r="240">
          <cell r="A240">
            <v>2906100</v>
          </cell>
          <cell r="B240" t="str">
            <v>AccAm-Int Asset-Othr</v>
          </cell>
          <cell r="C240" t="str">
            <v>ACC AMORTIZATION-INTANGIBLE ASSET-OTHER</v>
          </cell>
        </row>
        <row r="241">
          <cell r="A241">
            <v>3100000</v>
          </cell>
          <cell r="B241" t="str">
            <v>A/P-Third Party</v>
          </cell>
          <cell r="C241" t="str">
            <v>ACCOUNTS PAYABLE: Third Party</v>
          </cell>
        </row>
        <row r="242">
          <cell r="A242">
            <v>3100050</v>
          </cell>
          <cell r="B242" t="str">
            <v>A/P-General</v>
          </cell>
          <cell r="C242" t="str">
            <v>ACCOUNTS PAYABLE: General (DP)</v>
          </cell>
        </row>
        <row r="243">
          <cell r="A243">
            <v>3100055</v>
          </cell>
          <cell r="B243" t="str">
            <v>A/P-General-C/E</v>
          </cell>
          <cell r="C243" t="str">
            <v>ACCOUNTS PAYABLE: General-Capital Expenditures(DP)</v>
          </cell>
        </row>
        <row r="244">
          <cell r="A244">
            <v>3100060</v>
          </cell>
          <cell r="B244" t="str">
            <v>A/P-Acc ST Borrow</v>
          </cell>
          <cell r="C244" t="str">
            <v>ACCOUNTS PAYABLE: Acc Short Term Borrowing</v>
          </cell>
        </row>
        <row r="245">
          <cell r="A245">
            <v>3100070</v>
          </cell>
          <cell r="B245" t="str">
            <v>A/P-Pur Pwr &amp; IC</v>
          </cell>
          <cell r="C245" t="str">
            <v>ACCOUNTS PAYABLE: Purchased Power &amp; Interchange</v>
          </cell>
        </row>
        <row r="246">
          <cell r="A246">
            <v>3100080</v>
          </cell>
          <cell r="B246" t="str">
            <v>Tax Collect Pay</v>
          </cell>
          <cell r="C246" t="str">
            <v>TAX COLLECTIONS PAYABLE</v>
          </cell>
        </row>
        <row r="247">
          <cell r="A247">
            <v>3100100</v>
          </cell>
          <cell r="B247" t="str">
            <v>A/P-Aff</v>
          </cell>
          <cell r="C247" t="str">
            <v>ACCOUNTS PAYABLE: Affiliate</v>
          </cell>
        </row>
        <row r="248">
          <cell r="A248">
            <v>3100105</v>
          </cell>
          <cell r="B248" t="str">
            <v>A/P-Aff (DP)</v>
          </cell>
          <cell r="C248" t="str">
            <v>ACCOUNTS PAYABLE: Affiliate (DP)</v>
          </cell>
        </row>
        <row r="249">
          <cell r="A249">
            <v>3100110</v>
          </cell>
          <cell r="B249" t="str">
            <v>A/P-Aff-PMI</v>
          </cell>
          <cell r="C249" t="str">
            <v>ACCOUNTS PAYABLE: Affiliate-PMI</v>
          </cell>
        </row>
        <row r="250">
          <cell r="A250">
            <v>3100200</v>
          </cell>
          <cell r="B250" t="str">
            <v>A/P-I/C</v>
          </cell>
          <cell r="C250" t="str">
            <v>ACCOUNTS PAYABLE: Intercompany</v>
          </cell>
        </row>
        <row r="251">
          <cell r="A251">
            <v>3100205</v>
          </cell>
          <cell r="B251" t="str">
            <v>A/P-I/C (DP)</v>
          </cell>
          <cell r="C251" t="str">
            <v>ACCOUNTS PAYABLE: Intercompany (DP)</v>
          </cell>
        </row>
        <row r="252">
          <cell r="A252">
            <v>3100210</v>
          </cell>
          <cell r="B252" t="str">
            <v>A/P-I/C FIT</v>
          </cell>
          <cell r="C252" t="str">
            <v>ACCOUNTS PAYABLE: Intercompany -Fed Income Tax</v>
          </cell>
        </row>
        <row r="253">
          <cell r="A253">
            <v>3100220</v>
          </cell>
          <cell r="B253" t="str">
            <v>A/P-I/C SIT</v>
          </cell>
          <cell r="C253" t="str">
            <v>ACCOUNTS PAYABLE: Intercompany -State Income Tax</v>
          </cell>
        </row>
        <row r="254">
          <cell r="A254">
            <v>3100300</v>
          </cell>
          <cell r="B254" t="str">
            <v>A/P-I/C-ArmsLgth</v>
          </cell>
          <cell r="C254" t="str">
            <v>ACCOUNTS PAYABLE: Intercompany - Armslength</v>
          </cell>
        </row>
        <row r="255">
          <cell r="A255">
            <v>3100310</v>
          </cell>
          <cell r="B255" t="str">
            <v>A/P-I/C-ArmsLgth-PMI</v>
          </cell>
          <cell r="C255" t="str">
            <v>ACCOUNTS PAYABLE: Intercompany - Armslength-PMI</v>
          </cell>
        </row>
        <row r="256">
          <cell r="A256">
            <v>3100400</v>
          </cell>
          <cell r="B256" t="str">
            <v>A/P-Emplys</v>
          </cell>
          <cell r="C256" t="str">
            <v>ACCOUNTS PAYABLE: Employees</v>
          </cell>
        </row>
        <row r="257">
          <cell r="A257">
            <v>3100450</v>
          </cell>
          <cell r="B257" t="str">
            <v>A/P-Emplys (DP)</v>
          </cell>
          <cell r="C257" t="str">
            <v>ACCOUNTS PAYABLE: Employees (DP)</v>
          </cell>
        </row>
        <row r="258">
          <cell r="A258">
            <v>3100500</v>
          </cell>
          <cell r="B258" t="str">
            <v>A/P-Vndr Accr</v>
          </cell>
          <cell r="C258" t="str">
            <v>ACCOUNTS PAYABLE: Vendor Accruals</v>
          </cell>
        </row>
        <row r="259">
          <cell r="A259">
            <v>3100510</v>
          </cell>
          <cell r="B259" t="str">
            <v>A/P-Vndr Accr-Aff</v>
          </cell>
          <cell r="C259" t="str">
            <v>ACCOUNTS PAYABLE: Vendor Accruals-Affiliate</v>
          </cell>
        </row>
        <row r="260">
          <cell r="A260">
            <v>3100530</v>
          </cell>
          <cell r="B260" t="str">
            <v>A/P-Vndr Accr-Arms</v>
          </cell>
          <cell r="C260" t="str">
            <v>ACCOUNTS PAYABLE: Vendor Accruals-I/C Arms Length</v>
          </cell>
        </row>
        <row r="261">
          <cell r="A261">
            <v>3100600</v>
          </cell>
          <cell r="B261" t="str">
            <v>A/P-Vndr Accr (DP)</v>
          </cell>
          <cell r="C261" t="str">
            <v>ACCOUNTS PAYABLE: Vendor Accruals (DP)</v>
          </cell>
        </row>
        <row r="262">
          <cell r="A262">
            <v>3101000</v>
          </cell>
          <cell r="B262" t="str">
            <v>A/P-P/R Tax</v>
          </cell>
          <cell r="C262" t="str">
            <v>ACCOUNTS PAYABLE: Payroll Taxes</v>
          </cell>
        </row>
        <row r="263">
          <cell r="A263">
            <v>3101100</v>
          </cell>
          <cell r="B263" t="str">
            <v>A/P-PR Ded&amp;Non Trade</v>
          </cell>
          <cell r="C263" t="str">
            <v>ACCOUNTS PAYABLE: Payroll Ded and Non-Trade Pay</v>
          </cell>
        </row>
        <row r="264">
          <cell r="A264">
            <v>3102000</v>
          </cell>
          <cell r="B264" t="str">
            <v>A/P-Vendor Dwn Pymt</v>
          </cell>
          <cell r="C264" t="str">
            <v>ACCOUNTS PAYABLE:  Vendor Down Payments</v>
          </cell>
        </row>
        <row r="265">
          <cell r="A265">
            <v>3102500</v>
          </cell>
          <cell r="B265" t="str">
            <v>A/P-Vendor Retainer</v>
          </cell>
          <cell r="C265" t="str">
            <v>ACCOUNTS PAYABLE:  Vendor Retainers</v>
          </cell>
        </row>
        <row r="266">
          <cell r="A266">
            <v>3199997</v>
          </cell>
          <cell r="B266" t="str">
            <v>A/P Conv I/C</v>
          </cell>
          <cell r="C266" t="str">
            <v>ACCOUNTS PAYABLE INTERCOMPANY CLEARING:  Conversio</v>
          </cell>
        </row>
        <row r="267">
          <cell r="A267">
            <v>3199998</v>
          </cell>
          <cell r="B267" t="str">
            <v>A/P Clrg Aff</v>
          </cell>
          <cell r="C267" t="str">
            <v>ACCOUNTS PAYABLE AFFILIATE CLEARING:  Conversion</v>
          </cell>
        </row>
        <row r="268">
          <cell r="A268">
            <v>3199999</v>
          </cell>
          <cell r="B268" t="str">
            <v>A/P Clrg Conv</v>
          </cell>
          <cell r="C268" t="str">
            <v>ACCOUNTS PAYABLE CLEARING:  Conversion</v>
          </cell>
        </row>
        <row r="269">
          <cell r="A269">
            <v>3200000</v>
          </cell>
          <cell r="B269" t="str">
            <v>Curr Tax Pay - Fed</v>
          </cell>
          <cell r="C269" t="str">
            <v>CURRENT TAX PAYABLE: Fed</v>
          </cell>
        </row>
        <row r="270">
          <cell r="A270">
            <v>3200100</v>
          </cell>
          <cell r="B270" t="str">
            <v>Curr Tax Pay-State</v>
          </cell>
          <cell r="C270" t="str">
            <v>CURRENT TAX PAYABLE: State</v>
          </cell>
        </row>
        <row r="271">
          <cell r="A271">
            <v>3200200</v>
          </cell>
          <cell r="B271" t="str">
            <v>IT Pay-Fed-No Recls</v>
          </cell>
          <cell r="C271" t="str">
            <v>CURRENT INCOME TAX PAYABLE: Federal - No Reclass</v>
          </cell>
        </row>
        <row r="272">
          <cell r="A272">
            <v>3200500</v>
          </cell>
          <cell r="B272" t="str">
            <v>Sales&amp;Use Tax Pay</v>
          </cell>
          <cell r="C272" t="str">
            <v>SALES &amp; USE TAX PAYABLE</v>
          </cell>
        </row>
        <row r="273">
          <cell r="A273">
            <v>3201000</v>
          </cell>
          <cell r="B273" t="str">
            <v>DIT-Fed Curr Liab</v>
          </cell>
          <cell r="C273" t="str">
            <v>DEFERRED INCOME TAXES: Fed - Curr Liab</v>
          </cell>
        </row>
        <row r="274">
          <cell r="A274">
            <v>3201100</v>
          </cell>
          <cell r="B274" t="str">
            <v>DIT-State-Curr Liab</v>
          </cell>
          <cell r="C274" t="str">
            <v>DEFERRED INCOME TAXES: State - Curr Liab</v>
          </cell>
        </row>
        <row r="275">
          <cell r="A275">
            <v>3300000</v>
          </cell>
          <cell r="B275" t="str">
            <v>Accr Int</v>
          </cell>
          <cell r="C275" t="str">
            <v>ACCRUED INTEREST</v>
          </cell>
        </row>
        <row r="276">
          <cell r="A276">
            <v>3300100</v>
          </cell>
          <cell r="B276" t="str">
            <v>Accr Int-Aff</v>
          </cell>
          <cell r="C276" t="str">
            <v>ACCRUED INTEREST:  Affiliate</v>
          </cell>
        </row>
        <row r="277">
          <cell r="A277">
            <v>3300200</v>
          </cell>
          <cell r="B277" t="str">
            <v>Accr Int-I/C</v>
          </cell>
          <cell r="C277" t="str">
            <v>ACCRUED INTEREST:  Intercompany</v>
          </cell>
        </row>
        <row r="278">
          <cell r="A278">
            <v>3300250</v>
          </cell>
          <cell r="B278" t="str">
            <v>Accr Int-Cust Dep</v>
          </cell>
          <cell r="C278" t="str">
            <v>ACCRUED INTEREST:  Customer Deposits</v>
          </cell>
        </row>
        <row r="279">
          <cell r="A279">
            <v>3300300</v>
          </cell>
          <cell r="B279" t="str">
            <v>Dividends Payable</v>
          </cell>
          <cell r="C279" t="str">
            <v>PREFERRED &amp; COMMON  DIVIDENDS PAYABLE</v>
          </cell>
        </row>
        <row r="280">
          <cell r="A280">
            <v>3300400</v>
          </cell>
          <cell r="B280" t="str">
            <v>Divs Payable - I/C</v>
          </cell>
          <cell r="C280" t="str">
            <v>DIVIDENDS PAYABLE: Intercompany</v>
          </cell>
        </row>
        <row r="281">
          <cell r="A281">
            <v>3301000</v>
          </cell>
          <cell r="B281" t="str">
            <v>Accr P/R-AutoProc</v>
          </cell>
          <cell r="C281" t="str">
            <v>ACCRUED PAYROLL:  Automatic Processing</v>
          </cell>
        </row>
        <row r="282">
          <cell r="A282">
            <v>3301100</v>
          </cell>
          <cell r="B282" t="str">
            <v>Accr P/R-ManProc</v>
          </cell>
          <cell r="C282" t="str">
            <v>ACCRUED PAYROLL:  Manual Processing</v>
          </cell>
        </row>
        <row r="283">
          <cell r="A283">
            <v>3301200</v>
          </cell>
          <cell r="B283" t="str">
            <v>Accr P/R-Ben</v>
          </cell>
          <cell r="C283" t="str">
            <v>ACCRUED PAYROLL:  Benefits</v>
          </cell>
        </row>
        <row r="284">
          <cell r="A284">
            <v>3301250</v>
          </cell>
          <cell r="B284" t="str">
            <v>Accr P/R (DP)</v>
          </cell>
          <cell r="C284" t="str">
            <v>ACCRUED PAYROLL (DP)</v>
          </cell>
        </row>
        <row r="285">
          <cell r="A285">
            <v>3302000</v>
          </cell>
          <cell r="B285" t="str">
            <v>Accr Vac</v>
          </cell>
          <cell r="C285" t="str">
            <v>ACCRUED VACATION</v>
          </cell>
        </row>
        <row r="286">
          <cell r="A286">
            <v>3303000</v>
          </cell>
          <cell r="B286" t="str">
            <v>Accr Bonus</v>
          </cell>
          <cell r="C286" t="str">
            <v>ACCRUED BONUS</v>
          </cell>
        </row>
        <row r="287">
          <cell r="A287">
            <v>3304000</v>
          </cell>
          <cell r="B287" t="str">
            <v>Accr O&amp;M</v>
          </cell>
          <cell r="C287" t="str">
            <v>ACCRUED O&amp;M</v>
          </cell>
        </row>
        <row r="288">
          <cell r="A288">
            <v>3305000</v>
          </cell>
          <cell r="B288" t="str">
            <v>Accr Fuel Exp</v>
          </cell>
          <cell r="C288" t="str">
            <v>ACCRUED FUEL EXPENSE</v>
          </cell>
        </row>
        <row r="289">
          <cell r="A289">
            <v>3306000</v>
          </cell>
          <cell r="B289" t="str">
            <v>Accr Mgmt Fee</v>
          </cell>
          <cell r="C289" t="str">
            <v>ACCRUED MANAGEMENT FEES</v>
          </cell>
        </row>
        <row r="290">
          <cell r="A290">
            <v>3307000</v>
          </cell>
          <cell r="B290" t="str">
            <v>Accr Royalties</v>
          </cell>
          <cell r="C290" t="str">
            <v>ACCRUED ROYALTIES &amp; LAND LEASES</v>
          </cell>
        </row>
        <row r="291">
          <cell r="A291">
            <v>3308000</v>
          </cell>
          <cell r="B291" t="str">
            <v>Accr Prof Fee</v>
          </cell>
          <cell r="C291" t="str">
            <v>ACCRUED PROFESSIONAL FEES</v>
          </cell>
        </row>
        <row r="292">
          <cell r="A292">
            <v>3309000</v>
          </cell>
          <cell r="B292" t="str">
            <v>Accr Prop Taxes</v>
          </cell>
          <cell r="C292" t="str">
            <v>ACCRUED PROPERTY TAXES</v>
          </cell>
        </row>
        <row r="293">
          <cell r="A293">
            <v>3309100</v>
          </cell>
          <cell r="B293" t="str">
            <v>Accr Reg Assess Fee</v>
          </cell>
          <cell r="C293" t="str">
            <v>ACCRUED REGULATORY ASSESSMENT FEE</v>
          </cell>
        </row>
        <row r="294">
          <cell r="A294">
            <v>3309200</v>
          </cell>
          <cell r="B294" t="str">
            <v>Accr Taxes-Other</v>
          </cell>
          <cell r="C294" t="str">
            <v>ACCRUED TAXES:  Other</v>
          </cell>
        </row>
        <row r="295">
          <cell r="A295">
            <v>3309400</v>
          </cell>
          <cell r="B295" t="str">
            <v>Accr Taxes-Fran &amp;Min</v>
          </cell>
          <cell r="C295" t="str">
            <v>ACCRUED TAXES:  Franchise and Minimum</v>
          </cell>
        </row>
        <row r="296">
          <cell r="A296">
            <v>3309500</v>
          </cell>
          <cell r="B296" t="str">
            <v>Accr Telecom Tax</v>
          </cell>
          <cell r="C296" t="str">
            <v>ACCRUED TELECOMMUNICATIONS TAX</v>
          </cell>
        </row>
        <row r="297">
          <cell r="A297">
            <v>3309600</v>
          </cell>
          <cell r="B297" t="str">
            <v>Accr Emp PR Tax</v>
          </cell>
          <cell r="C297" t="str">
            <v>ACCRUED TAXES: Employer Payroll</v>
          </cell>
        </row>
        <row r="298">
          <cell r="A298">
            <v>3309700</v>
          </cell>
          <cell r="B298" t="str">
            <v>Accr Grs Rects Tax</v>
          </cell>
          <cell r="C298" t="str">
            <v>ACCRUED TAXES: Gross Receipts</v>
          </cell>
        </row>
        <row r="299">
          <cell r="A299">
            <v>3311000</v>
          </cell>
          <cell r="B299" t="str">
            <v>Accr Def Comp</v>
          </cell>
          <cell r="C299" t="str">
            <v>ACCRUED DEFERRED COMPENSATION</v>
          </cell>
        </row>
        <row r="300">
          <cell r="A300">
            <v>3320000</v>
          </cell>
          <cell r="B300" t="str">
            <v>Othr Accr Liab</v>
          </cell>
          <cell r="C300" t="str">
            <v>OTHER ACCRUED LIABILITIES</v>
          </cell>
        </row>
        <row r="301">
          <cell r="A301">
            <v>3320100</v>
          </cell>
          <cell r="B301" t="str">
            <v>Lease Reserves</v>
          </cell>
          <cell r="C301" t="str">
            <v>OTHER ACCRUED LIABILITIES: Lease Reserves</v>
          </cell>
        </row>
        <row r="302">
          <cell r="A302">
            <v>3320200</v>
          </cell>
          <cell r="B302" t="str">
            <v>Workers Comp</v>
          </cell>
          <cell r="C302" t="str">
            <v>OTHER ACCRUED LIABILITIES: Workers Compensation</v>
          </cell>
        </row>
        <row r="303">
          <cell r="A303">
            <v>3320300</v>
          </cell>
          <cell r="B303" t="str">
            <v>Inac-Use 3320900</v>
          </cell>
          <cell r="C303" t="str">
            <v>OTHER ACCRUED LIABILITIES: Inactive - Use 3320900</v>
          </cell>
        </row>
        <row r="304">
          <cell r="A304">
            <v>3320400</v>
          </cell>
          <cell r="B304" t="str">
            <v>Jobbing Accounts</v>
          </cell>
          <cell r="C304" t="str">
            <v>OTHER ACCRUED LIABILITIES: Jobbing Accounts</v>
          </cell>
        </row>
        <row r="305">
          <cell r="A305">
            <v>3320500</v>
          </cell>
          <cell r="B305" t="str">
            <v>Marketing Programs</v>
          </cell>
          <cell r="C305" t="str">
            <v>OTHER ACCRUED LIABILITIES: Marketing Programs</v>
          </cell>
        </row>
        <row r="306">
          <cell r="A306">
            <v>3320600</v>
          </cell>
          <cell r="B306" t="str">
            <v>Pole Attachments</v>
          </cell>
          <cell r="C306" t="str">
            <v>OTHER ACCRUED LIABILITIES: Pole Attachments</v>
          </cell>
        </row>
        <row r="307">
          <cell r="A307">
            <v>3320700</v>
          </cell>
          <cell r="B307" t="str">
            <v>Nuc Ins Prem Dist</v>
          </cell>
          <cell r="C307" t="str">
            <v>OTH ACCR LIAB: Nuclear Ins Prem Distribution</v>
          </cell>
        </row>
        <row r="308">
          <cell r="A308">
            <v>3320800</v>
          </cell>
          <cell r="B308" t="str">
            <v>Equity Units</v>
          </cell>
          <cell r="C308" t="str">
            <v>OTHER ACCRUED LIABILITIES: Equity Units</v>
          </cell>
        </row>
        <row r="309">
          <cell r="A309">
            <v>3320900</v>
          </cell>
          <cell r="B309" t="str">
            <v>Accr Liab-Constructn</v>
          </cell>
          <cell r="C309" t="str">
            <v>OTHER ACCRUED LIABILITIES: Construction Accrual</v>
          </cell>
        </row>
        <row r="310">
          <cell r="A310">
            <v>3321000</v>
          </cell>
          <cell r="B310" t="str">
            <v>Cust Deposits</v>
          </cell>
          <cell r="C310" t="str">
            <v>CUSTOMER DEPOSITS</v>
          </cell>
        </row>
        <row r="311">
          <cell r="A311">
            <v>3322000</v>
          </cell>
          <cell r="B311" t="str">
            <v>Cust Deposits (DP)</v>
          </cell>
          <cell r="C311" t="str">
            <v>CUSTOMER DEPOSITS (DP)</v>
          </cell>
        </row>
        <row r="312">
          <cell r="A312">
            <v>3323000</v>
          </cell>
          <cell r="B312" t="str">
            <v>Cust Ref - Retail</v>
          </cell>
          <cell r="C312" t="str">
            <v>CUSTOMER REFUND: Retail</v>
          </cell>
        </row>
        <row r="313">
          <cell r="A313">
            <v>3324000</v>
          </cell>
          <cell r="B313" t="str">
            <v>Cust Ref - Wholesale</v>
          </cell>
          <cell r="C313" t="str">
            <v>CUSTOMER REFUND: Wholesale</v>
          </cell>
        </row>
        <row r="314">
          <cell r="A314">
            <v>3325000</v>
          </cell>
          <cell r="B314" t="str">
            <v>OthAcLiab-NonPd OT</v>
          </cell>
          <cell r="C314" t="str">
            <v>OTHER LIABILITIES: Non-Paid Overtime</v>
          </cell>
        </row>
        <row r="315">
          <cell r="A315">
            <v>3326000</v>
          </cell>
          <cell r="B315" t="str">
            <v>Accr Nuclear Oblig</v>
          </cell>
          <cell r="C315" t="str">
            <v>ACCRUED NUCLEAR OBLIGATIONS</v>
          </cell>
        </row>
        <row r="316">
          <cell r="A316">
            <v>3327000</v>
          </cell>
          <cell r="B316" t="str">
            <v>Overrec ECCR Revs</v>
          </cell>
          <cell r="C316" t="str">
            <v>OVERRECOVERED ECCR REVENUES</v>
          </cell>
        </row>
        <row r="317">
          <cell r="A317">
            <v>3327100</v>
          </cell>
          <cell r="B317" t="str">
            <v>Overrec Retail</v>
          </cell>
          <cell r="C317" t="str">
            <v>OVERRECOVERED FUEL: Retail</v>
          </cell>
        </row>
        <row r="318">
          <cell r="A318">
            <v>3327150</v>
          </cell>
          <cell r="B318" t="str">
            <v>Overrec Whlsale</v>
          </cell>
          <cell r="C318" t="str">
            <v>OVERRECOVERED FUEL: Wholesale</v>
          </cell>
        </row>
        <row r="319">
          <cell r="A319">
            <v>3327200</v>
          </cell>
          <cell r="B319" t="str">
            <v>Overrc Capacity Revs</v>
          </cell>
          <cell r="C319" t="str">
            <v>OVERRECOVERED CAPACITY REVENUES</v>
          </cell>
        </row>
        <row r="320">
          <cell r="A320">
            <v>3327300</v>
          </cell>
          <cell r="B320" t="str">
            <v>Overrec Envir Revs</v>
          </cell>
          <cell r="C320" t="str">
            <v>OVERRECOVERED ENVIRONMENTAL REVENUES</v>
          </cell>
        </row>
        <row r="321">
          <cell r="A321">
            <v>3327400</v>
          </cell>
          <cell r="B321" t="str">
            <v>Over Fuel Rev-Keys</v>
          </cell>
          <cell r="C321" t="str">
            <v>OVERRECOVERED FUEL REVS - FL KEYS COOP</v>
          </cell>
        </row>
        <row r="322">
          <cell r="A322">
            <v>3327500</v>
          </cell>
          <cell r="B322" t="str">
            <v>Over Fuel Rev-KW</v>
          </cell>
          <cell r="C322" t="str">
            <v>OVERRECOVERED FUEL REVS - KEY WEST</v>
          </cell>
        </row>
        <row r="323">
          <cell r="A323">
            <v>3327550</v>
          </cell>
          <cell r="B323" t="str">
            <v>Over Rev-Franch&amp;Oth</v>
          </cell>
          <cell r="C323" t="str">
            <v>OVERRECOVERED REVS: Franchise &amp; Other</v>
          </cell>
        </row>
        <row r="324">
          <cell r="A324">
            <v>3327600</v>
          </cell>
          <cell r="B324" t="str">
            <v>Def RAF-Clauses</v>
          </cell>
          <cell r="C324" t="str">
            <v>DEFERRED REGULATORY ASSESS FEE - CLAUSES</v>
          </cell>
        </row>
        <row r="325">
          <cell r="A325">
            <v>3330000</v>
          </cell>
          <cell r="B325" t="str">
            <v>P/R Clrg</v>
          </cell>
          <cell r="C325" t="str">
            <v>PAYROLL CLEARING</v>
          </cell>
        </row>
        <row r="326">
          <cell r="A326">
            <v>3331000</v>
          </cell>
          <cell r="B326" t="str">
            <v>Payroll Clearing</v>
          </cell>
          <cell r="C326" t="str">
            <v>PAYROLL CLEARING</v>
          </cell>
        </row>
        <row r="327">
          <cell r="A327">
            <v>3332000</v>
          </cell>
          <cell r="B327" t="str">
            <v>I/F Clrg-Over 999</v>
          </cell>
          <cell r="C327" t="str">
            <v>INTERFACE CLRG: Over 999 lines to SAP</v>
          </cell>
        </row>
        <row r="328">
          <cell r="A328">
            <v>3333000</v>
          </cell>
          <cell r="B328" t="str">
            <v>I/F Clrg-Mapping</v>
          </cell>
          <cell r="C328" t="str">
            <v>INTERFACE CLRG: Mapping</v>
          </cell>
        </row>
        <row r="329">
          <cell r="A329">
            <v>3334000</v>
          </cell>
          <cell r="B329" t="str">
            <v xml:space="preserve"> I/F Clrg-SAP Valid</v>
          </cell>
          <cell r="C329" t="str">
            <v>INTERFACE CLRG: SAP Validation</v>
          </cell>
        </row>
        <row r="330">
          <cell r="A330">
            <v>3399999</v>
          </cell>
          <cell r="B330" t="str">
            <v>P/R Clrg Conv</v>
          </cell>
          <cell r="C330" t="str">
            <v>PAYROLL CLEARING: Conversion</v>
          </cell>
        </row>
        <row r="331">
          <cell r="A331">
            <v>3401000</v>
          </cell>
          <cell r="B331" t="str">
            <v>Curr Deriv Liab</v>
          </cell>
          <cell r="C331" t="str">
            <v>CURRENT DERIVATIVE LIABILITY</v>
          </cell>
        </row>
        <row r="332">
          <cell r="A332">
            <v>3401100</v>
          </cell>
          <cell r="B332" t="str">
            <v>Curr Deriv Liab-Aff</v>
          </cell>
          <cell r="C332" t="str">
            <v>CURRENT DERIVATIVE LIABILITY: Affiliate</v>
          </cell>
        </row>
        <row r="333">
          <cell r="A333">
            <v>3401200</v>
          </cell>
          <cell r="B333" t="str">
            <v>Curr Deriv Liab-I/C</v>
          </cell>
          <cell r="C333" t="str">
            <v>CURRENT DERIVATIVE LIABILITY: Intercompany</v>
          </cell>
        </row>
        <row r="334">
          <cell r="A334">
            <v>3401300</v>
          </cell>
          <cell r="B334" t="str">
            <v>Curr Deriv Liab-Reg</v>
          </cell>
          <cell r="C334" t="str">
            <v>CURRENT DERIVATIVE LIABILITY: Regulatory</v>
          </cell>
        </row>
        <row r="335">
          <cell r="A335">
            <v>3402000</v>
          </cell>
          <cell r="B335" t="str">
            <v>Def Rev -Current</v>
          </cell>
          <cell r="C335" t="str">
            <v>DEFERRED REVENUE: Current</v>
          </cell>
        </row>
        <row r="336">
          <cell r="A336">
            <v>3402100</v>
          </cell>
          <cell r="B336" t="str">
            <v>Def Rev-Current-I/C</v>
          </cell>
          <cell r="C336" t="str">
            <v>DEFERRED REVENUE: Current - Intercompany</v>
          </cell>
        </row>
        <row r="337">
          <cell r="A337">
            <v>3500000</v>
          </cell>
          <cell r="B337" t="str">
            <v>ST Debt</v>
          </cell>
          <cell r="C337" t="str">
            <v>SHORT TERM DEBT</v>
          </cell>
        </row>
        <row r="338">
          <cell r="A338">
            <v>3500100</v>
          </cell>
          <cell r="B338" t="str">
            <v>ST Debt-Aff</v>
          </cell>
          <cell r="C338" t="str">
            <v>SHORT TERM DEBT: Affiliate</v>
          </cell>
        </row>
        <row r="339">
          <cell r="A339">
            <v>3500200</v>
          </cell>
          <cell r="B339" t="str">
            <v>ST Debt-I/C</v>
          </cell>
          <cell r="C339" t="str">
            <v>SHORT TERM DEBT: Intercompany</v>
          </cell>
        </row>
        <row r="340">
          <cell r="A340">
            <v>3500300</v>
          </cell>
          <cell r="B340" t="str">
            <v>N/P-Curr-I/C-Thrift</v>
          </cell>
          <cell r="C340" t="str">
            <v>NOTES PAYABLE: Current Intercompany - Thrift</v>
          </cell>
        </row>
        <row r="341">
          <cell r="A341">
            <v>3500400</v>
          </cell>
          <cell r="B341" t="str">
            <v>N/P-Comm Paper</v>
          </cell>
          <cell r="C341" t="str">
            <v>NOTES PAYABLE: Commercial Paper</v>
          </cell>
        </row>
        <row r="342">
          <cell r="A342">
            <v>3501000</v>
          </cell>
          <cell r="B342" t="str">
            <v>Curr Obl Undr Cap Ls</v>
          </cell>
          <cell r="C342" t="str">
            <v>CURRENT OBLIGATION UNDER CAPITAL LEASE</v>
          </cell>
        </row>
        <row r="343">
          <cell r="A343">
            <v>3503000</v>
          </cell>
          <cell r="B343" t="str">
            <v>Curr Por-LTD and PS</v>
          </cell>
          <cell r="C343" t="str">
            <v>CURRENT PORTION: Long Term Debt and Pref Stock</v>
          </cell>
        </row>
        <row r="344">
          <cell r="A344">
            <v>3503100</v>
          </cell>
          <cell r="B344" t="str">
            <v>Curr Port-LTD-Aff</v>
          </cell>
          <cell r="C344" t="str">
            <v>CURRENT PORTION: Long Term Debt: Affiliate</v>
          </cell>
        </row>
        <row r="345">
          <cell r="A345">
            <v>3503200</v>
          </cell>
          <cell r="B345" t="str">
            <v>Cur Por-LTD &amp; PS-I/C</v>
          </cell>
          <cell r="C345" t="str">
            <v>CUR POR: Long Term Debt &amp; Pref Stock: Intercompany</v>
          </cell>
        </row>
        <row r="346">
          <cell r="A346">
            <v>3503300</v>
          </cell>
          <cell r="B346" t="str">
            <v>Cur Por - Hedge Off</v>
          </cell>
          <cell r="C346" t="str">
            <v>CURRENT PORTION: Bonds Payable - Hedge Offset</v>
          </cell>
        </row>
        <row r="347">
          <cell r="A347">
            <v>3600000</v>
          </cell>
          <cell r="B347" t="str">
            <v>Def Tax Liab-Fed</v>
          </cell>
          <cell r="C347" t="str">
            <v>DEFERRED TAX LIABILITY: Federal</v>
          </cell>
        </row>
        <row r="348">
          <cell r="A348">
            <v>3600010</v>
          </cell>
          <cell r="B348" t="str">
            <v>Def Fed Tax Liab-OCI</v>
          </cell>
          <cell r="C348" t="str">
            <v>DEFERRED FEDERAL TAX LIABILITY: OCI</v>
          </cell>
        </row>
        <row r="349">
          <cell r="A349">
            <v>3600050</v>
          </cell>
          <cell r="B349" t="str">
            <v>Def Tax Reg Cr-Fed</v>
          </cell>
          <cell r="C349" t="str">
            <v>DEFERRED TAX REGULATORY CREDIT: Federal</v>
          </cell>
        </row>
        <row r="350">
          <cell r="A350">
            <v>3600060</v>
          </cell>
          <cell r="B350" t="str">
            <v>Def PTC Cr - Fed</v>
          </cell>
          <cell r="C350" t="str">
            <v>DEFERRED PTC CREDIT - Federal</v>
          </cell>
        </row>
        <row r="351">
          <cell r="A351">
            <v>3600100</v>
          </cell>
          <cell r="B351" t="str">
            <v>Def Tax Liab-State</v>
          </cell>
          <cell r="C351" t="str">
            <v>DEFERRED TAX LIABILITY: State</v>
          </cell>
        </row>
        <row r="352">
          <cell r="A352">
            <v>3600110</v>
          </cell>
          <cell r="B352" t="str">
            <v>Def State Tax - OCI</v>
          </cell>
          <cell r="C352" t="str">
            <v>DEFERRED STATE TAX LIABILITY: OCI</v>
          </cell>
        </row>
        <row r="353">
          <cell r="A353">
            <v>3600150</v>
          </cell>
          <cell r="B353" t="str">
            <v>Def PTC Cr - State</v>
          </cell>
          <cell r="C353" t="str">
            <v>DEFERRED PTC CREDIT - State</v>
          </cell>
        </row>
        <row r="354">
          <cell r="A354">
            <v>3600200</v>
          </cell>
          <cell r="B354" t="str">
            <v>DTL-Val-Res-State</v>
          </cell>
          <cell r="C354" t="str">
            <v>DEFERRED TAX LIABILITY: Valuation-Reserve-State</v>
          </cell>
        </row>
        <row r="355">
          <cell r="A355">
            <v>3600300</v>
          </cell>
          <cell r="B355" t="str">
            <v>Accum Def ITC</v>
          </cell>
          <cell r="C355" t="str">
            <v>ACCUMULATED DEFERRED INVEST. TAX CREDITS</v>
          </cell>
        </row>
        <row r="356">
          <cell r="A356">
            <v>3600500</v>
          </cell>
          <cell r="B356" t="str">
            <v>L-T Tax Liab - State</v>
          </cell>
          <cell r="C356" t="str">
            <v>LONG TERM TAX LIABILITY: State</v>
          </cell>
        </row>
        <row r="357">
          <cell r="A357">
            <v>3601000</v>
          </cell>
          <cell r="B357" t="str">
            <v>Def Rev-Othr</v>
          </cell>
          <cell r="C357" t="str">
            <v>DEFERRED REVENUE - Other</v>
          </cell>
        </row>
        <row r="358">
          <cell r="A358">
            <v>3602000</v>
          </cell>
          <cell r="B358" t="str">
            <v>Def Reg Liab</v>
          </cell>
          <cell r="C358" t="str">
            <v>DEFERRED REGULATORY LIABILITY</v>
          </cell>
        </row>
        <row r="359">
          <cell r="A359">
            <v>3602100</v>
          </cell>
          <cell r="B359" t="str">
            <v>FPSC 5 Yr Amort Def</v>
          </cell>
          <cell r="C359" t="str">
            <v>DEF REGULATORY LIAB: FPSC 5 Year Amort Deferral</v>
          </cell>
        </row>
        <row r="360">
          <cell r="A360">
            <v>3602200</v>
          </cell>
          <cell r="B360" t="str">
            <v>Franchise Overrec</v>
          </cell>
          <cell r="C360" t="str">
            <v>DEF REGULATORY LIAB: Franchise Overrecovery</v>
          </cell>
        </row>
        <row r="361">
          <cell r="A361">
            <v>3602300</v>
          </cell>
          <cell r="B361" t="str">
            <v>Reg Lia-Acc NU Amort</v>
          </cell>
          <cell r="C361" t="str">
            <v>OTH REGULATORY LIAB: Accum Nuclear Amortization</v>
          </cell>
        </row>
        <row r="362">
          <cell r="A362">
            <v>3602400</v>
          </cell>
          <cell r="B362" t="str">
            <v>Accum Amort Unal Res</v>
          </cell>
          <cell r="C362" t="str">
            <v>OTH REGULATORY LIAB: Accum Amort Unall Reserve</v>
          </cell>
        </row>
        <row r="363">
          <cell r="A363">
            <v>3602500</v>
          </cell>
          <cell r="B363" t="str">
            <v>Reac Hd Repair Accr</v>
          </cell>
          <cell r="C363" t="str">
            <v>OTH REGULATORY LIAB: Nuc Reactor Head Repair Accr</v>
          </cell>
        </row>
        <row r="364">
          <cell r="A364">
            <v>3602600</v>
          </cell>
          <cell r="B364" t="str">
            <v>Oth Reg Liab: ARO</v>
          </cell>
          <cell r="C364" t="str">
            <v>OTH REGULATORY LIAB: Asset Retirement Obligation</v>
          </cell>
        </row>
        <row r="365">
          <cell r="A365">
            <v>3602700</v>
          </cell>
          <cell r="B365" t="str">
            <v>Oth Reg Liab: Deriv</v>
          </cell>
          <cell r="C365" t="str">
            <v>OTH REGULATORY LIAB: Derivatives</v>
          </cell>
        </row>
        <row r="366">
          <cell r="A366">
            <v>3603000</v>
          </cell>
          <cell r="B366" t="str">
            <v>Unernd Lev Lse Inc</v>
          </cell>
          <cell r="C366" t="str">
            <v>UNEARNED LEVERAGED LEASE INCOME</v>
          </cell>
        </row>
        <row r="367">
          <cell r="A367">
            <v>3604000</v>
          </cell>
          <cell r="B367" t="str">
            <v>Unernd ITC-LevLseInc</v>
          </cell>
          <cell r="C367" t="str">
            <v>UNEARNED ITC - Leveraged Lease Income</v>
          </cell>
        </row>
        <row r="368">
          <cell r="A368">
            <v>3700000</v>
          </cell>
          <cell r="B368" t="str">
            <v>Non-CurDerivLiab</v>
          </cell>
          <cell r="C368" t="str">
            <v>NON CURRENT DERIVATIVE LIABILITY</v>
          </cell>
        </row>
        <row r="369">
          <cell r="A369">
            <v>3700100</v>
          </cell>
          <cell r="B369" t="str">
            <v>Non-CurDerivLiab-Aff</v>
          </cell>
          <cell r="C369" t="str">
            <v>NON CURRENT DERIVATIVE LIABILITY: Affiliate</v>
          </cell>
        </row>
        <row r="370">
          <cell r="A370">
            <v>3700200</v>
          </cell>
          <cell r="B370" t="str">
            <v>Non-CurDerivLiab-I/C</v>
          </cell>
          <cell r="C370" t="str">
            <v>NON CURRENT DERIVATIVE LIABILITY: Intercompany</v>
          </cell>
        </row>
        <row r="371">
          <cell r="A371">
            <v>3701000</v>
          </cell>
          <cell r="B371" t="str">
            <v>Accr Dismntlmnt</v>
          </cell>
          <cell r="C371" t="str">
            <v>ACCRUED DISMANTLEMENT</v>
          </cell>
        </row>
        <row r="372">
          <cell r="A372">
            <v>3701100</v>
          </cell>
          <cell r="B372" t="str">
            <v>Asset Removal Costs</v>
          </cell>
          <cell r="C372" t="str">
            <v>ASSET REMOVAL COSTS</v>
          </cell>
        </row>
        <row r="373">
          <cell r="A373">
            <v>3701200</v>
          </cell>
          <cell r="B373" t="str">
            <v>NU Decom Reserve</v>
          </cell>
          <cell r="C373" t="str">
            <v>NUCLEAR DECOM RESERVE</v>
          </cell>
        </row>
        <row r="374">
          <cell r="A374">
            <v>3701210</v>
          </cell>
          <cell r="B374" t="str">
            <v>NU Decom Res-FAS 115</v>
          </cell>
          <cell r="C374" t="str">
            <v>NUCLEAR DECOM RESERVE: FAS 115</v>
          </cell>
        </row>
        <row r="375">
          <cell r="A375">
            <v>3701220</v>
          </cell>
          <cell r="B375" t="str">
            <v>NU Decom Res-ARO Rec</v>
          </cell>
          <cell r="C375" t="str">
            <v>NUCLEAR DECOM RESERVE: ARO Reclass</v>
          </cell>
        </row>
        <row r="376">
          <cell r="A376">
            <v>3702000</v>
          </cell>
          <cell r="B376" t="str">
            <v>Accr Maj Maint</v>
          </cell>
          <cell r="C376" t="str">
            <v>ACCRUED MAJOR MAINTENANCE</v>
          </cell>
        </row>
        <row r="377">
          <cell r="A377">
            <v>3703000</v>
          </cell>
          <cell r="B377" t="str">
            <v>Neg Goodwill</v>
          </cell>
          <cell r="C377" t="str">
            <v>NEGATIVE GOODWILL</v>
          </cell>
        </row>
        <row r="378">
          <cell r="A378">
            <v>3703100</v>
          </cell>
          <cell r="B378" t="str">
            <v>AccAccr-Neg Gdwll</v>
          </cell>
          <cell r="C378" t="str">
            <v>ACCUMULATED ACCRETION - NEGATIVE GOODWILL</v>
          </cell>
        </row>
        <row r="379">
          <cell r="A379">
            <v>3704000</v>
          </cell>
          <cell r="B379" t="str">
            <v>ARO Liability</v>
          </cell>
          <cell r="C379" t="str">
            <v>ARO LIABILITY</v>
          </cell>
        </row>
        <row r="380">
          <cell r="A380">
            <v>3710000</v>
          </cell>
          <cell r="B380" t="str">
            <v>LT Oblig Undr Cap Ls</v>
          </cell>
          <cell r="C380" t="str">
            <v>LONG TERM OBLIGATION UNDER CAPITAL LEASE</v>
          </cell>
        </row>
        <row r="381">
          <cell r="A381">
            <v>3720000</v>
          </cell>
          <cell r="B381" t="str">
            <v>Int Pay: Long Term</v>
          </cell>
          <cell r="C381" t="str">
            <v>INTEREST PAYABLE: Long Term</v>
          </cell>
        </row>
        <row r="382">
          <cell r="A382">
            <v>3720100</v>
          </cell>
          <cell r="B382" t="str">
            <v>Int Pay: L-T Aff</v>
          </cell>
          <cell r="C382" t="str">
            <v>INTEREST PAYABLE: Long Term Affiliate</v>
          </cell>
        </row>
        <row r="383">
          <cell r="A383">
            <v>3720200</v>
          </cell>
          <cell r="B383" t="str">
            <v>Int Pay: L-T I/C</v>
          </cell>
          <cell r="C383" t="str">
            <v>INTEREST PAYABLE: Long Term Intercompany</v>
          </cell>
        </row>
        <row r="384">
          <cell r="A384">
            <v>3730000</v>
          </cell>
          <cell r="B384" t="str">
            <v>Othr LT Liab</v>
          </cell>
          <cell r="C384" t="str">
            <v>OTHER LONG TERM LIABILITIES</v>
          </cell>
        </row>
        <row r="385">
          <cell r="A385">
            <v>3730100</v>
          </cell>
          <cell r="B385" t="str">
            <v>Oth LT Liab: Equi Un</v>
          </cell>
          <cell r="C385" t="str">
            <v>OTHER LONG TERM LIABILITIES: Equity Units</v>
          </cell>
        </row>
        <row r="386">
          <cell r="A386">
            <v>3730150</v>
          </cell>
          <cell r="B386" t="str">
            <v>Work Comp-Emp &amp; Cont</v>
          </cell>
          <cell r="C386" t="str">
            <v>OTH L-T LIABS: Workers Comp &amp; Contractor</v>
          </cell>
        </row>
        <row r="387">
          <cell r="A387">
            <v>3730200</v>
          </cell>
          <cell r="B387" t="str">
            <v>SJRPP Accel Recov</v>
          </cell>
          <cell r="C387" t="str">
            <v>OTH L-T LIABS: SJRPP Accelerated Recovery</v>
          </cell>
        </row>
        <row r="388">
          <cell r="A388">
            <v>3730250</v>
          </cell>
          <cell r="B388" t="str">
            <v>SJRPP Def Interest</v>
          </cell>
          <cell r="C388" t="str">
            <v>OTH L-T LIABS: SJRPP Deferred Interest</v>
          </cell>
        </row>
        <row r="389">
          <cell r="A389">
            <v>3730300</v>
          </cell>
          <cell r="B389" t="str">
            <v>Pepper Steel Lit</v>
          </cell>
          <cell r="C389" t="str">
            <v>OTH L-T LIABS: Pepper Steel Litigation</v>
          </cell>
        </row>
        <row r="390">
          <cell r="A390">
            <v>3730350</v>
          </cell>
          <cell r="B390" t="str">
            <v>SJRPP Pur Pwr Dism</v>
          </cell>
          <cell r="C390" t="str">
            <v>OTH L-T LIABS: SJRPP Purchased Power Dismantlement</v>
          </cell>
        </row>
        <row r="391">
          <cell r="A391">
            <v>3730400</v>
          </cell>
          <cell r="B391" t="str">
            <v>Unam Gain Reacq Debt</v>
          </cell>
          <cell r="C391" t="str">
            <v>OTH L-T LIABS: Unamortized Gain on Reacquired Debt</v>
          </cell>
        </row>
        <row r="392">
          <cell r="A392">
            <v>3730450</v>
          </cell>
          <cell r="B392" t="str">
            <v>Int Proj &amp; Cust Cont</v>
          </cell>
          <cell r="C392" t="str">
            <v>OTH L-T LIABS: Interconn Proj &amp; Cust Contribution</v>
          </cell>
        </row>
        <row r="393">
          <cell r="A393">
            <v>3730500</v>
          </cell>
          <cell r="B393" t="str">
            <v>Reimbursables</v>
          </cell>
          <cell r="C393" t="str">
            <v>OTH L-T LIABS: Reimbursables</v>
          </cell>
        </row>
        <row r="394">
          <cell r="A394">
            <v>3730550</v>
          </cell>
          <cell r="B394" t="str">
            <v>FMPA Demand Rate Adj</v>
          </cell>
          <cell r="C394" t="str">
            <v>OTH L-T LIABS: FMPA Demand Rate Adjustment</v>
          </cell>
        </row>
        <row r="395">
          <cell r="A395">
            <v>3730600</v>
          </cell>
          <cell r="B395" t="str">
            <v>FMPA Purch Agree</v>
          </cell>
          <cell r="C395" t="str">
            <v>OTH L-T LIABS: FMPA Purchase Agreement</v>
          </cell>
        </row>
        <row r="396">
          <cell r="A396">
            <v>3730650</v>
          </cell>
          <cell r="B396" t="str">
            <v>Cont Retentions</v>
          </cell>
          <cell r="C396" t="str">
            <v>OTH L-T LIABS: Contract Retentions</v>
          </cell>
        </row>
        <row r="397">
          <cell r="A397">
            <v>3730700</v>
          </cell>
          <cell r="B397" t="str">
            <v>N/P: L-T I/C</v>
          </cell>
          <cell r="C397" t="str">
            <v>NOTES PAYABLE: Long Term - Intercompany</v>
          </cell>
        </row>
        <row r="398">
          <cell r="A398">
            <v>3730750</v>
          </cell>
          <cell r="B398" t="str">
            <v>N/P: I/C-Thrift</v>
          </cell>
          <cell r="C398" t="str">
            <v>NOTES PAYABLE: Long Term - Intercompany - Thrift</v>
          </cell>
        </row>
        <row r="399">
          <cell r="A399">
            <v>3749000</v>
          </cell>
          <cell r="B399" t="str">
            <v>Resv - Inj &amp; Dam</v>
          </cell>
          <cell r="C399" t="str">
            <v>RESERVES: Injuries &amp; Damages</v>
          </cell>
        </row>
        <row r="400">
          <cell r="A400">
            <v>3749100</v>
          </cell>
          <cell r="B400" t="str">
            <v>Def Comp Liab</v>
          </cell>
          <cell r="C400" t="str">
            <v>DEFERRED COMPENSATION LIABILITY</v>
          </cell>
        </row>
        <row r="401">
          <cell r="A401">
            <v>3749110</v>
          </cell>
          <cell r="B401" t="str">
            <v>Perf &amp; SV Share Liab</v>
          </cell>
          <cell r="C401" t="str">
            <v>PERFORMANCE &amp; SHAREHOLDER VALUE SHARES LIAB</v>
          </cell>
        </row>
        <row r="402">
          <cell r="A402">
            <v>3749115</v>
          </cell>
          <cell r="B402" t="str">
            <v>Liab for Rest Stock</v>
          </cell>
          <cell r="C402" t="str">
            <v>LIABILITY FOR RESTRICTED STOCK</v>
          </cell>
        </row>
        <row r="403">
          <cell r="A403">
            <v>3749120</v>
          </cell>
          <cell r="B403" t="str">
            <v>Pst Empl FAS112 Liab</v>
          </cell>
          <cell r="C403" t="str">
            <v>Post Employment FAS 112 Liability</v>
          </cell>
        </row>
        <row r="404">
          <cell r="A404">
            <v>3749130</v>
          </cell>
          <cell r="B404" t="str">
            <v>Def Comp-Grp and BOD</v>
          </cell>
          <cell r="C404" t="str">
            <v>DEFERRED COMP LIABILITY: Group and BOD</v>
          </cell>
        </row>
        <row r="405">
          <cell r="A405">
            <v>3749140</v>
          </cell>
          <cell r="B405" t="str">
            <v>SERP/Unqual Pension</v>
          </cell>
          <cell r="C405" t="str">
            <v>SERP / UNQUALIFIED PENSION LIABILITY</v>
          </cell>
        </row>
        <row r="406">
          <cell r="A406">
            <v>3749150</v>
          </cell>
          <cell r="B406" t="str">
            <v>Exec Pen Ben</v>
          </cell>
          <cell r="C406" t="str">
            <v>EXECUTIVE PENSION BENEFITS</v>
          </cell>
        </row>
        <row r="407">
          <cell r="A407">
            <v>3749160</v>
          </cell>
          <cell r="B407" t="str">
            <v>Serp Fund/Thrift/BOD</v>
          </cell>
          <cell r="C407" t="str">
            <v>SERP FUND ACTIVITY AND THRIFT AND BOD PENSION</v>
          </cell>
        </row>
        <row r="408">
          <cell r="A408">
            <v>3749170</v>
          </cell>
          <cell r="B408" t="str">
            <v>Def Comp Clrg</v>
          </cell>
          <cell r="C408" t="str">
            <v>DEFERRED COMP: Clearing</v>
          </cell>
        </row>
        <row r="409">
          <cell r="A409">
            <v>3749180</v>
          </cell>
          <cell r="B409" t="str">
            <v>Def Pension Cr</v>
          </cell>
          <cell r="C409" t="str">
            <v>DEFERRED PENSION CREDIT</v>
          </cell>
        </row>
        <row r="410">
          <cell r="A410">
            <v>3749200</v>
          </cell>
          <cell r="B410" t="str">
            <v>Reserves-Maintenance</v>
          </cell>
          <cell r="C410" t="str">
            <v>RESERVES: Maintenance</v>
          </cell>
        </row>
        <row r="411">
          <cell r="A411">
            <v>3749300</v>
          </cell>
          <cell r="B411" t="str">
            <v>Reserves-Other</v>
          </cell>
          <cell r="C411" t="str">
            <v>RESERVES: Other</v>
          </cell>
        </row>
        <row r="412">
          <cell r="A412">
            <v>3749310</v>
          </cell>
          <cell r="B412" t="str">
            <v>Res-NU Assess Uran</v>
          </cell>
          <cell r="C412" t="str">
            <v>RESERVES: Nuclear Assess Uranium Enrich D&amp;D</v>
          </cell>
        </row>
        <row r="413">
          <cell r="A413">
            <v>3749320</v>
          </cell>
          <cell r="B413" t="str">
            <v>Res-End of Life M&amp;S</v>
          </cell>
          <cell r="C413" t="str">
            <v>RESERVES: End of Life M&amp;S Inventory</v>
          </cell>
        </row>
        <row r="414">
          <cell r="A414">
            <v>3749330</v>
          </cell>
          <cell r="B414" t="str">
            <v>Res-Nuc Last Core</v>
          </cell>
          <cell r="C414" t="str">
            <v>RESERVES: Nuclear Last Core</v>
          </cell>
        </row>
        <row r="415">
          <cell r="A415">
            <v>3749400</v>
          </cell>
          <cell r="B415" t="str">
            <v>Reserves-Envir</v>
          </cell>
          <cell r="C415" t="str">
            <v>RESERVES: Environmental</v>
          </cell>
        </row>
        <row r="416">
          <cell r="A416">
            <v>3749500</v>
          </cell>
          <cell r="B416" t="str">
            <v>Resv-Insurance</v>
          </cell>
          <cell r="C416" t="str">
            <v>RESERVES: Insurance Policy Losses</v>
          </cell>
        </row>
        <row r="417">
          <cell r="A417">
            <v>3749510</v>
          </cell>
          <cell r="B417" t="str">
            <v>Resv-Ins IBNR Loss</v>
          </cell>
          <cell r="C417" t="str">
            <v>RESERVES: Insurance IBNR Losses</v>
          </cell>
        </row>
        <row r="418">
          <cell r="A418">
            <v>3749600</v>
          </cell>
          <cell r="B418" t="str">
            <v>Resv-Post-Retire</v>
          </cell>
          <cell r="C418" t="str">
            <v>RESERVES: Post-Retirement Benefits</v>
          </cell>
        </row>
        <row r="419">
          <cell r="A419">
            <v>3749700</v>
          </cell>
          <cell r="B419" t="str">
            <v>Resv-Discont Ops</v>
          </cell>
          <cell r="C419" t="str">
            <v>RESERVES: Discontinued Operations</v>
          </cell>
        </row>
        <row r="420">
          <cell r="A420">
            <v>3749800</v>
          </cell>
          <cell r="B420" t="str">
            <v>Storm Reserve</v>
          </cell>
          <cell r="C420" t="str">
            <v>STORM DAMAGE RESERVE</v>
          </cell>
        </row>
        <row r="421">
          <cell r="A421">
            <v>3749810</v>
          </cell>
          <cell r="B421" t="str">
            <v>Ppty Ins Resv-FAS115</v>
          </cell>
          <cell r="C421" t="str">
            <v>PROPERTY INS RESERVE: Storm Damage FAS 115</v>
          </cell>
        </row>
        <row r="422">
          <cell r="A422">
            <v>3749900</v>
          </cell>
          <cell r="B422" t="str">
            <v>Minority Int</v>
          </cell>
          <cell r="C422" t="str">
            <v>MINORITY INTEREST</v>
          </cell>
        </row>
        <row r="423">
          <cell r="A423">
            <v>3749910</v>
          </cell>
          <cell r="B423" t="str">
            <v>Minority Int-DP</v>
          </cell>
          <cell r="C423" t="str">
            <v>MINORITY INTEREST-DIRECT POST</v>
          </cell>
        </row>
        <row r="424">
          <cell r="A424">
            <v>3750000</v>
          </cell>
          <cell r="B424" t="str">
            <v>LT Debt - Debentures</v>
          </cell>
          <cell r="C424" t="str">
            <v>LONG TERM DEBT: Debentures</v>
          </cell>
        </row>
        <row r="425">
          <cell r="A425">
            <v>3750010</v>
          </cell>
          <cell r="B425" t="str">
            <v>LT Debt-FMBs</v>
          </cell>
          <cell r="C425" t="str">
            <v>LONG TERM DEBT: First Mortgage Bonds</v>
          </cell>
        </row>
        <row r="426">
          <cell r="A426">
            <v>3750015</v>
          </cell>
          <cell r="B426" t="str">
            <v>Curr Por Offset-FMBs</v>
          </cell>
          <cell r="C426" t="str">
            <v>L-T DEBT: Current Portion Offset - FMBs</v>
          </cell>
        </row>
        <row r="427">
          <cell r="A427">
            <v>3750020</v>
          </cell>
          <cell r="B427" t="str">
            <v>LT Debt-PCBs</v>
          </cell>
          <cell r="C427" t="str">
            <v>LONG TERM DEBT: Pollution Control Bonds</v>
          </cell>
        </row>
        <row r="428">
          <cell r="A428">
            <v>3750025</v>
          </cell>
          <cell r="B428" t="str">
            <v>Curr Por Offset-PCBs</v>
          </cell>
          <cell r="C428" t="str">
            <v>L-T DEBT: Current Portion Offset - PCBs</v>
          </cell>
        </row>
        <row r="429">
          <cell r="A429">
            <v>3750030</v>
          </cell>
          <cell r="B429" t="str">
            <v>LT Debt-IDBs</v>
          </cell>
          <cell r="C429" t="str">
            <v>LONG TERM DEBT: Industrial Development Bonds</v>
          </cell>
        </row>
        <row r="430">
          <cell r="A430">
            <v>3750035</v>
          </cell>
          <cell r="B430" t="str">
            <v>Curr Por Offset-IDBs</v>
          </cell>
          <cell r="C430" t="str">
            <v>L-T DEBT: Current Portion Offset - IDBs</v>
          </cell>
        </row>
        <row r="431">
          <cell r="A431">
            <v>3750040</v>
          </cell>
          <cell r="B431" t="str">
            <v>LT Debt-MTNs</v>
          </cell>
          <cell r="C431" t="str">
            <v>LONG TERM DEBT: Medium Term Notes</v>
          </cell>
        </row>
        <row r="432">
          <cell r="A432">
            <v>3750045</v>
          </cell>
          <cell r="B432" t="str">
            <v>Curr Por Offset-MTNs</v>
          </cell>
          <cell r="C432" t="str">
            <v>L-T DEBT: Current Portion Offset - MTNs</v>
          </cell>
        </row>
        <row r="433">
          <cell r="A433">
            <v>3750100</v>
          </cell>
          <cell r="B433" t="str">
            <v>LT Debt-Aff</v>
          </cell>
          <cell r="C433" t="str">
            <v>LONG TERM DEBT: Affiliate</v>
          </cell>
        </row>
        <row r="434">
          <cell r="A434">
            <v>3750200</v>
          </cell>
          <cell r="B434" t="str">
            <v>LT Debt-I/C</v>
          </cell>
          <cell r="C434" t="str">
            <v>LONG TERM DEBT:  Intercompany</v>
          </cell>
        </row>
        <row r="435">
          <cell r="A435">
            <v>3750500</v>
          </cell>
          <cell r="B435" t="str">
            <v>LT Debt-Other</v>
          </cell>
          <cell r="C435" t="str">
            <v>LONG TERM DEBT: Other</v>
          </cell>
        </row>
        <row r="436">
          <cell r="A436">
            <v>3750600</v>
          </cell>
          <cell r="B436" t="str">
            <v>LT Debt-Bank Loans</v>
          </cell>
          <cell r="C436" t="str">
            <v>LONG TERM DEBT: Bank Loans</v>
          </cell>
        </row>
        <row r="437">
          <cell r="A437">
            <v>3751000</v>
          </cell>
          <cell r="B437" t="str">
            <v>Unam Pre/Disc on LTD</v>
          </cell>
          <cell r="C437" t="str">
            <v>UNAMORTIZED PREMIUM/DISCOUNT ON LTD</v>
          </cell>
        </row>
        <row r="438">
          <cell r="A438">
            <v>3751100</v>
          </cell>
          <cell r="B438" t="str">
            <v>BONDS PAY: Hedge Off</v>
          </cell>
          <cell r="C438" t="str">
            <v>BONDS PAYABLE: Hedge Offset</v>
          </cell>
        </row>
        <row r="439">
          <cell r="A439">
            <v>3800000</v>
          </cell>
          <cell r="B439" t="str">
            <v>Common Stock</v>
          </cell>
          <cell r="C439" t="str">
            <v>COMMON STOCK</v>
          </cell>
        </row>
        <row r="440">
          <cell r="A440">
            <v>3800100</v>
          </cell>
          <cell r="B440" t="str">
            <v>Prem on Cap Stock</v>
          </cell>
          <cell r="C440" t="str">
            <v>PREMIUM ON CAPITAL STOCK</v>
          </cell>
        </row>
        <row r="441">
          <cell r="A441">
            <v>3800200</v>
          </cell>
          <cell r="B441" t="str">
            <v>Disc on Cap Stock</v>
          </cell>
          <cell r="C441" t="str">
            <v>DISCOUNT ON CAPITAL STOCK</v>
          </cell>
        </row>
        <row r="442">
          <cell r="A442">
            <v>3800300</v>
          </cell>
          <cell r="B442" t="str">
            <v>Cap Stock Expense</v>
          </cell>
          <cell r="C442" t="str">
            <v>EXPENSES ON CAPITAL STOCK</v>
          </cell>
        </row>
        <row r="443">
          <cell r="A443">
            <v>3800400</v>
          </cell>
          <cell r="B443" t="str">
            <v>Divs Decl-Common</v>
          </cell>
          <cell r="C443" t="str">
            <v>DIVIDENDS DECLARED: Common</v>
          </cell>
        </row>
        <row r="444">
          <cell r="A444">
            <v>3800500</v>
          </cell>
          <cell r="B444" t="str">
            <v>Div Dec to FPL Grp</v>
          </cell>
          <cell r="C444" t="str">
            <v>DIVIDENDS DECLARED TO FPL GROUP</v>
          </cell>
        </row>
        <row r="445">
          <cell r="A445">
            <v>3810000</v>
          </cell>
          <cell r="B445" t="str">
            <v>Paid-In-Cap</v>
          </cell>
          <cell r="C445" t="str">
            <v>ADDITIONAL PAID IN CAPITAL</v>
          </cell>
        </row>
        <row r="446">
          <cell r="A446">
            <v>3811000</v>
          </cell>
          <cell r="B446" t="str">
            <v>APIC-Stock Options</v>
          </cell>
          <cell r="C446" t="str">
            <v>APIC: Equity for Stock Options Outstanding</v>
          </cell>
        </row>
        <row r="447">
          <cell r="A447">
            <v>3811500</v>
          </cell>
          <cell r="B447" t="str">
            <v>APIC-Trans Eff-St Op</v>
          </cell>
          <cell r="C447" t="str">
            <v>APIC: Transition Effect for Stock Options O/S</v>
          </cell>
        </row>
        <row r="448">
          <cell r="A448">
            <v>3812000</v>
          </cell>
          <cell r="B448" t="str">
            <v>APIC-Perf Sh-Eq Meth</v>
          </cell>
          <cell r="C448" t="str">
            <v>ADDL PD-IN-CAP: Perf Shares on Equity Method</v>
          </cell>
        </row>
        <row r="449">
          <cell r="A449">
            <v>3820000</v>
          </cell>
          <cell r="B449" t="str">
            <v>Ret Earn</v>
          </cell>
          <cell r="C449" t="str">
            <v>RETAINED EARNINGS</v>
          </cell>
        </row>
        <row r="450">
          <cell r="A450">
            <v>3821000</v>
          </cell>
          <cell r="B450" t="str">
            <v>Adj to Ret Earn</v>
          </cell>
          <cell r="C450" t="str">
            <v>ADJUSTMENTS TO RETAINED EARNINGS</v>
          </cell>
        </row>
        <row r="451">
          <cell r="A451">
            <v>3828887</v>
          </cell>
          <cell r="B451" t="str">
            <v>Rtnd Earn-Carrd Forw</v>
          </cell>
          <cell r="C451" t="str">
            <v>Retained Earnings Carried Forward - SEM Only</v>
          </cell>
        </row>
        <row r="452">
          <cell r="A452">
            <v>3828888</v>
          </cell>
          <cell r="B452" t="str">
            <v>Curr Yr Rtd Earn-SEM</v>
          </cell>
          <cell r="C452" t="str">
            <v>Current Year Retained Earnings - SEM Only</v>
          </cell>
        </row>
        <row r="453">
          <cell r="A453">
            <v>3830000</v>
          </cell>
          <cell r="B453" t="str">
            <v>Foreign Curr Trans</v>
          </cell>
          <cell r="C453" t="str">
            <v>FOREIGN CURRENCY TRANSLATION</v>
          </cell>
        </row>
        <row r="454">
          <cell r="A454">
            <v>3840000</v>
          </cell>
          <cell r="B454" t="str">
            <v>Othr Comp Inc</v>
          </cell>
          <cell r="C454" t="str">
            <v>OTHER COMPREHENSIVE INCOME</v>
          </cell>
        </row>
        <row r="455">
          <cell r="A455">
            <v>3850000</v>
          </cell>
          <cell r="B455" t="str">
            <v>Gen Ptr Equity</v>
          </cell>
          <cell r="C455" t="str">
            <v>GENERAL PARTNERS EQUITY</v>
          </cell>
        </row>
        <row r="456">
          <cell r="A456">
            <v>3860000</v>
          </cell>
          <cell r="B456" t="str">
            <v>Ltd Ptr Equity</v>
          </cell>
          <cell r="C456" t="str">
            <v>LIMITED PARTNERS EQUITY</v>
          </cell>
        </row>
        <row r="457">
          <cell r="A457">
            <v>3870000</v>
          </cell>
          <cell r="B457" t="str">
            <v>Minority Int</v>
          </cell>
          <cell r="C457" t="str">
            <v>MINORITY INTEREST</v>
          </cell>
        </row>
        <row r="458">
          <cell r="A458">
            <v>3880000</v>
          </cell>
          <cell r="B458" t="str">
            <v>Unreal Inv Gn/Ls</v>
          </cell>
          <cell r="C458" t="str">
            <v>NET UNREALIZED INVESTMENT GAINS AND LOSSES</v>
          </cell>
        </row>
        <row r="459">
          <cell r="A459">
            <v>3890000</v>
          </cell>
          <cell r="B459" t="str">
            <v>Unearn ESOP Comp</v>
          </cell>
          <cell r="C459" t="str">
            <v>UNEARNED ESOP COMPENSATION</v>
          </cell>
        </row>
        <row r="460">
          <cell r="A460">
            <v>3891000</v>
          </cell>
          <cell r="B460" t="str">
            <v>Unearn Comp-Rest Stk</v>
          </cell>
          <cell r="C460" t="str">
            <v>UNEARNED COMPENSATION - Restricted Stock Awards</v>
          </cell>
        </row>
        <row r="461">
          <cell r="A461">
            <v>3892000</v>
          </cell>
          <cell r="B461" t="str">
            <v>APIC Unearnd GEXA</v>
          </cell>
          <cell r="C461" t="str">
            <v>APIX Unearned GEXA Performance Shares</v>
          </cell>
        </row>
        <row r="462">
          <cell r="A462">
            <v>3900000</v>
          </cell>
          <cell r="B462" t="str">
            <v>Pref Stk-No Sink</v>
          </cell>
          <cell r="C462" t="str">
            <v>PREFERRED STOCK: Without Sinking Fund Requirements</v>
          </cell>
        </row>
        <row r="463">
          <cell r="A463">
            <v>3901000</v>
          </cell>
          <cell r="B463" t="str">
            <v>Pref Stk: I/C</v>
          </cell>
          <cell r="C463" t="str">
            <v>PREFERRED STOCK: Intercompany</v>
          </cell>
        </row>
        <row r="464">
          <cell r="A464">
            <v>3910000</v>
          </cell>
          <cell r="B464" t="str">
            <v>Divs Decl-Preferred</v>
          </cell>
          <cell r="C464" t="str">
            <v>DIVIDENDS DECLARED: Preferred</v>
          </cell>
        </row>
        <row r="465">
          <cell r="A465">
            <v>3920000</v>
          </cell>
          <cell r="B465" t="str">
            <v>Divs Accd-Preferred</v>
          </cell>
          <cell r="C465" t="str">
            <v>DIVIDENDS ACCRUED: Preferred</v>
          </cell>
        </row>
        <row r="466">
          <cell r="A466">
            <v>4000000</v>
          </cell>
          <cell r="B466" t="str">
            <v>Enrgy Rev-Gener</v>
          </cell>
          <cell r="C466" t="str">
            <v>ENERGY REVENUES: Generated</v>
          </cell>
        </row>
        <row r="467">
          <cell r="A467">
            <v>4000100</v>
          </cell>
          <cell r="B467" t="str">
            <v>Enrgy Rev-Gener-Aff</v>
          </cell>
          <cell r="C467" t="str">
            <v>ENERGY REVENUES: Generated - Affiliates</v>
          </cell>
        </row>
        <row r="468">
          <cell r="A468">
            <v>4000200</v>
          </cell>
          <cell r="B468" t="str">
            <v>Enrgy Rev-Gener-I/C</v>
          </cell>
          <cell r="C468" t="str">
            <v>ENERGY REVENUES: Generated - Intercompany</v>
          </cell>
        </row>
        <row r="469">
          <cell r="A469">
            <v>4001000</v>
          </cell>
          <cell r="B469" t="str">
            <v>Enrgy Rev-Purch</v>
          </cell>
          <cell r="C469" t="str">
            <v>ENERGY REVENUES: Purchased</v>
          </cell>
        </row>
        <row r="470">
          <cell r="A470">
            <v>4001100</v>
          </cell>
          <cell r="B470" t="str">
            <v>Enrgy Rev-Purch-Aff</v>
          </cell>
          <cell r="C470" t="str">
            <v>ENERGY REVENUES: Purchased - Affiliates</v>
          </cell>
        </row>
        <row r="471">
          <cell r="A471">
            <v>4001200</v>
          </cell>
          <cell r="B471" t="str">
            <v>Enrgy Rev-Purch-I/C</v>
          </cell>
          <cell r="C471" t="str">
            <v>ENERGY REVENUES: Purchased - Intercompany</v>
          </cell>
        </row>
        <row r="472">
          <cell r="A472">
            <v>4002000</v>
          </cell>
          <cell r="B472" t="str">
            <v>Enrgy Rev-ThermHst</v>
          </cell>
          <cell r="C472" t="str">
            <v>ENERGY REVENUE: Thermal Host</v>
          </cell>
        </row>
        <row r="473">
          <cell r="A473">
            <v>4003000</v>
          </cell>
          <cell r="B473" t="str">
            <v>Enrgy Rev-Gas</v>
          </cell>
          <cell r="C473" t="str">
            <v>ENERGY REVENUE: Gas Sales</v>
          </cell>
        </row>
        <row r="474">
          <cell r="A474">
            <v>4003100</v>
          </cell>
          <cell r="B474" t="str">
            <v>Enrgy Rev-Gas-Aff</v>
          </cell>
          <cell r="C474" t="str">
            <v>ENERGY REVENUE: Gas Sales Affiliates</v>
          </cell>
        </row>
        <row r="475">
          <cell r="A475">
            <v>4003200</v>
          </cell>
          <cell r="B475" t="str">
            <v>Enrgy Rev-Gas-I/C</v>
          </cell>
          <cell r="C475" t="str">
            <v>ENERGY REVENUE: Gas Sales Intercompany</v>
          </cell>
        </row>
        <row r="476">
          <cell r="A476">
            <v>4004000</v>
          </cell>
          <cell r="B476" t="str">
            <v>Enrgy Rev-Fuel</v>
          </cell>
          <cell r="C476" t="str">
            <v>ENERGY REVENUE: Fuel Sales</v>
          </cell>
        </row>
        <row r="477">
          <cell r="A477">
            <v>4004100</v>
          </cell>
          <cell r="B477" t="str">
            <v>Enrgy Rev-Fuel-Aff</v>
          </cell>
          <cell r="C477" t="str">
            <v>ENERGY REVENUE: Fuel Sales Affiliates</v>
          </cell>
        </row>
        <row r="478">
          <cell r="A478">
            <v>4004200</v>
          </cell>
          <cell r="B478" t="str">
            <v>Enrgy Rev-Fuel-I/C</v>
          </cell>
          <cell r="C478" t="str">
            <v>ENERGY REVENUE: Fuel Sales Intercompany</v>
          </cell>
        </row>
        <row r="479">
          <cell r="A479">
            <v>4004250</v>
          </cell>
          <cell r="B479" t="str">
            <v>Engy Rev-Fuel-IC-FPL</v>
          </cell>
          <cell r="C479" t="str">
            <v>ENERGY REVENUE: Fuel Sales Intercompany - FPL</v>
          </cell>
        </row>
        <row r="480">
          <cell r="A480">
            <v>4005000</v>
          </cell>
          <cell r="B480" t="str">
            <v>Enrgy Rev-NonMgdHedg</v>
          </cell>
          <cell r="C480" t="str">
            <v>ENERGY REVENUES: Non Managed Hedges</v>
          </cell>
        </row>
        <row r="481">
          <cell r="A481">
            <v>4006000</v>
          </cell>
          <cell r="B481" t="str">
            <v>EFOR Reduction</v>
          </cell>
          <cell r="C481" t="str">
            <v>EFOR REDUCTION - SEM ONLY</v>
          </cell>
        </row>
        <row r="482">
          <cell r="A482">
            <v>4100000</v>
          </cell>
          <cell r="B482" t="str">
            <v>Capcty Rev-ThirdPty</v>
          </cell>
          <cell r="C482" t="str">
            <v>CAPACITY REVENUES: Third Party</v>
          </cell>
        </row>
        <row r="483">
          <cell r="A483">
            <v>4100100</v>
          </cell>
          <cell r="B483" t="str">
            <v>Capcty Rev-Aff</v>
          </cell>
          <cell r="C483" t="str">
            <v>CAPACITY REVENUES: Affiliates</v>
          </cell>
        </row>
        <row r="484">
          <cell r="A484">
            <v>4100200</v>
          </cell>
          <cell r="B484" t="str">
            <v>Capcty Rev-I/C</v>
          </cell>
          <cell r="C484" t="str">
            <v>CAPACITY REVENUES: Intercompany</v>
          </cell>
        </row>
        <row r="485">
          <cell r="A485">
            <v>4100500</v>
          </cell>
          <cell r="B485" t="str">
            <v>Capcty Rev-Bonus</v>
          </cell>
          <cell r="C485" t="str">
            <v>CAPACITY REVENUES: Bonus</v>
          </cell>
        </row>
        <row r="486">
          <cell r="A486">
            <v>4101000</v>
          </cell>
          <cell r="B486" t="str">
            <v>Cap Rev-Contract</v>
          </cell>
          <cell r="C486" t="str">
            <v>CAPACITY REVENUE-Contract</v>
          </cell>
        </row>
        <row r="487">
          <cell r="A487">
            <v>4101100</v>
          </cell>
          <cell r="B487" t="str">
            <v>Cap Rev-Contract-Aff</v>
          </cell>
          <cell r="C487" t="str">
            <v>CAPACITY REVENUE-Contract-Affiliate</v>
          </cell>
        </row>
        <row r="488">
          <cell r="A488">
            <v>4101200</v>
          </cell>
          <cell r="B488" t="str">
            <v>Cap Rev-Contract-I/C</v>
          </cell>
          <cell r="C488" t="str">
            <v>CAPACITY REVENUE-Contract-Intercompany</v>
          </cell>
        </row>
        <row r="489">
          <cell r="A489">
            <v>4102000</v>
          </cell>
          <cell r="B489" t="str">
            <v>Cap Rev-ICAP/UCAP</v>
          </cell>
          <cell r="C489" t="str">
            <v>CAPACITY REVENUE-ICAP/UCAP</v>
          </cell>
        </row>
        <row r="490">
          <cell r="A490">
            <v>4102100</v>
          </cell>
          <cell r="B490" t="str">
            <v>CapRev-ICAP/UCAP-Aff</v>
          </cell>
          <cell r="C490" t="str">
            <v>CAPACITY REVENUE-ICAP/UCAP-Affiliate</v>
          </cell>
        </row>
        <row r="491">
          <cell r="A491">
            <v>4102200</v>
          </cell>
          <cell r="B491" t="str">
            <v>CapRev-ICAP/UCAP-I/C</v>
          </cell>
          <cell r="C491" t="str">
            <v>CAPACITY REVENUE-ICAP/UCAP-Intercompany</v>
          </cell>
        </row>
        <row r="492">
          <cell r="A492">
            <v>4110000</v>
          </cell>
          <cell r="B492" t="str">
            <v>OptPrem-Sold-Third</v>
          </cell>
          <cell r="C492" t="str">
            <v>OPTION PREMIUMS/HRC: Sold - Third Party</v>
          </cell>
        </row>
        <row r="493">
          <cell r="A493">
            <v>4110100</v>
          </cell>
          <cell r="B493" t="str">
            <v>OptPrem-Sold-Aff</v>
          </cell>
          <cell r="C493" t="str">
            <v>OPTION PREMIUMS/HRC: Sold - Affiliates</v>
          </cell>
        </row>
        <row r="494">
          <cell r="A494">
            <v>4110200</v>
          </cell>
          <cell r="B494" t="str">
            <v>OptPrem-Sold-I/C</v>
          </cell>
          <cell r="C494" t="str">
            <v>OPTION PREMIUMS/HRC: Sold - Intercompany</v>
          </cell>
        </row>
        <row r="495">
          <cell r="A495">
            <v>4120000</v>
          </cell>
          <cell r="B495" t="str">
            <v>OptPrem-Purch-Third</v>
          </cell>
          <cell r="C495" t="str">
            <v>OPTION PREMIUMS/HRC: Purchased - Third Party</v>
          </cell>
        </row>
        <row r="496">
          <cell r="A496">
            <v>4120100</v>
          </cell>
          <cell r="B496" t="str">
            <v>OptPrem-Purch-Aff</v>
          </cell>
          <cell r="C496" t="str">
            <v>OPTION PREMIUMS/HRC: Purchased - Affiliate</v>
          </cell>
        </row>
        <row r="497">
          <cell r="A497">
            <v>4120200</v>
          </cell>
          <cell r="B497" t="str">
            <v>OptPrem-Purch-I/C</v>
          </cell>
          <cell r="C497" t="str">
            <v>OPTION PREMIUMS/HRC: Purchased - Intercompany</v>
          </cell>
        </row>
        <row r="498">
          <cell r="A498">
            <v>4150000</v>
          </cell>
          <cell r="B498" t="str">
            <v>Tradng Rev</v>
          </cell>
          <cell r="C498" t="str">
            <v>TRADING REVENUES</v>
          </cell>
        </row>
        <row r="499">
          <cell r="A499">
            <v>4150100</v>
          </cell>
          <cell r="B499" t="str">
            <v>Fin Ins Rev-Affil</v>
          </cell>
          <cell r="C499" t="str">
            <v>FINANCIAL INSTRUMENTS REVENUE-AFFILIATE</v>
          </cell>
        </row>
        <row r="500">
          <cell r="A500">
            <v>4150200</v>
          </cell>
          <cell r="B500" t="str">
            <v>Fin Ins Rev-InterCo</v>
          </cell>
          <cell r="C500" t="str">
            <v>FINANCIAL INSTRUMENTS REVENUE-INTERCOMPANY</v>
          </cell>
        </row>
        <row r="501">
          <cell r="A501">
            <v>4150300</v>
          </cell>
          <cell r="B501" t="str">
            <v>Asset Opt -Plan Only</v>
          </cell>
          <cell r="C501" t="str">
            <v>ASSET OPTIMIZATION - (Plan Only)</v>
          </cell>
        </row>
        <row r="502">
          <cell r="A502">
            <v>4160000</v>
          </cell>
          <cell r="B502" t="str">
            <v>Non-Recurring Revs</v>
          </cell>
          <cell r="C502" t="str">
            <v>NON-RECURRING REVENUES</v>
          </cell>
        </row>
        <row r="503">
          <cell r="A503">
            <v>4160100</v>
          </cell>
          <cell r="B503" t="str">
            <v>Fiber Revs-Metro Lse</v>
          </cell>
          <cell r="C503" t="str">
            <v>FIBER REVENUES: Metro Leases</v>
          </cell>
        </row>
        <row r="504">
          <cell r="A504">
            <v>4160200</v>
          </cell>
          <cell r="B504" t="str">
            <v>Backbone Lse Revs</v>
          </cell>
          <cell r="C504" t="str">
            <v>FIBER REVENUES: Backbone Leases</v>
          </cell>
        </row>
        <row r="505">
          <cell r="A505">
            <v>4160800</v>
          </cell>
          <cell r="B505" t="str">
            <v>Fiber Revs - MCI Lse</v>
          </cell>
          <cell r="C505" t="str">
            <v>FIBER REVENUES: MCI Leases - FPL Tel</v>
          </cell>
        </row>
        <row r="506">
          <cell r="A506">
            <v>4161000</v>
          </cell>
          <cell r="B506" t="str">
            <v>Phone Svc Revs - FPL</v>
          </cell>
          <cell r="C506" t="str">
            <v>TELEPHONE SERVICE REVENUES: From FPL</v>
          </cell>
        </row>
        <row r="507">
          <cell r="A507">
            <v>4170000</v>
          </cell>
          <cell r="B507" t="str">
            <v>Bse Ret Revs-Billed</v>
          </cell>
          <cell r="C507" t="str">
            <v>BASE RETAIL REVS: Billed</v>
          </cell>
        </row>
        <row r="508">
          <cell r="A508">
            <v>4170050</v>
          </cell>
          <cell r="B508" t="str">
            <v>Billed Refunds - Act</v>
          </cell>
          <cell r="C508" t="str">
            <v>BASE RETAIL REVS: Billed - Rate Refunds - Actual</v>
          </cell>
        </row>
        <row r="509">
          <cell r="A509">
            <v>4170100</v>
          </cell>
          <cell r="B509" t="str">
            <v>Bse Ret Rev-Unbilled</v>
          </cell>
          <cell r="C509" t="str">
            <v>BASE RETAIL REVS: Unbilled</v>
          </cell>
        </row>
        <row r="510">
          <cell r="A510">
            <v>4170200</v>
          </cell>
          <cell r="B510" t="str">
            <v>BRR - Curr Yr Prov</v>
          </cell>
          <cell r="C510" t="str">
            <v>BASE RETAIL REVS: Current Year Provision</v>
          </cell>
        </row>
        <row r="511">
          <cell r="A511">
            <v>4170300</v>
          </cell>
          <cell r="B511" t="str">
            <v>Prior Yr Prov Rev</v>
          </cell>
          <cell r="C511" t="str">
            <v>BASE RETAIL REVS: Prior Year Provision Reversal</v>
          </cell>
        </row>
        <row r="512">
          <cell r="A512">
            <v>4171000</v>
          </cell>
          <cell r="B512" t="str">
            <v>Bse Whole Rev-Billed</v>
          </cell>
          <cell r="C512" t="str">
            <v>BASE WHOLESALE REVS: Billed</v>
          </cell>
        </row>
        <row r="513">
          <cell r="A513">
            <v>4171100</v>
          </cell>
          <cell r="B513" t="str">
            <v>Bse Whole Rev-Unbill</v>
          </cell>
          <cell r="C513" t="str">
            <v>BASE WHOLESALE REVS: Unbilled</v>
          </cell>
        </row>
        <row r="514">
          <cell r="A514">
            <v>4171200</v>
          </cell>
          <cell r="B514" t="str">
            <v>Prov-Rate Ref-FERC</v>
          </cell>
          <cell r="C514" t="str">
            <v>BASE WHOLESALE: Prov-Rate Refunds-FERC</v>
          </cell>
        </row>
        <row r="515">
          <cell r="A515">
            <v>4172000</v>
          </cell>
          <cell r="B515" t="str">
            <v>Fiber Optic Rentals</v>
          </cell>
          <cell r="C515" t="str">
            <v>OTHER BASE REVS: Fiber Optic Rentals</v>
          </cell>
        </row>
        <row r="516">
          <cell r="A516">
            <v>4172100</v>
          </cell>
          <cell r="B516" t="str">
            <v>Base Rev-Oth Rentals</v>
          </cell>
          <cell r="C516" t="str">
            <v>OTHER BASE REVS: Other Rentals</v>
          </cell>
        </row>
        <row r="517">
          <cell r="A517">
            <v>4172200</v>
          </cell>
          <cell r="B517" t="str">
            <v>Transmission Service</v>
          </cell>
          <cell r="C517" t="str">
            <v>OTHER BASE REVS: Transmission Service</v>
          </cell>
        </row>
        <row r="518">
          <cell r="A518">
            <v>4172250</v>
          </cell>
          <cell r="B518" t="str">
            <v>Trans Svc - I/C</v>
          </cell>
          <cell r="C518" t="str">
            <v>OTHER BASE REVS: Trans Service - Intercompany</v>
          </cell>
        </row>
        <row r="519">
          <cell r="A519">
            <v>4172300</v>
          </cell>
          <cell r="B519" t="str">
            <v>Base Rev-Interchange</v>
          </cell>
          <cell r="C519" t="str">
            <v>OTHER BASE REVS: Interchange</v>
          </cell>
        </row>
        <row r="520">
          <cell r="A520">
            <v>4172400</v>
          </cell>
          <cell r="B520" t="str">
            <v>Late Pmts/Field Coll</v>
          </cell>
          <cell r="C520" t="str">
            <v>OTHER BASE REVS: Late Pmts/Field Coll</v>
          </cell>
        </row>
        <row r="521">
          <cell r="A521">
            <v>4172500</v>
          </cell>
          <cell r="B521" t="str">
            <v>Misc Service Revs</v>
          </cell>
          <cell r="C521" t="str">
            <v>OTHER BASE REVS: Misc Service Revs</v>
          </cell>
        </row>
        <row r="522">
          <cell r="A522">
            <v>4172600</v>
          </cell>
          <cell r="B522" t="str">
            <v>EMT Brokerage</v>
          </cell>
          <cell r="C522" t="str">
            <v>OTH BASE REVS: EMT Brokerage Activities</v>
          </cell>
        </row>
        <row r="523">
          <cell r="A523">
            <v>4172700</v>
          </cell>
          <cell r="B523" t="str">
            <v>Perf Cont &amp; SM Prog</v>
          </cell>
          <cell r="C523" t="str">
            <v>PERFORMANCE CONTRACTING AND S&amp;M PROGRAMS</v>
          </cell>
        </row>
        <row r="524">
          <cell r="A524">
            <v>4172750</v>
          </cell>
          <cell r="B524" t="str">
            <v>Enrgy Rev-Gas-Retail</v>
          </cell>
          <cell r="C524" t="str">
            <v>ENERGY REVENUE: Gas Sales - Retail</v>
          </cell>
        </row>
        <row r="525">
          <cell r="A525">
            <v>4172800</v>
          </cell>
          <cell r="B525" t="str">
            <v>Oth Base Revs-Retail</v>
          </cell>
          <cell r="C525" t="str">
            <v>OTHER BASE REVS: Retail</v>
          </cell>
        </row>
        <row r="526">
          <cell r="A526">
            <v>4172900</v>
          </cell>
          <cell r="B526" t="str">
            <v>Oth Base Revs-Whole</v>
          </cell>
          <cell r="C526" t="str">
            <v>OTHER BASE REVS: Wholesale</v>
          </cell>
        </row>
        <row r="527">
          <cell r="A527">
            <v>4173000</v>
          </cell>
          <cell r="B527" t="str">
            <v>Fuel Clause Revs</v>
          </cell>
          <cell r="C527" t="str">
            <v>FUEL REVS: Fuel Clause</v>
          </cell>
        </row>
        <row r="528">
          <cell r="A528">
            <v>4173100</v>
          </cell>
          <cell r="B528" t="str">
            <v>Fuel revs-I/C Recov</v>
          </cell>
          <cell r="C528" t="str">
            <v>FUEL REVS: Interchange Recoverable</v>
          </cell>
        </row>
        <row r="529">
          <cell r="A529">
            <v>4173200</v>
          </cell>
          <cell r="B529" t="str">
            <v>Def Fuel Revs-FPSC</v>
          </cell>
          <cell r="C529" t="str">
            <v>FUEL REVS: Deferred Fuel - FPSC</v>
          </cell>
        </row>
        <row r="530">
          <cell r="A530">
            <v>4173300</v>
          </cell>
          <cell r="B530" t="str">
            <v>Def Fuel Revs-FERC</v>
          </cell>
          <cell r="C530" t="str">
            <v>FUEL REVS: Deferred Fuel - FERC</v>
          </cell>
        </row>
        <row r="531">
          <cell r="A531">
            <v>4174000</v>
          </cell>
          <cell r="B531" t="str">
            <v>CCRC Clause Revs</v>
          </cell>
          <cell r="C531" t="str">
            <v>CAPACITY COST RECOVERY REVS: Clause</v>
          </cell>
        </row>
        <row r="532">
          <cell r="A532">
            <v>4174050</v>
          </cell>
          <cell r="B532" t="str">
            <v>CCRC Revs - Interchg</v>
          </cell>
          <cell r="C532" t="str">
            <v>CAPACITY COST RECOV REVS: Clause Interchange Accts</v>
          </cell>
        </row>
        <row r="533">
          <cell r="A533">
            <v>4174100</v>
          </cell>
          <cell r="B533" t="str">
            <v>CCRC Deferred Revs</v>
          </cell>
          <cell r="C533" t="str">
            <v>CAPACITY COST RECOVERY REVS: Deferred</v>
          </cell>
        </row>
        <row r="534">
          <cell r="A534">
            <v>4175000</v>
          </cell>
          <cell r="B534" t="str">
            <v>Conservation Cls Rev</v>
          </cell>
          <cell r="C534" t="str">
            <v>CONSERVATION REVS: Clause</v>
          </cell>
        </row>
        <row r="535">
          <cell r="A535">
            <v>4175100</v>
          </cell>
          <cell r="B535" t="str">
            <v>Cons Revs-Deferred</v>
          </cell>
          <cell r="C535" t="str">
            <v>CONSERVATION REVS: Deferred</v>
          </cell>
        </row>
        <row r="536">
          <cell r="A536">
            <v>4176000</v>
          </cell>
          <cell r="B536" t="str">
            <v>ECRC Clause Revs</v>
          </cell>
          <cell r="C536" t="str">
            <v>ENVIR COST RECOVERY REVS: Clause</v>
          </cell>
        </row>
        <row r="537">
          <cell r="A537">
            <v>4176100</v>
          </cell>
          <cell r="B537" t="str">
            <v>ECRC Deferred Revs</v>
          </cell>
          <cell r="C537" t="str">
            <v>ENVIR COST RECOVERY REVS: Deferred</v>
          </cell>
        </row>
        <row r="538">
          <cell r="A538">
            <v>4177000</v>
          </cell>
          <cell r="B538" t="str">
            <v>Oil Backout Cls Revs</v>
          </cell>
          <cell r="C538" t="str">
            <v>OIL BACKOUT REVS: Clause</v>
          </cell>
        </row>
        <row r="539">
          <cell r="A539">
            <v>4177100</v>
          </cell>
          <cell r="B539" t="str">
            <v>Oil Backout Def Revs</v>
          </cell>
          <cell r="C539" t="str">
            <v>OIL BACKOUT REVS: Deferred</v>
          </cell>
        </row>
        <row r="540">
          <cell r="A540">
            <v>4177500</v>
          </cell>
          <cell r="B540" t="str">
            <v>Storm Recovery Revs</v>
          </cell>
          <cell r="C540" t="str">
            <v>STORM RECOVERY REVENUES</v>
          </cell>
        </row>
        <row r="541">
          <cell r="A541">
            <v>4178000</v>
          </cell>
          <cell r="B541" t="str">
            <v>Grs Rects Tax Revs</v>
          </cell>
          <cell r="C541" t="str">
            <v>GROSS RECEIPTS TAX REVENUES</v>
          </cell>
        </row>
        <row r="542">
          <cell r="A542">
            <v>4179000</v>
          </cell>
          <cell r="B542" t="str">
            <v>Franchise Tax Revs</v>
          </cell>
          <cell r="C542" t="str">
            <v>FRANCHISE TAX REVENUES</v>
          </cell>
        </row>
        <row r="543">
          <cell r="A543">
            <v>4200000</v>
          </cell>
          <cell r="B543" t="str">
            <v>Ancllry Serv-ThirdPt</v>
          </cell>
          <cell r="C543" t="str">
            <v>ANCILLARY SERVICES: Third Party</v>
          </cell>
        </row>
        <row r="544">
          <cell r="A544">
            <v>4200100</v>
          </cell>
          <cell r="B544" t="str">
            <v>Ancllry Serv-Aff</v>
          </cell>
          <cell r="C544" t="str">
            <v>ANCILLARY SERVICES:  Affiliates</v>
          </cell>
        </row>
        <row r="545">
          <cell r="A545">
            <v>4200200</v>
          </cell>
          <cell r="B545" t="str">
            <v>Ancllry Serv-I/C</v>
          </cell>
          <cell r="C545" t="str">
            <v>ANCILLARY SERVICES: Intercompany</v>
          </cell>
        </row>
        <row r="546">
          <cell r="A546">
            <v>4205000</v>
          </cell>
          <cell r="B546" t="str">
            <v>Othr Oper Rev</v>
          </cell>
          <cell r="C546" t="str">
            <v>OTHER OPERATING REVENUES</v>
          </cell>
        </row>
        <row r="547">
          <cell r="A547">
            <v>4300000</v>
          </cell>
          <cell r="B547" t="str">
            <v>Royalty-Lnd Lease Re</v>
          </cell>
          <cell r="C547" t="str">
            <v>ROYALTY &amp; LAND LEASE REVENUE</v>
          </cell>
        </row>
        <row r="548">
          <cell r="A548">
            <v>4400000</v>
          </cell>
          <cell r="B548" t="str">
            <v>Mgmt Fee Inc</v>
          </cell>
          <cell r="C548" t="str">
            <v>MANAGEMENT FEE INCOME</v>
          </cell>
        </row>
        <row r="549">
          <cell r="A549">
            <v>4400100</v>
          </cell>
          <cell r="B549" t="str">
            <v>Mgmt Fee Inc-Aff</v>
          </cell>
          <cell r="C549" t="str">
            <v>MANAGEMENT FEE INCOME: Affiliates</v>
          </cell>
        </row>
        <row r="550">
          <cell r="A550">
            <v>4400200</v>
          </cell>
          <cell r="B550" t="str">
            <v>Mgmt Fee Inc-I/C</v>
          </cell>
          <cell r="C550" t="str">
            <v>MANAGEMENT FEE INCOME: Intercompany</v>
          </cell>
        </row>
        <row r="551">
          <cell r="A551">
            <v>4500000</v>
          </cell>
          <cell r="B551" t="str">
            <v>O&amp;M Fee Inc</v>
          </cell>
          <cell r="C551" t="str">
            <v>O&amp;M FEE INCOME</v>
          </cell>
        </row>
        <row r="552">
          <cell r="A552">
            <v>4500100</v>
          </cell>
          <cell r="B552" t="str">
            <v>O&amp;M Fee Inc-Aff</v>
          </cell>
          <cell r="C552" t="str">
            <v>O&amp;M FEE INCOME: Affiliates</v>
          </cell>
        </row>
        <row r="553">
          <cell r="A553">
            <v>4500200</v>
          </cell>
          <cell r="B553" t="str">
            <v>O&amp;M Fee Inc-I/C</v>
          </cell>
          <cell r="C553" t="str">
            <v>O&amp;M FEE INCOME: Intercompany</v>
          </cell>
        </row>
        <row r="554">
          <cell r="A554">
            <v>4600000</v>
          </cell>
          <cell r="B554" t="str">
            <v>AgncyFee Inc</v>
          </cell>
          <cell r="C554" t="str">
            <v>AGENCY FEE INCOME</v>
          </cell>
        </row>
        <row r="555">
          <cell r="A555">
            <v>4600100</v>
          </cell>
          <cell r="B555" t="str">
            <v>AgncyFee Inc-Aff</v>
          </cell>
          <cell r="C555" t="str">
            <v>AGENCY FEE INCOME: Affiliates</v>
          </cell>
        </row>
        <row r="556">
          <cell r="A556">
            <v>4600200</v>
          </cell>
          <cell r="B556" t="str">
            <v>AgncyFee Inc-I/C</v>
          </cell>
          <cell r="C556" t="str">
            <v>AGENCY FEE INCOME: Intercompany</v>
          </cell>
        </row>
        <row r="557">
          <cell r="A557">
            <v>4610000</v>
          </cell>
          <cell r="B557" t="str">
            <v>LOC FEE INC</v>
          </cell>
          <cell r="C557" t="str">
            <v>LOC FEE INCOME</v>
          </cell>
        </row>
        <row r="558">
          <cell r="A558">
            <v>4610100</v>
          </cell>
          <cell r="B558" t="str">
            <v>LOC FEE INC-AFF</v>
          </cell>
          <cell r="C558" t="str">
            <v>LOC FEE INCOME - AFFILIATE</v>
          </cell>
        </row>
        <row r="559">
          <cell r="A559">
            <v>4610200</v>
          </cell>
          <cell r="B559" t="str">
            <v>LOC FEE INC-I/C</v>
          </cell>
          <cell r="C559" t="str">
            <v>LOC FEE INCOME - INTERCOMPANY</v>
          </cell>
        </row>
        <row r="560">
          <cell r="A560">
            <v>4700000</v>
          </cell>
          <cell r="B560" t="str">
            <v>Fuel Hldng Rev</v>
          </cell>
          <cell r="C560" t="str">
            <v>FUEL HOLDING REVENUE</v>
          </cell>
        </row>
        <row r="561">
          <cell r="A561">
            <v>4710000</v>
          </cell>
          <cell r="B561" t="str">
            <v>Line Loss Rev</v>
          </cell>
          <cell r="C561" t="str">
            <v>LINE LOSS REVENUE</v>
          </cell>
        </row>
        <row r="562">
          <cell r="A562">
            <v>4720000</v>
          </cell>
          <cell r="B562" t="str">
            <v>Fixed O&amp;M Rev</v>
          </cell>
          <cell r="C562" t="str">
            <v>FIXED O&amp;M REVENUE</v>
          </cell>
        </row>
        <row r="563">
          <cell r="A563">
            <v>4730000</v>
          </cell>
          <cell r="B563" t="str">
            <v>Var O&amp;M Rev</v>
          </cell>
          <cell r="C563" t="str">
            <v>VARIABLE O&amp;M REVENUE</v>
          </cell>
        </row>
        <row r="564">
          <cell r="A564">
            <v>4740000</v>
          </cell>
          <cell r="B564" t="str">
            <v>Ins Prem Rev</v>
          </cell>
          <cell r="C564" t="str">
            <v>INSURANCE PREMIUMS REVENUES</v>
          </cell>
        </row>
        <row r="565">
          <cell r="A565">
            <v>4740050</v>
          </cell>
          <cell r="B565" t="str">
            <v>Ins Prems - I/C</v>
          </cell>
          <cell r="C565" t="str">
            <v>INSURANCE PREMIUMS: Intercompany</v>
          </cell>
        </row>
        <row r="566">
          <cell r="A566">
            <v>4740100</v>
          </cell>
          <cell r="B566" t="str">
            <v>Ins Prem - Unea Move</v>
          </cell>
          <cell r="C566" t="str">
            <v>INSURANCE PREMIUMS: Unearned Movement</v>
          </cell>
        </row>
        <row r="567">
          <cell r="A567">
            <v>4740200</v>
          </cell>
          <cell r="B567" t="str">
            <v>Ins Prem-Un Move-I/C</v>
          </cell>
          <cell r="C567" t="str">
            <v>INSURANCE PREMS: Unearned Movement - Intercompany</v>
          </cell>
        </row>
        <row r="568">
          <cell r="A568">
            <v>4750000</v>
          </cell>
          <cell r="B568" t="str">
            <v>Curtailment Rev</v>
          </cell>
          <cell r="C568" t="str">
            <v>CURTAILMENT REVENUES</v>
          </cell>
        </row>
        <row r="569">
          <cell r="A569">
            <v>4770000</v>
          </cell>
          <cell r="B569" t="str">
            <v>PPA Amortization</v>
          </cell>
          <cell r="C569" t="str">
            <v>PPA AMORTIZATION</v>
          </cell>
        </row>
        <row r="570">
          <cell r="A570">
            <v>4800000</v>
          </cell>
          <cell r="B570" t="str">
            <v>Rental Income</v>
          </cell>
          <cell r="C570" t="str">
            <v>RENTAL INCOME</v>
          </cell>
        </row>
        <row r="571">
          <cell r="A571">
            <v>4805000</v>
          </cell>
          <cell r="B571" t="str">
            <v>Loader Inc</v>
          </cell>
          <cell r="C571" t="str">
            <v>LOADER INCOME</v>
          </cell>
        </row>
        <row r="572">
          <cell r="A572">
            <v>4900000</v>
          </cell>
          <cell r="B572" t="str">
            <v>Resrv-Rev</v>
          </cell>
          <cell r="C572" t="str">
            <v>RESERVES: Revenue</v>
          </cell>
        </row>
        <row r="573">
          <cell r="A573">
            <v>5000000</v>
          </cell>
          <cell r="B573" t="str">
            <v>Fuel Exp-Nuclear</v>
          </cell>
          <cell r="C573" t="str">
            <v>FUEL EXPENSE: Nuclear</v>
          </cell>
        </row>
        <row r="574">
          <cell r="A574">
            <v>5000050</v>
          </cell>
          <cell r="B574" t="str">
            <v>Fuel Exp-Nuc Core</v>
          </cell>
          <cell r="C574" t="str">
            <v>FUEL EXPENSE: Nuclear - Last Core</v>
          </cell>
        </row>
        <row r="575">
          <cell r="A575">
            <v>5000060</v>
          </cell>
          <cell r="B575" t="str">
            <v>Fuel Exp-Nuc Fin Chg</v>
          </cell>
          <cell r="C575" t="str">
            <v>FUEL EXPENSE: Nuclear Financing Charge</v>
          </cell>
        </row>
        <row r="576">
          <cell r="A576">
            <v>5001000</v>
          </cell>
          <cell r="B576" t="str">
            <v>Fuel Exp-Additives</v>
          </cell>
          <cell r="C576" t="str">
            <v>FUEL EXPENSE: Additives</v>
          </cell>
        </row>
        <row r="577">
          <cell r="A577">
            <v>5002000</v>
          </cell>
          <cell r="B577" t="str">
            <v>Fuel Exp-Oil 3rd Par</v>
          </cell>
          <cell r="C577" t="str">
            <v>FUEL EXPENSE: Oil</v>
          </cell>
        </row>
        <row r="578">
          <cell r="A578">
            <v>5003000</v>
          </cell>
          <cell r="B578" t="str">
            <v>Fuel Exp-Oil Jet Gra</v>
          </cell>
          <cell r="C578" t="str">
            <v>FUEL EXPENSE: Oil - Jet Grade</v>
          </cell>
        </row>
        <row r="579">
          <cell r="A579">
            <v>5004000</v>
          </cell>
          <cell r="B579" t="str">
            <v>Fuel Exp-Oil 2D Grad</v>
          </cell>
          <cell r="C579" t="str">
            <v>FUEL EXPENSE: Oil - No. 2D Grade</v>
          </cell>
        </row>
        <row r="580">
          <cell r="A580">
            <v>5005000</v>
          </cell>
          <cell r="B580" t="str">
            <v>Fuel Exp-Oil 6 Grade</v>
          </cell>
          <cell r="C580" t="str">
            <v>FUEL EXPENSE: Oil - No. 6 Grade</v>
          </cell>
        </row>
        <row r="581">
          <cell r="A581">
            <v>5005100</v>
          </cell>
          <cell r="B581" t="str">
            <v>Fuel Exp-Oil - Affil</v>
          </cell>
          <cell r="C581" t="str">
            <v>FUEL EXPENSE: Oil - Affiliate</v>
          </cell>
        </row>
        <row r="582">
          <cell r="A582">
            <v>5006000</v>
          </cell>
          <cell r="B582" t="str">
            <v>Fuel Exp-Oil I/C</v>
          </cell>
          <cell r="C582" t="str">
            <v>FUEL EXPENSE: Oil - Intercompany</v>
          </cell>
        </row>
        <row r="583">
          <cell r="A583">
            <v>5006500</v>
          </cell>
          <cell r="B583" t="str">
            <v>Fuel Exp-Oil-NonMgdH</v>
          </cell>
          <cell r="C583" t="str">
            <v>FUEL EXPENSE: Oil-Non Managed Hedges</v>
          </cell>
        </row>
        <row r="584">
          <cell r="A584">
            <v>5007000</v>
          </cell>
          <cell r="B584" t="str">
            <v>Fuel Exp-Gas 3rd Par</v>
          </cell>
          <cell r="C584" t="str">
            <v>FUEL EXPENSE: Natural Gas</v>
          </cell>
        </row>
        <row r="585">
          <cell r="A585">
            <v>5007100</v>
          </cell>
          <cell r="B585" t="str">
            <v>Fuel Exp-Natrl Gas A</v>
          </cell>
          <cell r="C585" t="str">
            <v>FUEL EXPENSE: Natural Gas - Affiliate</v>
          </cell>
        </row>
        <row r="586">
          <cell r="A586">
            <v>5008000</v>
          </cell>
          <cell r="B586" t="str">
            <v>Fuel Exp-Gas I/C</v>
          </cell>
          <cell r="C586" t="str">
            <v>FUEL EXPENSE: Natural Gas - Intercompany</v>
          </cell>
        </row>
        <row r="587">
          <cell r="A587">
            <v>5008500</v>
          </cell>
          <cell r="B587" t="str">
            <v>Fuel Exp-Gas-NonMgdH</v>
          </cell>
          <cell r="C587" t="str">
            <v>FUEL EXPENSE: Gas-Non Managed Hedges</v>
          </cell>
        </row>
        <row r="588">
          <cell r="A588">
            <v>5009000</v>
          </cell>
          <cell r="B588" t="str">
            <v>Fuel Exp-Coal</v>
          </cell>
          <cell r="C588" t="str">
            <v>FUEL EXPENSE: Coal</v>
          </cell>
        </row>
        <row r="589">
          <cell r="A589">
            <v>5010000</v>
          </cell>
          <cell r="B589" t="str">
            <v>Fuel Exp-Petcoke</v>
          </cell>
          <cell r="C589" t="str">
            <v>FUEL EXPENSE: Petcoke</v>
          </cell>
        </row>
        <row r="590">
          <cell r="A590">
            <v>5011000</v>
          </cell>
          <cell r="B590" t="str">
            <v>Fuel Exp-Propane</v>
          </cell>
          <cell r="C590" t="str">
            <v>FUEL EXPENSE: Propane</v>
          </cell>
        </row>
        <row r="591">
          <cell r="A591">
            <v>5011500</v>
          </cell>
          <cell r="B591" t="str">
            <v>Fuel Exp-Fuel Hedge</v>
          </cell>
          <cell r="C591" t="str">
            <v>FUEL EXPENSE: Fuel Hedge</v>
          </cell>
        </row>
        <row r="592">
          <cell r="A592">
            <v>5012000</v>
          </cell>
          <cell r="B592" t="str">
            <v>Fuel Exp-Other</v>
          </cell>
          <cell r="C592" t="str">
            <v>FUEL EXPENSE: Other</v>
          </cell>
        </row>
        <row r="593">
          <cell r="A593">
            <v>5013000</v>
          </cell>
          <cell r="B593" t="str">
            <v>Pur Pwr-Engy ChgsFPL</v>
          </cell>
          <cell r="C593" t="str">
            <v>PURCHASED POWER: Energy Charges-FPL ONLY</v>
          </cell>
        </row>
        <row r="594">
          <cell r="A594">
            <v>5013010</v>
          </cell>
          <cell r="B594" t="str">
            <v>PP-EC-Min Pmt-QFs</v>
          </cell>
          <cell r="C594" t="str">
            <v>PUR PWR: Energy Chgs - Min Pmt L-T Cont - QFs</v>
          </cell>
        </row>
        <row r="595">
          <cell r="A595">
            <v>5013020</v>
          </cell>
          <cell r="B595" t="str">
            <v>EC-Min Pmt-JEA&amp;SOCO</v>
          </cell>
          <cell r="C595" t="str">
            <v>PUR PWR: Engy Chgs - Min Pmt L-T Cont - JEA &amp; SOCO</v>
          </cell>
        </row>
        <row r="596">
          <cell r="A596">
            <v>5013030</v>
          </cell>
          <cell r="B596" t="str">
            <v>PP-Fuel-Min Pmt-Oth</v>
          </cell>
          <cell r="C596" t="str">
            <v>PUR PWR: Fuel - Min Pmt Under L-T Cont - Other</v>
          </cell>
        </row>
        <row r="597">
          <cell r="A597">
            <v>5013050</v>
          </cell>
          <cell r="B597" t="str">
            <v>Pur Pwr-Engy ChgFPLE</v>
          </cell>
          <cell r="C597" t="str">
            <v>PURCHASED POWER: Energy Charges-FPLE</v>
          </cell>
        </row>
        <row r="598">
          <cell r="A598">
            <v>5013100</v>
          </cell>
          <cell r="B598" t="str">
            <v>Pur Pwr-Engy Chgs-Af</v>
          </cell>
          <cell r="C598" t="str">
            <v>PURCHASED POWER: Energy Charges- Affiliate</v>
          </cell>
        </row>
        <row r="599">
          <cell r="A599">
            <v>5013200</v>
          </cell>
          <cell r="B599" t="str">
            <v>Pur Pwr-Engy Chgs-I/</v>
          </cell>
          <cell r="C599" t="str">
            <v>PURCHASED POWER: Energy Charges-Intercompany</v>
          </cell>
        </row>
        <row r="600">
          <cell r="A600">
            <v>5014000</v>
          </cell>
          <cell r="B600" t="str">
            <v>Pur Pwr-Cap Chgs-FPL</v>
          </cell>
          <cell r="C600" t="str">
            <v>PURCHASED POWER: Capacity Charges-FPL ONLY</v>
          </cell>
        </row>
        <row r="601">
          <cell r="A601">
            <v>5014010</v>
          </cell>
          <cell r="B601" t="str">
            <v>PP-CC-Min Pmt-QFs</v>
          </cell>
          <cell r="C601" t="str">
            <v>PUR PWR: Capacity Chgs - Min Pmt L-T Cont - QFs</v>
          </cell>
        </row>
        <row r="602">
          <cell r="A602">
            <v>5014020</v>
          </cell>
          <cell r="B602" t="str">
            <v>CC-Min Pmt-JEA&amp;SOCO</v>
          </cell>
          <cell r="C602" t="str">
            <v>PUR PWR: Cap Chgs - Min Pmt L-T Cont - JEA &amp; SOCO</v>
          </cell>
        </row>
        <row r="603">
          <cell r="A603">
            <v>5014030</v>
          </cell>
          <cell r="B603" t="str">
            <v>PP-CC-Min Pmt-Other</v>
          </cell>
          <cell r="C603" t="str">
            <v>PUR PWR: Capacity Chgs - Min Pmt L-T Cont - Other</v>
          </cell>
        </row>
        <row r="604">
          <cell r="A604">
            <v>5014050</v>
          </cell>
          <cell r="B604" t="str">
            <v>Pur Pwr-CapChgsFPLE</v>
          </cell>
          <cell r="C604" t="str">
            <v>PURCHASED POWER: Capacity Charges-FPLE</v>
          </cell>
        </row>
        <row r="605">
          <cell r="A605">
            <v>5014100</v>
          </cell>
          <cell r="B605" t="str">
            <v>Pur Pwr-Cap Chgs Aff</v>
          </cell>
          <cell r="C605" t="str">
            <v>PURCHASED POWER: Capacity Charges-Affiiliate</v>
          </cell>
        </row>
        <row r="606">
          <cell r="A606">
            <v>5014200</v>
          </cell>
          <cell r="B606" t="str">
            <v>Pur Pwr-Cap Chgs I/C</v>
          </cell>
          <cell r="C606" t="str">
            <v>PURCHASED POWER: Capacity Charges-Intercompany</v>
          </cell>
        </row>
        <row r="607">
          <cell r="A607">
            <v>5020000</v>
          </cell>
          <cell r="B607" t="str">
            <v>OptPrem-Purch-Third</v>
          </cell>
          <cell r="C607" t="str">
            <v>OPTION PREMIUMS/HRC: Purchased - Third Party</v>
          </cell>
        </row>
        <row r="608">
          <cell r="A608">
            <v>5020100</v>
          </cell>
          <cell r="B608" t="str">
            <v>OptPrem-Purch-Affil</v>
          </cell>
          <cell r="C608" t="str">
            <v>OPTION PREMIUMS/HRC: Purchased - Affiliate</v>
          </cell>
        </row>
        <row r="609">
          <cell r="A609">
            <v>5020200</v>
          </cell>
          <cell r="B609" t="str">
            <v>OptPrem-Purch-I/C</v>
          </cell>
          <cell r="C609" t="str">
            <v>OPTION PREMIUMS/HRC: Purchased - Intercompany</v>
          </cell>
        </row>
        <row r="610">
          <cell r="A610">
            <v>5050000</v>
          </cell>
          <cell r="B610" t="str">
            <v>Cst of Fuel Sold</v>
          </cell>
          <cell r="C610" t="str">
            <v>COST OF FUEL SOLD</v>
          </cell>
        </row>
        <row r="611">
          <cell r="A611">
            <v>5050100</v>
          </cell>
          <cell r="B611" t="str">
            <v>Cst of Fuel Sold-Aff</v>
          </cell>
          <cell r="C611" t="str">
            <v>COST OF FUEL SOLD - Affiliates</v>
          </cell>
        </row>
        <row r="612">
          <cell r="A612">
            <v>5050200</v>
          </cell>
          <cell r="B612" t="str">
            <v>Cst of Fuel Sold-I/C</v>
          </cell>
          <cell r="C612" t="str">
            <v>COST OF FUEL SOLD - Intercompany</v>
          </cell>
        </row>
        <row r="613">
          <cell r="A613">
            <v>5060000</v>
          </cell>
          <cell r="B613" t="str">
            <v>Cst of Gas Sold</v>
          </cell>
          <cell r="C613" t="str">
            <v>COST OF GAS SOLD</v>
          </cell>
        </row>
        <row r="614">
          <cell r="A614">
            <v>5060100</v>
          </cell>
          <cell r="B614" t="str">
            <v>Cst of Gas Sold-Aff</v>
          </cell>
          <cell r="C614" t="str">
            <v>COST OF GAS SOLD - Affiliates</v>
          </cell>
        </row>
        <row r="615">
          <cell r="A615">
            <v>5060200</v>
          </cell>
          <cell r="B615" t="str">
            <v>Cst of Gas Sold-I/C</v>
          </cell>
          <cell r="C615" t="str">
            <v>COST OF GAS SOLD - Intercompany</v>
          </cell>
        </row>
        <row r="616">
          <cell r="A616">
            <v>5060500</v>
          </cell>
          <cell r="B616" t="str">
            <v>COS-Unreal Trd&amp;MgdHe</v>
          </cell>
          <cell r="C616" t="str">
            <v>COST OF SALES: UNREALIZED TRADE &amp; MANAGED HEDGES</v>
          </cell>
        </row>
        <row r="617">
          <cell r="A617">
            <v>5061000</v>
          </cell>
          <cell r="B617" t="str">
            <v>CGS-Agents-Telecom</v>
          </cell>
          <cell r="C617" t="str">
            <v>COST OF GOODS SOLD: Agent Fees - Telecom sales</v>
          </cell>
        </row>
        <row r="618">
          <cell r="A618">
            <v>5062000</v>
          </cell>
          <cell r="B618" t="str">
            <v>CGS-UW Exp-Ins Sls</v>
          </cell>
          <cell r="C618" t="str">
            <v>COST OF GOODS SOLD: Underwriting Exp-Ins Sales</v>
          </cell>
        </row>
        <row r="619">
          <cell r="A619">
            <v>5070000</v>
          </cell>
          <cell r="B619" t="str">
            <v>Freight on Fuel</v>
          </cell>
          <cell r="C619" t="str">
            <v>FREIGHT ON FUEL</v>
          </cell>
        </row>
        <row r="620">
          <cell r="A620">
            <v>5080000</v>
          </cell>
          <cell r="B620" t="str">
            <v>Trans-Fixed-3rd</v>
          </cell>
          <cell r="C620" t="str">
            <v>TRANSMISSION: Fixed - Third Party</v>
          </cell>
        </row>
        <row r="621">
          <cell r="A621">
            <v>5080100</v>
          </cell>
          <cell r="B621" t="str">
            <v>Trans-Fixed-Aff</v>
          </cell>
          <cell r="C621" t="str">
            <v>TRANSMISSION: Fixed - Affiliates</v>
          </cell>
        </row>
        <row r="622">
          <cell r="A622">
            <v>5080200</v>
          </cell>
          <cell r="B622" t="str">
            <v>Trans-Fixed-I/C</v>
          </cell>
          <cell r="C622" t="str">
            <v>TRANSMISSION: Fixed - Intercompany</v>
          </cell>
        </row>
        <row r="623">
          <cell r="A623">
            <v>5090000</v>
          </cell>
          <cell r="B623" t="str">
            <v>Trans-Var-3rd</v>
          </cell>
          <cell r="C623" t="str">
            <v>TRANSMISSION: Variable - Third Party</v>
          </cell>
        </row>
        <row r="624">
          <cell r="A624">
            <v>5090010</v>
          </cell>
          <cell r="B624" t="str">
            <v>Trans-CC-Min Pmt-Oth</v>
          </cell>
          <cell r="C624" t="str">
            <v>TRANSMISSION: Capacity - Min Pmt L-T Cont - Other</v>
          </cell>
        </row>
        <row r="625">
          <cell r="A625">
            <v>5090020</v>
          </cell>
          <cell r="B625" t="str">
            <v>Tran-Fuel-MinPmt-Oth</v>
          </cell>
          <cell r="C625" t="str">
            <v>TRANSMISSION: Fuel - Min Pmt L-T Cont - Other</v>
          </cell>
        </row>
        <row r="626">
          <cell r="A626">
            <v>5090100</v>
          </cell>
          <cell r="B626" t="str">
            <v>Trans-Var-Aff</v>
          </cell>
          <cell r="C626" t="str">
            <v>TRANSMISSION: Variable - Affiliates</v>
          </cell>
        </row>
        <row r="627">
          <cell r="A627">
            <v>5090200</v>
          </cell>
          <cell r="B627" t="str">
            <v>Trans-Var-I/C</v>
          </cell>
          <cell r="C627" t="str">
            <v>TRANSMISSION: Variable - Intercompany</v>
          </cell>
        </row>
        <row r="628">
          <cell r="A628">
            <v>5100000</v>
          </cell>
          <cell r="B628" t="str">
            <v>Def Fuel Exp</v>
          </cell>
          <cell r="C628" t="str">
            <v>DEFERRED FUEL EXPENSE</v>
          </cell>
        </row>
        <row r="629">
          <cell r="A629">
            <v>5110000</v>
          </cell>
          <cell r="B629" t="str">
            <v>Def Cap Exp</v>
          </cell>
          <cell r="C629" t="str">
            <v>DEFERRED CAPACITY EXPENSE</v>
          </cell>
        </row>
        <row r="630">
          <cell r="A630">
            <v>5140000</v>
          </cell>
          <cell r="B630" t="str">
            <v>Finan Instr</v>
          </cell>
          <cell r="C630" t="str">
            <v>FINANCIAL INSTRUMENTS</v>
          </cell>
        </row>
        <row r="631">
          <cell r="A631">
            <v>5140100</v>
          </cell>
          <cell r="B631" t="str">
            <v>Finan Instr-Aff</v>
          </cell>
          <cell r="C631" t="str">
            <v>FINANCIAL INSTRUMENTS: Affiliate</v>
          </cell>
        </row>
        <row r="632">
          <cell r="A632">
            <v>5140200</v>
          </cell>
          <cell r="B632" t="str">
            <v>Finan Instr-I/C</v>
          </cell>
          <cell r="C632" t="str">
            <v>FINANCIAL INSTRUMENTS: Intercompany</v>
          </cell>
        </row>
        <row r="633">
          <cell r="A633">
            <v>5150000</v>
          </cell>
          <cell r="B633" t="str">
            <v>Fuel TranspCst-Fixed</v>
          </cell>
          <cell r="C633" t="str">
            <v>FUEL TRANSPORTATION COSTS-Fixed</v>
          </cell>
        </row>
        <row r="634">
          <cell r="A634">
            <v>5150100</v>
          </cell>
          <cell r="B634" t="str">
            <v>FuelTransCst-FixdAff</v>
          </cell>
          <cell r="C634" t="str">
            <v>FUEL TRANSPORTATION COSTS-Fixed-Affiliate</v>
          </cell>
        </row>
        <row r="635">
          <cell r="A635">
            <v>5150200</v>
          </cell>
          <cell r="B635" t="str">
            <v>FuelTransCstFixd-I/C</v>
          </cell>
          <cell r="C635" t="str">
            <v>FUEL TRANSPORTATION COSTS-Fixed-Intercompany</v>
          </cell>
        </row>
        <row r="636">
          <cell r="A636">
            <v>5155000</v>
          </cell>
          <cell r="B636" t="str">
            <v>Fuel Transp Cst-Var</v>
          </cell>
          <cell r="C636" t="str">
            <v>FUEL TRANSPORTATION COSTS-Variable</v>
          </cell>
        </row>
        <row r="637">
          <cell r="A637">
            <v>5155100</v>
          </cell>
          <cell r="B637" t="str">
            <v>FuelTransCst-Var-Aff</v>
          </cell>
          <cell r="C637" t="str">
            <v>FUEL TRANSPORTATION COSTS-Variable-Affiliate</v>
          </cell>
        </row>
        <row r="638">
          <cell r="A638">
            <v>5155200</v>
          </cell>
          <cell r="B638" t="str">
            <v>FuelTransCst-Var-I/C</v>
          </cell>
          <cell r="C638" t="str">
            <v>FUEL TRANSPORTATION COSTS-Variable-Intercompany</v>
          </cell>
        </row>
        <row r="639">
          <cell r="A639">
            <v>5160000</v>
          </cell>
          <cell r="B639" t="str">
            <v>Amort of Fuel Cont</v>
          </cell>
          <cell r="C639" t="str">
            <v>AMORTIZATION OF FUEL CONTRACTS</v>
          </cell>
        </row>
        <row r="640">
          <cell r="A640">
            <v>5170000</v>
          </cell>
          <cell r="B640" t="str">
            <v>Misc PMI Deal Adj</v>
          </cell>
          <cell r="C640" t="str">
            <v>MISC PMI DEAL ADJUSTMENTS</v>
          </cell>
        </row>
        <row r="641">
          <cell r="A641">
            <v>5170100</v>
          </cell>
          <cell r="B641" t="str">
            <v>Misc PMI Deal Adj-Af</v>
          </cell>
          <cell r="C641" t="str">
            <v>MISC PMI DEAL ADJUSTMENTS: Affiliate</v>
          </cell>
        </row>
        <row r="642">
          <cell r="A642">
            <v>5170200</v>
          </cell>
          <cell r="B642" t="str">
            <v>Misc PMI Deal Adj-I/</v>
          </cell>
          <cell r="C642" t="str">
            <v>MISC PMI DEAL ADJUSTMENTS: Intercompany</v>
          </cell>
        </row>
        <row r="643">
          <cell r="A643">
            <v>5201000</v>
          </cell>
          <cell r="B643" t="str">
            <v>P/R - Barg Var</v>
          </cell>
          <cell r="C643" t="str">
            <v>PAYROLL EXPENSE: Bargaining Variable</v>
          </cell>
        </row>
        <row r="644">
          <cell r="A644">
            <v>5202000</v>
          </cell>
          <cell r="B644" t="str">
            <v>P/R - Non-Exempt</v>
          </cell>
          <cell r="C644" t="str">
            <v>PAYROLL EXPENSE: Non-Exempt</v>
          </cell>
        </row>
        <row r="645">
          <cell r="A645">
            <v>5203000</v>
          </cell>
          <cell r="B645" t="str">
            <v>P/R - Exempt</v>
          </cell>
          <cell r="C645" t="str">
            <v>PAYROLL EXPENSE: Exempt</v>
          </cell>
        </row>
        <row r="646">
          <cell r="A646">
            <v>5204000</v>
          </cell>
          <cell r="B646" t="str">
            <v>P/R - Barg Fixed</v>
          </cell>
          <cell r="C646" t="str">
            <v>PAYROLL EXPENSE: Bargaining: Fixed</v>
          </cell>
        </row>
        <row r="647">
          <cell r="A647">
            <v>5205000</v>
          </cell>
          <cell r="B647" t="str">
            <v>P/R - Barg Var OT</v>
          </cell>
          <cell r="C647" t="str">
            <v>PAYROLL EXPENSE: Bargaining Variable: Overtime</v>
          </cell>
        </row>
        <row r="648">
          <cell r="A648">
            <v>5206000</v>
          </cell>
          <cell r="B648" t="str">
            <v>P/R - Non-Exempt OT</v>
          </cell>
          <cell r="C648" t="str">
            <v>PAYROLL EXPENSE: Non-Exempt: Overtime</v>
          </cell>
        </row>
        <row r="649">
          <cell r="A649">
            <v>5207000</v>
          </cell>
          <cell r="B649" t="str">
            <v>P/R - Exempt OT</v>
          </cell>
          <cell r="C649" t="str">
            <v>PAYROLL EXPENSE: Exempt: Overtime</v>
          </cell>
        </row>
        <row r="650">
          <cell r="A650">
            <v>5208000</v>
          </cell>
          <cell r="B650" t="str">
            <v>P/R - Barg Fixed OT</v>
          </cell>
          <cell r="C650" t="str">
            <v>PAYROLL EXPENSE: Bargaining: Fixed: Overtime</v>
          </cell>
        </row>
        <row r="651">
          <cell r="A651">
            <v>5210000</v>
          </cell>
          <cell r="B651" t="str">
            <v>P/R-NonPd OT</v>
          </cell>
          <cell r="C651" t="str">
            <v>PAYROLL EXPENSE:  Non-Paid Overtime</v>
          </cell>
        </row>
        <row r="652">
          <cell r="A652">
            <v>5211000</v>
          </cell>
          <cell r="B652" t="str">
            <v>P/R-PLANT Barg Var</v>
          </cell>
          <cell r="C652" t="str">
            <v>PAYROLL EXPENSE: PLANT Bargaining Variable</v>
          </cell>
        </row>
        <row r="653">
          <cell r="A653">
            <v>5212000</v>
          </cell>
          <cell r="B653" t="str">
            <v>P/R-PLANT Non-Exmpt</v>
          </cell>
          <cell r="C653" t="str">
            <v>PAYROLL EXPENSE: PLANT Non-Exempt</v>
          </cell>
        </row>
        <row r="654">
          <cell r="A654">
            <v>5213000</v>
          </cell>
          <cell r="B654" t="str">
            <v>P/R-PLANT Exmpt</v>
          </cell>
          <cell r="C654" t="str">
            <v>PAYROLL EXPENSE: PLANT Exempt</v>
          </cell>
        </row>
        <row r="655">
          <cell r="A655">
            <v>5214000</v>
          </cell>
          <cell r="B655" t="str">
            <v>P/R-PLANT Barg Fxd</v>
          </cell>
          <cell r="C655" t="str">
            <v>PAYROLL EXPENSE: PLANT Bargaining: Fixed</v>
          </cell>
        </row>
        <row r="656">
          <cell r="A656">
            <v>5215000</v>
          </cell>
          <cell r="B656" t="str">
            <v>P/R-PLANT Barg Var O</v>
          </cell>
          <cell r="C656" t="str">
            <v>PAYROLL EXPENSE: PLANT Bargaining Variable: Overti</v>
          </cell>
        </row>
        <row r="657">
          <cell r="A657">
            <v>5216000</v>
          </cell>
          <cell r="B657" t="str">
            <v>P/R-PLANT Non-Exmpt</v>
          </cell>
          <cell r="C657" t="str">
            <v>PAYROLL EXPENSE: PLANT Non-Exempt: Overtime</v>
          </cell>
        </row>
        <row r="658">
          <cell r="A658">
            <v>5217000</v>
          </cell>
          <cell r="B658" t="str">
            <v>P/R-PLANT Exempt OT</v>
          </cell>
          <cell r="C658" t="str">
            <v>PAYROLL EXPENSE: PLANT Exempt: Overtime</v>
          </cell>
        </row>
        <row r="659">
          <cell r="A659">
            <v>5218000</v>
          </cell>
          <cell r="B659" t="str">
            <v>P/R-PLANT Barg Fxd O</v>
          </cell>
          <cell r="C659" t="str">
            <v>PAYROLL EXPENSE: PLANT Bargaining: Fixed: Overtime</v>
          </cell>
        </row>
        <row r="660">
          <cell r="A660">
            <v>5220000</v>
          </cell>
          <cell r="B660" t="str">
            <v>Overtime Meals</v>
          </cell>
          <cell r="C660" t="str">
            <v>OVERTIME MEALS</v>
          </cell>
        </row>
        <row r="661">
          <cell r="A661">
            <v>5230000</v>
          </cell>
          <cell r="B661" t="str">
            <v>Executive Incentives</v>
          </cell>
          <cell r="C661" t="str">
            <v>EXECUTIVE INCENTIVES</v>
          </cell>
        </row>
        <row r="662">
          <cell r="A662">
            <v>5230100</v>
          </cell>
          <cell r="B662" t="str">
            <v>Stock Options</v>
          </cell>
          <cell r="C662" t="str">
            <v>STOCK OPTIONS</v>
          </cell>
        </row>
        <row r="663">
          <cell r="A663">
            <v>5240000</v>
          </cell>
          <cell r="B663" t="str">
            <v>Incentive Pymt</v>
          </cell>
          <cell r="C663" t="str">
            <v>INCENTIVE PAYMENT</v>
          </cell>
        </row>
        <row r="664">
          <cell r="A664">
            <v>5240100</v>
          </cell>
          <cell r="B664" t="str">
            <v>Def Compen</v>
          </cell>
          <cell r="C664" t="str">
            <v>DEFERRED COMPENSATION</v>
          </cell>
        </row>
        <row r="665">
          <cell r="A665">
            <v>5250000</v>
          </cell>
          <cell r="B665" t="str">
            <v>P/R -Other Earn</v>
          </cell>
          <cell r="C665" t="str">
            <v>PAYROLL EXPENSE: Other Earnings</v>
          </cell>
        </row>
        <row r="666">
          <cell r="A666">
            <v>5260000</v>
          </cell>
          <cell r="B666" t="str">
            <v>P/R - Lump Sum Inc</v>
          </cell>
          <cell r="C666" t="str">
            <v>PAYROLL EXPENSE: Lump Sum Increases</v>
          </cell>
        </row>
        <row r="667">
          <cell r="A667">
            <v>5270000</v>
          </cell>
          <cell r="B667" t="str">
            <v>P/R - Accrued</v>
          </cell>
          <cell r="C667" t="str">
            <v>PAYROLL EXPENSE: Accrued</v>
          </cell>
        </row>
        <row r="668">
          <cell r="A668">
            <v>5270500</v>
          </cell>
          <cell r="B668" t="str">
            <v>P/R Exp (DP)</v>
          </cell>
          <cell r="C668" t="str">
            <v>PAYROLL EXPENSE: (Direct Post)</v>
          </cell>
        </row>
        <row r="669">
          <cell r="A669">
            <v>5270600</v>
          </cell>
          <cell r="B669" t="str">
            <v>P/R Exp Other (DP)</v>
          </cell>
          <cell r="C669" t="str">
            <v>PAYROLL EXPENSE OTHER (Direct Post)</v>
          </cell>
        </row>
        <row r="670">
          <cell r="A670">
            <v>5290000</v>
          </cell>
          <cell r="B670" t="str">
            <v>P/R - Accrued</v>
          </cell>
          <cell r="C670" t="str">
            <v>PAYROLL EXPENSE: Accrued</v>
          </cell>
        </row>
        <row r="671">
          <cell r="A671">
            <v>5300100</v>
          </cell>
          <cell r="B671" t="str">
            <v>Emply Ben-Accrd Vac</v>
          </cell>
          <cell r="C671" t="str">
            <v>EMPLOYEE BENEFITS: Accrued Vacation</v>
          </cell>
        </row>
        <row r="672">
          <cell r="A672">
            <v>5300200</v>
          </cell>
          <cell r="B672" t="str">
            <v>Emply Ben-Thrift</v>
          </cell>
          <cell r="C672" t="str">
            <v>EMPLOYEE BENEFITS: Thrift Plan</v>
          </cell>
        </row>
        <row r="673">
          <cell r="A673">
            <v>5300300</v>
          </cell>
          <cell r="B673" t="str">
            <v>Emply Ben-Medical</v>
          </cell>
          <cell r="C673" t="str">
            <v>EMPLOYEE BENEFITS: Medical Insurance</v>
          </cell>
        </row>
        <row r="674">
          <cell r="A674">
            <v>5300400</v>
          </cell>
          <cell r="B674" t="str">
            <v>Emply Ben-Life Ins</v>
          </cell>
          <cell r="C674" t="str">
            <v>EMPLOYEE BENEFITS: Life Insurance</v>
          </cell>
        </row>
        <row r="675">
          <cell r="A675">
            <v>5300500</v>
          </cell>
          <cell r="B675" t="str">
            <v>Emply Ben-Dental Ins</v>
          </cell>
          <cell r="C675" t="str">
            <v>EMPLOYEE BENEFITS: Dental Insurance</v>
          </cell>
        </row>
        <row r="676">
          <cell r="A676">
            <v>5300600</v>
          </cell>
          <cell r="B676" t="str">
            <v>Emply Ben-LT Disab</v>
          </cell>
          <cell r="C676" t="str">
            <v>EMPLOYEE BENEFITS: Long Term Disability</v>
          </cell>
        </row>
        <row r="677">
          <cell r="A677">
            <v>5300700</v>
          </cell>
          <cell r="B677" t="str">
            <v>Emp Ben-Pens Svc</v>
          </cell>
          <cell r="C677" t="str">
            <v>EMPLOYEE BENEFITS: Pension Service Costs</v>
          </cell>
        </row>
        <row r="678">
          <cell r="A678">
            <v>5300710</v>
          </cell>
          <cell r="B678" t="str">
            <v>Emp Ben-Pens FAS Cr</v>
          </cell>
          <cell r="C678" t="str">
            <v>EMPLOYEE BENEFITS: Pension FAS Credits</v>
          </cell>
        </row>
        <row r="679">
          <cell r="A679">
            <v>5300720</v>
          </cell>
          <cell r="B679" t="str">
            <v>Post Retirement Bene</v>
          </cell>
          <cell r="C679" t="str">
            <v>EMPLOYEE BENEFITS: Post Retirement Benefits</v>
          </cell>
        </row>
        <row r="680">
          <cell r="A680">
            <v>5300730</v>
          </cell>
          <cell r="B680" t="str">
            <v>Emp Ben-Supp Pens</v>
          </cell>
          <cell r="C680" t="str">
            <v>EMPLOYEE BENEFITS: Supplemental Pension</v>
          </cell>
        </row>
        <row r="681">
          <cell r="A681">
            <v>5300740</v>
          </cell>
          <cell r="B681" t="str">
            <v>Emp Ben-Post Employ</v>
          </cell>
          <cell r="C681" t="str">
            <v>EMPLOYEE BENEFITS: Post Employment</v>
          </cell>
        </row>
        <row r="682">
          <cell r="A682">
            <v>5300800</v>
          </cell>
          <cell r="B682" t="str">
            <v>Applied Emply Ben</v>
          </cell>
          <cell r="C682" t="str">
            <v>APPLIED EMPLOYEE BENEFITS</v>
          </cell>
        </row>
        <row r="683">
          <cell r="A683">
            <v>5300900</v>
          </cell>
          <cell r="B683" t="str">
            <v>Emply Ben-Accrd Benf</v>
          </cell>
          <cell r="C683" t="str">
            <v>EMPLOYEE BENEFITS: Accrued Benefits</v>
          </cell>
        </row>
        <row r="684">
          <cell r="A684">
            <v>5300950</v>
          </cell>
          <cell r="B684" t="str">
            <v>EMPLY BENFT (DP)</v>
          </cell>
          <cell r="C684" t="str">
            <v>EMPLOYEE BENEFITS (Direct Post)</v>
          </cell>
        </row>
        <row r="685">
          <cell r="A685">
            <v>5310000</v>
          </cell>
          <cell r="B685" t="str">
            <v>Employee Welfare</v>
          </cell>
          <cell r="C685" t="str">
            <v>EMPLOYEE WELFARE</v>
          </cell>
        </row>
        <row r="686">
          <cell r="A686">
            <v>5320000</v>
          </cell>
          <cell r="B686" t="str">
            <v>Relocation</v>
          </cell>
          <cell r="C686" t="str">
            <v>RELOCATION</v>
          </cell>
        </row>
        <row r="687">
          <cell r="A687">
            <v>5320100</v>
          </cell>
          <cell r="B687" t="str">
            <v>Emp Recruiting</v>
          </cell>
          <cell r="C687" t="str">
            <v>EMPLOYEE RECRUITING</v>
          </cell>
        </row>
        <row r="688">
          <cell r="A688">
            <v>5330000</v>
          </cell>
          <cell r="B688" t="str">
            <v>Contract Car</v>
          </cell>
          <cell r="C688" t="str">
            <v>CONTRACT CAR</v>
          </cell>
        </row>
        <row r="689">
          <cell r="A689">
            <v>5340000</v>
          </cell>
          <cell r="B689" t="str">
            <v>Educ &amp; Trng</v>
          </cell>
          <cell r="C689" t="str">
            <v>EDUCATION AND TRAINING</v>
          </cell>
        </row>
        <row r="690">
          <cell r="A690">
            <v>5340100</v>
          </cell>
          <cell r="B690" t="str">
            <v>Books, Per &amp; Subscr	BOOKS, PERIODICALS &amp; SUBSCRIPTIONS"</v>
          </cell>
          <cell r="C690" t="str">
            <v>BOOKS, PERIODICALS &amp; SUB</v>
          </cell>
        </row>
        <row r="691">
          <cell r="A691">
            <v>5400100</v>
          </cell>
          <cell r="B691" t="str">
            <v>Matrls &amp; Supp - Gen</v>
          </cell>
          <cell r="C691" t="str">
            <v>MATERIALS &amp; SUPPLIES: General</v>
          </cell>
        </row>
        <row r="692">
          <cell r="A692">
            <v>5400150</v>
          </cell>
          <cell r="B692" t="str">
            <v>M&amp;S - Stores Loading</v>
          </cell>
          <cell r="C692" t="str">
            <v>MATERIALS &amp; SUPPLIES: Stores Loading</v>
          </cell>
        </row>
        <row r="693">
          <cell r="A693">
            <v>5400200</v>
          </cell>
          <cell r="B693" t="str">
            <v>Consummable</v>
          </cell>
          <cell r="C693" t="str">
            <v>CONSUMABLES</v>
          </cell>
        </row>
        <row r="694">
          <cell r="A694">
            <v>5400300</v>
          </cell>
          <cell r="B694" t="str">
            <v>Equipment Parts</v>
          </cell>
          <cell r="C694" t="str">
            <v>EQUIPMENT PARTS</v>
          </cell>
        </row>
        <row r="695">
          <cell r="A695">
            <v>5400400</v>
          </cell>
          <cell r="B695" t="str">
            <v>Site Tool &amp; Equp Exp</v>
          </cell>
          <cell r="C695" t="str">
            <v>SITE TOOL &amp; EQUIPMENT EXPENSE</v>
          </cell>
        </row>
        <row r="696">
          <cell r="A696">
            <v>5400500</v>
          </cell>
          <cell r="B696" t="str">
            <v>Uniforms</v>
          </cell>
          <cell r="C696" t="str">
            <v>UNIFORMS</v>
          </cell>
        </row>
        <row r="697">
          <cell r="A697">
            <v>5400600</v>
          </cell>
          <cell r="B697" t="str">
            <v>Safety Equip</v>
          </cell>
          <cell r="C697" t="str">
            <v>SAFETY EQUIPMENT</v>
          </cell>
        </row>
        <row r="698">
          <cell r="A698">
            <v>5400700</v>
          </cell>
          <cell r="B698" t="str">
            <v>Freight: Excl Fuel</v>
          </cell>
          <cell r="C698" t="str">
            <v>FREIGHT: Excluding Fuel</v>
          </cell>
        </row>
        <row r="699">
          <cell r="A699">
            <v>5400800</v>
          </cell>
          <cell r="B699" t="str">
            <v>Struc &amp; Improve</v>
          </cell>
          <cell r="C699" t="str">
            <v>STRUCTURES &amp; IMPROVEMENTS</v>
          </cell>
        </row>
        <row r="700">
          <cell r="A700">
            <v>5400900</v>
          </cell>
          <cell r="B700" t="str">
            <v>Site Equip Rep&amp;Maint</v>
          </cell>
          <cell r="C700" t="str">
            <v>SITE EQUIPMENT REPAIR &amp; MAINTENANCE</v>
          </cell>
        </row>
        <row r="701">
          <cell r="A701">
            <v>5400950</v>
          </cell>
          <cell r="B701" t="str">
            <v>High Impact Rep-SEM</v>
          </cell>
          <cell r="C701" t="str">
            <v>HIGH IMPACT REPAIRS - SEM ONLY</v>
          </cell>
        </row>
        <row r="702">
          <cell r="A702">
            <v>5400960</v>
          </cell>
          <cell r="B702" t="str">
            <v>Reliab Repairs-SEM</v>
          </cell>
          <cell r="C702" t="str">
            <v>RELIABILITY REPAIRS -SEM ONLY</v>
          </cell>
        </row>
        <row r="703">
          <cell r="A703">
            <v>5400970</v>
          </cell>
          <cell r="B703" t="str">
            <v>Prod Improv-SEM</v>
          </cell>
          <cell r="C703" t="str">
            <v>PRODUCTIVITY IMPROVEMENT-SEM ONLY</v>
          </cell>
        </row>
        <row r="704">
          <cell r="A704">
            <v>5401000</v>
          </cell>
          <cell r="B704" t="str">
            <v>Chemicals</v>
          </cell>
          <cell r="C704" t="str">
            <v>CHEMICALS</v>
          </cell>
        </row>
        <row r="705">
          <cell r="A705">
            <v>5401050</v>
          </cell>
          <cell r="B705" t="str">
            <v>Chemicals-Ammonia</v>
          </cell>
          <cell r="C705" t="str">
            <v>CHEMICALS-Ammonia</v>
          </cell>
        </row>
        <row r="706">
          <cell r="A706">
            <v>5401100</v>
          </cell>
          <cell r="B706" t="str">
            <v>Oils&amp;Lubr</v>
          </cell>
          <cell r="C706" t="str">
            <v>OILS &amp; LUBRICANTS</v>
          </cell>
        </row>
        <row r="707">
          <cell r="A707">
            <v>5401200</v>
          </cell>
          <cell r="B707" t="str">
            <v>Oper Gases</v>
          </cell>
          <cell r="C707" t="str">
            <v>OPERATING GASES</v>
          </cell>
        </row>
        <row r="708">
          <cell r="A708">
            <v>5401300</v>
          </cell>
          <cell r="B708" t="str">
            <v>Gas-Calibrtn</v>
          </cell>
          <cell r="C708" t="str">
            <v>GASES - CALIBRATION</v>
          </cell>
        </row>
        <row r="709">
          <cell r="A709">
            <v>5401400</v>
          </cell>
          <cell r="B709" t="str">
            <v>EquipFuel-Diesel</v>
          </cell>
          <cell r="C709" t="str">
            <v>EQUIPMENTAL FUEL - DIESEL</v>
          </cell>
        </row>
        <row r="710">
          <cell r="A710">
            <v>5401500</v>
          </cell>
          <cell r="B710" t="str">
            <v>EquipFuel-Gas</v>
          </cell>
          <cell r="C710" t="str">
            <v>EQUIPMENTAL FUEL - GASOLINE</v>
          </cell>
        </row>
        <row r="711">
          <cell r="A711">
            <v>5401600</v>
          </cell>
          <cell r="B711" t="str">
            <v>Demin Water</v>
          </cell>
          <cell r="C711" t="str">
            <v>DEMINERALIZED WATER</v>
          </cell>
        </row>
        <row r="712">
          <cell r="A712">
            <v>5401700</v>
          </cell>
          <cell r="B712" t="str">
            <v>Veh: Utilization</v>
          </cell>
          <cell r="C712" t="str">
            <v>VEHICLE: Utilization Charges</v>
          </cell>
        </row>
        <row r="713">
          <cell r="A713">
            <v>5401710</v>
          </cell>
          <cell r="B713" t="str">
            <v>Veh: Fuel</v>
          </cell>
          <cell r="C713" t="str">
            <v>VEHICLE: Fuel</v>
          </cell>
        </row>
        <row r="714">
          <cell r="A714">
            <v>5401720</v>
          </cell>
          <cell r="B714" t="str">
            <v>Veh: Mtce</v>
          </cell>
          <cell r="C714" t="str">
            <v>VEHICLE: Maintenance</v>
          </cell>
        </row>
        <row r="715">
          <cell r="A715">
            <v>5401730</v>
          </cell>
          <cell r="B715" t="str">
            <v>Veh: Oth Exp</v>
          </cell>
          <cell r="C715" t="str">
            <v>VEHICLE: Other Expenses</v>
          </cell>
        </row>
        <row r="716">
          <cell r="A716">
            <v>5401740</v>
          </cell>
          <cell r="B716" t="str">
            <v>Veh: Rent not Auto</v>
          </cell>
          <cell r="C716" t="str">
            <v>VEHICLE: Rentals Excluding Automobiles</v>
          </cell>
        </row>
        <row r="717">
          <cell r="A717">
            <v>5401750</v>
          </cell>
          <cell r="B717" t="str">
            <v>Veh: Accidents</v>
          </cell>
          <cell r="C717" t="str">
            <v>VEHICLE: Accident Repair</v>
          </cell>
        </row>
        <row r="718">
          <cell r="A718">
            <v>5401760</v>
          </cell>
          <cell r="B718" t="str">
            <v>Veh: Usage Cr</v>
          </cell>
          <cell r="C718" t="str">
            <v>VEHICLE: Usage Credits</v>
          </cell>
        </row>
        <row r="719">
          <cell r="A719">
            <v>5401770</v>
          </cell>
          <cell r="B719" t="str">
            <v>Veh: Mo Lse Cr</v>
          </cell>
          <cell r="C719" t="str">
            <v>VEHICLE: Monthly Lease Credits</v>
          </cell>
        </row>
        <row r="720">
          <cell r="A720">
            <v>5401780</v>
          </cell>
          <cell r="B720" t="str">
            <v>Veh: Repair Cr</v>
          </cell>
          <cell r="C720" t="str">
            <v>VEHICLE: Repair Credits</v>
          </cell>
        </row>
        <row r="721">
          <cell r="A721">
            <v>5401790</v>
          </cell>
          <cell r="B721" t="str">
            <v>Veh: Depr - OPEX</v>
          </cell>
          <cell r="C721" t="str">
            <v>VEHICLE: Depreciation - Operating Expenses</v>
          </cell>
        </row>
        <row r="722">
          <cell r="A722">
            <v>5402000</v>
          </cell>
          <cell r="B722" t="str">
            <v>Hzrd Waste Disp</v>
          </cell>
          <cell r="C722" t="str">
            <v>HAZARDOUS WASTE DISPOSAL</v>
          </cell>
        </row>
        <row r="723">
          <cell r="A723">
            <v>5402100</v>
          </cell>
          <cell r="B723" t="str">
            <v>Non-Hzrd Waste Disp</v>
          </cell>
          <cell r="C723" t="str">
            <v>NON-HAZARDOUS WASTE DISPOSAL</v>
          </cell>
        </row>
        <row r="724">
          <cell r="A724">
            <v>5402200</v>
          </cell>
          <cell r="B724" t="str">
            <v>Ash Disposal</v>
          </cell>
          <cell r="C724" t="str">
            <v>ASH DISPOSAL</v>
          </cell>
        </row>
        <row r="725">
          <cell r="A725">
            <v>5402300</v>
          </cell>
          <cell r="B725" t="str">
            <v>Envir Svcs</v>
          </cell>
          <cell r="C725" t="str">
            <v>ENVIRONMENTAL SERVICES</v>
          </cell>
        </row>
        <row r="726">
          <cell r="A726">
            <v>5403000</v>
          </cell>
          <cell r="B726" t="str">
            <v>Interconn Maint Fee</v>
          </cell>
          <cell r="C726" t="str">
            <v>INTERCONNECTION MAINTENANCE/FEES</v>
          </cell>
        </row>
        <row r="727">
          <cell r="A727">
            <v>5404000</v>
          </cell>
          <cell r="B727" t="str">
            <v>Headwtr Stor Fee</v>
          </cell>
          <cell r="C727" t="str">
            <v>HEADWATER STORAGE FEES</v>
          </cell>
        </row>
        <row r="728">
          <cell r="A728">
            <v>5404500</v>
          </cell>
          <cell r="B728" t="str">
            <v>Production Penalties</v>
          </cell>
          <cell r="C728" t="str">
            <v>PRODUCTION SHORTFALL PENALTIES</v>
          </cell>
        </row>
        <row r="729">
          <cell r="A729">
            <v>5410000</v>
          </cell>
          <cell r="B729" t="str">
            <v>Telecom-Lsd Ph Lines</v>
          </cell>
          <cell r="C729" t="str">
            <v>TELECOMMUNICATIONS: Leased Telephone Lines</v>
          </cell>
        </row>
        <row r="730">
          <cell r="A730">
            <v>5410100</v>
          </cell>
          <cell r="B730" t="str">
            <v>Telecom-Equip &amp; Mtce</v>
          </cell>
          <cell r="C730" t="str">
            <v>TELECOMMUNICATIONS: Equipment &amp; Maintenance</v>
          </cell>
        </row>
        <row r="731">
          <cell r="A731">
            <v>5420000</v>
          </cell>
          <cell r="B731" t="str">
            <v>Cr-Transformer Inst</v>
          </cell>
          <cell r="C731" t="str">
            <v>CREDITS &amp; APPLIED CHGS: Transformer Installation</v>
          </cell>
        </row>
        <row r="732">
          <cell r="A732">
            <v>5420100</v>
          </cell>
          <cell r="B732" t="str">
            <v>Cr-Meter Inst</v>
          </cell>
          <cell r="C732" t="str">
            <v>CREDITS &amp; APPLIED CHGS: Meter Installation</v>
          </cell>
        </row>
        <row r="733">
          <cell r="A733">
            <v>5420200</v>
          </cell>
          <cell r="B733" t="str">
            <v>Cr-Duct Testing</v>
          </cell>
          <cell r="C733" t="str">
            <v>CREDITS &amp; APPLIED CHGS: Duct Testing</v>
          </cell>
        </row>
        <row r="734">
          <cell r="A734">
            <v>5420300</v>
          </cell>
          <cell r="B734" t="str">
            <v>Cr-SL2 Cost Recov</v>
          </cell>
          <cell r="C734" t="str">
            <v>CREDITS &amp; APPLIED CHGS: St Lucie 2 Cost Recovery</v>
          </cell>
        </row>
        <row r="735">
          <cell r="A735">
            <v>5420400</v>
          </cell>
          <cell r="B735" t="str">
            <v>Cr-Applied Eng</v>
          </cell>
          <cell r="C735" t="str">
            <v>CREDITS &amp; APPLIED CHGS: Applied Engineering</v>
          </cell>
        </row>
        <row r="736">
          <cell r="A736">
            <v>5420500</v>
          </cell>
          <cell r="B736" t="str">
            <v>Cr-WO Alloc</v>
          </cell>
          <cell r="C736" t="str">
            <v>CREDITS &amp; APPLIED CHGS: WO Allocation Mass Dist</v>
          </cell>
        </row>
        <row r="737">
          <cell r="A737">
            <v>5420600</v>
          </cell>
          <cell r="B737" t="str">
            <v>Cr-Trans Removal</v>
          </cell>
          <cell r="C737" t="str">
            <v>CREDITS &amp; APPLIED CHGS: Transformer Removal</v>
          </cell>
        </row>
        <row r="738">
          <cell r="A738">
            <v>5420700</v>
          </cell>
          <cell r="B738" t="str">
            <v>Cr-Damage Claims</v>
          </cell>
          <cell r="C738" t="str">
            <v>CREDITS &amp; APPLIED CHGS: Damage Claims</v>
          </cell>
        </row>
        <row r="739">
          <cell r="A739">
            <v>5420800</v>
          </cell>
          <cell r="B739" t="str">
            <v>Cr-PR Loadings</v>
          </cell>
          <cell r="C739" t="str">
            <v>CREDITS &amp; APPLIED CHGS: Payroll Loadings</v>
          </cell>
        </row>
        <row r="740">
          <cell r="A740">
            <v>5420900</v>
          </cell>
          <cell r="B740" t="str">
            <v>Cr-CIAC</v>
          </cell>
          <cell r="C740" t="str">
            <v>CREDITS &amp; APPLIED CHGS: Cont in Aid of Const</v>
          </cell>
        </row>
        <row r="741">
          <cell r="A741">
            <v>5421000</v>
          </cell>
          <cell r="B741" t="str">
            <v>Cr-Int Svcs</v>
          </cell>
          <cell r="C741" t="str">
            <v>CREDITS &amp; APPLIED CHGS: Exp Cr from Internal Svcs</v>
          </cell>
        </row>
        <row r="742">
          <cell r="A742">
            <v>5439997</v>
          </cell>
          <cell r="B742" t="str">
            <v>Maj Maint-Conv Only</v>
          </cell>
          <cell r="C742" t="str">
            <v>MAJOR MAINTENANCE-CONVERSION ONLY</v>
          </cell>
        </row>
        <row r="743">
          <cell r="A743">
            <v>5439998</v>
          </cell>
          <cell r="B743" t="str">
            <v>Environ-Conv Only</v>
          </cell>
          <cell r="C743" t="str">
            <v>ENVIRONMENTAL-CONVERSION ONLY</v>
          </cell>
        </row>
        <row r="744">
          <cell r="A744">
            <v>5439999</v>
          </cell>
          <cell r="B744" t="str">
            <v>O&amp;M Exp-Conv Only</v>
          </cell>
          <cell r="C744" t="str">
            <v>O&amp;M EXPENSES-CONVERSION ONLY</v>
          </cell>
        </row>
        <row r="745">
          <cell r="A745">
            <v>5440000</v>
          </cell>
          <cell r="B745" t="str">
            <v>RentExp-Fac</v>
          </cell>
          <cell r="C745" t="str">
            <v>RENT EXPENSE: Facility</v>
          </cell>
        </row>
        <row r="746">
          <cell r="A746">
            <v>5440100</v>
          </cell>
          <cell r="B746" t="str">
            <v>RentExp-NonFac</v>
          </cell>
          <cell r="C746" t="str">
            <v>RENT EXPENSE: Non Facility</v>
          </cell>
        </row>
        <row r="747">
          <cell r="A747">
            <v>5440200</v>
          </cell>
          <cell r="B747" t="str">
            <v>LndLs/Roy/Opt-Variab</v>
          </cell>
          <cell r="C747" t="str">
            <v>LAND LEASE / ROYALTY &amp; OPTIONS - VARIABLE</v>
          </cell>
        </row>
        <row r="748">
          <cell r="A748">
            <v>5440250</v>
          </cell>
          <cell r="B748" t="str">
            <v>LndLs/Roy/Opt-Fixed</v>
          </cell>
          <cell r="C748" t="str">
            <v>LAND LEASE / ROYALTY &amp; OPTIONS - FIXED</v>
          </cell>
        </row>
        <row r="749">
          <cell r="A749">
            <v>5440300</v>
          </cell>
          <cell r="B749" t="str">
            <v>Royalty Exp</v>
          </cell>
          <cell r="C749" t="str">
            <v>ROYALTY EXPENSE</v>
          </cell>
        </row>
        <row r="750">
          <cell r="A750">
            <v>5450000</v>
          </cell>
          <cell r="B750" t="str">
            <v>Ins Exp-Prop</v>
          </cell>
          <cell r="C750" t="str">
            <v>INSURANCE EXPENSE: Property</v>
          </cell>
        </row>
        <row r="751">
          <cell r="A751">
            <v>5450020</v>
          </cell>
          <cell r="B751" t="str">
            <v>Ins Exp-Prop I/C</v>
          </cell>
          <cell r="C751" t="str">
            <v>INSURANCE EXPENSE: Property Intercompany</v>
          </cell>
        </row>
        <row r="752">
          <cell r="A752">
            <v>5450100</v>
          </cell>
          <cell r="B752" t="str">
            <v>Ins Exp-Liab</v>
          </cell>
          <cell r="C752" t="str">
            <v>INSURANCE EXPENSE: Liability</v>
          </cell>
        </row>
        <row r="753">
          <cell r="A753">
            <v>5450200</v>
          </cell>
          <cell r="B753" t="str">
            <v>Ins Exp-W/C</v>
          </cell>
          <cell r="C753" t="str">
            <v>INSURANCE EXPENSE: Workers Compensation</v>
          </cell>
        </row>
        <row r="754">
          <cell r="A754">
            <v>5450300</v>
          </cell>
          <cell r="B754" t="str">
            <v>Ins Exp-Ret Nuc Prem</v>
          </cell>
          <cell r="C754" t="str">
            <v>INSURANCE EXPENSE: Returned Nuclear Premium</v>
          </cell>
        </row>
        <row r="755">
          <cell r="A755">
            <v>5450400</v>
          </cell>
          <cell r="B755" t="str">
            <v>Ins Exp-Auto</v>
          </cell>
          <cell r="C755" t="str">
            <v>INSURANCE EXPENSE:  Auto</v>
          </cell>
        </row>
        <row r="756">
          <cell r="A756">
            <v>5450500</v>
          </cell>
          <cell r="B756" t="str">
            <v>Ins Exp-Storm Defcy</v>
          </cell>
          <cell r="C756" t="str">
            <v>INSURANCE EXPENSE: Storm Deficiency</v>
          </cell>
        </row>
        <row r="757">
          <cell r="A757">
            <v>5500000</v>
          </cell>
          <cell r="B757" t="str">
            <v>Utl-Electric</v>
          </cell>
          <cell r="C757" t="str">
            <v>UTILITIES: Electric</v>
          </cell>
        </row>
        <row r="758">
          <cell r="A758">
            <v>5500100</v>
          </cell>
          <cell r="B758" t="str">
            <v>Utl-Gas</v>
          </cell>
          <cell r="C758" t="str">
            <v>UTILITIES: Gas</v>
          </cell>
        </row>
        <row r="759">
          <cell r="A759">
            <v>5500200</v>
          </cell>
          <cell r="B759" t="str">
            <v>Utl-Water</v>
          </cell>
          <cell r="C759" t="str">
            <v>UTILITIES: Water</v>
          </cell>
        </row>
        <row r="760">
          <cell r="A760">
            <v>5500300</v>
          </cell>
          <cell r="B760" t="str">
            <v>Utl-Sewer</v>
          </cell>
          <cell r="C760" t="str">
            <v>UTILITIES: Sewer</v>
          </cell>
        </row>
        <row r="761">
          <cell r="A761">
            <v>5500400</v>
          </cell>
          <cell r="B761" t="str">
            <v>Utl-Waste Disp</v>
          </cell>
          <cell r="C761" t="str">
            <v>UTILITIES: Waste Disposal</v>
          </cell>
        </row>
        <row r="762">
          <cell r="A762">
            <v>5500500</v>
          </cell>
          <cell r="B762" t="str">
            <v>Utl-Cellular &amp; Pager</v>
          </cell>
          <cell r="C762" t="str">
            <v>CELLULAR TELEPHONE AND PAGERS</v>
          </cell>
        </row>
        <row r="763">
          <cell r="A763">
            <v>5500600</v>
          </cell>
          <cell r="B763" t="str">
            <v>Utl-Phone</v>
          </cell>
          <cell r="C763" t="str">
            <v>UTILITIES: Telephone</v>
          </cell>
        </row>
        <row r="764">
          <cell r="A764">
            <v>5500650</v>
          </cell>
          <cell r="B764" t="str">
            <v>Util-LD Telephone</v>
          </cell>
          <cell r="C764" t="str">
            <v>UTILITIES: Long Distance Telephone</v>
          </cell>
        </row>
        <row r="765">
          <cell r="A765">
            <v>5500700</v>
          </cell>
          <cell r="B765" t="str">
            <v>Utl-Elect-Demand</v>
          </cell>
          <cell r="C765" t="str">
            <v>UTILITIES: Electric - Demand</v>
          </cell>
        </row>
        <row r="766">
          <cell r="A766">
            <v>5500800</v>
          </cell>
          <cell r="B766" t="str">
            <v>Util-General</v>
          </cell>
          <cell r="C766" t="str">
            <v>UTILITIES: General</v>
          </cell>
        </row>
        <row r="767">
          <cell r="A767">
            <v>5600000</v>
          </cell>
          <cell r="B767" t="str">
            <v>Bus Trav-Lodging</v>
          </cell>
          <cell r="C767" t="str">
            <v>BUSINESS TRAVEL: Lodging</v>
          </cell>
        </row>
        <row r="768">
          <cell r="A768">
            <v>5600100</v>
          </cell>
          <cell r="B768" t="str">
            <v>Bus Trav-Meals</v>
          </cell>
          <cell r="C768" t="str">
            <v>BUSINESS TRAVEL: Meals</v>
          </cell>
        </row>
        <row r="769">
          <cell r="A769">
            <v>5600200</v>
          </cell>
          <cell r="B769" t="str">
            <v>Bus Trav-Air</v>
          </cell>
          <cell r="C769" t="str">
            <v>BUSINESS TRAVEL: Air</v>
          </cell>
        </row>
        <row r="770">
          <cell r="A770">
            <v>5600300</v>
          </cell>
          <cell r="B770" t="str">
            <v>Bus Trav-Car Rent</v>
          </cell>
          <cell r="C770" t="str">
            <v>BUSINESS TRAVEL: Car Rental</v>
          </cell>
        </row>
        <row r="771">
          <cell r="A771">
            <v>5600400</v>
          </cell>
          <cell r="B771" t="str">
            <v>Bus Trav-Per Diem</v>
          </cell>
          <cell r="C771" t="str">
            <v>BUSINESS TRAVEL Per Diem lodging and meals</v>
          </cell>
        </row>
        <row r="772">
          <cell r="A772">
            <v>5600500</v>
          </cell>
          <cell r="B772" t="str">
            <v>Bus Trav-Misc Exp</v>
          </cell>
          <cell r="C772" t="str">
            <v>BUSINESS TRAVEL: Misc Expenses</v>
          </cell>
        </row>
        <row r="773">
          <cell r="A773">
            <v>5600600</v>
          </cell>
          <cell r="B773" t="str">
            <v>Bus Trav-Corp Air Ch</v>
          </cell>
          <cell r="C773" t="str">
            <v>BUSINESS TRAVEL: Corporate Air Charter</v>
          </cell>
        </row>
        <row r="774">
          <cell r="A774">
            <v>5600700</v>
          </cell>
          <cell r="B774" t="str">
            <v>Bus Trav-Occa Use</v>
          </cell>
          <cell r="C774" t="str">
            <v>BUSINESS TRAVEL: Occasional Use Mileage</v>
          </cell>
        </row>
        <row r="775">
          <cell r="A775">
            <v>5610000</v>
          </cell>
          <cell r="B775" t="str">
            <v>Dues&amp;Sub-Pers</v>
          </cell>
          <cell r="C775" t="str">
            <v>DUES &amp; SUBSCRIPTIONS: Personal</v>
          </cell>
        </row>
        <row r="776">
          <cell r="A776">
            <v>5610100</v>
          </cell>
          <cell r="B776" t="str">
            <v>Dues&amp;Sub-Corp</v>
          </cell>
          <cell r="C776" t="str">
            <v>DUES &amp; SUBSCRIPTIONS: Corporate</v>
          </cell>
        </row>
        <row r="777">
          <cell r="A777">
            <v>5610200</v>
          </cell>
          <cell r="B777" t="str">
            <v>Dues&amp;Sub-Social</v>
          </cell>
          <cell r="C777" t="str">
            <v>DUES &amp; SUBSCRIPTIONS: Social Clubs</v>
          </cell>
        </row>
        <row r="778">
          <cell r="A778">
            <v>5610300</v>
          </cell>
          <cell r="B778" t="str">
            <v>Dues&amp;Sub-Civic</v>
          </cell>
          <cell r="C778" t="str">
            <v>DUES &amp; SUBSCRIPTIONS: Civic Organizations</v>
          </cell>
        </row>
        <row r="779">
          <cell r="A779">
            <v>5610400</v>
          </cell>
          <cell r="B779" t="str">
            <v>Stadium Expenses</v>
          </cell>
          <cell r="C779" t="str">
            <v>STADIUM EXPENSES</v>
          </cell>
        </row>
        <row r="780">
          <cell r="A780">
            <v>5620000</v>
          </cell>
          <cell r="B780" t="str">
            <v>Lic Perm Fee-FedSt</v>
          </cell>
          <cell r="C780" t="str">
            <v>LICENSES PERMITS &amp; FEES: Federal State</v>
          </cell>
        </row>
        <row r="781">
          <cell r="A781">
            <v>5620100</v>
          </cell>
          <cell r="B781" t="str">
            <v>Lic Perm Fee-LocCo</v>
          </cell>
          <cell r="C781" t="str">
            <v>LICENSES PERMITS &amp; FEES: Local County</v>
          </cell>
        </row>
        <row r="782">
          <cell r="A782">
            <v>5701000</v>
          </cell>
          <cell r="B782" t="str">
            <v>Fees-Bank&amp;Secur</v>
          </cell>
          <cell r="C782" t="str">
            <v>FEES: Banking &amp; Securities</v>
          </cell>
        </row>
        <row r="783">
          <cell r="A783">
            <v>5703000</v>
          </cell>
          <cell r="B783" t="str">
            <v>Fees-Third Pty</v>
          </cell>
          <cell r="C783" t="str">
            <v>FEES: Management - Third Party</v>
          </cell>
        </row>
        <row r="784">
          <cell r="A784">
            <v>5703100</v>
          </cell>
          <cell r="B784" t="str">
            <v>Fees-Aff</v>
          </cell>
          <cell r="C784" t="str">
            <v>FEES: Management - Affiliates</v>
          </cell>
        </row>
        <row r="785">
          <cell r="A785">
            <v>5703200</v>
          </cell>
          <cell r="B785" t="str">
            <v>Fees-I/C</v>
          </cell>
          <cell r="C785" t="str">
            <v>FEES: Management - Intercompany</v>
          </cell>
        </row>
        <row r="786">
          <cell r="A786">
            <v>5704000</v>
          </cell>
          <cell r="B786" t="str">
            <v>Fees-O&amp;M-Third</v>
          </cell>
          <cell r="C786" t="str">
            <v>FEES: O&amp;M - Third Party</v>
          </cell>
        </row>
        <row r="787">
          <cell r="A787">
            <v>5704100</v>
          </cell>
          <cell r="B787" t="str">
            <v>Fees-O&amp;M-Aff</v>
          </cell>
          <cell r="C787" t="str">
            <v>FEES: O&amp;M - Affiliates</v>
          </cell>
        </row>
        <row r="788">
          <cell r="A788">
            <v>5704200</v>
          </cell>
          <cell r="B788" t="str">
            <v>Fees-O&amp;M-I/C</v>
          </cell>
          <cell r="C788" t="str">
            <v>FEES: O&amp;M - Intercompany</v>
          </cell>
        </row>
        <row r="789">
          <cell r="A789">
            <v>5704300</v>
          </cell>
          <cell r="B789" t="str">
            <v>Fees-Pole Attach</v>
          </cell>
          <cell r="C789" t="str">
            <v>FEES: Pole Attachments</v>
          </cell>
        </row>
        <row r="790">
          <cell r="A790">
            <v>5705000</v>
          </cell>
          <cell r="B790" t="str">
            <v>Fees-Agncy-Third</v>
          </cell>
          <cell r="C790" t="str">
            <v>FEES: Agency - Third Party</v>
          </cell>
        </row>
        <row r="791">
          <cell r="A791">
            <v>5705100</v>
          </cell>
          <cell r="B791" t="str">
            <v>Fees-Agncy-Aff</v>
          </cell>
          <cell r="C791" t="str">
            <v>FEES: Agency - Affiliates</v>
          </cell>
        </row>
        <row r="792">
          <cell r="A792">
            <v>5705200</v>
          </cell>
          <cell r="B792" t="str">
            <v>Fees-Agncy-I/C</v>
          </cell>
          <cell r="C792" t="str">
            <v>FEES: Agency - Intercompany</v>
          </cell>
        </row>
        <row r="793">
          <cell r="A793">
            <v>5706000</v>
          </cell>
          <cell r="B793" t="str">
            <v>Fees-ISO</v>
          </cell>
          <cell r="C793" t="str">
            <v>FEES:  ISO</v>
          </cell>
        </row>
        <row r="794">
          <cell r="A794">
            <v>5706100</v>
          </cell>
          <cell r="B794" t="str">
            <v>Fees-ISO-Aff</v>
          </cell>
          <cell r="C794" t="str">
            <v>FEES:  ISO - Affiliates</v>
          </cell>
        </row>
        <row r="795">
          <cell r="A795">
            <v>5706200</v>
          </cell>
          <cell r="B795" t="str">
            <v>Fees-ISO-I/C</v>
          </cell>
          <cell r="C795" t="str">
            <v>FEES:  ISO - Intercompany</v>
          </cell>
        </row>
        <row r="796">
          <cell r="A796">
            <v>5707000</v>
          </cell>
          <cell r="B796" t="str">
            <v>Fees - FERC</v>
          </cell>
          <cell r="C796" t="str">
            <v>FEES:  FERC</v>
          </cell>
        </row>
        <row r="797">
          <cell r="A797">
            <v>5708000</v>
          </cell>
          <cell r="B797" t="str">
            <v>Fees-Trustee</v>
          </cell>
          <cell r="C797" t="str">
            <v>FEES:  Trustee</v>
          </cell>
        </row>
        <row r="798">
          <cell r="A798">
            <v>5709000</v>
          </cell>
          <cell r="B798" t="str">
            <v>Fees-Directors</v>
          </cell>
          <cell r="C798" t="str">
            <v>FEES: Directors</v>
          </cell>
        </row>
        <row r="799">
          <cell r="A799">
            <v>5710000</v>
          </cell>
          <cell r="B799" t="str">
            <v>Fees-LOC</v>
          </cell>
          <cell r="C799" t="str">
            <v>FEES: Letter of Credit</v>
          </cell>
        </row>
        <row r="800">
          <cell r="A800">
            <v>5710100</v>
          </cell>
          <cell r="B800" t="str">
            <v>Fees-LOC</v>
          </cell>
          <cell r="C800" t="str">
            <v>FEES: Letter of Credit - Affiliate</v>
          </cell>
        </row>
        <row r="801">
          <cell r="A801">
            <v>5710200</v>
          </cell>
          <cell r="B801" t="str">
            <v>Fees-LOC</v>
          </cell>
          <cell r="C801" t="str">
            <v>FEES: Letter of Credit - Intercompany</v>
          </cell>
        </row>
        <row r="802">
          <cell r="A802">
            <v>5711000</v>
          </cell>
          <cell r="B802" t="str">
            <v>Fines/Penalties</v>
          </cell>
          <cell r="C802" t="str">
            <v>FINES AND PENALTIES</v>
          </cell>
        </row>
        <row r="803">
          <cell r="A803">
            <v>5750000</v>
          </cell>
          <cell r="B803" t="str">
            <v>Out Serv-Security</v>
          </cell>
          <cell r="C803" t="str">
            <v>OUTSIDE SERVICES: Security</v>
          </cell>
        </row>
        <row r="804">
          <cell r="A804">
            <v>5750100</v>
          </cell>
          <cell r="B804" t="str">
            <v>Out Serv-Legal</v>
          </cell>
          <cell r="C804" t="str">
            <v>OUTSIDE SERVICES: Legal</v>
          </cell>
        </row>
        <row r="805">
          <cell r="A805">
            <v>5750200</v>
          </cell>
          <cell r="B805" t="str">
            <v>Out Serv-Acctg&amp;Tax</v>
          </cell>
          <cell r="C805" t="str">
            <v>OUTSIDE SERVICES: Accounting &amp; Tax</v>
          </cell>
        </row>
        <row r="806">
          <cell r="A806">
            <v>5750300</v>
          </cell>
          <cell r="B806" t="str">
            <v>Out Serv-Engineer</v>
          </cell>
          <cell r="C806" t="str">
            <v>OUTSIDE SERVICES: Engineering</v>
          </cell>
        </row>
        <row r="807">
          <cell r="A807">
            <v>5750310</v>
          </cell>
          <cell r="B807" t="str">
            <v>Out Serv-Equip/Mat</v>
          </cell>
          <cell r="C807" t="str">
            <v>OUTSIDE SERVICES: Equipment/Materials</v>
          </cell>
        </row>
        <row r="808">
          <cell r="A808">
            <v>5750320</v>
          </cell>
          <cell r="B808" t="str">
            <v>Out Serv-Construct</v>
          </cell>
          <cell r="C808" t="str">
            <v>OUTSIDE SERVICES: Construction</v>
          </cell>
        </row>
        <row r="809">
          <cell r="A809">
            <v>5750400</v>
          </cell>
          <cell r="B809" t="str">
            <v>Out Serv-GenBusCons</v>
          </cell>
          <cell r="C809" t="str">
            <v>OUTSIDE SERVICES: General Business Consulting</v>
          </cell>
        </row>
        <row r="810">
          <cell r="A810">
            <v>5750450</v>
          </cell>
          <cell r="B810" t="str">
            <v>Out Serv-Info Tech</v>
          </cell>
          <cell r="C810" t="str">
            <v>OUTSIDE SERVICES: Information Technology</v>
          </cell>
        </row>
        <row r="811">
          <cell r="A811">
            <v>5750500</v>
          </cell>
          <cell r="B811" t="str">
            <v>Out Serv-Temp Labor</v>
          </cell>
          <cell r="C811" t="str">
            <v>OUTSIDE SERVICES: Temporary Labor</v>
          </cell>
        </row>
        <row r="812">
          <cell r="A812">
            <v>5750600</v>
          </cell>
          <cell r="B812" t="str">
            <v>Out Serv-Samp&amp;Test</v>
          </cell>
          <cell r="C812" t="str">
            <v>OUTSIDE SERVICES:  Sampling &amp; Testing</v>
          </cell>
        </row>
        <row r="813">
          <cell r="A813">
            <v>5750700</v>
          </cell>
          <cell r="B813" t="str">
            <v>Out Serv-Othr</v>
          </cell>
          <cell r="C813" t="str">
            <v>OUTSIDE SERVICES: Other</v>
          </cell>
        </row>
        <row r="814">
          <cell r="A814">
            <v>5750800</v>
          </cell>
          <cell r="B814" t="str">
            <v>Out Serv-Aff</v>
          </cell>
          <cell r="C814" t="str">
            <v>OUTSIDE SERVICES: Affiliate</v>
          </cell>
        </row>
        <row r="815">
          <cell r="A815">
            <v>5750900</v>
          </cell>
          <cell r="B815" t="str">
            <v>Out Serv-I/C</v>
          </cell>
          <cell r="C815" t="str">
            <v>OUTSIDE SERVICES: Intercompany</v>
          </cell>
        </row>
        <row r="816">
          <cell r="A816">
            <v>5750950</v>
          </cell>
          <cell r="B816" t="str">
            <v>Out Sv-I/C-FPL-No TP</v>
          </cell>
          <cell r="C816" t="str">
            <v>OUTSIDE SVCS: Intercompany-FPL-TP Not Identified</v>
          </cell>
        </row>
        <row r="817">
          <cell r="A817">
            <v>5751000</v>
          </cell>
          <cell r="B817" t="str">
            <v>Out Serv-Janitorial</v>
          </cell>
          <cell r="C817" t="str">
            <v>OUTSIDE SERVICES: Janitorial</v>
          </cell>
        </row>
        <row r="818">
          <cell r="A818">
            <v>5751100</v>
          </cell>
          <cell r="B818" t="str">
            <v>Out Serv-Landscape</v>
          </cell>
          <cell r="C818" t="str">
            <v>OUTSIDE SERVICES: Landscaping</v>
          </cell>
        </row>
        <row r="819">
          <cell r="A819">
            <v>5751200</v>
          </cell>
          <cell r="B819" t="str">
            <v>Cont Trans Line Clrg</v>
          </cell>
          <cell r="C819" t="str">
            <v>OUTSIDE SVCS: Contractor Trans Line Row Clearing</v>
          </cell>
        </row>
        <row r="820">
          <cell r="A820">
            <v>5751300</v>
          </cell>
          <cell r="B820" t="str">
            <v>Out Serv-Cont Subst</v>
          </cell>
          <cell r="C820" t="str">
            <v>OUTSIDE SVCS: Contractor Substation Specialty</v>
          </cell>
        </row>
        <row r="821">
          <cell r="A821">
            <v>5751400</v>
          </cell>
          <cell r="B821" t="str">
            <v>Out Serv-Cont Tree</v>
          </cell>
          <cell r="C821" t="str">
            <v>OUTSIDE SVCS: Contractor Tree Trimming</v>
          </cell>
        </row>
        <row r="822">
          <cell r="A822">
            <v>5751500</v>
          </cell>
          <cell r="B822" t="str">
            <v>Cont Man Labor</v>
          </cell>
          <cell r="C822" t="str">
            <v>OUTSIDE SVCS: Contractor Manual Labor Const Mgt</v>
          </cell>
        </row>
        <row r="823">
          <cell r="A823">
            <v>5751600</v>
          </cell>
          <cell r="B823" t="str">
            <v>Cont Non-Man Labor</v>
          </cell>
          <cell r="C823" t="str">
            <v>OUTSIDE SVCS: Contractor Non-Manual Labor Const Mg</v>
          </cell>
        </row>
        <row r="824">
          <cell r="A824">
            <v>5751700</v>
          </cell>
          <cell r="B824" t="str">
            <v>Cont T&amp;D Subst UG</v>
          </cell>
          <cell r="C824" t="str">
            <v>OUTSIDE SVCS: Contractor T&amp;D Substations Undergrou</v>
          </cell>
        </row>
        <row r="825">
          <cell r="A825">
            <v>5751800</v>
          </cell>
          <cell r="B825" t="str">
            <v>Cont T&amp;D Subst OH</v>
          </cell>
          <cell r="C825" t="str">
            <v>OUTSIDE SVCS: Contractor T&amp;D Substations Overhead</v>
          </cell>
        </row>
        <row r="826">
          <cell r="A826">
            <v>5751900</v>
          </cell>
          <cell r="B826" t="str">
            <v>Cont Duct Work</v>
          </cell>
          <cell r="C826" t="str">
            <v>OUTSIDE SVCS: Contractor Duct Work</v>
          </cell>
        </row>
        <row r="827">
          <cell r="A827">
            <v>5760000</v>
          </cell>
          <cell r="B827" t="str">
            <v>Off Equip Rep&amp;Maint</v>
          </cell>
          <cell r="C827" t="str">
            <v>OFFICE EQUIPMENT REPAIR &amp; MAINTENANCE</v>
          </cell>
        </row>
        <row r="828">
          <cell r="A828">
            <v>5760100</v>
          </cell>
          <cell r="B828" t="str">
            <v>Comp Equip Exp</v>
          </cell>
          <cell r="C828" t="str">
            <v>COMPUTER EQUIPMENT EXPENSE</v>
          </cell>
        </row>
        <row r="829">
          <cell r="A829">
            <v>5760200</v>
          </cell>
          <cell r="B829" t="str">
            <v>Softwr Exp</v>
          </cell>
          <cell r="C829" t="str">
            <v>SOFTWARE EXPENSE</v>
          </cell>
        </row>
        <row r="830">
          <cell r="A830">
            <v>5760300</v>
          </cell>
          <cell r="B830" t="str">
            <v>Office Supplies</v>
          </cell>
          <cell r="C830" t="str">
            <v>OFFICE SUPPLIES</v>
          </cell>
        </row>
        <row r="831">
          <cell r="A831">
            <v>5760350</v>
          </cell>
          <cell r="B831" t="str">
            <v>Forms &amp; Dup</v>
          </cell>
          <cell r="C831" t="str">
            <v>FORMS &amp; DUPLICATING</v>
          </cell>
        </row>
        <row r="832">
          <cell r="A832">
            <v>5760400</v>
          </cell>
          <cell r="B832" t="str">
            <v>Postage</v>
          </cell>
          <cell r="C832" t="str">
            <v>POSTAGE</v>
          </cell>
        </row>
        <row r="833">
          <cell r="A833">
            <v>5760500</v>
          </cell>
          <cell r="B833" t="str">
            <v>Ofc Furn&amp;Equip</v>
          </cell>
          <cell r="C833" t="str">
            <v>OFFICE FURNITURE AND EQUIPMENT</v>
          </cell>
        </row>
        <row r="834">
          <cell r="A834">
            <v>5770000</v>
          </cell>
          <cell r="B834" t="str">
            <v>Advertising</v>
          </cell>
          <cell r="C834" t="str">
            <v>ADVERTISING</v>
          </cell>
        </row>
        <row r="835">
          <cell r="A835">
            <v>5771000</v>
          </cell>
          <cell r="B835" t="str">
            <v>Demons Equip</v>
          </cell>
          <cell r="C835" t="str">
            <v>DEMONSTRATION EQUIPMENT</v>
          </cell>
        </row>
        <row r="836">
          <cell r="A836">
            <v>5772000</v>
          </cell>
          <cell r="B836" t="str">
            <v>Comm-Direct Mail</v>
          </cell>
          <cell r="C836" t="str">
            <v>COMMUNICATIONS: Direct Mail</v>
          </cell>
        </row>
        <row r="837">
          <cell r="A837">
            <v>5772100</v>
          </cell>
          <cell r="B837" t="str">
            <v>Comm-Collateral</v>
          </cell>
          <cell r="C837" t="str">
            <v>COMMUNICATIONS: Collateral</v>
          </cell>
        </row>
        <row r="838">
          <cell r="A838">
            <v>5772200</v>
          </cell>
          <cell r="B838" t="str">
            <v>Comm-Event Mkt</v>
          </cell>
          <cell r="C838" t="str">
            <v>COMMUNICATIONS: Event Marketing</v>
          </cell>
        </row>
        <row r="839">
          <cell r="A839">
            <v>5772300</v>
          </cell>
          <cell r="B839" t="str">
            <v>Comm-Print</v>
          </cell>
          <cell r="C839" t="str">
            <v>COMMUNICATIONS: Print</v>
          </cell>
        </row>
        <row r="840">
          <cell r="A840">
            <v>5772400</v>
          </cell>
          <cell r="B840" t="str">
            <v>Comm-Radio</v>
          </cell>
          <cell r="C840" t="str">
            <v>COMMUNICATIONS: Radio</v>
          </cell>
        </row>
        <row r="841">
          <cell r="A841">
            <v>5772500</v>
          </cell>
          <cell r="B841" t="str">
            <v>Comm-TV</v>
          </cell>
          <cell r="C841" t="str">
            <v>COMMUNICATIONS: Television</v>
          </cell>
        </row>
        <row r="842">
          <cell r="A842">
            <v>5772600</v>
          </cell>
          <cell r="B842" t="str">
            <v>Mktg Ini &amp; VAPS COGS</v>
          </cell>
          <cell r="C842" t="str">
            <v>MARKETING INITIATIVES &amp; VAPS COST OF GOODS SOLD</v>
          </cell>
        </row>
        <row r="843">
          <cell r="A843">
            <v>5780000</v>
          </cell>
          <cell r="B843" t="str">
            <v>Contribtns-Political</v>
          </cell>
          <cell r="C843" t="str">
            <v>CONTRIBUTIONS: Political</v>
          </cell>
        </row>
        <row r="844">
          <cell r="A844">
            <v>5780100</v>
          </cell>
          <cell r="B844" t="str">
            <v>Contribtns-Charity</v>
          </cell>
          <cell r="C844" t="str">
            <v>CONTRIBUTIONS: Charitable</v>
          </cell>
        </row>
        <row r="845">
          <cell r="A845">
            <v>5790000</v>
          </cell>
          <cell r="B845" t="str">
            <v>Comm Relatns</v>
          </cell>
          <cell r="C845" t="str">
            <v>COMMUNITY RELATIONS</v>
          </cell>
        </row>
        <row r="846">
          <cell r="A846">
            <v>5791000</v>
          </cell>
          <cell r="B846" t="str">
            <v>Public Rela</v>
          </cell>
          <cell r="C846" t="str">
            <v>PUBLIC RELATIONS</v>
          </cell>
        </row>
        <row r="847">
          <cell r="A847">
            <v>5800000</v>
          </cell>
          <cell r="B847" t="str">
            <v>Othr Exp</v>
          </cell>
          <cell r="C847" t="str">
            <v>OTHER EXPENSE</v>
          </cell>
        </row>
        <row r="848">
          <cell r="A848">
            <v>5801000</v>
          </cell>
          <cell r="B848" t="str">
            <v>BackOff Alloc</v>
          </cell>
          <cell r="C848" t="str">
            <v>BACK OFFICE ALLOCATION</v>
          </cell>
        </row>
        <row r="849">
          <cell r="A849">
            <v>5802000</v>
          </cell>
          <cell r="B849" t="str">
            <v>FacUsge Chrg</v>
          </cell>
          <cell r="C849" t="str">
            <v>FACILITY USAGE CHARGE</v>
          </cell>
        </row>
        <row r="850">
          <cell r="A850">
            <v>5803000</v>
          </cell>
          <cell r="B850" t="str">
            <v>Def Env &amp; Cons Exp</v>
          </cell>
          <cell r="C850" t="str">
            <v>DEFERRED ENVIRONMENTAL AND CONSERVATION EXPENSES</v>
          </cell>
        </row>
        <row r="851">
          <cell r="A851">
            <v>5804000</v>
          </cell>
          <cell r="B851" t="str">
            <v>Admin Exp - Credits</v>
          </cell>
          <cell r="C851" t="str">
            <v>ADMINISTRATIVE EXPENSES - CREDITS</v>
          </cell>
        </row>
        <row r="852">
          <cell r="A852">
            <v>5900500</v>
          </cell>
          <cell r="B852" t="str">
            <v>Emiss Reduc Crdt</v>
          </cell>
          <cell r="C852" t="str">
            <v>EMISSIONS REDUCTION CREDITS</v>
          </cell>
        </row>
        <row r="853">
          <cell r="A853">
            <v>5901000</v>
          </cell>
          <cell r="B853" t="str">
            <v>Rsrv-Oper Exp</v>
          </cell>
          <cell r="C853" t="str">
            <v>RESERVES: Operating Expenses</v>
          </cell>
        </row>
        <row r="854">
          <cell r="A854">
            <v>5903000</v>
          </cell>
          <cell r="B854" t="str">
            <v>Prov-UncollAcct</v>
          </cell>
          <cell r="C854" t="str">
            <v>PROVISION FOR UNCOLLECTIBLE ACCOUNTS</v>
          </cell>
        </row>
        <row r="855">
          <cell r="A855">
            <v>5904000</v>
          </cell>
          <cell r="B855" t="str">
            <v>Merger Exp</v>
          </cell>
          <cell r="C855" t="str">
            <v>MERGER EXPENSES</v>
          </cell>
        </row>
        <row r="856">
          <cell r="A856">
            <v>5904100</v>
          </cell>
          <cell r="B856" t="str">
            <v>Restructrng Chgs-Oth</v>
          </cell>
          <cell r="C856" t="str">
            <v>RESTRUCTURING CHARGES-Other (Non-Op in MOPR)</v>
          </cell>
        </row>
        <row r="857">
          <cell r="A857">
            <v>5904150</v>
          </cell>
          <cell r="B857" t="str">
            <v>Restructring Chgs-Op</v>
          </cell>
          <cell r="C857" t="str">
            <v>RESTRUCTURING CHARGES-Operating</v>
          </cell>
        </row>
        <row r="858">
          <cell r="A858">
            <v>5904200</v>
          </cell>
          <cell r="B858" t="str">
            <v>Impairment  Losses</v>
          </cell>
          <cell r="C858" t="str">
            <v>IMPAIRMENT LOSSES</v>
          </cell>
        </row>
        <row r="859">
          <cell r="A859">
            <v>5905000</v>
          </cell>
          <cell r="B859" t="str">
            <v>Insurance Losses</v>
          </cell>
          <cell r="C859" t="str">
            <v>INSURANCE LOSSES PAID</v>
          </cell>
        </row>
        <row r="860">
          <cell r="A860">
            <v>5905100</v>
          </cell>
          <cell r="B860" t="str">
            <v>Ins Loss - Res Move</v>
          </cell>
          <cell r="C860" t="str">
            <v>INSURANCE LOSSES: Loss Reserves Movement</v>
          </cell>
        </row>
        <row r="861">
          <cell r="A861">
            <v>5905200</v>
          </cell>
          <cell r="B861" t="str">
            <v>IBNR Reserves Move</v>
          </cell>
          <cell r="C861" t="str">
            <v>INSURANCE LOSSES: IBNR Reserves Movement</v>
          </cell>
        </row>
        <row r="862">
          <cell r="A862">
            <v>5906000</v>
          </cell>
          <cell r="B862" t="str">
            <v>Res-Nuc Mtce</v>
          </cell>
          <cell r="C862" t="str">
            <v>RESERVES: Nuclear Maintenance</v>
          </cell>
        </row>
        <row r="863">
          <cell r="A863">
            <v>5906500</v>
          </cell>
          <cell r="B863" t="str">
            <v>Res-Nuc Mtce Actuals</v>
          </cell>
          <cell r="C863" t="str">
            <v>RESERVES: Nuclear Maintenance - Actuals</v>
          </cell>
        </row>
        <row r="864">
          <cell r="A864">
            <v>5906600</v>
          </cell>
          <cell r="B864" t="str">
            <v>Nuc Reac Hd Accruals</v>
          </cell>
          <cell r="C864" t="str">
            <v>RESERVES: Nuc Reactor Head Insp &amp; Repair Accruals</v>
          </cell>
        </row>
        <row r="865">
          <cell r="A865">
            <v>5906700</v>
          </cell>
          <cell r="B865" t="str">
            <v>Nuc Reac Hd Actuals</v>
          </cell>
          <cell r="C865" t="str">
            <v>RESERVES: Nuc Reactor Head Actual Expense Reversal</v>
          </cell>
        </row>
        <row r="866">
          <cell r="A866">
            <v>5907000</v>
          </cell>
          <cell r="B866" t="str">
            <v>Res-Nuc End Life M&amp;S</v>
          </cell>
          <cell r="C866" t="str">
            <v>RESERVES: Nuclear End of Life M&amp;S Inventory</v>
          </cell>
        </row>
        <row r="867">
          <cell r="A867">
            <v>5907500</v>
          </cell>
          <cell r="B867" t="str">
            <v>Res-Nuc Thermolag</v>
          </cell>
          <cell r="C867" t="str">
            <v>RESERVES: Nuclear Thermolag</v>
          </cell>
        </row>
        <row r="868">
          <cell r="A868">
            <v>5930000</v>
          </cell>
          <cell r="B868" t="str">
            <v>Accretion - ARO</v>
          </cell>
          <cell r="C868" t="str">
            <v>ACCRETION ARO EXPENSE</v>
          </cell>
        </row>
        <row r="869">
          <cell r="A869">
            <v>5940000</v>
          </cell>
          <cell r="B869" t="str">
            <v>Trans - Oper Exp</v>
          </cell>
          <cell r="C869" t="str">
            <v>TRANSMISSION OF ELECTRICITY: Operating Expenses</v>
          </cell>
        </row>
        <row r="870">
          <cell r="A870">
            <v>5950000</v>
          </cell>
          <cell r="B870" t="str">
            <v>Reimb Exp-Third</v>
          </cell>
          <cell r="C870" t="str">
            <v>REIMBURSABLE EXPENSE - Third Party</v>
          </cell>
        </row>
        <row r="871">
          <cell r="A871">
            <v>5950100</v>
          </cell>
          <cell r="B871" t="str">
            <v>Reimb Exp-Aff</v>
          </cell>
          <cell r="C871" t="str">
            <v>REIMBURSABLE EXPENSE - Affiliates</v>
          </cell>
        </row>
        <row r="872">
          <cell r="A872">
            <v>5950200</v>
          </cell>
          <cell r="B872" t="str">
            <v>Reimb Exp-I/C</v>
          </cell>
          <cell r="C872" t="str">
            <v>REIMBURSABLE EXPENSE - Intercompany</v>
          </cell>
        </row>
        <row r="873">
          <cell r="A873">
            <v>5950300</v>
          </cell>
          <cell r="B873" t="str">
            <v>FPLE Reimb-Third</v>
          </cell>
          <cell r="C873" t="str">
            <v>FPLE REIMBURSABLES - Third Party</v>
          </cell>
        </row>
        <row r="874">
          <cell r="A874">
            <v>5950400</v>
          </cell>
          <cell r="B874" t="str">
            <v>FPLE Reimb-Aff</v>
          </cell>
          <cell r="C874" t="str">
            <v>FPLE REIMBURSABLES - Affiliates</v>
          </cell>
        </row>
        <row r="875">
          <cell r="A875">
            <v>5950500</v>
          </cell>
          <cell r="B875" t="str">
            <v>FPLE Reimb-I/C</v>
          </cell>
          <cell r="C875" t="str">
            <v>FPLE REIMBURSABLES - Intercompany</v>
          </cell>
        </row>
        <row r="876">
          <cell r="A876">
            <v>5959500</v>
          </cell>
          <cell r="B876" t="str">
            <v>AP Park Doc Account</v>
          </cell>
          <cell r="C876" t="str">
            <v>AP Park Document Account</v>
          </cell>
        </row>
        <row r="877">
          <cell r="A877">
            <v>5959998</v>
          </cell>
          <cell r="B877" t="str">
            <v>Cptl Clrg</v>
          </cell>
          <cell r="C877" t="str">
            <v>CAPITAL CLEARING</v>
          </cell>
        </row>
        <row r="878">
          <cell r="A878">
            <v>5959999</v>
          </cell>
          <cell r="B878" t="str">
            <v>WIP Trnsfr</v>
          </cell>
          <cell r="C878" t="str">
            <v>WIP TRANSFER</v>
          </cell>
        </row>
        <row r="879">
          <cell r="A879">
            <v>5960000</v>
          </cell>
          <cell r="B879" t="str">
            <v>Deprec Exp</v>
          </cell>
          <cell r="C879" t="str">
            <v>DEPRECIATION EXPENSE</v>
          </cell>
        </row>
        <row r="880">
          <cell r="A880">
            <v>5960500</v>
          </cell>
          <cell r="B880" t="str">
            <v>Deprec Exp-Cap Int</v>
          </cell>
          <cell r="C880" t="str">
            <v>DEPRECIATION EXPENSE-Capitalized Interest</v>
          </cell>
        </row>
        <row r="881">
          <cell r="A881">
            <v>5961000</v>
          </cell>
          <cell r="B881" t="str">
            <v>Amort Exp</v>
          </cell>
          <cell r="C881" t="str">
            <v>AMORTIZATION EXPENSE</v>
          </cell>
        </row>
        <row r="882">
          <cell r="A882">
            <v>5961100</v>
          </cell>
          <cell r="B882" t="str">
            <v>Amrt Exp-Nuc Reg Cr</v>
          </cell>
          <cell r="C882" t="str">
            <v>AMORTIZATION EXPENSE: Nuclear Reg Credit</v>
          </cell>
        </row>
        <row r="883">
          <cell r="A883">
            <v>5961200</v>
          </cell>
          <cell r="B883" t="str">
            <v>Amrt Exp - Unall Reg</v>
          </cell>
          <cell r="C883" t="str">
            <v>AMORTIZATION EXPENSE: Unallocated Reserve Reg Cred</v>
          </cell>
        </row>
        <row r="884">
          <cell r="A884">
            <v>5970000</v>
          </cell>
          <cell r="B884" t="str">
            <v>Othr Tax-Oper</v>
          </cell>
          <cell r="C884" t="str">
            <v>OTHER TAXES: Operating</v>
          </cell>
        </row>
        <row r="885">
          <cell r="A885">
            <v>5971000</v>
          </cell>
          <cell r="B885" t="str">
            <v>Othr Tax-Prop Tax</v>
          </cell>
          <cell r="C885" t="str">
            <v>OTHER TAXES: Property Tax</v>
          </cell>
        </row>
        <row r="886">
          <cell r="A886">
            <v>5972000</v>
          </cell>
          <cell r="B886" t="str">
            <v>Othr Tax-Telecom Tax</v>
          </cell>
          <cell r="C886" t="str">
            <v>OTHER TAXES: Telecommunications Tax</v>
          </cell>
        </row>
        <row r="887">
          <cell r="A887">
            <v>5973000</v>
          </cell>
          <cell r="B887" t="str">
            <v>Othr Tax-Franch&amp; Min</v>
          </cell>
          <cell r="C887" t="str">
            <v>OTHER TAXES: Franchise and Minimum</v>
          </cell>
        </row>
        <row r="888">
          <cell r="A888">
            <v>5974000</v>
          </cell>
          <cell r="B888" t="str">
            <v>P/R Tax-Fed Unemply</v>
          </cell>
          <cell r="C888" t="str">
            <v>PAYROLL TAXES: Federal Unemployment</v>
          </cell>
        </row>
        <row r="889">
          <cell r="A889">
            <v>5974100</v>
          </cell>
          <cell r="B889" t="str">
            <v>P/R Tax-State Unempl</v>
          </cell>
          <cell r="C889" t="str">
            <v>PAYROLL TAXES: State Unemployment</v>
          </cell>
        </row>
        <row r="890">
          <cell r="A890">
            <v>5974200</v>
          </cell>
          <cell r="B890" t="str">
            <v>P/R Tax-FICA</v>
          </cell>
          <cell r="C890" t="str">
            <v>PAYROLL TAXES: FICA</v>
          </cell>
        </row>
        <row r="891">
          <cell r="A891">
            <v>5974300</v>
          </cell>
          <cell r="B891" t="str">
            <v>P/R Tax-Accrd FICA</v>
          </cell>
          <cell r="C891" t="str">
            <v>PAYROLL TAXES: Accrued FICA</v>
          </cell>
        </row>
        <row r="892">
          <cell r="A892">
            <v>5975000</v>
          </cell>
          <cell r="B892" t="str">
            <v>Othr Tax-Intangible</v>
          </cell>
          <cell r="C892" t="str">
            <v>OTHER TAXES:  Intangible Tax</v>
          </cell>
        </row>
        <row r="893">
          <cell r="A893">
            <v>5976000</v>
          </cell>
          <cell r="B893" t="str">
            <v>Othr Tax-Reg Assess</v>
          </cell>
          <cell r="C893" t="str">
            <v>OTHER TAXES: Regulatory Assessment Fee</v>
          </cell>
        </row>
        <row r="894">
          <cell r="A894">
            <v>5977000</v>
          </cell>
          <cell r="B894" t="str">
            <v>Oth Tax-GRT</v>
          </cell>
          <cell r="C894" t="str">
            <v>OTHER TAXES: Gross Receipts Tax</v>
          </cell>
        </row>
        <row r="895">
          <cell r="A895">
            <v>5980001</v>
          </cell>
          <cell r="B895" t="str">
            <v>FICO-Gen</v>
          </cell>
          <cell r="C895" t="str">
            <v>FICO RECON:  General</v>
          </cell>
        </row>
        <row r="896">
          <cell r="A896">
            <v>5980002</v>
          </cell>
          <cell r="B896" t="str">
            <v>FICO-Settle</v>
          </cell>
          <cell r="C896" t="str">
            <v>FICO RECON:  Settlement</v>
          </cell>
        </row>
        <row r="897">
          <cell r="A897">
            <v>5980003</v>
          </cell>
          <cell r="B897" t="str">
            <v>FICO-Lbr Distr</v>
          </cell>
          <cell r="C897" t="str">
            <v>FICO RECON:  Labor Distribution</v>
          </cell>
        </row>
        <row r="898">
          <cell r="A898">
            <v>5980004</v>
          </cell>
          <cell r="B898" t="str">
            <v>FICO-OH Alloc</v>
          </cell>
          <cell r="C898" t="str">
            <v>FICO RECON:  OH Allocation</v>
          </cell>
        </row>
        <row r="899">
          <cell r="A899">
            <v>5980005</v>
          </cell>
          <cell r="B899" t="str">
            <v>FICO-Assess</v>
          </cell>
          <cell r="C899" t="str">
            <v>FICO RECON:  Assessments</v>
          </cell>
        </row>
        <row r="900">
          <cell r="A900">
            <v>5980006</v>
          </cell>
          <cell r="B900" t="str">
            <v>FICO-Man Alloc</v>
          </cell>
          <cell r="C900" t="str">
            <v>FICO RECON:  Manual Allocation</v>
          </cell>
        </row>
        <row r="901">
          <cell r="A901">
            <v>5980007</v>
          </cell>
          <cell r="B901" t="str">
            <v>FICO-Distr</v>
          </cell>
          <cell r="C901" t="str">
            <v>FICO RECON:  Distributions</v>
          </cell>
        </row>
        <row r="902">
          <cell r="A902">
            <v>5990001</v>
          </cell>
          <cell r="B902" t="str">
            <v>Stl-Fuel</v>
          </cell>
          <cell r="C902" t="str">
            <v>SETTLEMENT - Fuel</v>
          </cell>
        </row>
        <row r="903">
          <cell r="A903">
            <v>5990002</v>
          </cell>
          <cell r="B903" t="str">
            <v>Stl-PurchPwr</v>
          </cell>
          <cell r="C903" t="str">
            <v>SETTLEMENT - Purchased Power</v>
          </cell>
        </row>
        <row r="904">
          <cell r="A904">
            <v>5990003</v>
          </cell>
          <cell r="B904" t="str">
            <v>Stl-Fuel (COGS)</v>
          </cell>
          <cell r="C904" t="str">
            <v>SETTLEMENT - Fuel-Cost of Goods Sold</v>
          </cell>
        </row>
        <row r="905">
          <cell r="A905">
            <v>5990004</v>
          </cell>
          <cell r="B905" t="str">
            <v>Stl-Transmission Fix</v>
          </cell>
          <cell r="C905" t="str">
            <v>SETTLEMENT - Transmission Fixed</v>
          </cell>
        </row>
        <row r="906">
          <cell r="A906">
            <v>5990005</v>
          </cell>
          <cell r="B906" t="str">
            <v>Stl-Other Fuel Costs</v>
          </cell>
          <cell r="C906" t="str">
            <v>SETTLEMENT - Other Fuel Costs</v>
          </cell>
        </row>
        <row r="907">
          <cell r="A907">
            <v>5990006</v>
          </cell>
          <cell r="B907" t="str">
            <v>Stl-Corp P/R</v>
          </cell>
          <cell r="C907" t="str">
            <v>SETTLEMENT - Corporate Payroll</v>
          </cell>
        </row>
        <row r="908">
          <cell r="A908">
            <v>5990007</v>
          </cell>
          <cell r="B908" t="str">
            <v>Stl-Plant P/R</v>
          </cell>
          <cell r="C908" t="str">
            <v>SETTLEMENT - Plant Payroll</v>
          </cell>
        </row>
        <row r="909">
          <cell r="A909">
            <v>5990008</v>
          </cell>
          <cell r="B909" t="str">
            <v>Stl-Other P/R</v>
          </cell>
          <cell r="C909" t="str">
            <v>SETTLEMENT - Other Payroll</v>
          </cell>
        </row>
        <row r="910">
          <cell r="A910">
            <v>5990009</v>
          </cell>
          <cell r="B910" t="str">
            <v>Stl-Benefits</v>
          </cell>
          <cell r="C910" t="str">
            <v>SETTLEMENT - Benefits</v>
          </cell>
        </row>
        <row r="911">
          <cell r="A911">
            <v>5990010</v>
          </cell>
          <cell r="B911" t="str">
            <v>Stl-Emply Exp</v>
          </cell>
          <cell r="C911" t="str">
            <v>SETTLEMENT - Employee Expenses</v>
          </cell>
        </row>
        <row r="912">
          <cell r="A912">
            <v>5990011</v>
          </cell>
          <cell r="B912" t="str">
            <v>Stl-Mater Supp Cons</v>
          </cell>
          <cell r="C912" t="str">
            <v>SETTLEMENT - Materials Supplies &amp; Consumables</v>
          </cell>
        </row>
        <row r="913">
          <cell r="A913">
            <v>5990012</v>
          </cell>
          <cell r="B913" t="str">
            <v>Stl-Spare Parts</v>
          </cell>
          <cell r="C913" t="str">
            <v>SETTLEMENT - Spare Parts</v>
          </cell>
        </row>
        <row r="914">
          <cell r="A914">
            <v>5990013</v>
          </cell>
          <cell r="B914" t="str">
            <v>Stl-Shop Equip&amp;Tools</v>
          </cell>
          <cell r="C914" t="str">
            <v>SETTLEMENT - Shop Equipment &amp; Tools</v>
          </cell>
        </row>
        <row r="915">
          <cell r="A915">
            <v>5990014</v>
          </cell>
          <cell r="B915" t="str">
            <v>Stl-Uniforms</v>
          </cell>
          <cell r="C915" t="str">
            <v>SETTLEMENT - Uniforms</v>
          </cell>
        </row>
        <row r="916">
          <cell r="A916">
            <v>5990015</v>
          </cell>
          <cell r="B916" t="str">
            <v>Stl-Safety Equip</v>
          </cell>
          <cell r="C916" t="str">
            <v>SETTLEMENT - Safety Equipment</v>
          </cell>
        </row>
        <row r="917">
          <cell r="A917">
            <v>5990016</v>
          </cell>
          <cell r="B917" t="str">
            <v>Stl-Freight(Excl Fue</v>
          </cell>
          <cell r="C917" t="str">
            <v>SETTLEMENT - Freight (Excluding Fuel)</v>
          </cell>
        </row>
        <row r="918">
          <cell r="A918">
            <v>5990017</v>
          </cell>
          <cell r="B918" t="str">
            <v>Stl-Chem Oils &amp; Lubr</v>
          </cell>
          <cell r="C918" t="str">
            <v>SETTLEMENT - Chemicals Oils &amp; Lubricants</v>
          </cell>
        </row>
        <row r="919">
          <cell r="A919">
            <v>5990018</v>
          </cell>
          <cell r="B919" t="str">
            <v>Stl-Gases</v>
          </cell>
          <cell r="C919" t="str">
            <v>SETTLEMENT - Gases</v>
          </cell>
        </row>
        <row r="920">
          <cell r="A920">
            <v>5990019</v>
          </cell>
          <cell r="B920" t="str">
            <v>Stl-Equip Fuel</v>
          </cell>
          <cell r="C920" t="str">
            <v>SETTLEMENT - Equipment Fuel</v>
          </cell>
        </row>
        <row r="921">
          <cell r="A921">
            <v>5990020</v>
          </cell>
          <cell r="B921" t="str">
            <v>Stl-Demin Water</v>
          </cell>
          <cell r="C921" t="str">
            <v>SETTLEMENT - Demineralized Water</v>
          </cell>
        </row>
        <row r="922">
          <cell r="A922">
            <v>5990021</v>
          </cell>
          <cell r="B922" t="str">
            <v>Stl-Waste&amp;Ash Disp</v>
          </cell>
          <cell r="C922" t="str">
            <v>SETTLEMENT - Waste &amp; Ash Disposal</v>
          </cell>
        </row>
        <row r="923">
          <cell r="A923">
            <v>5990022</v>
          </cell>
          <cell r="B923" t="str">
            <v>Stl-Interconnect Fee</v>
          </cell>
          <cell r="C923" t="str">
            <v>SETTLEMENT - Interconnect Fees</v>
          </cell>
        </row>
        <row r="924">
          <cell r="A924">
            <v>5990023</v>
          </cell>
          <cell r="B924" t="str">
            <v>Stl-Othr Site O&amp;M</v>
          </cell>
          <cell r="C924" t="str">
            <v>SETTLEMENT - Other Site O&amp;M</v>
          </cell>
        </row>
        <row r="925">
          <cell r="A925">
            <v>5990024</v>
          </cell>
          <cell r="B925" t="str">
            <v>Stl-Rent</v>
          </cell>
          <cell r="C925" t="str">
            <v>SETTLEMENT - Rent</v>
          </cell>
        </row>
        <row r="926">
          <cell r="A926">
            <v>5990025</v>
          </cell>
          <cell r="B926" t="str">
            <v>Stl-LandLse/Roy-Var</v>
          </cell>
          <cell r="C926" t="str">
            <v>SETTLEMENT - Land Lease/Royalty-Variable</v>
          </cell>
        </row>
        <row r="927">
          <cell r="A927">
            <v>5990026</v>
          </cell>
          <cell r="B927" t="str">
            <v>Stl-Insurance</v>
          </cell>
          <cell r="C927" t="str">
            <v>SETTLEMENT - Insurance</v>
          </cell>
        </row>
        <row r="928">
          <cell r="A928">
            <v>5990027</v>
          </cell>
          <cell r="B928" t="str">
            <v>Stl-Utlilities</v>
          </cell>
          <cell r="C928" t="str">
            <v>SETTLEMENT - Utilities</v>
          </cell>
        </row>
        <row r="929">
          <cell r="A929">
            <v>5990028</v>
          </cell>
          <cell r="B929" t="str">
            <v>Stl-Meals</v>
          </cell>
          <cell r="C929" t="str">
            <v>SETTLEMENT - Meals</v>
          </cell>
        </row>
        <row r="930">
          <cell r="A930">
            <v>5990029</v>
          </cell>
          <cell r="B930" t="str">
            <v>Stl-Travel</v>
          </cell>
          <cell r="C930" t="str">
            <v>SETTLEMENT - Travel</v>
          </cell>
        </row>
        <row r="931">
          <cell r="A931">
            <v>5990030</v>
          </cell>
          <cell r="B931" t="str">
            <v>Stl-Dues &amp; Sub</v>
          </cell>
          <cell r="C931" t="str">
            <v>SETTLEMENT - Dues &amp; Subscriptions</v>
          </cell>
        </row>
        <row r="932">
          <cell r="A932">
            <v>5990031</v>
          </cell>
          <cell r="B932" t="str">
            <v>Stl-Lic Perm FineG&amp;A</v>
          </cell>
          <cell r="C932" t="str">
            <v>SETTLEMENT - License Permits &amp; Fines-G&amp;A</v>
          </cell>
        </row>
        <row r="933">
          <cell r="A933">
            <v>5990032</v>
          </cell>
          <cell r="B933" t="str">
            <v>Stl-Mgmt  Fees</v>
          </cell>
          <cell r="C933" t="str">
            <v>SETTLEMENT - Mgmt Fees</v>
          </cell>
        </row>
        <row r="934">
          <cell r="A934">
            <v>5990033</v>
          </cell>
          <cell r="B934" t="str">
            <v>Stl-O&amp;M  Fees</v>
          </cell>
          <cell r="C934" t="str">
            <v>SETTLEMENT - O&amp;M Fees</v>
          </cell>
        </row>
        <row r="935">
          <cell r="A935">
            <v>5990034</v>
          </cell>
          <cell r="B935" t="str">
            <v>Stl-PMI  Fees</v>
          </cell>
          <cell r="C935" t="str">
            <v>SETTLEMENT - PMI Fees</v>
          </cell>
        </row>
        <row r="936">
          <cell r="A936">
            <v>5990035</v>
          </cell>
          <cell r="B936" t="str">
            <v>Stl-ISO  Fees</v>
          </cell>
          <cell r="C936" t="str">
            <v>SETTLEMENT - ISO Fees</v>
          </cell>
        </row>
        <row r="937">
          <cell r="A937">
            <v>5990036</v>
          </cell>
          <cell r="B937" t="str">
            <v>Stl-OutSrv-Security</v>
          </cell>
          <cell r="C937" t="str">
            <v>SETTLEMENT - Outside Services - Security</v>
          </cell>
        </row>
        <row r="938">
          <cell r="A938">
            <v>5990037</v>
          </cell>
          <cell r="B938" t="str">
            <v>Stl-OutSrv-Legal</v>
          </cell>
          <cell r="C938" t="str">
            <v>SETTLEMENT - Outside Services - Legal</v>
          </cell>
        </row>
        <row r="939">
          <cell r="A939">
            <v>5990038</v>
          </cell>
          <cell r="B939" t="str">
            <v>Stl-OutSrv-Acctg/Tax</v>
          </cell>
          <cell r="C939" t="str">
            <v>SETTLEMENT - Outside Services - Accounting/Tax</v>
          </cell>
        </row>
        <row r="940">
          <cell r="A940">
            <v>5990039</v>
          </cell>
          <cell r="B940" t="str">
            <v>Stl-OutSrv-Engineer</v>
          </cell>
          <cell r="C940" t="str">
            <v>SETTLEMENT - Outside Services - Engineering</v>
          </cell>
        </row>
        <row r="941">
          <cell r="A941">
            <v>5990040</v>
          </cell>
          <cell r="B941" t="str">
            <v>Stl-OutSrv-Equip/Mat</v>
          </cell>
          <cell r="C941" t="str">
            <v>SETTLEMENT - Outside Services - Equipment/Material</v>
          </cell>
        </row>
        <row r="942">
          <cell r="A942">
            <v>5990041</v>
          </cell>
          <cell r="B942" t="str">
            <v>Stl-OutSrv-Constrct</v>
          </cell>
          <cell r="C942" t="str">
            <v>SETTLEMENT - Outside Services - Construction</v>
          </cell>
        </row>
        <row r="943">
          <cell r="A943">
            <v>5990042</v>
          </cell>
          <cell r="B943" t="str">
            <v>Stl-OutSrv-Consult</v>
          </cell>
          <cell r="C943" t="str">
            <v>SETTLEMENT - Outside Services - Consulting</v>
          </cell>
        </row>
        <row r="944">
          <cell r="A944">
            <v>5990043</v>
          </cell>
          <cell r="B944" t="str">
            <v>Stl-OutSrv-InfoTech</v>
          </cell>
          <cell r="C944" t="str">
            <v>SETTLEMENT - Outside Services - Info Technology</v>
          </cell>
        </row>
        <row r="945">
          <cell r="A945">
            <v>5990044</v>
          </cell>
          <cell r="B945" t="str">
            <v>Stl-OutSrv-TempLbr</v>
          </cell>
          <cell r="C945" t="str">
            <v>SETTLEMENT - Outside Services - Temporary Labor</v>
          </cell>
        </row>
        <row r="946">
          <cell r="A946">
            <v>5990045</v>
          </cell>
          <cell r="B946" t="str">
            <v>Stl-OutSrv-Samp&amp;Test</v>
          </cell>
          <cell r="C946" t="str">
            <v>SETTLEMENT - Outside Services - Sampling &amp; Testing</v>
          </cell>
        </row>
        <row r="947">
          <cell r="A947">
            <v>5990046</v>
          </cell>
          <cell r="B947" t="str">
            <v>Stl-OutSrv-Other</v>
          </cell>
          <cell r="C947" t="str">
            <v>SETTLEMENT - Outside Services - Other</v>
          </cell>
        </row>
        <row r="948">
          <cell r="A948">
            <v>5990047</v>
          </cell>
          <cell r="B948" t="str">
            <v>Stl-OutSrv-Aff</v>
          </cell>
          <cell r="C948" t="str">
            <v>SETTLEMENT - Outside Services - Affiliate</v>
          </cell>
        </row>
        <row r="949">
          <cell r="A949">
            <v>5990048</v>
          </cell>
          <cell r="B949" t="str">
            <v>Stl-OutSrv-I/C</v>
          </cell>
          <cell r="C949" t="str">
            <v>SETTLEMENT - Outside Services - Intercompany</v>
          </cell>
        </row>
        <row r="950">
          <cell r="A950">
            <v>5990049</v>
          </cell>
          <cell r="B950" t="str">
            <v>Stl-Off Supp&amp;Exp</v>
          </cell>
          <cell r="C950" t="str">
            <v>SETTLEMENT - Office Supplies &amp; Expense</v>
          </cell>
        </row>
        <row r="951">
          <cell r="A951">
            <v>5990050</v>
          </cell>
          <cell r="B951" t="str">
            <v>Stl-Other</v>
          </cell>
          <cell r="C951" t="str">
            <v>SETTLEMENT - Other Expenses</v>
          </cell>
        </row>
        <row r="952">
          <cell r="A952">
            <v>5990051</v>
          </cell>
          <cell r="B952" t="str">
            <v>Stl-Reimb Exp</v>
          </cell>
          <cell r="C952" t="str">
            <v>SETTLEMENT - Reimbursable Expense</v>
          </cell>
        </row>
        <row r="953">
          <cell r="A953">
            <v>5990052</v>
          </cell>
          <cell r="B953" t="str">
            <v>Stl-Depr/Amort</v>
          </cell>
          <cell r="C953" t="str">
            <v>SETTLEMENT - Depreciation &amp; Amortization</v>
          </cell>
        </row>
        <row r="954">
          <cell r="A954">
            <v>5990053</v>
          </cell>
          <cell r="B954" t="str">
            <v>Stl-P/R Taxes</v>
          </cell>
          <cell r="C954" t="str">
            <v>SETTLEMENT - Payroll Taxes</v>
          </cell>
        </row>
        <row r="955">
          <cell r="A955">
            <v>5990054</v>
          </cell>
          <cell r="B955" t="str">
            <v>Stl-TaxesOther</v>
          </cell>
          <cell r="C955" t="str">
            <v>SETTLEMENT - Taxes Other than Income Taxes</v>
          </cell>
        </row>
        <row r="956">
          <cell r="A956">
            <v>5990055</v>
          </cell>
          <cell r="B956" t="str">
            <v>Stl-LandLease-Fixed</v>
          </cell>
          <cell r="C956" t="str">
            <v>SETTLEMENT - Land Lease-Fixed</v>
          </cell>
        </row>
        <row r="957">
          <cell r="A957">
            <v>5990056</v>
          </cell>
          <cell r="B957" t="str">
            <v>Stl-Site EqpRp&amp;Maint</v>
          </cell>
          <cell r="C957" t="str">
            <v>SETTLEMENT - Site Equipment Repair &amp; Maintenance</v>
          </cell>
        </row>
        <row r="958">
          <cell r="A958">
            <v>5990057</v>
          </cell>
          <cell r="B958" t="str">
            <v>Stl-FPL Grp Res PR</v>
          </cell>
          <cell r="C958" t="str">
            <v>SETTLEMENT - FPL Grp Resource Payroll</v>
          </cell>
        </row>
        <row r="959">
          <cell r="A959">
            <v>5990058</v>
          </cell>
          <cell r="B959" t="str">
            <v>Stl-Corp P/R OT</v>
          </cell>
          <cell r="C959" t="str">
            <v>SETTLEMENT - Corporate Payroll Overtime</v>
          </cell>
        </row>
        <row r="960">
          <cell r="A960">
            <v>5990059</v>
          </cell>
          <cell r="B960" t="str">
            <v>Stl-FPLE P/R</v>
          </cell>
          <cell r="C960" t="str">
            <v>SETTLEMENT - FPLE Payroll</v>
          </cell>
        </row>
        <row r="961">
          <cell r="A961">
            <v>5990060</v>
          </cell>
          <cell r="B961" t="str">
            <v>Stl-FPLE P/R OT</v>
          </cell>
          <cell r="C961" t="str">
            <v>SETTLEMENT - FPLE Payroll Overtime</v>
          </cell>
        </row>
        <row r="962">
          <cell r="A962">
            <v>5990061</v>
          </cell>
          <cell r="B962" t="str">
            <v>Stl-PMI P/R</v>
          </cell>
          <cell r="C962" t="str">
            <v>SETTLEMENT - PMI Payroll</v>
          </cell>
        </row>
        <row r="963">
          <cell r="A963">
            <v>5990062</v>
          </cell>
          <cell r="B963" t="str">
            <v>Stl-PMI P/R OT</v>
          </cell>
          <cell r="C963" t="str">
            <v>SETTLEMENT - PMI Payroll Overtime</v>
          </cell>
        </row>
        <row r="964">
          <cell r="A964">
            <v>5990063</v>
          </cell>
          <cell r="B964" t="str">
            <v>Stl-Proj Mgmt P/R</v>
          </cell>
          <cell r="C964" t="str">
            <v>SETTLEMENT - Project Mgmt Payroll</v>
          </cell>
        </row>
        <row r="965">
          <cell r="A965">
            <v>5990064</v>
          </cell>
          <cell r="B965" t="str">
            <v>Stl-Proj Mgmt P/R OT</v>
          </cell>
          <cell r="C965" t="str">
            <v>SETTLEMENT - Project Mgmt Payroll Overtime</v>
          </cell>
        </row>
        <row r="966">
          <cell r="A966">
            <v>5990065</v>
          </cell>
          <cell r="B966" t="str">
            <v>Stl-FPL Grp Res PR O</v>
          </cell>
          <cell r="C966" t="str">
            <v>SETTLEMENT - FPL Grp Resource Payroll Overtime</v>
          </cell>
        </row>
        <row r="967">
          <cell r="A967">
            <v>5990066</v>
          </cell>
          <cell r="B967" t="str">
            <v>Stl-Plant P/R OT</v>
          </cell>
          <cell r="C967" t="str">
            <v>SETTLEMENT - Plant Payroll Overtime</v>
          </cell>
        </row>
        <row r="968">
          <cell r="A968">
            <v>5990067</v>
          </cell>
          <cell r="B968" t="str">
            <v>Stl-OSI P/R</v>
          </cell>
          <cell r="C968" t="str">
            <v>SETTLEMENT - OSI Payroll</v>
          </cell>
        </row>
        <row r="969">
          <cell r="A969">
            <v>5990068</v>
          </cell>
          <cell r="B969" t="str">
            <v>Stl-OSI P/R OT</v>
          </cell>
          <cell r="C969" t="str">
            <v>SETTLEMENT - OSI Payroll Overtime</v>
          </cell>
        </row>
        <row r="970">
          <cell r="A970">
            <v>5990069</v>
          </cell>
          <cell r="B970" t="str">
            <v>Stl-Maine OSI</v>
          </cell>
          <cell r="C970" t="str">
            <v>SETTLEMENT - Maine OSI Payroll</v>
          </cell>
        </row>
        <row r="971">
          <cell r="A971">
            <v>5990070</v>
          </cell>
          <cell r="B971" t="str">
            <v>Stl-Maine OSI OT</v>
          </cell>
          <cell r="C971" t="str">
            <v>SETTLEMENT - Maine OSI Payroll Overtime</v>
          </cell>
        </row>
        <row r="972">
          <cell r="A972">
            <v>5990071</v>
          </cell>
          <cell r="B972" t="str">
            <v>Stl-Seabrook P/R</v>
          </cell>
          <cell r="C972" t="str">
            <v>SETTLEMENT - Seabrook P/R</v>
          </cell>
        </row>
        <row r="973">
          <cell r="A973">
            <v>5990072</v>
          </cell>
          <cell r="B973" t="str">
            <v>Stl-Seabrook P/R OT</v>
          </cell>
          <cell r="C973" t="str">
            <v>SETTLEMENT - Seabrook P/R  Overtime</v>
          </cell>
        </row>
        <row r="974">
          <cell r="A974">
            <v>5990073</v>
          </cell>
          <cell r="B974" t="str">
            <v>Stl-Ben FPLE</v>
          </cell>
          <cell r="C974" t="str">
            <v>SETTLEMENT - Benefits - FPLE</v>
          </cell>
        </row>
        <row r="975">
          <cell r="A975">
            <v>5990074</v>
          </cell>
          <cell r="B975" t="str">
            <v>Stl-Ben PMI</v>
          </cell>
          <cell r="C975" t="str">
            <v>SETTLEMENT - Benefits - PMI</v>
          </cell>
        </row>
        <row r="976">
          <cell r="A976">
            <v>5990075</v>
          </cell>
          <cell r="B976" t="str">
            <v>Stl-Ben Proj Mgmt</v>
          </cell>
          <cell r="C976" t="str">
            <v>SETTLEMENT - Benefits - Project Mgmt</v>
          </cell>
        </row>
        <row r="977">
          <cell r="A977">
            <v>5990076</v>
          </cell>
          <cell r="B977" t="str">
            <v>Stl-Ben FPL Grp Res</v>
          </cell>
          <cell r="C977" t="str">
            <v>SETTLEMENT - Benefits - FPL Group Res</v>
          </cell>
        </row>
        <row r="978">
          <cell r="A978">
            <v>5990077</v>
          </cell>
          <cell r="B978" t="str">
            <v>Stl-Ben OSI</v>
          </cell>
          <cell r="C978" t="str">
            <v>SETTLEMENT - Benefits - OSI</v>
          </cell>
        </row>
        <row r="979">
          <cell r="A979">
            <v>5990078</v>
          </cell>
          <cell r="B979" t="str">
            <v>Stl-Ben Maine OSI</v>
          </cell>
          <cell r="C979" t="str">
            <v>SETTLEMENT - Benefits - Maine OSI</v>
          </cell>
        </row>
        <row r="980">
          <cell r="A980">
            <v>5990079</v>
          </cell>
          <cell r="B980" t="str">
            <v>Stl-Ben Sbrk</v>
          </cell>
          <cell r="C980" t="str">
            <v>SETTLEMENT - Benefits - Seabrook</v>
          </cell>
        </row>
        <row r="981">
          <cell r="A981">
            <v>5990080</v>
          </cell>
          <cell r="B981" t="str">
            <v>Stl-P/R Taxes FPLE</v>
          </cell>
          <cell r="C981" t="str">
            <v>SETTLEMENT - Payroll Taxes - FPLE</v>
          </cell>
        </row>
        <row r="982">
          <cell r="A982">
            <v>5990081</v>
          </cell>
          <cell r="B982" t="str">
            <v>Stl-P/R Taxes PMI</v>
          </cell>
          <cell r="C982" t="str">
            <v>SETTLEMENT - Payroll Taxes - PMI</v>
          </cell>
        </row>
        <row r="983">
          <cell r="A983">
            <v>5990082</v>
          </cell>
          <cell r="B983" t="str">
            <v>Stl-P/R Taxes Proj M</v>
          </cell>
          <cell r="C983" t="str">
            <v>SETTLEMENT - Payroll Taxes - Project Mgmt</v>
          </cell>
        </row>
        <row r="984">
          <cell r="A984">
            <v>5990083</v>
          </cell>
          <cell r="B984" t="str">
            <v>Stl-P/R Taxes FPL Gr</v>
          </cell>
          <cell r="C984" t="str">
            <v>SETTLEMENT - Payroll Taxes - FPL Group Res</v>
          </cell>
        </row>
        <row r="985">
          <cell r="A985">
            <v>5990084</v>
          </cell>
          <cell r="B985" t="str">
            <v>Stl-P/R Taxes OSI</v>
          </cell>
          <cell r="C985" t="str">
            <v>SETTLEMENT - Payroll Taxes - OSI</v>
          </cell>
        </row>
        <row r="986">
          <cell r="A986">
            <v>5990085</v>
          </cell>
          <cell r="B986" t="str">
            <v>Stl-P/R Taxes Maine</v>
          </cell>
          <cell r="C986" t="str">
            <v>SETTLEMENT - Payroll Taxes - Maine OSI</v>
          </cell>
        </row>
        <row r="987">
          <cell r="A987">
            <v>5990086</v>
          </cell>
          <cell r="B987" t="str">
            <v>Stl-P/R Taxes Sbrk</v>
          </cell>
          <cell r="C987" t="str">
            <v>SETTLEMENT - Payroll Taxes - Seabrook</v>
          </cell>
        </row>
        <row r="988">
          <cell r="A988">
            <v>5990087</v>
          </cell>
          <cell r="B988" t="str">
            <v>Stl-Trans Var</v>
          </cell>
          <cell r="C988" t="str">
            <v>SETTLEMENT - Transmission - Variable</v>
          </cell>
        </row>
        <row r="989">
          <cell r="A989">
            <v>5990088</v>
          </cell>
          <cell r="B989" t="str">
            <v>Stl-Fees G&amp;A</v>
          </cell>
          <cell r="C989" t="str">
            <v>SETTLEMENT - Fees G&amp;A</v>
          </cell>
        </row>
        <row r="990">
          <cell r="A990">
            <v>5990089</v>
          </cell>
          <cell r="B990" t="str">
            <v>Stl-Back Off&amp;Fac Us</v>
          </cell>
          <cell r="C990" t="str">
            <v>SETTLEMENT - Back Office &amp; Facility Usage</v>
          </cell>
        </row>
        <row r="991">
          <cell r="A991">
            <v>5990090</v>
          </cell>
          <cell r="B991" t="str">
            <v>Stl-Accrd P/R</v>
          </cell>
          <cell r="C991" t="str">
            <v>SETTLEMENT - Accrued Payroll</v>
          </cell>
        </row>
        <row r="992">
          <cell r="A992">
            <v>5990091</v>
          </cell>
          <cell r="B992" t="str">
            <v>Stl-Accrd Ben</v>
          </cell>
          <cell r="C992" t="str">
            <v>SETTLEMENT - Accrued Benefits</v>
          </cell>
        </row>
        <row r="993">
          <cell r="A993">
            <v>5990092</v>
          </cell>
          <cell r="B993" t="str">
            <v>Stl-Accrd P/R Taxes</v>
          </cell>
          <cell r="C993" t="str">
            <v>SETTLEMENT - Accrued Payroll Taxes</v>
          </cell>
        </row>
        <row r="994">
          <cell r="A994">
            <v>5990093</v>
          </cell>
          <cell r="B994" t="str">
            <v>Stl Res Op Exp</v>
          </cell>
          <cell r="C994" t="str">
            <v>SETTLEMENT RESERVES-OPERATING EXPENSES</v>
          </cell>
        </row>
        <row r="995">
          <cell r="A995">
            <v>5990100</v>
          </cell>
          <cell r="B995" t="str">
            <v>Stl-Cptl Clrg</v>
          </cell>
          <cell r="C995" t="str">
            <v>SETTLEMENT - Capital Clearing</v>
          </cell>
        </row>
        <row r="996">
          <cell r="A996">
            <v>5990101</v>
          </cell>
          <cell r="B996" t="str">
            <v>Stl-Cptl (WIP)Clrg</v>
          </cell>
          <cell r="C996" t="str">
            <v>SETTLEMENT - Capital (WIP)Transfer</v>
          </cell>
        </row>
        <row r="997">
          <cell r="A997">
            <v>5990102</v>
          </cell>
          <cell r="B997" t="str">
            <v>Stl-NM Op Svc P/R</v>
          </cell>
          <cell r="C997" t="str">
            <v>SETTLEMENT - NM Op Svc Payroll</v>
          </cell>
        </row>
        <row r="998">
          <cell r="A998">
            <v>5990103</v>
          </cell>
          <cell r="B998" t="str">
            <v>Stl-NM Op Svc P/R OT</v>
          </cell>
          <cell r="C998" t="str">
            <v>SETTLEMENT - NM OP Svc Payroll Overtime</v>
          </cell>
        </row>
        <row r="999">
          <cell r="A999">
            <v>5990104</v>
          </cell>
          <cell r="B999" t="str">
            <v>Stl-Ben NM Op Svc</v>
          </cell>
          <cell r="C999" t="str">
            <v>SETTLEMENT - Benefits - NM Op Svc</v>
          </cell>
        </row>
        <row r="1000">
          <cell r="A1000">
            <v>5990105</v>
          </cell>
          <cell r="B1000" t="str">
            <v>Stl-P/R Taxes NM Op</v>
          </cell>
          <cell r="C1000" t="str">
            <v>SETTLEMENT - Payroll Taxes - NM Op Svc</v>
          </cell>
        </row>
        <row r="1001">
          <cell r="A1001">
            <v>5990106</v>
          </cell>
          <cell r="B1001" t="str">
            <v>Stl-Fuel Trn Cst-Var</v>
          </cell>
          <cell r="C1001" t="str">
            <v>SETTLEMENT- Fuel Transportation Costs-Variable</v>
          </cell>
        </row>
        <row r="1002">
          <cell r="A1002">
            <v>5990107</v>
          </cell>
          <cell r="B1002" t="str">
            <v>Stl-Fuel Trn Cst-Fxd</v>
          </cell>
          <cell r="C1002" t="str">
            <v>SETTLEMENT- Fuel Transportation Costs-Fixed</v>
          </cell>
        </row>
        <row r="1003">
          <cell r="A1003">
            <v>5990108</v>
          </cell>
          <cell r="B1003" t="str">
            <v>Stl-FPL Invest-P/R</v>
          </cell>
          <cell r="C1003" t="str">
            <v>SETTLEMENT - FPL Investments - Payroll</v>
          </cell>
        </row>
        <row r="1004">
          <cell r="A1004">
            <v>5990109</v>
          </cell>
          <cell r="B1004" t="str">
            <v>Stl-FPL Inves P/R OT</v>
          </cell>
          <cell r="C1004" t="str">
            <v>SETTLEMENT - FPL Investments-Payroll Overtime</v>
          </cell>
        </row>
        <row r="1005">
          <cell r="A1005">
            <v>5990110</v>
          </cell>
          <cell r="B1005" t="str">
            <v>Stl-Ben FPL Investmt</v>
          </cell>
          <cell r="C1005" t="str">
            <v>SETTLEMENT - Benefits - FPL Investments, Inc.</v>
          </cell>
        </row>
        <row r="1006">
          <cell r="A1006">
            <v>5990111</v>
          </cell>
          <cell r="B1006" t="str">
            <v>Stl-P/R Taxes FPL In</v>
          </cell>
          <cell r="C1006" t="str">
            <v>SETTLEMENT - Payroll Taxes - FPL Investments, Inc.</v>
          </cell>
        </row>
        <row r="1007">
          <cell r="A1007">
            <v>5990112</v>
          </cell>
          <cell r="B1007" t="str">
            <v>Stl-Cmputr&amp;Softwr Ex</v>
          </cell>
          <cell r="C1007" t="str">
            <v>SETTLEMENT - Computer &amp; Software Expense</v>
          </cell>
        </row>
        <row r="1008">
          <cell r="A1008">
            <v>6000000</v>
          </cell>
          <cell r="B1008" t="str">
            <v>Equity in Earnings</v>
          </cell>
          <cell r="C1008" t="str">
            <v>EQUITY IN EARNINGS</v>
          </cell>
        </row>
        <row r="1009">
          <cell r="A1009">
            <v>6000100</v>
          </cell>
          <cell r="B1009" t="str">
            <v>EIE-Manual Adjs</v>
          </cell>
          <cell r="C1009" t="str">
            <v>EQUITY IN EARNINGS-MANUAL ADJUSTMENTS</v>
          </cell>
        </row>
        <row r="1010">
          <cell r="A1010">
            <v>6000500</v>
          </cell>
          <cell r="B1010" t="str">
            <v>EIE-JVs-Unmgd Hedges</v>
          </cell>
          <cell r="C1010" t="str">
            <v>EQUITY IN (EARN) LOSSES OF JV'S - UNMANAGED HEDGES</v>
          </cell>
        </row>
        <row r="1011">
          <cell r="A1011">
            <v>6000600</v>
          </cell>
          <cell r="B1011" t="str">
            <v>EIE JV-Cum Eff Chg A</v>
          </cell>
          <cell r="C1011" t="str">
            <v>EIE/LOSSES IN JV-CUM EFFECT CHG IN ACCT PRINC</v>
          </cell>
        </row>
        <row r="1012">
          <cell r="A1012">
            <v>6000700</v>
          </cell>
          <cell r="B1012" t="str">
            <v>EIE-JVs-Loss on Inv</v>
          </cell>
          <cell r="C1012" t="str">
            <v>EQUITY IN (EARN) LOSSES OF JV'S - LOSS ON INVESTME</v>
          </cell>
        </row>
        <row r="1013">
          <cell r="A1013">
            <v>6100000</v>
          </cell>
          <cell r="B1013" t="str">
            <v>Inv Inc/Exp</v>
          </cell>
          <cell r="C1013" t="str">
            <v>INVESTMENT INCOME / EXPENSE</v>
          </cell>
        </row>
        <row r="1014">
          <cell r="A1014">
            <v>6200000</v>
          </cell>
          <cell r="B1014" t="str">
            <v>Minority Int Inc</v>
          </cell>
          <cell r="C1014" t="str">
            <v>MINORITY INTEREST INCOME</v>
          </cell>
        </row>
        <row r="1015">
          <cell r="A1015">
            <v>6200010</v>
          </cell>
          <cell r="B1015" t="str">
            <v>Minority Int Inc-DP</v>
          </cell>
          <cell r="C1015" t="str">
            <v>MINORITY INTEREST INCOME-DIRECT POST</v>
          </cell>
        </row>
        <row r="1016">
          <cell r="A1016">
            <v>6300000</v>
          </cell>
          <cell r="B1016" t="str">
            <v>Lev Lease Inc</v>
          </cell>
          <cell r="C1016" t="str">
            <v>LEVERAGE LEASE INCOME</v>
          </cell>
        </row>
        <row r="1017">
          <cell r="A1017">
            <v>6305000</v>
          </cell>
          <cell r="B1017" t="str">
            <v>Loss on Lev Lse Inv</v>
          </cell>
          <cell r="C1017" t="str">
            <v>LOSS ON LEVERAGED LEASE INVESTMENTS</v>
          </cell>
        </row>
        <row r="1018">
          <cell r="A1018">
            <v>6400000</v>
          </cell>
          <cell r="B1018" t="str">
            <v>Gain-Disp of Aff</v>
          </cell>
          <cell r="C1018" t="str">
            <v>GAIN ON DISPOSAL OF AFFILIATE</v>
          </cell>
        </row>
        <row r="1019">
          <cell r="A1019">
            <v>6401000</v>
          </cell>
          <cell r="B1019" t="str">
            <v>Loss-Disp of Aff</v>
          </cell>
          <cell r="C1019" t="str">
            <v>LOSS ON DISPOSAL OF AFFILIATE</v>
          </cell>
        </row>
        <row r="1020">
          <cell r="A1020">
            <v>6402000</v>
          </cell>
          <cell r="B1020" t="str">
            <v>Gain-Disp of Asset</v>
          </cell>
          <cell r="C1020" t="str">
            <v>GAIN ON DISPOSAL OF ASSETS</v>
          </cell>
        </row>
        <row r="1021">
          <cell r="A1021">
            <v>6402050</v>
          </cell>
          <cell r="B1021" t="str">
            <v>G/L Disp Util Asts-B</v>
          </cell>
          <cell r="C1021" t="str">
            <v>GAIN/LOSS ON DISPOSAL OF UTILITY ASSETS-Base</v>
          </cell>
        </row>
        <row r="1022">
          <cell r="A1022">
            <v>6403000</v>
          </cell>
          <cell r="B1022" t="str">
            <v>Loss-Disp of Asset</v>
          </cell>
          <cell r="C1022" t="str">
            <v>LOSS ON DISPOSAL OF ASSETS</v>
          </cell>
        </row>
        <row r="1023">
          <cell r="A1023">
            <v>6403050</v>
          </cell>
          <cell r="B1023" t="str">
            <v>G/L Disp Util Asts-C</v>
          </cell>
          <cell r="C1023" t="str">
            <v>GAIN/LOSS ON DISPOSAL OF UTILITY ASSETS-Clause</v>
          </cell>
        </row>
        <row r="1024">
          <cell r="A1024">
            <v>6500000</v>
          </cell>
          <cell r="B1024" t="str">
            <v>Misc Inc</v>
          </cell>
          <cell r="C1024" t="str">
            <v>MISCELLANEOUS INCOME</v>
          </cell>
        </row>
        <row r="1025">
          <cell r="A1025">
            <v>6500100</v>
          </cell>
          <cell r="B1025" t="str">
            <v>Oth Inc Non Tax</v>
          </cell>
          <cell r="C1025" t="str">
            <v>OTHER INCOME: Nontaxable</v>
          </cell>
        </row>
        <row r="1026">
          <cell r="A1026">
            <v>6501000</v>
          </cell>
          <cell r="B1026" t="str">
            <v>Misc Exp</v>
          </cell>
          <cell r="C1026" t="str">
            <v>MISCELLANEOUS EXPENSE</v>
          </cell>
        </row>
        <row r="1027">
          <cell r="A1027">
            <v>6600000</v>
          </cell>
          <cell r="B1027" t="str">
            <v>Inc/Exp-Trad/Mgd Hed</v>
          </cell>
          <cell r="C1027" t="str">
            <v>UNREALIZED INC/EXP FROM TRADING &amp; MANAGED HEDGES</v>
          </cell>
        </row>
        <row r="1028">
          <cell r="A1028">
            <v>6601000</v>
          </cell>
          <cell r="B1028" t="str">
            <v>Inc/Exp-Non-Qua Hedg</v>
          </cell>
          <cell r="C1028" t="str">
            <v>UNREALIZED INC/EXP FROM NON-QUALIFYING HEDGES</v>
          </cell>
        </row>
        <row r="1029">
          <cell r="A1029">
            <v>6601100</v>
          </cell>
          <cell r="B1029" t="str">
            <v>Non-Qual Hedg-Offset</v>
          </cell>
          <cell r="C1029" t="str">
            <v>UNREAL INC/EXP FROM NON-QUAL HEDGES: Offset</v>
          </cell>
        </row>
        <row r="1030">
          <cell r="A1030">
            <v>6602000</v>
          </cell>
          <cell r="B1030" t="str">
            <v>Cum Eff-ChngAcctPrin</v>
          </cell>
          <cell r="C1030" t="str">
            <v>CUMULATIVE EFFECT OF CHANGE IN ACCTG PRINCIPLE</v>
          </cell>
        </row>
        <row r="1031">
          <cell r="A1031">
            <v>6650000</v>
          </cell>
          <cell r="B1031" t="str">
            <v>Resrv-Other Exp</v>
          </cell>
          <cell r="C1031" t="str">
            <v>RESERVES: Other Expenses</v>
          </cell>
        </row>
        <row r="1032">
          <cell r="A1032">
            <v>6660000</v>
          </cell>
          <cell r="B1032" t="str">
            <v>AFUDC: Equity</v>
          </cell>
          <cell r="C1032" t="str">
            <v>AFUDC: Equity</v>
          </cell>
        </row>
        <row r="1033">
          <cell r="A1033">
            <v>6700000</v>
          </cell>
          <cell r="B1033" t="str">
            <v>Int Exp</v>
          </cell>
          <cell r="C1033" t="str">
            <v>INTEREST EXPENSE</v>
          </cell>
        </row>
        <row r="1034">
          <cell r="A1034">
            <v>6700010</v>
          </cell>
          <cell r="B1034" t="str">
            <v>Int Exp-FMB</v>
          </cell>
          <cell r="C1034" t="str">
            <v>INTEREST EXPENSE: First Mortgage Bonds</v>
          </cell>
        </row>
        <row r="1035">
          <cell r="A1035">
            <v>6700020</v>
          </cell>
          <cell r="B1035" t="str">
            <v>Int Exp-PCB</v>
          </cell>
          <cell r="C1035" t="str">
            <v>INTEREST EXPENSE: Pollution Control Bonds</v>
          </cell>
        </row>
        <row r="1036">
          <cell r="A1036">
            <v>6700030</v>
          </cell>
          <cell r="B1036" t="str">
            <v>Int Exp-IDB</v>
          </cell>
          <cell r="C1036" t="str">
            <v>INTEREST EXPENSE: Industrial Development Bonds</v>
          </cell>
        </row>
        <row r="1037">
          <cell r="A1037">
            <v>6700040</v>
          </cell>
          <cell r="B1037" t="str">
            <v>Int Exp-MTN</v>
          </cell>
          <cell r="C1037" t="str">
            <v>INTEREST EXPENSE: Medium Term Notes</v>
          </cell>
        </row>
        <row r="1038">
          <cell r="A1038">
            <v>6700050</v>
          </cell>
          <cell r="B1038" t="str">
            <v>Int Exp-Temp Borr</v>
          </cell>
          <cell r="C1038" t="str">
            <v>INTEREST EXPENSE: Temporary Borrowings</v>
          </cell>
        </row>
        <row r="1039">
          <cell r="A1039">
            <v>6700100</v>
          </cell>
          <cell r="B1039" t="str">
            <v>Int Exp-Aff</v>
          </cell>
          <cell r="C1039" t="str">
            <v>INTEREST EXPENSE: Affiliates</v>
          </cell>
        </row>
        <row r="1040">
          <cell r="A1040">
            <v>6700200</v>
          </cell>
          <cell r="B1040" t="str">
            <v>Int Exp-I/C</v>
          </cell>
          <cell r="C1040" t="str">
            <v>INTEREST EXPENSE: Intercompany</v>
          </cell>
        </row>
        <row r="1041">
          <cell r="A1041">
            <v>6700250</v>
          </cell>
          <cell r="B1041" t="str">
            <v>Int Exp-I/C-Thrift</v>
          </cell>
          <cell r="C1041" t="str">
            <v>INTEREST EXPENSE: Intercompany - Thrift</v>
          </cell>
        </row>
        <row r="1042">
          <cell r="A1042">
            <v>6700300</v>
          </cell>
          <cell r="B1042" t="str">
            <v>Int Exp-CustDep</v>
          </cell>
          <cell r="C1042" t="str">
            <v>INTEREST EXPENSE: Interest on customer deposits</v>
          </cell>
        </row>
        <row r="1043">
          <cell r="A1043">
            <v>6700400</v>
          </cell>
          <cell r="B1043" t="str">
            <v>Int Cust Ref-Retail</v>
          </cell>
          <cell r="C1043" t="str">
            <v>INTEREST ON CUST REFUNDS: Retail</v>
          </cell>
        </row>
        <row r="1044">
          <cell r="A1044">
            <v>6700500</v>
          </cell>
          <cell r="B1044" t="str">
            <v>Int Cust Ref-Whole</v>
          </cell>
          <cell r="C1044" t="str">
            <v>INTEREST ON CUST REFUNDS: Wholesale</v>
          </cell>
        </row>
        <row r="1045">
          <cell r="A1045">
            <v>6700600</v>
          </cell>
          <cell r="B1045" t="str">
            <v>Int Exp-Imputed</v>
          </cell>
          <cell r="C1045" t="str">
            <v>INTEREST EXPENSE: Imputed</v>
          </cell>
        </row>
        <row r="1046">
          <cell r="A1046">
            <v>6701000</v>
          </cell>
          <cell r="B1046" t="str">
            <v>Amort Debt Disc&amp;Exp</v>
          </cell>
          <cell r="C1046" t="str">
            <v>AMORTIZATION OF DEBT DISCOUNT &amp; EXPENSE</v>
          </cell>
        </row>
        <row r="1047">
          <cell r="A1047">
            <v>6701100</v>
          </cell>
          <cell r="B1047" t="str">
            <v>Amt Ls/Gn Reacq Debt</v>
          </cell>
          <cell r="C1047" t="str">
            <v>AMORTIZATION OF LOSS/GAIN ON REACQ DEBT</v>
          </cell>
        </row>
        <row r="1048">
          <cell r="A1048">
            <v>6702000</v>
          </cell>
          <cell r="B1048" t="str">
            <v>Cap Int Exp Offset</v>
          </cell>
          <cell r="C1048" t="str">
            <v>CAPITALIZED INTEREST EXPENSE OFFSET</v>
          </cell>
        </row>
        <row r="1049">
          <cell r="A1049">
            <v>6703000</v>
          </cell>
          <cell r="B1049" t="str">
            <v>AFUDC: Debt</v>
          </cell>
          <cell r="C1049" t="str">
            <v>AFUDC: Debt</v>
          </cell>
        </row>
        <row r="1050">
          <cell r="A1050">
            <v>6750000</v>
          </cell>
          <cell r="B1050" t="str">
            <v>Int Income-Taxable</v>
          </cell>
          <cell r="C1050" t="str">
            <v>INTEREST INCOME: Taxable</v>
          </cell>
        </row>
        <row r="1051">
          <cell r="A1051">
            <v>6750050</v>
          </cell>
          <cell r="B1051" t="str">
            <v>Int Income-Non-Taxab</v>
          </cell>
          <cell r="C1051" t="str">
            <v>INTEREST INCOME: Non-Taxable</v>
          </cell>
        </row>
        <row r="1052">
          <cell r="A1052">
            <v>6750100</v>
          </cell>
          <cell r="B1052" t="str">
            <v>Int Income-Aff</v>
          </cell>
          <cell r="C1052" t="str">
            <v>INTEREST INCOME:  Affiliates</v>
          </cell>
        </row>
        <row r="1053">
          <cell r="A1053">
            <v>6750200</v>
          </cell>
          <cell r="B1053" t="str">
            <v>Int Income-I/C</v>
          </cell>
          <cell r="C1053" t="str">
            <v>INTEREST INCOME:  Intercompany</v>
          </cell>
        </row>
        <row r="1054">
          <cell r="A1054">
            <v>6750250</v>
          </cell>
          <cell r="B1054" t="str">
            <v>Int Income-I/C-Thrif</v>
          </cell>
          <cell r="C1054" t="str">
            <v>INTEREST INCOME:  Intercompany - Thrift</v>
          </cell>
        </row>
        <row r="1055">
          <cell r="A1055">
            <v>6750300</v>
          </cell>
          <cell r="B1055" t="str">
            <v>Int Income-Decom</v>
          </cell>
          <cell r="C1055" t="str">
            <v>INTEREST INCOME:  Decomissioning Fund</v>
          </cell>
        </row>
        <row r="1056">
          <cell r="A1056">
            <v>6750350</v>
          </cell>
          <cell r="B1056" t="str">
            <v>Int Income-Storm</v>
          </cell>
          <cell r="C1056" t="str">
            <v>INTEREST INCOME:  Storm Fund</v>
          </cell>
        </row>
        <row r="1057">
          <cell r="A1057">
            <v>6750400</v>
          </cell>
          <cell r="B1057" t="str">
            <v>Loss on Investments</v>
          </cell>
          <cell r="C1057" t="str">
            <v>INTEREST INCOME: Loss on Impaired Investments</v>
          </cell>
        </row>
        <row r="1058">
          <cell r="A1058">
            <v>6750500</v>
          </cell>
          <cell r="B1058" t="str">
            <v>Int Inc-Storm Recov</v>
          </cell>
          <cell r="C1058" t="str">
            <v>INTEREST INCOME: Storm Recovery Retail</v>
          </cell>
        </row>
        <row r="1059">
          <cell r="A1059">
            <v>6760000</v>
          </cell>
          <cell r="B1059" t="str">
            <v>Dividend Income</v>
          </cell>
          <cell r="C1059" t="str">
            <v>DIVIDEND INCOME</v>
          </cell>
        </row>
        <row r="1060">
          <cell r="A1060">
            <v>6760100</v>
          </cell>
          <cell r="B1060" t="str">
            <v>Dividend Inc - I/C</v>
          </cell>
          <cell r="C1060" t="str">
            <v>DIVIDEND INCOME: Intercompany</v>
          </cell>
        </row>
        <row r="1061">
          <cell r="A1061">
            <v>6800000</v>
          </cell>
          <cell r="B1061" t="str">
            <v>Curr FIT Exp</v>
          </cell>
          <cell r="C1061" t="str">
            <v>CURRENT FIT EXPENSE</v>
          </cell>
        </row>
        <row r="1062">
          <cell r="A1062">
            <v>6801000</v>
          </cell>
          <cell r="B1062" t="str">
            <v>Curr SIT Exp</v>
          </cell>
          <cell r="C1062" t="str">
            <v>CURRENT SIT EXPENSE</v>
          </cell>
        </row>
        <row r="1063">
          <cell r="A1063">
            <v>6802000</v>
          </cell>
          <cell r="B1063" t="str">
            <v>Def FIT Exp</v>
          </cell>
          <cell r="C1063" t="str">
            <v>DEFERRED FIT EXPENSE</v>
          </cell>
        </row>
        <row r="1064">
          <cell r="A1064">
            <v>6802100</v>
          </cell>
          <cell r="B1064" t="str">
            <v>Def FIT Exp-Tx Setl</v>
          </cell>
          <cell r="C1064" t="str">
            <v>DEFERRED FIT EXPENSE: Tax Settlement</v>
          </cell>
        </row>
        <row r="1065">
          <cell r="A1065">
            <v>6802200</v>
          </cell>
          <cell r="B1065" t="str">
            <v>Def FIT Exp-Acctg Pr</v>
          </cell>
          <cell r="C1065" t="str">
            <v>DEFERRED FIT EXPENSE: Change in Accounting Princ</v>
          </cell>
        </row>
        <row r="1066">
          <cell r="A1066">
            <v>6802300</v>
          </cell>
          <cell r="B1066" t="str">
            <v>Def FIT Exp-NonMgdHe</v>
          </cell>
          <cell r="C1066" t="str">
            <v>DEFERRED FIT EXPENSE: Non Managed Hedges</v>
          </cell>
        </row>
        <row r="1067">
          <cell r="A1067">
            <v>6803000</v>
          </cell>
          <cell r="B1067" t="str">
            <v>Def SIT Exp</v>
          </cell>
          <cell r="C1067" t="str">
            <v>DEFERRED SIT EXPENSE</v>
          </cell>
        </row>
        <row r="1068">
          <cell r="A1068">
            <v>6803200</v>
          </cell>
          <cell r="B1068" t="str">
            <v>Def SIT Exp-Acctg Pr</v>
          </cell>
          <cell r="C1068" t="str">
            <v>DEFERRED SIT EXPENSE: Change in Accounting Princ</v>
          </cell>
        </row>
        <row r="1069">
          <cell r="A1069">
            <v>6803300</v>
          </cell>
          <cell r="B1069" t="str">
            <v>Def SIT Exp-NonMgdHe</v>
          </cell>
          <cell r="C1069" t="str">
            <v>DEFERRED SIT EXPENSE: Non Managed Hedges</v>
          </cell>
        </row>
        <row r="1070">
          <cell r="A1070">
            <v>6804000</v>
          </cell>
          <cell r="B1070" t="str">
            <v>Def Fed Tax Cr &amp; ITC</v>
          </cell>
          <cell r="C1070" t="str">
            <v>DEFERRED FEDERAL TAX CREDITS &amp; ITC AMORTIZATION</v>
          </cell>
        </row>
        <row r="1071">
          <cell r="A1071">
            <v>6804100</v>
          </cell>
          <cell r="B1071" t="str">
            <v>Def State Tax Cr&amp;ITC</v>
          </cell>
          <cell r="C1071" t="str">
            <v>DEFERRED STATE TAX CREDITS &amp; ITC AMORTIZATION</v>
          </cell>
        </row>
        <row r="1072">
          <cell r="A1072">
            <v>6805000</v>
          </cell>
          <cell r="B1072" t="str">
            <v>Curr Fed Tax Credits</v>
          </cell>
          <cell r="C1072" t="str">
            <v>CURRENT FEDERAL TAX CREDITS</v>
          </cell>
        </row>
        <row r="1073">
          <cell r="A1073">
            <v>6805100</v>
          </cell>
          <cell r="B1073" t="str">
            <v>Curr State Tax Crdts</v>
          </cell>
          <cell r="C1073" t="str">
            <v>CURRENT STATE TAX CREDITS</v>
          </cell>
        </row>
        <row r="1074">
          <cell r="A1074">
            <v>6900000</v>
          </cell>
          <cell r="B1074" t="str">
            <v>Pref Stock Divs Exp</v>
          </cell>
          <cell r="C1074" t="str">
            <v>PREFERRED STOCK DIVIDENDS EXPENSE</v>
          </cell>
        </row>
        <row r="1075">
          <cell r="A1075">
            <v>6901000</v>
          </cell>
          <cell r="B1075" t="str">
            <v>Pref Stk Div Exp-I/C</v>
          </cell>
          <cell r="C1075" t="str">
            <v>PREFERRED STOCK DIVIDENDS EXPENSE: Intercompany</v>
          </cell>
        </row>
        <row r="1076">
          <cell r="A1076">
            <v>6902000</v>
          </cell>
          <cell r="B1076" t="str">
            <v>(Gn) / Ls on PS Red</v>
          </cell>
          <cell r="C1076" t="str">
            <v>(GAIN) / LOSS ON PREFERRED STOCK REDEMPTION</v>
          </cell>
        </row>
      </sheetData>
      <sheetData sheetId="1" refreshError="1"/>
      <sheetData sheetId="2" refreshError="1"/>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l minority (2)"/>
      <sheetName val="cell minority"/>
      <sheetName val="AKZO_Overview"/>
      <sheetName val="minority"/>
      <sheetName val="CLL"/>
      <sheetName val="setup"/>
      <sheetName val="shire"/>
      <sheetName val="__FDSCACHE__"/>
      <sheetName val="MEDI Shareholders"/>
      <sheetName val="MEDI"/>
      <sheetName val="Share X-Ratio"/>
      <sheetName val="medi mgmt"/>
      <sheetName val="product contribution"/>
      <sheetName val="Contribution"/>
      <sheetName val="Share X-Ratio (cll)"/>
      <sheetName val="CLL Shareholders"/>
      <sheetName val="product"/>
      <sheetName val="product contribution (cll)"/>
      <sheetName val="celltech mgmt"/>
      <sheetName val="Contribution (cll)"/>
      <sheetName val="azko pharma"/>
      <sheetName val="akzo shareholders"/>
      <sheetName val="product (cll)"/>
      <sheetName val="akzo mgmt"/>
      <sheetName val="akzo product"/>
      <sheetName val="Sheet1"/>
      <sheetName val="Share X-Ratio (mdco)"/>
      <sheetName val="MDCo Shareholders"/>
      <sheetName val="akzo mgmt (2)"/>
      <sheetName val="Ratings"/>
    </sheetNames>
    <sheetDataSet>
      <sheetData sheetId="0" refreshError="1"/>
      <sheetData sheetId="1" refreshError="1"/>
      <sheetData sheetId="2" refreshError="1"/>
      <sheetData sheetId="3" refreshError="1"/>
      <sheetData sheetId="4" refreshError="1"/>
      <sheetData sheetId="5" refreshError="1">
        <row r="7">
          <cell r="D7" t="str">
            <v>MEDI</v>
          </cell>
        </row>
      </sheetData>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of Market"/>
      <sheetName val="DMA"/>
      <sheetName val="Broadcasting Grid"/>
      <sheetName val="SBGI stations - detail"/>
      <sheetName val="All Station Deals"/>
      <sheetName val="Belo"/>
      <sheetName val="Disney-ABC"/>
      <sheetName val="NBC"/>
      <sheetName val="News Corp."/>
      <sheetName val="Tribune"/>
      <sheetName val="Viacom"/>
      <sheetName val="Washington Post"/>
      <sheetName val="Sheet1"/>
      <sheetName val="Sheet2"/>
      <sheetName val="Sheet3"/>
      <sheetName val="setup"/>
    </sheetNames>
    <sheetDataSet>
      <sheetData sheetId="0" refreshError="1"/>
      <sheetData sheetId="1" refreshError="1"/>
      <sheetData sheetId="2" refreshError="1"/>
      <sheetData sheetId="3" refreshError="1"/>
      <sheetData sheetId="4" refreshError="1">
        <row r="493">
          <cell r="A493" t="str">
            <v xml:space="preserve"> Announced</v>
          </cell>
          <cell r="C493" t="str">
            <v>Property</v>
          </cell>
          <cell r="E493" t="str">
            <v>Affiliation</v>
          </cell>
          <cell r="G493" t="str">
            <v>Marketing Area</v>
          </cell>
          <cell r="M493" t="str">
            <v>Purchaser</v>
          </cell>
          <cell r="O493" t="str">
            <v>Seller</v>
          </cell>
          <cell r="Q493" t="str">
            <v xml:space="preserve"> (at Announcement of Deal)</v>
          </cell>
        </row>
        <row r="494">
          <cell r="A494">
            <v>36059</v>
          </cell>
          <cell r="C494" t="str">
            <v>WPGX-TV</v>
          </cell>
          <cell r="E494" t="str">
            <v>Fox</v>
          </cell>
          <cell r="G494" t="str">
            <v>Panama City, FL</v>
          </cell>
          <cell r="M494" t="str">
            <v>Waitt Broadcasting</v>
          </cell>
          <cell r="O494" t="str">
            <v>Wicks Broadcast Group</v>
          </cell>
          <cell r="Q494" t="str">
            <v>$7.1 million</v>
          </cell>
        </row>
        <row r="495">
          <cell r="A495" t="str">
            <v xml:space="preserve"> </v>
          </cell>
        </row>
        <row r="496">
          <cell r="A496">
            <v>36046</v>
          </cell>
          <cell r="C496" t="str">
            <v>WOKR-TV</v>
          </cell>
          <cell r="E496" t="str">
            <v>ABC</v>
          </cell>
          <cell r="G496" t="str">
            <v>Rochester, NY</v>
          </cell>
          <cell r="M496" t="str">
            <v>Ackerley Communications</v>
          </cell>
          <cell r="O496" t="str">
            <v>Sinclair Broadcast Group</v>
          </cell>
          <cell r="Q496" t="str">
            <v>$125 million</v>
          </cell>
        </row>
        <row r="498">
          <cell r="A498">
            <v>36046</v>
          </cell>
          <cell r="C498" t="str">
            <v>WGME-TV</v>
          </cell>
          <cell r="E498" t="str">
            <v>CBS</v>
          </cell>
          <cell r="G498" t="str">
            <v>Portland, ME</v>
          </cell>
          <cell r="M498" t="str">
            <v>Sinclair Broadcast Group</v>
          </cell>
          <cell r="O498" t="str">
            <v>Guy Gannett Communications</v>
          </cell>
          <cell r="Q498" t="str">
            <v>$310 million</v>
          </cell>
        </row>
        <row r="499">
          <cell r="C499" t="str">
            <v>WICS-TV</v>
          </cell>
          <cell r="E499" t="str">
            <v>NBC</v>
          </cell>
          <cell r="G499" t="str">
            <v>Champaign &amp; Springfield-Decatur, IL</v>
          </cell>
          <cell r="M499" t="str">
            <v>Sinclair Broadcast Group</v>
          </cell>
          <cell r="O499" t="str">
            <v>Guy Gannett Communications</v>
          </cell>
          <cell r="Q499" t="str">
            <v>$310 million</v>
          </cell>
        </row>
        <row r="500">
          <cell r="C500" t="str">
            <v>WICD-TV (Simulcast)</v>
          </cell>
          <cell r="E500" t="str">
            <v>NBC</v>
          </cell>
          <cell r="G500" t="str">
            <v>Champaign &amp; Springfield-Decatur, IL</v>
          </cell>
          <cell r="M500" t="str">
            <v>Sinclair Broadcast Group</v>
          </cell>
          <cell r="O500" t="str">
            <v>Guy Gannett Communications</v>
          </cell>
          <cell r="Q500" t="str">
            <v>$310 million</v>
          </cell>
        </row>
        <row r="501">
          <cell r="C501" t="str">
            <v>KGAN-TV</v>
          </cell>
          <cell r="E501" t="str">
            <v>CBS</v>
          </cell>
          <cell r="G501" t="str">
            <v>Cedar Rapids, IA</v>
          </cell>
          <cell r="M501" t="str">
            <v>Sinclair Broadcast Group</v>
          </cell>
          <cell r="O501" t="str">
            <v>Guy Gannett Communications</v>
          </cell>
          <cell r="Q501" t="str">
            <v>$310 million</v>
          </cell>
        </row>
        <row r="502">
          <cell r="C502" t="str">
            <v>WGGB-TV</v>
          </cell>
          <cell r="E502" t="str">
            <v>ABC</v>
          </cell>
          <cell r="G502" t="str">
            <v>Springfield, MA</v>
          </cell>
          <cell r="M502" t="str">
            <v>Sinclair Broadcast Group</v>
          </cell>
          <cell r="O502" t="str">
            <v>Guy Gannett Communications</v>
          </cell>
          <cell r="Q502" t="str">
            <v>$310 million</v>
          </cell>
        </row>
        <row r="503">
          <cell r="C503" t="str">
            <v>WTWC-TV</v>
          </cell>
          <cell r="E503" t="str">
            <v>NBC</v>
          </cell>
          <cell r="G503" t="str">
            <v>Tallahassee, FL</v>
          </cell>
          <cell r="M503" t="str">
            <v>Sinclair Broadcast Group</v>
          </cell>
          <cell r="O503" t="str">
            <v>Guy Gannett Communications</v>
          </cell>
          <cell r="Q503" t="str">
            <v>$310 million</v>
          </cell>
        </row>
        <row r="504">
          <cell r="C504" t="str">
            <v>WOKR-TV</v>
          </cell>
          <cell r="E504" t="str">
            <v>ABC</v>
          </cell>
          <cell r="G504" t="str">
            <v>Rochester, NY</v>
          </cell>
          <cell r="M504" t="str">
            <v>Sinclair Broadcast Group</v>
          </cell>
          <cell r="O504" t="str">
            <v>Guy Gannett Communications</v>
          </cell>
          <cell r="Q504" t="str">
            <v>$310 million</v>
          </cell>
        </row>
        <row r="506">
          <cell r="A506">
            <v>36038</v>
          </cell>
          <cell r="C506" t="str">
            <v>WIVT-TV</v>
          </cell>
          <cell r="E506" t="str">
            <v>ABC</v>
          </cell>
          <cell r="G506" t="str">
            <v>Binghamton, NY</v>
          </cell>
          <cell r="M506" t="str">
            <v>Ackerley Communications</v>
          </cell>
          <cell r="O506" t="str">
            <v>US Broadcast Group</v>
          </cell>
          <cell r="Q506" t="str">
            <v>$9 million</v>
          </cell>
        </row>
        <row r="508">
          <cell r="A508">
            <v>36031</v>
          </cell>
          <cell r="C508" t="str">
            <v>WGNX-TV</v>
          </cell>
          <cell r="E508" t="str">
            <v>CBS</v>
          </cell>
          <cell r="G508" t="str">
            <v>Atlanta, GA</v>
          </cell>
          <cell r="M508" t="str">
            <v>Meredith Corp.</v>
          </cell>
          <cell r="O508" t="str">
            <v>Tribune Co.</v>
          </cell>
          <cell r="Q508" t="str">
            <v>Swap valued for $370 million</v>
          </cell>
        </row>
        <row r="509">
          <cell r="C509" t="str">
            <v>KCPQ-TV</v>
          </cell>
          <cell r="E509" t="str">
            <v>Fox</v>
          </cell>
          <cell r="G509" t="str">
            <v>Seatlle, WA</v>
          </cell>
          <cell r="M509" t="str">
            <v>Tribune Corp.</v>
          </cell>
          <cell r="O509" t="str">
            <v>Meredith Corp.</v>
          </cell>
          <cell r="Q509" t="str">
            <v>Swap valued for $370 million</v>
          </cell>
        </row>
        <row r="511">
          <cell r="A511">
            <v>36031</v>
          </cell>
          <cell r="C511" t="str">
            <v>KCPQ-TV</v>
          </cell>
          <cell r="E511" t="str">
            <v>Fox</v>
          </cell>
          <cell r="G511" t="str">
            <v>Seatlle, WA</v>
          </cell>
          <cell r="M511" t="str">
            <v>Meredith Corp.</v>
          </cell>
          <cell r="O511" t="str">
            <v>Kelly Broadcasting</v>
          </cell>
          <cell r="Q511" t="str">
            <v>$380 million</v>
          </cell>
        </row>
        <row r="513">
          <cell r="A513">
            <v>36028</v>
          </cell>
          <cell r="C513" t="str">
            <v>KCRA-TV</v>
          </cell>
          <cell r="E513" t="str">
            <v>NBC</v>
          </cell>
          <cell r="G513" t="str">
            <v>Sacramento, CA</v>
          </cell>
          <cell r="M513" t="str">
            <v>Hearst-Argyle Television</v>
          </cell>
          <cell r="O513" t="str">
            <v>Kelly Broadcasting</v>
          </cell>
          <cell r="Q513" t="str">
            <v>$509 million</v>
          </cell>
        </row>
        <row r="514">
          <cell r="C514" t="str">
            <v>KQCA-TV</v>
          </cell>
          <cell r="E514" t="str">
            <v>WB</v>
          </cell>
          <cell r="G514" t="str">
            <v>Stockton (Sacramento), CA</v>
          </cell>
          <cell r="M514" t="str">
            <v>Assuming Local Marketing Agreement Created by Kelly Broadcasting with Channel 58 Inc. (licensee) in 1994.</v>
          </cell>
        </row>
        <row r="517">
          <cell r="A517">
            <v>36025</v>
          </cell>
          <cell r="C517" t="str">
            <v>KGBT-TV</v>
          </cell>
          <cell r="E517" t="str">
            <v>CBS</v>
          </cell>
          <cell r="G517" t="str">
            <v>Harlingen, TX</v>
          </cell>
          <cell r="M517" t="str">
            <v>Cosmos Broadcasting</v>
          </cell>
          <cell r="O517" t="str">
            <v>Draper Communications</v>
          </cell>
          <cell r="Q517" t="str">
            <v>$42 million</v>
          </cell>
        </row>
        <row r="519">
          <cell r="A519">
            <v>36015</v>
          </cell>
          <cell r="C519" t="str">
            <v>WMHQ-TV</v>
          </cell>
          <cell r="E519" t="str">
            <v>PBS</v>
          </cell>
          <cell r="G519" t="str">
            <v>Schenectady, NY</v>
          </cell>
          <cell r="M519" t="str">
            <v>Sinclair Broadcast Group</v>
          </cell>
          <cell r="O519" t="str">
            <v>WMHT Educational Telecommunications</v>
          </cell>
          <cell r="Q519" t="str">
            <v>$23 million</v>
          </cell>
        </row>
        <row r="521">
          <cell r="A521">
            <v>36004</v>
          </cell>
          <cell r="C521" t="str">
            <v>WUPW-TV</v>
          </cell>
          <cell r="E521" t="str">
            <v>Fox</v>
          </cell>
          <cell r="G521" t="str">
            <v>Toledo, OH</v>
          </cell>
          <cell r="M521" t="str">
            <v xml:space="preserve">STC Broadcasting </v>
          </cell>
          <cell r="O521" t="str">
            <v>Raycom Media</v>
          </cell>
          <cell r="Q521" t="str">
            <v>$73 million</v>
          </cell>
        </row>
        <row r="523">
          <cell r="A523">
            <v>35984</v>
          </cell>
          <cell r="C523" t="str">
            <v>WIVB-TV</v>
          </cell>
          <cell r="E523" t="str">
            <v>CBS</v>
          </cell>
          <cell r="G523" t="str">
            <v>Buffalo</v>
          </cell>
          <cell r="M523" t="str">
            <v>Chancellor Media Corp</v>
          </cell>
          <cell r="O523" t="str">
            <v>Lin Television Corporation</v>
          </cell>
          <cell r="Q523" t="str">
            <v>$1.72 billion</v>
          </cell>
        </row>
        <row r="524">
          <cell r="C524" t="str">
            <v>WISH-TV</v>
          </cell>
          <cell r="E524" t="str">
            <v>CBS</v>
          </cell>
          <cell r="G524" t="str">
            <v>Indianapolis</v>
          </cell>
          <cell r="M524" t="str">
            <v>Chancellor Media Corp</v>
          </cell>
          <cell r="O524" t="str">
            <v>Lin Television Corporation</v>
          </cell>
          <cell r="Q524" t="str">
            <v>$1.72 billion</v>
          </cell>
        </row>
        <row r="525">
          <cell r="C525" t="str">
            <v>WAVY-TV</v>
          </cell>
          <cell r="E525" t="str">
            <v>NBC</v>
          </cell>
          <cell r="G525" t="str">
            <v>Norfolk (Portsmouth)</v>
          </cell>
          <cell r="M525" t="str">
            <v>Chancellor Media Corp</v>
          </cell>
          <cell r="O525" t="str">
            <v>Lin Television Corporation</v>
          </cell>
          <cell r="Q525" t="str">
            <v>$1.72 billion</v>
          </cell>
        </row>
        <row r="526">
          <cell r="C526" t="str">
            <v>KXAN-TV</v>
          </cell>
          <cell r="E526" t="str">
            <v>NBC</v>
          </cell>
          <cell r="G526" t="str">
            <v>Austin</v>
          </cell>
          <cell r="M526" t="str">
            <v>Chancellor Media Corp</v>
          </cell>
          <cell r="O526" t="str">
            <v>Lin Television Corporation</v>
          </cell>
          <cell r="Q526" t="str">
            <v>$1.72 billion</v>
          </cell>
        </row>
        <row r="527">
          <cell r="C527" t="str">
            <v>WAND-TV</v>
          </cell>
          <cell r="E527" t="str">
            <v>ABC</v>
          </cell>
          <cell r="G527" t="str">
            <v>Champaign/Springfield/Decatur, IL</v>
          </cell>
          <cell r="M527" t="str">
            <v>Chancellor Media Corp</v>
          </cell>
          <cell r="O527" t="str">
            <v>Lin Television Corporation</v>
          </cell>
          <cell r="Q527" t="str">
            <v>$1.72 billion</v>
          </cell>
        </row>
        <row r="528">
          <cell r="C528" t="str">
            <v>WTNH-TV</v>
          </cell>
          <cell r="E528" t="str">
            <v>ABC</v>
          </cell>
          <cell r="G528" t="str">
            <v>Hartford/(New Haven), CT</v>
          </cell>
          <cell r="M528" t="str">
            <v>Chancellor Media Corp</v>
          </cell>
          <cell r="O528" t="str">
            <v>Lin Television Corporation</v>
          </cell>
          <cell r="Q528" t="str">
            <v>$1.72 billion</v>
          </cell>
        </row>
        <row r="529">
          <cell r="C529" t="str">
            <v>WANE-TV</v>
          </cell>
          <cell r="E529" t="str">
            <v>CBS</v>
          </cell>
          <cell r="G529" t="str">
            <v>Fort Wayne, IN</v>
          </cell>
          <cell r="M529" t="str">
            <v>Chancellor Media Corp</v>
          </cell>
          <cell r="O529" t="str">
            <v>Lin Television Corporation</v>
          </cell>
          <cell r="Q529" t="str">
            <v>$1.72 billion</v>
          </cell>
        </row>
        <row r="530">
          <cell r="C530" t="str">
            <v>WOOD-TV</v>
          </cell>
          <cell r="E530" t="str">
            <v>NBC</v>
          </cell>
          <cell r="G530" t="str">
            <v>Grand Rapids</v>
          </cell>
          <cell r="M530" t="str">
            <v>Chancellor Media Corp</v>
          </cell>
          <cell r="O530" t="str">
            <v>Lin Television Corporation</v>
          </cell>
          <cell r="Q530" t="str">
            <v>$1.72 billion</v>
          </cell>
        </row>
        <row r="531">
          <cell r="C531" t="str">
            <v>WBNE-TV</v>
          </cell>
          <cell r="E531" t="str">
            <v>WB</v>
          </cell>
          <cell r="G531" t="str">
            <v>Hartford/(New Haven), CT</v>
          </cell>
          <cell r="M531" t="str">
            <v>Chancellor Media Corp</v>
          </cell>
          <cell r="O531" t="str">
            <v>Lin Television Corporation</v>
          </cell>
          <cell r="Q531" t="str">
            <v>$1.72 billion</v>
          </cell>
        </row>
        <row r="532">
          <cell r="C532" t="str">
            <v>WOTV-TV</v>
          </cell>
          <cell r="E532" t="str">
            <v>ABC</v>
          </cell>
          <cell r="G532" t="str">
            <v>Grand Rapids</v>
          </cell>
          <cell r="M532" t="str">
            <v>Chancellor Media Corp</v>
          </cell>
          <cell r="O532" t="str">
            <v>Lin Television Corporation</v>
          </cell>
          <cell r="Q532" t="str">
            <v>$1.72 billion</v>
          </cell>
        </row>
        <row r="533">
          <cell r="C533" t="str">
            <v>WVBT-TV</v>
          </cell>
          <cell r="E533" t="str">
            <v>WB</v>
          </cell>
          <cell r="G533" t="str">
            <v>Norfolk (Portsmouth)</v>
          </cell>
          <cell r="M533" t="str">
            <v>Chancellor Media Corp</v>
          </cell>
          <cell r="O533" t="str">
            <v>Lin Television Corporation</v>
          </cell>
          <cell r="Q533" t="str">
            <v>$1.72 billion</v>
          </cell>
        </row>
        <row r="534">
          <cell r="C534" t="str">
            <v>KNVA-TV</v>
          </cell>
          <cell r="E534" t="str">
            <v>WB</v>
          </cell>
          <cell r="G534" t="str">
            <v>Austin, TX</v>
          </cell>
          <cell r="M534" t="str">
            <v>Chancellor Media Corp</v>
          </cell>
          <cell r="O534" t="str">
            <v>Lin Television Corporation</v>
          </cell>
          <cell r="Q534" t="str">
            <v>$1.72 billion</v>
          </cell>
        </row>
        <row r="537">
          <cell r="A537" t="str">
            <v>Television Transactions — Second-Quarter 1998</v>
          </cell>
        </row>
        <row r="538">
          <cell r="A538" t="str">
            <v>Date Transaction</v>
          </cell>
          <cell r="G538" t="str">
            <v>Designated</v>
          </cell>
          <cell r="Q538" t="str">
            <v>Price</v>
          </cell>
        </row>
        <row r="539">
          <cell r="A539" t="str">
            <v xml:space="preserve"> Announced</v>
          </cell>
          <cell r="C539" t="str">
            <v>Property</v>
          </cell>
          <cell r="E539" t="str">
            <v>Affiliation</v>
          </cell>
          <cell r="G539" t="str">
            <v>Marketing Area</v>
          </cell>
          <cell r="M539" t="str">
            <v>Purchaser</v>
          </cell>
          <cell r="O539" t="str">
            <v>Seller</v>
          </cell>
          <cell r="Q539" t="str">
            <v xml:space="preserve"> (at Announcement of Deal)</v>
          </cell>
        </row>
        <row r="541">
          <cell r="A541">
            <v>35947</v>
          </cell>
          <cell r="C541" t="str">
            <v>KKWB-TV</v>
          </cell>
          <cell r="E541" t="str">
            <v>WB</v>
          </cell>
          <cell r="G541" t="str">
            <v>El Paso</v>
          </cell>
          <cell r="M541" t="str">
            <v>White Knight Broadcasting</v>
          </cell>
          <cell r="O541" t="str">
            <v>UN2JC Communications</v>
          </cell>
          <cell r="Q541" t="str">
            <v>$10 million</v>
          </cell>
        </row>
        <row r="543">
          <cell r="A543">
            <v>35940</v>
          </cell>
          <cell r="C543" t="str">
            <v>WESH-TV</v>
          </cell>
          <cell r="E543" t="str">
            <v>NBC</v>
          </cell>
          <cell r="G543" t="str">
            <v>Orlando (Daytona Beach)</v>
          </cell>
          <cell r="M543" t="str">
            <v>Hearst Argyle</v>
          </cell>
          <cell r="O543" t="str">
            <v>Pulitzer</v>
          </cell>
          <cell r="Q543" t="str">
            <v>$1.85 billion</v>
          </cell>
        </row>
        <row r="544">
          <cell r="C544" t="str">
            <v>KCCI-TV</v>
          </cell>
          <cell r="E544" t="str">
            <v>CBS</v>
          </cell>
          <cell r="G544" t="str">
            <v>Des Moines</v>
          </cell>
          <cell r="M544" t="str">
            <v>Hearst Argyle</v>
          </cell>
          <cell r="O544" t="str">
            <v>Pulitzer</v>
          </cell>
          <cell r="Q544" t="str">
            <v>$1.85 billion</v>
          </cell>
        </row>
        <row r="545">
          <cell r="C545" t="str">
            <v>WYFF-TV</v>
          </cell>
          <cell r="E545" t="str">
            <v>NBC</v>
          </cell>
          <cell r="G545" t="str">
            <v>Greenville,SC</v>
          </cell>
          <cell r="M545" t="str">
            <v>Hearst Argyle</v>
          </cell>
          <cell r="O545" t="str">
            <v>Pulitzer</v>
          </cell>
          <cell r="Q545" t="str">
            <v>$1.85 billion</v>
          </cell>
        </row>
        <row r="546">
          <cell r="C546" t="str">
            <v>WDSU-TV</v>
          </cell>
          <cell r="E546" t="str">
            <v>NBC</v>
          </cell>
          <cell r="G546" t="str">
            <v>New Orleans</v>
          </cell>
          <cell r="M546" t="str">
            <v>Hearst Argyle</v>
          </cell>
          <cell r="O546" t="str">
            <v>Pulitzer</v>
          </cell>
          <cell r="Q546" t="str">
            <v>$1.85 billion</v>
          </cell>
        </row>
        <row r="547">
          <cell r="C547" t="str">
            <v>WGAL-TV</v>
          </cell>
          <cell r="E547" t="str">
            <v>NBC</v>
          </cell>
          <cell r="G547" t="str">
            <v>Harrisburg</v>
          </cell>
          <cell r="M547" t="str">
            <v>Hearst Argyle</v>
          </cell>
          <cell r="O547" t="str">
            <v>Pulitzer</v>
          </cell>
          <cell r="Q547" t="str">
            <v>$1.85 billion</v>
          </cell>
        </row>
        <row r="548">
          <cell r="C548" t="str">
            <v>WLKY-TV</v>
          </cell>
          <cell r="E548" t="str">
            <v>CBS</v>
          </cell>
          <cell r="G548" t="str">
            <v>Louisville, KY</v>
          </cell>
          <cell r="M548" t="str">
            <v>Hearst Argyle</v>
          </cell>
          <cell r="O548" t="str">
            <v>Pulitzer</v>
          </cell>
          <cell r="Q548" t="str">
            <v>$1.85 billion</v>
          </cell>
        </row>
        <row r="549">
          <cell r="C549" t="str">
            <v>WXII-TV</v>
          </cell>
          <cell r="E549" t="str">
            <v>NBC</v>
          </cell>
          <cell r="G549" t="str">
            <v>Greensboro (Winston-Salem), NC</v>
          </cell>
          <cell r="M549" t="str">
            <v>Hearst Argyle</v>
          </cell>
          <cell r="O549" t="str">
            <v>Pulitzer</v>
          </cell>
          <cell r="Q549" t="str">
            <v>$1.85 billion</v>
          </cell>
        </row>
        <row r="550">
          <cell r="C550" t="str">
            <v>KOAT-TV</v>
          </cell>
          <cell r="E550" t="str">
            <v>ABC</v>
          </cell>
          <cell r="G550" t="str">
            <v>Albuquerque, NM</v>
          </cell>
          <cell r="M550" t="str">
            <v>Hearst Argyle</v>
          </cell>
          <cell r="O550" t="str">
            <v>Pulitzer</v>
          </cell>
          <cell r="Q550" t="str">
            <v>$1.85 billion</v>
          </cell>
        </row>
        <row r="551">
          <cell r="C551" t="str">
            <v>KOFT-TV</v>
          </cell>
          <cell r="E551" t="str">
            <v>SAT</v>
          </cell>
          <cell r="G551" t="str">
            <v>Gallup (Albuquerque), NM</v>
          </cell>
          <cell r="M551" t="str">
            <v>Hearst Argyle</v>
          </cell>
          <cell r="O551" t="str">
            <v>Pulitzer</v>
          </cell>
          <cell r="Q551" t="str">
            <v>$1.85 billion</v>
          </cell>
        </row>
        <row r="552">
          <cell r="C552" t="str">
            <v>KOCT-TV</v>
          </cell>
          <cell r="E552" t="str">
            <v>SAT</v>
          </cell>
          <cell r="G552" t="str">
            <v>Carlsbad (Albuquerque), NM</v>
          </cell>
          <cell r="M552" t="str">
            <v>Hearst Argyle</v>
          </cell>
          <cell r="O552" t="str">
            <v>Pulitzer</v>
          </cell>
          <cell r="Q552" t="str">
            <v>$1.85 billion</v>
          </cell>
        </row>
        <row r="553">
          <cell r="C553" t="str">
            <v>KOVT-TV</v>
          </cell>
          <cell r="E553" t="str">
            <v>SAT</v>
          </cell>
          <cell r="G553" t="str">
            <v>Silver City (Albuquerque), NM</v>
          </cell>
          <cell r="M553" t="str">
            <v>Hearst Argyle</v>
          </cell>
          <cell r="O553" t="str">
            <v>Pulitzer</v>
          </cell>
          <cell r="Q553" t="str">
            <v>$1.85 billion</v>
          </cell>
        </row>
        <row r="554">
          <cell r="C554" t="str">
            <v>KETV-TV</v>
          </cell>
          <cell r="E554" t="str">
            <v>ABC</v>
          </cell>
          <cell r="G554" t="str">
            <v>Omaha, NE</v>
          </cell>
          <cell r="M554" t="str">
            <v>Hearst Argyle</v>
          </cell>
          <cell r="O554" t="str">
            <v>Pulitzer</v>
          </cell>
          <cell r="Q554" t="str">
            <v>$1.85 billion</v>
          </cell>
        </row>
        <row r="558">
          <cell r="A558">
            <v>35933</v>
          </cell>
          <cell r="C558" t="str">
            <v>WHPX-TV</v>
          </cell>
          <cell r="E558" t="str">
            <v>InTV</v>
          </cell>
          <cell r="G558" t="str">
            <v>New London/Hartford</v>
          </cell>
          <cell r="M558" t="str">
            <v>D.P. Media</v>
          </cell>
          <cell r="O558" t="str">
            <v>Roberts Broadcasting</v>
          </cell>
          <cell r="Q558" t="str">
            <v>$15.25 million</v>
          </cell>
        </row>
        <row r="560">
          <cell r="A560">
            <v>35926</v>
          </cell>
          <cell r="C560" t="str">
            <v>KMEG-TV</v>
          </cell>
          <cell r="E560" t="str">
            <v>CBS</v>
          </cell>
          <cell r="G560" t="str">
            <v>Sioux City</v>
          </cell>
          <cell r="M560" t="str">
            <v>Waitt Broadcasting</v>
          </cell>
          <cell r="O560" t="str">
            <v>Maine Radio and Television Co.</v>
          </cell>
          <cell r="Q560" t="str">
            <v>$12.25 million</v>
          </cell>
        </row>
        <row r="562">
          <cell r="A562">
            <v>35926</v>
          </cell>
          <cell r="C562" t="str">
            <v>WALB-TV</v>
          </cell>
          <cell r="E562" t="str">
            <v>NBC</v>
          </cell>
          <cell r="G562" t="str">
            <v>Albany, GA</v>
          </cell>
          <cell r="M562" t="str">
            <v>Cosmos Broadcasting</v>
          </cell>
          <cell r="O562" t="str">
            <v>Gray Communications</v>
          </cell>
          <cell r="Q562" t="str">
            <v>$78 million</v>
          </cell>
        </row>
        <row r="564">
          <cell r="A564">
            <v>35926</v>
          </cell>
          <cell r="C564" t="str">
            <v>WBPX-TV</v>
          </cell>
          <cell r="E564" t="str">
            <v>InTV</v>
          </cell>
          <cell r="G564" t="str">
            <v>Norwell, (Boston, MA)</v>
          </cell>
          <cell r="M564" t="str">
            <v>DP Media</v>
          </cell>
          <cell r="O564" t="str">
            <v>Paxson Communications</v>
          </cell>
          <cell r="Q564" t="str">
            <v>$18 million</v>
          </cell>
        </row>
        <row r="566">
          <cell r="A566">
            <v>35926</v>
          </cell>
          <cell r="C566" t="str">
            <v>KHSL-TV</v>
          </cell>
          <cell r="E566" t="str">
            <v>CBS</v>
          </cell>
          <cell r="G566" t="str">
            <v>Chico/Redding, CA</v>
          </cell>
          <cell r="M566" t="str">
            <v>Catamount Broadcast Group</v>
          </cell>
          <cell r="O566" t="str">
            <v>Golden Empire Television</v>
          </cell>
          <cell r="Q566" t="str">
            <v>$10 million</v>
          </cell>
        </row>
        <row r="568">
          <cell r="A568">
            <v>35923</v>
          </cell>
          <cell r="C568" t="str">
            <v>WWAY-TV</v>
          </cell>
          <cell r="E568" t="str">
            <v>ABC</v>
          </cell>
          <cell r="G568" t="str">
            <v>Wilmington, NC</v>
          </cell>
          <cell r="M568" t="str">
            <v>Cosmos Broadcasting</v>
          </cell>
          <cell r="O568" t="str">
            <v>Hillside Broadcasting</v>
          </cell>
          <cell r="Q568" t="str">
            <v>Terms not discolsed</v>
          </cell>
        </row>
        <row r="570">
          <cell r="A570">
            <v>35919</v>
          </cell>
          <cell r="C570" t="str">
            <v>KXRM-TV</v>
          </cell>
          <cell r="E570" t="str">
            <v>Fox</v>
          </cell>
          <cell r="G570" t="str">
            <v>Colorado Springs, CO</v>
          </cell>
          <cell r="M570" t="str">
            <v>GOCOM Communications</v>
          </cell>
          <cell r="O570" t="str">
            <v>KXRM Partnership</v>
          </cell>
          <cell r="Q570" t="str">
            <v>$41.5 million</v>
          </cell>
        </row>
        <row r="572">
          <cell r="A572">
            <v>35914</v>
          </cell>
          <cell r="C572" t="str">
            <v>KVLY-TV</v>
          </cell>
          <cell r="E572" t="str">
            <v>NBC</v>
          </cell>
          <cell r="G572" t="str">
            <v>Fargo, North Dakota</v>
          </cell>
          <cell r="M572" t="str">
            <v>Sunrise Television</v>
          </cell>
          <cell r="O572" t="str">
            <v>Meyer Broadcasting</v>
          </cell>
          <cell r="Q572" t="str">
            <v>$63.75 million</v>
          </cell>
        </row>
        <row r="573">
          <cell r="C573" t="str">
            <v>KFYR-TV</v>
          </cell>
          <cell r="E573" t="str">
            <v>NBC</v>
          </cell>
          <cell r="G573" t="str">
            <v>Bismark, North Dakota</v>
          </cell>
          <cell r="M573" t="str">
            <v>Sunrise Television</v>
          </cell>
          <cell r="O573" t="str">
            <v>Meyer Broadcasting</v>
          </cell>
          <cell r="Q573" t="str">
            <v>$63.75 million</v>
          </cell>
        </row>
        <row r="574">
          <cell r="C574" t="str">
            <v>KMOT-TV</v>
          </cell>
          <cell r="E574" t="str">
            <v>SAT</v>
          </cell>
          <cell r="G574" t="str">
            <v>Minot, North Dakota</v>
          </cell>
          <cell r="M574" t="str">
            <v>Sunrise Television</v>
          </cell>
          <cell r="O574" t="str">
            <v>Meyer Broadcasting</v>
          </cell>
          <cell r="Q574" t="str">
            <v>$63.75 million</v>
          </cell>
        </row>
        <row r="575">
          <cell r="C575" t="str">
            <v>KQCD-TV</v>
          </cell>
          <cell r="E575" t="str">
            <v>SAT</v>
          </cell>
          <cell r="G575" t="str">
            <v>Dickinson, North Dakota</v>
          </cell>
          <cell r="M575" t="str">
            <v>Sunrise Television</v>
          </cell>
          <cell r="O575" t="str">
            <v>Meyer Broadcasting</v>
          </cell>
          <cell r="Q575" t="str">
            <v>$63.75 million</v>
          </cell>
        </row>
        <row r="576">
          <cell r="C576" t="str">
            <v>KUMV-TV</v>
          </cell>
          <cell r="E576" t="str">
            <v>SAT</v>
          </cell>
          <cell r="G576" t="str">
            <v>Williston, North Dakota</v>
          </cell>
          <cell r="M576" t="str">
            <v>Sunrise Television</v>
          </cell>
          <cell r="O576" t="str">
            <v>Meyer Broadcasting</v>
          </cell>
          <cell r="Q576" t="str">
            <v>$63.75 million</v>
          </cell>
        </row>
        <row r="578">
          <cell r="A578">
            <v>35912</v>
          </cell>
          <cell r="C578" t="str">
            <v>KFXK-TV</v>
          </cell>
          <cell r="E578" t="str">
            <v>Fox</v>
          </cell>
          <cell r="G578" t="str">
            <v>Longview, Texas</v>
          </cell>
          <cell r="M578" t="str">
            <v>White Knight Broadcasting</v>
          </cell>
          <cell r="O578" t="str">
            <v>Inwood Investors Partnership</v>
          </cell>
          <cell r="Q578" t="str">
            <v>$11.5 million</v>
          </cell>
        </row>
        <row r="580">
          <cell r="A580">
            <v>35912</v>
          </cell>
          <cell r="C580" t="str">
            <v>WFXL-TV</v>
          </cell>
          <cell r="E580" t="str">
            <v>Fox</v>
          </cell>
          <cell r="G580" t="str">
            <v>Albany, GA</v>
          </cell>
          <cell r="M580" t="str">
            <v>Wicks Broadcast Group</v>
          </cell>
          <cell r="O580" t="str">
            <v>Clarion Broadcasting of Albany</v>
          </cell>
          <cell r="Q580" t="str">
            <v>$11.5 million</v>
          </cell>
        </row>
        <row r="582">
          <cell r="A582">
            <v>35898</v>
          </cell>
          <cell r="C582" t="str">
            <v>WSYX-TV</v>
          </cell>
          <cell r="E582" t="str">
            <v>ABC</v>
          </cell>
          <cell r="G582" t="str">
            <v>Columbus, OH</v>
          </cell>
          <cell r="M582" t="str">
            <v>Sinclair Broadcasting</v>
          </cell>
          <cell r="O582" t="str">
            <v>River City Broadcasting</v>
          </cell>
          <cell r="Q582" t="str">
            <v>$228 million</v>
          </cell>
        </row>
        <row r="584">
          <cell r="A584">
            <v>35892</v>
          </cell>
          <cell r="C584" t="str">
            <v>WOIO-TV</v>
          </cell>
          <cell r="E584" t="str">
            <v>CBS</v>
          </cell>
          <cell r="G584" t="str">
            <v>Cleveland, OH</v>
          </cell>
          <cell r="M584" t="str">
            <v>Raycom</v>
          </cell>
          <cell r="O584" t="str">
            <v>Malrite</v>
          </cell>
          <cell r="Q584" t="str">
            <v>NA</v>
          </cell>
        </row>
        <row r="585">
          <cell r="C585" t="str">
            <v>WXIX-TV</v>
          </cell>
          <cell r="E585" t="str">
            <v>Fox</v>
          </cell>
          <cell r="G585" t="str">
            <v>Cinciannati, OH</v>
          </cell>
          <cell r="M585" t="str">
            <v>Raycom</v>
          </cell>
          <cell r="O585" t="str">
            <v>Malrite</v>
          </cell>
          <cell r="Q585" t="str">
            <v>NA</v>
          </cell>
        </row>
        <row r="586">
          <cell r="C586" t="str">
            <v>WFLX-TV</v>
          </cell>
          <cell r="E586" t="str">
            <v>Fox</v>
          </cell>
          <cell r="G586" t="str">
            <v>West Palm Beach, FL</v>
          </cell>
          <cell r="M586" t="str">
            <v>Raycom</v>
          </cell>
          <cell r="O586" t="str">
            <v>Malrite</v>
          </cell>
          <cell r="Q586" t="str">
            <v>NA</v>
          </cell>
        </row>
        <row r="587">
          <cell r="C587" t="str">
            <v>WNWO-TV</v>
          </cell>
          <cell r="E587" t="str">
            <v>NBC</v>
          </cell>
          <cell r="G587" t="str">
            <v>Toledo, OH</v>
          </cell>
          <cell r="M587" t="str">
            <v>Raycom</v>
          </cell>
          <cell r="O587" t="str">
            <v>Malrite</v>
          </cell>
          <cell r="Q587" t="str">
            <v>NA</v>
          </cell>
        </row>
        <row r="588">
          <cell r="C588" t="str">
            <v>WLII-TV</v>
          </cell>
          <cell r="G588" t="str">
            <v>San Juan, Puerto Rico</v>
          </cell>
          <cell r="M588" t="str">
            <v>Raycom</v>
          </cell>
          <cell r="O588" t="str">
            <v>Malrite</v>
          </cell>
          <cell r="Q588" t="str">
            <v>NA</v>
          </cell>
        </row>
        <row r="589">
          <cell r="C589" t="str">
            <v>WSUR-TV</v>
          </cell>
          <cell r="G589" t="str">
            <v>Ponce, Puerto Rico</v>
          </cell>
          <cell r="M589" t="str">
            <v>Raycom</v>
          </cell>
          <cell r="O589" t="str">
            <v>Malrite</v>
          </cell>
          <cell r="Q589" t="str">
            <v>NA</v>
          </cell>
        </row>
        <row r="591">
          <cell r="A591" t="str">
            <v>Television Transactions — First-Quarter 1998</v>
          </cell>
        </row>
        <row r="592">
          <cell r="A592" t="str">
            <v>Date Transaction</v>
          </cell>
          <cell r="G592" t="str">
            <v>Designated</v>
          </cell>
          <cell r="Q592" t="str">
            <v>Price</v>
          </cell>
        </row>
        <row r="593">
          <cell r="A593" t="str">
            <v xml:space="preserve"> Announced</v>
          </cell>
          <cell r="C593" t="str">
            <v>Property</v>
          </cell>
          <cell r="E593" t="str">
            <v>Affiliation</v>
          </cell>
          <cell r="G593" t="str">
            <v>Marketing Area</v>
          </cell>
          <cell r="M593" t="str">
            <v>Purchaser</v>
          </cell>
          <cell r="O593" t="str">
            <v>Seller</v>
          </cell>
          <cell r="Q593" t="str">
            <v xml:space="preserve"> (at Announcement of Deal)</v>
          </cell>
        </row>
        <row r="594">
          <cell r="A594">
            <v>35885</v>
          </cell>
          <cell r="C594" t="str">
            <v>WOAC-TV</v>
          </cell>
          <cell r="E594" t="str">
            <v>IND</v>
          </cell>
          <cell r="G594" t="str">
            <v>Canton (Cleveland, OH)</v>
          </cell>
          <cell r="M594" t="str">
            <v>Shop At Home</v>
          </cell>
          <cell r="O594" t="str">
            <v>Paxson/Whitehead Media</v>
          </cell>
          <cell r="Q594" t="str">
            <v>$23 million</v>
          </cell>
        </row>
        <row r="596">
          <cell r="A596">
            <v>35885</v>
          </cell>
          <cell r="C596" t="str">
            <v>WLUK-TV</v>
          </cell>
          <cell r="E596" t="str">
            <v>Fox</v>
          </cell>
          <cell r="G596" t="str">
            <v>Green Bay, WI</v>
          </cell>
          <cell r="M596" t="str">
            <v>Emmis Broadcasting</v>
          </cell>
          <cell r="O596" t="str">
            <v>USA Networks, Inc.</v>
          </cell>
          <cell r="Q596" t="str">
            <v>$307 million</v>
          </cell>
        </row>
        <row r="597">
          <cell r="C597" t="str">
            <v>KHON-TV</v>
          </cell>
          <cell r="E597" t="str">
            <v>Fox</v>
          </cell>
          <cell r="G597" t="str">
            <v>Honolulu, HI</v>
          </cell>
          <cell r="M597" t="str">
            <v>Emmis Broadcasting</v>
          </cell>
          <cell r="O597" t="str">
            <v>USA Networks, Inc.</v>
          </cell>
          <cell r="Q597" t="str">
            <v>$307 million</v>
          </cell>
        </row>
        <row r="598">
          <cell r="C598" t="str">
            <v>WALA-TV</v>
          </cell>
          <cell r="E598" t="str">
            <v>Fox</v>
          </cell>
          <cell r="G598" t="str">
            <v>Mobile, AL</v>
          </cell>
          <cell r="M598" t="str">
            <v>Emmis Broadcasting</v>
          </cell>
          <cell r="O598" t="str">
            <v>USA Networks, Inc.</v>
          </cell>
          <cell r="Q598" t="str">
            <v>$307 million</v>
          </cell>
        </row>
        <row r="599">
          <cell r="C599" t="str">
            <v>WVUE-TV</v>
          </cell>
          <cell r="E599" t="str">
            <v>Fox</v>
          </cell>
          <cell r="G599" t="str">
            <v>New Orleans, LA</v>
          </cell>
          <cell r="M599" t="str">
            <v>Emmis Broadcasting</v>
          </cell>
          <cell r="O599" t="str">
            <v>USA Networks, Inc.</v>
          </cell>
          <cell r="Q599" t="str">
            <v>$307 million</v>
          </cell>
        </row>
        <row r="601">
          <cell r="A601">
            <v>35885</v>
          </cell>
          <cell r="C601" t="str">
            <v>WTHI-TV</v>
          </cell>
          <cell r="E601" t="str">
            <v>CBS</v>
          </cell>
          <cell r="G601" t="str">
            <v>Terre Haute, IN</v>
          </cell>
          <cell r="M601" t="str">
            <v>Emmis Broadcasting</v>
          </cell>
          <cell r="O601" t="str">
            <v>Wabash Valley Broadcasting, Inc.</v>
          </cell>
          <cell r="Q601" t="str">
            <v>$90 million</v>
          </cell>
        </row>
        <row r="602">
          <cell r="C602" t="str">
            <v>WFTX-TV</v>
          </cell>
          <cell r="E602" t="str">
            <v>Fox</v>
          </cell>
          <cell r="G602" t="str">
            <v>Fort Myers, FL</v>
          </cell>
          <cell r="M602" t="str">
            <v>Emmis Broadcasting</v>
          </cell>
          <cell r="O602" t="str">
            <v>Wabash Valley Broadcasting, Inc.</v>
          </cell>
          <cell r="Q602" t="str">
            <v>$90 million</v>
          </cell>
        </row>
        <row r="604">
          <cell r="A604">
            <v>35870</v>
          </cell>
          <cell r="C604" t="str">
            <v>WVNY-TV</v>
          </cell>
          <cell r="E604" t="str">
            <v>ABC</v>
          </cell>
          <cell r="G604" t="str">
            <v>Burlington, VT</v>
          </cell>
          <cell r="M604" t="str">
            <v>Channel 22 Television Station Inc.</v>
          </cell>
          <cell r="O604" t="str">
            <v>US Broadcast Group LP</v>
          </cell>
          <cell r="Q604" t="str">
            <v>$27 million</v>
          </cell>
        </row>
        <row r="606">
          <cell r="A606">
            <v>35870</v>
          </cell>
          <cell r="C606" t="str">
            <v>KOLR-TV</v>
          </cell>
          <cell r="E606" t="str">
            <v>CBS</v>
          </cell>
          <cell r="G606" t="str">
            <v>Springfield, MO</v>
          </cell>
          <cell r="M606" t="str">
            <v>US Broadcast Group</v>
          </cell>
          <cell r="O606" t="str">
            <v>Cooper Family</v>
          </cell>
          <cell r="Q606" t="str">
            <v>$62 million</v>
          </cell>
        </row>
        <row r="608">
          <cell r="A608">
            <v>35866</v>
          </cell>
          <cell r="C608" t="str">
            <v>WNGM-TV</v>
          </cell>
          <cell r="E608" t="str">
            <v>HSN</v>
          </cell>
          <cell r="G608" t="str">
            <v>Atlanta, GA</v>
          </cell>
          <cell r="M608" t="str">
            <v>USA Broadcasting</v>
          </cell>
          <cell r="O608" t="str">
            <v>Paxson</v>
          </cell>
          <cell r="Q608" t="str">
            <v>$50.0 million</v>
          </cell>
        </row>
        <row r="609">
          <cell r="C609" t="str">
            <v>WBSF-TV</v>
          </cell>
          <cell r="E609" t="str">
            <v>IND</v>
          </cell>
          <cell r="G609" t="str">
            <v>Melbourne (Orlando-Daytona Beach)</v>
          </cell>
          <cell r="M609" t="str">
            <v>USA Broadcasting</v>
          </cell>
          <cell r="O609" t="str">
            <v>Blackstar L.L.C.</v>
          </cell>
          <cell r="Q609" t="str">
            <v>$50.0 million</v>
          </cell>
        </row>
        <row r="610">
          <cell r="C610" t="str">
            <v>KEVN-TV</v>
          </cell>
          <cell r="E610" t="str">
            <v>Fox</v>
          </cell>
          <cell r="G610" t="str">
            <v>Rapid City, South Dakota</v>
          </cell>
          <cell r="M610" t="str">
            <v>USA Broadcasting</v>
          </cell>
          <cell r="O610" t="str">
            <v>Blackstar L.L.C.</v>
          </cell>
          <cell r="Q610" t="str">
            <v>$50.0 million</v>
          </cell>
        </row>
        <row r="612">
          <cell r="A612">
            <v>35866</v>
          </cell>
          <cell r="C612" t="str">
            <v>KBSP-TV</v>
          </cell>
          <cell r="E612" t="str">
            <v>HSN</v>
          </cell>
          <cell r="G612" t="str">
            <v>Portland, OR</v>
          </cell>
          <cell r="M612" t="str">
            <v>Paxson Communications</v>
          </cell>
          <cell r="O612" t="str">
            <v>Blackstar Communication</v>
          </cell>
          <cell r="Q612" t="str">
            <v>$30.0 million</v>
          </cell>
        </row>
        <row r="614">
          <cell r="A614">
            <v>35859</v>
          </cell>
          <cell r="C614" t="str">
            <v>WTVK-TV</v>
          </cell>
          <cell r="E614" t="str">
            <v>UPN</v>
          </cell>
          <cell r="G614" t="str">
            <v>Naples/Ft. Myers</v>
          </cell>
          <cell r="M614" t="str">
            <v>ACME Television</v>
          </cell>
          <cell r="O614" t="str">
            <v>Second Generation</v>
          </cell>
          <cell r="Q614" t="str">
            <v>$15.5 million</v>
          </cell>
        </row>
        <row r="616">
          <cell r="A616">
            <v>35856</v>
          </cell>
          <cell r="C616" t="str">
            <v>WPXE-TV</v>
          </cell>
          <cell r="E616" t="str">
            <v>REL</v>
          </cell>
          <cell r="G616" t="str">
            <v>Milwaukee</v>
          </cell>
          <cell r="M616" t="str">
            <v>DP Media Inc.</v>
          </cell>
          <cell r="O616" t="str">
            <v>Paxson Communications</v>
          </cell>
          <cell r="Q616" t="str">
            <v>$6.0 million</v>
          </cell>
        </row>
        <row r="618">
          <cell r="A618">
            <v>35850</v>
          </cell>
          <cell r="C618" t="str">
            <v>KXAS-TV</v>
          </cell>
          <cell r="E618" t="str">
            <v>NBC</v>
          </cell>
          <cell r="G618" t="str">
            <v>Dallas, TX</v>
          </cell>
          <cell r="M618" t="str">
            <v>NBC (80%)- LIN Television (20%) Joint Venture</v>
          </cell>
          <cell r="O618" t="str">
            <v xml:space="preserve">LIN Television </v>
          </cell>
          <cell r="Q618" t="str">
            <v>Valuation approximated at $890 Million</v>
          </cell>
        </row>
        <row r="619">
          <cell r="M619" t="str">
            <v>Attribution to NBC</v>
          </cell>
        </row>
        <row r="621">
          <cell r="A621">
            <v>35850</v>
          </cell>
          <cell r="C621" t="str">
            <v>WZTV-TV</v>
          </cell>
          <cell r="E621" t="str">
            <v>Fox</v>
          </cell>
          <cell r="G621" t="str">
            <v>Nashville, TN</v>
          </cell>
          <cell r="M621" t="str">
            <v>Sinclair Broadcasting Group</v>
          </cell>
          <cell r="O621" t="str">
            <v>Sullivan Broadcasting Co.</v>
          </cell>
          <cell r="Q621" t="str">
            <v>Approximately $1 billion</v>
          </cell>
        </row>
        <row r="622">
          <cell r="C622" t="str">
            <v>WUXP-TV (LMA)</v>
          </cell>
          <cell r="E622" t="str">
            <v>UPN</v>
          </cell>
          <cell r="M622" t="str">
            <v>Sinclair Broadcasting Group</v>
          </cell>
          <cell r="O622" t="str">
            <v>Sullivan Broadcasting Co.</v>
          </cell>
          <cell r="Q622" t="str">
            <v>Approximately $1 billion</v>
          </cell>
        </row>
        <row r="623">
          <cell r="C623" t="str">
            <v>WUTV-TV</v>
          </cell>
          <cell r="E623" t="str">
            <v>Fox</v>
          </cell>
          <cell r="G623" t="str">
            <v>Buffalo, NY</v>
          </cell>
          <cell r="M623" t="str">
            <v>Sinclair Broadcasting Group</v>
          </cell>
          <cell r="O623" t="str">
            <v>Sullivan Broadcasting Co.</v>
          </cell>
          <cell r="Q623" t="str">
            <v>Approximately $1 billion</v>
          </cell>
        </row>
        <row r="624">
          <cell r="C624" t="str">
            <v>KOKH-TV</v>
          </cell>
          <cell r="E624" t="str">
            <v>Fox</v>
          </cell>
          <cell r="G624" t="str">
            <v>Oklahoma City, OK</v>
          </cell>
          <cell r="M624" t="str">
            <v>Sinclair Broadcasting Group</v>
          </cell>
          <cell r="O624" t="str">
            <v>Sullivan Broadcasting Co.</v>
          </cell>
          <cell r="Q624" t="str">
            <v>Approximately $1 billion</v>
          </cell>
        </row>
        <row r="625">
          <cell r="C625" t="str">
            <v>WXLV-TV</v>
          </cell>
          <cell r="E625" t="str">
            <v>ABC</v>
          </cell>
          <cell r="G625" t="str">
            <v>Greensboro/Winston-Salem</v>
          </cell>
          <cell r="M625" t="str">
            <v>Sinclair Broadcasting Group</v>
          </cell>
          <cell r="O625" t="str">
            <v>Sullivan Broadcasting Co.</v>
          </cell>
          <cell r="Q625" t="str">
            <v>Approximately $1 billion</v>
          </cell>
        </row>
        <row r="626">
          <cell r="C626" t="str">
            <v>WUPN-TV (LMA)</v>
          </cell>
          <cell r="E626" t="str">
            <v>UPN</v>
          </cell>
          <cell r="M626" t="str">
            <v>Sinclair Broadcasting Group</v>
          </cell>
          <cell r="O626" t="str">
            <v>Sullivan Broadcasting Co.</v>
          </cell>
          <cell r="Q626" t="str">
            <v>Approximately $1 billion</v>
          </cell>
        </row>
        <row r="627">
          <cell r="C627" t="str">
            <v>WRGT-TV</v>
          </cell>
          <cell r="E627" t="str">
            <v>Fox</v>
          </cell>
          <cell r="G627" t="str">
            <v>Dayton, OH</v>
          </cell>
          <cell r="M627" t="str">
            <v>Sinclair Broadcasting Group</v>
          </cell>
          <cell r="O627" t="str">
            <v>Sullivan Broadcasting Co.</v>
          </cell>
          <cell r="Q627" t="str">
            <v>Approximately $1 billion</v>
          </cell>
        </row>
        <row r="628">
          <cell r="C628" t="str">
            <v>WVAH-TV</v>
          </cell>
          <cell r="E628" t="str">
            <v>Fox</v>
          </cell>
          <cell r="G628" t="str">
            <v>Charleston/Huntington, WV</v>
          </cell>
          <cell r="M628" t="str">
            <v>Sinclair Broadcasting Group</v>
          </cell>
          <cell r="O628" t="str">
            <v>Sullivan Broadcasting Co.</v>
          </cell>
          <cell r="Q628" t="str">
            <v>Approximately $1 billion</v>
          </cell>
        </row>
        <row r="629">
          <cell r="C629" t="str">
            <v>WRLH-TV</v>
          </cell>
          <cell r="E629" t="str">
            <v>Fox</v>
          </cell>
          <cell r="G629" t="str">
            <v>Richmond, VA</v>
          </cell>
          <cell r="M629" t="str">
            <v>Sinclair Broadcasting Group</v>
          </cell>
          <cell r="O629" t="str">
            <v>Sullivan Broadcasting Co.</v>
          </cell>
          <cell r="Q629" t="str">
            <v>Approximately $1 billion</v>
          </cell>
        </row>
        <row r="630">
          <cell r="C630" t="str">
            <v>WUHF-TV</v>
          </cell>
          <cell r="E630" t="str">
            <v>Fox</v>
          </cell>
          <cell r="G630" t="str">
            <v>Rochester, NY</v>
          </cell>
          <cell r="M630" t="str">
            <v>Sinclair Broadcasting Group</v>
          </cell>
          <cell r="O630" t="str">
            <v>Sullivan Broadcasting Co.</v>
          </cell>
          <cell r="Q630" t="str">
            <v>Approximately $1 billion</v>
          </cell>
        </row>
        <row r="631">
          <cell r="C631" t="str">
            <v>WMSN-TV</v>
          </cell>
          <cell r="E631" t="str">
            <v>Fox</v>
          </cell>
          <cell r="G631" t="str">
            <v>Madison, WI</v>
          </cell>
          <cell r="M631" t="str">
            <v>Sinclair Broadcasting Group</v>
          </cell>
          <cell r="O631" t="str">
            <v>Sullivan Broadcasting Co.</v>
          </cell>
          <cell r="Q631" t="str">
            <v>Approximately $1 billion</v>
          </cell>
        </row>
        <row r="632">
          <cell r="C632" t="str">
            <v>WTAT-TV</v>
          </cell>
          <cell r="E632" t="str">
            <v>Fox</v>
          </cell>
          <cell r="G632" t="str">
            <v>Charleston, SC</v>
          </cell>
          <cell r="M632" t="str">
            <v>Sinclair Broadcasting Group</v>
          </cell>
          <cell r="O632" t="str">
            <v>Sullivan Broadcasting Co.</v>
          </cell>
          <cell r="Q632" t="str">
            <v>Approximately $1 billion</v>
          </cell>
        </row>
        <row r="633">
          <cell r="C633" t="str">
            <v>WFXV-TV/WPNY-LPTV</v>
          </cell>
          <cell r="E633" t="str">
            <v>Fox/UPN</v>
          </cell>
          <cell r="G633" t="str">
            <v>Utica, NY</v>
          </cell>
          <cell r="M633" t="str">
            <v>Sinclair Broadcasting Group</v>
          </cell>
          <cell r="O633" t="str">
            <v>Sullivan Broadcasting Co.</v>
          </cell>
          <cell r="Q633" t="str">
            <v>Approximately $1 billion</v>
          </cell>
        </row>
        <row r="635">
          <cell r="A635">
            <v>35846</v>
          </cell>
          <cell r="C635" t="str">
            <v>WNNE-TV</v>
          </cell>
          <cell r="E635" t="str">
            <v>NBC</v>
          </cell>
          <cell r="G635" t="str">
            <v>Burlington/Plattsburgh/(Hartford, VT)</v>
          </cell>
          <cell r="M635" t="str">
            <v>Hearst Argyle</v>
          </cell>
          <cell r="O635" t="str">
            <v>STC Broadcasting</v>
          </cell>
          <cell r="Q635" t="str">
            <v>Swap approximated  $100 million</v>
          </cell>
        </row>
        <row r="636">
          <cell r="C636" t="str">
            <v>WPTZ-TV</v>
          </cell>
          <cell r="E636" t="str">
            <v>NBC</v>
          </cell>
          <cell r="G636" t="str">
            <v>Burlington/(Plattsburgh)</v>
          </cell>
          <cell r="M636" t="str">
            <v>Hearst Argyle</v>
          </cell>
          <cell r="O636" t="str">
            <v>STC Broadcasting</v>
          </cell>
          <cell r="Q636" t="str">
            <v>Swap approximated  $100 million</v>
          </cell>
        </row>
        <row r="637">
          <cell r="C637" t="str">
            <v>KSBW-TV</v>
          </cell>
          <cell r="E637" t="str">
            <v>NBC</v>
          </cell>
          <cell r="G637" t="str">
            <v>Monterey-(Salinas), CA</v>
          </cell>
          <cell r="M637" t="str">
            <v>Hearst Argyle</v>
          </cell>
          <cell r="O637" t="str">
            <v>STC Broadcasting</v>
          </cell>
          <cell r="Q637" t="str">
            <v>Swap approximated  $100 million</v>
          </cell>
        </row>
        <row r="639">
          <cell r="A639" t="str">
            <v>Television Transactions — First-Quarter 1998</v>
          </cell>
        </row>
        <row r="640">
          <cell r="A640" t="str">
            <v>Date Transaction</v>
          </cell>
          <cell r="G640" t="str">
            <v>Designated</v>
          </cell>
          <cell r="Q640" t="str">
            <v>Price</v>
          </cell>
        </row>
        <row r="641">
          <cell r="A641" t="str">
            <v xml:space="preserve"> Announced</v>
          </cell>
          <cell r="C641" t="str">
            <v>Property</v>
          </cell>
          <cell r="E641" t="str">
            <v>Affiliation</v>
          </cell>
          <cell r="G641" t="str">
            <v>Marketing Area</v>
          </cell>
          <cell r="M641" t="str">
            <v>Purchaser</v>
          </cell>
          <cell r="O641" t="str">
            <v>Seller</v>
          </cell>
          <cell r="Q641" t="str">
            <v xml:space="preserve"> (at Announcement of Deal)</v>
          </cell>
        </row>
        <row r="643">
          <cell r="A643">
            <v>35846</v>
          </cell>
          <cell r="C643" t="str">
            <v>WDTN-TV</v>
          </cell>
          <cell r="E643" t="str">
            <v>ABC</v>
          </cell>
          <cell r="G643" t="str">
            <v>Dayton</v>
          </cell>
          <cell r="M643" t="str">
            <v>STC Broadcasting</v>
          </cell>
          <cell r="O643" t="str">
            <v>Hearst Argyle</v>
          </cell>
          <cell r="Q643" t="str">
            <v>Swap approximated  $100 million</v>
          </cell>
        </row>
        <row r="644">
          <cell r="C644" t="str">
            <v>WNAC-TV</v>
          </cell>
          <cell r="E644" t="str">
            <v>FOX</v>
          </cell>
          <cell r="G644" t="str">
            <v>Providence</v>
          </cell>
          <cell r="M644" t="str">
            <v>STC Broadcasting</v>
          </cell>
          <cell r="O644" t="str">
            <v>Hearst Argyle</v>
          </cell>
          <cell r="Q644" t="str">
            <v>Swap approximated  $100 million</v>
          </cell>
        </row>
        <row r="645">
          <cell r="M645" t="str">
            <v xml:space="preserve"> </v>
          </cell>
        </row>
        <row r="647">
          <cell r="A647">
            <v>35842</v>
          </cell>
          <cell r="C647" t="str">
            <v>WKRG-TV</v>
          </cell>
          <cell r="E647" t="str">
            <v>CBS</v>
          </cell>
          <cell r="G647" t="str">
            <v>Mobile, AL</v>
          </cell>
          <cell r="M647" t="str">
            <v>Spartan Communications</v>
          </cell>
          <cell r="O647" t="str">
            <v>WKRG-TV Inc.</v>
          </cell>
          <cell r="Q647" t="str">
            <v>$84 million</v>
          </cell>
        </row>
        <row r="649">
          <cell r="A649">
            <v>35842</v>
          </cell>
          <cell r="C649" t="str">
            <v>WNTZ-TV</v>
          </cell>
          <cell r="E649" t="str">
            <v>IND</v>
          </cell>
          <cell r="G649" t="str">
            <v>Alexandria, LA</v>
          </cell>
          <cell r="M649" t="str">
            <v>White Knight Broadcasting</v>
          </cell>
          <cell r="O649" t="str">
            <v>WNTZ-48 Inc.</v>
          </cell>
          <cell r="Q649" t="str">
            <v>$7 million</v>
          </cell>
        </row>
        <row r="651">
          <cell r="A651">
            <v>35842</v>
          </cell>
          <cell r="C651" t="str">
            <v>WFHL-TV</v>
          </cell>
          <cell r="E651" t="str">
            <v>IND</v>
          </cell>
          <cell r="G651" t="str">
            <v>Champaign/Springfield</v>
          </cell>
          <cell r="M651" t="str">
            <v>Paxson Communications</v>
          </cell>
          <cell r="O651" t="str">
            <v>Decatur Foursquare Broadcasting</v>
          </cell>
          <cell r="Q651" t="str">
            <v>$9.25 million</v>
          </cell>
        </row>
        <row r="652">
          <cell r="C652" t="str">
            <v>WAUP-TV</v>
          </cell>
          <cell r="E652" t="str">
            <v>Dark</v>
          </cell>
          <cell r="G652" t="str">
            <v>Syracuse, NY</v>
          </cell>
          <cell r="M652" t="str">
            <v>Paxson Communications</v>
          </cell>
          <cell r="O652" t="str">
            <v>Syracuse Minority TV Inc.</v>
          </cell>
          <cell r="Q652" t="str">
            <v>$5.75 million</v>
          </cell>
        </row>
        <row r="654">
          <cell r="A654">
            <v>35841</v>
          </cell>
          <cell r="C654" t="str">
            <v>KFBT-TV</v>
          </cell>
          <cell r="E654" t="str">
            <v>WB</v>
          </cell>
          <cell r="G654" t="str">
            <v>Las Vegas, Nevada</v>
          </cell>
          <cell r="M654" t="str">
            <v>Sinclair Broadcast Group</v>
          </cell>
          <cell r="O654" t="str">
            <v>Montecito Broadcasting Corporation</v>
          </cell>
          <cell r="Q654" t="str">
            <v>$33 million</v>
          </cell>
        </row>
        <row r="656">
          <cell r="A656">
            <v>35835</v>
          </cell>
          <cell r="C656" t="str">
            <v>KOKH-TV</v>
          </cell>
          <cell r="E656" t="str">
            <v>Fox</v>
          </cell>
          <cell r="G656" t="str">
            <v>Oklahoma City, OK</v>
          </cell>
          <cell r="M656" t="str">
            <v>Sinclair Broadcast Group</v>
          </cell>
          <cell r="O656" t="str">
            <v>Sullivan Broadcasting Co.</v>
          </cell>
          <cell r="Q656" t="str">
            <v xml:space="preserve"> Option to buy  for $60 million</v>
          </cell>
        </row>
        <row r="657">
          <cell r="C657" t="str">
            <v>WCHS-TV</v>
          </cell>
          <cell r="E657" t="str">
            <v>ABC</v>
          </cell>
          <cell r="G657" t="str">
            <v>Charleston, WV</v>
          </cell>
          <cell r="M657" t="str">
            <v>Sullivan Broadcasting Co.</v>
          </cell>
          <cell r="O657" t="str">
            <v>Sinclair Broadcast Group</v>
          </cell>
          <cell r="Q657" t="str">
            <v xml:space="preserve"> Option to buy for $30 million</v>
          </cell>
        </row>
        <row r="659">
          <cell r="A659">
            <v>35835</v>
          </cell>
          <cell r="C659" t="str">
            <v>WPTZ-TV</v>
          </cell>
          <cell r="E659" t="str">
            <v>NBC</v>
          </cell>
          <cell r="G659" t="str">
            <v>Burlington/Plattsburgh</v>
          </cell>
          <cell r="M659" t="str">
            <v>STC Broadcasting</v>
          </cell>
          <cell r="O659" t="str">
            <v>Sinclair Broadcasting Group</v>
          </cell>
          <cell r="Q659" t="str">
            <v>$72 million</v>
          </cell>
        </row>
        <row r="660">
          <cell r="C660" t="str">
            <v>WNNE-TV</v>
          </cell>
          <cell r="E660" t="str">
            <v>NBC</v>
          </cell>
          <cell r="G660" t="str">
            <v>Burlington/Plattsburgh(Hartford)</v>
          </cell>
          <cell r="M660" t="str">
            <v>STC Broadcasting</v>
          </cell>
          <cell r="O660" t="str">
            <v>Sinclair Broadcasting Group</v>
          </cell>
          <cell r="Q660" t="str">
            <v>$72 million</v>
          </cell>
        </row>
        <row r="662">
          <cell r="A662">
            <v>35828</v>
          </cell>
          <cell r="C662" t="str">
            <v>WCFC-TV</v>
          </cell>
          <cell r="E662" t="str">
            <v>IND</v>
          </cell>
          <cell r="G662" t="str">
            <v>Chicago, IL</v>
          </cell>
          <cell r="M662" t="str">
            <v>Paxson Communications</v>
          </cell>
          <cell r="O662" t="str">
            <v>Christian Communications</v>
          </cell>
          <cell r="Q662" t="str">
            <v>$128 million ($120 million cash plus option to</v>
          </cell>
        </row>
        <row r="663">
          <cell r="Q663" t="str">
            <v>buy CP for KWOK)</v>
          </cell>
        </row>
        <row r="665">
          <cell r="A665">
            <v>35821</v>
          </cell>
          <cell r="C665" t="str">
            <v>KTZZ-TV</v>
          </cell>
          <cell r="E665" t="str">
            <v>WB</v>
          </cell>
          <cell r="G665" t="str">
            <v>Seattle, WA</v>
          </cell>
          <cell r="M665" t="str">
            <v>Tribune Co.</v>
          </cell>
          <cell r="O665" t="str">
            <v>Emmis Broadcasting</v>
          </cell>
          <cell r="Q665" t="str">
            <v>Swap of WQCD-F  (value $160 million)</v>
          </cell>
        </row>
        <row r="666">
          <cell r="C666" t="str">
            <v>WXMI-TV</v>
          </cell>
          <cell r="E666" t="str">
            <v>Fox</v>
          </cell>
          <cell r="G666" t="str">
            <v>Grand Rapids, MI</v>
          </cell>
          <cell r="M666" t="str">
            <v>Tribune Co.</v>
          </cell>
          <cell r="O666" t="str">
            <v>Emmis Broadcasting</v>
          </cell>
          <cell r="Q666" t="str">
            <v>Swap of WQCD-F  (value $160 million)</v>
          </cell>
        </row>
        <row r="668">
          <cell r="A668">
            <v>35821</v>
          </cell>
          <cell r="C668" t="str">
            <v>KOLN-TV</v>
          </cell>
          <cell r="E668" t="str">
            <v>CBS</v>
          </cell>
          <cell r="G668" t="str">
            <v>Lincoln, Neb</v>
          </cell>
          <cell r="M668" t="str">
            <v>Gray Communications Systems</v>
          </cell>
          <cell r="O668" t="str">
            <v>Busse Broadcasting Corp.</v>
          </cell>
          <cell r="Q668" t="str">
            <v>$112 million</v>
          </cell>
        </row>
        <row r="669">
          <cell r="C669" t="str">
            <v>KGIN-TV</v>
          </cell>
          <cell r="E669" t="str">
            <v>CBS</v>
          </cell>
          <cell r="G669" t="str">
            <v>Grand Island, Neb</v>
          </cell>
          <cell r="M669" t="str">
            <v>Gray Communications Systems</v>
          </cell>
          <cell r="O669" t="str">
            <v>Busse Broadcasting Corp.</v>
          </cell>
          <cell r="Q669" t="str">
            <v>$112 million</v>
          </cell>
        </row>
        <row r="670">
          <cell r="C670" t="str">
            <v>WEAU-TV</v>
          </cell>
          <cell r="E670" t="str">
            <v>NBC</v>
          </cell>
          <cell r="G670" t="str">
            <v>Eau Claire, Wis</v>
          </cell>
          <cell r="M670" t="str">
            <v>Gray Communications Systems</v>
          </cell>
          <cell r="O670" t="str">
            <v>Busse Broadcasting Corp.</v>
          </cell>
          <cell r="Q670" t="str">
            <v>$112 million</v>
          </cell>
        </row>
        <row r="672">
          <cell r="A672">
            <v>35808</v>
          </cell>
          <cell r="C672" t="str">
            <v>WWMT-TV</v>
          </cell>
          <cell r="E672" t="str">
            <v>CBS</v>
          </cell>
          <cell r="G672" t="str">
            <v>Grand Rapids, MI</v>
          </cell>
          <cell r="M672" t="str">
            <v>Freedom Communications</v>
          </cell>
          <cell r="O672" t="str">
            <v>Granite Broadcasting</v>
          </cell>
          <cell r="Q672" t="str">
            <v>$170 million</v>
          </cell>
        </row>
        <row r="673">
          <cell r="C673" t="str">
            <v>WLAJ-TV</v>
          </cell>
          <cell r="E673" t="str">
            <v>ABC</v>
          </cell>
          <cell r="G673" t="str">
            <v>Lansing, MI</v>
          </cell>
          <cell r="M673" t="str">
            <v>Freedom Communications</v>
          </cell>
          <cell r="O673" t="str">
            <v>Granite Broadcasting</v>
          </cell>
          <cell r="Q673" t="str">
            <v>$170 million</v>
          </cell>
        </row>
        <row r="675">
          <cell r="A675" t="str">
            <v>Television Transactions — Fourth-Quarter 1997</v>
          </cell>
        </row>
        <row r="676">
          <cell r="A676" t="str">
            <v>Date Transaction</v>
          </cell>
          <cell r="G676" t="str">
            <v>Designated</v>
          </cell>
          <cell r="Q676" t="str">
            <v>Price</v>
          </cell>
        </row>
        <row r="677">
          <cell r="A677" t="str">
            <v xml:space="preserve"> Announced</v>
          </cell>
          <cell r="C677" t="str">
            <v>Property</v>
          </cell>
          <cell r="E677" t="str">
            <v>Affiliation</v>
          </cell>
          <cell r="G677" t="str">
            <v>Marketing Area</v>
          </cell>
          <cell r="M677" t="str">
            <v>Purchaser</v>
          </cell>
          <cell r="O677" t="str">
            <v>Seller</v>
          </cell>
          <cell r="Q677" t="str">
            <v xml:space="preserve"> (at Announcement of Deal)</v>
          </cell>
        </row>
        <row r="679">
          <cell r="A679">
            <v>35767</v>
          </cell>
          <cell r="C679" t="str">
            <v>WKEF-TV</v>
          </cell>
          <cell r="E679" t="str">
            <v>NBC</v>
          </cell>
          <cell r="G679" t="str">
            <v>Dayton, OH</v>
          </cell>
          <cell r="M679" t="str">
            <v>Sinclair Broadcast Group</v>
          </cell>
          <cell r="O679" t="str">
            <v>Max Media</v>
          </cell>
          <cell r="Q679" t="str">
            <v>$255 million</v>
          </cell>
        </row>
        <row r="680">
          <cell r="C680" t="str">
            <v>WSYT-TV</v>
          </cell>
          <cell r="E680" t="str">
            <v>FOX</v>
          </cell>
          <cell r="G680" t="str">
            <v>Syracuse</v>
          </cell>
          <cell r="M680" t="str">
            <v>Sinclair Broadcast Group</v>
          </cell>
          <cell r="O680" t="str">
            <v>Max Media</v>
          </cell>
          <cell r="Q680" t="str">
            <v>$255 million</v>
          </cell>
        </row>
        <row r="681">
          <cell r="C681" t="str">
            <v>KBSI-TV</v>
          </cell>
          <cell r="E681" t="str">
            <v>FOX</v>
          </cell>
          <cell r="G681" t="str">
            <v>Cape Girardeau (Paducah)</v>
          </cell>
          <cell r="M681" t="str">
            <v>Sinclair Broadcast Group</v>
          </cell>
          <cell r="O681" t="str">
            <v>Max Media</v>
          </cell>
          <cell r="Q681" t="str">
            <v>$255 million</v>
          </cell>
        </row>
        <row r="682">
          <cell r="C682" t="str">
            <v>WEMT-TV</v>
          </cell>
          <cell r="E682" t="str">
            <v>FOX</v>
          </cell>
          <cell r="G682" t="str">
            <v>Tri-Cities</v>
          </cell>
          <cell r="M682" t="str">
            <v>Sinclair Broadcast Group</v>
          </cell>
          <cell r="O682" t="str">
            <v>Max Media</v>
          </cell>
          <cell r="Q682" t="str">
            <v>$255 million</v>
          </cell>
        </row>
        <row r="683">
          <cell r="C683" t="str">
            <v>KETK-TV</v>
          </cell>
          <cell r="E683" t="str">
            <v>NBC</v>
          </cell>
          <cell r="G683" t="str">
            <v>Tyler/Longview, TX</v>
          </cell>
          <cell r="M683" t="str">
            <v>Sinclair Broadcast Group</v>
          </cell>
          <cell r="O683" t="str">
            <v>Max Media</v>
          </cell>
          <cell r="Q683" t="str">
            <v>$255 million</v>
          </cell>
        </row>
        <row r="684">
          <cell r="C684" t="str">
            <v>KLSB-TV</v>
          </cell>
          <cell r="E684" t="str">
            <v>SAT</v>
          </cell>
          <cell r="G684" t="str">
            <v>Tyler/Longview, TX</v>
          </cell>
          <cell r="M684" t="str">
            <v>Sinclair Broadcast Group</v>
          </cell>
          <cell r="O684" t="str">
            <v>Max Media</v>
          </cell>
          <cell r="Q684" t="str">
            <v>$255 million</v>
          </cell>
        </row>
        <row r="685">
          <cell r="C685" t="str">
            <v>WMMP-TV</v>
          </cell>
          <cell r="E685" t="str">
            <v>UPN</v>
          </cell>
          <cell r="G685" t="str">
            <v>Charleston, SC</v>
          </cell>
          <cell r="M685" t="str">
            <v>Sinclair Broadcast Group</v>
          </cell>
          <cell r="O685" t="str">
            <v>Max Media</v>
          </cell>
          <cell r="Q685" t="str">
            <v>$255 million</v>
          </cell>
        </row>
        <row r="686">
          <cell r="C686" t="str">
            <v>plus radio stations in Norfolk, VA (WFOG-F, WPTE-F, WWDE-F, WNVZ-F) and Greensboro-Winston Salem, High Point, NC (WMQX, WQMG, WJMH-F and WQMG-A)</v>
          </cell>
          <cell r="Q686" t="str">
            <v>$255 million</v>
          </cell>
        </row>
        <row r="688">
          <cell r="A688">
            <v>35765</v>
          </cell>
          <cell r="C688" t="str">
            <v>KADY-TV</v>
          </cell>
          <cell r="E688" t="str">
            <v>UPN</v>
          </cell>
          <cell r="G688" t="str">
            <v>Santa Barbara</v>
          </cell>
          <cell r="M688" t="str">
            <v>Biltmore Broadcasting (Brian E. Cobb 51% Owner)</v>
          </cell>
          <cell r="O688" t="str">
            <v>John W. Hyde Trustee</v>
          </cell>
          <cell r="Q688" t="str">
            <v>$11 million</v>
          </cell>
        </row>
        <row r="690">
          <cell r="A690">
            <v>35758</v>
          </cell>
          <cell r="C690" t="str">
            <v>KBGE-TV</v>
          </cell>
          <cell r="E690" t="str">
            <v>IND</v>
          </cell>
          <cell r="G690" t="str">
            <v>Bellevue(Seattle, Wash.)</v>
          </cell>
          <cell r="M690" t="str">
            <v>Paxson Communications</v>
          </cell>
          <cell r="O690" t="str">
            <v>Value Vision International Inc.</v>
          </cell>
          <cell r="Q690" t="str">
            <v>$35 million</v>
          </cell>
        </row>
        <row r="692">
          <cell r="A692">
            <v>35751</v>
          </cell>
          <cell r="C692" t="str">
            <v>WUBI-TV</v>
          </cell>
          <cell r="E692" t="str">
            <v>IND</v>
          </cell>
          <cell r="G692" t="str">
            <v>Buckley (Savannah, GA)</v>
          </cell>
          <cell r="M692" t="str">
            <v>Southern TV Corp.</v>
          </cell>
          <cell r="O692" t="str">
            <v>Upchurch Broadcasting Inc.</v>
          </cell>
          <cell r="Q692" t="str">
            <v>$3.36 million</v>
          </cell>
        </row>
        <row r="694">
          <cell r="A694">
            <v>35751</v>
          </cell>
          <cell r="C694" t="str">
            <v>WJCB-TV</v>
          </cell>
          <cell r="E694" t="str">
            <v>IND</v>
          </cell>
          <cell r="G694" t="str">
            <v>Norfolk, VA</v>
          </cell>
          <cell r="M694" t="str">
            <v>Paxson Communications</v>
          </cell>
          <cell r="O694" t="str">
            <v>Lockwood Broadcasting</v>
          </cell>
          <cell r="Q694" t="str">
            <v>$14.75 million</v>
          </cell>
        </row>
        <row r="696">
          <cell r="A696">
            <v>35751</v>
          </cell>
          <cell r="C696" t="str">
            <v>KLGT-TV</v>
          </cell>
          <cell r="E696" t="str">
            <v>WB</v>
          </cell>
          <cell r="G696" t="str">
            <v>Minneapolis, MN</v>
          </cell>
          <cell r="M696" t="str">
            <v>Sinclair Broadcast</v>
          </cell>
          <cell r="O696" t="str">
            <v>Lakeland Group TV Inc.</v>
          </cell>
          <cell r="Q696" t="str">
            <v>$52.5 million</v>
          </cell>
        </row>
        <row r="698">
          <cell r="A698">
            <v>35751</v>
          </cell>
          <cell r="C698" t="str">
            <v>WLAJ-TV</v>
          </cell>
          <cell r="E698" t="str">
            <v>ABC</v>
          </cell>
          <cell r="G698" t="str">
            <v>Lansing, MI</v>
          </cell>
          <cell r="M698" t="str">
            <v>Granite Broadcasting, Inc.</v>
          </cell>
          <cell r="O698" t="str">
            <v>Joel I. Ferguson</v>
          </cell>
          <cell r="Q698" t="str">
            <v>$19.4 million</v>
          </cell>
        </row>
        <row r="700">
          <cell r="A700">
            <v>35751</v>
          </cell>
          <cell r="C700" t="str">
            <v>WVTM-TV</v>
          </cell>
          <cell r="E700" t="str">
            <v>NBC</v>
          </cell>
          <cell r="G700" t="str">
            <v>Birmingham, AL</v>
          </cell>
          <cell r="M700" t="str">
            <v>LIN Television Corp.</v>
          </cell>
          <cell r="O700" t="str">
            <v>NBC Inc.</v>
          </cell>
          <cell r="Q700" t="str">
            <v>$199 million</v>
          </cell>
        </row>
        <row r="702">
          <cell r="A702">
            <v>35747</v>
          </cell>
          <cell r="C702" t="str">
            <v>WHSW-TV</v>
          </cell>
          <cell r="E702" t="str">
            <v>UPN</v>
          </cell>
          <cell r="G702" t="str">
            <v>Baltimore, MD</v>
          </cell>
          <cell r="M702" t="str">
            <v>United Television</v>
          </cell>
          <cell r="O702" t="str">
            <v>HSNI Inc. (USA Networks, Inc.)</v>
          </cell>
          <cell r="Q702" t="str">
            <v>$80 million</v>
          </cell>
        </row>
        <row r="704">
          <cell r="A704">
            <v>35744</v>
          </cell>
          <cell r="C704" t="str">
            <v>KFBT-TV</v>
          </cell>
          <cell r="E704" t="str">
            <v>WB</v>
          </cell>
          <cell r="G704" t="str">
            <v>Las Vegas, NV</v>
          </cell>
          <cell r="M704" t="str">
            <v>Acme Television Holdings</v>
          </cell>
          <cell r="O704" t="str">
            <v>Koker Family</v>
          </cell>
          <cell r="Q704" t="str">
            <v>$33 million for stock</v>
          </cell>
        </row>
        <row r="706">
          <cell r="A706">
            <v>35744</v>
          </cell>
          <cell r="C706" t="str">
            <v>WRBW-TV</v>
          </cell>
          <cell r="E706" t="str">
            <v>UPN</v>
          </cell>
          <cell r="G706" t="str">
            <v>Orlando, FL</v>
          </cell>
          <cell r="M706" t="str">
            <v>BHC Communications/United Television</v>
          </cell>
          <cell r="O706" t="str">
            <v xml:space="preserve">Rainbow Broadcasting </v>
          </cell>
          <cell r="Q706" t="str">
            <v>$60.3 million</v>
          </cell>
        </row>
        <row r="708">
          <cell r="A708">
            <v>35730</v>
          </cell>
          <cell r="C708" t="str">
            <v>WNDY-TV</v>
          </cell>
          <cell r="E708" t="str">
            <v>WB</v>
          </cell>
          <cell r="G708" t="str">
            <v>Marion (Indianapolis, IN)</v>
          </cell>
          <cell r="M708" t="str">
            <v>Viacom International</v>
          </cell>
          <cell r="O708" t="str">
            <v>IMS Broadcasting</v>
          </cell>
          <cell r="Q708" t="str">
            <v>$35.0 million</v>
          </cell>
        </row>
        <row r="710">
          <cell r="A710">
            <v>35723</v>
          </cell>
          <cell r="C710" t="str">
            <v>WCSH-TV</v>
          </cell>
          <cell r="E710" t="str">
            <v>NBC</v>
          </cell>
          <cell r="G710" t="str">
            <v>Portland, ME</v>
          </cell>
          <cell r="M710" t="str">
            <v>Gannett Co.</v>
          </cell>
          <cell r="O710" t="str">
            <v>Maine Broadcasting System</v>
          </cell>
          <cell r="Q710" t="str">
            <v>$100-$120 million</v>
          </cell>
        </row>
        <row r="711">
          <cell r="C711" t="str">
            <v>WLBZ-TV</v>
          </cell>
          <cell r="E711" t="str">
            <v>NBC</v>
          </cell>
          <cell r="G711" t="str">
            <v>Bangor, ME</v>
          </cell>
          <cell r="M711" t="str">
            <v>Gannett Co.</v>
          </cell>
          <cell r="O711" t="str">
            <v>Maine Broadcasting System</v>
          </cell>
          <cell r="Q711" t="str">
            <v>$100-$120 million</v>
          </cell>
        </row>
        <row r="713">
          <cell r="A713">
            <v>35723</v>
          </cell>
          <cell r="C713" t="str">
            <v>WKFT-TV</v>
          </cell>
          <cell r="E713" t="str">
            <v>IND</v>
          </cell>
          <cell r="G713" t="str">
            <v>Fayetteville, NC</v>
          </cell>
          <cell r="M713" t="str">
            <v>Bahakel Communications</v>
          </cell>
          <cell r="O713" t="str">
            <v>Allied Communications</v>
          </cell>
          <cell r="Q713" t="str">
            <v>$19.5 million</v>
          </cell>
        </row>
        <row r="715">
          <cell r="A715">
            <v>35716</v>
          </cell>
          <cell r="C715" t="str">
            <v>KXLT-TV</v>
          </cell>
          <cell r="E715" t="str">
            <v>Ind.</v>
          </cell>
          <cell r="G715" t="str">
            <v>Rochester, MN</v>
          </cell>
          <cell r="M715" t="str">
            <v>Shockley Communications</v>
          </cell>
          <cell r="O715" t="str">
            <v>KX Acquistion LP</v>
          </cell>
          <cell r="Q715" t="str">
            <v>$2.5 million</v>
          </cell>
        </row>
        <row r="717">
          <cell r="A717">
            <v>35716</v>
          </cell>
          <cell r="C717" t="str">
            <v>KAPA-TV</v>
          </cell>
          <cell r="E717" t="str">
            <v>Dark</v>
          </cell>
          <cell r="G717" t="str">
            <v>Kaneohe/Honolulu, HI</v>
          </cell>
          <cell r="M717" t="str">
            <v>Paxson Communications</v>
          </cell>
          <cell r="O717" t="str">
            <v>Dove Broadcasting</v>
          </cell>
          <cell r="Q717" t="str">
            <v>$5.0 million</v>
          </cell>
        </row>
        <row r="719">
          <cell r="A719">
            <v>35716</v>
          </cell>
          <cell r="C719" t="str">
            <v>KMVT-TV</v>
          </cell>
          <cell r="E719" t="str">
            <v>CBS</v>
          </cell>
          <cell r="G719" t="str">
            <v>Twin Falls, ID</v>
          </cell>
          <cell r="M719" t="str">
            <v>Catamount-Idaho License</v>
          </cell>
          <cell r="O719" t="str">
            <v>Root Communications</v>
          </cell>
          <cell r="Q719" t="str">
            <v>$14.5 million</v>
          </cell>
        </row>
        <row r="721">
          <cell r="A721">
            <v>35709</v>
          </cell>
          <cell r="C721" t="str">
            <v>KOFY-TV</v>
          </cell>
          <cell r="E721" t="str">
            <v>WB</v>
          </cell>
          <cell r="G721" t="str">
            <v>San Francisco, CA</v>
          </cell>
          <cell r="M721" t="str">
            <v>Granite Broadcasting, Inc.</v>
          </cell>
          <cell r="O721" t="str">
            <v>J. Gabbert</v>
          </cell>
          <cell r="Q721" t="str">
            <v>$143.5 million plus $30 million non-compete</v>
          </cell>
        </row>
        <row r="723">
          <cell r="A723">
            <v>35709</v>
          </cell>
          <cell r="C723" t="str">
            <v>WJET-TV</v>
          </cell>
          <cell r="E723" t="str">
            <v>ABC</v>
          </cell>
          <cell r="G723" t="str">
            <v>Erie, PA</v>
          </cell>
          <cell r="M723" t="str">
            <v>Nexstar Broadcasting (ABRY)</v>
          </cell>
          <cell r="O723" t="str">
            <v>Jet Broadcasting</v>
          </cell>
          <cell r="Q723" t="str">
            <v>$18.5 million</v>
          </cell>
        </row>
        <row r="726">
          <cell r="A726" t="str">
            <v>Television Transactions — Third-Quarter 1997</v>
          </cell>
        </row>
        <row r="727">
          <cell r="A727" t="str">
            <v>Date Transaction</v>
          </cell>
          <cell r="G727" t="str">
            <v>Designated</v>
          </cell>
          <cell r="Q727" t="str">
            <v>Price</v>
          </cell>
        </row>
        <row r="728">
          <cell r="A728" t="str">
            <v xml:space="preserve"> Announced</v>
          </cell>
          <cell r="C728" t="str">
            <v>Property</v>
          </cell>
          <cell r="E728" t="str">
            <v>Affiliation</v>
          </cell>
          <cell r="G728" t="str">
            <v>Marketing Area</v>
          </cell>
          <cell r="M728" t="str">
            <v>Purchaser</v>
          </cell>
          <cell r="O728" t="str">
            <v>Seller</v>
          </cell>
          <cell r="Q728" t="str">
            <v xml:space="preserve"> (at Announcement of Deal)</v>
          </cell>
        </row>
        <row r="730">
          <cell r="A730">
            <v>35695</v>
          </cell>
          <cell r="C730" t="str">
            <v>WKRP-TV</v>
          </cell>
          <cell r="E730" t="str">
            <v>Dark</v>
          </cell>
          <cell r="G730" t="str">
            <v>Charleston, WV</v>
          </cell>
          <cell r="M730" t="str">
            <v>Paxson Communications</v>
          </cell>
          <cell r="O730" t="str">
            <v>Mountaineer Broadcasting</v>
          </cell>
          <cell r="Q730" t="str">
            <v>$8.25 million</v>
          </cell>
        </row>
        <row r="732">
          <cell r="A732">
            <v>35695</v>
          </cell>
          <cell r="C732" t="str">
            <v>WFAY-TV</v>
          </cell>
          <cell r="E732" t="str">
            <v>Fox</v>
          </cell>
          <cell r="G732" t="str">
            <v>Fayetteville, NC</v>
          </cell>
          <cell r="M732" t="str">
            <v>Paxson Communications</v>
          </cell>
          <cell r="O732" t="str">
            <v>Fayetteville-Cumberland Telecasters</v>
          </cell>
          <cell r="Q732" t="str">
            <v>$4.5 million</v>
          </cell>
        </row>
        <row r="734">
          <cell r="A734">
            <v>35695</v>
          </cell>
          <cell r="C734" t="str">
            <v>WKBN-TV</v>
          </cell>
          <cell r="E734" t="str">
            <v>CBS</v>
          </cell>
          <cell r="G734" t="str">
            <v>Youngstown, OH</v>
          </cell>
          <cell r="M734" t="str">
            <v>GOCOM Communications</v>
          </cell>
          <cell r="O734" t="str">
            <v>WKBN Broadcasting Corp.</v>
          </cell>
          <cell r="Q734" t="str">
            <v>$39.4 million option price</v>
          </cell>
        </row>
        <row r="736">
          <cell r="A736">
            <v>35681</v>
          </cell>
          <cell r="C736" t="str">
            <v>KDEB-TV</v>
          </cell>
          <cell r="E736" t="str">
            <v>FOX</v>
          </cell>
          <cell r="G736" t="str">
            <v>Springfield, MO</v>
          </cell>
          <cell r="M736" t="str">
            <v>Sullivan Broadcasting (ABRY Broadcast Partners)</v>
          </cell>
          <cell r="O736" t="str">
            <v>Petracom Equity Partners</v>
          </cell>
          <cell r="Q736" t="str">
            <v>$140 million</v>
          </cell>
        </row>
        <row r="737">
          <cell r="C737" t="str">
            <v>WTVW-TV</v>
          </cell>
          <cell r="E737" t="str">
            <v>FOX</v>
          </cell>
          <cell r="G737" t="str">
            <v>Evansville</v>
          </cell>
          <cell r="M737" t="str">
            <v>Sullivan Broadcasting (ABRY Broadcast Partners)</v>
          </cell>
          <cell r="O737" t="str">
            <v>Petracom Equity Partners</v>
          </cell>
          <cell r="Q737" t="str">
            <v>$140 million</v>
          </cell>
        </row>
        <row r="738">
          <cell r="C738" t="str">
            <v>KARD-TV</v>
          </cell>
          <cell r="E738" t="str">
            <v>FOX</v>
          </cell>
          <cell r="G738" t="str">
            <v>Monroe-El Dorado</v>
          </cell>
          <cell r="M738" t="str">
            <v>Sullivan Broadcasting (ABRY Broadcast Partners)</v>
          </cell>
          <cell r="O738" t="str">
            <v>Petracom Equity Partners</v>
          </cell>
          <cell r="Q738" t="str">
            <v>$140 million</v>
          </cell>
        </row>
        <row r="739">
          <cell r="C739" t="str">
            <v>WQRF-TV</v>
          </cell>
          <cell r="E739" t="str">
            <v>FOX</v>
          </cell>
          <cell r="G739" t="str">
            <v>Rockford</v>
          </cell>
          <cell r="M739" t="str">
            <v>Sullivan Broadcasting (ABRY Broadcast Partners)</v>
          </cell>
          <cell r="O739" t="str">
            <v>Petracom Equity Partners</v>
          </cell>
          <cell r="Q739" t="str">
            <v>$140 million</v>
          </cell>
        </row>
        <row r="740">
          <cell r="C740" t="str">
            <v>KLBK-TV</v>
          </cell>
          <cell r="E740" t="str">
            <v>CBS</v>
          </cell>
          <cell r="G740" t="str">
            <v>Lubbock</v>
          </cell>
          <cell r="M740" t="str">
            <v>Sullivan Broadcasting (ABRY Broadcast Partners)</v>
          </cell>
          <cell r="O740" t="str">
            <v>Petracom Equity Partners</v>
          </cell>
          <cell r="Q740" t="str">
            <v>$140 million</v>
          </cell>
        </row>
        <row r="742">
          <cell r="A742">
            <v>35678</v>
          </cell>
          <cell r="C742" t="str">
            <v>KZAR-TV</v>
          </cell>
          <cell r="E742" t="str">
            <v>WB</v>
          </cell>
          <cell r="G742" t="str">
            <v>Salt Lake City</v>
          </cell>
          <cell r="M742" t="str">
            <v>Acme Television, LLC</v>
          </cell>
          <cell r="O742" t="str">
            <v>Roberts Broadcasting</v>
          </cell>
          <cell r="Q742" t="str">
            <v>$14.0 million</v>
          </cell>
        </row>
        <row r="743">
          <cell r="C743" t="str">
            <v>KAOU-TV</v>
          </cell>
          <cell r="E743" t="str">
            <v>WB</v>
          </cell>
          <cell r="G743" t="str">
            <v>Albuquerque, NM</v>
          </cell>
          <cell r="M743" t="str">
            <v>Acme Television, LLC</v>
          </cell>
          <cell r="O743" t="str">
            <v>New Station</v>
          </cell>
          <cell r="Q743" t="str">
            <v>plus $8.5 million in construction</v>
          </cell>
        </row>
        <row r="745">
          <cell r="A745">
            <v>35677</v>
          </cell>
          <cell r="C745" t="str">
            <v>WVIT-TV</v>
          </cell>
          <cell r="E745" t="str">
            <v>NBC</v>
          </cell>
          <cell r="G745" t="str">
            <v>Hartford/New Haven, CT</v>
          </cell>
          <cell r="M745" t="str">
            <v>NBC (General Electric)</v>
          </cell>
          <cell r="O745" t="str">
            <v>Swap - Viacom</v>
          </cell>
          <cell r="Q745" t="str">
            <v xml:space="preserve">NBC paying $130 million and </v>
          </cell>
        </row>
        <row r="746">
          <cell r="C746" t="str">
            <v>WWHO-TV</v>
          </cell>
          <cell r="E746" t="str">
            <v>WB</v>
          </cell>
          <cell r="G746" t="str">
            <v>Columbus, OH</v>
          </cell>
          <cell r="M746" t="str">
            <v>Viacom</v>
          </cell>
          <cell r="O746" t="str">
            <v>Swap - NBC</v>
          </cell>
          <cell r="Q746" t="str">
            <v>buying WWHO-TV and</v>
          </cell>
        </row>
        <row r="747">
          <cell r="C747" t="str">
            <v>WLWC-TV</v>
          </cell>
          <cell r="E747" t="str">
            <v>NA</v>
          </cell>
          <cell r="G747" t="str">
            <v>Providence, RI</v>
          </cell>
          <cell r="M747" t="str">
            <v>Viacom</v>
          </cell>
          <cell r="O747" t="str">
            <v>Swap - NBC</v>
          </cell>
          <cell r="Q747" t="str">
            <v>WLWC-TV from Fant for $6 million</v>
          </cell>
        </row>
        <row r="749">
          <cell r="A749">
            <v>35677</v>
          </cell>
          <cell r="C749" t="str">
            <v>KENS-TV</v>
          </cell>
          <cell r="E749" t="str">
            <v>CBS</v>
          </cell>
          <cell r="G749" t="str">
            <v>San Antonio, TX</v>
          </cell>
          <cell r="M749" t="str">
            <v>A. H. Belo Corp.</v>
          </cell>
          <cell r="O749" t="str">
            <v>Scripps Howard</v>
          </cell>
          <cell r="Q749" t="str">
            <v>Belo giving 56% of TV Food</v>
          </cell>
        </row>
        <row r="750">
          <cell r="Q750" t="str">
            <v>Network and $75 million</v>
          </cell>
        </row>
        <row r="752">
          <cell r="A752">
            <v>35675</v>
          </cell>
          <cell r="C752" t="str">
            <v>WGNT-TV</v>
          </cell>
          <cell r="E752" t="str">
            <v>UPN</v>
          </cell>
          <cell r="G752" t="str">
            <v>Norfolk, VA</v>
          </cell>
          <cell r="M752" t="str">
            <v>Viacom</v>
          </cell>
          <cell r="O752" t="str">
            <v>Centennial Communications</v>
          </cell>
          <cell r="Q752" t="str">
            <v>$42.5 million</v>
          </cell>
        </row>
        <row r="754">
          <cell r="A754">
            <v>35674</v>
          </cell>
          <cell r="C754" t="str">
            <v>WCEE-TV</v>
          </cell>
          <cell r="E754" t="str">
            <v>inTV</v>
          </cell>
          <cell r="G754" t="str">
            <v>Mt. Vernon, IL (St. Louis), MO</v>
          </cell>
          <cell r="M754" t="str">
            <v>D.P. Media Inc.</v>
          </cell>
          <cell r="O754" t="str">
            <v>Paxson Communications</v>
          </cell>
          <cell r="Q754" t="str">
            <v>$4.8 million</v>
          </cell>
        </row>
        <row r="755">
          <cell r="C755" t="str">
            <v>WILV-TV</v>
          </cell>
          <cell r="E755" t="str">
            <v>inTV</v>
          </cell>
          <cell r="G755" t="str">
            <v>Battle Creek (Grand Rapids), MI</v>
          </cell>
          <cell r="M755" t="str">
            <v>D.P. Media Inc.</v>
          </cell>
          <cell r="O755" t="str">
            <v>Paxson Communications</v>
          </cell>
          <cell r="Q755" t="str">
            <v>$7.0 million</v>
          </cell>
        </row>
        <row r="757">
          <cell r="A757">
            <v>35667</v>
          </cell>
          <cell r="C757" t="str">
            <v>KRCA-TV</v>
          </cell>
          <cell r="E757" t="str">
            <v>IND</v>
          </cell>
          <cell r="G757" t="str">
            <v>Riverside (Los Angeles), CA</v>
          </cell>
          <cell r="M757" t="str">
            <v>Liberman Broadcasting</v>
          </cell>
          <cell r="O757" t="str">
            <v>Fouce Amusement</v>
          </cell>
          <cell r="Q757" t="str">
            <v>$60 million</v>
          </cell>
        </row>
        <row r="759">
          <cell r="A759">
            <v>35667</v>
          </cell>
          <cell r="C759" t="str">
            <v>WLCN-TV</v>
          </cell>
          <cell r="E759" t="str">
            <v>IND</v>
          </cell>
          <cell r="G759" t="str">
            <v>Madisonville, KY</v>
          </cell>
          <cell r="M759" t="str">
            <v>South Central Communications</v>
          </cell>
          <cell r="O759" t="str">
            <v>ZOE Broadcasting Corp.</v>
          </cell>
          <cell r="Q759" t="str">
            <v>$5 million</v>
          </cell>
        </row>
        <row r="761">
          <cell r="A761">
            <v>35667</v>
          </cell>
          <cell r="C761" t="str">
            <v>WYDC-TV</v>
          </cell>
          <cell r="E761" t="str">
            <v>IND</v>
          </cell>
          <cell r="G761" t="str">
            <v>Corning, NY</v>
          </cell>
          <cell r="M761" t="str">
            <v>Vision Communications</v>
          </cell>
          <cell r="O761" t="str">
            <v>Standfast Broadcasting Corp.</v>
          </cell>
          <cell r="Q761" t="str">
            <v>$1.75 million</v>
          </cell>
        </row>
        <row r="764">
          <cell r="A764" t="str">
            <v>Television Transactions — Third-Quarter 1997</v>
          </cell>
        </row>
        <row r="765">
          <cell r="A765" t="str">
            <v>Date Transaction</v>
          </cell>
          <cell r="G765" t="str">
            <v>Designated</v>
          </cell>
          <cell r="Q765" t="str">
            <v>Price</v>
          </cell>
        </row>
        <row r="766">
          <cell r="A766" t="str">
            <v xml:space="preserve"> Announced</v>
          </cell>
          <cell r="C766" t="str">
            <v>Property</v>
          </cell>
          <cell r="E766" t="str">
            <v>Affiliation</v>
          </cell>
          <cell r="G766" t="str">
            <v>Marketing Area</v>
          </cell>
          <cell r="M766" t="str">
            <v>Purchaser</v>
          </cell>
          <cell r="O766" t="str">
            <v>Seller</v>
          </cell>
          <cell r="Q766" t="str">
            <v xml:space="preserve"> (at Announcement of Deal)</v>
          </cell>
        </row>
        <row r="768">
          <cell r="A768">
            <v>35653</v>
          </cell>
          <cell r="C768" t="str">
            <v>KXAS-TV</v>
          </cell>
          <cell r="E768" t="str">
            <v>NBC</v>
          </cell>
          <cell r="G768" t="str">
            <v>Dallas-Ft.Worth, TX</v>
          </cell>
          <cell r="M768" t="str">
            <v>Hicks, Muse, Tate and Furst</v>
          </cell>
          <cell r="O768" t="str">
            <v>LIN Television Corp. (AT&amp;T)</v>
          </cell>
          <cell r="Q768" t="str">
            <v>$1.71 billion</v>
          </cell>
        </row>
        <row r="769">
          <cell r="C769" t="str">
            <v>WIVB-TV</v>
          </cell>
          <cell r="E769" t="str">
            <v>CBS</v>
          </cell>
          <cell r="G769" t="str">
            <v>Buffalo, NY</v>
          </cell>
          <cell r="M769" t="str">
            <v>Hicks, Muse, Tate and Furst</v>
          </cell>
          <cell r="O769" t="str">
            <v>LIN Television Corp. (AT&amp;T)</v>
          </cell>
          <cell r="Q769" t="str">
            <v>$1.71 billion</v>
          </cell>
        </row>
        <row r="770">
          <cell r="C770" t="str">
            <v>WISH-TV</v>
          </cell>
          <cell r="E770" t="str">
            <v>CBS</v>
          </cell>
          <cell r="G770" t="str">
            <v>Indianapolis, IN</v>
          </cell>
          <cell r="M770" t="str">
            <v>Hicks, Muse, Tate and Furst</v>
          </cell>
          <cell r="O770" t="str">
            <v>LIN Television Corp. (AT&amp;T)</v>
          </cell>
          <cell r="Q770" t="str">
            <v>$1.71 billion</v>
          </cell>
        </row>
        <row r="771">
          <cell r="C771" t="str">
            <v>WAVY-TV</v>
          </cell>
          <cell r="E771" t="str">
            <v>NBC</v>
          </cell>
          <cell r="G771" t="str">
            <v>Norfolk (Portsmouth), VA</v>
          </cell>
          <cell r="M771" t="str">
            <v>Hicks, Muse, Tate and Furst</v>
          </cell>
          <cell r="O771" t="str">
            <v>LIN Television Corp. (AT&amp;T)</v>
          </cell>
          <cell r="Q771" t="str">
            <v>$1.71 billion</v>
          </cell>
        </row>
        <row r="772">
          <cell r="C772" t="str">
            <v>KXAN-TV</v>
          </cell>
          <cell r="E772" t="str">
            <v>NBC</v>
          </cell>
          <cell r="G772" t="str">
            <v>Austin, TX</v>
          </cell>
          <cell r="M772" t="str">
            <v>Hicks, Muse, Tate and Furst</v>
          </cell>
          <cell r="O772" t="str">
            <v>LIN Television Corp. (AT&amp;T)</v>
          </cell>
          <cell r="Q772" t="str">
            <v>$1.71 billion</v>
          </cell>
        </row>
        <row r="773">
          <cell r="C773" t="str">
            <v>KXAM-TV</v>
          </cell>
          <cell r="E773" t="str">
            <v>SAT</v>
          </cell>
          <cell r="G773" t="str">
            <v>Llano, TX</v>
          </cell>
          <cell r="M773" t="str">
            <v>Hicks, Muse, Tate and Furst</v>
          </cell>
          <cell r="O773" t="str">
            <v>LIN Television Corp. (AT&amp;T)</v>
          </cell>
          <cell r="Q773" t="str">
            <v>$1.71 billion</v>
          </cell>
        </row>
        <row r="774">
          <cell r="C774" t="str">
            <v>WAND-TV</v>
          </cell>
          <cell r="E774" t="str">
            <v>ABC</v>
          </cell>
          <cell r="G774" t="str">
            <v>Champaign/Springfield/Decatur, IL</v>
          </cell>
          <cell r="M774" t="str">
            <v>Hicks, Muse, Tate and Furst</v>
          </cell>
          <cell r="O774" t="str">
            <v>LIN Television Corp. (AT&amp;T)</v>
          </cell>
          <cell r="Q774" t="str">
            <v>$1.71 billion</v>
          </cell>
        </row>
        <row r="775">
          <cell r="C775" t="str">
            <v>WTNH-TV</v>
          </cell>
          <cell r="E775" t="str">
            <v>ABC</v>
          </cell>
          <cell r="G775" t="str">
            <v>Hartford/(New Haven), CT</v>
          </cell>
          <cell r="M775" t="str">
            <v>Hicks, Muse, Tate and Furst</v>
          </cell>
          <cell r="O775" t="str">
            <v>LIN Television Corp. (AT&amp;T)</v>
          </cell>
          <cell r="Q775" t="str">
            <v>$1.71 billion</v>
          </cell>
        </row>
        <row r="776">
          <cell r="C776" t="str">
            <v>WANE-TV</v>
          </cell>
          <cell r="E776" t="str">
            <v>CBS</v>
          </cell>
          <cell r="G776" t="str">
            <v>Fort Wayne, IN</v>
          </cell>
          <cell r="M776" t="str">
            <v>Hicks, Muse, Tate and Furst</v>
          </cell>
          <cell r="O776" t="str">
            <v>LIN Television Corp. (AT&amp;T)</v>
          </cell>
          <cell r="Q776" t="str">
            <v>$1.71 billion</v>
          </cell>
        </row>
        <row r="782">
          <cell r="A782">
            <v>35650</v>
          </cell>
          <cell r="C782" t="str">
            <v>WOOD-TV</v>
          </cell>
          <cell r="E782" t="str">
            <v>NBC</v>
          </cell>
          <cell r="G782" t="str">
            <v>Grand Rapids, MI</v>
          </cell>
          <cell r="M782" t="str">
            <v>Hicks, Muse, Tate and Furst</v>
          </cell>
          <cell r="O782" t="str">
            <v>LIN Broadcasting Corp. (AT&amp;T)</v>
          </cell>
          <cell r="Q782" t="str">
            <v>$122.5 million</v>
          </cell>
        </row>
        <row r="784">
          <cell r="A784">
            <v>35650</v>
          </cell>
          <cell r="C784" t="str">
            <v>KSNF-TV</v>
          </cell>
          <cell r="E784" t="str">
            <v>NBC</v>
          </cell>
          <cell r="G784" t="str">
            <v>Joplin, Mo</v>
          </cell>
          <cell r="M784" t="str">
            <v>Nexstar Broadcasting</v>
          </cell>
          <cell r="O784" t="str">
            <v>U.S. Broadcast Group</v>
          </cell>
          <cell r="Q784" t="str">
            <v>$72 million</v>
          </cell>
        </row>
        <row r="785">
          <cell r="C785" t="str">
            <v>WMGC-TV</v>
          </cell>
          <cell r="E785" t="str">
            <v>ABC</v>
          </cell>
          <cell r="G785" t="str">
            <v>Binghampton, NY</v>
          </cell>
          <cell r="M785" t="str">
            <v>Nexstar Broadcasting</v>
          </cell>
          <cell r="O785" t="str">
            <v>U.S. Broadcast Group</v>
          </cell>
          <cell r="Q785" t="str">
            <v>$72 million</v>
          </cell>
        </row>
        <row r="786">
          <cell r="C786" t="str">
            <v>KJAC-TV</v>
          </cell>
          <cell r="E786" t="str">
            <v>NBC</v>
          </cell>
          <cell r="G786" t="str">
            <v>Port Arthur/Beaumont, TX</v>
          </cell>
          <cell r="M786" t="str">
            <v>Nexstar Broadcasting</v>
          </cell>
          <cell r="O786" t="str">
            <v>U.S. Broadcast Group</v>
          </cell>
          <cell r="Q786" t="str">
            <v>$72 million</v>
          </cell>
        </row>
        <row r="787">
          <cell r="C787" t="str">
            <v>KFDX-TV</v>
          </cell>
          <cell r="E787" t="str">
            <v>NBC</v>
          </cell>
          <cell r="G787" t="str">
            <v>Wichita Falls, TX</v>
          </cell>
          <cell r="M787" t="str">
            <v>Nexstar Broadcasting</v>
          </cell>
          <cell r="O787" t="str">
            <v>U.S. Broadcast Group</v>
          </cell>
          <cell r="Q787" t="str">
            <v>$72 million</v>
          </cell>
        </row>
        <row r="789">
          <cell r="A789">
            <v>35650</v>
          </cell>
          <cell r="C789" t="str">
            <v>KOKH-TV</v>
          </cell>
          <cell r="E789" t="str">
            <v>Fox</v>
          </cell>
          <cell r="G789" t="str">
            <v>Oklahoma City, OK</v>
          </cell>
          <cell r="M789" t="str">
            <v>Sullivan Broadcasting Co.</v>
          </cell>
          <cell r="O789" t="str">
            <v>Sinclair Broadcast Group</v>
          </cell>
          <cell r="Q789" t="str">
            <v>$60 million</v>
          </cell>
        </row>
        <row r="791">
          <cell r="A791">
            <v>35650</v>
          </cell>
          <cell r="C791" t="str">
            <v>WNEG-TV</v>
          </cell>
          <cell r="E791" t="str">
            <v>CBS</v>
          </cell>
          <cell r="G791" t="str">
            <v>Toccoa (Greenville-Spartanburg)</v>
          </cell>
          <cell r="M791" t="str">
            <v>Spartan Communications</v>
          </cell>
          <cell r="O791" t="str">
            <v>Stephens County Broadcasting</v>
          </cell>
          <cell r="Q791" t="str">
            <v>$2.2 million</v>
          </cell>
        </row>
        <row r="793">
          <cell r="A793">
            <v>35653</v>
          </cell>
          <cell r="C793" t="str">
            <v>WUPL-TV</v>
          </cell>
          <cell r="E793" t="str">
            <v>UPN</v>
          </cell>
          <cell r="G793" t="str">
            <v>Slidell (New Orleans)</v>
          </cell>
          <cell r="M793" t="str">
            <v>Viacom</v>
          </cell>
          <cell r="O793" t="str">
            <v>Cox Communications</v>
          </cell>
          <cell r="Q793" t="str">
            <v xml:space="preserve">$32.5 million </v>
          </cell>
        </row>
        <row r="794">
          <cell r="C794" t="str">
            <v>WUPL-TV</v>
          </cell>
          <cell r="E794" t="str">
            <v>UPN</v>
          </cell>
          <cell r="G794" t="str">
            <v>Slidell (New Orleans)</v>
          </cell>
          <cell r="M794" t="str">
            <v>Cox Communications (Option to buy LMA)</v>
          </cell>
          <cell r="O794" t="str">
            <v>Middle America (Larry Safir)</v>
          </cell>
          <cell r="Q794" t="str">
            <v xml:space="preserve">$9.4 million </v>
          </cell>
        </row>
        <row r="796">
          <cell r="A796">
            <v>35653</v>
          </cell>
          <cell r="C796" t="str">
            <v>WNAC-TV</v>
          </cell>
          <cell r="E796" t="str">
            <v>Fox</v>
          </cell>
          <cell r="G796" t="str">
            <v>Providence, RI</v>
          </cell>
          <cell r="M796" t="str">
            <v>NA</v>
          </cell>
          <cell r="O796" t="str">
            <v>Hearst-Argyle Television</v>
          </cell>
          <cell r="Q796" t="str">
            <v>$47.5 million</v>
          </cell>
        </row>
        <row r="798">
          <cell r="A798">
            <v>35653</v>
          </cell>
          <cell r="C798" t="str">
            <v>WFLI-TV</v>
          </cell>
          <cell r="E798" t="str">
            <v>IND</v>
          </cell>
          <cell r="G798" t="str">
            <v>Cleveland (Chattanooga)</v>
          </cell>
          <cell r="M798" t="str">
            <v>Lambert Broadcasting</v>
          </cell>
          <cell r="O798" t="str">
            <v>WFLI, Inc</v>
          </cell>
          <cell r="Q798" t="str">
            <v>$7 million</v>
          </cell>
        </row>
        <row r="800">
          <cell r="A800">
            <v>35646</v>
          </cell>
          <cell r="C800" t="str">
            <v>KSGI-TV</v>
          </cell>
          <cell r="E800" t="str">
            <v>IND</v>
          </cell>
          <cell r="G800" t="str">
            <v>Cedar City (Salt Lake City), UT</v>
          </cell>
          <cell r="M800" t="str">
            <v>Bonneville International</v>
          </cell>
          <cell r="O800" t="str">
            <v>Seagull Communications</v>
          </cell>
          <cell r="Q800" t="str">
            <v>$1 million</v>
          </cell>
        </row>
        <row r="802">
          <cell r="A802">
            <v>35646</v>
          </cell>
          <cell r="C802" t="str">
            <v>KSWT-TV</v>
          </cell>
          <cell r="E802" t="str">
            <v>CBS &amp; Telemundo</v>
          </cell>
          <cell r="G802" t="str">
            <v>Yuma, AZ</v>
          </cell>
          <cell r="M802" t="str">
            <v>Eclipse Media , LLC</v>
          </cell>
          <cell r="O802" t="str">
            <v>KB Media</v>
          </cell>
          <cell r="Q802" t="str">
            <v>$3.25 million</v>
          </cell>
        </row>
        <row r="804">
          <cell r="A804">
            <v>35646</v>
          </cell>
          <cell r="C804" t="str">
            <v>KTNC-TV</v>
          </cell>
          <cell r="E804" t="str">
            <v>IND</v>
          </cell>
          <cell r="G804" t="str">
            <v>Concord (San Francisco)</v>
          </cell>
          <cell r="M804" t="str">
            <v>Pappas Telecasting</v>
          </cell>
          <cell r="O804" t="str">
            <v>Mitts Telecasting</v>
          </cell>
          <cell r="Q804" t="str">
            <v>$7.825 million</v>
          </cell>
        </row>
        <row r="806">
          <cell r="A806">
            <v>35646</v>
          </cell>
          <cell r="C806" t="str">
            <v>KPWB-TV</v>
          </cell>
          <cell r="E806" t="str">
            <v>WB</v>
          </cell>
          <cell r="G806" t="str">
            <v>Sacramento, CA</v>
          </cell>
          <cell r="M806" t="str">
            <v>Viacom</v>
          </cell>
          <cell r="O806" t="str">
            <v>Pappas Telecasting</v>
          </cell>
          <cell r="Q806" t="str">
            <v>$100+ million</v>
          </cell>
        </row>
        <row r="808">
          <cell r="A808" t="str">
            <v>Television Transactions — Third-Quarter 1997</v>
          </cell>
        </row>
        <row r="809">
          <cell r="A809" t="str">
            <v>Date Transaction</v>
          </cell>
          <cell r="G809" t="str">
            <v>Designated</v>
          </cell>
          <cell r="Q809" t="str">
            <v>Price</v>
          </cell>
        </row>
        <row r="810">
          <cell r="A810" t="str">
            <v xml:space="preserve"> Announced</v>
          </cell>
          <cell r="C810" t="str">
            <v>Property</v>
          </cell>
          <cell r="E810" t="str">
            <v>Affiliation</v>
          </cell>
          <cell r="G810" t="str">
            <v>Marketing Area</v>
          </cell>
          <cell r="M810" t="str">
            <v>Purchaser</v>
          </cell>
          <cell r="O810" t="str">
            <v>Seller</v>
          </cell>
          <cell r="Q810" t="str">
            <v xml:space="preserve"> (at Announcement of Deal)</v>
          </cell>
        </row>
        <row r="813">
          <cell r="A813">
            <v>35640</v>
          </cell>
          <cell r="C813" t="str">
            <v>KPLR-TV</v>
          </cell>
          <cell r="E813" t="str">
            <v>WB</v>
          </cell>
          <cell r="G813" t="str">
            <v>St. Louis</v>
          </cell>
          <cell r="M813" t="str">
            <v>Acme Television Holdings</v>
          </cell>
          <cell r="O813" t="str">
            <v>Koplar Communications</v>
          </cell>
          <cell r="Q813" t="str">
            <v>$146 million</v>
          </cell>
        </row>
        <row r="815">
          <cell r="A815">
            <v>35640</v>
          </cell>
          <cell r="C815" t="str">
            <v>KRBC-TV</v>
          </cell>
          <cell r="E815" t="str">
            <v>NBC</v>
          </cell>
          <cell r="G815" t="str">
            <v>Abilene, TX</v>
          </cell>
          <cell r="M815" t="str">
            <v>Sunrise Television Corp.</v>
          </cell>
          <cell r="O815" t="str">
            <v>Abilene Radio and Television Co.</v>
          </cell>
          <cell r="Q815" t="str">
            <v>$8.5 million</v>
          </cell>
        </row>
        <row r="816">
          <cell r="C816" t="str">
            <v>KACB-TV</v>
          </cell>
          <cell r="E816" t="str">
            <v>NBC</v>
          </cell>
          <cell r="G816" t="str">
            <v>San Angelo, TX</v>
          </cell>
          <cell r="M816" t="str">
            <v>Sunrise Television Corp.</v>
          </cell>
          <cell r="O816" t="str">
            <v>Abilene Radio and Television Co.</v>
          </cell>
          <cell r="Q816" t="str">
            <v>$8.5 million</v>
          </cell>
        </row>
        <row r="818">
          <cell r="A818">
            <v>35640</v>
          </cell>
          <cell r="C818" t="str">
            <v>WKZX-TV</v>
          </cell>
          <cell r="E818" t="str">
            <v>inTV</v>
          </cell>
          <cell r="G818" t="str">
            <v>Cookeville (Nashville)</v>
          </cell>
          <cell r="M818" t="str">
            <v>Paxson Communications</v>
          </cell>
          <cell r="O818" t="str">
            <v>Roberts Broadcasting</v>
          </cell>
          <cell r="Q818" t="str">
            <v>$4.3 million</v>
          </cell>
        </row>
        <row r="820">
          <cell r="A820">
            <v>35633</v>
          </cell>
          <cell r="C820" t="str">
            <v>KOTA-TV</v>
          </cell>
          <cell r="E820" t="str">
            <v>ABC</v>
          </cell>
          <cell r="G820" t="str">
            <v>Rapid City, WY</v>
          </cell>
          <cell r="M820" t="str">
            <v>Schurz Communications</v>
          </cell>
          <cell r="O820" t="str">
            <v>Duhamel Broadcasting</v>
          </cell>
          <cell r="Q820" t="str">
            <v>Not Available</v>
          </cell>
        </row>
        <row r="821">
          <cell r="C821" t="str">
            <v>KHSD-TV</v>
          </cell>
          <cell r="E821" t="str">
            <v>SAT</v>
          </cell>
          <cell r="G821" t="str">
            <v>Deadwood, WY</v>
          </cell>
          <cell r="M821" t="str">
            <v>Schurz Communications</v>
          </cell>
          <cell r="O821" t="str">
            <v>Duhamel Broadcasting</v>
          </cell>
          <cell r="Q821" t="str">
            <v>Not Available</v>
          </cell>
        </row>
        <row r="822">
          <cell r="C822" t="str">
            <v>KSGW-TV</v>
          </cell>
          <cell r="E822" t="str">
            <v>SAT</v>
          </cell>
          <cell r="G822" t="str">
            <v>Sheridan, WY</v>
          </cell>
          <cell r="M822" t="str">
            <v>Schurz Communications</v>
          </cell>
          <cell r="O822" t="str">
            <v>Duhamel Broadcasting</v>
          </cell>
          <cell r="Q822" t="str">
            <v>Not Available</v>
          </cell>
        </row>
        <row r="823">
          <cell r="C823" t="str">
            <v>KDUH-TV</v>
          </cell>
          <cell r="E823" t="str">
            <v>ABC</v>
          </cell>
          <cell r="G823" t="str">
            <v>Scottsbluff, WY</v>
          </cell>
          <cell r="M823" t="str">
            <v>Schurz Communications</v>
          </cell>
          <cell r="O823" t="str">
            <v>Duhamel Broadcasting</v>
          </cell>
          <cell r="Q823" t="str">
            <v>Not Available</v>
          </cell>
        </row>
        <row r="824">
          <cell r="C824" t="str">
            <v>3 radio stations in South Dakota and cable outlets</v>
          </cell>
        </row>
        <row r="826">
          <cell r="A826">
            <v>35632</v>
          </cell>
          <cell r="C826" t="str">
            <v>WIRB-TV</v>
          </cell>
          <cell r="E826" t="str">
            <v>inTV</v>
          </cell>
          <cell r="G826" t="str">
            <v>Melbourne (Orlando), FL</v>
          </cell>
          <cell r="M826" t="str">
            <v>Paxson Communications</v>
          </cell>
          <cell r="O826" t="str">
            <v>Christian Network Inc.</v>
          </cell>
          <cell r="Q826" t="str">
            <v>$13.2 million</v>
          </cell>
        </row>
        <row r="828">
          <cell r="A828">
            <v>35632</v>
          </cell>
          <cell r="C828" t="str">
            <v>KUZZ-TV</v>
          </cell>
          <cell r="E828" t="str">
            <v>Univision</v>
          </cell>
          <cell r="G828" t="str">
            <v>Bakersfield, CA</v>
          </cell>
          <cell r="M828" t="str">
            <v>Univision Television Group</v>
          </cell>
          <cell r="O828" t="str">
            <v>Buck Owens Production Co.</v>
          </cell>
          <cell r="Q828" t="str">
            <v>$14.0 million</v>
          </cell>
        </row>
        <row r="830">
          <cell r="A830">
            <v>35632</v>
          </cell>
          <cell r="C830" t="str">
            <v>KCPM-TV</v>
          </cell>
          <cell r="E830" t="str">
            <v>NBC</v>
          </cell>
          <cell r="G830" t="str">
            <v>Chico-Redding, CA</v>
          </cell>
          <cell r="M830" t="str">
            <v>GOCOM</v>
          </cell>
          <cell r="O830" t="str">
            <v>Cottonwood Communications</v>
          </cell>
          <cell r="Q830" t="str">
            <v>$37.8 million</v>
          </cell>
        </row>
        <row r="831">
          <cell r="C831" t="str">
            <v>KSPR-TV</v>
          </cell>
          <cell r="E831" t="str">
            <v>ABC</v>
          </cell>
          <cell r="G831" t="str">
            <v>Springfield, MO</v>
          </cell>
          <cell r="M831" t="str">
            <v>GOCOM</v>
          </cell>
          <cell r="O831" t="str">
            <v>Cottonwood Communications</v>
          </cell>
          <cell r="Q831" t="str">
            <v>$37.8 million</v>
          </cell>
        </row>
        <row r="832">
          <cell r="C832" t="str">
            <v>KMID-TV</v>
          </cell>
          <cell r="E832" t="str">
            <v>ABC</v>
          </cell>
          <cell r="G832" t="str">
            <v>Odessa-Midland, TX</v>
          </cell>
          <cell r="M832" t="str">
            <v>GOCOM</v>
          </cell>
          <cell r="O832" t="str">
            <v>Cottonwood Communications</v>
          </cell>
          <cell r="Q832" t="str">
            <v>$37.8 million</v>
          </cell>
        </row>
        <row r="834">
          <cell r="A834">
            <v>35627</v>
          </cell>
          <cell r="C834" t="str">
            <v>KOKH-TV</v>
          </cell>
          <cell r="E834" t="str">
            <v>Fox</v>
          </cell>
          <cell r="G834" t="str">
            <v>Oklahoma City, OK</v>
          </cell>
          <cell r="M834" t="str">
            <v>Sinclair Broadcast Group</v>
          </cell>
          <cell r="O834" t="str">
            <v>News Corp. (Heritage Media)</v>
          </cell>
          <cell r="Q834" t="str">
            <v>$630 million</v>
          </cell>
        </row>
        <row r="835">
          <cell r="C835" t="str">
            <v>WCHS-TV</v>
          </cell>
          <cell r="E835" t="str">
            <v>ABC</v>
          </cell>
          <cell r="G835" t="str">
            <v>Charleston-Huntington, WV</v>
          </cell>
          <cell r="M835" t="str">
            <v>Sinclair Broadcast Group</v>
          </cell>
          <cell r="O835" t="str">
            <v>News Corp. (Heritage Media)</v>
          </cell>
          <cell r="Q835" t="str">
            <v>$630 million</v>
          </cell>
        </row>
        <row r="836">
          <cell r="C836" t="str">
            <v>WEAR-TV</v>
          </cell>
          <cell r="E836" t="str">
            <v>ABC</v>
          </cell>
          <cell r="G836" t="str">
            <v>Mobile-Pensacola, FL</v>
          </cell>
          <cell r="M836" t="str">
            <v>Sinclair Broadcast Group</v>
          </cell>
          <cell r="O836" t="str">
            <v>News Corp. (Heritage Media)</v>
          </cell>
          <cell r="Q836" t="str">
            <v>$630 million</v>
          </cell>
        </row>
        <row r="837">
          <cell r="C837" t="str">
            <v>WPTZ-TV</v>
          </cell>
          <cell r="E837" t="str">
            <v>NBC</v>
          </cell>
          <cell r="G837" t="str">
            <v>Burlington, VT - Plattsburgh, NY</v>
          </cell>
          <cell r="M837" t="str">
            <v>Sinclair Broadcast Group</v>
          </cell>
          <cell r="O837" t="str">
            <v>News Corp. (Heritage Media)</v>
          </cell>
          <cell r="Q837" t="str">
            <v>$630 million</v>
          </cell>
        </row>
        <row r="838">
          <cell r="C838" t="str">
            <v>WNNE-TV</v>
          </cell>
          <cell r="E838" t="str">
            <v>NBC (Simulcast)</v>
          </cell>
          <cell r="G838" t="str">
            <v>Burlington, VT - Plattsburgh, NY</v>
          </cell>
          <cell r="M838" t="str">
            <v>Sinclair Broadcast Group</v>
          </cell>
          <cell r="O838" t="str">
            <v>News Corp. (Heritage Media)</v>
          </cell>
          <cell r="Q838" t="str">
            <v>$630 million</v>
          </cell>
        </row>
        <row r="839">
          <cell r="C839" t="str">
            <v>WFGX-TV</v>
          </cell>
          <cell r="E839" t="str">
            <v>WB</v>
          </cell>
          <cell r="G839" t="str">
            <v>Mobile-Pensacola, FL</v>
          </cell>
          <cell r="M839" t="str">
            <v>Sinclair Broadcast Group</v>
          </cell>
          <cell r="O839" t="str">
            <v>News Corp. (Heritage Media)</v>
          </cell>
          <cell r="Q839" t="str">
            <v>$630 million</v>
          </cell>
        </row>
        <row r="840">
          <cell r="C840" t="str">
            <v>Twenty-four radio stations in St. Louis, Portland, Kansas City, Milwaukee, Norfolk, New Orleans and Rochester</v>
          </cell>
        </row>
        <row r="842">
          <cell r="A842">
            <v>35625</v>
          </cell>
          <cell r="C842" t="str">
            <v>WELU-TV</v>
          </cell>
          <cell r="E842" t="str">
            <v>Independent</v>
          </cell>
          <cell r="G842" t="str">
            <v>Aguadillar, P.R.</v>
          </cell>
          <cell r="M842" t="str">
            <v>Iglesia Pabellon de la Victoria Movimiento Iglesias de Fe</v>
          </cell>
          <cell r="O842" t="str">
            <v>Healthy Christian Family Media</v>
          </cell>
          <cell r="Q842" t="str">
            <v>$0.5 million</v>
          </cell>
        </row>
        <row r="844">
          <cell r="A844" t="str">
            <v>Television Transactions — Second-Quarter 1997</v>
          </cell>
        </row>
        <row r="845">
          <cell r="A845" t="str">
            <v>Date Transaction</v>
          </cell>
          <cell r="G845" t="str">
            <v>Designated</v>
          </cell>
          <cell r="Q845" t="str">
            <v>Price</v>
          </cell>
        </row>
        <row r="846">
          <cell r="A846" t="str">
            <v xml:space="preserve"> Announced</v>
          </cell>
          <cell r="C846" t="str">
            <v>Property</v>
          </cell>
          <cell r="E846" t="str">
            <v>Affiliation</v>
          </cell>
          <cell r="G846" t="str">
            <v>Marketing Area</v>
          </cell>
          <cell r="M846" t="str">
            <v>Purchaser</v>
          </cell>
          <cell r="O846" t="str">
            <v>Seller</v>
          </cell>
          <cell r="Q846" t="str">
            <v xml:space="preserve"> (at Announcement of Deal)</v>
          </cell>
        </row>
        <row r="848">
          <cell r="A848">
            <v>35611</v>
          </cell>
          <cell r="C848" t="str">
            <v>WINT-TV</v>
          </cell>
          <cell r="E848" t="str">
            <v>WB</v>
          </cell>
          <cell r="G848" t="str">
            <v>Knoxville, TN</v>
          </cell>
          <cell r="M848" t="str">
            <v>Acme Television, LLC</v>
          </cell>
          <cell r="O848" t="str">
            <v>Crossville TV LP</v>
          </cell>
          <cell r="Q848" t="str">
            <v>$13.2 million</v>
          </cell>
        </row>
        <row r="850">
          <cell r="A850">
            <v>35604</v>
          </cell>
          <cell r="C850" t="str">
            <v>KSVI-TV</v>
          </cell>
          <cell r="E850" t="str">
            <v>ABC</v>
          </cell>
          <cell r="G850" t="str">
            <v>Billings, MT</v>
          </cell>
          <cell r="M850" t="str">
            <v>Great Trails Broadcasting</v>
          </cell>
          <cell r="O850" t="str">
            <v>Big Horn Communications</v>
          </cell>
          <cell r="Q850" t="str">
            <v>$17.37 million</v>
          </cell>
        </row>
        <row r="852">
          <cell r="A852">
            <v>35604</v>
          </cell>
          <cell r="C852" t="str">
            <v>WKCF-TV</v>
          </cell>
          <cell r="E852" t="str">
            <v>Independent</v>
          </cell>
          <cell r="G852" t="str">
            <v>Orlando, FA</v>
          </cell>
          <cell r="M852" t="str">
            <v>Press Communications LLC</v>
          </cell>
          <cell r="O852" t="str">
            <v>Press Broadcasting Co. Inc.</v>
          </cell>
          <cell r="Q852" t="str">
            <v>$65 million</v>
          </cell>
        </row>
        <row r="853">
          <cell r="C853" t="str">
            <v>Plus WBUB-AM and WKXW-FM in Trenton, NJ and WBSS-FM in Millville (Atlantic City, NJ)</v>
          </cell>
        </row>
        <row r="855">
          <cell r="A855">
            <v>35597</v>
          </cell>
          <cell r="C855" t="str">
            <v>KLDO-TV</v>
          </cell>
          <cell r="E855" t="str">
            <v>Telemundo</v>
          </cell>
          <cell r="G855" t="str">
            <v>Laredo, TX</v>
          </cell>
          <cell r="M855" t="str">
            <v>Entravision Communications</v>
          </cell>
          <cell r="O855" t="str">
            <v>Panorama Broadcasting</v>
          </cell>
          <cell r="Q855" t="str">
            <v>$6.2 million</v>
          </cell>
        </row>
        <row r="857">
          <cell r="A857">
            <v>35590</v>
          </cell>
          <cell r="C857" t="str">
            <v>WCPX-TV</v>
          </cell>
          <cell r="E857" t="str">
            <v>CBS</v>
          </cell>
          <cell r="G857" t="str">
            <v>Orlando, FA</v>
          </cell>
          <cell r="M857" t="str">
            <v>Post-Newsweek Stations</v>
          </cell>
          <cell r="O857" t="str">
            <v>Meredith</v>
          </cell>
          <cell r="Q857" t="str">
            <v>Swap - $375 million</v>
          </cell>
        </row>
        <row r="858">
          <cell r="C858" t="str">
            <v>WFSB-TV</v>
          </cell>
          <cell r="E858" t="str">
            <v>CBS</v>
          </cell>
          <cell r="G858" t="str">
            <v>Hartford/New Haven, CT</v>
          </cell>
          <cell r="M858" t="str">
            <v>Meredith</v>
          </cell>
          <cell r="O858" t="str">
            <v>Post-Newsweek Stations</v>
          </cell>
          <cell r="Q858" t="str">
            <v>Swap - $375 million</v>
          </cell>
        </row>
        <row r="860">
          <cell r="A860">
            <v>35590</v>
          </cell>
          <cell r="C860" t="str">
            <v>WEFC-TV</v>
          </cell>
          <cell r="E860" t="str">
            <v>REL (to be inTV)</v>
          </cell>
          <cell r="G860" t="str">
            <v>Roanoke (Lynchburg, VA)</v>
          </cell>
          <cell r="M860" t="str">
            <v>Paxson Communications</v>
          </cell>
          <cell r="O860" t="str">
            <v>Vine &amp; Branch Inc.</v>
          </cell>
          <cell r="Q860" t="str">
            <v>$5.5 million</v>
          </cell>
        </row>
        <row r="862">
          <cell r="A862">
            <v>35590</v>
          </cell>
          <cell r="C862" t="str">
            <v>KHAS-TV</v>
          </cell>
          <cell r="E862" t="str">
            <v>NBC</v>
          </cell>
          <cell r="G862" t="str">
            <v>Hastings (Lincoln, NE)</v>
          </cell>
          <cell r="M862" t="str">
            <v>North Platte Television</v>
          </cell>
          <cell r="O862" t="str">
            <v>Nebraska Television</v>
          </cell>
          <cell r="Q862" t="str">
            <v>$4.5 million</v>
          </cell>
        </row>
        <row r="864">
          <cell r="A864">
            <v>35576</v>
          </cell>
          <cell r="C864" t="str">
            <v>KTVC-TV</v>
          </cell>
          <cell r="E864" t="str">
            <v>Dark (to be inTV)</v>
          </cell>
          <cell r="G864" t="str">
            <v>Cedar Rapids, IA</v>
          </cell>
          <cell r="M864" t="str">
            <v>Paxson Communications</v>
          </cell>
          <cell r="O864" t="str">
            <v>Anthony J. Fant</v>
          </cell>
          <cell r="Q864" t="str">
            <v>$5 million</v>
          </cell>
        </row>
        <row r="865">
          <cell r="C865" t="str">
            <v>WAQF-TV</v>
          </cell>
          <cell r="E865" t="str">
            <v>Dark (to be inTV)</v>
          </cell>
          <cell r="G865" t="str">
            <v>Batavia (Buffalo, NY)</v>
          </cell>
          <cell r="Q865" t="str">
            <v>$3 million</v>
          </cell>
        </row>
        <row r="867">
          <cell r="A867">
            <v>35569</v>
          </cell>
          <cell r="C867" t="str">
            <v>KENS-TV</v>
          </cell>
          <cell r="E867" t="str">
            <v>CBS</v>
          </cell>
          <cell r="G867" t="str">
            <v>San Antonio, TX</v>
          </cell>
          <cell r="M867" t="str">
            <v>Scripps-Howard</v>
          </cell>
          <cell r="O867" t="str">
            <v>Harte-Hanks Communications</v>
          </cell>
          <cell r="Q867" t="str">
            <v>$775 million for all assets</v>
          </cell>
        </row>
        <row r="868">
          <cell r="C868" t="str">
            <v>6 daily newspapers (including Corpus Christi, Abilene, Plano)</v>
          </cell>
        </row>
        <row r="869">
          <cell r="C869" t="str">
            <v>25 weekly newspapers</v>
          </cell>
        </row>
        <row r="871">
          <cell r="A871">
            <v>35569</v>
          </cell>
          <cell r="C871" t="str">
            <v>WBIS-TV</v>
          </cell>
          <cell r="E871" t="str">
            <v>Independent</v>
          </cell>
          <cell r="G871" t="str">
            <v>New York</v>
          </cell>
          <cell r="M871" t="str">
            <v>Paxson Communications</v>
          </cell>
          <cell r="O871" t="str">
            <v>ITT-Dow Jones Television</v>
          </cell>
          <cell r="Q871">
            <v>257.5</v>
          </cell>
        </row>
        <row r="873">
          <cell r="A873">
            <v>35569</v>
          </cell>
          <cell r="C873" t="str">
            <v>WJAC-TV</v>
          </cell>
          <cell r="E873" t="str">
            <v>NBC</v>
          </cell>
          <cell r="G873" t="str">
            <v>Johnstown (Altoona, PA)</v>
          </cell>
          <cell r="M873" t="str">
            <v>Sunrise Television Corp.</v>
          </cell>
          <cell r="O873" t="str">
            <v>Richard Meyer, Johnstown</v>
          </cell>
          <cell r="Q873" t="str">
            <v>$36 million</v>
          </cell>
        </row>
        <row r="875">
          <cell r="A875">
            <v>35569</v>
          </cell>
          <cell r="C875" t="str">
            <v>WICZ-TV</v>
          </cell>
          <cell r="E875" t="str">
            <v>Fox</v>
          </cell>
          <cell r="G875" t="str">
            <v>Binghamton, NY</v>
          </cell>
          <cell r="M875" t="str">
            <v>Northwest Broadcasting Inc.</v>
          </cell>
          <cell r="O875" t="str">
            <v>Stainless Broadcasting Co.</v>
          </cell>
          <cell r="Q875" t="str">
            <v>$16.5 million</v>
          </cell>
        </row>
        <row r="876">
          <cell r="C876" t="str">
            <v>KTVZ-TV</v>
          </cell>
          <cell r="E876" t="str">
            <v>NBC</v>
          </cell>
          <cell r="G876" t="str">
            <v>Bend, OR</v>
          </cell>
          <cell r="M876" t="str">
            <v>Northwest Broadcasting Inc.</v>
          </cell>
          <cell r="O876" t="str">
            <v>Stainless Broadcasting Co.</v>
          </cell>
          <cell r="Q876" t="str">
            <v>$16.5 million</v>
          </cell>
        </row>
        <row r="878">
          <cell r="A878">
            <v>35569</v>
          </cell>
          <cell r="C878" t="str">
            <v>WAWB-TV</v>
          </cell>
          <cell r="E878" t="str">
            <v>WB</v>
          </cell>
          <cell r="G878" t="str">
            <v>Ashland (Richmond, VA)</v>
          </cell>
          <cell r="M878" t="str">
            <v>James L. Lockwood Jr.</v>
          </cell>
          <cell r="O878" t="str">
            <v>Bell Broadcasting LLC</v>
          </cell>
          <cell r="Q878" t="str">
            <v>$10 million</v>
          </cell>
        </row>
        <row r="880">
          <cell r="A880">
            <v>35569</v>
          </cell>
          <cell r="C880" t="str">
            <v>WSCO-TV</v>
          </cell>
          <cell r="E880" t="str">
            <v>Indep. (to be inTV)</v>
          </cell>
          <cell r="G880" t="str">
            <v>Suring (Green Bay, WI)</v>
          </cell>
          <cell r="M880" t="str">
            <v>Paxson Communications</v>
          </cell>
          <cell r="O880" t="str">
            <v>VCY/America Inc.</v>
          </cell>
          <cell r="Q880" t="str">
            <v>$4.75 million</v>
          </cell>
        </row>
        <row r="883">
          <cell r="A883" t="str">
            <v>Television Transactions — Second-Quarter 1997</v>
          </cell>
        </row>
        <row r="884">
          <cell r="A884" t="str">
            <v>Date Transaction</v>
          </cell>
          <cell r="G884" t="str">
            <v>Designated</v>
          </cell>
          <cell r="Q884" t="str">
            <v>Price</v>
          </cell>
        </row>
        <row r="885">
          <cell r="A885" t="str">
            <v xml:space="preserve"> Announced</v>
          </cell>
          <cell r="C885" t="str">
            <v>Property</v>
          </cell>
          <cell r="E885" t="str">
            <v>Affiliation</v>
          </cell>
          <cell r="G885" t="str">
            <v>Marketing Area</v>
          </cell>
          <cell r="M885" t="str">
            <v>Purchaser</v>
          </cell>
          <cell r="O885" t="str">
            <v>Seller</v>
          </cell>
          <cell r="Q885" t="str">
            <v xml:space="preserve"> (at Announcement of Deal)</v>
          </cell>
        </row>
        <row r="887">
          <cell r="A887">
            <v>35569</v>
          </cell>
          <cell r="C887" t="str">
            <v>KBVU-TV</v>
          </cell>
          <cell r="E887" t="str">
            <v>Fox</v>
          </cell>
          <cell r="G887" t="str">
            <v>Eureka, CA</v>
          </cell>
          <cell r="M887" t="str">
            <v>Sainte Partners II LP</v>
          </cell>
          <cell r="O887" t="str">
            <v>Sharon D. Sepulveda, Modesto, CA</v>
          </cell>
          <cell r="Q887" t="str">
            <v>$150,000 (remaining 51%)</v>
          </cell>
        </row>
        <row r="889">
          <cell r="A889">
            <v>35555</v>
          </cell>
          <cell r="C889" t="str">
            <v>WPCB-TV</v>
          </cell>
          <cell r="E889" t="str">
            <v>REL</v>
          </cell>
          <cell r="G889" t="str">
            <v>Greensburg (Pittsburgh, PA)</v>
          </cell>
          <cell r="M889" t="str">
            <v>Paxson Communications</v>
          </cell>
          <cell r="O889" t="str">
            <v>Cornerstone TeleVision</v>
          </cell>
          <cell r="Q889" t="str">
            <v>$35 million</v>
          </cell>
        </row>
        <row r="891">
          <cell r="A891">
            <v>35548</v>
          </cell>
          <cell r="C891" t="str">
            <v>WPMC-TV</v>
          </cell>
          <cell r="E891" t="str">
            <v>Independent/Trinity</v>
          </cell>
          <cell r="G891" t="str">
            <v>Jellico (Knoxville, TN)</v>
          </cell>
          <cell r="M891" t="str">
            <v>Global Broadcasting Systems</v>
          </cell>
          <cell r="O891" t="str">
            <v>Pine Mountain Christian Broadcasting</v>
          </cell>
          <cell r="Q891" t="str">
            <v>$4.1 million</v>
          </cell>
        </row>
        <row r="893">
          <cell r="A893">
            <v>35548</v>
          </cell>
          <cell r="C893" t="str">
            <v>KVYE-TV</v>
          </cell>
          <cell r="E893" t="str">
            <v>Univision</v>
          </cell>
          <cell r="G893" t="str">
            <v>El Centro, CA (Yuma, AZ)</v>
          </cell>
          <cell r="M893" t="str">
            <v>Entravision Communications</v>
          </cell>
          <cell r="O893" t="str">
            <v>La Paz Wireless Corp.</v>
          </cell>
          <cell r="Q893" t="str">
            <v>$0.2 million</v>
          </cell>
        </row>
        <row r="895">
          <cell r="A895">
            <v>35548</v>
          </cell>
          <cell r="C895" t="str">
            <v>KHFT-TV</v>
          </cell>
          <cell r="E895" t="str">
            <v>Independent</v>
          </cell>
          <cell r="G895" t="str">
            <v>Hobbs/Albuquerque (Santa Fe, NM)</v>
          </cell>
          <cell r="M895" t="str">
            <v>Ramar Communications</v>
          </cell>
          <cell r="O895" t="str">
            <v>Broadcast Services of the Southwest</v>
          </cell>
          <cell r="Q895" t="str">
            <v>$0.2 million</v>
          </cell>
        </row>
        <row r="897">
          <cell r="A897">
            <v>35541</v>
          </cell>
          <cell r="C897" t="str">
            <v>KTAB-TV</v>
          </cell>
          <cell r="E897" t="str">
            <v>CBS</v>
          </cell>
          <cell r="G897" t="str">
            <v>Abilene, TX</v>
          </cell>
          <cell r="M897" t="str">
            <v>Alta Communications VI LP</v>
          </cell>
          <cell r="O897" t="str">
            <v>ShootingStar Inc.</v>
          </cell>
          <cell r="Q897" t="str">
            <v>$3.3 million (80% purchase)</v>
          </cell>
        </row>
        <row r="899">
          <cell r="A899">
            <v>35541</v>
          </cell>
          <cell r="C899" t="str">
            <v>KKAG-TV</v>
          </cell>
          <cell r="E899" t="str">
            <v>inTV</v>
          </cell>
          <cell r="G899" t="str">
            <v>Porterville (Fresno)</v>
          </cell>
          <cell r="M899" t="str">
            <v>Paxson Communications</v>
          </cell>
          <cell r="O899" t="str">
            <v>Kralowec Children's Family Trust</v>
          </cell>
          <cell r="Q899" t="str">
            <v>$7.96 million</v>
          </cell>
        </row>
        <row r="901">
          <cell r="A901">
            <v>35534</v>
          </cell>
          <cell r="C901" t="str">
            <v>WSBX-TV</v>
          </cell>
          <cell r="E901" t="str">
            <v>HSN (to be inTV)</v>
          </cell>
          <cell r="G901" t="str">
            <v>Anne Arbor (Detroit)</v>
          </cell>
          <cell r="M901" t="str">
            <v>Paxson Communications</v>
          </cell>
          <cell r="O901" t="str">
            <v>Blackstar LLC</v>
          </cell>
          <cell r="Q901" t="str">
            <v>$35.0 million</v>
          </cell>
        </row>
        <row r="903">
          <cell r="A903">
            <v>35534</v>
          </cell>
          <cell r="C903" t="str">
            <v>WMCF-TV</v>
          </cell>
          <cell r="E903" t="str">
            <v>Trinity</v>
          </cell>
          <cell r="G903" t="str">
            <v>Montgomery, AL</v>
          </cell>
          <cell r="M903" t="str">
            <v>All American TV</v>
          </cell>
          <cell r="O903" t="str">
            <v>Sonlight Broadcasting Systems</v>
          </cell>
          <cell r="Q903" t="str">
            <v>$30.0 million</v>
          </cell>
        </row>
        <row r="904">
          <cell r="C904" t="str">
            <v>WMPV-TV</v>
          </cell>
          <cell r="E904" t="str">
            <v>Trinity</v>
          </cell>
          <cell r="G904" t="str">
            <v>Mobile, AL (Pensacola, FA)</v>
          </cell>
          <cell r="M904" t="str">
            <v>All American TV</v>
          </cell>
          <cell r="O904" t="str">
            <v>Sonlight Broadcasting Systems</v>
          </cell>
          <cell r="Q904" t="str">
            <v>$30.0 million</v>
          </cell>
        </row>
        <row r="905">
          <cell r="C905" t="str">
            <v>WBUY-TV</v>
          </cell>
          <cell r="E905" t="str">
            <v>Trinity</v>
          </cell>
          <cell r="G905" t="str">
            <v>Holly Srings, MS (Memphis)</v>
          </cell>
          <cell r="M905" t="str">
            <v>All American TV</v>
          </cell>
          <cell r="O905" t="str">
            <v>Sonlight Broadcasting Systems</v>
          </cell>
          <cell r="Q905" t="str">
            <v>$30.0 million</v>
          </cell>
        </row>
        <row r="906">
          <cell r="C906" t="str">
            <v>WELF-TV</v>
          </cell>
          <cell r="E906" t="str">
            <v>Trinity</v>
          </cell>
          <cell r="G906" t="str">
            <v>Dalton, GA (Chattanooga)</v>
          </cell>
          <cell r="M906" t="str">
            <v>All American TV</v>
          </cell>
          <cell r="O906" t="str">
            <v>Sonlight Broadcasting Systems</v>
          </cell>
          <cell r="Q906" t="str">
            <v>$30.0 million</v>
          </cell>
        </row>
        <row r="907">
          <cell r="C907" t="str">
            <v>WPGD-TV</v>
          </cell>
          <cell r="E907" t="str">
            <v>Trinity</v>
          </cell>
          <cell r="G907" t="str">
            <v>Hendersonville (Nashville)</v>
          </cell>
          <cell r="M907" t="str">
            <v>All American TV</v>
          </cell>
          <cell r="O907" t="str">
            <v>Sonlight Broadcasting Systems</v>
          </cell>
          <cell r="Q907" t="str">
            <v>$30.0 million</v>
          </cell>
        </row>
        <row r="909">
          <cell r="A909">
            <v>35534</v>
          </cell>
          <cell r="C909" t="str">
            <v>WWAY-TV</v>
          </cell>
          <cell r="E909" t="str">
            <v>ABC</v>
          </cell>
          <cell r="G909" t="str">
            <v>Wilmington, NC</v>
          </cell>
          <cell r="M909" t="str">
            <v>Kelso Investment Associates V LP</v>
          </cell>
          <cell r="O909" t="str">
            <v>Mario Baeza, Englewood, NJ</v>
          </cell>
          <cell r="Q909" t="str">
            <v>$9.6 million</v>
          </cell>
        </row>
        <row r="911">
          <cell r="A911">
            <v>35534</v>
          </cell>
          <cell r="C911" t="str">
            <v>WJXX-TV</v>
          </cell>
          <cell r="E911" t="str">
            <v>ABC</v>
          </cell>
          <cell r="G911" t="str">
            <v>Orange Park (Jacksonville, FL)</v>
          </cell>
          <cell r="M911" t="str">
            <v>Allbritton Communications</v>
          </cell>
          <cell r="O911" t="str">
            <v>WPR LP</v>
          </cell>
          <cell r="Q911" t="str">
            <v>$5.0 million</v>
          </cell>
        </row>
        <row r="914">
          <cell r="A914" t="str">
            <v>Television Transactions — First-Quarter 1997</v>
          </cell>
        </row>
        <row r="915">
          <cell r="A915" t="str">
            <v>Date Transaction</v>
          </cell>
          <cell r="G915" t="str">
            <v>Designated</v>
          </cell>
          <cell r="Q915" t="str">
            <v>Price</v>
          </cell>
        </row>
        <row r="916">
          <cell r="A916" t="str">
            <v xml:space="preserve"> Announced</v>
          </cell>
          <cell r="C916" t="str">
            <v>Property</v>
          </cell>
          <cell r="E916" t="str">
            <v>Affiliation</v>
          </cell>
          <cell r="G916" t="str">
            <v>Marketing Area</v>
          </cell>
          <cell r="M916" t="str">
            <v>Purchaser</v>
          </cell>
          <cell r="O916" t="str">
            <v>Seller</v>
          </cell>
          <cell r="Q916" t="str">
            <v xml:space="preserve"> (at Announcement of Deal)</v>
          </cell>
        </row>
        <row r="918">
          <cell r="A918">
            <v>35520</v>
          </cell>
          <cell r="C918" t="str">
            <v>KTVH-TV</v>
          </cell>
          <cell r="E918" t="str">
            <v>NBC</v>
          </cell>
          <cell r="G918" t="str">
            <v>Helena, Montana</v>
          </cell>
          <cell r="M918" t="str">
            <v>Sunbelt Communications</v>
          </cell>
          <cell r="O918" t="str">
            <v>Big Sky Broadcasting, LP</v>
          </cell>
          <cell r="Q918" t="str">
            <v>$3.45 million</v>
          </cell>
        </row>
        <row r="920">
          <cell r="A920">
            <v>35515</v>
          </cell>
          <cell r="C920" t="str">
            <v>KITV-TV</v>
          </cell>
          <cell r="E920" t="str">
            <v>ABC</v>
          </cell>
          <cell r="G920" t="str">
            <v>Honolulu</v>
          </cell>
          <cell r="M920" t="str">
            <v>Merging with Hearst Television Group (Hearst with 83%)</v>
          </cell>
          <cell r="O920" t="str">
            <v>Argyle Television Shareholders will own 17%</v>
          </cell>
          <cell r="Q920" t="str">
            <v>Approximately $525 million</v>
          </cell>
        </row>
        <row r="921">
          <cell r="C921" t="str">
            <v>KMAU-TV</v>
          </cell>
          <cell r="E921" t="str">
            <v>SAT</v>
          </cell>
          <cell r="G921" t="str">
            <v>Honolulu</v>
          </cell>
          <cell r="M921" t="str">
            <v>Merging with Hearst Television Group (Hearst with 83%)</v>
          </cell>
          <cell r="O921" t="str">
            <v>Argyle Television Shareholders will own 17%</v>
          </cell>
          <cell r="Q921" t="str">
            <v>Approximately $525 million</v>
          </cell>
        </row>
        <row r="922">
          <cell r="C922" t="str">
            <v>KHVO-TV</v>
          </cell>
          <cell r="E922" t="str">
            <v>SAT</v>
          </cell>
          <cell r="G922" t="str">
            <v>Honolulu</v>
          </cell>
          <cell r="M922" t="str">
            <v>Merging with Hearst Television Group (Hearst with 83%)</v>
          </cell>
          <cell r="O922" t="str">
            <v>Argyle Television Shareholders will own 17%</v>
          </cell>
          <cell r="Q922" t="str">
            <v>Approximately $525 million</v>
          </cell>
        </row>
        <row r="923">
          <cell r="C923" t="str">
            <v>WAPT-TV</v>
          </cell>
          <cell r="E923" t="str">
            <v>ABC</v>
          </cell>
          <cell r="G923" t="str">
            <v>Jackson, MS</v>
          </cell>
          <cell r="M923" t="str">
            <v>Merging with Hearst Television Group (Hearst with 83%)</v>
          </cell>
          <cell r="O923" t="str">
            <v>Argyle Television Shareholders will own 17%</v>
          </cell>
          <cell r="Q923" t="str">
            <v>Approximately $525 million</v>
          </cell>
        </row>
        <row r="924">
          <cell r="C924" t="str">
            <v>WNAC-TV</v>
          </cell>
          <cell r="E924" t="str">
            <v>FOX</v>
          </cell>
          <cell r="G924" t="str">
            <v>Providence</v>
          </cell>
          <cell r="M924" t="str">
            <v>Merging with Hearst Television Group (Hearst with 83%)</v>
          </cell>
          <cell r="O924" t="str">
            <v>Argyle Television Shareholders will own 17%</v>
          </cell>
          <cell r="Q924" t="str">
            <v>Approximately $525 million</v>
          </cell>
        </row>
        <row r="925">
          <cell r="C925" t="str">
            <v>KHBS-TV</v>
          </cell>
          <cell r="E925" t="str">
            <v>ABC</v>
          </cell>
          <cell r="G925" t="str">
            <v>Fort Smith, AK</v>
          </cell>
          <cell r="M925" t="str">
            <v>Merging with Hearst Television Group (Hearst with 83%)</v>
          </cell>
          <cell r="O925" t="str">
            <v>Argyle Television Shareholders will own 17%</v>
          </cell>
          <cell r="Q925" t="str">
            <v>Approximately $525 million</v>
          </cell>
        </row>
        <row r="926">
          <cell r="C926" t="str">
            <v>KHOG-TV</v>
          </cell>
          <cell r="E926" t="str">
            <v>SAT</v>
          </cell>
          <cell r="G926" t="str">
            <v>Fayetteville, AK (Ft. Smith)</v>
          </cell>
          <cell r="M926" t="str">
            <v>Merging with Hearst Television Group (Hearst with 83%)</v>
          </cell>
          <cell r="O926" t="str">
            <v>Argyle Television Shareholders will own 17%</v>
          </cell>
          <cell r="Q926" t="str">
            <v>Approximately $525 million</v>
          </cell>
        </row>
        <row r="927">
          <cell r="C927" t="str">
            <v>WLWT-TV</v>
          </cell>
          <cell r="E927" t="str">
            <v>NBC</v>
          </cell>
          <cell r="G927" t="str">
            <v>Cincinnati</v>
          </cell>
          <cell r="M927" t="str">
            <v>Merging with Hearst Television Group (Hearst with 83%)</v>
          </cell>
          <cell r="O927" t="str">
            <v>Argyle Television Shareholders will own 17%</v>
          </cell>
          <cell r="Q927" t="str">
            <v>Approximately $525 million</v>
          </cell>
        </row>
        <row r="928">
          <cell r="C928" t="str">
            <v>KOCO-TV</v>
          </cell>
          <cell r="E928" t="str">
            <v>ABC</v>
          </cell>
          <cell r="G928" t="str">
            <v>Oklahoma City</v>
          </cell>
          <cell r="M928" t="str">
            <v>Merging with Hearst Television Group (Hearst with 83%)</v>
          </cell>
          <cell r="O928" t="str">
            <v>Argyle Television Shareholders will own 17%</v>
          </cell>
          <cell r="Q928" t="str">
            <v>Approximately $525 million</v>
          </cell>
        </row>
        <row r="930">
          <cell r="A930">
            <v>35515</v>
          </cell>
          <cell r="C930" t="str">
            <v>WPBF-TV</v>
          </cell>
          <cell r="E930" t="str">
            <v>ABC</v>
          </cell>
          <cell r="G930" t="str">
            <v>West Palm Beach</v>
          </cell>
          <cell r="M930" t="str">
            <v>Hearst Corp.</v>
          </cell>
          <cell r="O930" t="str">
            <v>Paxson Communications</v>
          </cell>
          <cell r="Q930" t="str">
            <v>$85 million</v>
          </cell>
        </row>
        <row r="932">
          <cell r="A932">
            <v>35513</v>
          </cell>
          <cell r="C932" t="str">
            <v>KRMT-TV</v>
          </cell>
          <cell r="E932" t="str">
            <v>IND</v>
          </cell>
          <cell r="G932" t="str">
            <v>Denver</v>
          </cell>
          <cell r="M932" t="str">
            <v>Community Television Educators</v>
          </cell>
          <cell r="O932" t="str">
            <v>Family Bible Chapel</v>
          </cell>
          <cell r="Q932" t="str">
            <v>$1.95 million</v>
          </cell>
        </row>
        <row r="934">
          <cell r="A934">
            <v>35513</v>
          </cell>
          <cell r="C934" t="str">
            <v>WDHS-TV</v>
          </cell>
          <cell r="E934" t="str">
            <v>IND</v>
          </cell>
          <cell r="G934" t="str">
            <v>Iron Mountain (Marquette, Mich)</v>
          </cell>
          <cell r="M934" t="str">
            <v>MICI Inc.</v>
          </cell>
          <cell r="O934" t="str">
            <v>W. Russell Withers</v>
          </cell>
          <cell r="Q934" t="str">
            <v>$2 million</v>
          </cell>
        </row>
        <row r="936">
          <cell r="A936">
            <v>35513</v>
          </cell>
          <cell r="C936" t="str">
            <v>WXXV-TV</v>
          </cell>
          <cell r="E936" t="str">
            <v>Fox</v>
          </cell>
          <cell r="G936" t="str">
            <v>Gulfport (Biloxi), Miss.</v>
          </cell>
          <cell r="M936" t="str">
            <v>Morris Newspaper Corp.</v>
          </cell>
          <cell r="O936" t="str">
            <v>Prime Cities Broadcasters</v>
          </cell>
          <cell r="Q936" t="str">
            <v>$17.5 million</v>
          </cell>
        </row>
        <row r="938">
          <cell r="A938">
            <v>35513</v>
          </cell>
          <cell r="C938" t="str">
            <v>KWBP-TV</v>
          </cell>
          <cell r="E938" t="str">
            <v>WB</v>
          </cell>
          <cell r="G938" t="str">
            <v>Salem/Portland, OR</v>
          </cell>
          <cell r="M938" t="str">
            <v xml:space="preserve">Acme Television Holdings </v>
          </cell>
          <cell r="O938" t="str">
            <v>Peregrine Communications, Ltd.</v>
          </cell>
          <cell r="Q938" t="str">
            <v>$17.6 million</v>
          </cell>
        </row>
        <row r="940">
          <cell r="A940">
            <v>35513</v>
          </cell>
          <cell r="C940" t="str">
            <v>KAAL-TV</v>
          </cell>
          <cell r="E940" t="str">
            <v>ABC</v>
          </cell>
          <cell r="G940" t="str">
            <v>Austin, MN</v>
          </cell>
          <cell r="M940" t="str">
            <v>Grapevine Communications</v>
          </cell>
          <cell r="O940" t="str">
            <v>Eastern Broadcasting Co.</v>
          </cell>
          <cell r="Q940" t="str">
            <v>$40 million</v>
          </cell>
        </row>
        <row r="941">
          <cell r="C941" t="str">
            <v>KODE-TV</v>
          </cell>
          <cell r="E941" t="str">
            <v>ABC</v>
          </cell>
          <cell r="G941" t="str">
            <v>Joplin, MO</v>
          </cell>
          <cell r="M941" t="str">
            <v>Grapevine Communications</v>
          </cell>
          <cell r="O941" t="str">
            <v>Eastern Broadcasting Co.</v>
          </cell>
          <cell r="Q941" t="str">
            <v>$40 million</v>
          </cell>
        </row>
        <row r="942">
          <cell r="C942" t="str">
            <v>KTWO-TV</v>
          </cell>
          <cell r="E942" t="str">
            <v>NBC</v>
          </cell>
          <cell r="G942" t="str">
            <v>Casper, WY</v>
          </cell>
          <cell r="M942" t="str">
            <v>Grapevine Communications</v>
          </cell>
          <cell r="O942" t="str">
            <v>Eastern Broadcasting Co.</v>
          </cell>
          <cell r="Q942" t="str">
            <v>$40 million</v>
          </cell>
        </row>
        <row r="943">
          <cell r="C943" t="str">
            <v>KKTU-TV</v>
          </cell>
          <cell r="E943" t="str">
            <v>SAT</v>
          </cell>
          <cell r="G943" t="str">
            <v>Cheyenne, WY</v>
          </cell>
          <cell r="M943" t="str">
            <v>Grapevine Communications</v>
          </cell>
          <cell r="O943" t="str">
            <v>Eastern Broadcasting Co.</v>
          </cell>
          <cell r="Q943" t="str">
            <v>$40 million</v>
          </cell>
        </row>
        <row r="945">
          <cell r="A945">
            <v>35513</v>
          </cell>
          <cell r="C945" t="str">
            <v>KTSM-TV</v>
          </cell>
          <cell r="E945" t="str">
            <v>NBC</v>
          </cell>
          <cell r="G945" t="str">
            <v>El Paso</v>
          </cell>
          <cell r="M945" t="str">
            <v>Communications Corp. of America</v>
          </cell>
          <cell r="O945" t="str">
            <v>Glyn and Karl Wyler</v>
          </cell>
          <cell r="Q945" t="str">
            <v>$30.5 million</v>
          </cell>
        </row>
        <row r="946">
          <cell r="C946" t="str">
            <v>KTSM-AM/FM</v>
          </cell>
          <cell r="G946" t="str">
            <v>El Paso</v>
          </cell>
          <cell r="M946" t="str">
            <v>Communications Corp. of America</v>
          </cell>
          <cell r="O946" t="str">
            <v>Glyn and Karl Wyler</v>
          </cell>
          <cell r="Q946" t="str">
            <v>$30.5 million</v>
          </cell>
        </row>
        <row r="948">
          <cell r="A948" t="str">
            <v>Television Transactions — First-Quarter 1997</v>
          </cell>
        </row>
        <row r="949">
          <cell r="A949" t="str">
            <v>Date Transaction</v>
          </cell>
          <cell r="G949" t="str">
            <v>Designated</v>
          </cell>
          <cell r="Q949" t="str">
            <v>Price</v>
          </cell>
        </row>
        <row r="950">
          <cell r="A950" t="str">
            <v xml:space="preserve"> Announced</v>
          </cell>
          <cell r="C950" t="str">
            <v>Property</v>
          </cell>
          <cell r="E950" t="str">
            <v>Affiliation</v>
          </cell>
          <cell r="G950" t="str">
            <v>Marketing Area</v>
          </cell>
          <cell r="M950" t="str">
            <v>Purchaser</v>
          </cell>
          <cell r="O950" t="str">
            <v>Seller</v>
          </cell>
          <cell r="Q950" t="str">
            <v xml:space="preserve"> (at Announcement of Deal)</v>
          </cell>
        </row>
        <row r="952">
          <cell r="A952">
            <v>35506</v>
          </cell>
          <cell r="C952" t="str">
            <v>WUTR-TV</v>
          </cell>
          <cell r="E952" t="str">
            <v>ABC</v>
          </cell>
          <cell r="G952" t="str">
            <v>Utica, NY</v>
          </cell>
          <cell r="M952" t="str">
            <v>Utica Television Partners (Ackerley operate as LMA)</v>
          </cell>
          <cell r="O952" t="str">
            <v>Media General Inc.</v>
          </cell>
          <cell r="Q952" t="str">
            <v>$7.75 million</v>
          </cell>
        </row>
        <row r="954">
          <cell r="A954">
            <v>35499</v>
          </cell>
          <cell r="C954" t="str">
            <v>WRMY-TV</v>
          </cell>
          <cell r="E954" t="str">
            <v>IND</v>
          </cell>
          <cell r="G954" t="str">
            <v>Rocky Mountain/Raleigh/Durham, N.C.</v>
          </cell>
          <cell r="M954" t="str">
            <v>DP Media Inc.</v>
          </cell>
          <cell r="O954" t="str">
            <v>Roberts Broadcasting</v>
          </cell>
          <cell r="Q954" t="str">
            <v>$4.15 million</v>
          </cell>
        </row>
        <row r="956">
          <cell r="A956" t="str">
            <v>February 24, 1997</v>
          </cell>
          <cell r="C956" t="str">
            <v>WITN-TV</v>
          </cell>
          <cell r="E956" t="str">
            <v>NBC</v>
          </cell>
          <cell r="G956" t="str">
            <v>Washington/Greenville, NC</v>
          </cell>
          <cell r="M956" t="str">
            <v>Gray Communications</v>
          </cell>
          <cell r="O956" t="str">
            <v>Raycom Media</v>
          </cell>
          <cell r="Q956" t="str">
            <v>$39.4 million</v>
          </cell>
        </row>
        <row r="958">
          <cell r="A958" t="str">
            <v>February 20, 1997</v>
          </cell>
          <cell r="C958" t="str">
            <v>KSTW-TV</v>
          </cell>
          <cell r="E958" t="str">
            <v>CBS to UPN</v>
          </cell>
          <cell r="G958" t="str">
            <v>Seattle</v>
          </cell>
          <cell r="M958" t="str">
            <v>Viacom</v>
          </cell>
          <cell r="O958" t="str">
            <v>Cox Communications</v>
          </cell>
          <cell r="Q958" t="str">
            <v>Swap plus $50 million</v>
          </cell>
        </row>
        <row r="959">
          <cell r="C959" t="str">
            <v>KIRO-TV</v>
          </cell>
          <cell r="E959" t="str">
            <v>UPN to CBS</v>
          </cell>
          <cell r="G959" t="str">
            <v>Seattle</v>
          </cell>
          <cell r="M959" t="str">
            <v>Cox Communications</v>
          </cell>
          <cell r="O959" t="str">
            <v>A.H. Belo</v>
          </cell>
          <cell r="Q959" t="str">
            <v>Swap</v>
          </cell>
        </row>
        <row r="960">
          <cell r="C960" t="str">
            <v>KMOV-TV</v>
          </cell>
          <cell r="E960" t="str">
            <v>CBS</v>
          </cell>
          <cell r="G960" t="str">
            <v>St. Louis</v>
          </cell>
          <cell r="M960" t="str">
            <v>A.H. Belo</v>
          </cell>
          <cell r="O960" t="str">
            <v xml:space="preserve">Viacom </v>
          </cell>
          <cell r="Q960" t="str">
            <v>Swap</v>
          </cell>
        </row>
        <row r="962">
          <cell r="A962" t="str">
            <v>February 20, 1997</v>
          </cell>
          <cell r="C962" t="str">
            <v>WXTX-TV</v>
          </cell>
          <cell r="E962" t="str">
            <v>UPN</v>
          </cell>
          <cell r="G962" t="str">
            <v>West Palm Beach</v>
          </cell>
          <cell r="M962" t="str">
            <v>Viacom</v>
          </cell>
          <cell r="O962" t="str">
            <v>Whitehead Media/Paxson Communications</v>
          </cell>
          <cell r="Q962" t="str">
            <v>$34.3 million</v>
          </cell>
        </row>
        <row r="964">
          <cell r="A964" t="str">
            <v>February 17, 1997</v>
          </cell>
          <cell r="C964" t="str">
            <v>KINZ-TV</v>
          </cell>
          <cell r="E964" t="str">
            <v>Independent</v>
          </cell>
          <cell r="G964" t="str">
            <v>Arlington/Fort Worth, TX</v>
          </cell>
          <cell r="M964" t="str">
            <v>Paxson Communications</v>
          </cell>
          <cell r="O964" t="str">
            <v>United Broadcast Group</v>
          </cell>
          <cell r="Q964" t="str">
            <v>$2.5 million for remaining 51% stake</v>
          </cell>
        </row>
        <row r="966">
          <cell r="A966" t="str">
            <v>February 10, 1997</v>
          </cell>
          <cell r="C966" t="str">
            <v>KNAZ-TV</v>
          </cell>
          <cell r="E966" t="str">
            <v>NBC</v>
          </cell>
          <cell r="G966" t="str">
            <v>Flagstaff/Phoenix</v>
          </cell>
          <cell r="M966" t="str">
            <v>Gannett</v>
          </cell>
          <cell r="O966" t="str">
            <v>Grand Canyon Television</v>
          </cell>
          <cell r="Q966" t="str">
            <v>$6.25 million</v>
          </cell>
        </row>
        <row r="967">
          <cell r="C967" t="str">
            <v>KMOH-TV</v>
          </cell>
          <cell r="E967" t="str">
            <v>WB</v>
          </cell>
          <cell r="G967" t="str">
            <v>Kingman/Phoenix</v>
          </cell>
          <cell r="M967" t="str">
            <v>Gannett</v>
          </cell>
          <cell r="O967" t="str">
            <v>Grand Canyon Television</v>
          </cell>
        </row>
        <row r="969">
          <cell r="A969" t="str">
            <v>February 10, 1997</v>
          </cell>
          <cell r="C969" t="str">
            <v>WSWB-TV</v>
          </cell>
          <cell r="E969" t="str">
            <v>Unbuilt</v>
          </cell>
          <cell r="G969" t="str">
            <v>Scranton/Wilkes-Barre, PA</v>
          </cell>
          <cell r="M969" t="str">
            <v>Paxson Communications</v>
          </cell>
          <cell r="O969" t="str">
            <v>Ted Ehrhardt, Clarks Summit</v>
          </cell>
          <cell r="Q969" t="str">
            <v>$6 million</v>
          </cell>
        </row>
        <row r="971">
          <cell r="A971" t="str">
            <v>January 31, 1997</v>
          </cell>
          <cell r="C971" t="str">
            <v>KUPN-TV</v>
          </cell>
          <cell r="E971" t="str">
            <v>UPN</v>
          </cell>
          <cell r="G971" t="str">
            <v>Las Vegas</v>
          </cell>
          <cell r="M971" t="str">
            <v>Sinclair Broadcast Group</v>
          </cell>
          <cell r="O971" t="str">
            <v>Las Vegas Channel 21 (Rich Communications)</v>
          </cell>
          <cell r="Q971" t="str">
            <v>$87 million</v>
          </cell>
        </row>
        <row r="973">
          <cell r="A973" t="str">
            <v>January 24, 1997</v>
          </cell>
          <cell r="C973" t="str">
            <v>WHNS-TV</v>
          </cell>
          <cell r="E973" t="str">
            <v>Fox/UPN</v>
          </cell>
          <cell r="G973" t="str">
            <v>Greenville,SC/Spartanburg/(Ashville)</v>
          </cell>
          <cell r="M973" t="str">
            <v>Meredith Corporation</v>
          </cell>
          <cell r="O973" t="str">
            <v>First Media</v>
          </cell>
          <cell r="Q973" t="str">
            <v>$435 million</v>
          </cell>
        </row>
        <row r="974">
          <cell r="C974" t="str">
            <v>KPDX-TV</v>
          </cell>
          <cell r="E974" t="str">
            <v>Fox</v>
          </cell>
          <cell r="G974" t="str">
            <v>Portland (Vancouver, WA)</v>
          </cell>
          <cell r="M974" t="str">
            <v>Meredith Corporation</v>
          </cell>
          <cell r="O974" t="str">
            <v>First Media</v>
          </cell>
          <cell r="Q974" t="str">
            <v>$435 million</v>
          </cell>
        </row>
        <row r="975">
          <cell r="C975" t="str">
            <v>WCPX-TV</v>
          </cell>
          <cell r="E975" t="str">
            <v>CBS</v>
          </cell>
          <cell r="G975" t="str">
            <v>Orlando</v>
          </cell>
          <cell r="M975" t="str">
            <v>Meredith Corporation</v>
          </cell>
          <cell r="O975" t="str">
            <v>First Media</v>
          </cell>
          <cell r="Q975" t="str">
            <v>$435 million</v>
          </cell>
        </row>
        <row r="977">
          <cell r="A977" t="str">
            <v>January 17, 1997</v>
          </cell>
          <cell r="C977" t="str">
            <v>KSTW-TV</v>
          </cell>
          <cell r="E977" t="str">
            <v>CBS</v>
          </cell>
          <cell r="G977" t="str">
            <v>Seattle</v>
          </cell>
          <cell r="M977" t="str">
            <v>Cox Communications</v>
          </cell>
          <cell r="O977" t="str">
            <v>Gaylord Broadcasting</v>
          </cell>
          <cell r="Q977" t="str">
            <v>$180 million</v>
          </cell>
        </row>
        <row r="979">
          <cell r="A979" t="str">
            <v>January 13, 1997</v>
          </cell>
          <cell r="C979" t="str">
            <v>WTVR-TV</v>
          </cell>
          <cell r="E979" t="str">
            <v>CBS</v>
          </cell>
          <cell r="G979" t="str">
            <v>Richmond, VA</v>
          </cell>
          <cell r="M979" t="str">
            <v>Raycom Media</v>
          </cell>
          <cell r="O979" t="str">
            <v>Media General</v>
          </cell>
          <cell r="Q979" t="str">
            <v>Value of $80 million</v>
          </cell>
        </row>
        <row r="980">
          <cell r="C980" t="str">
            <v>WSAV-TV</v>
          </cell>
          <cell r="E980" t="str">
            <v>NBC</v>
          </cell>
          <cell r="G980" t="str">
            <v>Savannah, GA</v>
          </cell>
          <cell r="M980" t="str">
            <v>Media General</v>
          </cell>
          <cell r="O980" t="str">
            <v>Raycom Media</v>
          </cell>
          <cell r="Q980" t="str">
            <v>Value of $80 million</v>
          </cell>
        </row>
        <row r="981">
          <cell r="C981" t="str">
            <v>WJTV-TV</v>
          </cell>
          <cell r="E981" t="str">
            <v>CBS</v>
          </cell>
          <cell r="G981" t="str">
            <v>Jackson, MI</v>
          </cell>
          <cell r="M981" t="str">
            <v>Media General</v>
          </cell>
          <cell r="O981" t="str">
            <v>Raycom Media</v>
          </cell>
          <cell r="Q981" t="str">
            <v>Value of $80 million</v>
          </cell>
        </row>
        <row r="982">
          <cell r="C982" t="str">
            <v>WHLT-TV</v>
          </cell>
          <cell r="E982" t="str">
            <v>CBS</v>
          </cell>
          <cell r="G982" t="str">
            <v>Hattiesburg, MS</v>
          </cell>
          <cell r="M982" t="str">
            <v>Media General</v>
          </cell>
          <cell r="O982" t="str">
            <v>Raycom Media</v>
          </cell>
          <cell r="Q982" t="str">
            <v>Value of $80 million</v>
          </cell>
        </row>
        <row r="984">
          <cell r="A984" t="str">
            <v>January 6, 1997</v>
          </cell>
          <cell r="C984" t="str">
            <v>KYFC-TV</v>
          </cell>
          <cell r="E984" t="str">
            <v>Independent</v>
          </cell>
          <cell r="G984" t="str">
            <v>Kansas City, MO</v>
          </cell>
          <cell r="M984" t="str">
            <v>Paxson Communications</v>
          </cell>
          <cell r="O984" t="str">
            <v>Kansas City Youth for Christ</v>
          </cell>
          <cell r="Q984" t="str">
            <v>$16.4 million</v>
          </cell>
        </row>
        <row r="986">
          <cell r="A986" t="str">
            <v>January 6, 1997</v>
          </cell>
          <cell r="C986" t="str">
            <v>KSHE-TV</v>
          </cell>
          <cell r="E986" t="str">
            <v>Independent</v>
          </cell>
          <cell r="G986" t="str">
            <v>Martinsburg, W. VA/Washington, D.C.</v>
          </cell>
          <cell r="M986" t="str">
            <v>DP Media Inc. (Devon Paxson)</v>
          </cell>
          <cell r="O986" t="str">
            <v>Paxson Communications</v>
          </cell>
          <cell r="Q986" t="str">
            <v>$2.7 million</v>
          </cell>
        </row>
        <row r="990">
          <cell r="A990" t="str">
            <v>Television Transactions — Fourth-Quarter 1996</v>
          </cell>
        </row>
        <row r="991">
          <cell r="A991" t="str">
            <v>Date Transaction</v>
          </cell>
          <cell r="G991" t="str">
            <v>Designated</v>
          </cell>
          <cell r="Q991" t="str">
            <v>Price</v>
          </cell>
        </row>
        <row r="992">
          <cell r="A992" t="str">
            <v xml:space="preserve"> Announced</v>
          </cell>
          <cell r="C992" t="str">
            <v>Property</v>
          </cell>
          <cell r="E992" t="str">
            <v>Affiliation</v>
          </cell>
          <cell r="G992" t="str">
            <v>Marketing Area</v>
          </cell>
          <cell r="M992" t="str">
            <v>Purchaser</v>
          </cell>
          <cell r="O992" t="str">
            <v>Seller</v>
          </cell>
          <cell r="Q992" t="str">
            <v xml:space="preserve"> (at Announcement of Deal)</v>
          </cell>
        </row>
        <row r="993">
          <cell r="A993" t="str">
            <v>December 16, 1996</v>
          </cell>
          <cell r="C993" t="str">
            <v>WHKE-TV</v>
          </cell>
          <cell r="E993" t="str">
            <v>Independent</v>
          </cell>
          <cell r="G993" t="str">
            <v>Kenosha/Milwaukee</v>
          </cell>
          <cell r="M993" t="str">
            <v>Paxson Communications</v>
          </cell>
          <cell r="O993" t="str">
            <v>Christian Network, Inc.</v>
          </cell>
          <cell r="Q993" t="str">
            <v>$6.1 million ($6.0 million debt; $0.1 million cash)</v>
          </cell>
        </row>
        <row r="995">
          <cell r="A995" t="str">
            <v>December 9, 1996</v>
          </cell>
          <cell r="C995" t="str">
            <v>WXON-TV</v>
          </cell>
          <cell r="E995" t="str">
            <v>WB</v>
          </cell>
          <cell r="G995" t="str">
            <v>Detroit</v>
          </cell>
          <cell r="M995" t="str">
            <v>Granite Broadcasting</v>
          </cell>
          <cell r="O995" t="str">
            <v>Johnson Broadcasting</v>
          </cell>
          <cell r="Q995" t="str">
            <v>$175 million</v>
          </cell>
        </row>
        <row r="997">
          <cell r="A997" t="str">
            <v>December 2, 1996</v>
          </cell>
          <cell r="C997" t="str">
            <v>WVVI-TV</v>
          </cell>
          <cell r="E997" t="str">
            <v>Independent</v>
          </cell>
          <cell r="G997" t="str">
            <v>Manassas, VA/Washington</v>
          </cell>
          <cell r="M997" t="str">
            <v>Paxson Communications</v>
          </cell>
          <cell r="O997" t="str">
            <v>ValueVision International</v>
          </cell>
          <cell r="Q997" t="str">
            <v>$30 million/ $40 million if must carry is upheld)</v>
          </cell>
        </row>
        <row r="999">
          <cell r="A999" t="str">
            <v>November 20, 1996</v>
          </cell>
          <cell r="C999" t="str">
            <v>WLWT-TV</v>
          </cell>
          <cell r="E999" t="str">
            <v>NBC</v>
          </cell>
          <cell r="G999" t="str">
            <v>Cincinnati</v>
          </cell>
          <cell r="M999" t="str">
            <v>Argyle Television</v>
          </cell>
          <cell r="O999" t="str">
            <v>Gannett</v>
          </cell>
          <cell r="Q999" t="str">
            <v>Swap (Gannett receives $20 million in proceeds)</v>
          </cell>
        </row>
        <row r="1000">
          <cell r="C1000" t="str">
            <v>KOCO-TV</v>
          </cell>
          <cell r="E1000" t="str">
            <v>ABC</v>
          </cell>
          <cell r="G1000" t="str">
            <v>Oklahoma City</v>
          </cell>
          <cell r="M1000" t="str">
            <v>Argyle Television</v>
          </cell>
          <cell r="O1000" t="str">
            <v>Gannett</v>
          </cell>
          <cell r="Q1000" t="str">
            <v>Swap (Gannett receives $20 million in proceeds)</v>
          </cell>
        </row>
        <row r="1001">
          <cell r="C1001" t="str">
            <v>WZZM-TV</v>
          </cell>
          <cell r="E1001" t="str">
            <v>NBC</v>
          </cell>
          <cell r="G1001" t="str">
            <v>Grand Rapids</v>
          </cell>
          <cell r="M1001" t="str">
            <v>Gannett</v>
          </cell>
          <cell r="O1001" t="str">
            <v>Argyle Television</v>
          </cell>
          <cell r="Q1001" t="str">
            <v>Swap (Gannett receives $20 million in proceeds)</v>
          </cell>
        </row>
        <row r="1002">
          <cell r="C1002" t="str">
            <v>WGRZ-TV</v>
          </cell>
          <cell r="E1002" t="str">
            <v>ABC</v>
          </cell>
          <cell r="G1002" t="str">
            <v>Buffalo</v>
          </cell>
          <cell r="M1002" t="str">
            <v>Gannett</v>
          </cell>
          <cell r="O1002" t="str">
            <v>Argyle Television</v>
          </cell>
          <cell r="Q1002" t="str">
            <v>Swap (Gannett receives $20 million in proceeds)</v>
          </cell>
        </row>
        <row r="1004">
          <cell r="A1004" t="str">
            <v>November 11, 1996</v>
          </cell>
          <cell r="C1004" t="str">
            <v>KSBW-TV</v>
          </cell>
          <cell r="E1004" t="str">
            <v>NBC</v>
          </cell>
          <cell r="G1004" t="str">
            <v>Monterey-Salinas</v>
          </cell>
          <cell r="M1004" t="str">
            <v>Hicks, Muse, Tate &amp; Furst</v>
          </cell>
          <cell r="O1004" t="str">
            <v>Smith Broadcasting Partners LP</v>
          </cell>
          <cell r="Q1004" t="str">
            <v>$160 million</v>
          </cell>
        </row>
        <row r="1005">
          <cell r="C1005" t="str">
            <v>WEYI-TV</v>
          </cell>
          <cell r="E1005" t="str">
            <v>NBC</v>
          </cell>
          <cell r="G1005" t="str">
            <v>Flint/(Saginaw)/Bay City</v>
          </cell>
          <cell r="M1005" t="str">
            <v>Hicks, Muse, Tate &amp; Furst</v>
          </cell>
          <cell r="O1005" t="str">
            <v>Smith Broadcasting Partners LP</v>
          </cell>
          <cell r="Q1005" t="str">
            <v>$160 million</v>
          </cell>
        </row>
        <row r="1006">
          <cell r="C1006" t="str">
            <v>WROC-TV</v>
          </cell>
          <cell r="E1006" t="str">
            <v>CBS</v>
          </cell>
          <cell r="G1006" t="str">
            <v>Rochester, NY</v>
          </cell>
          <cell r="M1006" t="str">
            <v>Hicks, Muse, Tate &amp; Furst</v>
          </cell>
          <cell r="O1006" t="str">
            <v>Smith Broadcasting Partners LP</v>
          </cell>
          <cell r="Q1006" t="str">
            <v>$160 million</v>
          </cell>
        </row>
        <row r="1008">
          <cell r="A1008" t="str">
            <v>November 4, 1996</v>
          </cell>
          <cell r="C1008" t="str">
            <v>WPGX-TV</v>
          </cell>
          <cell r="E1008" t="str">
            <v>Fox</v>
          </cell>
          <cell r="G1008" t="str">
            <v>Panama City, FL</v>
          </cell>
          <cell r="M1008" t="str">
            <v>Wicks Broadcast Group</v>
          </cell>
          <cell r="O1008" t="str">
            <v>Ashling Broadcast Group</v>
          </cell>
          <cell r="Q1008" t="str">
            <v>$6.75 million</v>
          </cell>
        </row>
        <row r="1010">
          <cell r="A1010" t="str">
            <v>November 4, 1996</v>
          </cell>
          <cell r="C1010" t="str">
            <v>KJCB-TV</v>
          </cell>
          <cell r="E1010" t="str">
            <v>Independent</v>
          </cell>
          <cell r="G1010" t="str">
            <v>Norfolk, VA</v>
          </cell>
          <cell r="M1010" t="str">
            <v>Lockwood Broadcasting</v>
          </cell>
          <cell r="O1010" t="str">
            <v>Tidewater Broadcasting</v>
          </cell>
          <cell r="Q1010" t="str">
            <v>$6.75 million</v>
          </cell>
        </row>
        <row r="1012">
          <cell r="A1012" t="str">
            <v>November 4, 1996</v>
          </cell>
          <cell r="C1012" t="str">
            <v>KCSO-TV</v>
          </cell>
          <cell r="E1012" t="str">
            <v>Univision</v>
          </cell>
          <cell r="G1012" t="str">
            <v>Modesto/Sacramento, CA</v>
          </cell>
          <cell r="M1012" t="str">
            <v>Univision Communications</v>
          </cell>
          <cell r="O1012" t="str">
            <v>Sainte Ltd.</v>
          </cell>
          <cell r="Q1012" t="str">
            <v>$40 million</v>
          </cell>
        </row>
        <row r="1014">
          <cell r="A1014" t="str">
            <v>November 4, 1996</v>
          </cell>
          <cell r="C1014" t="str">
            <v>KFWU-TV</v>
          </cell>
          <cell r="E1014" t="str">
            <v>ABC</v>
          </cell>
          <cell r="G1014" t="str">
            <v>Fort Bragg</v>
          </cell>
          <cell r="M1014" t="str">
            <v>Pappas Telecasting</v>
          </cell>
          <cell r="O1014" t="str">
            <v>Sainte Ltd.</v>
          </cell>
          <cell r="Q1014" t="str">
            <v>$1.75 million</v>
          </cell>
        </row>
        <row r="1016">
          <cell r="A1016" t="str">
            <v>October 28, 1996</v>
          </cell>
          <cell r="C1016" t="str">
            <v>WIIB-TV</v>
          </cell>
          <cell r="E1016" t="str">
            <v>Infomall TV Network</v>
          </cell>
          <cell r="G1016" t="str">
            <v>Bloomington/Indianapolis</v>
          </cell>
          <cell r="M1016" t="str">
            <v>Dr. David McCarus</v>
          </cell>
          <cell r="O1016" t="str">
            <v>Sinclair Broadcast</v>
          </cell>
          <cell r="Q1016" t="str">
            <v>$.2 million</v>
          </cell>
        </row>
        <row r="1018">
          <cell r="A1018" t="str">
            <v>October 28, 1996</v>
          </cell>
          <cell r="C1018" t="str">
            <v>WNDS-TV</v>
          </cell>
          <cell r="E1018" t="str">
            <v>Independent</v>
          </cell>
          <cell r="G1018" t="str">
            <v>Derry, NH/Boston, MA</v>
          </cell>
          <cell r="M1018" t="str">
            <v>Ramcast Corp.</v>
          </cell>
          <cell r="O1018" t="str">
            <v>CTV of Derry Inc.</v>
          </cell>
          <cell r="Q1018" t="str">
            <v>$18.0 million</v>
          </cell>
        </row>
        <row r="1020">
          <cell r="A1020" t="str">
            <v>October 14, 1996</v>
          </cell>
          <cell r="C1020" t="str">
            <v>WTAB-TV</v>
          </cell>
          <cell r="E1020" t="str">
            <v>CBS</v>
          </cell>
          <cell r="G1020" t="str">
            <v>Abilene, TX</v>
          </cell>
          <cell r="M1020" t="str">
            <v>ShootingStar, Inc.</v>
          </cell>
          <cell r="O1020" t="str">
            <v>Shamrock Holdings</v>
          </cell>
          <cell r="Q1020" t="str">
            <v>$8.0 million</v>
          </cell>
        </row>
        <row r="1022">
          <cell r="A1022" t="str">
            <v>October 14, 1996</v>
          </cell>
          <cell r="C1022" t="str">
            <v>WKZX-TV</v>
          </cell>
          <cell r="E1022" t="str">
            <v>WB</v>
          </cell>
          <cell r="G1022" t="str">
            <v>Cookeville, Nashville</v>
          </cell>
          <cell r="M1022" t="str">
            <v>Michael V. and Steven Roberts</v>
          </cell>
          <cell r="O1022" t="str">
            <v>InaVision</v>
          </cell>
          <cell r="Q1022" t="str">
            <v>$1.2 million</v>
          </cell>
        </row>
        <row r="1024">
          <cell r="A1024" t="str">
            <v>October 7, 1996</v>
          </cell>
          <cell r="C1024" t="str">
            <v>WFXG-TV</v>
          </cell>
          <cell r="E1024" t="str">
            <v>Fox</v>
          </cell>
          <cell r="G1024" t="str">
            <v>Augusta, GA</v>
          </cell>
          <cell r="M1024" t="str">
            <v>Galleria Broadcast Group</v>
          </cell>
          <cell r="O1024" t="str">
            <v>John Pezold</v>
          </cell>
          <cell r="Q1024" t="str">
            <v>$40.1 million</v>
          </cell>
        </row>
        <row r="1025">
          <cell r="C1025" t="str">
            <v>WXTX-TV</v>
          </cell>
          <cell r="E1025" t="str">
            <v>Fox</v>
          </cell>
          <cell r="G1025" t="str">
            <v>Columbus, GA</v>
          </cell>
          <cell r="M1025" t="str">
            <v>Galleria Broadcast Group</v>
          </cell>
          <cell r="O1025" t="str">
            <v>John Pezold</v>
          </cell>
          <cell r="Q1025" t="str">
            <v>$40.1 million</v>
          </cell>
        </row>
        <row r="1028">
          <cell r="A1028" t="str">
            <v>Television Transactions — Third-Quarter 1996</v>
          </cell>
        </row>
        <row r="1029">
          <cell r="A1029" t="str">
            <v>Date Transaction</v>
          </cell>
          <cell r="G1029" t="str">
            <v>Designated</v>
          </cell>
          <cell r="Q1029" t="str">
            <v>Price</v>
          </cell>
        </row>
        <row r="1030">
          <cell r="A1030" t="str">
            <v xml:space="preserve"> Announced</v>
          </cell>
          <cell r="C1030" t="str">
            <v>Property</v>
          </cell>
          <cell r="E1030" t="str">
            <v>Affiliation</v>
          </cell>
          <cell r="G1030" t="str">
            <v>Marketing Area</v>
          </cell>
          <cell r="M1030" t="str">
            <v>Purchaser</v>
          </cell>
          <cell r="O1030" t="str">
            <v>Seller</v>
          </cell>
          <cell r="Q1030" t="str">
            <v xml:space="preserve"> (at Announcement of Deal)</v>
          </cell>
        </row>
        <row r="1031">
          <cell r="A1031" t="str">
            <v>September 30, 1996</v>
          </cell>
          <cell r="C1031" t="str">
            <v>KTBY-TV</v>
          </cell>
          <cell r="E1031" t="str">
            <v>Fox</v>
          </cell>
          <cell r="G1031" t="str">
            <v>Anchorage</v>
          </cell>
          <cell r="M1031" t="str">
            <v>Grapevine Communications</v>
          </cell>
          <cell r="O1031" t="str">
            <v>Ronald Bradley</v>
          </cell>
          <cell r="Q1031" t="str">
            <v>$8.5 million</v>
          </cell>
        </row>
        <row r="1033">
          <cell r="A1033" t="str">
            <v>September 30, 1996</v>
          </cell>
          <cell r="C1033" t="str">
            <v>KING-TV</v>
          </cell>
          <cell r="E1033" t="str">
            <v>NBC</v>
          </cell>
          <cell r="G1033" t="str">
            <v>Seattle</v>
          </cell>
          <cell r="M1033" t="str">
            <v>A.H. Belo</v>
          </cell>
          <cell r="O1033" t="str">
            <v>Providence Journal</v>
          </cell>
          <cell r="Q1033" t="str">
            <v>$1.5 billion</v>
          </cell>
        </row>
        <row r="1034">
          <cell r="C1034" t="str">
            <v>KGW-TV</v>
          </cell>
          <cell r="E1034" t="str">
            <v>NBC</v>
          </cell>
          <cell r="G1034" t="str">
            <v>Portland,OR</v>
          </cell>
          <cell r="M1034" t="str">
            <v>A.H. Belo</v>
          </cell>
          <cell r="O1034" t="str">
            <v>Providence Journal</v>
          </cell>
          <cell r="Q1034" t="str">
            <v>$1.5 billion</v>
          </cell>
        </row>
        <row r="1035">
          <cell r="C1035" t="str">
            <v>WCNC-TV</v>
          </cell>
          <cell r="E1035" t="str">
            <v>NBC</v>
          </cell>
          <cell r="G1035" t="str">
            <v>Charlotte,NC</v>
          </cell>
          <cell r="M1035" t="str">
            <v>A.H. Belo</v>
          </cell>
          <cell r="O1035" t="str">
            <v>Providence Journal</v>
          </cell>
          <cell r="Q1035" t="str">
            <v>$1.5 billion</v>
          </cell>
        </row>
        <row r="1036">
          <cell r="C1036" t="str">
            <v>WHAS-TV</v>
          </cell>
          <cell r="E1036" t="str">
            <v>ABC</v>
          </cell>
          <cell r="G1036" t="str">
            <v>Louisville</v>
          </cell>
          <cell r="M1036" t="str">
            <v>A.H. Belo</v>
          </cell>
          <cell r="O1036" t="str">
            <v>Providence Journal</v>
          </cell>
          <cell r="Q1036" t="str">
            <v>$1.5 billion</v>
          </cell>
        </row>
        <row r="1037">
          <cell r="C1037" t="str">
            <v>KASA-TV</v>
          </cell>
          <cell r="E1037" t="str">
            <v>FOX</v>
          </cell>
          <cell r="G1037" t="str">
            <v>Albuquerque</v>
          </cell>
          <cell r="M1037" t="str">
            <v>A.H. Belo</v>
          </cell>
          <cell r="O1037" t="str">
            <v>Providence Journal</v>
          </cell>
          <cell r="Q1037" t="str">
            <v>$1.5 billion</v>
          </cell>
        </row>
        <row r="1038">
          <cell r="C1038" t="str">
            <v>KHNL-TV</v>
          </cell>
          <cell r="E1038" t="str">
            <v>NBC</v>
          </cell>
          <cell r="G1038" t="str">
            <v>Honolulu, HI</v>
          </cell>
          <cell r="M1038" t="str">
            <v>A.H. Belo</v>
          </cell>
          <cell r="O1038" t="str">
            <v>Providence Journal</v>
          </cell>
          <cell r="Q1038" t="str">
            <v>$1.5 billion</v>
          </cell>
        </row>
        <row r="1039">
          <cell r="C1039" t="str">
            <v>KHBC-TV</v>
          </cell>
          <cell r="E1039" t="str">
            <v>SAT</v>
          </cell>
          <cell r="G1039" t="str">
            <v>Hilo, HI</v>
          </cell>
          <cell r="M1039" t="str">
            <v>A.H. Belo</v>
          </cell>
          <cell r="O1039" t="str">
            <v>Providence Journal</v>
          </cell>
          <cell r="Q1039" t="str">
            <v>$1.5 billion</v>
          </cell>
        </row>
        <row r="1040">
          <cell r="C1040" t="str">
            <v>KOGG-TV</v>
          </cell>
          <cell r="E1040" t="str">
            <v>SAT</v>
          </cell>
          <cell r="G1040" t="str">
            <v>Wailuka, HI</v>
          </cell>
          <cell r="M1040" t="str">
            <v>A.H. Belo</v>
          </cell>
          <cell r="O1040" t="str">
            <v>Providence Journal</v>
          </cell>
          <cell r="Q1040" t="str">
            <v>$1.5 billion</v>
          </cell>
        </row>
        <row r="1041">
          <cell r="C1041" t="str">
            <v>KMSB-TV</v>
          </cell>
          <cell r="E1041" t="str">
            <v>FOX</v>
          </cell>
          <cell r="G1041" t="str">
            <v>Tucson</v>
          </cell>
          <cell r="M1041" t="str">
            <v>A.H. Belo</v>
          </cell>
          <cell r="O1041" t="str">
            <v>Providence Journal</v>
          </cell>
          <cell r="Q1041" t="str">
            <v>$1.5 billion</v>
          </cell>
        </row>
        <row r="1042">
          <cell r="C1042" t="str">
            <v>KREM-TV</v>
          </cell>
          <cell r="E1042" t="str">
            <v>CBS</v>
          </cell>
          <cell r="G1042" t="str">
            <v>Spokane</v>
          </cell>
          <cell r="M1042" t="str">
            <v>A.H. Belo</v>
          </cell>
          <cell r="O1042" t="str">
            <v>Providence Journal</v>
          </cell>
          <cell r="Q1042" t="str">
            <v>$1.5 billion</v>
          </cell>
        </row>
        <row r="1043">
          <cell r="C1043" t="str">
            <v>KTVB-TV</v>
          </cell>
          <cell r="E1043" t="str">
            <v>NBC</v>
          </cell>
          <cell r="G1043" t="str">
            <v>Boise</v>
          </cell>
          <cell r="M1043" t="str">
            <v>A.H. Belo</v>
          </cell>
          <cell r="O1043" t="str">
            <v>Providence Journal</v>
          </cell>
          <cell r="Q1043" t="str">
            <v>$1.5 billion</v>
          </cell>
        </row>
        <row r="1044">
          <cell r="C1044" t="str">
            <v>Plus:  Television Food Network, America's Health Network, NorthWest cable News, Providence Journal paper, LMA's (Seattle, Tucson, Boise, Honolulu)</v>
          </cell>
        </row>
        <row r="1047">
          <cell r="A1047" t="str">
            <v>September 26, 1996</v>
          </cell>
          <cell r="C1047" t="str">
            <v>WTSP-TV</v>
          </cell>
          <cell r="E1047" t="str">
            <v>CBS</v>
          </cell>
          <cell r="G1047" t="str">
            <v>Tampa</v>
          </cell>
          <cell r="M1047" t="str">
            <v>Gannett</v>
          </cell>
          <cell r="O1047" t="str">
            <v>Jacor</v>
          </cell>
          <cell r="Q1047" t="str">
            <v>Swap for KIIS-FM,KIIS-AM (LA)</v>
          </cell>
        </row>
        <row r="1048">
          <cell r="Q1048" t="str">
            <v>KSDO-AM, KKBH-FM (San Diego)</v>
          </cell>
        </row>
        <row r="1049">
          <cell r="Q1049" t="str">
            <v>WUSA-FM and WDAE-AM (Tampa)</v>
          </cell>
        </row>
        <row r="1051">
          <cell r="A1051" t="str">
            <v>September 23, 1996</v>
          </cell>
          <cell r="C1051" t="str">
            <v>KOOG-TV</v>
          </cell>
          <cell r="E1051" t="str">
            <v>Independent</v>
          </cell>
          <cell r="G1051" t="str">
            <v>Ogden/Salt Lake City</v>
          </cell>
          <cell r="M1051" t="str">
            <v>Paxson Communications</v>
          </cell>
          <cell r="O1051" t="str">
            <v>Alpha &amp; Omega Communications</v>
          </cell>
          <cell r="Q1051" t="str">
            <v>$7.5 million</v>
          </cell>
        </row>
        <row r="1053">
          <cell r="A1053" t="str">
            <v>September 23, 1996</v>
          </cell>
          <cell r="C1053" t="str">
            <v>KCNS-TV</v>
          </cell>
          <cell r="E1053" t="str">
            <v>Independent</v>
          </cell>
          <cell r="G1053" t="str">
            <v>San Francisco</v>
          </cell>
          <cell r="M1053" t="str">
            <v>Ramcast Corp.</v>
          </cell>
          <cell r="O1053" t="str">
            <v>West Coast United Broadcasting</v>
          </cell>
          <cell r="Q1053" t="str">
            <v>$30 million</v>
          </cell>
        </row>
        <row r="1055">
          <cell r="A1055" t="str">
            <v>September 16, 1996</v>
          </cell>
          <cell r="C1055" t="str">
            <v>WDAM-TV</v>
          </cell>
          <cell r="E1055" t="str">
            <v>NBC</v>
          </cell>
          <cell r="G1055" t="str">
            <v>Laurel/Hattiesburg, MS</v>
          </cell>
          <cell r="M1055" t="str">
            <v>Media Broadcasting Group</v>
          </cell>
          <cell r="O1055" t="str">
            <v>Raycom Media</v>
          </cell>
          <cell r="Q1055" t="str">
            <v>$6 million</v>
          </cell>
        </row>
        <row r="1057">
          <cell r="A1057" t="str">
            <v>September 16, 1996</v>
          </cell>
          <cell r="C1057" t="str">
            <v>KTVH-TV</v>
          </cell>
          <cell r="E1057" t="str">
            <v>NBC</v>
          </cell>
          <cell r="G1057" t="str">
            <v>Helena, MT</v>
          </cell>
          <cell r="M1057" t="str">
            <v>Grapevine Communications</v>
          </cell>
          <cell r="O1057" t="str">
            <v>John Radeck (KB Media &amp; Sky Broadcasting)</v>
          </cell>
          <cell r="Q1057" t="str">
            <v>$4.57 million</v>
          </cell>
        </row>
        <row r="1059">
          <cell r="A1059" t="str">
            <v>September 16, 1996</v>
          </cell>
          <cell r="C1059" t="str">
            <v>WSEE-TV</v>
          </cell>
          <cell r="E1059" t="str">
            <v>CBS</v>
          </cell>
          <cell r="G1059" t="str">
            <v>Erie, PA</v>
          </cell>
          <cell r="M1059" t="str">
            <v>WSEE Television Trust</v>
          </cell>
          <cell r="O1059" t="str">
            <v>Northstar Television Group</v>
          </cell>
          <cell r="Q1059" t="str">
            <v>$12 milllion</v>
          </cell>
        </row>
        <row r="1061">
          <cell r="A1061" t="str">
            <v>September 16, 1996</v>
          </cell>
          <cell r="C1061" t="str">
            <v>WZVN-TV</v>
          </cell>
          <cell r="E1061" t="str">
            <v>ABC</v>
          </cell>
          <cell r="G1061" t="str">
            <v>Naples, FL</v>
          </cell>
          <cell r="M1061" t="str">
            <v>Montclair Communications</v>
          </cell>
          <cell r="O1061" t="str">
            <v>Raycom Media</v>
          </cell>
          <cell r="Q1061" t="str">
            <v>$21.3 million</v>
          </cell>
        </row>
        <row r="1063">
          <cell r="A1063" t="str">
            <v>September 2, 1996</v>
          </cell>
          <cell r="C1063" t="str">
            <v>WOWL-TV</v>
          </cell>
          <cell r="E1063" t="str">
            <v>NBC</v>
          </cell>
          <cell r="G1063" t="str">
            <v>Florence/Huntsville, AL</v>
          </cell>
          <cell r="M1063" t="str">
            <v>Galleria Broadcasting Group</v>
          </cell>
          <cell r="O1063" t="str">
            <v>Rick Biddle</v>
          </cell>
          <cell r="Q1063" t="str">
            <v>$2.4 million</v>
          </cell>
        </row>
        <row r="1066">
          <cell r="A1066" t="str">
            <v>Television Transactions — Third-Quarter 1996</v>
          </cell>
        </row>
        <row r="1067">
          <cell r="A1067" t="str">
            <v>Date Transaction</v>
          </cell>
          <cell r="G1067" t="str">
            <v>Designated</v>
          </cell>
          <cell r="Q1067" t="str">
            <v>Price</v>
          </cell>
        </row>
        <row r="1068">
          <cell r="A1068" t="str">
            <v xml:space="preserve"> Announced</v>
          </cell>
          <cell r="C1068" t="str">
            <v>Property</v>
          </cell>
          <cell r="E1068" t="str">
            <v>Affiliation</v>
          </cell>
          <cell r="G1068" t="str">
            <v>Marketing Area</v>
          </cell>
          <cell r="M1068" t="str">
            <v>Purchaser</v>
          </cell>
          <cell r="O1068" t="str">
            <v>Seller</v>
          </cell>
          <cell r="Q1068" t="str">
            <v xml:space="preserve"> (at Announcement of Deal)</v>
          </cell>
        </row>
        <row r="1069">
          <cell r="A1069" t="str">
            <v>August 26, 1996</v>
          </cell>
          <cell r="C1069" t="str">
            <v>WFCT-TV</v>
          </cell>
          <cell r="E1069" t="str">
            <v>Independent</v>
          </cell>
          <cell r="G1069" t="str">
            <v>Bradenton/Tampa/St. Petersburg</v>
          </cell>
          <cell r="M1069" t="str">
            <v>Christian Network</v>
          </cell>
          <cell r="O1069" t="str">
            <v>Paxson Communications</v>
          </cell>
          <cell r="Q1069" t="str">
            <v>$1.49 million</v>
          </cell>
        </row>
        <row r="1071">
          <cell r="A1071" t="str">
            <v>August 26, 1996</v>
          </cell>
          <cell r="C1071" t="str">
            <v>KBCB-TV</v>
          </cell>
          <cell r="E1071" t="str">
            <v>Independent</v>
          </cell>
          <cell r="G1071" t="str">
            <v>Bellington/Seattle</v>
          </cell>
          <cell r="M1071" t="str">
            <v>Paxson Communications</v>
          </cell>
          <cell r="O1071" t="str">
            <v>?</v>
          </cell>
          <cell r="Q1071" t="str">
            <v>?</v>
          </cell>
        </row>
        <row r="1073">
          <cell r="A1073" t="str">
            <v>August 19, 1996</v>
          </cell>
          <cell r="C1073" t="str">
            <v>KFWU-TV</v>
          </cell>
          <cell r="E1073" t="str">
            <v>ABC</v>
          </cell>
          <cell r="G1073" t="str">
            <v>Fort Bragg</v>
          </cell>
          <cell r="M1073" t="str">
            <v>Sainte Ltd.</v>
          </cell>
          <cell r="O1073" t="str">
            <v>California Broadcasting</v>
          </cell>
          <cell r="Q1073" t="str">
            <v>$.8 million</v>
          </cell>
        </row>
        <row r="1075">
          <cell r="A1075" t="str">
            <v>August 19, 1996</v>
          </cell>
          <cell r="C1075" t="str">
            <v>WTWS-TV</v>
          </cell>
          <cell r="E1075" t="str">
            <v>Independent</v>
          </cell>
          <cell r="G1075" t="str">
            <v>New London/Hartford, CT</v>
          </cell>
          <cell r="M1075" t="str">
            <v>Roberts Broadcasting of Hartford</v>
          </cell>
          <cell r="O1075" t="str">
            <v>Paxson Communications</v>
          </cell>
          <cell r="Q1075" t="str">
            <v>$3.05 million</v>
          </cell>
        </row>
        <row r="1077">
          <cell r="A1077" t="str">
            <v>August 19, 1996</v>
          </cell>
          <cell r="C1077" t="str">
            <v>WRAY-TV</v>
          </cell>
          <cell r="E1077" t="str">
            <v>Independent</v>
          </cell>
          <cell r="G1077" t="str">
            <v>Wilson/Raleigh/Durham</v>
          </cell>
          <cell r="M1077" t="str">
            <v>Ramcast Corp.</v>
          </cell>
          <cell r="O1077" t="str">
            <v>Wilson Telecasters</v>
          </cell>
          <cell r="Q1077" t="str">
            <v>$5 million</v>
          </cell>
        </row>
        <row r="1079">
          <cell r="A1079" t="str">
            <v>August 19, 1996</v>
          </cell>
          <cell r="C1079" t="str">
            <v>KMNZ-TV</v>
          </cell>
          <cell r="E1079" t="str">
            <v>Dark</v>
          </cell>
          <cell r="G1079" t="str">
            <v>Oklahoma City</v>
          </cell>
          <cell r="M1079" t="str">
            <v>Paxson Communications</v>
          </cell>
          <cell r="O1079" t="str">
            <v>Aracelis Ortiz</v>
          </cell>
          <cell r="Q1079" t="str">
            <v>$6.395 million</v>
          </cell>
        </row>
        <row r="1081">
          <cell r="A1081" t="str">
            <v>August 19, 1996</v>
          </cell>
          <cell r="C1081" t="str">
            <v>KAJW-TV</v>
          </cell>
          <cell r="E1081" t="str">
            <v>Dark</v>
          </cell>
          <cell r="G1081" t="str">
            <v>Phoenix</v>
          </cell>
          <cell r="M1081" t="str">
            <v>Paxson Communications</v>
          </cell>
          <cell r="O1081" t="str">
            <v>Hector Garcia Salvatierra</v>
          </cell>
          <cell r="Q1081" t="str">
            <v xml:space="preserve">$5.4 million for 49% of construction permit  </v>
          </cell>
        </row>
        <row r="1082">
          <cell r="Q1082" t="str">
            <v xml:space="preserve">with right to buy remainder for $6.6 million </v>
          </cell>
        </row>
        <row r="1083">
          <cell r="Q1083" t="str">
            <v>if station is built and running in 1 year</v>
          </cell>
        </row>
        <row r="1085">
          <cell r="A1085" t="str">
            <v>August 14, 1996</v>
          </cell>
          <cell r="C1085" t="str">
            <v>WTOG-TV</v>
          </cell>
          <cell r="E1085" t="str">
            <v>UPN</v>
          </cell>
          <cell r="G1085" t="str">
            <v>Tampa</v>
          </cell>
          <cell r="M1085" t="str">
            <v>Viacom (Paramount)</v>
          </cell>
          <cell r="O1085" t="str">
            <v>Hubbard Broadcasting</v>
          </cell>
          <cell r="Q1085" t="str">
            <v>Swap</v>
          </cell>
        </row>
        <row r="1086">
          <cell r="C1086" t="str">
            <v>WNYT-TV</v>
          </cell>
          <cell r="E1086" t="str">
            <v>NBC</v>
          </cell>
          <cell r="G1086" t="str">
            <v>Albany, NY</v>
          </cell>
          <cell r="M1086" t="str">
            <v>Hubbard Broadcasting</v>
          </cell>
          <cell r="O1086" t="str">
            <v>Viacom (Paramount)</v>
          </cell>
          <cell r="Q1086" t="str">
            <v>Swap</v>
          </cell>
        </row>
        <row r="1087">
          <cell r="C1087" t="str">
            <v>WHEC-TV</v>
          </cell>
          <cell r="E1087" t="str">
            <v>NBC</v>
          </cell>
          <cell r="G1087" t="str">
            <v>Rochester, NY</v>
          </cell>
          <cell r="M1087" t="str">
            <v>Hubbard Broadcasting</v>
          </cell>
          <cell r="O1087" t="str">
            <v>Viacom (Paramount)</v>
          </cell>
          <cell r="Q1087" t="str">
            <v>Swap</v>
          </cell>
        </row>
        <row r="1089">
          <cell r="A1089" t="str">
            <v>August 14, 1996</v>
          </cell>
          <cell r="C1089" t="str">
            <v>WAFF-TV</v>
          </cell>
          <cell r="E1089" t="str">
            <v>NBC</v>
          </cell>
          <cell r="G1089" t="str">
            <v>Huntsville, AL</v>
          </cell>
          <cell r="M1089" t="str">
            <v xml:space="preserve">Raycom </v>
          </cell>
          <cell r="O1089" t="str">
            <v>AFLAC</v>
          </cell>
          <cell r="Q1089" t="str">
            <v>$485 million</v>
          </cell>
        </row>
        <row r="1090">
          <cell r="C1090" t="str">
            <v>WTOC-TV</v>
          </cell>
          <cell r="E1090" t="str">
            <v>CBS</v>
          </cell>
          <cell r="G1090" t="str">
            <v>Savannah, GA</v>
          </cell>
          <cell r="M1090" t="str">
            <v xml:space="preserve">Raycom </v>
          </cell>
          <cell r="O1090" t="str">
            <v>AFLAC</v>
          </cell>
          <cell r="Q1090" t="str">
            <v>$485 million</v>
          </cell>
        </row>
        <row r="1091">
          <cell r="C1091" t="str">
            <v>WAFB-TV</v>
          </cell>
          <cell r="E1091" t="str">
            <v>CBS</v>
          </cell>
          <cell r="G1091" t="str">
            <v>Baton Rouge, LA</v>
          </cell>
          <cell r="M1091" t="str">
            <v xml:space="preserve">Raycom </v>
          </cell>
          <cell r="O1091" t="str">
            <v>AFLAC</v>
          </cell>
          <cell r="Q1091" t="str">
            <v>$485 million</v>
          </cell>
        </row>
        <row r="1092">
          <cell r="C1092" t="str">
            <v>WTVM-TV</v>
          </cell>
          <cell r="E1092" t="str">
            <v>ABC</v>
          </cell>
          <cell r="G1092" t="str">
            <v>Columbus, GA</v>
          </cell>
          <cell r="M1092" t="str">
            <v xml:space="preserve">Raycom </v>
          </cell>
          <cell r="O1092" t="str">
            <v>AFLAC</v>
          </cell>
          <cell r="Q1092" t="str">
            <v>$485 million</v>
          </cell>
        </row>
        <row r="1093">
          <cell r="C1093" t="str">
            <v>KFVS-TV</v>
          </cell>
          <cell r="E1093" t="str">
            <v>CBS</v>
          </cell>
          <cell r="G1093" t="str">
            <v>Paducah-Cape Girardeau-Harrisburg</v>
          </cell>
          <cell r="M1093" t="str">
            <v xml:space="preserve">Raycom </v>
          </cell>
          <cell r="O1093" t="str">
            <v>AFLAC</v>
          </cell>
          <cell r="Q1093" t="str">
            <v>$485 million</v>
          </cell>
        </row>
        <row r="1094">
          <cell r="C1094" t="str">
            <v>KWWL-TV</v>
          </cell>
          <cell r="E1094" t="str">
            <v>NBC</v>
          </cell>
          <cell r="G1094" t="str">
            <v>Cedar Rapids-Waterloo-Dubuque, IA</v>
          </cell>
          <cell r="M1094" t="str">
            <v xml:space="preserve">Raycom </v>
          </cell>
          <cell r="O1094" t="str">
            <v>AFLAC</v>
          </cell>
          <cell r="Q1094" t="str">
            <v>$485 million</v>
          </cell>
        </row>
        <row r="1095">
          <cell r="C1095" t="str">
            <v>WITN-TV</v>
          </cell>
          <cell r="E1095" t="str">
            <v>NBC</v>
          </cell>
          <cell r="G1095" t="str">
            <v>Greenville-New Bern-Washington, NC</v>
          </cell>
          <cell r="M1095" t="str">
            <v xml:space="preserve">Raycom </v>
          </cell>
          <cell r="O1095" t="str">
            <v>AFLAC</v>
          </cell>
          <cell r="Q1095" t="str">
            <v>$485 million</v>
          </cell>
        </row>
        <row r="1097">
          <cell r="A1097" t="str">
            <v>August 12, 1996</v>
          </cell>
          <cell r="C1097" t="str">
            <v>KETK-TV</v>
          </cell>
          <cell r="E1097" t="str">
            <v>NBC</v>
          </cell>
          <cell r="G1097" t="str">
            <v>Tyler/Longview, TX</v>
          </cell>
          <cell r="M1097" t="str">
            <v>Max Media Properties</v>
          </cell>
          <cell r="O1097" t="str">
            <v>Lone Star Broadcasting</v>
          </cell>
          <cell r="Q1097" t="str">
            <v>$17.1 million</v>
          </cell>
        </row>
        <row r="1098">
          <cell r="C1098" t="str">
            <v>KLSB-TV</v>
          </cell>
          <cell r="E1098" t="str">
            <v>SAT</v>
          </cell>
          <cell r="G1098" t="str">
            <v>Tyler/Longview, TX</v>
          </cell>
          <cell r="M1098" t="str">
            <v>Max Media Properties</v>
          </cell>
          <cell r="O1098" t="str">
            <v>Lone Star Broadcasting</v>
          </cell>
          <cell r="Q1098" t="str">
            <v>$17.1 million</v>
          </cell>
        </row>
        <row r="1100">
          <cell r="A1100" t="str">
            <v>August 12, 1996</v>
          </cell>
          <cell r="C1100" t="str">
            <v>KNVO-TV</v>
          </cell>
          <cell r="E1100" t="str">
            <v>Univision</v>
          </cell>
          <cell r="G1100" t="str">
            <v>Harlingen/McAllen/Brownsville, TX</v>
          </cell>
          <cell r="M1100" t="str">
            <v>Entravision Merger Corp. (Walter Ulloa)</v>
          </cell>
          <cell r="O1100" t="str">
            <v xml:space="preserve">LS Communications, </v>
          </cell>
          <cell r="Q1100" t="str">
            <v>$24.8 million</v>
          </cell>
        </row>
        <row r="1101">
          <cell r="O1101" t="str">
            <v xml:space="preserve">        Mundo Vision Broadcasting, Safir</v>
          </cell>
        </row>
        <row r="1102">
          <cell r="A1102" t="str">
            <v>July 23, 1996</v>
          </cell>
          <cell r="C1102" t="str">
            <v>WBMG-TV</v>
          </cell>
          <cell r="E1102" t="str">
            <v>CBS</v>
          </cell>
          <cell r="G1102" t="str">
            <v>Birmingham</v>
          </cell>
          <cell r="M1102" t="str">
            <v>Media General</v>
          </cell>
          <cell r="O1102" t="str">
            <v>Park Acquisitions</v>
          </cell>
          <cell r="Q1102" t="str">
            <v>$710 million</v>
          </cell>
        </row>
        <row r="1103">
          <cell r="C1103" t="str">
            <v>WUTR-TV</v>
          </cell>
          <cell r="E1103" t="str">
            <v>ABC</v>
          </cell>
          <cell r="G1103" t="str">
            <v>Utica</v>
          </cell>
          <cell r="M1103" t="str">
            <v>Media General</v>
          </cell>
          <cell r="O1103" t="str">
            <v>Park Acquisitions</v>
          </cell>
          <cell r="Q1103" t="str">
            <v>$710 million</v>
          </cell>
        </row>
        <row r="1104">
          <cell r="C1104" t="str">
            <v>WNCT-TV</v>
          </cell>
          <cell r="E1104" t="str">
            <v>CBS</v>
          </cell>
          <cell r="G1104" t="str">
            <v>Greenville</v>
          </cell>
          <cell r="M1104" t="str">
            <v>Media General</v>
          </cell>
          <cell r="O1104" t="str">
            <v>Park Acquisitions</v>
          </cell>
          <cell r="Q1104" t="str">
            <v>$710 million</v>
          </cell>
        </row>
        <row r="1105">
          <cell r="C1105" t="str">
            <v>WDEF-TV</v>
          </cell>
          <cell r="E1105" t="str">
            <v>CBS</v>
          </cell>
          <cell r="G1105" t="str">
            <v>Chattanooga (New Bern)</v>
          </cell>
          <cell r="M1105" t="str">
            <v>Media General</v>
          </cell>
          <cell r="O1105" t="str">
            <v>Park Acquisitions</v>
          </cell>
          <cell r="Q1105" t="str">
            <v>$710 million</v>
          </cell>
        </row>
        <row r="1106">
          <cell r="C1106" t="str">
            <v>WJHL-TV</v>
          </cell>
          <cell r="E1106" t="str">
            <v>CBS</v>
          </cell>
          <cell r="G1106" t="str">
            <v>Tri Cities - Bristol/Kingsport/(Johnson City)</v>
          </cell>
          <cell r="M1106" t="str">
            <v>Media General</v>
          </cell>
          <cell r="O1106" t="str">
            <v>Park Acquisitions</v>
          </cell>
          <cell r="Q1106" t="str">
            <v>$710 million</v>
          </cell>
        </row>
        <row r="1107">
          <cell r="C1107" t="str">
            <v>WTVR-TV</v>
          </cell>
          <cell r="E1107" t="str">
            <v>CBS</v>
          </cell>
          <cell r="G1107" t="str">
            <v>Richmond</v>
          </cell>
          <cell r="M1107" t="str">
            <v>Media General</v>
          </cell>
          <cell r="O1107" t="str">
            <v>Park Acquisitions</v>
          </cell>
          <cell r="Q1107" t="str">
            <v>$710 million</v>
          </cell>
        </row>
        <row r="1108">
          <cell r="C1108" t="str">
            <v>WTVQ-TV</v>
          </cell>
          <cell r="E1108" t="str">
            <v>ABC</v>
          </cell>
          <cell r="G1108" t="str">
            <v>Lexington</v>
          </cell>
          <cell r="M1108" t="str">
            <v>Media General</v>
          </cell>
          <cell r="O1108" t="str">
            <v>Park Acquisitions</v>
          </cell>
          <cell r="Q1108" t="str">
            <v>$710 million</v>
          </cell>
        </row>
        <row r="1109">
          <cell r="C1109" t="str">
            <v>WSLS-TV</v>
          </cell>
          <cell r="E1109" t="str">
            <v>NBC</v>
          </cell>
          <cell r="G1109" t="str">
            <v>Roanoke</v>
          </cell>
          <cell r="M1109" t="str">
            <v>Media General</v>
          </cell>
          <cell r="O1109" t="str">
            <v>Park Acquisitions</v>
          </cell>
          <cell r="Q1109" t="str">
            <v>$710 million</v>
          </cell>
        </row>
        <row r="1110">
          <cell r="C1110" t="str">
            <v>KALB-TV</v>
          </cell>
          <cell r="E1110" t="str">
            <v>NBC</v>
          </cell>
          <cell r="G1110" t="str">
            <v>Alexandria, LA</v>
          </cell>
          <cell r="M1110" t="str">
            <v>Media General</v>
          </cell>
          <cell r="O1110" t="str">
            <v>Park Acquisitions</v>
          </cell>
          <cell r="Q1110" t="str">
            <v>$710 million</v>
          </cell>
        </row>
        <row r="1111">
          <cell r="C1111" t="str">
            <v>WHOA-TV</v>
          </cell>
          <cell r="E1111" t="str">
            <v>ABC</v>
          </cell>
          <cell r="G1111" t="str">
            <v>Montgomery, AL</v>
          </cell>
          <cell r="M1111" t="str">
            <v>Media General</v>
          </cell>
          <cell r="O1111" t="str">
            <v>Park Acquisitions</v>
          </cell>
          <cell r="Q1111" t="str">
            <v>$710 million</v>
          </cell>
        </row>
        <row r="1114">
          <cell r="A1114" t="str">
            <v>Television Transactions — Third-Quarter 1996</v>
          </cell>
        </row>
        <row r="1115">
          <cell r="A1115" t="str">
            <v>Date Transaction</v>
          </cell>
          <cell r="G1115" t="str">
            <v>Designated</v>
          </cell>
          <cell r="Q1115" t="str">
            <v>Price</v>
          </cell>
        </row>
        <row r="1116">
          <cell r="A1116" t="str">
            <v xml:space="preserve"> Announced</v>
          </cell>
          <cell r="C1116" t="str">
            <v>Property</v>
          </cell>
          <cell r="E1116" t="str">
            <v>Affiliation</v>
          </cell>
          <cell r="G1116" t="str">
            <v>Marketing Area</v>
          </cell>
          <cell r="M1116" t="str">
            <v>Purchaser</v>
          </cell>
          <cell r="O1116" t="str">
            <v>Seller</v>
          </cell>
          <cell r="Q1116" t="str">
            <v xml:space="preserve"> (at Announcement of Deal)</v>
          </cell>
        </row>
        <row r="1117">
          <cell r="A1117" t="str">
            <v>July 22, 1996</v>
          </cell>
          <cell r="C1117" t="str">
            <v>WJBK-TV</v>
          </cell>
          <cell r="E1117" t="str">
            <v>FOX</v>
          </cell>
          <cell r="G1117" t="str">
            <v>Detroit</v>
          </cell>
          <cell r="M1117" t="str">
            <v>Fox Broadcasting Company (News Corp.)</v>
          </cell>
          <cell r="O1117" t="str">
            <v>New World Communications</v>
          </cell>
          <cell r="Q1117" t="str">
            <v>$2.5 billion + assumption of $700 million in debt</v>
          </cell>
        </row>
        <row r="1118">
          <cell r="C1118" t="str">
            <v>KTVI-TV</v>
          </cell>
          <cell r="E1118" t="str">
            <v>FOX</v>
          </cell>
          <cell r="G1118" t="str">
            <v>St. Louis</v>
          </cell>
          <cell r="M1118" t="str">
            <v>Fox Broadcasting Company (News Corp.)</v>
          </cell>
          <cell r="O1118" t="str">
            <v>New World Communications</v>
          </cell>
          <cell r="Q1118" t="str">
            <v>$2.5 billion + assumption of $700 million in debt</v>
          </cell>
        </row>
        <row r="1119">
          <cell r="C1119" t="str">
            <v>KTBC-TV</v>
          </cell>
          <cell r="E1119" t="str">
            <v>FOX</v>
          </cell>
          <cell r="G1119" t="str">
            <v>Austin</v>
          </cell>
          <cell r="M1119" t="str">
            <v>Fox Broadcasting Company (News Corp.)</v>
          </cell>
          <cell r="O1119" t="str">
            <v>New World Communications</v>
          </cell>
          <cell r="Q1119" t="str">
            <v>$2.5 billion + assumption of $700 million in debt</v>
          </cell>
        </row>
        <row r="1120">
          <cell r="C1120" t="str">
            <v>K13VC-TV</v>
          </cell>
          <cell r="E1120" t="str">
            <v>IND</v>
          </cell>
          <cell r="G1120" t="str">
            <v>Austin</v>
          </cell>
          <cell r="M1120" t="str">
            <v>Fox Broadcasting Company (News Corp.)</v>
          </cell>
          <cell r="O1120" t="str">
            <v>New World Communications</v>
          </cell>
          <cell r="Q1120" t="str">
            <v>$2.5 billion + assumption of $700 million in debt</v>
          </cell>
        </row>
        <row r="1121">
          <cell r="C1121" t="str">
            <v>KDFW-TV</v>
          </cell>
          <cell r="E1121" t="str">
            <v>FOX</v>
          </cell>
          <cell r="G1121" t="str">
            <v>Dallas</v>
          </cell>
          <cell r="M1121" t="str">
            <v>Fox Broadcasting Company (News Corp.)</v>
          </cell>
          <cell r="O1121" t="str">
            <v>New World Communications</v>
          </cell>
          <cell r="Q1121" t="str">
            <v>$2.5 billion + assumption of $700 million in debt</v>
          </cell>
        </row>
        <row r="1122">
          <cell r="C1122" t="str">
            <v>WAGA-TV</v>
          </cell>
          <cell r="E1122" t="str">
            <v>FOX</v>
          </cell>
          <cell r="G1122" t="str">
            <v>Atlanta</v>
          </cell>
          <cell r="M1122" t="str">
            <v>Fox Broadcasting Company (News Corp.)</v>
          </cell>
          <cell r="O1122" t="str">
            <v>New World Communications</v>
          </cell>
          <cell r="Q1122" t="str">
            <v>$2.5 billion + assumption of $700 million in debt</v>
          </cell>
        </row>
        <row r="1123">
          <cell r="C1123" t="str">
            <v>WJW-TV</v>
          </cell>
          <cell r="E1123" t="str">
            <v>FOX</v>
          </cell>
          <cell r="G1123" t="str">
            <v>Cleveland</v>
          </cell>
          <cell r="M1123" t="str">
            <v>Fox Broadcasting Company (News Corp.)</v>
          </cell>
          <cell r="O1123" t="str">
            <v>New World Communications</v>
          </cell>
          <cell r="Q1123" t="str">
            <v>$2.5 billion + assumption of $700 million in debt</v>
          </cell>
        </row>
        <row r="1124">
          <cell r="C1124" t="str">
            <v>WTVT-TV</v>
          </cell>
          <cell r="E1124" t="str">
            <v>FOX</v>
          </cell>
          <cell r="G1124" t="str">
            <v>Tampa-St. Petersburg</v>
          </cell>
          <cell r="M1124" t="str">
            <v>Fox Broadcasting Company (News Corp.)</v>
          </cell>
          <cell r="O1124" t="str">
            <v>New World Communications</v>
          </cell>
          <cell r="Q1124" t="str">
            <v>$2.5 billion + assumption of $700 million in debt</v>
          </cell>
        </row>
        <row r="1125">
          <cell r="C1125" t="str">
            <v>WITI-TV</v>
          </cell>
          <cell r="E1125" t="str">
            <v>FOX</v>
          </cell>
          <cell r="G1125" t="str">
            <v>Milwaukee</v>
          </cell>
          <cell r="M1125" t="str">
            <v>Fox Broadcasting Company (News Corp.)</v>
          </cell>
          <cell r="O1125" t="str">
            <v>New World Communications</v>
          </cell>
          <cell r="Q1125" t="str">
            <v>$2.5 billion + assumption of $700 million in debt</v>
          </cell>
        </row>
        <row r="1126">
          <cell r="C1126" t="str">
            <v>KSAZ-TV</v>
          </cell>
          <cell r="E1126" t="str">
            <v>FOX</v>
          </cell>
          <cell r="G1126" t="str">
            <v>Phoenix</v>
          </cell>
          <cell r="M1126" t="str">
            <v>Fox Broadcasting Company (News Corp.)</v>
          </cell>
          <cell r="O1126" t="str">
            <v>New World Communications</v>
          </cell>
          <cell r="Q1126" t="str">
            <v>$2.5 billion + assumption of $700 million in debt</v>
          </cell>
        </row>
        <row r="1127">
          <cell r="C1127" t="str">
            <v>WDAF-TV</v>
          </cell>
          <cell r="E1127" t="str">
            <v>FOX</v>
          </cell>
          <cell r="G1127" t="str">
            <v>Kansas City, MO</v>
          </cell>
          <cell r="M1127" t="str">
            <v>Fox Broadcasting Company (News Corp.)</v>
          </cell>
          <cell r="O1127" t="str">
            <v>New World Communications</v>
          </cell>
          <cell r="Q1127" t="str">
            <v>$2.5 billion + assumption of $700 million in debt</v>
          </cell>
        </row>
        <row r="1129">
          <cell r="A1129" t="str">
            <v>July 22, 1996</v>
          </cell>
          <cell r="C1129" t="str">
            <v>WVUE-TV</v>
          </cell>
          <cell r="E1129" t="str">
            <v>ABC</v>
          </cell>
          <cell r="G1129" t="str">
            <v>New Orleans, LA</v>
          </cell>
          <cell r="M1129" t="str">
            <v>Silver King Communications (HSN, Inc.)</v>
          </cell>
          <cell r="O1129" t="str">
            <v xml:space="preserve">SF Broadcasting </v>
          </cell>
          <cell r="Q1129" t="str">
            <v>$210 million</v>
          </cell>
        </row>
        <row r="1130">
          <cell r="C1130" t="str">
            <v>WALA-TV</v>
          </cell>
          <cell r="E1130" t="str">
            <v>NBC</v>
          </cell>
          <cell r="G1130" t="str">
            <v>Mobile, AL</v>
          </cell>
          <cell r="M1130" t="str">
            <v>Silver King Communications (HSN, Inc.)</v>
          </cell>
          <cell r="O1130" t="str">
            <v xml:space="preserve">SF Broadcasting </v>
          </cell>
          <cell r="Q1130" t="str">
            <v>$210 million</v>
          </cell>
        </row>
        <row r="1131">
          <cell r="C1131" t="str">
            <v>KHON-TV</v>
          </cell>
          <cell r="E1131" t="str">
            <v>NBC</v>
          </cell>
          <cell r="G1131" t="str">
            <v>Honolulu, HI</v>
          </cell>
          <cell r="M1131" t="str">
            <v>Silver King Communications (HSN, Inc.)</v>
          </cell>
          <cell r="O1131" t="str">
            <v xml:space="preserve">SF Broadcasting </v>
          </cell>
          <cell r="Q1131" t="str">
            <v>$210 million</v>
          </cell>
        </row>
        <row r="1132">
          <cell r="C1132" t="str">
            <v>WLUK-TV</v>
          </cell>
          <cell r="E1132" t="str">
            <v>NBC</v>
          </cell>
          <cell r="G1132" t="str">
            <v>Green Bay, WI</v>
          </cell>
          <cell r="M1132" t="str">
            <v>Silver King Communications (HSN, Inc.)</v>
          </cell>
          <cell r="O1132" t="str">
            <v xml:space="preserve">SF Broadcasting </v>
          </cell>
          <cell r="Q1132" t="str">
            <v>$210 million</v>
          </cell>
        </row>
        <row r="1134">
          <cell r="A1134" t="str">
            <v>July 15, 1996</v>
          </cell>
          <cell r="C1134" t="str">
            <v>KXLI-TV</v>
          </cell>
          <cell r="E1134" t="str">
            <v>IND</v>
          </cell>
          <cell r="G1134" t="str">
            <v>St. Cloud/Minneapolis/St. Paul</v>
          </cell>
          <cell r="M1134" t="str">
            <v>Paxson</v>
          </cell>
          <cell r="O1134" t="str">
            <v>KX Acquisition</v>
          </cell>
          <cell r="Q1134" t="str">
            <v>$12 million</v>
          </cell>
        </row>
        <row r="1136">
          <cell r="A1136" t="str">
            <v>July 15, 1996</v>
          </cell>
          <cell r="C1136" t="str">
            <v>KHGI-TV</v>
          </cell>
          <cell r="E1136" t="str">
            <v>ABC</v>
          </cell>
          <cell r="G1136" t="str">
            <v>Kearney, NE</v>
          </cell>
          <cell r="M1136" t="str">
            <v>Pappas Telecasting</v>
          </cell>
          <cell r="O1136" t="str">
            <v>Fant Broadcasting</v>
          </cell>
          <cell r="Q1136" t="str">
            <v>$12.75 million</v>
          </cell>
        </row>
        <row r="1137">
          <cell r="C1137" t="str">
            <v xml:space="preserve"> </v>
          </cell>
          <cell r="G1137" t="str">
            <v>Superior, WI</v>
          </cell>
          <cell r="M1137" t="str">
            <v>Pappas Telecasting</v>
          </cell>
          <cell r="O1137" t="str">
            <v>Fant Broadcasting</v>
          </cell>
          <cell r="Q1137" t="str">
            <v>$12.75 million</v>
          </cell>
        </row>
        <row r="1138">
          <cell r="C1138" t="str">
            <v>KWNB-TV</v>
          </cell>
          <cell r="G1138" t="str">
            <v>Hayes Center</v>
          </cell>
          <cell r="M1138" t="str">
            <v>Pappas Telecasting</v>
          </cell>
          <cell r="O1138" t="str">
            <v>Fant Broadcasting</v>
          </cell>
          <cell r="Q1138" t="str">
            <v>$12.75 million</v>
          </cell>
        </row>
        <row r="1140">
          <cell r="A1140" t="str">
            <v>July 15, 1996</v>
          </cell>
          <cell r="C1140" t="str">
            <v>WLAJ-TV</v>
          </cell>
          <cell r="E1140" t="str">
            <v>ABC</v>
          </cell>
          <cell r="G1140" t="str">
            <v>Lansing, MI</v>
          </cell>
          <cell r="M1140" t="str">
            <v>Paul Brisette</v>
          </cell>
          <cell r="O1140" t="str">
            <v>Joel Ferguson</v>
          </cell>
          <cell r="Q1140" t="str">
            <v>$17 million (for other 50%)</v>
          </cell>
        </row>
        <row r="1142">
          <cell r="A1142" t="str">
            <v>July 1, 1996</v>
          </cell>
          <cell r="C1142" t="str">
            <v>KRRT-TV</v>
          </cell>
          <cell r="E1142" t="str">
            <v>UPN</v>
          </cell>
          <cell r="G1142" t="str">
            <v>Kerrville/San Antonio, TX</v>
          </cell>
          <cell r="M1142" t="str">
            <v>Glencairn</v>
          </cell>
          <cell r="O1142" t="str">
            <v>KRRT, Inc.</v>
          </cell>
          <cell r="Q1142" t="str">
            <v>$2 million plus assumption of liabilities</v>
          </cell>
        </row>
        <row r="1144">
          <cell r="A1144" t="str">
            <v>July 1, 1996</v>
          </cell>
          <cell r="C1144" t="str">
            <v>KZJL-TV</v>
          </cell>
          <cell r="E1144" t="str">
            <v>Shop at Home</v>
          </cell>
          <cell r="G1144" t="str">
            <v>Houston, TX</v>
          </cell>
          <cell r="M1144" t="str">
            <v>Shop at Home, Inc.</v>
          </cell>
          <cell r="O1144" t="str">
            <v>Urban Broadcasting Systems</v>
          </cell>
          <cell r="Q1144" t="str">
            <v>$1.4 million for other 51%</v>
          </cell>
        </row>
        <row r="1146">
          <cell r="A1146" t="str">
            <v>July 1, 1996</v>
          </cell>
          <cell r="C1146" t="str">
            <v>WYOU-TV</v>
          </cell>
          <cell r="E1146" t="str">
            <v>CBS</v>
          </cell>
          <cell r="G1146" t="str">
            <v>Scranton, PA</v>
          </cell>
          <cell r="M1146" t="str">
            <v>Nexstar Broadcasting Group</v>
          </cell>
          <cell r="O1146" t="str">
            <v>Diversified Communications</v>
          </cell>
          <cell r="Q1146" t="str">
            <v>$23.3 million</v>
          </cell>
        </row>
        <row r="1148">
          <cell r="A1148" t="str">
            <v>July 1, 1996</v>
          </cell>
          <cell r="C1148" t="str">
            <v>KTXL-TV</v>
          </cell>
          <cell r="E1148" t="str">
            <v>Fox</v>
          </cell>
          <cell r="G1148" t="str">
            <v>Sacramento</v>
          </cell>
          <cell r="M1148" t="str">
            <v>Tribune Company</v>
          </cell>
          <cell r="O1148" t="str">
            <v>Renaissance Communications</v>
          </cell>
          <cell r="Q1148" t="str">
            <v>$1.13 billion</v>
          </cell>
        </row>
        <row r="1149">
          <cell r="C1149" t="str">
            <v>WDZL-TV</v>
          </cell>
          <cell r="E1149" t="str">
            <v>WB</v>
          </cell>
          <cell r="G1149" t="str">
            <v>Miami</v>
          </cell>
          <cell r="M1149" t="str">
            <v>Tribune Company</v>
          </cell>
          <cell r="O1149" t="str">
            <v>Renaissance Communications</v>
          </cell>
          <cell r="Q1149" t="str">
            <v>$1.13 billion</v>
          </cell>
        </row>
        <row r="1150">
          <cell r="C1150" t="str">
            <v>WPMT-TV</v>
          </cell>
          <cell r="E1150" t="str">
            <v>Fox</v>
          </cell>
          <cell r="G1150" t="str">
            <v>Harrisburg/(York)</v>
          </cell>
          <cell r="M1150" t="str">
            <v>Tribune Company</v>
          </cell>
          <cell r="O1150" t="str">
            <v>Renaissance Communications</v>
          </cell>
          <cell r="Q1150" t="str">
            <v>$1.13 billion</v>
          </cell>
        </row>
        <row r="1151">
          <cell r="C1151" t="str">
            <v>WTIC-TV</v>
          </cell>
          <cell r="E1151" t="str">
            <v>Fox</v>
          </cell>
          <cell r="G1151" t="str">
            <v>Hartford</v>
          </cell>
          <cell r="M1151" t="str">
            <v>Tribune Company</v>
          </cell>
          <cell r="O1151" t="str">
            <v>Renaissance Communications</v>
          </cell>
          <cell r="Q1151" t="str">
            <v>$1.13 billion</v>
          </cell>
        </row>
        <row r="1152">
          <cell r="C1152" t="str">
            <v>WXIN-TV</v>
          </cell>
          <cell r="E1152" t="str">
            <v>Fox</v>
          </cell>
          <cell r="G1152" t="str">
            <v>Indianapolis</v>
          </cell>
          <cell r="M1152" t="str">
            <v>Tribune Company</v>
          </cell>
          <cell r="O1152" t="str">
            <v>Renaissance Communications</v>
          </cell>
          <cell r="Q1152" t="str">
            <v>$1.13 billion</v>
          </cell>
        </row>
        <row r="1153">
          <cell r="C1153" t="str">
            <v>KDAF-TV</v>
          </cell>
          <cell r="E1153" t="str">
            <v>WB</v>
          </cell>
          <cell r="G1153" t="str">
            <v>Dallas</v>
          </cell>
          <cell r="M1153" t="str">
            <v>Tribune Company</v>
          </cell>
          <cell r="O1153" t="str">
            <v>Renaissance Communications</v>
          </cell>
          <cell r="Q1153" t="str">
            <v>$1.13 billion</v>
          </cell>
        </row>
        <row r="1158">
          <cell r="A1158" t="str">
            <v>Television Transactions — Second-Quarter 1996</v>
          </cell>
        </row>
        <row r="1159">
          <cell r="A1159" t="str">
            <v>Date Transaction</v>
          </cell>
          <cell r="G1159" t="str">
            <v>Designated</v>
          </cell>
          <cell r="Q1159" t="str">
            <v>Price</v>
          </cell>
        </row>
        <row r="1160">
          <cell r="A1160" t="str">
            <v xml:space="preserve"> Announced</v>
          </cell>
          <cell r="C1160" t="str">
            <v>Property</v>
          </cell>
          <cell r="E1160" t="str">
            <v>Affiliation</v>
          </cell>
          <cell r="G1160" t="str">
            <v>Marketing Area</v>
          </cell>
          <cell r="M1160" t="str">
            <v>Purchaser</v>
          </cell>
          <cell r="O1160" t="str">
            <v>Seller</v>
          </cell>
          <cell r="Q1160" t="str">
            <v xml:space="preserve"> (at Announcement of Deal)</v>
          </cell>
        </row>
        <row r="1161">
          <cell r="A1161" t="str">
            <v>June 24, 1996</v>
          </cell>
          <cell r="C1161" t="str">
            <v>WYDO-TV</v>
          </cell>
          <cell r="E1161" t="str">
            <v>Fox</v>
          </cell>
          <cell r="G1161" t="str">
            <v>Greenville, NC</v>
          </cell>
          <cell r="M1161" t="str">
            <v>GOCOM Broadcasting</v>
          </cell>
          <cell r="O1161" t="str">
            <v>KS Family Television, Inc.</v>
          </cell>
          <cell r="Q1161" t="str">
            <v>$1.5 million</v>
          </cell>
        </row>
        <row r="1163">
          <cell r="A1163" t="str">
            <v>June 3, 1996</v>
          </cell>
          <cell r="C1163" t="str">
            <v>KYLE-TV</v>
          </cell>
          <cell r="E1163" t="str">
            <v>WB</v>
          </cell>
          <cell r="G1163" t="str">
            <v>Bryan/Waco, TX</v>
          </cell>
          <cell r="M1163" t="str">
            <v>Communications Corp. of America</v>
          </cell>
          <cell r="O1163" t="str">
            <v>Silent Minority Group</v>
          </cell>
          <cell r="Q1163" t="str">
            <v>$1.1 million</v>
          </cell>
        </row>
        <row r="1165">
          <cell r="A1165" t="str">
            <v>June 3, 1996</v>
          </cell>
          <cell r="C1165" t="str">
            <v>KTVO-TV</v>
          </cell>
          <cell r="E1165" t="str">
            <v>ABC</v>
          </cell>
          <cell r="G1165" t="str">
            <v>Ottumwa-Kirksville, IA</v>
          </cell>
          <cell r="M1165" t="str">
            <v>Ellis Acquisitions (now Raycom)</v>
          </cell>
          <cell r="O1165" t="str">
            <v>Federal Broadcasting</v>
          </cell>
          <cell r="Q1165" t="str">
            <v>$170 million</v>
          </cell>
        </row>
        <row r="1166">
          <cell r="C1166" t="str">
            <v>WLUC-TV</v>
          </cell>
          <cell r="E1166" t="str">
            <v>ABC/NBC/Fox</v>
          </cell>
          <cell r="G1166" t="str">
            <v>Marquette, MI</v>
          </cell>
          <cell r="M1166" t="str">
            <v>Ellis Acquisitions (now Raycom)</v>
          </cell>
          <cell r="O1166" t="str">
            <v>Federal Broadcasting</v>
          </cell>
          <cell r="Q1166" t="str">
            <v>$170 million</v>
          </cell>
        </row>
        <row r="1167">
          <cell r="C1167" t="str">
            <v>WPBN-TV</v>
          </cell>
          <cell r="E1167" t="str">
            <v>NBC</v>
          </cell>
          <cell r="G1167" t="str">
            <v>Traverse City-Cadillac</v>
          </cell>
          <cell r="M1167" t="str">
            <v>Ellis Acquisitions (now Raycom)</v>
          </cell>
          <cell r="O1167" t="str">
            <v>Federal Broadcasting</v>
          </cell>
          <cell r="Q1167" t="str">
            <v>$170 million</v>
          </cell>
        </row>
        <row r="1168">
          <cell r="C1168" t="str">
            <v>WTOM-TV</v>
          </cell>
          <cell r="E1168" t="str">
            <v>SAT</v>
          </cell>
          <cell r="G1168" t="str">
            <v>Cheboygan, MI</v>
          </cell>
          <cell r="M1168" t="str">
            <v>Ellis Acquisitions (now Raycom)</v>
          </cell>
          <cell r="O1168" t="str">
            <v>Federal Broadcasting</v>
          </cell>
          <cell r="Q1168" t="str">
            <v>$170 million</v>
          </cell>
        </row>
        <row r="1169">
          <cell r="C1169" t="str">
            <v>KNDO-TV</v>
          </cell>
          <cell r="E1169" t="str">
            <v>NBC</v>
          </cell>
          <cell r="G1169" t="str">
            <v>Yakima, WA</v>
          </cell>
          <cell r="M1169" t="str">
            <v>Ellis Acquisitions (now Raycom)</v>
          </cell>
          <cell r="O1169" t="str">
            <v>Federal Broadcasting</v>
          </cell>
          <cell r="Q1169" t="str">
            <v>$170 million</v>
          </cell>
        </row>
        <row r="1170">
          <cell r="C1170" t="str">
            <v>KNDU-TV</v>
          </cell>
          <cell r="E1170" t="str">
            <v>SAT</v>
          </cell>
          <cell r="G1170" t="str">
            <v>Yakima, WA</v>
          </cell>
          <cell r="M1170" t="str">
            <v>Ellis Acquisitions (now Raycom)</v>
          </cell>
          <cell r="O1170" t="str">
            <v>Federal Broadcasting</v>
          </cell>
          <cell r="Q1170" t="str">
            <v>$170 million</v>
          </cell>
        </row>
        <row r="1171">
          <cell r="C1171" t="str">
            <v>WDAM-TV</v>
          </cell>
          <cell r="E1171" t="str">
            <v>NBC</v>
          </cell>
          <cell r="G1171" t="str">
            <v>Laurel, MS</v>
          </cell>
          <cell r="M1171" t="str">
            <v>Ellis Acquisitions (now Raycom)</v>
          </cell>
          <cell r="O1171" t="str">
            <v>Federal Broadcasting</v>
          </cell>
          <cell r="Q1171" t="str">
            <v>$170 million</v>
          </cell>
        </row>
        <row r="1172">
          <cell r="C1172" t="str">
            <v>WSTM-TV</v>
          </cell>
          <cell r="E1172" t="str">
            <v>NBC</v>
          </cell>
          <cell r="G1172" t="str">
            <v>Syracuse</v>
          </cell>
          <cell r="M1172" t="str">
            <v>Ellis Acquisitions (now Raycom)</v>
          </cell>
          <cell r="O1172" t="str">
            <v>Federal Broadcasting</v>
          </cell>
          <cell r="Q1172" t="str">
            <v>$170 million</v>
          </cell>
        </row>
        <row r="1174">
          <cell r="A1174" t="str">
            <v>June 3, 1996</v>
          </cell>
          <cell r="C1174" t="str">
            <v>WJAL-TV</v>
          </cell>
          <cell r="E1174" t="str">
            <v>WB</v>
          </cell>
          <cell r="G1174" t="str">
            <v>Hagerstown, MD</v>
          </cell>
          <cell r="M1174" t="str">
            <v xml:space="preserve">ALQ Holdings, Ltd. </v>
          </cell>
          <cell r="O1174" t="str">
            <v>Good Companion Broadcasting</v>
          </cell>
          <cell r="Q1174" t="str">
            <v>$7.5 million</v>
          </cell>
        </row>
        <row r="1176">
          <cell r="A1176" t="str">
            <v>May 27, 1996</v>
          </cell>
          <cell r="C1176" t="str">
            <v>KNSD-TV</v>
          </cell>
          <cell r="E1176" t="str">
            <v>NBC</v>
          </cell>
          <cell r="G1176" t="str">
            <v>San Diego, CA</v>
          </cell>
          <cell r="M1176" t="str">
            <v>NBC (General Electric)</v>
          </cell>
          <cell r="O1176" t="str">
            <v>New World Communications</v>
          </cell>
          <cell r="Q1176" t="str">
            <v>$425 million</v>
          </cell>
        </row>
        <row r="1177">
          <cell r="C1177" t="str">
            <v>WVTM-TV</v>
          </cell>
          <cell r="E1177" t="str">
            <v>NBC</v>
          </cell>
          <cell r="G1177" t="str">
            <v>Birmingham, Al</v>
          </cell>
          <cell r="M1177" t="str">
            <v>NBC (General Electric)</v>
          </cell>
          <cell r="O1177" t="str">
            <v>New World Communications</v>
          </cell>
          <cell r="Q1177" t="str">
            <v>$425 million</v>
          </cell>
        </row>
        <row r="1179">
          <cell r="A1179" t="str">
            <v>May 27, 1996</v>
          </cell>
          <cell r="C1179" t="str">
            <v>WFVT-TV</v>
          </cell>
          <cell r="E1179" t="str">
            <v>WB</v>
          </cell>
          <cell r="G1179" t="str">
            <v>Rock Hill/Charlotte, SC</v>
          </cell>
          <cell r="M1179" t="str">
            <v>TV 55 LLC</v>
          </cell>
          <cell r="O1179" t="str">
            <v>Family Fifty-Five Inc.</v>
          </cell>
          <cell r="Q1179" t="str">
            <v>$4 million</v>
          </cell>
        </row>
        <row r="1181">
          <cell r="A1181" t="str">
            <v>May 20, 1996</v>
          </cell>
          <cell r="C1181" t="str">
            <v>KCAL-TV</v>
          </cell>
          <cell r="E1181" t="str">
            <v>IND</v>
          </cell>
          <cell r="G1181" t="str">
            <v>Los Angeles, CA</v>
          </cell>
          <cell r="M1181" t="str">
            <v>Young Broadcasting</v>
          </cell>
          <cell r="O1181" t="str">
            <v>Walt Disney Co.</v>
          </cell>
          <cell r="Q1181" t="str">
            <v>$368 million</v>
          </cell>
        </row>
        <row r="1183">
          <cell r="A1183" t="str">
            <v>May 20, 1996</v>
          </cell>
          <cell r="C1183" t="str">
            <v>KFOR-TV</v>
          </cell>
          <cell r="E1183" t="str">
            <v>NBC</v>
          </cell>
          <cell r="G1183" t="str">
            <v>Oklahoma City</v>
          </cell>
          <cell r="M1183" t="str">
            <v>New York Times</v>
          </cell>
          <cell r="O1183" t="str">
            <v>Palmer Communcations</v>
          </cell>
          <cell r="Q1183" t="str">
            <v>$226 million</v>
          </cell>
        </row>
        <row r="1184">
          <cell r="C1184" t="str">
            <v>WHO-TV</v>
          </cell>
          <cell r="E1184" t="str">
            <v>NBC</v>
          </cell>
          <cell r="G1184" t="str">
            <v>Des Moines</v>
          </cell>
          <cell r="M1184" t="str">
            <v>New York Times</v>
          </cell>
          <cell r="O1184" t="str">
            <v>Palmer Communcations</v>
          </cell>
          <cell r="Q1184" t="str">
            <v>$226 million</v>
          </cell>
        </row>
        <row r="1187">
          <cell r="A1187" t="str">
            <v>Television Transactions — Second-Quarter 1996</v>
          </cell>
        </row>
        <row r="1188">
          <cell r="A1188" t="str">
            <v>Date Transaction</v>
          </cell>
          <cell r="G1188" t="str">
            <v>Designated</v>
          </cell>
          <cell r="Q1188" t="str">
            <v>Price</v>
          </cell>
        </row>
        <row r="1189">
          <cell r="A1189" t="str">
            <v xml:space="preserve"> Announced</v>
          </cell>
          <cell r="C1189" t="str">
            <v>Property</v>
          </cell>
          <cell r="E1189" t="str">
            <v>Affiliation</v>
          </cell>
          <cell r="G1189" t="str">
            <v>Marketing Area</v>
          </cell>
          <cell r="M1189" t="str">
            <v>Purchaser</v>
          </cell>
          <cell r="O1189" t="str">
            <v>Seller</v>
          </cell>
          <cell r="Q1189" t="str">
            <v xml:space="preserve"> (at Announcement of Deal)</v>
          </cell>
        </row>
        <row r="1190">
          <cell r="A1190" t="str">
            <v>May 20, 1996</v>
          </cell>
          <cell r="C1190" t="str">
            <v>WMC-TV</v>
          </cell>
          <cell r="E1190" t="str">
            <v>NBC</v>
          </cell>
          <cell r="G1190" t="str">
            <v>Memphis, TN</v>
          </cell>
          <cell r="M1190" t="str">
            <v>Ellis Acquisitions Inc. (now Raycom)</v>
          </cell>
          <cell r="O1190" t="str">
            <v xml:space="preserve">Ellis Communications </v>
          </cell>
          <cell r="Q1190" t="str">
            <v>$732 million</v>
          </cell>
        </row>
        <row r="1191">
          <cell r="C1191" t="str">
            <v>WUPW-TV</v>
          </cell>
          <cell r="E1191" t="str">
            <v>FOX</v>
          </cell>
          <cell r="G1191" t="str">
            <v>Toledo, OH</v>
          </cell>
          <cell r="M1191" t="str">
            <v>Ellis Acquisitions Inc. (now Raycom)</v>
          </cell>
          <cell r="O1191" t="str">
            <v xml:space="preserve">Ellis Communications </v>
          </cell>
          <cell r="Q1191" t="str">
            <v>$732 million</v>
          </cell>
        </row>
        <row r="1192">
          <cell r="C1192" t="str">
            <v>WTNZ-TV</v>
          </cell>
          <cell r="E1192" t="str">
            <v>FOX</v>
          </cell>
          <cell r="G1192" t="str">
            <v>Knoxville, TN</v>
          </cell>
          <cell r="M1192" t="str">
            <v>Ellis Acquisitions Inc. (now Raycom)</v>
          </cell>
          <cell r="O1192" t="str">
            <v xml:space="preserve">Ellis Communications </v>
          </cell>
          <cell r="Q1192" t="str">
            <v>$732 million</v>
          </cell>
        </row>
        <row r="1193">
          <cell r="C1193" t="str">
            <v>WACH-TV</v>
          </cell>
          <cell r="E1193" t="str">
            <v>FOX</v>
          </cell>
          <cell r="G1193" t="str">
            <v>Columbia, SC</v>
          </cell>
          <cell r="M1193" t="str">
            <v>Ellis Acquisitions Inc. (now Raycom)</v>
          </cell>
          <cell r="O1193" t="str">
            <v xml:space="preserve">Ellis Communications </v>
          </cell>
          <cell r="Q1193" t="str">
            <v>$732 million</v>
          </cell>
        </row>
        <row r="1194">
          <cell r="C1194" t="str">
            <v>WEVU-TV</v>
          </cell>
          <cell r="E1194" t="str">
            <v>ABC</v>
          </cell>
          <cell r="G1194" t="str">
            <v>Ft. Meyers, FL</v>
          </cell>
          <cell r="M1194" t="str">
            <v>Ellis Acquisitions Inc. (now Raycom)</v>
          </cell>
          <cell r="O1194" t="str">
            <v xml:space="preserve">Ellis Communications </v>
          </cell>
          <cell r="Q1194" t="str">
            <v>$732 million</v>
          </cell>
        </row>
        <row r="1195">
          <cell r="C1195" t="str">
            <v>KAME-TV</v>
          </cell>
          <cell r="E1195" t="str">
            <v>FOX</v>
          </cell>
          <cell r="G1195" t="str">
            <v>Reno, NV</v>
          </cell>
          <cell r="M1195" t="str">
            <v>Ellis Acquisitions Inc. (now Raycom)</v>
          </cell>
          <cell r="O1195" t="str">
            <v xml:space="preserve">Ellis Communications </v>
          </cell>
          <cell r="Q1195" t="str">
            <v>$732 million</v>
          </cell>
        </row>
        <row r="1196">
          <cell r="C1196" t="str">
            <v>KOLD-TV</v>
          </cell>
          <cell r="E1196" t="str">
            <v>CBS</v>
          </cell>
          <cell r="G1196" t="str">
            <v>Tuscon</v>
          </cell>
          <cell r="M1196" t="str">
            <v>Ellis Acquisitions Inc. (now Raycom)</v>
          </cell>
          <cell r="O1196" t="str">
            <v xml:space="preserve">Ellis Communications </v>
          </cell>
          <cell r="Q1196" t="str">
            <v>$732 million</v>
          </cell>
        </row>
        <row r="1197">
          <cell r="C1197" t="str">
            <v>WSAV-TV</v>
          </cell>
          <cell r="E1197" t="str">
            <v>NBC</v>
          </cell>
          <cell r="G1197" t="str">
            <v>Savannah</v>
          </cell>
          <cell r="M1197" t="str">
            <v>Ellis Acquisitions Inc. (now Raycom)</v>
          </cell>
          <cell r="O1197" t="str">
            <v xml:space="preserve">Ellis Communications </v>
          </cell>
          <cell r="Q1197" t="str">
            <v>$732 million</v>
          </cell>
        </row>
        <row r="1198">
          <cell r="C1198" t="str">
            <v>WJTV-TV</v>
          </cell>
          <cell r="E1198" t="str">
            <v>NBC</v>
          </cell>
          <cell r="G1198" t="str">
            <v>Jackson, MS</v>
          </cell>
          <cell r="M1198" t="str">
            <v>Ellis Acquisitions Inc. (now Raycom)</v>
          </cell>
          <cell r="O1198" t="str">
            <v xml:space="preserve">Ellis Communications </v>
          </cell>
          <cell r="Q1198" t="str">
            <v>$732 million</v>
          </cell>
        </row>
        <row r="1199">
          <cell r="C1199" t="str">
            <v>WECT-TV</v>
          </cell>
          <cell r="E1199" t="str">
            <v>NBC</v>
          </cell>
          <cell r="G1199" t="str">
            <v>Wilmington, NC</v>
          </cell>
          <cell r="M1199" t="str">
            <v>Ellis Acquisitions Inc. (now Raycom)</v>
          </cell>
          <cell r="O1199" t="str">
            <v xml:space="preserve">Ellis Communications </v>
          </cell>
          <cell r="Q1199" t="str">
            <v>$732 million</v>
          </cell>
        </row>
        <row r="1200">
          <cell r="C1200" t="str">
            <v>WHLT-TV</v>
          </cell>
          <cell r="E1200" t="str">
            <v>CBS</v>
          </cell>
          <cell r="G1200" t="str">
            <v>(Hattiesburg)/Laurel</v>
          </cell>
          <cell r="M1200" t="str">
            <v>Ellis Acquisitions Inc. (now Raycom)</v>
          </cell>
          <cell r="O1200" t="str">
            <v xml:space="preserve">Ellis Communications </v>
          </cell>
          <cell r="Q1200" t="str">
            <v>$732 million</v>
          </cell>
        </row>
        <row r="1201">
          <cell r="C1201" t="str">
            <v>KSFY-TV</v>
          </cell>
          <cell r="E1201" t="str">
            <v>ABC</v>
          </cell>
          <cell r="G1201" t="str">
            <v>Sioux Falls, SD</v>
          </cell>
          <cell r="M1201" t="str">
            <v>Ellis Acquisitions Inc. (now Raycom)</v>
          </cell>
          <cell r="O1201" t="str">
            <v xml:space="preserve">Ellis Communications </v>
          </cell>
          <cell r="Q1201" t="str">
            <v>$732 million</v>
          </cell>
        </row>
        <row r="1202">
          <cell r="C1202" t="str">
            <v>KPRY-TV</v>
          </cell>
          <cell r="E1202" t="str">
            <v>SAT</v>
          </cell>
          <cell r="G1202" t="str">
            <v>Pierre, SD</v>
          </cell>
          <cell r="M1202" t="str">
            <v>Ellis Acquisitions Inc. (now Raycom)</v>
          </cell>
          <cell r="O1202" t="str">
            <v xml:space="preserve">Ellis Communications </v>
          </cell>
          <cell r="Q1202" t="str">
            <v>$732 million</v>
          </cell>
        </row>
        <row r="1203">
          <cell r="C1203" t="str">
            <v>KABY-TV</v>
          </cell>
          <cell r="E1203" t="str">
            <v>SAT</v>
          </cell>
          <cell r="G1203" t="str">
            <v>Aberdeen, SD</v>
          </cell>
          <cell r="M1203" t="str">
            <v>Ellis Acquisitions Inc. (now Raycom)</v>
          </cell>
          <cell r="O1203" t="str">
            <v xml:space="preserve">Ellis Communications </v>
          </cell>
          <cell r="Q1203" t="str">
            <v>$732 million</v>
          </cell>
        </row>
        <row r="1204">
          <cell r="C1204" t="str">
            <v>KSLA-TV</v>
          </cell>
          <cell r="E1204" t="str">
            <v>CBS</v>
          </cell>
          <cell r="G1204" t="str">
            <v>Shreveport, LA</v>
          </cell>
          <cell r="M1204" t="str">
            <v>Ellis Acquisitions Inc. (now Raycom)</v>
          </cell>
          <cell r="O1204" t="str">
            <v xml:space="preserve">Ellis Communications </v>
          </cell>
          <cell r="Q1204" t="str">
            <v>$732 million</v>
          </cell>
        </row>
        <row r="1205">
          <cell r="C1205" t="str">
            <v>WWAY-TV</v>
          </cell>
          <cell r="E1205" t="str">
            <v>ABC</v>
          </cell>
          <cell r="G1205" t="str">
            <v>Wilmington, NC</v>
          </cell>
          <cell r="M1205" t="str">
            <v>Ellis Acquisitions Inc. (now Raycom)</v>
          </cell>
          <cell r="O1205" t="str">
            <v xml:space="preserve">Ellis Communications </v>
          </cell>
          <cell r="Q1205" t="str">
            <v>$732 million</v>
          </cell>
        </row>
        <row r="1206">
          <cell r="C1206" t="str">
            <v>AM-FM Stations in Memphis</v>
          </cell>
        </row>
        <row r="1207">
          <cell r="C1207" t="str">
            <v>Raycom</v>
          </cell>
        </row>
        <row r="1208">
          <cell r="C1208" t="str">
            <v>iXL Inc.</v>
          </cell>
        </row>
        <row r="1210">
          <cell r="A1210" t="str">
            <v>May 13, 1996</v>
          </cell>
          <cell r="C1210" t="str">
            <v>KFOX-TV</v>
          </cell>
          <cell r="E1210" t="str">
            <v>FOX</v>
          </cell>
          <cell r="G1210" t="str">
            <v>El Paso, TX</v>
          </cell>
          <cell r="M1210" t="str">
            <v>Cox Enterprises</v>
          </cell>
          <cell r="O1210" t="str">
            <v>John Mulderrig</v>
          </cell>
          <cell r="Q1210" t="str">
            <v>$20.9 million</v>
          </cell>
        </row>
        <row r="1212">
          <cell r="A1212" t="str">
            <v>May 6, 1996</v>
          </cell>
          <cell r="C1212" t="str">
            <v>WPRI-TV</v>
          </cell>
          <cell r="E1212" t="str">
            <v>CBS</v>
          </cell>
          <cell r="G1212" t="str">
            <v>Providence, RI</v>
          </cell>
          <cell r="M1212" t="str">
            <v>Clear Channel</v>
          </cell>
          <cell r="O1212" t="str">
            <v>CBS</v>
          </cell>
          <cell r="Q1212" t="str">
            <v>$68 million</v>
          </cell>
        </row>
        <row r="1214">
          <cell r="A1214" t="str">
            <v>May 6, 1996</v>
          </cell>
          <cell r="C1214" t="str">
            <v>WDKY-TV</v>
          </cell>
          <cell r="E1214" t="str">
            <v>Fox/UPN</v>
          </cell>
          <cell r="G1214" t="str">
            <v>Lexington, KY</v>
          </cell>
          <cell r="M1214" t="str">
            <v>Sinclair Broadcast</v>
          </cell>
          <cell r="O1214" t="str">
            <v>Superior Communications</v>
          </cell>
          <cell r="Q1214" t="str">
            <v>$63 million in stock</v>
          </cell>
        </row>
        <row r="1215">
          <cell r="C1215" t="str">
            <v>KOCB-TV</v>
          </cell>
          <cell r="E1215" t="str">
            <v>UPN</v>
          </cell>
          <cell r="G1215" t="str">
            <v>Oklahoma City</v>
          </cell>
          <cell r="M1215" t="str">
            <v>Sinclair Broadcast</v>
          </cell>
          <cell r="O1215" t="str">
            <v>Superior Communications</v>
          </cell>
          <cell r="Q1215" t="str">
            <v>$63 million in stock</v>
          </cell>
        </row>
        <row r="1218">
          <cell r="A1218" t="str">
            <v>Television Transactions — Second-Quarter 1996</v>
          </cell>
        </row>
        <row r="1219">
          <cell r="A1219" t="str">
            <v>Date Transaction</v>
          </cell>
          <cell r="G1219" t="str">
            <v>Designated</v>
          </cell>
          <cell r="Q1219" t="str">
            <v>Price</v>
          </cell>
        </row>
        <row r="1220">
          <cell r="A1220" t="str">
            <v xml:space="preserve"> Announced</v>
          </cell>
          <cell r="C1220" t="str">
            <v>Property</v>
          </cell>
          <cell r="E1220" t="str">
            <v>Affiliation</v>
          </cell>
          <cell r="G1220" t="str">
            <v>Marketing Area</v>
          </cell>
          <cell r="M1220" t="str">
            <v>Purchaser</v>
          </cell>
          <cell r="O1220" t="str">
            <v>Seller</v>
          </cell>
          <cell r="Q1220" t="str">
            <v xml:space="preserve"> (at Announcement of Deal)</v>
          </cell>
        </row>
        <row r="1221">
          <cell r="A1221" t="str">
            <v>April 29, 1996</v>
          </cell>
          <cell r="C1221" t="str">
            <v>WNWO-TV</v>
          </cell>
          <cell r="E1221" t="str">
            <v>NBC</v>
          </cell>
          <cell r="G1221" t="str">
            <v>Toledo</v>
          </cell>
          <cell r="M1221" t="str">
            <v>Malrite Communications</v>
          </cell>
          <cell r="O1221" t="str">
            <v>WNWO Associates/Television of Toledo</v>
          </cell>
          <cell r="Q1221" t="str">
            <v>$39.5 million</v>
          </cell>
        </row>
        <row r="1223">
          <cell r="A1223" t="str">
            <v>April 15, 1996</v>
          </cell>
          <cell r="C1223" t="str">
            <v>KOVR-TV</v>
          </cell>
          <cell r="E1223" t="str">
            <v>CBS</v>
          </cell>
          <cell r="G1223" t="str">
            <v>Stockton/Sacramento</v>
          </cell>
          <cell r="M1223" t="str">
            <v>Sinclair Broadcast</v>
          </cell>
          <cell r="O1223" t="str">
            <v>River City Broadcasting</v>
          </cell>
          <cell r="Q1223" t="str">
            <v>$848 million in cash plus 4.2 million shares</v>
          </cell>
        </row>
        <row r="1224">
          <cell r="C1224" t="str">
            <v>WTTV-TV</v>
          </cell>
          <cell r="E1224" t="str">
            <v>UPN</v>
          </cell>
          <cell r="G1224" t="str">
            <v>Indianapolis (Bloomington)</v>
          </cell>
          <cell r="M1224" t="str">
            <v>Sinclair Broadcast</v>
          </cell>
          <cell r="O1224" t="str">
            <v>River City Broadcasting</v>
          </cell>
          <cell r="Q1224" t="str">
            <v>$848 million in cash plus 4.2 million shares</v>
          </cell>
        </row>
        <row r="1225">
          <cell r="C1225" t="str">
            <v>WTTK-TV</v>
          </cell>
          <cell r="E1225" t="str">
            <v>SAT</v>
          </cell>
          <cell r="G1225" t="str">
            <v>Indianapolis (Kokomo)</v>
          </cell>
          <cell r="M1225" t="str">
            <v>Sinclair Broadcast</v>
          </cell>
          <cell r="O1225" t="str">
            <v>River City Broadcasting</v>
          </cell>
          <cell r="Q1225" t="str">
            <v>$848 million in cash plus 4.2 million shares</v>
          </cell>
        </row>
        <row r="1226">
          <cell r="C1226" t="str">
            <v>KDSM-TV</v>
          </cell>
          <cell r="E1226" t="str">
            <v>Fox/UPN</v>
          </cell>
          <cell r="G1226" t="str">
            <v>Des Moines</v>
          </cell>
          <cell r="M1226" t="str">
            <v>Sinclair Broadcast</v>
          </cell>
          <cell r="O1226" t="str">
            <v>River City Broadcasting</v>
          </cell>
          <cell r="Q1226" t="str">
            <v>$848 million in cash plus 4.2 million shares</v>
          </cell>
        </row>
        <row r="1227">
          <cell r="C1227" t="str">
            <v>KDNL-TV</v>
          </cell>
          <cell r="E1227" t="str">
            <v>ABC</v>
          </cell>
          <cell r="G1227" t="str">
            <v>St. Louis, MO</v>
          </cell>
          <cell r="M1227" t="str">
            <v>Sinclair Broadcast</v>
          </cell>
          <cell r="O1227" t="str">
            <v>River City Broadcasting</v>
          </cell>
          <cell r="Q1227" t="str">
            <v>$848 million in cash plus 4.2 million shares</v>
          </cell>
        </row>
        <row r="1228">
          <cell r="C1228" t="str">
            <v>WLOS-TV</v>
          </cell>
          <cell r="E1228" t="str">
            <v>ABC</v>
          </cell>
          <cell r="G1228" t="str">
            <v>Greenville-Spartanburg (Asheville, NC)</v>
          </cell>
          <cell r="M1228" t="str">
            <v>Sinclair Broadcast</v>
          </cell>
          <cell r="O1228" t="str">
            <v>River City Broadcasting</v>
          </cell>
          <cell r="Q1228" t="str">
            <v>$848 million in cash plus 4.2 million shares</v>
          </cell>
        </row>
        <row r="1229">
          <cell r="C1229" t="str">
            <v>WFBC-TV</v>
          </cell>
          <cell r="E1229" t="str">
            <v>IND</v>
          </cell>
          <cell r="G1229" t="str">
            <v>Greenville-Spartanburg (Anderson, NC)</v>
          </cell>
          <cell r="M1229" t="str">
            <v>Sinclair Broadcast</v>
          </cell>
          <cell r="O1229" t="str">
            <v>River City Broadcasting</v>
          </cell>
          <cell r="Q1229" t="str">
            <v>$848 million in cash plus 4.2 million shares</v>
          </cell>
        </row>
        <row r="1230">
          <cell r="C1230" t="str">
            <v xml:space="preserve">KABB-TV </v>
          </cell>
          <cell r="E1230" t="str">
            <v>Fox</v>
          </cell>
          <cell r="G1230" t="str">
            <v>San Antonio, TX</v>
          </cell>
          <cell r="M1230" t="str">
            <v>Sinclair Broadcast</v>
          </cell>
          <cell r="O1230" t="str">
            <v>River City Broadcasting</v>
          </cell>
          <cell r="Q1230" t="str">
            <v>$848 million in cash plus 4.2 million shares</v>
          </cell>
        </row>
        <row r="1231">
          <cell r="C1231" t="str">
            <v>KRRT-TV</v>
          </cell>
          <cell r="E1231" t="str">
            <v>LMA</v>
          </cell>
          <cell r="G1231" t="str">
            <v>Kerrville</v>
          </cell>
          <cell r="M1231" t="str">
            <v>Sinclair Broadcast</v>
          </cell>
          <cell r="O1231" t="str">
            <v>River City Broadcasting</v>
          </cell>
          <cell r="Q1231" t="str">
            <v>$848 million in cash plus 4.2 million shares</v>
          </cell>
        </row>
        <row r="1232">
          <cell r="C1232" t="str">
            <v>KBLA-AM</v>
          </cell>
          <cell r="G1232" t="str">
            <v>Los Angeles</v>
          </cell>
          <cell r="M1232" t="str">
            <v>Sinclair Broadcast</v>
          </cell>
          <cell r="O1232" t="str">
            <v>River City Broadcasting</v>
          </cell>
          <cell r="Q1232" t="str">
            <v>$848 million in cash plus 4.2 million shares</v>
          </cell>
        </row>
        <row r="1233">
          <cell r="C1233" t="str">
            <v>1 AM</v>
          </cell>
          <cell r="G1233" t="str">
            <v>Nashville</v>
          </cell>
          <cell r="M1233" t="str">
            <v>Sinclair Broadcast</v>
          </cell>
          <cell r="O1233" t="str">
            <v>River City Broadcasting</v>
          </cell>
          <cell r="Q1233" t="str">
            <v>$848 million in cash plus 4.2 million shares</v>
          </cell>
        </row>
        <row r="1234">
          <cell r="C1234" t="str">
            <v>1AM, 2FM</v>
          </cell>
          <cell r="G1234" t="str">
            <v>Memphis</v>
          </cell>
          <cell r="M1234" t="str">
            <v>Sinclair Broadcast</v>
          </cell>
          <cell r="O1234" t="str">
            <v>River City Broadcasting</v>
          </cell>
          <cell r="Q1234" t="str">
            <v>$848 million in cash plus 4.2 million shares</v>
          </cell>
        </row>
        <row r="1235">
          <cell r="C1235" t="str">
            <v>3AM, 2FM</v>
          </cell>
          <cell r="G1235" t="str">
            <v>Greensville, SC</v>
          </cell>
          <cell r="M1235" t="str">
            <v>Sinclair Broadcast</v>
          </cell>
          <cell r="O1235" t="str">
            <v>River City Broadcasting</v>
          </cell>
          <cell r="Q1235" t="str">
            <v>$848 million in cash plus 4.2 million shares</v>
          </cell>
        </row>
        <row r="1236">
          <cell r="C1236" t="str">
            <v>2FM</v>
          </cell>
          <cell r="G1236" t="str">
            <v>St. Louis</v>
          </cell>
          <cell r="M1236" t="str">
            <v>Sinclair Broadcast</v>
          </cell>
          <cell r="O1236" t="str">
            <v>River City Broadcasting</v>
          </cell>
          <cell r="Q1236" t="str">
            <v>$848 million in cash plus 4.2 million shares</v>
          </cell>
        </row>
        <row r="1237">
          <cell r="C1237" t="str">
            <v>2FM, 2AM</v>
          </cell>
          <cell r="G1237" t="str">
            <v>New Orleans</v>
          </cell>
          <cell r="M1237" t="str">
            <v>Sinclair Broadcast</v>
          </cell>
          <cell r="O1237" t="str">
            <v>River City Broadcasting</v>
          </cell>
          <cell r="Q1237" t="str">
            <v>$848 million in cash plus 4.2 million shares</v>
          </cell>
        </row>
        <row r="1238">
          <cell r="C1238" t="str">
            <v>2FM, 1AM</v>
          </cell>
          <cell r="G1238" t="str">
            <v>Albuquerque</v>
          </cell>
          <cell r="M1238" t="str">
            <v>Sinclair Broadcast</v>
          </cell>
          <cell r="O1238" t="str">
            <v>River City Broadcasting</v>
          </cell>
          <cell r="Q1238" t="str">
            <v>$848 million in cash plus 4.2 million shares</v>
          </cell>
        </row>
        <row r="1239">
          <cell r="C1239" t="str">
            <v>4AM, 2FM</v>
          </cell>
          <cell r="G1239" t="str">
            <v>Buffalo</v>
          </cell>
          <cell r="M1239" t="str">
            <v>Sinclair Broadcast</v>
          </cell>
          <cell r="O1239" t="str">
            <v>River City Broadcasting</v>
          </cell>
          <cell r="Q1239" t="str">
            <v>$848 million in cash plus 4.2 million shares</v>
          </cell>
        </row>
        <row r="1240">
          <cell r="C1240" t="str">
            <v>4 FM, 3AM</v>
          </cell>
          <cell r="G1240" t="str">
            <v>Wilkes-Barre/Scranton</v>
          </cell>
          <cell r="M1240" t="str">
            <v>Sinclair Broadcast</v>
          </cell>
          <cell r="O1240" t="str">
            <v>River City Broadcasting</v>
          </cell>
          <cell r="Q1240" t="str">
            <v>$848 million in cash plus 4.2 million shares</v>
          </cell>
        </row>
        <row r="1241">
          <cell r="C1241" t="str">
            <v>WSYX-TV</v>
          </cell>
          <cell r="E1241" t="str">
            <v>ABC</v>
          </cell>
          <cell r="G1241" t="str">
            <v>Columbus, OH</v>
          </cell>
          <cell r="M1241" t="str">
            <v>Sinclair Broadcast</v>
          </cell>
          <cell r="O1241" t="str">
            <v>River City Broadcasting</v>
          </cell>
          <cell r="Q1241" t="str">
            <v xml:space="preserve">option to acquire for $235 million </v>
          </cell>
        </row>
        <row r="1242">
          <cell r="Q1242" t="str">
            <v xml:space="preserve">  (including assumed debt)</v>
          </cell>
        </row>
        <row r="1244">
          <cell r="A1244" t="str">
            <v>April 15, 1996</v>
          </cell>
          <cell r="C1244" t="str">
            <v>WTGS-TV</v>
          </cell>
          <cell r="E1244" t="str">
            <v>Fox</v>
          </cell>
          <cell r="G1244" t="str">
            <v>Hardeeville/Savannah, SC</v>
          </cell>
          <cell r="M1244" t="str">
            <v>LP Media, Inc.</v>
          </cell>
          <cell r="O1244" t="str">
            <v>Hilton Head Television</v>
          </cell>
          <cell r="Q1244" t="str">
            <v>$7 million</v>
          </cell>
        </row>
        <row r="1246">
          <cell r="A1246" t="str">
            <v>April 15, 1996</v>
          </cell>
          <cell r="C1246" t="str">
            <v>WHOA-TV</v>
          </cell>
          <cell r="E1246" t="str">
            <v>ABC</v>
          </cell>
          <cell r="G1246" t="str">
            <v>Montgomery, AL</v>
          </cell>
          <cell r="M1246" t="str">
            <v>Park Communications</v>
          </cell>
          <cell r="O1246" t="str">
            <v>WHOA-TV, Inc.</v>
          </cell>
          <cell r="Q1246" t="str">
            <v>$6 million</v>
          </cell>
        </row>
        <row r="1248">
          <cell r="A1248" t="str">
            <v>April 15, 1996</v>
          </cell>
          <cell r="C1248" t="str">
            <v>WMDO-TV</v>
          </cell>
          <cell r="E1248" t="str">
            <v>Univision</v>
          </cell>
          <cell r="G1248" t="str">
            <v>Washington</v>
          </cell>
          <cell r="M1248" t="str">
            <v xml:space="preserve">Latin Communications Group </v>
          </cell>
          <cell r="O1248" t="str">
            <v>Los Cerezos Broadcasting Corp.</v>
          </cell>
          <cell r="Q1248" t="str">
            <v>$4.7 million</v>
          </cell>
        </row>
        <row r="1249">
          <cell r="C1249" t="str">
            <v>WMDO-AM</v>
          </cell>
          <cell r="G1249" t="str">
            <v>Wheaton, MD/Washington</v>
          </cell>
          <cell r="M1249" t="str">
            <v xml:space="preserve">    </v>
          </cell>
        </row>
        <row r="1251">
          <cell r="A1251" t="str">
            <v>April 8, 1996</v>
          </cell>
          <cell r="C1251" t="str">
            <v>KTVE-TV</v>
          </cell>
          <cell r="E1251" t="str">
            <v>NBC</v>
          </cell>
          <cell r="G1251" t="str">
            <v>El Dorado, AK/Monroe, LA</v>
          </cell>
          <cell r="M1251" t="str">
            <v>GOCOM (Rick Gorman)</v>
          </cell>
          <cell r="O1251" t="str">
            <v>Gray Communications</v>
          </cell>
          <cell r="Q1251" t="str">
            <v>$9.5 million</v>
          </cell>
        </row>
        <row r="1253">
          <cell r="A1253" t="str">
            <v>April 1, 1996</v>
          </cell>
          <cell r="C1253" t="str">
            <v>WMSN-TV</v>
          </cell>
          <cell r="E1253" t="str">
            <v>Fox</v>
          </cell>
          <cell r="G1253" t="str">
            <v>Madison, WI</v>
          </cell>
          <cell r="M1253" t="str">
            <v xml:space="preserve">Sullivan Broadcasting Inc. </v>
          </cell>
          <cell r="O1253" t="str">
            <v>Channel 47 LP</v>
          </cell>
          <cell r="Q1253" t="str">
            <v>$26.5 million</v>
          </cell>
        </row>
        <row r="1255">
          <cell r="A1255" t="str">
            <v>April 1, 1996</v>
          </cell>
          <cell r="C1255" t="str">
            <v>KHFT-TV</v>
          </cell>
          <cell r="E1255" t="str">
            <v>Ind</v>
          </cell>
          <cell r="G1255" t="str">
            <v>Hobbs (Albuquerque)</v>
          </cell>
          <cell r="M1255" t="str">
            <v>Broadcast Sevices of Southwest</v>
          </cell>
          <cell r="O1255" t="str">
            <v>Hobbs Family Television</v>
          </cell>
          <cell r="Q1255" t="str">
            <v>$0.1 million</v>
          </cell>
        </row>
        <row r="1259">
          <cell r="A1259" t="str">
            <v>Television Transactions — First-Quarter 1996</v>
          </cell>
        </row>
        <row r="1260">
          <cell r="A1260" t="str">
            <v>Date Transaction</v>
          </cell>
          <cell r="G1260" t="str">
            <v>Designated</v>
          </cell>
          <cell r="Q1260" t="str">
            <v>Price</v>
          </cell>
        </row>
        <row r="1261">
          <cell r="A1261" t="str">
            <v xml:space="preserve"> Announced</v>
          </cell>
          <cell r="C1261" t="str">
            <v>Property</v>
          </cell>
          <cell r="E1261" t="str">
            <v>Affiliation</v>
          </cell>
          <cell r="G1261" t="str">
            <v>Marketing Area</v>
          </cell>
          <cell r="M1261" t="str">
            <v>Purchaser</v>
          </cell>
          <cell r="O1261" t="str">
            <v>Seller</v>
          </cell>
          <cell r="Q1261" t="str">
            <v xml:space="preserve"> (at Announcement of Deal)</v>
          </cell>
        </row>
        <row r="1262">
          <cell r="A1262" t="str">
            <v>March 25, 1996</v>
          </cell>
          <cell r="C1262" t="str">
            <v xml:space="preserve">WRAZ-TV </v>
          </cell>
          <cell r="E1262" t="str">
            <v>WB</v>
          </cell>
          <cell r="G1262" t="str">
            <v>Raleigh/Durham, NC</v>
          </cell>
          <cell r="M1262" t="str">
            <v>Carolina Broadcasting System</v>
          </cell>
          <cell r="O1262" t="str">
            <v>Tar Heel Broadcasting</v>
          </cell>
          <cell r="Q1262" t="str">
            <v>$3.1 million</v>
          </cell>
        </row>
        <row r="1264">
          <cell r="A1264" t="str">
            <v>March 18, 1996</v>
          </cell>
          <cell r="C1264" t="str">
            <v>WXMT-TV</v>
          </cell>
          <cell r="E1264" t="str">
            <v>UPN</v>
          </cell>
          <cell r="G1264" t="str">
            <v>Nashville</v>
          </cell>
          <cell r="M1264" t="str">
            <v>Sullivan Broadcasting Co.</v>
          </cell>
          <cell r="O1264" t="str">
            <v>Central Tennessee Broadcasting Corp.</v>
          </cell>
          <cell r="Q1264" t="str">
            <v>$28.9 million</v>
          </cell>
        </row>
        <row r="1266">
          <cell r="A1266" t="str">
            <v>March 18, 1996</v>
          </cell>
          <cell r="C1266" t="str">
            <v>WYZZ-TV</v>
          </cell>
          <cell r="E1266" t="str">
            <v>Fox</v>
          </cell>
          <cell r="G1266" t="str">
            <v>Bloomington/Peoria, IL</v>
          </cell>
          <cell r="M1266" t="str">
            <v>Sinclair Broadcast Group</v>
          </cell>
          <cell r="O1266" t="str">
            <v>Bloomington Comco</v>
          </cell>
          <cell r="Q1266" t="str">
            <v>$23 million</v>
          </cell>
        </row>
        <row r="1268">
          <cell r="A1268" t="str">
            <v>March 18, 1996</v>
          </cell>
          <cell r="C1268" t="str">
            <v>WPXT-TV</v>
          </cell>
          <cell r="E1268" t="str">
            <v>Fox</v>
          </cell>
          <cell r="G1268" t="str">
            <v>Auburn/Portland, ME</v>
          </cell>
          <cell r="M1268" t="str">
            <v>Pegasus Communications</v>
          </cell>
          <cell r="O1268" t="str">
            <v>Bride Communications</v>
          </cell>
          <cell r="Q1268" t="str">
            <v>$17.25 million</v>
          </cell>
        </row>
        <row r="1270">
          <cell r="A1270" t="str">
            <v>March 18, 1996</v>
          </cell>
          <cell r="C1270" t="str">
            <v>WSFX-TV</v>
          </cell>
          <cell r="E1270" t="str">
            <v>Fox</v>
          </cell>
          <cell r="G1270" t="str">
            <v>Wilmington, NC</v>
          </cell>
          <cell r="M1270" t="str">
            <v>Twin Towers Communications</v>
          </cell>
          <cell r="O1270" t="str">
            <v>Wilmington Telecasters</v>
          </cell>
          <cell r="Q1270" t="str">
            <v>$10 million</v>
          </cell>
        </row>
        <row r="1272">
          <cell r="A1272" t="str">
            <v>March 18, 1996</v>
          </cell>
          <cell r="C1272" t="str">
            <v>WSJN-TV</v>
          </cell>
          <cell r="E1272" t="str">
            <v>Ind</v>
          </cell>
          <cell r="G1272" t="str">
            <v>San Juan, PR</v>
          </cell>
          <cell r="M1272" t="str">
            <v>Paxson Communications</v>
          </cell>
          <cell r="O1272" t="str">
            <v>Housing Development Associates</v>
          </cell>
          <cell r="Q1272" t="str">
            <v>$4 million for 50%</v>
          </cell>
        </row>
        <row r="1273">
          <cell r="C1273" t="str">
            <v>WKPV-TV</v>
          </cell>
          <cell r="E1273" t="str">
            <v>Sat</v>
          </cell>
          <cell r="G1273" t="str">
            <v>Ponce, PR</v>
          </cell>
          <cell r="M1273" t="str">
            <v>Paxson Communications</v>
          </cell>
          <cell r="O1273" t="str">
            <v>Housing Development Associates</v>
          </cell>
          <cell r="Q1273" t="str">
            <v>$4 million for 50%</v>
          </cell>
        </row>
        <row r="1274">
          <cell r="C1274" t="str">
            <v>WJWN-TV</v>
          </cell>
          <cell r="E1274" t="str">
            <v>Sat</v>
          </cell>
          <cell r="G1274" t="str">
            <v>San Sebastian, PR</v>
          </cell>
          <cell r="M1274" t="str">
            <v>Paxson Communications</v>
          </cell>
          <cell r="O1274" t="str">
            <v>Housing Development Associates</v>
          </cell>
          <cell r="Q1274" t="str">
            <v>$4 million for 50%</v>
          </cell>
        </row>
        <row r="1276">
          <cell r="A1276" t="str">
            <v>March 11, 1996</v>
          </cell>
          <cell r="C1276" t="str">
            <v>WLVA-TV</v>
          </cell>
          <cell r="E1276" t="str">
            <v>NBC</v>
          </cell>
          <cell r="G1276" t="str">
            <v>Baton Rouge, LA</v>
          </cell>
          <cell r="M1276" t="str">
            <v>White Knight Broadcasting</v>
          </cell>
          <cell r="O1276" t="str">
            <v>Vetter Communications</v>
          </cell>
          <cell r="Q1276" t="str">
            <v>$23.98 million</v>
          </cell>
        </row>
        <row r="1278">
          <cell r="A1278" t="str">
            <v>March 4, 1996</v>
          </cell>
          <cell r="C1278" t="str">
            <v>WNAB-TV</v>
          </cell>
          <cell r="E1278" t="str">
            <v>WB</v>
          </cell>
          <cell r="G1278" t="str">
            <v>Nashville, TN</v>
          </cell>
          <cell r="M1278" t="str">
            <v>Speer Communications</v>
          </cell>
          <cell r="O1278" t="str">
            <v>Ruth Payne</v>
          </cell>
          <cell r="Q1278" t="str">
            <v>$2.2 million</v>
          </cell>
        </row>
        <row r="1280">
          <cell r="A1280" t="str">
            <v>February 26, 1996</v>
          </cell>
          <cell r="C1280" t="str">
            <v>WSTR-TV</v>
          </cell>
          <cell r="E1280" t="str">
            <v>UPN</v>
          </cell>
          <cell r="G1280" t="str">
            <v>Cincinnati</v>
          </cell>
          <cell r="M1280" t="str">
            <v>Sinclair Broadcast</v>
          </cell>
          <cell r="O1280" t="str">
            <v>ABRY Holdings</v>
          </cell>
          <cell r="Q1280" t="str">
            <v>$11 million</v>
          </cell>
        </row>
        <row r="1281">
          <cell r="C1281" t="str">
            <v>KMSO-TV</v>
          </cell>
          <cell r="E1281" t="str">
            <v>UPN</v>
          </cell>
          <cell r="G1281" t="str">
            <v>Kansas City</v>
          </cell>
          <cell r="M1281" t="str">
            <v>Sinclair Broadcast</v>
          </cell>
          <cell r="O1281" t="str">
            <v>ABRY Holdings</v>
          </cell>
          <cell r="Q1281" t="str">
            <v>$9 million</v>
          </cell>
        </row>
        <row r="1283">
          <cell r="A1283" t="str">
            <v>February 26, 1996</v>
          </cell>
          <cell r="C1283" t="str">
            <v>WBSG-TV</v>
          </cell>
          <cell r="E1283" t="str">
            <v>WB to ABC</v>
          </cell>
          <cell r="G1283" t="str">
            <v>Brunswick, GA/Jacksonville, FL</v>
          </cell>
          <cell r="M1283" t="str">
            <v>Allbritton Communications</v>
          </cell>
          <cell r="O1283" t="str">
            <v>Coastal Comm.</v>
          </cell>
          <cell r="Q1283" t="str">
            <v>$10.6 million</v>
          </cell>
        </row>
        <row r="1285">
          <cell r="A1285" t="str">
            <v>February 12, 1996</v>
          </cell>
          <cell r="C1285" t="str">
            <v>WICU-TV</v>
          </cell>
          <cell r="E1285" t="str">
            <v>NBC</v>
          </cell>
          <cell r="G1285" t="str">
            <v>Erie, PA</v>
          </cell>
          <cell r="M1285" t="str">
            <v>SJL Communications</v>
          </cell>
          <cell r="O1285" t="str">
            <v>Great Lakes Communcations</v>
          </cell>
          <cell r="Q1285" t="str">
            <v>$11 million</v>
          </cell>
        </row>
        <row r="1287">
          <cell r="A1287" t="str">
            <v>February 12, 1996</v>
          </cell>
          <cell r="C1287" t="str">
            <v>WFXV-TV</v>
          </cell>
          <cell r="E1287" t="str">
            <v>Fox</v>
          </cell>
          <cell r="G1287" t="str">
            <v>Utica, NY</v>
          </cell>
          <cell r="M1287" t="str">
            <v>Sullivan Broadcasting</v>
          </cell>
          <cell r="O1287" t="str">
            <v>Mohawk Valley Broadcasting</v>
          </cell>
          <cell r="Q1287" t="str">
            <v>$3.2 million</v>
          </cell>
        </row>
        <row r="1288">
          <cell r="C1288" t="str">
            <v>WUPN-TV</v>
          </cell>
          <cell r="E1288" t="str">
            <v>Fox</v>
          </cell>
          <cell r="G1288" t="str">
            <v>Utica, NY</v>
          </cell>
          <cell r="M1288" t="str">
            <v>Sullivan Broadcasting</v>
          </cell>
          <cell r="O1288" t="str">
            <v>Acme TV Corp.</v>
          </cell>
          <cell r="Q1288" t="str">
            <v>$3.2 million</v>
          </cell>
        </row>
        <row r="1290">
          <cell r="A1290" t="str">
            <v>February 5, 1996</v>
          </cell>
          <cell r="C1290" t="str">
            <v>KHBS-TV</v>
          </cell>
          <cell r="E1290" t="str">
            <v>ABC</v>
          </cell>
          <cell r="G1290" t="str">
            <v>Fort Smith, AR</v>
          </cell>
          <cell r="M1290" t="str">
            <v>Argyle Television</v>
          </cell>
          <cell r="O1290" t="str">
            <v>Sigma Broadcasting</v>
          </cell>
          <cell r="Q1290" t="str">
            <v xml:space="preserve">$32 million </v>
          </cell>
        </row>
        <row r="1291">
          <cell r="C1291" t="str">
            <v>KHOG-TV</v>
          </cell>
          <cell r="E1291" t="str">
            <v>ABC</v>
          </cell>
          <cell r="G1291" t="str">
            <v>Fayetteville, AR</v>
          </cell>
          <cell r="M1291" t="str">
            <v>Argyle Television</v>
          </cell>
          <cell r="O1291" t="str">
            <v>Sigma Broadcasting</v>
          </cell>
          <cell r="Q1291" t="str">
            <v xml:space="preserve">$32 million </v>
          </cell>
        </row>
        <row r="1293">
          <cell r="A1293" t="str">
            <v>February 5, 1996</v>
          </cell>
          <cell r="C1293" t="str">
            <v>WCTV-TV</v>
          </cell>
          <cell r="E1293" t="str">
            <v>CBS</v>
          </cell>
          <cell r="G1293" t="str">
            <v>Thomasville, GA (Tallahassee, FL)</v>
          </cell>
          <cell r="M1293" t="str">
            <v>Gray Communications</v>
          </cell>
          <cell r="O1293" t="str">
            <v>John Phipps</v>
          </cell>
          <cell r="Q1293" t="str">
            <v>$165 million</v>
          </cell>
        </row>
        <row r="1294">
          <cell r="C1294" t="str">
            <v>WKXT-TV</v>
          </cell>
          <cell r="E1294" t="str">
            <v>CBS</v>
          </cell>
          <cell r="G1294" t="str">
            <v>Knoxville, TN</v>
          </cell>
          <cell r="M1294" t="str">
            <v>Gray Communications</v>
          </cell>
          <cell r="O1294" t="str">
            <v>John Phipps</v>
          </cell>
          <cell r="Q1294" t="str">
            <v>$165 million</v>
          </cell>
        </row>
        <row r="1295">
          <cell r="C1295" t="str">
            <v>PortaPhone</v>
          </cell>
        </row>
        <row r="1296">
          <cell r="C1296" t="str">
            <v>Satellite/production business</v>
          </cell>
        </row>
        <row r="1298">
          <cell r="A1298" t="str">
            <v>February 5, 1996</v>
          </cell>
          <cell r="C1298" t="str">
            <v>KIEM-TV</v>
          </cell>
          <cell r="E1298" t="str">
            <v>NBC</v>
          </cell>
          <cell r="G1298" t="str">
            <v>Eureka, CA</v>
          </cell>
          <cell r="M1298" t="str">
            <v>Pollack/Belz Broadcasting</v>
          </cell>
          <cell r="O1298" t="str">
            <v>Precht Television Associates</v>
          </cell>
          <cell r="Q1298" t="str">
            <v>$3.1 million</v>
          </cell>
        </row>
        <row r="1300">
          <cell r="A1300" t="str">
            <v>February 5, 1996</v>
          </cell>
          <cell r="C1300" t="str">
            <v>WOCD-TV</v>
          </cell>
          <cell r="E1300" t="str">
            <v>Ind</v>
          </cell>
          <cell r="G1300" t="str">
            <v>Amsterdam/Albany, NY</v>
          </cell>
          <cell r="M1300" t="str">
            <v>Christian Network</v>
          </cell>
          <cell r="O1300" t="str">
            <v>Cornerstone TeleVision</v>
          </cell>
          <cell r="Q1300" t="str">
            <v>$2.5 million</v>
          </cell>
        </row>
        <row r="1303">
          <cell r="A1303" t="str">
            <v>Television Transactions — First-Quarter 1996</v>
          </cell>
        </row>
        <row r="1304">
          <cell r="A1304" t="str">
            <v>Date Transaction</v>
          </cell>
          <cell r="G1304" t="str">
            <v>Designated</v>
          </cell>
          <cell r="Q1304" t="str">
            <v>Price</v>
          </cell>
        </row>
        <row r="1305">
          <cell r="A1305" t="str">
            <v xml:space="preserve"> Announced</v>
          </cell>
          <cell r="C1305" t="str">
            <v>Property</v>
          </cell>
          <cell r="E1305" t="str">
            <v>Affiliation</v>
          </cell>
          <cell r="G1305" t="str">
            <v>Marketing Area</v>
          </cell>
          <cell r="M1305" t="str">
            <v>Purchaser</v>
          </cell>
          <cell r="O1305" t="str">
            <v>Seller</v>
          </cell>
          <cell r="Q1305" t="str">
            <v xml:space="preserve"> (at Announcement of Deal)</v>
          </cell>
        </row>
        <row r="1306">
          <cell r="A1306" t="str">
            <v>January 29, 1996</v>
          </cell>
          <cell r="C1306" t="str">
            <v>KAYU-TV</v>
          </cell>
          <cell r="E1306" t="str">
            <v>Fox</v>
          </cell>
          <cell r="G1306" t="str">
            <v>Spokane, WA</v>
          </cell>
          <cell r="M1306" t="str">
            <v>Alta Subordinated Debt Partners</v>
          </cell>
          <cell r="O1306" t="str">
            <v>Brian Brady</v>
          </cell>
          <cell r="Q1306" t="str">
            <v>$6.44 million</v>
          </cell>
        </row>
        <row r="1308">
          <cell r="A1308" t="str">
            <v>January 29, 1996</v>
          </cell>
          <cell r="C1308" t="str">
            <v>WFXP-TV</v>
          </cell>
          <cell r="E1308" t="str">
            <v>Fox</v>
          </cell>
          <cell r="G1308" t="str">
            <v>Erie, PA</v>
          </cell>
          <cell r="M1308" t="str">
            <v>Jason Elkin</v>
          </cell>
          <cell r="O1308" t="str">
            <v>Erie Broadcasting</v>
          </cell>
          <cell r="Q1308" t="str">
            <v>$5 million</v>
          </cell>
        </row>
        <row r="1310">
          <cell r="A1310" t="str">
            <v>January 29, 1996</v>
          </cell>
          <cell r="C1310" t="str">
            <v>WGSE-TV</v>
          </cell>
          <cell r="E1310" t="str">
            <v>WB</v>
          </cell>
          <cell r="G1310" t="str">
            <v>Myrtle Beach/Florence, SC</v>
          </cell>
          <cell r="M1310" t="str">
            <v>JME Media Inc.</v>
          </cell>
          <cell r="O1310" t="str">
            <v>Carolina Christian Broadcasting</v>
          </cell>
          <cell r="Q1310" t="str">
            <v>$1.5 million</v>
          </cell>
        </row>
        <row r="1312">
          <cell r="A1312" t="str">
            <v>January 22, 1996</v>
          </cell>
          <cell r="C1312" t="str">
            <v>KELO-TV</v>
          </cell>
          <cell r="E1312" t="str">
            <v>CBS</v>
          </cell>
          <cell r="G1312" t="str">
            <v>Sioux Falls/Mitchell, SD</v>
          </cell>
          <cell r="M1312" t="str">
            <v>Young Broadcasting</v>
          </cell>
          <cell r="O1312" t="str">
            <v>Midcontinent Media</v>
          </cell>
          <cell r="Q1312" t="str">
            <v>$50 million</v>
          </cell>
        </row>
        <row r="1313">
          <cell r="C1313" t="str">
            <v>KDLO-TV</v>
          </cell>
          <cell r="E1313" t="str">
            <v>Sat</v>
          </cell>
          <cell r="G1313" t="str">
            <v>Florence/Sioux Falls/Mitchell</v>
          </cell>
          <cell r="M1313" t="str">
            <v>Young Broadcasting</v>
          </cell>
          <cell r="O1313" t="str">
            <v>Midcontinent Media</v>
          </cell>
          <cell r="Q1313" t="str">
            <v>$50 million</v>
          </cell>
        </row>
        <row r="1314">
          <cell r="C1314" t="str">
            <v>KCLO-TV</v>
          </cell>
          <cell r="E1314" t="str">
            <v>Sat</v>
          </cell>
          <cell r="G1314" t="str">
            <v>Rapid City</v>
          </cell>
          <cell r="M1314" t="str">
            <v>Young Broadcasting</v>
          </cell>
          <cell r="O1314" t="str">
            <v>Midcontinent Media</v>
          </cell>
          <cell r="Q1314" t="str">
            <v>$50 million</v>
          </cell>
        </row>
        <row r="1315">
          <cell r="C1315" t="str">
            <v>KPLO-TV</v>
          </cell>
          <cell r="E1315" t="str">
            <v>Sat</v>
          </cell>
          <cell r="G1315" t="str">
            <v>Reliance/Sioux Falls/Mitchell</v>
          </cell>
          <cell r="M1315" t="str">
            <v>Young Broadcasting</v>
          </cell>
          <cell r="O1315" t="str">
            <v>Midcontinent Media</v>
          </cell>
          <cell r="Q1315" t="str">
            <v>$50 million</v>
          </cell>
        </row>
        <row r="1317">
          <cell r="A1317" t="str">
            <v>January 22, 1996</v>
          </cell>
          <cell r="C1317" t="str">
            <v>WNYB-TV</v>
          </cell>
          <cell r="E1317" t="str">
            <v>Trinity</v>
          </cell>
          <cell r="G1317" t="str">
            <v>Buffalo, NY</v>
          </cell>
          <cell r="M1317" t="str">
            <v>Grant Television</v>
          </cell>
          <cell r="O1317" t="str">
            <v>Tri-State Chrisian TV</v>
          </cell>
          <cell r="Q1317" t="str">
            <v>$12 million</v>
          </cell>
        </row>
        <row r="1319">
          <cell r="A1319" t="str">
            <v>January 22, 1996</v>
          </cell>
          <cell r="C1319" t="str">
            <v>WNYS-TV</v>
          </cell>
          <cell r="E1319" t="str">
            <v>UPN</v>
          </cell>
          <cell r="G1319" t="str">
            <v>Syracuse, NY</v>
          </cell>
          <cell r="M1319" t="str">
            <v>RKM Media, Inc.</v>
          </cell>
          <cell r="O1319" t="str">
            <v>Metro TV, Inc.</v>
          </cell>
          <cell r="Q1319" t="str">
            <v>$4.25 million</v>
          </cell>
        </row>
        <row r="1320">
          <cell r="C1320" t="str">
            <v>cp for Low Power TV</v>
          </cell>
          <cell r="G1320" t="str">
            <v>Mexico, NY</v>
          </cell>
          <cell r="M1320" t="str">
            <v>RKM Media, Inc.</v>
          </cell>
          <cell r="O1320" t="str">
            <v>Metro TV, Inc.</v>
          </cell>
          <cell r="Q1320" t="str">
            <v>$4.25 million</v>
          </cell>
        </row>
        <row r="1322">
          <cell r="A1322" t="str">
            <v>January 8, 1996</v>
          </cell>
          <cell r="C1322" t="str">
            <v>WJSU-TV</v>
          </cell>
          <cell r="E1322" t="str">
            <v>CBS</v>
          </cell>
          <cell r="G1322" t="str">
            <v>Anniston, AL</v>
          </cell>
          <cell r="M1322" t="str">
            <v>Allbritton Communications</v>
          </cell>
          <cell r="O1322" t="str">
            <v>Osborn Communications</v>
          </cell>
          <cell r="Q1322" t="str">
            <v>$19 million</v>
          </cell>
        </row>
        <row r="1324">
          <cell r="A1324" t="str">
            <v>January 1, 1996</v>
          </cell>
          <cell r="C1324" t="str">
            <v>WHOI-TV</v>
          </cell>
          <cell r="E1324" t="str">
            <v>ABC</v>
          </cell>
          <cell r="G1324" t="str">
            <v>Peoria/Bloomington, MN</v>
          </cell>
          <cell r="M1324" t="str">
            <v>Benedek Broadcasting</v>
          </cell>
          <cell r="O1324" t="str">
            <v>Brissette Broadcasting</v>
          </cell>
          <cell r="Q1324" t="str">
            <v>$270 million;</v>
          </cell>
        </row>
        <row r="1325">
          <cell r="C1325" t="str">
            <v>WWLP-TV</v>
          </cell>
          <cell r="E1325" t="str">
            <v>NBC</v>
          </cell>
          <cell r="G1325" t="str">
            <v>Springfield/Holyoke, MA</v>
          </cell>
          <cell r="M1325" t="str">
            <v>Benedek Broadcasting</v>
          </cell>
          <cell r="O1325" t="str">
            <v>Brissette Broadcasting</v>
          </cell>
          <cell r="Q1325" t="str">
            <v>$225 million</v>
          </cell>
        </row>
        <row r="1326">
          <cell r="C1326" t="str">
            <v>WILX-TV</v>
          </cell>
          <cell r="E1326" t="str">
            <v>NBC</v>
          </cell>
          <cell r="G1326" t="str">
            <v>Onondaga/Lansing, MI</v>
          </cell>
          <cell r="M1326" t="str">
            <v>Benedek Broadcasting</v>
          </cell>
          <cell r="O1326" t="str">
            <v>Brissette Broadcasting</v>
          </cell>
          <cell r="Q1326" t="str">
            <v xml:space="preserve">cash and </v>
          </cell>
        </row>
        <row r="1327">
          <cell r="C1327" t="str">
            <v>KOSA-TV</v>
          </cell>
          <cell r="E1327" t="str">
            <v>CBS</v>
          </cell>
          <cell r="G1327" t="str">
            <v>Odessa/Midland, TX</v>
          </cell>
          <cell r="M1327" t="str">
            <v>Benedek Broadcasting</v>
          </cell>
          <cell r="O1327" t="str">
            <v>Brissette Broadcasting</v>
          </cell>
          <cell r="Q1327" t="str">
            <v>$45 million</v>
          </cell>
        </row>
        <row r="1328">
          <cell r="C1328" t="str">
            <v>KAUZ-TV</v>
          </cell>
          <cell r="E1328" t="str">
            <v>CBS</v>
          </cell>
          <cell r="G1328" t="str">
            <v>Wichita Falls/Lawton, TX</v>
          </cell>
          <cell r="M1328" t="str">
            <v>Benedek Broadcasting</v>
          </cell>
          <cell r="O1328" t="str">
            <v>Brissette Broadcasting</v>
          </cell>
          <cell r="Q1328" t="str">
            <v>stock</v>
          </cell>
        </row>
        <row r="1329">
          <cell r="C1329" t="str">
            <v>WTRF-TV</v>
          </cell>
          <cell r="E1329" t="str">
            <v>CBS/ABC</v>
          </cell>
          <cell r="G1329" t="str">
            <v>Wheeling WV/Steubenville, OH</v>
          </cell>
          <cell r="M1329" t="str">
            <v>Benedek Broadcasting</v>
          </cell>
          <cell r="O1329" t="str">
            <v>Brissette Broadcasting</v>
          </cell>
        </row>
        <row r="1330">
          <cell r="C1330" t="str">
            <v>WMTV-TV</v>
          </cell>
          <cell r="E1330" t="str">
            <v>NBC</v>
          </cell>
          <cell r="G1330" t="str">
            <v>Madison, WI</v>
          </cell>
          <cell r="M1330" t="str">
            <v>Benedek Broadcasting</v>
          </cell>
          <cell r="O1330" t="str">
            <v>Brissette Broadcasting</v>
          </cell>
        </row>
        <row r="1331">
          <cell r="C1331" t="str">
            <v>WSAW-TV</v>
          </cell>
          <cell r="E1331" t="str">
            <v>CBS</v>
          </cell>
          <cell r="G1331" t="str">
            <v>Wausau/Rhinelander, WI</v>
          </cell>
          <cell r="M1331" t="str">
            <v>Benedek Broadcasting</v>
          </cell>
          <cell r="O1331" t="str">
            <v>Brissette Broadcasting</v>
          </cell>
        </row>
        <row r="1334">
          <cell r="A1334" t="str">
            <v>Television Transactions — Fourth-Quarter 1995</v>
          </cell>
        </row>
        <row r="1335">
          <cell r="A1335" t="str">
            <v>Date Transaction</v>
          </cell>
          <cell r="G1335" t="str">
            <v>Designated</v>
          </cell>
          <cell r="Q1335" t="str">
            <v>Price</v>
          </cell>
        </row>
        <row r="1336">
          <cell r="A1336" t="str">
            <v xml:space="preserve"> Announced</v>
          </cell>
          <cell r="C1336" t="str">
            <v>Property</v>
          </cell>
          <cell r="E1336" t="str">
            <v>Affiliation</v>
          </cell>
          <cell r="G1336" t="str">
            <v>Marketing Area</v>
          </cell>
          <cell r="M1336" t="str">
            <v>Purchaser</v>
          </cell>
          <cell r="O1336" t="str">
            <v>Seller</v>
          </cell>
          <cell r="Q1336" t="str">
            <v xml:space="preserve"> (at Announcement of Deal)</v>
          </cell>
        </row>
        <row r="1337">
          <cell r="A1337" t="str">
            <v>December 11, 1995</v>
          </cell>
          <cell r="C1337" t="str">
            <v>WCOY-TV</v>
          </cell>
          <cell r="E1337" t="str">
            <v>CBS</v>
          </cell>
          <cell r="G1337" t="str">
            <v>Santa Maria, CA</v>
          </cell>
          <cell r="M1337" t="str">
            <v>Benedek Broadcasting</v>
          </cell>
          <cell r="O1337" t="str">
            <v>Morris Communications</v>
          </cell>
          <cell r="Q1337" t="str">
            <v>$60.1 million</v>
          </cell>
        </row>
        <row r="1338">
          <cell r="C1338" t="str">
            <v>KMIZ-TV</v>
          </cell>
          <cell r="E1338" t="str">
            <v>ABC</v>
          </cell>
          <cell r="G1338" t="str">
            <v>Columbia, MO</v>
          </cell>
          <cell r="M1338" t="str">
            <v>Benedek Broadcasting</v>
          </cell>
          <cell r="O1338" t="str">
            <v>Morris Communications</v>
          </cell>
          <cell r="Q1338" t="str">
            <v>$60.1 million</v>
          </cell>
        </row>
        <row r="1339">
          <cell r="C1339" t="str">
            <v>KGWN-TV</v>
          </cell>
          <cell r="E1339" t="str">
            <v>CBS</v>
          </cell>
          <cell r="G1339" t="str">
            <v>Cheyenne, WY</v>
          </cell>
          <cell r="M1339" t="str">
            <v>Benedek Broadcasting</v>
          </cell>
          <cell r="O1339" t="str">
            <v>Morris Communications</v>
          </cell>
          <cell r="Q1339" t="str">
            <v>$60.1 million</v>
          </cell>
        </row>
        <row r="1340">
          <cell r="C1340" t="str">
            <v>WIBW-TV</v>
          </cell>
          <cell r="E1340" t="str">
            <v>CBS</v>
          </cell>
          <cell r="G1340" t="str">
            <v>Topeka, KS</v>
          </cell>
          <cell r="M1340" t="str">
            <v>Benedek Broadcasting</v>
          </cell>
          <cell r="O1340" t="str">
            <v>Morris Communications</v>
          </cell>
          <cell r="Q1340" t="str">
            <v>$60.1 million</v>
          </cell>
        </row>
        <row r="1341">
          <cell r="C1341" t="str">
            <v>KGWC-TV</v>
          </cell>
          <cell r="E1341" t="str">
            <v>CBS</v>
          </cell>
          <cell r="G1341" t="str">
            <v>Casper, WY</v>
          </cell>
          <cell r="M1341" t="str">
            <v>Benedek Broadcasting</v>
          </cell>
          <cell r="O1341" t="str">
            <v>Morris Communications</v>
          </cell>
          <cell r="Q1341" t="str">
            <v>$60.1 million</v>
          </cell>
        </row>
        <row r="1344">
          <cell r="A1344" t="str">
            <v>December 11, 1995</v>
          </cell>
          <cell r="C1344" t="str">
            <v>WFXL-TV</v>
          </cell>
          <cell r="E1344" t="str">
            <v>Fox</v>
          </cell>
          <cell r="G1344" t="str">
            <v>Albany, GA</v>
          </cell>
          <cell r="M1344" t="str">
            <v>Clarion Broadcasting Corp.</v>
          </cell>
          <cell r="O1344" t="str">
            <v>SGA Associates</v>
          </cell>
          <cell r="Q1344" t="str">
            <v>$3.8 million</v>
          </cell>
        </row>
        <row r="1346">
          <cell r="A1346" t="str">
            <v>November 20, 1995</v>
          </cell>
          <cell r="C1346" t="str">
            <v>WCFT-TV</v>
          </cell>
          <cell r="E1346" t="str">
            <v>ABC</v>
          </cell>
          <cell r="G1346" t="str">
            <v>Tuscaloosa</v>
          </cell>
          <cell r="M1346" t="str">
            <v>Allbritton Communications</v>
          </cell>
          <cell r="O1346" t="str">
            <v>Federal Broadcasting Corp.</v>
          </cell>
          <cell r="Q1346" t="str">
            <v>$20 million</v>
          </cell>
        </row>
        <row r="1348">
          <cell r="A1348" t="str">
            <v>November 6, 1995</v>
          </cell>
          <cell r="C1348" t="str">
            <v>WTMV-TV</v>
          </cell>
          <cell r="E1348" t="str">
            <v>WB Network</v>
          </cell>
          <cell r="G1348" t="str">
            <v>Tampa-St. Petersburg</v>
          </cell>
          <cell r="M1348" t="str">
            <v>Hearst Corp.</v>
          </cell>
          <cell r="O1348" t="str">
            <v>Public Interest Corp.</v>
          </cell>
          <cell r="Q1348" t="str">
            <v>$25 million</v>
          </cell>
        </row>
        <row r="1350">
          <cell r="A1350" t="str">
            <v>November 6, 1995</v>
          </cell>
          <cell r="C1350" t="str">
            <v>KFTY-TV</v>
          </cell>
          <cell r="E1350" t="str">
            <v>Independent</v>
          </cell>
          <cell r="G1350" t="str">
            <v>San Francisco-Oakland</v>
          </cell>
          <cell r="M1350" t="str">
            <v>Ackerley Communications Inc.</v>
          </cell>
          <cell r="O1350" t="str">
            <v>KFTY Broadcasting Inc.</v>
          </cell>
          <cell r="Q1350" t="str">
            <v>$7.8 million</v>
          </cell>
        </row>
        <row r="1352">
          <cell r="A1352" t="str">
            <v>November 6, 1995</v>
          </cell>
          <cell r="C1352" t="str">
            <v>KLDT-TV</v>
          </cell>
          <cell r="E1352" t="str">
            <v>Independent</v>
          </cell>
          <cell r="G1352" t="str">
            <v>Dallas-Fort Worth</v>
          </cell>
          <cell r="M1352" t="str">
            <v xml:space="preserve">Shop at Home Acquisition Corp. </v>
          </cell>
          <cell r="O1352" t="str">
            <v>KLDT-TV 55 Inc.</v>
          </cell>
          <cell r="Q1352" t="str">
            <v>$4.75 million</v>
          </cell>
        </row>
        <row r="1353">
          <cell r="M1353" t="str">
            <v xml:space="preserve">        (Kent Lillie &amp; Christian Network)</v>
          </cell>
        </row>
        <row r="1354">
          <cell r="A1354" t="str">
            <v>October 30, 1995</v>
          </cell>
          <cell r="C1354" t="str">
            <v>KVAL-TV</v>
          </cell>
          <cell r="E1354" t="str">
            <v>CBS</v>
          </cell>
          <cell r="G1354" t="str">
            <v>Eugene, OR</v>
          </cell>
          <cell r="M1354" t="str">
            <v>Retlaw Enterprises</v>
          </cell>
          <cell r="O1354" t="str">
            <v>Northwest Television</v>
          </cell>
          <cell r="Q1354" t="str">
            <v>$51.5 million</v>
          </cell>
        </row>
        <row r="1355">
          <cell r="C1355" t="str">
            <v>KPIC-TV</v>
          </cell>
          <cell r="E1355" t="str">
            <v>CBS</v>
          </cell>
          <cell r="G1355" t="str">
            <v>Roseburg, OR</v>
          </cell>
          <cell r="M1355" t="str">
            <v>Retlaw Enterprises</v>
          </cell>
          <cell r="O1355" t="str">
            <v>Northwest Television</v>
          </cell>
          <cell r="Q1355" t="str">
            <v>$51.5 million</v>
          </cell>
        </row>
        <row r="1356">
          <cell r="C1356" t="str">
            <v>KCBY-TV</v>
          </cell>
          <cell r="E1356" t="str">
            <v>CBS</v>
          </cell>
          <cell r="G1356" t="str">
            <v>Coos Bay, ID</v>
          </cell>
          <cell r="M1356" t="str">
            <v>Retlaw Enterprises</v>
          </cell>
          <cell r="O1356" t="str">
            <v>Northwest Television</v>
          </cell>
          <cell r="Q1356" t="str">
            <v>$51.5 million</v>
          </cell>
        </row>
        <row r="1357">
          <cell r="C1357" t="str">
            <v>KBCI-TV</v>
          </cell>
          <cell r="E1357" t="str">
            <v>CBS</v>
          </cell>
          <cell r="G1357" t="str">
            <v>Boise, ID</v>
          </cell>
          <cell r="M1357" t="str">
            <v>Retlaw Enterprises</v>
          </cell>
          <cell r="O1357" t="str">
            <v>Northwest Television</v>
          </cell>
          <cell r="Q1357" t="str">
            <v>$51.5 million</v>
          </cell>
        </row>
        <row r="1359">
          <cell r="A1359" t="str">
            <v>October 30, 1995</v>
          </cell>
          <cell r="C1359" t="str">
            <v>WLAX-TV</v>
          </cell>
          <cell r="E1359" t="str">
            <v>Fox</v>
          </cell>
          <cell r="G1359" t="str">
            <v>Lacrosse/Eau Claire, WI</v>
          </cell>
          <cell r="M1359" t="str">
            <v>Grant Media Inc.</v>
          </cell>
          <cell r="O1359" t="str">
            <v>Aries Telecommunication Corp.</v>
          </cell>
          <cell r="Q1359" t="str">
            <v>$6.25 million</v>
          </cell>
        </row>
        <row r="1360">
          <cell r="C1360" t="str">
            <v>WEUX-TV</v>
          </cell>
          <cell r="E1360" t="str">
            <v>Dark</v>
          </cell>
          <cell r="G1360" t="str">
            <v>Lacrosse/Eau Claire, WI</v>
          </cell>
          <cell r="M1360" t="str">
            <v>Grant Media Inc.</v>
          </cell>
          <cell r="O1360" t="str">
            <v>Aries Telecommunication Corp.</v>
          </cell>
        </row>
        <row r="1362">
          <cell r="A1362" t="str">
            <v>October 30, 1995</v>
          </cell>
          <cell r="C1362" t="str">
            <v>WNGM-TV</v>
          </cell>
          <cell r="E1362" t="str">
            <v>PBS</v>
          </cell>
          <cell r="G1362" t="str">
            <v>Athens/Atlanta, GA</v>
          </cell>
          <cell r="M1362" t="str">
            <v>Whitehead Media Inc.</v>
          </cell>
          <cell r="O1362" t="str">
            <v>NGM Television Partners LTD</v>
          </cell>
          <cell r="Q1362" t="str">
            <v>$10 million</v>
          </cell>
        </row>
        <row r="1364">
          <cell r="A1364" t="str">
            <v>October 18, 1995</v>
          </cell>
          <cell r="C1364" t="str">
            <v>WHTM-TV</v>
          </cell>
          <cell r="E1364" t="str">
            <v>ABC</v>
          </cell>
          <cell r="G1364" t="str">
            <v>Harrisburg, PA</v>
          </cell>
          <cell r="M1364" t="str">
            <v>Allbritton Communications</v>
          </cell>
          <cell r="O1364" t="str">
            <v>Price Communications</v>
          </cell>
          <cell r="Q1364" t="str">
            <v>$113 million</v>
          </cell>
        </row>
        <row r="1366">
          <cell r="A1366" t="str">
            <v>October 16, 1995</v>
          </cell>
          <cell r="C1366" t="str">
            <v>WSWS-TV</v>
          </cell>
          <cell r="E1366" t="str">
            <v>Independent</v>
          </cell>
          <cell r="G1366" t="str">
            <v>Columbus, GA</v>
          </cell>
          <cell r="M1366" t="str">
            <v>Pappas Telecasting</v>
          </cell>
          <cell r="O1366" t="str">
            <v>Genesis Broadcasting Corp.</v>
          </cell>
          <cell r="Q1366" t="str">
            <v>$1.6 million</v>
          </cell>
        </row>
        <row r="1368">
          <cell r="A1368" t="str">
            <v>October 16, 1995</v>
          </cell>
          <cell r="C1368" t="str">
            <v>KBGE-TV</v>
          </cell>
          <cell r="E1368" t="str">
            <v>Independent</v>
          </cell>
          <cell r="G1368" t="str">
            <v>Bellevue/Seattle</v>
          </cell>
          <cell r="M1368" t="str">
            <v>ValueVision International Inc.</v>
          </cell>
          <cell r="O1368" t="str">
            <v>NW TV Inc.</v>
          </cell>
          <cell r="Q1368" t="str">
            <v>$3.8 million</v>
          </cell>
        </row>
        <row r="1370">
          <cell r="A1370" t="str">
            <v>October 9, 1995</v>
          </cell>
          <cell r="C1370" t="str">
            <v>WWTI-TV</v>
          </cell>
          <cell r="E1370" t="str">
            <v>ABC</v>
          </cell>
          <cell r="G1370" t="str">
            <v>Watertown, NY</v>
          </cell>
          <cell r="M1370" t="str">
            <v>Smith Broadcasting Group</v>
          </cell>
          <cell r="O1370" t="str">
            <v>Finova Group Inc., Phoenix</v>
          </cell>
          <cell r="Q1370" t="str">
            <v>$2.98 million</v>
          </cell>
        </row>
        <row r="1372">
          <cell r="A1372" t="str">
            <v>October 2, 1995</v>
          </cell>
          <cell r="C1372" t="str">
            <v>KNDO-TV</v>
          </cell>
          <cell r="E1372" t="str">
            <v>NBC</v>
          </cell>
          <cell r="G1372" t="str">
            <v>Yakima, WA</v>
          </cell>
          <cell r="M1372" t="str">
            <v>Federal Broadcasting Co.</v>
          </cell>
          <cell r="O1372" t="str">
            <v>Farragut Communications Inc.</v>
          </cell>
          <cell r="Q1372" t="str">
            <v>$13 million</v>
          </cell>
        </row>
        <row r="1373">
          <cell r="C1373" t="str">
            <v>KNDU-TV</v>
          </cell>
          <cell r="E1373" t="str">
            <v>NBC</v>
          </cell>
          <cell r="G1373" t="str">
            <v>Richland/Yakima, WA</v>
          </cell>
          <cell r="M1373" t="str">
            <v>Federal Broadcasting Co.</v>
          </cell>
          <cell r="O1373" t="str">
            <v>Farragut Communications Inc.</v>
          </cell>
          <cell r="Q1373" t="str">
            <v>$13 million</v>
          </cell>
        </row>
        <row r="1376">
          <cell r="A1376" t="str">
            <v>Television Transactions — Third-Quarter 1995</v>
          </cell>
        </row>
        <row r="1377">
          <cell r="A1377" t="str">
            <v>Date Transaction</v>
          </cell>
          <cell r="G1377" t="str">
            <v>Designated</v>
          </cell>
          <cell r="Q1377" t="str">
            <v>Price</v>
          </cell>
        </row>
        <row r="1378">
          <cell r="A1378" t="str">
            <v xml:space="preserve"> Announced</v>
          </cell>
          <cell r="C1378" t="str">
            <v>Property</v>
          </cell>
          <cell r="E1378" t="str">
            <v>Affiliation</v>
          </cell>
          <cell r="G1378" t="str">
            <v>Marketing Area</v>
          </cell>
          <cell r="M1378" t="str">
            <v>Purchaser</v>
          </cell>
          <cell r="O1378" t="str">
            <v>Seller</v>
          </cell>
          <cell r="Q1378" t="str">
            <v xml:space="preserve"> (at Announcement of Deal)</v>
          </cell>
        </row>
        <row r="1379">
          <cell r="A1379" t="str">
            <v>September 25, 1995</v>
          </cell>
          <cell r="C1379" t="str">
            <v>KSBW-TV</v>
          </cell>
          <cell r="E1379" t="str">
            <v>NBC</v>
          </cell>
          <cell r="G1379" t="str">
            <v>Monterey, CA</v>
          </cell>
          <cell r="M1379" t="str">
            <v>Smith Broadcasting Group Inc.</v>
          </cell>
          <cell r="O1379" t="str">
            <v>EP Communications Inc.</v>
          </cell>
          <cell r="Q1379" t="str">
            <v>$30.3 million</v>
          </cell>
        </row>
        <row r="1381">
          <cell r="A1381" t="str">
            <v>September 25, 1995</v>
          </cell>
          <cell r="C1381" t="str">
            <v>KSBY-TV</v>
          </cell>
          <cell r="E1381" t="str">
            <v>NBC</v>
          </cell>
          <cell r="G1381" t="str">
            <v>Santa Barbara</v>
          </cell>
          <cell r="M1381" t="str">
            <v>SJL Communications</v>
          </cell>
          <cell r="O1381" t="str">
            <v>EP Communications Inc.</v>
          </cell>
          <cell r="Q1381" t="str">
            <v>$17 million</v>
          </cell>
        </row>
        <row r="1383">
          <cell r="A1383" t="str">
            <v>September 25, 1995</v>
          </cell>
          <cell r="C1383" t="str">
            <v>WDHS-TV</v>
          </cell>
          <cell r="E1383" t="str">
            <v>Trinity</v>
          </cell>
          <cell r="G1383" t="str">
            <v>Marquette, MI</v>
          </cell>
          <cell r="M1383" t="str">
            <v>Fant Broadcasting Co.</v>
          </cell>
          <cell r="O1383" t="str">
            <v>Danny L. Hood Evangelistic Association</v>
          </cell>
          <cell r="Q1383" t="str">
            <v>$1.3 million</v>
          </cell>
        </row>
        <row r="1385">
          <cell r="A1385" t="str">
            <v>September 25, 1995</v>
          </cell>
          <cell r="C1385" t="str">
            <v>KWBF-TV</v>
          </cell>
          <cell r="E1385" t="str">
            <v>WB network</v>
          </cell>
          <cell r="G1385" t="str">
            <v>Phoenix</v>
          </cell>
          <cell r="M1385" t="str">
            <v>Christian Network Inc.</v>
          </cell>
          <cell r="O1385" t="str">
            <v>Dr. Michael C. Gelfand</v>
          </cell>
          <cell r="Q1385" t="str">
            <v>$1.4 million</v>
          </cell>
        </row>
        <row r="1387">
          <cell r="A1387" t="str">
            <v>September 25, 1995</v>
          </cell>
          <cell r="C1387" t="str">
            <v>KSMS-TV</v>
          </cell>
          <cell r="E1387" t="str">
            <v>Univision</v>
          </cell>
          <cell r="G1387" t="str">
            <v>Monterey, CA</v>
          </cell>
          <cell r="M1387" t="str">
            <v>KSMS-TV</v>
          </cell>
          <cell r="O1387" t="str">
            <v>Villanueva Media Inc.</v>
          </cell>
          <cell r="Q1387" t="str">
            <v>$5.3 million</v>
          </cell>
        </row>
        <row r="1389">
          <cell r="A1389" t="str">
            <v>September 25, 1995</v>
          </cell>
          <cell r="C1389" t="str">
            <v>KEVN-TV</v>
          </cell>
          <cell r="E1389" t="str">
            <v>NBC</v>
          </cell>
          <cell r="G1389" t="str">
            <v>Rapid City, SD</v>
          </cell>
          <cell r="M1389" t="str">
            <v>Blackstar LLC</v>
          </cell>
          <cell r="O1389" t="str">
            <v>Heritage Media Corp.</v>
          </cell>
          <cell r="Q1389" t="str">
            <v>$13.95 million</v>
          </cell>
        </row>
        <row r="1390">
          <cell r="C1390" t="str">
            <v>KIVV-TV</v>
          </cell>
          <cell r="E1390" t="str">
            <v>NBC</v>
          </cell>
          <cell r="G1390" t="str">
            <v>Rapid City, SD</v>
          </cell>
          <cell r="M1390" t="str">
            <v>Blackstar LLC</v>
          </cell>
          <cell r="O1390" t="str">
            <v>Heritage Media Corp.</v>
          </cell>
        </row>
        <row r="1392">
          <cell r="A1392" t="str">
            <v>September 19, 1995</v>
          </cell>
          <cell r="C1392" t="str">
            <v>KHTV-TV</v>
          </cell>
          <cell r="E1392" t="str">
            <v>WB</v>
          </cell>
          <cell r="G1392" t="str">
            <v>Houston, TX</v>
          </cell>
          <cell r="M1392" t="str">
            <v>Tribune Co.</v>
          </cell>
          <cell r="O1392" t="str">
            <v>Gaylord Entertainment</v>
          </cell>
          <cell r="Q1392" t="str">
            <v>$95 million</v>
          </cell>
        </row>
        <row r="1394">
          <cell r="A1394" t="str">
            <v>September 18, 1995</v>
          </cell>
          <cell r="C1394" t="str">
            <v>WCEE-TV</v>
          </cell>
          <cell r="E1394" t="str">
            <v>Ind</v>
          </cell>
          <cell r="G1394" t="str">
            <v>St. Louis</v>
          </cell>
          <cell r="M1394" t="str">
            <v>Christian Network Inc.</v>
          </cell>
          <cell r="O1394" t="str">
            <v>McEntee Broadcasting Inc.</v>
          </cell>
          <cell r="Q1394" t="str">
            <v>$3.2 million</v>
          </cell>
        </row>
        <row r="1396">
          <cell r="A1396" t="str">
            <v>September 18, 1995</v>
          </cell>
          <cell r="C1396" t="str">
            <v>WSMH-TV</v>
          </cell>
          <cell r="E1396" t="str">
            <v>Fox</v>
          </cell>
          <cell r="G1396" t="str">
            <v>Flint, MI</v>
          </cell>
          <cell r="M1396" t="str">
            <v>Sinclair Broadcast</v>
          </cell>
          <cell r="O1396" t="str">
            <v>Flint TV Inc.</v>
          </cell>
          <cell r="Q1396" t="str">
            <v xml:space="preserve">$33 million </v>
          </cell>
        </row>
        <row r="1398">
          <cell r="A1398" t="str">
            <v>September 4, 1995</v>
          </cell>
          <cell r="C1398" t="str">
            <v>KCPM-TV</v>
          </cell>
          <cell r="E1398" t="str">
            <v>NBC</v>
          </cell>
          <cell r="G1398" t="str">
            <v>Chico, CA</v>
          </cell>
          <cell r="M1398" t="str">
            <v>Bachow Investment Partners</v>
          </cell>
          <cell r="O1398" t="str">
            <v>Albin J. Seethaler</v>
          </cell>
          <cell r="Q1398" t="str">
            <v>$10.7 million</v>
          </cell>
        </row>
        <row r="1399">
          <cell r="C1399" t="str">
            <v>KMID-TV</v>
          </cell>
          <cell r="E1399" t="str">
            <v>ABC</v>
          </cell>
          <cell r="G1399" t="str">
            <v>Midland, TX</v>
          </cell>
          <cell r="M1399" t="str">
            <v>Bachow Investment Partners</v>
          </cell>
          <cell r="O1399" t="str">
            <v>Albin J. Seethaler</v>
          </cell>
          <cell r="Q1399" t="str">
            <v>$10.7 million</v>
          </cell>
        </row>
        <row r="1400">
          <cell r="C1400" t="str">
            <v>KSPR-TV</v>
          </cell>
          <cell r="E1400" t="str">
            <v>ABC</v>
          </cell>
          <cell r="G1400" t="str">
            <v>Springfield, MO</v>
          </cell>
          <cell r="M1400" t="str">
            <v>Bachow Investment Partners</v>
          </cell>
          <cell r="O1400" t="str">
            <v>Albin J. Seethaler</v>
          </cell>
          <cell r="Q1400" t="str">
            <v>$10.7 million</v>
          </cell>
        </row>
        <row r="1402">
          <cell r="A1402" t="str">
            <v>September 4, 1995</v>
          </cell>
          <cell r="C1402" t="str">
            <v>KTTY-TV</v>
          </cell>
          <cell r="E1402" t="str">
            <v>UHF</v>
          </cell>
          <cell r="G1402" t="str">
            <v>San Diego</v>
          </cell>
          <cell r="M1402" t="str">
            <v>Tribune Broadcasting Co.</v>
          </cell>
          <cell r="O1402" t="str">
            <v>San Diego Television Inc.</v>
          </cell>
          <cell r="Q1402" t="str">
            <v>$70.5 million</v>
          </cell>
        </row>
        <row r="1404">
          <cell r="A1404" t="str">
            <v>August 28, 1995</v>
          </cell>
          <cell r="C1404" t="str">
            <v>WMGC-TV</v>
          </cell>
          <cell r="E1404" t="str">
            <v>ABC</v>
          </cell>
          <cell r="G1404" t="str">
            <v>Binghamton, NY</v>
          </cell>
          <cell r="M1404" t="str">
            <v>USA Broadcast Group</v>
          </cell>
          <cell r="O1404" t="str">
            <v>Citadel Communications</v>
          </cell>
          <cell r="Q1404" t="str">
            <v>$98 million</v>
          </cell>
        </row>
        <row r="1405">
          <cell r="C1405" t="str">
            <v>WVNY-TV</v>
          </cell>
          <cell r="E1405" t="str">
            <v>ABC</v>
          </cell>
          <cell r="G1405" t="str">
            <v>Burlington, VT</v>
          </cell>
          <cell r="M1405" t="str">
            <v>USA Broadcast Group</v>
          </cell>
          <cell r="O1405" t="str">
            <v>Citadel Communications</v>
          </cell>
          <cell r="Q1405" t="str">
            <v>$98 million</v>
          </cell>
        </row>
        <row r="1406">
          <cell r="C1406" t="str">
            <v>WWCP-TV</v>
          </cell>
          <cell r="E1406" t="str">
            <v>Fox</v>
          </cell>
          <cell r="G1406" t="str">
            <v>Johnstown, PA</v>
          </cell>
          <cell r="M1406" t="str">
            <v>USA Broadcast Group</v>
          </cell>
          <cell r="O1406" t="str">
            <v>Smith Broadcasting Group</v>
          </cell>
          <cell r="Q1406" t="str">
            <v>$98 million</v>
          </cell>
        </row>
        <row r="1407">
          <cell r="C1407" t="str">
            <v>WATM-TV</v>
          </cell>
          <cell r="E1407" t="str">
            <v>ABC</v>
          </cell>
          <cell r="G1407" t="str">
            <v>Altoona, PA</v>
          </cell>
          <cell r="M1407" t="str">
            <v>USA Broadcast Group</v>
          </cell>
          <cell r="O1407" t="str">
            <v>Smith Broadcasting Group</v>
          </cell>
          <cell r="Q1407" t="str">
            <v>$98 million</v>
          </cell>
        </row>
        <row r="1408">
          <cell r="C1408" t="str">
            <v>KJAC-TV</v>
          </cell>
          <cell r="E1408" t="str">
            <v>NBC</v>
          </cell>
          <cell r="G1408" t="str">
            <v>Beaumont, TX</v>
          </cell>
          <cell r="M1408" t="str">
            <v>USA Broadcast Group</v>
          </cell>
          <cell r="O1408" t="str">
            <v>Price Communications Corp.</v>
          </cell>
          <cell r="Q1408" t="str">
            <v>$98 million</v>
          </cell>
        </row>
        <row r="1409">
          <cell r="C1409" t="str">
            <v>KFDX-TV</v>
          </cell>
          <cell r="E1409" t="str">
            <v>NBC</v>
          </cell>
          <cell r="G1409" t="str">
            <v>Wichita Falls, TX</v>
          </cell>
          <cell r="M1409" t="str">
            <v>USA Broadcast Group</v>
          </cell>
          <cell r="O1409" t="str">
            <v>Price Communications Corp.</v>
          </cell>
          <cell r="Q1409" t="str">
            <v>$98 million</v>
          </cell>
        </row>
        <row r="1410">
          <cell r="C1410" t="str">
            <v>KSNF-TV</v>
          </cell>
          <cell r="E1410" t="str">
            <v>NBC</v>
          </cell>
          <cell r="G1410" t="str">
            <v>Joplin, MO</v>
          </cell>
          <cell r="M1410" t="str">
            <v>USA Broadcast Group</v>
          </cell>
          <cell r="O1410" t="str">
            <v>Price Communications Corp.</v>
          </cell>
          <cell r="Q1410" t="str">
            <v>$98 million</v>
          </cell>
        </row>
        <row r="1412">
          <cell r="A1412" t="str">
            <v>Television Transactions — Third-Quarter 1995</v>
          </cell>
        </row>
        <row r="1413">
          <cell r="A1413" t="str">
            <v>Date Transaction</v>
          </cell>
          <cell r="G1413" t="str">
            <v>Designated</v>
          </cell>
          <cell r="Q1413" t="str">
            <v>Price</v>
          </cell>
        </row>
        <row r="1414">
          <cell r="A1414" t="str">
            <v xml:space="preserve"> Announced</v>
          </cell>
          <cell r="C1414" t="str">
            <v>Property</v>
          </cell>
          <cell r="E1414" t="str">
            <v>Affiliation</v>
          </cell>
          <cell r="G1414" t="str">
            <v>Marketing Area</v>
          </cell>
          <cell r="M1414" t="str">
            <v>Purchaser</v>
          </cell>
          <cell r="O1414" t="str">
            <v>Seller</v>
          </cell>
          <cell r="Q1414" t="str">
            <v xml:space="preserve"> (at Announcement of Deal)</v>
          </cell>
        </row>
        <row r="1415">
          <cell r="A1415" t="str">
            <v>August 25, 1995</v>
          </cell>
          <cell r="C1415" t="str">
            <v xml:space="preserve">WAKC </v>
          </cell>
          <cell r="E1415" t="str">
            <v>ABC</v>
          </cell>
          <cell r="G1415" t="str">
            <v>Cleveland-Akron</v>
          </cell>
          <cell r="M1415" t="str">
            <v>Paxson Communications</v>
          </cell>
          <cell r="O1415" t="str">
            <v>ValueVision</v>
          </cell>
          <cell r="Q1415" t="str">
            <v>$40 million</v>
          </cell>
        </row>
        <row r="1416">
          <cell r="C1416" t="str">
            <v>WHAI</v>
          </cell>
          <cell r="E1416" t="str">
            <v>Ind.</v>
          </cell>
          <cell r="G1416" t="str">
            <v>New York, NY</v>
          </cell>
          <cell r="M1416" t="str">
            <v>Paxson Communications</v>
          </cell>
          <cell r="O1416" t="str">
            <v>ValueVision</v>
          </cell>
          <cell r="Q1416" t="str">
            <v>$40 million</v>
          </cell>
        </row>
        <row r="1418">
          <cell r="A1418" t="str">
            <v>August 21, 1995</v>
          </cell>
          <cell r="C1418" t="str">
            <v>KMVU-TV</v>
          </cell>
          <cell r="E1418" t="str">
            <v>Fox</v>
          </cell>
          <cell r="G1418" t="str">
            <v>Medford, OR</v>
          </cell>
          <cell r="M1418" t="str">
            <v>Northwest Broadcasting Inc.</v>
          </cell>
          <cell r="O1418" t="str">
            <v>914 Broadcasting Co.</v>
          </cell>
          <cell r="Q1418" t="str">
            <v>$1 million</v>
          </cell>
        </row>
        <row r="1420">
          <cell r="A1420" t="str">
            <v>August 21, 1995</v>
          </cell>
          <cell r="C1420" t="str">
            <v>WRM-TV</v>
          </cell>
          <cell r="E1420" t="str">
            <v>Ind</v>
          </cell>
          <cell r="G1420" t="str">
            <v>Rocky Mount, NC</v>
          </cell>
          <cell r="M1420" t="str">
            <v>Roberts Broadcasting Co.</v>
          </cell>
          <cell r="O1420" t="str">
            <v>Family Broadcasting Enterprises</v>
          </cell>
          <cell r="Q1420" t="str">
            <v>$1.5 million</v>
          </cell>
        </row>
        <row r="1422">
          <cell r="A1422" t="str">
            <v>August 21, 1995</v>
          </cell>
          <cell r="C1422" t="str">
            <v>WSVI-TV</v>
          </cell>
          <cell r="E1422" t="str">
            <v>ABC</v>
          </cell>
          <cell r="G1422" t="str">
            <v>St. Croix, USVI</v>
          </cell>
          <cell r="M1422" t="str">
            <v>Atlas News and Information Services</v>
          </cell>
          <cell r="O1422" t="str">
            <v>Antilles Broadcasting Corp.</v>
          </cell>
          <cell r="Q1422" t="str">
            <v>$2.350 million</v>
          </cell>
        </row>
        <row r="1424">
          <cell r="A1424" t="str">
            <v>August 14, 1995</v>
          </cell>
          <cell r="C1424" t="str">
            <v>WTLH-TV</v>
          </cell>
          <cell r="E1424" t="str">
            <v>Fox</v>
          </cell>
          <cell r="G1424" t="str">
            <v>Tallahassee</v>
          </cell>
          <cell r="M1424" t="str">
            <v>Pegasus Broadcast Television</v>
          </cell>
          <cell r="O1424" t="str">
            <v>General Management Consultants</v>
          </cell>
          <cell r="Q1424" t="str">
            <v>$5.6 million</v>
          </cell>
        </row>
        <row r="1426">
          <cell r="A1426" t="str">
            <v>August 14, 1995</v>
          </cell>
          <cell r="C1426" t="str">
            <v xml:space="preserve">KAYU-TV </v>
          </cell>
          <cell r="E1426" t="str">
            <v>Fox</v>
          </cell>
          <cell r="G1426" t="str">
            <v>Spokane, WA</v>
          </cell>
          <cell r="M1426" t="str">
            <v>Northwest Broadcasting Inc.</v>
          </cell>
          <cell r="O1426" t="str">
            <v>Robert J. Hamacher</v>
          </cell>
          <cell r="Q1426" t="str">
            <v>$18.65 million</v>
          </cell>
        </row>
        <row r="1428">
          <cell r="A1428" t="str">
            <v>August 7, 1995</v>
          </cell>
          <cell r="C1428" t="str">
            <v>WOGX-TV</v>
          </cell>
          <cell r="E1428" t="str">
            <v>Fox</v>
          </cell>
          <cell r="G1428" t="str">
            <v>Gainesville, FL</v>
          </cell>
          <cell r="M1428" t="str">
            <v>Meredith Corp.</v>
          </cell>
          <cell r="O1428" t="str">
            <v>Wabash Valley Broadcasting Corp.</v>
          </cell>
          <cell r="Q1428" t="str">
            <v>$14.4 million</v>
          </cell>
        </row>
        <row r="1430">
          <cell r="A1430" t="str">
            <v>August 7, 1995</v>
          </cell>
          <cell r="C1430" t="str">
            <v>KWQC-TV</v>
          </cell>
          <cell r="E1430" t="str">
            <v>NBC</v>
          </cell>
          <cell r="G1430" t="str">
            <v>Davenport, IA</v>
          </cell>
          <cell r="M1430" t="str">
            <v>Young Broadcasting Inc.</v>
          </cell>
          <cell r="O1430" t="str">
            <v>Broad Street Television</v>
          </cell>
          <cell r="Q1430" t="str">
            <v>$55 million</v>
          </cell>
        </row>
        <row r="1432">
          <cell r="A1432" t="str">
            <v>August 7, 1995</v>
          </cell>
          <cell r="C1432" t="str">
            <v>WNYC-TV</v>
          </cell>
          <cell r="E1432" t="str">
            <v>UHF</v>
          </cell>
          <cell r="G1432" t="str">
            <v>New York, NY</v>
          </cell>
          <cell r="M1432" t="str">
            <v>ITT Corp. and Dow Jones &amp; Co.</v>
          </cell>
          <cell r="O1432" t="str">
            <v>City of New York</v>
          </cell>
          <cell r="Q1432" t="str">
            <v>$207 million</v>
          </cell>
        </row>
        <row r="1434">
          <cell r="A1434" t="str">
            <v>August 4, 1995</v>
          </cell>
          <cell r="C1434" t="str">
            <v>WCMH-TV</v>
          </cell>
          <cell r="E1434" t="str">
            <v>NBC</v>
          </cell>
          <cell r="G1434" t="str">
            <v>Columbus, OH</v>
          </cell>
          <cell r="M1434" t="str">
            <v>NBC</v>
          </cell>
          <cell r="O1434" t="str">
            <v>Outlet Communications</v>
          </cell>
          <cell r="Q1434" t="str">
            <v>$396 million</v>
          </cell>
        </row>
        <row r="1435">
          <cell r="C1435" t="str">
            <v>WJAR-TV</v>
          </cell>
          <cell r="E1435" t="str">
            <v>NBC</v>
          </cell>
          <cell r="G1435" t="str">
            <v>Providence, RI</v>
          </cell>
          <cell r="M1435" t="str">
            <v>NBC</v>
          </cell>
          <cell r="O1435" t="str">
            <v>Outlet Communications</v>
          </cell>
          <cell r="Q1435" t="str">
            <v>$396 million</v>
          </cell>
        </row>
        <row r="1436">
          <cell r="C1436" t="str">
            <v>WNCN-TV</v>
          </cell>
          <cell r="E1436" t="str">
            <v>NBC</v>
          </cell>
          <cell r="G1436" t="str">
            <v>Raleigh-Durham</v>
          </cell>
          <cell r="M1436" t="str">
            <v>NBC</v>
          </cell>
          <cell r="O1436" t="str">
            <v>Outlet Communications</v>
          </cell>
          <cell r="Q1436" t="str">
            <v>$396 million</v>
          </cell>
        </row>
        <row r="1438">
          <cell r="A1438">
            <v>34918</v>
          </cell>
          <cell r="C1438" t="str">
            <v>WCBS-TV</v>
          </cell>
          <cell r="E1438" t="str">
            <v>CBS</v>
          </cell>
          <cell r="G1438" t="str">
            <v>New York</v>
          </cell>
          <cell r="M1438" t="str">
            <v>Westinghouse</v>
          </cell>
          <cell r="O1438" t="str">
            <v xml:space="preserve">CBS </v>
          </cell>
          <cell r="Q1438" t="str">
            <v>$5.4 billion</v>
          </cell>
        </row>
        <row r="1439">
          <cell r="C1439" t="str">
            <v>KCBS-TV</v>
          </cell>
          <cell r="E1439" t="str">
            <v>CBS</v>
          </cell>
          <cell r="G1439" t="str">
            <v>Los Angeles</v>
          </cell>
          <cell r="M1439" t="str">
            <v>Westinghouse</v>
          </cell>
          <cell r="O1439" t="str">
            <v xml:space="preserve">CBS </v>
          </cell>
          <cell r="Q1439" t="str">
            <v>$5.4 billion</v>
          </cell>
        </row>
        <row r="1440">
          <cell r="C1440" t="str">
            <v>WBBM-TV</v>
          </cell>
          <cell r="E1440" t="str">
            <v>CBS</v>
          </cell>
          <cell r="G1440" t="str">
            <v>Chicago</v>
          </cell>
          <cell r="M1440" t="str">
            <v>Westinghouse</v>
          </cell>
          <cell r="O1440" t="str">
            <v xml:space="preserve">CBS </v>
          </cell>
          <cell r="Q1440" t="str">
            <v>$5.4 billion</v>
          </cell>
        </row>
        <row r="1441">
          <cell r="C1441" t="str">
            <v>WWJ-TV</v>
          </cell>
          <cell r="E1441" t="str">
            <v>CBS</v>
          </cell>
          <cell r="G1441" t="str">
            <v>Detroit</v>
          </cell>
          <cell r="M1441" t="str">
            <v>Westinghouse</v>
          </cell>
          <cell r="O1441" t="str">
            <v xml:space="preserve">CBS </v>
          </cell>
          <cell r="Q1441" t="str">
            <v>$5.4 billion</v>
          </cell>
        </row>
        <row r="1442">
          <cell r="C1442" t="str">
            <v>WCCO-TV</v>
          </cell>
          <cell r="E1442" t="str">
            <v>CBS</v>
          </cell>
          <cell r="G1442" t="str">
            <v>Minneapolis-St. Paul</v>
          </cell>
          <cell r="M1442" t="str">
            <v>Westinghouse</v>
          </cell>
          <cell r="O1442" t="str">
            <v xml:space="preserve">CBS </v>
          </cell>
          <cell r="Q1442" t="str">
            <v>$5.4 billion</v>
          </cell>
        </row>
        <row r="1443">
          <cell r="C1443" t="str">
            <v>WCCO-TV</v>
          </cell>
          <cell r="E1443" t="str">
            <v>SAT</v>
          </cell>
          <cell r="G1443" t="str">
            <v>Minneapolis-St. Paul</v>
          </cell>
          <cell r="M1443" t="str">
            <v>Westinghouse</v>
          </cell>
          <cell r="O1443" t="str">
            <v xml:space="preserve">CBS </v>
          </cell>
          <cell r="Q1443" t="str">
            <v>$5.4 billion</v>
          </cell>
        </row>
        <row r="1444">
          <cell r="C1444" t="str">
            <v>WCCW-TV</v>
          </cell>
          <cell r="E1444" t="str">
            <v>SAT</v>
          </cell>
          <cell r="G1444" t="str">
            <v>Minneapolis-St. Paul</v>
          </cell>
          <cell r="M1444" t="str">
            <v>Westinghouse</v>
          </cell>
          <cell r="O1444" t="str">
            <v xml:space="preserve">CBS </v>
          </cell>
          <cell r="Q1444" t="str">
            <v>$5.4 billion</v>
          </cell>
        </row>
        <row r="1445">
          <cell r="C1445" t="str">
            <v>WFRV-TV</v>
          </cell>
          <cell r="E1445" t="str">
            <v>CBS</v>
          </cell>
          <cell r="G1445" t="str">
            <v>Green Bay</v>
          </cell>
          <cell r="M1445" t="str">
            <v>Westinghouse</v>
          </cell>
          <cell r="O1445" t="str">
            <v xml:space="preserve">CBS </v>
          </cell>
          <cell r="Q1445" t="str">
            <v>$5.4 billion</v>
          </cell>
        </row>
        <row r="1446">
          <cell r="C1446" t="str">
            <v>WJMN-TV</v>
          </cell>
          <cell r="E1446" t="str">
            <v>CBS</v>
          </cell>
          <cell r="G1446" t="str">
            <v>Escananba (Marquette), MN</v>
          </cell>
          <cell r="M1446" t="str">
            <v>Westinghouse</v>
          </cell>
          <cell r="O1446" t="str">
            <v xml:space="preserve">CBS </v>
          </cell>
          <cell r="Q1446" t="str">
            <v>$5.4 billion</v>
          </cell>
        </row>
        <row r="1447">
          <cell r="C1447" t="str">
            <v>Plus TV stations contributed to joint venture, radio stations and CBS Network, etc.</v>
          </cell>
        </row>
        <row r="1450">
          <cell r="A1450" t="str">
            <v>July 31, 1995</v>
          </cell>
          <cell r="C1450" t="str">
            <v>KFSN-TV</v>
          </cell>
          <cell r="E1450" t="str">
            <v>ABC</v>
          </cell>
          <cell r="G1450" t="str">
            <v>Fresno</v>
          </cell>
          <cell r="M1450" t="str">
            <v>Walt Disney Co.</v>
          </cell>
          <cell r="O1450" t="str">
            <v>Capital Cities/ABC</v>
          </cell>
          <cell r="Q1450" t="str">
            <v>$18.5 billion</v>
          </cell>
        </row>
        <row r="1451">
          <cell r="C1451" t="str">
            <v>KABC-TV</v>
          </cell>
          <cell r="E1451" t="str">
            <v>ABC</v>
          </cell>
          <cell r="G1451" t="str">
            <v>Los Angeles</v>
          </cell>
          <cell r="M1451" t="str">
            <v>Walt Disney Co.</v>
          </cell>
          <cell r="O1451" t="str">
            <v>Capital Cities/ABC</v>
          </cell>
          <cell r="Q1451" t="str">
            <v>$18.5 billion</v>
          </cell>
        </row>
        <row r="1452">
          <cell r="C1452" t="str">
            <v>KGO-TV</v>
          </cell>
          <cell r="E1452" t="str">
            <v>ABC</v>
          </cell>
          <cell r="G1452" t="str">
            <v>San Francisco</v>
          </cell>
          <cell r="M1452" t="str">
            <v>Walt Disney Co.</v>
          </cell>
          <cell r="O1452" t="str">
            <v>Capital Cities/ABC</v>
          </cell>
          <cell r="Q1452" t="str">
            <v>$18.5 billion</v>
          </cell>
        </row>
        <row r="1453">
          <cell r="C1453" t="str">
            <v>WLS-TV</v>
          </cell>
          <cell r="E1453" t="str">
            <v>ABC</v>
          </cell>
          <cell r="G1453" t="str">
            <v>Chicago</v>
          </cell>
          <cell r="M1453" t="str">
            <v>Walt Disney Co.</v>
          </cell>
          <cell r="O1453" t="str">
            <v>Capital Cities/ABC</v>
          </cell>
          <cell r="Q1453" t="str">
            <v>$18.5 billion</v>
          </cell>
        </row>
        <row r="1454">
          <cell r="C1454" t="str">
            <v>WJRT-TV</v>
          </cell>
          <cell r="E1454" t="str">
            <v>ABC</v>
          </cell>
          <cell r="G1454" t="str">
            <v>Flint, MI</v>
          </cell>
          <cell r="M1454" t="str">
            <v>Walt Disney Co.</v>
          </cell>
          <cell r="O1454" t="str">
            <v>Capital Cities/ABC</v>
          </cell>
          <cell r="Q1454" t="str">
            <v>$18.5 billion</v>
          </cell>
        </row>
        <row r="1455">
          <cell r="C1455" t="str">
            <v>WTVG-TV</v>
          </cell>
          <cell r="E1455" t="str">
            <v>ABC</v>
          </cell>
          <cell r="G1455" t="str">
            <v>Toledo</v>
          </cell>
          <cell r="M1455" t="str">
            <v>Walt Disney Co.</v>
          </cell>
          <cell r="O1455" t="str">
            <v>Capital Cities/ABC</v>
          </cell>
          <cell r="Q1455" t="str">
            <v>$18.5 billion</v>
          </cell>
        </row>
        <row r="1456">
          <cell r="C1456" t="str">
            <v>WABC-TV</v>
          </cell>
          <cell r="E1456" t="str">
            <v>ABC</v>
          </cell>
          <cell r="G1456" t="str">
            <v>New York, NY</v>
          </cell>
          <cell r="M1456" t="str">
            <v>Walt Disney Co.</v>
          </cell>
          <cell r="O1456" t="str">
            <v>Capital Cities/ABC</v>
          </cell>
          <cell r="Q1456" t="str">
            <v>$18.5 billion</v>
          </cell>
        </row>
        <row r="1457">
          <cell r="C1457" t="str">
            <v>WTVD-TV</v>
          </cell>
          <cell r="E1457" t="str">
            <v>ABC</v>
          </cell>
          <cell r="G1457" t="str">
            <v>Raleigh-Durham-Fayette</v>
          </cell>
          <cell r="M1457" t="str">
            <v>Walt Disney Co.</v>
          </cell>
          <cell r="O1457" t="str">
            <v>Capital Cities/ABC</v>
          </cell>
          <cell r="Q1457" t="str">
            <v>$18.5 billion</v>
          </cell>
        </row>
        <row r="1458">
          <cell r="C1458" t="str">
            <v>WPVI-TV</v>
          </cell>
          <cell r="E1458" t="str">
            <v>ABC</v>
          </cell>
          <cell r="G1458" t="str">
            <v>Philadelphia</v>
          </cell>
          <cell r="M1458" t="str">
            <v>Walt Disney Co.</v>
          </cell>
          <cell r="O1458" t="str">
            <v>Capital Cities/ABC</v>
          </cell>
          <cell r="Q1458" t="str">
            <v>$18.5 billion</v>
          </cell>
        </row>
        <row r="1459">
          <cell r="C1459" t="str">
            <v>KTRK-TV</v>
          </cell>
          <cell r="E1459" t="str">
            <v>ABC</v>
          </cell>
          <cell r="G1459" t="str">
            <v>Houston</v>
          </cell>
          <cell r="M1459" t="str">
            <v>Walt Disney Co.</v>
          </cell>
          <cell r="O1459" t="str">
            <v>Capital Cities/ABC</v>
          </cell>
          <cell r="Q1459" t="str">
            <v>$18.5 billion</v>
          </cell>
        </row>
        <row r="1460">
          <cell r="C1460" t="str">
            <v>Plus Radio, ABC Network and Publishing, etc.</v>
          </cell>
        </row>
        <row r="1463">
          <cell r="A1463" t="str">
            <v>Television Transactions — Third-Quarter 1995</v>
          </cell>
        </row>
        <row r="1464">
          <cell r="A1464" t="str">
            <v>Date Transaction</v>
          </cell>
          <cell r="G1464" t="str">
            <v>Designated</v>
          </cell>
          <cell r="Q1464" t="str">
            <v>Price</v>
          </cell>
        </row>
        <row r="1465">
          <cell r="A1465" t="str">
            <v xml:space="preserve"> Announced</v>
          </cell>
          <cell r="C1465" t="str">
            <v>Property</v>
          </cell>
          <cell r="E1465" t="str">
            <v>Affiliation</v>
          </cell>
          <cell r="G1465" t="str">
            <v>Marketing Area</v>
          </cell>
          <cell r="M1465" t="str">
            <v>Purchaser</v>
          </cell>
          <cell r="O1465" t="str">
            <v>Seller</v>
          </cell>
          <cell r="Q1465" t="str">
            <v xml:space="preserve"> (at Announcement of Deal)</v>
          </cell>
        </row>
        <row r="1466">
          <cell r="A1466" t="str">
            <v>July 31, 1995</v>
          </cell>
          <cell r="C1466" t="str">
            <v>KSDK-TV</v>
          </cell>
          <cell r="E1466" t="str">
            <v>NBC</v>
          </cell>
          <cell r="G1466" t="str">
            <v>St. Louis</v>
          </cell>
          <cell r="M1466" t="str">
            <v>Gannett</v>
          </cell>
          <cell r="O1466" t="str">
            <v>Multimedia, Inc.</v>
          </cell>
          <cell r="Q1466" t="str">
            <v>$1.7 billion</v>
          </cell>
        </row>
        <row r="1467">
          <cell r="C1467" t="str">
            <v>WLWT-TV</v>
          </cell>
          <cell r="E1467" t="str">
            <v>NBC</v>
          </cell>
          <cell r="G1467" t="str">
            <v>Cincinnati</v>
          </cell>
          <cell r="M1467" t="str">
            <v>Gannett</v>
          </cell>
          <cell r="O1467" t="str">
            <v>Multimedia, Inc.</v>
          </cell>
          <cell r="Q1467" t="str">
            <v>Includes, Cable, Newspapers</v>
          </cell>
        </row>
        <row r="1468">
          <cell r="C1468" t="str">
            <v>WKYC-TV</v>
          </cell>
          <cell r="E1468" t="str">
            <v>NBC</v>
          </cell>
          <cell r="G1468" t="str">
            <v>Cleveland</v>
          </cell>
          <cell r="M1468" t="str">
            <v>Gannett</v>
          </cell>
          <cell r="O1468" t="str">
            <v>Multimedia, Inc.</v>
          </cell>
          <cell r="Q1468" t="str">
            <v>Entertainment and Security</v>
          </cell>
        </row>
        <row r="1469">
          <cell r="C1469" t="str">
            <v>WBIR-TV</v>
          </cell>
          <cell r="E1469" t="str">
            <v>NBC</v>
          </cell>
          <cell r="G1469" t="str">
            <v>Knoxville</v>
          </cell>
          <cell r="M1469" t="str">
            <v>Gannett</v>
          </cell>
          <cell r="O1469" t="str">
            <v>Multimedia, Inc.</v>
          </cell>
          <cell r="Q1469" t="str">
            <v>Businesses</v>
          </cell>
        </row>
        <row r="1470">
          <cell r="C1470" t="str">
            <v>WMAZ-TV</v>
          </cell>
          <cell r="E1470" t="str">
            <v>CBS</v>
          </cell>
          <cell r="G1470" t="str">
            <v>Macon, GA</v>
          </cell>
          <cell r="M1470" t="str">
            <v>Gannett</v>
          </cell>
          <cell r="O1470" t="str">
            <v>Multimedia, Inc.</v>
          </cell>
        </row>
        <row r="1471">
          <cell r="C1471" t="str">
            <v>Includes cable, newspaper, entertainment and security businesses</v>
          </cell>
        </row>
        <row r="1473">
          <cell r="A1473" t="str">
            <v>July 31, 1995</v>
          </cell>
          <cell r="C1473" t="str">
            <v>KMTR-TV</v>
          </cell>
          <cell r="E1473" t="str">
            <v>NBC</v>
          </cell>
          <cell r="G1473" t="str">
            <v>Eugene, OR</v>
          </cell>
          <cell r="M1473" t="str">
            <v>Wicks Broadcast Group</v>
          </cell>
          <cell r="O1473" t="str">
            <v>KMTR Inc.</v>
          </cell>
          <cell r="Q1473" t="str">
            <v>$9 million</v>
          </cell>
        </row>
        <row r="1475">
          <cell r="A1475" t="str">
            <v>July 24, 1995</v>
          </cell>
          <cell r="C1475" t="str">
            <v>WTJA-TV</v>
          </cell>
          <cell r="E1475" t="str">
            <v>Dark</v>
          </cell>
          <cell r="G1475" t="str">
            <v>Jamestown, NY</v>
          </cell>
          <cell r="M1475" t="str">
            <v>Grant Television Inc.</v>
          </cell>
          <cell r="O1475" t="str">
            <v>Jamestown TV Associates</v>
          </cell>
          <cell r="Q1475" t="str">
            <v>$0.5 million</v>
          </cell>
        </row>
        <row r="1477">
          <cell r="A1477" t="str">
            <v>July 17, 1995</v>
          </cell>
          <cell r="C1477" t="str">
            <v>KHGI-TV</v>
          </cell>
          <cell r="E1477" t="str">
            <v xml:space="preserve">ABC, Fox </v>
          </cell>
          <cell r="G1477" t="str">
            <v>Kearney, NE</v>
          </cell>
          <cell r="M1477" t="str">
            <v>Blackstar Communications</v>
          </cell>
          <cell r="O1477" t="str">
            <v>Fant Broadcasting Co.</v>
          </cell>
          <cell r="Q1477" t="str">
            <v>$12.75 million</v>
          </cell>
        </row>
        <row r="1478">
          <cell r="C1478" t="str">
            <v>KSNB-TV</v>
          </cell>
          <cell r="E1478" t="str">
            <v>ABC, Fox</v>
          </cell>
          <cell r="G1478" t="str">
            <v>Superior, NE</v>
          </cell>
          <cell r="M1478" t="str">
            <v>Blackstar Communications</v>
          </cell>
          <cell r="O1478" t="str">
            <v>Fant Broadcasting Co.</v>
          </cell>
          <cell r="Q1478" t="str">
            <v>$12.75 million</v>
          </cell>
        </row>
        <row r="1479">
          <cell r="C1479" t="str">
            <v>KWNB-TV</v>
          </cell>
          <cell r="E1479" t="str">
            <v>ABC</v>
          </cell>
          <cell r="G1479" t="str">
            <v>Hayes Center, NE</v>
          </cell>
          <cell r="M1479" t="str">
            <v>Blackstar Communications</v>
          </cell>
          <cell r="O1479" t="str">
            <v>Fant Broadcasting Co.</v>
          </cell>
          <cell r="Q1479" t="str">
            <v>$12.75 million</v>
          </cell>
        </row>
        <row r="1481">
          <cell r="A1481" t="str">
            <v>July 17, 1995</v>
          </cell>
          <cell r="C1481" t="str">
            <v>KSLA-TV</v>
          </cell>
          <cell r="E1481" t="str">
            <v>CBS</v>
          </cell>
          <cell r="G1481" t="str">
            <v>Shreveport, LA</v>
          </cell>
          <cell r="M1481" t="str">
            <v>Elcom of LA Inc./Ellis Communications Inc.</v>
          </cell>
          <cell r="O1481" t="str">
            <v>Viacom International</v>
          </cell>
          <cell r="Q1481" t="str">
            <v>$30 million</v>
          </cell>
        </row>
        <row r="1483">
          <cell r="A1483" t="str">
            <v>July 3, 1995</v>
          </cell>
          <cell r="C1483" t="str">
            <v>WRBL-TV</v>
          </cell>
          <cell r="E1483" t="str">
            <v>CBS</v>
          </cell>
          <cell r="G1483" t="str">
            <v>Columbus, GA</v>
          </cell>
          <cell r="M1483" t="str">
            <v>Spartan Radiocasting Co.</v>
          </cell>
          <cell r="O1483" t="str">
            <v>TCS Television Partners</v>
          </cell>
          <cell r="Q1483" t="str">
            <v>$23 million</v>
          </cell>
        </row>
        <row r="1485">
          <cell r="A1485" t="str">
            <v>July 3, 1995</v>
          </cell>
          <cell r="C1485" t="str">
            <v>WHP-TV</v>
          </cell>
          <cell r="E1485" t="str">
            <v>CBS</v>
          </cell>
          <cell r="G1485" t="str">
            <v>Harrisburg, PA</v>
          </cell>
          <cell r="M1485" t="str">
            <v>Clear Channel Communications</v>
          </cell>
          <cell r="O1485" t="str">
            <v>WHP Television Ltd.</v>
          </cell>
          <cell r="Q1485" t="str">
            <v>$30 million</v>
          </cell>
        </row>
        <row r="1490">
          <cell r="A1490" t="str">
            <v>Television Transactions — Second-Quarter 1995</v>
          </cell>
        </row>
        <row r="1491">
          <cell r="A1491" t="str">
            <v>Date Transaction</v>
          </cell>
          <cell r="G1491" t="str">
            <v>Designated</v>
          </cell>
          <cell r="Q1491" t="str">
            <v>Price</v>
          </cell>
        </row>
        <row r="1492">
          <cell r="A1492" t="str">
            <v xml:space="preserve"> Announced</v>
          </cell>
          <cell r="C1492" t="str">
            <v>Property</v>
          </cell>
          <cell r="E1492" t="str">
            <v>Affiliation</v>
          </cell>
          <cell r="G1492" t="str">
            <v>Marketing Area</v>
          </cell>
          <cell r="M1492" t="str">
            <v>Purchaser</v>
          </cell>
          <cell r="O1492" t="str">
            <v>Seller</v>
          </cell>
          <cell r="Q1492" t="str">
            <v xml:space="preserve"> (at Announcement of Deal)</v>
          </cell>
        </row>
        <row r="1493">
          <cell r="A1493" t="str">
            <v>June 26, 1995</v>
          </cell>
          <cell r="C1493" t="str">
            <v>KATC-TV</v>
          </cell>
          <cell r="E1493" t="str">
            <v>ABC</v>
          </cell>
          <cell r="G1493" t="str">
            <v>Lafayette, LA</v>
          </cell>
          <cell r="M1493" t="str">
            <v>KATC Communications, Inc.</v>
          </cell>
          <cell r="O1493" t="str">
            <v>ML Media Partners</v>
          </cell>
          <cell r="Q1493" t="str">
            <v>$24.5 million</v>
          </cell>
        </row>
        <row r="1495">
          <cell r="A1495" t="str">
            <v>June 26, 1995</v>
          </cell>
          <cell r="C1495" t="str">
            <v>WOAC-TV</v>
          </cell>
          <cell r="E1495" t="str">
            <v>Ind</v>
          </cell>
          <cell r="G1495" t="str">
            <v>Canton, OH</v>
          </cell>
          <cell r="M1495" t="str">
            <v>Whitehead Media, Inc.</v>
          </cell>
          <cell r="O1495" t="str">
            <v>Morton J. Kent</v>
          </cell>
          <cell r="Q1495" t="str">
            <v>$6.6 million</v>
          </cell>
        </row>
        <row r="1497">
          <cell r="A1497" t="str">
            <v>June 26, 1995</v>
          </cell>
          <cell r="C1497" t="str">
            <v>WTJC-TV</v>
          </cell>
          <cell r="E1497" t="str">
            <v>Ind</v>
          </cell>
          <cell r="G1497" t="str">
            <v>Springfield, OH</v>
          </cell>
          <cell r="M1497" t="str">
            <v>Christian Network, Inc.</v>
          </cell>
          <cell r="O1497" t="str">
            <v>Video Mall Communications</v>
          </cell>
          <cell r="Q1497" t="str">
            <v>$3.5 million</v>
          </cell>
        </row>
        <row r="1499">
          <cell r="A1499" t="str">
            <v>June 26, 1995</v>
          </cell>
          <cell r="C1499" t="str">
            <v>WUTV-TV</v>
          </cell>
          <cell r="E1499" t="str">
            <v>FOX &amp; UPN</v>
          </cell>
          <cell r="G1499" t="str">
            <v>Buffalo</v>
          </cell>
          <cell r="M1499" t="str">
            <v>Sullivan Broadcasting</v>
          </cell>
          <cell r="O1499" t="str">
            <v>Act III Communications</v>
          </cell>
          <cell r="Q1499" t="str">
            <v>$500 million</v>
          </cell>
        </row>
        <row r="1500">
          <cell r="C1500" t="str">
            <v>WUHF-TV</v>
          </cell>
          <cell r="E1500" t="str">
            <v>FOX &amp; UPN</v>
          </cell>
          <cell r="G1500" t="str">
            <v>Rochester</v>
          </cell>
          <cell r="M1500" t="str">
            <v>Sullivan Broadcasting</v>
          </cell>
          <cell r="O1500" t="str">
            <v>Act III Communications</v>
          </cell>
          <cell r="Q1500" t="str">
            <v>$500 million</v>
          </cell>
        </row>
        <row r="1501">
          <cell r="C1501" t="str">
            <v>WNRW-TV</v>
          </cell>
          <cell r="E1501" t="str">
            <v>ABC &amp; UPN</v>
          </cell>
          <cell r="G1501" t="str">
            <v>Greensboro, NC</v>
          </cell>
          <cell r="M1501" t="str">
            <v>Sullivan Broadcasting</v>
          </cell>
          <cell r="O1501" t="str">
            <v>Act III Communications</v>
          </cell>
          <cell r="Q1501" t="str">
            <v>$500 million</v>
          </cell>
        </row>
        <row r="1502">
          <cell r="C1502" t="str">
            <v>WRGT-TV</v>
          </cell>
          <cell r="E1502" t="str">
            <v>FOX &amp; UPN</v>
          </cell>
          <cell r="G1502" t="str">
            <v>Dayton</v>
          </cell>
          <cell r="M1502" t="str">
            <v>Sullivan Broadcasting</v>
          </cell>
          <cell r="O1502" t="str">
            <v>Act III Communications</v>
          </cell>
          <cell r="Q1502" t="str">
            <v>$500 million</v>
          </cell>
        </row>
        <row r="1503">
          <cell r="C1503" t="str">
            <v>WTAT-TV</v>
          </cell>
          <cell r="E1503" t="str">
            <v>FOX &amp; UPN</v>
          </cell>
          <cell r="G1503" t="str">
            <v>Charleston, SC</v>
          </cell>
          <cell r="M1503" t="str">
            <v>Sullivan Broadcasting</v>
          </cell>
          <cell r="O1503" t="str">
            <v>Act III Communications</v>
          </cell>
          <cell r="Q1503" t="str">
            <v>$500 million</v>
          </cell>
        </row>
        <row r="1504">
          <cell r="C1504" t="str">
            <v>WZTV-TV</v>
          </cell>
          <cell r="E1504" t="str">
            <v>FOX</v>
          </cell>
          <cell r="G1504" t="str">
            <v>Nashville</v>
          </cell>
          <cell r="M1504" t="str">
            <v>Sullivan Broadcasting</v>
          </cell>
          <cell r="O1504" t="str">
            <v>Act III Communications</v>
          </cell>
          <cell r="Q1504" t="str">
            <v>$500 million</v>
          </cell>
        </row>
        <row r="1505">
          <cell r="C1505" t="str">
            <v>WRLH-TV</v>
          </cell>
          <cell r="E1505" t="str">
            <v>FOX &amp; UPN</v>
          </cell>
          <cell r="G1505" t="str">
            <v>Richmond, VA</v>
          </cell>
          <cell r="M1505" t="str">
            <v>Sullivan Broadcasting</v>
          </cell>
          <cell r="O1505" t="str">
            <v>Act III Communications</v>
          </cell>
          <cell r="Q1505" t="str">
            <v>$500 million</v>
          </cell>
        </row>
        <row r="1506">
          <cell r="C1506" t="str">
            <v>WVAH-TV</v>
          </cell>
          <cell r="E1506" t="str">
            <v>FOX &amp; UPN</v>
          </cell>
          <cell r="G1506" t="str">
            <v>Charleston,WV</v>
          </cell>
          <cell r="M1506" t="str">
            <v>Sullivan Broadcasting</v>
          </cell>
          <cell r="O1506" t="str">
            <v>Act III Communications</v>
          </cell>
          <cell r="Q1506" t="str">
            <v>$500 million</v>
          </cell>
        </row>
        <row r="1508">
          <cell r="A1508" t="str">
            <v>June 19, 1995</v>
          </cell>
          <cell r="C1508" t="str">
            <v>WEJC-TV</v>
          </cell>
          <cell r="E1508" t="str">
            <v>Ind</v>
          </cell>
          <cell r="G1508" t="str">
            <v>Lexington, NC</v>
          </cell>
          <cell r="M1508" t="str">
            <v xml:space="preserve">Pappas Telecasting </v>
          </cell>
          <cell r="O1508" t="str">
            <v>Koinonia Broadcasting Inc.</v>
          </cell>
          <cell r="Q1508" t="str">
            <v>$4 million</v>
          </cell>
        </row>
        <row r="1510">
          <cell r="A1510" t="str">
            <v>June 5, 1995</v>
          </cell>
          <cell r="C1510" t="str">
            <v>KCIT-TV</v>
          </cell>
          <cell r="E1510" t="str">
            <v>Fox</v>
          </cell>
          <cell r="G1510" t="str">
            <v>Amarillo</v>
          </cell>
          <cell r="M1510" t="str">
            <v>Wicks Broadcast Group</v>
          </cell>
          <cell r="O1510" t="str">
            <v>Epic Broadcasting</v>
          </cell>
          <cell r="Q1510" t="str">
            <v>$14 million</v>
          </cell>
        </row>
        <row r="1511">
          <cell r="C1511" t="str">
            <v xml:space="preserve">KJTL-TV plus five LPTV </v>
          </cell>
          <cell r="E1511" t="str">
            <v>Fox</v>
          </cell>
          <cell r="G1511" t="str">
            <v>Wichita Falls, TX</v>
          </cell>
          <cell r="M1511" t="str">
            <v>Wicks Broadcast Group</v>
          </cell>
          <cell r="O1511" t="str">
            <v>Epic Broadcasting</v>
          </cell>
          <cell r="Q1511" t="str">
            <v>$14 million</v>
          </cell>
        </row>
        <row r="1513">
          <cell r="A1513" t="str">
            <v>June 5, 1995</v>
          </cell>
          <cell r="C1513" t="str">
            <v>KFCB-TV</v>
          </cell>
          <cell r="E1513" t="str">
            <v>Ind</v>
          </cell>
          <cell r="G1513" t="str">
            <v>Concord, CA</v>
          </cell>
          <cell r="M1513" t="str">
            <v>Pappas Television</v>
          </cell>
          <cell r="O1513" t="str">
            <v>First Century Communications Inc.</v>
          </cell>
          <cell r="Q1513" t="str">
            <v>$8 million</v>
          </cell>
        </row>
        <row r="1515">
          <cell r="A1515" t="str">
            <v>June 5, 1995</v>
          </cell>
          <cell r="C1515" t="str">
            <v>WNPL-TV</v>
          </cell>
          <cell r="E1515" t="str">
            <v>UPN</v>
          </cell>
          <cell r="G1515" t="str">
            <v>Naples, FL</v>
          </cell>
          <cell r="M1515" t="str">
            <v>Second Generation of Florida Ltd.</v>
          </cell>
          <cell r="O1515" t="str">
            <v>Southwestern Florida Telecommunications</v>
          </cell>
          <cell r="Q1515" t="str">
            <v>$4 million</v>
          </cell>
        </row>
        <row r="1517">
          <cell r="A1517" t="str">
            <v>June 5, 1995</v>
          </cell>
          <cell r="C1517" t="str">
            <v>KATC-TV</v>
          </cell>
          <cell r="E1517" t="str">
            <v>ABC</v>
          </cell>
          <cell r="G1517" t="str">
            <v>Lafayette, LA</v>
          </cell>
          <cell r="M1517" t="str">
            <v>Evening Post Publishing</v>
          </cell>
          <cell r="O1517" t="str">
            <v>ML Media Partners</v>
          </cell>
          <cell r="Q1517" t="str">
            <v>$25 million</v>
          </cell>
        </row>
        <row r="1519">
          <cell r="A1519" t="str">
            <v>June 5, 1995</v>
          </cell>
          <cell r="C1519" t="str">
            <v>WREX-TV</v>
          </cell>
          <cell r="E1519" t="str">
            <v>ABC to NBC on 8/14/95</v>
          </cell>
          <cell r="G1519" t="str">
            <v>Rockford, IL</v>
          </cell>
          <cell r="M1519" t="str">
            <v>Quincy Newspapers</v>
          </cell>
          <cell r="O1519" t="str">
            <v>ML Media Partners</v>
          </cell>
          <cell r="Q1519" t="str">
            <v>$18-$19 million</v>
          </cell>
        </row>
        <row r="1522">
          <cell r="A1522" t="str">
            <v>Television Transactions — Second-Quarter 1995</v>
          </cell>
        </row>
        <row r="1523">
          <cell r="A1523" t="str">
            <v>Date Transaction</v>
          </cell>
          <cell r="G1523" t="str">
            <v>Designated</v>
          </cell>
          <cell r="Q1523" t="str">
            <v>Price</v>
          </cell>
        </row>
        <row r="1524">
          <cell r="A1524" t="str">
            <v xml:space="preserve"> Announced</v>
          </cell>
          <cell r="C1524" t="str">
            <v>Property</v>
          </cell>
          <cell r="E1524" t="str">
            <v>Affiliation</v>
          </cell>
          <cell r="G1524" t="str">
            <v>Marketing Area</v>
          </cell>
          <cell r="M1524" t="str">
            <v>Purchaser</v>
          </cell>
          <cell r="O1524" t="str">
            <v>Seller</v>
          </cell>
          <cell r="Q1524" t="str">
            <v xml:space="preserve"> (at Announcement of Deal)</v>
          </cell>
        </row>
        <row r="1525">
          <cell r="A1525" t="str">
            <v>May 26, 1995</v>
          </cell>
          <cell r="C1525" t="str">
            <v>WIVB-TV</v>
          </cell>
          <cell r="E1525" t="str">
            <v>CBS</v>
          </cell>
          <cell r="G1525" t="str">
            <v>Buffalo, NY</v>
          </cell>
          <cell r="M1525" t="str">
            <v>LIN Television</v>
          </cell>
          <cell r="O1525" t="str">
            <v>King World</v>
          </cell>
          <cell r="Q1525" t="str">
            <v>$95 million</v>
          </cell>
        </row>
        <row r="1527">
          <cell r="A1527" t="str">
            <v>May 22, 1995</v>
          </cell>
          <cell r="C1527" t="str">
            <v>KARD-TV</v>
          </cell>
          <cell r="E1527" t="str">
            <v>Fox</v>
          </cell>
          <cell r="G1527" t="str">
            <v>Monroe, LA</v>
          </cell>
          <cell r="M1527" t="str">
            <v>Petracom (Fox is investing $15 million for 20% stake)</v>
          </cell>
          <cell r="O1527" t="str">
            <v>Banam Broadcasting</v>
          </cell>
          <cell r="Q1527" t="str">
            <v>$77.2 million for 4 stations</v>
          </cell>
        </row>
        <row r="1528">
          <cell r="C1528" t="str">
            <v>KDEB-TV</v>
          </cell>
          <cell r="E1528" t="str">
            <v>Fox</v>
          </cell>
          <cell r="G1528" t="str">
            <v>Springfield, MO</v>
          </cell>
          <cell r="M1528" t="str">
            <v>Petracom (Fox is investing $15 million for 20% stake)</v>
          </cell>
          <cell r="O1528" t="str">
            <v>Banam Broadcasting</v>
          </cell>
          <cell r="Q1528" t="str">
            <v>$77.2 million for 4 stations</v>
          </cell>
        </row>
        <row r="1529">
          <cell r="C1529" t="str">
            <v>WTVW-TV</v>
          </cell>
          <cell r="E1529" t="str">
            <v>Fox</v>
          </cell>
          <cell r="G1529" t="str">
            <v>Evansville, IN</v>
          </cell>
          <cell r="M1529" t="str">
            <v>Petracom (Fox is investing $15 million for 20% stake)</v>
          </cell>
          <cell r="O1529" t="str">
            <v>Banam Broadcasting</v>
          </cell>
          <cell r="Q1529" t="str">
            <v>$77.2 million for 4 stations</v>
          </cell>
        </row>
        <row r="1530">
          <cell r="C1530" t="str">
            <v>KLBK-TV</v>
          </cell>
          <cell r="E1530" t="str">
            <v>CBS</v>
          </cell>
          <cell r="G1530" t="str">
            <v>Lubbock, TX</v>
          </cell>
          <cell r="M1530" t="str">
            <v>Petracom (Fox is investing $15 million for 20% stake)</v>
          </cell>
          <cell r="O1530" t="str">
            <v>Banam Broadcasting</v>
          </cell>
          <cell r="Q1530" t="str">
            <v>$77.2 million for 4 stations</v>
          </cell>
        </row>
        <row r="1532">
          <cell r="A1532" t="str">
            <v>May 15, 1995</v>
          </cell>
          <cell r="C1532" t="str">
            <v>KPVI-TV</v>
          </cell>
          <cell r="E1532" t="str">
            <v>ABC</v>
          </cell>
          <cell r="G1532" t="str">
            <v>Pocatello, ID</v>
          </cell>
          <cell r="M1532" t="str">
            <v>Sunbelt Broadcasting Co.</v>
          </cell>
          <cell r="O1532" t="str">
            <v>Ambassador Media Corp.</v>
          </cell>
          <cell r="Q1532" t="str">
            <v>$4-$4.4 million</v>
          </cell>
        </row>
        <row r="1533">
          <cell r="C1533" t="str">
            <v>KKVI-TV</v>
          </cell>
          <cell r="E1533" t="str">
            <v>NBC/Fox</v>
          </cell>
          <cell r="G1533" t="str">
            <v>Twin Falls, ID</v>
          </cell>
          <cell r="M1533" t="str">
            <v>Sunbelt Broadcasting Co.</v>
          </cell>
          <cell r="O1533" t="str">
            <v>Ambassador Media Corp.</v>
          </cell>
          <cell r="Q1533" t="str">
            <v>$4-$4.4 million</v>
          </cell>
        </row>
        <row r="1534">
          <cell r="C1534" t="str">
            <v>KJVI-TV</v>
          </cell>
          <cell r="E1534" t="str">
            <v>ABC</v>
          </cell>
          <cell r="G1534" t="str">
            <v>Jackson, WY</v>
          </cell>
          <cell r="M1534" t="str">
            <v>Sunbelt Broadcasting Co.</v>
          </cell>
          <cell r="O1534" t="str">
            <v>Ambassador Media Corp.</v>
          </cell>
          <cell r="Q1534" t="str">
            <v>$4-$4.4 million</v>
          </cell>
        </row>
        <row r="1536">
          <cell r="A1536" t="str">
            <v>May 9, 1995</v>
          </cell>
          <cell r="C1536" t="str">
            <v>WVEU-TV</v>
          </cell>
          <cell r="E1536" t="str">
            <v>UPN (January 16)</v>
          </cell>
          <cell r="G1536" t="str">
            <v>Atlanta, GA</v>
          </cell>
          <cell r="M1536" t="str">
            <v>Viacom</v>
          </cell>
          <cell r="O1536" t="str">
            <v>CBS</v>
          </cell>
          <cell r="Q1536" t="str">
            <v>$27.0 million</v>
          </cell>
        </row>
        <row r="1538">
          <cell r="A1538" t="str">
            <v>May 8, 1995</v>
          </cell>
          <cell r="C1538" t="str">
            <v>WKAY-TV</v>
          </cell>
          <cell r="E1538" t="str">
            <v>Ind</v>
          </cell>
          <cell r="G1538" t="str">
            <v>Kannapolis, NC</v>
          </cell>
          <cell r="M1538" t="str">
            <v>Kannapolis Television Co.</v>
          </cell>
          <cell r="O1538" t="str">
            <v>Community Action Communications</v>
          </cell>
          <cell r="Q1538" t="str">
            <v>$2.2 million</v>
          </cell>
        </row>
        <row r="1540">
          <cell r="A1540" t="str">
            <v>May 8, 1995</v>
          </cell>
          <cell r="C1540" t="str">
            <v>KOCR-TV</v>
          </cell>
          <cell r="E1540" t="str">
            <v>Fox</v>
          </cell>
          <cell r="G1540" t="str">
            <v>Cedar Rapids, IO</v>
          </cell>
          <cell r="M1540" t="str">
            <v>Second Generation of Iowa Ltd.</v>
          </cell>
          <cell r="O1540" t="str">
            <v>KOCR TV Inc.</v>
          </cell>
          <cell r="Q1540" t="str">
            <v>$1.25 million</v>
          </cell>
        </row>
        <row r="1542">
          <cell r="A1542" t="str">
            <v>April 17, 1995</v>
          </cell>
          <cell r="C1542" t="str">
            <v>KBSI-TV</v>
          </cell>
          <cell r="E1542" t="str">
            <v>Fox</v>
          </cell>
          <cell r="G1542" t="str">
            <v>Cape Girardeau, MO</v>
          </cell>
          <cell r="M1542" t="str">
            <v>Max Television (Charles McFadden)</v>
          </cell>
          <cell r="O1542" t="str">
            <v>Engles Communications</v>
          </cell>
          <cell r="Q1542" t="str">
            <v>$9.0 million</v>
          </cell>
        </row>
        <row r="1544">
          <cell r="A1544" t="str">
            <v>April 14, 1995</v>
          </cell>
          <cell r="C1544" t="str">
            <v>WKBW-TV</v>
          </cell>
          <cell r="E1544" t="str">
            <v>ABC</v>
          </cell>
          <cell r="G1544" t="str">
            <v>Buffalo, NY</v>
          </cell>
          <cell r="M1544" t="str">
            <v>Queen City Broadcasting</v>
          </cell>
          <cell r="O1544" t="str">
            <v>Granite Broadcasting</v>
          </cell>
          <cell r="Q1544" t="str">
            <v xml:space="preserve">$15.3 million plus $59.0 million of assumed debt for 55% </v>
          </cell>
        </row>
        <row r="1546">
          <cell r="A1546" t="str">
            <v>April 10, 1995</v>
          </cell>
          <cell r="C1546" t="str">
            <v>KWLB-TV</v>
          </cell>
          <cell r="E1546" t="str">
            <v>Ind</v>
          </cell>
          <cell r="G1546" t="str">
            <v>Shreveport, LA</v>
          </cell>
          <cell r="M1546" t="str">
            <v>White Knight Broadcasting</v>
          </cell>
          <cell r="O1546" t="str">
            <v>Word of Life Minstries</v>
          </cell>
          <cell r="Q1546" t="str">
            <v>$3.8 million</v>
          </cell>
        </row>
        <row r="1548">
          <cell r="A1548" t="str">
            <v>April 10, 1995</v>
          </cell>
          <cell r="C1548" t="str">
            <v>WABM-TV</v>
          </cell>
          <cell r="E1548" t="str">
            <v>Ind</v>
          </cell>
          <cell r="G1548" t="str">
            <v>Birmingham, AL</v>
          </cell>
          <cell r="M1548" t="str">
            <v>Glencairn Ltd.</v>
          </cell>
          <cell r="O1548" t="str">
            <v>Development Specialists Inc. (Krypton)</v>
          </cell>
          <cell r="Q1548" t="str">
            <v>$4.5 million</v>
          </cell>
        </row>
        <row r="1552">
          <cell r="A1552" t="str">
            <v>Television Transactions — First-Quarter 1995</v>
          </cell>
        </row>
        <row r="1553">
          <cell r="A1553" t="str">
            <v>Date Transaction</v>
          </cell>
          <cell r="G1553" t="str">
            <v>Designated</v>
          </cell>
          <cell r="Q1553" t="str">
            <v>Price</v>
          </cell>
        </row>
        <row r="1554">
          <cell r="A1554" t="str">
            <v xml:space="preserve"> Announced</v>
          </cell>
          <cell r="C1554" t="str">
            <v>Property</v>
          </cell>
          <cell r="E1554" t="str">
            <v>Affiliation</v>
          </cell>
          <cell r="G1554" t="str">
            <v>Marketing Area</v>
          </cell>
          <cell r="M1554" t="str">
            <v>Purchaser</v>
          </cell>
          <cell r="O1554" t="str">
            <v>Seller</v>
          </cell>
          <cell r="Q1554" t="str">
            <v xml:space="preserve"> (at Announcement of Deal)</v>
          </cell>
        </row>
        <row r="1555">
          <cell r="A1555" t="str">
            <v>March 20, 1995</v>
          </cell>
          <cell r="C1555" t="str">
            <v>WDAU-TV</v>
          </cell>
          <cell r="E1555" t="str">
            <v>Fox</v>
          </cell>
          <cell r="G1555" t="str">
            <v>Ozark, AL</v>
          </cell>
          <cell r="M1555" t="str">
            <v>Woods Television Co.</v>
          </cell>
          <cell r="O1555" t="str">
            <v>Judah Broadcasting Systems, Inc.</v>
          </cell>
          <cell r="Q1555" t="str">
            <v>$2.5 million</v>
          </cell>
        </row>
        <row r="1557">
          <cell r="A1557" t="str">
            <v>March 20, 1995</v>
          </cell>
          <cell r="C1557" t="str">
            <v>WKEF-TV</v>
          </cell>
          <cell r="E1557" t="str">
            <v>NBC</v>
          </cell>
          <cell r="G1557" t="str">
            <v>Dayton, OH</v>
          </cell>
          <cell r="M1557" t="str">
            <v xml:space="preserve">Max Television </v>
          </cell>
          <cell r="O1557" t="str">
            <v>WKEF Corp.</v>
          </cell>
          <cell r="Q1557" t="str">
            <v>$40.0 million</v>
          </cell>
        </row>
        <row r="1559">
          <cell r="A1559" t="str">
            <v>March 8, 1995</v>
          </cell>
          <cell r="C1559" t="str">
            <v>KSNW-TV</v>
          </cell>
          <cell r="E1559" t="str">
            <v>NBC</v>
          </cell>
          <cell r="G1559" t="str">
            <v>Wichita, KS</v>
          </cell>
          <cell r="M1559" t="str">
            <v>Lee Enterprises</v>
          </cell>
          <cell r="O1559" t="str">
            <v>SJL Management</v>
          </cell>
          <cell r="Q1559" t="str">
            <v>$48.75 million plus working capital ($2.7 million)</v>
          </cell>
        </row>
        <row r="1560">
          <cell r="C1560" t="str">
            <v>KSNT-TV</v>
          </cell>
          <cell r="E1560" t="str">
            <v>NBC</v>
          </cell>
          <cell r="G1560" t="str">
            <v>Topeka, KS</v>
          </cell>
          <cell r="M1560" t="str">
            <v>Lee Enterprises</v>
          </cell>
          <cell r="O1560" t="str">
            <v>SJL Management</v>
          </cell>
        </row>
        <row r="1562">
          <cell r="A1562" t="str">
            <v>March 6, 1995</v>
          </cell>
          <cell r="C1562" t="str">
            <v>KRCR-TV</v>
          </cell>
          <cell r="E1562" t="str">
            <v>ABC</v>
          </cell>
          <cell r="G1562" t="str">
            <v>Redding, CA</v>
          </cell>
          <cell r="M1562" t="str">
            <v>Lamco Communications, Inc.</v>
          </cell>
          <cell r="O1562" t="str">
            <v>California Oregon Broadcasting, Inc.</v>
          </cell>
          <cell r="Q1562" t="str">
            <v>$11.925 million</v>
          </cell>
        </row>
        <row r="1564">
          <cell r="A1564" t="str">
            <v>March 3, 1995</v>
          </cell>
          <cell r="C1564" t="str">
            <v>KPRI-TV</v>
          </cell>
          <cell r="E1564" t="str">
            <v>ABC</v>
          </cell>
          <cell r="G1564" t="str">
            <v>Providence, RI</v>
          </cell>
          <cell r="M1564" t="str">
            <v>CBS</v>
          </cell>
          <cell r="O1564" t="str">
            <v>Narragansett</v>
          </cell>
          <cell r="Q1564" t="str">
            <v>$83.0 million</v>
          </cell>
        </row>
        <row r="1566">
          <cell r="A1566" t="str">
            <v>March 3, 1995</v>
          </cell>
          <cell r="C1566" t="str">
            <v>WTKR-TV</v>
          </cell>
          <cell r="E1566" t="str">
            <v>CBS</v>
          </cell>
          <cell r="G1566" t="str">
            <v>Norfolk, VA</v>
          </cell>
          <cell r="M1566" t="str">
            <v>New York Times</v>
          </cell>
          <cell r="O1566" t="str">
            <v>Narragansett</v>
          </cell>
          <cell r="Q1566" t="str">
            <v>$76.0 million</v>
          </cell>
        </row>
        <row r="1568">
          <cell r="A1568" t="str">
            <v>February 27, 1995</v>
          </cell>
          <cell r="C1568" t="str">
            <v>WROC-TV</v>
          </cell>
          <cell r="E1568" t="str">
            <v>CBS</v>
          </cell>
          <cell r="G1568" t="str">
            <v>Rochester, NY</v>
          </cell>
          <cell r="M1568" t="str">
            <v>Smith Broadcasting</v>
          </cell>
          <cell r="O1568" t="str">
            <v xml:space="preserve">Television Station Partners </v>
          </cell>
          <cell r="Q1568" t="str">
            <v>$63 million</v>
          </cell>
        </row>
        <row r="1569">
          <cell r="C1569" t="str">
            <v>WEYI-TV</v>
          </cell>
          <cell r="E1569" t="str">
            <v>CBS</v>
          </cell>
          <cell r="G1569" t="str">
            <v>Flint-Saginaw-Bay City</v>
          </cell>
          <cell r="M1569" t="str">
            <v>Smith Broadcasting</v>
          </cell>
          <cell r="O1569" t="str">
            <v xml:space="preserve">Television Station Partners </v>
          </cell>
        </row>
        <row r="1570">
          <cell r="C1570" t="str">
            <v>WTOV-TV</v>
          </cell>
          <cell r="E1570" t="str">
            <v>NBC</v>
          </cell>
          <cell r="G1570" t="str">
            <v>Steubenville, OH</v>
          </cell>
          <cell r="M1570" t="str">
            <v>Smith Broadcasting</v>
          </cell>
          <cell r="O1570" t="str">
            <v xml:space="preserve">Television Station Partners </v>
          </cell>
        </row>
        <row r="1572">
          <cell r="A1572" t="str">
            <v>February 20, 1995</v>
          </cell>
          <cell r="C1572" t="str">
            <v>WGOT-TV</v>
          </cell>
          <cell r="E1572" t="str">
            <v>Ind</v>
          </cell>
          <cell r="G1572" t="str">
            <v>Merrimack, NH</v>
          </cell>
          <cell r="M1572" t="str">
            <v>Paxson Communications Corp.</v>
          </cell>
          <cell r="O1572" t="str">
            <v>Paugus Television</v>
          </cell>
          <cell r="Q1572" t="str">
            <v>$3.05 million</v>
          </cell>
        </row>
        <row r="1574">
          <cell r="A1574" t="str">
            <v>February 20, 1995</v>
          </cell>
          <cell r="C1574" t="str">
            <v>KTFH-TV</v>
          </cell>
          <cell r="E1574" t="str">
            <v>Ind</v>
          </cell>
          <cell r="G1574" t="str">
            <v>Conroe, TX (Houston)</v>
          </cell>
          <cell r="M1574" t="str">
            <v>Paxson Communications Corp.</v>
          </cell>
          <cell r="O1574" t="str">
            <v>San Jacinto Television Corp.</v>
          </cell>
          <cell r="Q1574" t="str">
            <v>$7.9 million</v>
          </cell>
        </row>
        <row r="1576">
          <cell r="A1576" t="str">
            <v>February 20, 1995</v>
          </cell>
          <cell r="C1576" t="str">
            <v>WGXA-TV</v>
          </cell>
          <cell r="E1576" t="str">
            <v>ABC</v>
          </cell>
          <cell r="G1576" t="str">
            <v>Macon, GA</v>
          </cell>
          <cell r="M1576" t="str">
            <v>GOCOM (Rick Gorman)</v>
          </cell>
          <cell r="O1576" t="str">
            <v>Russell Rowe Communications</v>
          </cell>
          <cell r="Q1576" t="str">
            <v>$11.75 million</v>
          </cell>
        </row>
        <row r="1578">
          <cell r="A1578" t="str">
            <v>February 13, 1995</v>
          </cell>
          <cell r="C1578" t="str">
            <v>KATN-TV</v>
          </cell>
          <cell r="E1578" t="str">
            <v>ABC/NBC</v>
          </cell>
          <cell r="G1578" t="str">
            <v>Fairbanks, AK</v>
          </cell>
          <cell r="M1578" t="str">
            <v>Desert Communications</v>
          </cell>
          <cell r="O1578" t="str">
            <v>Cookerly Communications</v>
          </cell>
          <cell r="Q1578" t="str">
            <v>$1.05 million</v>
          </cell>
        </row>
        <row r="1579">
          <cell r="A1579" t="str">
            <v>February 13, 1995</v>
          </cell>
          <cell r="C1579" t="str">
            <v>KIMO-TV</v>
          </cell>
          <cell r="E1579" t="str">
            <v>ABC</v>
          </cell>
          <cell r="G1579" t="str">
            <v>Anchorage, AK</v>
          </cell>
          <cell r="M1579" t="str">
            <v>Desert Communications</v>
          </cell>
          <cell r="O1579" t="str">
            <v>Cookerly Communications</v>
          </cell>
          <cell r="Q1579" t="str">
            <v>$2.1 million</v>
          </cell>
        </row>
        <row r="1580">
          <cell r="A1580" t="str">
            <v>February 13, 1995</v>
          </cell>
          <cell r="C1580" t="str">
            <v>KJUD-TV</v>
          </cell>
          <cell r="E1580" t="str">
            <v>NBC</v>
          </cell>
          <cell r="G1580" t="str">
            <v>Juneau, AK</v>
          </cell>
          <cell r="M1580" t="str">
            <v>Desert Communications</v>
          </cell>
          <cell r="O1580" t="str">
            <v>Cookerly Communications</v>
          </cell>
          <cell r="Q1580" t="str">
            <v>$5.2 million</v>
          </cell>
        </row>
        <row r="1582">
          <cell r="A1582" t="str">
            <v>February 9, 1995</v>
          </cell>
          <cell r="C1582" t="str">
            <v>KQTV-TV</v>
          </cell>
          <cell r="E1582" t="str">
            <v>ABC</v>
          </cell>
          <cell r="G1582" t="str">
            <v>St. Joseph, MO</v>
          </cell>
          <cell r="M1582" t="str">
            <v>Spartan Radiocasting</v>
          </cell>
          <cell r="O1582" t="str">
            <v xml:space="preserve">TCS Television Partners </v>
          </cell>
          <cell r="Q1582" t="str">
            <v>$23 million</v>
          </cell>
        </row>
        <row r="1584">
          <cell r="A1584" t="str">
            <v>February 9, 1995</v>
          </cell>
          <cell r="C1584" t="str">
            <v>WRDW-TV</v>
          </cell>
          <cell r="E1584" t="str">
            <v>CBS</v>
          </cell>
          <cell r="G1584" t="str">
            <v>Augusta, GA</v>
          </cell>
          <cell r="M1584" t="str">
            <v>Gray Communications</v>
          </cell>
          <cell r="O1584" t="str">
            <v>Television Station Partners</v>
          </cell>
          <cell r="Q1584" t="str">
            <v>$34 million</v>
          </cell>
        </row>
        <row r="1586">
          <cell r="A1586" t="str">
            <v>February 8, 1995</v>
          </cell>
          <cell r="C1586" t="str">
            <v>KCPM-TV</v>
          </cell>
          <cell r="E1586" t="str">
            <v>NBC</v>
          </cell>
          <cell r="G1586" t="str">
            <v>Chico-Redding, CA</v>
          </cell>
          <cell r="M1586" t="str">
            <v xml:space="preserve">Cottonwood Communications Corp. </v>
          </cell>
          <cell r="O1586" t="str">
            <v>Davis-Goldfarb Co.</v>
          </cell>
          <cell r="Q1586" t="str">
            <v>$32.5 million for all</v>
          </cell>
        </row>
        <row r="1587">
          <cell r="C1587" t="str">
            <v>KMID-TV</v>
          </cell>
          <cell r="E1587" t="str">
            <v>ABC</v>
          </cell>
          <cell r="G1587" t="str">
            <v>Midland-Odessa, TX</v>
          </cell>
          <cell r="M1587" t="str">
            <v xml:space="preserve">Cottonwood Communications Corp. </v>
          </cell>
          <cell r="O1587" t="str">
            <v>Davis-Goldfarb Co.</v>
          </cell>
          <cell r="Q1587" t="str">
            <v>$32.5 million for all</v>
          </cell>
        </row>
        <row r="1588">
          <cell r="C1588" t="str">
            <v>KSPR-TV</v>
          </cell>
          <cell r="E1588" t="str">
            <v>ABC</v>
          </cell>
          <cell r="G1588" t="str">
            <v>Springfield, MO</v>
          </cell>
          <cell r="M1588" t="str">
            <v xml:space="preserve">Cottonwood Communications Corp. </v>
          </cell>
          <cell r="O1588" t="str">
            <v>Davis-Goldfarb Co.</v>
          </cell>
          <cell r="Q1588" t="str">
            <v>$32.5 million for all</v>
          </cell>
        </row>
        <row r="1590">
          <cell r="A1590" t="str">
            <v>February 6, 1995</v>
          </cell>
          <cell r="C1590" t="str">
            <v>WKOW-TV</v>
          </cell>
          <cell r="E1590" t="str">
            <v>ABC</v>
          </cell>
          <cell r="G1590" t="str">
            <v>Madison, WI</v>
          </cell>
          <cell r="M1590" t="str">
            <v>Terry Shockley (options to purchase)</v>
          </cell>
          <cell r="O1590" t="str">
            <v>Tak Communications</v>
          </cell>
          <cell r="Q1590" t="str">
            <v>$50 million</v>
          </cell>
        </row>
        <row r="1591">
          <cell r="C1591" t="str">
            <v>WAOW-TV</v>
          </cell>
          <cell r="E1591" t="str">
            <v>ABC</v>
          </cell>
          <cell r="G1591" t="str">
            <v>La Crosse, WI</v>
          </cell>
          <cell r="M1591" t="str">
            <v>Terry Shockley (options to purchase)</v>
          </cell>
          <cell r="O1591" t="str">
            <v>Tak Communications</v>
          </cell>
          <cell r="Q1591" t="str">
            <v>$50 million</v>
          </cell>
        </row>
        <row r="1592">
          <cell r="C1592" t="str">
            <v>WQOW-TV</v>
          </cell>
          <cell r="E1592" t="str">
            <v>ABC</v>
          </cell>
          <cell r="G1592" t="str">
            <v>Eau Claire, WI - Satellite</v>
          </cell>
          <cell r="M1592" t="str">
            <v>Terry Shockley (options to purchase)</v>
          </cell>
          <cell r="O1592" t="str">
            <v>Tak Communications</v>
          </cell>
          <cell r="Q1592" t="str">
            <v>$50 million</v>
          </cell>
        </row>
        <row r="1594">
          <cell r="A1594" t="str">
            <v>February 6, 1995</v>
          </cell>
          <cell r="C1594" t="str">
            <v>KIRO-TV</v>
          </cell>
          <cell r="E1594" t="str">
            <v>CBS</v>
          </cell>
          <cell r="G1594" t="str">
            <v>Seattle, WA</v>
          </cell>
          <cell r="M1594" t="str">
            <v>A.H. Belo</v>
          </cell>
          <cell r="O1594" t="str">
            <v>Bonneville Holdings, Co.</v>
          </cell>
          <cell r="Q1594" t="str">
            <v>$162.5 million</v>
          </cell>
        </row>
        <row r="1596">
          <cell r="A1596" t="str">
            <v>January 30, 1995</v>
          </cell>
          <cell r="C1596" t="str">
            <v>KLXV-TV</v>
          </cell>
          <cell r="E1596" t="str">
            <v>Ind</v>
          </cell>
          <cell r="G1596" t="str">
            <v>San Jose, CA</v>
          </cell>
          <cell r="M1596" t="str">
            <v>Paxson Communications</v>
          </cell>
          <cell r="O1596" t="str">
            <v>Friendly Bible Church, Inc.</v>
          </cell>
          <cell r="Q1596" t="str">
            <v>$5 million</v>
          </cell>
        </row>
        <row r="1598">
          <cell r="A1598" t="str">
            <v>January 23, 1995</v>
          </cell>
          <cell r="C1598" t="str">
            <v>WTVY-TV</v>
          </cell>
          <cell r="E1598" t="str">
            <v>CBS</v>
          </cell>
          <cell r="G1598" t="str">
            <v>Dothan, AL</v>
          </cell>
          <cell r="M1598" t="str">
            <v>Benedeck Broadcasting</v>
          </cell>
          <cell r="O1598" t="str">
            <v>Woods Communications (Dothan Holdings II)</v>
          </cell>
          <cell r="Q1598" t="str">
            <v>$28.5 million</v>
          </cell>
        </row>
        <row r="1599">
          <cell r="A1599" t="str">
            <v>January 23, 1995</v>
          </cell>
          <cell r="C1599" t="str">
            <v>KITV-TV</v>
          </cell>
          <cell r="E1599" t="str">
            <v>ABC</v>
          </cell>
          <cell r="G1599" t="str">
            <v>Honolulu, HI</v>
          </cell>
          <cell r="M1599" t="str">
            <v>Freedom Newspapers</v>
          </cell>
          <cell r="O1599" t="str">
            <v>Tak Communications</v>
          </cell>
          <cell r="Q1599" t="str">
            <v>$50 million</v>
          </cell>
        </row>
        <row r="1600">
          <cell r="A1600" t="str">
            <v>January 16, 1995</v>
          </cell>
          <cell r="C1600" t="str">
            <v>WTVZ-TV</v>
          </cell>
          <cell r="E1600" t="str">
            <v>Fox</v>
          </cell>
          <cell r="G1600" t="str">
            <v>Norfolk, VA</v>
          </cell>
          <cell r="M1600" t="str">
            <v>Sinclair Broadcast Group</v>
          </cell>
          <cell r="O1600" t="str">
            <v xml:space="preserve">Max Television </v>
          </cell>
          <cell r="Q1600" t="str">
            <v>$48 million for non-license assets</v>
          </cell>
        </row>
        <row r="1602">
          <cell r="A1602" t="str">
            <v>January 16, 1995</v>
          </cell>
          <cell r="C1602" t="str">
            <v>WGRZ-TV</v>
          </cell>
          <cell r="E1602" t="str">
            <v>NBC</v>
          </cell>
          <cell r="G1602" t="str">
            <v>Buffalo, NY</v>
          </cell>
          <cell r="M1602" t="str">
            <v>Argyle Television</v>
          </cell>
          <cell r="O1602" t="str">
            <v>Tak Communications</v>
          </cell>
          <cell r="Q1602" t="str">
            <v>$91 million</v>
          </cell>
        </row>
        <row r="1603">
          <cell r="C1603" t="str">
            <v>KITV-TV</v>
          </cell>
          <cell r="E1603" t="str">
            <v>ABC</v>
          </cell>
          <cell r="G1603" t="str">
            <v>Honolulum HI</v>
          </cell>
          <cell r="M1603" t="str">
            <v>Argyle Television</v>
          </cell>
          <cell r="O1603" t="str">
            <v>Tak Communications</v>
          </cell>
          <cell r="Q1603" t="str">
            <v xml:space="preserve">$55 million </v>
          </cell>
        </row>
        <row r="1604">
          <cell r="C1604" t="str">
            <v>KMAU-TV</v>
          </cell>
          <cell r="E1604" t="str">
            <v>SAT</v>
          </cell>
          <cell r="G1604" t="str">
            <v>Wailuku, HI</v>
          </cell>
          <cell r="M1604" t="str">
            <v>Argyle Television</v>
          </cell>
          <cell r="O1604" t="str">
            <v>Tak Communications</v>
          </cell>
          <cell r="Q1604" t="str">
            <v xml:space="preserve">$55 million </v>
          </cell>
        </row>
        <row r="1605">
          <cell r="C1605" t="str">
            <v>KHVO-TV</v>
          </cell>
          <cell r="E1605" t="str">
            <v>SAT</v>
          </cell>
          <cell r="G1605" t="str">
            <v>Hilo, HI</v>
          </cell>
          <cell r="M1605" t="str">
            <v>Argyle Television</v>
          </cell>
          <cell r="O1605" t="str">
            <v>Tak Communications</v>
          </cell>
          <cell r="Q1605" t="str">
            <v>$55 million (total $146 million)</v>
          </cell>
        </row>
        <row r="1607">
          <cell r="A1607" t="str">
            <v>January 9, 1995</v>
          </cell>
          <cell r="C1607" t="str">
            <v>WWMT-TV</v>
          </cell>
          <cell r="E1607" t="str">
            <v>CBS</v>
          </cell>
          <cell r="G1607" t="str">
            <v>Kalamazoo, MI</v>
          </cell>
          <cell r="M1607" t="str">
            <v>Granite Broadcasting</v>
          </cell>
          <cell r="O1607" t="str">
            <v xml:space="preserve">Busse Broadcasting </v>
          </cell>
          <cell r="Q1607" t="str">
            <v>$95 million</v>
          </cell>
        </row>
        <row r="1609">
          <cell r="A1609" t="str">
            <v>January 2, 1995</v>
          </cell>
          <cell r="C1609" t="str">
            <v>WSBK-TV</v>
          </cell>
          <cell r="E1609" t="str">
            <v>UPN</v>
          </cell>
          <cell r="G1609" t="str">
            <v>Boston, MA</v>
          </cell>
          <cell r="M1609" t="str">
            <v>Viacom</v>
          </cell>
          <cell r="O1609" t="str">
            <v>New World Communications</v>
          </cell>
          <cell r="Q1609" t="str">
            <v>$100 million</v>
          </cell>
        </row>
        <row r="1613">
          <cell r="A1613" t="str">
            <v>Television Transactions — Fourth-Quarter 1994</v>
          </cell>
        </row>
        <row r="1614">
          <cell r="A1614" t="str">
            <v>Date Transaction</v>
          </cell>
          <cell r="G1614" t="str">
            <v>Designated</v>
          </cell>
          <cell r="Q1614" t="str">
            <v>Price</v>
          </cell>
        </row>
        <row r="1615">
          <cell r="A1615" t="str">
            <v xml:space="preserve"> Announced</v>
          </cell>
          <cell r="C1615" t="str">
            <v>Property</v>
          </cell>
          <cell r="E1615" t="str">
            <v>Affiliation</v>
          </cell>
          <cell r="G1615" t="str">
            <v>Marketing Area</v>
          </cell>
          <cell r="M1615" t="str">
            <v>Purchaser</v>
          </cell>
          <cell r="O1615" t="str">
            <v>Seller</v>
          </cell>
          <cell r="Q1615" t="str">
            <v xml:space="preserve"> (at Announcement of Deal)</v>
          </cell>
        </row>
        <row r="1616">
          <cell r="A1616" t="str">
            <v>December 19, 1994</v>
          </cell>
          <cell r="C1616" t="str">
            <v>WTWS-TV</v>
          </cell>
          <cell r="E1616" t="str">
            <v>Ind</v>
          </cell>
          <cell r="G1616" t="str">
            <v>New London, CT</v>
          </cell>
          <cell r="M1616" t="str">
            <v>Paxson Communications</v>
          </cell>
          <cell r="O1616" t="str">
            <v>R&amp;R Media Corp.</v>
          </cell>
          <cell r="Q1616" t="str">
            <v>$2.7 million</v>
          </cell>
        </row>
        <row r="1618">
          <cell r="A1618" t="str">
            <v>December 19, 1994</v>
          </cell>
          <cell r="C1618" t="str">
            <v>WEAU-TV</v>
          </cell>
          <cell r="E1618" t="str">
            <v>NBC</v>
          </cell>
          <cell r="G1618" t="str">
            <v>Eau Claire, WI</v>
          </cell>
          <cell r="M1618" t="str">
            <v>Mikael Salovaara &amp; Alfred Eckert III</v>
          </cell>
          <cell r="O1618" t="str">
            <v>Transfer of Control from Busse Broadcasting Corp.</v>
          </cell>
          <cell r="Q1618" t="str">
            <v>$110 million for 98%</v>
          </cell>
        </row>
        <row r="1619">
          <cell r="C1619" t="str">
            <v>WWMT-TV</v>
          </cell>
          <cell r="E1619" t="str">
            <v>CBS</v>
          </cell>
          <cell r="G1619" t="str">
            <v>Kalamazoo, MI</v>
          </cell>
          <cell r="M1619" t="str">
            <v>Mikael Salovaara &amp; Alfred Eckert III</v>
          </cell>
          <cell r="O1619" t="str">
            <v>Transfer of Control from Busse Broadcasting Corp.</v>
          </cell>
          <cell r="Q1619" t="str">
            <v>of company's voting</v>
          </cell>
        </row>
        <row r="1620">
          <cell r="C1620" t="str">
            <v>KOLN-TV</v>
          </cell>
          <cell r="E1620" t="str">
            <v>CBS</v>
          </cell>
          <cell r="G1620" t="str">
            <v>Lincoln, NE</v>
          </cell>
          <cell r="M1620" t="str">
            <v>Mikael Salovaara &amp; Alfred Eckert III</v>
          </cell>
          <cell r="O1620" t="str">
            <v>Transfer of Control from Busse Broadcasting Corp.</v>
          </cell>
          <cell r="Q1620" t="str">
            <v>stock</v>
          </cell>
        </row>
        <row r="1621">
          <cell r="C1621" t="str">
            <v>KGIN-TV</v>
          </cell>
          <cell r="E1621" t="str">
            <v>CBS</v>
          </cell>
          <cell r="G1621" t="str">
            <v>Grand Island, NE</v>
          </cell>
          <cell r="M1621" t="str">
            <v>Mikael Salovaara &amp; Alfred Eckert III</v>
          </cell>
          <cell r="O1621" t="str">
            <v>Transfer of Control from Busse Broadcasting Corp.</v>
          </cell>
        </row>
        <row r="1624">
          <cell r="A1624" t="str">
            <v>December 12, 1994</v>
          </cell>
          <cell r="C1624" t="str">
            <v>WYVN-TV</v>
          </cell>
          <cell r="E1624" t="str">
            <v>Dark</v>
          </cell>
          <cell r="G1624" t="str">
            <v>Martinsburg, WV</v>
          </cell>
          <cell r="M1624" t="str">
            <v>Paxson Communications</v>
          </cell>
          <cell r="O1624" t="str">
            <v>Flying A Communications LP (Gary Rosen, Bankruptcy Trustee)</v>
          </cell>
          <cell r="Q1624" t="str">
            <v>$1.9 million</v>
          </cell>
        </row>
        <row r="1626">
          <cell r="A1626" t="str">
            <v>December 12, 1994</v>
          </cell>
          <cell r="C1626" t="str">
            <v>KTHI-TV</v>
          </cell>
          <cell r="E1626" t="str">
            <v>NBC</v>
          </cell>
          <cell r="G1626" t="str">
            <v>Fargo, ND, and TV translators</v>
          </cell>
          <cell r="M1626" t="str">
            <v>Meyer Broadcasting Co.</v>
          </cell>
          <cell r="O1626" t="str">
            <v xml:space="preserve">Spokane Television </v>
          </cell>
          <cell r="Q1626" t="str">
            <v>$6.7 million</v>
          </cell>
        </row>
        <row r="1628">
          <cell r="A1628" t="str">
            <v>December 12, 1994</v>
          </cell>
          <cell r="C1628" t="str">
            <v>KZKI-TV</v>
          </cell>
          <cell r="E1628" t="str">
            <v>Dark</v>
          </cell>
          <cell r="G1628" t="str">
            <v>San Bernadino, CA</v>
          </cell>
          <cell r="M1628" t="str">
            <v>Paxson Communications</v>
          </cell>
          <cell r="O1628" t="str">
            <v>Sandino Telecaster (Jose Oti)</v>
          </cell>
          <cell r="Q1628" t="str">
            <v>$18 million</v>
          </cell>
        </row>
        <row r="1630">
          <cell r="A1630" t="str">
            <v>December 1994</v>
          </cell>
          <cell r="C1630" t="str">
            <v>WCAU-TV</v>
          </cell>
          <cell r="E1630" t="str">
            <v>CBS</v>
          </cell>
          <cell r="G1630" t="str">
            <v>Philadelphia, PA</v>
          </cell>
          <cell r="M1630" t="str">
            <v>NBC</v>
          </cell>
          <cell r="O1630" t="str">
            <v>CBS</v>
          </cell>
          <cell r="Q1630" t="str">
            <v>Station swap plus</v>
          </cell>
        </row>
        <row r="1631">
          <cell r="C1631" t="str">
            <v>KCNC-TV</v>
          </cell>
          <cell r="E1631" t="str">
            <v>NBC</v>
          </cell>
          <cell r="G1631" t="str">
            <v>Denver, CO</v>
          </cell>
          <cell r="M1631" t="str">
            <v>CBS/Westinghouse</v>
          </cell>
          <cell r="O1631" t="str">
            <v>NBC</v>
          </cell>
          <cell r="Q1631" t="str">
            <v>$30 million in cash from NBC</v>
          </cell>
        </row>
        <row r="1633">
          <cell r="A1633" t="str">
            <v>December 1994</v>
          </cell>
          <cell r="C1633" t="str">
            <v>KUTV-TV</v>
          </cell>
          <cell r="E1633" t="str">
            <v>NBC</v>
          </cell>
          <cell r="G1633" t="str">
            <v>Salt Lake City, UT</v>
          </cell>
          <cell r="M1633" t="str">
            <v>CBS/Westinghouse</v>
          </cell>
          <cell r="O1633" t="str">
            <v>NBC</v>
          </cell>
          <cell r="Q1633" t="str">
            <v>$124 million (cash and assumption of obligations)</v>
          </cell>
        </row>
        <row r="1635">
          <cell r="A1635" t="str">
            <v>December 1994</v>
          </cell>
          <cell r="C1635" t="str">
            <v>WCIX-TV</v>
          </cell>
          <cell r="E1635" t="str">
            <v>CBS</v>
          </cell>
          <cell r="G1635" t="str">
            <v>Miami</v>
          </cell>
          <cell r="M1635" t="str">
            <v>CBS/Westinghouse (Westinghouse has attributable interest)</v>
          </cell>
          <cell r="O1635" t="str">
            <v>CBS contribution to CBS/Westinghouse JV</v>
          </cell>
          <cell r="Q1635" t="str">
            <v>No cash</v>
          </cell>
        </row>
        <row r="1636">
          <cell r="C1636" t="str">
            <v>KYW-TV</v>
          </cell>
          <cell r="E1636" t="str">
            <v>CBS</v>
          </cell>
          <cell r="G1636" t="str">
            <v>Philadelphia</v>
          </cell>
          <cell r="M1636" t="str">
            <v>CBS/Westinghouse (Westinghouse has Managing Control)</v>
          </cell>
          <cell r="O1636" t="str">
            <v>CBS contribution to CBS/Westinghouse JV</v>
          </cell>
          <cell r="Q1636" t="str">
            <v>No cash</v>
          </cell>
        </row>
        <row r="1638">
          <cell r="A1638" t="str">
            <v>November 21, 1994</v>
          </cell>
          <cell r="C1638" t="str">
            <v>KOLD-TV</v>
          </cell>
          <cell r="E1638" t="str">
            <v>CBS</v>
          </cell>
          <cell r="G1638" t="str">
            <v>Tucson, AZ</v>
          </cell>
          <cell r="M1638" t="str">
            <v>Ellis Communications (now Raycom)</v>
          </cell>
          <cell r="O1638" t="str">
            <v>New Vision</v>
          </cell>
          <cell r="Q1638" t="str">
            <v>$230 million for all</v>
          </cell>
        </row>
        <row r="1639">
          <cell r="C1639" t="str">
            <v>WSAV-TV</v>
          </cell>
          <cell r="E1639" t="str">
            <v>NBC</v>
          </cell>
          <cell r="G1639" t="str">
            <v>Savannah, GA</v>
          </cell>
          <cell r="M1639" t="str">
            <v>Ellis Communications (now Raycom)</v>
          </cell>
          <cell r="O1639" t="str">
            <v>New Vision</v>
          </cell>
          <cell r="Q1639" t="str">
            <v>$230 million for all</v>
          </cell>
        </row>
        <row r="1640">
          <cell r="C1640" t="str">
            <v>WECT-TV</v>
          </cell>
          <cell r="E1640" t="str">
            <v>NBC</v>
          </cell>
          <cell r="G1640" t="str">
            <v>Wilmington, NC</v>
          </cell>
          <cell r="M1640" t="str">
            <v>Ellis Communications (now Raycom)</v>
          </cell>
          <cell r="O1640" t="str">
            <v>New Vision</v>
          </cell>
          <cell r="Q1640" t="str">
            <v>$230 million for all</v>
          </cell>
        </row>
        <row r="1641">
          <cell r="C1641" t="str">
            <v>WJTV-TV</v>
          </cell>
          <cell r="E1641" t="str">
            <v>CBS</v>
          </cell>
          <cell r="G1641" t="str">
            <v>Jackson, MS</v>
          </cell>
          <cell r="M1641" t="str">
            <v>Ellis Communications (now Raycom)</v>
          </cell>
          <cell r="O1641" t="str">
            <v>New Vision</v>
          </cell>
          <cell r="Q1641" t="str">
            <v>$230 million for all</v>
          </cell>
        </row>
        <row r="1642">
          <cell r="C1642" t="str">
            <v>KSFY-TV</v>
          </cell>
          <cell r="E1642" t="str">
            <v>ABC</v>
          </cell>
          <cell r="G1642" t="str">
            <v>Sioux Falls, SD</v>
          </cell>
          <cell r="M1642" t="str">
            <v>Ellis Communications (now Raycom)</v>
          </cell>
          <cell r="O1642" t="str">
            <v>New Vision</v>
          </cell>
          <cell r="Q1642" t="str">
            <v>$230 million for all</v>
          </cell>
        </row>
        <row r="1643">
          <cell r="C1643" t="str">
            <v>KPRY-TV</v>
          </cell>
          <cell r="E1643" t="str">
            <v>ABC</v>
          </cell>
          <cell r="G1643" t="str">
            <v>Pierre, SD (repeater station)</v>
          </cell>
          <cell r="M1643" t="str">
            <v>Ellis Communications (now Raycom)</v>
          </cell>
          <cell r="O1643" t="str">
            <v>New Vision</v>
          </cell>
          <cell r="Q1643" t="str">
            <v>$230 million for all</v>
          </cell>
        </row>
        <row r="1644">
          <cell r="C1644" t="str">
            <v>KABY-TV</v>
          </cell>
          <cell r="E1644" t="str">
            <v>ABC</v>
          </cell>
          <cell r="G1644" t="str">
            <v>Aberdeen, SD (repeater station)</v>
          </cell>
          <cell r="M1644" t="str">
            <v>Ellis Communications (now Raycom)</v>
          </cell>
          <cell r="O1644" t="str">
            <v>New Vision</v>
          </cell>
          <cell r="Q1644" t="str">
            <v>$230 million for all</v>
          </cell>
        </row>
        <row r="1645">
          <cell r="C1645" t="str">
            <v>WHLT-TV</v>
          </cell>
          <cell r="E1645" t="str">
            <v>CBS</v>
          </cell>
          <cell r="G1645" t="str">
            <v>Hattiesburg, MS</v>
          </cell>
          <cell r="M1645" t="str">
            <v>Ellis Communications (now Raycom)</v>
          </cell>
          <cell r="O1645" t="str">
            <v>New Vision</v>
          </cell>
          <cell r="Q1645" t="str">
            <v>$230 million for all</v>
          </cell>
        </row>
        <row r="1646">
          <cell r="C1646" t="str">
            <v>KAIR</v>
          </cell>
          <cell r="E1646" t="str">
            <v>CP</v>
          </cell>
          <cell r="G1646" t="str">
            <v>Douglas, AZ</v>
          </cell>
          <cell r="M1646" t="str">
            <v>Ellis Communications (now Raycom)</v>
          </cell>
          <cell r="O1646" t="str">
            <v>New Vision</v>
          </cell>
          <cell r="Q1646" t="str">
            <v>$230 million for all</v>
          </cell>
        </row>
        <row r="1648">
          <cell r="O1648" t="str">
            <v>** Last three stations are all satellite stations</v>
          </cell>
        </row>
        <row r="1650">
          <cell r="A1650" t="str">
            <v>November 21, 1994</v>
          </cell>
          <cell r="C1650" t="str">
            <v>WCEE-TV</v>
          </cell>
          <cell r="E1650" t="str">
            <v>Independent</v>
          </cell>
          <cell r="G1650" t="str">
            <v>Mount Vernon, IL</v>
          </cell>
          <cell r="M1650" t="str">
            <v>McEntee Broadcasting</v>
          </cell>
          <cell r="O1650" t="str">
            <v>Sudbrink Broadcasting</v>
          </cell>
          <cell r="Q1650" t="str">
            <v>$1.5 million</v>
          </cell>
        </row>
        <row r="1653">
          <cell r="A1653" t="str">
            <v>Television Transactions — Fourth-Quarter 1994</v>
          </cell>
        </row>
        <row r="1654">
          <cell r="A1654" t="str">
            <v>Date Transaction</v>
          </cell>
          <cell r="G1654" t="str">
            <v>Designated</v>
          </cell>
          <cell r="Q1654" t="str">
            <v>Price</v>
          </cell>
        </row>
        <row r="1655">
          <cell r="A1655" t="str">
            <v xml:space="preserve"> Announced</v>
          </cell>
          <cell r="C1655" t="str">
            <v>Property</v>
          </cell>
          <cell r="E1655" t="str">
            <v>Affiliation</v>
          </cell>
          <cell r="G1655" t="str">
            <v>Marketing Area</v>
          </cell>
          <cell r="M1655" t="str">
            <v>Purchaser</v>
          </cell>
          <cell r="O1655" t="str">
            <v>Seller</v>
          </cell>
          <cell r="Q1655" t="str">
            <v xml:space="preserve"> (at Announcement of Deal)</v>
          </cell>
        </row>
        <row r="1656">
          <cell r="A1656" t="str">
            <v>November 17, 1994</v>
          </cell>
          <cell r="C1656" t="str">
            <v>WATL-TV</v>
          </cell>
          <cell r="E1656" t="str">
            <v xml:space="preserve">Independent </v>
          </cell>
          <cell r="G1656" t="str">
            <v>Atlanta, GA</v>
          </cell>
          <cell r="M1656" t="str">
            <v>Qwest  (55% Jones, Cornelius, Davis, Rivera)</v>
          </cell>
          <cell r="O1656" t="str">
            <v>Fox Broadcasting Company</v>
          </cell>
          <cell r="Q1656" t="str">
            <v>$150 million</v>
          </cell>
        </row>
        <row r="1657">
          <cell r="C1657" t="str">
            <v>WNOL-TV</v>
          </cell>
          <cell r="E1657" t="str">
            <v>Fox</v>
          </cell>
          <cell r="G1657" t="str">
            <v>New Orleans, LA</v>
          </cell>
          <cell r="M1657" t="str">
            <v>Qwest  (55% Jones, Cornelius, Davis, Rivera)</v>
          </cell>
          <cell r="O1657" t="str">
            <v>Quincy Jones</v>
          </cell>
          <cell r="Q1657" t="str">
            <v>$17 million</v>
          </cell>
        </row>
        <row r="1659">
          <cell r="A1659" t="str">
            <v>November 16, 1994</v>
          </cell>
          <cell r="C1659" t="str">
            <v>KDAF-TV</v>
          </cell>
          <cell r="E1659" t="str">
            <v>Independent</v>
          </cell>
          <cell r="G1659" t="str">
            <v>Dallas, TX</v>
          </cell>
          <cell r="M1659" t="str">
            <v>Renaissance Communications</v>
          </cell>
          <cell r="O1659" t="str">
            <v>Fox Broadcasting Company</v>
          </cell>
          <cell r="Q1659" t="str">
            <v>$100 million</v>
          </cell>
        </row>
        <row r="1661">
          <cell r="A1661" t="str">
            <v>November 16, 1994</v>
          </cell>
          <cell r="C1661" t="str">
            <v>KDVR-TV</v>
          </cell>
          <cell r="E1661" t="str">
            <v>Fox</v>
          </cell>
          <cell r="G1661" t="str">
            <v>Denver, CO</v>
          </cell>
          <cell r="M1661" t="str">
            <v>Fox Broadcasting Comapany</v>
          </cell>
          <cell r="O1661" t="str">
            <v>Renaissance Communications</v>
          </cell>
          <cell r="Q1661" t="str">
            <v>$70 million</v>
          </cell>
        </row>
        <row r="1663">
          <cell r="A1663" t="str">
            <v>November 7, 1994</v>
          </cell>
          <cell r="C1663" t="str">
            <v>KREN-TV</v>
          </cell>
          <cell r="E1663" t="str">
            <v>Univision</v>
          </cell>
          <cell r="G1663" t="str">
            <v>Reno, Nevada</v>
          </cell>
          <cell r="M1663" t="str">
            <v>Pappas Telecasting</v>
          </cell>
          <cell r="O1663" t="str">
            <v>Sainte Ltd.</v>
          </cell>
          <cell r="Q1663" t="str">
            <v>$3 million</v>
          </cell>
        </row>
        <row r="1665">
          <cell r="A1665" t="str">
            <v>November 7, 1994</v>
          </cell>
          <cell r="C1665" t="str">
            <v>WTGI-TV</v>
          </cell>
          <cell r="E1665" t="str">
            <v>Telemundo</v>
          </cell>
          <cell r="G1665" t="str">
            <v>Wilmington, DE</v>
          </cell>
          <cell r="M1665" t="str">
            <v>Paxson Communications</v>
          </cell>
          <cell r="O1665" t="str">
            <v>Delaware Valley Broadcasters LP</v>
          </cell>
          <cell r="Q1665" t="str">
            <v>$9.6 million</v>
          </cell>
        </row>
        <row r="1667">
          <cell r="A1667" t="str">
            <v>November 3, 1994</v>
          </cell>
          <cell r="C1667" t="str">
            <v>WOKR-TV</v>
          </cell>
          <cell r="E1667" t="str">
            <v>ABC</v>
          </cell>
          <cell r="G1667" t="str">
            <v>Rochester, NY</v>
          </cell>
          <cell r="M1667" t="str">
            <v>Guy Gannett</v>
          </cell>
          <cell r="O1667" t="str">
            <v>Veronis, Suhler &amp; Associates</v>
          </cell>
          <cell r="Q1667" t="str">
            <v>$60 million</v>
          </cell>
        </row>
        <row r="1669">
          <cell r="A1669" t="str">
            <v>October 31, 1994</v>
          </cell>
          <cell r="C1669" t="str">
            <v>WBMG-TV</v>
          </cell>
          <cell r="E1669" t="str">
            <v>CBS</v>
          </cell>
          <cell r="G1669" t="str">
            <v>Birmingham, AL</v>
          </cell>
          <cell r="M1669" t="str">
            <v>Park Acquisions, Inc. (Donald Tomlin and Gary Knapp)</v>
          </cell>
          <cell r="O1669" t="str">
            <v>Park Communications</v>
          </cell>
          <cell r="Q1669" t="str">
            <v>$711.4 million</v>
          </cell>
        </row>
        <row r="1670">
          <cell r="C1670" t="str">
            <v>WTVQ-TV</v>
          </cell>
          <cell r="E1670" t="str">
            <v>ABC</v>
          </cell>
          <cell r="G1670" t="str">
            <v>Lexington, KY</v>
          </cell>
          <cell r="M1670" t="str">
            <v>Park Acquisions, Inc. (Donald Tomlin and Gary Knapp)</v>
          </cell>
          <cell r="O1670" t="str">
            <v>Park Communications</v>
          </cell>
          <cell r="Q1670" t="str">
            <v>$711.4 million</v>
          </cell>
        </row>
        <row r="1671">
          <cell r="C1671" t="str">
            <v>KALB-TV</v>
          </cell>
          <cell r="E1671" t="str">
            <v>NBC</v>
          </cell>
          <cell r="G1671" t="str">
            <v>Alexandria, LA</v>
          </cell>
          <cell r="M1671" t="str">
            <v>Park Acquisions, Inc. (Donald Tomlin and Gary Knapp)</v>
          </cell>
          <cell r="O1671" t="str">
            <v>Park Communications</v>
          </cell>
          <cell r="Q1671" t="str">
            <v>$711.4 million</v>
          </cell>
        </row>
        <row r="1672">
          <cell r="C1672" t="str">
            <v>WUTR-TV</v>
          </cell>
          <cell r="E1672" t="str">
            <v>ABC</v>
          </cell>
          <cell r="G1672" t="str">
            <v>Utica, NY</v>
          </cell>
          <cell r="M1672" t="str">
            <v>Park Acquisions, Inc. (Donald Tomlin and Gary Knapp)</v>
          </cell>
          <cell r="O1672" t="str">
            <v>Park Communications</v>
          </cell>
          <cell r="Q1672" t="str">
            <v>$711.4 million</v>
          </cell>
        </row>
        <row r="1673">
          <cell r="C1673" t="str">
            <v>WNCT-TV</v>
          </cell>
          <cell r="E1673" t="str">
            <v>CBS</v>
          </cell>
          <cell r="G1673" t="str">
            <v>Greenville, NC</v>
          </cell>
          <cell r="M1673" t="str">
            <v>Park Acquisions, Inc. (Donald Tomlin and Gary Knapp)</v>
          </cell>
          <cell r="O1673" t="str">
            <v>Park Communications</v>
          </cell>
          <cell r="Q1673" t="str">
            <v>$711.4 million</v>
          </cell>
        </row>
        <row r="1674">
          <cell r="C1674" t="str">
            <v>WDEF-TV</v>
          </cell>
          <cell r="E1674" t="str">
            <v>CBS</v>
          </cell>
          <cell r="G1674" t="str">
            <v>Chattanooga, TN</v>
          </cell>
          <cell r="M1674" t="str">
            <v>Park Acquisions, Inc. (Donald Tomlin and Gary Knapp)</v>
          </cell>
          <cell r="O1674" t="str">
            <v>Park Communications</v>
          </cell>
          <cell r="Q1674" t="str">
            <v>$711.4 million</v>
          </cell>
        </row>
        <row r="1675">
          <cell r="C1675" t="str">
            <v>WJHL-TV</v>
          </cell>
          <cell r="E1675" t="str">
            <v>CBS</v>
          </cell>
          <cell r="G1675" t="str">
            <v>Johnson City, TN</v>
          </cell>
          <cell r="M1675" t="str">
            <v>Park Acquisions, Inc. (Donald Tomlin and Gary Knapp)</v>
          </cell>
          <cell r="O1675" t="str">
            <v>Park Communications</v>
          </cell>
          <cell r="Q1675" t="str">
            <v>$711.4 million</v>
          </cell>
        </row>
        <row r="1676">
          <cell r="C1676" t="str">
            <v>WTVR-TV</v>
          </cell>
          <cell r="E1676" t="str">
            <v>CBS</v>
          </cell>
          <cell r="G1676" t="str">
            <v>Richmond, VA</v>
          </cell>
          <cell r="M1676" t="str">
            <v>Park Acquisions, Inc. (Donald Tomlin and Gary Knapp)</v>
          </cell>
          <cell r="O1676" t="str">
            <v>Park Communications</v>
          </cell>
          <cell r="Q1676" t="str">
            <v>$711.4 million</v>
          </cell>
        </row>
        <row r="1677">
          <cell r="C1677" t="str">
            <v>WSLS-TV</v>
          </cell>
          <cell r="E1677" t="str">
            <v>NBC</v>
          </cell>
          <cell r="G1677" t="str">
            <v>Roanoke, VA</v>
          </cell>
          <cell r="M1677" t="str">
            <v>Park Acquisions, Inc. (Donald Tomlin and Gary Knapp)</v>
          </cell>
          <cell r="O1677" t="str">
            <v>Park Communications</v>
          </cell>
          <cell r="Q1677" t="str">
            <v>$711.4 million</v>
          </cell>
        </row>
        <row r="1678">
          <cell r="C1678" t="str">
            <v>22 Radio Stations</v>
          </cell>
          <cell r="M1678" t="str">
            <v>Park Acquisions, Inc. (Donald Tomlin and Gary Knapp)</v>
          </cell>
          <cell r="O1678" t="str">
            <v>Park Communications</v>
          </cell>
          <cell r="Q1678" t="str">
            <v>$711.4 million</v>
          </cell>
        </row>
        <row r="1679">
          <cell r="C1679" t="str">
            <v>106 Daily and Weekly Papers in 21 States</v>
          </cell>
          <cell r="M1679" t="str">
            <v>Park Acquisions, Inc. (Donald Tomlin and Gary Knapp)</v>
          </cell>
          <cell r="O1679" t="str">
            <v>Park Communications</v>
          </cell>
          <cell r="Q1679" t="str">
            <v>$711.4 million</v>
          </cell>
        </row>
        <row r="1681">
          <cell r="A1681" t="str">
            <v>October 24, 1994</v>
          </cell>
          <cell r="C1681" t="str">
            <v>WNFT-TV</v>
          </cell>
          <cell r="E1681" t="str">
            <v>Independent</v>
          </cell>
          <cell r="G1681" t="str">
            <v>Jacksonville, FL</v>
          </cell>
          <cell r="M1681" t="str">
            <v>RDS Broadcasting</v>
          </cell>
          <cell r="O1681" t="str">
            <v>Krypton Broadcasting (Debtor in Possession)</v>
          </cell>
          <cell r="Q1681" t="str">
            <v>$10 million</v>
          </cell>
        </row>
        <row r="1683">
          <cell r="A1683" t="str">
            <v>October 24, 1994</v>
          </cell>
          <cell r="C1683" t="str">
            <v>WTVK-TV</v>
          </cell>
          <cell r="E1683" t="str">
            <v>Independent</v>
          </cell>
          <cell r="G1683" t="str">
            <v>Fort Pierce/West Palm Beach, FL</v>
          </cell>
          <cell r="M1683" t="str">
            <v>Whitehead Media</v>
          </cell>
          <cell r="O1683" t="str">
            <v>Krypton Broadcasting (Debtor in Possession)</v>
          </cell>
          <cell r="Q1683" t="str">
            <v>$17.2 million</v>
          </cell>
        </row>
        <row r="1685">
          <cell r="A1685" t="str">
            <v>October 17, 1994</v>
          </cell>
          <cell r="C1685" t="str">
            <v>WFXI-TV</v>
          </cell>
          <cell r="E1685" t="str">
            <v>Fox</v>
          </cell>
          <cell r="G1685" t="str">
            <v>Morehead City, NC and CP for new UHF</v>
          </cell>
          <cell r="M1685" t="str">
            <v>GOCOM</v>
          </cell>
          <cell r="O1685" t="str">
            <v>Local Television Associates Inc.</v>
          </cell>
          <cell r="Q1685" t="str">
            <v>$4.6 million + $56 million for CP</v>
          </cell>
        </row>
        <row r="1687">
          <cell r="A1687" t="str">
            <v>October 17, 1994</v>
          </cell>
          <cell r="C1687" t="str">
            <v>WWAY-TV</v>
          </cell>
          <cell r="E1687" t="str">
            <v>ABC</v>
          </cell>
          <cell r="G1687" t="str">
            <v>Wilmington, NC</v>
          </cell>
          <cell r="M1687" t="str">
            <v>Ellis Communications</v>
          </cell>
          <cell r="O1687" t="str">
            <v>CLG Media</v>
          </cell>
          <cell r="Q1687" t="str">
            <v>$25.25 million</v>
          </cell>
        </row>
        <row r="1689">
          <cell r="A1689" t="str">
            <v>October 17, 1994</v>
          </cell>
          <cell r="C1689" t="str">
            <v>WLOX-TV</v>
          </cell>
          <cell r="E1689" t="str">
            <v>ABC</v>
          </cell>
          <cell r="G1689" t="str">
            <v>Biloxi, MS</v>
          </cell>
          <cell r="M1689" t="str">
            <v>Merger of Love Broadcasting Co. into Cosmos Corp. for $41 million</v>
          </cell>
          <cell r="Q1689" t="str">
            <v>$41 million</v>
          </cell>
        </row>
        <row r="1691">
          <cell r="A1691" t="str">
            <v>October 10, 1994</v>
          </cell>
          <cell r="C1691" t="str">
            <v>KBVO-TV</v>
          </cell>
          <cell r="E1691" t="str">
            <v>Fox</v>
          </cell>
          <cell r="G1691" t="str">
            <v>Austin, TX</v>
          </cell>
          <cell r="M1691" t="str">
            <v>Granite Broadcasting</v>
          </cell>
          <cell r="O1691" t="str">
            <v>Cannan Communications and Beard Mgmt.</v>
          </cell>
          <cell r="Q1691" t="str">
            <v>$54 million</v>
          </cell>
        </row>
        <row r="1693">
          <cell r="A1693" t="str">
            <v>October 4, 1994</v>
          </cell>
          <cell r="C1693" t="str">
            <v>WJRT-TV</v>
          </cell>
          <cell r="E1693" t="str">
            <v>ABC</v>
          </cell>
          <cell r="G1693" t="str">
            <v>Flint, MI</v>
          </cell>
          <cell r="M1693" t="str">
            <v>Cap Cities/ABC</v>
          </cell>
          <cell r="O1693" t="str">
            <v>SJL Brodcast Management Corp. (George Lilly)</v>
          </cell>
          <cell r="Q1693" t="str">
            <v>$155 million for both</v>
          </cell>
        </row>
        <row r="1694">
          <cell r="C1694" t="str">
            <v>WTVG-TV</v>
          </cell>
          <cell r="E1694" t="str">
            <v>NBC</v>
          </cell>
          <cell r="G1694" t="str">
            <v>Toledo, OH</v>
          </cell>
          <cell r="M1694" t="str">
            <v>Cap Cities/ABC</v>
          </cell>
          <cell r="O1694" t="str">
            <v>SJL Brodcast Management Corp. (George Lilly)</v>
          </cell>
          <cell r="Q1694" t="str">
            <v>$155 million for both</v>
          </cell>
        </row>
        <row r="1696">
          <cell r="A1696" t="str">
            <v>October 3, 1994</v>
          </cell>
          <cell r="C1696" t="str">
            <v>KSMS-TV</v>
          </cell>
          <cell r="E1696" t="str">
            <v>Univision</v>
          </cell>
          <cell r="G1696" t="str">
            <v>Monterey, CA</v>
          </cell>
          <cell r="M1696" t="str">
            <v>California Heartland Broadcasting (Kirk Kopic, Pres.)</v>
          </cell>
          <cell r="O1696" t="str">
            <v>KSMS-TV LP (Daniel Villanueva)</v>
          </cell>
          <cell r="Q1696" t="str">
            <v>$4.29 million</v>
          </cell>
        </row>
        <row r="1698">
          <cell r="A1698" t="str">
            <v>October 3, 1994</v>
          </cell>
          <cell r="C1698" t="str">
            <v>KTHV-TV</v>
          </cell>
          <cell r="E1698" t="str">
            <v>CBS</v>
          </cell>
          <cell r="G1698" t="str">
            <v>Little Rock, AR</v>
          </cell>
          <cell r="M1698" t="str">
            <v>Gannett Co.</v>
          </cell>
          <cell r="O1698" t="str">
            <v xml:space="preserve">Arkansas Television Co. </v>
          </cell>
          <cell r="Q1698" t="str">
            <v>$27 million (stock)</v>
          </cell>
        </row>
        <row r="1699">
          <cell r="O1699" t="str">
            <v xml:space="preserve">    (Chase Berry/Marcus George)</v>
          </cell>
        </row>
        <row r="1702">
          <cell r="A1702" t="str">
            <v>Television Transactions — Third-Quarter 1994</v>
          </cell>
        </row>
        <row r="1703">
          <cell r="A1703" t="str">
            <v>Date Transaction</v>
          </cell>
          <cell r="G1703" t="str">
            <v>Designated</v>
          </cell>
          <cell r="Q1703" t="str">
            <v>Price</v>
          </cell>
        </row>
        <row r="1704">
          <cell r="A1704" t="str">
            <v xml:space="preserve"> Announced</v>
          </cell>
          <cell r="C1704" t="str">
            <v>Property</v>
          </cell>
          <cell r="E1704" t="str">
            <v>Affiliation</v>
          </cell>
          <cell r="G1704" t="str">
            <v>Marketing Area</v>
          </cell>
          <cell r="M1704" t="str">
            <v>Purchaser</v>
          </cell>
          <cell r="O1704" t="str">
            <v>Seller</v>
          </cell>
          <cell r="Q1704" t="str">
            <v xml:space="preserve"> (at Announcement of Deal)</v>
          </cell>
        </row>
        <row r="1705">
          <cell r="A1705" t="str">
            <v>September 26, 1994</v>
          </cell>
          <cell r="C1705" t="str">
            <v>KEVU-TV</v>
          </cell>
          <cell r="E1705" t="str">
            <v>Ind</v>
          </cell>
          <cell r="G1705" t="str">
            <v>Eugene, OR</v>
          </cell>
          <cell r="M1705" t="str">
            <v>California Oregon Broadcasting, Inc.</v>
          </cell>
          <cell r="O1705" t="str">
            <v>Telecasters of Eugene</v>
          </cell>
          <cell r="Q1705" t="str">
            <v>$3 million</v>
          </cell>
        </row>
        <row r="1707">
          <cell r="A1707" t="str">
            <v>September 26, 1994</v>
          </cell>
          <cell r="C1707" t="str">
            <v>WDBB-TV</v>
          </cell>
          <cell r="E1707" t="str">
            <v>Fox</v>
          </cell>
          <cell r="G1707" t="str">
            <v>Tuscaloosa, AL</v>
          </cell>
          <cell r="M1707" t="str">
            <v>Hand P Communications (Cecil Heftel and Carl Palmer)</v>
          </cell>
          <cell r="O1707" t="str">
            <v>Channel 17 Associaties Ltd.</v>
          </cell>
          <cell r="Q1707" t="str">
            <v>$1.5 million</v>
          </cell>
        </row>
        <row r="1709">
          <cell r="A1709" t="str">
            <v>September 26, 1994</v>
          </cell>
          <cell r="C1709" t="str">
            <v>WVEU-TV</v>
          </cell>
          <cell r="E1709" t="str">
            <v>Ind</v>
          </cell>
          <cell r="G1709" t="str">
            <v>Atlanta, GA</v>
          </cell>
          <cell r="M1709" t="str">
            <v>CBS</v>
          </cell>
          <cell r="O1709" t="str">
            <v>Broadcast Corporation of Georgia</v>
          </cell>
          <cell r="Q1709" t="str">
            <v>$22 million</v>
          </cell>
        </row>
        <row r="1711">
          <cell r="A1711" t="str">
            <v>September 23, 1994</v>
          </cell>
          <cell r="C1711" t="str">
            <v>WGPR-TV</v>
          </cell>
          <cell r="E1711" t="str">
            <v>Religious</v>
          </cell>
          <cell r="G1711" t="str">
            <v>Detroit, MI</v>
          </cell>
          <cell r="M1711" t="str">
            <v>CBS</v>
          </cell>
          <cell r="O1711" t="str">
            <v>WGPR Inc. (George Matthews, President)</v>
          </cell>
          <cell r="Q1711" t="str">
            <v>$24 million</v>
          </cell>
        </row>
        <row r="1713">
          <cell r="A1713" t="str">
            <v>September, 19 1994</v>
          </cell>
          <cell r="C1713" t="str">
            <v>KKFT-TV</v>
          </cell>
          <cell r="E1713" t="str">
            <v>Fox</v>
          </cell>
          <cell r="G1713" t="str">
            <v>Fort Scott, KA</v>
          </cell>
          <cell r="M1713" t="str">
            <v>Interstate Television Group, Inc.</v>
          </cell>
          <cell r="O1713" t="str">
            <v>Family Broadcasting Co.</v>
          </cell>
          <cell r="Q1713" t="str">
            <v>$2.5 million</v>
          </cell>
        </row>
        <row r="1715">
          <cell r="A1715" t="str">
            <v>September 19, 1994</v>
          </cell>
          <cell r="C1715" t="str">
            <v>KRBR-TV</v>
          </cell>
          <cell r="E1715" t="str">
            <v>Not on Air</v>
          </cell>
          <cell r="G1715" t="str">
            <v>Duluth, MN</v>
          </cell>
          <cell r="M1715" t="str">
            <v>Fant Broadcasting Co.</v>
          </cell>
          <cell r="O1715" t="str">
            <v>Robin Brandt</v>
          </cell>
          <cell r="Q1715" t="str">
            <v>$0.50 million + Option to purchase</v>
          </cell>
        </row>
        <row r="1716">
          <cell r="Q1716" t="str">
            <v>remaining 51% for $0.3 million</v>
          </cell>
        </row>
        <row r="1717">
          <cell r="A1717" t="str">
            <v>September 19, 1994</v>
          </cell>
          <cell r="C1717" t="str">
            <v>WXXA-TV</v>
          </cell>
          <cell r="E1717" t="str">
            <v>Fox</v>
          </cell>
          <cell r="G1717" t="str">
            <v>Albany, NY</v>
          </cell>
          <cell r="M1717" t="str">
            <v>Clear Channel Communications</v>
          </cell>
          <cell r="O1717" t="str">
            <v>Heritage Broadcasting Group</v>
          </cell>
          <cell r="Q1717" t="str">
            <v>$25.5  million</v>
          </cell>
        </row>
        <row r="1719">
          <cell r="A1719" t="str">
            <v>September 9, 1994</v>
          </cell>
          <cell r="C1719" t="str">
            <v>KVIA-TV</v>
          </cell>
          <cell r="E1719" t="str">
            <v>ABC</v>
          </cell>
          <cell r="G1719" t="str">
            <v>El Paso, TX</v>
          </cell>
          <cell r="M1719" t="str">
            <v>News-Press &amp; Gazette Co.</v>
          </cell>
          <cell r="O1719" t="str">
            <v>Marsh Media</v>
          </cell>
          <cell r="Q1719" t="str">
            <v>$19.9 million</v>
          </cell>
        </row>
        <row r="1721">
          <cell r="A1721" t="str">
            <v>September 7, 1994</v>
          </cell>
          <cell r="C1721" t="str">
            <v>WAPT-TV</v>
          </cell>
          <cell r="E1721" t="str">
            <v>ABC</v>
          </cell>
          <cell r="G1721" t="str">
            <v>Jackson, MS</v>
          </cell>
          <cell r="M1721" t="str">
            <v>Argyle Television</v>
          </cell>
          <cell r="O1721" t="str">
            <v>North Star Television</v>
          </cell>
          <cell r="Q1721" t="str">
            <v>$108 million for all</v>
          </cell>
        </row>
        <row r="1722">
          <cell r="A1722" t="str">
            <v>September 7, 1994</v>
          </cell>
          <cell r="C1722" t="str">
            <v>WNAC-TV</v>
          </cell>
          <cell r="E1722" t="str">
            <v>Fox</v>
          </cell>
          <cell r="G1722" t="str">
            <v>Providence, RI</v>
          </cell>
          <cell r="M1722" t="str">
            <v>Argyle Television</v>
          </cell>
          <cell r="O1722" t="str">
            <v>North Star Television</v>
          </cell>
          <cell r="Q1722" t="str">
            <v>$108 million for all</v>
          </cell>
        </row>
        <row r="1723">
          <cell r="A1723" t="str">
            <v>September 7, 1994</v>
          </cell>
          <cell r="C1723" t="str">
            <v>WZZM-TV</v>
          </cell>
          <cell r="E1723" t="str">
            <v>ABC</v>
          </cell>
          <cell r="G1723" t="str">
            <v>Grand Rapids, MI</v>
          </cell>
          <cell r="M1723" t="str">
            <v>Argyle Television</v>
          </cell>
          <cell r="O1723" t="str">
            <v>North Star Television</v>
          </cell>
          <cell r="Q1723" t="str">
            <v>$108 million for all</v>
          </cell>
        </row>
        <row r="1725">
          <cell r="A1725" t="str">
            <v>September 1, 1994</v>
          </cell>
          <cell r="C1725" t="str">
            <v>WTXF-TV</v>
          </cell>
          <cell r="E1725" t="str">
            <v>Fox</v>
          </cell>
          <cell r="G1725" t="str">
            <v>Philadelphia, PA</v>
          </cell>
          <cell r="M1725" t="str">
            <v>Fox Broadcasting Company</v>
          </cell>
          <cell r="O1725" t="str">
            <v>Viacom-Paramount</v>
          </cell>
          <cell r="Q1725" t="str">
            <v>$200 million</v>
          </cell>
        </row>
        <row r="1727">
          <cell r="A1727" t="str">
            <v>August 31, 1994</v>
          </cell>
          <cell r="C1727" t="str">
            <v>KRRT-TV</v>
          </cell>
          <cell r="E1727" t="str">
            <v>Fox</v>
          </cell>
          <cell r="G1727" t="str">
            <v>Kerrville, TX (San Antonio ADI)</v>
          </cell>
          <cell r="M1727" t="str">
            <v>Myron Jones &amp; John Kanzius</v>
          </cell>
          <cell r="O1727" t="str">
            <v>Viacom-Paramount</v>
          </cell>
          <cell r="Q1727" t="str">
            <v>$30 million</v>
          </cell>
        </row>
        <row r="1729">
          <cell r="A1729" t="str">
            <v>August 29, 1994</v>
          </cell>
          <cell r="C1729" t="str">
            <v>WMCC-TV</v>
          </cell>
          <cell r="E1729" t="str">
            <v>Ind</v>
          </cell>
          <cell r="G1729" t="str">
            <v>Marion, IN</v>
          </cell>
          <cell r="M1729" t="str">
            <v>Wabash Valley Broadcasting</v>
          </cell>
          <cell r="O1729" t="str">
            <v>Marion T.V. Inc. (G.J. Robinson, Pres.)</v>
          </cell>
          <cell r="Q1729" t="str">
            <v>$10 million</v>
          </cell>
        </row>
        <row r="1731">
          <cell r="A1731" t="str">
            <v>August 26, 1994</v>
          </cell>
          <cell r="C1731" t="str">
            <v>WVUE-TV</v>
          </cell>
          <cell r="E1731" t="str">
            <v>ABC</v>
          </cell>
          <cell r="G1731" t="str">
            <v>New Orleans, LA</v>
          </cell>
          <cell r="M1731" t="str">
            <v>SF Broadcasting</v>
          </cell>
          <cell r="O1731" t="str">
            <v>Burnham Broadcasting</v>
          </cell>
          <cell r="Q1731" t="str">
            <v>$229 million</v>
          </cell>
        </row>
        <row r="1732">
          <cell r="C1732" t="str">
            <v>WALA-TV</v>
          </cell>
          <cell r="E1732" t="str">
            <v>NBC</v>
          </cell>
          <cell r="G1732" t="str">
            <v>Mobile, AL</v>
          </cell>
          <cell r="M1732" t="str">
            <v>SF Broadcasting</v>
          </cell>
          <cell r="O1732" t="str">
            <v>Burnham Broadcasting</v>
          </cell>
          <cell r="Q1732" t="str">
            <v>$229 million</v>
          </cell>
        </row>
        <row r="1733">
          <cell r="C1733" t="str">
            <v>KHON-TV</v>
          </cell>
          <cell r="E1733" t="str">
            <v>NBC</v>
          </cell>
          <cell r="G1733" t="str">
            <v>Honolulu, HI</v>
          </cell>
          <cell r="M1733" t="str">
            <v>SF Broadcasting</v>
          </cell>
          <cell r="O1733" t="str">
            <v>Burnham Broadcasting</v>
          </cell>
          <cell r="Q1733" t="str">
            <v>$229 million</v>
          </cell>
        </row>
        <row r="1735">
          <cell r="A1735" t="str">
            <v>August 22, 1994</v>
          </cell>
          <cell r="C1735" t="str">
            <v>WHAI-TV</v>
          </cell>
          <cell r="E1735" t="str">
            <v>Ind</v>
          </cell>
          <cell r="G1735" t="str">
            <v>Bridgeport, CT</v>
          </cell>
          <cell r="M1735" t="str">
            <v xml:space="preserve">ValueVision Int'l </v>
          </cell>
          <cell r="O1735" t="str">
            <v>Bridgeways Communications</v>
          </cell>
          <cell r="Q1735" t="str">
            <v>$3.8 million + up to $12 million</v>
          </cell>
        </row>
        <row r="1736">
          <cell r="Q1736" t="str">
            <v>if Must Carry affirmed</v>
          </cell>
        </row>
        <row r="1737">
          <cell r="A1737" t="str">
            <v>August 22, 1994</v>
          </cell>
          <cell r="C1737" t="str">
            <v>WSMV-TV</v>
          </cell>
          <cell r="E1737" t="str">
            <v>NBC</v>
          </cell>
          <cell r="G1737" t="str">
            <v>Nashville, TN</v>
          </cell>
          <cell r="M1737" t="str">
            <v>Meredith Corp.</v>
          </cell>
          <cell r="O1737" t="str">
            <v>Cook Inlet</v>
          </cell>
          <cell r="Q1737" t="str">
            <v>$159 million</v>
          </cell>
        </row>
        <row r="1740">
          <cell r="A1740" t="str">
            <v>Television Transactions — Third-Quarter 1994</v>
          </cell>
        </row>
        <row r="1741">
          <cell r="A1741" t="str">
            <v>Date Transaction</v>
          </cell>
          <cell r="G1741" t="str">
            <v>Designated</v>
          </cell>
          <cell r="Q1741" t="str">
            <v>Price</v>
          </cell>
        </row>
        <row r="1742">
          <cell r="A1742" t="str">
            <v xml:space="preserve"> Announced</v>
          </cell>
          <cell r="C1742" t="str">
            <v>Property</v>
          </cell>
          <cell r="E1742" t="str">
            <v>Affiliation</v>
          </cell>
          <cell r="G1742" t="str">
            <v>Marketing Area</v>
          </cell>
          <cell r="M1742" t="str">
            <v>Purchaser</v>
          </cell>
          <cell r="O1742" t="str">
            <v>Seller</v>
          </cell>
          <cell r="Q1742" t="str">
            <v xml:space="preserve"> (at Announcement of Deal)</v>
          </cell>
        </row>
        <row r="1743">
          <cell r="A1743" t="str">
            <v>August 22, 1994</v>
          </cell>
          <cell r="C1743" t="str">
            <v>WHBQ-TV</v>
          </cell>
          <cell r="E1743" t="str">
            <v>ABC</v>
          </cell>
          <cell r="G1743" t="str">
            <v>Memphis, TN</v>
          </cell>
          <cell r="M1743" t="str">
            <v>Fox</v>
          </cell>
          <cell r="O1743" t="str">
            <v>Communications Corporation of America</v>
          </cell>
          <cell r="Q1743" t="str">
            <v>$80 million</v>
          </cell>
        </row>
        <row r="1745">
          <cell r="A1745" t="str">
            <v>August 15, 1994</v>
          </cell>
          <cell r="C1745" t="str">
            <v>KUTV-TV</v>
          </cell>
          <cell r="E1745" t="str">
            <v>NBC</v>
          </cell>
          <cell r="G1745" t="str">
            <v>Salt Lake City</v>
          </cell>
          <cell r="M1745" t="str">
            <v>NBC - 88% (Hatch Family 12%)</v>
          </cell>
          <cell r="O1745" t="str">
            <v>Veronis Suhler &amp; Associates</v>
          </cell>
          <cell r="Q1745" t="str">
            <v>$100 million</v>
          </cell>
        </row>
        <row r="1747">
          <cell r="A1747" t="str">
            <v>August 11, 1994</v>
          </cell>
          <cell r="C1747" t="str">
            <v>WLFL-TV</v>
          </cell>
          <cell r="E1747" t="str">
            <v>Fox</v>
          </cell>
          <cell r="G1747" t="str">
            <v>Raleigh-Durham, NC</v>
          </cell>
          <cell r="M1747" t="str">
            <v>Sinclair Broadcast</v>
          </cell>
          <cell r="O1747" t="str">
            <v>Viacom-Paramount</v>
          </cell>
          <cell r="Q1747" t="str">
            <v>$55.5 million</v>
          </cell>
        </row>
        <row r="1749">
          <cell r="A1749" t="str">
            <v>August 8, 1994</v>
          </cell>
          <cell r="C1749" t="str">
            <v>WLUK-TV</v>
          </cell>
          <cell r="E1749" t="str">
            <v>NBC</v>
          </cell>
          <cell r="G1749" t="str">
            <v>Green Bay, WI</v>
          </cell>
          <cell r="M1749" t="str">
            <v>SF Broadcasting</v>
          </cell>
          <cell r="O1749" t="str">
            <v>Burnham Broadcasting</v>
          </cell>
          <cell r="Q1749" t="str">
            <v>$38 million</v>
          </cell>
        </row>
        <row r="1751">
          <cell r="A1751" t="str">
            <v>July 28, 1994</v>
          </cell>
          <cell r="C1751" t="str">
            <v>KCOY-TV</v>
          </cell>
          <cell r="E1751" t="str">
            <v>CBS</v>
          </cell>
          <cell r="G1751" t="str">
            <v>Santa Maria, CA</v>
          </cell>
          <cell r="M1751" t="str">
            <v>Morris Communications</v>
          </cell>
          <cell r="O1751" t="str">
            <v>Stauffer Communications</v>
          </cell>
          <cell r="Q1751" t="str">
            <v>$275 million for all + publishing</v>
          </cell>
        </row>
        <row r="1752">
          <cell r="C1752" t="str">
            <v>KMIZ-TV</v>
          </cell>
          <cell r="E1752" t="str">
            <v>ABC</v>
          </cell>
          <cell r="G1752" t="str">
            <v>Columbia, MO</v>
          </cell>
          <cell r="M1752" t="str">
            <v>Morris Communications</v>
          </cell>
          <cell r="O1752" t="str">
            <v>Stauffer Communications</v>
          </cell>
          <cell r="Q1752" t="str">
            <v>$275 million for all + publishing</v>
          </cell>
        </row>
        <row r="1753">
          <cell r="C1753" t="str">
            <v>KGWN-TV</v>
          </cell>
          <cell r="E1753" t="str">
            <v>CBS/ABC</v>
          </cell>
          <cell r="G1753" t="str">
            <v>Cheyenne, WY</v>
          </cell>
          <cell r="M1753" t="str">
            <v>Morris Communications</v>
          </cell>
          <cell r="O1753" t="str">
            <v>Stauffer Communications</v>
          </cell>
          <cell r="Q1753" t="str">
            <v>$275 million for all + publishing</v>
          </cell>
        </row>
        <row r="1754">
          <cell r="C1754" t="str">
            <v>WIBW-TV</v>
          </cell>
          <cell r="E1754" t="str">
            <v>CBS</v>
          </cell>
          <cell r="G1754" t="str">
            <v>Topeka, KS</v>
          </cell>
          <cell r="M1754" t="str">
            <v>Morris Communications</v>
          </cell>
          <cell r="O1754" t="str">
            <v>Stauffer Communications</v>
          </cell>
          <cell r="Q1754" t="str">
            <v>$275 million for all + publishing</v>
          </cell>
        </row>
        <row r="1755">
          <cell r="C1755" t="str">
            <v>KGWR-TV</v>
          </cell>
          <cell r="E1755" t="str">
            <v>CBS</v>
          </cell>
          <cell r="G1755" t="str">
            <v>Rock Springs, WY</v>
          </cell>
          <cell r="M1755" t="str">
            <v>Morris Communications</v>
          </cell>
          <cell r="O1755" t="str">
            <v>Stauffer Communications</v>
          </cell>
          <cell r="Q1755" t="str">
            <v>$275 million for all + publishing</v>
          </cell>
        </row>
        <row r="1756">
          <cell r="C1756" t="str">
            <v>KGWL-TV</v>
          </cell>
          <cell r="E1756" t="str">
            <v>CBS</v>
          </cell>
          <cell r="G1756" t="str">
            <v>Lander/Riverton, WY</v>
          </cell>
          <cell r="M1756" t="str">
            <v>Morris Communications</v>
          </cell>
          <cell r="O1756" t="str">
            <v>Stauffer Communications</v>
          </cell>
          <cell r="Q1756" t="str">
            <v>$275 million for all + publishing</v>
          </cell>
        </row>
        <row r="1757">
          <cell r="C1757" t="str">
            <v>KGWC-TV</v>
          </cell>
          <cell r="E1757" t="str">
            <v>CBS/Fox</v>
          </cell>
          <cell r="G1757" t="str">
            <v>Casper, WY</v>
          </cell>
          <cell r="M1757" t="str">
            <v>Morris Communications</v>
          </cell>
          <cell r="O1757" t="str">
            <v>Stauffer Communications</v>
          </cell>
          <cell r="Q1757" t="str">
            <v>$275 million for all + publishing</v>
          </cell>
        </row>
        <row r="1758">
          <cell r="C1758" t="str">
            <v>KSTF-TV</v>
          </cell>
          <cell r="E1758" t="str">
            <v>CBS/Fox</v>
          </cell>
          <cell r="G1758" t="str">
            <v>Scotts Bluff, NE</v>
          </cell>
          <cell r="M1758" t="str">
            <v>Morris Communications</v>
          </cell>
          <cell r="O1758" t="str">
            <v>Stauffer Communications</v>
          </cell>
          <cell r="Q1758" t="str">
            <v>$275 million for all + publishing</v>
          </cell>
        </row>
        <row r="1759">
          <cell r="C1759" t="str">
            <v>KTVS-TV</v>
          </cell>
          <cell r="E1759" t="str">
            <v>CBS/ABC</v>
          </cell>
          <cell r="G1759" t="str">
            <v>Sterling, CO</v>
          </cell>
          <cell r="M1759" t="str">
            <v>Morris Communications</v>
          </cell>
          <cell r="O1759" t="str">
            <v>Stauffer Communications</v>
          </cell>
          <cell r="Q1759" t="str">
            <v>$275 million for all + publishing</v>
          </cell>
        </row>
        <row r="1760">
          <cell r="C1760" t="str">
            <v>WIBW-AM/FM</v>
          </cell>
          <cell r="E1760" t="str">
            <v>Full/Country</v>
          </cell>
          <cell r="G1760" t="str">
            <v>Topeka, KS</v>
          </cell>
          <cell r="M1760" t="str">
            <v>Morris Communications</v>
          </cell>
          <cell r="O1760" t="str">
            <v>Stauffer Communications</v>
          </cell>
          <cell r="Q1760" t="str">
            <v>$275 million for all + publishing</v>
          </cell>
        </row>
        <row r="1761">
          <cell r="C1761" t="str">
            <v>KGNC-AM/FM</v>
          </cell>
          <cell r="E1761" t="str">
            <v>News/Talk/Country</v>
          </cell>
          <cell r="G1761" t="str">
            <v>Amarillo, TX</v>
          </cell>
          <cell r="M1761" t="str">
            <v>Morris Communications</v>
          </cell>
          <cell r="O1761" t="str">
            <v>Stauffer Communications</v>
          </cell>
          <cell r="Q1761" t="str">
            <v>$275 million for all + publishing</v>
          </cell>
        </row>
        <row r="1763">
          <cell r="A1763" t="str">
            <v xml:space="preserve">July 18, 1994 </v>
          </cell>
          <cell r="C1763" t="str">
            <v>WFDG-TV</v>
          </cell>
          <cell r="E1763" t="str">
            <v>Ind</v>
          </cell>
          <cell r="G1763" t="str">
            <v>Bedford, MA</v>
          </cell>
          <cell r="M1763" t="str">
            <v>BAF Enterprises (Anthony Fant)</v>
          </cell>
          <cell r="O1763" t="str">
            <v>Barnstead Broadcasting Corp.</v>
          </cell>
          <cell r="Q1763" t="str">
            <v>$0.5 million</v>
          </cell>
        </row>
        <row r="1765">
          <cell r="A1765" t="str">
            <v>July 18, 1994</v>
          </cell>
          <cell r="C1765" t="str">
            <v>WTNH-TV</v>
          </cell>
          <cell r="E1765" t="str">
            <v>ABC</v>
          </cell>
          <cell r="G1765" t="str">
            <v>New Haven, CT</v>
          </cell>
          <cell r="M1765" t="str">
            <v>LIN Television</v>
          </cell>
          <cell r="O1765" t="str">
            <v>Cook Inlet Broadcasting</v>
          </cell>
          <cell r="Q1765" t="str">
            <v>$120.2 million plus stock interests in LIN</v>
          </cell>
        </row>
        <row r="1767">
          <cell r="A1767" t="str">
            <v>July 11, 1994</v>
          </cell>
          <cell r="C1767" t="str">
            <v>KDLT-TV</v>
          </cell>
          <cell r="E1767" t="str">
            <v>NBC</v>
          </cell>
          <cell r="G1767" t="str">
            <v>Sioux Falls, SD</v>
          </cell>
          <cell r="M1767" t="str">
            <v>Red River Broadcast Corp.</v>
          </cell>
          <cell r="O1767" t="str">
            <v>Heritage Media Corp.</v>
          </cell>
          <cell r="Q1767" t="str">
            <v>$4 million</v>
          </cell>
        </row>
        <row r="1769">
          <cell r="A1769" t="str">
            <v>July 4, 1994</v>
          </cell>
          <cell r="C1769" t="str">
            <v>WKFT-TV</v>
          </cell>
          <cell r="E1769" t="str">
            <v>Ind</v>
          </cell>
          <cell r="G1769" t="str">
            <v>Fayetteville</v>
          </cell>
          <cell r="M1769" t="str">
            <v>Transfer of Control from Preferred Stockholders of Licensee Delta Broadcasting to 23 Common Shareholders - No Cash Consideration</v>
          </cell>
        </row>
        <row r="1771">
          <cell r="A1771" t="str">
            <v>July 4, 1994</v>
          </cell>
          <cell r="C1771" t="str">
            <v>KSTV-TV</v>
          </cell>
          <cell r="E1771" t="str">
            <v>Ind</v>
          </cell>
          <cell r="G1771" t="str">
            <v>Ventura, CA</v>
          </cell>
          <cell r="M1771" t="str">
            <v>Walter F. Ulloa</v>
          </cell>
          <cell r="O1771" t="str">
            <v>Costa de Oro Television, Inc.</v>
          </cell>
          <cell r="Q1771" t="str">
            <v>$0.9 million</v>
          </cell>
        </row>
        <row r="1773">
          <cell r="A1773" t="str">
            <v>July 4, 1994</v>
          </cell>
          <cell r="C1773" t="str">
            <v>KOAM-TV</v>
          </cell>
          <cell r="E1773" t="str">
            <v>CBS</v>
          </cell>
          <cell r="G1773" t="str">
            <v>Pittsburgh, KS</v>
          </cell>
          <cell r="M1773" t="str">
            <v>Saga Communications</v>
          </cell>
          <cell r="O1773" t="str">
            <v>Scarecrow Inc. (Frank Bennack, Jr.)</v>
          </cell>
          <cell r="Q1773" t="str">
            <v>$8.6 million</v>
          </cell>
        </row>
        <row r="1775">
          <cell r="A1775" t="str">
            <v>July 4, 1994</v>
          </cell>
          <cell r="C1775" t="str">
            <v>KAAL-TV</v>
          </cell>
          <cell r="E1775" t="str">
            <v>ABC</v>
          </cell>
          <cell r="G1775" t="str">
            <v>Austin, MN</v>
          </cell>
          <cell r="M1775" t="str">
            <v>Eastern Broadcasting Corp.</v>
          </cell>
          <cell r="O1775" t="str">
            <v>MDM Broadcasting Corp.</v>
          </cell>
          <cell r="Q1775" t="str">
            <v>$13 million</v>
          </cell>
        </row>
        <row r="1776">
          <cell r="A1776" t="str">
            <v>July 4, 1994</v>
          </cell>
          <cell r="C1776" t="str">
            <v>KTWO-TV</v>
          </cell>
          <cell r="E1776" t="str">
            <v>NBC</v>
          </cell>
          <cell r="G1776" t="str">
            <v>Casper, WY</v>
          </cell>
          <cell r="M1776" t="str">
            <v>Eastern Broadcasting Corp.</v>
          </cell>
          <cell r="O1776" t="str">
            <v>MDM Broadcasting Corp.</v>
          </cell>
          <cell r="Q1776" t="str">
            <v>$13 million</v>
          </cell>
        </row>
        <row r="1777">
          <cell r="A1777" t="str">
            <v>July 4, 1994</v>
          </cell>
          <cell r="C1777" t="str">
            <v>KKTU-TV</v>
          </cell>
          <cell r="E1777" t="str">
            <v>Satellite</v>
          </cell>
          <cell r="G1777" t="str">
            <v>Satellite - Cheyenne, WY</v>
          </cell>
          <cell r="M1777" t="str">
            <v>Eastern Broadcasting Corp.</v>
          </cell>
          <cell r="O1777" t="str">
            <v>MDM Broadcasting Corp.</v>
          </cell>
          <cell r="Q1777" t="str">
            <v>$13 million</v>
          </cell>
        </row>
        <row r="1781">
          <cell r="A1781" t="str">
            <v>Television Transactions › Second-Quarter 1994</v>
          </cell>
        </row>
        <row r="1782">
          <cell r="A1782" t="str">
            <v>Date Transaction</v>
          </cell>
          <cell r="G1782" t="str">
            <v>Designated</v>
          </cell>
          <cell r="Q1782" t="str">
            <v>Price</v>
          </cell>
        </row>
        <row r="1783">
          <cell r="A1783" t="str">
            <v xml:space="preserve"> Announced</v>
          </cell>
          <cell r="C1783" t="str">
            <v>Property</v>
          </cell>
          <cell r="E1783" t="str">
            <v>Affiliation</v>
          </cell>
          <cell r="G1783" t="str">
            <v>Marketing Area</v>
          </cell>
          <cell r="M1783" t="str">
            <v>Purchaser</v>
          </cell>
          <cell r="O1783" t="str">
            <v>Seller</v>
          </cell>
          <cell r="Q1783" t="str">
            <v xml:space="preserve"> (at Announcement of Deal)</v>
          </cell>
        </row>
        <row r="1784">
          <cell r="A1784" t="str">
            <v>June 27, 1994</v>
          </cell>
          <cell r="C1784" t="str">
            <v>KWCH-TV</v>
          </cell>
          <cell r="E1784" t="str">
            <v>CBS</v>
          </cell>
          <cell r="G1784" t="str">
            <v>Hutchinson-Witchita, KS</v>
          </cell>
          <cell r="M1784" t="str">
            <v>Spartan Radiocasting Co.</v>
          </cell>
          <cell r="O1784" t="str">
            <v>KBS LP and SD Communications</v>
          </cell>
          <cell r="Q1784" t="str">
            <v>$58 million</v>
          </cell>
        </row>
        <row r="1785">
          <cell r="A1785" t="str">
            <v>June 27, 1994</v>
          </cell>
          <cell r="C1785" t="str">
            <v>KBSD-TV</v>
          </cell>
          <cell r="E1785" t="str">
            <v>CBS</v>
          </cell>
          <cell r="G1785" t="str">
            <v>Ensign, KS</v>
          </cell>
          <cell r="M1785" t="str">
            <v>Spartan Radiocasting Co.</v>
          </cell>
          <cell r="O1785" t="str">
            <v>KBS LP and SD Communications</v>
          </cell>
          <cell r="Q1785" t="str">
            <v>$58 million</v>
          </cell>
        </row>
        <row r="1786">
          <cell r="A1786" t="str">
            <v>June 27, 1994</v>
          </cell>
          <cell r="C1786" t="str">
            <v>KBSH-TV</v>
          </cell>
          <cell r="E1786" t="str">
            <v>CBS</v>
          </cell>
          <cell r="G1786" t="str">
            <v>Hays, KS</v>
          </cell>
          <cell r="M1786" t="str">
            <v>Spartan Radiocasting Co.</v>
          </cell>
          <cell r="O1786" t="str">
            <v>KBS LP and SD Communications</v>
          </cell>
          <cell r="Q1786" t="str">
            <v>$58 million</v>
          </cell>
        </row>
        <row r="1787">
          <cell r="A1787" t="str">
            <v>June 27, 1994</v>
          </cell>
          <cell r="C1787" t="str">
            <v>KBSL-TV</v>
          </cell>
          <cell r="E1787" t="str">
            <v>CBS</v>
          </cell>
          <cell r="G1787" t="str">
            <v>Goodland, KS</v>
          </cell>
          <cell r="M1787" t="str">
            <v>Spartan Radiocasting Co.</v>
          </cell>
          <cell r="O1787" t="str">
            <v>KBS LP and SD Communications</v>
          </cell>
          <cell r="Q1787" t="str">
            <v>$58 million</v>
          </cell>
        </row>
        <row r="1789">
          <cell r="A1789" t="str">
            <v>June 20, 1994</v>
          </cell>
          <cell r="C1789" t="str">
            <v>WETG-TV</v>
          </cell>
          <cell r="E1789" t="str">
            <v>Fox</v>
          </cell>
          <cell r="G1789" t="str">
            <v>Erie, PA</v>
          </cell>
          <cell r="M1789" t="str">
            <v xml:space="preserve">Erie Broadcasting, Inc. </v>
          </cell>
          <cell r="O1789" t="str">
            <v>Gannon University Broadcasting, Inc.</v>
          </cell>
          <cell r="Q1789" t="str">
            <v>$0.8 million</v>
          </cell>
        </row>
        <row r="1791">
          <cell r="A1791" t="str">
            <v>June 13, 1994</v>
          </cell>
          <cell r="C1791" t="str">
            <v>KXLN-TV</v>
          </cell>
          <cell r="E1791" t="str">
            <v>Univision</v>
          </cell>
          <cell r="G1791" t="str">
            <v>Houston, TX</v>
          </cell>
          <cell r="M1791" t="str">
            <v>Univision Television Group</v>
          </cell>
          <cell r="O1791" t="str">
            <v>Pueblo Broadcasting Group</v>
          </cell>
          <cell r="Q1791" t="str">
            <v>$20 million</v>
          </cell>
        </row>
        <row r="1793">
          <cell r="A1793" t="str">
            <v>June 6, 1994</v>
          </cell>
          <cell r="C1793" t="str">
            <v>KHSL-TV</v>
          </cell>
          <cell r="E1793" t="str">
            <v>CBS</v>
          </cell>
          <cell r="G1793" t="str">
            <v>Chico, CA</v>
          </cell>
          <cell r="M1793" t="str">
            <v>Golden Empire Television Corp.</v>
          </cell>
          <cell r="O1793" t="str">
            <v>Estate of Mickey McClung</v>
          </cell>
          <cell r="Q1793" t="str">
            <v>$7.6 million</v>
          </cell>
        </row>
        <row r="1795">
          <cell r="A1795" t="str">
            <v>May 1994</v>
          </cell>
          <cell r="C1795" t="str">
            <v>WVTM-TV</v>
          </cell>
          <cell r="E1795" t="str">
            <v>NBC (Fox)</v>
          </cell>
          <cell r="G1795" t="str">
            <v>Birmingham, AL</v>
          </cell>
          <cell r="M1795" t="str">
            <v>NWC Acquisition Corp.</v>
          </cell>
          <cell r="O1795" t="str">
            <v>Argyle Communications I</v>
          </cell>
          <cell r="Q1795" t="str">
            <v>Estimated at $717 million</v>
          </cell>
        </row>
        <row r="1796">
          <cell r="A1796" t="str">
            <v>May 1994</v>
          </cell>
          <cell r="C1796" t="str">
            <v>KTVI-TV</v>
          </cell>
          <cell r="E1796" t="str">
            <v>ABC (Fox)</v>
          </cell>
          <cell r="G1796" t="str">
            <v>St. Louis, MO</v>
          </cell>
          <cell r="M1796" t="str">
            <v>NWC Acquisition Corp.</v>
          </cell>
          <cell r="O1796" t="str">
            <v>Argyle Communications I</v>
          </cell>
          <cell r="Q1796" t="str">
            <v>Estimated at $717 million</v>
          </cell>
        </row>
        <row r="1797">
          <cell r="A1797" t="str">
            <v>May 1994</v>
          </cell>
          <cell r="C1797" t="str">
            <v>KTBC-TV</v>
          </cell>
          <cell r="E1797" t="str">
            <v>CBS (Fox)</v>
          </cell>
          <cell r="G1797" t="str">
            <v>Austin, TX</v>
          </cell>
          <cell r="M1797" t="str">
            <v>NWC Acquisition Corp.</v>
          </cell>
          <cell r="O1797" t="str">
            <v>Argyle Communications I</v>
          </cell>
          <cell r="Q1797" t="str">
            <v>Estimated at $717 million</v>
          </cell>
        </row>
        <row r="1798">
          <cell r="A1798" t="str">
            <v>May 1994</v>
          </cell>
          <cell r="C1798" t="str">
            <v>KDFW-TV</v>
          </cell>
          <cell r="E1798" t="str">
            <v>CBS (Fox)</v>
          </cell>
          <cell r="G1798" t="str">
            <v>Dallas, TX</v>
          </cell>
          <cell r="M1798" t="str">
            <v>NWC Acquisition Corp.</v>
          </cell>
          <cell r="O1798" t="str">
            <v>Argyle Communications I</v>
          </cell>
          <cell r="Q1798" t="str">
            <v>Estimated at $717 million</v>
          </cell>
        </row>
        <row r="1800">
          <cell r="A1800" t="str">
            <v>May 30, 1994</v>
          </cell>
          <cell r="C1800" t="str">
            <v>WMFP-TV</v>
          </cell>
          <cell r="E1800" t="str">
            <v>Ind</v>
          </cell>
          <cell r="G1800" t="str">
            <v>Lawrence, MA (Boston)</v>
          </cell>
          <cell r="M1800" t="str">
            <v>Shop at Home, Inc.</v>
          </cell>
          <cell r="O1800" t="str">
            <v>MFP Inc.</v>
          </cell>
          <cell r="Q1800" t="str">
            <v>$7 million</v>
          </cell>
        </row>
        <row r="1802">
          <cell r="A1802" t="str">
            <v>May 30, 1994</v>
          </cell>
          <cell r="C1802" t="str">
            <v>KXXV-TV</v>
          </cell>
          <cell r="E1802" t="str">
            <v>ABC</v>
          </cell>
          <cell r="G1802" t="str">
            <v>Waco, TX</v>
          </cell>
          <cell r="M1802" t="str">
            <v>Drewry Communications</v>
          </cell>
          <cell r="O1802" t="str">
            <v>Shamrock Television</v>
          </cell>
          <cell r="Q1802" t="str">
            <v>$5-$7 million</v>
          </cell>
        </row>
        <row r="1804">
          <cell r="A1804" t="str">
            <v>May 30, 1994</v>
          </cell>
          <cell r="C1804" t="str">
            <v>KMSS-TV</v>
          </cell>
          <cell r="E1804" t="str">
            <v>Fox</v>
          </cell>
          <cell r="G1804" t="str">
            <v>Shreveport, LA</v>
          </cell>
          <cell r="M1804" t="str">
            <v>Associated Broadcasters</v>
          </cell>
          <cell r="O1804" t="str">
            <v>Byrum and J. Gray Teekell</v>
          </cell>
          <cell r="Q1804" t="str">
            <v>$1.5 million</v>
          </cell>
        </row>
        <row r="1806">
          <cell r="A1806" t="str">
            <v>May 23, 1994</v>
          </cell>
          <cell r="C1806" t="str">
            <v>WGBO-TV</v>
          </cell>
          <cell r="E1806" t="str">
            <v>Ind</v>
          </cell>
          <cell r="G1806" t="str">
            <v>Joliet (Chicago, IL)</v>
          </cell>
          <cell r="M1806" t="str">
            <v>Univision Television</v>
          </cell>
          <cell r="O1806" t="str">
            <v>Combined Broadcasting</v>
          </cell>
          <cell r="Q1806" t="str">
            <v>$35 million</v>
          </cell>
        </row>
        <row r="1808">
          <cell r="A1808" t="str">
            <v>May 16, 1994</v>
          </cell>
          <cell r="C1808" t="str">
            <v>KOVR-TV</v>
          </cell>
          <cell r="E1808" t="str">
            <v>ABC</v>
          </cell>
          <cell r="G1808" t="str">
            <v>Stockton, CA</v>
          </cell>
          <cell r="M1808" t="str">
            <v>River City Broadcasting</v>
          </cell>
          <cell r="O1808" t="str">
            <v>Continental Broadcasting</v>
          </cell>
          <cell r="Q1808" t="str">
            <v>$287 million total</v>
          </cell>
        </row>
        <row r="1809">
          <cell r="C1809" t="str">
            <v>WSYX-TV</v>
          </cell>
          <cell r="E1809" t="str">
            <v>ABC</v>
          </cell>
          <cell r="G1809" t="str">
            <v>Columbus, OH</v>
          </cell>
          <cell r="M1809" t="str">
            <v>River City Broadcasting</v>
          </cell>
          <cell r="O1809" t="str">
            <v>Continental Broadcasting</v>
          </cell>
          <cell r="Q1809" t="str">
            <v>$287 million total</v>
          </cell>
        </row>
        <row r="1810">
          <cell r="C1810" t="str">
            <v>WLOS-TV</v>
          </cell>
          <cell r="E1810" t="str">
            <v>ABC</v>
          </cell>
          <cell r="G1810" t="str">
            <v>Ashville, NC</v>
          </cell>
          <cell r="M1810" t="str">
            <v>River City Broadcasting</v>
          </cell>
          <cell r="O1810" t="str">
            <v>Continental Broadcasting</v>
          </cell>
          <cell r="Q1810" t="str">
            <v>$287 million total</v>
          </cell>
        </row>
        <row r="1811">
          <cell r="C1811" t="str">
            <v>WAXA-TV</v>
          </cell>
          <cell r="E1811" t="str">
            <v>SAT</v>
          </cell>
          <cell r="G1811" t="str">
            <v>Anderson, NC</v>
          </cell>
          <cell r="M1811" t="str">
            <v>River City Broadcasting</v>
          </cell>
          <cell r="O1811" t="str">
            <v>Continental Broadcasting</v>
          </cell>
          <cell r="Q1811" t="str">
            <v>$287 million total</v>
          </cell>
        </row>
        <row r="1812">
          <cell r="C1812" t="str">
            <v>KZRR-FM</v>
          </cell>
          <cell r="G1812" t="str">
            <v>Albuquerque, NM</v>
          </cell>
          <cell r="M1812" t="str">
            <v>River City Broadcasting</v>
          </cell>
          <cell r="O1812" t="str">
            <v>Continental Broadcasting</v>
          </cell>
          <cell r="Q1812" t="str">
            <v>$287 million total</v>
          </cell>
        </row>
        <row r="1813">
          <cell r="C1813" t="str">
            <v>KLSK-FM</v>
          </cell>
          <cell r="G1813" t="str">
            <v>Albuquerque, NM</v>
          </cell>
          <cell r="M1813" t="str">
            <v>River City Broadcasting</v>
          </cell>
          <cell r="O1813" t="str">
            <v>Continental Broadcasting</v>
          </cell>
          <cell r="Q1813" t="str">
            <v>$287 million total</v>
          </cell>
        </row>
        <row r="1814">
          <cell r="C1814" t="str">
            <v>KZSS-AM</v>
          </cell>
          <cell r="G1814" t="str">
            <v>Albuquerque, NM</v>
          </cell>
          <cell r="M1814" t="str">
            <v>River City Broadcasting</v>
          </cell>
          <cell r="O1814" t="str">
            <v>Continental Broadcasting</v>
          </cell>
          <cell r="Q1814" t="str">
            <v>$287 million total</v>
          </cell>
        </row>
        <row r="1816">
          <cell r="A1816" t="str">
            <v>Television Transactions — Second-Quarter 1994</v>
          </cell>
        </row>
        <row r="1817">
          <cell r="A1817" t="str">
            <v>Date Transaction</v>
          </cell>
          <cell r="G1817" t="str">
            <v>Designated</v>
          </cell>
          <cell r="Q1817" t="str">
            <v>Price</v>
          </cell>
        </row>
        <row r="1818">
          <cell r="A1818" t="str">
            <v xml:space="preserve"> Announced</v>
          </cell>
          <cell r="C1818" t="str">
            <v>Property</v>
          </cell>
          <cell r="E1818" t="str">
            <v>Affiliation</v>
          </cell>
          <cell r="G1818" t="str">
            <v>Marketing Area</v>
          </cell>
          <cell r="M1818" t="str">
            <v>Purchaser</v>
          </cell>
          <cell r="O1818" t="str">
            <v>Seller</v>
          </cell>
          <cell r="Q1818" t="str">
            <v xml:space="preserve"> (at Announcement of Deal)</v>
          </cell>
        </row>
        <row r="1819">
          <cell r="A1819" t="str">
            <v>May 16, 1994</v>
          </cell>
          <cell r="C1819" t="str">
            <v>WLTZ-TV</v>
          </cell>
          <cell r="E1819" t="str">
            <v>NBC</v>
          </cell>
          <cell r="G1819" t="str">
            <v>Columbus, GA</v>
          </cell>
          <cell r="M1819" t="str">
            <v>Piney Creek Broadcasting</v>
          </cell>
          <cell r="O1819" t="str">
            <v>Lewis Broadcasting Corp.</v>
          </cell>
          <cell r="Q1819" t="str">
            <v>$4.3 million</v>
          </cell>
        </row>
        <row r="1821">
          <cell r="A1821" t="str">
            <v>May 9, 1994</v>
          </cell>
          <cell r="C1821" t="str">
            <v>WYED-TV</v>
          </cell>
          <cell r="E1821" t="str">
            <v>Ind</v>
          </cell>
          <cell r="G1821" t="str">
            <v>Raleigh-Durham-Goldsboro</v>
          </cell>
          <cell r="M1821" t="str">
            <v>Outlet Communications</v>
          </cell>
          <cell r="O1821" t="str">
            <v>Group H Broadcasting</v>
          </cell>
          <cell r="Q1821" t="str">
            <v>$5.4 million</v>
          </cell>
        </row>
        <row r="1823">
          <cell r="A1823" t="str">
            <v>May 9, 1994</v>
          </cell>
          <cell r="C1823" t="str">
            <v>WSAZ-TV</v>
          </cell>
          <cell r="E1823" t="str">
            <v>CBS</v>
          </cell>
          <cell r="G1823" t="str">
            <v>Phoenix, AZ</v>
          </cell>
          <cell r="M1823" t="str">
            <v>New World Communications Group</v>
          </cell>
          <cell r="O1823" t="str">
            <v>Great American Communications (Now Citicasters)</v>
          </cell>
          <cell r="Q1823" t="str">
            <v>$350 million Cash plus $10 million in Warrants</v>
          </cell>
        </row>
        <row r="1824">
          <cell r="C1824" t="str">
            <v>WBRC-TV</v>
          </cell>
          <cell r="E1824" t="str">
            <v>ABC</v>
          </cell>
          <cell r="G1824" t="str">
            <v>Birmingham, AL</v>
          </cell>
          <cell r="M1824" t="str">
            <v>New World Communications Group</v>
          </cell>
          <cell r="O1824" t="str">
            <v>Great American Communications (Now Citicasters)</v>
          </cell>
          <cell r="Q1824" t="str">
            <v>$350 million Cash plus $10 million in Warrants</v>
          </cell>
        </row>
        <row r="1825">
          <cell r="C1825" t="str">
            <v>WDAF-TV</v>
          </cell>
          <cell r="E1825" t="str">
            <v>NBC</v>
          </cell>
          <cell r="G1825" t="str">
            <v>Kansas City, KS</v>
          </cell>
          <cell r="M1825" t="str">
            <v>New World Communications Group</v>
          </cell>
          <cell r="O1825" t="str">
            <v>Great American Communications (Now Citicasters)</v>
          </cell>
          <cell r="Q1825" t="str">
            <v>$350 million Cash plus $10 million in Warrants</v>
          </cell>
        </row>
        <row r="1826">
          <cell r="C1826" t="str">
            <v>WGHP-TV</v>
          </cell>
          <cell r="E1826" t="str">
            <v>ABC</v>
          </cell>
          <cell r="G1826" t="str">
            <v>High Point, NC</v>
          </cell>
          <cell r="M1826" t="str">
            <v>New World Communications Group</v>
          </cell>
          <cell r="O1826" t="str">
            <v>Great American Communications (Now Citicasters)</v>
          </cell>
          <cell r="Q1826" t="str">
            <v>$350 million Cash plus $10 million in Warrants</v>
          </cell>
        </row>
        <row r="1828">
          <cell r="A1828" t="str">
            <v>May 2, 1994</v>
          </cell>
          <cell r="C1828" t="str">
            <v>KADE-TV</v>
          </cell>
          <cell r="E1828" t="str">
            <v>Dark</v>
          </cell>
          <cell r="G1828" t="str">
            <v>San Luis Obispo, CA</v>
          </cell>
          <cell r="M1828" t="str">
            <v>Raul and Consuelo Palazuelos</v>
          </cell>
          <cell r="O1828" t="str">
            <v>Community Media Corp.</v>
          </cell>
          <cell r="Q1828" t="str">
            <v>$0.85 million</v>
          </cell>
        </row>
        <row r="1830">
          <cell r="A1830" t="str">
            <v>April 25, 1994</v>
          </cell>
          <cell r="C1830" t="str">
            <v>WATE-TV</v>
          </cell>
          <cell r="E1830" t="str">
            <v>ABC</v>
          </cell>
          <cell r="G1830" t="str">
            <v>Knoxville, TN</v>
          </cell>
          <cell r="M1830" t="str">
            <v>Young Broadcasting</v>
          </cell>
          <cell r="O1830" t="str">
            <v>Nationwide Communications</v>
          </cell>
          <cell r="Q1830" t="str">
            <v>Approximately $150 million</v>
          </cell>
        </row>
        <row r="1831">
          <cell r="C1831" t="str">
            <v>WRIC-TV</v>
          </cell>
          <cell r="E1831" t="str">
            <v>ABC</v>
          </cell>
          <cell r="G1831" t="str">
            <v>Richmond, VA</v>
          </cell>
          <cell r="M1831" t="str">
            <v>Young Broadcasting</v>
          </cell>
          <cell r="O1831" t="str">
            <v>Nationwide Communications</v>
          </cell>
          <cell r="Q1831" t="str">
            <v>Approximately $150 million</v>
          </cell>
        </row>
        <row r="1832">
          <cell r="C1832" t="str">
            <v>WBAY-TV</v>
          </cell>
          <cell r="E1832" t="str">
            <v>ABC</v>
          </cell>
          <cell r="G1832" t="str">
            <v>Green Bay, WI</v>
          </cell>
          <cell r="M1832" t="str">
            <v>Young Broadcasting</v>
          </cell>
          <cell r="O1832" t="str">
            <v>Nationwide Communications</v>
          </cell>
          <cell r="Q1832" t="str">
            <v>Approximately $150 million</v>
          </cell>
        </row>
        <row r="1834">
          <cell r="A1834" t="str">
            <v>April 25, 1994</v>
          </cell>
          <cell r="C1834" t="str">
            <v>KSCH-TV</v>
          </cell>
          <cell r="E1834" t="str">
            <v>Ind</v>
          </cell>
          <cell r="G1834" t="str">
            <v>Stockton, CA</v>
          </cell>
          <cell r="M1834" t="str">
            <v>Channel 58, Inc. (Wing Fat, president) buying Broadcast License and Physical Assets</v>
          </cell>
          <cell r="O1834" t="str">
            <v>Pegasus Broadcasting</v>
          </cell>
          <cell r="Q1834" t="str">
            <v>$1 million</v>
          </cell>
        </row>
        <row r="1835">
          <cell r="M1835" t="str">
            <v>Kelly Broadcasting (Intangibles of station)</v>
          </cell>
          <cell r="O1835" t="str">
            <v>General Electric Capital Corp.</v>
          </cell>
          <cell r="Q1835" t="str">
            <v>$7 million</v>
          </cell>
        </row>
        <row r="1837">
          <cell r="A1837" t="str">
            <v>April 18, 1994</v>
          </cell>
          <cell r="C1837" t="str">
            <v>WAKC-TV</v>
          </cell>
          <cell r="E1837" t="str">
            <v>ABC</v>
          </cell>
          <cell r="G1837" t="str">
            <v>Akron, OH</v>
          </cell>
          <cell r="M1837" t="str">
            <v>VVI Akron, Inc. - Subsidiary of ValueVision Int'l</v>
          </cell>
          <cell r="O1837" t="str">
            <v>Group One Broadcasting, LP</v>
          </cell>
          <cell r="Q1837" t="e">
            <v>#N/A</v>
          </cell>
        </row>
        <row r="1839">
          <cell r="A1839" t="str">
            <v>April 18, 1994</v>
          </cell>
          <cell r="C1839" t="str">
            <v>WASV-TV</v>
          </cell>
          <cell r="E1839" t="str">
            <v>Ind</v>
          </cell>
          <cell r="G1839" t="str">
            <v>Ashville, NC</v>
          </cell>
          <cell r="M1839" t="str">
            <v>Pappas Telecasting</v>
          </cell>
          <cell r="O1839" t="str">
            <v>Video Marketing Network</v>
          </cell>
          <cell r="Q1839" t="str">
            <v>$1.22 million</v>
          </cell>
        </row>
        <row r="1841">
          <cell r="A1841" t="str">
            <v>April 11, 1994</v>
          </cell>
          <cell r="C1841" t="str">
            <v>WTLK-TV</v>
          </cell>
          <cell r="E1841" t="str">
            <v>Ind</v>
          </cell>
          <cell r="G1841" t="str">
            <v>Atlanta, GA</v>
          </cell>
          <cell r="M1841" t="str">
            <v>Paxson Communications Corp.</v>
          </cell>
          <cell r="O1841" t="str">
            <v>TV-14 Inc.</v>
          </cell>
          <cell r="Q1841" t="str">
            <v>$9.5 million</v>
          </cell>
        </row>
        <row r="1843">
          <cell r="A1843" t="str">
            <v>April 11, 1994</v>
          </cell>
          <cell r="C1843" t="str">
            <v>WKEF-TV</v>
          </cell>
          <cell r="E1843" t="str">
            <v>NBC</v>
          </cell>
          <cell r="G1843" t="str">
            <v>Dayton, OH</v>
          </cell>
          <cell r="M1843" t="str">
            <v>WKEF Corp. (affiliate of Citibank)</v>
          </cell>
          <cell r="O1843" t="str">
            <v>KT Communiations</v>
          </cell>
          <cell r="Q1843" t="str">
            <v>$26 million</v>
          </cell>
        </row>
        <row r="1845">
          <cell r="A1845" t="str">
            <v>April 11, 1994</v>
          </cell>
          <cell r="C1845" t="str">
            <v>WPBF-TV</v>
          </cell>
          <cell r="E1845" t="str">
            <v>ABC</v>
          </cell>
          <cell r="G1845" t="str">
            <v>Tequesta, FL</v>
          </cell>
          <cell r="M1845" t="str">
            <v>Paxson Communications Corp.</v>
          </cell>
          <cell r="O1845" t="str">
            <v>Phipps-Potamkin TV Partners</v>
          </cell>
          <cell r="Q1845" t="str">
            <v>$31.9 million</v>
          </cell>
        </row>
        <row r="1847">
          <cell r="A1847" t="str">
            <v>April 11, 1994</v>
          </cell>
          <cell r="C1847" t="str">
            <v xml:space="preserve">KSBW-TV </v>
          </cell>
          <cell r="E1847" t="str">
            <v>NBC</v>
          </cell>
          <cell r="G1847" t="str">
            <v>Salinas, CA</v>
          </cell>
          <cell r="M1847" t="str">
            <v>EP Communications (Elizabeth Murdoch)</v>
          </cell>
          <cell r="O1847" t="str">
            <v>Gillett Holdings</v>
          </cell>
          <cell r="Q1847" t="str">
            <v>$35 million Total</v>
          </cell>
        </row>
        <row r="1848">
          <cell r="C1848" t="str">
            <v>KSBY-TV</v>
          </cell>
          <cell r="E1848" t="str">
            <v>NBC</v>
          </cell>
          <cell r="G1848" t="str">
            <v>San Luis Obispo, CA</v>
          </cell>
          <cell r="M1848" t="str">
            <v>EP Communications (Elkin Pianim)</v>
          </cell>
          <cell r="O1848" t="str">
            <v>Gillett Holdings</v>
          </cell>
          <cell r="Q1848" t="str">
            <v>$35 million Total</v>
          </cell>
        </row>
        <row r="1850">
          <cell r="A1850" t="str">
            <v>April 4, 1994</v>
          </cell>
          <cell r="C1850" t="str">
            <v>WHBQ-TV</v>
          </cell>
          <cell r="E1850" t="str">
            <v>ABC</v>
          </cell>
          <cell r="G1850" t="str">
            <v>Memphis, TN</v>
          </cell>
          <cell r="M1850" t="str">
            <v>Communications Corporation of America</v>
          </cell>
          <cell r="O1850" t="str">
            <v>Adams TV of Memphis (Adams/Brissette)</v>
          </cell>
          <cell r="Q1850" t="str">
            <v>$43 million</v>
          </cell>
        </row>
        <row r="1852">
          <cell r="A1852" t="str">
            <v>April 4, 1994</v>
          </cell>
          <cell r="C1852" t="str">
            <v>WRDC-TV</v>
          </cell>
          <cell r="E1852" t="str">
            <v>NBC</v>
          </cell>
          <cell r="G1852" t="str">
            <v>Durham, NC</v>
          </cell>
          <cell r="M1852" t="str">
            <v>Communications Corporation of America</v>
          </cell>
          <cell r="O1852" t="str">
            <v>Brissette Communications (Paul Brisette)</v>
          </cell>
          <cell r="Q1852" t="str">
            <v>$34 million</v>
          </cell>
        </row>
        <row r="1855">
          <cell r="A1855" t="str">
            <v>Television Transactions — First-Quarter 1994</v>
          </cell>
        </row>
        <row r="1856">
          <cell r="A1856" t="str">
            <v>Date Transaction</v>
          </cell>
          <cell r="G1856" t="str">
            <v>Designated</v>
          </cell>
          <cell r="Q1856" t="str">
            <v>Price</v>
          </cell>
        </row>
        <row r="1857">
          <cell r="A1857" t="str">
            <v xml:space="preserve"> Announced</v>
          </cell>
          <cell r="C1857" t="str">
            <v>Property</v>
          </cell>
          <cell r="E1857" t="str">
            <v>Affiliation</v>
          </cell>
          <cell r="G1857" t="str">
            <v>Marketing Area</v>
          </cell>
          <cell r="M1857" t="str">
            <v>Purchaser</v>
          </cell>
          <cell r="O1857" t="str">
            <v>Seller</v>
          </cell>
          <cell r="Q1857" t="str">
            <v xml:space="preserve"> (at Announcement of Deal)</v>
          </cell>
        </row>
        <row r="1858">
          <cell r="A1858" t="str">
            <v>February 24, 1994</v>
          </cell>
          <cell r="C1858" t="str">
            <v>WWL-TV</v>
          </cell>
          <cell r="E1858" t="str">
            <v>CBS</v>
          </cell>
          <cell r="G1858" t="str">
            <v>New Orleans, LA</v>
          </cell>
          <cell r="M1858" t="str">
            <v>A.H. Belo</v>
          </cell>
          <cell r="O1858" t="str">
            <v>Rampart Operating Partnership</v>
          </cell>
          <cell r="Q1858" t="str">
            <v>$110 million</v>
          </cell>
        </row>
        <row r="1860">
          <cell r="A1860" t="str">
            <v>January 1994</v>
          </cell>
          <cell r="C1860" t="str">
            <v>WHTM-TV</v>
          </cell>
          <cell r="E1860" t="str">
            <v>ABC</v>
          </cell>
          <cell r="G1860" t="str">
            <v>Harrisburg, PA</v>
          </cell>
          <cell r="M1860" t="str">
            <v>Price Communications</v>
          </cell>
          <cell r="O1860" t="str">
            <v>Smith Broadcasting Group</v>
          </cell>
          <cell r="Q1860" t="str">
            <v>$40.5 million</v>
          </cell>
        </row>
        <row r="1862">
          <cell r="A1862" t="str">
            <v>January 3, 1994</v>
          </cell>
          <cell r="C1862" t="str">
            <v>KRBK-TV</v>
          </cell>
          <cell r="E1862" t="str">
            <v>Ind</v>
          </cell>
          <cell r="G1862" t="str">
            <v>Sacramento, CA</v>
          </cell>
          <cell r="M1862" t="str">
            <v>Pappas Telecasting</v>
          </cell>
          <cell r="O1862" t="str">
            <v>Koplar Communications</v>
          </cell>
          <cell r="Q1862" t="str">
            <v>$22 million</v>
          </cell>
        </row>
        <row r="1865">
          <cell r="A1865" t="str">
            <v>Television Transactions — Fourth-Quarter 1993</v>
          </cell>
        </row>
        <row r="1866">
          <cell r="A1866" t="str">
            <v>Date Transaction</v>
          </cell>
          <cell r="G1866" t="str">
            <v>Designated</v>
          </cell>
          <cell r="Q1866" t="str">
            <v>Price</v>
          </cell>
        </row>
        <row r="1867">
          <cell r="A1867" t="str">
            <v xml:space="preserve"> Announced</v>
          </cell>
          <cell r="C1867" t="str">
            <v>Property</v>
          </cell>
          <cell r="E1867" t="str">
            <v>Affiliation</v>
          </cell>
          <cell r="G1867" t="str">
            <v>Marketing Area</v>
          </cell>
          <cell r="M1867" t="str">
            <v>Purchaser</v>
          </cell>
          <cell r="O1867" t="str">
            <v>Seller</v>
          </cell>
          <cell r="Q1867" t="str">
            <v xml:space="preserve"> (at Announcement of Deal)</v>
          </cell>
        </row>
        <row r="1868">
          <cell r="A1868" t="str">
            <v>December 13, 1993</v>
          </cell>
          <cell r="C1868" t="str">
            <v>WKYT-TV</v>
          </cell>
          <cell r="E1868" t="str">
            <v>CBS</v>
          </cell>
          <cell r="G1868" t="str">
            <v>Lexington, KY</v>
          </cell>
          <cell r="M1868" t="str">
            <v>Gray Communications Systems Inc.</v>
          </cell>
          <cell r="O1868" t="str">
            <v>Kentucky Central Television Co.</v>
          </cell>
          <cell r="Q1868" t="str">
            <v>$38.1 million</v>
          </cell>
        </row>
        <row r="1869">
          <cell r="C1869" t="str">
            <v>WYMT-TV</v>
          </cell>
          <cell r="E1869" t="str">
            <v>CBS</v>
          </cell>
          <cell r="G1869" t="str">
            <v>Hazard, KY</v>
          </cell>
          <cell r="M1869" t="str">
            <v>Gray Communications Systems Inc.</v>
          </cell>
          <cell r="O1869" t="str">
            <v>Kentucky Central Television Co.</v>
          </cell>
          <cell r="Q1869" t="str">
            <v>$38.1 million</v>
          </cell>
        </row>
        <row r="1871">
          <cell r="A1871" t="str">
            <v>December 13, 1993</v>
          </cell>
          <cell r="C1871" t="str">
            <v>WICD-TV</v>
          </cell>
          <cell r="E1871" t="str">
            <v>NBC</v>
          </cell>
          <cell r="G1871" t="str">
            <v>Champaign, IL</v>
          </cell>
          <cell r="M1871" t="str">
            <v>Guy Gannett Publishing Co.</v>
          </cell>
          <cell r="O1871" t="str">
            <v>Plains Television Partnership</v>
          </cell>
          <cell r="Q1871" t="str">
            <v>$3.75 million</v>
          </cell>
        </row>
        <row r="1873">
          <cell r="A1873" t="str">
            <v>December 13, 1993</v>
          </cell>
          <cell r="C1873" t="str">
            <v>WDLP-TV</v>
          </cell>
          <cell r="E1873" t="str">
            <v>Ind</v>
          </cell>
          <cell r="G1873" t="str">
            <v>Miami, FL</v>
          </cell>
          <cell r="M1873" t="str">
            <v>Christian Network</v>
          </cell>
          <cell r="O1873" t="str">
            <v>New Miami Latino Broadcasting Corp.</v>
          </cell>
          <cell r="Q1873" t="str">
            <v>$4.4 million</v>
          </cell>
        </row>
        <row r="1875">
          <cell r="A1875" t="str">
            <v>December 13, 1993</v>
          </cell>
          <cell r="C1875" t="str">
            <v>KRLR-TV</v>
          </cell>
          <cell r="E1875" t="str">
            <v>Ind</v>
          </cell>
          <cell r="G1875" t="str">
            <v>Las Vegas</v>
          </cell>
          <cell r="M1875" t="str">
            <v>Las Vegas Channel 21 Inc.</v>
          </cell>
          <cell r="O1875" t="str">
            <v>DRES Media, Inc.</v>
          </cell>
          <cell r="Q1875" t="str">
            <v>$4.9 million</v>
          </cell>
        </row>
        <row r="1877">
          <cell r="A1877" t="str">
            <v>December 6, 1993</v>
          </cell>
          <cell r="C1877" t="str">
            <v>KPRC-TV</v>
          </cell>
          <cell r="E1877" t="str">
            <v>NBC</v>
          </cell>
          <cell r="G1877" t="str">
            <v>Houston, TX</v>
          </cell>
          <cell r="M1877" t="str">
            <v>Washington Post Company</v>
          </cell>
          <cell r="O1877" t="str">
            <v>H&amp;C Communications</v>
          </cell>
          <cell r="Q1877" t="str">
            <v>Approximately $250 million</v>
          </cell>
        </row>
        <row r="1878">
          <cell r="C1878" t="str">
            <v>KSAT-TV</v>
          </cell>
          <cell r="E1878" t="str">
            <v>ABC</v>
          </cell>
          <cell r="G1878" t="str">
            <v>San Antonio, TX</v>
          </cell>
          <cell r="M1878" t="str">
            <v>Washington Post Company</v>
          </cell>
          <cell r="O1878" t="str">
            <v>H&amp;C Communications</v>
          </cell>
          <cell r="Q1878" t="str">
            <v>Approximately $250 million</v>
          </cell>
        </row>
        <row r="1880">
          <cell r="A1880" t="str">
            <v>December 6, 1993</v>
          </cell>
          <cell r="C1880" t="str">
            <v>WYVN-TV</v>
          </cell>
          <cell r="E1880" t="str">
            <v>Fox</v>
          </cell>
          <cell r="G1880" t="str">
            <v>Martinsburg, WV</v>
          </cell>
          <cell r="M1880" t="str">
            <v>Green River Broadcasting</v>
          </cell>
          <cell r="O1880" t="str">
            <v>Flying A Communications</v>
          </cell>
          <cell r="Q1880" t="str">
            <v>$1.65 million</v>
          </cell>
        </row>
        <row r="1882">
          <cell r="A1882" t="str">
            <v>December 6, 1993</v>
          </cell>
          <cell r="C1882" t="str">
            <v>WTWS-TV</v>
          </cell>
          <cell r="E1882" t="str">
            <v>Ind</v>
          </cell>
          <cell r="G1882" t="str">
            <v>New London, CT</v>
          </cell>
          <cell r="M1882" t="str">
            <v>VVI New London Inc.</v>
          </cell>
          <cell r="O1882" t="str">
            <v>R&amp;R Media Corp.</v>
          </cell>
          <cell r="Q1882" t="str">
            <v>$2.0 million</v>
          </cell>
        </row>
        <row r="1884">
          <cell r="A1884" t="str">
            <v>December 6, 1993</v>
          </cell>
          <cell r="C1884" t="str">
            <v>WKTF-TV</v>
          </cell>
          <cell r="E1884" t="str">
            <v>Ind</v>
          </cell>
          <cell r="G1884" t="str">
            <v>Fayetteville, NC</v>
          </cell>
          <cell r="M1884" t="str">
            <v>Allied Communications Co.</v>
          </cell>
          <cell r="O1884" t="str">
            <v>Delta Broadcasting Inc.</v>
          </cell>
          <cell r="Q1884" t="str">
            <v>$4.375 million</v>
          </cell>
        </row>
        <row r="1886">
          <cell r="A1886" t="str">
            <v>December 6, 1993</v>
          </cell>
          <cell r="C1886" t="str">
            <v>WAKC-TV</v>
          </cell>
          <cell r="E1886" t="str">
            <v>ABC</v>
          </cell>
          <cell r="G1886" t="str">
            <v>Akron, OH</v>
          </cell>
          <cell r="M1886" t="str">
            <v>ValueVision International Inc.</v>
          </cell>
          <cell r="O1886" t="str">
            <v>Group One Broadcasting LP</v>
          </cell>
          <cell r="Q1886" t="str">
            <v>$6.0 million</v>
          </cell>
        </row>
        <row r="1888">
          <cell r="A1888" t="str">
            <v>November 8, 1993</v>
          </cell>
          <cell r="C1888" t="str">
            <v>WEMT-TV</v>
          </cell>
          <cell r="E1888" t="str">
            <v>Fox</v>
          </cell>
          <cell r="G1888" t="str">
            <v>Greenville, TN</v>
          </cell>
          <cell r="M1888" t="str">
            <v>MaxCore of Tri-Cities LP</v>
          </cell>
          <cell r="O1888" t="str">
            <v>Chesapeake Bay Holding Company</v>
          </cell>
          <cell r="Q1888" t="str">
            <v>$3.0 million</v>
          </cell>
        </row>
        <row r="1890">
          <cell r="A1890" t="str">
            <v>November 3, 1993</v>
          </cell>
          <cell r="C1890" t="str">
            <v>WLVI-TV</v>
          </cell>
          <cell r="E1890" t="str">
            <v>Ind</v>
          </cell>
          <cell r="G1890" t="str">
            <v>Boston, MA</v>
          </cell>
          <cell r="M1890" t="str">
            <v>Tribune Broadcasting Company</v>
          </cell>
          <cell r="O1890" t="str">
            <v>Gannett</v>
          </cell>
          <cell r="Q1890" t="str">
            <v>$25 million</v>
          </cell>
        </row>
        <row r="1892">
          <cell r="A1892" t="str">
            <v>October 4, 1993</v>
          </cell>
          <cell r="C1892" t="str">
            <v>WLOV-TV</v>
          </cell>
          <cell r="E1892" t="str">
            <v>ABC</v>
          </cell>
          <cell r="G1892" t="str">
            <v>West Point, MS</v>
          </cell>
          <cell r="M1892" t="str">
            <v>Lingard Broadcasting Corp.</v>
          </cell>
          <cell r="O1892" t="str">
            <v>Love Communications Co.</v>
          </cell>
          <cell r="Q1892" t="str">
            <v>$1.1 million</v>
          </cell>
        </row>
        <row r="1896">
          <cell r="A1896" t="str">
            <v>Television Transactions — Third-Quarter 1993</v>
          </cell>
        </row>
        <row r="1897">
          <cell r="A1897" t="str">
            <v>Date Transaction</v>
          </cell>
          <cell r="G1897" t="str">
            <v>Designated</v>
          </cell>
          <cell r="Q1897" t="str">
            <v>Price</v>
          </cell>
        </row>
        <row r="1898">
          <cell r="A1898" t="str">
            <v xml:space="preserve"> Announced</v>
          </cell>
          <cell r="C1898" t="str">
            <v>Property</v>
          </cell>
          <cell r="E1898" t="str">
            <v>Affiliation</v>
          </cell>
          <cell r="G1898" t="str">
            <v>Marketing Area</v>
          </cell>
          <cell r="M1898" t="str">
            <v>Purchaser</v>
          </cell>
          <cell r="O1898" t="str">
            <v>Seller</v>
          </cell>
          <cell r="Q1898" t="str">
            <v xml:space="preserve"> (at Announcement of Deal)</v>
          </cell>
        </row>
        <row r="1899">
          <cell r="A1899" t="str">
            <v>September 27, 1993</v>
          </cell>
          <cell r="C1899" t="str">
            <v>WCGV-TV</v>
          </cell>
          <cell r="E1899" t="str">
            <v>Fox</v>
          </cell>
          <cell r="G1899" t="str">
            <v>Milwaukee, WI</v>
          </cell>
          <cell r="M1899" t="str">
            <v>Sinclair Broadcast</v>
          </cell>
          <cell r="O1899" t="str">
            <v>ABRY Communications</v>
          </cell>
          <cell r="Q1899" t="str">
            <v>Total proceeds to ABRY total $180 million</v>
          </cell>
        </row>
        <row r="1900">
          <cell r="C1900" t="str">
            <v>WTTO-TV</v>
          </cell>
          <cell r="E1900" t="str">
            <v>Fox</v>
          </cell>
          <cell r="G1900" t="str">
            <v>Birmingham, AL</v>
          </cell>
          <cell r="M1900" t="str">
            <v>Sinclair Broadcast</v>
          </cell>
          <cell r="O1900" t="str">
            <v>ABRY Communications</v>
          </cell>
          <cell r="Q1900" t="str">
            <v>Total proceeds to ABRY total $180 million</v>
          </cell>
        </row>
        <row r="1901">
          <cell r="C1901" t="str">
            <v>WNUV-TV</v>
          </cell>
          <cell r="E1901" t="str">
            <v>Ind</v>
          </cell>
          <cell r="G1901" t="str">
            <v>Milwaukee, WI</v>
          </cell>
          <cell r="M1901" t="str">
            <v>Glencairn Acquisitions</v>
          </cell>
          <cell r="O1901" t="str">
            <v>ABRY Communications</v>
          </cell>
          <cell r="Q1901" t="str">
            <v>Total proceeds to ABRY total $180 million</v>
          </cell>
        </row>
        <row r="1902">
          <cell r="C1902" t="str">
            <v>WVTV-TV</v>
          </cell>
          <cell r="E1902" t="str">
            <v>Ind</v>
          </cell>
          <cell r="G1902" t="str">
            <v>Baltimore, MD</v>
          </cell>
          <cell r="M1902" t="str">
            <v>Glencairn Acquisitions</v>
          </cell>
          <cell r="O1902" t="str">
            <v>ABRY Communications</v>
          </cell>
          <cell r="Q1902" t="str">
            <v>Total proceeds to ABRY total $180 million</v>
          </cell>
        </row>
        <row r="1904">
          <cell r="A1904" t="str">
            <v>September 27, 1993</v>
          </cell>
          <cell r="C1904" t="str">
            <v>WGBS-TV</v>
          </cell>
          <cell r="E1904" t="str">
            <v>Ind</v>
          </cell>
          <cell r="G1904" t="str">
            <v>Philadelphia, PA</v>
          </cell>
          <cell r="M1904" t="str">
            <v>Fox Broadcasting Company</v>
          </cell>
          <cell r="O1904" t="str">
            <v>Combined Broadcasting, Inc.</v>
          </cell>
          <cell r="Q1904" t="str">
            <v>$57 million</v>
          </cell>
        </row>
        <row r="1907">
          <cell r="A1907" t="str">
            <v>September 6, 1993</v>
          </cell>
          <cell r="C1907" t="str">
            <v>KALB-TV</v>
          </cell>
          <cell r="E1907" t="str">
            <v>NBC</v>
          </cell>
          <cell r="G1907" t="str">
            <v>Alexandria, LA</v>
          </cell>
          <cell r="M1907" t="str">
            <v>Park Broadcasting</v>
          </cell>
          <cell r="O1907" t="str">
            <v>Lanford Telecasting Company</v>
          </cell>
          <cell r="Q1907" t="str">
            <v>$21 million</v>
          </cell>
        </row>
        <row r="1909">
          <cell r="A1909" t="str">
            <v>July 1993</v>
          </cell>
          <cell r="C1909" t="str">
            <v xml:space="preserve">WMC-TV </v>
          </cell>
          <cell r="E1909" t="str">
            <v>NBC</v>
          </cell>
          <cell r="G1909" t="str">
            <v>Memphis, TN</v>
          </cell>
          <cell r="M1909" t="str">
            <v>Ellis Communications (now Raycom)</v>
          </cell>
          <cell r="O1909" t="str">
            <v>Scripps Howard Broadcasting</v>
          </cell>
          <cell r="Q1909" t="str">
            <v>$57.5 million</v>
          </cell>
        </row>
        <row r="1910">
          <cell r="A1910" t="str">
            <v>August 30, 1993</v>
          </cell>
          <cell r="C1910" t="str">
            <v>WACH-TV</v>
          </cell>
          <cell r="E1910" t="str">
            <v>Fox</v>
          </cell>
          <cell r="G1910" t="str">
            <v>Columbia, SC</v>
          </cell>
          <cell r="M1910" t="str">
            <v>Ellis Communications (now Raycom)</v>
          </cell>
          <cell r="O1910" t="str">
            <v>FCVS Communications</v>
          </cell>
          <cell r="Q1910" t="str">
            <v>$15 million</v>
          </cell>
        </row>
        <row r="1911">
          <cell r="A1911" t="str">
            <v>August 30, 1993</v>
          </cell>
          <cell r="C1911" t="str">
            <v>WEVU-TV</v>
          </cell>
          <cell r="E1911" t="str">
            <v>ABC</v>
          </cell>
          <cell r="G1911" t="str">
            <v>Ft. Meyers, FL</v>
          </cell>
          <cell r="M1911" t="str">
            <v>Ellis Communications (now Raycom)</v>
          </cell>
          <cell r="O1911" t="str">
            <v>FCVS Communications</v>
          </cell>
          <cell r="Q1911" t="str">
            <v>$11.5 million</v>
          </cell>
        </row>
        <row r="1912">
          <cell r="A1912" t="str">
            <v>August 23, 1993</v>
          </cell>
          <cell r="C1912" t="str">
            <v>WKCH-TV</v>
          </cell>
          <cell r="E1912" t="str">
            <v>Fox</v>
          </cell>
          <cell r="G1912" t="str">
            <v>Knoxville, TN</v>
          </cell>
          <cell r="M1912" t="str">
            <v>Ellis Communications (now Raycom)</v>
          </cell>
          <cell r="O1912" t="str">
            <v>FCVS Communications</v>
          </cell>
          <cell r="Q1912" t="str">
            <v>$15 million</v>
          </cell>
        </row>
        <row r="1913">
          <cell r="A1913" t="str">
            <v>July 1993</v>
          </cell>
          <cell r="C1913" t="str">
            <v>WUPW-TV</v>
          </cell>
          <cell r="E1913" t="str">
            <v>Fox</v>
          </cell>
          <cell r="G1913" t="str">
            <v>Toledo, OH</v>
          </cell>
          <cell r="M1913" t="str">
            <v>Ellis Communications (now Raycom)</v>
          </cell>
          <cell r="O1913" t="str">
            <v>Toledo TV</v>
          </cell>
          <cell r="Q1913" t="str">
            <v>$27 million</v>
          </cell>
        </row>
        <row r="1914">
          <cell r="A1914" t="str">
            <v>August 1993</v>
          </cell>
          <cell r="C1914" t="str">
            <v>KAME-TV</v>
          </cell>
          <cell r="E1914" t="str">
            <v>Fox</v>
          </cell>
          <cell r="G1914" t="str">
            <v>Reno, NV</v>
          </cell>
          <cell r="M1914" t="str">
            <v>Ellis Communications (now Raycom)</v>
          </cell>
          <cell r="O1914" t="str">
            <v>Page Enterprises</v>
          </cell>
          <cell r="Q1914" t="str">
            <v>$8 million</v>
          </cell>
        </row>
        <row r="1915">
          <cell r="Q1915" t="str">
            <v>(Total $134.0 million)</v>
          </cell>
        </row>
        <row r="1917">
          <cell r="A1917" t="str">
            <v>August 30, 1993</v>
          </cell>
          <cell r="C1917" t="str">
            <v>WCSC-TV</v>
          </cell>
          <cell r="E1917" t="str">
            <v>CBS</v>
          </cell>
          <cell r="G1917" t="str">
            <v>Charleston, SC</v>
          </cell>
          <cell r="M1917" t="str">
            <v>Jefferson-Pilot Communications</v>
          </cell>
          <cell r="O1917" t="str">
            <v>General Electric Captial Corp.</v>
          </cell>
          <cell r="Q1917" t="str">
            <v>$15.5 million</v>
          </cell>
        </row>
        <row r="1919">
          <cell r="A1919" t="str">
            <v>August 30, 1993</v>
          </cell>
          <cell r="C1919" t="str">
            <v>WGTQ-TV</v>
          </cell>
          <cell r="E1919" t="str">
            <v>ABC</v>
          </cell>
          <cell r="G1919" t="str">
            <v>Sault Ste. Marie, MI</v>
          </cell>
          <cell r="M1919" t="str">
            <v>Thomas Scanlan</v>
          </cell>
          <cell r="O1919" t="str">
            <v>Stephen Adams</v>
          </cell>
          <cell r="Q1919" t="str">
            <v>$4.43 million</v>
          </cell>
        </row>
        <row r="1920">
          <cell r="C1920" t="str">
            <v>WGTU-TV</v>
          </cell>
          <cell r="E1920" t="str">
            <v>ABC</v>
          </cell>
          <cell r="G1920" t="str">
            <v>Traverse City, MI</v>
          </cell>
        </row>
        <row r="1922">
          <cell r="A1922" t="str">
            <v>August 23, 1993</v>
          </cell>
          <cell r="C1922" t="str">
            <v>KOCB-TV</v>
          </cell>
          <cell r="E1922" t="str">
            <v>Ind</v>
          </cell>
          <cell r="G1922" t="str">
            <v>Oklahoma City</v>
          </cell>
          <cell r="M1922" t="str">
            <v>Superior Broadcasting Co.</v>
          </cell>
          <cell r="O1922" t="str">
            <v>Oklahoma City Broadcasting Co.</v>
          </cell>
          <cell r="Q1922" t="str">
            <v>$11 million</v>
          </cell>
        </row>
        <row r="1924">
          <cell r="A1924" t="str">
            <v>August 4, 1993</v>
          </cell>
          <cell r="C1924" t="str">
            <v>KALB-TV</v>
          </cell>
          <cell r="E1924" t="str">
            <v>NBC</v>
          </cell>
          <cell r="G1924" t="str">
            <v>Alexandria, LA (ADI 171)</v>
          </cell>
          <cell r="M1924" t="str">
            <v>Park Communications, Inc.</v>
          </cell>
          <cell r="O1924" t="str">
            <v>Estate of T.B. Lanford; Bill Fox; Sylvan Fox</v>
          </cell>
          <cell r="Q1924" t="e">
            <v>#N/A</v>
          </cell>
        </row>
        <row r="1926">
          <cell r="A1926" t="str">
            <v>August 3, 1993</v>
          </cell>
          <cell r="C1926" t="str">
            <v>KITN-TV</v>
          </cell>
          <cell r="E1926" t="str">
            <v>Fox</v>
          </cell>
          <cell r="G1926" t="str">
            <v>Minneapolis</v>
          </cell>
          <cell r="M1926" t="str">
            <v>Clear Channel Communications</v>
          </cell>
          <cell r="O1926" t="str">
            <v>Nationwide Communications</v>
          </cell>
          <cell r="Q1926" t="str">
            <v>$36 million</v>
          </cell>
        </row>
        <row r="1928">
          <cell r="A1928" t="str">
            <v>July 26, 1993</v>
          </cell>
          <cell r="C1928" t="str">
            <v>KMST-TV</v>
          </cell>
          <cell r="E1928" t="str">
            <v>CBS</v>
          </cell>
          <cell r="G1928" t="str">
            <v>Monterey, CA</v>
          </cell>
          <cell r="M1928" t="str">
            <v>Harron Communications</v>
          </cell>
          <cell r="O1928" t="str">
            <v>Retlaw Broadcasting Company</v>
          </cell>
          <cell r="Q1928" t="str">
            <v>$8.2 million</v>
          </cell>
        </row>
        <row r="1930">
          <cell r="A1930" t="str">
            <v>July 19, 1993</v>
          </cell>
          <cell r="C1930" t="str">
            <v>WTVH-TV</v>
          </cell>
          <cell r="E1930" t="str">
            <v>CBS</v>
          </cell>
          <cell r="G1930" t="str">
            <v>Syracuse, NY</v>
          </cell>
          <cell r="M1930" t="str">
            <v>Granite Broadcasting Corp.</v>
          </cell>
          <cell r="O1930" t="str">
            <v>Meredith Corp.</v>
          </cell>
          <cell r="Q1930" t="str">
            <v>$32 million</v>
          </cell>
        </row>
        <row r="1931">
          <cell r="C1931" t="str">
            <v>KSEE-TV</v>
          </cell>
          <cell r="E1931" t="str">
            <v>NBC</v>
          </cell>
          <cell r="G1931" t="str">
            <v>Fresno, CA</v>
          </cell>
          <cell r="M1931" t="str">
            <v>Granite Broadcasting Corp.</v>
          </cell>
          <cell r="O1931" t="str">
            <v>Meredith Corp.</v>
          </cell>
          <cell r="Q1931" t="str">
            <v>$32 million</v>
          </cell>
        </row>
        <row r="1933">
          <cell r="A1933" t="str">
            <v>July 7, 1993</v>
          </cell>
          <cell r="C1933" t="str">
            <v>KOLD-TV</v>
          </cell>
          <cell r="E1933" t="str">
            <v>CBS</v>
          </cell>
          <cell r="G1933" t="str">
            <v>Tuscon, AZ</v>
          </cell>
          <cell r="M1933" t="str">
            <v>New Vision</v>
          </cell>
          <cell r="O1933" t="str">
            <v>News Press &amp; Gazette Co.</v>
          </cell>
          <cell r="Q1933" t="str">
            <v>$110 million for all properties</v>
          </cell>
        </row>
        <row r="1934">
          <cell r="C1934" t="str">
            <v>WSAV-TV</v>
          </cell>
          <cell r="E1934" t="str">
            <v>NBC</v>
          </cell>
          <cell r="G1934" t="str">
            <v>Savannah, GA</v>
          </cell>
          <cell r="M1934" t="str">
            <v>New Vision</v>
          </cell>
          <cell r="O1934" t="str">
            <v>News Press &amp; Gazette Co.</v>
          </cell>
          <cell r="Q1934" t="str">
            <v>$110 million for all properties</v>
          </cell>
        </row>
        <row r="1935">
          <cell r="C1935" t="str">
            <v>WECT-TV</v>
          </cell>
          <cell r="E1935" t="str">
            <v>NBC</v>
          </cell>
          <cell r="G1935" t="str">
            <v>Wilmington, NC</v>
          </cell>
          <cell r="M1935" t="str">
            <v>New Vision</v>
          </cell>
          <cell r="O1935" t="str">
            <v>News Press &amp; Gazette Co.</v>
          </cell>
          <cell r="Q1935" t="str">
            <v>$110 million for all properties</v>
          </cell>
        </row>
        <row r="1936">
          <cell r="C1936" t="str">
            <v>WJTV-TV</v>
          </cell>
          <cell r="E1936" t="str">
            <v>CBS</v>
          </cell>
          <cell r="G1936" t="str">
            <v>Jackson, MS</v>
          </cell>
          <cell r="M1936" t="str">
            <v>New Vision</v>
          </cell>
          <cell r="O1936" t="str">
            <v>News Press &amp; Gazette Co.</v>
          </cell>
          <cell r="Q1936" t="str">
            <v>$110 million for all properties</v>
          </cell>
        </row>
        <row r="1937">
          <cell r="C1937" t="str">
            <v>KSFY-TV</v>
          </cell>
          <cell r="E1937" t="str">
            <v>ABC</v>
          </cell>
          <cell r="G1937" t="str">
            <v>Sioux Falls, SD</v>
          </cell>
          <cell r="M1937" t="str">
            <v>New Vision</v>
          </cell>
          <cell r="O1937" t="str">
            <v>News Press &amp; Gazette Co.</v>
          </cell>
          <cell r="Q1937" t="str">
            <v>$110 million for all properties</v>
          </cell>
        </row>
        <row r="1938">
          <cell r="C1938" t="str">
            <v>KPRY-TV</v>
          </cell>
          <cell r="E1938" t="str">
            <v>ABC</v>
          </cell>
          <cell r="G1938" t="str">
            <v>Pierre, SD</v>
          </cell>
          <cell r="M1938" t="str">
            <v>New Vision</v>
          </cell>
          <cell r="O1938" t="str">
            <v>News Press &amp; Gazette Co.</v>
          </cell>
          <cell r="Q1938" t="str">
            <v>$110 million for all properties</v>
          </cell>
        </row>
        <row r="1939">
          <cell r="C1939" t="str">
            <v>KABY-TV</v>
          </cell>
          <cell r="E1939" t="str">
            <v>ABC</v>
          </cell>
          <cell r="G1939" t="str">
            <v>Aberdeen, SD</v>
          </cell>
          <cell r="M1939" t="str">
            <v>New Vision</v>
          </cell>
          <cell r="O1939" t="str">
            <v>News Press &amp; Gazette Co.</v>
          </cell>
          <cell r="Q1939" t="str">
            <v>$110 million for all properties</v>
          </cell>
        </row>
        <row r="1940">
          <cell r="C1940" t="str">
            <v>WHLT-TV</v>
          </cell>
          <cell r="E1940" t="str">
            <v>CBS</v>
          </cell>
          <cell r="G1940" t="str">
            <v>Hattiesburg, MS</v>
          </cell>
          <cell r="M1940" t="str">
            <v>New Vision</v>
          </cell>
          <cell r="O1940" t="str">
            <v>News Press &amp; Gazette Co.</v>
          </cell>
          <cell r="Q1940" t="str">
            <v>$110 million for all properties</v>
          </cell>
        </row>
        <row r="1944">
          <cell r="A1944" t="str">
            <v>Television Transactions — Second-Quarter 1993</v>
          </cell>
        </row>
        <row r="1945">
          <cell r="A1945" t="str">
            <v>Date Transaction</v>
          </cell>
          <cell r="G1945" t="str">
            <v>Designated</v>
          </cell>
          <cell r="Q1945" t="str">
            <v>Price</v>
          </cell>
        </row>
        <row r="1946">
          <cell r="A1946" t="str">
            <v xml:space="preserve"> Announced</v>
          </cell>
          <cell r="C1946" t="str">
            <v>Property</v>
          </cell>
          <cell r="E1946" t="str">
            <v>Affiliation</v>
          </cell>
          <cell r="G1946" t="str">
            <v>Marketing Area</v>
          </cell>
          <cell r="M1946" t="str">
            <v>Purchaser</v>
          </cell>
          <cell r="O1946" t="str">
            <v>Seller</v>
          </cell>
          <cell r="Q1946" t="str">
            <v xml:space="preserve"> (at Announcement of Deal)</v>
          </cell>
        </row>
        <row r="1947">
          <cell r="A1947" t="str">
            <v>June 21, 1993</v>
          </cell>
          <cell r="C1947" t="str">
            <v>WTZA-TV</v>
          </cell>
          <cell r="E1947" t="str">
            <v>Ind</v>
          </cell>
          <cell r="G1947" t="str">
            <v>Kingston, NY (New York City)</v>
          </cell>
          <cell r="M1947" t="str">
            <v>WTZA-TV Associates Ltd</v>
          </cell>
          <cell r="O1947" t="str">
            <v>WTZA-TV Associates</v>
          </cell>
          <cell r="Q1947" t="str">
            <v>$2.5 million</v>
          </cell>
        </row>
        <row r="1949">
          <cell r="A1949" t="str">
            <v>June 18, 1993</v>
          </cell>
          <cell r="C1949" t="str">
            <v>WCSC-TV</v>
          </cell>
          <cell r="E1949" t="str">
            <v>CBS</v>
          </cell>
          <cell r="G1949" t="str">
            <v>Charleston</v>
          </cell>
          <cell r="M1949" t="str">
            <v>Jefferson-Pilot Communications</v>
          </cell>
          <cell r="O1949" t="str">
            <v>GE Capital</v>
          </cell>
          <cell r="Q1949" t="str">
            <v>$15.5 million</v>
          </cell>
        </row>
        <row r="1951">
          <cell r="A1951" t="str">
            <v>June 18, 1993</v>
          </cell>
          <cell r="C1951" t="str">
            <v>WKBD-TV</v>
          </cell>
          <cell r="E1951" t="str">
            <v>Fox</v>
          </cell>
          <cell r="G1951" t="str">
            <v>Detroit</v>
          </cell>
          <cell r="M1951" t="str">
            <v>Paramount Communications</v>
          </cell>
          <cell r="O1951" t="str">
            <v>Cox Communications</v>
          </cell>
          <cell r="Q1951" t="str">
            <v>$110 million</v>
          </cell>
        </row>
        <row r="1953">
          <cell r="A1953" t="str">
            <v>June 16, 1993</v>
          </cell>
          <cell r="C1953" t="str">
            <v>WTVH-TV</v>
          </cell>
          <cell r="E1953" t="str">
            <v>CBS</v>
          </cell>
          <cell r="G1953" t="str">
            <v>Syracuse</v>
          </cell>
          <cell r="M1953" t="str">
            <v>Granite Broadcasting Corporation</v>
          </cell>
          <cell r="O1953" t="str">
            <v>Meredith Corporation</v>
          </cell>
          <cell r="Q1953" t="str">
            <v>$32 million</v>
          </cell>
        </row>
        <row r="1954">
          <cell r="C1954" t="str">
            <v>KSEE-TV</v>
          </cell>
          <cell r="E1954" t="str">
            <v>NBC</v>
          </cell>
          <cell r="G1954" t="str">
            <v>Fresno</v>
          </cell>
          <cell r="M1954" t="str">
            <v>Granite Broadcasting Corporation</v>
          </cell>
          <cell r="O1954" t="str">
            <v>Meredith Corporation</v>
          </cell>
          <cell r="Q1954" t="str">
            <v>$32 million</v>
          </cell>
        </row>
        <row r="1956">
          <cell r="A1956" t="str">
            <v>May 24, 1993</v>
          </cell>
          <cell r="C1956" t="str">
            <v>KBLR-TV</v>
          </cell>
          <cell r="E1956" t="str">
            <v>Ind</v>
          </cell>
          <cell r="G1956" t="str">
            <v>Paradise, NV</v>
          </cell>
          <cell r="M1956" t="str">
            <v>Summit Media Limited-Liability</v>
          </cell>
          <cell r="O1956" t="str">
            <v>Rose Communications</v>
          </cell>
          <cell r="Q1956" t="str">
            <v>$1.5 million</v>
          </cell>
        </row>
        <row r="1958">
          <cell r="A1958" t="str">
            <v>May 24, 1993</v>
          </cell>
          <cell r="C1958" t="str">
            <v>KCTZ-TV</v>
          </cell>
          <cell r="E1958" t="str">
            <v>ABC</v>
          </cell>
          <cell r="G1958" t="str">
            <v>Bozenman, MO</v>
          </cell>
          <cell r="M1958" t="str">
            <v>KCTZ Communications, Inc.</v>
          </cell>
          <cell r="O1958" t="str">
            <v>Big Horn Communications</v>
          </cell>
          <cell r="Q1958" t="str">
            <v>$1.1 million</v>
          </cell>
        </row>
        <row r="1960">
          <cell r="A1960" t="str">
            <v>May 17, 1993</v>
          </cell>
          <cell r="C1960" t="str">
            <v>WHP-TV</v>
          </cell>
          <cell r="E1960" t="str">
            <v>CBS</v>
          </cell>
          <cell r="G1960" t="str">
            <v>Harrisburg, PA</v>
          </cell>
          <cell r="M1960" t="str">
            <v>WHP Television Ltd</v>
          </cell>
          <cell r="O1960" t="str">
            <v>WHP Inc.</v>
          </cell>
          <cell r="Q1960" t="str">
            <v>$9.25 million</v>
          </cell>
        </row>
        <row r="1962">
          <cell r="A1962" t="str">
            <v>May 10, 1993</v>
          </cell>
          <cell r="C1962" t="str">
            <v>WTXL-TV</v>
          </cell>
          <cell r="E1962" t="str">
            <v>ABC</v>
          </cell>
          <cell r="G1962" t="str">
            <v>Tallahasse, FL</v>
          </cell>
          <cell r="M1962" t="str">
            <v>Media Venture Management</v>
          </cell>
          <cell r="O1962" t="str">
            <v>ET Broadcasting Inc.</v>
          </cell>
          <cell r="Q1962" t="str">
            <v>$5 million</v>
          </cell>
        </row>
        <row r="1964">
          <cell r="A1964" t="str">
            <v>May 3, 1993</v>
          </cell>
          <cell r="C1964" t="str">
            <v>WHDH-TV</v>
          </cell>
          <cell r="E1964" t="str">
            <v>CBS</v>
          </cell>
          <cell r="G1964" t="str">
            <v>Boston</v>
          </cell>
          <cell r="M1964" t="str">
            <v>Sunbeam Television Corporation</v>
          </cell>
          <cell r="O1964" t="str">
            <v>New England Television Corp.</v>
          </cell>
          <cell r="Q1964" t="str">
            <v>$215 million</v>
          </cell>
        </row>
        <row r="1966">
          <cell r="A1966" t="str">
            <v>May 1993</v>
          </cell>
          <cell r="C1966" t="str">
            <v>WCTI-TV</v>
          </cell>
          <cell r="E1966" t="str">
            <v>ABC</v>
          </cell>
          <cell r="G1966" t="str">
            <v>New Bern, NC</v>
          </cell>
          <cell r="M1966" t="str">
            <v>Lamco Communications</v>
          </cell>
          <cell r="O1966" t="str">
            <v>Diversified Communications</v>
          </cell>
          <cell r="Q1966" t="str">
            <v>$12.3 million</v>
          </cell>
        </row>
        <row r="1968">
          <cell r="A1968" t="str">
            <v>April 1993</v>
          </cell>
          <cell r="C1968" t="str">
            <v>KVOA-TV</v>
          </cell>
          <cell r="E1968" t="str">
            <v>NBC</v>
          </cell>
          <cell r="G1968" t="str">
            <v>Tuscon</v>
          </cell>
          <cell r="M1968" t="str">
            <v>Evening Post Company</v>
          </cell>
          <cell r="O1968" t="str">
            <v>H &amp; C Communications</v>
          </cell>
          <cell r="Q1968" t="str">
            <v>$13.25 million</v>
          </cell>
        </row>
        <row r="1972">
          <cell r="A1972" t="str">
            <v>Television Transactions — First-Quarter 1993</v>
          </cell>
        </row>
        <row r="1973">
          <cell r="A1973" t="str">
            <v>Date Transaction</v>
          </cell>
          <cell r="G1973" t="str">
            <v>Designated</v>
          </cell>
          <cell r="Q1973" t="str">
            <v>Price</v>
          </cell>
        </row>
        <row r="1974">
          <cell r="A1974" t="str">
            <v xml:space="preserve"> Announced</v>
          </cell>
          <cell r="C1974" t="str">
            <v>Property</v>
          </cell>
          <cell r="E1974" t="str">
            <v>Affiliation</v>
          </cell>
          <cell r="G1974" t="str">
            <v>Marketing Area</v>
          </cell>
          <cell r="M1974" t="str">
            <v>Purchaser</v>
          </cell>
          <cell r="O1974" t="str">
            <v>Seller</v>
          </cell>
          <cell r="Q1974" t="str">
            <v xml:space="preserve"> (at Announcement of Deal)</v>
          </cell>
        </row>
        <row r="1975">
          <cell r="A1975" t="str">
            <v>March 1993</v>
          </cell>
          <cell r="C1975" t="str">
            <v>WVTM-TV</v>
          </cell>
          <cell r="E1975" t="str">
            <v>NBC</v>
          </cell>
          <cell r="G1975" t="str">
            <v>Birmingham</v>
          </cell>
          <cell r="M1975" t="str">
            <v>Argyle Communications I</v>
          </cell>
          <cell r="O1975" t="str">
            <v>Times Mirror</v>
          </cell>
          <cell r="Q1975" t="str">
            <v xml:space="preserve">$53.2 million </v>
          </cell>
        </row>
        <row r="1976">
          <cell r="C1976" t="str">
            <v>KTVI-TV</v>
          </cell>
          <cell r="E1976" t="str">
            <v>ABC</v>
          </cell>
          <cell r="G1976" t="str">
            <v>St. Louis</v>
          </cell>
          <cell r="M1976" t="str">
            <v>Argyle Communications I</v>
          </cell>
          <cell r="O1976" t="str">
            <v>Times Mirror</v>
          </cell>
          <cell r="Q1976" t="str">
            <v xml:space="preserve">$50.0 million </v>
          </cell>
        </row>
        <row r="1977">
          <cell r="C1977" t="str">
            <v>KTBC-TV</v>
          </cell>
          <cell r="E1977" t="str">
            <v>CBS</v>
          </cell>
          <cell r="G1977" t="str">
            <v>Austin</v>
          </cell>
          <cell r="M1977" t="str">
            <v>Argyle Communications I</v>
          </cell>
          <cell r="O1977" t="str">
            <v>Times Mirror</v>
          </cell>
          <cell r="Q1977" t="str">
            <v xml:space="preserve">$26.6 million </v>
          </cell>
        </row>
        <row r="1978">
          <cell r="C1978" t="str">
            <v>KDFW-TV</v>
          </cell>
          <cell r="E1978" t="str">
            <v>CBS</v>
          </cell>
          <cell r="G1978" t="str">
            <v>Dallas</v>
          </cell>
          <cell r="M1978" t="str">
            <v>Argyle Communications I</v>
          </cell>
          <cell r="O1978" t="str">
            <v>Times Mirror</v>
          </cell>
          <cell r="Q1978" t="str">
            <v>$205.2 million (total $335 million)</v>
          </cell>
        </row>
        <row r="1981">
          <cell r="A1981" t="str">
            <v>March 1993</v>
          </cell>
          <cell r="C1981" t="str">
            <v>WJPR-TV</v>
          </cell>
          <cell r="E1981" t="str">
            <v>Fox</v>
          </cell>
          <cell r="G1981" t="str">
            <v>Lynchburg, VA</v>
          </cell>
          <cell r="M1981" t="str">
            <v>Grant Broadcasting System II</v>
          </cell>
          <cell r="O1981" t="str">
            <v>Roanoke-Lynchburg TV</v>
          </cell>
          <cell r="Q1981" t="str">
            <v>$5.5 million</v>
          </cell>
        </row>
        <row r="1983">
          <cell r="A1983" t="str">
            <v>February 1993</v>
          </cell>
          <cell r="C1983" t="str">
            <v>WESH-TV</v>
          </cell>
          <cell r="E1983" t="str">
            <v>NBC</v>
          </cell>
          <cell r="G1983" t="str">
            <v>Orlando</v>
          </cell>
          <cell r="M1983" t="str">
            <v>Pulitzer Broadcasting</v>
          </cell>
          <cell r="O1983" t="str">
            <v>H &amp; C Communications</v>
          </cell>
          <cell r="Q1983" t="str">
            <v>$130 million</v>
          </cell>
        </row>
        <row r="1984">
          <cell r="C1984" t="str">
            <v>KCCI-TV</v>
          </cell>
          <cell r="E1984" t="str">
            <v>CBS</v>
          </cell>
          <cell r="G1984" t="str">
            <v>Des Moines</v>
          </cell>
          <cell r="M1984" t="str">
            <v>Pulitzer Broadcasting</v>
          </cell>
          <cell r="O1984" t="str">
            <v>H &amp; C Communications</v>
          </cell>
          <cell r="Q1984" t="str">
            <v>$35 million (total $165 million)</v>
          </cell>
        </row>
        <row r="1987">
          <cell r="A1987" t="str">
            <v>February 22, 1993</v>
          </cell>
          <cell r="C1987" t="str">
            <v>WTVT-TV</v>
          </cell>
          <cell r="E1987" t="str">
            <v>CBS</v>
          </cell>
          <cell r="G1987" t="str">
            <v>Tampa-St. Petersburg, FL</v>
          </cell>
          <cell r="M1987" t="str">
            <v>SCI Television</v>
          </cell>
          <cell r="O1987" t="str">
            <v>GHTV Inc.</v>
          </cell>
          <cell r="Q1987" t="str">
            <v>$163 million</v>
          </cell>
        </row>
        <row r="1989">
          <cell r="A1989" t="str">
            <v>February 15, 1993</v>
          </cell>
          <cell r="C1989" t="str">
            <v>WXAA-TV</v>
          </cell>
          <cell r="E1989" t="str">
            <v>Fox</v>
          </cell>
          <cell r="G1989" t="str">
            <v>Albany, NY</v>
          </cell>
          <cell r="M1989" t="str">
            <v>McKee Commications</v>
          </cell>
          <cell r="O1989" t="str">
            <v>Heritage Broadcasting Company</v>
          </cell>
          <cell r="Q1989" t="str">
            <v>$25 million</v>
          </cell>
        </row>
        <row r="1991">
          <cell r="A1991" t="str">
            <v>February 8, 1993</v>
          </cell>
          <cell r="C1991" t="str">
            <v>WATL-TV</v>
          </cell>
          <cell r="E1991" t="str">
            <v>Fox</v>
          </cell>
          <cell r="G1991" t="str">
            <v>Atlanta</v>
          </cell>
          <cell r="M1991" t="str">
            <v>Fox Broadcasting Company</v>
          </cell>
          <cell r="O1991" t="str">
            <v>Renaissance Communications</v>
          </cell>
          <cell r="Q1991" t="str">
            <v>$60 million</v>
          </cell>
        </row>
        <row r="1993">
          <cell r="A1993" t="str">
            <v>February 8, 1993</v>
          </cell>
          <cell r="C1993" t="str">
            <v>KHGI-TV</v>
          </cell>
          <cell r="E1993" t="str">
            <v>ABC</v>
          </cell>
          <cell r="G1993" t="str">
            <v>Kearney, NE</v>
          </cell>
          <cell r="M1993" t="str">
            <v>Fant Broadcasting</v>
          </cell>
          <cell r="O1993" t="str">
            <v>Fant Broadcasting</v>
          </cell>
          <cell r="Q1993" t="str">
            <v>Girard Communiations</v>
          </cell>
        </row>
        <row r="1994">
          <cell r="C1994" t="str">
            <v>KSNB-TV</v>
          </cell>
          <cell r="E1994" t="str">
            <v>ABC</v>
          </cell>
          <cell r="G1994" t="str">
            <v>Superior, NE</v>
          </cell>
          <cell r="M1994" t="str">
            <v>Fant Broadcasting</v>
          </cell>
          <cell r="O1994" t="str">
            <v>Fant Broadcasting</v>
          </cell>
        </row>
        <row r="1995">
          <cell r="C1995" t="str">
            <v>KWNB-TV</v>
          </cell>
          <cell r="E1995" t="str">
            <v>ABC</v>
          </cell>
          <cell r="G1995" t="str">
            <v>Hays Center, NE</v>
          </cell>
          <cell r="M1995" t="str">
            <v>Fant Broadcasting</v>
          </cell>
          <cell r="O1995" t="str">
            <v>Fant Broadcasting</v>
          </cell>
        </row>
        <row r="1997">
          <cell r="A1997" t="str">
            <v>January 18, 1993</v>
          </cell>
          <cell r="C1997" t="str">
            <v>WOLF-TV</v>
          </cell>
          <cell r="E1997" t="str">
            <v>Fox</v>
          </cell>
          <cell r="G1997" t="str">
            <v>Scranton, PA</v>
          </cell>
          <cell r="M1997" t="str">
            <v>Pegasus Broadcasting</v>
          </cell>
          <cell r="O1997" t="str">
            <v>Scranton TV Partners</v>
          </cell>
          <cell r="Q1997" t="str">
            <v>$12.5 million</v>
          </cell>
        </row>
        <row r="1999">
          <cell r="A1999" t="str">
            <v>January 11, 1993</v>
          </cell>
          <cell r="C1999" t="str">
            <v>KMST-TV</v>
          </cell>
          <cell r="E1999" t="str">
            <v>CBS</v>
          </cell>
          <cell r="G1999" t="str">
            <v>Monterey, CA</v>
          </cell>
          <cell r="M1999" t="str">
            <v>Harron-Smith Broadcasting</v>
          </cell>
          <cell r="O1999" t="str">
            <v>Retlaw Enterprises</v>
          </cell>
          <cell r="Q1999" t="str">
            <v>$8.2 million</v>
          </cell>
        </row>
        <row r="2001">
          <cell r="A2001" t="str">
            <v>January 11, 1993</v>
          </cell>
          <cell r="C2001" t="str">
            <v>KDRV-TV</v>
          </cell>
          <cell r="E2001" t="str">
            <v>ABC</v>
          </cell>
          <cell r="G2001" t="str">
            <v>Medford, OR</v>
          </cell>
          <cell r="M2001" t="str">
            <v>Soda Mountain Broadcasting, Inc.</v>
          </cell>
          <cell r="O2001" t="str">
            <v>Sunshine Television</v>
          </cell>
          <cell r="Q2001" t="str">
            <v>$4.1 million</v>
          </cell>
        </row>
        <row r="2003">
          <cell r="A2003" t="str">
            <v>January 4, 1993</v>
          </cell>
          <cell r="C2003" t="str">
            <v>WDBD-TV</v>
          </cell>
          <cell r="E2003" t="str">
            <v>Fox</v>
          </cell>
          <cell r="G2003" t="str">
            <v>Jackson, MS</v>
          </cell>
          <cell r="M2003" t="str">
            <v>Pegasus Broadcasting</v>
          </cell>
          <cell r="O2003" t="str">
            <v>D&amp;K Broadcast Properties</v>
          </cell>
          <cell r="Q2003" t="str">
            <v>$21.0 million</v>
          </cell>
        </row>
        <row r="2007">
          <cell r="A2007" t="str">
            <v>Television Transactions — 1991 and 1992</v>
          </cell>
        </row>
        <row r="2008">
          <cell r="A2008" t="str">
            <v>Date Transaction</v>
          </cell>
          <cell r="G2008" t="str">
            <v>Designated</v>
          </cell>
          <cell r="Q2008" t="str">
            <v>Price</v>
          </cell>
        </row>
        <row r="2009">
          <cell r="A2009" t="str">
            <v xml:space="preserve"> Announced</v>
          </cell>
          <cell r="C2009" t="str">
            <v>Property</v>
          </cell>
          <cell r="E2009" t="str">
            <v>Affiliation</v>
          </cell>
          <cell r="G2009" t="str">
            <v>Marketing Area</v>
          </cell>
          <cell r="M2009" t="str">
            <v>Purchaser</v>
          </cell>
          <cell r="O2009" t="str">
            <v>Seller</v>
          </cell>
          <cell r="Q2009" t="str">
            <v xml:space="preserve"> (at Announcement of Deal)</v>
          </cell>
        </row>
        <row r="2010">
          <cell r="A2010" t="str">
            <v>October 1992</v>
          </cell>
          <cell r="C2010" t="str">
            <v>WTVY-TV</v>
          </cell>
          <cell r="E2010" t="str">
            <v>Fox</v>
          </cell>
          <cell r="G2010" t="str">
            <v>Dothan, AL</v>
          </cell>
          <cell r="M2010" t="str">
            <v>Dothan Holdings</v>
          </cell>
          <cell r="O2010" t="str">
            <v>Woods</v>
          </cell>
          <cell r="Q2010" t="str">
            <v>$23.25 million</v>
          </cell>
        </row>
        <row r="2012">
          <cell r="A2012" t="str">
            <v>September 1992</v>
          </cell>
          <cell r="C2012" t="str">
            <v>WATL-TV</v>
          </cell>
          <cell r="E2012" t="str">
            <v>Fox</v>
          </cell>
          <cell r="G2012" t="str">
            <v>Atlanta, GA</v>
          </cell>
          <cell r="M2012" t="str">
            <v>Renaissance Communications</v>
          </cell>
          <cell r="O2012" t="str">
            <v>Chase Communications</v>
          </cell>
          <cell r="Q2012" t="str">
            <v>$54 million</v>
          </cell>
        </row>
        <row r="2013">
          <cell r="C2013" t="str">
            <v>WTIC-TV</v>
          </cell>
          <cell r="E2013" t="str">
            <v>Fox</v>
          </cell>
          <cell r="G2013" t="str">
            <v>Hartford, CT</v>
          </cell>
          <cell r="M2013" t="str">
            <v>Renaissance Communications</v>
          </cell>
          <cell r="O2013" t="str">
            <v>Chase Communications</v>
          </cell>
          <cell r="Q2013" t="str">
            <v>$63 million</v>
          </cell>
        </row>
        <row r="2014">
          <cell r="C2014" t="str">
            <v>WXIN-TV</v>
          </cell>
          <cell r="E2014" t="str">
            <v>Fox</v>
          </cell>
          <cell r="G2014" t="str">
            <v>Indianapolis, IN</v>
          </cell>
          <cell r="M2014" t="str">
            <v>Renaissance Communications</v>
          </cell>
          <cell r="O2014" t="str">
            <v>Chase Communications</v>
          </cell>
          <cell r="Q2014" t="str">
            <v>$45 million</v>
          </cell>
        </row>
        <row r="2015">
          <cell r="C2015" t="str">
            <v>KDVR-TV</v>
          </cell>
          <cell r="E2015" t="str">
            <v>Fox</v>
          </cell>
          <cell r="G2015" t="str">
            <v>Denver, CO</v>
          </cell>
          <cell r="M2015" t="str">
            <v>Renaissance Communications</v>
          </cell>
          <cell r="O2015" t="str">
            <v>Chase Communications</v>
          </cell>
          <cell r="Q2015" t="str">
            <v>$27 million (total $189 million)</v>
          </cell>
        </row>
        <row r="2018">
          <cell r="A2018" t="str">
            <v>July 1992</v>
          </cell>
          <cell r="C2018" t="str">
            <v>WTOL-TV</v>
          </cell>
          <cell r="E2018" t="str">
            <v>CBS</v>
          </cell>
          <cell r="G2018" t="str">
            <v>Toledo, OH</v>
          </cell>
          <cell r="M2018" t="str">
            <v>Broad Street Communications</v>
          </cell>
          <cell r="O2018" t="str">
            <v>Cosmos</v>
          </cell>
          <cell r="Q2018" t="str">
            <v>$34.45 million</v>
          </cell>
        </row>
        <row r="2020">
          <cell r="A2020" t="str">
            <v>May 1992</v>
          </cell>
          <cell r="C2020" t="str">
            <v>WWOR-TV</v>
          </cell>
          <cell r="E2020" t="str">
            <v>Ind</v>
          </cell>
          <cell r="G2020" t="str">
            <v>New York, NY</v>
          </cell>
          <cell r="M2020" t="str">
            <v>BHC</v>
          </cell>
          <cell r="O2020" t="str">
            <v>Pinelands</v>
          </cell>
          <cell r="Q2020" t="str">
            <v>$310 million</v>
          </cell>
        </row>
        <row r="2022">
          <cell r="A2022" t="str">
            <v>March 1992</v>
          </cell>
          <cell r="C2022" t="str">
            <v>WILX-TV</v>
          </cell>
          <cell r="E2022" t="str">
            <v>NBC</v>
          </cell>
          <cell r="G2022" t="str">
            <v>Lansing, MI</v>
          </cell>
          <cell r="M2022" t="str">
            <v>Brissette Broadcasting</v>
          </cell>
          <cell r="O2022" t="str">
            <v>Adams Communications</v>
          </cell>
          <cell r="Q2022" t="str">
            <v>$47.32 million</v>
          </cell>
        </row>
        <row r="2023">
          <cell r="C2023" t="str">
            <v>WWLP-TV</v>
          </cell>
          <cell r="E2023" t="str">
            <v>NBC</v>
          </cell>
          <cell r="G2023" t="str">
            <v>Springfield, MA</v>
          </cell>
          <cell r="M2023" t="str">
            <v>Brissette Broadcasting</v>
          </cell>
          <cell r="O2023" t="str">
            <v>Adams Communications</v>
          </cell>
          <cell r="Q2023" t="str">
            <v xml:space="preserve">$45.96 million </v>
          </cell>
        </row>
        <row r="2024">
          <cell r="C2024" t="str">
            <v>WHOI-TV</v>
          </cell>
          <cell r="E2024" t="str">
            <v>ABC</v>
          </cell>
          <cell r="G2024" t="str">
            <v>Peoria, IN</v>
          </cell>
          <cell r="M2024" t="str">
            <v>Brissette Broadcasting</v>
          </cell>
          <cell r="O2024" t="str">
            <v>Adams Communications</v>
          </cell>
          <cell r="Q2024" t="str">
            <v>$41.3 million</v>
          </cell>
        </row>
        <row r="2025">
          <cell r="C2025" t="str">
            <v>WMTV-TV</v>
          </cell>
          <cell r="E2025" t="str">
            <v>NBC</v>
          </cell>
          <cell r="G2025" t="str">
            <v>Madison, WI</v>
          </cell>
          <cell r="M2025" t="str">
            <v>Brissette Broadcasting</v>
          </cell>
          <cell r="O2025" t="str">
            <v>Adams Communications</v>
          </cell>
          <cell r="Q2025" t="str">
            <v>$36.55 million</v>
          </cell>
        </row>
        <row r="2026">
          <cell r="C2026" t="str">
            <v>WTRF-TV</v>
          </cell>
          <cell r="E2026" t="str">
            <v>ABC/CBS</v>
          </cell>
          <cell r="G2026" t="str">
            <v>Wheeling, WV</v>
          </cell>
          <cell r="M2026" t="str">
            <v>Brissette Broadcasting</v>
          </cell>
          <cell r="O2026" t="str">
            <v>Adams Communications</v>
          </cell>
          <cell r="Q2026" t="str">
            <v xml:space="preserve">$26.91 million </v>
          </cell>
        </row>
        <row r="2027">
          <cell r="C2027" t="str">
            <v>WSAW-TV</v>
          </cell>
          <cell r="E2027" t="str">
            <v>CBS</v>
          </cell>
          <cell r="G2027" t="str">
            <v>Wausau, WI</v>
          </cell>
          <cell r="M2027" t="str">
            <v>Brissette Broadcasting</v>
          </cell>
          <cell r="O2027" t="str">
            <v>Adams Communications</v>
          </cell>
          <cell r="Q2027" t="str">
            <v>$28.52 million</v>
          </cell>
        </row>
        <row r="2029">
          <cell r="A2029" t="str">
            <v>February 1992</v>
          </cell>
          <cell r="C2029" t="str">
            <v>WJBF-TV</v>
          </cell>
          <cell r="E2029" t="str">
            <v>ABC</v>
          </cell>
          <cell r="G2029" t="str">
            <v>Augusta, GA</v>
          </cell>
          <cell r="M2029" t="str">
            <v>Spartan Radio</v>
          </cell>
          <cell r="O2029" t="str">
            <v>Pegasus</v>
          </cell>
          <cell r="Q2029" t="str">
            <v>$24.8 million</v>
          </cell>
        </row>
        <row r="2031">
          <cell r="A2031" t="str">
            <v>January 1992</v>
          </cell>
          <cell r="C2031" t="str">
            <v>WPTY-TV</v>
          </cell>
          <cell r="E2031" t="str">
            <v>Fox</v>
          </cell>
          <cell r="G2031" t="str">
            <v>Memphis, TN</v>
          </cell>
          <cell r="M2031" t="str">
            <v>Clear Channel</v>
          </cell>
          <cell r="O2031" t="str">
            <v>Chase Communications</v>
          </cell>
          <cell r="Q2031" t="str">
            <v>$21 million</v>
          </cell>
        </row>
        <row r="2033">
          <cell r="A2033" t="str">
            <v>August 1991</v>
          </cell>
          <cell r="C2033" t="str">
            <v>WPGH-TV</v>
          </cell>
          <cell r="E2033" t="str">
            <v>Fox</v>
          </cell>
          <cell r="G2033" t="str">
            <v>Pittsburgh</v>
          </cell>
          <cell r="M2033" t="str">
            <v>Sinclair Broadcast</v>
          </cell>
          <cell r="O2033" t="str">
            <v>Renaissance Communications</v>
          </cell>
          <cell r="Q2033" t="str">
            <v>$54.8 million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y's Cosum"/>
      <sheetName val="Trend Analysis-Current"/>
      <sheetName val="Trend Analysis-Fwd"/>
      <sheetName val="Discount Rates"/>
      <sheetName val="Cable Multiples-Cur"/>
      <sheetName val="Cable Multiples-Fwd"/>
      <sheetName val="PriceLinks"/>
      <sheetName val="Current Stock Prices"/>
      <sheetName val="All Station Deals"/>
    </sheetNames>
    <sheetDataSet>
      <sheetData sheetId="0" refreshError="1"/>
      <sheetData sheetId="1" refreshError="1">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cell r="W1">
            <v>17</v>
          </cell>
          <cell r="X1">
            <v>18</v>
          </cell>
          <cell r="Y1">
            <v>19</v>
          </cell>
          <cell r="Z1">
            <v>20</v>
          </cell>
          <cell r="AA1">
            <v>21</v>
          </cell>
          <cell r="AB1">
            <v>22</v>
          </cell>
          <cell r="AC1">
            <v>23</v>
          </cell>
          <cell r="AD1">
            <v>24</v>
          </cell>
          <cell r="AE1">
            <v>25</v>
          </cell>
          <cell r="AF1">
            <v>26</v>
          </cell>
          <cell r="AG1">
            <v>27</v>
          </cell>
          <cell r="AH1">
            <v>28</v>
          </cell>
          <cell r="AI1">
            <v>29</v>
          </cell>
          <cell r="AJ1">
            <v>30</v>
          </cell>
          <cell r="AK1">
            <v>31</v>
          </cell>
          <cell r="AL1">
            <v>32</v>
          </cell>
          <cell r="AM1">
            <v>33</v>
          </cell>
          <cell r="AN1">
            <v>34</v>
          </cell>
          <cell r="AO1">
            <v>35</v>
          </cell>
          <cell r="AP1">
            <v>36</v>
          </cell>
          <cell r="AQ1">
            <v>37</v>
          </cell>
          <cell r="AR1">
            <v>38</v>
          </cell>
          <cell r="AS1">
            <v>39</v>
          </cell>
          <cell r="AT1">
            <v>40</v>
          </cell>
          <cell r="AU1">
            <v>41</v>
          </cell>
          <cell r="AV1">
            <v>42</v>
          </cell>
          <cell r="AW1">
            <v>43</v>
          </cell>
          <cell r="AX1">
            <v>44</v>
          </cell>
          <cell r="AY1">
            <v>45</v>
          </cell>
          <cell r="AZ1">
            <v>46</v>
          </cell>
          <cell r="BA1">
            <v>47</v>
          </cell>
          <cell r="BB1">
            <v>48</v>
          </cell>
          <cell r="BC1">
            <v>49</v>
          </cell>
          <cell r="BD1">
            <v>50</v>
          </cell>
          <cell r="BE1">
            <v>51</v>
          </cell>
          <cell r="BF1">
            <v>52</v>
          </cell>
          <cell r="BG1">
            <v>53</v>
          </cell>
          <cell r="BH1">
            <v>54</v>
          </cell>
          <cell r="BI1">
            <v>55</v>
          </cell>
          <cell r="BJ1">
            <v>56</v>
          </cell>
          <cell r="BK1">
            <v>57</v>
          </cell>
          <cell r="BL1">
            <v>58</v>
          </cell>
          <cell r="BM1">
            <v>59</v>
          </cell>
          <cell r="BN1">
            <v>60</v>
          </cell>
          <cell r="BO1">
            <v>61</v>
          </cell>
          <cell r="BP1">
            <v>62</v>
          </cell>
          <cell r="BQ1">
            <v>63</v>
          </cell>
          <cell r="BR1">
            <v>64</v>
          </cell>
          <cell r="BS1">
            <v>65</v>
          </cell>
          <cell r="BT1">
            <v>66</v>
          </cell>
          <cell r="BU1">
            <v>67</v>
          </cell>
          <cell r="BV1">
            <v>68</v>
          </cell>
          <cell r="BW1">
            <v>69</v>
          </cell>
          <cell r="BX1">
            <v>70</v>
          </cell>
          <cell r="BY1">
            <v>71</v>
          </cell>
          <cell r="BZ1">
            <v>72</v>
          </cell>
          <cell r="CA1">
            <v>73</v>
          </cell>
          <cell r="CB1">
            <v>74</v>
          </cell>
          <cell r="CC1">
            <v>75</v>
          </cell>
          <cell r="CD1">
            <v>76</v>
          </cell>
          <cell r="CE1">
            <v>77</v>
          </cell>
          <cell r="CF1">
            <v>78</v>
          </cell>
          <cell r="CG1">
            <v>79</v>
          </cell>
          <cell r="CH1">
            <v>80</v>
          </cell>
          <cell r="CI1">
            <v>81</v>
          </cell>
          <cell r="CJ1">
            <v>82</v>
          </cell>
          <cell r="CK1">
            <v>83</v>
          </cell>
          <cell r="CL1">
            <v>84</v>
          </cell>
          <cell r="CM1">
            <v>85</v>
          </cell>
          <cell r="CN1">
            <v>86</v>
          </cell>
          <cell r="CO1">
            <v>87</v>
          </cell>
          <cell r="CP1">
            <v>88</v>
          </cell>
          <cell r="CQ1">
            <v>89</v>
          </cell>
          <cell r="CR1">
            <v>90</v>
          </cell>
          <cell r="CS1">
            <v>91</v>
          </cell>
          <cell r="CT1">
            <v>92</v>
          </cell>
          <cell r="CU1">
            <v>93</v>
          </cell>
          <cell r="CV1">
            <v>94</v>
          </cell>
          <cell r="CW1">
            <v>95</v>
          </cell>
          <cell r="CX1">
            <v>96</v>
          </cell>
          <cell r="CY1">
            <v>97</v>
          </cell>
          <cell r="CZ1">
            <v>98</v>
          </cell>
          <cell r="DA1">
            <v>99</v>
          </cell>
          <cell r="DB1">
            <v>100</v>
          </cell>
          <cell r="DC1">
            <v>101</v>
          </cell>
          <cell r="DD1">
            <v>102</v>
          </cell>
          <cell r="DE1">
            <v>103</v>
          </cell>
          <cell r="DF1">
            <v>104</v>
          </cell>
          <cell r="DG1">
            <v>105</v>
          </cell>
          <cell r="DH1">
            <v>106</v>
          </cell>
          <cell r="DI1">
            <v>107</v>
          </cell>
          <cell r="DJ1">
            <v>108</v>
          </cell>
          <cell r="DK1">
            <v>109</v>
          </cell>
          <cell r="DL1">
            <v>110</v>
          </cell>
          <cell r="DM1">
            <v>111</v>
          </cell>
          <cell r="DN1">
            <v>112</v>
          </cell>
          <cell r="DO1">
            <v>113</v>
          </cell>
          <cell r="DP1">
            <v>114</v>
          </cell>
          <cell r="DQ1">
            <v>115</v>
          </cell>
          <cell r="DR1">
            <v>116</v>
          </cell>
          <cell r="DS1">
            <v>117</v>
          </cell>
          <cell r="DT1">
            <v>118</v>
          </cell>
          <cell r="DU1">
            <v>119</v>
          </cell>
          <cell r="DV1">
            <v>120</v>
          </cell>
          <cell r="DW1">
            <v>121</v>
          </cell>
          <cell r="DX1">
            <v>122</v>
          </cell>
          <cell r="DY1">
            <v>123</v>
          </cell>
          <cell r="DZ1">
            <v>124</v>
          </cell>
          <cell r="EA1">
            <v>125</v>
          </cell>
          <cell r="EB1">
            <v>126</v>
          </cell>
          <cell r="EC1">
            <v>127</v>
          </cell>
          <cell r="ED1">
            <v>128</v>
          </cell>
          <cell r="EE1">
            <v>129</v>
          </cell>
          <cell r="EF1">
            <v>130</v>
          </cell>
          <cell r="EG1">
            <v>131</v>
          </cell>
          <cell r="EH1">
            <v>132</v>
          </cell>
          <cell r="EI1">
            <v>133</v>
          </cell>
          <cell r="EJ1">
            <v>134</v>
          </cell>
          <cell r="EK1">
            <v>135</v>
          </cell>
          <cell r="EL1">
            <v>136</v>
          </cell>
          <cell r="EM1">
            <v>137</v>
          </cell>
          <cell r="EN1">
            <v>138</v>
          </cell>
          <cell r="EO1">
            <v>139</v>
          </cell>
          <cell r="EP1">
            <v>140</v>
          </cell>
          <cell r="EQ1">
            <v>141</v>
          </cell>
          <cell r="ER1">
            <v>142</v>
          </cell>
          <cell r="ES1">
            <v>143</v>
          </cell>
          <cell r="ET1">
            <v>144</v>
          </cell>
          <cell r="EU1">
            <v>145</v>
          </cell>
          <cell r="EV1">
            <v>146</v>
          </cell>
          <cell r="EW1">
            <v>147</v>
          </cell>
          <cell r="EX1">
            <v>148</v>
          </cell>
          <cell r="EY1">
            <v>149</v>
          </cell>
          <cell r="EZ1">
            <v>150</v>
          </cell>
          <cell r="FA1">
            <v>151</v>
          </cell>
          <cell r="FB1">
            <v>152</v>
          </cell>
          <cell r="FC1">
            <v>153</v>
          </cell>
          <cell r="FD1">
            <v>154</v>
          </cell>
          <cell r="FE1">
            <v>155</v>
          </cell>
          <cell r="FF1">
            <v>156</v>
          </cell>
          <cell r="FG1">
            <v>157</v>
          </cell>
          <cell r="FH1">
            <v>158</v>
          </cell>
          <cell r="FI1">
            <v>159</v>
          </cell>
          <cell r="FJ1">
            <v>160</v>
          </cell>
          <cell r="FK1">
            <v>161</v>
          </cell>
          <cell r="FL1">
            <v>162</v>
          </cell>
          <cell r="FM1">
            <v>163</v>
          </cell>
          <cell r="FN1">
            <v>164</v>
          </cell>
          <cell r="FO1">
            <v>165</v>
          </cell>
          <cell r="FP1">
            <v>166</v>
          </cell>
          <cell r="FQ1">
            <v>167</v>
          </cell>
          <cell r="FR1">
            <v>168</v>
          </cell>
          <cell r="FS1">
            <v>169</v>
          </cell>
          <cell r="FT1">
            <v>170</v>
          </cell>
          <cell r="FU1">
            <v>171</v>
          </cell>
          <cell r="FV1">
            <v>172</v>
          </cell>
          <cell r="FW1">
            <v>173</v>
          </cell>
          <cell r="FX1">
            <v>174</v>
          </cell>
          <cell r="FY1">
            <v>175</v>
          </cell>
          <cell r="FZ1">
            <v>176</v>
          </cell>
          <cell r="GA1">
            <v>177</v>
          </cell>
          <cell r="GB1">
            <v>178</v>
          </cell>
          <cell r="GC1">
            <v>179</v>
          </cell>
          <cell r="GD1">
            <v>180</v>
          </cell>
          <cell r="GE1">
            <v>181</v>
          </cell>
          <cell r="GF1">
            <v>182</v>
          </cell>
          <cell r="GG1">
            <v>183</v>
          </cell>
          <cell r="GH1">
            <v>184</v>
          </cell>
          <cell r="GI1">
            <v>185</v>
          </cell>
          <cell r="GJ1">
            <v>186</v>
          </cell>
          <cell r="GK1">
            <v>187</v>
          </cell>
          <cell r="GL1">
            <v>188</v>
          </cell>
          <cell r="GM1">
            <v>189</v>
          </cell>
          <cell r="GN1">
            <v>190</v>
          </cell>
          <cell r="GO1">
            <v>191</v>
          </cell>
          <cell r="GP1">
            <v>192</v>
          </cell>
          <cell r="GQ1">
            <v>193</v>
          </cell>
          <cell r="GR1">
            <v>194</v>
          </cell>
          <cell r="GS1">
            <v>195</v>
          </cell>
          <cell r="GT1">
            <v>196</v>
          </cell>
          <cell r="GU1">
            <v>197</v>
          </cell>
          <cell r="GV1">
            <v>198</v>
          </cell>
          <cell r="GW1">
            <v>199</v>
          </cell>
          <cell r="GX1">
            <v>200</v>
          </cell>
          <cell r="GY1">
            <v>201</v>
          </cell>
          <cell r="GZ1">
            <v>202</v>
          </cell>
          <cell r="HA1">
            <v>203</v>
          </cell>
          <cell r="HB1">
            <v>204</v>
          </cell>
          <cell r="HC1">
            <v>205</v>
          </cell>
          <cell r="HD1">
            <v>206</v>
          </cell>
          <cell r="HE1">
            <v>207</v>
          </cell>
          <cell r="HF1">
            <v>208</v>
          </cell>
          <cell r="HG1">
            <v>209</v>
          </cell>
          <cell r="HH1">
            <v>210</v>
          </cell>
          <cell r="HI1">
            <v>211</v>
          </cell>
          <cell r="HJ1">
            <v>212</v>
          </cell>
          <cell r="HK1">
            <v>213</v>
          </cell>
          <cell r="HL1">
            <v>214</v>
          </cell>
          <cell r="HM1">
            <v>215</v>
          </cell>
          <cell r="HN1">
            <v>216</v>
          </cell>
          <cell r="HO1">
            <v>217</v>
          </cell>
          <cell r="HP1">
            <v>218</v>
          </cell>
          <cell r="HQ1">
            <v>219</v>
          </cell>
          <cell r="HR1">
            <v>220</v>
          </cell>
          <cell r="HS1">
            <v>221</v>
          </cell>
          <cell r="HT1">
            <v>222</v>
          </cell>
          <cell r="HU1">
            <v>223</v>
          </cell>
          <cell r="HV1">
            <v>224</v>
          </cell>
          <cell r="HW1">
            <v>225</v>
          </cell>
          <cell r="HX1">
            <v>226</v>
          </cell>
          <cell r="HY1">
            <v>227</v>
          </cell>
          <cell r="HZ1">
            <v>228</v>
          </cell>
          <cell r="IA1">
            <v>229</v>
          </cell>
          <cell r="IB1">
            <v>230</v>
          </cell>
          <cell r="IC1">
            <v>231</v>
          </cell>
          <cell r="ID1">
            <v>232</v>
          </cell>
          <cell r="IE1">
            <v>233</v>
          </cell>
          <cell r="IF1">
            <v>234</v>
          </cell>
          <cell r="IG1">
            <v>235</v>
          </cell>
          <cell r="IH1">
            <v>236</v>
          </cell>
          <cell r="II1">
            <v>237</v>
          </cell>
          <cell r="IJ1">
            <v>238</v>
          </cell>
          <cell r="IK1">
            <v>239</v>
          </cell>
          <cell r="IL1">
            <v>240</v>
          </cell>
          <cell r="IM1">
            <v>241</v>
          </cell>
          <cell r="IN1">
            <v>242</v>
          </cell>
          <cell r="IO1">
            <v>243</v>
          </cell>
          <cell r="IP1">
            <v>244</v>
          </cell>
          <cell r="IQ1">
            <v>245</v>
          </cell>
          <cell r="IR1">
            <v>246</v>
          </cell>
          <cell r="IS1">
            <v>247</v>
          </cell>
          <cell r="IT1">
            <v>248</v>
          </cell>
          <cell r="IU1">
            <v>249</v>
          </cell>
          <cell r="IV1">
            <v>250</v>
          </cell>
        </row>
        <row r="7">
          <cell r="O7" t="str">
            <v>YE2000</v>
          </cell>
        </row>
        <row r="8">
          <cell r="G8">
            <v>36719</v>
          </cell>
          <cell r="H8">
            <v>36726</v>
          </cell>
          <cell r="I8">
            <v>36747</v>
          </cell>
          <cell r="J8">
            <v>36761</v>
          </cell>
          <cell r="K8">
            <v>36803</v>
          </cell>
          <cell r="L8">
            <v>36810</v>
          </cell>
          <cell r="M8">
            <v>36831</v>
          </cell>
          <cell r="N8">
            <v>36887</v>
          </cell>
          <cell r="O8">
            <v>36889</v>
          </cell>
          <cell r="P8">
            <v>36959</v>
          </cell>
          <cell r="Q8">
            <v>36993</v>
          </cell>
          <cell r="R8">
            <v>37029</v>
          </cell>
          <cell r="S8">
            <v>37034</v>
          </cell>
          <cell r="T8">
            <v>37036</v>
          </cell>
          <cell r="U8">
            <v>37041</v>
          </cell>
          <cell r="V8">
            <v>37043</v>
          </cell>
          <cell r="W8">
            <v>37048</v>
          </cell>
          <cell r="X8">
            <v>37050</v>
          </cell>
          <cell r="Y8">
            <v>37057.698437500003</v>
          </cell>
          <cell r="Z8">
            <v>37061.48510416667</v>
          </cell>
          <cell r="AA8">
            <v>37063.681319444448</v>
          </cell>
          <cell r="AB8">
            <v>37070.814675925925</v>
          </cell>
          <cell r="AC8">
            <v>37071.695127314815</v>
          </cell>
          <cell r="AD8">
            <v>37078.441805555558</v>
          </cell>
          <cell r="AE8">
            <v>37078.718807870369</v>
          </cell>
          <cell r="AF8">
            <v>37082.770821759259</v>
          </cell>
          <cell r="AG8">
            <v>37084.632303240738</v>
          </cell>
        </row>
        <row r="9">
          <cell r="G9">
            <v>15.075157513057501</v>
          </cell>
          <cell r="H9">
            <v>15.61034157354711</v>
          </cell>
          <cell r="I9">
            <v>16.247335548828509</v>
          </cell>
          <cell r="J9">
            <v>14.775691438355613</v>
          </cell>
          <cell r="K9">
            <v>15.686709221029311</v>
          </cell>
          <cell r="L9">
            <v>15.850225233304077</v>
          </cell>
          <cell r="M9">
            <v>14.472018844131048</v>
          </cell>
          <cell r="N9">
            <v>12.013109765844593</v>
          </cell>
          <cell r="O9">
            <v>12.258790310019206</v>
          </cell>
          <cell r="P9">
            <v>11.198415605607627</v>
          </cell>
          <cell r="Q9">
            <v>11.852888369013616</v>
          </cell>
          <cell r="R9">
            <v>13.14307818754726</v>
          </cell>
          <cell r="S9">
            <v>13.332976968398595</v>
          </cell>
          <cell r="T9">
            <v>12.96570946432831</v>
          </cell>
          <cell r="U9">
            <v>12.958262453314532</v>
          </cell>
          <cell r="V9">
            <v>12.623146957694521</v>
          </cell>
          <cell r="W9">
            <v>12.578464891611857</v>
          </cell>
          <cell r="X9">
            <v>11.324903861390487</v>
          </cell>
          <cell r="Y9">
            <v>11.87099884530295</v>
          </cell>
          <cell r="Z9">
            <v>11.640141503875833</v>
          </cell>
          <cell r="AA9">
            <v>12.046003604126733</v>
          </cell>
          <cell r="AB9">
            <v>11.368880789775615</v>
          </cell>
          <cell r="AC9">
            <v>11.573750695716152</v>
          </cell>
          <cell r="AD9">
            <v>11.141661439550653</v>
          </cell>
          <cell r="AE9">
            <v>11.134211624789179</v>
          </cell>
          <cell r="AF9">
            <v>10.906992274564217</v>
          </cell>
          <cell r="AG9">
            <v>11.055988569793699</v>
          </cell>
        </row>
        <row r="10">
          <cell r="G10" t="str">
            <v>NMF</v>
          </cell>
          <cell r="H10" t="str">
            <v>NMF</v>
          </cell>
          <cell r="I10" t="str">
            <v>NMF</v>
          </cell>
          <cell r="J10" t="str">
            <v>NMF</v>
          </cell>
          <cell r="K10" t="str">
            <v>NMF</v>
          </cell>
          <cell r="L10" t="str">
            <v>NMF</v>
          </cell>
          <cell r="M10">
            <v>20.896478873239438</v>
          </cell>
          <cell r="N10">
            <v>15.027816901408451</v>
          </cell>
          <cell r="O10">
            <v>14.717253521126761</v>
          </cell>
          <cell r="P10">
            <v>20.353208168623048</v>
          </cell>
          <cell r="Q10">
            <v>20.258645667448977</v>
          </cell>
          <cell r="R10">
            <v>26.311954989833293</v>
          </cell>
          <cell r="S10">
            <v>26.511041295695623</v>
          </cell>
          <cell r="T10">
            <v>25.638039159897016</v>
          </cell>
          <cell r="U10">
            <v>24.387578808617828</v>
          </cell>
          <cell r="V10">
            <v>25.260576543513935</v>
          </cell>
          <cell r="W10">
            <v>25.024611309249355</v>
          </cell>
          <cell r="X10">
            <v>24.408464521855326</v>
          </cell>
          <cell r="Y10">
            <v>24.410658505173473</v>
          </cell>
          <cell r="Z10">
            <v>23.990896678775623</v>
          </cell>
          <cell r="AA10">
            <v>26.002029488833625</v>
          </cell>
          <cell r="AB10">
            <v>24.998965361948102</v>
          </cell>
          <cell r="AC10">
            <v>25.444987601806019</v>
          </cell>
          <cell r="AD10">
            <v>24.16804237378259</v>
          </cell>
          <cell r="AE10">
            <v>24.034431273403037</v>
          </cell>
          <cell r="AF10">
            <v>24.080699178317065</v>
          </cell>
          <cell r="AG10">
            <v>24.135574550274224</v>
          </cell>
        </row>
        <row r="11">
          <cell r="G11">
            <v>25.230773294609527</v>
          </cell>
          <cell r="H11">
            <v>24.721502861054798</v>
          </cell>
          <cell r="I11">
            <v>26.935976329075647</v>
          </cell>
          <cell r="J11">
            <v>23.850809232555068</v>
          </cell>
          <cell r="K11">
            <v>21.07861687743338</v>
          </cell>
          <cell r="L11">
            <v>18.466779659549545</v>
          </cell>
          <cell r="M11">
            <v>21.894275445305119</v>
          </cell>
          <cell r="N11">
            <v>18.45421583633696</v>
          </cell>
          <cell r="O11">
            <v>18.705678837441962</v>
          </cell>
          <cell r="P11">
            <v>17.188188571059435</v>
          </cell>
          <cell r="Q11">
            <v>16.371656288146522</v>
          </cell>
          <cell r="R11">
            <v>20.432017613622808</v>
          </cell>
          <cell r="S11">
            <v>20.435365594550138</v>
          </cell>
          <cell r="T11">
            <v>20.766815706356013</v>
          </cell>
          <cell r="U11">
            <v>20.264618567256207</v>
          </cell>
          <cell r="V11">
            <v>20.351666071366839</v>
          </cell>
          <cell r="W11">
            <v>20.261270586328873</v>
          </cell>
          <cell r="X11">
            <v>18.215172544664085</v>
          </cell>
          <cell r="Y11">
            <v>19.757904105676261</v>
          </cell>
          <cell r="Z11">
            <v>19.188747348029818</v>
          </cell>
          <cell r="AA11">
            <v>19.277225005526958</v>
          </cell>
          <cell r="AB11">
            <v>18.599209555090937</v>
          </cell>
          <cell r="AC11">
            <v>18.502793550362451</v>
          </cell>
          <cell r="AD11">
            <v>16.594290778595781</v>
          </cell>
          <cell r="AE11">
            <v>16.594290778595781</v>
          </cell>
          <cell r="AF11">
            <v>18.240510703271415</v>
          </cell>
          <cell r="AG11">
            <v>18.240510703271415</v>
          </cell>
        </row>
        <row r="12">
          <cell r="G12">
            <v>22.279033501393194</v>
          </cell>
          <cell r="H12">
            <v>21.863896231180899</v>
          </cell>
          <cell r="I12">
            <v>22.105428942063835</v>
          </cell>
          <cell r="J12">
            <v>21.856606013855099</v>
          </cell>
          <cell r="K12">
            <v>29.142980061641552</v>
          </cell>
          <cell r="L12">
            <v>27.470054015436187</v>
          </cell>
          <cell r="M12">
            <v>25.809582527057305</v>
          </cell>
          <cell r="N12">
            <v>21.918092528949636</v>
          </cell>
          <cell r="O12">
            <v>22.299611156215093</v>
          </cell>
          <cell r="P12">
            <v>19.410970076855182</v>
          </cell>
          <cell r="Q12">
            <v>19.430827846754781</v>
          </cell>
          <cell r="R12">
            <v>24.335697011955016</v>
          </cell>
          <cell r="S12">
            <v>27.383864691543014</v>
          </cell>
          <cell r="T12">
            <v>27.165429222647457</v>
          </cell>
          <cell r="U12">
            <v>29.546285055232346</v>
          </cell>
          <cell r="V12">
            <v>31.400189432113017</v>
          </cell>
          <cell r="W12">
            <v>33.777549162465867</v>
          </cell>
          <cell r="X12">
            <v>33.603064044641798</v>
          </cell>
          <cell r="Y12">
            <v>32.065413943817248</v>
          </cell>
          <cell r="Z12">
            <v>32.785165054841507</v>
          </cell>
          <cell r="AA12">
            <v>32.359857580145352</v>
          </cell>
          <cell r="AB12">
            <v>28.47210175722098</v>
          </cell>
          <cell r="AC12">
            <v>30.32842596819529</v>
          </cell>
          <cell r="AD12">
            <v>28.521935964226998</v>
          </cell>
          <cell r="AE12">
            <v>28.982902379032705</v>
          </cell>
          <cell r="AF12">
            <v>27.213788030318923</v>
          </cell>
          <cell r="AG12">
            <v>27.276080789076449</v>
          </cell>
        </row>
        <row r="13">
          <cell r="G13">
            <v>16.441540471622705</v>
          </cell>
          <cell r="H13">
            <v>15.902553406923756</v>
          </cell>
          <cell r="I13">
            <v>14.642523964691948</v>
          </cell>
          <cell r="J13">
            <v>15.331276000859578</v>
          </cell>
          <cell r="K13">
            <v>12.074227587558045</v>
          </cell>
          <cell r="L13">
            <v>10.687593925836016</v>
          </cell>
          <cell r="M13">
            <v>10.730239183344086</v>
          </cell>
          <cell r="N13">
            <v>8.9007333313871513</v>
          </cell>
          <cell r="O13">
            <v>9.3547275725477448</v>
          </cell>
          <cell r="P13">
            <v>9.908731932593728</v>
          </cell>
          <cell r="Q13">
            <v>8.5164242686870182</v>
          </cell>
          <cell r="R13">
            <v>10.054172081521978</v>
          </cell>
          <cell r="S13">
            <v>10.599377135918282</v>
          </cell>
          <cell r="T13">
            <v>10.501351133404645</v>
          </cell>
          <cell r="U13">
            <v>10.455859823676091</v>
          </cell>
          <cell r="V13">
            <v>11.269981760639421</v>
          </cell>
          <cell r="W13">
            <v>12.425029935112311</v>
          </cell>
          <cell r="X13">
            <v>12.340830787840165</v>
          </cell>
          <cell r="Y13">
            <v>11.671733719208888</v>
          </cell>
          <cell r="Z13">
            <v>11.98629769025656</v>
          </cell>
          <cell r="AA13">
            <v>11.841709644427114</v>
          </cell>
          <cell r="AB13">
            <v>11.908267517980141</v>
          </cell>
          <cell r="AC13">
            <v>12.048150719745092</v>
          </cell>
          <cell r="AD13">
            <v>11.355928380240933</v>
          </cell>
          <cell r="AE13">
            <v>11.140730178380098</v>
          </cell>
          <cell r="AF13">
            <v>10.832136121138587</v>
          </cell>
          <cell r="AG13">
            <v>11.273985499088266</v>
          </cell>
        </row>
        <row r="20">
          <cell r="G20">
            <v>36719</v>
          </cell>
          <cell r="H20">
            <v>36726</v>
          </cell>
          <cell r="I20">
            <v>36747</v>
          </cell>
          <cell r="J20">
            <v>36761</v>
          </cell>
          <cell r="K20">
            <v>36803</v>
          </cell>
          <cell r="L20">
            <v>36810</v>
          </cell>
          <cell r="M20">
            <v>36831</v>
          </cell>
          <cell r="N20">
            <v>36887</v>
          </cell>
          <cell r="O20">
            <v>36889</v>
          </cell>
          <cell r="P20">
            <v>36959</v>
          </cell>
          <cell r="Q20">
            <v>36993</v>
          </cell>
          <cell r="R20">
            <v>37029</v>
          </cell>
          <cell r="S20">
            <v>37034</v>
          </cell>
          <cell r="T20">
            <v>37036</v>
          </cell>
          <cell r="U20">
            <v>37041</v>
          </cell>
          <cell r="V20">
            <v>37043</v>
          </cell>
          <cell r="W20">
            <v>37048</v>
          </cell>
          <cell r="X20">
            <v>37050</v>
          </cell>
          <cell r="Y20">
            <v>37057.698437500003</v>
          </cell>
          <cell r="Z20">
            <v>37061.48510416667</v>
          </cell>
          <cell r="AA20">
            <v>37063.681319444448</v>
          </cell>
          <cell r="AB20">
            <v>37070.814675925925</v>
          </cell>
          <cell r="AC20">
            <v>37071.695127314815</v>
          </cell>
          <cell r="AD20">
            <v>37078.441805555558</v>
          </cell>
          <cell r="AE20">
            <v>37078.718807870369</v>
          </cell>
          <cell r="AF20">
            <v>37082.770821759259</v>
          </cell>
          <cell r="AG20">
            <v>37084.632303240738</v>
          </cell>
        </row>
        <row r="21">
          <cell r="G21">
            <v>13.587095843186866</v>
          </cell>
          <cell r="H21">
            <v>13.474483792583538</v>
          </cell>
          <cell r="I21">
            <v>14.140620574626535</v>
          </cell>
          <cell r="J21">
            <v>14.404863599654053</v>
          </cell>
          <cell r="K21">
            <v>15.148080946347267</v>
          </cell>
          <cell r="L21">
            <v>15.103207709151127</v>
          </cell>
          <cell r="M21">
            <v>16.153246790719017</v>
          </cell>
          <cell r="N21">
            <v>17.280209895216796</v>
          </cell>
          <cell r="O21">
            <v>17.305532387447229</v>
          </cell>
          <cell r="P21">
            <v>15.620313552003195</v>
          </cell>
          <cell r="Q21">
            <v>15.943555930286539</v>
          </cell>
          <cell r="R21">
            <v>16.256429377618687</v>
          </cell>
          <cell r="S21">
            <v>15.687950768274174</v>
          </cell>
          <cell r="T21">
            <v>16.113434347992751</v>
          </cell>
          <cell r="U21">
            <v>16.062539512613018</v>
          </cell>
          <cell r="V21">
            <v>16.270033841468841</v>
          </cell>
          <cell r="W21">
            <v>17.209598344010292</v>
          </cell>
          <cell r="X21">
            <v>16.172120778409926</v>
          </cell>
          <cell r="Y21">
            <v>16.231749812696034</v>
          </cell>
          <cell r="Z21">
            <v>15.961431523932349</v>
          </cell>
          <cell r="AA21">
            <v>15.870000338026983</v>
          </cell>
          <cell r="AB21">
            <v>16.331131536506213</v>
          </cell>
          <cell r="AC21">
            <v>16.510018639364535</v>
          </cell>
          <cell r="AD21" t="e">
            <v>#N/A</v>
          </cell>
          <cell r="AE21">
            <v>16.207898198981592</v>
          </cell>
          <cell r="AF21">
            <v>16.351007881268252</v>
          </cell>
          <cell r="AG21">
            <v>16.418587453459171</v>
          </cell>
        </row>
        <row r="22">
          <cell r="G22">
            <v>13.221711651575969</v>
          </cell>
          <cell r="H22">
            <v>13.798155240493685</v>
          </cell>
          <cell r="I22">
            <v>12.190831325358396</v>
          </cell>
          <cell r="J22">
            <v>12.922533358699022</v>
          </cell>
          <cell r="K22">
            <v>13.831270392679587</v>
          </cell>
          <cell r="L22">
            <v>13.517955030785163</v>
          </cell>
          <cell r="M22">
            <v>14.522555848246453</v>
          </cell>
          <cell r="N22">
            <v>16.638365584097802</v>
          </cell>
          <cell r="O22">
            <v>16.918755860003714</v>
          </cell>
          <cell r="P22">
            <v>14</v>
          </cell>
          <cell r="Q22">
            <v>13.931518428159091</v>
          </cell>
          <cell r="R22">
            <v>13.316705703139089</v>
          </cell>
          <cell r="S22">
            <v>12.948393172549554</v>
          </cell>
          <cell r="T22">
            <v>12.858073270803358</v>
          </cell>
          <cell r="U22">
            <v>12.785219798345846</v>
          </cell>
          <cell r="V22">
            <v>12.705690857486822</v>
          </cell>
          <cell r="W22">
            <v>12.83632801311283</v>
          </cell>
          <cell r="X22">
            <v>12.806899940605952</v>
          </cell>
          <cell r="Y22">
            <v>12.688864539464264</v>
          </cell>
          <cell r="Z22">
            <v>12.533301033472418</v>
          </cell>
          <cell r="AA22">
            <v>12.690152933924152</v>
          </cell>
          <cell r="AB22">
            <v>12.891573521663618</v>
          </cell>
          <cell r="AC22">
            <v>13.159244951798483</v>
          </cell>
          <cell r="AD22">
            <v>12.9438520338191</v>
          </cell>
          <cell r="AE22">
            <v>13.148498620182851</v>
          </cell>
          <cell r="AF22">
            <v>13.316067508484881</v>
          </cell>
          <cell r="AG22">
            <v>13.11414436627715</v>
          </cell>
        </row>
        <row r="23">
          <cell r="G23">
            <v>12.750363042140279</v>
          </cell>
          <cell r="H23">
            <v>12.749996573384776</v>
          </cell>
          <cell r="I23">
            <v>11.190238902072933</v>
          </cell>
          <cell r="J23">
            <v>14.10731935921766</v>
          </cell>
          <cell r="K23">
            <v>16.206541727766933</v>
          </cell>
          <cell r="L23">
            <v>16.521742097246221</v>
          </cell>
          <cell r="M23">
            <v>16.000125270162016</v>
          </cell>
          <cell r="N23">
            <v>17.793711674890876</v>
          </cell>
          <cell r="O23">
            <v>18.067453800807215</v>
          </cell>
          <cell r="P23">
            <v>17.27035189957029</v>
          </cell>
          <cell r="Q23">
            <v>15.180596563737948</v>
          </cell>
          <cell r="R23">
            <v>18.146541615196913</v>
          </cell>
          <cell r="S23">
            <v>17.058720047767093</v>
          </cell>
          <cell r="T23">
            <v>16.786248391845255</v>
          </cell>
          <cell r="U23">
            <v>16.993819456905502</v>
          </cell>
          <cell r="V23">
            <v>16.554089480493101</v>
          </cell>
          <cell r="W23">
            <v>16.536960843250714</v>
          </cell>
          <cell r="X23">
            <v>16.443561673437284</v>
          </cell>
          <cell r="Y23">
            <v>16.994749859124763</v>
          </cell>
          <cell r="Z23">
            <v>16.929776945798057</v>
          </cell>
          <cell r="AA23">
            <v>17.273420645479497</v>
          </cell>
          <cell r="AB23">
            <v>17.482787495220293</v>
          </cell>
          <cell r="AC23">
            <v>17.704555858214665</v>
          </cell>
          <cell r="AD23">
            <v>17.305806308452446</v>
          </cell>
          <cell r="AE23">
            <v>17.206823003471097</v>
          </cell>
          <cell r="AF23">
            <v>15.766934924604614</v>
          </cell>
          <cell r="AG23">
            <v>15.198391517104076</v>
          </cell>
        </row>
        <row r="24">
          <cell r="G24">
            <v>15.897588692245842</v>
          </cell>
          <cell r="H24">
            <v>15.7798410048467</v>
          </cell>
          <cell r="I24">
            <v>14.609580677863422</v>
          </cell>
          <cell r="J24">
            <v>14.705883317742924</v>
          </cell>
          <cell r="K24">
            <v>19.243473437678777</v>
          </cell>
          <cell r="L24">
            <v>17.922041697731871</v>
          </cell>
          <cell r="M24">
            <v>18.274728807426179</v>
          </cell>
          <cell r="N24">
            <v>20.470438213955216</v>
          </cell>
          <cell r="O24">
            <v>21.355595769240505</v>
          </cell>
          <cell r="P24">
            <v>16.525018822179909</v>
          </cell>
          <cell r="Q24">
            <v>17.157260667555331</v>
          </cell>
          <cell r="R24">
            <v>18.581785206525449</v>
          </cell>
          <cell r="S24">
            <v>18.061678278993536</v>
          </cell>
          <cell r="T24">
            <v>17.271548705044015</v>
          </cell>
          <cell r="U24">
            <v>17.449289041273264</v>
          </cell>
          <cell r="V24">
            <v>17.632614712162354</v>
          </cell>
          <cell r="W24">
            <v>17.49178420239457</v>
          </cell>
          <cell r="X24">
            <v>17.309609734981994</v>
          </cell>
          <cell r="Y24">
            <v>16.533049214360346</v>
          </cell>
          <cell r="Z24">
            <v>16.958186107107405</v>
          </cell>
          <cell r="AA24">
            <v>17.129470168428849</v>
          </cell>
          <cell r="AB24">
            <v>17.46471397975823</v>
          </cell>
          <cell r="AC24">
            <v>18.104427729166773</v>
          </cell>
          <cell r="AD24" t="e">
            <v>#N/A</v>
          </cell>
          <cell r="AE24">
            <v>17.469811854730413</v>
          </cell>
          <cell r="AF24">
            <v>17.273507875634888</v>
          </cell>
          <cell r="AG24">
            <v>17.221931892099906</v>
          </cell>
        </row>
        <row r="31">
          <cell r="G31">
            <v>36719</v>
          </cell>
          <cell r="H31">
            <v>36726</v>
          </cell>
          <cell r="I31">
            <v>36747</v>
          </cell>
          <cell r="J31">
            <v>36761</v>
          </cell>
          <cell r="K31">
            <v>36803</v>
          </cell>
          <cell r="L31">
            <v>36810</v>
          </cell>
          <cell r="M31">
            <v>36831</v>
          </cell>
          <cell r="N31">
            <v>36887</v>
          </cell>
          <cell r="O31">
            <v>36889</v>
          </cell>
          <cell r="P31">
            <v>36959</v>
          </cell>
          <cell r="Q31">
            <v>36993</v>
          </cell>
          <cell r="R31">
            <v>37029</v>
          </cell>
          <cell r="S31">
            <v>37034</v>
          </cell>
          <cell r="T31">
            <v>37036</v>
          </cell>
          <cell r="U31">
            <v>37041</v>
          </cell>
          <cell r="V31">
            <v>37043</v>
          </cell>
          <cell r="W31">
            <v>37048</v>
          </cell>
          <cell r="X31">
            <v>37050</v>
          </cell>
          <cell r="Y31">
            <v>37057.698437500003</v>
          </cell>
          <cell r="Z31">
            <v>37061.48510416667</v>
          </cell>
          <cell r="AA31">
            <v>37063.681319444448</v>
          </cell>
          <cell r="AB31">
            <v>37070.814675925925</v>
          </cell>
          <cell r="AC31">
            <v>37071.695127314815</v>
          </cell>
          <cell r="AD31">
            <v>37078.441805555558</v>
          </cell>
          <cell r="AE31">
            <v>37078.718807870369</v>
          </cell>
          <cell r="AF31">
            <v>37082.770821759259</v>
          </cell>
          <cell r="AG31">
            <v>37084.632303240738</v>
          </cell>
        </row>
        <row r="32">
          <cell r="K32">
            <v>-0.21251923425762587</v>
          </cell>
          <cell r="L32">
            <v>-0.22761810871477417</v>
          </cell>
          <cell r="M32">
            <v>-0.12581319898470578</v>
          </cell>
          <cell r="N32">
            <v>-0.23885144844669381</v>
          </cell>
          <cell r="O32">
            <v>-0.17549454869296766</v>
          </cell>
          <cell r="P32">
            <v>-0.13268087081415336</v>
          </cell>
          <cell r="Q32">
            <v>-0.13564913371468357</v>
          </cell>
          <cell r="R32">
            <v>-8.3390013369301186E-2</v>
          </cell>
          <cell r="S32">
            <v>-7.8622864480132892E-2</v>
          </cell>
          <cell r="T32">
            <v>-0.10158569869498058</v>
          </cell>
          <cell r="U32">
            <v>-9.5243887260121118E-2</v>
          </cell>
          <cell r="V32">
            <v>-8.6489277394882547E-2</v>
          </cell>
          <cell r="W32">
            <v>-0.12674970750925452</v>
          </cell>
          <cell r="X32">
            <v>-0.14076709829772349</v>
          </cell>
          <cell r="Y32">
            <v>-0.15415283818985559</v>
          </cell>
          <cell r="Z32">
            <v>-0.15437259131036096</v>
          </cell>
          <cell r="AA32">
            <v>-0.17097331498637613</v>
          </cell>
          <cell r="AB32">
            <v>-0.15443705443586553</v>
          </cell>
          <cell r="AC32">
            <v>-0.12100517624623075</v>
          </cell>
          <cell r="AD32" t="e">
            <v>#N/A</v>
          </cell>
          <cell r="AE32">
            <v>-0.12146558906080962</v>
          </cell>
          <cell r="AF32">
            <v>-0.16398607961554634</v>
          </cell>
          <cell r="AG32">
            <v>-0.1847073556763501</v>
          </cell>
        </row>
        <row r="39">
          <cell r="G39">
            <v>36719</v>
          </cell>
          <cell r="H39">
            <v>36726</v>
          </cell>
          <cell r="I39">
            <v>36747</v>
          </cell>
          <cell r="J39">
            <v>36761</v>
          </cell>
          <cell r="K39">
            <v>36803</v>
          </cell>
          <cell r="L39">
            <v>36810</v>
          </cell>
          <cell r="M39">
            <v>36831</v>
          </cell>
          <cell r="N39">
            <v>36887</v>
          </cell>
          <cell r="O39">
            <v>36889</v>
          </cell>
          <cell r="P39">
            <v>36959</v>
          </cell>
          <cell r="Q39">
            <v>36993</v>
          </cell>
          <cell r="R39">
            <v>37029</v>
          </cell>
          <cell r="S39">
            <v>37034</v>
          </cell>
          <cell r="T39">
            <v>37036</v>
          </cell>
          <cell r="U39">
            <v>37041</v>
          </cell>
          <cell r="V39">
            <v>37043</v>
          </cell>
          <cell r="W39">
            <v>37048</v>
          </cell>
          <cell r="X39">
            <v>37050</v>
          </cell>
          <cell r="Y39">
            <v>37057.698437500003</v>
          </cell>
          <cell r="Z39">
            <v>37061.48510416667</v>
          </cell>
          <cell r="AA39">
            <v>37063.681319444448</v>
          </cell>
          <cell r="AB39">
            <v>37070.814675925925</v>
          </cell>
          <cell r="AC39">
            <v>37071.695127314815</v>
          </cell>
          <cell r="AD39">
            <v>37078.441805555558</v>
          </cell>
          <cell r="AE39">
            <v>37078.718807870369</v>
          </cell>
          <cell r="AF39">
            <v>37082.770821759259</v>
          </cell>
          <cell r="AG39">
            <v>37084.632303240738</v>
          </cell>
        </row>
        <row r="40">
          <cell r="G40">
            <v>14.429158760278305</v>
          </cell>
          <cell r="H40">
            <v>14.34819734345351</v>
          </cell>
          <cell r="I40">
            <v>14.142631246046806</v>
          </cell>
          <cell r="J40">
            <v>14.345920303605315</v>
          </cell>
          <cell r="L40">
            <v>13.075838077166351</v>
          </cell>
          <cell r="M40">
            <v>13.455028462998101</v>
          </cell>
          <cell r="P40">
            <v>11.802909550917141</v>
          </cell>
          <cell r="Q40">
            <v>11.333459835547123</v>
          </cell>
          <cell r="R40">
            <v>11.36774383078731</v>
          </cell>
          <cell r="S40">
            <v>11.30699177438308</v>
          </cell>
          <cell r="T40">
            <v>11.238484136310223</v>
          </cell>
          <cell r="U40">
            <v>11.156462984723854</v>
          </cell>
          <cell r="V40">
            <v>11.103525264394831</v>
          </cell>
          <cell r="W40">
            <v>11.189717978848414</v>
          </cell>
          <cell r="X40">
            <v>11.169212690951822</v>
          </cell>
          <cell r="Y40">
            <v>10.798413631022328</v>
          </cell>
          <cell r="Z40">
            <v>10.779847238542892</v>
          </cell>
          <cell r="AA40">
            <v>10.924911868390131</v>
          </cell>
          <cell r="AB40">
            <v>10.834841363102234</v>
          </cell>
          <cell r="AC40">
            <v>10.829259694477088</v>
          </cell>
          <cell r="AD40">
            <v>10.619623971797886</v>
          </cell>
          <cell r="AE40">
            <v>10.558049353701529</v>
          </cell>
          <cell r="AF40">
            <v>10.508695652173913</v>
          </cell>
          <cell r="AG40">
            <v>10.692538190364278</v>
          </cell>
        </row>
      </sheetData>
      <sheetData sheetId="2" refreshError="1">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cell r="W1">
            <v>17</v>
          </cell>
          <cell r="X1">
            <v>18</v>
          </cell>
          <cell r="Y1">
            <v>19</v>
          </cell>
          <cell r="Z1">
            <v>20</v>
          </cell>
          <cell r="AA1">
            <v>21</v>
          </cell>
          <cell r="AB1">
            <v>22</v>
          </cell>
          <cell r="AC1">
            <v>23</v>
          </cell>
          <cell r="AD1">
            <v>24</v>
          </cell>
          <cell r="AE1">
            <v>25</v>
          </cell>
          <cell r="AF1">
            <v>26</v>
          </cell>
          <cell r="AG1">
            <v>27</v>
          </cell>
          <cell r="AH1">
            <v>28</v>
          </cell>
          <cell r="AI1">
            <v>29</v>
          </cell>
          <cell r="AJ1">
            <v>30</v>
          </cell>
          <cell r="AK1">
            <v>31</v>
          </cell>
          <cell r="AL1">
            <v>32</v>
          </cell>
          <cell r="AM1">
            <v>33</v>
          </cell>
          <cell r="AN1">
            <v>34</v>
          </cell>
          <cell r="AO1">
            <v>35</v>
          </cell>
          <cell r="AP1">
            <v>36</v>
          </cell>
          <cell r="AQ1">
            <v>37</v>
          </cell>
          <cell r="AR1">
            <v>38</v>
          </cell>
          <cell r="AS1">
            <v>39</v>
          </cell>
          <cell r="AT1">
            <v>40</v>
          </cell>
          <cell r="AU1">
            <v>41</v>
          </cell>
          <cell r="AV1">
            <v>42</v>
          </cell>
          <cell r="AW1">
            <v>43</v>
          </cell>
          <cell r="AX1">
            <v>44</v>
          </cell>
          <cell r="AY1">
            <v>45</v>
          </cell>
          <cell r="AZ1">
            <v>46</v>
          </cell>
          <cell r="BA1">
            <v>47</v>
          </cell>
          <cell r="BB1">
            <v>48</v>
          </cell>
          <cell r="BC1">
            <v>49</v>
          </cell>
          <cell r="BD1">
            <v>50</v>
          </cell>
          <cell r="BE1">
            <v>51</v>
          </cell>
          <cell r="BF1">
            <v>52</v>
          </cell>
          <cell r="BG1">
            <v>53</v>
          </cell>
          <cell r="BH1">
            <v>54</v>
          </cell>
          <cell r="BI1">
            <v>55</v>
          </cell>
          <cell r="BJ1">
            <v>56</v>
          </cell>
          <cell r="BK1">
            <v>57</v>
          </cell>
          <cell r="BL1">
            <v>58</v>
          </cell>
          <cell r="BM1">
            <v>59</v>
          </cell>
          <cell r="BN1">
            <v>60</v>
          </cell>
          <cell r="BO1">
            <v>61</v>
          </cell>
          <cell r="BP1">
            <v>62</v>
          </cell>
          <cell r="BQ1">
            <v>63</v>
          </cell>
          <cell r="BR1">
            <v>64</v>
          </cell>
          <cell r="BS1">
            <v>65</v>
          </cell>
          <cell r="BT1">
            <v>66</v>
          </cell>
          <cell r="BU1">
            <v>67</v>
          </cell>
          <cell r="BV1">
            <v>68</v>
          </cell>
          <cell r="BW1">
            <v>69</v>
          </cell>
          <cell r="BX1">
            <v>70</v>
          </cell>
          <cell r="BY1">
            <v>71</v>
          </cell>
          <cell r="BZ1">
            <v>72</v>
          </cell>
          <cell r="CA1">
            <v>73</v>
          </cell>
          <cell r="CB1">
            <v>74</v>
          </cell>
          <cell r="CC1">
            <v>75</v>
          </cell>
          <cell r="CD1">
            <v>76</v>
          </cell>
          <cell r="CE1">
            <v>77</v>
          </cell>
          <cell r="CF1">
            <v>78</v>
          </cell>
          <cell r="CG1">
            <v>79</v>
          </cell>
          <cell r="CH1">
            <v>80</v>
          </cell>
          <cell r="CI1">
            <v>81</v>
          </cell>
          <cell r="CJ1">
            <v>82</v>
          </cell>
          <cell r="CK1">
            <v>83</v>
          </cell>
          <cell r="CL1">
            <v>84</v>
          </cell>
          <cell r="CM1">
            <v>85</v>
          </cell>
          <cell r="CN1">
            <v>86</v>
          </cell>
          <cell r="CO1">
            <v>87</v>
          </cell>
          <cell r="CP1">
            <v>88</v>
          </cell>
          <cell r="CQ1">
            <v>89</v>
          </cell>
          <cell r="CR1">
            <v>90</v>
          </cell>
          <cell r="CS1">
            <v>91</v>
          </cell>
          <cell r="CT1">
            <v>92</v>
          </cell>
          <cell r="CU1">
            <v>93</v>
          </cell>
          <cell r="CV1">
            <v>94</v>
          </cell>
          <cell r="CW1">
            <v>95</v>
          </cell>
          <cell r="CX1">
            <v>96</v>
          </cell>
          <cell r="CY1">
            <v>97</v>
          </cell>
          <cell r="CZ1">
            <v>98</v>
          </cell>
          <cell r="DA1">
            <v>99</v>
          </cell>
          <cell r="DB1">
            <v>100</v>
          </cell>
          <cell r="DC1">
            <v>101</v>
          </cell>
          <cell r="DD1">
            <v>102</v>
          </cell>
          <cell r="DE1">
            <v>103</v>
          </cell>
          <cell r="DF1">
            <v>104</v>
          </cell>
          <cell r="DG1">
            <v>105</v>
          </cell>
          <cell r="DH1">
            <v>106</v>
          </cell>
          <cell r="DI1">
            <v>107</v>
          </cell>
          <cell r="DJ1">
            <v>108</v>
          </cell>
          <cell r="DK1">
            <v>109</v>
          </cell>
          <cell r="DL1">
            <v>110</v>
          </cell>
          <cell r="DM1">
            <v>111</v>
          </cell>
          <cell r="DN1">
            <v>112</v>
          </cell>
          <cell r="DO1">
            <v>113</v>
          </cell>
          <cell r="DP1">
            <v>114</v>
          </cell>
          <cell r="DQ1">
            <v>115</v>
          </cell>
          <cell r="DR1">
            <v>116</v>
          </cell>
          <cell r="DS1">
            <v>117</v>
          </cell>
          <cell r="DT1">
            <v>118</v>
          </cell>
          <cell r="DU1">
            <v>119</v>
          </cell>
          <cell r="DV1">
            <v>120</v>
          </cell>
          <cell r="DW1">
            <v>121</v>
          </cell>
          <cell r="DX1">
            <v>122</v>
          </cell>
          <cell r="DY1">
            <v>123</v>
          </cell>
          <cell r="DZ1">
            <v>124</v>
          </cell>
          <cell r="EA1">
            <v>125</v>
          </cell>
          <cell r="EB1">
            <v>126</v>
          </cell>
          <cell r="EC1">
            <v>127</v>
          </cell>
          <cell r="ED1">
            <v>128</v>
          </cell>
          <cell r="EE1">
            <v>129</v>
          </cell>
          <cell r="EF1">
            <v>130</v>
          </cell>
          <cell r="EG1">
            <v>131</v>
          </cell>
          <cell r="EH1">
            <v>132</v>
          </cell>
          <cell r="EI1">
            <v>133</v>
          </cell>
          <cell r="EJ1">
            <v>134</v>
          </cell>
          <cell r="EK1">
            <v>135</v>
          </cell>
          <cell r="EL1">
            <v>136</v>
          </cell>
          <cell r="EM1">
            <v>137</v>
          </cell>
          <cell r="EN1">
            <v>138</v>
          </cell>
          <cell r="EO1">
            <v>139</v>
          </cell>
          <cell r="EP1">
            <v>140</v>
          </cell>
          <cell r="EQ1">
            <v>141</v>
          </cell>
          <cell r="ER1">
            <v>142</v>
          </cell>
          <cell r="ES1">
            <v>143</v>
          </cell>
          <cell r="ET1">
            <v>144</v>
          </cell>
          <cell r="EU1">
            <v>145</v>
          </cell>
          <cell r="EV1">
            <v>146</v>
          </cell>
          <cell r="EW1">
            <v>147</v>
          </cell>
          <cell r="EX1">
            <v>148</v>
          </cell>
          <cell r="EY1">
            <v>149</v>
          </cell>
          <cell r="EZ1">
            <v>150</v>
          </cell>
          <cell r="FA1">
            <v>151</v>
          </cell>
          <cell r="FB1">
            <v>152</v>
          </cell>
          <cell r="FC1">
            <v>153</v>
          </cell>
          <cell r="FD1">
            <v>154</v>
          </cell>
          <cell r="FE1">
            <v>155</v>
          </cell>
          <cell r="FF1">
            <v>156</v>
          </cell>
          <cell r="FG1">
            <v>157</v>
          </cell>
          <cell r="FH1">
            <v>158</v>
          </cell>
          <cell r="FI1">
            <v>159</v>
          </cell>
          <cell r="FJ1">
            <v>160</v>
          </cell>
          <cell r="FK1">
            <v>161</v>
          </cell>
          <cell r="FL1">
            <v>162</v>
          </cell>
          <cell r="FM1">
            <v>163</v>
          </cell>
          <cell r="FN1">
            <v>164</v>
          </cell>
          <cell r="FO1">
            <v>165</v>
          </cell>
          <cell r="FP1">
            <v>166</v>
          </cell>
          <cell r="FQ1">
            <v>167</v>
          </cell>
          <cell r="FR1">
            <v>168</v>
          </cell>
          <cell r="FS1">
            <v>169</v>
          </cell>
          <cell r="FT1">
            <v>170</v>
          </cell>
          <cell r="FU1">
            <v>171</v>
          </cell>
          <cell r="FV1">
            <v>172</v>
          </cell>
          <cell r="FW1">
            <v>173</v>
          </cell>
          <cell r="FX1">
            <v>174</v>
          </cell>
          <cell r="FY1">
            <v>175</v>
          </cell>
          <cell r="FZ1">
            <v>176</v>
          </cell>
          <cell r="GA1">
            <v>177</v>
          </cell>
          <cell r="GB1">
            <v>178</v>
          </cell>
          <cell r="GC1">
            <v>179</v>
          </cell>
          <cell r="GD1">
            <v>180</v>
          </cell>
          <cell r="GE1">
            <v>181</v>
          </cell>
          <cell r="GF1">
            <v>182</v>
          </cell>
          <cell r="GG1">
            <v>183</v>
          </cell>
          <cell r="GH1">
            <v>184</v>
          </cell>
          <cell r="GI1">
            <v>185</v>
          </cell>
          <cell r="GJ1">
            <v>186</v>
          </cell>
          <cell r="GK1">
            <v>187</v>
          </cell>
          <cell r="GL1">
            <v>188</v>
          </cell>
          <cell r="GM1">
            <v>189</v>
          </cell>
          <cell r="GN1">
            <v>190</v>
          </cell>
          <cell r="GO1">
            <v>191</v>
          </cell>
          <cell r="GP1">
            <v>192</v>
          </cell>
          <cell r="GQ1">
            <v>193</v>
          </cell>
          <cell r="GR1">
            <v>194</v>
          </cell>
          <cell r="GS1">
            <v>195</v>
          </cell>
          <cell r="GT1">
            <v>196</v>
          </cell>
          <cell r="GU1">
            <v>197</v>
          </cell>
          <cell r="GV1">
            <v>198</v>
          </cell>
          <cell r="GW1">
            <v>199</v>
          </cell>
          <cell r="GX1">
            <v>200</v>
          </cell>
          <cell r="GY1">
            <v>201</v>
          </cell>
          <cell r="GZ1">
            <v>202</v>
          </cell>
          <cell r="HA1">
            <v>203</v>
          </cell>
          <cell r="HB1">
            <v>204</v>
          </cell>
          <cell r="HC1">
            <v>205</v>
          </cell>
          <cell r="HD1">
            <v>206</v>
          </cell>
          <cell r="HE1">
            <v>207</v>
          </cell>
          <cell r="HF1">
            <v>208</v>
          </cell>
          <cell r="HG1">
            <v>209</v>
          </cell>
          <cell r="HH1">
            <v>210</v>
          </cell>
          <cell r="HI1">
            <v>211</v>
          </cell>
          <cell r="HJ1">
            <v>212</v>
          </cell>
          <cell r="HK1">
            <v>213</v>
          </cell>
          <cell r="HL1">
            <v>214</v>
          </cell>
          <cell r="HM1">
            <v>215</v>
          </cell>
          <cell r="HN1">
            <v>216</v>
          </cell>
          <cell r="HO1">
            <v>217</v>
          </cell>
          <cell r="HP1">
            <v>218</v>
          </cell>
          <cell r="HQ1">
            <v>219</v>
          </cell>
          <cell r="HR1">
            <v>220</v>
          </cell>
          <cell r="HS1">
            <v>221</v>
          </cell>
          <cell r="HT1">
            <v>222</v>
          </cell>
          <cell r="HU1">
            <v>223</v>
          </cell>
          <cell r="HV1">
            <v>224</v>
          </cell>
          <cell r="HW1">
            <v>225</v>
          </cell>
          <cell r="HX1">
            <v>226</v>
          </cell>
          <cell r="HY1">
            <v>227</v>
          </cell>
          <cell r="HZ1">
            <v>228</v>
          </cell>
          <cell r="IA1">
            <v>229</v>
          </cell>
          <cell r="IB1">
            <v>230</v>
          </cell>
          <cell r="IC1">
            <v>231</v>
          </cell>
          <cell r="ID1">
            <v>232</v>
          </cell>
          <cell r="IE1">
            <v>233</v>
          </cell>
          <cell r="IF1">
            <v>234</v>
          </cell>
          <cell r="IG1">
            <v>235</v>
          </cell>
          <cell r="IH1">
            <v>236</v>
          </cell>
          <cell r="II1">
            <v>237</v>
          </cell>
          <cell r="IJ1">
            <v>238</v>
          </cell>
          <cell r="IK1">
            <v>239</v>
          </cell>
          <cell r="IL1">
            <v>240</v>
          </cell>
          <cell r="IM1">
            <v>241</v>
          </cell>
          <cell r="IN1">
            <v>242</v>
          </cell>
          <cell r="IO1">
            <v>243</v>
          </cell>
          <cell r="IP1">
            <v>244</v>
          </cell>
          <cell r="IQ1">
            <v>245</v>
          </cell>
          <cell r="IR1">
            <v>246</v>
          </cell>
          <cell r="IS1">
            <v>247</v>
          </cell>
          <cell r="IT1">
            <v>248</v>
          </cell>
          <cell r="IU1">
            <v>249</v>
          </cell>
          <cell r="IV1">
            <v>250</v>
          </cell>
        </row>
        <row r="7">
          <cell r="O7" t="str">
            <v>YE2000</v>
          </cell>
        </row>
        <row r="8">
          <cell r="G8">
            <v>36719</v>
          </cell>
          <cell r="H8">
            <v>36726</v>
          </cell>
          <cell r="I8">
            <v>36747</v>
          </cell>
          <cell r="J8">
            <v>36761</v>
          </cell>
          <cell r="K8">
            <v>36803</v>
          </cell>
          <cell r="L8">
            <v>36810</v>
          </cell>
          <cell r="M8">
            <v>36831</v>
          </cell>
          <cell r="N8">
            <v>36887</v>
          </cell>
          <cell r="O8">
            <v>36889</v>
          </cell>
          <cell r="P8">
            <v>36959</v>
          </cell>
          <cell r="Q8">
            <v>36993</v>
          </cell>
          <cell r="R8">
            <v>37029</v>
          </cell>
          <cell r="S8">
            <v>37034</v>
          </cell>
          <cell r="T8">
            <v>37036</v>
          </cell>
          <cell r="U8">
            <v>37041</v>
          </cell>
          <cell r="V8">
            <v>37043</v>
          </cell>
          <cell r="W8">
            <v>37048</v>
          </cell>
          <cell r="X8">
            <v>37050</v>
          </cell>
          <cell r="Y8">
            <v>37057.698437500003</v>
          </cell>
          <cell r="Z8">
            <v>37061.48510416667</v>
          </cell>
          <cell r="AA8">
            <v>37063.681319444448</v>
          </cell>
          <cell r="AB8">
            <v>37070.814675925925</v>
          </cell>
          <cell r="AC8">
            <v>37071.695127314815</v>
          </cell>
          <cell r="AD8">
            <v>37078.441805555558</v>
          </cell>
          <cell r="AE8">
            <v>37078.718807870369</v>
          </cell>
          <cell r="AF8">
            <v>37082.770821759259</v>
          </cell>
          <cell r="AG8">
            <v>37084.632303240738</v>
          </cell>
        </row>
        <row r="9">
          <cell r="G9">
            <v>12.7127041020567</v>
          </cell>
          <cell r="H9">
            <v>13.164018563961895</v>
          </cell>
          <cell r="I9">
            <v>13.882835549197424</v>
          </cell>
          <cell r="J9">
            <v>12.625362093858268</v>
          </cell>
          <cell r="K9">
            <v>13.403798042401554</v>
          </cell>
          <cell r="L9">
            <v>13.543517315217017</v>
          </cell>
          <cell r="M9">
            <v>12.365883444343837</v>
          </cell>
          <cell r="N9">
            <v>10.831763563101129</v>
          </cell>
          <cell r="O9">
            <v>11.053284353173286</v>
          </cell>
          <cell r="P9">
            <v>9.8035990930632426</v>
          </cell>
          <cell r="Q9">
            <v>10.415782406708532</v>
          </cell>
          <cell r="R9">
            <v>11.903022363882972</v>
          </cell>
          <cell r="S9">
            <v>12.075004102338214</v>
          </cell>
          <cell r="T9">
            <v>11.742388466024185</v>
          </cell>
          <cell r="U9">
            <v>11.735644084123978</v>
          </cell>
          <cell r="V9">
            <v>11.432146898614722</v>
          </cell>
          <cell r="W9">
            <v>11.391680607213489</v>
          </cell>
          <cell r="X9">
            <v>10.125849817738164</v>
          </cell>
          <cell r="Y9">
            <v>10.750964326693948</v>
          </cell>
          <cell r="Z9">
            <v>10.541888487787572</v>
          </cell>
          <cell r="AA9">
            <v>10.909457301348784</v>
          </cell>
          <cell r="AB9">
            <v>10.302881333855701</v>
          </cell>
          <cell r="AC9">
            <v>10.48854167886361</v>
          </cell>
          <cell r="AD9">
            <v>10.096967133028746</v>
          </cell>
          <cell r="AE9">
            <v>10.090215847755731</v>
          </cell>
          <cell r="AF9">
            <v>9.8843016469287761</v>
          </cell>
          <cell r="AG9">
            <v>10.019327352389073</v>
          </cell>
        </row>
        <row r="10">
          <cell r="G10" t="str">
            <v>NMF</v>
          </cell>
          <cell r="H10" t="str">
            <v>NMF</v>
          </cell>
          <cell r="I10" t="str">
            <v>NMF</v>
          </cell>
          <cell r="J10" t="str">
            <v>NMF</v>
          </cell>
          <cell r="K10" t="str">
            <v>NMF</v>
          </cell>
          <cell r="L10" t="str">
            <v>NMF</v>
          </cell>
          <cell r="M10">
            <v>18.260307692307691</v>
          </cell>
          <cell r="N10">
            <v>13.132</v>
          </cell>
          <cell r="O10">
            <v>12.860615384615384</v>
          </cell>
          <cell r="P10">
            <v>15.290522115545677</v>
          </cell>
          <cell r="Q10">
            <v>16.059617941333894</v>
          </cell>
          <cell r="R10">
            <v>20.858252390743676</v>
          </cell>
          <cell r="S10">
            <v>21.224480877199998</v>
          </cell>
          <cell r="T10">
            <v>20.525563888978162</v>
          </cell>
          <cell r="U10">
            <v>19.524457537952596</v>
          </cell>
          <cell r="V10">
            <v>20.223371002854847</v>
          </cell>
          <cell r="W10">
            <v>20.034459539647035</v>
          </cell>
          <cell r="X10">
            <v>19.541178436097322</v>
          </cell>
          <cell r="Y10">
            <v>19.542934917725542</v>
          </cell>
          <cell r="Z10">
            <v>19.206877696962728</v>
          </cell>
          <cell r="AA10">
            <v>20.816970993279838</v>
          </cell>
          <cell r="AB10">
            <v>20.013927644577283</v>
          </cell>
          <cell r="AC10">
            <v>20.371008696018567</v>
          </cell>
          <cell r="AD10">
            <v>19.348698811200293</v>
          </cell>
          <cell r="AE10">
            <v>19.241731068464066</v>
          </cell>
          <cell r="AF10">
            <v>19.27877270150001</v>
          </cell>
          <cell r="AG10">
            <v>19.322705388629998</v>
          </cell>
        </row>
        <row r="11">
          <cell r="G11">
            <v>21.028697585534943</v>
          </cell>
          <cell r="H11">
            <v>20.604243930808288</v>
          </cell>
          <cell r="I11">
            <v>22.618656226173481</v>
          </cell>
          <cell r="J11">
            <v>20.027597501077985</v>
          </cell>
          <cell r="K11">
            <v>17.789458625258469</v>
          </cell>
          <cell r="L11">
            <v>15.585178790693144</v>
          </cell>
          <cell r="M11">
            <v>18.322278414818282</v>
          </cell>
          <cell r="N11">
            <v>15.268888574376401</v>
          </cell>
          <cell r="O11">
            <v>15.476947295402647</v>
          </cell>
          <cell r="P11">
            <v>14.875204417484007</v>
          </cell>
          <cell r="Q11">
            <v>14.168629080059306</v>
          </cell>
          <cell r="R11">
            <v>17.529178899053463</v>
          </cell>
          <cell r="S11">
            <v>17.532051222175713</v>
          </cell>
          <cell r="T11">
            <v>17.816411211278435</v>
          </cell>
          <cell r="U11">
            <v>17.385562742940976</v>
          </cell>
          <cell r="V11">
            <v>17.46024314411947</v>
          </cell>
          <cell r="W11">
            <v>17.382690419818729</v>
          </cell>
          <cell r="X11">
            <v>15.369924369106757</v>
          </cell>
          <cell r="Y11">
            <v>16.950838741829592</v>
          </cell>
          <cell r="Z11">
            <v>16.462543811047144</v>
          </cell>
          <cell r="AA11">
            <v>16.538451179382736</v>
          </cell>
          <cell r="AB11">
            <v>15.956763440473821</v>
          </cell>
          <cell r="AC11">
            <v>15.874045549975785</v>
          </cell>
          <cell r="AD11">
            <v>14.002227736277883</v>
          </cell>
          <cell r="AE11">
            <v>14.002227736277883</v>
          </cell>
          <cell r="AF11">
            <v>15.649026022499143</v>
          </cell>
          <cell r="AG11">
            <v>15.649026022499143</v>
          </cell>
        </row>
        <row r="12">
          <cell r="G12">
            <v>19.662361030258861</v>
          </cell>
          <cell r="H12">
            <v>19.295981632179505</v>
          </cell>
          <cell r="I12">
            <v>19.27699427864226</v>
          </cell>
          <cell r="J12">
            <v>19.060008750967313</v>
          </cell>
          <cell r="K12">
            <v>23.117795298029026</v>
          </cell>
          <cell r="L12">
            <v>21.790739458059509</v>
          </cell>
          <cell r="M12">
            <v>20.403362898091373</v>
          </cell>
          <cell r="N12">
            <v>17.32700617816203</v>
          </cell>
          <cell r="O12">
            <v>17.628609778155102</v>
          </cell>
          <cell r="P12">
            <v>15.207683972820098</v>
          </cell>
          <cell r="Q12">
            <v>15.223241705784622</v>
          </cell>
          <cell r="R12">
            <v>19.066001748021517</v>
          </cell>
          <cell r="S12">
            <v>21.454113758075618</v>
          </cell>
          <cell r="T12">
            <v>21.282978695465879</v>
          </cell>
          <cell r="U12">
            <v>23.148279756847067</v>
          </cell>
          <cell r="V12">
            <v>24.600736371215145</v>
          </cell>
          <cell r="W12">
            <v>26.463298382581264</v>
          </cell>
          <cell r="X12">
            <v>26.326596583581914</v>
          </cell>
          <cell r="Y12">
            <v>25.121911979900158</v>
          </cell>
          <cell r="Z12">
            <v>25.685806900772469</v>
          </cell>
          <cell r="AA12">
            <v>25.352596265711554</v>
          </cell>
          <cell r="AB12">
            <v>19.58121725863683</v>
          </cell>
          <cell r="AC12">
            <v>20.857873544410918</v>
          </cell>
          <cell r="AD12">
            <v>19.615489910603916</v>
          </cell>
          <cell r="AE12">
            <v>19.932511941299499</v>
          </cell>
          <cell r="AF12">
            <v>18.715832796467812</v>
          </cell>
          <cell r="AG12">
            <v>18.758673611426673</v>
          </cell>
        </row>
        <row r="13">
          <cell r="G13">
            <v>13.451089751300055</v>
          </cell>
          <cell r="H13">
            <v>13.010135730320792</v>
          </cell>
          <cell r="I13">
            <v>11.979285297175958</v>
          </cell>
          <cell r="J13">
            <v>12.146348828130272</v>
          </cell>
          <cell r="K13">
            <v>9.5659213297374084</v>
          </cell>
          <cell r="L13">
            <v>8.4673476590814847</v>
          </cell>
          <cell r="M13">
            <v>8.5011337688305648</v>
          </cell>
          <cell r="N13">
            <v>7.0786401827780647</v>
          </cell>
          <cell r="O13">
            <v>7.439696037231843</v>
          </cell>
          <cell r="P13">
            <v>7.8227621777577632</v>
          </cell>
          <cell r="Q13">
            <v>6.5345163673474636</v>
          </cell>
          <cell r="R13">
            <v>7.673233223705858</v>
          </cell>
          <cell r="S13">
            <v>8.0893277069915275</v>
          </cell>
          <cell r="T13">
            <v>8.014515343211011</v>
          </cell>
          <cell r="U13">
            <v>7.9797968774468782</v>
          </cell>
          <cell r="V13">
            <v>8.6011257590497419</v>
          </cell>
          <cell r="W13">
            <v>10.719699510411644</v>
          </cell>
          <cell r="X13">
            <v>10.647056662667701</v>
          </cell>
          <cell r="Y13">
            <v>10.069792901012246</v>
          </cell>
          <cell r="Z13">
            <v>10.341183091944803</v>
          </cell>
          <cell r="AA13">
            <v>10.216439697990536</v>
          </cell>
          <cell r="AB13">
            <v>10.273862529828079</v>
          </cell>
          <cell r="AC13">
            <v>10.394546817697444</v>
          </cell>
          <cell r="AD13">
            <v>9.7973317194135241</v>
          </cell>
          <cell r="AE13">
            <v>9.6116693853043706</v>
          </cell>
          <cell r="AF13">
            <v>9.345429739878691</v>
          </cell>
          <cell r="AG13">
            <v>9.7266354661601113</v>
          </cell>
        </row>
        <row r="20">
          <cell r="G20">
            <v>36719</v>
          </cell>
          <cell r="H20">
            <v>36726</v>
          </cell>
          <cell r="I20">
            <v>36747</v>
          </cell>
          <cell r="J20">
            <v>36761</v>
          </cell>
          <cell r="K20">
            <v>36803</v>
          </cell>
          <cell r="L20">
            <v>36810</v>
          </cell>
          <cell r="M20">
            <v>36831</v>
          </cell>
          <cell r="N20">
            <v>36887</v>
          </cell>
          <cell r="O20">
            <v>36889</v>
          </cell>
          <cell r="P20">
            <v>36959</v>
          </cell>
          <cell r="Q20">
            <v>36993</v>
          </cell>
          <cell r="R20">
            <v>37029</v>
          </cell>
          <cell r="S20">
            <v>37034</v>
          </cell>
          <cell r="T20">
            <v>37036</v>
          </cell>
          <cell r="U20">
            <v>37041</v>
          </cell>
          <cell r="V20">
            <v>37043</v>
          </cell>
          <cell r="W20">
            <v>37048</v>
          </cell>
          <cell r="X20">
            <v>37050</v>
          </cell>
          <cell r="Y20">
            <v>37057.698437500003</v>
          </cell>
          <cell r="Z20">
            <v>37061.48510416667</v>
          </cell>
          <cell r="AA20">
            <v>37063.681319444448</v>
          </cell>
          <cell r="AB20">
            <v>37070.814675925925</v>
          </cell>
          <cell r="AC20">
            <v>37071.695127314815</v>
          </cell>
          <cell r="AD20">
            <v>37078.441805555558</v>
          </cell>
          <cell r="AE20">
            <v>37078.718807870369</v>
          </cell>
          <cell r="AF20">
            <v>37082.770821759259</v>
          </cell>
          <cell r="AG20">
            <v>37084.632303240738</v>
          </cell>
        </row>
        <row r="21">
          <cell r="G21">
            <v>11.853845703054798</v>
          </cell>
          <cell r="H21">
            <v>11.755599110290399</v>
          </cell>
          <cell r="I21">
            <v>12.333652528447631</v>
          </cell>
          <cell r="J21">
            <v>12.56412909321759</v>
          </cell>
          <cell r="K21">
            <v>13.212373946323762</v>
          </cell>
          <cell r="L21">
            <v>13.173234863814406</v>
          </cell>
          <cell r="M21">
            <v>14.089094044463602</v>
          </cell>
          <cell r="N21">
            <v>15.037905695424923</v>
          </cell>
          <cell r="O21">
            <v>15.059942305653818</v>
          </cell>
          <cell r="P21">
            <v>13.200837391394854</v>
          </cell>
          <cell r="Q21">
            <v>13.474011810046582</v>
          </cell>
          <cell r="R21">
            <v>14.109124434125981</v>
          </cell>
          <cell r="S21">
            <v>13.575552292071933</v>
          </cell>
          <cell r="T21">
            <v>13.985017558034755</v>
          </cell>
          <cell r="U21">
            <v>13.940845400130533</v>
          </cell>
          <cell r="V21">
            <v>14.120931890047737</v>
          </cell>
          <cell r="W21">
            <v>14.936389711215774</v>
          </cell>
          <cell r="X21">
            <v>14.035952122453347</v>
          </cell>
          <cell r="Y21">
            <v>14.087704782590865</v>
          </cell>
          <cell r="Z21">
            <v>13.853092723300787</v>
          </cell>
          <cell r="AA21">
            <v>13.773738644423259</v>
          </cell>
          <cell r="AB21">
            <v>14.173959216153392</v>
          </cell>
          <cell r="AC21">
            <v>14.329217196565946</v>
          </cell>
          <cell r="AD21" t="e">
            <v>#N/A</v>
          </cell>
          <cell r="AE21">
            <v>14.067003718535858</v>
          </cell>
          <cell r="AF21">
            <v>14.191210102865901</v>
          </cell>
          <cell r="AG21">
            <v>14.249863117688419</v>
          </cell>
        </row>
        <row r="22">
          <cell r="G22">
            <v>11.2483739863435</v>
          </cell>
          <cell r="H22">
            <v>11.738783491636536</v>
          </cell>
          <cell r="I22">
            <v>10.971028895485766</v>
          </cell>
          <cell r="J22">
            <v>11.629517552774255</v>
          </cell>
          <cell r="K22">
            <v>12.392406638617995</v>
          </cell>
          <cell r="L22">
            <v>12.270763920209388</v>
          </cell>
          <cell r="M22">
            <v>13.061462899219084</v>
          </cell>
          <cell r="N22">
            <v>14.946874684411675</v>
          </cell>
          <cell r="O22">
            <v>15.198759900871808</v>
          </cell>
          <cell r="P22">
            <v>12.2</v>
          </cell>
          <cell r="Q22">
            <v>13.931518428159091</v>
          </cell>
          <cell r="R22">
            <v>11.720295799850245</v>
          </cell>
          <cell r="S22">
            <v>11.396136664585795</v>
          </cell>
          <cell r="T22">
            <v>11.316644334524817</v>
          </cell>
          <cell r="U22">
            <v>11.252524553981271</v>
          </cell>
          <cell r="V22">
            <v>11.182529561804126</v>
          </cell>
          <cell r="W22">
            <v>11.297505903590139</v>
          </cell>
          <cell r="X22">
            <v>11.271605675539089</v>
          </cell>
          <cell r="Y22">
            <v>11.167720386859285</v>
          </cell>
          <cell r="Z22">
            <v>11.030805871623253</v>
          </cell>
          <cell r="AA22">
            <v>11.168854328279439</v>
          </cell>
          <cell r="AB22">
            <v>11.34612856720249</v>
          </cell>
          <cell r="AC22">
            <v>11.58171148149713</v>
          </cell>
          <cell r="AD22">
            <v>11.392139918665629</v>
          </cell>
          <cell r="AE22">
            <v>11.572253422716962</v>
          </cell>
          <cell r="AF22">
            <v>11.719734112125673</v>
          </cell>
          <cell r="AG22">
            <v>11.542017565085667</v>
          </cell>
        </row>
        <row r="23">
          <cell r="G23">
            <v>11.421257428980573</v>
          </cell>
          <cell r="H23">
            <v>11.469446594187813</v>
          </cell>
          <cell r="I23">
            <v>10.041269688380556</v>
          </cell>
          <cell r="J23">
            <v>12.658835928853634</v>
          </cell>
          <cell r="K23">
            <v>14.542518495682437</v>
          </cell>
          <cell r="L23">
            <v>14.825355345147054</v>
          </cell>
          <cell r="M23">
            <v>14.357296058782792</v>
          </cell>
          <cell r="N23">
            <v>16.06214553525178</v>
          </cell>
          <cell r="O23">
            <v>16.309248890972778</v>
          </cell>
          <cell r="P23">
            <v>15.348276672937654</v>
          </cell>
          <cell r="Q23">
            <v>15.180596563737948</v>
          </cell>
          <cell r="R23">
            <v>15.755756804035714</v>
          </cell>
          <cell r="S23">
            <v>14.811254406495916</v>
          </cell>
          <cell r="T23">
            <v>14.574680560209847</v>
          </cell>
          <cell r="U23">
            <v>14.754904389631156</v>
          </cell>
          <cell r="V23">
            <v>14.373108303373263</v>
          </cell>
          <cell r="W23">
            <v>14.358236343277593</v>
          </cell>
          <cell r="X23">
            <v>14.277142400614336</v>
          </cell>
          <cell r="Y23">
            <v>14.755712212488394</v>
          </cell>
          <cell r="Z23">
            <v>14.699299401555431</v>
          </cell>
          <cell r="AA23">
            <v>14.997668461304292</v>
          </cell>
          <cell r="AB23">
            <v>15.179451482956223</v>
          </cell>
          <cell r="AC23">
            <v>15.372002133557453</v>
          </cell>
          <cell r="AD23">
            <v>15.025787352526624</v>
          </cell>
          <cell r="AE23">
            <v>14.939844977719526</v>
          </cell>
          <cell r="AF23">
            <v>13.689660403891335</v>
          </cell>
          <cell r="AG23">
            <v>13.196021899592836</v>
          </cell>
        </row>
        <row r="24">
          <cell r="G24">
            <v>13.834142335592484</v>
          </cell>
          <cell r="H24">
            <v>13.731677848763667</v>
          </cell>
          <cell r="I24">
            <v>12.568466989821545</v>
          </cell>
          <cell r="J24">
            <v>12.651315127427038</v>
          </cell>
          <cell r="K24">
            <v>16.554955683118507</v>
          </cell>
          <cell r="L24">
            <v>15.418142001122126</v>
          </cell>
          <cell r="M24">
            <v>15.721554973312697</v>
          </cell>
          <cell r="N24">
            <v>17.557950979643941</v>
          </cell>
          <cell r="O24">
            <v>18.317170337945974</v>
          </cell>
          <cell r="P24">
            <v>14.547596698532113</v>
          </cell>
          <cell r="Q24">
            <v>17.157260667555331</v>
          </cell>
          <cell r="R24">
            <v>15.93231171987777</v>
          </cell>
          <cell r="S24">
            <v>15.486363948713334</v>
          </cell>
          <cell r="T24">
            <v>14.80889455966684</v>
          </cell>
          <cell r="U24">
            <v>14.961291889122881</v>
          </cell>
          <cell r="V24">
            <v>15.11847817140942</v>
          </cell>
          <cell r="W24">
            <v>14.997727901381452</v>
          </cell>
          <cell r="X24">
            <v>14.841528678865384</v>
          </cell>
          <cell r="Y24">
            <v>14.17569360724106</v>
          </cell>
          <cell r="Z24">
            <v>14.540212593096506</v>
          </cell>
          <cell r="AA24">
            <v>14.687074212003907</v>
          </cell>
          <cell r="AB24">
            <v>14.974517471351447</v>
          </cell>
          <cell r="AC24">
            <v>15.523017992361101</v>
          </cell>
          <cell r="AD24" t="e">
            <v>#N/A</v>
          </cell>
          <cell r="AE24">
            <v>14.97888846866215</v>
          </cell>
          <cell r="AF24">
            <v>14.810574383011007</v>
          </cell>
          <cell r="AG24">
            <v>14.766352332341189</v>
          </cell>
        </row>
        <row r="31">
          <cell r="G31">
            <v>36719</v>
          </cell>
          <cell r="H31">
            <v>36726</v>
          </cell>
          <cell r="I31">
            <v>36747</v>
          </cell>
          <cell r="J31">
            <v>36761</v>
          </cell>
          <cell r="K31">
            <v>36803</v>
          </cell>
          <cell r="L31">
            <v>36810</v>
          </cell>
          <cell r="M31">
            <v>36831</v>
          </cell>
          <cell r="N31">
            <v>36887</v>
          </cell>
          <cell r="O31">
            <v>36889</v>
          </cell>
          <cell r="P31">
            <v>36959</v>
          </cell>
          <cell r="Q31">
            <v>36993</v>
          </cell>
          <cell r="R31">
            <v>37029</v>
          </cell>
          <cell r="S31">
            <v>37034</v>
          </cell>
          <cell r="T31">
            <v>37036</v>
          </cell>
          <cell r="U31">
            <v>37041</v>
          </cell>
          <cell r="V31">
            <v>37043</v>
          </cell>
          <cell r="W31">
            <v>37048</v>
          </cell>
          <cell r="X31">
            <v>37050</v>
          </cell>
          <cell r="Y31">
            <v>37057.698437500003</v>
          </cell>
          <cell r="Z31">
            <v>37061.48510416667</v>
          </cell>
          <cell r="AA31">
            <v>37063.681319444448</v>
          </cell>
          <cell r="AB31">
            <v>37070.814675925925</v>
          </cell>
          <cell r="AC31">
            <v>37071.695127314815</v>
          </cell>
          <cell r="AD31">
            <v>37078.441805555558</v>
          </cell>
          <cell r="AE31">
            <v>37078.718807870369</v>
          </cell>
          <cell r="AF31">
            <v>37082.770821759259</v>
          </cell>
          <cell r="AG31">
            <v>37084.632303240738</v>
          </cell>
        </row>
        <row r="32">
          <cell r="K32">
            <v>-0.21251923425762587</v>
          </cell>
          <cell r="L32">
            <v>-0.22761810871477417</v>
          </cell>
          <cell r="M32">
            <v>-0.12581319898470578</v>
          </cell>
          <cell r="N32">
            <v>-0.23885144844669381</v>
          </cell>
          <cell r="O32">
            <v>-0.17549454869296766</v>
          </cell>
          <cell r="P32">
            <v>-0.13268087081415336</v>
          </cell>
          <cell r="Q32">
            <v>-0.13564913371468357</v>
          </cell>
          <cell r="R32">
            <v>-8.3390013369301186E-2</v>
          </cell>
          <cell r="S32">
            <v>-7.8622864480132892E-2</v>
          </cell>
          <cell r="T32">
            <v>-0.10158569869498058</v>
          </cell>
          <cell r="U32">
            <v>-9.5243887260121118E-2</v>
          </cell>
          <cell r="V32">
            <v>-8.6489277394882547E-2</v>
          </cell>
          <cell r="W32">
            <v>-0.12674970750925452</v>
          </cell>
          <cell r="X32">
            <v>-0.14076709829772349</v>
          </cell>
          <cell r="Y32">
            <v>-0.15415283818985559</v>
          </cell>
          <cell r="Z32">
            <v>-0.15437259131036096</v>
          </cell>
          <cell r="AA32">
            <v>-0.17097331498637613</v>
          </cell>
          <cell r="AB32">
            <v>-0.15443705443586553</v>
          </cell>
          <cell r="AC32">
            <v>-0.12100517624623075</v>
          </cell>
          <cell r="AD32" t="e">
            <v>#N/A</v>
          </cell>
          <cell r="AE32">
            <v>-0.12146558906080962</v>
          </cell>
          <cell r="AF32">
            <v>-0.16398607961554634</v>
          </cell>
          <cell r="AG32">
            <v>-0.1847073556763501</v>
          </cell>
        </row>
        <row r="39">
          <cell r="G39">
            <v>36719</v>
          </cell>
          <cell r="H39">
            <v>36726</v>
          </cell>
          <cell r="I39">
            <v>36747</v>
          </cell>
          <cell r="J39">
            <v>36761</v>
          </cell>
          <cell r="K39">
            <v>36803</v>
          </cell>
          <cell r="L39">
            <v>36810</v>
          </cell>
          <cell r="M39">
            <v>36831</v>
          </cell>
          <cell r="N39">
            <v>36887</v>
          </cell>
          <cell r="O39">
            <v>36889</v>
          </cell>
          <cell r="P39">
            <v>36959</v>
          </cell>
          <cell r="Q39">
            <v>36993</v>
          </cell>
          <cell r="R39">
            <v>37029</v>
          </cell>
          <cell r="S39">
            <v>37034</v>
          </cell>
          <cell r="T39">
            <v>37036</v>
          </cell>
          <cell r="U39">
            <v>37041</v>
          </cell>
          <cell r="V39">
            <v>37043</v>
          </cell>
          <cell r="W39">
            <v>37048</v>
          </cell>
          <cell r="X39">
            <v>37050</v>
          </cell>
          <cell r="Y39">
            <v>37057.698437500003</v>
          </cell>
          <cell r="Z39">
            <v>37061.48510416667</v>
          </cell>
          <cell r="AA39">
            <v>37063.681319444448</v>
          </cell>
          <cell r="AB39">
            <v>37070.814675925925</v>
          </cell>
          <cell r="AC39">
            <v>37071.695127314815</v>
          </cell>
          <cell r="AD39">
            <v>37078.441805555558</v>
          </cell>
          <cell r="AE39">
            <v>37078.718807870369</v>
          </cell>
          <cell r="AF39">
            <v>37082.770821759259</v>
          </cell>
          <cell r="AG39">
            <v>37084.632303240738</v>
          </cell>
        </row>
        <row r="40">
          <cell r="G40">
            <v>13.403349001175089</v>
          </cell>
          <cell r="H40">
            <v>13.328143360752057</v>
          </cell>
          <cell r="I40">
            <v>13.137191539365451</v>
          </cell>
          <cell r="J40">
            <v>13.326028202115161</v>
          </cell>
          <cell r="L40">
            <v>12.146239717978849</v>
          </cell>
          <cell r="M40">
            <v>12.498472385428906</v>
          </cell>
          <cell r="P40" t="str">
            <v>NA</v>
          </cell>
          <cell r="Q40">
            <v>10.5</v>
          </cell>
          <cell r="R40">
            <v>11.36774383078731</v>
          </cell>
          <cell r="S40">
            <v>11.30699177438308</v>
          </cell>
          <cell r="T40">
            <v>11.238484136310223</v>
          </cell>
          <cell r="U40">
            <v>11.156462984723854</v>
          </cell>
          <cell r="V40">
            <v>11.103525264394831</v>
          </cell>
          <cell r="W40">
            <v>11.189717978848414</v>
          </cell>
          <cell r="X40">
            <v>11.169212690951822</v>
          </cell>
          <cell r="Y40">
            <v>10.798413631022328</v>
          </cell>
          <cell r="Z40">
            <v>10.779847238542892</v>
          </cell>
          <cell r="AA40">
            <v>10.924911868390131</v>
          </cell>
          <cell r="AB40">
            <v>10.834841363102234</v>
          </cell>
          <cell r="AC40">
            <v>10.829259694477088</v>
          </cell>
          <cell r="AD40">
            <v>10.619623971797886</v>
          </cell>
          <cell r="AE40">
            <v>10.558049353701529</v>
          </cell>
          <cell r="AF40">
            <v>10.508695652173913</v>
          </cell>
          <cell r="AG40">
            <v>10.692538190364278</v>
          </cell>
        </row>
      </sheetData>
      <sheetData sheetId="3"/>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adjusted"/>
      <sheetName val="Adjusted"/>
      <sheetName val="Capacity Factor"/>
      <sheetName val="Sheet1"/>
      <sheetName val="Sheet2"/>
      <sheetName val="Bar Chart"/>
      <sheetName val="Line Graph"/>
      <sheetName val="Sheet3"/>
      <sheetName val="Sheet4"/>
      <sheetName val="Sheet5"/>
      <sheetName val="Trend Analysis-Current"/>
      <sheetName val="Trend Analysis-Fwd"/>
      <sheetName val="Cover"/>
      <sheetName val="   O&amp;M  FORECAST  SUMMARY   "/>
    </sheetNames>
    <sheetDataSet>
      <sheetData sheetId="0" refreshError="1">
        <row r="66">
          <cell r="D66">
            <v>1500</v>
          </cell>
        </row>
      </sheetData>
      <sheetData sheetId="1"/>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Consol"/>
      <sheetName val="Master"/>
      <sheetName val="Entity Table"/>
      <sheetName val="Fed CY"/>
      <sheetName val="Fed AMT"/>
      <sheetName val="book"/>
      <sheetName val="Fed PY"/>
      <sheetName val="State"/>
      <sheetName val="CA ADR"/>
      <sheetName val="CA AMT"/>
      <sheetName val="ME"/>
      <sheetName val="bonus"/>
    </sheetNames>
    <sheetDataSet>
      <sheetData sheetId="0"/>
      <sheetData sheetId="1"/>
      <sheetData sheetId="2"/>
      <sheetData sheetId="3">
        <row r="9">
          <cell r="E9">
            <v>1100</v>
          </cell>
        </row>
        <row r="10">
          <cell r="E10">
            <v>1200</v>
          </cell>
        </row>
        <row r="11">
          <cell r="E11">
            <v>1208</v>
          </cell>
        </row>
        <row r="12">
          <cell r="E12">
            <v>1230</v>
          </cell>
        </row>
        <row r="13">
          <cell r="E13">
            <v>1240</v>
          </cell>
        </row>
        <row r="14">
          <cell r="E14">
            <v>1241</v>
          </cell>
        </row>
        <row r="15">
          <cell r="E15">
            <v>1250</v>
          </cell>
        </row>
        <row r="16">
          <cell r="E16">
            <v>1265</v>
          </cell>
        </row>
        <row r="17">
          <cell r="E17">
            <v>0</v>
          </cell>
        </row>
        <row r="18">
          <cell r="E18">
            <v>1275</v>
          </cell>
        </row>
        <row r="19">
          <cell r="E19">
            <v>1280</v>
          </cell>
        </row>
        <row r="20">
          <cell r="E20">
            <v>1281</v>
          </cell>
        </row>
        <row r="21">
          <cell r="E21">
            <v>1285</v>
          </cell>
        </row>
        <row r="22">
          <cell r="E22">
            <v>1290</v>
          </cell>
        </row>
        <row r="23">
          <cell r="E23">
            <v>1310</v>
          </cell>
        </row>
        <row r="24">
          <cell r="E24">
            <v>1311</v>
          </cell>
        </row>
        <row r="25">
          <cell r="E25">
            <v>1312</v>
          </cell>
        </row>
        <row r="26">
          <cell r="E26">
            <v>1330</v>
          </cell>
        </row>
        <row r="27">
          <cell r="E27">
            <v>0</v>
          </cell>
        </row>
        <row r="28">
          <cell r="E28">
            <v>1343</v>
          </cell>
        </row>
        <row r="29">
          <cell r="E29">
            <v>1345</v>
          </cell>
        </row>
        <row r="30">
          <cell r="E30">
            <v>1356</v>
          </cell>
        </row>
        <row r="31">
          <cell r="E31">
            <v>1360</v>
          </cell>
        </row>
        <row r="32">
          <cell r="E32">
            <v>1370</v>
          </cell>
        </row>
        <row r="33">
          <cell r="E33">
            <v>1380</v>
          </cell>
        </row>
        <row r="34">
          <cell r="E34" t="str">
            <v>1500A</v>
          </cell>
        </row>
        <row r="35">
          <cell r="E35" t="str">
            <v>1500B</v>
          </cell>
        </row>
        <row r="36">
          <cell r="E36">
            <v>1510</v>
          </cell>
        </row>
        <row r="37">
          <cell r="E37">
            <v>1511</v>
          </cell>
        </row>
        <row r="38">
          <cell r="E38">
            <v>1520</v>
          </cell>
        </row>
        <row r="39">
          <cell r="E39">
            <v>0</v>
          </cell>
        </row>
        <row r="40">
          <cell r="E40">
            <v>1540</v>
          </cell>
        </row>
        <row r="41">
          <cell r="E41">
            <v>1550</v>
          </cell>
        </row>
        <row r="42">
          <cell r="E42">
            <v>2000</v>
          </cell>
        </row>
        <row r="43">
          <cell r="E43" t="str">
            <v>2000D</v>
          </cell>
        </row>
        <row r="44">
          <cell r="E44">
            <v>0</v>
          </cell>
        </row>
        <row r="45">
          <cell r="E45">
            <v>2001</v>
          </cell>
        </row>
        <row r="46">
          <cell r="E46">
            <v>0</v>
          </cell>
        </row>
        <row r="47">
          <cell r="E47">
            <v>2002</v>
          </cell>
        </row>
        <row r="48">
          <cell r="E48">
            <v>2003</v>
          </cell>
        </row>
        <row r="49">
          <cell r="E49">
            <v>2004</v>
          </cell>
        </row>
        <row r="50">
          <cell r="E50">
            <v>2005</v>
          </cell>
        </row>
        <row r="51">
          <cell r="E51">
            <v>2400</v>
          </cell>
        </row>
        <row r="52">
          <cell r="E52">
            <v>2401</v>
          </cell>
        </row>
        <row r="53">
          <cell r="E53">
            <v>2402</v>
          </cell>
        </row>
        <row r="54">
          <cell r="E54">
            <v>2403</v>
          </cell>
        </row>
        <row r="55">
          <cell r="E55">
            <v>2404</v>
          </cell>
        </row>
        <row r="56">
          <cell r="E56">
            <v>2405</v>
          </cell>
        </row>
        <row r="57">
          <cell r="E57">
            <v>2406</v>
          </cell>
        </row>
        <row r="58">
          <cell r="E58">
            <v>2407</v>
          </cell>
        </row>
        <row r="59">
          <cell r="E59">
            <v>2408</v>
          </cell>
        </row>
        <row r="60">
          <cell r="E60">
            <v>2409</v>
          </cell>
        </row>
        <row r="61">
          <cell r="E61">
            <v>0</v>
          </cell>
        </row>
        <row r="62">
          <cell r="E62">
            <v>3300</v>
          </cell>
        </row>
        <row r="63">
          <cell r="E63">
            <v>3301</v>
          </cell>
        </row>
        <row r="64">
          <cell r="E64">
            <v>0</v>
          </cell>
        </row>
        <row r="65">
          <cell r="E65">
            <v>3302</v>
          </cell>
        </row>
        <row r="66">
          <cell r="E66">
            <v>0</v>
          </cell>
        </row>
        <row r="67">
          <cell r="E67">
            <v>3303</v>
          </cell>
        </row>
        <row r="68">
          <cell r="E68">
            <v>0</v>
          </cell>
        </row>
        <row r="69">
          <cell r="E69">
            <v>3304</v>
          </cell>
        </row>
        <row r="70">
          <cell r="E70">
            <v>3305</v>
          </cell>
        </row>
        <row r="71">
          <cell r="E71">
            <v>0</v>
          </cell>
        </row>
        <row r="72">
          <cell r="E72">
            <v>0</v>
          </cell>
        </row>
        <row r="73">
          <cell r="E73">
            <v>0</v>
          </cell>
        </row>
        <row r="74">
          <cell r="E74">
            <v>3313</v>
          </cell>
        </row>
        <row r="75">
          <cell r="E75">
            <v>3314</v>
          </cell>
        </row>
        <row r="76">
          <cell r="E76">
            <v>3315</v>
          </cell>
        </row>
        <row r="77">
          <cell r="E77">
            <v>4000</v>
          </cell>
        </row>
        <row r="78">
          <cell r="E78">
            <v>4001</v>
          </cell>
        </row>
        <row r="79">
          <cell r="E79">
            <v>4002</v>
          </cell>
        </row>
        <row r="80">
          <cell r="E80">
            <v>4003</v>
          </cell>
        </row>
        <row r="81">
          <cell r="E81">
            <v>4004</v>
          </cell>
        </row>
        <row r="82">
          <cell r="E82">
            <v>4005</v>
          </cell>
        </row>
        <row r="83">
          <cell r="E83">
            <v>4006</v>
          </cell>
        </row>
        <row r="84">
          <cell r="E84">
            <v>4007</v>
          </cell>
        </row>
        <row r="85">
          <cell r="E85">
            <v>4008</v>
          </cell>
        </row>
        <row r="86">
          <cell r="E86">
            <v>4009</v>
          </cell>
        </row>
        <row r="87">
          <cell r="E87" t="str">
            <v>4009P_CTA</v>
          </cell>
        </row>
        <row r="88">
          <cell r="E88">
            <v>4010</v>
          </cell>
        </row>
        <row r="89">
          <cell r="E89" t="str">
            <v>4010P_CTA</v>
          </cell>
        </row>
        <row r="90">
          <cell r="E90">
            <v>4011</v>
          </cell>
        </row>
        <row r="91">
          <cell r="E91" t="str">
            <v>4011P_CTA</v>
          </cell>
        </row>
        <row r="92">
          <cell r="E92">
            <v>4012</v>
          </cell>
        </row>
        <row r="93">
          <cell r="E93" t="str">
            <v>4012P_CTA</v>
          </cell>
        </row>
        <row r="94">
          <cell r="E94">
            <v>4013</v>
          </cell>
        </row>
        <row r="95">
          <cell r="E95">
            <v>4014</v>
          </cell>
        </row>
        <row r="96">
          <cell r="E96" t="str">
            <v>4014P_CTA</v>
          </cell>
        </row>
        <row r="97">
          <cell r="E97">
            <v>4015</v>
          </cell>
        </row>
        <row r="98">
          <cell r="E98" t="str">
            <v>4015P_CTA</v>
          </cell>
        </row>
        <row r="99">
          <cell r="E99">
            <v>4016</v>
          </cell>
        </row>
        <row r="100">
          <cell r="E100">
            <v>4017</v>
          </cell>
        </row>
        <row r="101">
          <cell r="E101">
            <v>4019</v>
          </cell>
        </row>
        <row r="102">
          <cell r="E102" t="str">
            <v>4019P_CTA</v>
          </cell>
        </row>
        <row r="103">
          <cell r="E103">
            <v>4020</v>
          </cell>
        </row>
        <row r="104">
          <cell r="E104" t="str">
            <v>4020P_CTA</v>
          </cell>
        </row>
        <row r="105">
          <cell r="E105">
            <v>4021</v>
          </cell>
        </row>
        <row r="106">
          <cell r="E106">
            <v>4022</v>
          </cell>
        </row>
        <row r="107">
          <cell r="E107">
            <v>4023</v>
          </cell>
        </row>
        <row r="108">
          <cell r="E108" t="str">
            <v>4023P_CTA</v>
          </cell>
        </row>
        <row r="109">
          <cell r="E109">
            <v>4024</v>
          </cell>
        </row>
        <row r="110">
          <cell r="E110">
            <v>0</v>
          </cell>
        </row>
        <row r="111">
          <cell r="E111">
            <v>4026</v>
          </cell>
        </row>
        <row r="112">
          <cell r="E112" t="str">
            <v>4026P_CTA</v>
          </cell>
        </row>
        <row r="113">
          <cell r="E113">
            <v>0</v>
          </cell>
        </row>
        <row r="114">
          <cell r="E114">
            <v>4034</v>
          </cell>
        </row>
        <row r="115">
          <cell r="E115">
            <v>4035</v>
          </cell>
        </row>
        <row r="116">
          <cell r="E116">
            <v>4036</v>
          </cell>
        </row>
        <row r="117">
          <cell r="E117">
            <v>0</v>
          </cell>
        </row>
        <row r="118">
          <cell r="E118">
            <v>4037</v>
          </cell>
        </row>
        <row r="119">
          <cell r="E119">
            <v>0</v>
          </cell>
        </row>
        <row r="120">
          <cell r="E120" t="str">
            <v>4037P_CTA</v>
          </cell>
        </row>
        <row r="121">
          <cell r="E121">
            <v>4038</v>
          </cell>
        </row>
        <row r="122">
          <cell r="E122">
            <v>4039</v>
          </cell>
        </row>
        <row r="123">
          <cell r="E123">
            <v>4040</v>
          </cell>
        </row>
        <row r="124">
          <cell r="E124">
            <v>4041</v>
          </cell>
        </row>
        <row r="125">
          <cell r="E125">
            <v>4042</v>
          </cell>
        </row>
        <row r="126">
          <cell r="E126">
            <v>4043</v>
          </cell>
        </row>
        <row r="127">
          <cell r="E127">
            <v>4045</v>
          </cell>
        </row>
        <row r="128">
          <cell r="E128">
            <v>4046</v>
          </cell>
        </row>
        <row r="129">
          <cell r="E129">
            <v>4047</v>
          </cell>
        </row>
        <row r="130">
          <cell r="E130">
            <v>4048</v>
          </cell>
        </row>
        <row r="131">
          <cell r="E131">
            <v>4049</v>
          </cell>
        </row>
        <row r="132">
          <cell r="E132">
            <v>4050</v>
          </cell>
        </row>
        <row r="133">
          <cell r="E133">
            <v>4051</v>
          </cell>
        </row>
        <row r="134">
          <cell r="E134">
            <v>4052</v>
          </cell>
        </row>
        <row r="135">
          <cell r="E135">
            <v>4053</v>
          </cell>
        </row>
        <row r="136">
          <cell r="E136">
            <v>4054</v>
          </cell>
        </row>
        <row r="137">
          <cell r="E137">
            <v>4055</v>
          </cell>
        </row>
        <row r="138">
          <cell r="E138">
            <v>4056</v>
          </cell>
        </row>
        <row r="139">
          <cell r="E139">
            <v>0</v>
          </cell>
        </row>
        <row r="140">
          <cell r="E140">
            <v>4057</v>
          </cell>
        </row>
        <row r="141">
          <cell r="E141">
            <v>4058</v>
          </cell>
        </row>
        <row r="142">
          <cell r="E142">
            <v>4059</v>
          </cell>
        </row>
        <row r="143">
          <cell r="E143">
            <v>4060</v>
          </cell>
        </row>
        <row r="144">
          <cell r="E144">
            <v>0</v>
          </cell>
        </row>
        <row r="145">
          <cell r="E145">
            <v>4061</v>
          </cell>
        </row>
        <row r="146">
          <cell r="E146">
            <v>4062</v>
          </cell>
        </row>
        <row r="147">
          <cell r="E147">
            <v>4063</v>
          </cell>
        </row>
        <row r="148">
          <cell r="E148">
            <v>4064</v>
          </cell>
        </row>
        <row r="149">
          <cell r="E149">
            <v>4066</v>
          </cell>
        </row>
        <row r="150">
          <cell r="E150">
            <v>0</v>
          </cell>
        </row>
        <row r="151">
          <cell r="E151">
            <v>4068</v>
          </cell>
        </row>
        <row r="152">
          <cell r="E152">
            <v>4069</v>
          </cell>
        </row>
        <row r="153">
          <cell r="E153">
            <v>4070</v>
          </cell>
        </row>
        <row r="154">
          <cell r="E154">
            <v>0</v>
          </cell>
        </row>
        <row r="155">
          <cell r="E155">
            <v>4072</v>
          </cell>
        </row>
        <row r="156">
          <cell r="E156">
            <v>4073</v>
          </cell>
        </row>
        <row r="157">
          <cell r="E157">
            <v>4074</v>
          </cell>
        </row>
        <row r="158">
          <cell r="E158">
            <v>4076</v>
          </cell>
        </row>
        <row r="159">
          <cell r="E159">
            <v>4077</v>
          </cell>
        </row>
        <row r="160">
          <cell r="E160">
            <v>4078</v>
          </cell>
        </row>
        <row r="161">
          <cell r="E161">
            <v>4081</v>
          </cell>
        </row>
        <row r="162">
          <cell r="E162">
            <v>4082</v>
          </cell>
        </row>
        <row r="163">
          <cell r="E163">
            <v>0</v>
          </cell>
        </row>
        <row r="164">
          <cell r="E164">
            <v>4084</v>
          </cell>
        </row>
        <row r="165">
          <cell r="E165">
            <v>4085</v>
          </cell>
        </row>
        <row r="166">
          <cell r="E166">
            <v>4086</v>
          </cell>
        </row>
        <row r="167">
          <cell r="E167">
            <v>4087</v>
          </cell>
        </row>
        <row r="168">
          <cell r="E168" t="str">
            <v>4087P_CTA</v>
          </cell>
        </row>
        <row r="169">
          <cell r="E169">
            <v>4088</v>
          </cell>
        </row>
        <row r="170">
          <cell r="E170" t="str">
            <v>4088P_CTA</v>
          </cell>
        </row>
        <row r="171">
          <cell r="E171">
            <v>0</v>
          </cell>
        </row>
        <row r="172">
          <cell r="E172">
            <v>0</v>
          </cell>
        </row>
        <row r="173">
          <cell r="E173">
            <v>0</v>
          </cell>
        </row>
        <row r="174">
          <cell r="E174">
            <v>0</v>
          </cell>
        </row>
        <row r="175">
          <cell r="E175">
            <v>0</v>
          </cell>
        </row>
        <row r="176">
          <cell r="E176">
            <v>0</v>
          </cell>
        </row>
        <row r="177">
          <cell r="E177">
            <v>0</v>
          </cell>
        </row>
        <row r="178">
          <cell r="E178">
            <v>4093</v>
          </cell>
        </row>
        <row r="179">
          <cell r="E179">
            <v>4094</v>
          </cell>
        </row>
        <row r="180">
          <cell r="E180">
            <v>4095</v>
          </cell>
        </row>
        <row r="181">
          <cell r="E181">
            <v>4096</v>
          </cell>
        </row>
        <row r="182">
          <cell r="E182">
            <v>4097</v>
          </cell>
        </row>
        <row r="183">
          <cell r="E183">
            <v>4098</v>
          </cell>
        </row>
        <row r="184">
          <cell r="E184">
            <v>4099</v>
          </cell>
        </row>
        <row r="185">
          <cell r="E185">
            <v>4100</v>
          </cell>
        </row>
        <row r="186">
          <cell r="E186">
            <v>4101</v>
          </cell>
        </row>
        <row r="187">
          <cell r="E187">
            <v>4102</v>
          </cell>
        </row>
        <row r="188">
          <cell r="E188">
            <v>4103</v>
          </cell>
        </row>
        <row r="189">
          <cell r="E189">
            <v>4104</v>
          </cell>
        </row>
        <row r="190">
          <cell r="E190">
            <v>4105</v>
          </cell>
        </row>
        <row r="191">
          <cell r="E191">
            <v>4106</v>
          </cell>
        </row>
        <row r="192">
          <cell r="E192">
            <v>4107</v>
          </cell>
        </row>
        <row r="193">
          <cell r="E193">
            <v>0</v>
          </cell>
        </row>
        <row r="194">
          <cell r="E194">
            <v>4109</v>
          </cell>
        </row>
        <row r="195">
          <cell r="E195">
            <v>4110</v>
          </cell>
        </row>
        <row r="196">
          <cell r="E196">
            <v>4111</v>
          </cell>
        </row>
        <row r="197">
          <cell r="E197">
            <v>4112</v>
          </cell>
        </row>
        <row r="198">
          <cell r="E198">
            <v>0</v>
          </cell>
        </row>
        <row r="199">
          <cell r="E199">
            <v>4113</v>
          </cell>
        </row>
        <row r="200">
          <cell r="E200">
            <v>4114</v>
          </cell>
        </row>
        <row r="201">
          <cell r="E201">
            <v>4115</v>
          </cell>
        </row>
        <row r="202">
          <cell r="E202">
            <v>0</v>
          </cell>
        </row>
        <row r="203">
          <cell r="E203">
            <v>4116</v>
          </cell>
        </row>
        <row r="204">
          <cell r="E204">
            <v>4117</v>
          </cell>
        </row>
        <row r="205">
          <cell r="E205">
            <v>4118</v>
          </cell>
        </row>
        <row r="206">
          <cell r="E206">
            <v>4119</v>
          </cell>
        </row>
        <row r="207">
          <cell r="E207">
            <v>4120</v>
          </cell>
        </row>
        <row r="208">
          <cell r="E208">
            <v>4121</v>
          </cell>
        </row>
        <row r="209">
          <cell r="E209">
            <v>4122</v>
          </cell>
        </row>
        <row r="210">
          <cell r="E210">
            <v>4123</v>
          </cell>
        </row>
        <row r="211">
          <cell r="E211">
            <v>4124</v>
          </cell>
        </row>
        <row r="212">
          <cell r="E212">
            <v>4125</v>
          </cell>
        </row>
        <row r="213">
          <cell r="E213">
            <v>4126</v>
          </cell>
        </row>
        <row r="214">
          <cell r="E214">
            <v>4127</v>
          </cell>
        </row>
        <row r="215">
          <cell r="E215">
            <v>0</v>
          </cell>
        </row>
        <row r="216">
          <cell r="E216">
            <v>4128</v>
          </cell>
        </row>
        <row r="217">
          <cell r="E217">
            <v>0</v>
          </cell>
        </row>
        <row r="218">
          <cell r="E218">
            <v>4131</v>
          </cell>
        </row>
        <row r="219">
          <cell r="E219">
            <v>0</v>
          </cell>
        </row>
        <row r="220">
          <cell r="E220" t="str">
            <v>4132P_CTA</v>
          </cell>
        </row>
        <row r="221">
          <cell r="E221">
            <v>0</v>
          </cell>
        </row>
        <row r="222">
          <cell r="E222">
            <v>0</v>
          </cell>
        </row>
        <row r="223">
          <cell r="E223">
            <v>4134</v>
          </cell>
        </row>
        <row r="224">
          <cell r="E224">
            <v>0</v>
          </cell>
        </row>
        <row r="225">
          <cell r="E225">
            <v>4135</v>
          </cell>
        </row>
        <row r="226">
          <cell r="E226">
            <v>4136</v>
          </cell>
        </row>
        <row r="227">
          <cell r="E227">
            <v>4137</v>
          </cell>
        </row>
        <row r="228">
          <cell r="E228">
            <v>0</v>
          </cell>
        </row>
        <row r="229">
          <cell r="E229">
            <v>4139</v>
          </cell>
        </row>
        <row r="230">
          <cell r="E230">
            <v>4140</v>
          </cell>
        </row>
        <row r="231">
          <cell r="E231">
            <v>4141</v>
          </cell>
        </row>
        <row r="232">
          <cell r="E232">
            <v>4142</v>
          </cell>
        </row>
        <row r="233">
          <cell r="E233">
            <v>4143</v>
          </cell>
        </row>
        <row r="234">
          <cell r="E234">
            <v>4144</v>
          </cell>
        </row>
        <row r="235">
          <cell r="E235">
            <v>4145</v>
          </cell>
        </row>
        <row r="236">
          <cell r="E236">
            <v>4146</v>
          </cell>
        </row>
        <row r="237">
          <cell r="E237">
            <v>5000</v>
          </cell>
        </row>
        <row r="238">
          <cell r="E238">
            <v>5001</v>
          </cell>
        </row>
        <row r="239">
          <cell r="E239">
            <v>5002</v>
          </cell>
        </row>
        <row r="240">
          <cell r="E240">
            <v>5004</v>
          </cell>
        </row>
        <row r="241">
          <cell r="E241" t="str">
            <v>5004P_CTA</v>
          </cell>
        </row>
        <row r="242">
          <cell r="E242">
            <v>5005</v>
          </cell>
        </row>
        <row r="243">
          <cell r="E243" t="str">
            <v>5005P_CTA</v>
          </cell>
        </row>
        <row r="244">
          <cell r="E244">
            <v>5008</v>
          </cell>
        </row>
        <row r="245">
          <cell r="E245">
            <v>5011</v>
          </cell>
        </row>
        <row r="246">
          <cell r="E246">
            <v>5012</v>
          </cell>
        </row>
        <row r="247">
          <cell r="E247">
            <v>5013</v>
          </cell>
        </row>
        <row r="248">
          <cell r="E248">
            <v>5014</v>
          </cell>
        </row>
        <row r="249">
          <cell r="E249">
            <v>5015</v>
          </cell>
        </row>
        <row r="250">
          <cell r="E250">
            <v>5016</v>
          </cell>
        </row>
        <row r="251">
          <cell r="E251">
            <v>5017</v>
          </cell>
        </row>
        <row r="252">
          <cell r="E252" t="str">
            <v>5017P_CTA</v>
          </cell>
        </row>
        <row r="253">
          <cell r="E253">
            <v>5018</v>
          </cell>
        </row>
        <row r="254">
          <cell r="E254" t="str">
            <v>5018P_CTA</v>
          </cell>
        </row>
        <row r="255">
          <cell r="E255">
            <v>5019</v>
          </cell>
        </row>
        <row r="256">
          <cell r="E256">
            <v>5020</v>
          </cell>
        </row>
        <row r="257">
          <cell r="E257">
            <v>5021</v>
          </cell>
        </row>
        <row r="258">
          <cell r="E258">
            <v>5022</v>
          </cell>
        </row>
        <row r="259">
          <cell r="E259">
            <v>5023</v>
          </cell>
        </row>
        <row r="260">
          <cell r="E260">
            <v>5024</v>
          </cell>
        </row>
        <row r="261">
          <cell r="E261">
            <v>5025</v>
          </cell>
        </row>
        <row r="262">
          <cell r="E262">
            <v>5026</v>
          </cell>
        </row>
        <row r="263">
          <cell r="E263">
            <v>5027</v>
          </cell>
        </row>
        <row r="264">
          <cell r="E264">
            <v>5028</v>
          </cell>
        </row>
        <row r="265">
          <cell r="E265" t="str">
            <v>5028P_CTA</v>
          </cell>
        </row>
        <row r="266">
          <cell r="E266">
            <v>5029</v>
          </cell>
        </row>
        <row r="267">
          <cell r="E267" t="str">
            <v>5029P_CTA</v>
          </cell>
        </row>
        <row r="268">
          <cell r="E268">
            <v>5030</v>
          </cell>
        </row>
        <row r="269">
          <cell r="E269">
            <v>5031</v>
          </cell>
        </row>
        <row r="270">
          <cell r="E270">
            <v>5033</v>
          </cell>
        </row>
        <row r="271">
          <cell r="E271">
            <v>5035</v>
          </cell>
        </row>
        <row r="272">
          <cell r="E272">
            <v>0</v>
          </cell>
        </row>
        <row r="273">
          <cell r="E273">
            <v>5037</v>
          </cell>
        </row>
        <row r="274">
          <cell r="E274">
            <v>5038</v>
          </cell>
        </row>
        <row r="275">
          <cell r="E275">
            <v>5039</v>
          </cell>
        </row>
        <row r="276">
          <cell r="E276">
            <v>5040</v>
          </cell>
        </row>
        <row r="277">
          <cell r="E277">
            <v>5042</v>
          </cell>
        </row>
        <row r="278">
          <cell r="E278">
            <v>5044</v>
          </cell>
        </row>
        <row r="279">
          <cell r="E279">
            <v>5046</v>
          </cell>
        </row>
        <row r="280">
          <cell r="E280">
            <v>5048</v>
          </cell>
        </row>
        <row r="281">
          <cell r="E281">
            <v>5049</v>
          </cell>
        </row>
        <row r="282">
          <cell r="E282">
            <v>5050</v>
          </cell>
        </row>
        <row r="283">
          <cell r="E283">
            <v>5052</v>
          </cell>
        </row>
        <row r="284">
          <cell r="E284">
            <v>5053</v>
          </cell>
        </row>
        <row r="285">
          <cell r="E285">
            <v>5054</v>
          </cell>
        </row>
        <row r="286">
          <cell r="E286">
            <v>5056</v>
          </cell>
        </row>
        <row r="287">
          <cell r="E287">
            <v>5058</v>
          </cell>
        </row>
        <row r="288">
          <cell r="E288">
            <v>5059</v>
          </cell>
        </row>
        <row r="289">
          <cell r="E289">
            <v>5060</v>
          </cell>
        </row>
        <row r="290">
          <cell r="E290">
            <v>5061</v>
          </cell>
        </row>
        <row r="291">
          <cell r="E291">
            <v>5062</v>
          </cell>
        </row>
        <row r="292">
          <cell r="E292">
            <v>5063</v>
          </cell>
        </row>
        <row r="293">
          <cell r="E293">
            <v>5064</v>
          </cell>
        </row>
        <row r="294">
          <cell r="E294">
            <v>5065</v>
          </cell>
        </row>
        <row r="295">
          <cell r="E295">
            <v>5066</v>
          </cell>
        </row>
        <row r="296">
          <cell r="E296">
            <v>5067</v>
          </cell>
        </row>
        <row r="297">
          <cell r="E297">
            <v>5068</v>
          </cell>
        </row>
        <row r="298">
          <cell r="E298">
            <v>0</v>
          </cell>
        </row>
        <row r="299">
          <cell r="E299">
            <v>5070</v>
          </cell>
        </row>
        <row r="300">
          <cell r="E300">
            <v>5072</v>
          </cell>
        </row>
        <row r="301">
          <cell r="E301">
            <v>5073</v>
          </cell>
        </row>
        <row r="302">
          <cell r="E302">
            <v>5074</v>
          </cell>
        </row>
        <row r="303">
          <cell r="E303">
            <v>5075</v>
          </cell>
        </row>
        <row r="304">
          <cell r="E304">
            <v>5076</v>
          </cell>
        </row>
        <row r="305">
          <cell r="E305">
            <v>5077</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5082</v>
          </cell>
        </row>
        <row r="315">
          <cell r="E315">
            <v>5083</v>
          </cell>
        </row>
        <row r="316">
          <cell r="E316">
            <v>5084</v>
          </cell>
        </row>
        <row r="317">
          <cell r="E317">
            <v>5085</v>
          </cell>
        </row>
        <row r="318">
          <cell r="E318">
            <v>5086</v>
          </cell>
        </row>
        <row r="319">
          <cell r="E319">
            <v>5087</v>
          </cell>
        </row>
        <row r="320">
          <cell r="E320">
            <v>5088</v>
          </cell>
        </row>
        <row r="321">
          <cell r="E321">
            <v>0</v>
          </cell>
        </row>
        <row r="322">
          <cell r="E322">
            <v>0</v>
          </cell>
        </row>
        <row r="323">
          <cell r="E323">
            <v>5091</v>
          </cell>
        </row>
        <row r="324">
          <cell r="E324">
            <v>5092</v>
          </cell>
        </row>
        <row r="325">
          <cell r="E325">
            <v>5094</v>
          </cell>
        </row>
        <row r="326">
          <cell r="E326">
            <v>5095</v>
          </cell>
        </row>
        <row r="327">
          <cell r="E327">
            <v>5096</v>
          </cell>
        </row>
        <row r="328">
          <cell r="E328">
            <v>5097</v>
          </cell>
        </row>
        <row r="329">
          <cell r="E329">
            <v>5098</v>
          </cell>
        </row>
        <row r="330">
          <cell r="E330">
            <v>5099</v>
          </cell>
        </row>
        <row r="331">
          <cell r="E331">
            <v>0</v>
          </cell>
        </row>
        <row r="332">
          <cell r="E332">
            <v>0</v>
          </cell>
        </row>
        <row r="333">
          <cell r="E333">
            <v>5102</v>
          </cell>
        </row>
        <row r="334">
          <cell r="E334">
            <v>5103</v>
          </cell>
        </row>
        <row r="335">
          <cell r="E335">
            <v>5104</v>
          </cell>
        </row>
        <row r="336">
          <cell r="E336">
            <v>5105</v>
          </cell>
        </row>
        <row r="337">
          <cell r="E337">
            <v>0</v>
          </cell>
        </row>
        <row r="338">
          <cell r="E338">
            <v>0</v>
          </cell>
        </row>
        <row r="339">
          <cell r="E339">
            <v>5107</v>
          </cell>
        </row>
        <row r="340">
          <cell r="E340">
            <v>5108</v>
          </cell>
        </row>
        <row r="341">
          <cell r="E341">
            <v>5109</v>
          </cell>
        </row>
        <row r="342">
          <cell r="E342">
            <v>5110</v>
          </cell>
        </row>
        <row r="343">
          <cell r="E343">
            <v>5111</v>
          </cell>
        </row>
        <row r="344">
          <cell r="E344">
            <v>5112</v>
          </cell>
        </row>
        <row r="345">
          <cell r="E345">
            <v>5113</v>
          </cell>
        </row>
        <row r="346">
          <cell r="E346">
            <v>5114</v>
          </cell>
        </row>
        <row r="347">
          <cell r="E347">
            <v>5115</v>
          </cell>
        </row>
        <row r="348">
          <cell r="E348">
            <v>5116</v>
          </cell>
        </row>
        <row r="349">
          <cell r="E349">
            <v>0</v>
          </cell>
        </row>
        <row r="350">
          <cell r="E350">
            <v>0</v>
          </cell>
        </row>
        <row r="351">
          <cell r="E351">
            <v>0</v>
          </cell>
        </row>
        <row r="352">
          <cell r="E352">
            <v>0</v>
          </cell>
        </row>
        <row r="353">
          <cell r="E353">
            <v>5119</v>
          </cell>
        </row>
        <row r="354">
          <cell r="E354">
            <v>5120</v>
          </cell>
        </row>
        <row r="355">
          <cell r="E355">
            <v>5121</v>
          </cell>
        </row>
        <row r="356">
          <cell r="E356">
            <v>5122</v>
          </cell>
        </row>
        <row r="357">
          <cell r="E357">
            <v>5123</v>
          </cell>
        </row>
        <row r="358">
          <cell r="E358">
            <v>5124</v>
          </cell>
        </row>
        <row r="359">
          <cell r="E359">
            <v>5125</v>
          </cell>
        </row>
        <row r="360">
          <cell r="E360">
            <v>5126</v>
          </cell>
        </row>
        <row r="361">
          <cell r="E361">
            <v>5127</v>
          </cell>
        </row>
        <row r="362">
          <cell r="E362">
            <v>5128</v>
          </cell>
        </row>
        <row r="363">
          <cell r="E363">
            <v>5129</v>
          </cell>
        </row>
        <row r="364">
          <cell r="E364">
            <v>5130</v>
          </cell>
        </row>
        <row r="365">
          <cell r="E365">
            <v>5131</v>
          </cell>
        </row>
        <row r="366">
          <cell r="E366">
            <v>5132</v>
          </cell>
        </row>
        <row r="367">
          <cell r="E367">
            <v>5133</v>
          </cell>
        </row>
        <row r="368">
          <cell r="E368">
            <v>5134</v>
          </cell>
        </row>
        <row r="369">
          <cell r="E369">
            <v>5135</v>
          </cell>
        </row>
        <row r="370">
          <cell r="E370">
            <v>5136</v>
          </cell>
        </row>
        <row r="371">
          <cell r="E371">
            <v>5137</v>
          </cell>
        </row>
        <row r="372">
          <cell r="E372">
            <v>5138</v>
          </cell>
        </row>
        <row r="373">
          <cell r="E373">
            <v>5139</v>
          </cell>
        </row>
        <row r="374">
          <cell r="E374">
            <v>5140</v>
          </cell>
        </row>
        <row r="375">
          <cell r="E375">
            <v>5141</v>
          </cell>
        </row>
        <row r="376">
          <cell r="E376">
            <v>5142</v>
          </cell>
        </row>
        <row r="377">
          <cell r="E377">
            <v>5143</v>
          </cell>
        </row>
        <row r="378">
          <cell r="E378">
            <v>5144</v>
          </cell>
        </row>
        <row r="379">
          <cell r="E379">
            <v>5145</v>
          </cell>
        </row>
        <row r="380">
          <cell r="E380">
            <v>5146</v>
          </cell>
        </row>
        <row r="381">
          <cell r="E381">
            <v>5147</v>
          </cell>
        </row>
        <row r="382">
          <cell r="E382">
            <v>5148</v>
          </cell>
        </row>
        <row r="383">
          <cell r="E383">
            <v>5149</v>
          </cell>
        </row>
        <row r="384">
          <cell r="E384">
            <v>5150</v>
          </cell>
        </row>
        <row r="385">
          <cell r="E385">
            <v>5151</v>
          </cell>
        </row>
        <row r="386">
          <cell r="E386">
            <v>0</v>
          </cell>
        </row>
        <row r="387">
          <cell r="E387">
            <v>0</v>
          </cell>
        </row>
        <row r="388">
          <cell r="E388">
            <v>0</v>
          </cell>
        </row>
        <row r="389">
          <cell r="E389">
            <v>0</v>
          </cell>
        </row>
        <row r="390">
          <cell r="E390">
            <v>6003</v>
          </cell>
        </row>
        <row r="391">
          <cell r="E391">
            <v>0</v>
          </cell>
        </row>
        <row r="392">
          <cell r="E392">
            <v>6005</v>
          </cell>
        </row>
        <row r="393">
          <cell r="E393">
            <v>0</v>
          </cell>
        </row>
        <row r="394">
          <cell r="E394">
            <v>6006</v>
          </cell>
        </row>
        <row r="395">
          <cell r="E395">
            <v>0</v>
          </cell>
        </row>
        <row r="396">
          <cell r="E396">
            <v>6007</v>
          </cell>
        </row>
        <row r="397">
          <cell r="E397">
            <v>6008</v>
          </cell>
        </row>
        <row r="398">
          <cell r="E398">
            <v>6009</v>
          </cell>
        </row>
        <row r="399">
          <cell r="E399">
            <v>0</v>
          </cell>
        </row>
        <row r="400">
          <cell r="E400">
            <v>0</v>
          </cell>
        </row>
        <row r="401">
          <cell r="E401">
            <v>0</v>
          </cell>
        </row>
        <row r="402">
          <cell r="E402">
            <v>6011</v>
          </cell>
        </row>
        <row r="403">
          <cell r="E403">
            <v>6012</v>
          </cell>
        </row>
        <row r="404">
          <cell r="E404">
            <v>0</v>
          </cell>
        </row>
        <row r="405">
          <cell r="E405">
            <v>6013</v>
          </cell>
        </row>
        <row r="406">
          <cell r="E406">
            <v>6014</v>
          </cell>
        </row>
        <row r="407">
          <cell r="E407">
            <v>6015</v>
          </cell>
        </row>
        <row r="408">
          <cell r="E408">
            <v>0</v>
          </cell>
        </row>
        <row r="409">
          <cell r="E409">
            <v>6016</v>
          </cell>
        </row>
        <row r="410">
          <cell r="E410">
            <v>6017</v>
          </cell>
        </row>
        <row r="411">
          <cell r="E411">
            <v>6018</v>
          </cell>
        </row>
        <row r="412">
          <cell r="E412">
            <v>6019</v>
          </cell>
        </row>
        <row r="413">
          <cell r="E413">
            <v>6020</v>
          </cell>
        </row>
        <row r="414">
          <cell r="E414">
            <v>6021</v>
          </cell>
        </row>
        <row r="415">
          <cell r="E415">
            <v>6022</v>
          </cell>
        </row>
        <row r="416">
          <cell r="E416">
            <v>6023</v>
          </cell>
        </row>
        <row r="417">
          <cell r="E417">
            <v>6025</v>
          </cell>
        </row>
        <row r="418">
          <cell r="E418">
            <v>0</v>
          </cell>
        </row>
        <row r="419">
          <cell r="E419">
            <v>6026</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6055</v>
          </cell>
        </row>
        <row r="433">
          <cell r="E433">
            <v>0</v>
          </cell>
        </row>
        <row r="434">
          <cell r="E434">
            <v>0</v>
          </cell>
        </row>
        <row r="435">
          <cell r="E435">
            <v>0</v>
          </cell>
        </row>
        <row r="436">
          <cell r="E436">
            <v>0</v>
          </cell>
        </row>
        <row r="437">
          <cell r="E437">
            <v>0</v>
          </cell>
        </row>
        <row r="438">
          <cell r="E438">
            <v>6068</v>
          </cell>
        </row>
        <row r="439">
          <cell r="E439">
            <v>0</v>
          </cell>
        </row>
        <row r="440">
          <cell r="E440">
            <v>0</v>
          </cell>
        </row>
        <row r="441">
          <cell r="E441">
            <v>0</v>
          </cell>
        </row>
        <row r="442">
          <cell r="E442">
            <v>6082</v>
          </cell>
        </row>
        <row r="443">
          <cell r="E443">
            <v>6083</v>
          </cell>
        </row>
        <row r="444">
          <cell r="E444">
            <v>6084</v>
          </cell>
        </row>
        <row r="445">
          <cell r="E445">
            <v>6085</v>
          </cell>
        </row>
        <row r="446">
          <cell r="E446">
            <v>6086</v>
          </cell>
        </row>
        <row r="447">
          <cell r="E447">
            <v>0</v>
          </cell>
        </row>
        <row r="448">
          <cell r="E448">
            <v>6091</v>
          </cell>
        </row>
        <row r="449">
          <cell r="E449">
            <v>6092</v>
          </cell>
        </row>
        <row r="450">
          <cell r="E450">
            <v>6093</v>
          </cell>
        </row>
        <row r="451">
          <cell r="E451">
            <v>6094</v>
          </cell>
        </row>
        <row r="452">
          <cell r="E452">
            <v>6095</v>
          </cell>
        </row>
        <row r="453">
          <cell r="E453">
            <v>6096</v>
          </cell>
        </row>
        <row r="454">
          <cell r="E454">
            <v>6097</v>
          </cell>
        </row>
        <row r="455">
          <cell r="E455">
            <v>6098</v>
          </cell>
        </row>
        <row r="456">
          <cell r="E456">
            <v>0</v>
          </cell>
        </row>
        <row r="457">
          <cell r="E457">
            <v>0</v>
          </cell>
        </row>
        <row r="458">
          <cell r="E458">
            <v>6100</v>
          </cell>
        </row>
        <row r="459">
          <cell r="E459">
            <v>0</v>
          </cell>
        </row>
        <row r="460">
          <cell r="E460">
            <v>6101</v>
          </cell>
        </row>
        <row r="461">
          <cell r="E461">
            <v>0</v>
          </cell>
        </row>
        <row r="462">
          <cell r="E462">
            <v>0</v>
          </cell>
        </row>
        <row r="463">
          <cell r="E463">
            <v>6104</v>
          </cell>
        </row>
        <row r="464">
          <cell r="E464">
            <v>6105</v>
          </cell>
        </row>
        <row r="465">
          <cell r="E465">
            <v>6106</v>
          </cell>
        </row>
        <row r="466">
          <cell r="E466">
            <v>6107</v>
          </cell>
        </row>
        <row r="467">
          <cell r="E467">
            <v>0</v>
          </cell>
        </row>
        <row r="468">
          <cell r="E468">
            <v>6111</v>
          </cell>
        </row>
        <row r="469">
          <cell r="E469">
            <v>0</v>
          </cell>
        </row>
        <row r="470">
          <cell r="E470">
            <v>0</v>
          </cell>
        </row>
        <row r="471">
          <cell r="E471">
            <v>0</v>
          </cell>
        </row>
        <row r="472">
          <cell r="E472">
            <v>6115</v>
          </cell>
        </row>
        <row r="473">
          <cell r="E473">
            <v>6116</v>
          </cell>
        </row>
        <row r="474">
          <cell r="E474">
            <v>6117</v>
          </cell>
        </row>
        <row r="475">
          <cell r="E475">
            <v>6118</v>
          </cell>
        </row>
        <row r="476">
          <cell r="E476">
            <v>6119</v>
          </cell>
        </row>
        <row r="477">
          <cell r="E477">
            <v>6120</v>
          </cell>
        </row>
        <row r="478">
          <cell r="E478">
            <v>6121</v>
          </cell>
        </row>
        <row r="479">
          <cell r="E479">
            <v>6122</v>
          </cell>
        </row>
        <row r="480">
          <cell r="E480">
            <v>6123</v>
          </cell>
        </row>
        <row r="481">
          <cell r="E481">
            <v>0</v>
          </cell>
        </row>
        <row r="482">
          <cell r="E482">
            <v>0</v>
          </cell>
        </row>
        <row r="483">
          <cell r="E483">
            <v>0</v>
          </cell>
        </row>
        <row r="484">
          <cell r="E484">
            <v>0</v>
          </cell>
        </row>
        <row r="485">
          <cell r="E485">
            <v>0</v>
          </cell>
        </row>
        <row r="486">
          <cell r="E486">
            <v>6129</v>
          </cell>
        </row>
        <row r="487">
          <cell r="E487">
            <v>6131</v>
          </cell>
        </row>
        <row r="488">
          <cell r="E488">
            <v>0</v>
          </cell>
        </row>
        <row r="489">
          <cell r="E489">
            <v>6132</v>
          </cell>
        </row>
        <row r="490">
          <cell r="E490">
            <v>6133</v>
          </cell>
        </row>
        <row r="491">
          <cell r="E491">
            <v>6134</v>
          </cell>
        </row>
        <row r="492">
          <cell r="E492">
            <v>0</v>
          </cell>
        </row>
        <row r="493">
          <cell r="E493">
            <v>0</v>
          </cell>
        </row>
        <row r="494">
          <cell r="E494">
            <v>0</v>
          </cell>
        </row>
        <row r="495">
          <cell r="E495">
            <v>6136</v>
          </cell>
        </row>
        <row r="496">
          <cell r="E496" t="str">
            <v>6136D</v>
          </cell>
        </row>
        <row r="497">
          <cell r="E497">
            <v>0</v>
          </cell>
        </row>
        <row r="498">
          <cell r="E498">
            <v>0</v>
          </cell>
        </row>
        <row r="499">
          <cell r="E499">
            <v>6138</v>
          </cell>
        </row>
        <row r="500">
          <cell r="E500">
            <v>0</v>
          </cell>
        </row>
        <row r="501">
          <cell r="E501">
            <v>0</v>
          </cell>
        </row>
        <row r="502">
          <cell r="E502">
            <v>0</v>
          </cell>
        </row>
        <row r="503">
          <cell r="E503">
            <v>0</v>
          </cell>
        </row>
        <row r="504">
          <cell r="E504">
            <v>0</v>
          </cell>
        </row>
        <row r="505">
          <cell r="E505">
            <v>6143</v>
          </cell>
        </row>
        <row r="506">
          <cell r="E506">
            <v>6144</v>
          </cell>
        </row>
        <row r="507">
          <cell r="E507">
            <v>0</v>
          </cell>
        </row>
        <row r="508">
          <cell r="E508">
            <v>0</v>
          </cell>
        </row>
        <row r="509">
          <cell r="E509">
            <v>6146</v>
          </cell>
        </row>
        <row r="510">
          <cell r="E510">
            <v>6147</v>
          </cell>
        </row>
        <row r="511">
          <cell r="E511">
            <v>6148</v>
          </cell>
        </row>
        <row r="512">
          <cell r="E512" t="str">
            <v>6148D</v>
          </cell>
        </row>
        <row r="513">
          <cell r="E513">
            <v>6149</v>
          </cell>
        </row>
        <row r="514">
          <cell r="E514">
            <v>0</v>
          </cell>
        </row>
        <row r="515">
          <cell r="E515">
            <v>6150</v>
          </cell>
        </row>
        <row r="516">
          <cell r="E516">
            <v>0</v>
          </cell>
        </row>
        <row r="517">
          <cell r="E517">
            <v>0</v>
          </cell>
        </row>
        <row r="518">
          <cell r="E518">
            <v>6152</v>
          </cell>
        </row>
        <row r="519">
          <cell r="E519">
            <v>0</v>
          </cell>
        </row>
        <row r="520">
          <cell r="E520">
            <v>0</v>
          </cell>
        </row>
        <row r="521">
          <cell r="E521">
            <v>6154</v>
          </cell>
        </row>
        <row r="522">
          <cell r="E522">
            <v>0</v>
          </cell>
        </row>
        <row r="523">
          <cell r="E523">
            <v>0</v>
          </cell>
        </row>
        <row r="524">
          <cell r="E524">
            <v>6156</v>
          </cell>
        </row>
        <row r="525">
          <cell r="E525">
            <v>0</v>
          </cell>
        </row>
        <row r="526">
          <cell r="E526">
            <v>0</v>
          </cell>
        </row>
        <row r="527">
          <cell r="E527">
            <v>6159</v>
          </cell>
        </row>
        <row r="528">
          <cell r="E528">
            <v>6160</v>
          </cell>
        </row>
        <row r="529">
          <cell r="E529">
            <v>6161</v>
          </cell>
        </row>
        <row r="530">
          <cell r="E530">
            <v>6162</v>
          </cell>
        </row>
        <row r="531">
          <cell r="E531">
            <v>6163</v>
          </cell>
        </row>
        <row r="532">
          <cell r="E532">
            <v>6164</v>
          </cell>
        </row>
        <row r="533">
          <cell r="E533">
            <v>6165</v>
          </cell>
        </row>
        <row r="534">
          <cell r="E534">
            <v>6166</v>
          </cell>
        </row>
        <row r="535">
          <cell r="E535">
            <v>6167</v>
          </cell>
        </row>
        <row r="536">
          <cell r="E536">
            <v>0</v>
          </cell>
        </row>
        <row r="537">
          <cell r="E537">
            <v>6169</v>
          </cell>
        </row>
        <row r="538">
          <cell r="E538">
            <v>6170</v>
          </cell>
        </row>
        <row r="539">
          <cell r="E539">
            <v>6171</v>
          </cell>
        </row>
        <row r="540">
          <cell r="E540">
            <v>0</v>
          </cell>
        </row>
        <row r="541">
          <cell r="E541">
            <v>0</v>
          </cell>
        </row>
        <row r="542">
          <cell r="E542">
            <v>0</v>
          </cell>
        </row>
        <row r="543">
          <cell r="E543">
            <v>0</v>
          </cell>
        </row>
        <row r="544">
          <cell r="E544">
            <v>6174</v>
          </cell>
        </row>
        <row r="545">
          <cell r="E545">
            <v>6175</v>
          </cell>
        </row>
        <row r="546">
          <cell r="E546">
            <v>6176</v>
          </cell>
        </row>
        <row r="547">
          <cell r="E547">
            <v>0</v>
          </cell>
        </row>
        <row r="548">
          <cell r="E548">
            <v>6177</v>
          </cell>
        </row>
        <row r="549">
          <cell r="E549">
            <v>6178</v>
          </cell>
        </row>
        <row r="550">
          <cell r="E550">
            <v>6179</v>
          </cell>
        </row>
        <row r="551">
          <cell r="E551">
            <v>6180</v>
          </cell>
        </row>
        <row r="552">
          <cell r="E552">
            <v>6181</v>
          </cell>
        </row>
        <row r="553">
          <cell r="E553">
            <v>6182</v>
          </cell>
        </row>
        <row r="554">
          <cell r="E554">
            <v>6183</v>
          </cell>
        </row>
        <row r="555">
          <cell r="E555">
            <v>6184</v>
          </cell>
        </row>
        <row r="556">
          <cell r="E556">
            <v>6185</v>
          </cell>
        </row>
        <row r="557">
          <cell r="E557">
            <v>6186</v>
          </cell>
        </row>
        <row r="558">
          <cell r="E558">
            <v>6187</v>
          </cell>
        </row>
        <row r="559">
          <cell r="E559">
            <v>6188</v>
          </cell>
        </row>
        <row r="560">
          <cell r="E560">
            <v>6189</v>
          </cell>
        </row>
        <row r="561">
          <cell r="E561">
            <v>6190</v>
          </cell>
        </row>
        <row r="562">
          <cell r="E562">
            <v>6191</v>
          </cell>
        </row>
        <row r="563">
          <cell r="E563">
            <v>6192</v>
          </cell>
        </row>
        <row r="564">
          <cell r="E564">
            <v>6193</v>
          </cell>
        </row>
        <row r="565">
          <cell r="E565">
            <v>6194</v>
          </cell>
        </row>
        <row r="566">
          <cell r="E566">
            <v>6195</v>
          </cell>
        </row>
        <row r="567">
          <cell r="E567">
            <v>6196</v>
          </cell>
        </row>
        <row r="568">
          <cell r="E568">
            <v>6197</v>
          </cell>
        </row>
        <row r="569">
          <cell r="E569">
            <v>6198</v>
          </cell>
        </row>
        <row r="570">
          <cell r="E570">
            <v>6199</v>
          </cell>
        </row>
        <row r="571">
          <cell r="E571">
            <v>6200</v>
          </cell>
        </row>
        <row r="572">
          <cell r="E572">
            <v>0</v>
          </cell>
        </row>
        <row r="573">
          <cell r="E573">
            <v>7200</v>
          </cell>
        </row>
        <row r="574">
          <cell r="E574">
            <v>0</v>
          </cell>
        </row>
        <row r="575">
          <cell r="E575">
            <v>7218</v>
          </cell>
        </row>
        <row r="576">
          <cell r="E576">
            <v>7219</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t="str">
            <v>C4037CTA</v>
          </cell>
        </row>
        <row r="609">
          <cell r="E609" t="str">
            <v>C4037DTA</v>
          </cell>
        </row>
        <row r="610">
          <cell r="E610" t="str">
            <v>C4131CTA</v>
          </cell>
        </row>
        <row r="611">
          <cell r="E611" t="str">
            <v>C4131DTA</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t="str">
            <v>ST15SAGE</v>
          </cell>
        </row>
        <row r="628">
          <cell r="E628" t="str">
            <v>ST16SAGE</v>
          </cell>
        </row>
        <row r="629">
          <cell r="E629" t="str">
            <v>STAJOSHUA</v>
          </cell>
        </row>
        <row r="630">
          <cell r="E630" t="str">
            <v>STAJOSHUAINC</v>
          </cell>
        </row>
        <row r="631">
          <cell r="E631" t="str">
            <v>STAMARIAH</v>
          </cell>
        </row>
        <row r="632">
          <cell r="E632">
            <v>0</v>
          </cell>
        </row>
        <row r="633">
          <cell r="E633" t="str">
            <v>STBJOSHUAINC</v>
          </cell>
        </row>
        <row r="634">
          <cell r="E634" t="str">
            <v>STBMARIAH</v>
          </cell>
        </row>
        <row r="635">
          <cell r="E635" t="str">
            <v>STBWILLOW</v>
          </cell>
        </row>
        <row r="636">
          <cell r="E636" t="str">
            <v>STBWILLOWINC</v>
          </cell>
        </row>
      </sheetData>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ecImportTemplate"/>
      <sheetName val="PayRecImportExample"/>
      <sheetName val="Adjustment Codes"/>
      <sheetName val="Adjustment Types"/>
      <sheetName val="FedJur"/>
      <sheetName val="StateJur"/>
    </sheetNames>
    <sheetDataSet>
      <sheetData sheetId="0" refreshError="1"/>
      <sheetData sheetId="1"/>
      <sheetData sheetId="2">
        <row r="1">
          <cell r="C1" t="str">
            <v>Adjustment Code</v>
          </cell>
        </row>
        <row r="2">
          <cell r="C2" t="str">
            <v>ADJRETACCRUAL</v>
          </cell>
        </row>
        <row r="3">
          <cell r="C3" t="str">
            <v>ADJPRIYRAUDITADJ</v>
          </cell>
        </row>
        <row r="4">
          <cell r="C4" t="str">
            <v>ADJTRUEUP</v>
          </cell>
        </row>
        <row r="5">
          <cell r="C5" t="str">
            <v>ADJPRIYRAUDITTAXPAY</v>
          </cell>
        </row>
        <row r="6">
          <cell r="C6" t="str">
            <v>ADJAMMENDMENT</v>
          </cell>
        </row>
        <row r="7">
          <cell r="C7" t="str">
            <v>CECURREXPENSE</v>
          </cell>
        </row>
        <row r="8">
          <cell r="C8" t="str">
            <v>CETAXACCRUED</v>
          </cell>
        </row>
        <row r="9">
          <cell r="C9" t="str">
            <v>TP3RDPTYTAXQ1</v>
          </cell>
        </row>
        <row r="10">
          <cell r="C10" t="str">
            <v>TP3RDPTYTAXQ2</v>
          </cell>
        </row>
        <row r="11">
          <cell r="C11" t="str">
            <v>TP3RDPTYTAXQ3</v>
          </cell>
        </row>
        <row r="12">
          <cell r="C12" t="str">
            <v>TP3RDPTYTAXQ4</v>
          </cell>
        </row>
        <row r="13">
          <cell r="C13" t="str">
            <v>TP3RDPTYEXTPAY</v>
          </cell>
        </row>
        <row r="14">
          <cell r="C14" t="str">
            <v>TP3RDPTYRETPAY</v>
          </cell>
        </row>
        <row r="15">
          <cell r="C15" t="str">
            <v>TPNOLUTIL</v>
          </cell>
        </row>
        <row r="16">
          <cell r="C16" t="str">
            <v>TPICTAXPAYQ1</v>
          </cell>
        </row>
        <row r="17">
          <cell r="C17" t="str">
            <v>TPICTAXPAYQ2</v>
          </cell>
        </row>
        <row r="18">
          <cell r="C18" t="str">
            <v>TPICTAXPAYQ3</v>
          </cell>
        </row>
        <row r="19">
          <cell r="C19" t="str">
            <v>TPICTAXPAYQ4</v>
          </cell>
        </row>
        <row r="20">
          <cell r="C20" t="str">
            <v>TPICTAXPAYFINAL</v>
          </cell>
        </row>
        <row r="21">
          <cell r="C21" t="str">
            <v>NOLGENERATED</v>
          </cell>
        </row>
        <row r="22">
          <cell r="C22" t="str">
            <v>NOLUSED</v>
          </cell>
        </row>
        <row r="23">
          <cell r="C23" t="str">
            <v>NOLEXPIRED</v>
          </cell>
        </row>
        <row r="24">
          <cell r="C24" t="str">
            <v>NOLVALUATION</v>
          </cell>
        </row>
        <row r="25">
          <cell r="C25" t="str">
            <v>TCGENERATED</v>
          </cell>
        </row>
        <row r="26">
          <cell r="C26" t="str">
            <v>TCUSED</v>
          </cell>
        </row>
        <row r="27">
          <cell r="C27" t="str">
            <v>TCEXPIRED</v>
          </cell>
        </row>
        <row r="28">
          <cell r="C28" t="str">
            <v>TCVALUATION</v>
          </cell>
        </row>
        <row r="29">
          <cell r="C29" t="str">
            <v>OTHERMISC</v>
          </cell>
        </row>
      </sheetData>
      <sheetData sheetId="3">
        <row r="1">
          <cell r="B1" t="str">
            <v>Adjustement Type</v>
          </cell>
        </row>
        <row r="2">
          <cell r="B2" t="str">
            <v>UNKNOWN</v>
          </cell>
        </row>
        <row r="3">
          <cell r="B3" t="str">
            <v>FORCPRV</v>
          </cell>
        </row>
        <row r="4">
          <cell r="B4" t="str">
            <v>INTCOPAY</v>
          </cell>
        </row>
        <row r="5">
          <cell r="B5" t="str">
            <v>TRUEUPS</v>
          </cell>
        </row>
        <row r="6">
          <cell r="B6" t="str">
            <v>3RDPYPAY</v>
          </cell>
        </row>
        <row r="7">
          <cell r="B7" t="str">
            <v>OTHERADJ</v>
          </cell>
        </row>
      </sheetData>
      <sheetData sheetId="4">
        <row r="1">
          <cell r="B1" t="str">
            <v>Federal Jurisdiction</v>
          </cell>
        </row>
        <row r="2">
          <cell r="B2" t="str">
            <v>NO</v>
          </cell>
        </row>
        <row r="3">
          <cell r="B3" t="str">
            <v>US</v>
          </cell>
        </row>
        <row r="4">
          <cell r="B4" t="str">
            <v>IN</v>
          </cell>
        </row>
      </sheetData>
      <sheetData sheetId="5">
        <row r="1">
          <cell r="B1" t="str">
            <v>State Jurisdiction</v>
          </cell>
        </row>
      </sheetData>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ErrorMessages"/>
      <sheetName val="Sheet1"/>
      <sheetName val="Setup"/>
      <sheetName val="O&amp;M"/>
      <sheetName val="O&amp;MCosts"/>
      <sheetName val="Outages"/>
      <sheetName val="Financials"/>
      <sheetName val="Storage"/>
      <sheetName val="Hydro"/>
      <sheetName val="Wind"/>
      <sheetName val="Depreciation"/>
      <sheetName val="Targets"/>
      <sheetName val="Energy Prices"/>
      <sheetName val="CapSummary"/>
      <sheetName val="Generic Plants"/>
      <sheetName val="EnergyPriceSpikes"/>
      <sheetName val="SR Prices"/>
      <sheetName val="NSR Prices"/>
      <sheetName val="Reg Prices"/>
      <sheetName val="EA+Fuels Prices"/>
      <sheetName val="Capacity Prices"/>
      <sheetName val="Correlation Factors"/>
      <sheetName val="Hourly Profiles"/>
      <sheetName val="Unadjusted"/>
      <sheetName val="Fuels and EA Prices Work"/>
      <sheetName val="Feb 06"/>
    </sheetNames>
    <sheetDataSet>
      <sheetData sheetId="0" refreshError="1"/>
      <sheetData sheetId="1" refreshError="1"/>
      <sheetData sheetId="2" refreshError="1">
        <row r="2">
          <cell r="A2" t="str">
            <v>Gen_AB</v>
          </cell>
          <cell r="B2" t="str">
            <v>AL</v>
          </cell>
        </row>
        <row r="3">
          <cell r="A3" t="str">
            <v>Gen_AZ</v>
          </cell>
          <cell r="B3" t="str">
            <v>AS</v>
          </cell>
        </row>
        <row r="4">
          <cell r="A4" t="str">
            <v>Gen_BC</v>
          </cell>
          <cell r="B4" t="str">
            <v>AM</v>
          </cell>
        </row>
        <row r="5">
          <cell r="A5" t="str">
            <v>Gen_CANo</v>
          </cell>
          <cell r="B5" t="str">
            <v>AO</v>
          </cell>
        </row>
        <row r="6">
          <cell r="A6" t="str">
            <v>Gen_CASo</v>
          </cell>
          <cell r="B6" t="str">
            <v>AQ</v>
          </cell>
        </row>
        <row r="7">
          <cell r="A7" t="str">
            <v>Gen_Co</v>
          </cell>
          <cell r="B7" t="str">
            <v>AU</v>
          </cell>
        </row>
        <row r="8">
          <cell r="A8" t="str">
            <v>Gen_IDSo</v>
          </cell>
          <cell r="B8" t="str">
            <v>AT</v>
          </cell>
        </row>
        <row r="9">
          <cell r="A9" t="str">
            <v>Gen_MT</v>
          </cell>
          <cell r="B9" t="str">
            <v>AT</v>
          </cell>
        </row>
        <row r="10">
          <cell r="A10" t="str">
            <v>Gen_NM</v>
          </cell>
          <cell r="B10" t="str">
            <v>AS</v>
          </cell>
        </row>
        <row r="11">
          <cell r="A11" t="str">
            <v>Gen_NVNo</v>
          </cell>
          <cell r="B11" t="str">
            <v>AT</v>
          </cell>
        </row>
        <row r="12">
          <cell r="A12" t="str">
            <v>Gen_OWI</v>
          </cell>
          <cell r="B12" t="str">
            <v>AM</v>
          </cell>
        </row>
        <row r="13">
          <cell r="A13" t="str">
            <v>Gen_SoNV</v>
          </cell>
          <cell r="B13" t="str">
            <v>AQ</v>
          </cell>
        </row>
        <row r="14">
          <cell r="A14" t="str">
            <v>Gen_UT</v>
          </cell>
          <cell r="B14" t="str">
            <v>AT</v>
          </cell>
        </row>
        <row r="15">
          <cell r="A15" t="str">
            <v>Gen_WY</v>
          </cell>
          <cell r="B15" t="str">
            <v>AU</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P&amp;L (2)"/>
      <sheetName val="1999bs"/>
      <sheetName val="2000bs"/>
      <sheetName val="99-06bs"/>
      <sheetName val="Cash Flow Statement"/>
      <sheetName val="Sources&amp;Uses (2)"/>
      <sheetName val="US vars ARPU"/>
      <sheetName val="ORBAir"/>
      <sheetName val="TracSat"/>
      <sheetName val="AutoSat"/>
      <sheetName val="RailSat"/>
      <sheetName val="Vant ARPU"/>
      <sheetName val="ControlSat New"/>
      <sheetName val="IntlARPU"/>
      <sheetName val="ControlSat ARPU"/>
      <sheetName val="hardware"/>
      <sheetName val="Revenue"/>
      <sheetName val="CashFlow"/>
      <sheetName val="deferred rev"/>
      <sheetName val="1999 MAINTENANCE REV"/>
      <sheetName val="1999 ISIS REV"/>
      <sheetName val="depreciation"/>
      <sheetName val="Op EX"/>
      <sheetName val="vars rev"/>
      <sheetName val="Sheet1"/>
    </sheetNames>
    <sheetDataSet>
      <sheetData sheetId="0" refreshError="1">
        <row r="9">
          <cell r="C9">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Detailed Est Alloc"/>
      <sheetName val="FMV of PP&amp;E"/>
      <sheetName val="PPE valuation"/>
      <sheetName val="PPA valuation"/>
      <sheetName val="Initial Balance Sheet"/>
      <sheetName val="GP True -up schedule"/>
      <sheetName val="Cabazon True-up sched"/>
      <sheetName val="Inventory"/>
      <sheetName val="PPA Amort"/>
      <sheetName val="Acquisition Costs"/>
      <sheetName val="Reclass of Deposits"/>
      <sheetName val="Cab - PPA amortization"/>
      <sheetName val="Cab - PPE depreciation"/>
      <sheetName val="Cab - LL amortization"/>
      <sheetName val="CAB vs. R05"/>
      <sheetName val="CAB vs. P04"/>
      <sheetName val="GP - PPE depreciation"/>
      <sheetName val="GP - LL amortization"/>
      <sheetName val="GP vs. P04"/>
      <sheetName val="Value Multiple"/>
    </sheetNames>
    <sheetDataSet>
      <sheetData sheetId="0"/>
      <sheetData sheetId="1"/>
      <sheetData sheetId="2"/>
      <sheetData sheetId="3">
        <row r="33">
          <cell r="E33">
            <v>6583.1493444485241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Doc"/>
      <sheetName val="Cover"/>
      <sheetName val="WorkArea"/>
      <sheetName val="General_Inputs"/>
      <sheetName val="NCM_Sheet"/>
      <sheetName val="Forwards"/>
      <sheetName val="OptionValue"/>
      <sheetName val="PlantOptionality"/>
      <sheetName val="PlantData"/>
      <sheetName val="DayCounts"/>
      <sheetName val="RevisionHistory"/>
      <sheetName val="PPE valuation"/>
      <sheetName val="Unadjusted"/>
      <sheetName val="Sheet1"/>
      <sheetName val="Data"/>
    </sheetNames>
    <sheetDataSet>
      <sheetData sheetId="0"/>
      <sheetData sheetId="1"/>
      <sheetData sheetId="2"/>
      <sheetData sheetId="3" refreshError="1">
        <row r="81">
          <cell r="E81">
            <v>1.75</v>
          </cell>
          <cell r="F81">
            <v>1.75</v>
          </cell>
          <cell r="G81">
            <v>1.75</v>
          </cell>
          <cell r="H81">
            <v>1.75</v>
          </cell>
          <cell r="I81">
            <v>1.75</v>
          </cell>
          <cell r="J81">
            <v>1.75</v>
          </cell>
          <cell r="K81">
            <v>1.75</v>
          </cell>
          <cell r="L81">
            <v>1.75</v>
          </cell>
          <cell r="M81">
            <v>1.75</v>
          </cell>
          <cell r="N81">
            <v>1.75</v>
          </cell>
          <cell r="O81">
            <v>1.75</v>
          </cell>
          <cell r="P81">
            <v>1.75</v>
          </cell>
          <cell r="Q81">
            <v>1.75</v>
          </cell>
        </row>
        <row r="89">
          <cell r="E89">
            <v>1.75</v>
          </cell>
          <cell r="F89">
            <v>1.75</v>
          </cell>
          <cell r="G89">
            <v>1.75</v>
          </cell>
          <cell r="H89">
            <v>1.75</v>
          </cell>
          <cell r="I89">
            <v>1.75</v>
          </cell>
          <cell r="J89">
            <v>1.75</v>
          </cell>
          <cell r="K89">
            <v>1.75</v>
          </cell>
          <cell r="L89">
            <v>1.75</v>
          </cell>
          <cell r="M89">
            <v>1.75</v>
          </cell>
          <cell r="N89">
            <v>1.75</v>
          </cell>
          <cell r="O89">
            <v>1.75</v>
          </cell>
          <cell r="P89">
            <v>1.75</v>
          </cell>
          <cell r="Q89">
            <v>1.75</v>
          </cell>
        </row>
        <row r="96">
          <cell r="E96">
            <v>1.75</v>
          </cell>
          <cell r="F96">
            <v>1.75</v>
          </cell>
          <cell r="G96">
            <v>1.75</v>
          </cell>
          <cell r="H96">
            <v>1.75</v>
          </cell>
          <cell r="I96">
            <v>1.75</v>
          </cell>
          <cell r="J96">
            <v>1.75</v>
          </cell>
          <cell r="K96">
            <v>1.75</v>
          </cell>
          <cell r="L96">
            <v>1.75</v>
          </cell>
          <cell r="M96">
            <v>1.75</v>
          </cell>
          <cell r="N96">
            <v>1.75</v>
          </cell>
          <cell r="O96">
            <v>1.75</v>
          </cell>
          <cell r="P96">
            <v>1.75</v>
          </cell>
          <cell r="Q96">
            <v>1.75</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
      <sheetName val="Assume1"/>
      <sheetName val="Assume2"/>
      <sheetName val="FS"/>
      <sheetName val="Depr"/>
      <sheetName val="Tax"/>
      <sheetName val="TermCo"/>
      <sheetName val="MktCo"/>
      <sheetName val="IntPipe"/>
      <sheetName val="USPipe"/>
      <sheetName val="Liqfac"/>
      <sheetName val="LNG_2004_04_06"/>
      <sheetName val="General_Inputs"/>
      <sheetName val="Input"/>
      <sheetName val="Detail"/>
      <sheetName val="FPLEReturns"/>
      <sheetName val="Indices"/>
      <sheetName val="Scenario"/>
      <sheetName val="FPLGroup"/>
      <sheetName val="TOC"/>
    </sheetNames>
    <sheetDataSet>
      <sheetData sheetId="0"/>
      <sheetData sheetId="1"/>
      <sheetData sheetId="2"/>
      <sheetData sheetId="3" refreshError="1">
        <row r="3">
          <cell r="C3">
            <v>8.5000000000000006E-2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FOR SOL"/>
      <sheetName val="CWIP &amp; PP&amp;E BAL BY GROUP"/>
      <sheetName val="MAY ACCRUAL"/>
      <sheetName val="CHECK TABLE"/>
      <sheetName val="cwip may 02"/>
      <sheetName val="DESCRIPTION TABLE"/>
      <sheetName val="Tables"/>
      <sheetName val="1999 ACCRUAL"/>
      <sheetName val="held for resale"/>
    </sheetNames>
    <sheetDataSet>
      <sheetData sheetId="0" refreshError="1"/>
      <sheetData sheetId="1" refreshError="1"/>
      <sheetData sheetId="2"/>
      <sheetData sheetId="3"/>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 val="Index"/>
      <sheetName val="Input"/>
      <sheetName val="(A-1)Book to Tax Recon"/>
      <sheetName val="(B-1)Trial Balance"/>
      <sheetName val="(C-1) Prepaid Insurance"/>
      <sheetName val="(C-2) Sec 263A"/>
      <sheetName val="(C-3) Middle Tier"/>
      <sheetName val="(C-4) Franchise Tax"/>
      <sheetName val="(C-5) PTC"/>
      <sheetName val="(D-1) State Depreciation"/>
      <sheetName val="(D-2 thru 25) Depreciation"/>
      <sheetName val="(G-1)Apportionment"/>
      <sheetName val="Prep_Point Sheets"/>
      <sheetName val="Provision"/>
      <sheetName val="Provision to Return Reconciliat"/>
      <sheetName val="Correspondence"/>
      <sheetName val="Carryforward"/>
      <sheetName val="Research"/>
      <sheetName val="Returns"/>
      <sheetName val="PTC"/>
      <sheetName val="TELES"/>
    </sheetNames>
    <sheetDataSet>
      <sheetData sheetId="0"/>
      <sheetData sheetId="1"/>
      <sheetData sheetId="2"/>
      <sheetData sheetId="3"/>
      <sheetData sheetId="4"/>
      <sheetData sheetId="5"/>
      <sheetData sheetId="6"/>
      <sheetData sheetId="7" refreshError="1">
        <row r="11">
          <cell r="A11" t="str">
            <v>2804000 CAPITALIZED DEVELOPMENT COSTS</v>
          </cell>
        </row>
        <row r="12">
          <cell r="A12" t="str">
            <v>3600000 DEFERRED TAX LIABILITY: Federal</v>
          </cell>
        </row>
        <row r="13">
          <cell r="A13" t="str">
            <v>3600100 DEFERRED TAX LIABILITY: State</v>
          </cell>
        </row>
        <row r="14">
          <cell r="A14" t="str">
            <v>3810000 ADDITIONAL PAID IN CAPITAL</v>
          </cell>
        </row>
        <row r="15">
          <cell r="A15" t="str">
            <v>5440200 LAND LEASE / ROYALTY &amp; OPTIONS - VARIABLE</v>
          </cell>
        </row>
        <row r="16">
          <cell r="A16" t="str">
            <v>5620100 LICENSES PERMITS &amp; FEES: Local County</v>
          </cell>
        </row>
        <row r="17">
          <cell r="A17" t="str">
            <v>5750300 OUTSIDE SERVICES: Engineering</v>
          </cell>
        </row>
        <row r="18">
          <cell r="A18" t="str">
            <v>5750320 OUTSIDE SERVICES: Construction</v>
          </cell>
        </row>
        <row r="19">
          <cell r="A19" t="str">
            <v>5750400 OUTSIDE SERVICES: General Business Consulting</v>
          </cell>
        </row>
        <row r="20">
          <cell r="A20" t="str">
            <v>5980003 FICO RECON:  Labor Distribution</v>
          </cell>
        </row>
        <row r="21">
          <cell r="A21" t="str">
            <v>5980005 FICO RECON:  Assessments</v>
          </cell>
        </row>
        <row r="22">
          <cell r="A22" t="str">
            <v>5990025 SETTLEMENT - Land Lease/Royalty-Variable</v>
          </cell>
        </row>
        <row r="23">
          <cell r="A23" t="str">
            <v>5990031 SETTLEMENT - License Permits &amp; Fines-G&amp;A</v>
          </cell>
        </row>
        <row r="24">
          <cell r="A24" t="str">
            <v>5990039 SETTLEMENT - Outside Services - Engineering</v>
          </cell>
        </row>
        <row r="25">
          <cell r="A25" t="str">
            <v>5990041 SETTLEMENT - Outside Services - Construction</v>
          </cell>
        </row>
        <row r="26">
          <cell r="A26" t="str">
            <v>5990042 SETTLEMENT - Outside Services - Consulting</v>
          </cell>
        </row>
        <row r="27">
          <cell r="A27" t="str">
            <v>6000000 EQUITY IN EARNINGS</v>
          </cell>
        </row>
        <row r="28">
          <cell r="A28" t="str">
            <v>6800000 CURRENT FIT EXPENSE</v>
          </cell>
        </row>
        <row r="29">
          <cell r="A29" t="str">
            <v>6801000 CURRENT SIT EXPENSE</v>
          </cell>
        </row>
        <row r="30">
          <cell r="A30" t="str">
            <v>6802000 DEFERRED FIT EXPENSE</v>
          </cell>
        </row>
        <row r="31">
          <cell r="A31" t="str">
            <v>6803000 DEFERRED SIT EXPENSE</v>
          </cell>
        </row>
        <row r="32">
          <cell r="A32" t="str">
            <v>6805000 CURRENT TAX CREDITS</v>
          </cell>
        </row>
        <row r="34">
          <cell r="A34" t="str">
            <v>NET (INCOME)/LOSS</v>
          </cell>
        </row>
        <row r="39">
          <cell r="A39" t="str">
            <v>NO EXPENSES AT MIDDLE TIER AT 8/31/2003 TO BE CAPITALIZED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_Targets_And_Input"/>
      <sheetName val="Page 1"/>
      <sheetName val="Page 2"/>
      <sheetName val="Page 3"/>
      <sheetName val="Page 4"/>
      <sheetName val="Page 5"/>
      <sheetName val="Page 6"/>
      <sheetName val="Page 7"/>
      <sheetName val="¢_KWh trend"/>
      <sheetName val="ptn gen forecast"/>
      <sheetName val="psl gen forecast"/>
    </sheetNames>
    <sheetDataSet>
      <sheetData sheetId="0" refreshError="1">
        <row r="1">
          <cell r="W1">
            <v>2000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Quarterly"/>
      <sheetName val="Yearly"/>
      <sheetName val="Top 15 Revs"/>
      <sheetName val="Cume"/>
      <sheetName val="TopTenTVRat"/>
      <sheetName val="TVRatings1"/>
      <sheetName val="TVRatings1 (2)"/>
      <sheetName val="TVRatings1 (3)"/>
      <sheetName val="Ratings"/>
      <sheetName val="TopTenTVRev"/>
      <sheetName val="TopTenTVRev (2)"/>
      <sheetName val="top50mktrevs rad(3)"/>
      <sheetName val="top50mktrevs tv (4)"/>
      <sheetName val="TVRadioOutLclNtl (5)"/>
      <sheetName val="Cume Index (6)"/>
      <sheetName val="Multi Media Platform (8)"/>
      <sheetName val="Marketsummary (10)"/>
      <sheetName val="top20players (11)"/>
      <sheetName val="CBScomp (14)"/>
      <sheetName val="affiliationswitch (15)"/>
      <sheetName val="YrlyNielsenRating (16)"/>
      <sheetName val="Sum of TV Ratings (18)"/>
      <sheetName val="PropBrdcastRatings (19)"/>
      <sheetName val="Profitability of Nets (20)"/>
      <sheetName val="primeproducers (21A)"/>
      <sheetName val="syndication (21B)"/>
      <sheetName val="Licensefee (21C)"/>
      <sheetName val="Relative Ratings (24)"/>
      <sheetName val="Rev Comparison (26)"/>
      <sheetName val="CBSRatings Trend (29)"/>
      <sheetName val="OprahWin (30)"/>
      <sheetName val="JeopWheel (31)"/>
      <sheetName val="Sheet6"/>
      <sheetName val="Top 25 Brdcst-Syn (33)"/>
      <sheetName val="Newsrating$ (34)"/>
      <sheetName val="LclNtlTV"/>
      <sheetName val="LclNtl RadOut"/>
      <sheetName val="TV, Rad, Out Comp"/>
      <sheetName val="adtime"/>
      <sheetName val="ChrtProfitNetw"/>
      <sheetName val="Stations"/>
      <sheetName val="Revperviable"/>
      <sheetName val="sports"/>
      <sheetName val="sportsad"/>
      <sheetName val="Regionalsports"/>
      <sheetName val="sportsfees"/>
      <sheetName val="beachheads"/>
      <sheetName val="netcompare"/>
      <sheetName val="Rev Per Station"/>
      <sheetName val="Cume Per Station"/>
      <sheetName val="total stations in top 50"/>
      <sheetName val="Top 25 Rev"/>
    </sheetNames>
    <sheetDataSet>
      <sheetData sheetId="0" refreshError="1">
        <row r="1">
          <cell r="D1" t="str">
            <v>CBS Corp. Proforma</v>
          </cell>
        </row>
        <row r="3">
          <cell r="B3" t="str">
            <v>1Q97</v>
          </cell>
          <cell r="C3" t="str">
            <v>2Q97</v>
          </cell>
          <cell r="D3" t="str">
            <v>3Q97</v>
          </cell>
          <cell r="E3" t="str">
            <v>4Q97</v>
          </cell>
          <cell r="F3">
            <v>1997</v>
          </cell>
        </row>
        <row r="4">
          <cell r="A4" t="str">
            <v>Network</v>
          </cell>
          <cell r="B4" t="str">
            <v xml:space="preserve"> </v>
          </cell>
        </row>
        <row r="5">
          <cell r="A5" t="str">
            <v xml:space="preserve">  Sales</v>
          </cell>
          <cell r="B5">
            <v>804</v>
          </cell>
          <cell r="C5">
            <v>645</v>
          </cell>
          <cell r="D5">
            <v>672</v>
          </cell>
          <cell r="E5">
            <v>695</v>
          </cell>
          <cell r="F5">
            <v>2816</v>
          </cell>
        </row>
        <row r="6">
          <cell r="A6" t="str">
            <v xml:space="preserve">  Operating Profit (Loss)</v>
          </cell>
          <cell r="B6">
            <v>-64</v>
          </cell>
          <cell r="C6">
            <v>-23</v>
          </cell>
          <cell r="D6">
            <v>30</v>
          </cell>
          <cell r="E6">
            <v>-50</v>
          </cell>
          <cell r="F6">
            <v>-107</v>
          </cell>
        </row>
        <row r="7">
          <cell r="A7" t="str">
            <v xml:space="preserve">  D&amp;A</v>
          </cell>
          <cell r="B7">
            <v>16</v>
          </cell>
          <cell r="C7">
            <v>15</v>
          </cell>
          <cell r="D7">
            <v>17</v>
          </cell>
          <cell r="E7">
            <v>16</v>
          </cell>
          <cell r="F7">
            <v>64</v>
          </cell>
        </row>
        <row r="8">
          <cell r="A8" t="str">
            <v xml:space="preserve">  Cap Ex</v>
          </cell>
          <cell r="B8">
            <v>9</v>
          </cell>
          <cell r="C8">
            <v>7</v>
          </cell>
          <cell r="D8">
            <v>18</v>
          </cell>
          <cell r="E8">
            <v>17</v>
          </cell>
          <cell r="F8">
            <v>51</v>
          </cell>
        </row>
        <row r="9">
          <cell r="A9" t="str">
            <v xml:space="preserve">  Purchase Price Accounting</v>
          </cell>
          <cell r="B9">
            <v>25</v>
          </cell>
          <cell r="C9">
            <v>-2</v>
          </cell>
          <cell r="D9">
            <v>11</v>
          </cell>
          <cell r="E9">
            <v>8</v>
          </cell>
          <cell r="F9">
            <v>42</v>
          </cell>
        </row>
        <row r="10">
          <cell r="A10" t="str">
            <v xml:space="preserve">  Other Income</v>
          </cell>
          <cell r="B10">
            <v>2</v>
          </cell>
          <cell r="C10">
            <v>2</v>
          </cell>
          <cell r="D10">
            <v>2</v>
          </cell>
          <cell r="E10">
            <v>6</v>
          </cell>
          <cell r="F10">
            <v>12</v>
          </cell>
        </row>
        <row r="11">
          <cell r="A11" t="str">
            <v xml:space="preserve">  EBITDA</v>
          </cell>
          <cell r="B11">
            <v>-46</v>
          </cell>
          <cell r="C11">
            <v>-6</v>
          </cell>
          <cell r="D11">
            <v>49</v>
          </cell>
          <cell r="E11">
            <v>-28</v>
          </cell>
          <cell r="F11">
            <v>-31</v>
          </cell>
        </row>
        <row r="12">
          <cell r="A12" t="str">
            <v xml:space="preserve">    EBITDA Margin</v>
          </cell>
          <cell r="B12">
            <v>-5.721393034825871E-2</v>
          </cell>
          <cell r="C12">
            <v>-9.3023255813953487E-3</v>
          </cell>
          <cell r="D12">
            <v>7.2916666666666671E-2</v>
          </cell>
          <cell r="E12">
            <v>-4.0287769784172658E-2</v>
          </cell>
          <cell r="F12">
            <v>-1.1008522727272728E-2</v>
          </cell>
        </row>
        <row r="13">
          <cell r="A13" t="str">
            <v xml:space="preserve"> EBITDA w/o Purchase Price Acctg</v>
          </cell>
          <cell r="B13">
            <v>-71</v>
          </cell>
          <cell r="C13">
            <v>-4</v>
          </cell>
          <cell r="D13">
            <v>38</v>
          </cell>
          <cell r="E13">
            <v>-36</v>
          </cell>
          <cell r="F13">
            <v>-73</v>
          </cell>
        </row>
        <row r="15">
          <cell r="A15" t="str">
            <v>TV Stations</v>
          </cell>
        </row>
        <row r="16">
          <cell r="A16" t="str">
            <v xml:space="preserve">  Sales</v>
          </cell>
          <cell r="B16">
            <v>177</v>
          </cell>
          <cell r="C16">
            <v>213</v>
          </cell>
          <cell r="D16">
            <v>195</v>
          </cell>
          <cell r="E16">
            <v>251</v>
          </cell>
          <cell r="F16">
            <v>836</v>
          </cell>
        </row>
        <row r="17">
          <cell r="A17" t="str">
            <v xml:space="preserve">  Operating Profit (Loss)</v>
          </cell>
          <cell r="B17">
            <v>56</v>
          </cell>
          <cell r="C17">
            <v>87</v>
          </cell>
          <cell r="D17">
            <v>67</v>
          </cell>
          <cell r="E17">
            <v>115</v>
          </cell>
          <cell r="F17">
            <v>325</v>
          </cell>
        </row>
        <row r="18">
          <cell r="A18" t="str">
            <v xml:space="preserve">  D&amp;A</v>
          </cell>
          <cell r="B18">
            <v>11</v>
          </cell>
          <cell r="C18">
            <v>12</v>
          </cell>
          <cell r="D18">
            <v>11</v>
          </cell>
          <cell r="E18">
            <v>12</v>
          </cell>
          <cell r="F18">
            <v>46</v>
          </cell>
        </row>
        <row r="19">
          <cell r="A19" t="str">
            <v xml:space="preserve">  Cap Ex</v>
          </cell>
          <cell r="B19">
            <v>2</v>
          </cell>
          <cell r="C19">
            <v>5</v>
          </cell>
          <cell r="D19">
            <v>7</v>
          </cell>
          <cell r="E19">
            <v>19</v>
          </cell>
          <cell r="F19">
            <v>33</v>
          </cell>
        </row>
        <row r="20">
          <cell r="A20" t="str">
            <v xml:space="preserve">  Other Income</v>
          </cell>
          <cell r="B20">
            <v>0</v>
          </cell>
          <cell r="C20">
            <v>-1</v>
          </cell>
          <cell r="D20">
            <v>0</v>
          </cell>
          <cell r="E20">
            <v>0</v>
          </cell>
          <cell r="F20">
            <v>-1</v>
          </cell>
        </row>
        <row r="21">
          <cell r="A21" t="str">
            <v xml:space="preserve">  EBITDA w/o Special Items</v>
          </cell>
          <cell r="B21">
            <v>67</v>
          </cell>
          <cell r="C21">
            <v>98</v>
          </cell>
          <cell r="D21">
            <v>78</v>
          </cell>
          <cell r="E21">
            <v>127</v>
          </cell>
          <cell r="F21">
            <v>370</v>
          </cell>
        </row>
        <row r="22">
          <cell r="A22" t="str">
            <v xml:space="preserve">    EBITDA Margin</v>
          </cell>
          <cell r="B22">
            <v>0.37853107344632769</v>
          </cell>
          <cell r="C22">
            <v>0.460093896713615</v>
          </cell>
          <cell r="D22">
            <v>0.4</v>
          </cell>
          <cell r="E22">
            <v>0.50597609561752988</v>
          </cell>
          <cell r="F22">
            <v>0.44258373205741625</v>
          </cell>
        </row>
        <row r="24">
          <cell r="A24" t="str">
            <v>Radio</v>
          </cell>
        </row>
        <row r="25">
          <cell r="A25" t="str">
            <v xml:space="preserve">  Sales</v>
          </cell>
          <cell r="B25">
            <v>295</v>
          </cell>
          <cell r="C25">
            <v>378</v>
          </cell>
          <cell r="D25">
            <v>374</v>
          </cell>
          <cell r="E25">
            <v>410</v>
          </cell>
          <cell r="F25">
            <v>1457</v>
          </cell>
        </row>
        <row r="26">
          <cell r="A26" t="str">
            <v xml:space="preserve">  Operating Profit (Loss)</v>
          </cell>
          <cell r="B26">
            <v>46</v>
          </cell>
          <cell r="C26">
            <v>113</v>
          </cell>
          <cell r="D26">
            <v>102</v>
          </cell>
          <cell r="E26">
            <v>128</v>
          </cell>
          <cell r="F26">
            <v>389</v>
          </cell>
        </row>
        <row r="27">
          <cell r="A27" t="str">
            <v xml:space="preserve">  D&amp;A</v>
          </cell>
          <cell r="B27">
            <v>44</v>
          </cell>
          <cell r="C27">
            <v>44</v>
          </cell>
          <cell r="D27">
            <v>45</v>
          </cell>
          <cell r="E27">
            <v>43</v>
          </cell>
          <cell r="F27">
            <v>176</v>
          </cell>
        </row>
        <row r="28">
          <cell r="A28" t="str">
            <v xml:space="preserve">  Cap Ex</v>
          </cell>
          <cell r="B28">
            <v>3</v>
          </cell>
          <cell r="C28">
            <v>3</v>
          </cell>
          <cell r="D28">
            <v>4</v>
          </cell>
          <cell r="E28">
            <v>5</v>
          </cell>
          <cell r="F28">
            <v>15</v>
          </cell>
        </row>
        <row r="29">
          <cell r="A29" t="str">
            <v xml:space="preserve">  Other Income</v>
          </cell>
          <cell r="B29">
            <v>0</v>
          </cell>
          <cell r="C29">
            <v>0</v>
          </cell>
          <cell r="D29">
            <v>3</v>
          </cell>
          <cell r="E29">
            <v>6</v>
          </cell>
          <cell r="F29">
            <v>9</v>
          </cell>
        </row>
        <row r="30">
          <cell r="A30" t="str">
            <v xml:space="preserve">  EBITDA</v>
          </cell>
          <cell r="B30">
            <v>90</v>
          </cell>
          <cell r="C30">
            <v>157</v>
          </cell>
          <cell r="D30">
            <v>150</v>
          </cell>
          <cell r="E30">
            <v>177</v>
          </cell>
          <cell r="F30">
            <v>574</v>
          </cell>
        </row>
        <row r="31">
          <cell r="A31" t="str">
            <v xml:space="preserve">    EBITDA Margin</v>
          </cell>
          <cell r="B31">
            <v>0.30508474576271188</v>
          </cell>
          <cell r="C31">
            <v>0.41534391534391535</v>
          </cell>
          <cell r="D31">
            <v>0.40106951871657753</v>
          </cell>
          <cell r="E31">
            <v>0.43170731707317073</v>
          </cell>
          <cell r="F31">
            <v>0.39396019217570349</v>
          </cell>
        </row>
        <row r="33">
          <cell r="A33" t="str">
            <v>Cable</v>
          </cell>
        </row>
        <row r="34">
          <cell r="A34" t="str">
            <v xml:space="preserve">  Sales</v>
          </cell>
          <cell r="B34">
            <v>110</v>
          </cell>
          <cell r="C34">
            <v>138</v>
          </cell>
          <cell r="D34">
            <v>125</v>
          </cell>
          <cell r="E34">
            <v>132</v>
          </cell>
          <cell r="F34">
            <v>505</v>
          </cell>
        </row>
        <row r="35">
          <cell r="A35" t="str">
            <v xml:space="preserve">  Operating Profit (Loss)</v>
          </cell>
          <cell r="B35">
            <v>22</v>
          </cell>
          <cell r="C35">
            <v>34</v>
          </cell>
          <cell r="D35">
            <v>25</v>
          </cell>
          <cell r="E35">
            <v>8</v>
          </cell>
          <cell r="F35">
            <v>89</v>
          </cell>
        </row>
        <row r="36">
          <cell r="A36" t="str">
            <v xml:space="preserve">  D&amp;A</v>
          </cell>
          <cell r="B36">
            <v>6</v>
          </cell>
          <cell r="C36">
            <v>6</v>
          </cell>
          <cell r="D36">
            <v>6</v>
          </cell>
          <cell r="E36">
            <v>26</v>
          </cell>
          <cell r="F36">
            <v>44</v>
          </cell>
        </row>
        <row r="37">
          <cell r="A37" t="str">
            <v xml:space="preserve">  Cap Ex</v>
          </cell>
          <cell r="B37">
            <v>6</v>
          </cell>
          <cell r="C37">
            <v>2</v>
          </cell>
          <cell r="D37">
            <v>2</v>
          </cell>
          <cell r="E37">
            <v>7</v>
          </cell>
          <cell r="F37">
            <v>17</v>
          </cell>
        </row>
        <row r="38">
          <cell r="A38" t="str">
            <v xml:space="preserve">  Other Income</v>
          </cell>
          <cell r="B38">
            <v>0</v>
          </cell>
          <cell r="C38">
            <v>0</v>
          </cell>
          <cell r="D38">
            <v>1</v>
          </cell>
          <cell r="E38">
            <v>0</v>
          </cell>
          <cell r="F38">
            <v>1</v>
          </cell>
        </row>
        <row r="39">
          <cell r="A39" t="str">
            <v xml:space="preserve">  EBITDA w/o Special Items</v>
          </cell>
          <cell r="B39">
            <v>28</v>
          </cell>
          <cell r="C39">
            <v>40</v>
          </cell>
          <cell r="D39">
            <v>32</v>
          </cell>
          <cell r="E39">
            <v>34</v>
          </cell>
          <cell r="F39">
            <v>134</v>
          </cell>
        </row>
        <row r="40">
          <cell r="A40" t="str">
            <v xml:space="preserve">    EBITDA Margin</v>
          </cell>
          <cell r="B40">
            <v>0.25454545454545452</v>
          </cell>
          <cell r="C40">
            <v>0.28985507246376813</v>
          </cell>
          <cell r="D40">
            <v>0.25600000000000001</v>
          </cell>
          <cell r="E40">
            <v>0.25757575757575757</v>
          </cell>
          <cell r="F40">
            <v>0.26534653465346536</v>
          </cell>
        </row>
        <row r="42">
          <cell r="A42" t="str">
            <v xml:space="preserve">Operating Businesses-subtotal </v>
          </cell>
        </row>
        <row r="43">
          <cell r="A43" t="str">
            <v xml:space="preserve">  Sales</v>
          </cell>
          <cell r="B43">
            <v>1386</v>
          </cell>
          <cell r="C43">
            <v>1374</v>
          </cell>
          <cell r="D43">
            <v>1366</v>
          </cell>
          <cell r="E43">
            <v>1488</v>
          </cell>
          <cell r="F43">
            <v>5614</v>
          </cell>
        </row>
        <row r="44">
          <cell r="A44" t="str">
            <v xml:space="preserve">  Operating Profit (Loss)</v>
          </cell>
          <cell r="B44">
            <v>60</v>
          </cell>
          <cell r="C44">
            <v>211</v>
          </cell>
          <cell r="D44">
            <v>224</v>
          </cell>
          <cell r="E44">
            <v>201</v>
          </cell>
          <cell r="F44">
            <v>696</v>
          </cell>
        </row>
        <row r="45">
          <cell r="A45" t="str">
            <v xml:space="preserve">  D&amp;A</v>
          </cell>
          <cell r="B45">
            <v>77</v>
          </cell>
          <cell r="C45">
            <v>77</v>
          </cell>
          <cell r="D45">
            <v>79</v>
          </cell>
          <cell r="E45">
            <v>97</v>
          </cell>
          <cell r="F45">
            <v>330</v>
          </cell>
        </row>
        <row r="46">
          <cell r="A46" t="str">
            <v xml:space="preserve">  Cap Ex</v>
          </cell>
          <cell r="B46">
            <v>20</v>
          </cell>
          <cell r="C46">
            <v>17</v>
          </cell>
          <cell r="D46">
            <v>31</v>
          </cell>
          <cell r="E46">
            <v>48</v>
          </cell>
          <cell r="F46">
            <v>116</v>
          </cell>
        </row>
        <row r="47">
          <cell r="A47" t="str">
            <v xml:space="preserve">  Other Income</v>
          </cell>
          <cell r="B47">
            <v>2</v>
          </cell>
          <cell r="C47">
            <v>1</v>
          </cell>
          <cell r="D47">
            <v>6</v>
          </cell>
          <cell r="E47">
            <v>12</v>
          </cell>
          <cell r="F47">
            <v>21</v>
          </cell>
        </row>
        <row r="48">
          <cell r="A48" t="str">
            <v xml:space="preserve">  EBITDA</v>
          </cell>
          <cell r="B48">
            <v>139</v>
          </cell>
          <cell r="C48">
            <v>289</v>
          </cell>
          <cell r="D48">
            <v>309</v>
          </cell>
          <cell r="E48">
            <v>310</v>
          </cell>
          <cell r="F48">
            <v>1047</v>
          </cell>
        </row>
        <row r="49">
          <cell r="A49" t="str">
            <v xml:space="preserve">    EBITDA Margin</v>
          </cell>
          <cell r="B49">
            <v>0.10028860028860029</v>
          </cell>
          <cell r="C49">
            <v>0.21033478893740903</v>
          </cell>
          <cell r="D49">
            <v>0.22620790629575402</v>
          </cell>
          <cell r="E49">
            <v>0.20833333333333334</v>
          </cell>
          <cell r="F49">
            <v>0.18649804061275382</v>
          </cell>
        </row>
        <row r="51">
          <cell r="A51" t="str">
            <v>Corporate &amp; Other - Media</v>
          </cell>
        </row>
        <row r="52">
          <cell r="A52" t="str">
            <v xml:space="preserve">  Sales</v>
          </cell>
          <cell r="B52">
            <v>-17</v>
          </cell>
          <cell r="C52">
            <v>-16</v>
          </cell>
          <cell r="D52">
            <v>-16</v>
          </cell>
          <cell r="E52">
            <v>-17</v>
          </cell>
          <cell r="F52">
            <v>-66</v>
          </cell>
        </row>
        <row r="53">
          <cell r="A53" t="str">
            <v xml:space="preserve">  Operating Profit (Loss)</v>
          </cell>
          <cell r="B53">
            <v>-58</v>
          </cell>
          <cell r="C53">
            <v>-40</v>
          </cell>
          <cell r="D53">
            <v>-60</v>
          </cell>
          <cell r="E53">
            <v>-68</v>
          </cell>
          <cell r="F53">
            <v>-226</v>
          </cell>
        </row>
        <row r="54">
          <cell r="A54" t="str">
            <v xml:space="preserve">  OP (Loss) without Special Items</v>
          </cell>
          <cell r="B54">
            <v>-58</v>
          </cell>
          <cell r="C54">
            <v>-40</v>
          </cell>
          <cell r="D54">
            <v>-60</v>
          </cell>
          <cell r="E54">
            <v>-53</v>
          </cell>
          <cell r="F54">
            <v>-211</v>
          </cell>
        </row>
        <row r="55">
          <cell r="A55" t="str">
            <v xml:space="preserve">  D&amp;A</v>
          </cell>
          <cell r="B55">
            <v>31</v>
          </cell>
          <cell r="C55">
            <v>31</v>
          </cell>
          <cell r="D55">
            <v>31</v>
          </cell>
          <cell r="E55">
            <v>31</v>
          </cell>
          <cell r="F55">
            <v>124</v>
          </cell>
        </row>
        <row r="56">
          <cell r="A56" t="str">
            <v xml:space="preserve">  Cap Ex</v>
          </cell>
          <cell r="B56">
            <v>1</v>
          </cell>
          <cell r="C56">
            <v>1</v>
          </cell>
          <cell r="D56">
            <v>2</v>
          </cell>
          <cell r="E56">
            <v>1</v>
          </cell>
          <cell r="F56">
            <v>5</v>
          </cell>
        </row>
        <row r="57">
          <cell r="A57" t="str">
            <v xml:space="preserve">  Other Income</v>
          </cell>
          <cell r="B57">
            <v>14</v>
          </cell>
          <cell r="C57">
            <v>13</v>
          </cell>
          <cell r="D57">
            <v>-2</v>
          </cell>
          <cell r="E57">
            <v>5</v>
          </cell>
          <cell r="F57">
            <v>30</v>
          </cell>
        </row>
        <row r="58">
          <cell r="A58" t="str">
            <v xml:space="preserve">  EBITDA w/o Special Items</v>
          </cell>
          <cell r="B58">
            <v>-13</v>
          </cell>
          <cell r="C58">
            <v>4</v>
          </cell>
          <cell r="D58">
            <v>-31</v>
          </cell>
          <cell r="E58">
            <v>-17</v>
          </cell>
          <cell r="F58">
            <v>-57</v>
          </cell>
        </row>
        <row r="60">
          <cell r="A60" t="str">
            <v>Total Media</v>
          </cell>
        </row>
        <row r="61">
          <cell r="A61" t="str">
            <v xml:space="preserve">  Sales</v>
          </cell>
          <cell r="B61">
            <v>1369</v>
          </cell>
          <cell r="C61">
            <v>1358</v>
          </cell>
          <cell r="D61">
            <v>1350</v>
          </cell>
          <cell r="E61">
            <v>1471</v>
          </cell>
          <cell r="F61">
            <v>5548</v>
          </cell>
        </row>
        <row r="62">
          <cell r="A62" t="str">
            <v xml:space="preserve">  Operating Profit (Loss)</v>
          </cell>
          <cell r="B62">
            <v>2</v>
          </cell>
          <cell r="C62">
            <v>171</v>
          </cell>
          <cell r="D62">
            <v>164</v>
          </cell>
          <cell r="E62">
            <v>133</v>
          </cell>
          <cell r="F62">
            <v>470</v>
          </cell>
        </row>
        <row r="63">
          <cell r="A63" t="str">
            <v xml:space="preserve">  OP (Loss) without Special Items</v>
          </cell>
          <cell r="B63">
            <v>2</v>
          </cell>
          <cell r="C63">
            <v>171</v>
          </cell>
          <cell r="D63">
            <v>164</v>
          </cell>
          <cell r="E63">
            <v>148</v>
          </cell>
          <cell r="F63">
            <v>485</v>
          </cell>
        </row>
        <row r="64">
          <cell r="A64" t="str">
            <v xml:space="preserve">  D&amp;A</v>
          </cell>
          <cell r="B64">
            <v>108</v>
          </cell>
          <cell r="C64">
            <v>108</v>
          </cell>
          <cell r="D64">
            <v>110</v>
          </cell>
          <cell r="E64">
            <v>128</v>
          </cell>
          <cell r="F64">
            <v>454</v>
          </cell>
        </row>
        <row r="65">
          <cell r="A65" t="str">
            <v xml:space="preserve">  Cap Ex</v>
          </cell>
          <cell r="B65">
            <v>21</v>
          </cell>
          <cell r="C65">
            <v>18</v>
          </cell>
          <cell r="D65">
            <v>33</v>
          </cell>
          <cell r="E65">
            <v>49</v>
          </cell>
          <cell r="F65">
            <v>121</v>
          </cell>
        </row>
        <row r="66">
          <cell r="A66" t="str">
            <v xml:space="preserve">  Other Income</v>
          </cell>
          <cell r="B66">
            <v>16</v>
          </cell>
          <cell r="C66">
            <v>14</v>
          </cell>
          <cell r="D66">
            <v>4</v>
          </cell>
          <cell r="E66">
            <v>17</v>
          </cell>
          <cell r="F66">
            <v>51</v>
          </cell>
        </row>
        <row r="67">
          <cell r="A67" t="str">
            <v xml:space="preserve">  EBITDA w/o Special Items</v>
          </cell>
          <cell r="B67">
            <v>126</v>
          </cell>
          <cell r="C67">
            <v>293</v>
          </cell>
          <cell r="D67">
            <v>278</v>
          </cell>
          <cell r="E67">
            <v>293</v>
          </cell>
          <cell r="F67">
            <v>990</v>
          </cell>
        </row>
        <row r="68">
          <cell r="A68" t="str">
            <v xml:space="preserve">    EBITDA Margin</v>
          </cell>
          <cell r="B68">
            <v>9.2037983929875819E-2</v>
          </cell>
          <cell r="C68">
            <v>0.21575846833578793</v>
          </cell>
          <cell r="D68">
            <v>0.20592592592592593</v>
          </cell>
          <cell r="E68">
            <v>0.1991842284160435</v>
          </cell>
          <cell r="F68">
            <v>0.17844268204758471</v>
          </cell>
        </row>
        <row r="70">
          <cell r="A70" t="str">
            <v>Residual Costs of Discontinued Businesses</v>
          </cell>
        </row>
        <row r="71">
          <cell r="A71" t="str">
            <v xml:space="preserve">  Operating Profit ( Loss)</v>
          </cell>
          <cell r="B71">
            <v>-35</v>
          </cell>
          <cell r="C71">
            <v>-36</v>
          </cell>
          <cell r="D71">
            <v>-35</v>
          </cell>
          <cell r="E71">
            <v>-37</v>
          </cell>
          <cell r="F71">
            <v>-143</v>
          </cell>
        </row>
        <row r="72">
          <cell r="A72" t="str">
            <v xml:space="preserve">  EBITDA</v>
          </cell>
          <cell r="B72">
            <v>-35</v>
          </cell>
          <cell r="C72">
            <v>-36</v>
          </cell>
          <cell r="D72">
            <v>-35</v>
          </cell>
          <cell r="E72">
            <v>-37</v>
          </cell>
          <cell r="F72">
            <v>-143</v>
          </cell>
        </row>
        <row r="74">
          <cell r="A74" t="str">
            <v>Continuing Operations</v>
          </cell>
        </row>
        <row r="75">
          <cell r="A75" t="str">
            <v xml:space="preserve">  Sales</v>
          </cell>
          <cell r="B75">
            <v>1369</v>
          </cell>
          <cell r="C75">
            <v>1358</v>
          </cell>
          <cell r="D75">
            <v>1350</v>
          </cell>
          <cell r="E75">
            <v>1471</v>
          </cell>
          <cell r="F75">
            <v>5548</v>
          </cell>
        </row>
        <row r="76">
          <cell r="A76" t="str">
            <v xml:space="preserve">  Operating Profit (Loss)</v>
          </cell>
          <cell r="B76">
            <v>-33</v>
          </cell>
          <cell r="C76">
            <v>135</v>
          </cell>
          <cell r="D76">
            <v>129</v>
          </cell>
          <cell r="E76">
            <v>96</v>
          </cell>
          <cell r="F76">
            <v>327</v>
          </cell>
        </row>
        <row r="77">
          <cell r="A77" t="str">
            <v xml:space="preserve">  OP (Loss) without Special Items</v>
          </cell>
          <cell r="B77">
            <v>-33</v>
          </cell>
          <cell r="C77">
            <v>135</v>
          </cell>
          <cell r="D77">
            <v>129</v>
          </cell>
          <cell r="E77">
            <v>111</v>
          </cell>
          <cell r="F77">
            <v>342</v>
          </cell>
        </row>
        <row r="78">
          <cell r="A78" t="str">
            <v xml:space="preserve">  D&amp;A</v>
          </cell>
          <cell r="B78">
            <v>108</v>
          </cell>
          <cell r="C78">
            <v>108</v>
          </cell>
          <cell r="D78">
            <v>110</v>
          </cell>
          <cell r="E78">
            <v>128</v>
          </cell>
          <cell r="F78">
            <v>454</v>
          </cell>
        </row>
        <row r="79">
          <cell r="A79" t="str">
            <v xml:space="preserve">  Cap Ex</v>
          </cell>
          <cell r="B79">
            <v>21</v>
          </cell>
          <cell r="C79">
            <v>18</v>
          </cell>
          <cell r="D79">
            <v>33</v>
          </cell>
          <cell r="E79">
            <v>49</v>
          </cell>
          <cell r="F79">
            <v>121</v>
          </cell>
        </row>
        <row r="80">
          <cell r="A80" t="str">
            <v xml:space="preserve">  Other Income</v>
          </cell>
          <cell r="B80">
            <v>16</v>
          </cell>
          <cell r="C80">
            <v>14</v>
          </cell>
          <cell r="D80">
            <v>4</v>
          </cell>
          <cell r="E80">
            <v>17</v>
          </cell>
          <cell r="F80">
            <v>51</v>
          </cell>
        </row>
        <row r="81">
          <cell r="A81" t="str">
            <v xml:space="preserve">  EBITDA w/o Special Items</v>
          </cell>
          <cell r="B81">
            <v>91</v>
          </cell>
          <cell r="C81">
            <v>257</v>
          </cell>
          <cell r="D81">
            <v>243</v>
          </cell>
          <cell r="E81">
            <v>256</v>
          </cell>
          <cell r="F81">
            <v>847</v>
          </cell>
        </row>
        <row r="82">
          <cell r="A82" t="str">
            <v xml:space="preserve">    EBITDA Margin</v>
          </cell>
          <cell r="B82">
            <v>6.6471877282688094E-2</v>
          </cell>
          <cell r="C82">
            <v>0.18924889543446244</v>
          </cell>
          <cell r="D82">
            <v>0.18</v>
          </cell>
          <cell r="E82">
            <v>0.17403127124405166</v>
          </cell>
          <cell r="F82">
            <v>0.15266762797404471</v>
          </cell>
        </row>
      </sheetData>
      <sheetData sheetId="1"/>
      <sheetData sheetId="2" refreshError="1">
        <row r="2">
          <cell r="C2">
            <v>1995</v>
          </cell>
          <cell r="D2">
            <v>1996</v>
          </cell>
          <cell r="E2">
            <v>1997</v>
          </cell>
        </row>
        <row r="3">
          <cell r="A3" t="str">
            <v>Sales and operating revenues</v>
          </cell>
          <cell r="C3">
            <v>1074</v>
          </cell>
          <cell r="D3">
            <v>4143</v>
          </cell>
          <cell r="E3">
            <v>5363</v>
          </cell>
        </row>
        <row r="4">
          <cell r="C4" t="str">
            <v xml:space="preserve"> </v>
          </cell>
        </row>
        <row r="5">
          <cell r="A5" t="str">
            <v>Operating Expenses</v>
          </cell>
          <cell r="C5">
            <v>-820</v>
          </cell>
          <cell r="D5">
            <v>-3696</v>
          </cell>
          <cell r="E5">
            <v>-4526</v>
          </cell>
        </row>
        <row r="6">
          <cell r="A6" t="str">
            <v>D&amp;A</v>
          </cell>
          <cell r="C6">
            <v>-57</v>
          </cell>
          <cell r="D6">
            <v>-279</v>
          </cell>
          <cell r="E6">
            <v>-445</v>
          </cell>
        </row>
        <row r="7">
          <cell r="A7" t="str">
            <v>Residual costs of discontinued business</v>
          </cell>
          <cell r="C7">
            <v>-37</v>
          </cell>
          <cell r="D7">
            <v>-114</v>
          </cell>
          <cell r="E7">
            <v>-143</v>
          </cell>
        </row>
        <row r="8">
          <cell r="A8" t="str">
            <v xml:space="preserve">  Operating Costs and expenses</v>
          </cell>
          <cell r="C8">
            <v>-914</v>
          </cell>
          <cell r="D8">
            <v>-4089</v>
          </cell>
          <cell r="E8">
            <v>-5114</v>
          </cell>
        </row>
        <row r="10">
          <cell r="A10" t="str">
            <v xml:space="preserve">  Operating Profit</v>
          </cell>
          <cell r="C10">
            <v>160</v>
          </cell>
          <cell r="D10">
            <v>54</v>
          </cell>
          <cell r="E10">
            <v>249</v>
          </cell>
        </row>
        <row r="12">
          <cell r="A12" t="str">
            <v>Operating Income and expenses, net</v>
          </cell>
          <cell r="C12">
            <v>152</v>
          </cell>
          <cell r="D12">
            <v>55</v>
          </cell>
          <cell r="E12">
            <v>78</v>
          </cell>
        </row>
        <row r="14">
          <cell r="A14" t="str">
            <v>Interest expense</v>
          </cell>
          <cell r="C14">
            <v>-184</v>
          </cell>
          <cell r="D14">
            <v>-401</v>
          </cell>
          <cell r="E14">
            <v>-386</v>
          </cell>
        </row>
        <row r="15">
          <cell r="A15" t="str">
            <v xml:space="preserve"> </v>
          </cell>
        </row>
        <row r="16">
          <cell r="A16" t="str">
            <v xml:space="preserve">  Income (loss) from Continuing Operations</v>
          </cell>
          <cell r="C16">
            <v>128</v>
          </cell>
          <cell r="D16">
            <v>-292</v>
          </cell>
          <cell r="E16">
            <v>-59</v>
          </cell>
        </row>
        <row r="17">
          <cell r="A17" t="str">
            <v xml:space="preserve">  before income taxes and minority interest</v>
          </cell>
        </row>
        <row r="19">
          <cell r="A19" t="str">
            <v>Income tax benefit (expense)</v>
          </cell>
          <cell r="C19">
            <v>-75</v>
          </cell>
          <cell r="D19">
            <v>71</v>
          </cell>
          <cell r="E19">
            <v>-73</v>
          </cell>
        </row>
        <row r="21">
          <cell r="A21" t="str">
            <v>Minority interest</v>
          </cell>
          <cell r="C21">
            <v>-6</v>
          </cell>
          <cell r="D21">
            <v>0</v>
          </cell>
          <cell r="E21">
            <v>0</v>
          </cell>
        </row>
        <row r="23">
          <cell r="A23" t="str">
            <v xml:space="preserve"> Income (loss) from Continuing Operations</v>
          </cell>
          <cell r="C23">
            <v>47</v>
          </cell>
          <cell r="D23">
            <v>-221</v>
          </cell>
          <cell r="E23">
            <v>-132</v>
          </cell>
        </row>
        <row r="25">
          <cell r="A25" t="str">
            <v>Discontinued Operations, net of income taxes:</v>
          </cell>
        </row>
        <row r="26">
          <cell r="A26" t="str">
            <v xml:space="preserve">  Income (loss) from Discontinued Operations</v>
          </cell>
          <cell r="C26">
            <v>19</v>
          </cell>
          <cell r="D26">
            <v>-609</v>
          </cell>
          <cell r="E26">
            <v>-191</v>
          </cell>
        </row>
        <row r="28">
          <cell r="A28" t="str">
            <v xml:space="preserve"> Estimated gain (loss) on disposal of Discontinued</v>
          </cell>
          <cell r="C28">
            <v>-76</v>
          </cell>
          <cell r="D28">
            <v>1018</v>
          </cell>
          <cell r="E28">
            <v>871</v>
          </cell>
        </row>
        <row r="29">
          <cell r="A29" t="str">
            <v xml:space="preserve">  Operations</v>
          </cell>
        </row>
        <row r="31">
          <cell r="A31" t="str">
            <v xml:space="preserve">  Income (loss) from Discontinued Operations</v>
          </cell>
          <cell r="C31">
            <v>-57</v>
          </cell>
          <cell r="D31">
            <v>409</v>
          </cell>
          <cell r="E31">
            <v>680</v>
          </cell>
        </row>
        <row r="33">
          <cell r="A33" t="str">
            <v>Extraordinary Item:</v>
          </cell>
        </row>
        <row r="34">
          <cell r="A34" t="str">
            <v xml:space="preserve">     Loss on early extinguishment of debt</v>
          </cell>
          <cell r="C34">
            <v>0</v>
          </cell>
          <cell r="D34">
            <v>-93</v>
          </cell>
          <cell r="E34">
            <v>0</v>
          </cell>
        </row>
        <row r="36">
          <cell r="A36" t="str">
            <v>Cumulative effect of changes in accounting</v>
          </cell>
        </row>
        <row r="37">
          <cell r="A37" t="str">
            <v>princples:</v>
          </cell>
        </row>
        <row r="38">
          <cell r="A38" t="str">
            <v xml:space="preserve">  Other post employment benefits</v>
          </cell>
          <cell r="C38">
            <v>0</v>
          </cell>
          <cell r="D38">
            <v>0</v>
          </cell>
          <cell r="E38">
            <v>0</v>
          </cell>
        </row>
        <row r="40">
          <cell r="A40" t="str">
            <v>Net Income (loss)</v>
          </cell>
          <cell r="C40">
            <v>-10</v>
          </cell>
          <cell r="D40">
            <v>95</v>
          </cell>
          <cell r="E40">
            <v>548</v>
          </cell>
        </row>
        <row r="42">
          <cell r="A42" t="str">
            <v>Dividend requirements for Series B preferred stock</v>
          </cell>
          <cell r="C42">
            <v>-34</v>
          </cell>
          <cell r="D42">
            <v>0</v>
          </cell>
          <cell r="E42">
            <v>0</v>
          </cell>
        </row>
        <row r="43">
          <cell r="A43" t="str">
            <v>Dividend requirements for Series C preferred stock</v>
          </cell>
          <cell r="C43">
            <v>-47</v>
          </cell>
          <cell r="D43">
            <v>-47</v>
          </cell>
          <cell r="E43">
            <v>-23</v>
          </cell>
        </row>
        <row r="45">
          <cell r="A45" t="str">
            <v>Net Income (loss) applicable to comon stock</v>
          </cell>
          <cell r="C45">
            <v>-91</v>
          </cell>
          <cell r="D45">
            <v>48</v>
          </cell>
          <cell r="E45">
            <v>525</v>
          </cell>
        </row>
        <row r="47">
          <cell r="A47" t="str">
            <v>Average shares outstanding - basic</v>
          </cell>
          <cell r="C47">
            <v>370</v>
          </cell>
          <cell r="D47">
            <v>401</v>
          </cell>
          <cell r="E47">
            <v>629</v>
          </cell>
        </row>
        <row r="49">
          <cell r="A49" t="str">
            <v>Basic and diluted earnings (loss) per common share:</v>
          </cell>
        </row>
        <row r="50">
          <cell r="A50" t="str">
            <v xml:space="preserve">   Continued Operations</v>
          </cell>
          <cell r="C50">
            <v>0.12702702702702703</v>
          </cell>
          <cell r="D50">
            <v>-0.55112219451371569</v>
          </cell>
          <cell r="E50">
            <v>-0.20985691573926868</v>
          </cell>
        </row>
        <row r="51">
          <cell r="A51" t="str">
            <v xml:space="preserve">   Discontinued Operations</v>
          </cell>
          <cell r="C51">
            <v>-0.15405405405405406</v>
          </cell>
          <cell r="D51">
            <v>1.0199501246882794</v>
          </cell>
          <cell r="E51">
            <v>1.0810810810810811</v>
          </cell>
        </row>
        <row r="52">
          <cell r="A52" t="str">
            <v xml:space="preserve">   Extraordinary item</v>
          </cell>
          <cell r="C52">
            <v>0</v>
          </cell>
          <cell r="D52">
            <v>-0.23192019950124687</v>
          </cell>
          <cell r="E52">
            <v>0</v>
          </cell>
        </row>
        <row r="53">
          <cell r="A53" t="str">
            <v xml:space="preserve">   Cumulative effect of changes in accountin principles</v>
          </cell>
          <cell r="C53">
            <v>0</v>
          </cell>
          <cell r="D53">
            <v>0</v>
          </cell>
          <cell r="E53">
            <v>0</v>
          </cell>
        </row>
        <row r="55">
          <cell r="A55" t="str">
            <v>Basic and diluted earnings (loss) per common share</v>
          </cell>
          <cell r="C55">
            <v>-2.7027027027027029E-2</v>
          </cell>
          <cell r="D55">
            <v>0.23690773067331683</v>
          </cell>
          <cell r="E55">
            <v>0.87122416534181246</v>
          </cell>
        </row>
      </sheetData>
      <sheetData sheetId="3" refreshError="1"/>
      <sheetData sheetId="4" refreshError="1"/>
      <sheetData sheetId="5" refreshError="1"/>
      <sheetData sheetId="6" refreshError="1">
        <row r="1">
          <cell r="A1" t="str">
            <v>Exhibit: Comparison of CBS's Television Ratings By Daypart</v>
          </cell>
        </row>
        <row r="2">
          <cell r="G2">
            <v>35735</v>
          </cell>
          <cell r="N2">
            <v>35370</v>
          </cell>
          <cell r="R2" t="str">
            <v>Nov-97/Nov-96</v>
          </cell>
          <cell r="S2" t="str">
            <v>Nov-97/Nov-96</v>
          </cell>
          <cell r="T2" t="str">
            <v>Nov-97/Nov-96</v>
          </cell>
          <cell r="U2" t="str">
            <v>Nov-97/Nov-96</v>
          </cell>
          <cell r="V2" t="str">
            <v>Nov-97/Nov-96</v>
          </cell>
          <cell r="W2" t="str">
            <v>Nov-97/Nov-96</v>
          </cell>
        </row>
        <row r="3">
          <cell r="A3" t="str">
            <v>12+ Rank</v>
          </cell>
          <cell r="B3" t="str">
            <v>Market</v>
          </cell>
          <cell r="C3" t="str">
            <v>Day Part</v>
          </cell>
          <cell r="D3" t="str">
            <v>ABC</v>
          </cell>
          <cell r="E3" t="str">
            <v>CBS</v>
          </cell>
          <cell r="F3" t="str">
            <v>NBC</v>
          </cell>
          <cell r="G3" t="str">
            <v>Fox</v>
          </cell>
          <cell r="H3" t="str">
            <v>WB</v>
          </cell>
          <cell r="I3" t="str">
            <v>UPN</v>
          </cell>
          <cell r="K3" t="str">
            <v>ABC</v>
          </cell>
          <cell r="L3" t="str">
            <v>CBS</v>
          </cell>
          <cell r="M3" t="str">
            <v>NBC</v>
          </cell>
          <cell r="N3" t="str">
            <v>Fox</v>
          </cell>
          <cell r="O3" t="str">
            <v>WB</v>
          </cell>
          <cell r="P3" t="str">
            <v>UPN</v>
          </cell>
          <cell r="R3" t="str">
            <v>ABC</v>
          </cell>
          <cell r="S3" t="str">
            <v>CBS</v>
          </cell>
          <cell r="T3" t="str">
            <v>NBC</v>
          </cell>
          <cell r="U3" t="str">
            <v>Fox</v>
          </cell>
          <cell r="V3" t="str">
            <v>WB</v>
          </cell>
          <cell r="W3" t="str">
            <v>UPN</v>
          </cell>
        </row>
        <row r="6">
          <cell r="A6">
            <v>1</v>
          </cell>
          <cell r="B6" t="str">
            <v>New York</v>
          </cell>
          <cell r="C6" t="str">
            <v>4:00pm-7:30pm</v>
          </cell>
          <cell r="D6">
            <v>10</v>
          </cell>
          <cell r="E6">
            <v>5</v>
          </cell>
          <cell r="F6">
            <v>8</v>
          </cell>
          <cell r="G6">
            <v>4</v>
          </cell>
          <cell r="H6">
            <v>4</v>
          </cell>
          <cell r="I6">
            <v>3</v>
          </cell>
          <cell r="K6">
            <v>12</v>
          </cell>
          <cell r="L6">
            <v>3</v>
          </cell>
          <cell r="M6">
            <v>8</v>
          </cell>
          <cell r="N6">
            <v>4</v>
          </cell>
          <cell r="O6">
            <v>4</v>
          </cell>
          <cell r="P6">
            <v>5</v>
          </cell>
          <cell r="R6">
            <v>-0.16666666666666666</v>
          </cell>
          <cell r="S6">
            <v>0.66666666666666663</v>
          </cell>
          <cell r="T6">
            <v>0</v>
          </cell>
          <cell r="U6">
            <v>0</v>
          </cell>
          <cell r="V6">
            <v>0</v>
          </cell>
          <cell r="W6">
            <v>-0.4</v>
          </cell>
        </row>
        <row r="7">
          <cell r="C7" t="str">
            <v>5:00pm-6:00pm</v>
          </cell>
          <cell r="D7">
            <v>9</v>
          </cell>
          <cell r="E7">
            <v>5</v>
          </cell>
          <cell r="F7">
            <v>8</v>
          </cell>
          <cell r="G7">
            <v>4</v>
          </cell>
          <cell r="H7">
            <v>4</v>
          </cell>
          <cell r="I7">
            <v>4</v>
          </cell>
          <cell r="K7">
            <v>10</v>
          </cell>
          <cell r="L7">
            <v>3</v>
          </cell>
          <cell r="M7">
            <v>8</v>
          </cell>
          <cell r="N7">
            <v>3</v>
          </cell>
          <cell r="O7">
            <v>5</v>
          </cell>
          <cell r="P7">
            <v>5</v>
          </cell>
          <cell r="R7">
            <v>-0.1</v>
          </cell>
          <cell r="S7">
            <v>0.66666666666666663</v>
          </cell>
          <cell r="T7">
            <v>0</v>
          </cell>
          <cell r="U7">
            <v>0.33333333333333331</v>
          </cell>
          <cell r="V7">
            <v>-0.2</v>
          </cell>
          <cell r="W7">
            <v>-0.2</v>
          </cell>
        </row>
        <row r="8">
          <cell r="C8" t="str">
            <v>8:00pm-11:00pm</v>
          </cell>
          <cell r="D8">
            <v>11</v>
          </cell>
          <cell r="E8">
            <v>10</v>
          </cell>
          <cell r="F8">
            <v>13</v>
          </cell>
          <cell r="G8">
            <v>7</v>
          </cell>
          <cell r="H8">
            <v>6</v>
          </cell>
          <cell r="I8">
            <v>5</v>
          </cell>
          <cell r="K8">
            <v>12</v>
          </cell>
          <cell r="L8">
            <v>9</v>
          </cell>
          <cell r="M8">
            <v>13</v>
          </cell>
          <cell r="N8">
            <v>9</v>
          </cell>
          <cell r="O8">
            <v>7</v>
          </cell>
          <cell r="P8">
            <v>5</v>
          </cell>
          <cell r="R8">
            <v>-8.3333333333333329E-2</v>
          </cell>
          <cell r="S8">
            <v>0.1111111111111111</v>
          </cell>
          <cell r="T8">
            <v>0</v>
          </cell>
          <cell r="U8">
            <v>-0.22222222222222221</v>
          </cell>
          <cell r="V8">
            <v>-0.14285714285714285</v>
          </cell>
          <cell r="W8">
            <v>0</v>
          </cell>
        </row>
        <row r="9">
          <cell r="C9" t="str">
            <v>11:00pm-11:30pm</v>
          </cell>
          <cell r="D9">
            <v>11</v>
          </cell>
          <cell r="E9">
            <v>6</v>
          </cell>
          <cell r="F9">
            <v>12</v>
          </cell>
          <cell r="G9">
            <v>3</v>
          </cell>
          <cell r="H9">
            <v>10</v>
          </cell>
          <cell r="I9">
            <v>4</v>
          </cell>
          <cell r="K9">
            <v>11</v>
          </cell>
          <cell r="L9">
            <v>7</v>
          </cell>
          <cell r="M9">
            <v>12</v>
          </cell>
          <cell r="N9">
            <v>4</v>
          </cell>
          <cell r="O9">
            <v>10</v>
          </cell>
          <cell r="P9">
            <v>4</v>
          </cell>
          <cell r="R9">
            <v>0</v>
          </cell>
          <cell r="S9">
            <v>-0.14285714285714285</v>
          </cell>
          <cell r="T9">
            <v>0</v>
          </cell>
          <cell r="U9">
            <v>-0.25</v>
          </cell>
          <cell r="V9">
            <v>0</v>
          </cell>
          <cell r="W9">
            <v>0</v>
          </cell>
        </row>
        <row r="11">
          <cell r="A11">
            <v>2</v>
          </cell>
          <cell r="B11" t="str">
            <v>Los Angeles</v>
          </cell>
          <cell r="C11" t="str">
            <v>4:00pm-7:30pm</v>
          </cell>
          <cell r="D11">
            <v>8</v>
          </cell>
          <cell r="E11">
            <v>3</v>
          </cell>
          <cell r="F11">
            <v>7</v>
          </cell>
          <cell r="G11">
            <v>5</v>
          </cell>
          <cell r="H11">
            <v>4</v>
          </cell>
          <cell r="I11">
            <v>4</v>
          </cell>
          <cell r="K11">
            <v>9</v>
          </cell>
          <cell r="L11">
            <v>3</v>
          </cell>
          <cell r="M11">
            <v>7</v>
          </cell>
          <cell r="N11">
            <v>6</v>
          </cell>
          <cell r="O11">
            <v>5</v>
          </cell>
          <cell r="P11">
            <v>4</v>
          </cell>
          <cell r="R11">
            <v>-0.1111111111111111</v>
          </cell>
          <cell r="S11">
            <v>0</v>
          </cell>
          <cell r="T11">
            <v>0</v>
          </cell>
          <cell r="U11">
            <v>-0.16666666666666666</v>
          </cell>
          <cell r="V11">
            <v>-0.2</v>
          </cell>
          <cell r="W11">
            <v>0</v>
          </cell>
        </row>
        <row r="12">
          <cell r="C12" t="str">
            <v>5:00pm-6:00pm</v>
          </cell>
          <cell r="D12">
            <v>7</v>
          </cell>
          <cell r="E12">
            <v>4</v>
          </cell>
          <cell r="F12">
            <v>8</v>
          </cell>
          <cell r="G12">
            <v>4</v>
          </cell>
          <cell r="H12">
            <v>3</v>
          </cell>
          <cell r="I12">
            <v>4</v>
          </cell>
          <cell r="K12">
            <v>8</v>
          </cell>
          <cell r="L12">
            <v>3</v>
          </cell>
          <cell r="M12">
            <v>8</v>
          </cell>
          <cell r="N12">
            <v>4</v>
          </cell>
          <cell r="O12">
            <v>5</v>
          </cell>
          <cell r="P12">
            <v>4</v>
          </cell>
          <cell r="R12">
            <v>-0.125</v>
          </cell>
          <cell r="S12">
            <v>0.33333333333333331</v>
          </cell>
          <cell r="T12">
            <v>0</v>
          </cell>
          <cell r="U12">
            <v>0</v>
          </cell>
          <cell r="V12">
            <v>-0.4</v>
          </cell>
          <cell r="W12">
            <v>0</v>
          </cell>
        </row>
        <row r="13">
          <cell r="C13" t="str">
            <v>8:00pm-11:00pm</v>
          </cell>
          <cell r="D13">
            <v>10</v>
          </cell>
          <cell r="E13">
            <v>7</v>
          </cell>
          <cell r="F13">
            <v>12</v>
          </cell>
          <cell r="G13">
            <v>8</v>
          </cell>
          <cell r="H13">
            <v>6</v>
          </cell>
          <cell r="I13">
            <v>4</v>
          </cell>
          <cell r="K13">
            <v>11</v>
          </cell>
          <cell r="L13">
            <v>8</v>
          </cell>
          <cell r="M13">
            <v>12</v>
          </cell>
          <cell r="N13">
            <v>9</v>
          </cell>
          <cell r="O13">
            <v>6</v>
          </cell>
          <cell r="P13">
            <v>4</v>
          </cell>
          <cell r="R13">
            <v>-9.0909090909090912E-2</v>
          </cell>
          <cell r="S13">
            <v>-0.125</v>
          </cell>
          <cell r="T13">
            <v>0</v>
          </cell>
          <cell r="U13">
            <v>-0.1111111111111111</v>
          </cell>
          <cell r="V13">
            <v>0</v>
          </cell>
          <cell r="W13">
            <v>0</v>
          </cell>
        </row>
        <row r="14">
          <cell r="C14" t="str">
            <v>11:00pm-11:30pm</v>
          </cell>
          <cell r="D14">
            <v>7</v>
          </cell>
          <cell r="E14">
            <v>6</v>
          </cell>
          <cell r="F14">
            <v>9</v>
          </cell>
          <cell r="G14">
            <v>3</v>
          </cell>
          <cell r="H14">
            <v>3</v>
          </cell>
          <cell r="I14">
            <v>2</v>
          </cell>
          <cell r="K14">
            <v>7</v>
          </cell>
          <cell r="L14">
            <v>6</v>
          </cell>
          <cell r="M14">
            <v>9</v>
          </cell>
          <cell r="N14">
            <v>5</v>
          </cell>
          <cell r="O14">
            <v>4</v>
          </cell>
          <cell r="P14">
            <v>3</v>
          </cell>
          <cell r="R14">
            <v>0</v>
          </cell>
          <cell r="S14">
            <v>0</v>
          </cell>
          <cell r="T14">
            <v>0</v>
          </cell>
          <cell r="U14">
            <v>-0.4</v>
          </cell>
          <cell r="V14">
            <v>-0.25</v>
          </cell>
          <cell r="W14">
            <v>-0.33333333333333331</v>
          </cell>
        </row>
        <row r="16">
          <cell r="A16">
            <v>3</v>
          </cell>
          <cell r="B16" t="str">
            <v>Chicago</v>
          </cell>
          <cell r="C16" t="str">
            <v>3:00pm-6:30pm</v>
          </cell>
          <cell r="D16">
            <v>10</v>
          </cell>
          <cell r="E16">
            <v>3</v>
          </cell>
          <cell r="F16">
            <v>6</v>
          </cell>
          <cell r="G16">
            <v>5</v>
          </cell>
          <cell r="H16">
            <v>6</v>
          </cell>
          <cell r="I16">
            <v>3</v>
          </cell>
          <cell r="K16">
            <v>11</v>
          </cell>
          <cell r="L16">
            <v>4</v>
          </cell>
          <cell r="M16">
            <v>6</v>
          </cell>
          <cell r="N16">
            <v>6</v>
          </cell>
          <cell r="O16">
            <v>4</v>
          </cell>
          <cell r="P16">
            <v>4</v>
          </cell>
          <cell r="R16">
            <v>-9.0909090909090912E-2</v>
          </cell>
          <cell r="S16">
            <v>-0.25</v>
          </cell>
          <cell r="T16">
            <v>0</v>
          </cell>
          <cell r="U16">
            <v>-0.16666666666666666</v>
          </cell>
          <cell r="V16">
            <v>0.5</v>
          </cell>
          <cell r="W16">
            <v>-0.25</v>
          </cell>
        </row>
        <row r="17">
          <cell r="C17" t="str">
            <v>4:00pm-5:00pm</v>
          </cell>
          <cell r="D17">
            <v>10</v>
          </cell>
          <cell r="E17">
            <v>3</v>
          </cell>
          <cell r="F17">
            <v>5</v>
          </cell>
          <cell r="G17">
            <v>3</v>
          </cell>
          <cell r="H17">
            <v>11</v>
          </cell>
          <cell r="I17">
            <v>3</v>
          </cell>
          <cell r="K17">
            <v>10</v>
          </cell>
          <cell r="L17">
            <v>4</v>
          </cell>
          <cell r="M17">
            <v>5</v>
          </cell>
          <cell r="N17">
            <v>3</v>
          </cell>
          <cell r="O17">
            <v>4</v>
          </cell>
          <cell r="P17">
            <v>4</v>
          </cell>
          <cell r="R17">
            <v>0</v>
          </cell>
          <cell r="S17">
            <v>-0.25</v>
          </cell>
          <cell r="T17">
            <v>0</v>
          </cell>
          <cell r="U17">
            <v>0</v>
          </cell>
          <cell r="V17">
            <v>1.75</v>
          </cell>
          <cell r="W17">
            <v>-0.25</v>
          </cell>
        </row>
        <row r="18">
          <cell r="C18" t="str">
            <v>7:00pm-10:00pm</v>
          </cell>
          <cell r="D18">
            <v>12</v>
          </cell>
          <cell r="E18">
            <v>8</v>
          </cell>
          <cell r="F18">
            <v>13</v>
          </cell>
          <cell r="G18">
            <v>7</v>
          </cell>
          <cell r="H18">
            <v>8</v>
          </cell>
          <cell r="I18">
            <v>4</v>
          </cell>
          <cell r="K18">
            <v>13</v>
          </cell>
          <cell r="L18">
            <v>8</v>
          </cell>
          <cell r="M18">
            <v>13</v>
          </cell>
          <cell r="N18">
            <v>7</v>
          </cell>
          <cell r="O18">
            <v>6</v>
          </cell>
          <cell r="P18">
            <v>5</v>
          </cell>
          <cell r="R18">
            <v>-7.6923076923076927E-2</v>
          </cell>
          <cell r="S18">
            <v>0</v>
          </cell>
          <cell r="T18">
            <v>0</v>
          </cell>
          <cell r="U18">
            <v>0</v>
          </cell>
          <cell r="V18">
            <v>0.33333333333333331</v>
          </cell>
          <cell r="W18">
            <v>-0.2</v>
          </cell>
        </row>
        <row r="19">
          <cell r="C19" t="str">
            <v>10:00pm-10:30pm</v>
          </cell>
          <cell r="D19">
            <v>15</v>
          </cell>
          <cell r="E19">
            <v>8</v>
          </cell>
          <cell r="F19">
            <v>12</v>
          </cell>
          <cell r="G19">
            <v>5</v>
          </cell>
          <cell r="H19">
            <v>8</v>
          </cell>
          <cell r="I19">
            <v>5</v>
          </cell>
          <cell r="K19">
            <v>16</v>
          </cell>
          <cell r="L19">
            <v>8</v>
          </cell>
          <cell r="M19">
            <v>15</v>
          </cell>
          <cell r="N19">
            <v>3</v>
          </cell>
          <cell r="O19">
            <v>4</v>
          </cell>
          <cell r="P19">
            <v>6</v>
          </cell>
          <cell r="R19">
            <v>-6.25E-2</v>
          </cell>
          <cell r="S19">
            <v>0</v>
          </cell>
          <cell r="T19">
            <v>-0.2</v>
          </cell>
          <cell r="U19">
            <v>0.66666666666666663</v>
          </cell>
          <cell r="V19">
            <v>1</v>
          </cell>
          <cell r="W19">
            <v>-0.16666666666666666</v>
          </cell>
        </row>
        <row r="21">
          <cell r="A21">
            <v>4</v>
          </cell>
          <cell r="B21" t="str">
            <v>Philadelphia</v>
          </cell>
          <cell r="C21" t="str">
            <v>4:00pm-7:30pm</v>
          </cell>
          <cell r="D21">
            <v>15</v>
          </cell>
          <cell r="E21">
            <v>6</v>
          </cell>
          <cell r="F21">
            <v>5</v>
          </cell>
          <cell r="G21">
            <v>4</v>
          </cell>
          <cell r="H21">
            <v>2</v>
          </cell>
          <cell r="I21">
            <v>4</v>
          </cell>
          <cell r="K21">
            <v>15</v>
          </cell>
          <cell r="L21">
            <v>5</v>
          </cell>
          <cell r="M21">
            <v>6</v>
          </cell>
          <cell r="N21">
            <v>4</v>
          </cell>
          <cell r="O21">
            <v>3</v>
          </cell>
          <cell r="P21">
            <v>3</v>
          </cell>
          <cell r="R21">
            <v>0</v>
          </cell>
          <cell r="S21">
            <v>0.2</v>
          </cell>
          <cell r="T21">
            <v>-0.16666666666666666</v>
          </cell>
          <cell r="U21">
            <v>0</v>
          </cell>
          <cell r="V21">
            <v>-0.33333333333333331</v>
          </cell>
          <cell r="W21">
            <v>0.33333333333333331</v>
          </cell>
        </row>
        <row r="22">
          <cell r="C22" t="str">
            <v>5:00pm-6:00pm</v>
          </cell>
          <cell r="D22">
            <v>16</v>
          </cell>
          <cell r="E22">
            <v>5</v>
          </cell>
          <cell r="F22">
            <v>6</v>
          </cell>
          <cell r="G22">
            <v>3</v>
          </cell>
          <cell r="H22">
            <v>2</v>
          </cell>
          <cell r="I22">
            <v>5</v>
          </cell>
          <cell r="K22">
            <v>16</v>
          </cell>
          <cell r="L22">
            <v>6</v>
          </cell>
          <cell r="M22">
            <v>6</v>
          </cell>
          <cell r="N22">
            <v>2</v>
          </cell>
          <cell r="O22">
            <v>2</v>
          </cell>
          <cell r="P22">
            <v>4</v>
          </cell>
          <cell r="R22">
            <v>0</v>
          </cell>
          <cell r="S22">
            <v>-0.16666666666666666</v>
          </cell>
          <cell r="T22">
            <v>0</v>
          </cell>
          <cell r="U22">
            <v>0.5</v>
          </cell>
          <cell r="V22">
            <v>0</v>
          </cell>
          <cell r="W22">
            <v>0.25</v>
          </cell>
        </row>
        <row r="23">
          <cell r="C23" t="str">
            <v>8:00pm-11:00pm</v>
          </cell>
          <cell r="D23">
            <v>13</v>
          </cell>
          <cell r="E23">
            <v>10</v>
          </cell>
          <cell r="F23">
            <v>13</v>
          </cell>
          <cell r="G23">
            <v>7</v>
          </cell>
          <cell r="H23">
            <v>3</v>
          </cell>
          <cell r="I23">
            <v>4</v>
          </cell>
          <cell r="K23">
            <v>14</v>
          </cell>
          <cell r="L23">
            <v>10</v>
          </cell>
          <cell r="M23">
            <v>13</v>
          </cell>
          <cell r="N23">
            <v>7</v>
          </cell>
          <cell r="O23">
            <v>3</v>
          </cell>
          <cell r="P23">
            <v>4</v>
          </cell>
          <cell r="R23">
            <v>-7.1428571428571425E-2</v>
          </cell>
          <cell r="S23">
            <v>0</v>
          </cell>
          <cell r="T23">
            <v>0</v>
          </cell>
          <cell r="U23">
            <v>0</v>
          </cell>
          <cell r="V23">
            <v>0</v>
          </cell>
          <cell r="W23">
            <v>0</v>
          </cell>
        </row>
        <row r="24">
          <cell r="C24" t="str">
            <v>11:00pm-11:30pm</v>
          </cell>
          <cell r="D24">
            <v>15</v>
          </cell>
          <cell r="E24">
            <v>7</v>
          </cell>
          <cell r="F24">
            <v>10</v>
          </cell>
          <cell r="G24">
            <v>4</v>
          </cell>
          <cell r="H24">
            <v>1</v>
          </cell>
          <cell r="I24">
            <v>3</v>
          </cell>
          <cell r="K24">
            <v>15</v>
          </cell>
          <cell r="L24">
            <v>8</v>
          </cell>
          <cell r="M24">
            <v>11</v>
          </cell>
          <cell r="N24">
            <v>2</v>
          </cell>
          <cell r="O24">
            <v>2</v>
          </cell>
          <cell r="P24">
            <v>3</v>
          </cell>
          <cell r="R24">
            <v>0</v>
          </cell>
          <cell r="S24">
            <v>-0.125</v>
          </cell>
          <cell r="T24">
            <v>-9.0909090909090912E-2</v>
          </cell>
          <cell r="U24">
            <v>1</v>
          </cell>
          <cell r="V24">
            <v>-0.5</v>
          </cell>
          <cell r="W24">
            <v>0</v>
          </cell>
        </row>
        <row r="26">
          <cell r="A26">
            <v>5</v>
          </cell>
          <cell r="B26" t="str">
            <v>San Francisco</v>
          </cell>
          <cell r="C26" t="str">
            <v>4:00pm-7:30pm</v>
          </cell>
          <cell r="D26">
            <v>10</v>
          </cell>
          <cell r="E26">
            <v>5</v>
          </cell>
          <cell r="F26">
            <v>5</v>
          </cell>
          <cell r="G26">
            <v>3</v>
          </cell>
          <cell r="H26">
            <v>2</v>
          </cell>
          <cell r="I26">
            <v>2</v>
          </cell>
          <cell r="K26">
            <v>10</v>
          </cell>
          <cell r="L26">
            <v>5</v>
          </cell>
          <cell r="M26">
            <v>5</v>
          </cell>
          <cell r="N26">
            <v>4</v>
          </cell>
          <cell r="O26">
            <v>1</v>
          </cell>
          <cell r="P26">
            <v>3</v>
          </cell>
          <cell r="R26">
            <v>0</v>
          </cell>
          <cell r="S26">
            <v>0</v>
          </cell>
          <cell r="T26">
            <v>0</v>
          </cell>
          <cell r="U26">
            <v>-0.25</v>
          </cell>
          <cell r="V26">
            <v>1</v>
          </cell>
          <cell r="W26">
            <v>-0.33333333333333331</v>
          </cell>
        </row>
        <row r="27">
          <cell r="C27" t="str">
            <v>5:00pm-6:00pm</v>
          </cell>
          <cell r="D27">
            <v>9</v>
          </cell>
          <cell r="E27">
            <v>5</v>
          </cell>
          <cell r="F27">
            <v>5</v>
          </cell>
          <cell r="G27">
            <v>2</v>
          </cell>
          <cell r="H27">
            <v>1</v>
          </cell>
          <cell r="I27">
            <v>2</v>
          </cell>
          <cell r="K27">
            <v>8</v>
          </cell>
          <cell r="L27">
            <v>5</v>
          </cell>
          <cell r="M27">
            <v>7</v>
          </cell>
          <cell r="N27">
            <v>3</v>
          </cell>
          <cell r="O27">
            <v>1</v>
          </cell>
          <cell r="P27">
            <v>3</v>
          </cell>
          <cell r="R27">
            <v>0.125</v>
          </cell>
          <cell r="S27">
            <v>0</v>
          </cell>
          <cell r="T27">
            <v>-0.2857142857142857</v>
          </cell>
          <cell r="U27">
            <v>-0.33333333333333331</v>
          </cell>
          <cell r="V27">
            <v>0</v>
          </cell>
          <cell r="W27">
            <v>-0.33333333333333331</v>
          </cell>
        </row>
        <row r="28">
          <cell r="C28" t="str">
            <v>8:00pm-11:00pm</v>
          </cell>
          <cell r="D28">
            <v>9</v>
          </cell>
          <cell r="E28">
            <v>8</v>
          </cell>
          <cell r="F28">
            <v>11</v>
          </cell>
          <cell r="G28">
            <v>8</v>
          </cell>
          <cell r="H28">
            <v>2</v>
          </cell>
          <cell r="I28">
            <v>3</v>
          </cell>
          <cell r="K28">
            <v>10</v>
          </cell>
          <cell r="L28">
            <v>8</v>
          </cell>
          <cell r="M28">
            <v>11</v>
          </cell>
          <cell r="N28">
            <v>8</v>
          </cell>
          <cell r="O28">
            <v>2</v>
          </cell>
          <cell r="P28">
            <v>3</v>
          </cell>
          <cell r="R28">
            <v>-0.1</v>
          </cell>
          <cell r="S28">
            <v>0</v>
          </cell>
          <cell r="T28">
            <v>0</v>
          </cell>
          <cell r="U28">
            <v>0</v>
          </cell>
          <cell r="V28">
            <v>0</v>
          </cell>
          <cell r="W28">
            <v>0</v>
          </cell>
        </row>
        <row r="29">
          <cell r="C29" t="str">
            <v>11:00pm-11:30pm</v>
          </cell>
          <cell r="D29">
            <v>6</v>
          </cell>
          <cell r="E29">
            <v>5</v>
          </cell>
          <cell r="F29">
            <v>8</v>
          </cell>
          <cell r="G29">
            <v>3</v>
          </cell>
          <cell r="H29">
            <v>1</v>
          </cell>
          <cell r="I29">
            <v>1</v>
          </cell>
          <cell r="K29">
            <v>6</v>
          </cell>
          <cell r="L29">
            <v>6</v>
          </cell>
          <cell r="M29">
            <v>8</v>
          </cell>
          <cell r="N29">
            <v>4</v>
          </cell>
          <cell r="O29">
            <v>1</v>
          </cell>
          <cell r="P29">
            <v>1</v>
          </cell>
          <cell r="R29">
            <v>0</v>
          </cell>
          <cell r="S29">
            <v>-0.16666666666666666</v>
          </cell>
          <cell r="T29">
            <v>0</v>
          </cell>
          <cell r="U29">
            <v>-0.25</v>
          </cell>
          <cell r="V29">
            <v>0</v>
          </cell>
          <cell r="W29">
            <v>0</v>
          </cell>
        </row>
        <row r="31">
          <cell r="A31">
            <v>6</v>
          </cell>
          <cell r="B31" t="str">
            <v>Boston</v>
          </cell>
          <cell r="C31" t="str">
            <v>4:00pm-7:30pm</v>
          </cell>
          <cell r="D31">
            <v>9</v>
          </cell>
          <cell r="E31">
            <v>5</v>
          </cell>
          <cell r="F31">
            <v>8</v>
          </cell>
          <cell r="G31">
            <v>3</v>
          </cell>
          <cell r="H31">
            <v>2</v>
          </cell>
          <cell r="I31">
            <v>3</v>
          </cell>
          <cell r="K31">
            <v>10</v>
          </cell>
          <cell r="L31">
            <v>5</v>
          </cell>
          <cell r="M31">
            <v>8</v>
          </cell>
          <cell r="N31">
            <v>4</v>
          </cell>
          <cell r="O31">
            <v>2</v>
          </cell>
          <cell r="P31">
            <v>3</v>
          </cell>
          <cell r="R31">
            <v>-0.1</v>
          </cell>
          <cell r="S31">
            <v>0</v>
          </cell>
          <cell r="T31">
            <v>0</v>
          </cell>
          <cell r="U31">
            <v>-0.25</v>
          </cell>
          <cell r="V31">
            <v>0</v>
          </cell>
          <cell r="W31">
            <v>0</v>
          </cell>
        </row>
        <row r="32">
          <cell r="C32" t="str">
            <v>5:00pm-6:00pm</v>
          </cell>
          <cell r="D32">
            <v>10</v>
          </cell>
          <cell r="E32">
            <v>5</v>
          </cell>
          <cell r="F32">
            <v>8</v>
          </cell>
          <cell r="G32">
            <v>3</v>
          </cell>
          <cell r="H32">
            <v>2</v>
          </cell>
          <cell r="I32">
            <v>1</v>
          </cell>
          <cell r="K32">
            <v>9</v>
          </cell>
          <cell r="L32">
            <v>4</v>
          </cell>
          <cell r="M32">
            <v>7</v>
          </cell>
          <cell r="N32">
            <v>3</v>
          </cell>
          <cell r="O32">
            <v>3</v>
          </cell>
          <cell r="P32">
            <v>2</v>
          </cell>
          <cell r="R32">
            <v>0.1111111111111111</v>
          </cell>
          <cell r="S32">
            <v>0.25</v>
          </cell>
          <cell r="T32">
            <v>0.14285714285714285</v>
          </cell>
          <cell r="U32">
            <v>0</v>
          </cell>
          <cell r="V32">
            <v>-0.33333333333333331</v>
          </cell>
          <cell r="W32">
            <v>-0.5</v>
          </cell>
        </row>
        <row r="33">
          <cell r="C33" t="str">
            <v>8:00pm-11:00pm</v>
          </cell>
          <cell r="D33">
            <v>10</v>
          </cell>
          <cell r="E33">
            <v>9</v>
          </cell>
          <cell r="F33">
            <v>12</v>
          </cell>
          <cell r="G33">
            <v>6</v>
          </cell>
          <cell r="H33">
            <v>4</v>
          </cell>
          <cell r="I33">
            <v>3</v>
          </cell>
          <cell r="K33">
            <v>11</v>
          </cell>
          <cell r="L33">
            <v>9</v>
          </cell>
          <cell r="M33">
            <v>14</v>
          </cell>
          <cell r="N33">
            <v>6</v>
          </cell>
          <cell r="O33">
            <v>3</v>
          </cell>
          <cell r="P33">
            <v>3</v>
          </cell>
          <cell r="R33">
            <v>-9.0909090909090912E-2</v>
          </cell>
          <cell r="S33">
            <v>0</v>
          </cell>
          <cell r="T33">
            <v>-0.14285714285714285</v>
          </cell>
          <cell r="U33">
            <v>0</v>
          </cell>
          <cell r="V33">
            <v>0.33333333333333331</v>
          </cell>
          <cell r="W33">
            <v>0</v>
          </cell>
        </row>
        <row r="34">
          <cell r="C34" t="str">
            <v>11:00pm-11:30pm</v>
          </cell>
          <cell r="D34">
            <v>10</v>
          </cell>
          <cell r="E34">
            <v>7</v>
          </cell>
          <cell r="F34">
            <v>10</v>
          </cell>
          <cell r="G34">
            <v>2</v>
          </cell>
          <cell r="H34">
            <v>1</v>
          </cell>
          <cell r="I34">
            <v>2</v>
          </cell>
          <cell r="K34">
            <v>10</v>
          </cell>
          <cell r="L34">
            <v>7</v>
          </cell>
          <cell r="M34">
            <v>11</v>
          </cell>
          <cell r="N34">
            <v>2</v>
          </cell>
          <cell r="O34">
            <v>1</v>
          </cell>
          <cell r="P34">
            <v>2</v>
          </cell>
          <cell r="R34">
            <v>0</v>
          </cell>
          <cell r="S34">
            <v>0</v>
          </cell>
          <cell r="T34">
            <v>-9.0909090909090912E-2</v>
          </cell>
          <cell r="U34">
            <v>0</v>
          </cell>
          <cell r="V34">
            <v>0</v>
          </cell>
          <cell r="W34">
            <v>0</v>
          </cell>
        </row>
        <row r="36">
          <cell r="A36">
            <v>7</v>
          </cell>
          <cell r="B36" t="str">
            <v>Detroit</v>
          </cell>
          <cell r="C36" t="str">
            <v>4:00pm-7:30pm</v>
          </cell>
          <cell r="D36">
            <v>11</v>
          </cell>
          <cell r="E36">
            <v>3</v>
          </cell>
          <cell r="F36">
            <v>11</v>
          </cell>
          <cell r="G36">
            <v>4</v>
          </cell>
          <cell r="H36">
            <v>3</v>
          </cell>
          <cell r="I36">
            <v>5</v>
          </cell>
          <cell r="K36">
            <v>12</v>
          </cell>
          <cell r="L36">
            <v>3</v>
          </cell>
          <cell r="M36">
            <v>12</v>
          </cell>
          <cell r="N36">
            <v>5</v>
          </cell>
          <cell r="O36">
            <v>3</v>
          </cell>
          <cell r="P36">
            <v>6</v>
          </cell>
          <cell r="R36">
            <v>-8.3333333333333329E-2</v>
          </cell>
          <cell r="S36">
            <v>0</v>
          </cell>
          <cell r="T36">
            <v>-8.3333333333333329E-2</v>
          </cell>
          <cell r="U36">
            <v>-0.2</v>
          </cell>
          <cell r="V36">
            <v>0</v>
          </cell>
          <cell r="W36">
            <v>-0.16666666666666666</v>
          </cell>
        </row>
        <row r="37">
          <cell r="C37" t="str">
            <v>5:00pm-6:00pm</v>
          </cell>
          <cell r="D37">
            <v>12</v>
          </cell>
          <cell r="E37">
            <v>3</v>
          </cell>
          <cell r="F37">
            <v>11</v>
          </cell>
          <cell r="G37">
            <v>4</v>
          </cell>
          <cell r="H37">
            <v>3</v>
          </cell>
          <cell r="I37">
            <v>4</v>
          </cell>
          <cell r="K37">
            <v>12</v>
          </cell>
          <cell r="L37">
            <v>3</v>
          </cell>
          <cell r="M37">
            <v>11</v>
          </cell>
          <cell r="N37">
            <v>4</v>
          </cell>
          <cell r="O37">
            <v>3</v>
          </cell>
          <cell r="P37">
            <v>5</v>
          </cell>
          <cell r="R37">
            <v>0</v>
          </cell>
          <cell r="S37">
            <v>0</v>
          </cell>
          <cell r="T37">
            <v>0</v>
          </cell>
          <cell r="U37">
            <v>0</v>
          </cell>
          <cell r="V37">
            <v>0</v>
          </cell>
          <cell r="W37">
            <v>-0.2</v>
          </cell>
        </row>
        <row r="38">
          <cell r="C38" t="str">
            <v>8:00pm-11:00pm</v>
          </cell>
          <cell r="D38">
            <v>12</v>
          </cell>
          <cell r="E38">
            <v>8</v>
          </cell>
          <cell r="F38">
            <v>15</v>
          </cell>
          <cell r="G38">
            <v>8</v>
          </cell>
          <cell r="H38">
            <v>3</v>
          </cell>
          <cell r="I38">
            <v>6</v>
          </cell>
          <cell r="K38">
            <v>13</v>
          </cell>
          <cell r="L38">
            <v>7</v>
          </cell>
          <cell r="M38">
            <v>16</v>
          </cell>
          <cell r="N38">
            <v>8</v>
          </cell>
          <cell r="O38">
            <v>3</v>
          </cell>
          <cell r="P38">
            <v>7</v>
          </cell>
          <cell r="R38">
            <v>-7.6923076923076927E-2</v>
          </cell>
          <cell r="S38">
            <v>0.14285714285714285</v>
          </cell>
          <cell r="T38">
            <v>-6.25E-2</v>
          </cell>
          <cell r="U38">
            <v>0</v>
          </cell>
          <cell r="V38">
            <v>0</v>
          </cell>
          <cell r="W38">
            <v>-0.14285714285714285</v>
          </cell>
        </row>
        <row r="39">
          <cell r="C39" t="str">
            <v>11:00pm-11:30pm</v>
          </cell>
          <cell r="D39">
            <v>13</v>
          </cell>
          <cell r="E39">
            <v>4</v>
          </cell>
          <cell r="F39">
            <v>17</v>
          </cell>
          <cell r="G39">
            <v>5</v>
          </cell>
          <cell r="H39">
            <v>3</v>
          </cell>
          <cell r="I39">
            <v>4</v>
          </cell>
          <cell r="K39">
            <v>15</v>
          </cell>
          <cell r="L39">
            <v>4</v>
          </cell>
          <cell r="M39">
            <v>18</v>
          </cell>
          <cell r="N39">
            <v>4</v>
          </cell>
          <cell r="O39">
            <v>2</v>
          </cell>
          <cell r="P39">
            <v>4</v>
          </cell>
          <cell r="R39">
            <v>-0.13333333333333333</v>
          </cell>
          <cell r="S39">
            <v>0</v>
          </cell>
          <cell r="T39">
            <v>-5.5555555555555552E-2</v>
          </cell>
          <cell r="U39">
            <v>0.25</v>
          </cell>
          <cell r="V39">
            <v>0.5</v>
          </cell>
          <cell r="W39">
            <v>0</v>
          </cell>
        </row>
        <row r="41">
          <cell r="A41">
            <v>8</v>
          </cell>
          <cell r="B41" t="str">
            <v>Minneapolis-St. Paul</v>
          </cell>
          <cell r="C41" t="str">
            <v>3:00pm-6:30pm</v>
          </cell>
          <cell r="D41">
            <v>5</v>
          </cell>
          <cell r="E41">
            <v>9</v>
          </cell>
          <cell r="F41">
            <v>7</v>
          </cell>
          <cell r="G41">
            <v>3</v>
          </cell>
          <cell r="H41">
            <v>1</v>
          </cell>
          <cell r="I41">
            <v>3</v>
          </cell>
          <cell r="K41">
            <v>6</v>
          </cell>
          <cell r="L41">
            <v>11</v>
          </cell>
          <cell r="M41">
            <v>7</v>
          </cell>
          <cell r="N41">
            <v>3</v>
          </cell>
          <cell r="O41">
            <v>1</v>
          </cell>
          <cell r="P41">
            <v>4</v>
          </cell>
          <cell r="R41">
            <v>-0.16666666666666666</v>
          </cell>
          <cell r="S41">
            <v>-0.18181818181818182</v>
          </cell>
          <cell r="T41">
            <v>0</v>
          </cell>
          <cell r="U41">
            <v>0</v>
          </cell>
          <cell r="V41">
            <v>0</v>
          </cell>
          <cell r="W41">
            <v>-0.25</v>
          </cell>
        </row>
        <row r="42">
          <cell r="C42" t="str">
            <v>4:00pm-5:00pm</v>
          </cell>
          <cell r="D42">
            <v>6</v>
          </cell>
          <cell r="E42">
            <v>8</v>
          </cell>
          <cell r="F42">
            <v>5</v>
          </cell>
          <cell r="G42">
            <v>1</v>
          </cell>
          <cell r="H42">
            <v>1</v>
          </cell>
          <cell r="I42">
            <v>3</v>
          </cell>
          <cell r="K42">
            <v>4</v>
          </cell>
          <cell r="L42">
            <v>11</v>
          </cell>
          <cell r="M42">
            <v>5</v>
          </cell>
          <cell r="N42">
            <v>1</v>
          </cell>
          <cell r="O42">
            <v>1</v>
          </cell>
          <cell r="P42">
            <v>3</v>
          </cell>
          <cell r="R42">
            <v>0.5</v>
          </cell>
          <cell r="S42">
            <v>-0.27272727272727271</v>
          </cell>
          <cell r="T42">
            <v>0</v>
          </cell>
          <cell r="U42">
            <v>0</v>
          </cell>
          <cell r="V42">
            <v>0</v>
          </cell>
          <cell r="W42">
            <v>0</v>
          </cell>
        </row>
        <row r="43">
          <cell r="C43" t="str">
            <v>7:00pm-10:00pm</v>
          </cell>
          <cell r="D43">
            <v>10</v>
          </cell>
          <cell r="E43">
            <v>12</v>
          </cell>
          <cell r="F43">
            <v>14</v>
          </cell>
          <cell r="G43">
            <v>5</v>
          </cell>
          <cell r="H43">
            <v>3</v>
          </cell>
          <cell r="I43">
            <v>5</v>
          </cell>
          <cell r="K43">
            <v>11</v>
          </cell>
          <cell r="L43">
            <v>13</v>
          </cell>
          <cell r="M43">
            <v>14</v>
          </cell>
          <cell r="N43">
            <v>5</v>
          </cell>
          <cell r="O43">
            <v>2</v>
          </cell>
          <cell r="P43">
            <v>5</v>
          </cell>
          <cell r="R43">
            <v>-9.0909090909090912E-2</v>
          </cell>
          <cell r="S43">
            <v>-7.6923076923076927E-2</v>
          </cell>
          <cell r="T43">
            <v>0</v>
          </cell>
          <cell r="U43">
            <v>0</v>
          </cell>
          <cell r="V43">
            <v>0.5</v>
          </cell>
          <cell r="W43">
            <v>0</v>
          </cell>
        </row>
        <row r="44">
          <cell r="C44" t="str">
            <v>10:00pm-10:30pm</v>
          </cell>
          <cell r="D44">
            <v>11</v>
          </cell>
          <cell r="E44">
            <v>14</v>
          </cell>
          <cell r="F44">
            <v>18</v>
          </cell>
          <cell r="G44">
            <v>3</v>
          </cell>
          <cell r="H44">
            <v>2</v>
          </cell>
          <cell r="I44">
            <v>3</v>
          </cell>
          <cell r="K44">
            <v>12</v>
          </cell>
          <cell r="L44">
            <v>16</v>
          </cell>
          <cell r="M44">
            <v>17</v>
          </cell>
          <cell r="N44">
            <v>3</v>
          </cell>
          <cell r="O44">
            <v>2</v>
          </cell>
          <cell r="P44">
            <v>3</v>
          </cell>
          <cell r="R44">
            <v>-8.3333333333333329E-2</v>
          </cell>
          <cell r="S44">
            <v>-0.125</v>
          </cell>
          <cell r="T44">
            <v>5.8823529411764705E-2</v>
          </cell>
          <cell r="U44">
            <v>0</v>
          </cell>
          <cell r="V44">
            <v>0</v>
          </cell>
          <cell r="W44">
            <v>0</v>
          </cell>
        </row>
        <row r="46">
          <cell r="A46">
            <v>9</v>
          </cell>
          <cell r="B46" t="str">
            <v>Miami</v>
          </cell>
          <cell r="C46" t="str">
            <v>4:00pm-7:30pm</v>
          </cell>
          <cell r="D46">
            <v>9</v>
          </cell>
          <cell r="E46">
            <v>3</v>
          </cell>
          <cell r="F46">
            <v>5</v>
          </cell>
          <cell r="G46">
            <v>5</v>
          </cell>
          <cell r="H46">
            <v>4</v>
          </cell>
          <cell r="I46">
            <v>4</v>
          </cell>
          <cell r="K46">
            <v>9</v>
          </cell>
          <cell r="L46">
            <v>3</v>
          </cell>
          <cell r="M46">
            <v>4</v>
          </cell>
          <cell r="N46">
            <v>5</v>
          </cell>
          <cell r="O46">
            <v>4</v>
          </cell>
          <cell r="P46">
            <v>5</v>
          </cell>
          <cell r="R46">
            <v>0</v>
          </cell>
          <cell r="S46">
            <v>0</v>
          </cell>
          <cell r="T46">
            <v>0.25</v>
          </cell>
          <cell r="U46">
            <v>0</v>
          </cell>
          <cell r="V46">
            <v>0</v>
          </cell>
          <cell r="W46">
            <v>-0.2</v>
          </cell>
        </row>
        <row r="47">
          <cell r="C47" t="str">
            <v>5:00pm-6:00pm</v>
          </cell>
          <cell r="D47">
            <v>8</v>
          </cell>
          <cell r="E47">
            <v>3</v>
          </cell>
          <cell r="F47">
            <v>4</v>
          </cell>
          <cell r="G47">
            <v>6</v>
          </cell>
          <cell r="H47">
            <v>3</v>
          </cell>
          <cell r="I47">
            <v>4</v>
          </cell>
          <cell r="K47">
            <v>8</v>
          </cell>
          <cell r="L47">
            <v>3</v>
          </cell>
          <cell r="M47">
            <v>4</v>
          </cell>
          <cell r="N47">
            <v>6</v>
          </cell>
          <cell r="O47">
            <v>3</v>
          </cell>
          <cell r="P47">
            <v>4</v>
          </cell>
          <cell r="R47">
            <v>0</v>
          </cell>
          <cell r="S47">
            <v>0</v>
          </cell>
          <cell r="T47">
            <v>0</v>
          </cell>
          <cell r="U47">
            <v>0</v>
          </cell>
          <cell r="V47">
            <v>0</v>
          </cell>
          <cell r="W47">
            <v>0</v>
          </cell>
        </row>
        <row r="48">
          <cell r="C48" t="str">
            <v>8:00pm-11:00pm</v>
          </cell>
          <cell r="D48">
            <v>8</v>
          </cell>
          <cell r="E48">
            <v>8</v>
          </cell>
          <cell r="F48">
            <v>9</v>
          </cell>
          <cell r="G48">
            <v>7</v>
          </cell>
          <cell r="H48">
            <v>5</v>
          </cell>
          <cell r="I48">
            <v>5</v>
          </cell>
          <cell r="K48">
            <v>10</v>
          </cell>
          <cell r="L48">
            <v>8</v>
          </cell>
          <cell r="M48">
            <v>8</v>
          </cell>
          <cell r="N48">
            <v>9</v>
          </cell>
          <cell r="O48">
            <v>5</v>
          </cell>
          <cell r="P48">
            <v>5</v>
          </cell>
          <cell r="R48">
            <v>-0.2</v>
          </cell>
          <cell r="S48">
            <v>0</v>
          </cell>
          <cell r="T48">
            <v>0.125</v>
          </cell>
          <cell r="U48">
            <v>-0.22222222222222221</v>
          </cell>
          <cell r="V48">
            <v>0</v>
          </cell>
          <cell r="W48">
            <v>0</v>
          </cell>
        </row>
        <row r="49">
          <cell r="C49" t="str">
            <v>11:00pm-11:30pm</v>
          </cell>
          <cell r="D49">
            <v>9</v>
          </cell>
          <cell r="E49">
            <v>5</v>
          </cell>
          <cell r="F49">
            <v>7</v>
          </cell>
          <cell r="G49">
            <v>3</v>
          </cell>
          <cell r="H49">
            <v>3</v>
          </cell>
          <cell r="I49">
            <v>3</v>
          </cell>
          <cell r="K49">
            <v>10</v>
          </cell>
          <cell r="L49">
            <v>6</v>
          </cell>
          <cell r="M49">
            <v>7</v>
          </cell>
          <cell r="N49">
            <v>4</v>
          </cell>
          <cell r="O49">
            <v>3</v>
          </cell>
          <cell r="P49">
            <v>5</v>
          </cell>
          <cell r="R49">
            <v>-0.1</v>
          </cell>
          <cell r="S49">
            <v>-0.16666666666666666</v>
          </cell>
          <cell r="T49">
            <v>0</v>
          </cell>
          <cell r="U49">
            <v>-0.25</v>
          </cell>
          <cell r="V49">
            <v>0</v>
          </cell>
          <cell r="W49">
            <v>-0.4</v>
          </cell>
        </row>
        <row r="51">
          <cell r="A51">
            <v>10</v>
          </cell>
          <cell r="B51" t="str">
            <v>Pittsburgh</v>
          </cell>
          <cell r="C51" t="str">
            <v>4:00pm-7:30pm</v>
          </cell>
          <cell r="D51">
            <v>9</v>
          </cell>
          <cell r="E51">
            <v>11</v>
          </cell>
          <cell r="F51">
            <v>9</v>
          </cell>
          <cell r="G51">
            <v>5</v>
          </cell>
          <cell r="H51" t="str">
            <v>NA</v>
          </cell>
          <cell r="I51">
            <v>2</v>
          </cell>
          <cell r="K51">
            <v>10</v>
          </cell>
          <cell r="L51">
            <v>10</v>
          </cell>
          <cell r="M51">
            <v>10</v>
          </cell>
          <cell r="N51">
            <v>5</v>
          </cell>
          <cell r="O51" t="str">
            <v>NA</v>
          </cell>
          <cell r="P51">
            <v>2</v>
          </cell>
          <cell r="R51">
            <v>-0.1</v>
          </cell>
          <cell r="S51">
            <v>0.1</v>
          </cell>
          <cell r="T51">
            <v>-0.1</v>
          </cell>
          <cell r="U51">
            <v>0</v>
          </cell>
          <cell r="V51" t="str">
            <v>NA</v>
          </cell>
          <cell r="W51">
            <v>0</v>
          </cell>
        </row>
        <row r="52">
          <cell r="C52" t="str">
            <v>5:00pm-6:00pm</v>
          </cell>
          <cell r="D52">
            <v>10</v>
          </cell>
          <cell r="E52">
            <v>10</v>
          </cell>
          <cell r="F52">
            <v>9</v>
          </cell>
          <cell r="G52">
            <v>4</v>
          </cell>
          <cell r="H52" t="str">
            <v>NA</v>
          </cell>
          <cell r="I52">
            <v>2</v>
          </cell>
          <cell r="K52">
            <v>11</v>
          </cell>
          <cell r="L52">
            <v>10</v>
          </cell>
          <cell r="M52">
            <v>10</v>
          </cell>
          <cell r="N52">
            <v>4</v>
          </cell>
          <cell r="O52" t="str">
            <v>NA</v>
          </cell>
          <cell r="P52">
            <v>2</v>
          </cell>
          <cell r="R52">
            <v>-9.0909090909090912E-2</v>
          </cell>
          <cell r="S52">
            <v>0</v>
          </cell>
          <cell r="T52">
            <v>-0.1</v>
          </cell>
          <cell r="U52">
            <v>0</v>
          </cell>
          <cell r="V52" t="str">
            <v>NA</v>
          </cell>
          <cell r="W52">
            <v>0</v>
          </cell>
        </row>
        <row r="53">
          <cell r="C53" t="str">
            <v>8:00pm-11:00pm</v>
          </cell>
          <cell r="D53">
            <v>13</v>
          </cell>
          <cell r="E53">
            <v>12</v>
          </cell>
          <cell r="F53">
            <v>12</v>
          </cell>
          <cell r="G53">
            <v>5</v>
          </cell>
          <cell r="H53" t="str">
            <v>NA</v>
          </cell>
          <cell r="I53">
            <v>2</v>
          </cell>
          <cell r="K53">
            <v>13</v>
          </cell>
          <cell r="L53">
            <v>11</v>
          </cell>
          <cell r="M53">
            <v>13</v>
          </cell>
          <cell r="N53">
            <v>6</v>
          </cell>
          <cell r="O53" t="str">
            <v>NA</v>
          </cell>
          <cell r="P53">
            <v>2</v>
          </cell>
          <cell r="R53">
            <v>0</v>
          </cell>
          <cell r="S53">
            <v>9.0909090909090912E-2</v>
          </cell>
          <cell r="T53">
            <v>-7.6923076923076927E-2</v>
          </cell>
          <cell r="U53">
            <v>-0.16666666666666666</v>
          </cell>
          <cell r="V53" t="str">
            <v>NA</v>
          </cell>
          <cell r="W53">
            <v>0</v>
          </cell>
        </row>
        <row r="54">
          <cell r="C54" t="str">
            <v>11:00pm-11:30pm</v>
          </cell>
          <cell r="D54">
            <v>14</v>
          </cell>
          <cell r="E54">
            <v>13</v>
          </cell>
          <cell r="F54">
            <v>11</v>
          </cell>
          <cell r="G54">
            <v>4</v>
          </cell>
          <cell r="H54" t="str">
            <v>NA</v>
          </cell>
          <cell r="I54">
            <v>1</v>
          </cell>
          <cell r="K54">
            <v>15</v>
          </cell>
          <cell r="L54">
            <v>12</v>
          </cell>
          <cell r="M54">
            <v>13</v>
          </cell>
          <cell r="N54">
            <v>5</v>
          </cell>
          <cell r="O54" t="str">
            <v>NA</v>
          </cell>
          <cell r="P54">
            <v>1</v>
          </cell>
          <cell r="R54">
            <v>-6.6666666666666666E-2</v>
          </cell>
          <cell r="S54">
            <v>8.3333333333333329E-2</v>
          </cell>
          <cell r="T54">
            <v>-0.15384615384615385</v>
          </cell>
          <cell r="U54">
            <v>-0.2</v>
          </cell>
          <cell r="V54" t="str">
            <v>NA</v>
          </cell>
          <cell r="W54">
            <v>0</v>
          </cell>
        </row>
        <row r="56">
          <cell r="A56" t="str">
            <v>Note: Markets Ranked by Metro Rank; WCIU and WGN are both included in WB's ratings within the Chicago market</v>
          </cell>
        </row>
        <row r="57">
          <cell r="A57" t="str">
            <v>Source: Nielsen TV November 1997; BIA's Investing In Television '97</v>
          </cell>
        </row>
      </sheetData>
      <sheetData sheetId="7" refreshError="1"/>
      <sheetData sheetId="8" refreshError="1"/>
      <sheetData sheetId="9" refreshError="1"/>
      <sheetData sheetId="10" refreshError="1">
        <row r="1">
          <cell r="A1" t="str">
            <v>Exhibit  Revenue Comparison of CBS's Television Stations Within Top Ten Markets</v>
          </cell>
        </row>
        <row r="2">
          <cell r="A2" t="str">
            <v>12+ Rank</v>
          </cell>
          <cell r="B2" t="str">
            <v>Market</v>
          </cell>
          <cell r="C2" t="str">
            <v xml:space="preserve">CBS </v>
          </cell>
          <cell r="D2" t="str">
            <v>ABC</v>
          </cell>
          <cell r="E2" t="str">
            <v>NBC</v>
          </cell>
          <cell r="F2" t="str">
            <v>Fox</v>
          </cell>
          <cell r="G2" t="str">
            <v xml:space="preserve">WB </v>
          </cell>
          <cell r="H2" t="str">
            <v>UPN</v>
          </cell>
          <cell r="I2" t="str">
            <v xml:space="preserve"> CBS/ABC</v>
          </cell>
          <cell r="J2" t="str">
            <v xml:space="preserve"> CBS/NBC</v>
          </cell>
          <cell r="K2" t="str">
            <v xml:space="preserve"> CBS/Fox</v>
          </cell>
          <cell r="L2" t="str">
            <v xml:space="preserve"> CBS/WB</v>
          </cell>
          <cell r="M2" t="str">
            <v xml:space="preserve"> CBS/UPN</v>
          </cell>
        </row>
        <row r="6">
          <cell r="A6">
            <v>1</v>
          </cell>
          <cell r="B6" t="str">
            <v>New York</v>
          </cell>
          <cell r="C6">
            <v>185</v>
          </cell>
          <cell r="D6">
            <v>270</v>
          </cell>
          <cell r="E6">
            <v>305</v>
          </cell>
          <cell r="F6">
            <v>195</v>
          </cell>
          <cell r="G6">
            <v>160</v>
          </cell>
          <cell r="H6">
            <v>150</v>
          </cell>
          <cell r="I6">
            <v>0.68518518518518523</v>
          </cell>
          <cell r="J6">
            <v>0.60655737704918034</v>
          </cell>
          <cell r="K6">
            <v>0.94871794871794868</v>
          </cell>
          <cell r="L6">
            <v>1.15625</v>
          </cell>
          <cell r="M6">
            <v>1.2333333333333334</v>
          </cell>
        </row>
        <row r="8">
          <cell r="A8">
            <v>2</v>
          </cell>
          <cell r="B8" t="str">
            <v>Los Angeles</v>
          </cell>
          <cell r="C8">
            <v>150</v>
          </cell>
          <cell r="D8">
            <v>221.5</v>
          </cell>
          <cell r="E8">
            <v>252.5</v>
          </cell>
          <cell r="F8">
            <v>195</v>
          </cell>
          <cell r="G8">
            <v>175</v>
          </cell>
          <cell r="H8">
            <v>125</v>
          </cell>
          <cell r="I8">
            <v>0.67720090293453727</v>
          </cell>
          <cell r="J8">
            <v>0.59405940594059403</v>
          </cell>
          <cell r="K8">
            <v>0.76923076923076927</v>
          </cell>
          <cell r="L8">
            <v>0.8571428571428571</v>
          </cell>
          <cell r="M8">
            <v>1.2</v>
          </cell>
        </row>
        <row r="10">
          <cell r="A10">
            <v>3</v>
          </cell>
          <cell r="B10" t="str">
            <v>Chicago</v>
          </cell>
          <cell r="C10">
            <v>105</v>
          </cell>
          <cell r="D10">
            <v>198</v>
          </cell>
          <cell r="E10">
            <v>160</v>
          </cell>
          <cell r="F10">
            <v>115</v>
          </cell>
          <cell r="G10">
            <v>160</v>
          </cell>
          <cell r="H10">
            <v>80</v>
          </cell>
          <cell r="I10">
            <v>0.53030303030303028</v>
          </cell>
          <cell r="J10">
            <v>0.65625</v>
          </cell>
          <cell r="K10">
            <v>0.91304347826086951</v>
          </cell>
          <cell r="L10">
            <v>0.65625</v>
          </cell>
          <cell r="M10">
            <v>1.3125</v>
          </cell>
        </row>
        <row r="11">
          <cell r="A11" t="str">
            <v xml:space="preserve"> </v>
          </cell>
        </row>
        <row r="12">
          <cell r="A12">
            <v>4</v>
          </cell>
          <cell r="B12" t="str">
            <v>Philadelphia</v>
          </cell>
          <cell r="C12">
            <v>85</v>
          </cell>
          <cell r="D12">
            <v>155</v>
          </cell>
          <cell r="E12">
            <v>110</v>
          </cell>
          <cell r="F12">
            <v>82</v>
          </cell>
          <cell r="G12">
            <v>43</v>
          </cell>
          <cell r="H12">
            <v>31</v>
          </cell>
          <cell r="I12">
            <v>0.54838709677419351</v>
          </cell>
          <cell r="J12">
            <v>0.77272727272727271</v>
          </cell>
          <cell r="K12">
            <v>1.0365853658536586</v>
          </cell>
          <cell r="L12">
            <v>1.9767441860465116</v>
          </cell>
          <cell r="M12">
            <v>2.7419354838709675</v>
          </cell>
        </row>
        <row r="14">
          <cell r="A14">
            <v>5</v>
          </cell>
          <cell r="B14" t="str">
            <v>San Francisco</v>
          </cell>
          <cell r="C14">
            <v>95</v>
          </cell>
          <cell r="D14">
            <v>105</v>
          </cell>
          <cell r="E14">
            <v>130</v>
          </cell>
          <cell r="F14">
            <v>115</v>
          </cell>
          <cell r="G14">
            <v>20</v>
          </cell>
          <cell r="H14">
            <v>43</v>
          </cell>
          <cell r="I14">
            <v>0.90476190476190477</v>
          </cell>
          <cell r="J14">
            <v>0.73076923076923073</v>
          </cell>
          <cell r="K14">
            <v>0.82608695652173914</v>
          </cell>
          <cell r="L14">
            <v>4.75</v>
          </cell>
          <cell r="M14">
            <v>2.2093023255813953</v>
          </cell>
        </row>
        <row r="16">
          <cell r="A16">
            <v>6</v>
          </cell>
          <cell r="B16" t="str">
            <v>Boston</v>
          </cell>
          <cell r="C16">
            <v>85.4</v>
          </cell>
          <cell r="D16">
            <v>119</v>
          </cell>
          <cell r="E16">
            <v>118</v>
          </cell>
          <cell r="F16">
            <v>59.8</v>
          </cell>
          <cell r="G16">
            <v>38.799999999999997</v>
          </cell>
          <cell r="H16">
            <v>46.8</v>
          </cell>
          <cell r="I16">
            <v>0.71764705882352942</v>
          </cell>
          <cell r="J16">
            <v>0.72372881355932206</v>
          </cell>
          <cell r="K16">
            <v>1.42809364548495</v>
          </cell>
          <cell r="L16">
            <v>2.2010309278350517</v>
          </cell>
          <cell r="M16">
            <v>1.824786324786325</v>
          </cell>
        </row>
        <row r="18">
          <cell r="A18">
            <v>7</v>
          </cell>
          <cell r="B18" t="str">
            <v>Washington, D.C.</v>
          </cell>
          <cell r="C18">
            <v>92</v>
          </cell>
          <cell r="D18">
            <v>89</v>
          </cell>
          <cell r="E18">
            <v>105</v>
          </cell>
          <cell r="F18">
            <v>110</v>
          </cell>
          <cell r="G18">
            <v>6</v>
          </cell>
          <cell r="H18">
            <v>37</v>
          </cell>
          <cell r="I18">
            <v>1.0337078651685394</v>
          </cell>
          <cell r="J18">
            <v>0.87619047619047619</v>
          </cell>
          <cell r="K18">
            <v>0.83636363636363631</v>
          </cell>
          <cell r="L18">
            <v>15.333333333333334</v>
          </cell>
          <cell r="M18">
            <v>2.4864864864864864</v>
          </cell>
        </row>
        <row r="20">
          <cell r="A20">
            <v>8</v>
          </cell>
          <cell r="B20" t="str">
            <v>Dallas-Ft. Worth</v>
          </cell>
          <cell r="C20">
            <v>64</v>
          </cell>
          <cell r="D20">
            <v>108</v>
          </cell>
          <cell r="E20">
            <v>94</v>
          </cell>
          <cell r="F20">
            <v>63</v>
          </cell>
          <cell r="G20">
            <v>44</v>
          </cell>
          <cell r="H20">
            <v>39.5</v>
          </cell>
          <cell r="I20">
            <v>0.59259259259259256</v>
          </cell>
          <cell r="J20">
            <v>0.68085106382978722</v>
          </cell>
          <cell r="K20">
            <v>1.0158730158730158</v>
          </cell>
          <cell r="L20">
            <v>1.4545454545454546</v>
          </cell>
          <cell r="M20">
            <v>1.620253164556962</v>
          </cell>
        </row>
        <row r="22">
          <cell r="A22">
            <v>9</v>
          </cell>
          <cell r="B22" t="str">
            <v>Detroit</v>
          </cell>
          <cell r="C22">
            <v>25</v>
          </cell>
          <cell r="D22">
            <v>96</v>
          </cell>
          <cell r="E22">
            <v>105.4</v>
          </cell>
          <cell r="F22">
            <v>50</v>
          </cell>
          <cell r="G22">
            <v>23</v>
          </cell>
          <cell r="H22" t="str">
            <v>NA</v>
          </cell>
          <cell r="I22">
            <v>0.26041666666666669</v>
          </cell>
          <cell r="J22">
            <v>0.23719165085388993</v>
          </cell>
          <cell r="K22">
            <v>0.5</v>
          </cell>
          <cell r="L22">
            <v>1.0869565217391304</v>
          </cell>
          <cell r="M22" t="str">
            <v>NA</v>
          </cell>
        </row>
        <row r="24">
          <cell r="A24">
            <v>10</v>
          </cell>
          <cell r="B24" t="str">
            <v>Atlanta</v>
          </cell>
          <cell r="C24">
            <v>39.200000000000003</v>
          </cell>
          <cell r="D24">
            <v>103</v>
          </cell>
          <cell r="E24">
            <v>84</v>
          </cell>
          <cell r="F24">
            <v>72</v>
          </cell>
          <cell r="G24" t="str">
            <v>NA</v>
          </cell>
          <cell r="H24">
            <v>11</v>
          </cell>
          <cell r="I24">
            <v>0.38058252427184469</v>
          </cell>
          <cell r="J24">
            <v>0.46666666666666667</v>
          </cell>
          <cell r="K24">
            <v>0.54444444444444451</v>
          </cell>
          <cell r="L24" t="str">
            <v>NA</v>
          </cell>
          <cell r="M24">
            <v>3.5636363636363639</v>
          </cell>
        </row>
        <row r="26">
          <cell r="A26" t="str">
            <v xml:space="preserve">Note: Markets Ranked By DMA Rank </v>
          </cell>
        </row>
        <row r="27">
          <cell r="A27" t="str">
            <v>Source: BIA's Investing in Television '97</v>
          </cell>
        </row>
      </sheetData>
      <sheetData sheetId="11" refreshError="1"/>
      <sheetData sheetId="12" refreshError="1"/>
      <sheetData sheetId="13" refreshError="1"/>
      <sheetData sheetId="14" refreshError="1"/>
      <sheetData sheetId="15" refreshError="1"/>
      <sheetData sheetId="16" refreshError="1"/>
      <sheetData sheetId="17"/>
      <sheetData sheetId="18"/>
      <sheetData sheetId="19" refreshError="1">
        <row r="1">
          <cell r="A1" t="str">
            <v>Exhibit 14: Summary of Competitors and Revenue Shares in CBS's Top Radio Markets</v>
          </cell>
        </row>
        <row r="2">
          <cell r="B2" t="str">
            <v>Largest</v>
          </cell>
          <cell r="C2" t="str">
            <v>Revenue</v>
          </cell>
          <cell r="E2" t="str">
            <v>Second Largest</v>
          </cell>
          <cell r="F2" t="str">
            <v>Revenue</v>
          </cell>
          <cell r="H2" t="str">
            <v>Third Largest</v>
          </cell>
          <cell r="K2" t="str">
            <v>Total Share</v>
          </cell>
        </row>
        <row r="3">
          <cell r="A3" t="str">
            <v>Market</v>
          </cell>
          <cell r="B3" t="str">
            <v xml:space="preserve">Competitor </v>
          </cell>
          <cell r="C3" t="str">
            <v>Share</v>
          </cell>
          <cell r="E3" t="str">
            <v xml:space="preserve">Competitor </v>
          </cell>
          <cell r="F3" t="str">
            <v>Share</v>
          </cell>
          <cell r="H3" t="str">
            <v>Competitor</v>
          </cell>
          <cell r="I3" t="str">
            <v>Revenue Share</v>
          </cell>
          <cell r="K3" t="str">
            <v>of Top Three</v>
          </cell>
        </row>
        <row r="4">
          <cell r="A4" t="str">
            <v>New York</v>
          </cell>
          <cell r="B4" t="str">
            <v>CBS</v>
          </cell>
          <cell r="C4">
            <v>0.36</v>
          </cell>
          <cell r="E4" t="str">
            <v>Chancellor</v>
          </cell>
          <cell r="F4">
            <v>0.2</v>
          </cell>
          <cell r="H4" t="str">
            <v>Emmis</v>
          </cell>
          <cell r="I4">
            <v>0.14000000000000001</v>
          </cell>
          <cell r="K4">
            <v>0.70000000000000007</v>
          </cell>
        </row>
        <row r="5">
          <cell r="A5" t="str">
            <v>Los Angeles</v>
          </cell>
          <cell r="B5" t="str">
            <v>CBS</v>
          </cell>
          <cell r="C5">
            <v>0.33</v>
          </cell>
          <cell r="E5" t="str">
            <v>Chancellor</v>
          </cell>
          <cell r="F5">
            <v>0.16</v>
          </cell>
          <cell r="H5" t="str">
            <v>Cox</v>
          </cell>
          <cell r="I5">
            <v>0.1</v>
          </cell>
          <cell r="K5">
            <v>0.59</v>
          </cell>
        </row>
        <row r="6">
          <cell r="A6" t="str">
            <v>Chicago</v>
          </cell>
          <cell r="B6" t="str">
            <v>CBS</v>
          </cell>
          <cell r="C6">
            <v>0.36</v>
          </cell>
          <cell r="E6" t="str">
            <v>Chancellor</v>
          </cell>
          <cell r="F6">
            <v>0.24</v>
          </cell>
          <cell r="H6" t="str">
            <v>Tribune</v>
          </cell>
          <cell r="I6">
            <v>0.09</v>
          </cell>
          <cell r="K6">
            <v>0.69</v>
          </cell>
        </row>
        <row r="7">
          <cell r="A7" t="str">
            <v>San Francisco</v>
          </cell>
          <cell r="B7" t="str">
            <v>Chancellor</v>
          </cell>
          <cell r="C7">
            <v>0.24</v>
          </cell>
          <cell r="E7" t="str">
            <v>CBS</v>
          </cell>
          <cell r="F7">
            <v>0.22</v>
          </cell>
          <cell r="H7" t="str">
            <v>Susquehanna</v>
          </cell>
          <cell r="I7">
            <v>0.2</v>
          </cell>
          <cell r="K7">
            <v>0.65999999999999992</v>
          </cell>
        </row>
        <row r="8">
          <cell r="A8" t="str">
            <v>Philadelphia</v>
          </cell>
          <cell r="B8" t="str">
            <v>CBS</v>
          </cell>
          <cell r="C8">
            <v>0.38</v>
          </cell>
          <cell r="E8" t="str">
            <v>Chancellor</v>
          </cell>
          <cell r="F8">
            <v>0.26</v>
          </cell>
          <cell r="H8" t="str">
            <v>Greater Media</v>
          </cell>
          <cell r="I8">
            <v>0.16</v>
          </cell>
          <cell r="K8">
            <v>0.8</v>
          </cell>
        </row>
        <row r="9">
          <cell r="A9" t="str">
            <v>Dallas-Ft. Worth</v>
          </cell>
          <cell r="B9" t="str">
            <v>CBS</v>
          </cell>
          <cell r="C9">
            <v>0.37</v>
          </cell>
          <cell r="E9" t="str">
            <v>Chancellor</v>
          </cell>
          <cell r="F9">
            <v>0.15</v>
          </cell>
          <cell r="H9" t="str">
            <v>ABC</v>
          </cell>
          <cell r="I9">
            <v>0.14000000000000001</v>
          </cell>
          <cell r="K9">
            <v>0.66</v>
          </cell>
        </row>
        <row r="10">
          <cell r="A10" t="str">
            <v>Detroit</v>
          </cell>
          <cell r="B10" t="str">
            <v>Chancellor</v>
          </cell>
          <cell r="C10">
            <v>0.34</v>
          </cell>
          <cell r="E10" t="str">
            <v>CBS</v>
          </cell>
          <cell r="F10">
            <v>0.3</v>
          </cell>
          <cell r="H10" t="str">
            <v>ABC</v>
          </cell>
          <cell r="I10">
            <v>0.16</v>
          </cell>
          <cell r="K10">
            <v>0.8</v>
          </cell>
        </row>
        <row r="11">
          <cell r="A11" t="str">
            <v>Washington, D.C.</v>
          </cell>
          <cell r="B11" t="str">
            <v>Chancellor</v>
          </cell>
          <cell r="C11">
            <v>0.3</v>
          </cell>
          <cell r="E11" t="str">
            <v>CBS</v>
          </cell>
          <cell r="F11">
            <v>0.25</v>
          </cell>
          <cell r="H11" t="str">
            <v>ABC</v>
          </cell>
          <cell r="I11">
            <v>0.15</v>
          </cell>
          <cell r="K11">
            <v>0.70000000000000007</v>
          </cell>
        </row>
        <row r="12">
          <cell r="A12" t="str">
            <v>Houston-Galveston</v>
          </cell>
          <cell r="B12" t="str">
            <v>Chancellor</v>
          </cell>
          <cell r="C12">
            <v>0.39</v>
          </cell>
          <cell r="E12" t="str">
            <v>Clear Channel</v>
          </cell>
          <cell r="F12">
            <v>0.16</v>
          </cell>
          <cell r="H12" t="str">
            <v>CBS</v>
          </cell>
          <cell r="I12">
            <v>0.12</v>
          </cell>
          <cell r="K12">
            <v>0.67</v>
          </cell>
        </row>
        <row r="13">
          <cell r="A13" t="str">
            <v>Boston</v>
          </cell>
          <cell r="B13" t="str">
            <v>CBS</v>
          </cell>
          <cell r="C13">
            <v>0.42</v>
          </cell>
          <cell r="E13" t="str">
            <v>Entercom</v>
          </cell>
          <cell r="F13">
            <v>0.19</v>
          </cell>
          <cell r="H13" t="str">
            <v>Greater Media</v>
          </cell>
          <cell r="I13">
            <v>0.16</v>
          </cell>
          <cell r="K13">
            <v>0.77</v>
          </cell>
        </row>
        <row r="14">
          <cell r="A14" t="str">
            <v>Atlanta</v>
          </cell>
          <cell r="B14" t="str">
            <v>Cox</v>
          </cell>
          <cell r="C14">
            <v>0.21</v>
          </cell>
          <cell r="E14" t="str">
            <v>Jacor</v>
          </cell>
          <cell r="F14">
            <v>0.19</v>
          </cell>
          <cell r="H14" t="str">
            <v>CBS</v>
          </cell>
          <cell r="I14">
            <v>0.17</v>
          </cell>
          <cell r="K14">
            <v>0.57000000000000006</v>
          </cell>
        </row>
        <row r="15">
          <cell r="A15" t="str">
            <v>Seattle-Tacoma</v>
          </cell>
          <cell r="B15" t="str">
            <v>Entercom</v>
          </cell>
          <cell r="C15">
            <v>0.44</v>
          </cell>
          <cell r="E15" t="str">
            <v>CBS</v>
          </cell>
          <cell r="F15">
            <v>0.18</v>
          </cell>
          <cell r="H15" t="str">
            <v>Ackerley</v>
          </cell>
          <cell r="I15">
            <v>0.12</v>
          </cell>
          <cell r="K15">
            <v>0.74</v>
          </cell>
        </row>
        <row r="16">
          <cell r="A16" t="str">
            <v>Minneapolis</v>
          </cell>
          <cell r="B16" t="str">
            <v>Chancellor</v>
          </cell>
          <cell r="C16">
            <v>0.33</v>
          </cell>
          <cell r="E16" t="str">
            <v>CBS</v>
          </cell>
          <cell r="F16">
            <v>0.27</v>
          </cell>
          <cell r="H16" t="str">
            <v>ABC</v>
          </cell>
          <cell r="I16">
            <v>0.23</v>
          </cell>
          <cell r="K16">
            <v>0.83000000000000007</v>
          </cell>
        </row>
        <row r="17">
          <cell r="A17" t="str">
            <v>St. Louis</v>
          </cell>
          <cell r="B17" t="str">
            <v>CBS</v>
          </cell>
          <cell r="C17">
            <v>0.35</v>
          </cell>
          <cell r="E17" t="str">
            <v>Sinclair</v>
          </cell>
          <cell r="F17">
            <v>0.23</v>
          </cell>
          <cell r="H17" t="str">
            <v>Jacor</v>
          </cell>
          <cell r="I17">
            <v>0.21</v>
          </cell>
          <cell r="K17">
            <v>0.78999999999999992</v>
          </cell>
        </row>
        <row r="18">
          <cell r="A18" t="str">
            <v>Baltimore</v>
          </cell>
          <cell r="B18" t="str">
            <v>CBS</v>
          </cell>
          <cell r="C18">
            <v>0.34</v>
          </cell>
          <cell r="E18" t="str">
            <v>Hearst</v>
          </cell>
          <cell r="F18">
            <v>0.26</v>
          </cell>
          <cell r="H18" t="str">
            <v>Radio One</v>
          </cell>
          <cell r="I18">
            <v>0.17</v>
          </cell>
          <cell r="K18">
            <v>0.77000000000000013</v>
          </cell>
        </row>
        <row r="19">
          <cell r="A19" t="str">
            <v>Pittsburgh</v>
          </cell>
          <cell r="B19" t="str">
            <v>Chancellor</v>
          </cell>
          <cell r="C19">
            <v>0.38</v>
          </cell>
          <cell r="E19" t="str">
            <v>CBS</v>
          </cell>
          <cell r="F19">
            <v>0.32</v>
          </cell>
          <cell r="H19" t="str">
            <v>Frischling</v>
          </cell>
          <cell r="I19">
            <v>0.09</v>
          </cell>
          <cell r="K19">
            <v>0.78999999999999992</v>
          </cell>
        </row>
        <row r="20">
          <cell r="A20" t="str">
            <v>Tampa-St. Petersburg</v>
          </cell>
          <cell r="B20" t="str">
            <v>Jacor</v>
          </cell>
          <cell r="C20">
            <v>0.35</v>
          </cell>
          <cell r="E20" t="str">
            <v>Clear Channel</v>
          </cell>
          <cell r="F20">
            <v>0.25</v>
          </cell>
          <cell r="H20" t="str">
            <v>CBS</v>
          </cell>
          <cell r="I20">
            <v>0.19</v>
          </cell>
          <cell r="K20">
            <v>0.79</v>
          </cell>
        </row>
        <row r="21">
          <cell r="A21" t="str">
            <v>Portland</v>
          </cell>
          <cell r="B21" t="str">
            <v>Jacor</v>
          </cell>
          <cell r="C21">
            <v>0.28999999999999998</v>
          </cell>
          <cell r="E21" t="str">
            <v>CBS</v>
          </cell>
          <cell r="F21">
            <v>0.27</v>
          </cell>
          <cell r="H21" t="str">
            <v>Entercom</v>
          </cell>
          <cell r="I21">
            <v>0.25</v>
          </cell>
          <cell r="K21">
            <v>0.81</v>
          </cell>
        </row>
        <row r="22">
          <cell r="A22" t="str">
            <v>Cincinnati</v>
          </cell>
          <cell r="B22" t="str">
            <v>Jacor</v>
          </cell>
          <cell r="C22">
            <v>0.52</v>
          </cell>
          <cell r="E22" t="str">
            <v>CBS</v>
          </cell>
          <cell r="F22">
            <v>0.16</v>
          </cell>
          <cell r="H22" t="str">
            <v>Chancellor</v>
          </cell>
          <cell r="I22">
            <v>0.15</v>
          </cell>
          <cell r="K22">
            <v>0.83000000000000007</v>
          </cell>
        </row>
        <row r="23">
          <cell r="A23" t="str">
            <v>Kansas City</v>
          </cell>
          <cell r="B23" t="str">
            <v>Entercom</v>
          </cell>
          <cell r="C23">
            <v>0.31</v>
          </cell>
          <cell r="E23" t="str">
            <v>CBS</v>
          </cell>
          <cell r="F23">
            <v>0.3</v>
          </cell>
          <cell r="H23" t="str">
            <v>Sinclair</v>
          </cell>
          <cell r="I23">
            <v>0.24</v>
          </cell>
          <cell r="K23">
            <v>0.85</v>
          </cell>
        </row>
        <row r="24">
          <cell r="A24" t="str">
            <v>Sacramento</v>
          </cell>
          <cell r="B24" t="str">
            <v>CBS</v>
          </cell>
          <cell r="C24">
            <v>0.38</v>
          </cell>
          <cell r="E24" t="str">
            <v>Chancellor</v>
          </cell>
          <cell r="F24">
            <v>0.31</v>
          </cell>
          <cell r="H24" t="str">
            <v>Entercom</v>
          </cell>
          <cell r="I24">
            <v>0.21</v>
          </cell>
          <cell r="K24">
            <v>0.89999999999999991</v>
          </cell>
        </row>
        <row r="25">
          <cell r="A25" t="str">
            <v>San Jose</v>
          </cell>
          <cell r="B25" t="str">
            <v>Jacor</v>
          </cell>
          <cell r="C25">
            <v>0.4</v>
          </cell>
          <cell r="E25" t="str">
            <v>CBS</v>
          </cell>
          <cell r="F25">
            <v>0.27</v>
          </cell>
          <cell r="H25" t="str">
            <v>Empire</v>
          </cell>
          <cell r="I25">
            <v>0.16</v>
          </cell>
          <cell r="K25">
            <v>0.83000000000000007</v>
          </cell>
        </row>
        <row r="26">
          <cell r="A26" t="str">
            <v>Riverside</v>
          </cell>
          <cell r="B26" t="str">
            <v>CBS</v>
          </cell>
          <cell r="C26">
            <v>0.34</v>
          </cell>
          <cell r="E26" t="str">
            <v>Anaheim</v>
          </cell>
          <cell r="F26">
            <v>0.26</v>
          </cell>
          <cell r="H26" t="str">
            <v>Chancellor</v>
          </cell>
          <cell r="I26">
            <v>0.16</v>
          </cell>
          <cell r="K26">
            <v>0.76000000000000012</v>
          </cell>
        </row>
        <row r="27">
          <cell r="A27" t="str">
            <v>Columbus, OH</v>
          </cell>
          <cell r="B27" t="str">
            <v>Jacor</v>
          </cell>
          <cell r="C27">
            <v>0.41</v>
          </cell>
          <cell r="E27" t="str">
            <v>CBS</v>
          </cell>
          <cell r="F27">
            <v>0.17</v>
          </cell>
          <cell r="H27" t="str">
            <v>Saga</v>
          </cell>
          <cell r="I27">
            <v>0.15</v>
          </cell>
          <cell r="K27">
            <v>0.73</v>
          </cell>
        </row>
        <row r="28">
          <cell r="A28" t="str">
            <v>Charlotte</v>
          </cell>
          <cell r="B28" t="str">
            <v>CBS</v>
          </cell>
          <cell r="C28">
            <v>0.4</v>
          </cell>
          <cell r="E28" t="str">
            <v>Capstar</v>
          </cell>
          <cell r="F28">
            <v>0.31</v>
          </cell>
          <cell r="H28" t="str">
            <v>Jeff-Pilot</v>
          </cell>
          <cell r="I28">
            <v>0.16</v>
          </cell>
          <cell r="K28">
            <v>0.87</v>
          </cell>
        </row>
        <row r="29">
          <cell r="A29" t="str">
            <v>Buffalo</v>
          </cell>
          <cell r="B29" t="str">
            <v>Sinclair</v>
          </cell>
          <cell r="C29">
            <v>0.39</v>
          </cell>
          <cell r="E29" t="str">
            <v>CBS</v>
          </cell>
          <cell r="F29">
            <v>0.3</v>
          </cell>
          <cell r="H29" t="str">
            <v>Bcastg Partners</v>
          </cell>
          <cell r="I29">
            <v>0.27</v>
          </cell>
          <cell r="K29">
            <v>0.96</v>
          </cell>
        </row>
        <row r="30">
          <cell r="A30" t="str">
            <v>Hartford</v>
          </cell>
          <cell r="B30" t="str">
            <v>CBS</v>
          </cell>
          <cell r="C30">
            <v>0.47</v>
          </cell>
          <cell r="E30" t="str">
            <v>Capstar</v>
          </cell>
          <cell r="F30">
            <v>0.35</v>
          </cell>
          <cell r="H30" t="str">
            <v>Buckley</v>
          </cell>
          <cell r="I30">
            <v>0.1</v>
          </cell>
          <cell r="K30">
            <v>0.91999999999999993</v>
          </cell>
        </row>
        <row r="31">
          <cell r="A31" t="str">
            <v>Las Vegas</v>
          </cell>
          <cell r="B31" t="str">
            <v>CBS</v>
          </cell>
          <cell r="C31">
            <v>0.32</v>
          </cell>
          <cell r="E31" t="str">
            <v>Jacor</v>
          </cell>
          <cell r="F31">
            <v>0.26</v>
          </cell>
          <cell r="H31" t="str">
            <v>Centennial</v>
          </cell>
          <cell r="I31">
            <v>0.17</v>
          </cell>
          <cell r="K31">
            <v>0.75000000000000011</v>
          </cell>
        </row>
        <row r="32">
          <cell r="A32" t="str">
            <v>Rochester</v>
          </cell>
          <cell r="B32" t="str">
            <v>CBS</v>
          </cell>
          <cell r="C32">
            <v>0.39</v>
          </cell>
          <cell r="E32" t="str">
            <v>Jacor</v>
          </cell>
          <cell r="F32">
            <v>0.31</v>
          </cell>
          <cell r="H32" t="str">
            <v>Entercom</v>
          </cell>
          <cell r="I32">
            <v>0.22</v>
          </cell>
          <cell r="K32">
            <v>0.91999999999999993</v>
          </cell>
        </row>
        <row r="33">
          <cell r="A33" t="str">
            <v>W. Palm</v>
          </cell>
          <cell r="B33" t="str">
            <v>CBS</v>
          </cell>
          <cell r="C33">
            <v>0.31</v>
          </cell>
          <cell r="E33" t="str">
            <v>James Crystal</v>
          </cell>
          <cell r="F33">
            <v>0.28999999999999998</v>
          </cell>
          <cell r="H33" t="str">
            <v>Clear Channel</v>
          </cell>
          <cell r="I33">
            <v>0.26</v>
          </cell>
          <cell r="K33">
            <v>0.86</v>
          </cell>
        </row>
        <row r="34">
          <cell r="A34" t="str">
            <v>Note: Markets Ranked by 12+ listners; companies in bold are among one of the largest public radio companies</v>
          </cell>
        </row>
        <row r="35">
          <cell r="A35" t="str">
            <v>Source:"Who Owns What," Monday, September 14, 1998</v>
          </cell>
        </row>
      </sheetData>
      <sheetData sheetId="20" refreshError="1"/>
      <sheetData sheetId="21" refreshError="1"/>
      <sheetData sheetId="22" refreshError="1"/>
      <sheetData sheetId="23" refreshError="1">
        <row r="12">
          <cell r="A12" t="str">
            <v>Exhibit 19: Proportion of Broadcast Ratings - ABC, CBS, NBC, Fox, WB, UPN</v>
          </cell>
        </row>
        <row r="13">
          <cell r="A13" t="str">
            <v>1997-1998 Season Through 5/20/98</v>
          </cell>
        </row>
        <row r="30">
          <cell r="A30" t="str">
            <v>Source: Nielsen Media Research; Fox Broadcasting, Inc.; Westinghouse; Bear, Stearns &amp; Co. Inc.</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
          <cell r="A1" t="str">
            <v>CBS - Advertising Minutes in Television per Hour</v>
          </cell>
        </row>
        <row r="2">
          <cell r="C2" t="str">
            <v>November</v>
          </cell>
          <cell r="D2" t="str">
            <v>November</v>
          </cell>
          <cell r="E2" t="str">
            <v>November</v>
          </cell>
          <cell r="F2" t="str">
            <v>November</v>
          </cell>
          <cell r="G2" t="str">
            <v>Change</v>
          </cell>
          <cell r="H2" t="str">
            <v>Change</v>
          </cell>
        </row>
        <row r="3">
          <cell r="C3">
            <v>1994</v>
          </cell>
          <cell r="D3">
            <v>1995</v>
          </cell>
          <cell r="E3">
            <v>1996</v>
          </cell>
          <cell r="F3">
            <v>1997</v>
          </cell>
          <cell r="G3" t="str">
            <v>94-'95</v>
          </cell>
          <cell r="H3" t="str">
            <v>95-'96</v>
          </cell>
        </row>
        <row r="5">
          <cell r="A5" t="str">
            <v>Broadcast</v>
          </cell>
        </row>
        <row r="7">
          <cell r="A7" t="str">
            <v>Primetime</v>
          </cell>
          <cell r="B7" t="str">
            <v>ABC</v>
          </cell>
          <cell r="C7">
            <v>10</v>
          </cell>
          <cell r="D7">
            <v>10.52</v>
          </cell>
          <cell r="E7">
            <v>11.43</v>
          </cell>
          <cell r="F7">
            <v>11.7</v>
          </cell>
          <cell r="G7">
            <v>5.1999999999999956E-2</v>
          </cell>
          <cell r="H7">
            <v>8.6501901140684428E-2</v>
          </cell>
        </row>
        <row r="8">
          <cell r="B8" t="str">
            <v>CBS</v>
          </cell>
          <cell r="C8">
            <v>10.1</v>
          </cell>
          <cell r="D8">
            <v>10.4</v>
          </cell>
          <cell r="E8">
            <v>10.48</v>
          </cell>
          <cell r="F8">
            <v>10.48</v>
          </cell>
          <cell r="G8">
            <v>2.9702970297029774E-2</v>
          </cell>
          <cell r="H8">
            <v>7.6923076923076988E-3</v>
          </cell>
        </row>
        <row r="9">
          <cell r="B9" t="str">
            <v>NBC</v>
          </cell>
          <cell r="C9">
            <v>10.62</v>
          </cell>
          <cell r="D9">
            <v>10.58</v>
          </cell>
          <cell r="E9">
            <v>10.55</v>
          </cell>
          <cell r="F9">
            <v>11.3</v>
          </cell>
          <cell r="G9">
            <v>-3.7664783427494492E-3</v>
          </cell>
          <cell r="H9">
            <v>-2.8355387523628884E-3</v>
          </cell>
        </row>
        <row r="10">
          <cell r="B10" t="str">
            <v>Fox</v>
          </cell>
          <cell r="C10">
            <v>10.7</v>
          </cell>
          <cell r="D10">
            <v>10.32</v>
          </cell>
          <cell r="E10">
            <v>11.66</v>
          </cell>
          <cell r="F10">
            <v>11.35</v>
          </cell>
          <cell r="G10">
            <v>-3.5514018691588697E-2</v>
          </cell>
          <cell r="H10">
            <v>0.12984496124031006</v>
          </cell>
        </row>
        <row r="12">
          <cell r="A12" t="str">
            <v>Daytime</v>
          </cell>
          <cell r="B12" t="str">
            <v>ABC</v>
          </cell>
          <cell r="C12">
            <v>15.23</v>
          </cell>
          <cell r="D12">
            <v>15.5</v>
          </cell>
          <cell r="E12">
            <v>15.78</v>
          </cell>
          <cell r="F12">
            <v>15.9</v>
          </cell>
          <cell r="G12">
            <v>1.7728168089297412E-2</v>
          </cell>
          <cell r="H12">
            <v>1.8064516129032218E-2</v>
          </cell>
        </row>
        <row r="13">
          <cell r="B13" t="str">
            <v>CBS</v>
          </cell>
          <cell r="C13">
            <v>14.71</v>
          </cell>
          <cell r="D13">
            <v>14.75</v>
          </cell>
          <cell r="E13">
            <v>15.53</v>
          </cell>
          <cell r="F13">
            <v>15.03</v>
          </cell>
          <cell r="G13">
            <v>2.719238613188249E-3</v>
          </cell>
          <cell r="H13">
            <v>5.2881355932203347E-2</v>
          </cell>
        </row>
        <row r="14">
          <cell r="B14" t="str">
            <v>NBC</v>
          </cell>
          <cell r="C14">
            <v>14.28</v>
          </cell>
          <cell r="D14">
            <v>15.15</v>
          </cell>
          <cell r="E14">
            <v>15.18</v>
          </cell>
          <cell r="F14">
            <v>16.2</v>
          </cell>
          <cell r="G14">
            <v>6.0924369747899235E-2</v>
          </cell>
          <cell r="H14">
            <v>1.9801980198019382E-3</v>
          </cell>
        </row>
        <row r="16">
          <cell r="A16" t="str">
            <v xml:space="preserve">Local </v>
          </cell>
          <cell r="B16" t="str">
            <v>WABC</v>
          </cell>
          <cell r="C16">
            <v>13.083299999999999</v>
          </cell>
          <cell r="D16">
            <v>12.91</v>
          </cell>
          <cell r="E16">
            <v>13.65</v>
          </cell>
          <cell r="F16">
            <v>13.67</v>
          </cell>
          <cell r="G16">
            <v>-1.3245893620111084E-2</v>
          </cell>
          <cell r="H16">
            <v>5.7319907048799398E-2</v>
          </cell>
        </row>
        <row r="17">
          <cell r="A17" t="str">
            <v>Evening</v>
          </cell>
          <cell r="B17" t="str">
            <v>WCBS</v>
          </cell>
          <cell r="C17">
            <v>11.8</v>
          </cell>
          <cell r="D17">
            <v>13.17</v>
          </cell>
          <cell r="E17">
            <v>13.51</v>
          </cell>
          <cell r="F17">
            <v>12.72</v>
          </cell>
          <cell r="G17">
            <v>0.11610169491525417</v>
          </cell>
          <cell r="H17">
            <v>2.5816249050873187E-2</v>
          </cell>
        </row>
        <row r="18">
          <cell r="A18" t="str">
            <v>News</v>
          </cell>
          <cell r="B18" t="str">
            <v>WNBC</v>
          </cell>
          <cell r="C18">
            <v>12.58</v>
          </cell>
          <cell r="D18">
            <v>12.85</v>
          </cell>
          <cell r="E18">
            <v>12.75</v>
          </cell>
          <cell r="F18">
            <v>11.6</v>
          </cell>
          <cell r="G18">
            <v>2.1462639109697899E-2</v>
          </cell>
          <cell r="H18">
            <v>-7.7821011673151474E-3</v>
          </cell>
        </row>
        <row r="20">
          <cell r="A20" t="str">
            <v>Cable Networks</v>
          </cell>
        </row>
        <row r="22">
          <cell r="A22" t="str">
            <v>Total Day</v>
          </cell>
          <cell r="B22" t="str">
            <v>A&amp;E</v>
          </cell>
          <cell r="C22">
            <v>9.0500000000000007</v>
          </cell>
          <cell r="D22">
            <v>8.6999999999999993</v>
          </cell>
          <cell r="E22">
            <v>8.1</v>
          </cell>
          <cell r="F22">
            <v>9.4</v>
          </cell>
          <cell r="G22">
            <v>-3.8674033149171422E-2</v>
          </cell>
          <cell r="H22">
            <v>-6.8965517241379282E-2</v>
          </cell>
        </row>
        <row r="23">
          <cell r="B23" t="str">
            <v>CNN</v>
          </cell>
          <cell r="C23">
            <v>13.7</v>
          </cell>
          <cell r="D23">
            <v>13</v>
          </cell>
          <cell r="E23">
            <v>11</v>
          </cell>
          <cell r="F23">
            <v>12.05</v>
          </cell>
          <cell r="G23">
            <v>-5.1094890510948857E-2</v>
          </cell>
          <cell r="H23">
            <v>-0.15384615384615385</v>
          </cell>
        </row>
        <row r="24">
          <cell r="B24" t="str">
            <v>ESPN</v>
          </cell>
          <cell r="C24">
            <v>11.15</v>
          </cell>
          <cell r="D24">
            <v>10.15</v>
          </cell>
          <cell r="E24">
            <v>8.3000000000000007</v>
          </cell>
          <cell r="F24">
            <v>10.55</v>
          </cell>
          <cell r="G24">
            <v>-8.9686098654708515E-2</v>
          </cell>
          <cell r="H24">
            <v>-0.18226600985221672</v>
          </cell>
        </row>
        <row r="25">
          <cell r="B25" t="str">
            <v>MTV</v>
          </cell>
          <cell r="C25">
            <v>10.220000000000001</v>
          </cell>
          <cell r="D25">
            <v>11.75</v>
          </cell>
          <cell r="E25">
            <v>13.15</v>
          </cell>
          <cell r="F25">
            <v>13.35</v>
          </cell>
          <cell r="G25">
            <v>0.14970645792563594</v>
          </cell>
          <cell r="H25">
            <v>0.1191489361702128</v>
          </cell>
        </row>
        <row r="26">
          <cell r="B26" t="str">
            <v>Nickelodeon</v>
          </cell>
          <cell r="C26">
            <v>8.75</v>
          </cell>
          <cell r="D26">
            <v>7.85</v>
          </cell>
          <cell r="E26">
            <v>8.25</v>
          </cell>
          <cell r="F26">
            <v>9.0500000000000007</v>
          </cell>
          <cell r="G26">
            <v>-0.1028571428571429</v>
          </cell>
          <cell r="H26">
            <v>5.0955414012738898E-2</v>
          </cell>
        </row>
        <row r="27">
          <cell r="B27" t="str">
            <v>TBS</v>
          </cell>
          <cell r="C27">
            <v>12.62</v>
          </cell>
          <cell r="D27">
            <v>11.35</v>
          </cell>
          <cell r="E27">
            <v>11.45</v>
          </cell>
          <cell r="F27">
            <v>10.199999999999999</v>
          </cell>
          <cell r="G27">
            <v>-0.10063391442155306</v>
          </cell>
          <cell r="H27">
            <v>8.8105726872246392E-3</v>
          </cell>
        </row>
        <row r="28">
          <cell r="A28" t="str">
            <v>Source:  Association of National Advertisers, Inc. and American Association of Advertising</v>
          </cell>
        </row>
        <row r="29">
          <cell r="B29" t="str">
            <v xml:space="preserve">Agencies; Bear Stearns &amp; Co., Inc. </v>
          </cell>
        </row>
      </sheetData>
      <sheetData sheetId="40" refreshError="1"/>
      <sheetData sheetId="41"/>
      <sheetData sheetId="42" refreshError="1">
        <row r="1">
          <cell r="A1" t="str">
            <v>Exhibit: Radio Revenue Per Viable Station</v>
          </cell>
        </row>
        <row r="3">
          <cell r="J3" t="str">
            <v>Index</v>
          </cell>
          <cell r="K3" t="str">
            <v>Population</v>
          </cell>
        </row>
        <row r="4">
          <cell r="A4" t="str">
            <v>Revenue</v>
          </cell>
          <cell r="B4" t="str">
            <v>Metro</v>
          </cell>
          <cell r="C4" t="str">
            <v>Market</v>
          </cell>
          <cell r="E4" t="str">
            <v>1997 Estimated</v>
          </cell>
          <cell r="F4" t="str">
            <v xml:space="preserve">Total </v>
          </cell>
          <cell r="G4" t="str">
            <v>Market</v>
          </cell>
          <cell r="J4" t="str">
            <v>Revenue per</v>
          </cell>
          <cell r="K4" t="str">
            <v>Rank vs.</v>
          </cell>
        </row>
        <row r="5">
          <cell r="A5" t="str">
            <v>per Viable</v>
          </cell>
          <cell r="B5" t="str">
            <v>Rank</v>
          </cell>
          <cell r="C5" t="str">
            <v>Revenue</v>
          </cell>
          <cell r="E5" t="str">
            <v>Gross Market</v>
          </cell>
          <cell r="F5" t="str">
            <v>Viable</v>
          </cell>
          <cell r="G5" t="str">
            <v>Viable</v>
          </cell>
          <cell r="H5" t="str">
            <v xml:space="preserve">Viable </v>
          </cell>
          <cell r="I5" t="str">
            <v>Revenue per</v>
          </cell>
          <cell r="J5" t="str">
            <v>Viable</v>
          </cell>
          <cell r="K5" t="str">
            <v>Per Viable</v>
          </cell>
        </row>
        <row r="6">
          <cell r="A6" t="str">
            <v>Signal Rank</v>
          </cell>
          <cell r="B6" t="str">
            <v>Population</v>
          </cell>
          <cell r="C6" t="str">
            <v>Rank</v>
          </cell>
          <cell r="D6" t="str">
            <v>Market</v>
          </cell>
          <cell r="E6" t="str">
            <v>Revenues</v>
          </cell>
          <cell r="F6" t="str">
            <v>FM's **</v>
          </cell>
          <cell r="G6" t="str">
            <v>AM's***</v>
          </cell>
          <cell r="H6" t="str">
            <v>Stations</v>
          </cell>
          <cell r="I6" t="str">
            <v>Viable Signal</v>
          </cell>
          <cell r="J6" t="str">
            <v>Signal</v>
          </cell>
          <cell r="K6" t="str">
            <v>Signal Rank</v>
          </cell>
        </row>
        <row r="7">
          <cell r="A7">
            <v>1</v>
          </cell>
          <cell r="B7">
            <v>1</v>
          </cell>
          <cell r="C7">
            <v>2</v>
          </cell>
          <cell r="D7" t="str">
            <v>New York</v>
          </cell>
          <cell r="E7">
            <v>552.4</v>
          </cell>
          <cell r="F7">
            <v>16</v>
          </cell>
          <cell r="G7">
            <v>8</v>
          </cell>
          <cell r="H7">
            <v>24</v>
          </cell>
          <cell r="I7">
            <v>23.016666666666666</v>
          </cell>
          <cell r="J7">
            <v>4.8047038085076768</v>
          </cell>
          <cell r="K7">
            <v>0</v>
          </cell>
        </row>
        <row r="8">
          <cell r="A8">
            <v>2</v>
          </cell>
          <cell r="B8">
            <v>2</v>
          </cell>
          <cell r="C8">
            <v>1</v>
          </cell>
          <cell r="D8" t="str">
            <v>Los Angeles</v>
          </cell>
          <cell r="E8">
            <v>574.5</v>
          </cell>
          <cell r="F8">
            <v>18</v>
          </cell>
          <cell r="G8">
            <v>8.5</v>
          </cell>
          <cell r="H8">
            <v>26.5</v>
          </cell>
          <cell r="I8">
            <v>21.679245283018869</v>
          </cell>
          <cell r="J8">
            <v>4.5255185681488568</v>
          </cell>
          <cell r="K8">
            <v>0</v>
          </cell>
        </row>
        <row r="9">
          <cell r="A9">
            <v>3</v>
          </cell>
          <cell r="B9">
            <v>3</v>
          </cell>
          <cell r="C9">
            <v>3</v>
          </cell>
          <cell r="D9" t="str">
            <v>Chicago</v>
          </cell>
          <cell r="E9">
            <v>387.9</v>
          </cell>
          <cell r="F9">
            <v>18</v>
          </cell>
          <cell r="G9">
            <v>7</v>
          </cell>
          <cell r="H9">
            <v>25</v>
          </cell>
          <cell r="I9">
            <v>15.515999999999998</v>
          </cell>
          <cell r="J9">
            <v>3.2389479055527199</v>
          </cell>
          <cell r="K9">
            <v>0</v>
          </cell>
        </row>
        <row r="10">
          <cell r="A10">
            <v>4</v>
          </cell>
          <cell r="B10">
            <v>4</v>
          </cell>
          <cell r="C10">
            <v>4</v>
          </cell>
          <cell r="D10" t="str">
            <v>San Francisco</v>
          </cell>
          <cell r="E10">
            <v>265</v>
          </cell>
          <cell r="F10">
            <v>17</v>
          </cell>
          <cell r="G10">
            <v>5.5</v>
          </cell>
          <cell r="H10">
            <v>22.5</v>
          </cell>
          <cell r="I10">
            <v>11.777777777777779</v>
          </cell>
          <cell r="J10">
            <v>2.4585981351765089</v>
          </cell>
          <cell r="K10">
            <v>0</v>
          </cell>
        </row>
        <row r="11">
          <cell r="A11">
            <v>5</v>
          </cell>
          <cell r="B11">
            <v>5</v>
          </cell>
          <cell r="C11">
            <v>7</v>
          </cell>
          <cell r="D11" t="str">
            <v>Philadelphia</v>
          </cell>
          <cell r="E11">
            <v>227.5</v>
          </cell>
          <cell r="F11">
            <v>15</v>
          </cell>
          <cell r="G11">
            <v>5</v>
          </cell>
          <cell r="H11">
            <v>20</v>
          </cell>
          <cell r="I11">
            <v>11.375</v>
          </cell>
          <cell r="J11">
            <v>2.3745187178178782</v>
          </cell>
          <cell r="K11">
            <v>0</v>
          </cell>
        </row>
        <row r="12">
          <cell r="A12">
            <v>6</v>
          </cell>
          <cell r="B12">
            <v>6</v>
          </cell>
          <cell r="C12">
            <v>5</v>
          </cell>
          <cell r="D12" t="str">
            <v>Dallas-Ft. Worth</v>
          </cell>
          <cell r="E12">
            <v>254.7</v>
          </cell>
          <cell r="F12">
            <v>18</v>
          </cell>
          <cell r="G12">
            <v>5.5</v>
          </cell>
          <cell r="H12">
            <v>23.5</v>
          </cell>
          <cell r="I12">
            <v>10.838297872340425</v>
          </cell>
          <cell r="J12">
            <v>2.2624827399699359</v>
          </cell>
          <cell r="K12">
            <v>0</v>
          </cell>
        </row>
        <row r="13">
          <cell r="A13">
            <v>7</v>
          </cell>
          <cell r="B13">
            <v>7</v>
          </cell>
          <cell r="C13">
            <v>11</v>
          </cell>
          <cell r="D13" t="str">
            <v>Detroit</v>
          </cell>
          <cell r="E13">
            <v>208.5</v>
          </cell>
          <cell r="F13">
            <v>17</v>
          </cell>
          <cell r="G13">
            <v>6</v>
          </cell>
          <cell r="H13">
            <v>23</v>
          </cell>
          <cell r="I13">
            <v>9.0652173913043477</v>
          </cell>
          <cell r="J13">
            <v>1.8923541430101387</v>
          </cell>
          <cell r="K13">
            <v>0</v>
          </cell>
        </row>
        <row r="14">
          <cell r="A14">
            <v>8</v>
          </cell>
          <cell r="B14">
            <v>8</v>
          </cell>
          <cell r="C14">
            <v>6</v>
          </cell>
          <cell r="D14" t="str">
            <v>Washington, D.C.</v>
          </cell>
          <cell r="E14">
            <v>235.2</v>
          </cell>
          <cell r="F14">
            <v>16</v>
          </cell>
          <cell r="G14">
            <v>3.5</v>
          </cell>
          <cell r="H14">
            <v>19.5</v>
          </cell>
          <cell r="I14">
            <v>12.061538461538461</v>
          </cell>
          <cell r="J14">
            <v>2.5178328652838089</v>
          </cell>
          <cell r="K14">
            <v>0</v>
          </cell>
        </row>
        <row r="15">
          <cell r="A15">
            <v>9</v>
          </cell>
          <cell r="B15">
            <v>9</v>
          </cell>
          <cell r="C15">
            <v>8</v>
          </cell>
          <cell r="D15" t="str">
            <v>Houston-Galveston</v>
          </cell>
          <cell r="E15">
            <v>227.1</v>
          </cell>
          <cell r="F15">
            <v>16</v>
          </cell>
          <cell r="G15">
            <v>6.5</v>
          </cell>
          <cell r="H15">
            <v>22.5</v>
          </cell>
          <cell r="I15">
            <v>10.093333333333334</v>
          </cell>
          <cell r="J15">
            <v>2.1069722132022082</v>
          </cell>
          <cell r="K15">
            <v>0</v>
          </cell>
        </row>
        <row r="16">
          <cell r="A16">
            <v>10</v>
          </cell>
          <cell r="B16">
            <v>10</v>
          </cell>
          <cell r="C16">
            <v>8</v>
          </cell>
          <cell r="D16" t="str">
            <v>Boston</v>
          </cell>
          <cell r="E16">
            <v>227.1</v>
          </cell>
          <cell r="F16">
            <v>15</v>
          </cell>
          <cell r="G16">
            <v>6</v>
          </cell>
          <cell r="H16">
            <v>21</v>
          </cell>
          <cell r="I16">
            <v>10.814285714285713</v>
          </cell>
          <cell r="J16">
            <v>2.2574702284309369</v>
          </cell>
          <cell r="K16">
            <v>0</v>
          </cell>
        </row>
        <row r="17">
          <cell r="A17">
            <v>11</v>
          </cell>
          <cell r="B17">
            <v>11</v>
          </cell>
          <cell r="C17">
            <v>12</v>
          </cell>
          <cell r="D17" t="str">
            <v>Miami-Ft. Laud.</v>
          </cell>
          <cell r="E17">
            <v>197.9</v>
          </cell>
          <cell r="F17">
            <v>16</v>
          </cell>
          <cell r="G17">
            <v>8</v>
          </cell>
          <cell r="H17">
            <v>24</v>
          </cell>
          <cell r="I17">
            <v>8.2458333333333336</v>
          </cell>
          <cell r="J17">
            <v>1.7213086236489308</v>
          </cell>
          <cell r="K17">
            <v>0</v>
          </cell>
        </row>
        <row r="18">
          <cell r="A18">
            <v>12</v>
          </cell>
          <cell r="B18">
            <v>12</v>
          </cell>
          <cell r="C18">
            <v>10</v>
          </cell>
          <cell r="D18" t="str">
            <v>Atlanta</v>
          </cell>
          <cell r="E18">
            <v>222.2</v>
          </cell>
          <cell r="F18">
            <v>13</v>
          </cell>
          <cell r="G18">
            <v>4</v>
          </cell>
          <cell r="H18">
            <v>17</v>
          </cell>
          <cell r="I18">
            <v>13.070588235294117</v>
          </cell>
          <cell r="J18">
            <v>2.7284708938545958</v>
          </cell>
          <cell r="K18">
            <v>0</v>
          </cell>
        </row>
        <row r="19">
          <cell r="A19">
            <v>13</v>
          </cell>
          <cell r="B19">
            <v>13</v>
          </cell>
          <cell r="C19">
            <v>13</v>
          </cell>
          <cell r="D19" t="str">
            <v>Seattle-Tacoma</v>
          </cell>
          <cell r="E19">
            <v>146.9</v>
          </cell>
          <cell r="F19">
            <v>15</v>
          </cell>
          <cell r="G19">
            <v>7.5</v>
          </cell>
          <cell r="H19">
            <v>22.5</v>
          </cell>
          <cell r="I19">
            <v>6.528888888888889</v>
          </cell>
          <cell r="J19">
            <v>1.3628983624808646</v>
          </cell>
          <cell r="K19">
            <v>0</v>
          </cell>
        </row>
        <row r="20">
          <cell r="A20">
            <v>14</v>
          </cell>
          <cell r="B20">
            <v>14</v>
          </cell>
          <cell r="C20">
            <v>16</v>
          </cell>
          <cell r="D20" t="str">
            <v>Minneapolis-St Paul</v>
          </cell>
          <cell r="E20">
            <v>127.6</v>
          </cell>
          <cell r="F20">
            <v>9</v>
          </cell>
          <cell r="G20">
            <v>4.5</v>
          </cell>
          <cell r="H20">
            <v>13.5</v>
          </cell>
          <cell r="I20">
            <v>9.4518518518518508</v>
          </cell>
          <cell r="J20">
            <v>1.9730636606825314</v>
          </cell>
          <cell r="K20">
            <v>0</v>
          </cell>
        </row>
        <row r="21">
          <cell r="A21">
            <v>15</v>
          </cell>
          <cell r="B21">
            <v>15</v>
          </cell>
          <cell r="C21">
            <v>15</v>
          </cell>
          <cell r="D21" t="str">
            <v>San Diego</v>
          </cell>
          <cell r="E21">
            <v>130</v>
          </cell>
          <cell r="F21">
            <v>15</v>
          </cell>
          <cell r="G21">
            <v>1.5</v>
          </cell>
          <cell r="H21">
            <v>16.5</v>
          </cell>
          <cell r="I21">
            <v>7.8787878787878789</v>
          </cell>
          <cell r="J21">
            <v>1.6446882893976644</v>
          </cell>
          <cell r="K21">
            <v>0</v>
          </cell>
        </row>
        <row r="22">
          <cell r="A22">
            <v>16</v>
          </cell>
          <cell r="B22">
            <v>16</v>
          </cell>
          <cell r="C22">
            <v>47</v>
          </cell>
          <cell r="D22" t="str">
            <v>Nassau-Suffolk</v>
          </cell>
          <cell r="E22">
            <v>40.9</v>
          </cell>
          <cell r="F22">
            <v>7</v>
          </cell>
          <cell r="G22">
            <v>5.5</v>
          </cell>
          <cell r="H22">
            <v>12.5</v>
          </cell>
          <cell r="I22">
            <v>3.2719999999999998</v>
          </cell>
          <cell r="J22">
            <v>0.68302639513846997</v>
          </cell>
          <cell r="K22">
            <v>0</v>
          </cell>
        </row>
        <row r="23">
          <cell r="A23">
            <v>17</v>
          </cell>
          <cell r="B23">
            <v>17</v>
          </cell>
          <cell r="C23">
            <v>17</v>
          </cell>
          <cell r="D23" t="str">
            <v>Phoenix</v>
          </cell>
          <cell r="E23">
            <v>127.2</v>
          </cell>
          <cell r="F23">
            <v>14</v>
          </cell>
          <cell r="G23">
            <v>0</v>
          </cell>
          <cell r="H23">
            <v>14</v>
          </cell>
          <cell r="I23">
            <v>9.0857142857142854</v>
          </cell>
          <cell r="J23">
            <v>1.8966328471361638</v>
          </cell>
          <cell r="K23">
            <v>0</v>
          </cell>
        </row>
        <row r="24">
          <cell r="A24">
            <v>18</v>
          </cell>
          <cell r="B24">
            <v>18</v>
          </cell>
          <cell r="C24">
            <v>18</v>
          </cell>
          <cell r="D24" t="str">
            <v>St. Louis</v>
          </cell>
          <cell r="E24">
            <v>108.9</v>
          </cell>
          <cell r="F24">
            <v>13</v>
          </cell>
          <cell r="G24">
            <v>4.5</v>
          </cell>
          <cell r="H24">
            <v>17.5</v>
          </cell>
          <cell r="I24">
            <v>6.2228571428571433</v>
          </cell>
          <cell r="J24">
            <v>1.2990145726611839</v>
          </cell>
          <cell r="K24">
            <v>0</v>
          </cell>
        </row>
        <row r="25">
          <cell r="A25">
            <v>19</v>
          </cell>
          <cell r="B25">
            <v>19</v>
          </cell>
          <cell r="C25">
            <v>20</v>
          </cell>
          <cell r="D25" t="str">
            <v>Baltimore</v>
          </cell>
          <cell r="E25">
            <v>100.3</v>
          </cell>
          <cell r="F25">
            <v>10</v>
          </cell>
          <cell r="G25">
            <v>4.5</v>
          </cell>
          <cell r="H25">
            <v>14.5</v>
          </cell>
          <cell r="I25">
            <v>6.9172413793103447</v>
          </cell>
          <cell r="J25">
            <v>1.4439665169966391</v>
          </cell>
          <cell r="K25">
            <v>0</v>
          </cell>
        </row>
        <row r="26">
          <cell r="A26">
            <v>20</v>
          </cell>
          <cell r="B26">
            <v>20</v>
          </cell>
          <cell r="C26">
            <v>24</v>
          </cell>
          <cell r="D26" t="str">
            <v>Pittsburgh</v>
          </cell>
          <cell r="E26">
            <v>86.2</v>
          </cell>
          <cell r="F26">
            <v>12</v>
          </cell>
          <cell r="G26">
            <v>6</v>
          </cell>
          <cell r="H26">
            <v>18</v>
          </cell>
          <cell r="I26">
            <v>4.7888888888888888</v>
          </cell>
          <cell r="J26">
            <v>0.99967527949158042</v>
          </cell>
          <cell r="K26">
            <v>0</v>
          </cell>
        </row>
        <row r="27">
          <cell r="A27">
            <v>21</v>
          </cell>
          <cell r="B27">
            <v>21</v>
          </cell>
          <cell r="C27">
            <v>19</v>
          </cell>
          <cell r="D27" t="str">
            <v>Tampa-St. Pete.</v>
          </cell>
          <cell r="E27">
            <v>102.4</v>
          </cell>
          <cell r="F27">
            <v>13</v>
          </cell>
          <cell r="G27">
            <v>2</v>
          </cell>
          <cell r="H27">
            <v>15</v>
          </cell>
          <cell r="I27">
            <v>6.8266666666666671</v>
          </cell>
          <cell r="J27">
            <v>1.4250591455211765</v>
          </cell>
          <cell r="K27">
            <v>0</v>
          </cell>
        </row>
        <row r="28">
          <cell r="A28">
            <v>22</v>
          </cell>
          <cell r="B28">
            <v>22</v>
          </cell>
          <cell r="C28">
            <v>14</v>
          </cell>
          <cell r="D28" t="str">
            <v>Denver</v>
          </cell>
          <cell r="E28">
            <v>137.4</v>
          </cell>
          <cell r="F28">
            <v>14</v>
          </cell>
          <cell r="G28">
            <v>5</v>
          </cell>
          <cell r="H28">
            <v>19</v>
          </cell>
          <cell r="I28">
            <v>7.2315789473684218</v>
          </cell>
          <cell r="J28">
            <v>1.5095841380135406</v>
          </cell>
          <cell r="K28">
            <v>0</v>
          </cell>
        </row>
        <row r="29">
          <cell r="A29">
            <v>23</v>
          </cell>
          <cell r="B29">
            <v>23</v>
          </cell>
          <cell r="C29">
            <v>23</v>
          </cell>
          <cell r="D29" t="str">
            <v>Cleveland</v>
          </cell>
          <cell r="E29">
            <v>90.4</v>
          </cell>
          <cell r="F29">
            <v>12</v>
          </cell>
          <cell r="G29">
            <v>4.5</v>
          </cell>
          <cell r="H29">
            <v>16.5</v>
          </cell>
          <cell r="I29">
            <v>5.4787878787878794</v>
          </cell>
          <cell r="J29">
            <v>1.143690933550376</v>
          </cell>
          <cell r="K29">
            <v>0</v>
          </cell>
        </row>
        <row r="30">
          <cell r="A30">
            <v>24</v>
          </cell>
          <cell r="B30">
            <v>24</v>
          </cell>
          <cell r="C30">
            <v>22</v>
          </cell>
          <cell r="D30" t="str">
            <v>Portland</v>
          </cell>
          <cell r="E30">
            <v>96.6</v>
          </cell>
          <cell r="F30">
            <v>12</v>
          </cell>
          <cell r="G30">
            <v>5</v>
          </cell>
          <cell r="H30">
            <v>17</v>
          </cell>
          <cell r="I30">
            <v>5.6823529411764699</v>
          </cell>
          <cell r="J30">
            <v>1.1861849160501978</v>
          </cell>
          <cell r="K30">
            <v>0</v>
          </cell>
        </row>
        <row r="31">
          <cell r="A31">
            <v>25</v>
          </cell>
          <cell r="B31">
            <v>25</v>
          </cell>
          <cell r="C31">
            <v>21</v>
          </cell>
          <cell r="D31" t="str">
            <v>Cincinnati</v>
          </cell>
          <cell r="E31">
            <v>100</v>
          </cell>
          <cell r="F31">
            <v>11</v>
          </cell>
          <cell r="G31">
            <v>4.5</v>
          </cell>
          <cell r="H31">
            <v>15.5</v>
          </cell>
          <cell r="I31">
            <v>6.4516129032258061</v>
          </cell>
          <cell r="J31">
            <v>1.3467670856109906</v>
          </cell>
          <cell r="K31">
            <v>0</v>
          </cell>
        </row>
        <row r="32">
          <cell r="A32">
            <v>26</v>
          </cell>
          <cell r="B32">
            <v>26</v>
          </cell>
          <cell r="C32">
            <v>30</v>
          </cell>
          <cell r="D32" t="str">
            <v>Kansas City</v>
          </cell>
          <cell r="E32">
            <v>71.7</v>
          </cell>
          <cell r="F32">
            <v>13</v>
          </cell>
          <cell r="G32">
            <v>2.5</v>
          </cell>
          <cell r="H32">
            <v>15.5</v>
          </cell>
          <cell r="I32">
            <v>4.6258064516129034</v>
          </cell>
          <cell r="J32">
            <v>0.96563200038308039</v>
          </cell>
          <cell r="K32">
            <v>0</v>
          </cell>
        </row>
        <row r="33">
          <cell r="A33">
            <v>27</v>
          </cell>
          <cell r="B33">
            <v>27</v>
          </cell>
          <cell r="C33">
            <v>25</v>
          </cell>
          <cell r="D33" t="str">
            <v>Sacramento</v>
          </cell>
          <cell r="E33">
            <v>79.900000000000006</v>
          </cell>
          <cell r="F33">
            <v>11</v>
          </cell>
          <cell r="G33">
            <v>3</v>
          </cell>
          <cell r="H33">
            <v>14</v>
          </cell>
          <cell r="I33">
            <v>5.7071428571428573</v>
          </cell>
          <cell r="J33">
            <v>1.1913597836963796</v>
          </cell>
          <cell r="K33">
            <v>0</v>
          </cell>
        </row>
        <row r="34">
          <cell r="A34">
            <v>28</v>
          </cell>
          <cell r="B34">
            <v>28</v>
          </cell>
          <cell r="C34">
            <v>42</v>
          </cell>
          <cell r="D34" t="str">
            <v>San Jose</v>
          </cell>
          <cell r="E34">
            <v>45.9</v>
          </cell>
          <cell r="F34">
            <v>8</v>
          </cell>
          <cell r="G34">
            <v>1</v>
          </cell>
          <cell r="H34">
            <v>9</v>
          </cell>
          <cell r="I34">
            <v>5.0999999999999996</v>
          </cell>
          <cell r="J34">
            <v>1.064619381175488</v>
          </cell>
          <cell r="K34">
            <v>0</v>
          </cell>
        </row>
        <row r="35">
          <cell r="A35">
            <v>29</v>
          </cell>
          <cell r="B35">
            <v>29</v>
          </cell>
          <cell r="C35">
            <v>62</v>
          </cell>
          <cell r="D35" t="str">
            <v>Riverside-San Bernardino</v>
          </cell>
          <cell r="E35">
            <v>31.7</v>
          </cell>
          <cell r="F35">
            <v>8</v>
          </cell>
          <cell r="G35">
            <v>1.5</v>
          </cell>
          <cell r="H35">
            <v>9.5</v>
          </cell>
          <cell r="I35">
            <v>3.3368421052631576</v>
          </cell>
          <cell r="J35">
            <v>0.69656211317364236</v>
          </cell>
          <cell r="K35">
            <v>0</v>
          </cell>
        </row>
        <row r="36">
          <cell r="A36">
            <v>30</v>
          </cell>
          <cell r="B36">
            <v>30</v>
          </cell>
          <cell r="C36">
            <v>32</v>
          </cell>
          <cell r="D36" t="str">
            <v>Milwaukee - Racine</v>
          </cell>
          <cell r="E36">
            <v>66.7</v>
          </cell>
          <cell r="F36">
            <v>12</v>
          </cell>
          <cell r="G36">
            <v>6</v>
          </cell>
          <cell r="H36">
            <v>18</v>
          </cell>
          <cell r="I36">
            <v>3.7055555555555557</v>
          </cell>
          <cell r="J36">
            <v>0.77353063969940161</v>
          </cell>
          <cell r="K36">
            <v>0</v>
          </cell>
        </row>
        <row r="37">
          <cell r="A37">
            <v>31</v>
          </cell>
          <cell r="B37">
            <v>31</v>
          </cell>
          <cell r="C37">
            <v>50</v>
          </cell>
          <cell r="D37" t="str">
            <v>Providence-Warwick</v>
          </cell>
          <cell r="E37">
            <v>39.5</v>
          </cell>
          <cell r="F37">
            <v>10</v>
          </cell>
          <cell r="G37">
            <v>5</v>
          </cell>
          <cell r="H37">
            <v>15</v>
          </cell>
          <cell r="I37">
            <v>2.6333333333333333</v>
          </cell>
          <cell r="J37">
            <v>0.54970543211021938</v>
          </cell>
          <cell r="K37">
            <v>0</v>
          </cell>
        </row>
        <row r="38">
          <cell r="A38">
            <v>32</v>
          </cell>
          <cell r="B38">
            <v>32</v>
          </cell>
          <cell r="C38">
            <v>27</v>
          </cell>
          <cell r="D38" t="str">
            <v>Columbus, OH</v>
          </cell>
          <cell r="E38">
            <v>76.099999999999994</v>
          </cell>
          <cell r="F38">
            <v>13</v>
          </cell>
          <cell r="G38">
            <v>3</v>
          </cell>
          <cell r="H38">
            <v>16</v>
          </cell>
          <cell r="I38">
            <v>4.7562499999999996</v>
          </cell>
          <cell r="J38">
            <v>0.99286194739527756</v>
          </cell>
          <cell r="K38">
            <v>0</v>
          </cell>
        </row>
        <row r="39">
          <cell r="A39">
            <v>33</v>
          </cell>
          <cell r="B39">
            <v>33</v>
          </cell>
          <cell r="C39">
            <v>31</v>
          </cell>
          <cell r="D39" t="str">
            <v>San Antonio</v>
          </cell>
          <cell r="E39">
            <v>67.599999999999994</v>
          </cell>
          <cell r="F39">
            <v>12</v>
          </cell>
          <cell r="G39">
            <v>2</v>
          </cell>
          <cell r="H39">
            <v>14</v>
          </cell>
          <cell r="I39">
            <v>4.8285714285714283</v>
          </cell>
          <cell r="J39">
            <v>1.0079589659308543</v>
          </cell>
          <cell r="K39">
            <v>0</v>
          </cell>
        </row>
        <row r="40">
          <cell r="A40">
            <v>34</v>
          </cell>
          <cell r="B40">
            <v>34</v>
          </cell>
          <cell r="C40">
            <v>43</v>
          </cell>
          <cell r="D40" t="str">
            <v>Norfolk-Viriginia Beach</v>
          </cell>
          <cell r="E40">
            <v>44.9</v>
          </cell>
          <cell r="F40">
            <v>15</v>
          </cell>
          <cell r="G40">
            <v>3</v>
          </cell>
          <cell r="H40">
            <v>18</v>
          </cell>
          <cell r="I40">
            <v>2.4944444444444445</v>
          </cell>
          <cell r="J40">
            <v>0.5207125295727606</v>
          </cell>
          <cell r="K40">
            <v>0</v>
          </cell>
        </row>
        <row r="41">
          <cell r="A41">
            <v>35</v>
          </cell>
          <cell r="B41">
            <v>35</v>
          </cell>
          <cell r="C41">
            <v>33</v>
          </cell>
          <cell r="D41" t="str">
            <v>Salt Lake City-Ogden</v>
          </cell>
          <cell r="E41">
            <v>62.4</v>
          </cell>
          <cell r="F41">
            <v>12</v>
          </cell>
          <cell r="G41">
            <v>2</v>
          </cell>
          <cell r="H41">
            <v>14</v>
          </cell>
          <cell r="I41">
            <v>4.4571428571428573</v>
          </cell>
          <cell r="J41">
            <v>0.93042366085925021</v>
          </cell>
          <cell r="K41">
            <v>0</v>
          </cell>
        </row>
        <row r="42">
          <cell r="A42">
            <v>36</v>
          </cell>
          <cell r="B42">
            <v>36</v>
          </cell>
          <cell r="C42">
            <v>26</v>
          </cell>
          <cell r="D42" t="str">
            <v>Charlotte-Gastonia-Rock Hill</v>
          </cell>
          <cell r="E42">
            <v>78.8</v>
          </cell>
          <cell r="F42">
            <v>11</v>
          </cell>
          <cell r="G42">
            <v>3</v>
          </cell>
          <cell r="H42">
            <v>14</v>
          </cell>
          <cell r="I42">
            <v>5.6285714285714281</v>
          </cell>
          <cell r="J42">
            <v>1.1749580845466172</v>
          </cell>
          <cell r="K42">
            <v>0</v>
          </cell>
        </row>
        <row r="43">
          <cell r="A43">
            <v>37</v>
          </cell>
          <cell r="B43">
            <v>37</v>
          </cell>
          <cell r="C43">
            <v>29</v>
          </cell>
          <cell r="D43" t="str">
            <v>Indianapolis</v>
          </cell>
          <cell r="E43">
            <v>74.3</v>
          </cell>
          <cell r="F43">
            <v>11</v>
          </cell>
          <cell r="G43">
            <v>4.5</v>
          </cell>
          <cell r="H43">
            <v>15.5</v>
          </cell>
          <cell r="I43">
            <v>4.7935483870967737</v>
          </cell>
          <cell r="J43">
            <v>1.000647944608966</v>
          </cell>
          <cell r="K43">
            <v>0</v>
          </cell>
        </row>
        <row r="44">
          <cell r="A44">
            <v>38</v>
          </cell>
          <cell r="B44">
            <v>38</v>
          </cell>
          <cell r="C44">
            <v>28</v>
          </cell>
          <cell r="D44" t="str">
            <v>Orlando</v>
          </cell>
          <cell r="E44">
            <v>75.599999999999994</v>
          </cell>
          <cell r="F44">
            <v>13</v>
          </cell>
          <cell r="G44">
            <v>6.5</v>
          </cell>
          <cell r="H44">
            <v>19.5</v>
          </cell>
          <cell r="I44">
            <v>3.8769230769230765</v>
          </cell>
          <cell r="J44">
            <v>0.80930342098408137</v>
          </cell>
          <cell r="K44">
            <v>0</v>
          </cell>
        </row>
        <row r="45">
          <cell r="A45">
            <v>39</v>
          </cell>
          <cell r="B45">
            <v>39</v>
          </cell>
          <cell r="C45">
            <v>39</v>
          </cell>
          <cell r="D45" t="str">
            <v>New Orleans</v>
          </cell>
          <cell r="E45">
            <v>49.8</v>
          </cell>
          <cell r="F45">
            <v>12</v>
          </cell>
          <cell r="G45">
            <v>5.5</v>
          </cell>
          <cell r="H45">
            <v>17.5</v>
          </cell>
          <cell r="I45">
            <v>2.8457142857142856</v>
          </cell>
          <cell r="J45">
            <v>0.59403972193321353</v>
          </cell>
          <cell r="K45">
            <v>0</v>
          </cell>
        </row>
        <row r="46">
          <cell r="A46">
            <v>40</v>
          </cell>
          <cell r="B46">
            <v>40</v>
          </cell>
          <cell r="C46">
            <v>51</v>
          </cell>
          <cell r="D46" t="str">
            <v>Greensboro-Winston Salem</v>
          </cell>
          <cell r="E46">
            <v>39</v>
          </cell>
          <cell r="F46">
            <v>10</v>
          </cell>
          <cell r="G46">
            <v>3</v>
          </cell>
          <cell r="H46">
            <v>13</v>
          </cell>
          <cell r="I46">
            <v>3</v>
          </cell>
          <cell r="J46">
            <v>0.62624669480911066</v>
          </cell>
          <cell r="K46">
            <v>0</v>
          </cell>
        </row>
        <row r="47">
          <cell r="A47">
            <v>41</v>
          </cell>
          <cell r="B47">
            <v>41</v>
          </cell>
          <cell r="C47">
            <v>40</v>
          </cell>
          <cell r="D47" t="str">
            <v>Buffalo-Niagara Falls</v>
          </cell>
          <cell r="E47">
            <v>46.7</v>
          </cell>
          <cell r="F47">
            <v>9</v>
          </cell>
          <cell r="G47">
            <v>2.5</v>
          </cell>
          <cell r="H47">
            <v>11.5</v>
          </cell>
          <cell r="I47">
            <v>4.0608695652173914</v>
          </cell>
          <cell r="J47">
            <v>0.84770204775610059</v>
          </cell>
          <cell r="K47">
            <v>0</v>
          </cell>
        </row>
        <row r="48">
          <cell r="A48">
            <v>42</v>
          </cell>
          <cell r="B48">
            <v>42</v>
          </cell>
          <cell r="C48">
            <v>34</v>
          </cell>
          <cell r="D48" t="str">
            <v>Hartford-New Britain</v>
          </cell>
          <cell r="E48">
            <v>59.9</v>
          </cell>
          <cell r="F48">
            <v>8</v>
          </cell>
          <cell r="G48">
            <v>4.5</v>
          </cell>
          <cell r="H48">
            <v>12.5</v>
          </cell>
          <cell r="I48">
            <v>4.7919999999999998</v>
          </cell>
          <cell r="J48">
            <v>1.0003247205084194</v>
          </cell>
          <cell r="K48">
            <v>0</v>
          </cell>
        </row>
        <row r="49">
          <cell r="A49">
            <v>43</v>
          </cell>
          <cell r="B49">
            <v>43</v>
          </cell>
          <cell r="C49">
            <v>38</v>
          </cell>
          <cell r="D49" t="str">
            <v>Las Vegas</v>
          </cell>
          <cell r="E49">
            <v>50.1</v>
          </cell>
          <cell r="F49">
            <v>14</v>
          </cell>
          <cell r="G49">
            <v>2</v>
          </cell>
          <cell r="H49">
            <v>16</v>
          </cell>
          <cell r="I49">
            <v>3.1312500000000001</v>
          </cell>
          <cell r="J49">
            <v>0.6536449877070093</v>
          </cell>
          <cell r="K49">
            <v>0</v>
          </cell>
        </row>
        <row r="50">
          <cell r="A50">
            <v>44</v>
          </cell>
          <cell r="B50">
            <v>44</v>
          </cell>
          <cell r="C50">
            <v>35</v>
          </cell>
          <cell r="D50" t="str">
            <v>Nashville</v>
          </cell>
          <cell r="E50">
            <v>58.5</v>
          </cell>
          <cell r="F50">
            <v>10</v>
          </cell>
          <cell r="G50">
            <v>3</v>
          </cell>
          <cell r="H50">
            <v>13</v>
          </cell>
          <cell r="I50">
            <v>4.5</v>
          </cell>
          <cell r="J50">
            <v>0.93937004221366605</v>
          </cell>
          <cell r="K50">
            <v>0</v>
          </cell>
        </row>
        <row r="51">
          <cell r="A51">
            <v>45</v>
          </cell>
          <cell r="B51">
            <v>45</v>
          </cell>
          <cell r="C51">
            <v>41</v>
          </cell>
          <cell r="D51" t="str">
            <v>Memphis</v>
          </cell>
          <cell r="E51">
            <v>46.5</v>
          </cell>
          <cell r="F51">
            <v>9</v>
          </cell>
          <cell r="G51">
            <v>2.5</v>
          </cell>
          <cell r="H51">
            <v>11.5</v>
          </cell>
          <cell r="I51">
            <v>4.0434782608695654</v>
          </cell>
          <cell r="J51">
            <v>0.84407163213401881</v>
          </cell>
          <cell r="K51">
            <v>0</v>
          </cell>
        </row>
        <row r="52">
          <cell r="A52">
            <v>46</v>
          </cell>
          <cell r="B52">
            <v>46</v>
          </cell>
          <cell r="C52">
            <v>122</v>
          </cell>
          <cell r="D52" t="str">
            <v>Monmouth-Ocean</v>
          </cell>
          <cell r="E52">
            <v>13.2</v>
          </cell>
          <cell r="F52">
            <v>4</v>
          </cell>
          <cell r="G52">
            <v>3</v>
          </cell>
          <cell r="H52">
            <v>7</v>
          </cell>
          <cell r="I52">
            <v>1.8857142857142857</v>
          </cell>
          <cell r="J52">
            <v>0.39364077959429816</v>
          </cell>
          <cell r="K52">
            <v>0</v>
          </cell>
        </row>
        <row r="53">
          <cell r="A53">
            <v>47</v>
          </cell>
          <cell r="B53">
            <v>47</v>
          </cell>
          <cell r="C53">
            <v>53</v>
          </cell>
          <cell r="D53" t="str">
            <v>Rochester</v>
          </cell>
          <cell r="E53">
            <v>35.9</v>
          </cell>
          <cell r="F53">
            <v>9</v>
          </cell>
          <cell r="G53">
            <v>2.5</v>
          </cell>
          <cell r="H53">
            <v>11.5</v>
          </cell>
          <cell r="I53">
            <v>3.1217391304347823</v>
          </cell>
          <cell r="J53">
            <v>0.65165960416368329</v>
          </cell>
          <cell r="K53">
            <v>0</v>
          </cell>
        </row>
        <row r="54">
          <cell r="A54">
            <v>48</v>
          </cell>
          <cell r="B54">
            <v>48</v>
          </cell>
          <cell r="C54">
            <v>36</v>
          </cell>
          <cell r="D54" t="str">
            <v>Raleigh-Durham</v>
          </cell>
          <cell r="E54">
            <v>56.3</v>
          </cell>
          <cell r="F54">
            <v>9</v>
          </cell>
          <cell r="G54">
            <v>2</v>
          </cell>
          <cell r="H54">
            <v>11</v>
          </cell>
          <cell r="I54">
            <v>5.1181818181818182</v>
          </cell>
          <cell r="J54">
            <v>1.0684148156894828</v>
          </cell>
          <cell r="K54">
            <v>0</v>
          </cell>
        </row>
        <row r="55">
          <cell r="A55">
            <v>49</v>
          </cell>
          <cell r="B55">
            <v>49</v>
          </cell>
          <cell r="C55">
            <v>48</v>
          </cell>
          <cell r="D55" t="str">
            <v>West Palm Beach</v>
          </cell>
          <cell r="E55">
            <v>40.4</v>
          </cell>
          <cell r="F55">
            <v>10</v>
          </cell>
          <cell r="G55">
            <v>2</v>
          </cell>
          <cell r="H55">
            <v>12</v>
          </cell>
          <cell r="I55">
            <v>3.3666666666666667</v>
          </cell>
          <cell r="J55">
            <v>0.70278795750800205</v>
          </cell>
          <cell r="K55">
            <v>0</v>
          </cell>
        </row>
        <row r="56">
          <cell r="A56">
            <v>50</v>
          </cell>
          <cell r="B56">
            <v>50</v>
          </cell>
          <cell r="C56">
            <v>37</v>
          </cell>
          <cell r="D56" t="str">
            <v>Austin, TX</v>
          </cell>
          <cell r="E56">
            <v>55.4</v>
          </cell>
          <cell r="F56">
            <v>10</v>
          </cell>
          <cell r="G56">
            <v>2.5</v>
          </cell>
          <cell r="H56">
            <v>12.5</v>
          </cell>
          <cell r="I56">
            <v>4.4319999999999995</v>
          </cell>
          <cell r="J56">
            <v>0.92517511713132605</v>
          </cell>
          <cell r="K56">
            <v>0</v>
          </cell>
        </row>
        <row r="57">
          <cell r="A57">
            <v>51</v>
          </cell>
          <cell r="B57">
            <v>51</v>
          </cell>
          <cell r="C57">
            <v>44</v>
          </cell>
          <cell r="D57" t="str">
            <v>Jacksonvillle</v>
          </cell>
          <cell r="E57">
            <v>44.5</v>
          </cell>
          <cell r="F57">
            <v>10</v>
          </cell>
          <cell r="G57">
            <v>3</v>
          </cell>
          <cell r="H57">
            <v>13</v>
          </cell>
          <cell r="I57">
            <v>3.4230769230769229</v>
          </cell>
          <cell r="J57">
            <v>0.71456353638475445</v>
          </cell>
          <cell r="K57">
            <v>0</v>
          </cell>
        </row>
        <row r="58">
          <cell r="A58">
            <v>52</v>
          </cell>
          <cell r="B58">
            <v>52</v>
          </cell>
          <cell r="C58">
            <v>46</v>
          </cell>
          <cell r="D58" t="str">
            <v>Louisville</v>
          </cell>
          <cell r="E58">
            <v>41.2</v>
          </cell>
          <cell r="F58">
            <v>12</v>
          </cell>
          <cell r="G58">
            <v>2</v>
          </cell>
          <cell r="H58">
            <v>14</v>
          </cell>
          <cell r="I58">
            <v>2.9428571428571431</v>
          </cell>
          <cell r="J58">
            <v>0.61431818633655622</v>
          </cell>
          <cell r="K58">
            <v>0</v>
          </cell>
        </row>
        <row r="59">
          <cell r="A59">
            <v>53</v>
          </cell>
          <cell r="B59">
            <v>53</v>
          </cell>
          <cell r="C59">
            <v>51</v>
          </cell>
          <cell r="D59" t="str">
            <v>Oklahoma City</v>
          </cell>
          <cell r="E59">
            <v>39</v>
          </cell>
          <cell r="F59">
            <v>10</v>
          </cell>
          <cell r="G59">
            <v>3</v>
          </cell>
          <cell r="H59">
            <v>13</v>
          </cell>
          <cell r="I59">
            <v>3</v>
          </cell>
          <cell r="J59">
            <v>0.62624669480911066</v>
          </cell>
          <cell r="K59">
            <v>0</v>
          </cell>
        </row>
        <row r="60">
          <cell r="A60">
            <v>54</v>
          </cell>
          <cell r="B60">
            <v>54</v>
          </cell>
          <cell r="C60">
            <v>57</v>
          </cell>
          <cell r="D60" t="str">
            <v>Dayton</v>
          </cell>
          <cell r="E60">
            <v>34</v>
          </cell>
          <cell r="F60">
            <v>7</v>
          </cell>
          <cell r="G60">
            <v>2</v>
          </cell>
          <cell r="H60">
            <v>9</v>
          </cell>
          <cell r="I60">
            <v>3.7777777777777777</v>
          </cell>
          <cell r="J60">
            <v>0.78860694901888007</v>
          </cell>
          <cell r="K60">
            <v>0</v>
          </cell>
        </row>
        <row r="61">
          <cell r="A61">
            <v>55</v>
          </cell>
          <cell r="B61">
            <v>55</v>
          </cell>
          <cell r="C61">
            <v>49</v>
          </cell>
          <cell r="D61" t="str">
            <v>Birmingham</v>
          </cell>
          <cell r="E61">
            <v>40.299999999999997</v>
          </cell>
          <cell r="F61">
            <v>9</v>
          </cell>
          <cell r="G61">
            <v>2</v>
          </cell>
          <cell r="H61">
            <v>11</v>
          </cell>
          <cell r="I61">
            <v>3.6636363636363636</v>
          </cell>
          <cell r="J61">
            <v>0.76478005456991394</v>
          </cell>
          <cell r="K61">
            <v>0</v>
          </cell>
        </row>
        <row r="62">
          <cell r="A62">
            <v>56</v>
          </cell>
          <cell r="B62">
            <v>56</v>
          </cell>
          <cell r="C62">
            <v>45</v>
          </cell>
          <cell r="D62" t="str">
            <v>Richmond</v>
          </cell>
          <cell r="E62">
            <v>43</v>
          </cell>
          <cell r="F62">
            <v>11</v>
          </cell>
          <cell r="G62">
            <v>2</v>
          </cell>
          <cell r="H62">
            <v>13</v>
          </cell>
          <cell r="I62">
            <v>3.3076923076923075</v>
          </cell>
          <cell r="J62">
            <v>0.6904771250459425</v>
          </cell>
          <cell r="K62">
            <v>0</v>
          </cell>
        </row>
        <row r="63">
          <cell r="A63">
            <v>57</v>
          </cell>
          <cell r="B63">
            <v>57</v>
          </cell>
          <cell r="C63">
            <v>58</v>
          </cell>
          <cell r="D63" t="str">
            <v>Albany-Schenectady</v>
          </cell>
          <cell r="E63">
            <v>33.6</v>
          </cell>
          <cell r="F63">
            <v>8</v>
          </cell>
          <cell r="G63">
            <v>4.5</v>
          </cell>
          <cell r="H63">
            <v>12.5</v>
          </cell>
          <cell r="I63">
            <v>2.6880000000000002</v>
          </cell>
          <cell r="J63">
            <v>0.56111703854896322</v>
          </cell>
          <cell r="K63">
            <v>0</v>
          </cell>
        </row>
        <row r="64">
          <cell r="A64">
            <v>58</v>
          </cell>
          <cell r="B64">
            <v>58</v>
          </cell>
          <cell r="C64">
            <v>60</v>
          </cell>
          <cell r="D64" t="str">
            <v>Greenville-Spartanburg</v>
          </cell>
          <cell r="E64">
            <v>32.4</v>
          </cell>
          <cell r="F64">
            <v>10</v>
          </cell>
          <cell r="G64">
            <v>4</v>
          </cell>
          <cell r="H64">
            <v>14</v>
          </cell>
          <cell r="I64">
            <v>2.3142857142857141</v>
          </cell>
          <cell r="J64">
            <v>0.48310459313845677</v>
          </cell>
          <cell r="K64">
            <v>0</v>
          </cell>
        </row>
        <row r="65">
          <cell r="A65">
            <v>59</v>
          </cell>
          <cell r="B65">
            <v>59</v>
          </cell>
          <cell r="C65">
            <v>67</v>
          </cell>
          <cell r="D65" t="str">
            <v>Honolulu</v>
          </cell>
          <cell r="E65">
            <v>24.5</v>
          </cell>
          <cell r="F65">
            <v>12</v>
          </cell>
          <cell r="G65">
            <v>2.5</v>
          </cell>
          <cell r="H65">
            <v>14.5</v>
          </cell>
          <cell r="I65">
            <v>1.6896551724137931</v>
          </cell>
          <cell r="J65">
            <v>0.35271365569708535</v>
          </cell>
          <cell r="K65">
            <v>0</v>
          </cell>
        </row>
        <row r="66">
          <cell r="A66">
            <v>60</v>
          </cell>
          <cell r="B66">
            <v>60</v>
          </cell>
          <cell r="C66">
            <v>54</v>
          </cell>
          <cell r="D66" t="str">
            <v>Tulsa</v>
          </cell>
          <cell r="E66">
            <v>34.799999999999997</v>
          </cell>
          <cell r="F66">
            <v>12</v>
          </cell>
          <cell r="G66">
            <v>3.5</v>
          </cell>
          <cell r="H66">
            <v>15.5</v>
          </cell>
          <cell r="I66">
            <v>2.2451612903225806</v>
          </cell>
          <cell r="J66">
            <v>0.46867494579262475</v>
          </cell>
          <cell r="K66">
            <v>0</v>
          </cell>
        </row>
        <row r="68">
          <cell r="D68" t="str">
            <v>Median Revenue per Viable Signal</v>
          </cell>
          <cell r="I68">
            <v>4.7904444444444447</v>
          </cell>
        </row>
        <row r="71">
          <cell r="A71" t="str">
            <v>Notes: CBS markets in bold</v>
          </cell>
        </row>
        <row r="72">
          <cell r="A72" t="str">
            <v xml:space="preserve"> Viable AM Signals was derived from Duncan's Radio Guide Data </v>
          </cell>
        </row>
        <row r="73">
          <cell r="A73" t="str">
            <v>Market Revenues and Viable signals for FM Stations were taken directly from BIA Publications' definition.</v>
          </cell>
        </row>
      </sheetData>
      <sheetData sheetId="43" refreshError="1">
        <row r="1">
          <cell r="A1" t="str">
            <v>Exhibit 18:  Sports by Network - 1998 - 1999 Broadcast Season</v>
          </cell>
        </row>
        <row r="2">
          <cell r="C2" t="str">
            <v>ABC</v>
          </cell>
          <cell r="D2" t="str">
            <v>CBS</v>
          </cell>
          <cell r="E2" t="str">
            <v>NBC</v>
          </cell>
          <cell r="F2" t="str">
            <v>Fox</v>
          </cell>
        </row>
        <row r="4">
          <cell r="A4" t="str">
            <v>Broadcast</v>
          </cell>
          <cell r="B4" t="str">
            <v>National Football League</v>
          </cell>
          <cell r="C4" t="str">
            <v>Monday Night Football</v>
          </cell>
          <cell r="D4" t="str">
            <v>NFL AFC on CBS</v>
          </cell>
          <cell r="F4" t="str">
            <v>NFL - NFC on Fox</v>
          </cell>
        </row>
        <row r="5">
          <cell r="F5" t="str">
            <v>NAFC Wild Card</v>
          </cell>
        </row>
        <row r="6">
          <cell r="F6" t="str">
            <v>NFC Divisional Play-off</v>
          </cell>
        </row>
        <row r="7">
          <cell r="F7" t="str">
            <v>NFC Championship</v>
          </cell>
        </row>
        <row r="8">
          <cell r="F8" t="str">
            <v>Super Bowl XXXIII</v>
          </cell>
        </row>
        <row r="10">
          <cell r="B10" t="str">
            <v>College Football</v>
          </cell>
          <cell r="C10" t="str">
            <v>Big Ten &amp; Pac-10</v>
          </cell>
          <cell r="D10" t="str">
            <v>Army/Navy Game</v>
          </cell>
          <cell r="E10" t="str">
            <v>Notre Dame Football</v>
          </cell>
          <cell r="F10" t="str">
            <v>Cotton Bowl</v>
          </cell>
        </row>
        <row r="11">
          <cell r="C11" t="str">
            <v>Kelly Tires Blue-Grey Bowl</v>
          </cell>
          <cell r="D11" t="str">
            <v>Norwest Sun Bowl</v>
          </cell>
          <cell r="E11" t="str">
            <v>Bayou Classic</v>
          </cell>
        </row>
        <row r="12">
          <cell r="C12" t="str">
            <v>Jeep Aloha Bowl</v>
          </cell>
        </row>
        <row r="13">
          <cell r="C13" t="str">
            <v>CompUSA Florida Citrus Bowl</v>
          </cell>
        </row>
        <row r="14">
          <cell r="C14" t="str">
            <v>Rose Bowl (AT&amp;T)</v>
          </cell>
        </row>
        <row r="15">
          <cell r="C15" t="str">
            <v>Nokia Sugar Bowl</v>
          </cell>
        </row>
        <row r="16">
          <cell r="C16" t="str">
            <v>Fedex Orange Bowl</v>
          </cell>
        </row>
        <row r="17">
          <cell r="C17" t="str">
            <v>Tostitos Fiesta Bowl</v>
          </cell>
        </row>
        <row r="19">
          <cell r="B19" t="str">
            <v>National Basketball Association</v>
          </cell>
          <cell r="E19" t="str">
            <v>NBA Regular Season</v>
          </cell>
        </row>
        <row r="20">
          <cell r="E20" t="str">
            <v>NBA All-Star Game</v>
          </cell>
        </row>
        <row r="21">
          <cell r="E21" t="str">
            <v>NBA Playoffs</v>
          </cell>
        </row>
        <row r="22">
          <cell r="E22" t="str">
            <v>NBA Finals</v>
          </cell>
        </row>
        <row r="24">
          <cell r="B24" t="str">
            <v>Women's National Basketball Association</v>
          </cell>
          <cell r="E24" t="str">
            <v>Regular Season</v>
          </cell>
        </row>
        <row r="26">
          <cell r="B26" t="str">
            <v>Major League Baseball</v>
          </cell>
          <cell r="F26" t="str">
            <v>National League Regular Season</v>
          </cell>
        </row>
        <row r="27">
          <cell r="F27" t="str">
            <v>National League Championship Series</v>
          </cell>
        </row>
        <row r="28">
          <cell r="F28" t="str">
            <v xml:space="preserve">World Series </v>
          </cell>
        </row>
        <row r="29">
          <cell r="B29" t="str">
            <v>College Baskeball</v>
          </cell>
          <cell r="C29" t="str">
            <v>Regular Season</v>
          </cell>
          <cell r="D29" t="str">
            <v>NCAA National Tournament</v>
          </cell>
        </row>
        <row r="31">
          <cell r="B31" t="str">
            <v>Professional Golfer's Association</v>
          </cell>
          <cell r="C31" t="str">
            <v>Tour Championship</v>
          </cell>
          <cell r="D31" t="str">
            <v>President's Cup</v>
          </cell>
          <cell r="E31" t="str">
            <v>Solheim Cup</v>
          </cell>
          <cell r="F31" t="str">
            <v>World Cup of Golf</v>
          </cell>
        </row>
        <row r="32">
          <cell r="C32" t="str">
            <v>Skins Game</v>
          </cell>
          <cell r="D32" t="str">
            <v>Pebble Beach</v>
          </cell>
          <cell r="E32" t="str">
            <v>PGA Tour</v>
          </cell>
        </row>
        <row r="33">
          <cell r="C33" t="str">
            <v>J.C. Penney Classic</v>
          </cell>
          <cell r="D33" t="str">
            <v>Masters</v>
          </cell>
          <cell r="E33" t="str">
            <v>PGA Seniors Championship</v>
          </cell>
        </row>
        <row r="34">
          <cell r="C34" t="str">
            <v>British Open</v>
          </cell>
          <cell r="D34" t="str">
            <v>PGA Championship</v>
          </cell>
          <cell r="E34" t="str">
            <v>U.S. Open</v>
          </cell>
        </row>
        <row r="35">
          <cell r="E35" t="str">
            <v>U.S. Senior Open</v>
          </cell>
        </row>
        <row r="37">
          <cell r="B37" t="str">
            <v>National Tennis Association</v>
          </cell>
          <cell r="D37" t="str">
            <v>U.S. Open</v>
          </cell>
          <cell r="E37" t="str">
            <v>French Open</v>
          </cell>
        </row>
        <row r="38">
          <cell r="E38" t="str">
            <v>Wimbledon</v>
          </cell>
        </row>
        <row r="40">
          <cell r="B40" t="str">
            <v>National Hockey League</v>
          </cell>
          <cell r="F40" t="str">
            <v>Regular Season Games</v>
          </cell>
        </row>
        <row r="41">
          <cell r="F41" t="str">
            <v>49th All-Star Game</v>
          </cell>
        </row>
        <row r="43">
          <cell r="B43" t="str">
            <v>Major League Soccer</v>
          </cell>
          <cell r="C43" t="str">
            <v>MLS Playoffs</v>
          </cell>
          <cell r="E43" t="str">
            <v>American League Divisional Series</v>
          </cell>
        </row>
        <row r="44">
          <cell r="C44" t="str">
            <v>MLS Championship</v>
          </cell>
          <cell r="E44" t="str">
            <v>American League Championship Series</v>
          </cell>
        </row>
        <row r="46">
          <cell r="B46" t="str">
            <v>Olympics</v>
          </cell>
          <cell r="E46" t="str">
            <v>2000 Summer Olympics - Sydney</v>
          </cell>
        </row>
        <row r="47">
          <cell r="E47" t="str">
            <v>2002 Winter Olympics - Salt Lake City</v>
          </cell>
        </row>
        <row r="48">
          <cell r="E48" t="str">
            <v>2004 Summer Olympics - Athens</v>
          </cell>
        </row>
        <row r="49">
          <cell r="E49" t="str">
            <v>2006 Winter Olympics</v>
          </cell>
        </row>
        <row r="50">
          <cell r="E50" t="str">
            <v>2008 Summer Olympics</v>
          </cell>
        </row>
        <row r="52">
          <cell r="B52" t="str">
            <v>Skiiing</v>
          </cell>
          <cell r="E52" t="str">
            <v>World Alpine Championships</v>
          </cell>
        </row>
        <row r="53">
          <cell r="E53" t="str">
            <v>World Nordic Championships</v>
          </cell>
        </row>
        <row r="55">
          <cell r="B55" t="str">
            <v>Swimming</v>
          </cell>
          <cell r="E55" t="str">
            <v>U.S. Championship</v>
          </cell>
        </row>
        <row r="57">
          <cell r="B57" t="str">
            <v>Auto Racing</v>
          </cell>
          <cell r="C57" t="str">
            <v>Indianapolis 500</v>
          </cell>
          <cell r="D57" t="str">
            <v>Daytona 500</v>
          </cell>
        </row>
        <row r="58">
          <cell r="C58" t="str">
            <v>Brickyard</v>
          </cell>
        </row>
        <row r="60">
          <cell r="B60" t="str">
            <v>Figure Skating</v>
          </cell>
          <cell r="C60" t="str">
            <v>U.S. Pro Championship</v>
          </cell>
          <cell r="E60" t="str">
            <v>World Professional Championship</v>
          </cell>
          <cell r="F60" t="str">
            <v>Grand Slam Tournament of Skating</v>
          </cell>
        </row>
        <row r="61">
          <cell r="C61" t="str">
            <v>U.S Chanpionship</v>
          </cell>
        </row>
        <row r="63">
          <cell r="B63" t="str">
            <v>Horse Racing</v>
          </cell>
          <cell r="C63" t="str">
            <v>Kentucky Derby</v>
          </cell>
          <cell r="E63" t="str">
            <v>Breeder's Cup</v>
          </cell>
          <cell r="F63" t="str">
            <v>Santa Anita Derby</v>
          </cell>
        </row>
        <row r="64">
          <cell r="C64" t="str">
            <v>Preakness Stakes</v>
          </cell>
        </row>
        <row r="65">
          <cell r="C65" t="str">
            <v>Belmont Stakes</v>
          </cell>
        </row>
        <row r="68">
          <cell r="A68" t="str">
            <v>Sports by Network - 1998 - 1999 Broadcast Season</v>
          </cell>
        </row>
        <row r="69">
          <cell r="C69" t="str">
            <v>ABC</v>
          </cell>
          <cell r="D69" t="str">
            <v>CBS</v>
          </cell>
          <cell r="E69" t="str">
            <v>NBC</v>
          </cell>
          <cell r="F69" t="str">
            <v>Fox</v>
          </cell>
        </row>
        <row r="71">
          <cell r="A71" t="str">
            <v xml:space="preserve">Cable </v>
          </cell>
          <cell r="B71" t="str">
            <v>National Football League</v>
          </cell>
          <cell r="C71" t="str">
            <v>Thursday Night Football (ESPN)</v>
          </cell>
        </row>
        <row r="72">
          <cell r="C72" t="str">
            <v>Sunday Night Football (ESPN)</v>
          </cell>
        </row>
        <row r="74">
          <cell r="B74" t="str">
            <v>National Basketball Association</v>
          </cell>
          <cell r="D74" t="str">
            <v>Midwest Sports (T-Wolves)</v>
          </cell>
          <cell r="E74" t="str">
            <v>MSG (Knicks)</v>
          </cell>
          <cell r="F74" t="str">
            <v>MSG (Knicks)</v>
          </cell>
        </row>
        <row r="75">
          <cell r="D75" t="str">
            <v>Home Team Sports (Wizard)</v>
          </cell>
          <cell r="E75" t="str">
            <v>Fox Sports New York (Nets)</v>
          </cell>
          <cell r="F75" t="str">
            <v>Fox Sports South (Hawks, Hornets)</v>
          </cell>
        </row>
        <row r="76">
          <cell r="E76" t="str">
            <v>Fox Sports New England (Celtics)</v>
          </cell>
          <cell r="F76" t="str">
            <v>Fox Sports Southwest (Rockets, Mavericks, Spurs)</v>
          </cell>
        </row>
        <row r="77">
          <cell r="E77" t="str">
            <v>Fox Sports Ohio &amp; Cincinnati (Cavaliers)</v>
          </cell>
          <cell r="F77" t="str">
            <v>Fox Sports West (Lakers, Clippers)</v>
          </cell>
        </row>
        <row r="78">
          <cell r="E78" t="str">
            <v>Fox Sports Chicago (Bulls)</v>
          </cell>
          <cell r="F78" t="str">
            <v>Home Team Sports (Wizard)</v>
          </cell>
        </row>
        <row r="79">
          <cell r="E79" t="str">
            <v>SportsChannel Florida (Heat)</v>
          </cell>
          <cell r="F79" t="str">
            <v>Sunshine Network (Heat, Magic)</v>
          </cell>
        </row>
        <row r="80">
          <cell r="E80" t="str">
            <v>Fox Sports Bay Area (Warriors)</v>
          </cell>
          <cell r="F80" t="str">
            <v>Fox Sports New York (Nets)</v>
          </cell>
        </row>
        <row r="81">
          <cell r="F81" t="str">
            <v>Fox Sports Chicago (Bulls)</v>
          </cell>
        </row>
        <row r="82">
          <cell r="F82" t="str">
            <v>Fox Sports Bay Area (Warriors)</v>
          </cell>
        </row>
        <row r="83">
          <cell r="F83" t="str">
            <v>SportsChannel Florida (Heat)</v>
          </cell>
        </row>
        <row r="84">
          <cell r="F84" t="str">
            <v>Fox Sports New England (Celtics)</v>
          </cell>
        </row>
        <row r="85">
          <cell r="F85" t="str">
            <v>Fox Sports Northwest (Sonics)</v>
          </cell>
        </row>
        <row r="86">
          <cell r="F86" t="str">
            <v>Fox Sports Ohio &amp; Cincinnati (Cavaliers)</v>
          </cell>
        </row>
        <row r="87">
          <cell r="F87" t="str">
            <v>Fox Sports Detroit (Pistons)</v>
          </cell>
        </row>
        <row r="88">
          <cell r="F88" t="str">
            <v>Fox Sports Rocky Mountin (Nuggets, Jazz)</v>
          </cell>
        </row>
        <row r="89">
          <cell r="F89" t="str">
            <v>Fox Sports Midwest (Pacers)</v>
          </cell>
        </row>
        <row r="90">
          <cell r="F90" t="str">
            <v>Fox Sports Arizona (Suns)</v>
          </cell>
        </row>
        <row r="92">
          <cell r="B92" t="str">
            <v>Major League Baseball</v>
          </cell>
          <cell r="C92" t="str">
            <v>MLB on ESPN</v>
          </cell>
          <cell r="D92" t="str">
            <v>Midwest Sports (Twins)</v>
          </cell>
          <cell r="E92" t="str">
            <v>MSG (Yankees)</v>
          </cell>
          <cell r="F92" t="str">
            <v>fX - Regular Season Games</v>
          </cell>
        </row>
        <row r="93">
          <cell r="D93" t="str">
            <v>Home Team Sports (Orioles)</v>
          </cell>
          <cell r="E93" t="str">
            <v>Fox Sports New York (Mets)</v>
          </cell>
          <cell r="F93" t="str">
            <v>MSG (Yankees)</v>
          </cell>
        </row>
        <row r="94">
          <cell r="E94" t="str">
            <v>Fox Sports Cincinnati (Reds)</v>
          </cell>
          <cell r="F94" t="str">
            <v>Fox Sports South (Braves)</v>
          </cell>
        </row>
        <row r="95">
          <cell r="E95" t="str">
            <v>Fox Sports Ohio (Indians)</v>
          </cell>
          <cell r="F95" t="str">
            <v>Fox Sports Southwest (Astros, Rangers)</v>
          </cell>
        </row>
        <row r="96">
          <cell r="E96" t="str">
            <v>Fox Sports Chicago (White Sox)</v>
          </cell>
          <cell r="F96" t="str">
            <v>Fox Sports West (Angels, Dodgers)</v>
          </cell>
        </row>
        <row r="97">
          <cell r="E97" t="str">
            <v>SportsChannel Florida (Marlins)</v>
          </cell>
          <cell r="F97" t="str">
            <v>Home Team Sports (Orioles)</v>
          </cell>
        </row>
        <row r="98">
          <cell r="E98" t="str">
            <v>Fox Sports Bay Area (Giants, A's)</v>
          </cell>
          <cell r="F98" t="str">
            <v>Sunshine Network (Marlins)</v>
          </cell>
        </row>
        <row r="99">
          <cell r="F99" t="str">
            <v>Fox Sports New York (Mets)</v>
          </cell>
        </row>
        <row r="100">
          <cell r="F100" t="str">
            <v>Fox Sports Chicago (White Sox)</v>
          </cell>
        </row>
        <row r="101">
          <cell r="F101" t="str">
            <v>Fox Sports Bay Area (Giants, A's)</v>
          </cell>
        </row>
        <row r="102">
          <cell r="F102" t="str">
            <v>SportsChannel Florida (Marlins)</v>
          </cell>
        </row>
        <row r="103">
          <cell r="F103" t="str">
            <v>Fox Sports Northwest (Mariners)</v>
          </cell>
        </row>
        <row r="104">
          <cell r="F104" t="str">
            <v>Fox Sports Cincinnati (Reds)</v>
          </cell>
        </row>
        <row r="105">
          <cell r="F105" t="str">
            <v>Fox Sports Ohio (Indians)</v>
          </cell>
        </row>
        <row r="106">
          <cell r="F106" t="str">
            <v>Fox Sports Detroit (Tigers)</v>
          </cell>
        </row>
        <row r="107">
          <cell r="F107" t="str">
            <v>Fox Sports Pittsburgh (Pirates)</v>
          </cell>
        </row>
        <row r="108">
          <cell r="F108" t="str">
            <v>Fox Sports Rocky Mountin (Rockies, Royals)</v>
          </cell>
        </row>
        <row r="109">
          <cell r="F109" t="str">
            <v>Fox Sports Midwest (Cardinals)</v>
          </cell>
        </row>
        <row r="110">
          <cell r="F110" t="str">
            <v>Fox Sports Arizona (Diamondbacks, Dodgers, Angles)</v>
          </cell>
        </row>
        <row r="112">
          <cell r="B112" t="str">
            <v>National Hockey League</v>
          </cell>
          <cell r="C112" t="str">
            <v>NHL on ESPN</v>
          </cell>
          <cell r="D112" t="str">
            <v>Midwest Sports (North Stars)</v>
          </cell>
          <cell r="E112" t="str">
            <v>MSG (Rangers)</v>
          </cell>
          <cell r="F112" t="str">
            <v>MSG (Rangers)</v>
          </cell>
        </row>
        <row r="113">
          <cell r="D113" t="str">
            <v>Home Team Sports (Capitals, Hurricanes)</v>
          </cell>
          <cell r="E113" t="str">
            <v>Fox Sports New York (Devils, Islanders)</v>
          </cell>
          <cell r="F113" t="str">
            <v>Fox Sports South (Hurricanes)</v>
          </cell>
        </row>
        <row r="114">
          <cell r="E114" t="str">
            <v>Fox Sports Chicago (Blackhawks)</v>
          </cell>
          <cell r="F114" t="str">
            <v>Fox Sports Southwest (Stars)</v>
          </cell>
        </row>
        <row r="115">
          <cell r="E115" t="str">
            <v>SportsChannel Florida (Panthers)</v>
          </cell>
          <cell r="F115" t="str">
            <v>Fox Sports West (Kings, Ducks)</v>
          </cell>
        </row>
        <row r="116">
          <cell r="E116" t="str">
            <v>Fox Sports Bay Area (Sharks)</v>
          </cell>
          <cell r="F116" t="str">
            <v>Home Team Sports (Capitals, Hurricanes)</v>
          </cell>
        </row>
        <row r="117">
          <cell r="F117" t="str">
            <v>Sunshine Network (Panthers, Lightning)</v>
          </cell>
        </row>
        <row r="118">
          <cell r="F118" t="str">
            <v>Fox Sports New York (Devils, Islanders)</v>
          </cell>
        </row>
        <row r="119">
          <cell r="F119" t="str">
            <v>Fox Sports Chicago (Blackhawks)</v>
          </cell>
        </row>
        <row r="120">
          <cell r="F120" t="str">
            <v>Fox Sports Bay Area (Sharks)</v>
          </cell>
        </row>
        <row r="121">
          <cell r="F121" t="str">
            <v>SportsChannel Florida (Panthers)</v>
          </cell>
        </row>
        <row r="122">
          <cell r="F122" t="str">
            <v>Fox Sports Detroit (Redwings)</v>
          </cell>
        </row>
        <row r="123">
          <cell r="F123" t="str">
            <v>Fox Sports Pittsburgh (Penguins)</v>
          </cell>
        </row>
        <row r="124">
          <cell r="F124" t="str">
            <v>Fox Sports Rocky Mountin (Avalanche)</v>
          </cell>
        </row>
        <row r="125">
          <cell r="F125" t="str">
            <v>Fox Sports Midwest (Blues)</v>
          </cell>
        </row>
        <row r="126">
          <cell r="F126" t="str">
            <v>Fox Sports Arizona (Coyotes)</v>
          </cell>
        </row>
        <row r="128">
          <cell r="B128" t="str">
            <v>NCAA - Basketball and Football</v>
          </cell>
          <cell r="C128" t="str">
            <v>NCAA Games on ESPN, ESPN2</v>
          </cell>
          <cell r="D128" t="str">
            <v>Aired on All Regional Networks</v>
          </cell>
          <cell r="E128" t="str">
            <v>Aired on All Regional Networks</v>
          </cell>
          <cell r="F128" t="str">
            <v>Aired on All Regional Networks</v>
          </cell>
        </row>
        <row r="130">
          <cell r="B130" t="str">
            <v>Major League Soccer</v>
          </cell>
          <cell r="C130" t="str">
            <v>MLS on ESPN</v>
          </cell>
          <cell r="D130" t="str">
            <v>Home Team Sports (DC United)</v>
          </cell>
        </row>
        <row r="132">
          <cell r="B132" t="str">
            <v>Auto Racing</v>
          </cell>
          <cell r="D132" t="str">
            <v>Nashville Network</v>
          </cell>
        </row>
        <row r="134">
          <cell r="B134" t="str">
            <v>Professional Golfer's Association</v>
          </cell>
          <cell r="F134" t="str">
            <v>Golf Channel</v>
          </cell>
        </row>
      </sheetData>
      <sheetData sheetId="44" refreshError="1"/>
      <sheetData sheetId="45" refreshError="1"/>
      <sheetData sheetId="46" refreshError="1"/>
      <sheetData sheetId="47" refreshError="1">
        <row r="1">
          <cell r="A1" t="str">
            <v>Local and National Programming "Beachheads"</v>
          </cell>
        </row>
        <row r="2">
          <cell r="B2" t="str">
            <v>CBS</v>
          </cell>
          <cell r="C2" t="str">
            <v>ABC</v>
          </cell>
          <cell r="D2" t="str">
            <v>NBC</v>
          </cell>
          <cell r="E2" t="str">
            <v>Fox</v>
          </cell>
          <cell r="F2" t="str">
            <v>WB</v>
          </cell>
          <cell r="G2" t="str">
            <v>UPN</v>
          </cell>
          <cell r="H2" t="str">
            <v>USA</v>
          </cell>
        </row>
        <row r="3">
          <cell r="A3" t="str">
            <v>"Beachhead"</v>
          </cell>
          <cell r="B3" t="str">
            <v>CBS Corp.</v>
          </cell>
          <cell r="C3" t="str">
            <v>Disney</v>
          </cell>
          <cell r="D3" t="str">
            <v>GE</v>
          </cell>
          <cell r="E3" t="str">
            <v>News Corp.</v>
          </cell>
          <cell r="F3" t="str">
            <v>Time Warner</v>
          </cell>
          <cell r="G3" t="str">
            <v>Viacom</v>
          </cell>
          <cell r="H3" t="str">
            <v>USA Networks</v>
          </cell>
        </row>
        <row r="4">
          <cell r="A4" t="str">
            <v>Local Market</v>
          </cell>
          <cell r="B4" t="str">
            <v>Radio (2nd Largest Group)</v>
          </cell>
          <cell r="C4" t="str">
            <v>Radio (4th largest group)</v>
          </cell>
          <cell r="D4" t="str">
            <v>Television (5th largest group)</v>
          </cell>
          <cell r="E4" t="str">
            <v>Television (1st largest group)</v>
          </cell>
          <cell r="G4" t="str">
            <v>Television (8th largest group)</v>
          </cell>
          <cell r="H4" t="str">
            <v>Television (4th largest group)</v>
          </cell>
        </row>
        <row r="5">
          <cell r="B5" t="str">
            <v>Television (2nd Largest Group)</v>
          </cell>
          <cell r="C5" t="str">
            <v>Television (7th largest group)</v>
          </cell>
        </row>
        <row r="6">
          <cell r="B6" t="str">
            <v>Outdoor (2nd Largest Group)</v>
          </cell>
        </row>
        <row r="9">
          <cell r="A9" t="str">
            <v>"Kids"</v>
          </cell>
          <cell r="C9" t="str">
            <v>Disney Kids Programming</v>
          </cell>
          <cell r="E9" t="str">
            <v>Fox Kids Programming on</v>
          </cell>
          <cell r="F9" t="str">
            <v>WB Kids Programming</v>
          </cell>
          <cell r="G9" t="str">
            <v>Nickelodeon</v>
          </cell>
        </row>
        <row r="10">
          <cell r="A10" t="str">
            <v>Market</v>
          </cell>
          <cell r="C10" t="str">
            <v>on Local Stations</v>
          </cell>
          <cell r="E10" t="str">
            <v>local stations</v>
          </cell>
          <cell r="F10" t="str">
            <v>on local stations</v>
          </cell>
        </row>
        <row r="12">
          <cell r="F12" t="str">
            <v>Cartoon Network</v>
          </cell>
        </row>
        <row r="13">
          <cell r="B13" t="str">
            <v>CBS Nightly News</v>
          </cell>
          <cell r="C13" t="str">
            <v>ABC Nightly News</v>
          </cell>
          <cell r="D13" t="str">
            <v>NBC Nightly News</v>
          </cell>
          <cell r="E13" t="str">
            <v>Fox News</v>
          </cell>
          <cell r="F13" t="str">
            <v xml:space="preserve">CNN </v>
          </cell>
        </row>
        <row r="14">
          <cell r="B14" t="str">
            <v>Weekend Political Programs</v>
          </cell>
          <cell r="C14" t="str">
            <v>Weekend Political Programs</v>
          </cell>
          <cell r="D14" t="str">
            <v>Weekend Political Programs</v>
          </cell>
          <cell r="F14" t="str">
            <v>CNN Headline News</v>
          </cell>
        </row>
        <row r="15">
          <cell r="A15" t="str">
            <v>News</v>
          </cell>
          <cell r="B15" t="str">
            <v>48 Hours</v>
          </cell>
          <cell r="C15" t="str">
            <v>20/20</v>
          </cell>
          <cell r="D15" t="str">
            <v>Dateline NBC</v>
          </cell>
        </row>
        <row r="16">
          <cell r="B16" t="str">
            <v>60 Minutes</v>
          </cell>
          <cell r="D16" t="str">
            <v>MSNBC</v>
          </cell>
        </row>
        <row r="17">
          <cell r="B17" t="str">
            <v>Eye on People</v>
          </cell>
          <cell r="D17" t="str">
            <v>CNBC</v>
          </cell>
        </row>
        <row r="18">
          <cell r="B18" t="str">
            <v>CBS Sports</v>
          </cell>
          <cell r="C18" t="str">
            <v>ABC Sports</v>
          </cell>
          <cell r="D18" t="str">
            <v>NBC Sports</v>
          </cell>
          <cell r="E18" t="str">
            <v>Fox Sports - Broadcast</v>
          </cell>
          <cell r="F18" t="str">
            <v>TBS (NBA, MLB, Motorsports)</v>
          </cell>
          <cell r="H18" t="str">
            <v>USA Network (Tennis, Golf,</v>
          </cell>
        </row>
        <row r="19">
          <cell r="B19" t="str">
            <v>Wisconsin Sports Network</v>
          </cell>
          <cell r="C19" t="str">
            <v>ESPN</v>
          </cell>
          <cell r="D19" t="str">
            <v xml:space="preserve">Madison Square Garden Network </v>
          </cell>
          <cell r="E19" t="str">
            <v xml:space="preserve">Madison Square Garden Network </v>
          </cell>
          <cell r="F19" t="str">
            <v>TNT (NBA)</v>
          </cell>
          <cell r="H19" t="str">
            <v>Boxing, Wrestling)</v>
          </cell>
        </row>
        <row r="20">
          <cell r="A20" t="str">
            <v>Sports</v>
          </cell>
          <cell r="B20" t="str">
            <v>Midwest Sports Channel</v>
          </cell>
          <cell r="C20" t="str">
            <v>ESPN II</v>
          </cell>
          <cell r="D20" t="str">
            <v>Fox Sports New York</v>
          </cell>
          <cell r="E20" t="str">
            <v>Fox Sports South</v>
          </cell>
          <cell r="F20" t="str">
            <v>CNN/SI</v>
          </cell>
        </row>
        <row r="21">
          <cell r="B21" t="str">
            <v>Home Team Sports</v>
          </cell>
          <cell r="C21" t="str">
            <v>Classic Sports</v>
          </cell>
          <cell r="D21" t="str">
            <v>Fox Sports New England</v>
          </cell>
          <cell r="E21" t="str">
            <v>Fox Sports Southwest</v>
          </cell>
          <cell r="F21" t="str">
            <v>Owners of Atlanta Braves</v>
          </cell>
        </row>
        <row r="22">
          <cell r="D22" t="str">
            <v>Fox Sports Cincinnati</v>
          </cell>
          <cell r="E22" t="str">
            <v>Fox Sports West</v>
          </cell>
          <cell r="F22" t="str">
            <v>Owners of Atlanta Hawks</v>
          </cell>
        </row>
        <row r="23">
          <cell r="D23" t="str">
            <v>Fox Sports Ohio</v>
          </cell>
          <cell r="E23" t="str">
            <v>Home Team Sports</v>
          </cell>
        </row>
        <row r="24">
          <cell r="D24" t="str">
            <v>SportsChannel Chicago</v>
          </cell>
          <cell r="E24" t="str">
            <v>Sunshine Network</v>
          </cell>
        </row>
        <row r="25">
          <cell r="D25" t="str">
            <v>SportsChannel Florida</v>
          </cell>
          <cell r="E25" t="str">
            <v>Fox Sports New York</v>
          </cell>
        </row>
        <row r="26">
          <cell r="D26" t="str">
            <v>Fox Sports Bay Area</v>
          </cell>
          <cell r="E26" t="str">
            <v>Fox Sports Chicago</v>
          </cell>
        </row>
        <row r="27">
          <cell r="E27" t="str">
            <v>Fox Sports Bay Area</v>
          </cell>
        </row>
        <row r="28">
          <cell r="E28" t="str">
            <v>SportsChannel Florida</v>
          </cell>
        </row>
        <row r="29">
          <cell r="E29" t="str">
            <v>Fox Sports New England</v>
          </cell>
        </row>
        <row r="30">
          <cell r="E30" t="str">
            <v>Fox Sports Northwest</v>
          </cell>
        </row>
        <row r="31">
          <cell r="E31" t="str">
            <v>Fox Sports Cincinnati</v>
          </cell>
        </row>
        <row r="32">
          <cell r="E32" t="str">
            <v>Fox Sports Detroit</v>
          </cell>
        </row>
        <row r="33">
          <cell r="E33" t="str">
            <v>Fox Sports West 2</v>
          </cell>
        </row>
        <row r="34">
          <cell r="E34" t="str">
            <v>Fox Sports Pittsburgh</v>
          </cell>
        </row>
        <row r="35">
          <cell r="E35" t="str">
            <v>Fox Sports Ohio</v>
          </cell>
        </row>
        <row r="36">
          <cell r="E36" t="str">
            <v>Fox Sports Rocky Mountain</v>
          </cell>
        </row>
        <row r="37">
          <cell r="E37" t="str">
            <v>Fox Sports Midwest</v>
          </cell>
        </row>
        <row r="38">
          <cell r="E38" t="str">
            <v>Fox Sports Arizona</v>
          </cell>
        </row>
        <row r="39">
          <cell r="E39" t="str">
            <v>Fox Sports Intermountain</v>
          </cell>
        </row>
        <row r="40">
          <cell r="E40" t="str">
            <v>Speedvision (33%)</v>
          </cell>
        </row>
        <row r="41">
          <cell r="E41" t="str">
            <v xml:space="preserve">Golf Channel </v>
          </cell>
        </row>
        <row r="42">
          <cell r="E42" t="str">
            <v>Owners of Los Angeles Dodgers</v>
          </cell>
        </row>
        <row r="43">
          <cell r="E43" t="str">
            <v>Stake in Los Angeles Lakers</v>
          </cell>
        </row>
        <row r="44">
          <cell r="E44" t="str">
            <v>Stake in Los Angeles Kings</v>
          </cell>
        </row>
        <row r="45">
          <cell r="B45" t="str">
            <v>CBS Network</v>
          </cell>
          <cell r="C45" t="str">
            <v>ABC Network</v>
          </cell>
          <cell r="D45" t="str">
            <v>NBC Network</v>
          </cell>
          <cell r="E45" t="str">
            <v>Fox Network</v>
          </cell>
          <cell r="F45" t="str">
            <v>WB Network</v>
          </cell>
          <cell r="G45" t="str">
            <v>UPN Network</v>
          </cell>
          <cell r="H45" t="str">
            <v>USA Network</v>
          </cell>
        </row>
        <row r="46">
          <cell r="A46" t="str">
            <v>General</v>
          </cell>
          <cell r="B46" t="str">
            <v>Nashville Network</v>
          </cell>
          <cell r="C46" t="str">
            <v>A&amp;E (37.5%)</v>
          </cell>
          <cell r="E46" t="str">
            <v xml:space="preserve">Family Channel </v>
          </cell>
          <cell r="F46" t="str">
            <v>TBS</v>
          </cell>
          <cell r="G46" t="str">
            <v>MTV</v>
          </cell>
          <cell r="H46" t="str">
            <v>Sci-Fi Channel</v>
          </cell>
        </row>
        <row r="47">
          <cell r="A47" t="str">
            <v>Entertainment</v>
          </cell>
          <cell r="B47" t="str">
            <v>Country Music Television</v>
          </cell>
          <cell r="C47" t="str">
            <v>Lifetime (50%)</v>
          </cell>
          <cell r="E47" t="str">
            <v>fX</v>
          </cell>
          <cell r="F47" t="str">
            <v>TNT</v>
          </cell>
          <cell r="G47" t="str">
            <v>VH-1</v>
          </cell>
        </row>
        <row r="48">
          <cell r="F48" t="str">
            <v>Cartoon Network</v>
          </cell>
          <cell r="G48" t="str">
            <v>Nickelodeon</v>
          </cell>
        </row>
        <row r="49">
          <cell r="F49" t="str">
            <v>Comedy Central (50%)</v>
          </cell>
          <cell r="G49" t="str">
            <v>TV Land</v>
          </cell>
        </row>
        <row r="50">
          <cell r="F50" t="str">
            <v>HBO (pay)</v>
          </cell>
          <cell r="G50" t="str">
            <v>Comedy Central (50%)</v>
          </cell>
        </row>
        <row r="51">
          <cell r="F51" t="str">
            <v>Cinemax (pay)</v>
          </cell>
          <cell r="G51" t="str">
            <v>Showtime (pay)</v>
          </cell>
        </row>
        <row r="52">
          <cell r="F52" t="str">
            <v>Turner Classic Movies (TCM)</v>
          </cell>
        </row>
      </sheetData>
      <sheetData sheetId="48" refreshError="1"/>
      <sheetData sheetId="49" refreshError="1"/>
      <sheetData sheetId="50" refreshError="1"/>
      <sheetData sheetId="51" refreshError="1"/>
      <sheetData sheetId="5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structure#1"/>
      <sheetName val="Stock Sum #3"/>
      <sheetName val="Sheet1"/>
      <sheetName val="environment#4"/>
      <sheetName val="telecomsum#5"/>
      <sheetName val="videolaunch#6"/>
      <sheetName val="Viewership#7"/>
      <sheetName val="AdvPie#8"/>
      <sheetName val="cpmindex#9"/>
      <sheetName val="top50radiomkts"/>
      <sheetName val="CIRCLISTENVIEW#10"/>
      <sheetName val="cume#11"/>
      <sheetName val="SpotTVRadioGraph#12"/>
      <sheetName val="94v98 Primetime#13"/>
      <sheetName val="98 Primetime"/>
      <sheetName val="cblnetowners#14"/>
      <sheetName val="Ad and GDP"/>
      <sheetName val="CableRatingsGraph#15"/>
      <sheetName val="CablePenetration#16"/>
      <sheetName val="cblnetecon #17"/>
      <sheetName val="GrwthofCableAdvertising#18"/>
      <sheetName val="CableNetworkShare#19"/>
      <sheetName val="#20Controlfactors"/>
      <sheetName val="Station Graph#21"/>
      <sheetName val="SynClearChrt#22"/>
      <sheetName val="FCCClearChrt#23"/>
      <sheetName val="FCCSYNratio#24"/>
      <sheetName val="affilgroups#25"/>
      <sheetName val="RevbyDaypart#26"/>
      <sheetName val="chartENTD#27"/>
      <sheetName val="chartenrev97#28"/>
      <sheetName val="reverank97chart#29"/>
      <sheetName val="Ratings Chart#30"/>
      <sheetName val="PropBrdcastRatings#31"/>
      <sheetName val="ChrtProfitNetw#32"/>
      <sheetName val="YrlyNielsenRating#33"/>
      <sheetName val="LN-EN#34"/>
      <sheetName val="nflcities#35"/>
      <sheetName val="NwtrkAffilBal#36"/>
      <sheetName val="geobalance#37"/>
      <sheetName val="RevenueCon#38"/>
      <sheetName val="CrossOwner#39"/>
      <sheetName val="lma#40,41,42"/>
      <sheetName val="FlexCapStructure#43"/>
      <sheetName val="Stationlst"/>
      <sheetName val="Political Dollars#44"/>
      <sheetName val="TV Growth #45"/>
      <sheetName val="DigitalTV#46"/>
      <sheetName val="Stocksum#47)"/>
      <sheetName val="opeartorsout#48 (2)"/>
      <sheetName val="Sheet3"/>
      <sheetName val="Sheet2"/>
    </sheetNames>
    <sheetDataSet>
      <sheetData sheetId="0" refreshError="1">
        <row r="1">
          <cell r="A1" t="str">
            <v>Exhibit 1: Selected Television Broadcasters - Comparison of Operating Characteristics</v>
          </cell>
        </row>
        <row r="3">
          <cell r="E3" t="str">
            <v>Hearst</v>
          </cell>
        </row>
        <row r="4">
          <cell r="C4" t="str">
            <v>A.H. Belo</v>
          </cell>
          <cell r="D4" t="str">
            <v>Granite</v>
          </cell>
          <cell r="E4" t="str">
            <v>Argyle</v>
          </cell>
          <cell r="F4" t="str">
            <v>Sinclair</v>
          </cell>
          <cell r="G4" t="str">
            <v>USA</v>
          </cell>
          <cell r="H4" t="str">
            <v xml:space="preserve">Young </v>
          </cell>
        </row>
        <row r="5">
          <cell r="C5" t="str">
            <v>Corporation</v>
          </cell>
          <cell r="D5" t="str">
            <v>Broadcasting</v>
          </cell>
          <cell r="E5" t="str">
            <v>Television</v>
          </cell>
          <cell r="F5" t="str">
            <v>Broadcast</v>
          </cell>
          <cell r="G5" t="str">
            <v>Networks, Inc.</v>
          </cell>
          <cell r="H5" t="str">
            <v>Broadcasting</v>
          </cell>
        </row>
        <row r="6">
          <cell r="C6" t="str">
            <v>BLC</v>
          </cell>
          <cell r="D6" t="str">
            <v>GBTVK</v>
          </cell>
          <cell r="E6" t="str">
            <v>HATV</v>
          </cell>
          <cell r="F6" t="str">
            <v>SBGI</v>
          </cell>
          <cell r="G6" t="str">
            <v>USAI</v>
          </cell>
          <cell r="H6" t="str">
            <v>YBTVA</v>
          </cell>
        </row>
        <row r="7">
          <cell r="A7" t="str">
            <v>Distribution</v>
          </cell>
          <cell r="B7" t="str">
            <v>Number of Stations Owned and Operated</v>
          </cell>
          <cell r="C7">
            <v>17</v>
          </cell>
          <cell r="D7">
            <v>10</v>
          </cell>
          <cell r="E7">
            <v>12</v>
          </cell>
          <cell r="F7">
            <v>38</v>
          </cell>
          <cell r="G7">
            <v>14</v>
          </cell>
          <cell r="H7">
            <v>12</v>
          </cell>
        </row>
        <row r="8">
          <cell r="B8" t="str">
            <v>Reach of Stations - FCC Perspective</v>
          </cell>
          <cell r="C8">
            <v>0.13400000000000001</v>
          </cell>
          <cell r="D8">
            <v>4.2200000000000001E-2</v>
          </cell>
          <cell r="E8">
            <v>8.5999999999999993E-2</v>
          </cell>
          <cell r="F8">
            <v>0.13500000000000001</v>
          </cell>
          <cell r="G8">
            <v>0.155</v>
          </cell>
          <cell r="H8">
            <v>9.1200000000000003E-2</v>
          </cell>
        </row>
        <row r="9">
          <cell r="B9" t="str">
            <v>Reach Rank - FCC Perspective</v>
          </cell>
          <cell r="C9">
            <v>12</v>
          </cell>
          <cell r="D9">
            <v>26</v>
          </cell>
          <cell r="E9">
            <v>17</v>
          </cell>
          <cell r="F9">
            <v>10</v>
          </cell>
          <cell r="G9">
            <v>9</v>
          </cell>
          <cell r="H9">
            <v>16</v>
          </cell>
        </row>
        <row r="11">
          <cell r="B11" t="str">
            <v>Reach of Stations - Syndicator Perspective</v>
          </cell>
          <cell r="C11">
            <v>0.14199999999999999</v>
          </cell>
          <cell r="D11">
            <v>7.0000000000000007E-2</v>
          </cell>
          <cell r="E11">
            <v>8.8999999999999996E-2</v>
          </cell>
          <cell r="F11">
            <v>0.224</v>
          </cell>
          <cell r="G11">
            <v>0.31</v>
          </cell>
          <cell r="H11">
            <v>9.1999999999999998E-2</v>
          </cell>
        </row>
        <row r="12">
          <cell r="B12" t="str">
            <v>Reach Rank - Syndicator Perspective</v>
          </cell>
          <cell r="C12">
            <v>14</v>
          </cell>
          <cell r="D12">
            <v>23</v>
          </cell>
          <cell r="E12">
            <v>19</v>
          </cell>
          <cell r="F12">
            <v>10</v>
          </cell>
          <cell r="G12">
            <v>5</v>
          </cell>
          <cell r="H12">
            <v>18</v>
          </cell>
        </row>
        <row r="14">
          <cell r="B14" t="str">
            <v>Stations - LMA's, JSA's or Minority Interests</v>
          </cell>
          <cell r="C14">
            <v>4</v>
          </cell>
          <cell r="D14">
            <v>0</v>
          </cell>
          <cell r="E14">
            <v>3</v>
          </cell>
          <cell r="F14">
            <v>19</v>
          </cell>
          <cell r="G14">
            <v>5</v>
          </cell>
          <cell r="H14">
            <v>0</v>
          </cell>
        </row>
        <row r="15">
          <cell r="B15" t="str">
            <v>Household Reach of Stations - LMA's, JSA's or Minority Investments</v>
          </cell>
          <cell r="C15">
            <v>2.5000000000000001E-2</v>
          </cell>
          <cell r="D15">
            <v>0</v>
          </cell>
          <cell r="E15">
            <v>2.9000000000000001E-2</v>
          </cell>
          <cell r="F15">
            <v>0.12</v>
          </cell>
          <cell r="G15">
            <v>9.8799999999999999E-2</v>
          </cell>
          <cell r="H15">
            <v>0</v>
          </cell>
        </row>
        <row r="16">
          <cell r="B16" t="str">
            <v>Reach - Syndicator Perspective - Owned and Operated and LMA's</v>
          </cell>
          <cell r="C16">
            <v>0.16699999999999998</v>
          </cell>
          <cell r="D16">
            <v>7.0000000000000007E-2</v>
          </cell>
          <cell r="E16">
            <v>0.11799999999999999</v>
          </cell>
          <cell r="F16">
            <v>0.32579999999999998</v>
          </cell>
          <cell r="G16">
            <v>0.4088</v>
          </cell>
          <cell r="H16">
            <v>9.1999999999999998E-2</v>
          </cell>
        </row>
        <row r="18">
          <cell r="A18" t="str">
            <v>Delivery</v>
          </cell>
          <cell r="B18" t="str">
            <v>Average Viewing Households(Thousands) - Owned Stations</v>
          </cell>
          <cell r="C18">
            <v>910</v>
          </cell>
          <cell r="D18">
            <v>228</v>
          </cell>
          <cell r="E18">
            <v>544</v>
          </cell>
          <cell r="F18">
            <v>616</v>
          </cell>
          <cell r="G18" t="str">
            <v>NA</v>
          </cell>
          <cell r="H18">
            <v>365</v>
          </cell>
        </row>
        <row r="19">
          <cell r="B19" t="str">
            <v>Average Viewing Households Rank</v>
          </cell>
          <cell r="C19">
            <v>7</v>
          </cell>
          <cell r="D19">
            <v>24</v>
          </cell>
          <cell r="E19">
            <v>12</v>
          </cell>
          <cell r="F19">
            <v>8</v>
          </cell>
          <cell r="G19" t="str">
            <v>NA</v>
          </cell>
          <cell r="H19">
            <v>19</v>
          </cell>
        </row>
        <row r="21">
          <cell r="B21" t="str">
            <v xml:space="preserve">Average Viewing Households(Thousands) - Including LMA's </v>
          </cell>
          <cell r="C21">
            <v>925</v>
          </cell>
          <cell r="D21">
            <v>228</v>
          </cell>
          <cell r="E21">
            <v>584</v>
          </cell>
          <cell r="F21">
            <v>750</v>
          </cell>
          <cell r="G21" t="str">
            <v>NA</v>
          </cell>
          <cell r="H21">
            <v>364</v>
          </cell>
        </row>
        <row r="22">
          <cell r="B22" t="str">
            <v>Average Viewing Households Rank</v>
          </cell>
          <cell r="C22">
            <v>7</v>
          </cell>
          <cell r="D22">
            <v>24</v>
          </cell>
          <cell r="E22">
            <v>11</v>
          </cell>
          <cell r="F22">
            <v>8</v>
          </cell>
          <cell r="G22" t="str">
            <v>NA</v>
          </cell>
          <cell r="H22">
            <v>18</v>
          </cell>
        </row>
        <row r="24">
          <cell r="B24" t="str">
            <v>Estimated Average Viewership Share (Owned and Operated Stations)</v>
          </cell>
          <cell r="C24">
            <v>0.17499999999999999</v>
          </cell>
          <cell r="D24">
            <v>0.09</v>
          </cell>
          <cell r="E24">
            <v>0.16500000000000001</v>
          </cell>
          <cell r="F24">
            <v>7.4999999999999997E-2</v>
          </cell>
          <cell r="G24" t="str">
            <v>NA</v>
          </cell>
          <cell r="H24">
            <v>0.1075</v>
          </cell>
        </row>
        <row r="26">
          <cell r="A26" t="str">
            <v>Diversity - Affiliations</v>
          </cell>
          <cell r="B26" t="str">
            <v>ABC</v>
          </cell>
          <cell r="C26">
            <v>0.30399999999999999</v>
          </cell>
          <cell r="D26">
            <v>0.157</v>
          </cell>
          <cell r="E26">
            <v>0.73699999999999999</v>
          </cell>
          <cell r="F26">
            <v>0.186</v>
          </cell>
          <cell r="G26">
            <v>0</v>
          </cell>
          <cell r="H26">
            <v>0.30499999999999999</v>
          </cell>
        </row>
        <row r="27">
          <cell r="A27" t="str">
            <v>Household Reach (%)</v>
          </cell>
          <cell r="B27" t="str">
            <v>CBS</v>
          </cell>
          <cell r="C27">
            <v>0.34899999999999998</v>
          </cell>
          <cell r="D27">
            <v>0.121</v>
          </cell>
          <cell r="E27">
            <v>0</v>
          </cell>
          <cell r="F27">
            <v>5.11E-2</v>
          </cell>
          <cell r="G27">
            <v>0</v>
          </cell>
          <cell r="H27">
            <v>0.104</v>
          </cell>
        </row>
        <row r="28">
          <cell r="B28" t="str">
            <v>NBC</v>
          </cell>
          <cell r="C28">
            <v>0.28100000000000003</v>
          </cell>
          <cell r="D28">
            <v>0.129</v>
          </cell>
          <cell r="E28">
            <v>0.26300000000000001</v>
          </cell>
          <cell r="F28">
            <v>3.32E-2</v>
          </cell>
          <cell r="G28">
            <v>0</v>
          </cell>
          <cell r="H28">
            <v>3.4000000000000002E-2</v>
          </cell>
        </row>
        <row r="29">
          <cell r="B29" t="str">
            <v>Fox</v>
          </cell>
          <cell r="C29">
            <v>6.6000000000000003E-2</v>
          </cell>
          <cell r="D29">
            <v>0</v>
          </cell>
          <cell r="E29">
            <v>0</v>
          </cell>
          <cell r="F29">
            <v>0.45400000000000001</v>
          </cell>
          <cell r="G29">
            <v>3.0000000000000001E-3</v>
          </cell>
          <cell r="H29">
            <v>0</v>
          </cell>
        </row>
        <row r="30">
          <cell r="B30" t="str">
            <v>UPN</v>
          </cell>
          <cell r="C30">
            <v>0</v>
          </cell>
          <cell r="D30">
            <v>0</v>
          </cell>
          <cell r="E30">
            <v>0</v>
          </cell>
          <cell r="F30">
            <v>0.01</v>
          </cell>
          <cell r="G30">
            <v>0</v>
          </cell>
          <cell r="H30">
            <v>0</v>
          </cell>
        </row>
        <row r="31">
          <cell r="B31" t="str">
            <v>WB</v>
          </cell>
          <cell r="C31">
            <v>0</v>
          </cell>
          <cell r="D31">
            <v>0.59299999999999997</v>
          </cell>
          <cell r="E31">
            <v>0</v>
          </cell>
          <cell r="F31">
            <v>0.1497</v>
          </cell>
          <cell r="G31">
            <v>0</v>
          </cell>
          <cell r="H31">
            <v>0</v>
          </cell>
        </row>
        <row r="32">
          <cell r="B32" t="str">
            <v>Independent</v>
          </cell>
          <cell r="C32">
            <v>0</v>
          </cell>
          <cell r="D32">
            <v>0</v>
          </cell>
          <cell r="E32">
            <v>0</v>
          </cell>
          <cell r="F32">
            <v>0.11600000000000001</v>
          </cell>
          <cell r="G32">
            <v>0.97699999999999998</v>
          </cell>
          <cell r="H32">
            <v>0.55700000000000005</v>
          </cell>
        </row>
        <row r="34">
          <cell r="A34" t="str">
            <v>Diversity - Cash Flow</v>
          </cell>
          <cell r="B34" t="str">
            <v>Cash Flow Contribution of Largest Station - Estimated</v>
          </cell>
          <cell r="C34">
            <v>0.25</v>
          </cell>
          <cell r="D34">
            <v>0.2</v>
          </cell>
          <cell r="E34">
            <v>0.25</v>
          </cell>
          <cell r="F34">
            <v>0.06</v>
          </cell>
          <cell r="G34" t="str">
            <v>NA</v>
          </cell>
          <cell r="H34">
            <v>0.35</v>
          </cell>
        </row>
        <row r="36">
          <cell r="B36" t="str">
            <v>Cash Flow from Radio</v>
          </cell>
          <cell r="C36">
            <v>0</v>
          </cell>
          <cell r="D36">
            <v>0</v>
          </cell>
          <cell r="E36">
            <v>0.01</v>
          </cell>
          <cell r="F36">
            <v>0.13</v>
          </cell>
          <cell r="G36">
            <v>0</v>
          </cell>
          <cell r="H36">
            <v>0</v>
          </cell>
        </row>
        <row r="37">
          <cell r="B37" t="str">
            <v>Cash Flow from LMAs/Managed Properties</v>
          </cell>
          <cell r="C37">
            <v>0</v>
          </cell>
          <cell r="D37">
            <v>0</v>
          </cell>
          <cell r="E37">
            <v>1.4999999999999999E-2</v>
          </cell>
          <cell r="F37">
            <v>0.15</v>
          </cell>
          <cell r="G37">
            <v>0</v>
          </cell>
          <cell r="H37">
            <v>0</v>
          </cell>
        </row>
        <row r="38">
          <cell r="B38" t="str">
            <v>Cash Flow from Newspapers</v>
          </cell>
          <cell r="C38">
            <v>0.47499999999999998</v>
          </cell>
          <cell r="D38">
            <v>0</v>
          </cell>
          <cell r="E38">
            <v>0</v>
          </cell>
          <cell r="F38">
            <v>0</v>
          </cell>
          <cell r="G38">
            <v>0</v>
          </cell>
          <cell r="H38">
            <v>0</v>
          </cell>
        </row>
        <row r="40">
          <cell r="A40" t="str">
            <v>Diversity - Geographic</v>
          </cell>
          <cell r="B40" t="str">
            <v>Northeast</v>
          </cell>
          <cell r="C40">
            <v>0</v>
          </cell>
          <cell r="D40">
            <v>0.14699999999999999</v>
          </cell>
          <cell r="E40">
            <v>0.53</v>
          </cell>
          <cell r="F40">
            <v>0.186</v>
          </cell>
          <cell r="G40">
            <v>0.38100000000000001</v>
          </cell>
          <cell r="H40">
            <v>5.7000000000000002E-2</v>
          </cell>
        </row>
        <row r="41">
          <cell r="B41" t="str">
            <v>South</v>
          </cell>
          <cell r="C41">
            <v>0.52600000000000002</v>
          </cell>
          <cell r="D41">
            <v>6.5000000000000002E-2</v>
          </cell>
          <cell r="E41">
            <v>0.128</v>
          </cell>
          <cell r="F41">
            <v>0.33900000000000002</v>
          </cell>
          <cell r="G41">
            <v>0.29899999999999999</v>
          </cell>
          <cell r="H41">
            <v>0.21099999999999999</v>
          </cell>
        </row>
        <row r="42">
          <cell r="B42" t="str">
            <v>Midwest</v>
          </cell>
          <cell r="C42">
            <v>0.08</v>
          </cell>
          <cell r="D42">
            <v>0.35099999999999998</v>
          </cell>
          <cell r="E42">
            <v>0.27500000000000002</v>
          </cell>
          <cell r="F42">
            <v>0.40400000000000003</v>
          </cell>
          <cell r="G42">
            <v>0.155</v>
          </cell>
          <cell r="H42">
            <v>0.17499999999999999</v>
          </cell>
        </row>
        <row r="43">
          <cell r="B43" t="str">
            <v>West</v>
          </cell>
          <cell r="C43">
            <v>0.39400000000000002</v>
          </cell>
          <cell r="D43">
            <v>0.437</v>
          </cell>
          <cell r="E43">
            <v>6.8000000000000005E-2</v>
          </cell>
          <cell r="F43">
            <v>7.1999999999999995E-2</v>
          </cell>
          <cell r="G43">
            <v>0.16500000000000001</v>
          </cell>
          <cell r="H43">
            <v>0.55700000000000005</v>
          </cell>
        </row>
        <row r="45">
          <cell r="A45" t="str">
            <v>Dual Media Presence</v>
          </cell>
          <cell r="B45" t="str">
            <v>Number of Radio Properties</v>
          </cell>
          <cell r="C45">
            <v>0</v>
          </cell>
          <cell r="D45">
            <v>1</v>
          </cell>
          <cell r="E45">
            <v>2</v>
          </cell>
          <cell r="F45">
            <v>52</v>
          </cell>
          <cell r="G45">
            <v>0</v>
          </cell>
          <cell r="H45">
            <v>0</v>
          </cell>
        </row>
        <row r="46">
          <cell r="B46" t="str">
            <v>Radio Gross Revenue ($ Millions)</v>
          </cell>
          <cell r="C46">
            <v>0</v>
          </cell>
          <cell r="D46">
            <v>1</v>
          </cell>
          <cell r="E46">
            <v>25</v>
          </cell>
          <cell r="F46">
            <v>139.4</v>
          </cell>
          <cell r="G46">
            <v>0</v>
          </cell>
          <cell r="H46">
            <v>0</v>
          </cell>
        </row>
        <row r="47">
          <cell r="B47" t="str">
            <v>Radio Revenue Rank</v>
          </cell>
          <cell r="C47">
            <v>0</v>
          </cell>
          <cell r="D47" t="str">
            <v>NA</v>
          </cell>
          <cell r="E47">
            <v>32</v>
          </cell>
          <cell r="F47">
            <v>11</v>
          </cell>
          <cell r="G47">
            <v>0</v>
          </cell>
          <cell r="H47">
            <v>0</v>
          </cell>
        </row>
        <row r="48">
          <cell r="B48" t="str">
            <v>Markets with Radio-TV Cross-Ownership</v>
          </cell>
          <cell r="C48">
            <v>0</v>
          </cell>
          <cell r="D48">
            <v>1</v>
          </cell>
          <cell r="E48">
            <v>1</v>
          </cell>
          <cell r="F48">
            <v>7</v>
          </cell>
          <cell r="G48">
            <v>0</v>
          </cell>
          <cell r="H48">
            <v>0</v>
          </cell>
        </row>
        <row r="50">
          <cell r="B50" t="str">
            <v>Markets with Newspaper-TV Cross-Ownership</v>
          </cell>
          <cell r="C50" t="str">
            <v>Dallas</v>
          </cell>
          <cell r="D50" t="str">
            <v>None</v>
          </cell>
          <cell r="E50" t="str">
            <v>None</v>
          </cell>
          <cell r="F50" t="str">
            <v>None</v>
          </cell>
          <cell r="G50" t="str">
            <v>None</v>
          </cell>
          <cell r="H50" t="str">
            <v>None</v>
          </cell>
        </row>
        <row r="51">
          <cell r="A51" t="str">
            <v>Sources:  Nielsen Media Worldwide, BIA - Investing in Television, Broadcasting &amp; Cable, Company Documents, Bear Stearns &amp; Co., Inc.</v>
          </cell>
        </row>
      </sheetData>
      <sheetData sheetId="1"/>
      <sheetData sheetId="2"/>
      <sheetData sheetId="3" refreshError="1">
        <row r="1">
          <cell r="A1" t="str">
            <v>Exhibit 4:  Summary Operating Environment for Terrestrial TV and Radio Broadcasters</v>
          </cell>
        </row>
        <row r="3">
          <cell r="A3" t="str">
            <v>Operating Environment Characteristic</v>
          </cell>
          <cell r="C3" t="str">
            <v>Television</v>
          </cell>
          <cell r="D3" t="str">
            <v>Radio</v>
          </cell>
        </row>
        <row r="4">
          <cell r="A4" t="str">
            <v>Competition</v>
          </cell>
          <cell r="B4" t="str">
            <v>-New Networks</v>
          </cell>
          <cell r="C4" t="str">
            <v>Fox (1986), WB (1991), UPN (1991)</v>
          </cell>
          <cell r="D4" t="str">
            <v>AMFM (Chancellor)</v>
          </cell>
        </row>
        <row r="5">
          <cell r="C5" t="str">
            <v>PaxNet (August 1998)</v>
          </cell>
        </row>
        <row r="7">
          <cell r="B7" t="str">
            <v>-New Local Competition</v>
          </cell>
          <cell r="C7" t="str">
            <v xml:space="preserve">Affiliates of Fox, WB, UPN, PaxNet, Univision, Telemundo, </v>
          </cell>
          <cell r="D7" t="str">
            <v>Local radio groups</v>
          </cell>
        </row>
        <row r="8">
          <cell r="C8" t="str">
            <v>USA Broadcasting, Value Vision</v>
          </cell>
        </row>
        <row r="10">
          <cell r="B10" t="str">
            <v>-Video/Audio Competition</v>
          </cell>
          <cell r="C10" t="str">
            <v>Cable Networks (50+ Viable Networks)</v>
          </cell>
          <cell r="D10" t="str">
            <v>CD Radio (1999), American Mobile Satellite radio (2000)</v>
          </cell>
        </row>
        <row r="11">
          <cell r="A11" t="str">
            <v>Power of Networks</v>
          </cell>
          <cell r="C11" t="str">
            <v>Progressively more powerful relative to broadcast affiliates</v>
          </cell>
          <cell r="D11" t="str">
            <v>Owned, controlled or manged by largest radio broadcasters</v>
          </cell>
        </row>
        <row r="12">
          <cell r="A12" t="str">
            <v>Advertising</v>
          </cell>
          <cell r="B12" t="str">
            <v>-New Competition</v>
          </cell>
          <cell r="C12" t="str">
            <v>Radio</v>
          </cell>
          <cell r="D12" t="str">
            <v>None</v>
          </cell>
        </row>
        <row r="14">
          <cell r="B14" t="str">
            <v>-Washington</v>
          </cell>
          <cell r="C14" t="str">
            <v>Big Impact-85% + of political advertising placed in television</v>
          </cell>
          <cell r="D14" t="str">
            <v>Minimal impact-Not much placed in Radio</v>
          </cell>
        </row>
        <row r="15">
          <cell r="B15" t="str">
            <v>From Political Advertising</v>
          </cell>
        </row>
        <row r="17">
          <cell r="B17" t="str">
            <v xml:space="preserve">-Washington </v>
          </cell>
          <cell r="C17" t="str">
            <v>Big impact-vast majority placed in television</v>
          </cell>
          <cell r="D17" t="str">
            <v>Minimal impact-much placed in radio</v>
          </cell>
        </row>
        <row r="18">
          <cell r="B18" t="str">
            <v>Alcohol Advertising</v>
          </cell>
        </row>
        <row r="20">
          <cell r="B20" t="str">
            <v>-Washington</v>
          </cell>
          <cell r="C20" t="str">
            <v>Big Impact-Likely To Reduce Advertising Spending</v>
          </cell>
          <cell r="D20" t="str">
            <v>Big impact-Likely to reduce advertising Spending</v>
          </cell>
        </row>
        <row r="21">
          <cell r="B21" t="str">
            <v>Advertising Deductibility</v>
          </cell>
        </row>
        <row r="22">
          <cell r="A22" t="str">
            <v>Content</v>
          </cell>
          <cell r="B22" t="str">
            <v>-Ratings</v>
          </cell>
          <cell r="C22" t="str">
            <v>Ratings system enacted in 1997</v>
          </cell>
          <cell r="D22" t="str">
            <v>No ratings system</v>
          </cell>
        </row>
        <row r="24">
          <cell r="B24" t="str">
            <v>-Mandatory Programming</v>
          </cell>
          <cell r="C24" t="str">
            <v>3 Hours of Children's Programming Per Week</v>
          </cell>
          <cell r="D24" t="str">
            <v>No mandatory programming</v>
          </cell>
        </row>
        <row r="26">
          <cell r="B26" t="str">
            <v>-Equipment</v>
          </cell>
          <cell r="C26" t="str">
            <v>V-Chips to Block Certain Rated Programming</v>
          </cell>
          <cell r="D26" t="str">
            <v>None</v>
          </cell>
        </row>
        <row r="27">
          <cell r="A27" t="str">
            <v xml:space="preserve">Digital </v>
          </cell>
          <cell r="C27" t="str">
            <v>Must spend to build out digital TV licenses within the next 1- 5 years</v>
          </cell>
          <cell r="D27" t="str">
            <v>No digital build-out</v>
          </cell>
        </row>
        <row r="28">
          <cell r="C28" t="str">
            <v>Ramp-up of Cap Ex</v>
          </cell>
        </row>
        <row r="30">
          <cell r="A30" t="str">
            <v>Source: Bear Stearns &amp; Co. Inc.</v>
          </cell>
        </row>
      </sheetData>
      <sheetData sheetId="4" refreshError="1">
        <row r="1">
          <cell r="A1" t="str">
            <v>Exhibit: 5  Summary of Major Change of Telecommunications Act of 1996 on Broadcast Television</v>
          </cell>
        </row>
        <row r="3">
          <cell r="A3" t="str">
            <v xml:space="preserve"> </v>
          </cell>
          <cell r="B3" t="str">
            <v>Pre-Telecommunications</v>
          </cell>
          <cell r="D3" t="str">
            <v>Post Telecommunications</v>
          </cell>
        </row>
        <row r="4">
          <cell r="B4" t="str">
            <v>Act of 1996</v>
          </cell>
          <cell r="D4" t="str">
            <v>Act of 1996</v>
          </cell>
        </row>
        <row r="5">
          <cell r="A5" t="str">
            <v>Limitation on Number of Stations One Operator Can Own</v>
          </cell>
          <cell r="B5">
            <v>12</v>
          </cell>
          <cell r="D5">
            <v>0</v>
          </cell>
        </row>
        <row r="7">
          <cell r="A7" t="str">
            <v>Television Household "Reach" Limitations</v>
          </cell>
          <cell r="B7">
            <v>0.25</v>
          </cell>
          <cell r="D7">
            <v>0.35</v>
          </cell>
        </row>
        <row r="9">
          <cell r="A9" t="str">
            <v>VHF Discount</v>
          </cell>
          <cell r="B9">
            <v>0.5</v>
          </cell>
          <cell r="D9">
            <v>0.5</v>
          </cell>
        </row>
        <row r="11">
          <cell r="A11" t="str">
            <v>Review of Broadcast Rules</v>
          </cell>
          <cell r="B11" t="str">
            <v>No Procedure</v>
          </cell>
          <cell r="D11" t="str">
            <v>Biennial Review</v>
          </cell>
        </row>
        <row r="14">
          <cell r="A14" t="str">
            <v>Source:  Telecommunications Act of 1996, Federal Communications Commission</v>
          </cell>
        </row>
      </sheetData>
      <sheetData sheetId="5"/>
      <sheetData sheetId="6"/>
      <sheetData sheetId="7" refreshError="1">
        <row r="14">
          <cell r="A14" t="str">
            <v>Exhibit 8:  Share of National Television Ad Dollars - 1982, 1987, 1992, 1997</v>
          </cell>
        </row>
        <row r="50">
          <cell r="A50" t="str">
            <v>Sources: McCann Erickson Worldwide, Bear, Stearns &amp; Co. Inc.</v>
          </cell>
        </row>
      </sheetData>
      <sheetData sheetId="8"/>
      <sheetData sheetId="9"/>
      <sheetData sheetId="10" refreshError="1">
        <row r="89">
          <cell r="A89" t="str">
            <v>Exhibit 10: Listenership (Radio) and Viewership (Television) of Largest Local Media Properties</v>
          </cell>
        </row>
        <row r="90">
          <cell r="G90" t="str">
            <v>Largest</v>
          </cell>
          <cell r="I90" t="str">
            <v>Largest</v>
          </cell>
        </row>
        <row r="91">
          <cell r="G91" t="str">
            <v>Radio</v>
          </cell>
          <cell r="I91" t="str">
            <v>Television</v>
          </cell>
        </row>
        <row r="92">
          <cell r="D92" t="str">
            <v>Summer</v>
          </cell>
          <cell r="G92" t="str">
            <v>Group</v>
          </cell>
          <cell r="I92" t="str">
            <v>Station</v>
          </cell>
        </row>
        <row r="93">
          <cell r="A93" t="str">
            <v>Market</v>
          </cell>
          <cell r="C93" t="str">
            <v>Largest</v>
          </cell>
          <cell r="D93">
            <v>1997</v>
          </cell>
          <cell r="E93" t="str">
            <v>Persons</v>
          </cell>
          <cell r="F93" t="str">
            <v>Total</v>
          </cell>
          <cell r="G93" t="str">
            <v>Total</v>
          </cell>
          <cell r="H93" t="str">
            <v>Largest</v>
          </cell>
          <cell r="I93" t="str">
            <v>18+Viewers</v>
          </cell>
        </row>
        <row r="94">
          <cell r="A94" t="str">
            <v>Revenue</v>
          </cell>
          <cell r="C94" t="str">
            <v>Radio</v>
          </cell>
          <cell r="D94" t="str">
            <v>Radio</v>
          </cell>
          <cell r="E94" t="str">
            <v>Using</v>
          </cell>
          <cell r="F94" t="str">
            <v>12+</v>
          </cell>
          <cell r="G94" t="str">
            <v>12+</v>
          </cell>
          <cell r="H94" t="str">
            <v>Television</v>
          </cell>
          <cell r="I94" t="str">
            <v>Within</v>
          </cell>
        </row>
        <row r="95">
          <cell r="A95" t="str">
            <v>Rank</v>
          </cell>
          <cell r="B95" t="str">
            <v>Market</v>
          </cell>
          <cell r="C95" t="str">
            <v>Share</v>
          </cell>
          <cell r="D95" t="str">
            <v>Share</v>
          </cell>
          <cell r="E95" t="str">
            <v>Radio</v>
          </cell>
          <cell r="F95" t="str">
            <v>Persons</v>
          </cell>
          <cell r="G95" t="str">
            <v>Listeners (000s)</v>
          </cell>
          <cell r="H95" t="str">
            <v>Share</v>
          </cell>
          <cell r="I95" t="str">
            <v>DMA (000s)</v>
          </cell>
        </row>
        <row r="96">
          <cell r="A96">
            <v>1</v>
          </cell>
          <cell r="B96" t="str">
            <v>New York</v>
          </cell>
          <cell r="C96" t="str">
            <v>CBS</v>
          </cell>
          <cell r="D96">
            <v>19.7</v>
          </cell>
          <cell r="E96">
            <v>0.16900000000000001</v>
          </cell>
          <cell r="F96">
            <v>14114</v>
          </cell>
          <cell r="G96">
            <v>469.897402</v>
          </cell>
          <cell r="H96" t="str">
            <v>NBC</v>
          </cell>
          <cell r="I96">
            <v>643</v>
          </cell>
        </row>
        <row r="97">
          <cell r="A97">
            <v>2</v>
          </cell>
          <cell r="B97" t="str">
            <v>Los Angeles</v>
          </cell>
          <cell r="C97" t="str">
            <v>CBS</v>
          </cell>
          <cell r="D97">
            <v>20.3</v>
          </cell>
          <cell r="E97">
            <v>0.16900000000000001</v>
          </cell>
          <cell r="F97">
            <v>9741</v>
          </cell>
          <cell r="G97">
            <v>334.18448699999999</v>
          </cell>
          <cell r="H97" t="str">
            <v>NBC-KNBC</v>
          </cell>
          <cell r="I97">
            <v>411</v>
          </cell>
        </row>
        <row r="98">
          <cell r="A98">
            <v>3</v>
          </cell>
          <cell r="B98" t="str">
            <v>Chicago</v>
          </cell>
          <cell r="C98" t="str">
            <v>CBS</v>
          </cell>
          <cell r="D98">
            <v>25.5</v>
          </cell>
          <cell r="E98">
            <v>0.16900000000000001</v>
          </cell>
          <cell r="F98">
            <v>6953</v>
          </cell>
          <cell r="G98">
            <v>299.63953500000002</v>
          </cell>
          <cell r="H98" t="str">
            <v>Disney-WLS</v>
          </cell>
          <cell r="I98">
            <v>299</v>
          </cell>
        </row>
        <row r="99">
          <cell r="A99">
            <v>4</v>
          </cell>
          <cell r="B99" t="str">
            <v>San Francisco</v>
          </cell>
          <cell r="C99" t="str">
            <v>Chancellor</v>
          </cell>
          <cell r="D99">
            <v>21.299999999999997</v>
          </cell>
          <cell r="E99">
            <v>0.16900000000000001</v>
          </cell>
          <cell r="F99">
            <v>5446</v>
          </cell>
          <cell r="G99">
            <v>196.03966199999999</v>
          </cell>
          <cell r="H99" t="str">
            <v>Chronicle Publishing-KRON</v>
          </cell>
          <cell r="I99">
            <v>174</v>
          </cell>
        </row>
        <row r="100">
          <cell r="A100">
            <v>5</v>
          </cell>
          <cell r="B100" t="str">
            <v>Philadelphia</v>
          </cell>
          <cell r="C100" t="str">
            <v>CBS</v>
          </cell>
          <cell r="D100">
            <v>21.5</v>
          </cell>
          <cell r="E100">
            <v>0.16900000000000001</v>
          </cell>
          <cell r="F100">
            <v>4065</v>
          </cell>
          <cell r="G100">
            <v>147.70177500000003</v>
          </cell>
          <cell r="H100" t="str">
            <v>ABC Inc.</v>
          </cell>
          <cell r="I100">
            <v>302</v>
          </cell>
        </row>
        <row r="101">
          <cell r="A101">
            <v>6</v>
          </cell>
          <cell r="B101" t="str">
            <v>Detroit</v>
          </cell>
          <cell r="C101" t="str">
            <v>Chancellor</v>
          </cell>
          <cell r="D101">
            <v>27.799999999999997</v>
          </cell>
          <cell r="E101">
            <v>0.16900000000000001</v>
          </cell>
          <cell r="F101">
            <v>3679</v>
          </cell>
          <cell r="G101">
            <v>172.846778</v>
          </cell>
          <cell r="H101" t="str">
            <v>Post-Newsweek Stations WDIV-N</v>
          </cell>
          <cell r="I101">
            <v>197</v>
          </cell>
        </row>
        <row r="102">
          <cell r="A102">
            <v>7</v>
          </cell>
          <cell r="B102" t="str">
            <v>Dallas, Ft. Worth</v>
          </cell>
          <cell r="C102" t="str">
            <v>Chancellor</v>
          </cell>
          <cell r="D102">
            <v>23.4</v>
          </cell>
          <cell r="E102">
            <v>0.16900000000000001</v>
          </cell>
          <cell r="F102">
            <v>3622</v>
          </cell>
          <cell r="G102">
            <v>143.235612</v>
          </cell>
          <cell r="H102" t="str">
            <v>A.H. Belo</v>
          </cell>
          <cell r="I102">
            <v>168</v>
          </cell>
        </row>
        <row r="103">
          <cell r="A103">
            <v>8</v>
          </cell>
          <cell r="B103" t="str">
            <v>Washington, DC</v>
          </cell>
          <cell r="C103" t="str">
            <v>Chancellor</v>
          </cell>
          <cell r="D103">
            <v>23.4</v>
          </cell>
          <cell r="E103">
            <v>0.16900000000000001</v>
          </cell>
          <cell r="F103">
            <v>3535</v>
          </cell>
          <cell r="G103">
            <v>139.79510999999999</v>
          </cell>
          <cell r="H103" t="str">
            <v>Gannett/Albritton-WUSA</v>
          </cell>
          <cell r="I103">
            <v>140</v>
          </cell>
        </row>
        <row r="104">
          <cell r="A104">
            <v>9</v>
          </cell>
          <cell r="B104" t="str">
            <v>Houston, Galveston</v>
          </cell>
          <cell r="C104" t="str">
            <v>Chancellor</v>
          </cell>
          <cell r="D104">
            <v>27.9</v>
          </cell>
          <cell r="E104">
            <v>0.16900000000000001</v>
          </cell>
          <cell r="F104">
            <v>3393</v>
          </cell>
          <cell r="G104">
            <v>159.98334300000002</v>
          </cell>
          <cell r="H104" t="str">
            <v>Disney-KTRK</v>
          </cell>
          <cell r="I104">
            <v>133</v>
          </cell>
        </row>
        <row r="105">
          <cell r="A105">
            <v>10</v>
          </cell>
          <cell r="B105" t="str">
            <v>Boston</v>
          </cell>
          <cell r="C105" t="str">
            <v>CBS</v>
          </cell>
          <cell r="D105">
            <v>39.5</v>
          </cell>
          <cell r="E105">
            <v>0.16900000000000001</v>
          </cell>
          <cell r="F105">
            <v>3265</v>
          </cell>
          <cell r="G105">
            <v>217.95507499999999</v>
          </cell>
          <cell r="H105" t="str">
            <v>Hearst-Argyle-WCVB</v>
          </cell>
          <cell r="I105">
            <v>216</v>
          </cell>
        </row>
        <row r="106">
          <cell r="A106" t="str">
            <v xml:space="preserve">Note:  Radio is Summer 1997 ratings period, Television is May 1997 ratings period </v>
          </cell>
        </row>
        <row r="107">
          <cell r="A107" t="str">
            <v>Sources:   Radio and Records Ratings Report and Directory, BIA Publishing</v>
          </cell>
        </row>
        <row r="108">
          <cell r="A108" t="str">
            <v xml:space="preserve">    Audit Bureau of Circulation, Nielsen Media Research, Arbitron, Bear Stearns and Company</v>
          </cell>
        </row>
      </sheetData>
      <sheetData sheetId="11" refreshError="1">
        <row r="1">
          <cell r="A1" t="str">
            <v>Exhibit 11: Total CUME Audience of Top 15 Radio Groups</v>
          </cell>
        </row>
        <row r="3">
          <cell r="A3" t="str">
            <v>CUME</v>
          </cell>
          <cell r="C3" t="str">
            <v xml:space="preserve">Total Metro CUME </v>
          </cell>
        </row>
        <row r="4">
          <cell r="A4" t="str">
            <v>Rank</v>
          </cell>
          <cell r="B4" t="str">
            <v>Radio Group</v>
          </cell>
          <cell r="C4" t="str">
            <v>Millions of 12+ Listeners Fall 1997</v>
          </cell>
        </row>
        <row r="5">
          <cell r="A5">
            <v>1</v>
          </cell>
          <cell r="B5" t="str">
            <v>CBS Radio</v>
          </cell>
          <cell r="C5">
            <v>58434700</v>
          </cell>
        </row>
        <row r="6">
          <cell r="A6">
            <v>2</v>
          </cell>
          <cell r="B6" t="str">
            <v>Chancellor</v>
          </cell>
          <cell r="C6">
            <v>44640500</v>
          </cell>
        </row>
        <row r="7">
          <cell r="A7">
            <v>3</v>
          </cell>
          <cell r="B7" t="str">
            <v>Jacor</v>
          </cell>
          <cell r="C7">
            <v>22675800</v>
          </cell>
        </row>
        <row r="8">
          <cell r="A8">
            <v>4</v>
          </cell>
          <cell r="B8" t="str">
            <v>Clear Channel</v>
          </cell>
          <cell r="C8">
            <v>18081400</v>
          </cell>
        </row>
        <row r="9">
          <cell r="A9">
            <v>5</v>
          </cell>
          <cell r="B9" t="str">
            <v>Capstar</v>
          </cell>
          <cell r="C9">
            <v>16675900</v>
          </cell>
        </row>
        <row r="10">
          <cell r="A10">
            <v>6</v>
          </cell>
          <cell r="B10" t="str">
            <v>ABC Radio</v>
          </cell>
          <cell r="C10">
            <v>12361100</v>
          </cell>
        </row>
        <row r="11">
          <cell r="A11">
            <v>7</v>
          </cell>
          <cell r="B11" t="str">
            <v>Cox</v>
          </cell>
          <cell r="C11">
            <v>9889900</v>
          </cell>
        </row>
        <row r="12">
          <cell r="A12">
            <v>8</v>
          </cell>
          <cell r="B12" t="str">
            <v>Emmis</v>
          </cell>
          <cell r="C12">
            <v>8842900</v>
          </cell>
        </row>
        <row r="13">
          <cell r="A13">
            <v>9</v>
          </cell>
          <cell r="B13" t="str">
            <v>Sinclair</v>
          </cell>
          <cell r="C13">
            <v>6237300</v>
          </cell>
        </row>
        <row r="14">
          <cell r="A14">
            <v>10</v>
          </cell>
          <cell r="B14" t="str">
            <v>Heftel</v>
          </cell>
          <cell r="C14">
            <v>6041300</v>
          </cell>
        </row>
        <row r="15">
          <cell r="A15">
            <v>11</v>
          </cell>
          <cell r="B15" t="str">
            <v>Bonneville</v>
          </cell>
          <cell r="C15">
            <v>5888600</v>
          </cell>
        </row>
        <row r="16">
          <cell r="A16">
            <v>12</v>
          </cell>
          <cell r="B16" t="str">
            <v>Entercom</v>
          </cell>
          <cell r="C16">
            <v>5567100</v>
          </cell>
        </row>
        <row r="17">
          <cell r="A17">
            <v>13</v>
          </cell>
          <cell r="B17" t="str">
            <v>Citadel</v>
          </cell>
          <cell r="C17">
            <v>4670200</v>
          </cell>
        </row>
        <row r="18">
          <cell r="A18">
            <v>14</v>
          </cell>
          <cell r="B18" t="str">
            <v>Susquehanna</v>
          </cell>
          <cell r="C18">
            <v>4619200</v>
          </cell>
        </row>
        <row r="19">
          <cell r="A19">
            <v>15</v>
          </cell>
          <cell r="B19" t="str">
            <v>Greater Media</v>
          </cell>
          <cell r="C19">
            <v>4385900</v>
          </cell>
        </row>
        <row r="21">
          <cell r="A21" t="str">
            <v>Source:"Who Owns What," - April 13, 1998, Arbitron Fall 1997</v>
          </cell>
        </row>
      </sheetData>
      <sheetData sheetId="12" refreshError="1">
        <row r="10">
          <cell r="A10" t="str">
            <v>Exhibit 12: Advertising Spending and Growth: National Spot Television and National Spot Radio — 1990-97</v>
          </cell>
        </row>
        <row r="29">
          <cell r="B29">
            <v>1990</v>
          </cell>
          <cell r="C29">
            <v>1991</v>
          </cell>
          <cell r="D29">
            <v>1992</v>
          </cell>
          <cell r="E29">
            <v>1993</v>
          </cell>
          <cell r="F29">
            <v>1994</v>
          </cell>
          <cell r="G29">
            <v>1995</v>
          </cell>
          <cell r="H29">
            <v>1996</v>
          </cell>
          <cell r="I29">
            <v>1997</v>
          </cell>
        </row>
        <row r="30">
          <cell r="A30" t="str">
            <v>Growth- Spot Television</v>
          </cell>
          <cell r="B30">
            <v>5.8999999999999997E-2</v>
          </cell>
          <cell r="C30">
            <v>-8.6999999999999994E-2</v>
          </cell>
          <cell r="D30">
            <v>6.2E-2</v>
          </cell>
          <cell r="E30">
            <v>3.3000000000000002E-2</v>
          </cell>
          <cell r="F30">
            <v>0.153</v>
          </cell>
          <cell r="G30">
            <v>1.4E-2</v>
          </cell>
          <cell r="H30">
            <v>7.4999999999999997E-2</v>
          </cell>
          <cell r="I30">
            <v>0.02</v>
          </cell>
        </row>
        <row r="31">
          <cell r="A31" t="str">
            <v>Growth- Spot National Radio</v>
          </cell>
          <cell r="B31">
            <v>5.6884292178409825E-2</v>
          </cell>
          <cell r="C31">
            <v>-3.669724770642202E-2</v>
          </cell>
          <cell r="D31">
            <v>-4.4444444444444446E-2</v>
          </cell>
          <cell r="E31">
            <v>0.10099667774086379</v>
          </cell>
          <cell r="F31">
            <v>0.14785757392878696</v>
          </cell>
          <cell r="G31">
            <v>2.996845425867508E-2</v>
          </cell>
          <cell r="H31">
            <v>8.9841755997958142E-2</v>
          </cell>
          <cell r="I31">
            <v>9.6018735362997654E-2</v>
          </cell>
        </row>
        <row r="34">
          <cell r="A34" t="str">
            <v xml:space="preserve">Source:  McCann Erickson Worldwide, Bear, Stearns &amp; Co. Inc.  </v>
          </cell>
        </row>
      </sheetData>
      <sheetData sheetId="13" refreshError="1">
        <row r="1">
          <cell r="A1" t="str">
            <v>Exhibit 13: Network Produced Hours Aired on Network Television - 1993-1994 Broadcast Season</v>
          </cell>
        </row>
        <row r="2">
          <cell r="A2" t="str">
            <v>Network Program</v>
          </cell>
        </row>
        <row r="3">
          <cell r="A3" t="str">
            <v>Hours Broadcast</v>
          </cell>
          <cell r="B3" t="str">
            <v>ABC</v>
          </cell>
          <cell r="C3" t="str">
            <v>CBS</v>
          </cell>
          <cell r="D3" t="str">
            <v>NBC</v>
          </cell>
          <cell r="E3" t="str">
            <v>Fox</v>
          </cell>
        </row>
        <row r="4">
          <cell r="A4" t="str">
            <v>ABC</v>
          </cell>
          <cell r="B4">
            <v>7.5</v>
          </cell>
          <cell r="C4">
            <v>0</v>
          </cell>
          <cell r="D4">
            <v>0</v>
          </cell>
          <cell r="E4">
            <v>1</v>
          </cell>
        </row>
        <row r="5">
          <cell r="A5" t="str">
            <v>CBS</v>
          </cell>
          <cell r="B5">
            <v>0</v>
          </cell>
          <cell r="C5">
            <v>4.5</v>
          </cell>
          <cell r="D5">
            <v>0</v>
          </cell>
          <cell r="E5">
            <v>1</v>
          </cell>
        </row>
        <row r="6">
          <cell r="A6" t="str">
            <v>NBC</v>
          </cell>
          <cell r="B6">
            <v>0</v>
          </cell>
          <cell r="C6">
            <v>0</v>
          </cell>
          <cell r="D6">
            <v>4</v>
          </cell>
          <cell r="E6">
            <v>1</v>
          </cell>
        </row>
        <row r="7">
          <cell r="A7" t="str">
            <v>Fox</v>
          </cell>
          <cell r="B7">
            <v>0</v>
          </cell>
          <cell r="C7">
            <v>0</v>
          </cell>
          <cell r="D7">
            <v>0</v>
          </cell>
          <cell r="E7">
            <v>4</v>
          </cell>
        </row>
        <row r="8">
          <cell r="A8" t="str">
            <v xml:space="preserve">   Number of Programming Hours</v>
          </cell>
          <cell r="B8">
            <v>7.5</v>
          </cell>
          <cell r="C8">
            <v>4.5</v>
          </cell>
          <cell r="D8">
            <v>4</v>
          </cell>
          <cell r="E8">
            <v>7</v>
          </cell>
        </row>
        <row r="11">
          <cell r="A11" t="str">
            <v>Percent</v>
          </cell>
          <cell r="B11" t="str">
            <v>ABC</v>
          </cell>
          <cell r="C11" t="str">
            <v>CBS</v>
          </cell>
          <cell r="D11" t="str">
            <v>NBC</v>
          </cell>
          <cell r="E11" t="str">
            <v>Fox</v>
          </cell>
        </row>
        <row r="12">
          <cell r="A12" t="str">
            <v>ABC</v>
          </cell>
          <cell r="B12">
            <v>1</v>
          </cell>
          <cell r="C12">
            <v>0</v>
          </cell>
          <cell r="D12">
            <v>0</v>
          </cell>
          <cell r="E12">
            <v>0.14285714285714285</v>
          </cell>
        </row>
        <row r="13">
          <cell r="A13" t="str">
            <v>CBS</v>
          </cell>
          <cell r="B13">
            <v>0</v>
          </cell>
          <cell r="C13">
            <v>1</v>
          </cell>
          <cell r="D13">
            <v>0</v>
          </cell>
          <cell r="E13">
            <v>0.14285714285714285</v>
          </cell>
        </row>
        <row r="14">
          <cell r="A14" t="str">
            <v>NBC</v>
          </cell>
          <cell r="B14">
            <v>0</v>
          </cell>
          <cell r="C14">
            <v>0</v>
          </cell>
          <cell r="D14">
            <v>1</v>
          </cell>
          <cell r="E14">
            <v>0.14285714285714285</v>
          </cell>
        </row>
        <row r="15">
          <cell r="A15" t="str">
            <v>Fox</v>
          </cell>
          <cell r="B15">
            <v>0</v>
          </cell>
          <cell r="C15">
            <v>0</v>
          </cell>
          <cell r="D15">
            <v>0</v>
          </cell>
          <cell r="E15">
            <v>0.5714285714285714</v>
          </cell>
        </row>
        <row r="17">
          <cell r="A17" t="str">
            <v>Hours Produce for Own Network (%)</v>
          </cell>
          <cell r="B17">
            <v>0.34090909090909088</v>
          </cell>
          <cell r="C17">
            <v>0.20454545454545456</v>
          </cell>
          <cell r="D17">
            <v>0.18181818181818182</v>
          </cell>
          <cell r="E17">
            <v>0.26666666666666666</v>
          </cell>
        </row>
        <row r="20">
          <cell r="A20" t="str">
            <v>Network Produced Hours Aired on Network Television - 1997-1998 Broadcast Season</v>
          </cell>
        </row>
        <row r="21">
          <cell r="A21" t="str">
            <v>Network Program</v>
          </cell>
          <cell r="G21" t="str">
            <v>Viacom</v>
          </cell>
        </row>
        <row r="22">
          <cell r="A22" t="str">
            <v>Hours Broadcast</v>
          </cell>
          <cell r="B22" t="str">
            <v>ABC</v>
          </cell>
          <cell r="C22" t="str">
            <v>CBS</v>
          </cell>
          <cell r="D22" t="str">
            <v>NBC</v>
          </cell>
          <cell r="E22" t="str">
            <v>Fox</v>
          </cell>
          <cell r="F22" t="str">
            <v>WB</v>
          </cell>
          <cell r="G22" t="str">
            <v>(Paramount)</v>
          </cell>
        </row>
        <row r="23">
          <cell r="A23" t="str">
            <v>ABC</v>
          </cell>
          <cell r="B23">
            <v>10.5</v>
          </cell>
          <cell r="C23">
            <v>0</v>
          </cell>
          <cell r="D23">
            <v>0</v>
          </cell>
          <cell r="E23">
            <v>2.5</v>
          </cell>
          <cell r="F23">
            <v>0.5</v>
          </cell>
          <cell r="G23">
            <v>0.5</v>
          </cell>
        </row>
        <row r="24">
          <cell r="A24" t="str">
            <v>CBS</v>
          </cell>
          <cell r="B24">
            <v>0</v>
          </cell>
          <cell r="C24">
            <v>8</v>
          </cell>
          <cell r="D24">
            <v>0</v>
          </cell>
          <cell r="E24">
            <v>1</v>
          </cell>
          <cell r="F24">
            <v>2</v>
          </cell>
          <cell r="G24">
            <v>2.5</v>
          </cell>
        </row>
        <row r="25">
          <cell r="A25" t="str">
            <v>NBC</v>
          </cell>
          <cell r="B25">
            <v>0</v>
          </cell>
          <cell r="C25">
            <v>0.5</v>
          </cell>
          <cell r="D25">
            <v>10</v>
          </cell>
          <cell r="E25">
            <v>0</v>
          </cell>
          <cell r="F25">
            <v>3.5</v>
          </cell>
          <cell r="G25">
            <v>1.5</v>
          </cell>
        </row>
        <row r="26">
          <cell r="A26" t="str">
            <v>Fox</v>
          </cell>
          <cell r="B26">
            <v>0</v>
          </cell>
          <cell r="C26">
            <v>0</v>
          </cell>
          <cell r="D26">
            <v>0</v>
          </cell>
          <cell r="E26">
            <v>6</v>
          </cell>
          <cell r="F26">
            <v>0.5</v>
          </cell>
          <cell r="G26">
            <v>0</v>
          </cell>
        </row>
        <row r="27">
          <cell r="A27" t="str">
            <v>WB</v>
          </cell>
          <cell r="B27">
            <v>1</v>
          </cell>
          <cell r="C27">
            <v>0</v>
          </cell>
          <cell r="D27">
            <v>0</v>
          </cell>
          <cell r="E27">
            <v>1</v>
          </cell>
          <cell r="F27">
            <v>2.5</v>
          </cell>
          <cell r="G27">
            <v>1.5</v>
          </cell>
        </row>
        <row r="28">
          <cell r="A28" t="str">
            <v>Viacom (Paramount)</v>
          </cell>
          <cell r="B28">
            <v>0</v>
          </cell>
          <cell r="C28">
            <v>0</v>
          </cell>
          <cell r="D28">
            <v>0</v>
          </cell>
          <cell r="E28">
            <v>0</v>
          </cell>
          <cell r="F28">
            <v>0</v>
          </cell>
          <cell r="G28">
            <v>3</v>
          </cell>
        </row>
        <row r="29">
          <cell r="A29" t="str">
            <v xml:space="preserve">   Number of Programming Hours</v>
          </cell>
          <cell r="B29">
            <v>11.5</v>
          </cell>
          <cell r="C29">
            <v>8.5</v>
          </cell>
          <cell r="D29">
            <v>10</v>
          </cell>
          <cell r="E29">
            <v>10.5</v>
          </cell>
          <cell r="F29">
            <v>9</v>
          </cell>
          <cell r="G29">
            <v>9</v>
          </cell>
        </row>
        <row r="31">
          <cell r="G31" t="str">
            <v>Viacom</v>
          </cell>
        </row>
        <row r="32">
          <cell r="A32" t="str">
            <v>Percent</v>
          </cell>
          <cell r="B32" t="str">
            <v>ABC</v>
          </cell>
          <cell r="C32" t="str">
            <v>CBS</v>
          </cell>
          <cell r="D32" t="str">
            <v>NBC</v>
          </cell>
          <cell r="E32" t="str">
            <v>Fox</v>
          </cell>
          <cell r="F32" t="str">
            <v>WB</v>
          </cell>
          <cell r="G32" t="str">
            <v>(Paramount)</v>
          </cell>
        </row>
        <row r="33">
          <cell r="A33" t="str">
            <v>ABC</v>
          </cell>
          <cell r="B33">
            <v>0.91304347826086951</v>
          </cell>
          <cell r="C33">
            <v>0</v>
          </cell>
          <cell r="D33">
            <v>0</v>
          </cell>
          <cell r="E33">
            <v>0.23809523809523808</v>
          </cell>
          <cell r="F33">
            <v>5.5555555555555552E-2</v>
          </cell>
          <cell r="G33">
            <v>5.5555555555555552E-2</v>
          </cell>
        </row>
        <row r="34">
          <cell r="A34" t="str">
            <v>CBS</v>
          </cell>
          <cell r="B34">
            <v>0</v>
          </cell>
          <cell r="C34">
            <v>0.94117647058823528</v>
          </cell>
          <cell r="D34">
            <v>0</v>
          </cell>
          <cell r="E34">
            <v>9.5238095238095233E-2</v>
          </cell>
          <cell r="F34">
            <v>0.22222222222222221</v>
          </cell>
          <cell r="G34">
            <v>0.27777777777777779</v>
          </cell>
        </row>
        <row r="35">
          <cell r="A35" t="str">
            <v>NBC</v>
          </cell>
          <cell r="B35">
            <v>0</v>
          </cell>
          <cell r="C35">
            <v>5.8823529411764705E-2</v>
          </cell>
          <cell r="D35">
            <v>1</v>
          </cell>
          <cell r="E35">
            <v>0</v>
          </cell>
          <cell r="F35">
            <v>0.3888888888888889</v>
          </cell>
          <cell r="G35">
            <v>0.16666666666666666</v>
          </cell>
        </row>
        <row r="36">
          <cell r="A36" t="str">
            <v>Fox</v>
          </cell>
          <cell r="B36">
            <v>0</v>
          </cell>
          <cell r="C36">
            <v>0</v>
          </cell>
          <cell r="D36">
            <v>0</v>
          </cell>
          <cell r="E36">
            <v>0.5714285714285714</v>
          </cell>
          <cell r="F36">
            <v>5.5555555555555552E-2</v>
          </cell>
          <cell r="G36">
            <v>0</v>
          </cell>
        </row>
        <row r="37">
          <cell r="A37" t="str">
            <v>WB</v>
          </cell>
          <cell r="B37">
            <v>8.6956521739130432E-2</v>
          </cell>
          <cell r="C37">
            <v>0</v>
          </cell>
          <cell r="D37">
            <v>0</v>
          </cell>
          <cell r="E37">
            <v>9.5238095238095233E-2</v>
          </cell>
          <cell r="F37">
            <v>0.27777777777777779</v>
          </cell>
          <cell r="G37">
            <v>0.16666666666666666</v>
          </cell>
        </row>
        <row r="38">
          <cell r="A38" t="str">
            <v>Viacom (Paramount)</v>
          </cell>
          <cell r="B38">
            <v>0</v>
          </cell>
          <cell r="C38">
            <v>0</v>
          </cell>
          <cell r="D38">
            <v>0</v>
          </cell>
          <cell r="E38">
            <v>0</v>
          </cell>
          <cell r="F38">
            <v>0</v>
          </cell>
          <cell r="G38">
            <v>0.33333333333333331</v>
          </cell>
        </row>
        <row r="40">
          <cell r="A40" t="str">
            <v>Hours Produce for Own Network (%)</v>
          </cell>
          <cell r="B40">
            <v>0.47727272727272729</v>
          </cell>
          <cell r="C40">
            <v>0.36363636363636365</v>
          </cell>
          <cell r="D40">
            <v>0.45454545454545453</v>
          </cell>
          <cell r="E40">
            <v>0.4</v>
          </cell>
          <cell r="F40">
            <v>0.27777777777777779</v>
          </cell>
          <cell r="G40">
            <v>0.5</v>
          </cell>
        </row>
        <row r="41">
          <cell r="A41" t="str">
            <v>Source:  Bear Stearns &amp; Co., Inc.</v>
          </cell>
        </row>
      </sheetData>
      <sheetData sheetId="14"/>
      <sheetData sheetId="15" refreshError="1">
        <row r="1">
          <cell r="A1" t="str">
            <v>Exhibit 14: Cable Network Owners</v>
          </cell>
        </row>
        <row r="3">
          <cell r="B3" t="str">
            <v>Broadcast</v>
          </cell>
          <cell r="C3" t="str">
            <v>Broadcast</v>
          </cell>
          <cell r="D3" t="str">
            <v>Broadcast</v>
          </cell>
          <cell r="E3" t="str">
            <v>Broadcast</v>
          </cell>
          <cell r="F3" t="str">
            <v>Broadcast</v>
          </cell>
          <cell r="G3" t="str">
            <v>Broadcast</v>
          </cell>
          <cell r="H3" t="str">
            <v>Broadcast</v>
          </cell>
        </row>
        <row r="4">
          <cell r="B4" t="str">
            <v>Network</v>
          </cell>
          <cell r="C4" t="str">
            <v>Network</v>
          </cell>
          <cell r="D4" t="str">
            <v>Network</v>
          </cell>
          <cell r="E4" t="str">
            <v>Network</v>
          </cell>
          <cell r="F4" t="str">
            <v>Network</v>
          </cell>
          <cell r="G4" t="str">
            <v>Network</v>
          </cell>
          <cell r="H4" t="str">
            <v>Network</v>
          </cell>
          <cell r="I4" t="str">
            <v>Total</v>
          </cell>
          <cell r="J4" t="str">
            <v>Other</v>
          </cell>
        </row>
        <row r="5">
          <cell r="A5" t="str">
            <v>Network</v>
          </cell>
          <cell r="B5" t="str">
            <v>ABC</v>
          </cell>
          <cell r="C5" t="str">
            <v>CBS</v>
          </cell>
          <cell r="D5" t="str">
            <v>NBC</v>
          </cell>
          <cell r="E5" t="str">
            <v>Fox</v>
          </cell>
          <cell r="F5" t="str">
            <v>WB</v>
          </cell>
          <cell r="G5" t="str">
            <v>UPN</v>
          </cell>
          <cell r="H5" t="str">
            <v>USA</v>
          </cell>
          <cell r="I5" t="str">
            <v>Networks</v>
          </cell>
          <cell r="J5" t="str">
            <v>Owners</v>
          </cell>
        </row>
        <row r="6">
          <cell r="A6" t="str">
            <v>TNT</v>
          </cell>
          <cell r="B6">
            <v>0</v>
          </cell>
          <cell r="C6">
            <v>0</v>
          </cell>
          <cell r="D6">
            <v>0</v>
          </cell>
          <cell r="E6">
            <v>0</v>
          </cell>
          <cell r="F6">
            <v>1</v>
          </cell>
          <cell r="G6">
            <v>0</v>
          </cell>
          <cell r="H6">
            <v>0</v>
          </cell>
          <cell r="I6">
            <v>1</v>
          </cell>
          <cell r="J6" t="str">
            <v>None</v>
          </cell>
        </row>
        <row r="7">
          <cell r="A7" t="str">
            <v>USA</v>
          </cell>
          <cell r="B7">
            <v>0</v>
          </cell>
          <cell r="C7">
            <v>0</v>
          </cell>
          <cell r="D7">
            <v>0</v>
          </cell>
          <cell r="E7">
            <v>0</v>
          </cell>
          <cell r="F7">
            <v>0</v>
          </cell>
          <cell r="G7">
            <v>0</v>
          </cell>
          <cell r="H7">
            <v>1</v>
          </cell>
          <cell r="I7">
            <v>1</v>
          </cell>
          <cell r="J7" t="str">
            <v>None</v>
          </cell>
        </row>
        <row r="8">
          <cell r="A8" t="str">
            <v>TBS</v>
          </cell>
          <cell r="B8">
            <v>0</v>
          </cell>
          <cell r="C8">
            <v>0</v>
          </cell>
          <cell r="D8">
            <v>0</v>
          </cell>
          <cell r="E8">
            <v>0</v>
          </cell>
          <cell r="F8">
            <v>1</v>
          </cell>
          <cell r="G8">
            <v>0</v>
          </cell>
          <cell r="H8">
            <v>0</v>
          </cell>
          <cell r="I8">
            <v>1</v>
          </cell>
          <cell r="J8" t="str">
            <v>None</v>
          </cell>
        </row>
        <row r="9">
          <cell r="A9" t="str">
            <v>Nickelodeon</v>
          </cell>
          <cell r="B9">
            <v>0</v>
          </cell>
          <cell r="C9">
            <v>0</v>
          </cell>
          <cell r="D9">
            <v>0</v>
          </cell>
          <cell r="E9">
            <v>0</v>
          </cell>
          <cell r="F9">
            <v>0</v>
          </cell>
          <cell r="G9">
            <v>1</v>
          </cell>
          <cell r="H9">
            <v>0</v>
          </cell>
          <cell r="I9">
            <v>1</v>
          </cell>
          <cell r="J9" t="str">
            <v>None</v>
          </cell>
        </row>
        <row r="10">
          <cell r="A10" t="str">
            <v>Lifetime</v>
          </cell>
          <cell r="B10">
            <v>0.5</v>
          </cell>
          <cell r="C10">
            <v>0</v>
          </cell>
          <cell r="D10">
            <v>0</v>
          </cell>
          <cell r="E10">
            <v>0</v>
          </cell>
          <cell r="F10">
            <v>0</v>
          </cell>
          <cell r="G10">
            <v>0</v>
          </cell>
          <cell r="H10">
            <v>0</v>
          </cell>
          <cell r="I10">
            <v>0.5</v>
          </cell>
          <cell r="J10" t="str">
            <v>Hearst (50%)</v>
          </cell>
        </row>
        <row r="11">
          <cell r="A11" t="str">
            <v>ESPN</v>
          </cell>
          <cell r="B11">
            <v>0.8</v>
          </cell>
          <cell r="C11">
            <v>0</v>
          </cell>
          <cell r="D11">
            <v>0</v>
          </cell>
          <cell r="E11">
            <v>0</v>
          </cell>
          <cell r="F11">
            <v>0</v>
          </cell>
          <cell r="G11">
            <v>0</v>
          </cell>
          <cell r="H11">
            <v>0</v>
          </cell>
          <cell r="I11">
            <v>0.8</v>
          </cell>
          <cell r="J11" t="str">
            <v>Hearst (20%)</v>
          </cell>
        </row>
        <row r="12">
          <cell r="A12" t="str">
            <v>Family</v>
          </cell>
          <cell r="B12">
            <v>0</v>
          </cell>
          <cell r="C12">
            <v>0</v>
          </cell>
          <cell r="D12">
            <v>0</v>
          </cell>
          <cell r="E12">
            <v>1</v>
          </cell>
          <cell r="F12">
            <v>0</v>
          </cell>
          <cell r="G12">
            <v>0</v>
          </cell>
          <cell r="H12">
            <v>0</v>
          </cell>
          <cell r="I12">
            <v>1</v>
          </cell>
          <cell r="J12" t="str">
            <v>None</v>
          </cell>
        </row>
        <row r="13">
          <cell r="A13" t="str">
            <v>A&amp;E</v>
          </cell>
          <cell r="B13">
            <v>0.375</v>
          </cell>
          <cell r="C13">
            <v>0</v>
          </cell>
          <cell r="D13">
            <v>0.25</v>
          </cell>
          <cell r="E13">
            <v>0</v>
          </cell>
          <cell r="F13">
            <v>0</v>
          </cell>
          <cell r="G13">
            <v>0</v>
          </cell>
          <cell r="H13">
            <v>0</v>
          </cell>
          <cell r="I13">
            <v>0.625</v>
          </cell>
          <cell r="J13" t="str">
            <v>Hearst (25%)</v>
          </cell>
        </row>
        <row r="14">
          <cell r="A14" t="str">
            <v>Discovery</v>
          </cell>
          <cell r="B14">
            <v>0</v>
          </cell>
          <cell r="C14">
            <v>0</v>
          </cell>
          <cell r="D14">
            <v>0</v>
          </cell>
          <cell r="E14">
            <v>0</v>
          </cell>
          <cell r="F14">
            <v>0</v>
          </cell>
          <cell r="G14">
            <v>0</v>
          </cell>
          <cell r="H14">
            <v>0</v>
          </cell>
          <cell r="I14">
            <v>0</v>
          </cell>
          <cell r="J14" t="str">
            <v>Liberty (49%), Cox (24.5%), Newhouse (24.5%), John Hendricks (2%)</v>
          </cell>
        </row>
        <row r="15">
          <cell r="A15" t="str">
            <v>CNN</v>
          </cell>
          <cell r="B15">
            <v>0</v>
          </cell>
          <cell r="C15">
            <v>0</v>
          </cell>
          <cell r="D15">
            <v>0</v>
          </cell>
          <cell r="E15">
            <v>0</v>
          </cell>
          <cell r="F15">
            <v>1</v>
          </cell>
          <cell r="G15">
            <v>0</v>
          </cell>
          <cell r="H15">
            <v>0</v>
          </cell>
          <cell r="I15">
            <v>1</v>
          </cell>
          <cell r="J15" t="str">
            <v>None</v>
          </cell>
        </row>
        <row r="16">
          <cell r="A16" t="str">
            <v>Nashville Network</v>
          </cell>
          <cell r="B16">
            <v>0</v>
          </cell>
          <cell r="C16">
            <v>1</v>
          </cell>
          <cell r="D16">
            <v>0</v>
          </cell>
          <cell r="E16">
            <v>0</v>
          </cell>
          <cell r="F16">
            <v>0</v>
          </cell>
          <cell r="G16">
            <v>0</v>
          </cell>
          <cell r="H16">
            <v>0</v>
          </cell>
          <cell r="I16">
            <v>1</v>
          </cell>
          <cell r="J16" t="str">
            <v>None</v>
          </cell>
        </row>
        <row r="17">
          <cell r="A17" t="str">
            <v>MTV</v>
          </cell>
          <cell r="B17">
            <v>0</v>
          </cell>
          <cell r="C17">
            <v>0</v>
          </cell>
          <cell r="D17">
            <v>0</v>
          </cell>
          <cell r="E17">
            <v>0</v>
          </cell>
          <cell r="F17">
            <v>0</v>
          </cell>
          <cell r="G17">
            <v>1</v>
          </cell>
          <cell r="H17">
            <v>0</v>
          </cell>
          <cell r="I17">
            <v>1</v>
          </cell>
          <cell r="J17" t="str">
            <v>None</v>
          </cell>
        </row>
        <row r="18">
          <cell r="A18" t="str">
            <v>WGN</v>
          </cell>
          <cell r="B18">
            <v>0</v>
          </cell>
          <cell r="C18">
            <v>0</v>
          </cell>
          <cell r="D18">
            <v>0</v>
          </cell>
          <cell r="E18">
            <v>0</v>
          </cell>
          <cell r="F18">
            <v>0</v>
          </cell>
          <cell r="G18">
            <v>0</v>
          </cell>
          <cell r="H18">
            <v>0</v>
          </cell>
          <cell r="I18">
            <v>0</v>
          </cell>
          <cell r="J18" t="str">
            <v>Tribune (100%) - 50% Partner in WB</v>
          </cell>
        </row>
        <row r="19">
          <cell r="A19" t="str">
            <v>Cartoon</v>
          </cell>
          <cell r="B19">
            <v>0</v>
          </cell>
          <cell r="C19">
            <v>0</v>
          </cell>
          <cell r="D19">
            <v>0</v>
          </cell>
          <cell r="E19">
            <v>0</v>
          </cell>
          <cell r="F19">
            <v>1</v>
          </cell>
          <cell r="G19">
            <v>0</v>
          </cell>
          <cell r="H19">
            <v>0</v>
          </cell>
          <cell r="I19">
            <v>1</v>
          </cell>
        </row>
        <row r="20">
          <cell r="A20" t="str">
            <v>CNBC</v>
          </cell>
          <cell r="B20">
            <v>0</v>
          </cell>
          <cell r="C20">
            <v>0</v>
          </cell>
          <cell r="D20">
            <v>1</v>
          </cell>
          <cell r="E20">
            <v>0</v>
          </cell>
          <cell r="F20">
            <v>0</v>
          </cell>
          <cell r="G20">
            <v>0</v>
          </cell>
          <cell r="H20">
            <v>0</v>
          </cell>
          <cell r="I20">
            <v>1</v>
          </cell>
        </row>
        <row r="21">
          <cell r="A21" t="str">
            <v>Sci-Fi</v>
          </cell>
          <cell r="B21">
            <v>0</v>
          </cell>
          <cell r="C21">
            <v>0</v>
          </cell>
          <cell r="D21">
            <v>0</v>
          </cell>
          <cell r="E21">
            <v>0</v>
          </cell>
          <cell r="F21">
            <v>0</v>
          </cell>
          <cell r="G21">
            <v>0</v>
          </cell>
          <cell r="H21">
            <v>1</v>
          </cell>
          <cell r="I21">
            <v>1</v>
          </cell>
        </row>
        <row r="22">
          <cell r="A22" t="str">
            <v>BET</v>
          </cell>
          <cell r="B22">
            <v>0</v>
          </cell>
          <cell r="C22">
            <v>0</v>
          </cell>
          <cell r="D22">
            <v>0</v>
          </cell>
          <cell r="E22">
            <v>0</v>
          </cell>
          <cell r="F22">
            <v>0</v>
          </cell>
          <cell r="G22">
            <v>0</v>
          </cell>
          <cell r="H22">
            <v>0</v>
          </cell>
          <cell r="I22">
            <v>0</v>
          </cell>
          <cell r="J22" t="str">
            <v>Robert Johnson (49%), Liberty Media Corp. (22%), Public (29%)</v>
          </cell>
        </row>
        <row r="23">
          <cell r="A23" t="str">
            <v>Learning Channel</v>
          </cell>
          <cell r="B23">
            <v>0</v>
          </cell>
          <cell r="C23">
            <v>0</v>
          </cell>
          <cell r="D23">
            <v>0</v>
          </cell>
          <cell r="E23">
            <v>0</v>
          </cell>
          <cell r="F23">
            <v>0</v>
          </cell>
          <cell r="G23">
            <v>0</v>
          </cell>
          <cell r="H23">
            <v>0</v>
          </cell>
          <cell r="I23">
            <v>0</v>
          </cell>
          <cell r="J23" t="str">
            <v>Liberty (49%), Cox (24.5%), Newhouse (24.5%), John Hendricks (2%)</v>
          </cell>
        </row>
        <row r="24">
          <cell r="A24" t="str">
            <v>Headline News</v>
          </cell>
          <cell r="B24">
            <v>0</v>
          </cell>
          <cell r="C24">
            <v>0</v>
          </cell>
          <cell r="D24">
            <v>0</v>
          </cell>
          <cell r="E24">
            <v>0</v>
          </cell>
          <cell r="F24">
            <v>0</v>
          </cell>
          <cell r="G24">
            <v>1</v>
          </cell>
          <cell r="H24">
            <v>0</v>
          </cell>
          <cell r="I24">
            <v>1</v>
          </cell>
        </row>
        <row r="25">
          <cell r="A25" t="str">
            <v>Comedy Channel</v>
          </cell>
          <cell r="B25">
            <v>0</v>
          </cell>
          <cell r="C25">
            <v>0</v>
          </cell>
          <cell r="D25">
            <v>0</v>
          </cell>
          <cell r="E25">
            <v>0</v>
          </cell>
          <cell r="F25">
            <v>0.5</v>
          </cell>
          <cell r="G25">
            <v>0.5</v>
          </cell>
          <cell r="H25">
            <v>0</v>
          </cell>
          <cell r="I25">
            <v>1</v>
          </cell>
        </row>
        <row r="27">
          <cell r="A27" t="str">
            <v>Source:  Federal Communications Commission; National Cable Television Association; Bear, Stearns &amp; Co. Inc.</v>
          </cell>
        </row>
      </sheetData>
      <sheetData sheetId="16"/>
      <sheetData sheetId="17" refreshError="1">
        <row r="19">
          <cell r="A19" t="str">
            <v>Exhibit 15: Cable Ratings and Share - (Prime Time) 1987 - 1997</v>
          </cell>
        </row>
        <row r="40">
          <cell r="A40" t="str">
            <v>Source: Nielsen Ratings Book</v>
          </cell>
        </row>
      </sheetData>
      <sheetData sheetId="18" refreshError="1">
        <row r="1">
          <cell r="A1" t="str">
            <v>Exhibit 16: Ten Most and Least Penetrated Markets by Cable</v>
          </cell>
        </row>
        <row r="4">
          <cell r="A4" t="str">
            <v>Ten Highest</v>
          </cell>
          <cell r="E4" t="str">
            <v>Ten Lowest</v>
          </cell>
        </row>
        <row r="5">
          <cell r="A5" t="str">
            <v>Honolulu (71)</v>
          </cell>
          <cell r="C5">
            <v>0.87667595562332401</v>
          </cell>
          <cell r="E5" t="str">
            <v>Green Bay-Appleton (70)</v>
          </cell>
          <cell r="G5">
            <v>0.59254788769351874</v>
          </cell>
        </row>
        <row r="6">
          <cell r="A6" t="str">
            <v>Hartford-New Haven (26)</v>
          </cell>
          <cell r="C6">
            <v>0.86482413706498351</v>
          </cell>
          <cell r="E6" t="str">
            <v>South Bend-Elkhart (85)</v>
          </cell>
          <cell r="G6">
            <v>0.59193197800792741</v>
          </cell>
        </row>
        <row r="7">
          <cell r="A7" t="str">
            <v>West Palm Beach-Ft. Pierce (43)</v>
          </cell>
          <cell r="C7">
            <v>0.835512569926535</v>
          </cell>
          <cell r="E7" t="str">
            <v>Phoenix (17)</v>
          </cell>
          <cell r="G7">
            <v>0.58600228046633207</v>
          </cell>
        </row>
        <row r="8">
          <cell r="A8" t="str">
            <v>San Diego (26)</v>
          </cell>
          <cell r="C8">
            <v>0.82499269630703642</v>
          </cell>
          <cell r="E8" t="str">
            <v>Houston (11)</v>
          </cell>
          <cell r="G8">
            <v>0.56497408178090791</v>
          </cell>
        </row>
        <row r="9">
          <cell r="A9" t="str">
            <v>Wilkes Barre-Scranton (47)</v>
          </cell>
          <cell r="C9">
            <v>0.7985766507143236</v>
          </cell>
          <cell r="E9" t="str">
            <v>Salt Lake City (36)</v>
          </cell>
          <cell r="G9">
            <v>0.56051628978285117</v>
          </cell>
        </row>
        <row r="10">
          <cell r="A10" t="str">
            <v>Johnstown-Altoona (92)</v>
          </cell>
          <cell r="C10">
            <v>0.79621987168371766</v>
          </cell>
          <cell r="E10" t="str">
            <v>Fresno-Visalia (55)</v>
          </cell>
          <cell r="G10">
            <v>0.53122792856422152</v>
          </cell>
        </row>
        <row r="11">
          <cell r="A11" t="str">
            <v>Ft. Myers-Naples (83)</v>
          </cell>
          <cell r="C11">
            <v>0.7905363170396299</v>
          </cell>
          <cell r="E11" t="str">
            <v>St. Louis (21)</v>
          </cell>
          <cell r="G11">
            <v>0.5276888532188686</v>
          </cell>
        </row>
        <row r="12">
          <cell r="A12" t="str">
            <v>Pittsburgh (19)</v>
          </cell>
          <cell r="C12">
            <v>0.78861382231459309</v>
          </cell>
          <cell r="E12" t="str">
            <v>Dallas-Ft. Worth (8)</v>
          </cell>
          <cell r="G12">
            <v>0.5207573196864157</v>
          </cell>
        </row>
        <row r="13">
          <cell r="A13" t="str">
            <v>Boston (6)</v>
          </cell>
          <cell r="C13">
            <v>0.77928988640022079</v>
          </cell>
          <cell r="E13" t="str">
            <v>Minneapolis - St. Paul (14)</v>
          </cell>
          <cell r="G13">
            <v>0.51513017056833088</v>
          </cell>
        </row>
        <row r="14">
          <cell r="A14" t="str">
            <v>Providence-New Bedford (49)</v>
          </cell>
          <cell r="C14">
            <v>0.7748086141518209</v>
          </cell>
          <cell r="E14" t="str">
            <v>Springfield, MO (77)</v>
          </cell>
          <cell r="G14">
            <v>0.49493999889398882</v>
          </cell>
        </row>
        <row r="16">
          <cell r="A16" t="str">
            <v>Source: Nielsen US Television Household estimates - September 1997.</v>
          </cell>
        </row>
      </sheetData>
      <sheetData sheetId="19" refreshError="1">
        <row r="31">
          <cell r="B31" t="str">
            <v>Exhibit 17: Broadcast and Cable Network Revenue and Cash Flow -1996</v>
          </cell>
        </row>
        <row r="46">
          <cell r="B46" t="str">
            <v xml:space="preserve">Note: Cable Networks Represent 20 Highest Rated Channels </v>
          </cell>
        </row>
        <row r="47">
          <cell r="B47" t="str">
            <v>Source: Paul Kagan Associates; Broadcasting and Cable</v>
          </cell>
        </row>
      </sheetData>
      <sheetData sheetId="20" refreshError="1">
        <row r="3">
          <cell r="B3" t="str">
            <v>Exhibit 18: Rate of Growth of Cable Advertising vs. Broadcast</v>
          </cell>
        </row>
        <row r="19">
          <cell r="B19" t="str">
            <v xml:space="preserve">Source:McCann Erickson Worldwide, Bear, Stearns &amp; Co. Inc. </v>
          </cell>
        </row>
      </sheetData>
      <sheetData sheetId="21" refreshError="1">
        <row r="2">
          <cell r="D2" t="str">
            <v>Exhibit 19: Cable Network's Share of Local Television Dollars</v>
          </cell>
        </row>
        <row r="14">
          <cell r="E14" t="str">
            <v xml:space="preserve"> </v>
          </cell>
        </row>
        <row r="15">
          <cell r="E15" t="str">
            <v xml:space="preserve"> </v>
          </cell>
        </row>
        <row r="16">
          <cell r="E16" t="str">
            <v xml:space="preserve"> </v>
          </cell>
        </row>
        <row r="23">
          <cell r="D23" t="str">
            <v>Source: McCann Erickson Worldwide, Bear, Stearns &amp; Co. Inc.</v>
          </cell>
        </row>
      </sheetData>
      <sheetData sheetId="22"/>
      <sheetData sheetId="23" refreshError="1">
        <row r="3">
          <cell r="B3" t="str">
            <v>Exhibit 21: Number of UHF and VHF Commerical Television Stations(1980-1997)</v>
          </cell>
        </row>
        <row r="16">
          <cell r="B16" t="str">
            <v>Source: Broadcasting and Cable Magazine; TV Dimensions</v>
          </cell>
        </row>
      </sheetData>
      <sheetData sheetId="24"/>
      <sheetData sheetId="25"/>
      <sheetData sheetId="26" refreshError="1">
        <row r="1">
          <cell r="A1" t="str">
            <v>Exhibit 24: Top 25 Broadcasters: FCC Clearance to Syndicator Clearance Ratio</v>
          </cell>
        </row>
        <row r="3">
          <cell r="A3" t="str">
            <v>Broadcaster</v>
          </cell>
          <cell r="B3" t="str">
            <v>FCC</v>
          </cell>
          <cell r="C3" t="str">
            <v>Syndicator</v>
          </cell>
          <cell r="D3" t="str">
            <v>FCC/Syndicator</v>
          </cell>
          <cell r="E3" t="str">
            <v>Telecom Act</v>
          </cell>
          <cell r="F3" t="str">
            <v xml:space="preserve">Acquisition </v>
          </cell>
          <cell r="G3" t="str">
            <v>FCC Clearance to</v>
          </cell>
        </row>
        <row r="4">
          <cell r="B4" t="str">
            <v>Clearance</v>
          </cell>
          <cell r="C4" t="str">
            <v>Clearance</v>
          </cell>
          <cell r="D4" t="str">
            <v>Clearance</v>
          </cell>
          <cell r="E4" t="str">
            <v>Ownership Cap</v>
          </cell>
          <cell r="F4" t="str">
            <v>Capacity</v>
          </cell>
          <cell r="G4" t="str">
            <v>Maximum</v>
          </cell>
        </row>
        <row r="5">
          <cell r="A5" t="str">
            <v>Paxson Communications</v>
          </cell>
          <cell r="B5">
            <v>0.32180508777832495</v>
          </cell>
          <cell r="C5">
            <v>0.57076594421344329</v>
          </cell>
          <cell r="D5">
            <v>0.56381269948016188</v>
          </cell>
          <cell r="E5">
            <v>0.35</v>
          </cell>
          <cell r="F5">
            <v>2.8194912221675028E-2</v>
          </cell>
          <cell r="G5">
            <v>0.91944310793807138</v>
          </cell>
        </row>
        <row r="6">
          <cell r="A6" t="str">
            <v>News Corp. (Fox Broadcasting)</v>
          </cell>
          <cell r="B6">
            <v>0.34621227662040099</v>
          </cell>
          <cell r="C6">
            <v>0.40447106882487666</v>
          </cell>
          <cell r="D6">
            <v>0.85596301764243143</v>
          </cell>
          <cell r="E6">
            <v>0.35</v>
          </cell>
          <cell r="F6">
            <v>3.787723379598984E-3</v>
          </cell>
          <cell r="G6">
            <v>0.98917793320114578</v>
          </cell>
        </row>
        <row r="7">
          <cell r="A7" t="str">
            <v xml:space="preserve">Tribune </v>
          </cell>
          <cell r="B7">
            <v>0.26004213261573172</v>
          </cell>
          <cell r="C7">
            <v>0.35564861631290501</v>
          </cell>
          <cell r="D7">
            <v>0.73117712452153261</v>
          </cell>
          <cell r="E7">
            <v>0.35</v>
          </cell>
          <cell r="F7">
            <v>8.9957867384268253E-2</v>
          </cell>
          <cell r="G7">
            <v>0.74297752175923359</v>
          </cell>
        </row>
        <row r="8">
          <cell r="A8" t="str">
            <v>CBS Corp.</v>
          </cell>
          <cell r="B8">
            <v>0.30882706221031747</v>
          </cell>
          <cell r="C8">
            <v>0.31792357992338499</v>
          </cell>
          <cell r="D8">
            <v>0.97138772243549965</v>
          </cell>
          <cell r="E8">
            <v>0.35</v>
          </cell>
          <cell r="F8">
            <v>4.1172937789682507E-2</v>
          </cell>
          <cell r="G8">
            <v>0.88236303488662138</v>
          </cell>
        </row>
        <row r="9">
          <cell r="A9" t="str">
            <v>USA Networks, Inc.</v>
          </cell>
          <cell r="B9">
            <v>0.15542815944478666</v>
          </cell>
          <cell r="C9">
            <v>0.30996639110228774</v>
          </cell>
          <cell r="D9">
            <v>0.50143552303222438</v>
          </cell>
          <cell r="E9">
            <v>0.35</v>
          </cell>
          <cell r="F9">
            <v>0.19457184055521332</v>
          </cell>
          <cell r="G9">
            <v>0.44408045555653336</v>
          </cell>
        </row>
        <row r="10">
          <cell r="A10" t="str">
            <v>General Electric (NBC)</v>
          </cell>
          <cell r="B10">
            <v>0.25945658299401342</v>
          </cell>
          <cell r="C10">
            <v>0.2730676888010789</v>
          </cell>
          <cell r="D10">
            <v>0.95015482839868048</v>
          </cell>
          <cell r="E10">
            <v>0.35</v>
          </cell>
          <cell r="F10">
            <v>9.054341700598656E-2</v>
          </cell>
          <cell r="G10">
            <v>0.74130452284003834</v>
          </cell>
        </row>
        <row r="11">
          <cell r="A11" t="str">
            <v>Univision Communications</v>
          </cell>
          <cell r="B11">
            <v>0.13483218175411249</v>
          </cell>
          <cell r="C11">
            <v>0.26966436350822498</v>
          </cell>
          <cell r="D11">
            <v>0.5</v>
          </cell>
          <cell r="E11">
            <v>0.35</v>
          </cell>
          <cell r="F11">
            <v>0.21516781824588749</v>
          </cell>
          <cell r="G11">
            <v>0.38523480501175</v>
          </cell>
        </row>
        <row r="12">
          <cell r="A12" t="str">
            <v>Disney (ABC)</v>
          </cell>
          <cell r="B12">
            <v>0.23904786333356579</v>
          </cell>
          <cell r="C12">
            <v>0.24157789310985409</v>
          </cell>
          <cell r="D12">
            <v>0.98952706415426095</v>
          </cell>
          <cell r="E12">
            <v>0.35</v>
          </cell>
          <cell r="F12">
            <v>0.11095213666643419</v>
          </cell>
          <cell r="G12">
            <v>0.68299389523875942</v>
          </cell>
        </row>
        <row r="13">
          <cell r="A13" t="str">
            <v>Viacom</v>
          </cell>
          <cell r="B13">
            <v>0.12674808439143939</v>
          </cell>
          <cell r="C13">
            <v>0.23803774045749149</v>
          </cell>
          <cell r="D13">
            <v>0.53247054079676048</v>
          </cell>
          <cell r="E13">
            <v>0.35</v>
          </cell>
          <cell r="F13">
            <v>0.22325191560856059</v>
          </cell>
          <cell r="G13">
            <v>0.36213738397554113</v>
          </cell>
        </row>
        <row r="14">
          <cell r="A14" t="str">
            <v>Sinclair Broadcast</v>
          </cell>
          <cell r="B14">
            <v>0.134921802283232</v>
          </cell>
          <cell r="C14">
            <v>0.22418921597696725</v>
          </cell>
          <cell r="D14">
            <v>0.60182110765351704</v>
          </cell>
          <cell r="E14">
            <v>0.35</v>
          </cell>
          <cell r="F14">
            <v>0.21507819771676798</v>
          </cell>
          <cell r="G14">
            <v>0.38549086366637719</v>
          </cell>
        </row>
        <row r="15">
          <cell r="A15" t="str">
            <v>Chris-Craft Industries (BHC, United)</v>
          </cell>
          <cell r="B15">
            <v>0.18723032118793104</v>
          </cell>
          <cell r="C15">
            <v>0.21590540450711362</v>
          </cell>
          <cell r="D15">
            <v>0.86718682015096193</v>
          </cell>
          <cell r="E15">
            <v>0.35</v>
          </cell>
          <cell r="F15">
            <v>0.16276967881206894</v>
          </cell>
          <cell r="G15">
            <v>0.53494377482266009</v>
          </cell>
        </row>
        <row r="16">
          <cell r="A16" t="str">
            <v>Telemundo Group</v>
          </cell>
          <cell r="B16">
            <v>0.10756345904874558</v>
          </cell>
          <cell r="C16">
            <v>0.21512691809749115</v>
          </cell>
          <cell r="D16">
            <v>0.5</v>
          </cell>
          <cell r="E16">
            <v>0.35</v>
          </cell>
          <cell r="F16">
            <v>0.24243654095125439</v>
          </cell>
          <cell r="G16">
            <v>0.30732416871070167</v>
          </cell>
        </row>
        <row r="17">
          <cell r="A17" t="str">
            <v>Gannett Broadcasting</v>
          </cell>
          <cell r="B17">
            <v>0.15747230301759843</v>
          </cell>
          <cell r="C17">
            <v>0.16314844307285828</v>
          </cell>
          <cell r="D17">
            <v>0.96520873905781002</v>
          </cell>
          <cell r="E17">
            <v>0.35</v>
          </cell>
          <cell r="F17">
            <v>0.19252769698240155</v>
          </cell>
          <cell r="G17">
            <v>0.44992086576456697</v>
          </cell>
        </row>
        <row r="18">
          <cell r="A18" t="str">
            <v>A.H. Belo</v>
          </cell>
          <cell r="B18">
            <v>0.13411593137107244</v>
          </cell>
          <cell r="C18">
            <v>0.1417172017416285</v>
          </cell>
          <cell r="D18">
            <v>0.94636310710950744</v>
          </cell>
          <cell r="E18">
            <v>0.35</v>
          </cell>
          <cell r="F18">
            <v>0.21588406862892753</v>
          </cell>
          <cell r="G18">
            <v>0.38318837534592132</v>
          </cell>
        </row>
        <row r="19">
          <cell r="A19" t="str">
            <v>Raycom</v>
          </cell>
          <cell r="B19">
            <v>7.3649648986495286E-2</v>
          </cell>
          <cell r="C19">
            <v>0.10165274659453863</v>
          </cell>
          <cell r="D19">
            <v>0.72452197755424119</v>
          </cell>
          <cell r="E19">
            <v>0.35</v>
          </cell>
          <cell r="F19">
            <v>0.27635035101350469</v>
          </cell>
          <cell r="G19">
            <v>0.2104275685328437</v>
          </cell>
        </row>
        <row r="20">
          <cell r="A20" t="str">
            <v>Scripps Howard</v>
          </cell>
          <cell r="B20">
            <v>8.0214886347008685E-2</v>
          </cell>
          <cell r="C20">
            <v>9.8168524948988423E-2</v>
          </cell>
          <cell r="D20">
            <v>0.81711410443103805</v>
          </cell>
          <cell r="E20">
            <v>0.35</v>
          </cell>
          <cell r="F20">
            <v>0.26978511365299129</v>
          </cell>
          <cell r="G20">
            <v>0.22918538956288198</v>
          </cell>
        </row>
        <row r="21">
          <cell r="A21" t="str">
            <v>Cox Enterprises</v>
          </cell>
          <cell r="B21">
            <v>9.3337651223588877E-2</v>
          </cell>
          <cell r="C21">
            <v>9.466329390629144E-2</v>
          </cell>
          <cell r="D21">
            <v>0.98599623330226771</v>
          </cell>
          <cell r="E21">
            <v>0.35</v>
          </cell>
          <cell r="F21">
            <v>0.25666234877641109</v>
          </cell>
          <cell r="G21">
            <v>0.26667900349596824</v>
          </cell>
        </row>
        <row r="22">
          <cell r="A22" t="str">
            <v xml:space="preserve">Young Broadcasting </v>
          </cell>
          <cell r="B22">
            <v>9.0526532400804202E-2</v>
          </cell>
          <cell r="C22">
            <v>9.1821612847871992E-2</v>
          </cell>
          <cell r="D22">
            <v>0.985895690492679</v>
          </cell>
          <cell r="E22">
            <v>0.35</v>
          </cell>
          <cell r="F22">
            <v>0.25947346759919576</v>
          </cell>
          <cell r="G22">
            <v>0.25864723543086915</v>
          </cell>
        </row>
        <row r="23">
          <cell r="A23" t="str">
            <v>Hearst-Argyle Television</v>
          </cell>
          <cell r="B23">
            <v>8.588387870438377E-2</v>
          </cell>
          <cell r="C23">
            <v>8.8503918419035418E-2</v>
          </cell>
          <cell r="D23">
            <v>0.9703963422020857</v>
          </cell>
          <cell r="E23">
            <v>0.35</v>
          </cell>
          <cell r="F23">
            <v>0.26411612129561624</v>
          </cell>
          <cell r="G23">
            <v>0.24538251058395363</v>
          </cell>
        </row>
        <row r="24">
          <cell r="A24" t="str">
            <v>Glencairn Acquisitions</v>
          </cell>
          <cell r="B24">
            <v>4.4762968553294716E-2</v>
          </cell>
          <cell r="C24">
            <v>8.4623024797508273E-2</v>
          </cell>
          <cell r="D24">
            <v>0.52896913884142749</v>
          </cell>
          <cell r="E24">
            <v>0.35</v>
          </cell>
          <cell r="F24">
            <v>0.30523703144670528</v>
          </cell>
          <cell r="G24">
            <v>0.12789419586655634</v>
          </cell>
        </row>
        <row r="25">
          <cell r="A25" t="str">
            <v xml:space="preserve">Meredith </v>
          </cell>
          <cell r="B25">
            <v>6.2230877705801685E-2</v>
          </cell>
          <cell r="C25">
            <v>7.6689095498966631E-2</v>
          </cell>
          <cell r="D25">
            <v>0.81146970505917926</v>
          </cell>
          <cell r="E25">
            <v>0.35</v>
          </cell>
          <cell r="F25">
            <v>0.28776912229419827</v>
          </cell>
          <cell r="G25">
            <v>0.17780250773086198</v>
          </cell>
        </row>
        <row r="26">
          <cell r="A26" t="str">
            <v>Washington Post</v>
          </cell>
          <cell r="B26">
            <v>7.1316564085289191E-2</v>
          </cell>
          <cell r="C26">
            <v>7.1316564085289191E-2</v>
          </cell>
          <cell r="D26">
            <v>1</v>
          </cell>
          <cell r="E26">
            <v>0.35</v>
          </cell>
          <cell r="F26">
            <v>0.27868343591471079</v>
          </cell>
          <cell r="G26">
            <v>0.20376161167225484</v>
          </cell>
        </row>
        <row r="27">
          <cell r="A27" t="str">
            <v>Granite Broadcasting</v>
          </cell>
          <cell r="B27">
            <v>4.2194953868247301E-2</v>
          </cell>
          <cell r="C27">
            <v>7.0259113238220622E-2</v>
          </cell>
          <cell r="D27">
            <v>0.60056200432221574</v>
          </cell>
          <cell r="E27">
            <v>0.35</v>
          </cell>
          <cell r="F27">
            <v>0.30780504613175269</v>
          </cell>
          <cell r="G27">
            <v>0.12055701105213515</v>
          </cell>
        </row>
        <row r="28">
          <cell r="A28" t="str">
            <v>All-American TV, Inc.</v>
          </cell>
          <cell r="B28">
            <v>3.3948524440234107E-2</v>
          </cell>
          <cell r="C28">
            <v>6.7897048880468214E-2</v>
          </cell>
          <cell r="D28">
            <v>0.5</v>
          </cell>
          <cell r="E28">
            <v>0.35</v>
          </cell>
          <cell r="F28">
            <v>0.31605147555976587</v>
          </cell>
          <cell r="G28">
            <v>9.6995784114954603E-2</v>
          </cell>
        </row>
        <row r="29">
          <cell r="A29" t="str">
            <v>Clear Channel</v>
          </cell>
          <cell r="B29">
            <v>3.3632468472799631E-2</v>
          </cell>
          <cell r="C29">
            <v>6.1556172754993844E-2</v>
          </cell>
          <cell r="D29">
            <v>0.54637036332105526</v>
          </cell>
          <cell r="E29">
            <v>0.35</v>
          </cell>
          <cell r="F29">
            <v>0.31636753152720032</v>
          </cell>
          <cell r="G29">
            <v>9.6092767065141804E-2</v>
          </cell>
        </row>
        <row r="31">
          <cell r="A31" t="str">
            <v>Sources: Bear, Stearns &amp; Co. Inc.; Nielsen Media Research; BIA - Investing in Television '97</v>
          </cell>
        </row>
      </sheetData>
      <sheetData sheetId="27" refreshError="1">
        <row r="1">
          <cell r="A1" t="str">
            <v>Exhibit 25:Largest Affiliate Groups of Broadcast Networks</v>
          </cell>
        </row>
        <row r="2">
          <cell r="A2" t="str">
            <v xml:space="preserve">  </v>
          </cell>
        </row>
        <row r="3">
          <cell r="A3" t="str">
            <v>ABC</v>
          </cell>
          <cell r="B3" t="str">
            <v>Household</v>
          </cell>
          <cell r="C3" t="str">
            <v>CBS</v>
          </cell>
          <cell r="D3" t="str">
            <v>Household</v>
          </cell>
          <cell r="E3" t="str">
            <v>NBC</v>
          </cell>
          <cell r="F3" t="str">
            <v>Household</v>
          </cell>
          <cell r="G3" t="str">
            <v>Fox</v>
          </cell>
          <cell r="H3" t="str">
            <v>Household</v>
          </cell>
          <cell r="I3" t="str">
            <v>WB</v>
          </cell>
          <cell r="J3" t="str">
            <v>Household</v>
          </cell>
          <cell r="K3" t="str">
            <v>UPN</v>
          </cell>
          <cell r="L3" t="str">
            <v>Household</v>
          </cell>
        </row>
        <row r="4">
          <cell r="A4" t="str">
            <v>Owner</v>
          </cell>
          <cell r="B4" t="str">
            <v>Coverage</v>
          </cell>
          <cell r="C4" t="str">
            <v>Owner</v>
          </cell>
          <cell r="D4" t="str">
            <v>Coverage</v>
          </cell>
          <cell r="E4" t="str">
            <v>Owner</v>
          </cell>
          <cell r="F4" t="str">
            <v>Coverage</v>
          </cell>
          <cell r="G4" t="str">
            <v>Owner</v>
          </cell>
          <cell r="H4" t="str">
            <v>Coverage</v>
          </cell>
          <cell r="I4" t="str">
            <v>Owner</v>
          </cell>
          <cell r="J4" t="str">
            <v>Coverage</v>
          </cell>
          <cell r="K4" t="str">
            <v>Owner</v>
          </cell>
          <cell r="L4" t="str">
            <v>Coverage</v>
          </cell>
        </row>
        <row r="5">
          <cell r="A5" t="str">
            <v>Disney (ABC)</v>
          </cell>
          <cell r="B5">
            <v>0.24157789310985409</v>
          </cell>
          <cell r="C5" t="str">
            <v>CBS Corp.</v>
          </cell>
          <cell r="D5">
            <v>0.31792357992338499</v>
          </cell>
          <cell r="E5" t="str">
            <v>General Electric (NBC)</v>
          </cell>
          <cell r="F5">
            <v>0.2730676888010789</v>
          </cell>
          <cell r="G5" t="str">
            <v>News Corp. (Fox)</v>
          </cell>
          <cell r="H5">
            <v>0.40447106882487666</v>
          </cell>
          <cell r="I5" t="str">
            <v xml:space="preserve">Tribune </v>
          </cell>
          <cell r="J5">
            <v>0.27657976121175126</v>
          </cell>
          <cell r="K5" t="str">
            <v>Viacom</v>
          </cell>
          <cell r="L5">
            <v>0.22826530579944806</v>
          </cell>
        </row>
        <row r="6">
          <cell r="A6" t="str">
            <v>Scripps Howard</v>
          </cell>
          <cell r="B6">
            <v>7.9244688469119348E-2</v>
          </cell>
          <cell r="C6" t="str">
            <v>A.H. Belo</v>
          </cell>
          <cell r="D6">
            <v>4.9497807852113725E-2</v>
          </cell>
          <cell r="E6" t="str">
            <v>Gannett Broadcasting</v>
          </cell>
          <cell r="F6">
            <v>0.10456009094090934</v>
          </cell>
          <cell r="G6" t="str">
            <v>Sinclair Broadcast</v>
          </cell>
          <cell r="H6">
            <v>0.10177467829243651</v>
          </cell>
          <cell r="I6" t="str">
            <v>Granite Broadcasting</v>
          </cell>
          <cell r="J6">
            <v>4.1656681162538345E-2</v>
          </cell>
          <cell r="K6" t="str">
            <v>Chris-Craft Industries</v>
          </cell>
          <cell r="L6">
            <v>0.1921454356384012</v>
          </cell>
        </row>
        <row r="7">
          <cell r="A7" t="str">
            <v>Hearst-Argyle Television</v>
          </cell>
          <cell r="B7">
            <v>6.5183839300146429E-2</v>
          </cell>
          <cell r="C7" t="str">
            <v>Gannett Broadcasting</v>
          </cell>
          <cell r="D7">
            <v>4.723607202142921E-2</v>
          </cell>
          <cell r="E7" t="str">
            <v>A.H. Belo</v>
          </cell>
          <cell r="F7">
            <v>3.9814719417630089E-2</v>
          </cell>
          <cell r="G7" t="str">
            <v xml:space="preserve">Tribune </v>
          </cell>
          <cell r="H7">
            <v>5.5609497983481262E-2</v>
          </cell>
          <cell r="I7" t="str">
            <v>Acme Television, LLC</v>
          </cell>
          <cell r="J7">
            <v>3.8559583669062397E-2</v>
          </cell>
          <cell r="K7" t="str">
            <v>News Web</v>
          </cell>
          <cell r="L7">
            <v>4.430592432854781E-2</v>
          </cell>
        </row>
        <row r="8">
          <cell r="A8" t="str">
            <v>Allbritton Communications</v>
          </cell>
          <cell r="B8">
            <v>4.4619912485629291E-2</v>
          </cell>
          <cell r="C8" t="str">
            <v>Raycom</v>
          </cell>
          <cell r="D8">
            <v>3.6054009230537046E-2</v>
          </cell>
          <cell r="E8" t="str">
            <v xml:space="preserve">Pulitzer </v>
          </cell>
          <cell r="F8">
            <v>3.6218712611796378E-2</v>
          </cell>
          <cell r="G8" t="str">
            <v>Clear Channel</v>
          </cell>
          <cell r="H8">
            <v>3.5343828742012813E-2</v>
          </cell>
          <cell r="I8" t="str">
            <v>Glencairn Acquisitions</v>
          </cell>
          <cell r="J8">
            <v>3.5436856573171034E-2</v>
          </cell>
          <cell r="K8" t="str">
            <v>Glencairn Acquisitions</v>
          </cell>
          <cell r="L8">
            <v>1.6493108649194357E-2</v>
          </cell>
        </row>
        <row r="9">
          <cell r="A9" t="str">
            <v>A.H. Belo</v>
          </cell>
          <cell r="B9">
            <v>4.3053341329224698E-2</v>
          </cell>
          <cell r="C9" t="str">
            <v xml:space="preserve">Meredith </v>
          </cell>
          <cell r="D9">
            <v>3.5117252367751504E-2</v>
          </cell>
          <cell r="E9" t="str">
            <v>Washington Post</v>
          </cell>
          <cell r="F9">
            <v>3.4779166257801329E-2</v>
          </cell>
          <cell r="G9" t="str">
            <v xml:space="preserve">Meredith </v>
          </cell>
          <cell r="H9">
            <v>3.3513120096033029E-2</v>
          </cell>
          <cell r="I9" t="str">
            <v>Sinclair Broadcast</v>
          </cell>
          <cell r="J9">
            <v>3.3708441525325775E-2</v>
          </cell>
          <cell r="K9" t="str">
            <v>Clear Channel</v>
          </cell>
          <cell r="L9">
            <v>3.6318474052273973E-3</v>
          </cell>
        </row>
        <row r="10">
          <cell r="A10" t="str">
            <v>Source:  Bear Stearns &amp; Co., Inc.</v>
          </cell>
        </row>
      </sheetData>
      <sheetData sheetId="28" refreshError="1">
        <row r="33">
          <cell r="A33" t="str">
            <v>Exhibit 26: Revenue By Daypart for Various Network Affiliations</v>
          </cell>
        </row>
        <row r="34">
          <cell r="B34" t="str">
            <v>Early</v>
          </cell>
          <cell r="C34" t="str">
            <v xml:space="preserve">AM </v>
          </cell>
          <cell r="E34" t="str">
            <v>Afternoon</v>
          </cell>
          <cell r="F34" t="str">
            <v>Early</v>
          </cell>
          <cell r="G34" t="str">
            <v>Early</v>
          </cell>
          <cell r="I34" t="str">
            <v>Prime</v>
          </cell>
          <cell r="J34" t="str">
            <v>Late</v>
          </cell>
          <cell r="K34" t="str">
            <v>Late</v>
          </cell>
        </row>
        <row r="35">
          <cell r="B35" t="str">
            <v>AM</v>
          </cell>
          <cell r="C35" t="str">
            <v>Kids</v>
          </cell>
          <cell r="D35" t="str">
            <v>Day</v>
          </cell>
          <cell r="E35" t="str">
            <v>Kids</v>
          </cell>
          <cell r="F35" t="str">
            <v>Fringe</v>
          </cell>
          <cell r="G35" t="str">
            <v>News</v>
          </cell>
          <cell r="H35" t="str">
            <v>Access</v>
          </cell>
          <cell r="I35" t="str">
            <v>Time</v>
          </cell>
          <cell r="J35" t="str">
            <v>News</v>
          </cell>
          <cell r="K35" t="str">
            <v>Fringe</v>
          </cell>
          <cell r="L35" t="str">
            <v>Week-end</v>
          </cell>
        </row>
        <row r="36">
          <cell r="A36" t="str">
            <v>ABC, CBS and NBC</v>
          </cell>
          <cell r="B36">
            <v>4.8333333333333339E-2</v>
          </cell>
          <cell r="C36">
            <v>0</v>
          </cell>
          <cell r="D36">
            <v>5.6666666666666671E-2</v>
          </cell>
          <cell r="E36">
            <v>0</v>
          </cell>
          <cell r="F36">
            <v>7.3333333333333348E-2</v>
          </cell>
          <cell r="G36">
            <v>0.125</v>
          </cell>
          <cell r="H36">
            <v>0.11833333333333333</v>
          </cell>
          <cell r="I36">
            <v>0.28499999999999998</v>
          </cell>
          <cell r="J36">
            <v>0.16333333333333336</v>
          </cell>
          <cell r="K36">
            <v>0.09</v>
          </cell>
          <cell r="L36">
            <v>5.1666666666666666E-2</v>
          </cell>
        </row>
        <row r="38">
          <cell r="A38" t="str">
            <v>Fox</v>
          </cell>
          <cell r="B38">
            <v>0.03</v>
          </cell>
          <cell r="C38">
            <v>0.05</v>
          </cell>
          <cell r="D38">
            <v>0.02</v>
          </cell>
          <cell r="E38">
            <v>0.08</v>
          </cell>
          <cell r="F38">
            <v>0.16500000000000001</v>
          </cell>
          <cell r="G38">
            <v>0</v>
          </cell>
          <cell r="H38">
            <v>0.22500000000000001</v>
          </cell>
          <cell r="I38">
            <v>0.22</v>
          </cell>
          <cell r="J38">
            <v>7.4999999999999997E-2</v>
          </cell>
          <cell r="K38">
            <v>8.5000000000000006E-2</v>
          </cell>
          <cell r="L38">
            <v>0.105</v>
          </cell>
        </row>
        <row r="40">
          <cell r="A40" t="str">
            <v>Independents/WB/UPN Affiliates</v>
          </cell>
          <cell r="B40">
            <v>7.0000000000000007E-2</v>
          </cell>
          <cell r="C40">
            <v>0.04</v>
          </cell>
          <cell r="D40">
            <v>0.03</v>
          </cell>
          <cell r="E40">
            <v>0.05</v>
          </cell>
          <cell r="F40">
            <v>0.16</v>
          </cell>
          <cell r="G40">
            <v>0.09</v>
          </cell>
          <cell r="H40">
            <v>0.215</v>
          </cell>
          <cell r="I40">
            <v>0.21</v>
          </cell>
          <cell r="J40">
            <v>0.11</v>
          </cell>
          <cell r="K40">
            <v>0.11</v>
          </cell>
          <cell r="L40">
            <v>0.09</v>
          </cell>
        </row>
        <row r="42">
          <cell r="A42" t="str">
            <v>Source: Bear Stearns &amp; Co., Inc. estimates</v>
          </cell>
        </row>
      </sheetData>
      <sheetData sheetId="29" refreshError="1">
        <row r="1">
          <cell r="A1" t="str">
            <v>Exhibit 27: Correlation of Rank in Early News and Sign-On/Sign-Off Rank - Top Fifty Markets</v>
          </cell>
        </row>
        <row r="3">
          <cell r="D3" t="str">
            <v>Early News</v>
          </cell>
          <cell r="E3" t="str">
            <v>Early News</v>
          </cell>
          <cell r="F3" t="str">
            <v>Early News</v>
          </cell>
        </row>
        <row r="4">
          <cell r="D4" t="str">
            <v>Rank #1</v>
          </cell>
          <cell r="E4" t="str">
            <v>Rank #2</v>
          </cell>
          <cell r="F4" t="str">
            <v>Rank #3</v>
          </cell>
        </row>
        <row r="6">
          <cell r="A6" t="str">
            <v>Number of Stations</v>
          </cell>
        </row>
        <row r="7">
          <cell r="A7" t="str">
            <v>Total Day Rank #1</v>
          </cell>
          <cell r="D7">
            <v>36</v>
          </cell>
          <cell r="E7">
            <v>14</v>
          </cell>
          <cell r="F7">
            <v>2</v>
          </cell>
        </row>
        <row r="8">
          <cell r="A8" t="str">
            <v>Total Day Rank #2</v>
          </cell>
          <cell r="D8">
            <v>15</v>
          </cell>
          <cell r="E8">
            <v>31</v>
          </cell>
          <cell r="F8">
            <v>4</v>
          </cell>
        </row>
        <row r="9">
          <cell r="A9" t="str">
            <v>Total Day Rank #3</v>
          </cell>
          <cell r="D9">
            <v>1</v>
          </cell>
          <cell r="E9">
            <v>4</v>
          </cell>
          <cell r="F9">
            <v>43</v>
          </cell>
        </row>
        <row r="10">
          <cell r="A10" t="str">
            <v xml:space="preserve">   Total Stations</v>
          </cell>
          <cell r="D10">
            <v>52</v>
          </cell>
          <cell r="E10">
            <v>49</v>
          </cell>
          <cell r="F10">
            <v>49</v>
          </cell>
        </row>
        <row r="12">
          <cell r="A12" t="str">
            <v>Percent</v>
          </cell>
        </row>
        <row r="13">
          <cell r="A13" t="str">
            <v>Total Day Rank #1</v>
          </cell>
          <cell r="D13">
            <v>0.69230769230769229</v>
          </cell>
          <cell r="E13">
            <v>0.2857142857142857</v>
          </cell>
          <cell r="F13">
            <v>4.0816326530612242E-2</v>
          </cell>
        </row>
        <row r="14">
          <cell r="A14" t="str">
            <v>Total Day Rank #2</v>
          </cell>
          <cell r="D14">
            <v>0.28846153846153844</v>
          </cell>
          <cell r="E14">
            <v>0.63265306122448983</v>
          </cell>
          <cell r="F14">
            <v>8.1632653061224483E-2</v>
          </cell>
        </row>
        <row r="15">
          <cell r="A15" t="str">
            <v>Total Day Rank #3</v>
          </cell>
          <cell r="D15">
            <v>1.9230769230769232E-2</v>
          </cell>
          <cell r="E15">
            <v>8.1632653061224483E-2</v>
          </cell>
          <cell r="F15">
            <v>0.87755102040816324</v>
          </cell>
        </row>
        <row r="17">
          <cell r="A17" t="str">
            <v>Note:  Analysis was based on November 1997, May 1997 and February 1998 share data for ABC, CBS, and NBC</v>
          </cell>
        </row>
        <row r="18">
          <cell r="A18" t="str">
            <v xml:space="preserve">affiliates in top 50 markets.  There were total day ties for number one in Washington and Kansas City, ties  </v>
          </cell>
        </row>
        <row r="19">
          <cell r="A19" t="str">
            <v>for number two in Philadelphia and Pittsburgh and a 3-way early news tie for number one in San Diego</v>
          </cell>
        </row>
        <row r="21">
          <cell r="A21" t="str">
            <v>Source:  BIA - Investing in Television '97; Bear, Stearns &amp; Co. Inc.</v>
          </cell>
        </row>
      </sheetData>
      <sheetData sheetId="30" refreshError="1">
        <row r="1">
          <cell r="A1" t="str">
            <v>Exhibit 28: Correlation of Rank in Early News and Revenue - Top Fifty Markets</v>
          </cell>
        </row>
        <row r="3">
          <cell r="D3" t="str">
            <v>Early News</v>
          </cell>
          <cell r="E3" t="str">
            <v>Early News</v>
          </cell>
          <cell r="F3" t="str">
            <v>Early News</v>
          </cell>
        </row>
        <row r="4">
          <cell r="D4" t="str">
            <v>Rank #1</v>
          </cell>
          <cell r="E4" t="str">
            <v>Rank #2</v>
          </cell>
          <cell r="F4" t="str">
            <v>Rank #3</v>
          </cell>
        </row>
        <row r="6">
          <cell r="A6" t="str">
            <v>Number of Stations</v>
          </cell>
        </row>
        <row r="7">
          <cell r="A7" t="str">
            <v>Total Day Rank #1</v>
          </cell>
          <cell r="D7">
            <v>26</v>
          </cell>
          <cell r="E7">
            <v>21</v>
          </cell>
          <cell r="F7">
            <v>5</v>
          </cell>
        </row>
        <row r="8">
          <cell r="A8" t="str">
            <v>Total Day Rank #2</v>
          </cell>
          <cell r="D8">
            <v>21</v>
          </cell>
          <cell r="E8">
            <v>22</v>
          </cell>
          <cell r="F8">
            <v>6</v>
          </cell>
        </row>
        <row r="9">
          <cell r="A9" t="str">
            <v>Total Day Rank #3</v>
          </cell>
          <cell r="D9">
            <v>3</v>
          </cell>
          <cell r="E9">
            <v>8</v>
          </cell>
          <cell r="F9">
            <v>38</v>
          </cell>
        </row>
        <row r="10">
          <cell r="A10" t="str">
            <v xml:space="preserve">   Total Stations</v>
          </cell>
          <cell r="D10">
            <v>50</v>
          </cell>
          <cell r="E10">
            <v>51</v>
          </cell>
          <cell r="F10">
            <v>49</v>
          </cell>
        </row>
        <row r="12">
          <cell r="A12" t="str">
            <v>Percent</v>
          </cell>
        </row>
        <row r="13">
          <cell r="A13" t="str">
            <v>Total Day Rank #1</v>
          </cell>
          <cell r="D13">
            <v>0.52</v>
          </cell>
          <cell r="E13">
            <v>0.41176470588235292</v>
          </cell>
          <cell r="F13">
            <v>0.10204081632653061</v>
          </cell>
        </row>
        <row r="14">
          <cell r="A14" t="str">
            <v>Total Day Rank #2</v>
          </cell>
          <cell r="D14">
            <v>0.42</v>
          </cell>
          <cell r="E14">
            <v>0.43137254901960786</v>
          </cell>
          <cell r="F14">
            <v>0.12244897959183673</v>
          </cell>
        </row>
        <row r="15">
          <cell r="A15" t="str">
            <v>Total Day Rank #3</v>
          </cell>
          <cell r="D15">
            <v>0.06</v>
          </cell>
          <cell r="E15">
            <v>0.15686274509803921</v>
          </cell>
          <cell r="F15">
            <v>0.77551020408163263</v>
          </cell>
        </row>
        <row r="17">
          <cell r="A17" t="str">
            <v>Note:  Analysis was based on November 1997, May 1997 and February 1998 share data for ABC, CBS, and NBC</v>
          </cell>
        </row>
        <row r="18">
          <cell r="A18" t="str">
            <v xml:space="preserve">affiliates in top 50 markets.  There were total revenue ties for number two in Hartford-New Haven  </v>
          </cell>
        </row>
        <row r="20">
          <cell r="A20" t="str">
            <v>Source:  BIA - Investing in Television '97, Bear, Stearns &amp; Co. Inc.</v>
          </cell>
        </row>
      </sheetData>
      <sheetData sheetId="31"/>
      <sheetData sheetId="32"/>
      <sheetData sheetId="33"/>
      <sheetData sheetId="34"/>
      <sheetData sheetId="35" refreshError="1">
        <row r="1">
          <cell r="A1" t="str">
            <v>Exhibit 33: Nielsen Total Television Households Ratings Summary</v>
          </cell>
        </row>
        <row r="3">
          <cell r="A3" t="str">
            <v>Broadcast</v>
          </cell>
        </row>
        <row r="4">
          <cell r="A4" t="str">
            <v>Season -</v>
          </cell>
          <cell r="B4" t="str">
            <v>ABC</v>
          </cell>
          <cell r="C4" t="str">
            <v>CBS</v>
          </cell>
          <cell r="D4" t="str">
            <v>NBC</v>
          </cell>
          <cell r="E4" t="str">
            <v>Fox</v>
          </cell>
          <cell r="F4" t="str">
            <v>UPN</v>
          </cell>
          <cell r="G4" t="str">
            <v>WB</v>
          </cell>
          <cell r="H4" t="str">
            <v>ABC</v>
          </cell>
          <cell r="I4" t="str">
            <v>CBS</v>
          </cell>
          <cell r="J4" t="str">
            <v>NBC</v>
          </cell>
          <cell r="K4" t="str">
            <v>Fox</v>
          </cell>
          <cell r="L4" t="str">
            <v>UPN</v>
          </cell>
          <cell r="M4" t="str">
            <v>WB</v>
          </cell>
        </row>
        <row r="5">
          <cell r="A5" t="str">
            <v>September to April</v>
          </cell>
          <cell r="B5" t="str">
            <v>Ratings</v>
          </cell>
          <cell r="C5" t="str">
            <v>Ratings</v>
          </cell>
          <cell r="D5" t="str">
            <v>Ratings</v>
          </cell>
          <cell r="E5" t="str">
            <v>Ratings</v>
          </cell>
          <cell r="F5" t="str">
            <v>Ratings</v>
          </cell>
          <cell r="G5" t="str">
            <v>Ratings</v>
          </cell>
        </row>
        <row r="6">
          <cell r="A6" t="str">
            <v>1978-1979</v>
          </cell>
          <cell r="B6">
            <v>21</v>
          </cell>
          <cell r="C6">
            <v>18.600000000000001</v>
          </cell>
          <cell r="D6">
            <v>17.100000000000001</v>
          </cell>
          <cell r="E6">
            <v>0</v>
          </cell>
          <cell r="F6">
            <v>0</v>
          </cell>
          <cell r="G6">
            <v>0</v>
          </cell>
          <cell r="H6">
            <v>1</v>
          </cell>
          <cell r="I6">
            <v>2</v>
          </cell>
          <cell r="J6">
            <v>3</v>
          </cell>
          <cell r="K6" t="str">
            <v>NA</v>
          </cell>
        </row>
        <row r="7">
          <cell r="A7" t="str">
            <v>1979-1980</v>
          </cell>
          <cell r="B7">
            <v>19.5</v>
          </cell>
          <cell r="C7">
            <v>19.600000000000001</v>
          </cell>
          <cell r="D7">
            <v>17.399999999999999</v>
          </cell>
          <cell r="E7">
            <v>0</v>
          </cell>
          <cell r="F7">
            <v>0</v>
          </cell>
          <cell r="G7">
            <v>0</v>
          </cell>
          <cell r="H7">
            <v>2</v>
          </cell>
          <cell r="I7">
            <v>1</v>
          </cell>
          <cell r="J7">
            <v>3</v>
          </cell>
          <cell r="K7" t="str">
            <v>NA</v>
          </cell>
        </row>
        <row r="8">
          <cell r="A8" t="str">
            <v>1980-1981</v>
          </cell>
          <cell r="B8">
            <v>18.2</v>
          </cell>
          <cell r="C8">
            <v>19.8</v>
          </cell>
          <cell r="D8">
            <v>16.600000000000001</v>
          </cell>
          <cell r="E8">
            <v>0</v>
          </cell>
          <cell r="F8">
            <v>0</v>
          </cell>
          <cell r="G8">
            <v>0</v>
          </cell>
          <cell r="H8">
            <v>2</v>
          </cell>
          <cell r="I8">
            <v>1</v>
          </cell>
          <cell r="J8">
            <v>3</v>
          </cell>
          <cell r="K8" t="str">
            <v>NA</v>
          </cell>
        </row>
        <row r="9">
          <cell r="A9" t="str">
            <v>1981-1982</v>
          </cell>
          <cell r="B9">
            <v>18.100000000000001</v>
          </cell>
          <cell r="C9">
            <v>19</v>
          </cell>
          <cell r="D9">
            <v>15.2</v>
          </cell>
          <cell r="E9">
            <v>0</v>
          </cell>
          <cell r="F9">
            <v>0</v>
          </cell>
          <cell r="G9">
            <v>0</v>
          </cell>
          <cell r="H9">
            <v>2</v>
          </cell>
          <cell r="I9">
            <v>1</v>
          </cell>
          <cell r="J9">
            <v>3</v>
          </cell>
          <cell r="K9" t="str">
            <v>NA</v>
          </cell>
        </row>
        <row r="10">
          <cell r="A10" t="str">
            <v>1982-1983</v>
          </cell>
          <cell r="B10">
            <v>17.7</v>
          </cell>
          <cell r="C10">
            <v>18.2</v>
          </cell>
          <cell r="D10">
            <v>15.1</v>
          </cell>
          <cell r="E10">
            <v>0</v>
          </cell>
          <cell r="F10">
            <v>0</v>
          </cell>
          <cell r="G10">
            <v>0</v>
          </cell>
          <cell r="H10">
            <v>2</v>
          </cell>
          <cell r="I10">
            <v>1</v>
          </cell>
          <cell r="J10">
            <v>3</v>
          </cell>
          <cell r="K10" t="str">
            <v>NA</v>
          </cell>
        </row>
        <row r="11">
          <cell r="A11" t="str">
            <v>1983-1984</v>
          </cell>
          <cell r="B11">
            <v>17.2</v>
          </cell>
          <cell r="C11">
            <v>18</v>
          </cell>
          <cell r="D11">
            <v>14.9</v>
          </cell>
          <cell r="E11">
            <v>0</v>
          </cell>
          <cell r="F11">
            <v>0</v>
          </cell>
          <cell r="G11">
            <v>0</v>
          </cell>
          <cell r="H11">
            <v>2</v>
          </cell>
          <cell r="I11">
            <v>1</v>
          </cell>
          <cell r="J11">
            <v>3</v>
          </cell>
          <cell r="K11" t="str">
            <v>NA</v>
          </cell>
        </row>
        <row r="12">
          <cell r="A12" t="str">
            <v>1984-1985</v>
          </cell>
          <cell r="B12">
            <v>15.4</v>
          </cell>
          <cell r="C12">
            <v>16.899999999999999</v>
          </cell>
          <cell r="D12">
            <v>16.2</v>
          </cell>
          <cell r="E12">
            <v>0</v>
          </cell>
          <cell r="F12">
            <v>0</v>
          </cell>
          <cell r="G12">
            <v>0</v>
          </cell>
          <cell r="H12">
            <v>3</v>
          </cell>
          <cell r="I12">
            <v>1</v>
          </cell>
          <cell r="J12">
            <v>2</v>
          </cell>
          <cell r="K12" t="str">
            <v>NA</v>
          </cell>
        </row>
        <row r="13">
          <cell r="A13" t="str">
            <v>1985-1986</v>
          </cell>
          <cell r="B13">
            <v>14.9</v>
          </cell>
          <cell r="C13">
            <v>16.7</v>
          </cell>
          <cell r="D13">
            <v>17.5</v>
          </cell>
          <cell r="E13">
            <v>0</v>
          </cell>
          <cell r="F13">
            <v>0</v>
          </cell>
          <cell r="G13">
            <v>0</v>
          </cell>
          <cell r="H13">
            <v>3</v>
          </cell>
          <cell r="I13">
            <v>2</v>
          </cell>
          <cell r="J13">
            <v>1</v>
          </cell>
          <cell r="K13" t="str">
            <v>NA</v>
          </cell>
        </row>
        <row r="14">
          <cell r="A14" t="str">
            <v>1986-1987</v>
          </cell>
          <cell r="B14">
            <v>14.1</v>
          </cell>
          <cell r="C14">
            <v>15.8</v>
          </cell>
          <cell r="D14">
            <v>17.8</v>
          </cell>
          <cell r="E14">
            <v>0</v>
          </cell>
          <cell r="F14">
            <v>0</v>
          </cell>
          <cell r="G14">
            <v>0</v>
          </cell>
          <cell r="H14">
            <v>3</v>
          </cell>
          <cell r="I14">
            <v>2</v>
          </cell>
          <cell r="J14">
            <v>1</v>
          </cell>
          <cell r="K14" t="str">
            <v>NA</v>
          </cell>
        </row>
        <row r="15">
          <cell r="A15" t="str">
            <v>1987-1988(1)</v>
          </cell>
          <cell r="B15">
            <v>13.7</v>
          </cell>
          <cell r="C15">
            <v>13.4</v>
          </cell>
          <cell r="D15">
            <v>16</v>
          </cell>
          <cell r="E15">
            <v>3.9</v>
          </cell>
          <cell r="F15">
            <v>0</v>
          </cell>
          <cell r="G15">
            <v>0</v>
          </cell>
          <cell r="H15">
            <v>2</v>
          </cell>
          <cell r="I15">
            <v>3</v>
          </cell>
          <cell r="J15">
            <v>1</v>
          </cell>
          <cell r="K15">
            <v>4</v>
          </cell>
        </row>
        <row r="16">
          <cell r="A16" t="str">
            <v>1988-1989(1)</v>
          </cell>
          <cell r="B16">
            <v>12.9</v>
          </cell>
          <cell r="C16">
            <v>12.5</v>
          </cell>
          <cell r="D16">
            <v>15.9</v>
          </cell>
          <cell r="E16">
            <v>5.6</v>
          </cell>
          <cell r="F16">
            <v>0</v>
          </cell>
          <cell r="G16">
            <v>0</v>
          </cell>
          <cell r="H16">
            <v>2</v>
          </cell>
          <cell r="I16">
            <v>3</v>
          </cell>
          <cell r="J16">
            <v>1</v>
          </cell>
          <cell r="K16">
            <v>4</v>
          </cell>
        </row>
        <row r="17">
          <cell r="A17" t="str">
            <v>1989-1990(1)</v>
          </cell>
          <cell r="B17">
            <v>12.9</v>
          </cell>
          <cell r="C17">
            <v>12.2</v>
          </cell>
          <cell r="D17">
            <v>14.6</v>
          </cell>
          <cell r="E17">
            <v>6.3</v>
          </cell>
          <cell r="F17">
            <v>0</v>
          </cell>
          <cell r="G17">
            <v>0</v>
          </cell>
          <cell r="H17">
            <v>2</v>
          </cell>
          <cell r="I17">
            <v>3</v>
          </cell>
          <cell r="J17">
            <v>1</v>
          </cell>
          <cell r="K17">
            <v>4</v>
          </cell>
        </row>
        <row r="18">
          <cell r="A18" t="str">
            <v>1990-1991</v>
          </cell>
          <cell r="B18">
            <v>12.5</v>
          </cell>
          <cell r="C18">
            <v>12.3</v>
          </cell>
          <cell r="D18">
            <v>12.7</v>
          </cell>
          <cell r="E18">
            <v>6.4</v>
          </cell>
          <cell r="F18">
            <v>0</v>
          </cell>
          <cell r="G18">
            <v>0</v>
          </cell>
          <cell r="H18">
            <v>2</v>
          </cell>
          <cell r="I18">
            <v>3</v>
          </cell>
          <cell r="J18">
            <v>1</v>
          </cell>
          <cell r="K18">
            <v>4</v>
          </cell>
        </row>
        <row r="19">
          <cell r="A19" t="str">
            <v>1991-1992(2)</v>
          </cell>
          <cell r="B19">
            <v>12.2</v>
          </cell>
          <cell r="C19">
            <v>13.8</v>
          </cell>
          <cell r="D19">
            <v>12.3</v>
          </cell>
          <cell r="E19">
            <v>8</v>
          </cell>
          <cell r="F19">
            <v>0</v>
          </cell>
          <cell r="G19">
            <v>0</v>
          </cell>
          <cell r="H19">
            <v>3</v>
          </cell>
          <cell r="I19">
            <v>1</v>
          </cell>
          <cell r="J19">
            <v>2</v>
          </cell>
          <cell r="K19">
            <v>4</v>
          </cell>
        </row>
        <row r="20">
          <cell r="A20" t="str">
            <v>1992-1993</v>
          </cell>
          <cell r="B20">
            <v>12.4</v>
          </cell>
          <cell r="C20">
            <v>13.3</v>
          </cell>
          <cell r="D20">
            <v>11</v>
          </cell>
          <cell r="E20">
            <v>7.7</v>
          </cell>
          <cell r="F20">
            <v>0</v>
          </cell>
          <cell r="G20">
            <v>0</v>
          </cell>
          <cell r="H20">
            <v>2</v>
          </cell>
          <cell r="I20">
            <v>1</v>
          </cell>
          <cell r="J20">
            <v>3</v>
          </cell>
          <cell r="K20">
            <v>4</v>
          </cell>
        </row>
        <row r="21">
          <cell r="A21" t="str">
            <v>1993-1994</v>
          </cell>
          <cell r="B21">
            <v>12.4</v>
          </cell>
          <cell r="C21">
            <v>14</v>
          </cell>
          <cell r="D21">
            <v>11</v>
          </cell>
          <cell r="E21">
            <v>7.2</v>
          </cell>
          <cell r="F21">
            <v>0</v>
          </cell>
          <cell r="G21">
            <v>0</v>
          </cell>
          <cell r="H21">
            <v>2</v>
          </cell>
          <cell r="I21">
            <v>1</v>
          </cell>
          <cell r="J21">
            <v>3</v>
          </cell>
          <cell r="K21">
            <v>4</v>
          </cell>
        </row>
        <row r="22">
          <cell r="A22" t="str">
            <v>1994-1995</v>
          </cell>
          <cell r="B22">
            <v>12</v>
          </cell>
          <cell r="C22">
            <v>11.1</v>
          </cell>
          <cell r="D22">
            <v>11.5</v>
          </cell>
          <cell r="E22">
            <v>7.7</v>
          </cell>
          <cell r="F22">
            <v>3.4</v>
          </cell>
          <cell r="G22">
            <v>1.9</v>
          </cell>
          <cell r="H22">
            <v>1</v>
          </cell>
          <cell r="I22">
            <v>3</v>
          </cell>
          <cell r="J22">
            <v>2</v>
          </cell>
          <cell r="K22">
            <v>4</v>
          </cell>
          <cell r="L22">
            <v>5</v>
          </cell>
          <cell r="M22">
            <v>6</v>
          </cell>
        </row>
        <row r="23">
          <cell r="A23" t="str">
            <v>1995-1996(3)</v>
          </cell>
          <cell r="B23">
            <v>10.6</v>
          </cell>
          <cell r="C23">
            <v>9.6</v>
          </cell>
          <cell r="D23">
            <v>11.7</v>
          </cell>
          <cell r="E23">
            <v>7.3</v>
          </cell>
          <cell r="F23">
            <v>3.1</v>
          </cell>
          <cell r="G23">
            <v>2.4</v>
          </cell>
          <cell r="H23">
            <v>2</v>
          </cell>
          <cell r="I23">
            <v>3</v>
          </cell>
          <cell r="J23">
            <v>1</v>
          </cell>
          <cell r="K23">
            <v>4</v>
          </cell>
          <cell r="L23">
            <v>5</v>
          </cell>
          <cell r="M23">
            <v>6</v>
          </cell>
        </row>
        <row r="24">
          <cell r="A24" t="str">
            <v>1996-1997(4)</v>
          </cell>
          <cell r="B24">
            <v>9.1999999999999993</v>
          </cell>
          <cell r="C24">
            <v>9.6</v>
          </cell>
          <cell r="D24">
            <v>10.5</v>
          </cell>
          <cell r="E24">
            <v>7.7</v>
          </cell>
          <cell r="F24">
            <v>3.2</v>
          </cell>
          <cell r="G24">
            <v>2.6</v>
          </cell>
          <cell r="H24">
            <v>3</v>
          </cell>
          <cell r="I24">
            <v>2</v>
          </cell>
          <cell r="J24">
            <v>1</v>
          </cell>
          <cell r="K24">
            <v>4</v>
          </cell>
          <cell r="L24">
            <v>5</v>
          </cell>
          <cell r="M24">
            <v>6</v>
          </cell>
        </row>
        <row r="25">
          <cell r="A25" t="str">
            <v>1997-1998 (5)</v>
          </cell>
          <cell r="B25">
            <v>8.6</v>
          </cell>
          <cell r="C25">
            <v>9.9</v>
          </cell>
          <cell r="D25">
            <v>10.199999999999999</v>
          </cell>
          <cell r="E25">
            <v>7.1</v>
          </cell>
          <cell r="F25">
            <v>2.9</v>
          </cell>
          <cell r="G25">
            <v>3.1</v>
          </cell>
          <cell r="H25">
            <v>3</v>
          </cell>
          <cell r="I25">
            <v>2</v>
          </cell>
          <cell r="J25">
            <v>1</v>
          </cell>
          <cell r="K25">
            <v>4</v>
          </cell>
          <cell r="L25">
            <v>6</v>
          </cell>
          <cell r="M25">
            <v>5</v>
          </cell>
        </row>
        <row r="26">
          <cell r="A26" t="str">
            <v>Notes:</v>
          </cell>
        </row>
        <row r="27">
          <cell r="A27" t="str">
            <v xml:space="preserve">(1) Ratings for Fox are from Fox Broadcasting, Inc. for the seasons ending 1988 to 1990; </v>
          </cell>
        </row>
        <row r="28">
          <cell r="A28" t="str">
            <v xml:space="preserve">     Nielsen began breaking out Fox ratings beginning in 1990-91 season.</v>
          </cell>
        </row>
        <row r="29">
          <cell r="A29" t="str">
            <v>(2)  In 1992, Total Number of U.S. Households was adjusted downward slightly due to census results.</v>
          </cell>
        </row>
        <row r="30">
          <cell r="A30" t="str">
            <v>(3)  1995-96 season was extended until May 22, 1996.</v>
          </cell>
        </row>
        <row r="31">
          <cell r="A31" t="str">
            <v>(4) 1996-1997 Broadcast Season is through May 25, 1997</v>
          </cell>
        </row>
        <row r="32">
          <cell r="A32" t="str">
            <v>(5) 1997-1998 Broadcast Season to Date April 5, 1998</v>
          </cell>
        </row>
        <row r="34">
          <cell r="A34" t="str">
            <v>Sources:  Nielsen Media Research; Fox Broadcasting, Inc.; Westinghouse; Bear, Stearns &amp; Co. Inc.</v>
          </cell>
        </row>
      </sheetData>
      <sheetData sheetId="36" refreshError="1">
        <row r="1">
          <cell r="A1" t="str">
            <v>Exhibit 34: Difference Between Late News Share and Early News Share</v>
          </cell>
        </row>
        <row r="3">
          <cell r="E3" t="str">
            <v>Late News</v>
          </cell>
          <cell r="F3" t="str">
            <v>Late News</v>
          </cell>
          <cell r="G3" t="str">
            <v>Late News</v>
          </cell>
        </row>
        <row r="4">
          <cell r="E4" t="str">
            <v>Minus</v>
          </cell>
          <cell r="F4" t="str">
            <v>Minus</v>
          </cell>
          <cell r="G4" t="str">
            <v>Minus</v>
          </cell>
        </row>
        <row r="5">
          <cell r="A5" t="str">
            <v>Market</v>
          </cell>
          <cell r="E5" t="str">
            <v>Early News</v>
          </cell>
          <cell r="F5" t="str">
            <v>Early Fringe</v>
          </cell>
          <cell r="G5" t="str">
            <v>Early Fringe</v>
          </cell>
        </row>
        <row r="6">
          <cell r="A6" t="str">
            <v>Rank</v>
          </cell>
          <cell r="B6" t="str">
            <v>Market</v>
          </cell>
          <cell r="E6" t="str">
            <v>ABC</v>
          </cell>
          <cell r="F6" t="str">
            <v>CBS</v>
          </cell>
          <cell r="G6" t="str">
            <v>NBC</v>
          </cell>
        </row>
        <row r="7">
          <cell r="A7">
            <v>1</v>
          </cell>
          <cell r="B7" t="str">
            <v>New York</v>
          </cell>
          <cell r="E7">
            <v>-4.6666666666666679</v>
          </cell>
          <cell r="F7">
            <v>2.666666666666667</v>
          </cell>
          <cell r="G7">
            <v>6.6666666666666661</v>
          </cell>
        </row>
        <row r="8">
          <cell r="A8">
            <v>2</v>
          </cell>
          <cell r="B8" t="str">
            <v>Los Angeles</v>
          </cell>
          <cell r="E8">
            <v>0.3333333333333357</v>
          </cell>
          <cell r="F8">
            <v>6.333333333333333</v>
          </cell>
          <cell r="G8">
            <v>9.3333333333333339</v>
          </cell>
        </row>
        <row r="9">
          <cell r="A9">
            <v>3</v>
          </cell>
          <cell r="B9" t="str">
            <v>Chicago</v>
          </cell>
          <cell r="E9">
            <v>1.3333333333333321</v>
          </cell>
          <cell r="F9">
            <v>3.6666666666666679</v>
          </cell>
          <cell r="G9">
            <v>10.333333333333334</v>
          </cell>
        </row>
        <row r="10">
          <cell r="A10">
            <v>4</v>
          </cell>
          <cell r="B10" t="str">
            <v>Philadelphia</v>
          </cell>
          <cell r="E10">
            <v>0.3333333333333357</v>
          </cell>
          <cell r="F10">
            <v>2</v>
          </cell>
          <cell r="G10">
            <v>10.666666666666668</v>
          </cell>
        </row>
        <row r="11">
          <cell r="A11">
            <v>5</v>
          </cell>
          <cell r="B11" t="str">
            <v>San Francisco-Oakland-San Jose</v>
          </cell>
          <cell r="E11">
            <v>-1.6666666666666679</v>
          </cell>
          <cell r="F11">
            <v>2.6666666666666661</v>
          </cell>
          <cell r="G11">
            <v>8.3333333333333321</v>
          </cell>
        </row>
        <row r="12">
          <cell r="A12">
            <v>6</v>
          </cell>
          <cell r="B12" t="str">
            <v>Boston</v>
          </cell>
          <cell r="E12">
            <v>6</v>
          </cell>
          <cell r="F12">
            <v>4</v>
          </cell>
          <cell r="G12">
            <v>3.6666666666666679</v>
          </cell>
        </row>
        <row r="13">
          <cell r="A13">
            <v>7</v>
          </cell>
          <cell r="B13" t="str">
            <v>Washington, D.C.</v>
          </cell>
          <cell r="E13">
            <v>0.33333333333333215</v>
          </cell>
          <cell r="F13">
            <v>0.66666666666666607</v>
          </cell>
          <cell r="G13">
            <v>7.6666666666666661</v>
          </cell>
        </row>
        <row r="14">
          <cell r="A14">
            <v>8</v>
          </cell>
          <cell r="B14" t="str">
            <v>Dallas-Ft. Worth</v>
          </cell>
          <cell r="E14">
            <v>3.3333333333333321</v>
          </cell>
          <cell r="F14">
            <v>2.666666666666667</v>
          </cell>
          <cell r="G14">
            <v>6</v>
          </cell>
        </row>
        <row r="15">
          <cell r="A15">
            <v>9</v>
          </cell>
          <cell r="B15" t="str">
            <v>Detroit</v>
          </cell>
          <cell r="E15">
            <v>4.6666666666666643</v>
          </cell>
          <cell r="F15">
            <v>0.33333333333333393</v>
          </cell>
          <cell r="G15">
            <v>4.6666666666666679</v>
          </cell>
        </row>
        <row r="16">
          <cell r="A16">
            <v>10</v>
          </cell>
          <cell r="B16" t="str">
            <v>Atlanta</v>
          </cell>
          <cell r="E16">
            <v>-0.6666666666666643</v>
          </cell>
          <cell r="F16">
            <v>1.6666666666666661</v>
          </cell>
          <cell r="G16">
            <v>2.3333333333333321</v>
          </cell>
        </row>
        <row r="17">
          <cell r="A17">
            <v>11</v>
          </cell>
          <cell r="B17" t="str">
            <v>Houston</v>
          </cell>
          <cell r="E17">
            <v>5</v>
          </cell>
          <cell r="F17">
            <v>-2.3333333333333321</v>
          </cell>
          <cell r="G17">
            <v>2.6666666666666661</v>
          </cell>
        </row>
        <row r="18">
          <cell r="A18">
            <v>12</v>
          </cell>
          <cell r="B18" t="str">
            <v>Seattle-Tacoma</v>
          </cell>
          <cell r="E18">
            <v>2.6666666666666679</v>
          </cell>
          <cell r="F18">
            <v>-2.3333333333333339</v>
          </cell>
          <cell r="G18">
            <v>7.6666666666666679</v>
          </cell>
        </row>
        <row r="19">
          <cell r="A19">
            <v>13</v>
          </cell>
          <cell r="B19" t="str">
            <v>Cleveland</v>
          </cell>
          <cell r="E19">
            <v>5</v>
          </cell>
          <cell r="F19">
            <v>3.3333333333333339</v>
          </cell>
          <cell r="G19">
            <v>8.3333333333333339</v>
          </cell>
        </row>
        <row r="20">
          <cell r="A20">
            <v>14</v>
          </cell>
          <cell r="B20" t="str">
            <v>Minneapolis - St. Paul</v>
          </cell>
          <cell r="E20">
            <v>5.3333333333333321</v>
          </cell>
          <cell r="F20">
            <v>-2</v>
          </cell>
          <cell r="G20">
            <v>10.666666666666668</v>
          </cell>
        </row>
        <row r="21">
          <cell r="A21">
            <v>15</v>
          </cell>
          <cell r="B21" t="str">
            <v>Tampa-St Petersburg-Sarasota</v>
          </cell>
          <cell r="E21">
            <v>2.6666666666666661</v>
          </cell>
          <cell r="F21">
            <v>-4.3333333333333321</v>
          </cell>
          <cell r="G21">
            <v>3.3333333333333357</v>
          </cell>
        </row>
        <row r="22">
          <cell r="A22">
            <v>16</v>
          </cell>
          <cell r="B22" t="str">
            <v>Miami - Ft. Lauderdale</v>
          </cell>
          <cell r="E22">
            <v>-2.3333333333333321</v>
          </cell>
          <cell r="F22">
            <v>3.666666666666667</v>
          </cell>
          <cell r="G22">
            <v>5.666666666666667</v>
          </cell>
        </row>
        <row r="23">
          <cell r="A23">
            <v>17</v>
          </cell>
          <cell r="B23" t="str">
            <v>Phoenix</v>
          </cell>
          <cell r="E23">
            <v>1.3333333333333339</v>
          </cell>
          <cell r="F23">
            <v>7</v>
          </cell>
          <cell r="G23">
            <v>6.9999999999999982</v>
          </cell>
        </row>
        <row r="24">
          <cell r="A24">
            <v>18</v>
          </cell>
          <cell r="B24" t="str">
            <v>Denver</v>
          </cell>
          <cell r="E24">
            <v>-3</v>
          </cell>
          <cell r="F24">
            <v>6.6666666666666661</v>
          </cell>
          <cell r="G24">
            <v>15.000000000000002</v>
          </cell>
        </row>
        <row r="25">
          <cell r="A25">
            <v>19</v>
          </cell>
          <cell r="B25" t="str">
            <v>Pittsburgh</v>
          </cell>
          <cell r="E25">
            <v>8.0000000000000018</v>
          </cell>
          <cell r="F25">
            <v>4.6666666666666643</v>
          </cell>
          <cell r="G25">
            <v>0</v>
          </cell>
        </row>
        <row r="26">
          <cell r="A26">
            <v>20</v>
          </cell>
          <cell r="B26" t="str">
            <v>Sacramento-Stockton-Modesto</v>
          </cell>
          <cell r="E26">
            <v>5</v>
          </cell>
          <cell r="F26">
            <v>1</v>
          </cell>
          <cell r="G26">
            <v>9</v>
          </cell>
        </row>
        <row r="27">
          <cell r="A27">
            <v>21</v>
          </cell>
          <cell r="B27" t="str">
            <v>St. Louis</v>
          </cell>
          <cell r="E27">
            <v>0.33333333333333215</v>
          </cell>
          <cell r="F27">
            <v>4</v>
          </cell>
          <cell r="G27">
            <v>-2</v>
          </cell>
        </row>
        <row r="28">
          <cell r="A28">
            <v>22</v>
          </cell>
          <cell r="B28" t="str">
            <v>Orlando-Daytona Beach-Melbourne</v>
          </cell>
          <cell r="E28">
            <v>-2</v>
          </cell>
          <cell r="F28">
            <v>4.6666666666666661</v>
          </cell>
          <cell r="G28">
            <v>2.9999999999999982</v>
          </cell>
        </row>
        <row r="29">
          <cell r="A29">
            <v>23</v>
          </cell>
          <cell r="B29" t="str">
            <v>Baltimore</v>
          </cell>
          <cell r="E29">
            <v>-1.3333333333333339</v>
          </cell>
          <cell r="F29">
            <v>1</v>
          </cell>
          <cell r="G29">
            <v>7</v>
          </cell>
        </row>
        <row r="30">
          <cell r="A30">
            <v>24</v>
          </cell>
          <cell r="B30" t="str">
            <v>Portland, OR</v>
          </cell>
          <cell r="E30">
            <v>-0.6666666666666643</v>
          </cell>
          <cell r="F30">
            <v>5</v>
          </cell>
          <cell r="G30">
            <v>8.9999999999999982</v>
          </cell>
        </row>
        <row r="31">
          <cell r="A31">
            <v>25</v>
          </cell>
          <cell r="B31" t="str">
            <v>Indianapolis</v>
          </cell>
          <cell r="E31">
            <v>2.3333333333333339</v>
          </cell>
          <cell r="F31">
            <v>-1.6666666666666679</v>
          </cell>
          <cell r="G31">
            <v>5.9999999999999982</v>
          </cell>
        </row>
        <row r="32">
          <cell r="A32">
            <v>26</v>
          </cell>
          <cell r="B32" t="str">
            <v>San Diego</v>
          </cell>
          <cell r="E32">
            <v>2.3333333333333339</v>
          </cell>
          <cell r="F32">
            <v>2.3333333333333339</v>
          </cell>
          <cell r="G32">
            <v>6.6666666666666679</v>
          </cell>
        </row>
        <row r="33">
          <cell r="A33">
            <v>27</v>
          </cell>
          <cell r="B33" t="str">
            <v>Hartford-New Haven</v>
          </cell>
          <cell r="E33">
            <v>-1</v>
          </cell>
          <cell r="F33">
            <v>-0.3333333333333357</v>
          </cell>
          <cell r="G33">
            <v>7.3333333333333339</v>
          </cell>
        </row>
        <row r="34">
          <cell r="A34">
            <v>28</v>
          </cell>
          <cell r="B34" t="str">
            <v>Charlotte</v>
          </cell>
          <cell r="E34">
            <v>4.6666666666666679</v>
          </cell>
          <cell r="F34">
            <v>4</v>
          </cell>
          <cell r="G34">
            <v>-2</v>
          </cell>
        </row>
        <row r="35">
          <cell r="A35">
            <v>29</v>
          </cell>
          <cell r="B35" t="str">
            <v>Raleigh-Durham</v>
          </cell>
          <cell r="E35">
            <v>1.6666666666666679</v>
          </cell>
          <cell r="F35">
            <v>5.6666666666666679</v>
          </cell>
          <cell r="G35">
            <v>1</v>
          </cell>
        </row>
        <row r="36">
          <cell r="A36">
            <v>30</v>
          </cell>
          <cell r="B36" t="str">
            <v>Cincinnati</v>
          </cell>
          <cell r="E36">
            <v>0.6666666666666643</v>
          </cell>
          <cell r="F36">
            <v>7.3333333333333339</v>
          </cell>
          <cell r="G36">
            <v>6</v>
          </cell>
        </row>
        <row r="37">
          <cell r="A37">
            <v>31</v>
          </cell>
          <cell r="B37" t="str">
            <v>Kansas City</v>
          </cell>
          <cell r="E37">
            <v>8.6666666666666679</v>
          </cell>
          <cell r="F37">
            <v>-2.6666666666666679</v>
          </cell>
          <cell r="G37">
            <v>0.66666666666666696</v>
          </cell>
        </row>
        <row r="38">
          <cell r="A38">
            <v>32</v>
          </cell>
          <cell r="B38" t="str">
            <v>Milwaukee</v>
          </cell>
          <cell r="E38">
            <v>6.0000000000000018</v>
          </cell>
          <cell r="F38">
            <v>0.66666666666666652</v>
          </cell>
          <cell r="G38">
            <v>3.6666666666666643</v>
          </cell>
        </row>
        <row r="39">
          <cell r="A39">
            <v>33</v>
          </cell>
          <cell r="B39" t="str">
            <v>Nashville</v>
          </cell>
          <cell r="E39">
            <v>2</v>
          </cell>
          <cell r="F39">
            <v>7</v>
          </cell>
          <cell r="G39">
            <v>1.6666666666666679</v>
          </cell>
        </row>
        <row r="40">
          <cell r="A40">
            <v>34</v>
          </cell>
          <cell r="B40" t="str">
            <v>Columbus, OH</v>
          </cell>
          <cell r="E40">
            <v>6.0000000000000018</v>
          </cell>
          <cell r="F40">
            <v>-2.3333333333333357</v>
          </cell>
          <cell r="G40">
            <v>7.6666666666666679</v>
          </cell>
        </row>
        <row r="41">
          <cell r="A41">
            <v>35</v>
          </cell>
          <cell r="B41" t="str">
            <v>Greenville-Spartanburg-Asheville</v>
          </cell>
          <cell r="E41">
            <v>-4</v>
          </cell>
          <cell r="F41">
            <v>5.3333333333333357</v>
          </cell>
          <cell r="G41">
            <v>5</v>
          </cell>
        </row>
        <row r="42">
          <cell r="A42">
            <v>36</v>
          </cell>
          <cell r="B42" t="str">
            <v>Salt Lake City</v>
          </cell>
          <cell r="E42">
            <v>-0.6666666666666643</v>
          </cell>
          <cell r="F42">
            <v>2.6666666666666679</v>
          </cell>
          <cell r="G42">
            <v>16.333333333333336</v>
          </cell>
        </row>
        <row r="43">
          <cell r="A43">
            <v>37</v>
          </cell>
          <cell r="B43" t="str">
            <v>Grand Rapids-Kalamazoo-Battle Creek</v>
          </cell>
          <cell r="E43">
            <v>7.3333333333333339</v>
          </cell>
          <cell r="F43">
            <v>-6</v>
          </cell>
          <cell r="G43">
            <v>8.6666666666666679</v>
          </cell>
        </row>
        <row r="44">
          <cell r="A44">
            <v>38</v>
          </cell>
          <cell r="B44" t="str">
            <v>San Antonio</v>
          </cell>
          <cell r="E44">
            <v>5.6666666666666679</v>
          </cell>
          <cell r="F44">
            <v>10.333333333333334</v>
          </cell>
          <cell r="G44">
            <v>1.6666666666666643</v>
          </cell>
        </row>
        <row r="45">
          <cell r="A45">
            <v>39</v>
          </cell>
          <cell r="B45" t="str">
            <v>Norfolk-Portsmouth-Newport News</v>
          </cell>
          <cell r="E45">
            <v>-5.6666666666666679</v>
          </cell>
          <cell r="F45">
            <v>2.3333333333333339</v>
          </cell>
          <cell r="G45">
            <v>11.666666666666664</v>
          </cell>
        </row>
        <row r="46">
          <cell r="A46">
            <v>40</v>
          </cell>
          <cell r="B46" t="str">
            <v>Buffalo</v>
          </cell>
          <cell r="E46">
            <v>1.6666666666666714</v>
          </cell>
          <cell r="F46">
            <v>7.6666666666666643</v>
          </cell>
          <cell r="G46">
            <v>4.6666666666666661</v>
          </cell>
        </row>
        <row r="47">
          <cell r="A47">
            <v>41</v>
          </cell>
          <cell r="B47" t="str">
            <v>New Orleans</v>
          </cell>
          <cell r="E47">
            <v>-0.33333333333333215</v>
          </cell>
          <cell r="F47">
            <v>-1.6666666666666643</v>
          </cell>
          <cell r="G47">
            <v>4.6666666666666661</v>
          </cell>
        </row>
        <row r="48">
          <cell r="A48">
            <v>42</v>
          </cell>
          <cell r="B48" t="str">
            <v>Memphis</v>
          </cell>
          <cell r="E48">
            <v>1.666666666666667</v>
          </cell>
          <cell r="F48">
            <v>2.3333333333333321</v>
          </cell>
          <cell r="G48">
            <v>1</v>
          </cell>
        </row>
        <row r="49">
          <cell r="A49">
            <v>43</v>
          </cell>
          <cell r="B49" t="str">
            <v>West Palm Beach-Ft. Pierce</v>
          </cell>
          <cell r="E49">
            <v>3</v>
          </cell>
          <cell r="F49">
            <v>0</v>
          </cell>
          <cell r="G49">
            <v>0</v>
          </cell>
        </row>
        <row r="50">
          <cell r="A50">
            <v>44</v>
          </cell>
          <cell r="B50" t="str">
            <v>Oklahoma City</v>
          </cell>
          <cell r="E50">
            <v>-3</v>
          </cell>
          <cell r="F50">
            <v>10.333333333333332</v>
          </cell>
          <cell r="G50">
            <v>5.3333333333333321</v>
          </cell>
        </row>
        <row r="51">
          <cell r="A51">
            <v>45</v>
          </cell>
          <cell r="B51" t="str">
            <v>Harrisburg-Lancaster-Lebanon-York</v>
          </cell>
          <cell r="E51">
            <v>9.6666666666666661</v>
          </cell>
          <cell r="F51">
            <v>-8.6666666666666679</v>
          </cell>
          <cell r="G51">
            <v>11.000000000000004</v>
          </cell>
        </row>
        <row r="52">
          <cell r="A52">
            <v>46</v>
          </cell>
          <cell r="B52" t="str">
            <v>Greensboro-High Point-Winston Salem</v>
          </cell>
          <cell r="E52">
            <v>-1.333333333333333</v>
          </cell>
          <cell r="F52">
            <v>-1.3333333333333321</v>
          </cell>
          <cell r="G52">
            <v>9</v>
          </cell>
        </row>
        <row r="53">
          <cell r="A53">
            <v>47</v>
          </cell>
          <cell r="B53" t="str">
            <v>Wilkes Barre-Scranton</v>
          </cell>
          <cell r="E53">
            <v>11.666666666666668</v>
          </cell>
          <cell r="F53">
            <v>-0.33333333333333393</v>
          </cell>
          <cell r="G53">
            <v>-2.3333333333333321</v>
          </cell>
        </row>
        <row r="54">
          <cell r="A54">
            <v>48</v>
          </cell>
          <cell r="B54" t="str">
            <v>Albuquerque-Santa Fe</v>
          </cell>
          <cell r="E54">
            <v>9.3333333333333321</v>
          </cell>
          <cell r="F54">
            <v>-6.3333333333333321</v>
          </cell>
          <cell r="G54">
            <v>8.6666666666666679</v>
          </cell>
        </row>
        <row r="55">
          <cell r="A55">
            <v>49</v>
          </cell>
          <cell r="B55" t="str">
            <v>Providence-New Bedford</v>
          </cell>
          <cell r="E55">
            <v>-4.333333333333333</v>
          </cell>
          <cell r="F55">
            <v>-2</v>
          </cell>
          <cell r="G55">
            <v>13</v>
          </cell>
        </row>
        <row r="56">
          <cell r="A56">
            <v>50</v>
          </cell>
          <cell r="B56" t="str">
            <v>Louisville</v>
          </cell>
          <cell r="E56">
            <v>11.333333333333336</v>
          </cell>
          <cell r="F56">
            <v>-4.6666666666666643</v>
          </cell>
          <cell r="G56">
            <v>4</v>
          </cell>
        </row>
        <row r="57">
          <cell r="B57" t="str">
            <v>Cumulative Totals</v>
          </cell>
          <cell r="E57">
            <v>110.66666666666669</v>
          </cell>
          <cell r="F57">
            <v>86.666666666666686</v>
          </cell>
          <cell r="G57">
            <v>297</v>
          </cell>
        </row>
        <row r="59">
          <cell r="B59" t="str">
            <v>Average Increase Per Station</v>
          </cell>
          <cell r="E59">
            <v>2.2133333333333338</v>
          </cell>
          <cell r="F59">
            <v>1.7333333333333336</v>
          </cell>
          <cell r="G59">
            <v>5.94</v>
          </cell>
        </row>
        <row r="61">
          <cell r="A61" t="str">
            <v>Sources:  BIA - Investing in Television '97; Bear Stearns &amp; Co. Inc.</v>
          </cell>
        </row>
      </sheetData>
      <sheetData sheetId="37"/>
      <sheetData sheetId="38"/>
      <sheetData sheetId="39"/>
      <sheetData sheetId="40" refreshError="1">
        <row r="4">
          <cell r="B4" t="str">
            <v>Exhibit 38: Revenue Concentration of Public Broadcaster's Top Three Properties</v>
          </cell>
        </row>
        <row r="22">
          <cell r="B22" t="str">
            <v>Source: BIA Investing in Television '97; Bear, Stearns &amp; Co.</v>
          </cell>
        </row>
      </sheetData>
      <sheetData sheetId="41"/>
      <sheetData sheetId="42"/>
      <sheetData sheetId="43"/>
      <sheetData sheetId="44"/>
      <sheetData sheetId="45"/>
      <sheetData sheetId="46"/>
      <sheetData sheetId="47" refreshError="1">
        <row r="1">
          <cell r="A1" t="str">
            <v>Exhibit 46: The Implementation of Digital Television</v>
          </cell>
        </row>
        <row r="3">
          <cell r="A3" t="str">
            <v>Planning Stage - Government</v>
          </cell>
        </row>
        <row r="4">
          <cell r="A4" t="str">
            <v>Assignment of Digital Licenses</v>
          </cell>
          <cell r="B4" t="str">
            <v>Completed; Sixth Order/Rulemaking Issued in April 1997</v>
          </cell>
        </row>
        <row r="5">
          <cell r="A5" t="str">
            <v>Assignment of Power Allocations</v>
          </cell>
          <cell r="B5" t="str">
            <v>Completed; Sixth Order/Rulemaking Issued in April 1997</v>
          </cell>
        </row>
        <row r="6">
          <cell r="A6" t="str">
            <v>Choose Core Spectrum for DTV</v>
          </cell>
          <cell r="B6" t="str">
            <v>Completed; Provided More Spectrum (Channels 2-51 chosen over 7-51 or 2-46)</v>
          </cell>
        </row>
        <row r="7">
          <cell r="A7" t="str">
            <v>Use of DTV Spectrum</v>
          </cell>
          <cell r="B7" t="str">
            <v>Completed; One channel must replicate analog programming; others can be free or pay services</v>
          </cell>
        </row>
        <row r="8">
          <cell r="A8" t="str">
            <v>Fees for Ancillary and Supplementary Services</v>
          </cell>
          <cell r="B8" t="str">
            <v>Proposed Rulemaking Issued on December 19, 1997 - Basis is Percentage of Revenue of Incremental Profit</v>
          </cell>
        </row>
        <row r="9">
          <cell r="A9" t="str">
            <v>Permitting Broadcasters to Bid on Spectrum in 2003</v>
          </cell>
          <cell r="B9" t="str">
            <v>Passed as Part of 1998 Budget Bill</v>
          </cell>
        </row>
        <row r="10">
          <cell r="A10" t="str">
            <v>Public Service Obligations</v>
          </cell>
          <cell r="B10" t="str">
            <v>No Rulemaking; Presidential Advisory Committee Established on March 11, 1997; Recommendations October 1998</v>
          </cell>
        </row>
        <row r="11">
          <cell r="A11" t="str">
            <v>Review Process</v>
          </cell>
          <cell r="B11" t="str">
            <v>Every Two Years</v>
          </cell>
        </row>
        <row r="13">
          <cell r="A13" t="str">
            <v>Technical/Operational Issues - Stations</v>
          </cell>
        </row>
        <row r="14">
          <cell r="A14" t="str">
            <v>Station Engineering Designs to Replicate Service Area</v>
          </cell>
          <cell r="B14" t="str">
            <v>Ongoing; early stages for industry</v>
          </cell>
        </row>
        <row r="15">
          <cell r="A15" t="str">
            <v>Revamp Studios</v>
          </cell>
          <cell r="B15" t="str">
            <v>Ongoing; early stages for industry</v>
          </cell>
        </row>
        <row r="16">
          <cell r="A16" t="str">
            <v>Choose DTV Format</v>
          </cell>
          <cell r="B16" t="str">
            <v>Ongoing; early stages for industry; Minimal DTV standard is considered 1080-I or 720-P</v>
          </cell>
        </row>
        <row r="17">
          <cell r="A17" t="str">
            <v>Build/Lease New Towers</v>
          </cell>
          <cell r="B17" t="str">
            <v>Ongoing; early stages for industry</v>
          </cell>
        </row>
        <row r="18">
          <cell r="A18" t="str">
            <v>Procure New Programming</v>
          </cell>
          <cell r="B18" t="str">
            <v>Ongoing; early stages for industry</v>
          </cell>
        </row>
        <row r="19">
          <cell r="A19" t="str">
            <v>Challenges of Operating Two Stations Simultaneously</v>
          </cell>
          <cell r="B19" t="str">
            <v>Ongoing; early stages for industry</v>
          </cell>
        </row>
        <row r="21">
          <cell r="A21" t="str">
            <v>Digital Television Timetable - Stations</v>
          </cell>
        </row>
        <row r="22">
          <cell r="A22" t="str">
            <v>ABC, CBS, NBC and Fox Affiliates in Top 10 Markets</v>
          </cell>
          <cell r="B22" t="str">
            <v>May 1, 1999 (24 stations in top 10 markets committed to build facilities by November 1, 1998)</v>
          </cell>
        </row>
        <row r="23">
          <cell r="A23" t="str">
            <v>ABC, CBS, NBC and Fox Affiliates in Markets 11 Through 30</v>
          </cell>
          <cell r="B23" t="str">
            <v>November 1, 1999</v>
          </cell>
        </row>
        <row r="24">
          <cell r="A24" t="str">
            <v>All Other Commercial Television Stations</v>
          </cell>
          <cell r="B24" t="str">
            <v>May 1, 2002</v>
          </cell>
        </row>
        <row r="25">
          <cell r="A25" t="str">
            <v>All Other Non-Commercial Television Stations</v>
          </cell>
          <cell r="B25" t="str">
            <v>May 1, 2003</v>
          </cell>
        </row>
        <row r="27">
          <cell r="A27" t="str">
            <v>Simulcast Requirements - Stations</v>
          </cell>
        </row>
        <row r="28">
          <cell r="A28" t="str">
            <v>Simulcast 50% of Analog Channel on Digital Channel</v>
          </cell>
          <cell r="B28" t="str">
            <v>April 3, 2003</v>
          </cell>
        </row>
        <row r="29">
          <cell r="A29" t="str">
            <v>Simulcast 75% of Analog Channel on Digital Channel</v>
          </cell>
          <cell r="B29" t="str">
            <v>April 3, 2004</v>
          </cell>
        </row>
        <row r="30">
          <cell r="A30" t="str">
            <v>Simulcast 100% of Analog Channel on Digital Channel</v>
          </cell>
          <cell r="B30" t="str">
            <v>May 1, 2005</v>
          </cell>
        </row>
        <row r="32">
          <cell r="A32" t="str">
            <v>Implementation of Digital Television - Consumers</v>
          </cell>
        </row>
        <row r="33">
          <cell r="A33" t="str">
            <v>Purchase New Set-top Box</v>
          </cell>
          <cell r="B33" t="str">
            <v>Options; Minimal Development</v>
          </cell>
        </row>
        <row r="34">
          <cell r="A34" t="str">
            <v>Purchase New Television Set</v>
          </cell>
          <cell r="B34" t="str">
            <v>Options; Minimal Development</v>
          </cell>
        </row>
        <row r="35">
          <cell r="A35" t="str">
            <v>Purchase New Computer with DTV Capabilities</v>
          </cell>
          <cell r="B35" t="str">
            <v>Options; Minimal Development</v>
          </cell>
        </row>
        <row r="37">
          <cell r="A37" t="str">
            <v>Implementation of Digital Television - Cable Broadcasters</v>
          </cell>
        </row>
        <row r="38">
          <cell r="A38" t="str">
            <v>Digital "Must Carry"</v>
          </cell>
          <cell r="B38" t="str">
            <v>Congressional Hearings Week of April 20; FCC Proposed Rulemaking Expected 2Q 1998</v>
          </cell>
        </row>
        <row r="40">
          <cell r="A40" t="str">
            <v>Sources: Federal Communications Commission, Dow, Lohnes &amp; Albertson, Covington &amp; Burling, Bear, Stearns &amp; Co. Inc.</v>
          </cell>
        </row>
      </sheetData>
      <sheetData sheetId="48"/>
      <sheetData sheetId="49"/>
      <sheetData sheetId="50"/>
      <sheetData sheetId="5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ell Links"/>
      <sheetName val="Corporate Summary Report"/>
      <sheetName val="(A)Book to Tax Recon"/>
      <sheetName val="(A)Book to Tax Recon - Bruni"/>
      <sheetName val="(Aa) Data Map- WP A"/>
      <sheetName val="(A-1) State Taxable Income"/>
      <sheetName val="(A-2) CTX Book to Tax Recon"/>
      <sheetName val="(A-3) TXG&amp;ALIM"/>
      <sheetName val="(B) Trial Balance"/>
      <sheetName val="(B-1) Basis Adj"/>
      <sheetName val="(B-2) M-2 Reclass"/>
      <sheetName val="(B-3) Common Sch Ms"/>
      <sheetName val="(C)State Tax Support"/>
      <sheetName val="(C-1) SIT301-State Tax True Up"/>
      <sheetName val="(C-1)SIT301-State Tax True Up"/>
      <sheetName val="(C-2)SIT302-NOL Utiliz True Up "/>
      <sheetName val="(C-3) SIT403-Other Tax True Up"/>
      <sheetName val="(C-4) CY Franchise Tax"/>
      <sheetName val="(C-5) TX Accrual"/>
      <sheetName val="(C-6) IA Fed Ded for St"/>
      <sheetName val="(C-7) PA Tax"/>
      <sheetName val="(C-8) CA LLC Fee"/>
      <sheetName val="(C-9) State Payments"/>
      <sheetName val="(C-10) SEP CO NOLS"/>
      <sheetName val="(D)Depreciation"/>
      <sheetName val="(D-1a) Federal Depreciation"/>
      <sheetName val="(D-1b) State Depreciation"/>
      <sheetName val="(D-1c) FL, MN, IL, &amp; PA Dep Adj"/>
      <sheetName val="(D-1d) PA Form 799"/>
      <sheetName val="(D-1e) Federal Gain-Loss"/>
      <sheetName val="(E1) K1s"/>
      <sheetName val="(F)Form 1065"/>
      <sheetName val="(G) Apportionment"/>
      <sheetName val="(G1) Property"/>
      <sheetName val="(G1.1) Property Appt"/>
      <sheetName val="(G2) Payroll"/>
      <sheetName val="(G3) Sales"/>
      <sheetName val="%CORPTAX_DATA_CACHE%"/>
      <sheetName val="(G3a) CTX Sales Adj Import"/>
      <sheetName val="(H) PTCs"/>
      <sheetName val="Provision"/>
      <sheetName val="Provision to Return"/>
      <sheetName val="State P2R"/>
      <sheetName val="ST Rates (Case 21)"/>
      <sheetName val="ST Appt (Case 21)"/>
      <sheetName val="Prep Point Sheets"/>
      <sheetName val="Carryforward"/>
      <sheetName val="Research"/>
    </sheetNames>
    <sheetDataSet>
      <sheetData sheetId="0">
        <row r="4">
          <cell r="B4" t="str">
            <v>Florida Power and Light Company</v>
          </cell>
        </row>
        <row r="12">
          <cell r="B12">
            <v>16</v>
          </cell>
        </row>
      </sheetData>
      <sheetData sheetId="1">
        <row r="8">
          <cell r="A8" t="str">
            <v>Domestic</v>
          </cell>
        </row>
        <row r="9">
          <cell r="A9" t="str">
            <v>Foreign</v>
          </cell>
        </row>
        <row r="13">
          <cell r="A13" t="str">
            <v>General Partner or LLC member-manager</v>
          </cell>
        </row>
        <row r="14">
          <cell r="A14" t="str">
            <v>Limited Partner or other LLC Member</v>
          </cell>
        </row>
        <row r="15">
          <cell r="A15" t="str">
            <v>Domestic Partner</v>
          </cell>
        </row>
        <row r="16">
          <cell r="A16" t="str">
            <v>Foreign Partner</v>
          </cell>
        </row>
        <row r="26">
          <cell r="A26" t="str">
            <v>AL</v>
          </cell>
        </row>
        <row r="27">
          <cell r="A27" t="str">
            <v>AK</v>
          </cell>
        </row>
        <row r="28">
          <cell r="A28" t="str">
            <v>AS</v>
          </cell>
        </row>
        <row r="29">
          <cell r="A29" t="str">
            <v>AZ</v>
          </cell>
        </row>
        <row r="30">
          <cell r="A30" t="str">
            <v>AR</v>
          </cell>
        </row>
        <row r="31">
          <cell r="A31" t="str">
            <v>CA</v>
          </cell>
        </row>
        <row r="32">
          <cell r="A32" t="str">
            <v>CO</v>
          </cell>
        </row>
        <row r="33">
          <cell r="A33" t="str">
            <v>CT</v>
          </cell>
        </row>
        <row r="34">
          <cell r="A34" t="str">
            <v>DE</v>
          </cell>
        </row>
        <row r="35">
          <cell r="A35" t="str">
            <v>DC</v>
          </cell>
        </row>
        <row r="36">
          <cell r="A36" t="str">
            <v>FL</v>
          </cell>
        </row>
        <row r="37">
          <cell r="A37" t="str">
            <v>GA</v>
          </cell>
        </row>
        <row r="38">
          <cell r="A38" t="str">
            <v>HI</v>
          </cell>
        </row>
        <row r="39">
          <cell r="A39" t="str">
            <v>ID</v>
          </cell>
        </row>
        <row r="40">
          <cell r="A40" t="str">
            <v>IL</v>
          </cell>
        </row>
        <row r="41">
          <cell r="A41" t="str">
            <v>IN</v>
          </cell>
        </row>
        <row r="42">
          <cell r="A42" t="str">
            <v>IA</v>
          </cell>
        </row>
        <row r="43">
          <cell r="A43" t="str">
            <v>KS</v>
          </cell>
        </row>
        <row r="44">
          <cell r="A44" t="str">
            <v>KY</v>
          </cell>
        </row>
        <row r="45">
          <cell r="A45" t="str">
            <v>LA</v>
          </cell>
        </row>
        <row r="46">
          <cell r="A46" t="str">
            <v>ME</v>
          </cell>
        </row>
        <row r="47">
          <cell r="A47" t="str">
            <v>MD</v>
          </cell>
        </row>
        <row r="48">
          <cell r="A48" t="str">
            <v>MA</v>
          </cell>
        </row>
        <row r="49">
          <cell r="A49" t="str">
            <v>MI</v>
          </cell>
        </row>
        <row r="50">
          <cell r="A50" t="str">
            <v>MS</v>
          </cell>
        </row>
        <row r="51">
          <cell r="A51" t="str">
            <v>MO</v>
          </cell>
        </row>
        <row r="52">
          <cell r="A52" t="str">
            <v>MT</v>
          </cell>
        </row>
        <row r="53">
          <cell r="A53" t="str">
            <v>NE</v>
          </cell>
        </row>
        <row r="54">
          <cell r="A54" t="str">
            <v>NV</v>
          </cell>
        </row>
        <row r="55">
          <cell r="A55" t="str">
            <v>NH</v>
          </cell>
        </row>
        <row r="56">
          <cell r="A56" t="str">
            <v>NJ</v>
          </cell>
        </row>
        <row r="57">
          <cell r="A57" t="str">
            <v>NM</v>
          </cell>
        </row>
        <row r="58">
          <cell r="A58" t="str">
            <v>NY</v>
          </cell>
        </row>
        <row r="59">
          <cell r="A59" t="str">
            <v>NC</v>
          </cell>
        </row>
        <row r="60">
          <cell r="A60" t="str">
            <v>ND</v>
          </cell>
        </row>
        <row r="61">
          <cell r="A61" t="str">
            <v>OH</v>
          </cell>
        </row>
        <row r="62">
          <cell r="A62" t="str">
            <v>OK</v>
          </cell>
        </row>
        <row r="63">
          <cell r="A63" t="str">
            <v>OR</v>
          </cell>
        </row>
        <row r="64">
          <cell r="A64" t="str">
            <v>PA</v>
          </cell>
        </row>
        <row r="65">
          <cell r="A65" t="str">
            <v>RI</v>
          </cell>
        </row>
        <row r="66">
          <cell r="A66" t="str">
            <v>SC</v>
          </cell>
        </row>
        <row r="67">
          <cell r="A67" t="str">
            <v>SD</v>
          </cell>
        </row>
        <row r="68">
          <cell r="A68" t="str">
            <v>TN</v>
          </cell>
        </row>
        <row r="69">
          <cell r="A69" t="str">
            <v>TX</v>
          </cell>
        </row>
        <row r="70">
          <cell r="A70" t="str">
            <v>UT</v>
          </cell>
        </row>
        <row r="71">
          <cell r="A71" t="str">
            <v>VT</v>
          </cell>
        </row>
        <row r="72">
          <cell r="A72" t="str">
            <v>VA</v>
          </cell>
        </row>
        <row r="73">
          <cell r="A73" t="str">
            <v>WA</v>
          </cell>
        </row>
        <row r="74">
          <cell r="A74" t="str">
            <v>WV</v>
          </cell>
        </row>
        <row r="75">
          <cell r="A75" t="str">
            <v>WI</v>
          </cell>
        </row>
        <row r="76">
          <cell r="A76" t="str">
            <v>WY</v>
          </cell>
        </row>
        <row r="77">
          <cell r="A77" t="str">
            <v>OTHER</v>
          </cell>
        </row>
      </sheetData>
      <sheetData sheetId="2"/>
      <sheetData sheetId="3">
        <row r="12">
          <cell r="F12">
            <v>-1348515066.4099994</v>
          </cell>
        </row>
      </sheetData>
      <sheetData sheetId="4"/>
      <sheetData sheetId="5"/>
      <sheetData sheetId="6">
        <row r="13">
          <cell r="B13" t="str">
            <v>AZ</v>
          </cell>
          <cell r="C13" t="str">
            <v>No</v>
          </cell>
          <cell r="D13">
            <v>1212074650</v>
          </cell>
          <cell r="E13">
            <v>794821427</v>
          </cell>
          <cell r="F13">
            <v>53852600</v>
          </cell>
          <cell r="G13">
            <v>784504734</v>
          </cell>
          <cell r="I13">
            <v>-43535907</v>
          </cell>
          <cell r="K13">
            <v>794821427</v>
          </cell>
          <cell r="L13">
            <v>0</v>
          </cell>
          <cell r="M13">
            <v>0</v>
          </cell>
          <cell r="N13">
            <v>0</v>
          </cell>
          <cell r="O13">
            <v>0</v>
          </cell>
          <cell r="P13">
            <v>6.9680000000000006E-2</v>
          </cell>
          <cell r="Q13">
            <v>0</v>
          </cell>
          <cell r="R13">
            <v>0</v>
          </cell>
          <cell r="S13">
            <v>0</v>
          </cell>
          <cell r="T13">
            <v>0</v>
          </cell>
          <cell r="U13">
            <v>0</v>
          </cell>
          <cell r="V13">
            <v>0</v>
          </cell>
        </row>
        <row r="14">
          <cell r="B14" t="str">
            <v>CA</v>
          </cell>
          <cell r="C14" t="str">
            <v>No</v>
          </cell>
          <cell r="D14">
            <v>1350160649</v>
          </cell>
          <cell r="E14">
            <v>932907426</v>
          </cell>
          <cell r="F14">
            <v>53852600</v>
          </cell>
          <cell r="G14">
            <v>832703357</v>
          </cell>
          <cell r="I14">
            <v>46351469</v>
          </cell>
          <cell r="K14">
            <v>932907426</v>
          </cell>
          <cell r="L14">
            <v>0</v>
          </cell>
          <cell r="M14">
            <v>0</v>
          </cell>
          <cell r="N14">
            <v>0</v>
          </cell>
          <cell r="O14">
            <v>0</v>
          </cell>
          <cell r="P14">
            <v>8.8400000000000006E-2</v>
          </cell>
          <cell r="Q14">
            <v>0</v>
          </cell>
          <cell r="R14">
            <v>0</v>
          </cell>
          <cell r="S14">
            <v>0</v>
          </cell>
          <cell r="T14">
            <v>0</v>
          </cell>
          <cell r="U14">
            <v>0</v>
          </cell>
          <cell r="V14">
            <v>0</v>
          </cell>
        </row>
        <row r="15">
          <cell r="B15" t="str">
            <v>CO</v>
          </cell>
          <cell r="C15" t="str">
            <v>No</v>
          </cell>
          <cell r="D15">
            <v>417253223</v>
          </cell>
          <cell r="E15">
            <v>0</v>
          </cell>
          <cell r="F15">
            <v>0</v>
          </cell>
          <cell r="G15">
            <v>0</v>
          </cell>
          <cell r="I15">
            <v>0</v>
          </cell>
          <cell r="K15">
            <v>0</v>
          </cell>
          <cell r="L15">
            <v>0</v>
          </cell>
          <cell r="M15">
            <v>0</v>
          </cell>
          <cell r="N15">
            <v>0</v>
          </cell>
          <cell r="O15">
            <v>0</v>
          </cell>
          <cell r="P15">
            <v>4.6300000000000001E-2</v>
          </cell>
          <cell r="Q15">
            <v>0</v>
          </cell>
          <cell r="R15">
            <v>0</v>
          </cell>
          <cell r="S15">
            <v>0</v>
          </cell>
          <cell r="T15">
            <v>0</v>
          </cell>
          <cell r="U15">
            <v>0</v>
          </cell>
        </row>
        <row r="16">
          <cell r="B16" t="str">
            <v>DC</v>
          </cell>
          <cell r="C16" t="str">
            <v>No</v>
          </cell>
          <cell r="D16">
            <v>1212074650</v>
          </cell>
          <cell r="E16">
            <v>794821427</v>
          </cell>
          <cell r="F16">
            <v>53852600</v>
          </cell>
          <cell r="G16">
            <v>784504734</v>
          </cell>
          <cell r="I16">
            <v>-43535907</v>
          </cell>
          <cell r="K16">
            <v>794821427</v>
          </cell>
          <cell r="L16">
            <v>0</v>
          </cell>
          <cell r="M16">
            <v>2.3219E-2</v>
          </cell>
          <cell r="N16">
            <v>28143161.298349999</v>
          </cell>
          <cell r="O16">
            <v>-27623181</v>
          </cell>
          <cell r="P16">
            <v>9.9750000000000005E-2</v>
          </cell>
          <cell r="Q16">
            <v>2807280.3395104124</v>
          </cell>
          <cell r="R16">
            <v>2807280.3395104124</v>
          </cell>
          <cell r="S16">
            <v>0</v>
          </cell>
          <cell r="T16">
            <v>0</v>
          </cell>
          <cell r="U16">
            <v>2807280.3395104124</v>
          </cell>
          <cell r="V16">
            <v>0</v>
          </cell>
        </row>
        <row r="17">
          <cell r="B17" t="str">
            <v>FL</v>
          </cell>
          <cell r="C17" t="str">
            <v>No</v>
          </cell>
          <cell r="D17">
            <v>977239177</v>
          </cell>
          <cell r="E17">
            <v>559985954</v>
          </cell>
          <cell r="F17">
            <v>53852600</v>
          </cell>
          <cell r="G17">
            <v>503290724</v>
          </cell>
          <cell r="I17">
            <v>227091</v>
          </cell>
          <cell r="J17">
            <v>2615539</v>
          </cell>
          <cell r="K17">
            <v>559985954</v>
          </cell>
          <cell r="L17">
            <v>0</v>
          </cell>
          <cell r="M17">
            <v>0.999</v>
          </cell>
          <cell r="N17">
            <v>976261937.82299995</v>
          </cell>
          <cell r="O17">
            <v>-11621327</v>
          </cell>
          <cell r="P17">
            <v>5.5E-2</v>
          </cell>
          <cell r="Q17">
            <v>53694406.580265</v>
          </cell>
          <cell r="R17">
            <v>53694406.580265</v>
          </cell>
          <cell r="S17">
            <v>0</v>
          </cell>
          <cell r="T17">
            <v>0</v>
          </cell>
          <cell r="U17">
            <v>53694406.580265</v>
          </cell>
        </row>
        <row r="18">
          <cell r="B18" t="str">
            <v>HI</v>
          </cell>
          <cell r="C18" t="str">
            <v>No</v>
          </cell>
          <cell r="D18">
            <v>1166280242</v>
          </cell>
          <cell r="E18">
            <v>749027019</v>
          </cell>
          <cell r="F18">
            <v>0</v>
          </cell>
          <cell r="G18">
            <v>784504734</v>
          </cell>
          <cell r="H18">
            <v>8058192</v>
          </cell>
          <cell r="I18">
            <v>-43535907</v>
          </cell>
          <cell r="K18">
            <v>749027019</v>
          </cell>
          <cell r="L18">
            <v>0</v>
          </cell>
          <cell r="M18">
            <v>0</v>
          </cell>
          <cell r="N18">
            <v>0</v>
          </cell>
          <cell r="O18">
            <v>0</v>
          </cell>
          <cell r="P18">
            <v>6.4000000000000001E-2</v>
          </cell>
          <cell r="Q18">
            <v>0</v>
          </cell>
          <cell r="R18">
            <v>0</v>
          </cell>
          <cell r="S18">
            <v>0</v>
          </cell>
          <cell r="T18">
            <v>0</v>
          </cell>
          <cell r="U18">
            <v>0</v>
          </cell>
        </row>
        <row r="19">
          <cell r="B19" t="str">
            <v>IL</v>
          </cell>
          <cell r="C19" t="str">
            <v>No</v>
          </cell>
          <cell r="D19">
            <v>1399580734</v>
          </cell>
          <cell r="E19">
            <v>982327511</v>
          </cell>
          <cell r="F19">
            <v>0</v>
          </cell>
          <cell r="G19">
            <v>982327511</v>
          </cell>
          <cell r="I19">
            <v>0</v>
          </cell>
          <cell r="K19">
            <v>982327511</v>
          </cell>
          <cell r="L19">
            <v>0</v>
          </cell>
          <cell r="M19">
            <v>0</v>
          </cell>
          <cell r="N19">
            <v>0</v>
          </cell>
          <cell r="O19">
            <v>0</v>
          </cell>
          <cell r="P19">
            <v>9.5000000000000001E-2</v>
          </cell>
          <cell r="Q19">
            <v>0</v>
          </cell>
          <cell r="R19">
            <v>0</v>
          </cell>
          <cell r="S19">
            <v>0</v>
          </cell>
          <cell r="T19">
            <v>0</v>
          </cell>
          <cell r="U19">
            <v>0</v>
          </cell>
        </row>
        <row r="20">
          <cell r="B20" t="str">
            <v>KS</v>
          </cell>
          <cell r="C20" t="str">
            <v>No</v>
          </cell>
          <cell r="D20">
            <v>471105823</v>
          </cell>
          <cell r="E20">
            <v>53852600</v>
          </cell>
          <cell r="F20">
            <v>53852600</v>
          </cell>
          <cell r="G20">
            <v>0</v>
          </cell>
          <cell r="I20">
            <v>0</v>
          </cell>
          <cell r="K20">
            <v>53852600</v>
          </cell>
          <cell r="L20">
            <v>0</v>
          </cell>
          <cell r="M20">
            <v>0</v>
          </cell>
          <cell r="N20">
            <v>0</v>
          </cell>
          <cell r="O20">
            <v>0</v>
          </cell>
          <cell r="P20">
            <v>7.0000000000000007E-2</v>
          </cell>
          <cell r="Q20">
            <v>0</v>
          </cell>
          <cell r="R20">
            <v>0</v>
          </cell>
          <cell r="S20">
            <v>0</v>
          </cell>
          <cell r="T20">
            <v>0</v>
          </cell>
          <cell r="U20">
            <v>0</v>
          </cell>
        </row>
        <row r="21">
          <cell r="B21" t="str">
            <v>MA</v>
          </cell>
          <cell r="C21" t="str">
            <v>No</v>
          </cell>
          <cell r="D21">
            <v>1212074650</v>
          </cell>
          <cell r="E21">
            <v>794821427</v>
          </cell>
          <cell r="F21">
            <v>53852600</v>
          </cell>
          <cell r="G21">
            <v>784504734</v>
          </cell>
          <cell r="I21">
            <v>-43535907</v>
          </cell>
          <cell r="K21">
            <v>794821427</v>
          </cell>
          <cell r="L21">
            <v>0</v>
          </cell>
          <cell r="M21">
            <v>0</v>
          </cell>
          <cell r="N21">
            <v>0</v>
          </cell>
          <cell r="O21">
            <v>0</v>
          </cell>
          <cell r="P21">
            <v>0.08</v>
          </cell>
          <cell r="Q21">
            <v>0</v>
          </cell>
          <cell r="R21">
            <v>0</v>
          </cell>
          <cell r="S21">
            <v>0</v>
          </cell>
          <cell r="T21">
            <v>0</v>
          </cell>
          <cell r="U21">
            <v>0</v>
          </cell>
          <cell r="V21">
            <v>0</v>
          </cell>
        </row>
        <row r="22">
          <cell r="B22" t="str">
            <v>ME</v>
          </cell>
          <cell r="C22" t="str">
            <v>No</v>
          </cell>
          <cell r="D22">
            <v>1206587480</v>
          </cell>
          <cell r="E22">
            <v>789334257</v>
          </cell>
          <cell r="F22">
            <v>53852600</v>
          </cell>
          <cell r="G22">
            <v>779746228</v>
          </cell>
          <cell r="I22">
            <v>-44264571</v>
          </cell>
          <cell r="K22">
            <v>789334257</v>
          </cell>
          <cell r="L22">
            <v>0</v>
          </cell>
          <cell r="M22">
            <v>0</v>
          </cell>
          <cell r="N22">
            <v>0</v>
          </cell>
          <cell r="O22">
            <v>0</v>
          </cell>
          <cell r="P22">
            <v>8.9300000000000004E-2</v>
          </cell>
          <cell r="Q22">
            <v>0</v>
          </cell>
          <cell r="R22">
            <v>0</v>
          </cell>
          <cell r="S22">
            <v>0</v>
          </cell>
          <cell r="T22">
            <v>0</v>
          </cell>
          <cell r="U22">
            <v>0</v>
          </cell>
        </row>
        <row r="23">
          <cell r="B23" t="str">
            <v>MI</v>
          </cell>
          <cell r="C23" t="str">
            <v>No</v>
          </cell>
          <cell r="D23">
            <v>1212074650</v>
          </cell>
          <cell r="E23">
            <v>794821427</v>
          </cell>
          <cell r="F23">
            <v>53852600</v>
          </cell>
          <cell r="G23">
            <v>784504734</v>
          </cell>
          <cell r="I23">
            <v>-43535907</v>
          </cell>
          <cell r="K23">
            <v>794821427</v>
          </cell>
          <cell r="L23">
            <v>0</v>
          </cell>
          <cell r="M23">
            <v>0</v>
          </cell>
          <cell r="N23">
            <v>0</v>
          </cell>
          <cell r="O23">
            <v>0</v>
          </cell>
          <cell r="P23">
            <v>0.06</v>
          </cell>
          <cell r="Q23">
            <v>0</v>
          </cell>
          <cell r="R23">
            <v>0</v>
          </cell>
          <cell r="S23">
            <v>0</v>
          </cell>
          <cell r="T23">
            <v>0</v>
          </cell>
          <cell r="U23">
            <v>0</v>
          </cell>
        </row>
        <row r="24">
          <cell r="B24" t="str">
            <v>MN</v>
          </cell>
          <cell r="C24" t="str">
            <v>No</v>
          </cell>
          <cell r="D24">
            <v>795921929</v>
          </cell>
          <cell r="E24">
            <v>378668706</v>
          </cell>
          <cell r="F24">
            <v>53852600</v>
          </cell>
          <cell r="G24">
            <v>324816106</v>
          </cell>
          <cell r="I24">
            <v>0</v>
          </cell>
          <cell r="K24">
            <v>378668706</v>
          </cell>
          <cell r="L24">
            <v>0</v>
          </cell>
          <cell r="M24">
            <v>0</v>
          </cell>
          <cell r="N24">
            <v>0</v>
          </cell>
          <cell r="O24">
            <v>0</v>
          </cell>
          <cell r="P24">
            <v>9.8000000000000004E-2</v>
          </cell>
          <cell r="Q24">
            <v>0</v>
          </cell>
          <cell r="R24">
            <v>0</v>
          </cell>
          <cell r="S24">
            <v>0</v>
          </cell>
          <cell r="T24">
            <v>0</v>
          </cell>
          <cell r="U24">
            <v>0</v>
          </cell>
          <cell r="V24">
            <v>0</v>
          </cell>
        </row>
        <row r="25">
          <cell r="B25" t="str">
            <v>MT</v>
          </cell>
          <cell r="C25" t="str">
            <v>No</v>
          </cell>
          <cell r="D25">
            <v>471105823</v>
          </cell>
          <cell r="E25">
            <v>53852600</v>
          </cell>
          <cell r="F25">
            <v>53852600</v>
          </cell>
          <cell r="G25">
            <v>0</v>
          </cell>
          <cell r="I25">
            <v>0</v>
          </cell>
          <cell r="K25">
            <v>53852600</v>
          </cell>
          <cell r="L25">
            <v>0</v>
          </cell>
          <cell r="M25">
            <v>0</v>
          </cell>
          <cell r="N25">
            <v>0</v>
          </cell>
          <cell r="O25">
            <v>0</v>
          </cell>
          <cell r="P25">
            <v>6.7500000000000004E-2</v>
          </cell>
          <cell r="Q25">
            <v>0</v>
          </cell>
          <cell r="R25">
            <v>0</v>
          </cell>
          <cell r="S25">
            <v>0</v>
          </cell>
          <cell r="T25">
            <v>0</v>
          </cell>
          <cell r="U25">
            <v>0</v>
          </cell>
          <cell r="V25">
            <v>0</v>
          </cell>
        </row>
        <row r="26">
          <cell r="B26" t="str">
            <v>ND</v>
          </cell>
          <cell r="C26" t="str">
            <v>No</v>
          </cell>
          <cell r="D26">
            <v>471105823</v>
          </cell>
          <cell r="E26">
            <v>53852600</v>
          </cell>
          <cell r="F26">
            <v>53852600</v>
          </cell>
          <cell r="G26">
            <v>0</v>
          </cell>
          <cell r="I26">
            <v>0</v>
          </cell>
          <cell r="K26">
            <v>53852600</v>
          </cell>
          <cell r="L26">
            <v>0</v>
          </cell>
          <cell r="M26">
            <v>0</v>
          </cell>
          <cell r="N26">
            <v>0</v>
          </cell>
          <cell r="O26">
            <v>0</v>
          </cell>
          <cell r="P26">
            <v>8.0299999999999996E-2</v>
          </cell>
          <cell r="Q26">
            <v>0</v>
          </cell>
          <cell r="R26">
            <v>0</v>
          </cell>
          <cell r="S26">
            <v>0</v>
          </cell>
          <cell r="T26">
            <v>0</v>
          </cell>
          <cell r="U26">
            <v>0</v>
          </cell>
        </row>
        <row r="27">
          <cell r="B27" t="str">
            <v>NE</v>
          </cell>
          <cell r="C27" t="str">
            <v>No</v>
          </cell>
          <cell r="D27">
            <v>417253223</v>
          </cell>
          <cell r="E27">
            <v>0</v>
          </cell>
          <cell r="F27">
            <v>0</v>
          </cell>
          <cell r="G27">
            <v>0</v>
          </cell>
          <cell r="I27">
            <v>0</v>
          </cell>
          <cell r="K27">
            <v>0</v>
          </cell>
          <cell r="L27">
            <v>0</v>
          </cell>
          <cell r="M27">
            <v>0</v>
          </cell>
          <cell r="N27">
            <v>0</v>
          </cell>
          <cell r="O27">
            <v>0</v>
          </cell>
          <cell r="P27">
            <v>7.8100000000000003E-2</v>
          </cell>
          <cell r="Q27">
            <v>0</v>
          </cell>
          <cell r="R27">
            <v>0</v>
          </cell>
          <cell r="S27">
            <v>0</v>
          </cell>
          <cell r="T27">
            <v>0</v>
          </cell>
          <cell r="U27">
            <v>0</v>
          </cell>
        </row>
        <row r="28">
          <cell r="B28" t="str">
            <v>NH</v>
          </cell>
          <cell r="C28" t="str">
            <v>No</v>
          </cell>
          <cell r="D28">
            <v>1223992382</v>
          </cell>
          <cell r="E28">
            <v>806739159</v>
          </cell>
          <cell r="F28">
            <v>53852600</v>
          </cell>
          <cell r="G28">
            <v>796422466</v>
          </cell>
          <cell r="I28">
            <v>-43535907</v>
          </cell>
          <cell r="K28">
            <v>806739159</v>
          </cell>
          <cell r="L28">
            <v>0</v>
          </cell>
          <cell r="M28">
            <v>0</v>
          </cell>
          <cell r="N28">
            <v>0</v>
          </cell>
          <cell r="O28">
            <v>0</v>
          </cell>
          <cell r="P28">
            <v>8.5000000000000006E-2</v>
          </cell>
          <cell r="Q28">
            <v>0</v>
          </cell>
          <cell r="R28">
            <v>0</v>
          </cell>
          <cell r="S28">
            <v>0</v>
          </cell>
          <cell r="T28">
            <v>0</v>
          </cell>
          <cell r="U28">
            <v>0</v>
          </cell>
        </row>
        <row r="29">
          <cell r="B29" t="str">
            <v>NY</v>
          </cell>
          <cell r="C29" t="str">
            <v>No</v>
          </cell>
          <cell r="D29">
            <v>3045474997</v>
          </cell>
          <cell r="E29">
            <v>2628221774</v>
          </cell>
          <cell r="F29">
            <v>55199089</v>
          </cell>
          <cell r="G29">
            <v>2581150854</v>
          </cell>
          <cell r="I29">
            <v>0</v>
          </cell>
          <cell r="K29">
            <v>2636349943</v>
          </cell>
          <cell r="L29">
            <v>-8128169</v>
          </cell>
          <cell r="M29">
            <v>0</v>
          </cell>
          <cell r="N29">
            <v>0</v>
          </cell>
          <cell r="O29">
            <v>0</v>
          </cell>
          <cell r="P29">
            <v>7.0999999999999994E-2</v>
          </cell>
          <cell r="Q29">
            <v>0</v>
          </cell>
          <cell r="R29">
            <v>0</v>
          </cell>
          <cell r="S29">
            <v>0</v>
          </cell>
          <cell r="T29">
            <v>0</v>
          </cell>
          <cell r="U29">
            <v>0</v>
          </cell>
          <cell r="V29">
            <v>0</v>
          </cell>
        </row>
        <row r="30">
          <cell r="B30" t="str">
            <v>NYNYC</v>
          </cell>
          <cell r="C30" t="str">
            <v>No</v>
          </cell>
          <cell r="D30">
            <v>2992602304</v>
          </cell>
          <cell r="E30">
            <v>2575349081</v>
          </cell>
          <cell r="F30">
            <v>55199089</v>
          </cell>
          <cell r="G30">
            <v>2528278161</v>
          </cell>
          <cell r="I30">
            <v>0</v>
          </cell>
          <cell r="K30">
            <v>2583477250</v>
          </cell>
          <cell r="L30">
            <v>-8128169</v>
          </cell>
          <cell r="M30">
            <v>0</v>
          </cell>
          <cell r="N30">
            <v>0</v>
          </cell>
          <cell r="O30">
            <v>0</v>
          </cell>
          <cell r="P30">
            <v>8.8499999999999995E-2</v>
          </cell>
          <cell r="Q30">
            <v>0</v>
          </cell>
          <cell r="R30">
            <v>0</v>
          </cell>
          <cell r="S30">
            <v>0</v>
          </cell>
          <cell r="T30">
            <v>0</v>
          </cell>
          <cell r="U30">
            <v>0</v>
          </cell>
          <cell r="V30">
            <v>0</v>
          </cell>
        </row>
        <row r="31">
          <cell r="B31" t="str">
            <v>OR</v>
          </cell>
          <cell r="C31" t="str">
            <v>No</v>
          </cell>
          <cell r="D31">
            <v>335399512</v>
          </cell>
          <cell r="E31">
            <v>-81853711</v>
          </cell>
          <cell r="F31">
            <v>53852600</v>
          </cell>
          <cell r="G31">
            <v>-119838483</v>
          </cell>
          <cell r="I31">
            <v>-15867828</v>
          </cell>
          <cell r="K31">
            <v>-81853711</v>
          </cell>
          <cell r="L31">
            <v>0</v>
          </cell>
          <cell r="M31">
            <v>0</v>
          </cell>
          <cell r="N31">
            <v>0</v>
          </cell>
          <cell r="O31">
            <v>0</v>
          </cell>
          <cell r="P31">
            <v>7.5999999999999998E-2</v>
          </cell>
          <cell r="Q31">
            <v>0</v>
          </cell>
          <cell r="R31">
            <v>0</v>
          </cell>
          <cell r="S31">
            <v>0</v>
          </cell>
          <cell r="T31">
            <v>0</v>
          </cell>
          <cell r="U31">
            <v>0</v>
          </cell>
          <cell r="V31">
            <v>0</v>
          </cell>
        </row>
        <row r="32">
          <cell r="B32" t="str">
            <v>TX</v>
          </cell>
          <cell r="C32" t="str">
            <v>No</v>
          </cell>
          <cell r="D32">
            <v>2470034801</v>
          </cell>
          <cell r="E32">
            <v>2052781578</v>
          </cell>
          <cell r="G32">
            <v>0</v>
          </cell>
          <cell r="I32">
            <v>0</v>
          </cell>
          <cell r="M32">
            <v>0</v>
          </cell>
          <cell r="N32">
            <v>0</v>
          </cell>
          <cell r="O32">
            <v>0</v>
          </cell>
          <cell r="P32">
            <v>0.01</v>
          </cell>
          <cell r="Q32">
            <v>0</v>
          </cell>
          <cell r="R32">
            <v>0</v>
          </cell>
          <cell r="S32">
            <v>0</v>
          </cell>
          <cell r="T32">
            <v>0</v>
          </cell>
          <cell r="U32">
            <v>0</v>
          </cell>
        </row>
        <row r="33">
          <cell r="B33" t="str">
            <v>UT</v>
          </cell>
          <cell r="C33" t="str">
            <v>No</v>
          </cell>
          <cell r="D33">
            <v>471105823</v>
          </cell>
          <cell r="E33">
            <v>53852600</v>
          </cell>
          <cell r="F33">
            <v>53852600</v>
          </cell>
          <cell r="G33">
            <v>0</v>
          </cell>
          <cell r="I33">
            <v>0</v>
          </cell>
          <cell r="K33">
            <v>53852600</v>
          </cell>
          <cell r="L33">
            <v>0</v>
          </cell>
          <cell r="M33">
            <v>0</v>
          </cell>
          <cell r="N33">
            <v>0</v>
          </cell>
          <cell r="O33">
            <v>0</v>
          </cell>
          <cell r="P33">
            <v>0.05</v>
          </cell>
          <cell r="Q33">
            <v>0</v>
          </cell>
          <cell r="R33">
            <v>0</v>
          </cell>
          <cell r="S33">
            <v>0</v>
          </cell>
          <cell r="T33">
            <v>0</v>
          </cell>
          <cell r="U33">
            <v>0</v>
          </cell>
        </row>
        <row r="34">
          <cell r="B34" t="str">
            <v>WI</v>
          </cell>
          <cell r="C34" t="str">
            <v>No</v>
          </cell>
          <cell r="D34">
            <v>1132008597</v>
          </cell>
          <cell r="E34">
            <v>714755374</v>
          </cell>
          <cell r="F34">
            <v>53852600</v>
          </cell>
          <cell r="G34">
            <v>704438681</v>
          </cell>
          <cell r="I34">
            <v>-43535907</v>
          </cell>
          <cell r="K34">
            <v>714755374</v>
          </cell>
          <cell r="L34">
            <v>0</v>
          </cell>
          <cell r="M34">
            <v>0</v>
          </cell>
          <cell r="N34">
            <v>0</v>
          </cell>
          <cell r="O34">
            <v>0</v>
          </cell>
          <cell r="P34">
            <v>7.9000000000000001E-2</v>
          </cell>
          <cell r="Q34">
            <v>0</v>
          </cell>
          <cell r="R34">
            <v>0</v>
          </cell>
          <cell r="S34">
            <v>0</v>
          </cell>
          <cell r="T34">
            <v>0</v>
          </cell>
          <cell r="U34">
            <v>0</v>
          </cell>
          <cell r="V34">
            <v>0</v>
          </cell>
        </row>
        <row r="35">
          <cell r="B35" t="str">
            <v>WV</v>
          </cell>
          <cell r="C35" t="str">
            <v>No</v>
          </cell>
          <cell r="D35">
            <v>471105823</v>
          </cell>
          <cell r="E35">
            <v>53852600</v>
          </cell>
          <cell r="F35">
            <v>53852600</v>
          </cell>
          <cell r="G35">
            <v>0</v>
          </cell>
          <cell r="I35">
            <v>0</v>
          </cell>
          <cell r="K35">
            <v>53852600</v>
          </cell>
          <cell r="L35">
            <v>0</v>
          </cell>
          <cell r="M35">
            <v>0</v>
          </cell>
          <cell r="N35">
            <v>0</v>
          </cell>
          <cell r="O35">
            <v>0</v>
          </cell>
          <cell r="P35">
            <v>7.0000000000000007E-2</v>
          </cell>
          <cell r="Q35">
            <v>0</v>
          </cell>
          <cell r="R35">
            <v>0</v>
          </cell>
          <cell r="S35">
            <v>0</v>
          </cell>
          <cell r="T35">
            <v>0</v>
          </cell>
          <cell r="U35">
            <v>0</v>
          </cell>
          <cell r="V35">
            <v>0</v>
          </cell>
        </row>
        <row r="36">
          <cell r="B36" t="str">
            <v>AL</v>
          </cell>
          <cell r="C36" t="str">
            <v>No</v>
          </cell>
          <cell r="D36">
            <v>0</v>
          </cell>
          <cell r="E36">
            <v>-417253223</v>
          </cell>
          <cell r="F36">
            <v>0</v>
          </cell>
          <cell r="G36">
            <v>0</v>
          </cell>
          <cell r="I36">
            <v>0</v>
          </cell>
          <cell r="K36">
            <v>0</v>
          </cell>
          <cell r="L36">
            <v>-417253223</v>
          </cell>
          <cell r="M36">
            <v>0</v>
          </cell>
          <cell r="N36">
            <v>0</v>
          </cell>
          <cell r="O36">
            <v>0</v>
          </cell>
          <cell r="P36">
            <v>6.5000000000000002E-2</v>
          </cell>
          <cell r="Q36">
            <v>0</v>
          </cell>
          <cell r="R36">
            <v>0</v>
          </cell>
          <cell r="S36">
            <v>0</v>
          </cell>
          <cell r="T36">
            <v>0</v>
          </cell>
          <cell r="U36">
            <v>0</v>
          </cell>
          <cell r="V36">
            <v>0</v>
          </cell>
        </row>
        <row r="37">
          <cell r="B37" t="str">
            <v>AR</v>
          </cell>
          <cell r="C37" t="str">
            <v>No</v>
          </cell>
          <cell r="D37">
            <v>0</v>
          </cell>
          <cell r="E37">
            <v>-417253223</v>
          </cell>
          <cell r="F37">
            <v>0</v>
          </cell>
          <cell r="G37">
            <v>0</v>
          </cell>
          <cell r="I37">
            <v>0</v>
          </cell>
          <cell r="K37">
            <v>0</v>
          </cell>
          <cell r="L37">
            <v>-417253223</v>
          </cell>
          <cell r="M37">
            <v>0</v>
          </cell>
          <cell r="N37">
            <v>0</v>
          </cell>
          <cell r="O37">
            <v>0</v>
          </cell>
          <cell r="P37">
            <v>6.5000000000000002E-2</v>
          </cell>
          <cell r="Q37">
            <v>0</v>
          </cell>
          <cell r="R37">
            <v>0</v>
          </cell>
          <cell r="S37">
            <v>0</v>
          </cell>
          <cell r="T37">
            <v>0</v>
          </cell>
          <cell r="U37">
            <v>0</v>
          </cell>
        </row>
        <row r="38">
          <cell r="B38" t="str">
            <v>CT</v>
          </cell>
          <cell r="C38" t="str">
            <v>No</v>
          </cell>
          <cell r="D38">
            <v>0</v>
          </cell>
          <cell r="E38">
            <v>-417253223</v>
          </cell>
          <cell r="F38">
            <v>0</v>
          </cell>
          <cell r="G38">
            <v>0</v>
          </cell>
          <cell r="I38">
            <v>0</v>
          </cell>
          <cell r="K38">
            <v>0</v>
          </cell>
          <cell r="L38">
            <v>-417253223</v>
          </cell>
          <cell r="M38">
            <v>0</v>
          </cell>
          <cell r="N38">
            <v>0</v>
          </cell>
          <cell r="O38">
            <v>0</v>
          </cell>
          <cell r="P38">
            <v>7.4999999999999997E-2</v>
          </cell>
          <cell r="Q38">
            <v>0</v>
          </cell>
          <cell r="R38">
            <v>0</v>
          </cell>
          <cell r="S38">
            <v>0</v>
          </cell>
          <cell r="T38">
            <v>0</v>
          </cell>
          <cell r="U38">
            <v>0</v>
          </cell>
          <cell r="V38">
            <v>0</v>
          </cell>
        </row>
        <row r="39">
          <cell r="B39" t="str">
            <v>DE</v>
          </cell>
          <cell r="C39" t="str">
            <v>No</v>
          </cell>
          <cell r="D39">
            <v>0</v>
          </cell>
          <cell r="E39">
            <v>-417253223</v>
          </cell>
          <cell r="F39">
            <v>0</v>
          </cell>
          <cell r="G39">
            <v>0</v>
          </cell>
          <cell r="I39">
            <v>0</v>
          </cell>
          <cell r="K39">
            <v>0</v>
          </cell>
          <cell r="L39">
            <v>-417253223</v>
          </cell>
          <cell r="M39">
            <v>0</v>
          </cell>
          <cell r="N39">
            <v>0</v>
          </cell>
          <cell r="O39">
            <v>0</v>
          </cell>
          <cell r="P39">
            <v>8.6999999999999994E-2</v>
          </cell>
          <cell r="Q39">
            <v>0</v>
          </cell>
          <cell r="R39">
            <v>0</v>
          </cell>
          <cell r="S39">
            <v>0</v>
          </cell>
          <cell r="T39">
            <v>0</v>
          </cell>
          <cell r="U39">
            <v>0</v>
          </cell>
        </row>
        <row r="40">
          <cell r="B40" t="str">
            <v>GA</v>
          </cell>
          <cell r="C40" t="str">
            <v>No</v>
          </cell>
          <cell r="D40">
            <v>1211913150</v>
          </cell>
          <cell r="E40">
            <v>794659927</v>
          </cell>
          <cell r="F40">
            <v>53691100</v>
          </cell>
          <cell r="G40">
            <v>784504734</v>
          </cell>
          <cell r="I40">
            <v>-43535907</v>
          </cell>
          <cell r="K40">
            <v>794659927</v>
          </cell>
          <cell r="L40">
            <v>0</v>
          </cell>
          <cell r="M40">
            <v>6.2269999999999999E-3</v>
          </cell>
          <cell r="N40">
            <v>7546583.1850499995</v>
          </cell>
          <cell r="O40">
            <v>-4854924</v>
          </cell>
          <cell r="P40">
            <v>0.06</v>
          </cell>
          <cell r="Q40">
            <v>452794.99110299995</v>
          </cell>
          <cell r="R40">
            <v>452794.99110299995</v>
          </cell>
          <cell r="S40">
            <v>0</v>
          </cell>
          <cell r="T40">
            <v>0</v>
          </cell>
          <cell r="U40">
            <v>452794.99110299995</v>
          </cell>
          <cell r="V40">
            <v>0</v>
          </cell>
        </row>
        <row r="41">
          <cell r="B41" t="str">
            <v>IA</v>
          </cell>
          <cell r="C41" t="str">
            <v>No</v>
          </cell>
          <cell r="D41">
            <v>0</v>
          </cell>
          <cell r="E41">
            <v>-417253223</v>
          </cell>
          <cell r="F41">
            <v>0</v>
          </cell>
          <cell r="G41">
            <v>0</v>
          </cell>
          <cell r="K41">
            <v>0</v>
          </cell>
          <cell r="L41">
            <v>-417253223</v>
          </cell>
          <cell r="M41">
            <v>0</v>
          </cell>
          <cell r="N41">
            <v>0</v>
          </cell>
          <cell r="O41">
            <v>0</v>
          </cell>
          <cell r="P41">
            <v>0.12</v>
          </cell>
          <cell r="Q41">
            <v>0</v>
          </cell>
          <cell r="R41">
            <v>0</v>
          </cell>
          <cell r="S41">
            <v>0</v>
          </cell>
          <cell r="T41">
            <v>0</v>
          </cell>
          <cell r="U41">
            <v>0</v>
          </cell>
        </row>
        <row r="42">
          <cell r="B42" t="str">
            <v>LA</v>
          </cell>
          <cell r="C42" t="str">
            <v>No</v>
          </cell>
          <cell r="D42">
            <v>0</v>
          </cell>
          <cell r="E42">
            <v>-417253223</v>
          </cell>
          <cell r="F42">
            <v>0</v>
          </cell>
          <cell r="G42">
            <v>0</v>
          </cell>
          <cell r="K42">
            <v>0</v>
          </cell>
          <cell r="L42">
            <v>-417253223</v>
          </cell>
          <cell r="M42">
            <v>0</v>
          </cell>
          <cell r="N42">
            <v>0</v>
          </cell>
          <cell r="O42">
            <v>0</v>
          </cell>
          <cell r="P42">
            <v>0.08</v>
          </cell>
          <cell r="Q42">
            <v>0</v>
          </cell>
          <cell r="R42">
            <v>0</v>
          </cell>
          <cell r="S42">
            <v>0</v>
          </cell>
          <cell r="T42">
            <v>0</v>
          </cell>
          <cell r="U42">
            <v>0</v>
          </cell>
          <cell r="V42">
            <v>0</v>
          </cell>
        </row>
        <row r="43">
          <cell r="B43" t="str">
            <v>MD</v>
          </cell>
          <cell r="C43" t="str">
            <v>No</v>
          </cell>
          <cell r="D43">
            <v>0</v>
          </cell>
          <cell r="E43">
            <v>-417253223</v>
          </cell>
          <cell r="F43">
            <v>0</v>
          </cell>
          <cell r="G43">
            <v>0</v>
          </cell>
          <cell r="K43">
            <v>0</v>
          </cell>
          <cell r="L43">
            <v>-417253223</v>
          </cell>
          <cell r="M43">
            <v>0</v>
          </cell>
          <cell r="N43">
            <v>0</v>
          </cell>
          <cell r="O43">
            <v>0</v>
          </cell>
          <cell r="P43">
            <v>8.2500000000000004E-2</v>
          </cell>
          <cell r="Q43">
            <v>0</v>
          </cell>
          <cell r="R43">
            <v>0</v>
          </cell>
          <cell r="S43">
            <v>0</v>
          </cell>
          <cell r="T43">
            <v>0</v>
          </cell>
          <cell r="U43">
            <v>0</v>
          </cell>
        </row>
        <row r="44">
          <cell r="B44" t="str">
            <v>NJ</v>
          </cell>
          <cell r="C44" t="str">
            <v>No</v>
          </cell>
          <cell r="D44">
            <v>0</v>
          </cell>
          <cell r="E44">
            <v>-417253223</v>
          </cell>
          <cell r="F44">
            <v>0</v>
          </cell>
          <cell r="G44">
            <v>0</v>
          </cell>
          <cell r="K44">
            <v>0</v>
          </cell>
          <cell r="L44">
            <v>-417253223</v>
          </cell>
          <cell r="M44">
            <v>0</v>
          </cell>
          <cell r="N44">
            <v>0</v>
          </cell>
          <cell r="O44">
            <v>0</v>
          </cell>
          <cell r="P44">
            <v>0.09</v>
          </cell>
          <cell r="Q44">
            <v>0</v>
          </cell>
          <cell r="R44">
            <v>0</v>
          </cell>
          <cell r="S44">
            <v>0</v>
          </cell>
          <cell r="T44">
            <v>0</v>
          </cell>
          <cell r="U44">
            <v>0</v>
          </cell>
          <cell r="V44">
            <v>0</v>
          </cell>
        </row>
        <row r="45">
          <cell r="B45" t="str">
            <v>NM</v>
          </cell>
          <cell r="C45" t="str">
            <v>No</v>
          </cell>
          <cell r="D45">
            <v>0</v>
          </cell>
          <cell r="E45">
            <v>-417253223</v>
          </cell>
          <cell r="F45">
            <v>0</v>
          </cell>
          <cell r="G45">
            <v>0</v>
          </cell>
          <cell r="K45">
            <v>0</v>
          </cell>
          <cell r="L45">
            <v>-417253223</v>
          </cell>
          <cell r="M45">
            <v>0</v>
          </cell>
          <cell r="N45">
            <v>0</v>
          </cell>
          <cell r="O45">
            <v>0</v>
          </cell>
          <cell r="P45">
            <v>7.5999999999999998E-2</v>
          </cell>
          <cell r="Q45">
            <v>0</v>
          </cell>
          <cell r="R45">
            <v>0</v>
          </cell>
          <cell r="S45">
            <v>0</v>
          </cell>
          <cell r="T45">
            <v>0</v>
          </cell>
          <cell r="U45">
            <v>0</v>
          </cell>
          <cell r="V45">
            <v>0</v>
          </cell>
        </row>
        <row r="46">
          <cell r="B46" t="str">
            <v>OK</v>
          </cell>
          <cell r="C46" t="str">
            <v>No</v>
          </cell>
          <cell r="D46">
            <v>0</v>
          </cell>
          <cell r="E46">
            <v>-417253223</v>
          </cell>
          <cell r="F46">
            <v>0</v>
          </cell>
          <cell r="G46">
            <v>0</v>
          </cell>
          <cell r="K46">
            <v>0</v>
          </cell>
          <cell r="L46">
            <v>-417253223</v>
          </cell>
          <cell r="M46">
            <v>0</v>
          </cell>
          <cell r="N46">
            <v>0</v>
          </cell>
          <cell r="O46">
            <v>0</v>
          </cell>
          <cell r="P46">
            <v>0.06</v>
          </cell>
          <cell r="Q46">
            <v>0</v>
          </cell>
          <cell r="R46">
            <v>0</v>
          </cell>
          <cell r="S46">
            <v>0</v>
          </cell>
          <cell r="T46">
            <v>0</v>
          </cell>
          <cell r="U46">
            <v>0</v>
          </cell>
        </row>
        <row r="47">
          <cell r="B47" t="str">
            <v>PA</v>
          </cell>
          <cell r="C47" t="str">
            <v>No</v>
          </cell>
          <cell r="D47">
            <v>2603869257</v>
          </cell>
          <cell r="E47">
            <v>2186616034</v>
          </cell>
          <cell r="F47">
            <v>55199089</v>
          </cell>
          <cell r="G47">
            <v>2132763434</v>
          </cell>
          <cell r="K47">
            <v>2187962523</v>
          </cell>
          <cell r="L47">
            <v>-1346489</v>
          </cell>
          <cell r="M47">
            <v>0</v>
          </cell>
          <cell r="N47">
            <v>0</v>
          </cell>
          <cell r="O47">
            <v>0</v>
          </cell>
          <cell r="P47">
            <v>9.9900000000000003E-2</v>
          </cell>
          <cell r="Q47">
            <v>0</v>
          </cell>
          <cell r="R47">
            <v>0</v>
          </cell>
          <cell r="S47">
            <v>0</v>
          </cell>
          <cell r="T47">
            <v>0</v>
          </cell>
          <cell r="U47">
            <v>0</v>
          </cell>
          <cell r="V47">
            <v>0</v>
          </cell>
        </row>
        <row r="48">
          <cell r="B48" t="str">
            <v>RI</v>
          </cell>
          <cell r="C48" t="str">
            <v>No</v>
          </cell>
          <cell r="D48">
            <v>0</v>
          </cell>
          <cell r="E48">
            <v>-417253223</v>
          </cell>
          <cell r="F48">
            <v>0</v>
          </cell>
          <cell r="G48">
            <v>0</v>
          </cell>
          <cell r="K48">
            <v>0</v>
          </cell>
          <cell r="L48">
            <v>-417253223</v>
          </cell>
          <cell r="M48">
            <v>0</v>
          </cell>
          <cell r="N48">
            <v>0</v>
          </cell>
          <cell r="O48">
            <v>0</v>
          </cell>
          <cell r="P48">
            <v>0.09</v>
          </cell>
          <cell r="Q48">
            <v>0</v>
          </cell>
          <cell r="R48">
            <v>0</v>
          </cell>
          <cell r="S48">
            <v>0</v>
          </cell>
          <cell r="T48">
            <v>0</v>
          </cell>
          <cell r="U48">
            <v>0</v>
          </cell>
          <cell r="V48">
            <v>0</v>
          </cell>
        </row>
        <row r="49">
          <cell r="B49" t="str">
            <v>SC</v>
          </cell>
          <cell r="C49" t="str">
            <v>No</v>
          </cell>
          <cell r="D49">
            <v>0</v>
          </cell>
          <cell r="E49">
            <v>-417253223</v>
          </cell>
          <cell r="F49">
            <v>0</v>
          </cell>
          <cell r="G49">
            <v>0</v>
          </cell>
          <cell r="K49">
            <v>0</v>
          </cell>
          <cell r="L49">
            <v>-417253223</v>
          </cell>
          <cell r="M49">
            <v>0</v>
          </cell>
          <cell r="N49">
            <v>0</v>
          </cell>
          <cell r="O49">
            <v>0</v>
          </cell>
          <cell r="P49">
            <v>0.05</v>
          </cell>
          <cell r="Q49">
            <v>0</v>
          </cell>
          <cell r="R49">
            <v>0</v>
          </cell>
          <cell r="S49">
            <v>0</v>
          </cell>
          <cell r="T49">
            <v>0</v>
          </cell>
          <cell r="U49">
            <v>0</v>
          </cell>
          <cell r="V49">
            <v>0</v>
          </cell>
        </row>
        <row r="50">
          <cell r="B50" t="str">
            <v>VA</v>
          </cell>
          <cell r="C50" t="str">
            <v>No</v>
          </cell>
          <cell r="D50">
            <v>0</v>
          </cell>
          <cell r="E50">
            <v>-417253223</v>
          </cell>
          <cell r="F50">
            <v>0</v>
          </cell>
          <cell r="G50">
            <v>0</v>
          </cell>
          <cell r="K50">
            <v>0</v>
          </cell>
          <cell r="L50">
            <v>-417253223</v>
          </cell>
          <cell r="M50">
            <v>0</v>
          </cell>
          <cell r="N50">
            <v>0</v>
          </cell>
          <cell r="O50">
            <v>0</v>
          </cell>
          <cell r="P50">
            <v>0.06</v>
          </cell>
          <cell r="Q50">
            <v>0</v>
          </cell>
          <cell r="R50">
            <v>0</v>
          </cell>
          <cell r="S50">
            <v>0</v>
          </cell>
          <cell r="T50">
            <v>0</v>
          </cell>
          <cell r="U50">
            <v>0</v>
          </cell>
        </row>
      </sheetData>
      <sheetData sheetId="7"/>
      <sheetData sheetId="8"/>
      <sheetData sheetId="9">
        <row r="9">
          <cell r="A9">
            <v>1100521</v>
          </cell>
          <cell r="B9" t="str">
            <v>BOATX FPL PPC DEPOSITORY #3750001288 BA</v>
          </cell>
          <cell r="C9">
            <v>1500</v>
          </cell>
          <cell r="D9">
            <v>23586552.100000001</v>
          </cell>
          <cell r="E9">
            <v>11393072.210000001</v>
          </cell>
          <cell r="F9">
            <v>-12193479.890000001</v>
          </cell>
        </row>
        <row r="10">
          <cell r="A10">
            <v>1100522</v>
          </cell>
          <cell r="B10" t="str">
            <v>BOATX FPL APN FIELD DEPOSITS #375000301</v>
          </cell>
          <cell r="C10">
            <v>1500</v>
          </cell>
          <cell r="D10">
            <v>55909.13</v>
          </cell>
          <cell r="E10">
            <v>41624.660000000003</v>
          </cell>
          <cell r="F10">
            <v>-14284.47</v>
          </cell>
        </row>
        <row r="11">
          <cell r="A11">
            <v>1100523</v>
          </cell>
          <cell r="B11" t="str">
            <v>BOATX FPL MASTER #3750132076 BANK</v>
          </cell>
          <cell r="C11">
            <v>1500</v>
          </cell>
          <cell r="D11">
            <v>183774.86</v>
          </cell>
          <cell r="E11">
            <v>110143.35</v>
          </cell>
          <cell r="F11">
            <v>-73631.509999999995</v>
          </cell>
        </row>
        <row r="12">
          <cell r="A12">
            <v>1100524</v>
          </cell>
          <cell r="B12" t="str">
            <v>BOATX FPL DIRECT DEBIT #3756318522 BANK</v>
          </cell>
          <cell r="C12">
            <v>1500</v>
          </cell>
          <cell r="D12">
            <v>838242.84</v>
          </cell>
          <cell r="E12">
            <v>1537639.94</v>
          </cell>
          <cell r="F12">
            <v>699397.1</v>
          </cell>
        </row>
        <row r="13">
          <cell r="A13">
            <v>1100526</v>
          </cell>
          <cell r="B13" t="str">
            <v>BOATX FPL GLOBAL EXPRESS #4426233415 BA</v>
          </cell>
          <cell r="C13">
            <v>1500</v>
          </cell>
          <cell r="D13">
            <v>116139.96</v>
          </cell>
          <cell r="E13">
            <v>328669.52</v>
          </cell>
          <cell r="F13">
            <v>212529.56</v>
          </cell>
        </row>
        <row r="14">
          <cell r="A14">
            <v>1100528</v>
          </cell>
          <cell r="B14" t="str">
            <v>BOATX FPL PAY AGENT DEPOSITS #442658709</v>
          </cell>
          <cell r="C14">
            <v>1500</v>
          </cell>
          <cell r="D14">
            <v>1826573.64</v>
          </cell>
          <cell r="E14">
            <v>586750.16</v>
          </cell>
          <cell r="F14">
            <v>-1239823.48</v>
          </cell>
        </row>
        <row r="15">
          <cell r="A15">
            <v>1100529</v>
          </cell>
          <cell r="B15" t="str">
            <v>SCOTI FPL DEPOSITORY USD #0002476960601</v>
          </cell>
          <cell r="C15">
            <v>1500</v>
          </cell>
          <cell r="D15">
            <v>2084171.11</v>
          </cell>
          <cell r="E15">
            <v>6051901.3300000001</v>
          </cell>
          <cell r="F15">
            <v>3967730.22</v>
          </cell>
        </row>
        <row r="16">
          <cell r="A16">
            <v>1100530</v>
          </cell>
          <cell r="B16" t="str">
            <v>MLWPA FPL EDI RECEIVABLES #0042876 BANK</v>
          </cell>
          <cell r="C16">
            <v>1500</v>
          </cell>
          <cell r="D16">
            <v>9749436.7100000009</v>
          </cell>
          <cell r="E16">
            <v>7028867.4500000002</v>
          </cell>
          <cell r="F16">
            <v>-2720569.26</v>
          </cell>
        </row>
        <row r="17">
          <cell r="A17">
            <v>1100531</v>
          </cell>
          <cell r="B17" t="str">
            <v>JPCNY FPL GENERAL FUND CP #144021273 BA</v>
          </cell>
          <cell r="C17">
            <v>1500</v>
          </cell>
          <cell r="D17">
            <v>4992.22</v>
          </cell>
          <cell r="E17">
            <v>4930.01</v>
          </cell>
          <cell r="F17">
            <v>-62.21</v>
          </cell>
        </row>
        <row r="18">
          <cell r="A18">
            <v>1100539</v>
          </cell>
          <cell r="B18" t="str">
            <v>BOAGA FPL CDA #3299977761  BANK</v>
          </cell>
          <cell r="C18">
            <v>1500</v>
          </cell>
          <cell r="D18">
            <v>0</v>
          </cell>
          <cell r="E18">
            <v>27559</v>
          </cell>
          <cell r="F18">
            <v>27559</v>
          </cell>
        </row>
        <row r="19">
          <cell r="A19">
            <v>1100542</v>
          </cell>
          <cell r="B19" t="str">
            <v>BOAGA FPL DEPOSIT REFUND #3299047078  B</v>
          </cell>
          <cell r="C19">
            <v>1500</v>
          </cell>
          <cell r="D19">
            <v>0</v>
          </cell>
          <cell r="E19">
            <v>257.20999999999998</v>
          </cell>
          <cell r="F19">
            <v>257.20999999999998</v>
          </cell>
        </row>
        <row r="20">
          <cell r="A20">
            <v>1100604</v>
          </cell>
          <cell r="B20" t="str">
            <v>BOATX FPL CARE TO SHARE #4427185355 BAN</v>
          </cell>
          <cell r="C20">
            <v>1500</v>
          </cell>
          <cell r="D20">
            <v>86615.38</v>
          </cell>
          <cell r="E20">
            <v>0</v>
          </cell>
          <cell r="F20">
            <v>-86615.38</v>
          </cell>
        </row>
        <row r="21">
          <cell r="A21">
            <v>1110524</v>
          </cell>
          <cell r="B21" t="str">
            <v>BOATX FPL DIRECT DEBIT #3756318522 OACH</v>
          </cell>
          <cell r="C21">
            <v>1500</v>
          </cell>
          <cell r="D21">
            <v>27853.040000000001</v>
          </cell>
          <cell r="E21">
            <v>3936</v>
          </cell>
          <cell r="F21">
            <v>-23917.040000000001</v>
          </cell>
        </row>
        <row r="22">
          <cell r="A22">
            <v>1110526</v>
          </cell>
          <cell r="B22" t="str">
            <v>BOATX FPL GLOBAL EXPRESS #4426233415 OA</v>
          </cell>
          <cell r="C22">
            <v>1500</v>
          </cell>
          <cell r="D22">
            <v>233.2</v>
          </cell>
          <cell r="E22">
            <v>0</v>
          </cell>
          <cell r="F22">
            <v>-233.2</v>
          </cell>
        </row>
        <row r="23">
          <cell r="A23">
            <v>1110539</v>
          </cell>
          <cell r="B23" t="str">
            <v>BOAGA FPL CDA #3299977761  OACH</v>
          </cell>
          <cell r="C23">
            <v>1500</v>
          </cell>
          <cell r="D23">
            <v>-78408.570000000007</v>
          </cell>
          <cell r="E23">
            <v>-60302.28</v>
          </cell>
          <cell r="F23">
            <v>18106.29</v>
          </cell>
        </row>
        <row r="24">
          <cell r="A24">
            <v>1110541</v>
          </cell>
          <cell r="B24" t="str">
            <v>BOAGA FPL PAYROLL #0101176080 OACH</v>
          </cell>
          <cell r="C24">
            <v>1500</v>
          </cell>
          <cell r="D24">
            <v>-3843.64</v>
          </cell>
          <cell r="E24">
            <v>1069.69</v>
          </cell>
          <cell r="F24">
            <v>4913.33</v>
          </cell>
        </row>
        <row r="25">
          <cell r="A25">
            <v>1120521</v>
          </cell>
          <cell r="B25" t="str">
            <v>BOATX FPL PPC DEPOSITORY #3750001288 OC</v>
          </cell>
          <cell r="C25">
            <v>1500</v>
          </cell>
          <cell r="D25">
            <v>-871.34</v>
          </cell>
          <cell r="E25">
            <v>-1135.44</v>
          </cell>
          <cell r="F25">
            <v>-264.10000000000002</v>
          </cell>
        </row>
        <row r="26">
          <cell r="A26">
            <v>1120539</v>
          </cell>
          <cell r="B26" t="str">
            <v>BOAGA FPL CDA #3299977761  OCHK</v>
          </cell>
          <cell r="C26">
            <v>1500</v>
          </cell>
          <cell r="D26">
            <v>-24669612.25</v>
          </cell>
          <cell r="E26">
            <v>-19249193.66</v>
          </cell>
          <cell r="F26">
            <v>5420418.5899999999</v>
          </cell>
        </row>
        <row r="27">
          <cell r="A27">
            <v>1120541</v>
          </cell>
          <cell r="B27" t="str">
            <v>BOAGA FPL PAYROLL #0101176080 OCHK</v>
          </cell>
          <cell r="C27">
            <v>1500</v>
          </cell>
          <cell r="D27">
            <v>-236942.06</v>
          </cell>
          <cell r="E27">
            <v>-88256.9</v>
          </cell>
          <cell r="F27">
            <v>148685.16</v>
          </cell>
        </row>
        <row r="28">
          <cell r="A28">
            <v>1120542</v>
          </cell>
          <cell r="B28" t="str">
            <v>BOAGA FPL DEPOSIT REFUND #3299047078  O</v>
          </cell>
          <cell r="C28">
            <v>1500</v>
          </cell>
          <cell r="D28">
            <v>-5859299.4400000004</v>
          </cell>
          <cell r="E28">
            <v>-4232867.6399999997</v>
          </cell>
          <cell r="F28">
            <v>1626431.8</v>
          </cell>
        </row>
        <row r="29">
          <cell r="A29">
            <v>1130522</v>
          </cell>
          <cell r="B29" t="str">
            <v>BOATX FPL APN FIELD DEPOSITS #375000301</v>
          </cell>
          <cell r="C29">
            <v>1500</v>
          </cell>
          <cell r="D29">
            <v>0</v>
          </cell>
          <cell r="E29">
            <v>232</v>
          </cell>
          <cell r="F29">
            <v>232</v>
          </cell>
        </row>
        <row r="30">
          <cell r="A30">
            <v>1130523</v>
          </cell>
          <cell r="B30" t="str">
            <v>BOATX FPL MASTER #3750132076 OWIR</v>
          </cell>
          <cell r="C30">
            <v>1500</v>
          </cell>
          <cell r="D30">
            <v>0</v>
          </cell>
          <cell r="E30">
            <v>-2975.91</v>
          </cell>
          <cell r="F30">
            <v>-2975.91</v>
          </cell>
        </row>
        <row r="31">
          <cell r="A31">
            <v>1130539</v>
          </cell>
          <cell r="B31" t="str">
            <v>BOAGA FPL CDA #3299977761  OWIR</v>
          </cell>
          <cell r="C31">
            <v>1500</v>
          </cell>
          <cell r="D31">
            <v>9.98</v>
          </cell>
          <cell r="E31">
            <v>1088.04</v>
          </cell>
          <cell r="F31">
            <v>1078.06</v>
          </cell>
        </row>
        <row r="32">
          <cell r="A32">
            <v>1150521</v>
          </cell>
          <cell r="B32" t="str">
            <v>BOATX FPL PPC DEPOSITORY #3750001288 IN</v>
          </cell>
          <cell r="C32">
            <v>1500</v>
          </cell>
          <cell r="D32">
            <v>3937447.09</v>
          </cell>
          <cell r="E32">
            <v>1935670.16</v>
          </cell>
          <cell r="F32">
            <v>-2001776.93</v>
          </cell>
        </row>
        <row r="33">
          <cell r="A33">
            <v>1150522</v>
          </cell>
          <cell r="B33" t="str">
            <v>BOATX FPL APN FIELD DEPOSITS #375000301</v>
          </cell>
          <cell r="C33">
            <v>1500</v>
          </cell>
          <cell r="D33">
            <v>64119.62</v>
          </cell>
          <cell r="E33">
            <v>-12670.82</v>
          </cell>
          <cell r="F33">
            <v>-76790.44</v>
          </cell>
        </row>
        <row r="34">
          <cell r="A34">
            <v>1150523</v>
          </cell>
          <cell r="B34" t="str">
            <v>BOATX FPL MASTER #3750132076 INFL</v>
          </cell>
          <cell r="C34">
            <v>1500</v>
          </cell>
          <cell r="D34">
            <v>-257643.29</v>
          </cell>
          <cell r="E34">
            <v>-31378.07</v>
          </cell>
          <cell r="F34">
            <v>226265.22</v>
          </cell>
        </row>
        <row r="35">
          <cell r="A35">
            <v>1150524</v>
          </cell>
          <cell r="B35" t="str">
            <v>BOATX FPL DIRECT DEBIT #3756318522 INFL</v>
          </cell>
          <cell r="C35">
            <v>1500</v>
          </cell>
          <cell r="D35">
            <v>20667879.469999999</v>
          </cell>
          <cell r="E35">
            <v>10013375.77</v>
          </cell>
          <cell r="F35">
            <v>-10654503.699999999</v>
          </cell>
        </row>
        <row r="36">
          <cell r="A36">
            <v>1150526</v>
          </cell>
          <cell r="B36" t="str">
            <v>BOATX FPL GLOBAL EXPRESS #4426233415 IN</v>
          </cell>
          <cell r="C36">
            <v>1500</v>
          </cell>
          <cell r="D36">
            <v>2156115.42</v>
          </cell>
          <cell r="E36">
            <v>1397096.37</v>
          </cell>
          <cell r="F36">
            <v>-759019.05</v>
          </cell>
        </row>
        <row r="37">
          <cell r="A37">
            <v>1150528</v>
          </cell>
          <cell r="B37" t="str">
            <v>BOATX FPL PAY AGENT DEPOSITS #442658709</v>
          </cell>
          <cell r="C37">
            <v>1500</v>
          </cell>
          <cell r="D37">
            <v>394574.87</v>
          </cell>
          <cell r="E37">
            <v>99839.03</v>
          </cell>
          <cell r="F37">
            <v>-294735.84000000003</v>
          </cell>
        </row>
        <row r="38">
          <cell r="A38">
            <v>1150529</v>
          </cell>
          <cell r="B38" t="str">
            <v>SCOTI FPL DEPOSITORY USD #0002476960601</v>
          </cell>
          <cell r="C38">
            <v>1500</v>
          </cell>
          <cell r="D38">
            <v>44316.14</v>
          </cell>
          <cell r="E38">
            <v>37574.33</v>
          </cell>
          <cell r="F38">
            <v>-6741.81</v>
          </cell>
        </row>
        <row r="39">
          <cell r="A39">
            <v>1150539</v>
          </cell>
          <cell r="B39" t="str">
            <v>BOAGA FPL CDA #3299977761  INFL</v>
          </cell>
          <cell r="C39">
            <v>1500</v>
          </cell>
          <cell r="D39">
            <v>-7241.48</v>
          </cell>
          <cell r="E39">
            <v>-2657.71</v>
          </cell>
          <cell r="F39">
            <v>4583.7700000000004</v>
          </cell>
        </row>
        <row r="40">
          <cell r="A40">
            <v>1150542</v>
          </cell>
          <cell r="B40" t="str">
            <v>BOAGA FPL DEPOSIT REFUND #3299047078 IN</v>
          </cell>
          <cell r="C40">
            <v>1500</v>
          </cell>
          <cell r="D40">
            <v>-85.64</v>
          </cell>
          <cell r="E40">
            <v>-697.59</v>
          </cell>
          <cell r="F40">
            <v>-611.95000000000005</v>
          </cell>
        </row>
        <row r="41">
          <cell r="A41">
            <v>1300406</v>
          </cell>
          <cell r="B41" t="str">
            <v>BOATX FPL TRN SRV ESCROW  #4426446558 B</v>
          </cell>
          <cell r="C41">
            <v>1500</v>
          </cell>
          <cell r="D41">
            <v>53937.06</v>
          </cell>
          <cell r="E41">
            <v>74379.539999999994</v>
          </cell>
          <cell r="F41">
            <v>20442.48</v>
          </cell>
        </row>
        <row r="42">
          <cell r="A42">
            <v>1300697</v>
          </cell>
          <cell r="B42" t="str">
            <v>BOATX FPL CARE TO SHARE #4427185355 BAN</v>
          </cell>
          <cell r="C42">
            <v>1500</v>
          </cell>
          <cell r="D42">
            <v>0</v>
          </cell>
          <cell r="E42">
            <v>85179.71</v>
          </cell>
          <cell r="F42">
            <v>85179.71</v>
          </cell>
        </row>
        <row r="43">
          <cell r="A43">
            <v>1800000</v>
          </cell>
          <cell r="B43" t="str">
            <v>CASH: Working Funds</v>
          </cell>
          <cell r="C43">
            <v>1500</v>
          </cell>
          <cell r="D43">
            <v>11050</v>
          </cell>
          <cell r="E43">
            <v>9550</v>
          </cell>
          <cell r="F43">
            <v>-1500</v>
          </cell>
        </row>
        <row r="44">
          <cell r="A44">
            <v>1810000</v>
          </cell>
          <cell r="B44" t="str">
            <v>CASH: Temporary Investments</v>
          </cell>
          <cell r="C44">
            <v>1500</v>
          </cell>
          <cell r="D44">
            <v>5000000</v>
          </cell>
          <cell r="E44">
            <v>2200000</v>
          </cell>
          <cell r="F44">
            <v>-2800000</v>
          </cell>
        </row>
        <row r="45">
          <cell r="A45">
            <v>2000050</v>
          </cell>
          <cell r="B45" t="str">
            <v>ACCOUNTS RECEIVABLE: Trade (DP)</v>
          </cell>
          <cell r="C45">
            <v>1500</v>
          </cell>
          <cell r="D45">
            <v>2279981.92</v>
          </cell>
          <cell r="E45">
            <v>3320944.4</v>
          </cell>
          <cell r="F45">
            <v>1040962.48</v>
          </cell>
        </row>
        <row r="46">
          <cell r="A46">
            <v>2000060</v>
          </cell>
          <cell r="B46" t="str">
            <v>ACCOUNTS RECEIVABLE: Trade - Customer D</v>
          </cell>
          <cell r="C46">
            <v>1500</v>
          </cell>
          <cell r="D46">
            <v>13683096.140000001</v>
          </cell>
          <cell r="E46">
            <v>12076071.130000001</v>
          </cell>
          <cell r="F46">
            <v>-1607025.01</v>
          </cell>
        </row>
        <row r="47">
          <cell r="A47">
            <v>2000070</v>
          </cell>
          <cell r="B47" t="str">
            <v>ACCOUNTS RECEIVABLE: Non-Trade</v>
          </cell>
          <cell r="C47">
            <v>1500</v>
          </cell>
          <cell r="D47">
            <v>18365816.949999999</v>
          </cell>
          <cell r="E47">
            <v>14826167.890000001</v>
          </cell>
          <cell r="F47">
            <v>-3539649.06</v>
          </cell>
        </row>
        <row r="48">
          <cell r="A48">
            <v>2000075</v>
          </cell>
          <cell r="B48" t="str">
            <v>ACCOUNTS RECEIVABLE: Investment Recover</v>
          </cell>
          <cell r="C48">
            <v>1500</v>
          </cell>
          <cell r="D48">
            <v>1541615.32</v>
          </cell>
          <cell r="E48">
            <v>814283.2</v>
          </cell>
          <cell r="F48">
            <v>-727332.12</v>
          </cell>
        </row>
        <row r="49">
          <cell r="A49">
            <v>2000080</v>
          </cell>
          <cell r="B49" t="str">
            <v>ACCOUNTS RECEIVABLE: Trade - CIS II</v>
          </cell>
          <cell r="C49">
            <v>1500</v>
          </cell>
          <cell r="D49">
            <v>575945658.75999999</v>
          </cell>
          <cell r="E49">
            <v>547265782.25999999</v>
          </cell>
          <cell r="F49">
            <v>-28679876.5</v>
          </cell>
        </row>
        <row r="50">
          <cell r="A50">
            <v>2000100</v>
          </cell>
          <cell r="B50" t="str">
            <v>ACCOUNTS RECEIVABLE: Affiliate</v>
          </cell>
          <cell r="C50">
            <v>1500</v>
          </cell>
          <cell r="D50">
            <v>2026569.53</v>
          </cell>
          <cell r="E50">
            <v>1407328.65</v>
          </cell>
          <cell r="F50">
            <v>-619240.88</v>
          </cell>
        </row>
        <row r="51">
          <cell r="A51">
            <v>2000205</v>
          </cell>
          <cell r="B51" t="str">
            <v>ACCOUNTS RECEIVABLE: Intercompany  (DP)</v>
          </cell>
          <cell r="C51">
            <v>1500</v>
          </cell>
          <cell r="D51">
            <v>954268.98</v>
          </cell>
          <cell r="E51">
            <v>10368056.08</v>
          </cell>
          <cell r="F51">
            <v>9413787.0999999996</v>
          </cell>
        </row>
        <row r="52">
          <cell r="A52">
            <v>2000300</v>
          </cell>
          <cell r="B52" t="str">
            <v>ACCOUNTS RECEIVABLE: Intercompany - Arm</v>
          </cell>
          <cell r="C52">
            <v>1500</v>
          </cell>
          <cell r="D52">
            <v>16140090.810000001</v>
          </cell>
          <cell r="E52">
            <v>14785335.52</v>
          </cell>
          <cell r="F52">
            <v>-1354755.29</v>
          </cell>
        </row>
        <row r="53">
          <cell r="A53">
            <v>2002000</v>
          </cell>
          <cell r="B53" t="str">
            <v>ACCOUNTS RECEIVABLE: Other</v>
          </cell>
          <cell r="C53">
            <v>1500</v>
          </cell>
          <cell r="D53">
            <v>5237969</v>
          </cell>
          <cell r="E53">
            <v>5802439.5300000003</v>
          </cell>
          <cell r="F53">
            <v>564470.53</v>
          </cell>
        </row>
        <row r="54">
          <cell r="A54">
            <v>2002005</v>
          </cell>
          <cell r="B54" t="str">
            <v>ACCOUNTS RECEIVABLE: Other Benefit Plan</v>
          </cell>
          <cell r="C54">
            <v>1500</v>
          </cell>
          <cell r="D54">
            <v>201610.28</v>
          </cell>
          <cell r="E54">
            <v>91104.960000000006</v>
          </cell>
          <cell r="F54">
            <v>-110505.32</v>
          </cell>
        </row>
        <row r="55">
          <cell r="A55">
            <v>2002015</v>
          </cell>
          <cell r="B55" t="str">
            <v>ACCOUNTS RECEIVABLE: Other - Non Trade</v>
          </cell>
          <cell r="C55">
            <v>1500</v>
          </cell>
          <cell r="D55">
            <v>25293096.109999999</v>
          </cell>
          <cell r="E55">
            <v>34816030.359999999</v>
          </cell>
          <cell r="F55">
            <v>9522934.25</v>
          </cell>
        </row>
        <row r="56">
          <cell r="A56">
            <v>2002050</v>
          </cell>
          <cell r="B56" t="str">
            <v>ACCOUNTS RECEIVABLE: Employee Tools Rec</v>
          </cell>
          <cell r="C56">
            <v>1500</v>
          </cell>
          <cell r="D56">
            <v>20416.54</v>
          </cell>
          <cell r="E56">
            <v>20391.28</v>
          </cell>
          <cell r="F56">
            <v>-25.260000000002002</v>
          </cell>
        </row>
        <row r="57">
          <cell r="A57">
            <v>2002150</v>
          </cell>
          <cell r="B57" t="str">
            <v>ACCOUNTS RECEIVABLE: Former Employee-Re</v>
          </cell>
          <cell r="C57">
            <v>1500</v>
          </cell>
          <cell r="D57">
            <v>1011.3</v>
          </cell>
          <cell r="E57">
            <v>0</v>
          </cell>
          <cell r="F57">
            <v>-1011.3</v>
          </cell>
        </row>
        <row r="58">
          <cell r="A58">
            <v>2002999</v>
          </cell>
          <cell r="B58" t="str">
            <v>ACCOUNTS RECEIVABLE: Cash Clearing</v>
          </cell>
          <cell r="C58">
            <v>1500</v>
          </cell>
          <cell r="D58">
            <v>9724.32</v>
          </cell>
          <cell r="E58">
            <v>-269.11</v>
          </cell>
          <cell r="F58">
            <v>-9993.43</v>
          </cell>
        </row>
        <row r="59">
          <cell r="A59">
            <v>2004100</v>
          </cell>
          <cell r="B59" t="str">
            <v>ACCOUNTS RECEIVABLE: Customer Accrual -</v>
          </cell>
          <cell r="C59">
            <v>1500</v>
          </cell>
          <cell r="D59">
            <v>-1553991.92</v>
          </cell>
          <cell r="E59">
            <v>-1083975.98</v>
          </cell>
          <cell r="F59">
            <v>470015.94</v>
          </cell>
        </row>
        <row r="60">
          <cell r="A60">
            <v>2004300</v>
          </cell>
          <cell r="B60" t="str">
            <v>ACCOUNTS RECEIVABLE: Customer Accrual -</v>
          </cell>
          <cell r="C60">
            <v>1500</v>
          </cell>
          <cell r="D60">
            <v>1553991.92</v>
          </cell>
          <cell r="E60">
            <v>1083975.98</v>
          </cell>
          <cell r="F60">
            <v>-470015.94</v>
          </cell>
        </row>
        <row r="61">
          <cell r="A61">
            <v>2005000</v>
          </cell>
          <cell r="B61" t="str">
            <v>ACCOUNTS RECEIVABLE: Accrued Revenues (</v>
          </cell>
          <cell r="C61">
            <v>1500</v>
          </cell>
          <cell r="D61">
            <v>19450</v>
          </cell>
          <cell r="E61">
            <v>17400</v>
          </cell>
          <cell r="F61">
            <v>-2050</v>
          </cell>
        </row>
        <row r="62">
          <cell r="A62">
            <v>2005100</v>
          </cell>
          <cell r="B62" t="str">
            <v>ACCOUNTS RECEIVABLE: Unbilled Rev Retai</v>
          </cell>
          <cell r="C62">
            <v>1500</v>
          </cell>
          <cell r="D62">
            <v>170250245</v>
          </cell>
          <cell r="E62">
            <v>194466917</v>
          </cell>
          <cell r="F62">
            <v>24216672</v>
          </cell>
        </row>
        <row r="63">
          <cell r="A63">
            <v>2005150</v>
          </cell>
          <cell r="B63" t="str">
            <v>ACCOUNTS RECEIVABLE: Unbilled Rev Whole</v>
          </cell>
          <cell r="C63">
            <v>1500</v>
          </cell>
          <cell r="D63">
            <v>4627256</v>
          </cell>
          <cell r="E63">
            <v>5049961</v>
          </cell>
          <cell r="F63">
            <v>422705</v>
          </cell>
        </row>
        <row r="64">
          <cell r="A64">
            <v>2006050</v>
          </cell>
          <cell r="B64" t="str">
            <v>ACCUM PROV FOR UNCOLLECTIBLE ACCTS: Cus</v>
          </cell>
          <cell r="C64">
            <v>1500</v>
          </cell>
          <cell r="D64">
            <v>-7296592.7000000002</v>
          </cell>
          <cell r="E64">
            <v>-5332625.3899999997</v>
          </cell>
          <cell r="F64">
            <v>1963967.31</v>
          </cell>
        </row>
        <row r="65">
          <cell r="A65">
            <v>2006100</v>
          </cell>
          <cell r="B65" t="str">
            <v>ACCUM PROV FOR UNCOLLECTIBLE ACCTS: Oth</v>
          </cell>
          <cell r="C65">
            <v>1500</v>
          </cell>
          <cell r="D65">
            <v>-676552.86</v>
          </cell>
          <cell r="E65">
            <v>-674741.26</v>
          </cell>
          <cell r="F65">
            <v>1811.5999999999799</v>
          </cell>
        </row>
        <row r="66">
          <cell r="A66">
            <v>2007000</v>
          </cell>
          <cell r="B66" t="str">
            <v>OTHER RECEIVABLE: Interest &amp; Dividends</v>
          </cell>
          <cell r="C66">
            <v>1500</v>
          </cell>
          <cell r="D66">
            <v>274142</v>
          </cell>
          <cell r="E66">
            <v>274430.23</v>
          </cell>
          <cell r="F66">
            <v>288.22999999998098</v>
          </cell>
        </row>
        <row r="67">
          <cell r="A67">
            <v>2007500</v>
          </cell>
          <cell r="B67" t="str">
            <v>OTHER RECEIVABLE: Interest Rec Current-</v>
          </cell>
          <cell r="C67">
            <v>1500</v>
          </cell>
          <cell r="D67">
            <v>591157</v>
          </cell>
          <cell r="E67">
            <v>0</v>
          </cell>
          <cell r="F67">
            <v>-591157</v>
          </cell>
        </row>
        <row r="68">
          <cell r="A68">
            <v>2008000</v>
          </cell>
          <cell r="B68" t="str">
            <v>ACCOUNTS RECEIVABLE: Rents &amp; Royalties</v>
          </cell>
          <cell r="C68">
            <v>1500</v>
          </cell>
          <cell r="D68">
            <v>19271284</v>
          </cell>
          <cell r="E68">
            <v>19765591</v>
          </cell>
          <cell r="F68">
            <v>494307</v>
          </cell>
        </row>
        <row r="69">
          <cell r="A69">
            <v>2009050</v>
          </cell>
          <cell r="B69" t="str">
            <v>ACCOUNTS RECEIVABLE: Pole Attachments</v>
          </cell>
          <cell r="C69">
            <v>1500</v>
          </cell>
          <cell r="D69">
            <v>4730766.17</v>
          </cell>
          <cell r="E69">
            <v>4149875.94</v>
          </cell>
          <cell r="F69">
            <v>-580890.23</v>
          </cell>
        </row>
        <row r="70">
          <cell r="A70">
            <v>2009200</v>
          </cell>
          <cell r="B70" t="str">
            <v>ACCOUNTS RECEIVABLE: Participation-Main</v>
          </cell>
          <cell r="C70">
            <v>1500</v>
          </cell>
          <cell r="D70">
            <v>365101</v>
          </cell>
          <cell r="E70">
            <v>2892026.62</v>
          </cell>
          <cell r="F70">
            <v>2526925.62</v>
          </cell>
        </row>
        <row r="71">
          <cell r="A71">
            <v>2009300</v>
          </cell>
          <cell r="B71" t="str">
            <v>ACCOUNTS RECEIVABLE: Purchased Power Es</v>
          </cell>
          <cell r="C71">
            <v>1500</v>
          </cell>
          <cell r="D71">
            <v>14086860.1</v>
          </cell>
          <cell r="E71">
            <v>4101732.96</v>
          </cell>
          <cell r="F71">
            <v>-9985127.1400000006</v>
          </cell>
        </row>
        <row r="72">
          <cell r="A72">
            <v>2009400</v>
          </cell>
          <cell r="B72" t="str">
            <v>ACCOUNTS RECEIVABLE: EMT-Purchased Powe</v>
          </cell>
          <cell r="C72">
            <v>1500</v>
          </cell>
          <cell r="D72">
            <v>2316304.54</v>
          </cell>
          <cell r="E72">
            <v>6778027.0700000003</v>
          </cell>
          <cell r="F72">
            <v>4461722.53</v>
          </cell>
        </row>
        <row r="73">
          <cell r="A73">
            <v>2009750</v>
          </cell>
          <cell r="B73" t="str">
            <v>ACCOUNTS RECEIVABLE: Damage Claims</v>
          </cell>
          <cell r="C73">
            <v>1500</v>
          </cell>
          <cell r="D73">
            <v>951535.13</v>
          </cell>
          <cell r="E73">
            <v>1427629.61</v>
          </cell>
          <cell r="F73">
            <v>476094.48</v>
          </cell>
        </row>
        <row r="74">
          <cell r="A74">
            <v>2009900</v>
          </cell>
          <cell r="B74" t="str">
            <v>ACCOUNTS RECEIVABLE: Fuel</v>
          </cell>
          <cell r="C74">
            <v>1500</v>
          </cell>
          <cell r="D74">
            <v>1956616.33</v>
          </cell>
          <cell r="E74">
            <v>12259704.140000001</v>
          </cell>
          <cell r="F74">
            <v>10303087.810000001</v>
          </cell>
        </row>
        <row r="75">
          <cell r="A75">
            <v>2205000</v>
          </cell>
          <cell r="B75" t="str">
            <v>DEFERRED INCOME TAXES: Fed - Curr Asset</v>
          </cell>
          <cell r="C75">
            <v>1500</v>
          </cell>
          <cell r="D75">
            <v>39783964</v>
          </cell>
          <cell r="E75">
            <v>204492051</v>
          </cell>
          <cell r="F75">
            <v>164708087</v>
          </cell>
        </row>
        <row r="76">
          <cell r="A76">
            <v>2205100</v>
          </cell>
          <cell r="B76" t="str">
            <v>DEFERRED INCOME TAXES: State - Curr Ass</v>
          </cell>
          <cell r="C76">
            <v>1500</v>
          </cell>
          <cell r="D76">
            <v>5678299</v>
          </cell>
          <cell r="E76">
            <v>18672008</v>
          </cell>
          <cell r="F76">
            <v>12993709</v>
          </cell>
        </row>
        <row r="77">
          <cell r="A77">
            <v>2300000</v>
          </cell>
          <cell r="B77" t="str">
            <v>INVENTORY: Fuel</v>
          </cell>
          <cell r="C77">
            <v>1500</v>
          </cell>
          <cell r="D77">
            <v>422556806.31</v>
          </cell>
          <cell r="E77">
            <v>427664093.69</v>
          </cell>
          <cell r="F77">
            <v>5107287.38</v>
          </cell>
        </row>
        <row r="78">
          <cell r="A78">
            <v>2301000</v>
          </cell>
          <cell r="B78" t="str">
            <v>INVENTORY: M&amp;S</v>
          </cell>
          <cell r="C78">
            <v>1500</v>
          </cell>
          <cell r="D78">
            <v>152649213.72</v>
          </cell>
          <cell r="E78">
            <v>159245203.27000001</v>
          </cell>
          <cell r="F78">
            <v>6595989.5500000101</v>
          </cell>
        </row>
        <row r="79">
          <cell r="A79">
            <v>2301001</v>
          </cell>
          <cell r="B79" t="str">
            <v>INVENTORY: Nuclear Transportation Cost</v>
          </cell>
          <cell r="C79">
            <v>1500</v>
          </cell>
          <cell r="D79">
            <v>91704.87</v>
          </cell>
          <cell r="E79">
            <v>0</v>
          </cell>
          <cell r="F79">
            <v>-91704.87</v>
          </cell>
        </row>
        <row r="80">
          <cell r="A80">
            <v>2301500</v>
          </cell>
          <cell r="B80" t="str">
            <v>INVENTORY: Stores Expense Undistributed</v>
          </cell>
          <cell r="C80">
            <v>1500</v>
          </cell>
          <cell r="D80">
            <v>172528.17</v>
          </cell>
          <cell r="E80">
            <v>99088.4</v>
          </cell>
          <cell r="F80">
            <v>-73439.77</v>
          </cell>
        </row>
        <row r="81">
          <cell r="A81">
            <v>2303000</v>
          </cell>
          <cell r="B81" t="str">
            <v>INVENTORY: M&amp;S - Power Generation</v>
          </cell>
          <cell r="C81">
            <v>1500</v>
          </cell>
          <cell r="D81">
            <v>12772052.73</v>
          </cell>
          <cell r="E81">
            <v>12930067.689999999</v>
          </cell>
          <cell r="F81">
            <v>158014.959999999</v>
          </cell>
        </row>
        <row r="82">
          <cell r="A82">
            <v>2304200</v>
          </cell>
          <cell r="B82" t="str">
            <v>INVENTORY: In Transit</v>
          </cell>
          <cell r="C82">
            <v>1500</v>
          </cell>
          <cell r="D82">
            <v>9894609.0399999991</v>
          </cell>
          <cell r="E82">
            <v>2194056.2799999998</v>
          </cell>
          <cell r="F82">
            <v>-7700552.7599999998</v>
          </cell>
        </row>
        <row r="83">
          <cell r="A83">
            <v>2304210</v>
          </cell>
          <cell r="B83" t="str">
            <v>INVENTORY: Fleet Services Fuel</v>
          </cell>
          <cell r="C83">
            <v>1500</v>
          </cell>
          <cell r="D83">
            <v>5598022.75</v>
          </cell>
          <cell r="E83">
            <v>5062570.13</v>
          </cell>
          <cell r="F83">
            <v>-535452.62</v>
          </cell>
        </row>
        <row r="84">
          <cell r="A84">
            <v>2304500</v>
          </cell>
          <cell r="B84" t="str">
            <v>INVENTORY: Nuclear Safety Equip Cert. C</v>
          </cell>
          <cell r="C84">
            <v>1500</v>
          </cell>
          <cell r="D84">
            <v>201014.07</v>
          </cell>
          <cell r="E84">
            <v>253540.37</v>
          </cell>
          <cell r="F84">
            <v>52526.3</v>
          </cell>
        </row>
        <row r="85">
          <cell r="A85">
            <v>2305000</v>
          </cell>
          <cell r="B85" t="str">
            <v>INVENTORY: M &amp; S (ECC 6)</v>
          </cell>
          <cell r="C85">
            <v>1500</v>
          </cell>
          <cell r="D85">
            <v>53355453.060000002</v>
          </cell>
          <cell r="E85">
            <v>54124059.990000002</v>
          </cell>
          <cell r="F85">
            <v>768606.93</v>
          </cell>
        </row>
        <row r="86">
          <cell r="A86">
            <v>2305100</v>
          </cell>
          <cell r="B86" t="str">
            <v>INVENTORY: M &amp; S Power Systems (ECC 6)</v>
          </cell>
          <cell r="C86">
            <v>1500</v>
          </cell>
          <cell r="D86">
            <v>69280275.920000002</v>
          </cell>
          <cell r="E86">
            <v>80750614.719999999</v>
          </cell>
          <cell r="F86">
            <v>11470338.800000001</v>
          </cell>
        </row>
        <row r="87">
          <cell r="A87">
            <v>2305200</v>
          </cell>
          <cell r="B87" t="str">
            <v>INVENTORY: M &amp; S Transmisison BU (DP)</v>
          </cell>
          <cell r="C87">
            <v>1500</v>
          </cell>
          <cell r="D87">
            <v>38000231.340000004</v>
          </cell>
          <cell r="E87">
            <v>36959556.359999999</v>
          </cell>
          <cell r="F87">
            <v>-1040674.98</v>
          </cell>
        </row>
        <row r="88">
          <cell r="A88">
            <v>2305300</v>
          </cell>
          <cell r="B88" t="str">
            <v>INVENTORY: M &amp; S Distribution BU (DP)</v>
          </cell>
          <cell r="C88">
            <v>1500</v>
          </cell>
          <cell r="D88">
            <v>31280044.579999998</v>
          </cell>
          <cell r="E88">
            <v>43791058.359999999</v>
          </cell>
          <cell r="F88">
            <v>12511013.779999999</v>
          </cell>
        </row>
        <row r="89">
          <cell r="A89">
            <v>2305400</v>
          </cell>
          <cell r="B89" t="str">
            <v>INVENTORY: M &amp; S Offset BU (DP)</v>
          </cell>
          <cell r="C89">
            <v>1500</v>
          </cell>
          <cell r="D89">
            <v>-69280275.920000002</v>
          </cell>
          <cell r="E89">
            <v>-80750614.719999999</v>
          </cell>
          <cell r="F89">
            <v>-11470338.800000001</v>
          </cell>
        </row>
        <row r="90">
          <cell r="A90">
            <v>2400000</v>
          </cell>
          <cell r="B90" t="str">
            <v>PREPAID - Insurance</v>
          </cell>
          <cell r="C90">
            <v>1500</v>
          </cell>
          <cell r="D90">
            <v>12772111.58</v>
          </cell>
          <cell r="E90">
            <v>14147920.4</v>
          </cell>
          <cell r="F90">
            <v>1375808.82</v>
          </cell>
        </row>
        <row r="91">
          <cell r="A91">
            <v>2400200</v>
          </cell>
          <cell r="B91" t="str">
            <v>PREPAID - Insurance - Intercompany</v>
          </cell>
          <cell r="C91">
            <v>1500</v>
          </cell>
          <cell r="D91">
            <v>-23</v>
          </cell>
          <cell r="E91">
            <v>-0.55000000000000004</v>
          </cell>
          <cell r="F91">
            <v>22.45</v>
          </cell>
        </row>
        <row r="92">
          <cell r="A92">
            <v>2402100</v>
          </cell>
          <cell r="B92" t="str">
            <v>PREPAID - Franchise Taxes</v>
          </cell>
          <cell r="C92">
            <v>1500</v>
          </cell>
          <cell r="D92">
            <v>24074046.390000001</v>
          </cell>
          <cell r="E92">
            <v>23265392.579999998</v>
          </cell>
          <cell r="F92">
            <v>-808653.81000000203</v>
          </cell>
        </row>
        <row r="93">
          <cell r="A93">
            <v>2403000</v>
          </cell>
          <cell r="B93" t="str">
            <v>PREPAID - Other</v>
          </cell>
          <cell r="C93">
            <v>1500</v>
          </cell>
          <cell r="D93">
            <v>14569869.91</v>
          </cell>
          <cell r="E93">
            <v>15158369.34</v>
          </cell>
          <cell r="F93">
            <v>588499.43000000005</v>
          </cell>
        </row>
        <row r="94">
          <cell r="A94">
            <v>2403005</v>
          </cell>
          <cell r="B94" t="str">
            <v>PREPAID - State Motor Vehicle Tax</v>
          </cell>
          <cell r="C94">
            <v>1500</v>
          </cell>
          <cell r="D94">
            <v>948017.78</v>
          </cell>
          <cell r="E94">
            <v>861200.58</v>
          </cell>
          <cell r="F94">
            <v>-86817.200000000099</v>
          </cell>
        </row>
        <row r="95">
          <cell r="A95">
            <v>2403030</v>
          </cell>
          <cell r="B95" t="str">
            <v>PREPAID - SJRPP Railcar Lease</v>
          </cell>
          <cell r="C95">
            <v>1500</v>
          </cell>
          <cell r="D95">
            <v>296442</v>
          </cell>
          <cell r="E95">
            <v>0</v>
          </cell>
          <cell r="F95">
            <v>-296442</v>
          </cell>
        </row>
        <row r="96">
          <cell r="A96">
            <v>2403040</v>
          </cell>
          <cell r="B96" t="str">
            <v>PREPAID - Short Term Bonus</v>
          </cell>
          <cell r="C96">
            <v>1500</v>
          </cell>
          <cell r="D96">
            <v>1710834.41</v>
          </cell>
          <cell r="E96">
            <v>1029104.17</v>
          </cell>
          <cell r="F96">
            <v>-681730.24</v>
          </cell>
        </row>
        <row r="97">
          <cell r="A97">
            <v>2403100</v>
          </cell>
          <cell r="B97" t="str">
            <v>PREPAID - Interest on Commercial Paper</v>
          </cell>
          <cell r="C97">
            <v>1500</v>
          </cell>
          <cell r="D97">
            <v>6659.19</v>
          </cell>
          <cell r="E97">
            <v>948.32</v>
          </cell>
          <cell r="F97">
            <v>-5710.87</v>
          </cell>
        </row>
        <row r="98">
          <cell r="A98">
            <v>2403200</v>
          </cell>
          <cell r="B98" t="str">
            <v>PREPAID - Commitment Fees Credit Lines</v>
          </cell>
          <cell r="C98">
            <v>1500</v>
          </cell>
          <cell r="D98">
            <v>6932593.7699999996</v>
          </cell>
          <cell r="E98">
            <v>10865145.32</v>
          </cell>
          <cell r="F98">
            <v>3932551.55</v>
          </cell>
        </row>
        <row r="99">
          <cell r="A99">
            <v>2404000</v>
          </cell>
          <cell r="B99" t="str">
            <v>DEPOSITS</v>
          </cell>
          <cell r="C99">
            <v>1500</v>
          </cell>
          <cell r="D99">
            <v>1905580.58</v>
          </cell>
          <cell r="E99">
            <v>2107792.46</v>
          </cell>
          <cell r="F99">
            <v>202211.88</v>
          </cell>
        </row>
        <row r="100">
          <cell r="A100">
            <v>2405000</v>
          </cell>
          <cell r="B100" t="str">
            <v>RESTRICTED CASH</v>
          </cell>
          <cell r="C100">
            <v>1500</v>
          </cell>
          <cell r="D100">
            <v>373525.74</v>
          </cell>
          <cell r="E100">
            <v>12310.36</v>
          </cell>
          <cell r="F100">
            <v>-361215.38</v>
          </cell>
        </row>
        <row r="101">
          <cell r="A101">
            <v>2500000</v>
          </cell>
          <cell r="B101" t="str">
            <v>CURRENT DERIVATIVE ASSET</v>
          </cell>
          <cell r="C101">
            <v>1500</v>
          </cell>
          <cell r="D101">
            <v>4571468</v>
          </cell>
          <cell r="E101">
            <v>48078829.539999999</v>
          </cell>
          <cell r="F101">
            <v>43507361.539999999</v>
          </cell>
        </row>
        <row r="102">
          <cell r="A102">
            <v>2500010</v>
          </cell>
          <cell r="B102" t="str">
            <v>CURR DERIV ASSET - Prepaid Option Premi</v>
          </cell>
          <cell r="C102">
            <v>1500</v>
          </cell>
          <cell r="D102">
            <v>0</v>
          </cell>
          <cell r="E102">
            <v>-74400</v>
          </cell>
          <cell r="F102">
            <v>-74400</v>
          </cell>
        </row>
        <row r="103">
          <cell r="A103">
            <v>2500300</v>
          </cell>
          <cell r="B103" t="str">
            <v>CURRENT DERIVATIVE ASSET: Regulatory</v>
          </cell>
          <cell r="C103">
            <v>1500</v>
          </cell>
          <cell r="D103">
            <v>15742667</v>
          </cell>
          <cell r="E103">
            <v>0</v>
          </cell>
          <cell r="F103">
            <v>-15742667</v>
          </cell>
        </row>
        <row r="104">
          <cell r="A104">
            <v>2510000</v>
          </cell>
          <cell r="B104" t="str">
            <v>UNDERREC EXP: Retail Fuel</v>
          </cell>
          <cell r="C104">
            <v>1500</v>
          </cell>
          <cell r="D104">
            <v>0</v>
          </cell>
          <cell r="E104">
            <v>147865148.36000001</v>
          </cell>
          <cell r="F104">
            <v>147865148.36000001</v>
          </cell>
        </row>
        <row r="105">
          <cell r="A105">
            <v>2510050</v>
          </cell>
          <cell r="B105" t="str">
            <v>UNDERREC EXP: Wholesale Fuel</v>
          </cell>
          <cell r="C105">
            <v>1500</v>
          </cell>
          <cell r="D105">
            <v>36849.33</v>
          </cell>
          <cell r="E105">
            <v>16311.63</v>
          </cell>
          <cell r="F105">
            <v>-20537.7</v>
          </cell>
        </row>
        <row r="106">
          <cell r="A106">
            <v>2510055</v>
          </cell>
          <cell r="B106" t="str">
            <v>UNDERREC EXP: FUEL FERC-City of Wachula</v>
          </cell>
          <cell r="C106">
            <v>1500</v>
          </cell>
          <cell r="D106">
            <v>1636.8</v>
          </cell>
          <cell r="E106">
            <v>494.44</v>
          </cell>
          <cell r="F106">
            <v>-1142.3599999999999</v>
          </cell>
        </row>
        <row r="107">
          <cell r="A107">
            <v>2510056</v>
          </cell>
          <cell r="B107" t="str">
            <v>UNDERREC EXP: FUEL FERC-Cty of Blountst</v>
          </cell>
          <cell r="C107">
            <v>1500</v>
          </cell>
          <cell r="D107">
            <v>1180.93</v>
          </cell>
          <cell r="E107">
            <v>276.5</v>
          </cell>
          <cell r="F107">
            <v>-904.43</v>
          </cell>
        </row>
        <row r="108">
          <cell r="A108">
            <v>2510310</v>
          </cell>
          <cell r="B108" t="str">
            <v>UNDERREC EXP: REG ASSET-FUEL COST-FERC/</v>
          </cell>
          <cell r="C108">
            <v>1500</v>
          </cell>
          <cell r="D108">
            <v>18258.96</v>
          </cell>
          <cell r="E108">
            <v>7957.48</v>
          </cell>
          <cell r="F108">
            <v>-10301.48</v>
          </cell>
        </row>
        <row r="109">
          <cell r="A109">
            <v>2510320</v>
          </cell>
          <cell r="B109" t="str">
            <v>UNDERREC EXP: REG ASSET-FUEL COST-FERC/</v>
          </cell>
          <cell r="C109">
            <v>1500</v>
          </cell>
          <cell r="D109">
            <v>16397.189999999999</v>
          </cell>
          <cell r="E109">
            <v>0</v>
          </cell>
          <cell r="F109">
            <v>-16397.189999999999</v>
          </cell>
        </row>
        <row r="110">
          <cell r="A110">
            <v>2510400</v>
          </cell>
          <cell r="B110" t="str">
            <v>UNDERREC EXP: Conservation Clause</v>
          </cell>
          <cell r="C110">
            <v>1500</v>
          </cell>
          <cell r="D110">
            <v>0</v>
          </cell>
          <cell r="E110">
            <v>13895174.59</v>
          </cell>
          <cell r="F110">
            <v>13895174.59</v>
          </cell>
        </row>
        <row r="111">
          <cell r="A111">
            <v>2510500</v>
          </cell>
          <cell r="B111" t="str">
            <v>UNDERREC EXP: Capacity Clause</v>
          </cell>
          <cell r="C111">
            <v>1500</v>
          </cell>
          <cell r="D111">
            <v>68496518.920000002</v>
          </cell>
          <cell r="E111">
            <v>22216718</v>
          </cell>
          <cell r="F111">
            <v>-46279800.920000002</v>
          </cell>
        </row>
        <row r="112">
          <cell r="A112">
            <v>2510700</v>
          </cell>
          <cell r="B112" t="str">
            <v>UNDERREC EXP: Franchise &amp; Other</v>
          </cell>
          <cell r="C112">
            <v>1500</v>
          </cell>
          <cell r="D112">
            <v>6524873.9800000004</v>
          </cell>
          <cell r="E112">
            <v>7867809.5</v>
          </cell>
          <cell r="F112">
            <v>1342935.52</v>
          </cell>
        </row>
        <row r="113">
          <cell r="A113">
            <v>2511000</v>
          </cell>
          <cell r="B113" t="str">
            <v>REG ASSET - CURRENT: Storm Fund Deficie</v>
          </cell>
          <cell r="C113">
            <v>1500</v>
          </cell>
          <cell r="D113">
            <v>32844121.02</v>
          </cell>
          <cell r="E113">
            <v>34994236.479999997</v>
          </cell>
          <cell r="F113">
            <v>2150115.46</v>
          </cell>
        </row>
        <row r="114">
          <cell r="A114">
            <v>2512130</v>
          </cell>
          <cell r="B114" t="str">
            <v>OTHER REG ASSET: CURRENT SFAS90 Early R</v>
          </cell>
          <cell r="C114">
            <v>1500</v>
          </cell>
          <cell r="D114">
            <v>4554520.3499999996</v>
          </cell>
          <cell r="E114">
            <v>14556200.16</v>
          </cell>
          <cell r="F114">
            <v>10001679.810000001</v>
          </cell>
        </row>
        <row r="115">
          <cell r="A115">
            <v>2520000</v>
          </cell>
          <cell r="B115" t="str">
            <v>OTHER CURRENT ASSETS</v>
          </cell>
          <cell r="C115">
            <v>1500</v>
          </cell>
          <cell r="D115">
            <v>1485.69</v>
          </cell>
          <cell r="E115">
            <v>548.74</v>
          </cell>
          <cell r="F115">
            <v>-936.95</v>
          </cell>
        </row>
        <row r="116">
          <cell r="A116">
            <v>2520005</v>
          </cell>
          <cell r="B116" t="str">
            <v>OTHER CURRENT ASSETS: Job Orders</v>
          </cell>
          <cell r="C116">
            <v>1500</v>
          </cell>
          <cell r="D116">
            <v>31301003.489999998</v>
          </cell>
          <cell r="E116">
            <v>11295861.189999999</v>
          </cell>
          <cell r="F116">
            <v>-20005142.300000001</v>
          </cell>
        </row>
        <row r="117">
          <cell r="A117">
            <v>2520006</v>
          </cell>
          <cell r="B117" t="str">
            <v>OTHER CURRENT ASSETS: Job Orders Contra</v>
          </cell>
          <cell r="C117">
            <v>1500</v>
          </cell>
          <cell r="D117">
            <v>-4394080.6900000004</v>
          </cell>
          <cell r="E117">
            <v>-3320910.97</v>
          </cell>
          <cell r="F117">
            <v>1073169.72</v>
          </cell>
        </row>
        <row r="118">
          <cell r="A118">
            <v>2602050</v>
          </cell>
          <cell r="B118" t="str">
            <v>ELECTRIC UTILITY PLANT: Held For Future</v>
          </cell>
          <cell r="C118">
            <v>1500</v>
          </cell>
          <cell r="D118">
            <v>101439440.8</v>
          </cell>
          <cell r="E118">
            <v>115292722.90000001</v>
          </cell>
          <cell r="F118">
            <v>13853282.1</v>
          </cell>
        </row>
        <row r="119">
          <cell r="A119">
            <v>2602100</v>
          </cell>
          <cell r="B119" t="str">
            <v>ELECTRIC PLANT IN SERVICE</v>
          </cell>
          <cell r="C119">
            <v>1500</v>
          </cell>
          <cell r="D119">
            <v>30238311144.639999</v>
          </cell>
          <cell r="E119">
            <v>33635656415.970001</v>
          </cell>
          <cell r="F119">
            <v>3397345271.3299999</v>
          </cell>
        </row>
        <row r="120">
          <cell r="A120">
            <v>2602101</v>
          </cell>
          <cell r="B120" t="str">
            <v>ELECTRIC PLANT IN SERVICE-Avoided AFUDC</v>
          </cell>
          <cell r="C120">
            <v>1500</v>
          </cell>
          <cell r="D120">
            <v>-516653.64</v>
          </cell>
          <cell r="E120">
            <v>-148921524.12</v>
          </cell>
          <cell r="F120">
            <v>-148404870.47999999</v>
          </cell>
        </row>
        <row r="121">
          <cell r="A121">
            <v>2602110</v>
          </cell>
          <cell r="B121" t="str">
            <v>ELECTRIC PLANT IN SERVICE - Early Retir</v>
          </cell>
          <cell r="C121">
            <v>1500</v>
          </cell>
          <cell r="D121">
            <v>308746558.69999999</v>
          </cell>
          <cell r="E121">
            <v>0</v>
          </cell>
          <cell r="F121">
            <v>-308746558.69999999</v>
          </cell>
        </row>
        <row r="122">
          <cell r="A122">
            <v>2602111</v>
          </cell>
          <cell r="B122" t="str">
            <v>ELECTRIC PLANT IN SERVICE - Erly Ret SF</v>
          </cell>
          <cell r="C122">
            <v>1500</v>
          </cell>
          <cell r="D122">
            <v>-308746558.69999999</v>
          </cell>
          <cell r="E122">
            <v>0</v>
          </cell>
          <cell r="F122">
            <v>308746558.69999999</v>
          </cell>
        </row>
        <row r="123">
          <cell r="A123">
            <v>2602150</v>
          </cell>
          <cell r="B123" t="str">
            <v>FUTURE USE PROPERTY IN REVIEW</v>
          </cell>
          <cell r="C123">
            <v>1500</v>
          </cell>
          <cell r="D123">
            <v>99668002.290000007</v>
          </cell>
          <cell r="E123">
            <v>129951200.98</v>
          </cell>
          <cell r="F123">
            <v>30283198.690000001</v>
          </cell>
        </row>
        <row r="124">
          <cell r="A124">
            <v>2602250</v>
          </cell>
          <cell r="B124" t="str">
            <v>PLANT IN SVC-ORDER PROBLEMS</v>
          </cell>
          <cell r="C124">
            <v>1500</v>
          </cell>
          <cell r="D124">
            <v>1804869.12</v>
          </cell>
          <cell r="E124">
            <v>-977014</v>
          </cell>
          <cell r="F124">
            <v>-2781883.12</v>
          </cell>
        </row>
        <row r="125">
          <cell r="A125">
            <v>2602300</v>
          </cell>
          <cell r="B125" t="str">
            <v>UTIL PLNT N REV-WORK ORDER PROBLEMS</v>
          </cell>
          <cell r="C125">
            <v>1500</v>
          </cell>
          <cell r="D125">
            <v>2804309.39</v>
          </cell>
          <cell r="E125">
            <v>973946.93</v>
          </cell>
          <cell r="F125">
            <v>-1830362.46</v>
          </cell>
        </row>
        <row r="126">
          <cell r="A126">
            <v>2602350</v>
          </cell>
          <cell r="B126" t="str">
            <v>PROPERTY UNDER CAPITAL LEASES</v>
          </cell>
          <cell r="C126">
            <v>1500</v>
          </cell>
          <cell r="D126">
            <v>58404740.579999998</v>
          </cell>
          <cell r="E126">
            <v>58404740.579999998</v>
          </cell>
          <cell r="F126">
            <v>0</v>
          </cell>
        </row>
        <row r="127">
          <cell r="A127">
            <v>2602400</v>
          </cell>
          <cell r="B127" t="str">
            <v>UTILITY PLANT IN REVIEW</v>
          </cell>
          <cell r="C127">
            <v>1500</v>
          </cell>
          <cell r="D127">
            <v>4170699081.5700002</v>
          </cell>
          <cell r="E127">
            <v>3120004554.8400002</v>
          </cell>
          <cell r="F127">
            <v>-1050694526.73</v>
          </cell>
        </row>
        <row r="128">
          <cell r="A128">
            <v>2602401</v>
          </cell>
          <cell r="B128" t="str">
            <v>UTILITY PLANT IN REVIEW-Avoided AFUDC F</v>
          </cell>
          <cell r="C128">
            <v>1500</v>
          </cell>
          <cell r="D128">
            <v>-146131967.43000001</v>
          </cell>
          <cell r="E128">
            <v>-27666180.859999999</v>
          </cell>
          <cell r="F128">
            <v>118465786.56999999</v>
          </cell>
        </row>
        <row r="129">
          <cell r="A129">
            <v>2602600</v>
          </cell>
          <cell r="B129" t="str">
            <v>ELEC PLT ACQUISITION ADJUSTMENT</v>
          </cell>
          <cell r="C129">
            <v>1500</v>
          </cell>
          <cell r="D129">
            <v>107382869.72</v>
          </cell>
          <cell r="E129">
            <v>107382869.72</v>
          </cell>
          <cell r="F129">
            <v>0</v>
          </cell>
        </row>
        <row r="130">
          <cell r="A130">
            <v>2607200</v>
          </cell>
          <cell r="B130" t="str">
            <v>NUCLEAR FUELS - In Process</v>
          </cell>
          <cell r="C130">
            <v>1500</v>
          </cell>
          <cell r="D130">
            <v>346808005.43000001</v>
          </cell>
          <cell r="E130">
            <v>400976905.06999999</v>
          </cell>
          <cell r="F130">
            <v>54168899.640000001</v>
          </cell>
        </row>
        <row r="131">
          <cell r="A131">
            <v>2607310</v>
          </cell>
          <cell r="B131" t="str">
            <v>NUCLEAR FUELS: Inventory In Reactor</v>
          </cell>
          <cell r="C131">
            <v>1500</v>
          </cell>
          <cell r="D131">
            <v>742589227.75999999</v>
          </cell>
          <cell r="E131">
            <v>770271701.5</v>
          </cell>
          <cell r="F131">
            <v>27682473.739999998</v>
          </cell>
        </row>
        <row r="132">
          <cell r="A132">
            <v>2607320</v>
          </cell>
          <cell r="B132" t="str">
            <v>NUCLEAR FUELS - SPENT FUEL</v>
          </cell>
          <cell r="C132">
            <v>1500</v>
          </cell>
          <cell r="D132">
            <v>100369528.33</v>
          </cell>
          <cell r="E132">
            <v>68498635.049999997</v>
          </cell>
          <cell r="F132">
            <v>-31870893.280000001</v>
          </cell>
        </row>
        <row r="133">
          <cell r="A133">
            <v>2607400</v>
          </cell>
          <cell r="B133" t="str">
            <v>NUCLEAR FUELS - Accumulated Amortizatio</v>
          </cell>
          <cell r="C133">
            <v>1500</v>
          </cell>
          <cell r="D133">
            <v>-503200203.83999997</v>
          </cell>
          <cell r="E133">
            <v>-505506934.17000002</v>
          </cell>
          <cell r="F133">
            <v>-2306730.3300000401</v>
          </cell>
        </row>
        <row r="134">
          <cell r="A134">
            <v>2608100</v>
          </cell>
          <cell r="B134" t="str">
            <v>OTHER PROPERTY (DP)</v>
          </cell>
          <cell r="C134">
            <v>1500</v>
          </cell>
          <cell r="D134">
            <v>-2047216.16</v>
          </cell>
          <cell r="E134">
            <v>0</v>
          </cell>
          <cell r="F134">
            <v>2047216.16</v>
          </cell>
        </row>
        <row r="135">
          <cell r="A135">
            <v>2608160</v>
          </cell>
          <cell r="B135" t="str">
            <v>NON-UTILITY PROPERTY GENERAL</v>
          </cell>
          <cell r="C135">
            <v>1500</v>
          </cell>
          <cell r="D135">
            <v>9420837.2799999993</v>
          </cell>
          <cell r="E135">
            <v>8147256.9100000001</v>
          </cell>
          <cell r="F135">
            <v>-1273580.3700000001</v>
          </cell>
        </row>
        <row r="136">
          <cell r="A136">
            <v>2608170</v>
          </cell>
          <cell r="B136" t="str">
            <v>OTHER PROPERTY - Flagami Settlement</v>
          </cell>
          <cell r="C136">
            <v>1500</v>
          </cell>
          <cell r="D136">
            <v>5000000</v>
          </cell>
          <cell r="E136">
            <v>5214690.47</v>
          </cell>
          <cell r="F136">
            <v>214690.47</v>
          </cell>
        </row>
        <row r="137">
          <cell r="A137">
            <v>2609050</v>
          </cell>
          <cell r="B137" t="str">
            <v>CONSTRUCTION WORK IN PROGRESS (DP-FPLG</v>
          </cell>
          <cell r="C137">
            <v>1500</v>
          </cell>
          <cell r="D137">
            <v>-132471.96</v>
          </cell>
          <cell r="E137">
            <v>-334838.68</v>
          </cell>
          <cell r="F137">
            <v>-202366.72</v>
          </cell>
        </row>
        <row r="138">
          <cell r="A138">
            <v>2609300</v>
          </cell>
          <cell r="B138" t="str">
            <v>CONSTRUCTION WORK IN PROGRESS - PowerPl</v>
          </cell>
          <cell r="C138">
            <v>1500</v>
          </cell>
          <cell r="D138">
            <v>2741632938.8200002</v>
          </cell>
          <cell r="E138">
            <v>2012927394.3399999</v>
          </cell>
          <cell r="F138">
            <v>-728705544.48000002</v>
          </cell>
        </row>
        <row r="139">
          <cell r="A139">
            <v>2609301</v>
          </cell>
          <cell r="B139" t="str">
            <v>CONSTRUCTION WORK IN PROGRESS-Avoided A</v>
          </cell>
          <cell r="C139">
            <v>1500</v>
          </cell>
          <cell r="D139">
            <v>-18736120.530000001</v>
          </cell>
          <cell r="E139">
            <v>0</v>
          </cell>
          <cell r="F139">
            <v>18736120.530000001</v>
          </cell>
        </row>
        <row r="140">
          <cell r="A140">
            <v>2620500</v>
          </cell>
          <cell r="B140" t="str">
            <v>ARO ASSET (DP)</v>
          </cell>
          <cell r="C140">
            <v>1500</v>
          </cell>
          <cell r="D140">
            <v>13771077.74</v>
          </cell>
          <cell r="E140">
            <v>20495234.079999998</v>
          </cell>
          <cell r="F140">
            <v>6724156.3399999999</v>
          </cell>
        </row>
        <row r="141">
          <cell r="A141">
            <v>2630000</v>
          </cell>
          <cell r="B141" t="str">
            <v>RECOVERIES FROM OTHER JURISDICTIONS</v>
          </cell>
          <cell r="C141">
            <v>1500</v>
          </cell>
          <cell r="D141">
            <v>-138018491.19999999</v>
          </cell>
          <cell r="E141">
            <v>-195018006.47999999</v>
          </cell>
          <cell r="F141">
            <v>-56999515.280000001</v>
          </cell>
        </row>
        <row r="142">
          <cell r="A142">
            <v>2650200</v>
          </cell>
          <cell r="B142" t="str">
            <v>ACC. DEPRECIATION (DP)</v>
          </cell>
          <cell r="C142">
            <v>1500</v>
          </cell>
          <cell r="D142">
            <v>3363978.08</v>
          </cell>
          <cell r="E142">
            <v>3768521.23</v>
          </cell>
          <cell r="F142">
            <v>404543.15</v>
          </cell>
        </row>
        <row r="143">
          <cell r="A143">
            <v>2650205</v>
          </cell>
          <cell r="B143" t="str">
            <v>ACC. DEPRECIATION: FAS 143 Cost of Remo</v>
          </cell>
          <cell r="C143">
            <v>1500</v>
          </cell>
          <cell r="D143">
            <v>1487869398.6099999</v>
          </cell>
          <cell r="E143">
            <v>1365387525.6800001</v>
          </cell>
          <cell r="F143">
            <v>-122481872.93000001</v>
          </cell>
        </row>
        <row r="144">
          <cell r="A144">
            <v>2650206</v>
          </cell>
          <cell r="B144" t="str">
            <v>ACC. DEPRECIATION: FAS 143 Cost of Remo</v>
          </cell>
          <cell r="C144">
            <v>1500</v>
          </cell>
          <cell r="D144">
            <v>-109636048.75</v>
          </cell>
          <cell r="E144">
            <v>-109636048.75</v>
          </cell>
          <cell r="F144">
            <v>0</v>
          </cell>
        </row>
        <row r="145">
          <cell r="A145">
            <v>2650215</v>
          </cell>
          <cell r="B145" t="str">
            <v>ACC. DEPRECIATION: Environmental Clause</v>
          </cell>
          <cell r="C145">
            <v>1500</v>
          </cell>
          <cell r="D145">
            <v>-83997610.790000007</v>
          </cell>
          <cell r="E145">
            <v>-90680046.569999993</v>
          </cell>
          <cell r="F145">
            <v>-6682435.77999999</v>
          </cell>
        </row>
        <row r="146">
          <cell r="A146">
            <v>2650250</v>
          </cell>
          <cell r="B146" t="str">
            <v>ACC. AMORTIZATION (DP)</v>
          </cell>
          <cell r="C146">
            <v>1500</v>
          </cell>
          <cell r="D146">
            <v>-37910816.649999999</v>
          </cell>
          <cell r="E146">
            <v>-54547651.520000003</v>
          </cell>
          <cell r="F146">
            <v>-16636834.869999999</v>
          </cell>
        </row>
        <row r="147">
          <cell r="A147">
            <v>2650251</v>
          </cell>
          <cell r="B147" t="str">
            <v>ACC. AMORTIZATION: Production 5 Year</v>
          </cell>
          <cell r="C147">
            <v>1500</v>
          </cell>
          <cell r="D147">
            <v>-546157.12</v>
          </cell>
          <cell r="E147">
            <v>-638907.02</v>
          </cell>
          <cell r="F147">
            <v>-92749.9</v>
          </cell>
        </row>
        <row r="148">
          <cell r="A148">
            <v>2650252</v>
          </cell>
          <cell r="B148" t="str">
            <v>ACC. AMORTIZATION: Production 7 Year</v>
          </cell>
          <cell r="C148">
            <v>1500</v>
          </cell>
          <cell r="D148">
            <v>-31556907.460000001</v>
          </cell>
          <cell r="E148">
            <v>-27682561.050000001</v>
          </cell>
          <cell r="F148">
            <v>3874346.41</v>
          </cell>
        </row>
        <row r="149">
          <cell r="A149">
            <v>2650253</v>
          </cell>
          <cell r="B149" t="str">
            <v>ACC. AMORTIZATION: General 5 Year</v>
          </cell>
          <cell r="C149">
            <v>1500</v>
          </cell>
          <cell r="D149">
            <v>-27955573.399999999</v>
          </cell>
          <cell r="E149">
            <v>-38054393.75</v>
          </cell>
          <cell r="F149">
            <v>-10098820.35</v>
          </cell>
        </row>
        <row r="150">
          <cell r="A150">
            <v>2650254</v>
          </cell>
          <cell r="B150" t="str">
            <v>ACC. AMORTIZATION: General 7 Year</v>
          </cell>
          <cell r="C150">
            <v>1500</v>
          </cell>
          <cell r="D150">
            <v>-64709385.579999998</v>
          </cell>
          <cell r="E150">
            <v>-76096540.680000007</v>
          </cell>
          <cell r="F150">
            <v>-11387155.1</v>
          </cell>
        </row>
        <row r="151">
          <cell r="A151">
            <v>2650255</v>
          </cell>
          <cell r="B151" t="str">
            <v>ACC. AMORTIZATION: Capital Software</v>
          </cell>
          <cell r="C151">
            <v>1500</v>
          </cell>
          <cell r="D151">
            <v>-122783243.76000001</v>
          </cell>
          <cell r="E151">
            <v>-153743179.37</v>
          </cell>
          <cell r="F151">
            <v>-30959935.609999999</v>
          </cell>
        </row>
        <row r="152">
          <cell r="A152">
            <v>2650260</v>
          </cell>
          <cell r="B152" t="str">
            <v>ACC. AMORTIZATION: Environmental Clause</v>
          </cell>
          <cell r="C152">
            <v>1500</v>
          </cell>
          <cell r="D152">
            <v>-998093.42</v>
          </cell>
          <cell r="E152">
            <v>-1191532.31</v>
          </cell>
          <cell r="F152">
            <v>-193438.89</v>
          </cell>
        </row>
        <row r="153">
          <cell r="A153">
            <v>2650261</v>
          </cell>
          <cell r="B153" t="str">
            <v>ACC. AMORTIZATION: Early Retirement SFA</v>
          </cell>
          <cell r="C153">
            <v>1500</v>
          </cell>
          <cell r="D153">
            <v>-258129359.53999999</v>
          </cell>
          <cell r="E153">
            <v>0</v>
          </cell>
          <cell r="F153">
            <v>258129359.53999999</v>
          </cell>
        </row>
        <row r="154">
          <cell r="A154">
            <v>2650262</v>
          </cell>
          <cell r="B154" t="str">
            <v>ACC. AMORTIZATION: Early Retirement SFA</v>
          </cell>
          <cell r="C154">
            <v>1500</v>
          </cell>
          <cell r="D154">
            <v>239911278.16999999</v>
          </cell>
          <cell r="E154">
            <v>-39141616.579999998</v>
          </cell>
          <cell r="F154">
            <v>-279052894.75</v>
          </cell>
        </row>
        <row r="155">
          <cell r="A155">
            <v>2650265</v>
          </cell>
          <cell r="B155" t="str">
            <v>ACC. AMORTIZATION: Water Reclamation -</v>
          </cell>
          <cell r="C155">
            <v>1500</v>
          </cell>
          <cell r="D155">
            <v>3812532.35</v>
          </cell>
          <cell r="E155">
            <v>5759357.8799999999</v>
          </cell>
          <cell r="F155">
            <v>1946825.53</v>
          </cell>
        </row>
        <row r="156">
          <cell r="A156">
            <v>2650270</v>
          </cell>
          <cell r="B156" t="str">
            <v>ACC. AMORTIZATION: Elec Pl-Acquisition</v>
          </cell>
          <cell r="C156">
            <v>1500</v>
          </cell>
          <cell r="D156">
            <v>-63936240.880000003</v>
          </cell>
          <cell r="E156">
            <v>-65596621.600000001</v>
          </cell>
          <cell r="F156">
            <v>-1660380.72</v>
          </cell>
        </row>
        <row r="157">
          <cell r="A157">
            <v>2650855</v>
          </cell>
          <cell r="B157" t="str">
            <v>ACC. DEPRECIATION: Capital Lease - Carr</v>
          </cell>
          <cell r="C157">
            <v>1500</v>
          </cell>
          <cell r="D157">
            <v>-2463750</v>
          </cell>
          <cell r="E157">
            <v>-3632499.99</v>
          </cell>
          <cell r="F157">
            <v>-1168749.99</v>
          </cell>
        </row>
        <row r="158">
          <cell r="A158">
            <v>2652500</v>
          </cell>
          <cell r="B158" t="str">
            <v>ACC. DEPRECIATION: ARO Asset (DP)</v>
          </cell>
          <cell r="C158">
            <v>1500</v>
          </cell>
          <cell r="D158">
            <v>-2278157.59</v>
          </cell>
          <cell r="E158">
            <v>-1699303.55</v>
          </cell>
          <cell r="F158">
            <v>578854.04</v>
          </cell>
        </row>
        <row r="159">
          <cell r="A159">
            <v>2653000</v>
          </cell>
          <cell r="B159" t="str">
            <v>ACC. DEPRECIATION: Elec Plant In Svc -</v>
          </cell>
          <cell r="C159">
            <v>1500</v>
          </cell>
          <cell r="D159">
            <v>-10621529534.610001</v>
          </cell>
          <cell r="E159">
            <v>-10821512676.280001</v>
          </cell>
          <cell r="F159">
            <v>-199983141.66999999</v>
          </cell>
        </row>
        <row r="160">
          <cell r="A160">
            <v>2653100</v>
          </cell>
          <cell r="B160" t="str">
            <v>ACC. DEPRECIATION: Conservation Clause-</v>
          </cell>
          <cell r="C160">
            <v>1500</v>
          </cell>
          <cell r="D160">
            <v>-21192218.780000001</v>
          </cell>
          <cell r="E160">
            <v>-20470417.719999999</v>
          </cell>
          <cell r="F160">
            <v>721801.06000000203</v>
          </cell>
        </row>
        <row r="161">
          <cell r="A161">
            <v>2653200</v>
          </cell>
          <cell r="B161" t="str">
            <v>ACC. DEPRECIATION: FERC Jurisdictional</v>
          </cell>
          <cell r="C161">
            <v>1500</v>
          </cell>
          <cell r="D161">
            <v>-265563557.97</v>
          </cell>
          <cell r="E161">
            <v>-259624476.34999999</v>
          </cell>
          <cell r="F161">
            <v>5939081.6200000001</v>
          </cell>
        </row>
        <row r="162">
          <cell r="A162">
            <v>2653300</v>
          </cell>
          <cell r="B162" t="str">
            <v>ACC. DEPRECIATION: Avoided AFUDC ResvAm</v>
          </cell>
          <cell r="C162">
            <v>1500</v>
          </cell>
          <cell r="D162">
            <v>359369.37</v>
          </cell>
          <cell r="E162">
            <v>1606662.12</v>
          </cell>
          <cell r="F162">
            <v>1247292.75</v>
          </cell>
        </row>
        <row r="163">
          <cell r="A163">
            <v>2653301</v>
          </cell>
          <cell r="B163" t="str">
            <v>ACC. DEPRECIATION: Avoided AFUDC Res FP</v>
          </cell>
          <cell r="C163">
            <v>1500</v>
          </cell>
          <cell r="D163">
            <v>1215124.04</v>
          </cell>
          <cell r="E163">
            <v>4505141.07</v>
          </cell>
          <cell r="F163">
            <v>3290017.03</v>
          </cell>
        </row>
        <row r="164">
          <cell r="A164">
            <v>2653400</v>
          </cell>
          <cell r="B164" t="str">
            <v>ACC. DEPRECIATION: ITC Interest Synchro</v>
          </cell>
          <cell r="C164">
            <v>1500</v>
          </cell>
          <cell r="D164">
            <v>-6779781.3799999999</v>
          </cell>
          <cell r="E164">
            <v>-6779781.3799999999</v>
          </cell>
          <cell r="F164">
            <v>0</v>
          </cell>
        </row>
        <row r="165">
          <cell r="A165">
            <v>2653700</v>
          </cell>
          <cell r="B165" t="str">
            <v>ACC. DEPRECIATION: Reserve Flowback</v>
          </cell>
          <cell r="C165">
            <v>1500</v>
          </cell>
          <cell r="D165">
            <v>-894452514.69000006</v>
          </cell>
          <cell r="E165">
            <v>-894452514.69000006</v>
          </cell>
          <cell r="F165">
            <v>0</v>
          </cell>
        </row>
        <row r="166">
          <cell r="A166">
            <v>2653705</v>
          </cell>
          <cell r="B166" t="str">
            <v>ACC. DEPRECIATION: Rsrv Srpls Flowback</v>
          </cell>
          <cell r="C166">
            <v>1500</v>
          </cell>
          <cell r="D166">
            <v>670466749</v>
          </cell>
          <cell r="E166">
            <v>825141413</v>
          </cell>
          <cell r="F166">
            <v>154674664</v>
          </cell>
        </row>
        <row r="167">
          <cell r="A167">
            <v>2701300</v>
          </cell>
          <cell r="B167" t="str">
            <v>ACCOUNTS RECEIVABLE: Long Term</v>
          </cell>
          <cell r="C167">
            <v>1500</v>
          </cell>
          <cell r="D167">
            <v>422738</v>
          </cell>
          <cell r="E167">
            <v>0</v>
          </cell>
          <cell r="F167">
            <v>-422738</v>
          </cell>
        </row>
        <row r="168">
          <cell r="A168">
            <v>2705100</v>
          </cell>
          <cell r="B168" t="str">
            <v>INVESTMENT IN SUBSIDIARY</v>
          </cell>
          <cell r="C168">
            <v>1500</v>
          </cell>
          <cell r="D168">
            <v>628502306.22000003</v>
          </cell>
          <cell r="E168">
            <v>650562749.86000001</v>
          </cell>
          <cell r="F168">
            <v>22060443.640000001</v>
          </cell>
        </row>
        <row r="169">
          <cell r="A169">
            <v>2707000</v>
          </cell>
          <cell r="B169" t="str">
            <v>DEFERRED TAX ASSETS: Federal</v>
          </cell>
          <cell r="C169">
            <v>1500</v>
          </cell>
          <cell r="D169">
            <v>307853159</v>
          </cell>
          <cell r="E169">
            <v>283724144</v>
          </cell>
          <cell r="F169">
            <v>-24129015</v>
          </cell>
        </row>
        <row r="170">
          <cell r="A170">
            <v>2707020</v>
          </cell>
          <cell r="B170" t="str">
            <v>DEFERRED TAX ASSETS: BK/TX BASIS NUC RU</v>
          </cell>
          <cell r="C170">
            <v>1500</v>
          </cell>
          <cell r="D170">
            <v>55957197</v>
          </cell>
          <cell r="E170">
            <v>75615317</v>
          </cell>
          <cell r="F170">
            <v>19658120</v>
          </cell>
        </row>
        <row r="171">
          <cell r="A171">
            <v>2707025</v>
          </cell>
          <cell r="B171" t="str">
            <v>DEFERRED TAX ASSETS: Federal - FAS 109</v>
          </cell>
          <cell r="C171">
            <v>1500</v>
          </cell>
          <cell r="D171">
            <v>11423984</v>
          </cell>
          <cell r="E171">
            <v>10123569</v>
          </cell>
          <cell r="F171">
            <v>-1300415</v>
          </cell>
        </row>
        <row r="172">
          <cell r="A172">
            <v>2707050</v>
          </cell>
          <cell r="B172" t="str">
            <v>DEFERRED TAX ASSETS: Federal - Storm Fu</v>
          </cell>
          <cell r="C172">
            <v>1500</v>
          </cell>
          <cell r="D172">
            <v>38136244</v>
          </cell>
          <cell r="E172">
            <v>39710916</v>
          </cell>
          <cell r="F172">
            <v>1574672</v>
          </cell>
        </row>
        <row r="173">
          <cell r="A173">
            <v>2707055</v>
          </cell>
          <cell r="B173" t="str">
            <v>DEFERRED TAX ASSETS: Federal - Storm Fu</v>
          </cell>
          <cell r="C173">
            <v>1500</v>
          </cell>
          <cell r="D173">
            <v>-38741178</v>
          </cell>
          <cell r="E173">
            <v>-38076838</v>
          </cell>
          <cell r="F173">
            <v>664340</v>
          </cell>
        </row>
        <row r="174">
          <cell r="A174">
            <v>2707060</v>
          </cell>
          <cell r="B174" t="str">
            <v>DEFERRED TAX ASSETS: Federal - Decommis</v>
          </cell>
          <cell r="C174">
            <v>1500</v>
          </cell>
          <cell r="D174">
            <v>298691740</v>
          </cell>
          <cell r="E174">
            <v>309206489</v>
          </cell>
          <cell r="F174">
            <v>10514749</v>
          </cell>
        </row>
        <row r="175">
          <cell r="A175">
            <v>2707100</v>
          </cell>
          <cell r="B175" t="str">
            <v>DEFERRED TAX ASSETS: State</v>
          </cell>
          <cell r="C175">
            <v>1500</v>
          </cell>
          <cell r="D175">
            <v>51192506</v>
          </cell>
          <cell r="E175">
            <v>47180126</v>
          </cell>
          <cell r="F175">
            <v>-4012380</v>
          </cell>
        </row>
        <row r="176">
          <cell r="A176">
            <v>2707130</v>
          </cell>
          <cell r="B176" t="str">
            <v>DEFERRED TAX ASSETS: BK/TX BASIS NUCL R</v>
          </cell>
          <cell r="C176">
            <v>1500</v>
          </cell>
          <cell r="D176">
            <v>9305052</v>
          </cell>
          <cell r="E176">
            <v>12573976</v>
          </cell>
          <cell r="F176">
            <v>3268924</v>
          </cell>
        </row>
        <row r="177">
          <cell r="A177">
            <v>2707135</v>
          </cell>
          <cell r="B177" t="str">
            <v>DEFERRED TAX ASSETS: State - FAS 109</v>
          </cell>
          <cell r="C177">
            <v>1500</v>
          </cell>
          <cell r="D177">
            <v>1899683</v>
          </cell>
          <cell r="E177">
            <v>1683437</v>
          </cell>
          <cell r="F177">
            <v>-216246</v>
          </cell>
        </row>
        <row r="178">
          <cell r="A178">
            <v>2707150</v>
          </cell>
          <cell r="B178" t="str">
            <v>DEFERRED TAX ASSETS: State - Storm Fund</v>
          </cell>
          <cell r="C178">
            <v>1500</v>
          </cell>
          <cell r="D178">
            <v>6341626</v>
          </cell>
          <cell r="E178">
            <v>6603476</v>
          </cell>
          <cell r="F178">
            <v>261850</v>
          </cell>
        </row>
        <row r="179">
          <cell r="A179">
            <v>2707155</v>
          </cell>
          <cell r="B179" t="str">
            <v>DEFERRED TAX ASSETS: State - Storm Fund</v>
          </cell>
          <cell r="C179">
            <v>1500</v>
          </cell>
          <cell r="D179">
            <v>-6442223</v>
          </cell>
          <cell r="E179">
            <v>-6331751</v>
          </cell>
          <cell r="F179">
            <v>110472</v>
          </cell>
        </row>
        <row r="180">
          <cell r="A180">
            <v>2707160</v>
          </cell>
          <cell r="B180" t="str">
            <v>DEFERRED TAX ASSETS: State - Decommissi</v>
          </cell>
          <cell r="C180">
            <v>1500</v>
          </cell>
          <cell r="D180">
            <v>49669072</v>
          </cell>
          <cell r="E180">
            <v>51417556</v>
          </cell>
          <cell r="F180">
            <v>1748484</v>
          </cell>
        </row>
        <row r="181">
          <cell r="A181">
            <v>2708000</v>
          </cell>
          <cell r="B181" t="str">
            <v>LONG TERM TAX RECEIVABLE: State</v>
          </cell>
          <cell r="C181">
            <v>1500</v>
          </cell>
          <cell r="D181">
            <v>2805095</v>
          </cell>
          <cell r="E181">
            <v>2957435</v>
          </cell>
          <cell r="F181">
            <v>152340</v>
          </cell>
        </row>
        <row r="182">
          <cell r="A182">
            <v>2708100</v>
          </cell>
          <cell r="B182" t="str">
            <v>LONG TERM TAX RECEIVABLE: Federal</v>
          </cell>
          <cell r="C182">
            <v>1500</v>
          </cell>
          <cell r="D182">
            <v>42724955</v>
          </cell>
          <cell r="E182">
            <v>15194706</v>
          </cell>
          <cell r="F182">
            <v>-27530249</v>
          </cell>
        </row>
        <row r="183">
          <cell r="A183">
            <v>2801015</v>
          </cell>
          <cell r="B183" t="str">
            <v>OTHER REG ASSETS:NCRC O&amp;M Rec Current</v>
          </cell>
          <cell r="C183">
            <v>1500</v>
          </cell>
          <cell r="D183">
            <v>0</v>
          </cell>
          <cell r="E183">
            <v>0.03</v>
          </cell>
          <cell r="F183">
            <v>0.03</v>
          </cell>
        </row>
        <row r="184">
          <cell r="A184">
            <v>2801017</v>
          </cell>
          <cell r="B184" t="str">
            <v>OTHER REG ASSETS:FAS 109</v>
          </cell>
          <cell r="C184">
            <v>1500</v>
          </cell>
          <cell r="D184">
            <v>228726210.52000001</v>
          </cell>
          <cell r="E184">
            <v>247361739.52000001</v>
          </cell>
          <cell r="F184">
            <v>18635529</v>
          </cell>
        </row>
        <row r="185">
          <cell r="A185">
            <v>2801020</v>
          </cell>
          <cell r="B185" t="str">
            <v>OTHER REG ASSETS:NCRC O&amp;M Actual vs Pro</v>
          </cell>
          <cell r="C185">
            <v>1500</v>
          </cell>
          <cell r="D185">
            <v>1898809.72</v>
          </cell>
          <cell r="E185">
            <v>5522100.6399999997</v>
          </cell>
          <cell r="F185">
            <v>3623290.92</v>
          </cell>
        </row>
        <row r="186">
          <cell r="A186">
            <v>2801025</v>
          </cell>
          <cell r="B186" t="str">
            <v>OTHER REG ASSETS:EPU Asset Retirements</v>
          </cell>
          <cell r="C186">
            <v>1500</v>
          </cell>
          <cell r="D186">
            <v>2795438.87</v>
          </cell>
          <cell r="E186">
            <v>20934931.690000001</v>
          </cell>
          <cell r="F186">
            <v>18139492.82</v>
          </cell>
        </row>
        <row r="187">
          <cell r="A187">
            <v>2801030</v>
          </cell>
          <cell r="B187" t="str">
            <v>OTHER REG ASSETS:NCRC Proj vs Act CC DT</v>
          </cell>
          <cell r="C187">
            <v>1500</v>
          </cell>
          <cell r="D187">
            <v>0</v>
          </cell>
          <cell r="E187">
            <v>8318875.5999999996</v>
          </cell>
          <cell r="F187">
            <v>8318875.5999999996</v>
          </cell>
        </row>
        <row r="188">
          <cell r="A188">
            <v>2801035</v>
          </cell>
          <cell r="B188" t="str">
            <v>OTHER REG ASSETS:Glades Power Park</v>
          </cell>
          <cell r="C188">
            <v>1500</v>
          </cell>
          <cell r="D188">
            <v>13635796.5</v>
          </cell>
          <cell r="E188">
            <v>6817900.5</v>
          </cell>
          <cell r="F188">
            <v>-6817896</v>
          </cell>
        </row>
        <row r="189">
          <cell r="A189">
            <v>2801040</v>
          </cell>
          <cell r="B189" t="str">
            <v>OTHER REG ASSETS:Conv ITC Depr. Loss</v>
          </cell>
          <cell r="C189">
            <v>1500</v>
          </cell>
          <cell r="D189">
            <v>12341909</v>
          </cell>
          <cell r="E189">
            <v>11881961</v>
          </cell>
          <cell r="F189">
            <v>-459948</v>
          </cell>
        </row>
        <row r="190">
          <cell r="A190">
            <v>2801045</v>
          </cell>
          <cell r="B190" t="str">
            <v>OTHER REG ASSETS:Space Coast ITC Depr.</v>
          </cell>
          <cell r="C190">
            <v>1500</v>
          </cell>
          <cell r="D190">
            <v>5264005</v>
          </cell>
          <cell r="E190">
            <v>5071129</v>
          </cell>
          <cell r="F190">
            <v>-192876</v>
          </cell>
        </row>
        <row r="191">
          <cell r="A191">
            <v>2801046</v>
          </cell>
          <cell r="B191" t="str">
            <v>OTHER REG ASSETS:Martin ITC Depr. Loss</v>
          </cell>
          <cell r="C191">
            <v>1500</v>
          </cell>
          <cell r="D191">
            <v>36195540</v>
          </cell>
          <cell r="E191">
            <v>34900104</v>
          </cell>
          <cell r="F191">
            <v>-1295436</v>
          </cell>
        </row>
        <row r="192">
          <cell r="A192">
            <v>2801055</v>
          </cell>
          <cell r="B192" t="str">
            <v>OTHER REG ASSETS:Tax Audit Defncy Int</v>
          </cell>
          <cell r="C192">
            <v>1500</v>
          </cell>
          <cell r="D192">
            <v>17706956.870000001</v>
          </cell>
          <cell r="E192">
            <v>12087328.18</v>
          </cell>
          <cell r="F192">
            <v>-5619628.6900000004</v>
          </cell>
        </row>
        <row r="193">
          <cell r="A193">
            <v>2801060</v>
          </cell>
          <cell r="B193" t="str">
            <v>OTHER REG ASSETS:NCRC O&amp;M Rec Next Year</v>
          </cell>
          <cell r="C193">
            <v>1500</v>
          </cell>
          <cell r="D193">
            <v>-679374.5</v>
          </cell>
          <cell r="E193">
            <v>0</v>
          </cell>
          <cell r="F193">
            <v>679374.5</v>
          </cell>
        </row>
        <row r="194">
          <cell r="A194">
            <v>2801070</v>
          </cell>
          <cell r="B194" t="str">
            <v>OTHER REG ASSETS:SJRPP Railcar Lease</v>
          </cell>
          <cell r="C194">
            <v>1500</v>
          </cell>
          <cell r="D194">
            <v>254104</v>
          </cell>
          <cell r="E194">
            <v>423490</v>
          </cell>
          <cell r="F194">
            <v>169386</v>
          </cell>
        </row>
        <row r="195">
          <cell r="A195">
            <v>2801350</v>
          </cell>
          <cell r="B195" t="str">
            <v>OTHER REG ASSET: NON-CURR SFAS90 Early</v>
          </cell>
          <cell r="C195">
            <v>1500</v>
          </cell>
          <cell r="D195">
            <v>13663561.02</v>
          </cell>
          <cell r="E195">
            <v>24585416.420000002</v>
          </cell>
          <cell r="F195">
            <v>10921855.4</v>
          </cell>
        </row>
        <row r="196">
          <cell r="A196">
            <v>2801400</v>
          </cell>
          <cell r="B196" t="str">
            <v>OTHER REG ASSET: Derivatives</v>
          </cell>
          <cell r="C196">
            <v>1500</v>
          </cell>
          <cell r="D196">
            <v>0</v>
          </cell>
          <cell r="E196">
            <v>462373</v>
          </cell>
          <cell r="F196">
            <v>462373</v>
          </cell>
        </row>
        <row r="197">
          <cell r="A197">
            <v>2801510</v>
          </cell>
          <cell r="B197" t="str">
            <v>OTHER REG ASSETS:Storm Rcvry Prop-Df Ta</v>
          </cell>
          <cell r="C197">
            <v>1500</v>
          </cell>
          <cell r="D197">
            <v>257470264.49000001</v>
          </cell>
          <cell r="E197">
            <v>224626143.43000001</v>
          </cell>
          <cell r="F197">
            <v>-32844121.059999999</v>
          </cell>
        </row>
        <row r="198">
          <cell r="A198">
            <v>2801515</v>
          </cell>
          <cell r="B198" t="str">
            <v>OTHER REG ASSETS:Storm Rec FERC Contra</v>
          </cell>
          <cell r="C198">
            <v>1500</v>
          </cell>
          <cell r="D198">
            <v>-36255535.810000002</v>
          </cell>
          <cell r="E198">
            <v>-44466505</v>
          </cell>
          <cell r="F198">
            <v>-8210969.1900000004</v>
          </cell>
        </row>
        <row r="199">
          <cell r="A199">
            <v>2801520</v>
          </cell>
          <cell r="B199" t="str">
            <v>OTHER REG ASSETS:Storm Rcvry Prop-Over/</v>
          </cell>
          <cell r="C199">
            <v>1500</v>
          </cell>
          <cell r="D199">
            <v>-1310569.58</v>
          </cell>
          <cell r="E199">
            <v>-1565831.12</v>
          </cell>
          <cell r="F199">
            <v>-255261.54</v>
          </cell>
        </row>
        <row r="200">
          <cell r="A200">
            <v>2801530</v>
          </cell>
          <cell r="B200" t="str">
            <v>OTHER REG ASSETS:Extr Pr Loss-Stm Def-C</v>
          </cell>
          <cell r="C200">
            <v>1500</v>
          </cell>
          <cell r="D200">
            <v>-32844121.02</v>
          </cell>
          <cell r="E200">
            <v>-34994236.479999997</v>
          </cell>
          <cell r="F200">
            <v>-2150115.46</v>
          </cell>
        </row>
        <row r="201">
          <cell r="A201">
            <v>2801550</v>
          </cell>
          <cell r="B201" t="str">
            <v>OTHER REG ASSETS:Storms Pre 2011</v>
          </cell>
          <cell r="C201">
            <v>1500</v>
          </cell>
          <cell r="D201">
            <v>1525369516.2</v>
          </cell>
          <cell r="E201">
            <v>1525369516.2</v>
          </cell>
          <cell r="F201">
            <v>0</v>
          </cell>
        </row>
        <row r="202">
          <cell r="A202">
            <v>2801560</v>
          </cell>
          <cell r="B202" t="str">
            <v>OTHER REG ASSETS:Storms Pre 2011 Offset</v>
          </cell>
          <cell r="C202">
            <v>1500</v>
          </cell>
          <cell r="D202">
            <v>-1525369516.2</v>
          </cell>
          <cell r="E202">
            <v>-1525369516.2</v>
          </cell>
          <cell r="F202">
            <v>0</v>
          </cell>
        </row>
        <row r="203">
          <cell r="A203">
            <v>2801570</v>
          </cell>
          <cell r="B203" t="str">
            <v>OTHER REG ASSETS:Storms Post 2010</v>
          </cell>
          <cell r="C203">
            <v>1500</v>
          </cell>
          <cell r="D203">
            <v>95618258.709999993</v>
          </cell>
          <cell r="E203">
            <v>92369204.959999993</v>
          </cell>
          <cell r="F203">
            <v>-3249053.75</v>
          </cell>
        </row>
        <row r="204">
          <cell r="A204">
            <v>2801580</v>
          </cell>
          <cell r="B204" t="str">
            <v>OTHER REG ASSETS:Storms Post 2010 Offse</v>
          </cell>
          <cell r="C204">
            <v>1500</v>
          </cell>
          <cell r="D204">
            <v>-95618258.709999993</v>
          </cell>
          <cell r="E204">
            <v>-92369204.959999993</v>
          </cell>
          <cell r="F204">
            <v>3249053.75</v>
          </cell>
        </row>
        <row r="205">
          <cell r="A205">
            <v>2801750</v>
          </cell>
          <cell r="B205" t="str">
            <v>OTHER REG ASSET: INTEREST EXP - FIN 48</v>
          </cell>
          <cell r="C205">
            <v>1500</v>
          </cell>
          <cell r="D205">
            <v>0</v>
          </cell>
          <cell r="E205">
            <v>82849</v>
          </cell>
          <cell r="F205">
            <v>82849</v>
          </cell>
        </row>
        <row r="206">
          <cell r="A206">
            <v>2802000</v>
          </cell>
          <cell r="B206" t="str">
            <v>OTHER ASSETS</v>
          </cell>
          <cell r="C206">
            <v>1500</v>
          </cell>
          <cell r="D206">
            <v>0</v>
          </cell>
          <cell r="E206">
            <v>3664005.54</v>
          </cell>
          <cell r="F206">
            <v>3664005.54</v>
          </cell>
        </row>
        <row r="207">
          <cell r="A207">
            <v>2802005</v>
          </cell>
          <cell r="B207" t="str">
            <v>OTHER ASSETS:Miscellaneous Deferred Deb</v>
          </cell>
          <cell r="C207">
            <v>1500</v>
          </cell>
          <cell r="D207">
            <v>44.81</v>
          </cell>
          <cell r="E207">
            <v>4785183.3600000003</v>
          </cell>
          <cell r="F207">
            <v>4785138.55</v>
          </cell>
        </row>
        <row r="208">
          <cell r="A208">
            <v>2802006</v>
          </cell>
          <cell r="B208" t="str">
            <v>OTHER ASSETS:GO Deferred Gain</v>
          </cell>
          <cell r="C208">
            <v>1500</v>
          </cell>
          <cell r="D208">
            <v>376660.42</v>
          </cell>
          <cell r="E208">
            <v>587436.34</v>
          </cell>
          <cell r="F208">
            <v>210775.92</v>
          </cell>
        </row>
        <row r="209">
          <cell r="A209">
            <v>2802010</v>
          </cell>
          <cell r="B209" t="str">
            <v>OTHER ASSETS:Storm Costs-NonRetail</v>
          </cell>
          <cell r="C209">
            <v>1500</v>
          </cell>
          <cell r="D209">
            <v>603700.71</v>
          </cell>
          <cell r="E209">
            <v>453456.06</v>
          </cell>
          <cell r="F209">
            <v>-150244.65</v>
          </cell>
        </row>
        <row r="210">
          <cell r="A210">
            <v>2802020</v>
          </cell>
          <cell r="B210" t="str">
            <v>OTHER ASSETS:Interest Receivable-FIN 48</v>
          </cell>
          <cell r="C210">
            <v>1500</v>
          </cell>
          <cell r="D210">
            <v>816955</v>
          </cell>
          <cell r="E210">
            <v>981106</v>
          </cell>
          <cell r="F210">
            <v>164151</v>
          </cell>
        </row>
        <row r="211">
          <cell r="A211">
            <v>2802040</v>
          </cell>
          <cell r="B211" t="str">
            <v>OTHER ASSETS:Prepaid Bonus-Long Term</v>
          </cell>
          <cell r="C211">
            <v>1500</v>
          </cell>
          <cell r="D211">
            <v>1028263.89</v>
          </cell>
          <cell r="E211">
            <v>506355.12</v>
          </cell>
          <cell r="F211">
            <v>-521908.77</v>
          </cell>
        </row>
        <row r="212">
          <cell r="A212">
            <v>2802060</v>
          </cell>
          <cell r="B212" t="str">
            <v>OTHER ASSETS:Misc Def Debits - Contract</v>
          </cell>
          <cell r="C212">
            <v>1500</v>
          </cell>
          <cell r="D212">
            <v>371356.12</v>
          </cell>
          <cell r="E212">
            <v>112934.78</v>
          </cell>
          <cell r="F212">
            <v>-258421.34</v>
          </cell>
        </row>
        <row r="213">
          <cell r="A213">
            <v>2802070</v>
          </cell>
          <cell r="B213" t="str">
            <v>OTHER ASSETS:Misc Def Deb-Mitig Bank CR</v>
          </cell>
          <cell r="C213">
            <v>1500</v>
          </cell>
          <cell r="D213">
            <v>702264.07</v>
          </cell>
          <cell r="E213">
            <v>0</v>
          </cell>
          <cell r="F213">
            <v>-702264.07</v>
          </cell>
        </row>
        <row r="214">
          <cell r="A214">
            <v>2802075</v>
          </cell>
          <cell r="B214" t="str">
            <v>OTHER ASSETS:Misc Def Deb-Scherer 4</v>
          </cell>
          <cell r="C214">
            <v>1500</v>
          </cell>
          <cell r="D214">
            <v>2391780.06</v>
          </cell>
          <cell r="E214">
            <v>1216440.27</v>
          </cell>
          <cell r="F214">
            <v>-1175339.79</v>
          </cell>
        </row>
        <row r="215">
          <cell r="A215">
            <v>2802080</v>
          </cell>
          <cell r="B215" t="str">
            <v>OTHER ASSETS:Misc A/R Reimbursements-Cl</v>
          </cell>
          <cell r="C215">
            <v>1500</v>
          </cell>
          <cell r="D215">
            <v>78406.66</v>
          </cell>
          <cell r="E215">
            <v>79602.42</v>
          </cell>
          <cell r="F215">
            <v>1195.75999999999</v>
          </cell>
        </row>
        <row r="216">
          <cell r="A216">
            <v>2802085</v>
          </cell>
          <cell r="B216" t="str">
            <v>OTHER ASSETS:Rate Case Def-ExclRateBase</v>
          </cell>
          <cell r="C216">
            <v>1500</v>
          </cell>
          <cell r="D216">
            <v>4614255.49</v>
          </cell>
          <cell r="E216">
            <v>133625</v>
          </cell>
          <cell r="F216">
            <v>-4480630.49</v>
          </cell>
        </row>
        <row r="217">
          <cell r="A217">
            <v>2802086</v>
          </cell>
          <cell r="B217" t="str">
            <v>OTHER ASSETS:Rate Case Def-InclRateBase</v>
          </cell>
          <cell r="C217">
            <v>1500</v>
          </cell>
          <cell r="D217">
            <v>0</v>
          </cell>
          <cell r="E217">
            <v>2943749.88</v>
          </cell>
          <cell r="F217">
            <v>2943749.88</v>
          </cell>
        </row>
        <row r="218">
          <cell r="A218">
            <v>2802090</v>
          </cell>
          <cell r="B218" t="str">
            <v>OTHER ASSETS:Returned Checks Clearing</v>
          </cell>
          <cell r="C218">
            <v>1500</v>
          </cell>
          <cell r="D218">
            <v>-40</v>
          </cell>
          <cell r="E218">
            <v>0</v>
          </cell>
          <cell r="F218">
            <v>40</v>
          </cell>
        </row>
        <row r="219">
          <cell r="A219">
            <v>2802099</v>
          </cell>
          <cell r="B219" t="str">
            <v>OTHER ASSETS:Executive Credit Card Clea</v>
          </cell>
          <cell r="C219">
            <v>1500</v>
          </cell>
          <cell r="D219">
            <v>22684.89</v>
          </cell>
          <cell r="E219">
            <v>3003.83</v>
          </cell>
          <cell r="F219">
            <v>-19681.060000000001</v>
          </cell>
        </row>
        <row r="220">
          <cell r="A220">
            <v>2802100</v>
          </cell>
          <cell r="B220" t="str">
            <v>DEFERRED PENSION ASSET</v>
          </cell>
          <cell r="C220">
            <v>1500</v>
          </cell>
          <cell r="D220">
            <v>1135291024.03</v>
          </cell>
          <cell r="E220">
            <v>1142118821.8199999</v>
          </cell>
          <cell r="F220">
            <v>6827797.78999996</v>
          </cell>
        </row>
        <row r="221">
          <cell r="A221">
            <v>2802301</v>
          </cell>
          <cell r="B221" t="str">
            <v>OTHER ASSETS:Desoto Solar PV Expansion</v>
          </cell>
          <cell r="C221">
            <v>1500</v>
          </cell>
          <cell r="D221">
            <v>2363485.46</v>
          </cell>
          <cell r="E221">
            <v>2435872.4300000002</v>
          </cell>
          <cell r="F221">
            <v>72386.970000000205</v>
          </cell>
        </row>
        <row r="222">
          <cell r="A222">
            <v>2802303</v>
          </cell>
          <cell r="B222" t="str">
            <v>OTHER ASSETS:Distributed Generation</v>
          </cell>
          <cell r="C222">
            <v>1500</v>
          </cell>
          <cell r="D222">
            <v>0</v>
          </cell>
          <cell r="E222">
            <v>4299.2700000000004</v>
          </cell>
          <cell r="F222">
            <v>4299.2700000000004</v>
          </cell>
        </row>
        <row r="223">
          <cell r="A223">
            <v>2802307</v>
          </cell>
          <cell r="B223" t="str">
            <v>OTHER ASSETS:Turkey Point Canal Monitor</v>
          </cell>
          <cell r="C223">
            <v>1500</v>
          </cell>
          <cell r="D223">
            <v>275322.86</v>
          </cell>
          <cell r="E223">
            <v>307638.09999999998</v>
          </cell>
          <cell r="F223">
            <v>32315.24</v>
          </cell>
        </row>
        <row r="224">
          <cell r="A224">
            <v>2802308</v>
          </cell>
          <cell r="B224" t="str">
            <v>OTHER ASSETS:Babcock Ranch Solar Facili</v>
          </cell>
          <cell r="C224">
            <v>1500</v>
          </cell>
          <cell r="D224">
            <v>973812.72</v>
          </cell>
          <cell r="E224">
            <v>1095277.8899999999</v>
          </cell>
          <cell r="F224">
            <v>121465.17</v>
          </cell>
        </row>
        <row r="225">
          <cell r="A225">
            <v>2802315</v>
          </cell>
          <cell r="B225" t="str">
            <v>OTHER ASSETS:Martin to PDC Pipeline</v>
          </cell>
          <cell r="C225">
            <v>1500</v>
          </cell>
          <cell r="D225">
            <v>51982.93</v>
          </cell>
          <cell r="E225">
            <v>52308.58</v>
          </cell>
          <cell r="F225">
            <v>325.650000000001</v>
          </cell>
        </row>
        <row r="226">
          <cell r="A226">
            <v>2802316</v>
          </cell>
          <cell r="B226" t="str">
            <v>OTHER ASSETS:Hendry County CC Project</v>
          </cell>
          <cell r="C226">
            <v>1500</v>
          </cell>
          <cell r="D226">
            <v>1196725.07</v>
          </cell>
          <cell r="E226">
            <v>1889074.19</v>
          </cell>
          <cell r="F226">
            <v>692349.12</v>
          </cell>
        </row>
        <row r="227">
          <cell r="A227">
            <v>2802317</v>
          </cell>
          <cell r="B227" t="str">
            <v>OTHER ASSETS:Port Everglades Modernizat</v>
          </cell>
          <cell r="C227">
            <v>1500</v>
          </cell>
          <cell r="D227">
            <v>1249.98</v>
          </cell>
          <cell r="E227">
            <v>0</v>
          </cell>
          <cell r="F227">
            <v>-1249.98</v>
          </cell>
        </row>
        <row r="228">
          <cell r="A228">
            <v>2802318</v>
          </cell>
          <cell r="B228" t="str">
            <v>OTHER ASSETS:Transmission Interconnect</v>
          </cell>
          <cell r="C228">
            <v>1500</v>
          </cell>
          <cell r="D228">
            <v>36198.839999999997</v>
          </cell>
          <cell r="E228">
            <v>75217.66</v>
          </cell>
          <cell r="F228">
            <v>39018.82</v>
          </cell>
        </row>
        <row r="229">
          <cell r="A229">
            <v>2802319</v>
          </cell>
          <cell r="B229" t="str">
            <v>OTHER ASSETS:Fukushima Response Initiat</v>
          </cell>
          <cell r="C229">
            <v>1500</v>
          </cell>
          <cell r="D229">
            <v>1153999.97</v>
          </cell>
          <cell r="E229">
            <v>1446999.33</v>
          </cell>
          <cell r="F229">
            <v>292999.36</v>
          </cell>
        </row>
        <row r="230">
          <cell r="A230">
            <v>2802321</v>
          </cell>
          <cell r="B230" t="str">
            <v>OTHER ASSETS:Pipeline Seg fr Orlando to</v>
          </cell>
          <cell r="C230">
            <v>1500</v>
          </cell>
          <cell r="D230">
            <v>2351760.92</v>
          </cell>
          <cell r="E230">
            <v>19.98</v>
          </cell>
          <cell r="F230">
            <v>-2351740.94</v>
          </cell>
        </row>
        <row r="231">
          <cell r="A231">
            <v>2802324</v>
          </cell>
          <cell r="B231" t="str">
            <v>OTHER ASSETS:GT Replacement FTM and FTL</v>
          </cell>
          <cell r="C231">
            <v>1500</v>
          </cell>
          <cell r="D231">
            <v>0</v>
          </cell>
          <cell r="E231">
            <v>748697.12</v>
          </cell>
          <cell r="F231">
            <v>748697.12</v>
          </cell>
        </row>
        <row r="232">
          <cell r="A232">
            <v>2802326</v>
          </cell>
          <cell r="B232" t="str">
            <v>OTHER ASSETS:Northrop Grumman Solar</v>
          </cell>
          <cell r="C232">
            <v>1500</v>
          </cell>
          <cell r="D232">
            <v>0</v>
          </cell>
          <cell r="E232">
            <v>6766.69</v>
          </cell>
          <cell r="F232">
            <v>6766.69</v>
          </cell>
        </row>
        <row r="233">
          <cell r="A233">
            <v>2802900</v>
          </cell>
          <cell r="B233" t="str">
            <v>OTHER ASSETS:N/C Rstrctd Cash:SJRPP R&amp;R</v>
          </cell>
          <cell r="C233">
            <v>1500</v>
          </cell>
          <cell r="D233">
            <v>33732507</v>
          </cell>
          <cell r="E233">
            <v>33732507</v>
          </cell>
          <cell r="F233">
            <v>0</v>
          </cell>
        </row>
        <row r="234">
          <cell r="A234">
            <v>2902000</v>
          </cell>
          <cell r="B234" t="str">
            <v>UNAMORTIZED DEBT EXPENSE</v>
          </cell>
          <cell r="C234">
            <v>1500</v>
          </cell>
          <cell r="D234">
            <v>64615364.579999998</v>
          </cell>
          <cell r="E234">
            <v>66086810.539999999</v>
          </cell>
          <cell r="F234">
            <v>1471445.96</v>
          </cell>
        </row>
        <row r="235">
          <cell r="A235">
            <v>2902100</v>
          </cell>
          <cell r="B235" t="str">
            <v>UNAMORTIZED LOSS ON REACQUIRED DEBT</v>
          </cell>
          <cell r="C235">
            <v>1500</v>
          </cell>
          <cell r="D235">
            <v>19756092.18</v>
          </cell>
          <cell r="E235">
            <v>17508403.48</v>
          </cell>
          <cell r="F235">
            <v>-2247688.7000000002</v>
          </cell>
        </row>
        <row r="236">
          <cell r="A236">
            <v>2904000</v>
          </cell>
          <cell r="B236" t="str">
            <v>DERIVATIVE ASSET NON-CURRENT</v>
          </cell>
          <cell r="C236">
            <v>1500</v>
          </cell>
          <cell r="D236">
            <v>1130181</v>
          </cell>
          <cell r="E236">
            <v>0</v>
          </cell>
          <cell r="F236">
            <v>-1130181</v>
          </cell>
        </row>
        <row r="237">
          <cell r="A237">
            <v>2905120</v>
          </cell>
          <cell r="B237" t="str">
            <v>SPECIAL USE FUNDS: Qualified Decommissi</v>
          </cell>
          <cell r="C237">
            <v>1500</v>
          </cell>
          <cell r="D237">
            <v>1694992434.77</v>
          </cell>
          <cell r="E237">
            <v>1842402095.3800001</v>
          </cell>
          <cell r="F237">
            <v>147409660.61000001</v>
          </cell>
        </row>
        <row r="238">
          <cell r="A238">
            <v>2905130</v>
          </cell>
          <cell r="B238" t="str">
            <v>SPECIAL USE FUNDS: Qualified Decom - FA</v>
          </cell>
          <cell r="C238">
            <v>1500</v>
          </cell>
          <cell r="D238">
            <v>579166693.63999999</v>
          </cell>
          <cell r="E238">
            <v>786544582.37</v>
          </cell>
          <cell r="F238">
            <v>207377888.72999999</v>
          </cell>
        </row>
        <row r="239">
          <cell r="A239">
            <v>2905200</v>
          </cell>
          <cell r="B239" t="str">
            <v>OTHER FUNDS</v>
          </cell>
          <cell r="C239">
            <v>1500</v>
          </cell>
          <cell r="D239">
            <v>3520426.7</v>
          </cell>
          <cell r="E239">
            <v>3520426.7</v>
          </cell>
          <cell r="F239">
            <v>0</v>
          </cell>
        </row>
        <row r="240">
          <cell r="A240">
            <v>2905250</v>
          </cell>
          <cell r="B240" t="str">
            <v>SERP Fund Unqualified</v>
          </cell>
          <cell r="C240">
            <v>1500</v>
          </cell>
          <cell r="D240">
            <v>145026.06</v>
          </cell>
          <cell r="E240">
            <v>30415.21</v>
          </cell>
          <cell r="F240">
            <v>-114610.85</v>
          </cell>
        </row>
        <row r="241">
          <cell r="A241">
            <v>3100000</v>
          </cell>
          <cell r="B241" t="str">
            <v>ACCOUNTS PAYABLE: Third Party</v>
          </cell>
          <cell r="C241">
            <v>1500</v>
          </cell>
          <cell r="D241">
            <v>-197999274.34</v>
          </cell>
          <cell r="E241">
            <v>-154311987.31999999</v>
          </cell>
          <cell r="F241">
            <v>43687287.020000003</v>
          </cell>
        </row>
        <row r="242">
          <cell r="A242">
            <v>3100005</v>
          </cell>
          <cell r="B242" t="str">
            <v>ACCOUNTS PAYABLE: Nuclear Fuel Invoices</v>
          </cell>
          <cell r="C242">
            <v>1500</v>
          </cell>
          <cell r="D242">
            <v>-5903001.8399999999</v>
          </cell>
          <cell r="E242">
            <v>-6106861.9000000004</v>
          </cell>
          <cell r="F242">
            <v>-203860.06000000099</v>
          </cell>
        </row>
        <row r="243">
          <cell r="A243">
            <v>3100050</v>
          </cell>
          <cell r="B243" t="str">
            <v>ACCOUNTS PAYABLE: General (DP)</v>
          </cell>
          <cell r="C243">
            <v>1500</v>
          </cell>
          <cell r="D243">
            <v>4592670.88</v>
          </cell>
          <cell r="E243">
            <v>2413994.25</v>
          </cell>
          <cell r="F243">
            <v>-2178676.63</v>
          </cell>
        </row>
        <row r="244">
          <cell r="A244">
            <v>3100065</v>
          </cell>
          <cell r="B244" t="str">
            <v>ACCOUNTS PAYABLE: QF Energy &amp; Capacity</v>
          </cell>
          <cell r="C244">
            <v>1500</v>
          </cell>
          <cell r="D244">
            <v>-27252630.940000001</v>
          </cell>
          <cell r="E244">
            <v>-27795136.16</v>
          </cell>
          <cell r="F244">
            <v>-542505.21999999904</v>
          </cell>
        </row>
        <row r="245">
          <cell r="A245">
            <v>3100070</v>
          </cell>
          <cell r="B245" t="str">
            <v>ACCOUNTS PAYABLE: Purchased Power &amp; Int</v>
          </cell>
          <cell r="C245">
            <v>1500</v>
          </cell>
          <cell r="D245">
            <v>-12761800.02</v>
          </cell>
          <cell r="E245">
            <v>-13269396.539999999</v>
          </cell>
          <cell r="F245">
            <v>-507596.52</v>
          </cell>
        </row>
        <row r="246">
          <cell r="A246">
            <v>3100075</v>
          </cell>
          <cell r="B246" t="str">
            <v>ACCOUNTS PAYABLE: SJRPP Purchase Power-</v>
          </cell>
          <cell r="C246">
            <v>1500</v>
          </cell>
          <cell r="D246">
            <v>-18866064.210000001</v>
          </cell>
          <cell r="E246">
            <v>-18323285.079999998</v>
          </cell>
          <cell r="F246">
            <v>542779.13000000303</v>
          </cell>
        </row>
        <row r="247">
          <cell r="A247">
            <v>3100090</v>
          </cell>
          <cell r="B247" t="str">
            <v>ACCOUNTS PAYABLE: Discount Clearing</v>
          </cell>
          <cell r="C247">
            <v>1500</v>
          </cell>
          <cell r="D247">
            <v>4252.05</v>
          </cell>
          <cell r="E247">
            <v>5269.68</v>
          </cell>
          <cell r="F247">
            <v>1017.63</v>
          </cell>
        </row>
        <row r="248">
          <cell r="A248">
            <v>3100095</v>
          </cell>
          <cell r="B248" t="str">
            <v>ACCOUNTS PAYABLE: Tax Coll - Employee F</v>
          </cell>
          <cell r="C248">
            <v>1500</v>
          </cell>
          <cell r="D248">
            <v>138.43</v>
          </cell>
          <cell r="E248">
            <v>0</v>
          </cell>
          <cell r="F248">
            <v>-138.43</v>
          </cell>
        </row>
        <row r="249">
          <cell r="A249">
            <v>3100096</v>
          </cell>
          <cell r="B249" t="str">
            <v>ACCOUNTS PAYABLE: Tax Coll - Municipal</v>
          </cell>
          <cell r="C249">
            <v>1500</v>
          </cell>
          <cell r="D249">
            <v>-57385823.020000003</v>
          </cell>
          <cell r="E249">
            <v>-69296691.230000004</v>
          </cell>
          <cell r="F249">
            <v>-11910868.210000001</v>
          </cell>
        </row>
        <row r="250">
          <cell r="A250">
            <v>3100097</v>
          </cell>
          <cell r="B250" t="str">
            <v>ACCOUNTS PAYABLE: Tax Coll - Doc Stamps</v>
          </cell>
          <cell r="C250">
            <v>1500</v>
          </cell>
          <cell r="D250">
            <v>-6727.7</v>
          </cell>
          <cell r="E250">
            <v>-7037.45</v>
          </cell>
          <cell r="F250">
            <v>-309.75</v>
          </cell>
        </row>
        <row r="251">
          <cell r="A251">
            <v>3100100</v>
          </cell>
          <cell r="B251" t="str">
            <v>ACCOUNTS PAYABLE: Affiliate</v>
          </cell>
          <cell r="C251">
            <v>1500</v>
          </cell>
          <cell r="D251">
            <v>-932149.23</v>
          </cell>
          <cell r="E251">
            <v>-116147.19</v>
          </cell>
          <cell r="F251">
            <v>816002.04</v>
          </cell>
        </row>
        <row r="252">
          <cell r="A252">
            <v>3100205</v>
          </cell>
          <cell r="B252" t="str">
            <v>ACCOUNTS PAYABLE: Intercompany (DP)</v>
          </cell>
          <cell r="C252">
            <v>1500</v>
          </cell>
          <cell r="D252">
            <v>-12645109.65</v>
          </cell>
          <cell r="E252">
            <v>-12213277.220000001</v>
          </cell>
          <cell r="F252">
            <v>431832.43</v>
          </cell>
        </row>
        <row r="253">
          <cell r="A253">
            <v>3100210</v>
          </cell>
          <cell r="B253" t="str">
            <v>ACCOUNTS PAYABLE: Intercompany -Fed Inc</v>
          </cell>
          <cell r="C253">
            <v>1500</v>
          </cell>
          <cell r="D253">
            <v>338588852</v>
          </cell>
          <cell r="E253">
            <v>7931197.1799999997</v>
          </cell>
          <cell r="F253">
            <v>-330657654.81999999</v>
          </cell>
        </row>
        <row r="254">
          <cell r="A254">
            <v>3100220</v>
          </cell>
          <cell r="B254" t="str">
            <v>ACCTS PAYABLE: I/C-State Income Tax-NEE</v>
          </cell>
          <cell r="C254">
            <v>1500</v>
          </cell>
          <cell r="D254">
            <v>-2765716</v>
          </cell>
          <cell r="E254">
            <v>-42973868</v>
          </cell>
          <cell r="F254">
            <v>-40208152</v>
          </cell>
        </row>
        <row r="255">
          <cell r="A255">
            <v>3100300</v>
          </cell>
          <cell r="B255" t="str">
            <v>ACCOUNTS PAYABLE: Intercompany - Armsle</v>
          </cell>
          <cell r="C255">
            <v>1500</v>
          </cell>
          <cell r="D255">
            <v>-15884190.26</v>
          </cell>
          <cell r="E255">
            <v>-16135371.27</v>
          </cell>
          <cell r="F255">
            <v>-251181.01</v>
          </cell>
        </row>
        <row r="256">
          <cell r="A256">
            <v>3100400</v>
          </cell>
          <cell r="B256" t="str">
            <v>ACCOUNTS PAYABLE: Employees</v>
          </cell>
          <cell r="C256">
            <v>1500</v>
          </cell>
          <cell r="D256">
            <v>-119135.17</v>
          </cell>
          <cell r="E256">
            <v>-78473.009999999995</v>
          </cell>
          <cell r="F256">
            <v>40662.160000000003</v>
          </cell>
        </row>
        <row r="257">
          <cell r="A257">
            <v>3100510</v>
          </cell>
          <cell r="B257" t="str">
            <v>ACCOUNTS PAYABLE: Vendor Accruals-Affil</v>
          </cell>
          <cell r="C257">
            <v>1500</v>
          </cell>
          <cell r="D257">
            <v>814127.34</v>
          </cell>
          <cell r="E257">
            <v>96640.29</v>
          </cell>
          <cell r="F257">
            <v>-717487.05</v>
          </cell>
        </row>
        <row r="258">
          <cell r="A258">
            <v>3100530</v>
          </cell>
          <cell r="B258" t="str">
            <v>ACCOUNTS PAYABLE: Vendor Accruals-I/C A</v>
          </cell>
          <cell r="C258">
            <v>1500</v>
          </cell>
          <cell r="D258">
            <v>-814127.34</v>
          </cell>
          <cell r="E258">
            <v>-96640.29</v>
          </cell>
          <cell r="F258">
            <v>717487.05</v>
          </cell>
        </row>
        <row r="259">
          <cell r="A259">
            <v>3100605</v>
          </cell>
          <cell r="B259" t="str">
            <v>GOODS RECEIPT/ INVOICE RECEIPT CLEARING</v>
          </cell>
          <cell r="C259">
            <v>1500</v>
          </cell>
          <cell r="D259">
            <v>-94185940.159999996</v>
          </cell>
          <cell r="E259">
            <v>-80195967.680000007</v>
          </cell>
          <cell r="F259">
            <v>13989972.48</v>
          </cell>
        </row>
        <row r="260">
          <cell r="A260">
            <v>3100606</v>
          </cell>
          <cell r="B260" t="str">
            <v>GR/IR SES ESTIMATED ACCRUAL OFFSET</v>
          </cell>
          <cell r="C260">
            <v>1500</v>
          </cell>
          <cell r="D260">
            <v>14426400.08</v>
          </cell>
          <cell r="E260">
            <v>5463051.5199999996</v>
          </cell>
          <cell r="F260">
            <v>-8963348.5600000005</v>
          </cell>
        </row>
        <row r="261">
          <cell r="A261">
            <v>3100607</v>
          </cell>
          <cell r="B261" t="str">
            <v>ACCOUNTS PAYABLE: GR/IR Clear NAMS Util</v>
          </cell>
          <cell r="C261">
            <v>1500</v>
          </cell>
          <cell r="D261">
            <v>-1250205.1499999999</v>
          </cell>
          <cell r="E261">
            <v>-883207.76</v>
          </cell>
          <cell r="F261">
            <v>366997.39</v>
          </cell>
        </row>
        <row r="262">
          <cell r="A262">
            <v>3100625</v>
          </cell>
          <cell r="B262" t="str">
            <v>ACCOUNTS PAYABLE: Procurement Card Clea</v>
          </cell>
          <cell r="C262">
            <v>1500</v>
          </cell>
          <cell r="D262">
            <v>-918807.47</v>
          </cell>
          <cell r="E262">
            <v>-799856.35</v>
          </cell>
          <cell r="F262">
            <v>118951.12</v>
          </cell>
        </row>
        <row r="263">
          <cell r="A263">
            <v>3101100</v>
          </cell>
          <cell r="B263" t="str">
            <v>ACCOUNTS PAYABLE: Customer Care to Shar</v>
          </cell>
          <cell r="C263">
            <v>1500</v>
          </cell>
          <cell r="D263">
            <v>-89259.39</v>
          </cell>
          <cell r="E263">
            <v>-109430.68</v>
          </cell>
          <cell r="F263">
            <v>-20171.29</v>
          </cell>
        </row>
        <row r="264">
          <cell r="A264">
            <v>3101200</v>
          </cell>
          <cell r="B264" t="str">
            <v>ACCOUNTS PAYABLE: Care to Share Employe</v>
          </cell>
          <cell r="C264">
            <v>1500</v>
          </cell>
          <cell r="D264">
            <v>-21211.97</v>
          </cell>
          <cell r="E264">
            <v>-17060.03</v>
          </cell>
          <cell r="F264">
            <v>4151.9399999999996</v>
          </cell>
        </row>
        <row r="265">
          <cell r="A265">
            <v>3199994</v>
          </cell>
          <cell r="B265" t="str">
            <v>ACCOUNTS PAYABLE RECLASS</v>
          </cell>
          <cell r="C265">
            <v>1500</v>
          </cell>
          <cell r="D265">
            <v>300558286.92000002</v>
          </cell>
          <cell r="E265">
            <v>251863896.84999999</v>
          </cell>
          <cell r="F265">
            <v>-48694390.07</v>
          </cell>
        </row>
        <row r="266">
          <cell r="A266">
            <v>3199995</v>
          </cell>
          <cell r="B266" t="str">
            <v>ACCOUNTS PAYABLE RECLASS: Construction</v>
          </cell>
          <cell r="C266">
            <v>1500</v>
          </cell>
          <cell r="D266">
            <v>-194478783.69</v>
          </cell>
          <cell r="E266">
            <v>-138814205.75999999</v>
          </cell>
          <cell r="F266">
            <v>55664577.93</v>
          </cell>
        </row>
        <row r="267">
          <cell r="A267">
            <v>3199996</v>
          </cell>
          <cell r="B267" t="str">
            <v>ACCOUNTS PAYABLE RECLASS: All Other</v>
          </cell>
          <cell r="C267">
            <v>1500</v>
          </cell>
          <cell r="D267">
            <v>-106079503.23</v>
          </cell>
          <cell r="E267">
            <v>-113049691.09</v>
          </cell>
          <cell r="F267">
            <v>-6970187.8600000003</v>
          </cell>
        </row>
        <row r="268">
          <cell r="A268">
            <v>3199999</v>
          </cell>
          <cell r="B268" t="str">
            <v>ACCOUNTS PAYABLE CLEARING:  Conversion</v>
          </cell>
          <cell r="C268">
            <v>1500</v>
          </cell>
          <cell r="D268">
            <v>0</v>
          </cell>
          <cell r="E268">
            <v>942.1</v>
          </cell>
          <cell r="F268">
            <v>942.1</v>
          </cell>
        </row>
        <row r="269">
          <cell r="A269">
            <v>3200135</v>
          </cell>
          <cell r="B269" t="str">
            <v>CURRENT INCOME TAX PAYABLE: State Inc G</v>
          </cell>
          <cell r="C269">
            <v>1500</v>
          </cell>
          <cell r="D269">
            <v>334722</v>
          </cell>
          <cell r="E269">
            <v>318821</v>
          </cell>
          <cell r="F269">
            <v>-15901</v>
          </cell>
        </row>
        <row r="270">
          <cell r="A270">
            <v>3200140</v>
          </cell>
          <cell r="B270" t="str">
            <v>CURRENT INCOME TAX PAYABLE: State Inc W</v>
          </cell>
          <cell r="C270">
            <v>1500</v>
          </cell>
          <cell r="D270">
            <v>50360</v>
          </cell>
          <cell r="E270">
            <v>-0.18</v>
          </cell>
          <cell r="F270">
            <v>-50360.18</v>
          </cell>
        </row>
        <row r="271">
          <cell r="A271">
            <v>3200145</v>
          </cell>
          <cell r="B271" t="str">
            <v>CURRENT INCOME TAX PAYABLE: State Inc N</v>
          </cell>
          <cell r="C271">
            <v>1500</v>
          </cell>
          <cell r="D271">
            <v>1</v>
          </cell>
          <cell r="E271">
            <v>1</v>
          </cell>
          <cell r="F271">
            <v>0</v>
          </cell>
        </row>
        <row r="272">
          <cell r="A272">
            <v>3200500</v>
          </cell>
          <cell r="B272" t="str">
            <v>SALES &amp; USE TAX PAYABLE</v>
          </cell>
          <cell r="C272">
            <v>1500</v>
          </cell>
          <cell r="D272">
            <v>-653507.69999999995</v>
          </cell>
          <cell r="E272">
            <v>227412.09</v>
          </cell>
          <cell r="F272">
            <v>880919.79</v>
          </cell>
        </row>
        <row r="273">
          <cell r="A273">
            <v>3200510</v>
          </cell>
          <cell r="B273" t="str">
            <v>SALES AND USE TAX PAYABLE: Accrued Sale</v>
          </cell>
          <cell r="C273">
            <v>1500</v>
          </cell>
          <cell r="D273">
            <v>-5011589.42</v>
          </cell>
          <cell r="E273">
            <v>-6481704.25</v>
          </cell>
          <cell r="F273">
            <v>-1470114.83</v>
          </cell>
        </row>
        <row r="274">
          <cell r="A274">
            <v>3201000</v>
          </cell>
          <cell r="B274" t="str">
            <v>DEFERRED INCOME TAXES: Fed - Curr Liab</v>
          </cell>
          <cell r="C274">
            <v>1500</v>
          </cell>
          <cell r="D274">
            <v>-67201483</v>
          </cell>
          <cell r="E274">
            <v>-110939504</v>
          </cell>
          <cell r="F274">
            <v>-43738021</v>
          </cell>
        </row>
        <row r="275">
          <cell r="A275">
            <v>3201030</v>
          </cell>
          <cell r="B275" t="str">
            <v>DEFERRED INCOME TAXES: Fed-Curr Liab FI</v>
          </cell>
          <cell r="C275">
            <v>1500</v>
          </cell>
          <cell r="D275">
            <v>0</v>
          </cell>
          <cell r="E275">
            <v>4407284</v>
          </cell>
          <cell r="F275">
            <v>4407284</v>
          </cell>
        </row>
        <row r="276">
          <cell r="A276">
            <v>3201100</v>
          </cell>
          <cell r="B276" t="str">
            <v>DEFERRED INCOME TAXES: State - Curr Lia</v>
          </cell>
          <cell r="C276">
            <v>1500</v>
          </cell>
          <cell r="D276">
            <v>-11174850</v>
          </cell>
          <cell r="E276">
            <v>-18447989</v>
          </cell>
          <cell r="F276">
            <v>-7273139</v>
          </cell>
        </row>
        <row r="277">
          <cell r="A277">
            <v>3300000</v>
          </cell>
          <cell r="B277" t="str">
            <v>ACCRUED INTEREST</v>
          </cell>
          <cell r="C277">
            <v>1500</v>
          </cell>
          <cell r="D277">
            <v>-107960112.54000001</v>
          </cell>
          <cell r="E277">
            <v>-101341186.95999999</v>
          </cell>
          <cell r="F277">
            <v>6618925.5800000103</v>
          </cell>
        </row>
        <row r="278">
          <cell r="A278">
            <v>3300005</v>
          </cell>
          <cell r="B278" t="str">
            <v>ACCRUED INTEREST: Wholesale Refunds</v>
          </cell>
          <cell r="C278">
            <v>1500</v>
          </cell>
          <cell r="D278">
            <v>-1285.06</v>
          </cell>
          <cell r="E278">
            <v>-1285.06</v>
          </cell>
          <cell r="F278">
            <v>0</v>
          </cell>
        </row>
        <row r="279">
          <cell r="A279">
            <v>3300050</v>
          </cell>
          <cell r="B279" t="str">
            <v>ACCRUED INTEREST: Capital Lease - Carry</v>
          </cell>
          <cell r="C279">
            <v>1500</v>
          </cell>
          <cell r="D279">
            <v>-722309.37</v>
          </cell>
          <cell r="E279">
            <v>-707871.87</v>
          </cell>
          <cell r="F279">
            <v>14437.5</v>
          </cell>
        </row>
        <row r="280">
          <cell r="A280">
            <v>3300250</v>
          </cell>
          <cell r="B280" t="str">
            <v>ACCRUED INTEREST: Customer Deposits</v>
          </cell>
          <cell r="C280">
            <v>1500</v>
          </cell>
          <cell r="D280">
            <v>-7457908.0099999998</v>
          </cell>
          <cell r="E280">
            <v>-4242852.49</v>
          </cell>
          <cell r="F280">
            <v>3215055.52</v>
          </cell>
        </row>
        <row r="281">
          <cell r="A281">
            <v>3301100</v>
          </cell>
          <cell r="B281" t="str">
            <v>ACCRUED PAYROLL:  Manual Processing</v>
          </cell>
          <cell r="C281">
            <v>1500</v>
          </cell>
          <cell r="D281">
            <v>10823.93</v>
          </cell>
          <cell r="E281">
            <v>9394.42</v>
          </cell>
          <cell r="F281">
            <v>-1429.51</v>
          </cell>
        </row>
        <row r="282">
          <cell r="A282">
            <v>3301200</v>
          </cell>
          <cell r="B282" t="str">
            <v>ACCRUED PAYROLL:  Benefits</v>
          </cell>
          <cell r="C282">
            <v>1500</v>
          </cell>
          <cell r="D282">
            <v>-1163224.68</v>
          </cell>
          <cell r="E282">
            <v>-1302099.76</v>
          </cell>
          <cell r="F282">
            <v>-138875.07999999999</v>
          </cell>
        </row>
        <row r="283">
          <cell r="A283">
            <v>3301250</v>
          </cell>
          <cell r="B283" t="str">
            <v>ACCRUED PAYROLL (DP)</v>
          </cell>
          <cell r="C283">
            <v>1500</v>
          </cell>
          <cell r="D283">
            <v>-36579607.420000002</v>
          </cell>
          <cell r="E283">
            <v>-45020529.93</v>
          </cell>
          <cell r="F283">
            <v>-8440922.5099999998</v>
          </cell>
        </row>
        <row r="284">
          <cell r="A284">
            <v>3302000</v>
          </cell>
          <cell r="B284" t="str">
            <v>ACCRUED VACATION</v>
          </cell>
          <cell r="C284">
            <v>1500</v>
          </cell>
          <cell r="D284">
            <v>-32656686.07</v>
          </cell>
          <cell r="E284">
            <v>-27933555.16</v>
          </cell>
          <cell r="F284">
            <v>4723130.91</v>
          </cell>
        </row>
        <row r="285">
          <cell r="A285">
            <v>3303000</v>
          </cell>
          <cell r="B285" t="str">
            <v>ACCRUED BONUS</v>
          </cell>
          <cell r="C285">
            <v>1500</v>
          </cell>
          <cell r="D285">
            <v>-76900000</v>
          </cell>
          <cell r="E285">
            <v>-70400000</v>
          </cell>
          <cell r="F285">
            <v>6500000</v>
          </cell>
        </row>
        <row r="286">
          <cell r="A286">
            <v>3303005</v>
          </cell>
          <cell r="B286" t="str">
            <v>ACCRUED BONUS: Annual Performance Incen</v>
          </cell>
          <cell r="C286">
            <v>1500</v>
          </cell>
          <cell r="D286">
            <v>-12441666.810000001</v>
          </cell>
          <cell r="E286">
            <v>-14818585</v>
          </cell>
          <cell r="F286">
            <v>-2376918.19</v>
          </cell>
        </row>
        <row r="287">
          <cell r="A287">
            <v>3303010</v>
          </cell>
          <cell r="B287" t="str">
            <v>ACCRUED BONUS: Retention Incentives</v>
          </cell>
          <cell r="C287">
            <v>1500</v>
          </cell>
          <cell r="D287">
            <v>-244953.34</v>
          </cell>
          <cell r="E287">
            <v>-778852.12</v>
          </cell>
          <cell r="F287">
            <v>-533898.78</v>
          </cell>
        </row>
        <row r="288">
          <cell r="A288">
            <v>3303015</v>
          </cell>
          <cell r="B288" t="str">
            <v>ACCRUED BONUS: Other Incentives</v>
          </cell>
          <cell r="C288">
            <v>1500</v>
          </cell>
          <cell r="D288">
            <v>-5709662.1600000001</v>
          </cell>
          <cell r="E288">
            <v>-13333043.66</v>
          </cell>
          <cell r="F288">
            <v>-7623381.5</v>
          </cell>
        </row>
        <row r="289">
          <cell r="A289">
            <v>3303200</v>
          </cell>
          <cell r="B289" t="str">
            <v>OTHER CURRENT LIABILITIES: Frmr Emp Rel</v>
          </cell>
          <cell r="C289">
            <v>1500</v>
          </cell>
          <cell r="D289">
            <v>-1011.3</v>
          </cell>
          <cell r="E289">
            <v>-1111.3</v>
          </cell>
          <cell r="F289">
            <v>-100</v>
          </cell>
        </row>
        <row r="290">
          <cell r="A290">
            <v>3304000</v>
          </cell>
          <cell r="B290" t="str">
            <v>ACCRUED O&amp;M</v>
          </cell>
          <cell r="C290">
            <v>1500</v>
          </cell>
          <cell r="D290">
            <v>-58015776.640000001</v>
          </cell>
          <cell r="E290">
            <v>-60699491.590000004</v>
          </cell>
          <cell r="F290">
            <v>-2683714.9500000002</v>
          </cell>
        </row>
        <row r="291">
          <cell r="A291">
            <v>3305000</v>
          </cell>
          <cell r="B291" t="str">
            <v>ACCRUED FUEL EXPENSE</v>
          </cell>
          <cell r="C291">
            <v>1500</v>
          </cell>
          <cell r="D291">
            <v>-208803640.37</v>
          </cell>
          <cell r="E291">
            <v>-241987075.97</v>
          </cell>
          <cell r="F291">
            <v>-33183435.600000001</v>
          </cell>
        </row>
        <row r="292">
          <cell r="A292">
            <v>3309000</v>
          </cell>
          <cell r="B292" t="str">
            <v>ACCRUED TAXES: Property</v>
          </cell>
          <cell r="C292">
            <v>1500</v>
          </cell>
          <cell r="D292">
            <v>-3002972.32</v>
          </cell>
          <cell r="E292">
            <v>-4372427.37</v>
          </cell>
          <cell r="F292">
            <v>-1369455.05</v>
          </cell>
        </row>
        <row r="293">
          <cell r="A293">
            <v>3309100</v>
          </cell>
          <cell r="B293" t="str">
            <v>ACCRUED TAXES: Regulatory Assessment Fe</v>
          </cell>
          <cell r="C293">
            <v>1500</v>
          </cell>
          <cell r="D293">
            <v>-3676070.9</v>
          </cell>
          <cell r="E293">
            <v>-3821901.63</v>
          </cell>
          <cell r="F293">
            <v>-145830.73000000001</v>
          </cell>
        </row>
        <row r="294">
          <cell r="A294">
            <v>3309400</v>
          </cell>
          <cell r="B294" t="str">
            <v>ACCRUED TAXES: Franchise and Minimum</v>
          </cell>
          <cell r="C294">
            <v>1500</v>
          </cell>
          <cell r="D294">
            <v>-54934595.939999998</v>
          </cell>
          <cell r="E294">
            <v>-59680245.710000001</v>
          </cell>
          <cell r="F294">
            <v>-4745649.7699999996</v>
          </cell>
        </row>
        <row r="295">
          <cell r="A295">
            <v>3309600</v>
          </cell>
          <cell r="B295" t="str">
            <v>ACCRUED TAXES: Employer Payroll - FICA</v>
          </cell>
          <cell r="C295">
            <v>1500</v>
          </cell>
          <cell r="D295">
            <v>-1748484.48</v>
          </cell>
          <cell r="E295">
            <v>-10902390.48</v>
          </cell>
          <cell r="F295">
            <v>-9153906</v>
          </cell>
        </row>
        <row r="296">
          <cell r="A296">
            <v>3309615</v>
          </cell>
          <cell r="B296" t="str">
            <v>ACCRUED TAXES: Federal Unemployment</v>
          </cell>
          <cell r="C296">
            <v>1500</v>
          </cell>
          <cell r="D296">
            <v>-7272.56</v>
          </cell>
          <cell r="E296">
            <v>0</v>
          </cell>
          <cell r="F296">
            <v>7272.56</v>
          </cell>
        </row>
        <row r="297">
          <cell r="A297">
            <v>3309700</v>
          </cell>
          <cell r="B297" t="str">
            <v>ACCRUED TAXES: Gross Receipts</v>
          </cell>
          <cell r="C297">
            <v>1500</v>
          </cell>
          <cell r="D297">
            <v>-31788373.219999999</v>
          </cell>
          <cell r="E297">
            <v>-33933682.289999999</v>
          </cell>
          <cell r="F297">
            <v>-2145309.0699999998</v>
          </cell>
        </row>
        <row r="298">
          <cell r="A298">
            <v>3320000</v>
          </cell>
          <cell r="B298" t="str">
            <v>OTHER ACCRUED LIABILITIES</v>
          </cell>
          <cell r="C298">
            <v>1500</v>
          </cell>
          <cell r="D298">
            <v>-1616030.46</v>
          </cell>
          <cell r="E298">
            <v>-3754208.55</v>
          </cell>
          <cell r="F298">
            <v>-2138178.09</v>
          </cell>
        </row>
        <row r="299">
          <cell r="A299">
            <v>3320005</v>
          </cell>
          <cell r="B299" t="str">
            <v>OTHER ACCRUED LIABILITIES: Transmission</v>
          </cell>
          <cell r="C299">
            <v>1500</v>
          </cell>
          <cell r="D299">
            <v>-3712113.86</v>
          </cell>
          <cell r="E299">
            <v>-2217720.21</v>
          </cell>
          <cell r="F299">
            <v>1494393.65</v>
          </cell>
        </row>
        <row r="300">
          <cell r="A300">
            <v>3320008</v>
          </cell>
          <cell r="B300" t="str">
            <v>OTHER ACCRUED LIABILITIES: Escheatment</v>
          </cell>
          <cell r="C300">
            <v>1500</v>
          </cell>
          <cell r="D300">
            <v>-77090.36</v>
          </cell>
          <cell r="E300">
            <v>-72824.37</v>
          </cell>
          <cell r="F300">
            <v>4265.9900000000098</v>
          </cell>
        </row>
        <row r="301">
          <cell r="A301">
            <v>3320015</v>
          </cell>
          <cell r="B301" t="str">
            <v>OTHER ACCRUED LIABILITIES: Customer Exc</v>
          </cell>
          <cell r="C301">
            <v>1500</v>
          </cell>
          <cell r="D301">
            <v>-74168.3</v>
          </cell>
          <cell r="E301">
            <v>-49234.21</v>
          </cell>
          <cell r="F301">
            <v>24934.09</v>
          </cell>
        </row>
        <row r="302">
          <cell r="A302">
            <v>3320020</v>
          </cell>
          <cell r="B302" t="str">
            <v>OTHER ACCRUED LIABILITIES: Medical Bene</v>
          </cell>
          <cell r="C302">
            <v>1500</v>
          </cell>
          <cell r="D302">
            <v>-1025457</v>
          </cell>
          <cell r="E302">
            <v>-1462223.61</v>
          </cell>
          <cell r="F302">
            <v>-436766.61</v>
          </cell>
        </row>
        <row r="303">
          <cell r="A303">
            <v>3320025</v>
          </cell>
          <cell r="B303" t="str">
            <v>OTHER ACCRUED LIABILITIES: Line Of Cred</v>
          </cell>
          <cell r="C303">
            <v>1500</v>
          </cell>
          <cell r="D303">
            <v>-129048.23</v>
          </cell>
          <cell r="E303">
            <v>-913090.23</v>
          </cell>
          <cell r="F303">
            <v>-784042</v>
          </cell>
        </row>
        <row r="304">
          <cell r="A304">
            <v>3320050</v>
          </cell>
          <cell r="B304" t="str">
            <v>CURRENT PORTION: POST RETIREMENT</v>
          </cell>
          <cell r="C304">
            <v>1500</v>
          </cell>
          <cell r="D304">
            <v>-23076069.25</v>
          </cell>
          <cell r="E304">
            <v>-21571194.25</v>
          </cell>
          <cell r="F304">
            <v>1504875</v>
          </cell>
        </row>
        <row r="305">
          <cell r="A305">
            <v>3320060</v>
          </cell>
          <cell r="B305" t="str">
            <v>CURRENT PORTION: SERP</v>
          </cell>
          <cell r="C305">
            <v>1500</v>
          </cell>
          <cell r="D305">
            <v>-1653260.58</v>
          </cell>
          <cell r="E305">
            <v>-2469554.58</v>
          </cell>
          <cell r="F305">
            <v>-816294</v>
          </cell>
        </row>
        <row r="306">
          <cell r="A306">
            <v>3320080</v>
          </cell>
          <cell r="B306" t="str">
            <v>OTHER ACCRUED LIABILITIES: Storm Events</v>
          </cell>
          <cell r="C306">
            <v>1500</v>
          </cell>
          <cell r="D306">
            <v>-21240411.010000002</v>
          </cell>
          <cell r="E306">
            <v>-15290.75</v>
          </cell>
          <cell r="F306">
            <v>21225120.260000002</v>
          </cell>
        </row>
        <row r="307">
          <cell r="A307">
            <v>3320090</v>
          </cell>
          <cell r="B307" t="str">
            <v>OTHER ACCRUED LIABILITIES: FERC Fee</v>
          </cell>
          <cell r="C307">
            <v>1500</v>
          </cell>
          <cell r="D307">
            <v>-234942.48</v>
          </cell>
          <cell r="E307">
            <v>-232707.99</v>
          </cell>
          <cell r="F307">
            <v>2234.4900000000198</v>
          </cell>
        </row>
        <row r="308">
          <cell r="A308">
            <v>3320150</v>
          </cell>
          <cell r="B308" t="str">
            <v>OTHER ACCRUED LIABILITIES: Cap Lease -</v>
          </cell>
          <cell r="C308">
            <v>1500</v>
          </cell>
          <cell r="D308">
            <v>-36115.47</v>
          </cell>
          <cell r="E308">
            <v>-35393.58</v>
          </cell>
          <cell r="F308">
            <v>721.88999999999896</v>
          </cell>
        </row>
        <row r="309">
          <cell r="A309">
            <v>3320200</v>
          </cell>
          <cell r="B309" t="str">
            <v>OTHER ACCRUED LIABILITIES: Workers Comp</v>
          </cell>
          <cell r="C309">
            <v>1500</v>
          </cell>
          <cell r="D309">
            <v>-102497</v>
          </cell>
          <cell r="E309">
            <v>-106317</v>
          </cell>
          <cell r="F309">
            <v>-3820</v>
          </cell>
        </row>
        <row r="310">
          <cell r="A310">
            <v>3320210</v>
          </cell>
          <cell r="B310" t="str">
            <v>OTHER ACCRUED LIABILITIES: Workers Comp</v>
          </cell>
          <cell r="C310">
            <v>1500</v>
          </cell>
          <cell r="D310">
            <v>475.15</v>
          </cell>
          <cell r="E310">
            <v>-1</v>
          </cell>
          <cell r="F310">
            <v>-476.15</v>
          </cell>
        </row>
        <row r="311">
          <cell r="A311">
            <v>3320405</v>
          </cell>
          <cell r="B311" t="str">
            <v>OTHER ACCRUED LIABILITIES: Job Orders</v>
          </cell>
          <cell r="C311">
            <v>1500</v>
          </cell>
          <cell r="D311">
            <v>-16087920.050000001</v>
          </cell>
          <cell r="E311">
            <v>-10832906.109999999</v>
          </cell>
          <cell r="F311">
            <v>5255013.9400000004</v>
          </cell>
        </row>
        <row r="312">
          <cell r="A312">
            <v>3320500</v>
          </cell>
          <cell r="B312" t="str">
            <v>OTHER ACCRUED LIABILITIES: Marketing Pr</v>
          </cell>
          <cell r="C312">
            <v>1500</v>
          </cell>
          <cell r="D312">
            <v>-1980543.53</v>
          </cell>
          <cell r="E312">
            <v>-2448534.41</v>
          </cell>
          <cell r="F312">
            <v>-467990.88</v>
          </cell>
        </row>
        <row r="313">
          <cell r="A313">
            <v>3320600</v>
          </cell>
          <cell r="B313" t="str">
            <v>OTHER ACCRUED LIABILITIES: Pole Attachm</v>
          </cell>
          <cell r="C313">
            <v>1500</v>
          </cell>
          <cell r="D313">
            <v>-9354682.2699999996</v>
          </cell>
          <cell r="E313">
            <v>-9574698.1099999994</v>
          </cell>
          <cell r="F313">
            <v>-220015.84</v>
          </cell>
        </row>
        <row r="314">
          <cell r="A314">
            <v>3320605</v>
          </cell>
          <cell r="B314" t="str">
            <v>OTHER ACCRUED LIABILITIES: CATV Attachm</v>
          </cell>
          <cell r="C314">
            <v>1500</v>
          </cell>
          <cell r="D314">
            <v>-3032218.11</v>
          </cell>
          <cell r="E314">
            <v>-3100457.03</v>
          </cell>
          <cell r="F314">
            <v>-68238.919999999896</v>
          </cell>
        </row>
        <row r="315">
          <cell r="A315">
            <v>3320650</v>
          </cell>
          <cell r="B315" t="str">
            <v>OTHER ACCRUED LIABILITIES: Contract Ret</v>
          </cell>
          <cell r="C315">
            <v>1500</v>
          </cell>
          <cell r="D315">
            <v>-20443261.710000001</v>
          </cell>
          <cell r="E315">
            <v>-30901902.77</v>
          </cell>
          <cell r="F315">
            <v>-10458641.060000001</v>
          </cell>
        </row>
        <row r="316">
          <cell r="A316">
            <v>3320900</v>
          </cell>
          <cell r="B316" t="str">
            <v>OTHER ACCRUED LIABILITIES: Construction</v>
          </cell>
          <cell r="C316">
            <v>1500</v>
          </cell>
          <cell r="D316">
            <v>-229835032.56999999</v>
          </cell>
          <cell r="E316">
            <v>-195744519.09999999</v>
          </cell>
          <cell r="F316">
            <v>34090513.469999999</v>
          </cell>
        </row>
        <row r="317">
          <cell r="A317">
            <v>3320910</v>
          </cell>
          <cell r="B317" t="str">
            <v>OTHER ACCRUED LIABILITIES: Nuclear Fuel</v>
          </cell>
          <cell r="C317">
            <v>1500</v>
          </cell>
          <cell r="D317">
            <v>-10023087.09</v>
          </cell>
          <cell r="E317">
            <v>-14650913.130000001</v>
          </cell>
          <cell r="F317">
            <v>-4627826.04</v>
          </cell>
        </row>
        <row r="318">
          <cell r="A318">
            <v>3320950</v>
          </cell>
          <cell r="B318" t="str">
            <v>OTHER ACCRUED LIABILITIES: Nuclear RAD</v>
          </cell>
          <cell r="C318">
            <v>1500</v>
          </cell>
          <cell r="D318">
            <v>-5408893.6500000004</v>
          </cell>
          <cell r="E318">
            <v>-5896952.75</v>
          </cell>
          <cell r="F318">
            <v>-488059.1</v>
          </cell>
        </row>
        <row r="319">
          <cell r="A319">
            <v>3322000</v>
          </cell>
          <cell r="B319" t="str">
            <v>CUSTOMER DEPOSITS (DP)</v>
          </cell>
          <cell r="C319">
            <v>1500</v>
          </cell>
          <cell r="D319">
            <v>-503317761.20999998</v>
          </cell>
          <cell r="E319">
            <v>-447354087.20999998</v>
          </cell>
          <cell r="F319">
            <v>55963674</v>
          </cell>
        </row>
        <row r="320">
          <cell r="A320">
            <v>3326000</v>
          </cell>
          <cell r="B320" t="str">
            <v>OTHER ACCRUED LIABILITIES: Nuclear Obli</v>
          </cell>
          <cell r="C320">
            <v>1500</v>
          </cell>
          <cell r="D320">
            <v>-1387111.92</v>
          </cell>
          <cell r="E320">
            <v>-668667.26</v>
          </cell>
          <cell r="F320">
            <v>718444.66</v>
          </cell>
        </row>
        <row r="321">
          <cell r="A321">
            <v>3326050</v>
          </cell>
          <cell r="B321" t="str">
            <v>OTHER ACCRUED LIABILITIES: D.O.E. Cur B</v>
          </cell>
          <cell r="C321">
            <v>1500</v>
          </cell>
          <cell r="D321">
            <v>-4499434.3099999996</v>
          </cell>
          <cell r="E321">
            <v>-6010384.3700000001</v>
          </cell>
          <cell r="F321">
            <v>-1510950.06</v>
          </cell>
        </row>
        <row r="322">
          <cell r="A322">
            <v>3326200</v>
          </cell>
          <cell r="B322" t="str">
            <v>OTHER ACCRUED LIABILITIES: Nuclear RAD</v>
          </cell>
          <cell r="C322">
            <v>1500</v>
          </cell>
          <cell r="D322">
            <v>-6252597.7300000004</v>
          </cell>
          <cell r="E322">
            <v>-7085166.7400000002</v>
          </cell>
          <cell r="F322">
            <v>-832569.01</v>
          </cell>
        </row>
        <row r="323">
          <cell r="A323">
            <v>3326250</v>
          </cell>
          <cell r="B323" t="str">
            <v>OTHER ACCRUED LIABILIITES: Nuc Obligati</v>
          </cell>
          <cell r="C323">
            <v>1500</v>
          </cell>
          <cell r="D323">
            <v>-5224057.49</v>
          </cell>
          <cell r="E323">
            <v>-315775.49</v>
          </cell>
          <cell r="F323">
            <v>4908282</v>
          </cell>
        </row>
        <row r="324">
          <cell r="A324">
            <v>3327000</v>
          </cell>
          <cell r="B324" t="str">
            <v>OVERRECOVERED ECCR REVENUES</v>
          </cell>
          <cell r="C324">
            <v>1500</v>
          </cell>
          <cell r="D324">
            <v>-2743817.77</v>
          </cell>
          <cell r="E324">
            <v>0</v>
          </cell>
          <cell r="F324">
            <v>2743817.77</v>
          </cell>
        </row>
        <row r="325">
          <cell r="A325">
            <v>3327100</v>
          </cell>
          <cell r="B325" t="str">
            <v>OVERRECOVERED FUEL: Retail</v>
          </cell>
          <cell r="C325">
            <v>1500</v>
          </cell>
          <cell r="D325">
            <v>-43534642.140000001</v>
          </cell>
          <cell r="E325">
            <v>0</v>
          </cell>
          <cell r="F325">
            <v>43534642.140000001</v>
          </cell>
        </row>
        <row r="326">
          <cell r="A326">
            <v>3327300</v>
          </cell>
          <cell r="B326" t="str">
            <v>OVERRECOVERED ENVIRONMENTAL REVENUES</v>
          </cell>
          <cell r="C326">
            <v>1500</v>
          </cell>
          <cell r="D326">
            <v>-2212281.86</v>
          </cell>
          <cell r="E326">
            <v>-296691.28000000003</v>
          </cell>
          <cell r="F326">
            <v>1915590.58</v>
          </cell>
        </row>
        <row r="327">
          <cell r="A327">
            <v>3327550</v>
          </cell>
          <cell r="B327" t="str">
            <v>OVERRECOVERED REVS: Franchise &amp; Other</v>
          </cell>
          <cell r="C327">
            <v>1500</v>
          </cell>
          <cell r="D327">
            <v>-16260750.52</v>
          </cell>
          <cell r="E327">
            <v>-15516739.890000001</v>
          </cell>
          <cell r="F327">
            <v>744010.62999999896</v>
          </cell>
        </row>
        <row r="328">
          <cell r="A328">
            <v>3327600</v>
          </cell>
          <cell r="B328" t="str">
            <v>DEFERRED REGULATORY ASSESS FEE - CLAUSE</v>
          </cell>
          <cell r="C328">
            <v>1500</v>
          </cell>
          <cell r="D328">
            <v>-34918.6</v>
          </cell>
          <cell r="E328">
            <v>-213.62</v>
          </cell>
          <cell r="F328">
            <v>34704.980000000003</v>
          </cell>
        </row>
        <row r="329">
          <cell r="A329">
            <v>3331000</v>
          </cell>
          <cell r="B329" t="str">
            <v>PAYROLL CLEARING</v>
          </cell>
          <cell r="C329">
            <v>1500</v>
          </cell>
          <cell r="D329">
            <v>0</v>
          </cell>
          <cell r="E329">
            <v>2962.1</v>
          </cell>
          <cell r="F329">
            <v>2962.1</v>
          </cell>
        </row>
        <row r="330">
          <cell r="A330">
            <v>3401000</v>
          </cell>
          <cell r="B330" t="str">
            <v>CURRENT DERIVATIVE LIABILITY</v>
          </cell>
          <cell r="C330">
            <v>1500</v>
          </cell>
          <cell r="D330">
            <v>-20314133</v>
          </cell>
          <cell r="E330">
            <v>-1362818</v>
          </cell>
          <cell r="F330">
            <v>18951315</v>
          </cell>
        </row>
        <row r="331">
          <cell r="A331">
            <v>3401300</v>
          </cell>
          <cell r="B331" t="str">
            <v>CURRENT DERIVATIVE LIABILITY: Regulator</v>
          </cell>
          <cell r="C331">
            <v>1500</v>
          </cell>
          <cell r="D331">
            <v>0</v>
          </cell>
          <cell r="E331">
            <v>-46716011</v>
          </cell>
          <cell r="F331">
            <v>-46716011</v>
          </cell>
        </row>
        <row r="332">
          <cell r="A332">
            <v>3402000</v>
          </cell>
          <cell r="B332" t="str">
            <v>DEFERRED REVENUE: Current</v>
          </cell>
          <cell r="C332">
            <v>1500</v>
          </cell>
          <cell r="D332">
            <v>-486354.38</v>
          </cell>
          <cell r="E332">
            <v>-477823.33</v>
          </cell>
          <cell r="F332">
            <v>8531.0499999999902</v>
          </cell>
        </row>
        <row r="333">
          <cell r="A333">
            <v>3500400</v>
          </cell>
          <cell r="B333" t="str">
            <v>NOTES PAYABLE: Commercial Paper</v>
          </cell>
          <cell r="C333">
            <v>1500</v>
          </cell>
          <cell r="D333">
            <v>-105000000</v>
          </cell>
          <cell r="E333">
            <v>-204000000</v>
          </cell>
          <cell r="F333">
            <v>-99000000</v>
          </cell>
        </row>
        <row r="334">
          <cell r="A334">
            <v>3503000</v>
          </cell>
          <cell r="B334" t="str">
            <v>CURRENT PORTION: Long Term Debt and Pre</v>
          </cell>
          <cell r="C334">
            <v>1500</v>
          </cell>
          <cell r="D334">
            <v>-400000000</v>
          </cell>
          <cell r="E334">
            <v>0</v>
          </cell>
          <cell r="F334">
            <v>400000000</v>
          </cell>
        </row>
        <row r="335">
          <cell r="A335">
            <v>3503050</v>
          </cell>
          <cell r="B335" t="str">
            <v>CURRENT PORTION: Long Term Debt-West Co</v>
          </cell>
          <cell r="C335">
            <v>1500</v>
          </cell>
          <cell r="D335">
            <v>-1155000</v>
          </cell>
          <cell r="E335">
            <v>-1210000</v>
          </cell>
          <cell r="F335">
            <v>-55000</v>
          </cell>
        </row>
        <row r="336">
          <cell r="A336">
            <v>3503400</v>
          </cell>
          <cell r="B336" t="str">
            <v>CURRENT PORTION: LTD-Term Loan</v>
          </cell>
          <cell r="C336">
            <v>1500</v>
          </cell>
          <cell r="D336">
            <v>0</v>
          </cell>
          <cell r="E336">
            <v>-300000000</v>
          </cell>
          <cell r="F336">
            <v>-300000000</v>
          </cell>
        </row>
        <row r="337">
          <cell r="A337">
            <v>3600000</v>
          </cell>
          <cell r="B337" t="str">
            <v>DEFERRED TAX LIABILITY: Federal</v>
          </cell>
          <cell r="C337">
            <v>1500</v>
          </cell>
          <cell r="D337">
            <v>-4754693872</v>
          </cell>
          <cell r="E337">
            <v>-5405311525</v>
          </cell>
          <cell r="F337">
            <v>-650617653</v>
          </cell>
        </row>
        <row r="338">
          <cell r="A338">
            <v>3600004</v>
          </cell>
          <cell r="B338" t="str">
            <v>DEF TAX LIAB: Accm Def Inc TX-Fed-Fossi</v>
          </cell>
          <cell r="C338">
            <v>1500</v>
          </cell>
          <cell r="D338">
            <v>127336559</v>
          </cell>
          <cell r="E338">
            <v>122891280</v>
          </cell>
          <cell r="F338">
            <v>-4445279</v>
          </cell>
        </row>
        <row r="339">
          <cell r="A339">
            <v>3600006</v>
          </cell>
          <cell r="B339" t="str">
            <v>DEF TAX LIAB: Accm Def Inc Tax-Fed Oth</v>
          </cell>
          <cell r="C339">
            <v>1500</v>
          </cell>
          <cell r="D339">
            <v>-856037118</v>
          </cell>
          <cell r="E339">
            <v>-858533534</v>
          </cell>
          <cell r="F339">
            <v>-2496416</v>
          </cell>
        </row>
        <row r="340">
          <cell r="A340">
            <v>3600007</v>
          </cell>
          <cell r="B340" t="str">
            <v>DEF TAX LIAB: Federal FAS 109 - Other P</v>
          </cell>
          <cell r="C340">
            <v>1500</v>
          </cell>
          <cell r="D340">
            <v>-103305753</v>
          </cell>
          <cell r="E340">
            <v>-115808398</v>
          </cell>
          <cell r="F340">
            <v>-12502645</v>
          </cell>
        </row>
        <row r="341">
          <cell r="A341">
            <v>3600008</v>
          </cell>
          <cell r="B341" t="str">
            <v>DEF TAX LIAB: Federal FAS 109 - Other</v>
          </cell>
          <cell r="C341">
            <v>1500</v>
          </cell>
          <cell r="D341">
            <v>-75651196</v>
          </cell>
          <cell r="E341">
            <v>-81814894</v>
          </cell>
          <cell r="F341">
            <v>-6163698</v>
          </cell>
        </row>
        <row r="342">
          <cell r="A342">
            <v>3600009</v>
          </cell>
          <cell r="B342" t="str">
            <v>DEF TAX LIAB: Federal - Other</v>
          </cell>
          <cell r="C342">
            <v>1500</v>
          </cell>
          <cell r="D342">
            <v>99129</v>
          </cell>
          <cell r="E342">
            <v>72507</v>
          </cell>
          <cell r="F342">
            <v>-26622</v>
          </cell>
        </row>
        <row r="343">
          <cell r="A343">
            <v>3600035</v>
          </cell>
          <cell r="B343" t="str">
            <v>DEFERRED TAX LIABILITY: Federal - FIN 4</v>
          </cell>
          <cell r="C343">
            <v>1500</v>
          </cell>
          <cell r="D343">
            <v>15765559</v>
          </cell>
          <cell r="E343">
            <v>0</v>
          </cell>
          <cell r="F343">
            <v>-15765559</v>
          </cell>
        </row>
        <row r="344">
          <cell r="A344">
            <v>3600070</v>
          </cell>
          <cell r="B344" t="str">
            <v>INCOME TAX PAYABLE - Federal L-T FIN 48</v>
          </cell>
          <cell r="C344">
            <v>1500</v>
          </cell>
          <cell r="D344">
            <v>-2582060</v>
          </cell>
          <cell r="E344">
            <v>-2694746</v>
          </cell>
          <cell r="F344">
            <v>-112686</v>
          </cell>
        </row>
        <row r="345">
          <cell r="A345">
            <v>3600075</v>
          </cell>
          <cell r="B345" t="str">
            <v>INCOME TAX PAYABLE - Fed-FIN 48-Contra</v>
          </cell>
          <cell r="C345">
            <v>1500</v>
          </cell>
          <cell r="D345">
            <v>-15765559</v>
          </cell>
          <cell r="E345">
            <v>-4407285</v>
          </cell>
          <cell r="F345">
            <v>11358274</v>
          </cell>
        </row>
        <row r="346">
          <cell r="A346">
            <v>3600100</v>
          </cell>
          <cell r="B346" t="str">
            <v>DEFERRED TAX LIABILITY: State</v>
          </cell>
          <cell r="C346">
            <v>1500</v>
          </cell>
          <cell r="D346">
            <v>-573990636</v>
          </cell>
          <cell r="E346">
            <v>-655480623</v>
          </cell>
          <cell r="F346">
            <v>-81489987</v>
          </cell>
        </row>
        <row r="347">
          <cell r="A347">
            <v>3600107</v>
          </cell>
          <cell r="B347" t="str">
            <v>DEF TAX LIAB: State FAS 109 - Other Pro</v>
          </cell>
          <cell r="C347">
            <v>1500</v>
          </cell>
          <cell r="D347">
            <v>-17206138</v>
          </cell>
          <cell r="E347">
            <v>-18957041</v>
          </cell>
          <cell r="F347">
            <v>-1750903</v>
          </cell>
        </row>
        <row r="348">
          <cell r="A348">
            <v>3600108</v>
          </cell>
          <cell r="B348" t="str">
            <v>DEF TAX LIAB: State FAS 109 - Other</v>
          </cell>
          <cell r="C348">
            <v>1500</v>
          </cell>
          <cell r="D348">
            <v>-12579941</v>
          </cell>
          <cell r="E348">
            <v>-13604896</v>
          </cell>
          <cell r="F348">
            <v>-1024955</v>
          </cell>
        </row>
        <row r="349">
          <cell r="A349">
            <v>3600135</v>
          </cell>
          <cell r="B349" t="str">
            <v>DEFERRED TAX LIABILITY: State - FIN 48</v>
          </cell>
          <cell r="C349">
            <v>1500</v>
          </cell>
          <cell r="D349">
            <v>1862387</v>
          </cell>
          <cell r="E349">
            <v>0</v>
          </cell>
          <cell r="F349">
            <v>-1862387</v>
          </cell>
        </row>
        <row r="350">
          <cell r="A350">
            <v>3600165</v>
          </cell>
          <cell r="B350" t="str">
            <v>DEF TAX LIAB: Accm Def Inc TX-State-Oth</v>
          </cell>
          <cell r="C350">
            <v>1500</v>
          </cell>
          <cell r="D350">
            <v>16484</v>
          </cell>
          <cell r="E350">
            <v>12057</v>
          </cell>
          <cell r="F350">
            <v>-4427</v>
          </cell>
        </row>
        <row r="351">
          <cell r="A351">
            <v>3600170</v>
          </cell>
          <cell r="B351" t="str">
            <v>DEF TAX LIAB: Accm Def Inc TX-ST-Fossil</v>
          </cell>
          <cell r="C351">
            <v>1500</v>
          </cell>
          <cell r="D351">
            <v>21174635</v>
          </cell>
          <cell r="E351">
            <v>20435435</v>
          </cell>
          <cell r="F351">
            <v>-739200</v>
          </cell>
        </row>
        <row r="352">
          <cell r="A352">
            <v>3600180</v>
          </cell>
          <cell r="B352" t="str">
            <v>DEF TAX LIAB: Accm Def Inc Tx-ST-Oth De</v>
          </cell>
          <cell r="C352">
            <v>1500</v>
          </cell>
          <cell r="D352">
            <v>-142358152</v>
          </cell>
          <cell r="E352">
            <v>-142764457</v>
          </cell>
          <cell r="F352">
            <v>-406305</v>
          </cell>
        </row>
        <row r="353">
          <cell r="A353">
            <v>3600300</v>
          </cell>
          <cell r="B353" t="str">
            <v>ACCUMULATED DEFERRED INVEST. TAX CREDIT</v>
          </cell>
          <cell r="C353">
            <v>1500</v>
          </cell>
          <cell r="D353">
            <v>-6509972.5099999998</v>
          </cell>
          <cell r="E353">
            <v>0</v>
          </cell>
          <cell r="F353">
            <v>6509972.5099999998</v>
          </cell>
        </row>
        <row r="354">
          <cell r="A354">
            <v>3600305</v>
          </cell>
          <cell r="B354" t="str">
            <v>ACCUMULATED DEFERRED ITC: 6% Trans</v>
          </cell>
          <cell r="C354">
            <v>1500</v>
          </cell>
          <cell r="D354">
            <v>277105</v>
          </cell>
          <cell r="E354">
            <v>-1060453.51</v>
          </cell>
          <cell r="F354">
            <v>-1337558.51</v>
          </cell>
        </row>
        <row r="355">
          <cell r="A355">
            <v>3600310</v>
          </cell>
          <cell r="B355" t="str">
            <v>ACCUMULATED DEFERRED ITC: LRIC 10%</v>
          </cell>
          <cell r="C355">
            <v>1500</v>
          </cell>
          <cell r="D355">
            <v>50298</v>
          </cell>
          <cell r="E355">
            <v>6</v>
          </cell>
          <cell r="F355">
            <v>-50292</v>
          </cell>
        </row>
        <row r="356">
          <cell r="A356">
            <v>3600315</v>
          </cell>
          <cell r="B356" t="str">
            <v>ACCUMULATED AMORTIZATION ITC: Utility</v>
          </cell>
          <cell r="C356">
            <v>1500</v>
          </cell>
          <cell r="D356">
            <v>4949766</v>
          </cell>
          <cell r="E356">
            <v>0</v>
          </cell>
          <cell r="F356">
            <v>-4949766</v>
          </cell>
        </row>
        <row r="357">
          <cell r="A357">
            <v>3600320</v>
          </cell>
          <cell r="B357" t="str">
            <v>ACCUMULATED DEFERRED ITC: Solar 30%</v>
          </cell>
          <cell r="C357">
            <v>1500</v>
          </cell>
          <cell r="D357">
            <v>0</v>
          </cell>
          <cell r="E357">
            <v>-563964</v>
          </cell>
          <cell r="F357">
            <v>-563964</v>
          </cell>
        </row>
        <row r="358">
          <cell r="A358">
            <v>3600515</v>
          </cell>
          <cell r="B358" t="str">
            <v>INCOME TAX PAYABLE- State-FIN 48 Contra</v>
          </cell>
          <cell r="C358">
            <v>1500</v>
          </cell>
          <cell r="D358">
            <v>-1862387</v>
          </cell>
          <cell r="E358">
            <v>0</v>
          </cell>
          <cell r="F358">
            <v>1862387</v>
          </cell>
        </row>
        <row r="359">
          <cell r="A359">
            <v>3601000</v>
          </cell>
          <cell r="B359" t="str">
            <v>DEFERRED REVENUE: Other</v>
          </cell>
          <cell r="C359">
            <v>1500</v>
          </cell>
          <cell r="D359">
            <v>-9399052.5600000005</v>
          </cell>
          <cell r="E359">
            <v>-8844827.3800000008</v>
          </cell>
          <cell r="F359">
            <v>554225.18000000005</v>
          </cell>
        </row>
        <row r="360">
          <cell r="A360">
            <v>3601005</v>
          </cell>
          <cell r="B360" t="str">
            <v>DEFERRED REVENUE: Convertible ITCs</v>
          </cell>
          <cell r="C360">
            <v>1500</v>
          </cell>
          <cell r="D360">
            <v>-43943870</v>
          </cell>
          <cell r="E360">
            <v>-43943870</v>
          </cell>
          <cell r="F360">
            <v>0</v>
          </cell>
        </row>
        <row r="361">
          <cell r="A361">
            <v>3601006</v>
          </cell>
          <cell r="B361" t="str">
            <v>DEFERRED REVENUE: Accum Def-Space Coast</v>
          </cell>
          <cell r="C361">
            <v>1500</v>
          </cell>
          <cell r="D361">
            <v>-18427907</v>
          </cell>
          <cell r="E361">
            <v>-18427907</v>
          </cell>
          <cell r="F361">
            <v>0</v>
          </cell>
        </row>
        <row r="362">
          <cell r="A362">
            <v>3601007</v>
          </cell>
          <cell r="B362" t="str">
            <v>DEFERRED REVENUE: Accum Def-Martin Sola</v>
          </cell>
          <cell r="C362">
            <v>1500</v>
          </cell>
          <cell r="D362">
            <v>-123767270</v>
          </cell>
          <cell r="E362">
            <v>-123767270</v>
          </cell>
          <cell r="F362">
            <v>0</v>
          </cell>
        </row>
        <row r="363">
          <cell r="A363">
            <v>3601010</v>
          </cell>
          <cell r="B363" t="str">
            <v>DEFERRED REVENUE: Amortization of Conve</v>
          </cell>
          <cell r="C363">
            <v>1500</v>
          </cell>
          <cell r="D363">
            <v>4638508</v>
          </cell>
          <cell r="E363">
            <v>6103300</v>
          </cell>
          <cell r="F363">
            <v>1464792</v>
          </cell>
        </row>
        <row r="364">
          <cell r="A364">
            <v>3601011</v>
          </cell>
          <cell r="B364" t="str">
            <v>DEFERRED REVENUE: Amort of Convert Spac</v>
          </cell>
          <cell r="C364">
            <v>1500</v>
          </cell>
          <cell r="D364">
            <v>1663642</v>
          </cell>
          <cell r="E364">
            <v>2277910</v>
          </cell>
          <cell r="F364">
            <v>614268</v>
          </cell>
        </row>
        <row r="365">
          <cell r="A365">
            <v>3601012</v>
          </cell>
          <cell r="B365" t="str">
            <v>DEFERRED REVENUE: Amort of Convert Mart</v>
          </cell>
          <cell r="C365">
            <v>1500</v>
          </cell>
          <cell r="D365">
            <v>8495138</v>
          </cell>
          <cell r="E365">
            <v>12620714</v>
          </cell>
          <cell r="F365">
            <v>4125576</v>
          </cell>
        </row>
        <row r="366">
          <cell r="A366">
            <v>3602000</v>
          </cell>
          <cell r="B366" t="str">
            <v>DEFERRED REGULATORY LIABILITY</v>
          </cell>
          <cell r="C366">
            <v>1500</v>
          </cell>
          <cell r="D366">
            <v>-3871525.04</v>
          </cell>
          <cell r="E366">
            <v>-2175954.06</v>
          </cell>
          <cell r="F366">
            <v>1695570.98</v>
          </cell>
        </row>
        <row r="367">
          <cell r="A367">
            <v>3602010</v>
          </cell>
          <cell r="B367" t="str">
            <v>OTHER REG LIAB: Deferred Gain Aviation</v>
          </cell>
          <cell r="C367">
            <v>1500</v>
          </cell>
          <cell r="D367">
            <v>-3894082.87</v>
          </cell>
          <cell r="E367">
            <v>-2664372.4900000002</v>
          </cell>
          <cell r="F367">
            <v>1229710.3799999999</v>
          </cell>
        </row>
        <row r="368">
          <cell r="A368">
            <v>3602015</v>
          </cell>
          <cell r="B368" t="str">
            <v>OTHER REG LIAB: Desoto Conv ITC G/U</v>
          </cell>
          <cell r="C368">
            <v>1500</v>
          </cell>
          <cell r="D368">
            <v>-24683818</v>
          </cell>
          <cell r="E368">
            <v>-23763922</v>
          </cell>
          <cell r="F368">
            <v>919896</v>
          </cell>
        </row>
        <row r="369">
          <cell r="A369">
            <v>3602020</v>
          </cell>
          <cell r="B369" t="str">
            <v>OTHER REG LIAB: Space Coast ITC G/U</v>
          </cell>
          <cell r="C369">
            <v>1500</v>
          </cell>
          <cell r="D369">
            <v>-10527979</v>
          </cell>
          <cell r="E369">
            <v>-10142215</v>
          </cell>
          <cell r="F369">
            <v>385764</v>
          </cell>
        </row>
        <row r="370">
          <cell r="A370">
            <v>3602025</v>
          </cell>
          <cell r="B370" t="str">
            <v>OTHER REG LIAB: Gain On Sale Emisson Al</v>
          </cell>
          <cell r="C370">
            <v>1500</v>
          </cell>
          <cell r="D370">
            <v>-1200495.74</v>
          </cell>
          <cell r="E370">
            <v>-648004.5</v>
          </cell>
          <cell r="F370">
            <v>552491.24</v>
          </cell>
        </row>
        <row r="371">
          <cell r="A371">
            <v>3602030</v>
          </cell>
          <cell r="B371" t="str">
            <v>OTHER REG LIAB: Martin Coast ITC G/U</v>
          </cell>
          <cell r="C371">
            <v>1500</v>
          </cell>
          <cell r="D371">
            <v>-72391080</v>
          </cell>
          <cell r="E371">
            <v>-69800208</v>
          </cell>
          <cell r="F371">
            <v>2590872</v>
          </cell>
        </row>
        <row r="372">
          <cell r="A372">
            <v>3602110</v>
          </cell>
          <cell r="B372" t="str">
            <v>OTHER REG LIAB: Tax Audit Refund Intere</v>
          </cell>
          <cell r="C372">
            <v>1500</v>
          </cell>
          <cell r="D372">
            <v>-13529708</v>
          </cell>
          <cell r="E372">
            <v>-10095234</v>
          </cell>
          <cell r="F372">
            <v>3434474</v>
          </cell>
        </row>
        <row r="373">
          <cell r="A373">
            <v>3602115</v>
          </cell>
          <cell r="B373" t="str">
            <v>OTHER REG LIAB: Def Gain Land Sales Pla</v>
          </cell>
          <cell r="C373">
            <v>1500</v>
          </cell>
          <cell r="D373">
            <v>-3751064.44</v>
          </cell>
          <cell r="E373">
            <v>-2347888.62</v>
          </cell>
          <cell r="F373">
            <v>1403175.82</v>
          </cell>
        </row>
        <row r="374">
          <cell r="A374">
            <v>3602175</v>
          </cell>
          <cell r="B374" t="str">
            <v>OTHER REG LIAB: Def Gain Fut Use Plt an</v>
          </cell>
          <cell r="C374">
            <v>1500</v>
          </cell>
          <cell r="D374">
            <v>-4866792.33</v>
          </cell>
          <cell r="E374">
            <v>-21745451.120000001</v>
          </cell>
          <cell r="F374">
            <v>-16878658.789999999</v>
          </cell>
        </row>
        <row r="375">
          <cell r="A375">
            <v>3602180</v>
          </cell>
          <cell r="B375" t="str">
            <v>OTHER REG LIAB: Def Gain Land Sales</v>
          </cell>
          <cell r="C375">
            <v>1500</v>
          </cell>
          <cell r="D375">
            <v>-349683.14</v>
          </cell>
          <cell r="E375">
            <v>-1085905.9199999999</v>
          </cell>
          <cell r="F375">
            <v>-736222.78</v>
          </cell>
        </row>
        <row r="376">
          <cell r="A376">
            <v>3602300</v>
          </cell>
          <cell r="B376" t="str">
            <v>OTHER REG LIAB: Accum Nuclear Amortizat</v>
          </cell>
          <cell r="C376">
            <v>1500</v>
          </cell>
          <cell r="D376">
            <v>-25213271</v>
          </cell>
          <cell r="E376">
            <v>-18257867</v>
          </cell>
          <cell r="F376">
            <v>6955404</v>
          </cell>
        </row>
        <row r="377">
          <cell r="A377">
            <v>3602600</v>
          </cell>
          <cell r="B377" t="str">
            <v>OTHER REG LIAB: Asset Retirement Obliga</v>
          </cell>
          <cell r="C377">
            <v>1500</v>
          </cell>
          <cell r="D377">
            <v>-1812683075.5799999</v>
          </cell>
          <cell r="E377">
            <v>-2082146786.98</v>
          </cell>
          <cell r="F377">
            <v>-269463711.39999998</v>
          </cell>
        </row>
        <row r="378">
          <cell r="A378">
            <v>3602655</v>
          </cell>
          <cell r="B378" t="str">
            <v>OTHER REG LIAB: INTEREST REFUND - FIN 4</v>
          </cell>
          <cell r="C378">
            <v>1500</v>
          </cell>
          <cell r="D378">
            <v>-1408112</v>
          </cell>
          <cell r="E378">
            <v>-981106</v>
          </cell>
          <cell r="F378">
            <v>427006</v>
          </cell>
        </row>
        <row r="379">
          <cell r="A379">
            <v>3602700</v>
          </cell>
          <cell r="B379" t="str">
            <v>OTHER REG LIAB: Derivatives</v>
          </cell>
          <cell r="C379">
            <v>1500</v>
          </cell>
          <cell r="D379">
            <v>-1004068</v>
          </cell>
          <cell r="E379">
            <v>0</v>
          </cell>
          <cell r="F379">
            <v>1004068</v>
          </cell>
        </row>
        <row r="380">
          <cell r="A380">
            <v>3602750</v>
          </cell>
          <cell r="B380" t="str">
            <v>OTHER REG LIAB: FAS 109</v>
          </cell>
          <cell r="C380">
            <v>1500</v>
          </cell>
          <cell r="D380">
            <v>-33306848.199999999</v>
          </cell>
          <cell r="E380">
            <v>-28983515.199999999</v>
          </cell>
          <cell r="F380">
            <v>4323333</v>
          </cell>
        </row>
        <row r="381">
          <cell r="A381">
            <v>3602900</v>
          </cell>
          <cell r="B381" t="str">
            <v>DEFERRED REGULATORY LIABILITY - SJRPP S</v>
          </cell>
          <cell r="C381">
            <v>1500</v>
          </cell>
          <cell r="D381">
            <v>0</v>
          </cell>
          <cell r="E381">
            <v>-30995356</v>
          </cell>
          <cell r="F381">
            <v>-30995356</v>
          </cell>
        </row>
        <row r="382">
          <cell r="A382">
            <v>3700000</v>
          </cell>
          <cell r="B382" t="str">
            <v>NON CURRENT DERIVATIVE LIABILITY</v>
          </cell>
          <cell r="C382">
            <v>1500</v>
          </cell>
          <cell r="D382">
            <v>-126113</v>
          </cell>
          <cell r="E382">
            <v>-462373</v>
          </cell>
          <cell r="F382">
            <v>-336260</v>
          </cell>
        </row>
        <row r="383">
          <cell r="A383">
            <v>3701010</v>
          </cell>
          <cell r="B383" t="str">
            <v>DISMANTLEMENT RESERVE: Fossil</v>
          </cell>
          <cell r="C383">
            <v>1500</v>
          </cell>
          <cell r="D383">
            <v>-383957982.33999997</v>
          </cell>
          <cell r="E383">
            <v>-370064169.10000002</v>
          </cell>
          <cell r="F383">
            <v>13893813.2399999</v>
          </cell>
        </row>
        <row r="384">
          <cell r="A384">
            <v>3701020</v>
          </cell>
          <cell r="B384" t="str">
            <v>DISMANTLEMENT RESERVE: ARO Offset</v>
          </cell>
          <cell r="C384">
            <v>1500</v>
          </cell>
          <cell r="D384">
            <v>47118350</v>
          </cell>
          <cell r="E384">
            <v>49109726</v>
          </cell>
          <cell r="F384">
            <v>1991376</v>
          </cell>
        </row>
        <row r="385">
          <cell r="A385">
            <v>3701030</v>
          </cell>
          <cell r="B385" t="str">
            <v>DISMANTLEMENT RESERVE: Environmental Cl</v>
          </cell>
          <cell r="C385">
            <v>1500</v>
          </cell>
          <cell r="D385">
            <v>-1035395</v>
          </cell>
          <cell r="E385">
            <v>-1489211</v>
          </cell>
          <cell r="F385">
            <v>-453816</v>
          </cell>
        </row>
        <row r="386">
          <cell r="A386">
            <v>3701100</v>
          </cell>
          <cell r="B386" t="str">
            <v>ASSET REMOVAL COSTS</v>
          </cell>
          <cell r="C386">
            <v>1500</v>
          </cell>
          <cell r="D386">
            <v>-1487869398.6099999</v>
          </cell>
          <cell r="E386">
            <v>-1365387525.6800001</v>
          </cell>
          <cell r="F386">
            <v>122481872.93000001</v>
          </cell>
        </row>
        <row r="387">
          <cell r="A387">
            <v>3701101</v>
          </cell>
          <cell r="B387" t="str">
            <v>ASSET REMOVAL COSTS: (TRI) Theoretical</v>
          </cell>
          <cell r="C387">
            <v>1500</v>
          </cell>
          <cell r="D387">
            <v>109636048.75</v>
          </cell>
          <cell r="E387">
            <v>109636048.75</v>
          </cell>
          <cell r="F387">
            <v>0</v>
          </cell>
        </row>
        <row r="388">
          <cell r="A388">
            <v>3701215</v>
          </cell>
          <cell r="B388" t="str">
            <v>DISMANTLEMENT RESERVE: Decom Non Qualif</v>
          </cell>
          <cell r="C388">
            <v>1500</v>
          </cell>
          <cell r="D388">
            <v>-356332180.02999997</v>
          </cell>
          <cell r="E388">
            <v>-356332180.02999997</v>
          </cell>
          <cell r="F388">
            <v>0</v>
          </cell>
        </row>
        <row r="389">
          <cell r="A389">
            <v>3701220</v>
          </cell>
          <cell r="B389" t="str">
            <v>DISMANTLEMENT RESERVE: ARO Reclass</v>
          </cell>
          <cell r="C389">
            <v>1500</v>
          </cell>
          <cell r="D389">
            <v>2960169224.5300002</v>
          </cell>
          <cell r="E389">
            <v>3298715952.3200002</v>
          </cell>
          <cell r="F389">
            <v>338546727.79000002</v>
          </cell>
        </row>
        <row r="390">
          <cell r="A390">
            <v>3701225</v>
          </cell>
          <cell r="B390" t="str">
            <v>DISMANTLEMENT RESERVE: Decom. Qualified</v>
          </cell>
          <cell r="C390">
            <v>1500</v>
          </cell>
          <cell r="D390">
            <v>-912004688.33000004</v>
          </cell>
          <cell r="E390">
            <v>-912004688.33000004</v>
          </cell>
          <cell r="F390">
            <v>0</v>
          </cell>
        </row>
        <row r="391">
          <cell r="A391">
            <v>3701230</v>
          </cell>
          <cell r="B391" t="str">
            <v>DISMANTLEMENT RESERVE: Decom Non Qual F</v>
          </cell>
          <cell r="C391">
            <v>1500</v>
          </cell>
          <cell r="D391">
            <v>-546741862.21000004</v>
          </cell>
          <cell r="E391">
            <v>-578532484.58000004</v>
          </cell>
          <cell r="F391">
            <v>-31790622.370000001</v>
          </cell>
        </row>
        <row r="392">
          <cell r="A392">
            <v>3701240</v>
          </cell>
          <cell r="B392" t="str">
            <v>DISMANTLEMENT RESERVE: Reserve Qual Fun</v>
          </cell>
          <cell r="C392">
            <v>1500</v>
          </cell>
          <cell r="D392">
            <v>-782987753.09000003</v>
          </cell>
          <cell r="E392">
            <v>-930397413.69000006</v>
          </cell>
          <cell r="F392">
            <v>-147409660.59999999</v>
          </cell>
        </row>
        <row r="393">
          <cell r="A393">
            <v>3701300</v>
          </cell>
          <cell r="B393" t="str">
            <v>DISMANTLEMENT RESERVE: Dcom Reserve Qua</v>
          </cell>
          <cell r="C393">
            <v>1500</v>
          </cell>
          <cell r="D393">
            <v>-579166693.63999999</v>
          </cell>
          <cell r="E393">
            <v>-786544582.37</v>
          </cell>
          <cell r="F393">
            <v>-207377888.72999999</v>
          </cell>
        </row>
        <row r="394">
          <cell r="A394">
            <v>3704000</v>
          </cell>
          <cell r="B394" t="str">
            <v>ARO LIABILITY</v>
          </cell>
          <cell r="C394">
            <v>1500</v>
          </cell>
          <cell r="D394">
            <v>-1206097637.0699999</v>
          </cell>
          <cell r="E394">
            <v>-1284474821.8699999</v>
          </cell>
          <cell r="F394">
            <v>-78377184.799999997</v>
          </cell>
        </row>
        <row r="395">
          <cell r="A395">
            <v>3704100</v>
          </cell>
          <cell r="B395" t="str">
            <v>Asset Retirement Obligation - ASBESTOS</v>
          </cell>
          <cell r="C395">
            <v>1500</v>
          </cell>
          <cell r="D395">
            <v>-156975.43</v>
          </cell>
          <cell r="E395">
            <v>-156975.43</v>
          </cell>
          <cell r="F395">
            <v>0</v>
          </cell>
        </row>
        <row r="396">
          <cell r="A396">
            <v>3730000</v>
          </cell>
          <cell r="B396" t="str">
            <v>OTHER LONG TERM LIABILITIES</v>
          </cell>
          <cell r="C396">
            <v>1500</v>
          </cell>
          <cell r="D396">
            <v>-880649.85</v>
          </cell>
          <cell r="E396">
            <v>-1302561.57</v>
          </cell>
          <cell r="F396">
            <v>-421911.72</v>
          </cell>
        </row>
        <row r="397">
          <cell r="A397">
            <v>3730010</v>
          </cell>
          <cell r="B397" t="str">
            <v>CUSTOMER DEPOSITS:  LT Non-Electric</v>
          </cell>
          <cell r="C397">
            <v>1500</v>
          </cell>
          <cell r="D397">
            <v>-59886.48</v>
          </cell>
          <cell r="E397">
            <v>-64024.34</v>
          </cell>
          <cell r="F397">
            <v>-4137.8599999999897</v>
          </cell>
        </row>
        <row r="398">
          <cell r="A398">
            <v>3730020</v>
          </cell>
          <cell r="B398" t="str">
            <v>OTH L-T LIABS: Storms</v>
          </cell>
          <cell r="C398">
            <v>1500</v>
          </cell>
          <cell r="D398">
            <v>0</v>
          </cell>
          <cell r="E398">
            <v>-4908282</v>
          </cell>
          <cell r="F398">
            <v>-4908282</v>
          </cell>
        </row>
        <row r="399">
          <cell r="A399">
            <v>3730025</v>
          </cell>
          <cell r="B399" t="str">
            <v>OTH L-T LIABS: Deferred Credits FIN 48</v>
          </cell>
          <cell r="C399">
            <v>1500</v>
          </cell>
          <cell r="D399">
            <v>0</v>
          </cell>
          <cell r="E399">
            <v>-82849</v>
          </cell>
          <cell r="F399">
            <v>-82849</v>
          </cell>
        </row>
        <row r="400">
          <cell r="A400">
            <v>3730070</v>
          </cell>
          <cell r="B400" t="str">
            <v>OTH L-T LIABS: Rothenberg Park Settleme</v>
          </cell>
          <cell r="C400">
            <v>1500</v>
          </cell>
          <cell r="D400">
            <v>-661073.46</v>
          </cell>
          <cell r="E400">
            <v>-390867.31</v>
          </cell>
          <cell r="F400">
            <v>270206.15000000002</v>
          </cell>
        </row>
        <row r="401">
          <cell r="A401">
            <v>3730110</v>
          </cell>
          <cell r="B401" t="str">
            <v>OTH L-T LIABS: ESCO Retainage</v>
          </cell>
          <cell r="C401">
            <v>1500</v>
          </cell>
          <cell r="D401">
            <v>-163463.23000000001</v>
          </cell>
          <cell r="E401">
            <v>-164557.66</v>
          </cell>
          <cell r="F401">
            <v>-1094.4299999999901</v>
          </cell>
        </row>
        <row r="402">
          <cell r="A402">
            <v>3730120</v>
          </cell>
          <cell r="B402" t="str">
            <v>OTH L-T LIABS: ESCO Warranty Reserve</v>
          </cell>
          <cell r="C402">
            <v>1500</v>
          </cell>
          <cell r="D402">
            <v>-186313.94</v>
          </cell>
          <cell r="E402">
            <v>-56913.71</v>
          </cell>
          <cell r="F402">
            <v>129400.23</v>
          </cell>
        </row>
        <row r="403">
          <cell r="A403">
            <v>3730130</v>
          </cell>
          <cell r="B403" t="str">
            <v>OTH L-T LIABS: ESCO Extended Warranty</v>
          </cell>
          <cell r="C403">
            <v>1500</v>
          </cell>
          <cell r="D403">
            <v>-1080510.25</v>
          </cell>
          <cell r="E403">
            <v>0</v>
          </cell>
          <cell r="F403">
            <v>1080510.25</v>
          </cell>
        </row>
        <row r="404">
          <cell r="A404">
            <v>3730140</v>
          </cell>
          <cell r="B404" t="str">
            <v>OTH L-T LIABS: ESCO Meas. &amp; Verificatio</v>
          </cell>
          <cell r="C404">
            <v>1500</v>
          </cell>
          <cell r="D404">
            <v>-2036854.28</v>
          </cell>
          <cell r="E404">
            <v>-4166.6400000000003</v>
          </cell>
          <cell r="F404">
            <v>2032687.64</v>
          </cell>
        </row>
        <row r="405">
          <cell r="A405">
            <v>3730200</v>
          </cell>
          <cell r="B405" t="str">
            <v>OTH L-T LIABS: SJRPP Accelerated Recove</v>
          </cell>
          <cell r="C405">
            <v>1500</v>
          </cell>
          <cell r="D405">
            <v>-56406921</v>
          </cell>
          <cell r="E405">
            <v>-15079781</v>
          </cell>
          <cell r="F405">
            <v>41327140</v>
          </cell>
        </row>
        <row r="406">
          <cell r="A406">
            <v>3730250</v>
          </cell>
          <cell r="B406" t="str">
            <v>OTH L-T LIABS: SJRPP Deferred Interest</v>
          </cell>
          <cell r="C406">
            <v>1500</v>
          </cell>
          <cell r="D406">
            <v>-28892163.129999999</v>
          </cell>
          <cell r="E406">
            <v>-25590201.609999999</v>
          </cell>
          <cell r="F406">
            <v>3301961.52</v>
          </cell>
        </row>
        <row r="407">
          <cell r="A407">
            <v>3730300</v>
          </cell>
          <cell r="B407" t="str">
            <v>OTH L-T LIABS: Pepper Steel Litigation</v>
          </cell>
          <cell r="C407">
            <v>1500</v>
          </cell>
          <cell r="D407">
            <v>-7380690.1699999999</v>
          </cell>
          <cell r="E407">
            <v>-7380690.1699999999</v>
          </cell>
          <cell r="F407">
            <v>0</v>
          </cell>
        </row>
        <row r="408">
          <cell r="A408">
            <v>3730350</v>
          </cell>
          <cell r="B408" t="str">
            <v>OTH L-T LIABS: SJRPP Purchased Power Di</v>
          </cell>
          <cell r="C408">
            <v>1500</v>
          </cell>
          <cell r="D408">
            <v>-32988497.629999999</v>
          </cell>
          <cell r="E408">
            <v>-34571737.43</v>
          </cell>
          <cell r="F408">
            <v>-1583239.8</v>
          </cell>
        </row>
        <row r="409">
          <cell r="A409">
            <v>3730400</v>
          </cell>
          <cell r="B409" t="str">
            <v>OTH L-T LIABS: Unamortized Gain on Reac</v>
          </cell>
          <cell r="C409">
            <v>1500</v>
          </cell>
          <cell r="D409">
            <v>-2660552.7400000002</v>
          </cell>
          <cell r="E409">
            <v>-2452516.94</v>
          </cell>
          <cell r="F409">
            <v>208035.8</v>
          </cell>
        </row>
        <row r="410">
          <cell r="A410">
            <v>3730450</v>
          </cell>
          <cell r="B410" t="str">
            <v>OTH L-T LIABS: Customer Contribution</v>
          </cell>
          <cell r="C410">
            <v>1500</v>
          </cell>
          <cell r="D410">
            <v>-7063652.4900000002</v>
          </cell>
          <cell r="E410">
            <v>-19222198.629999999</v>
          </cell>
          <cell r="F410">
            <v>-12158546.140000001</v>
          </cell>
        </row>
        <row r="411">
          <cell r="A411">
            <v>3730460</v>
          </cell>
          <cell r="B411" t="str">
            <v>OTH L-T LIABS: URD Perform Guarantee De</v>
          </cell>
          <cell r="C411">
            <v>1500</v>
          </cell>
          <cell r="D411">
            <v>-3305923.69</v>
          </cell>
          <cell r="E411">
            <v>-3006912.33</v>
          </cell>
          <cell r="F411">
            <v>299011.36</v>
          </cell>
        </row>
        <row r="412">
          <cell r="A412">
            <v>3730461</v>
          </cell>
          <cell r="B412" t="str">
            <v>OTH L-T LIABS: CIAC Proration Share Amo</v>
          </cell>
          <cell r="C412">
            <v>1500</v>
          </cell>
          <cell r="D412">
            <v>0</v>
          </cell>
          <cell r="E412">
            <v>5386.27</v>
          </cell>
          <cell r="F412">
            <v>5386.27</v>
          </cell>
        </row>
        <row r="413">
          <cell r="A413">
            <v>3730465</v>
          </cell>
          <cell r="B413" t="str">
            <v>OTH L-T LIABS: Interconnect Project</v>
          </cell>
          <cell r="C413">
            <v>1500</v>
          </cell>
          <cell r="D413">
            <v>-95000</v>
          </cell>
          <cell r="E413">
            <v>-1522133.41</v>
          </cell>
          <cell r="F413">
            <v>-1427133.41</v>
          </cell>
        </row>
        <row r="414">
          <cell r="A414">
            <v>3730500</v>
          </cell>
          <cell r="B414" t="str">
            <v>OTH L-T LIABS: Reimbursables</v>
          </cell>
          <cell r="C414">
            <v>1500</v>
          </cell>
          <cell r="D414">
            <v>-1222317.03</v>
          </cell>
          <cell r="E414">
            <v>-7160219.1100000003</v>
          </cell>
          <cell r="F414">
            <v>-5937902.0800000001</v>
          </cell>
        </row>
        <row r="415">
          <cell r="A415">
            <v>3730550</v>
          </cell>
          <cell r="B415" t="str">
            <v>OTH L-T LIABS: FMPA Demand Rate Adjustm</v>
          </cell>
          <cell r="C415">
            <v>1500</v>
          </cell>
          <cell r="D415">
            <v>-613400</v>
          </cell>
          <cell r="E415">
            <v>0</v>
          </cell>
          <cell r="F415">
            <v>613400</v>
          </cell>
        </row>
        <row r="416">
          <cell r="A416">
            <v>3730650</v>
          </cell>
          <cell r="B416" t="str">
            <v>OTH L-T LIABS: Contract Retentions</v>
          </cell>
          <cell r="C416">
            <v>1500</v>
          </cell>
          <cell r="D416">
            <v>-11277173.800000001</v>
          </cell>
          <cell r="E416">
            <v>1.24</v>
          </cell>
          <cell r="F416">
            <v>11277175.039999999</v>
          </cell>
        </row>
        <row r="417">
          <cell r="A417">
            <v>3749010</v>
          </cell>
          <cell r="B417" t="str">
            <v>RESERVES: Injury and Damages</v>
          </cell>
          <cell r="C417">
            <v>1500</v>
          </cell>
          <cell r="D417">
            <v>-23253543</v>
          </cell>
          <cell r="E417">
            <v>-20523723</v>
          </cell>
          <cell r="F417">
            <v>2729820</v>
          </cell>
        </row>
        <row r="418">
          <cell r="A418">
            <v>3749020</v>
          </cell>
          <cell r="B418" t="str">
            <v>RESERVES: Inj and Dmgs - Company Vehicl</v>
          </cell>
          <cell r="C418">
            <v>1500</v>
          </cell>
          <cell r="D418">
            <v>-447401</v>
          </cell>
          <cell r="E418">
            <v>-391710.02</v>
          </cell>
          <cell r="F418">
            <v>55690.98</v>
          </cell>
        </row>
        <row r="419">
          <cell r="A419">
            <v>3749100</v>
          </cell>
          <cell r="B419" t="str">
            <v>DEFERRED COMPENSATION LIABILITY-Fidelit</v>
          </cell>
          <cell r="C419">
            <v>1500</v>
          </cell>
          <cell r="D419">
            <v>11556.75</v>
          </cell>
          <cell r="E419">
            <v>6178.51</v>
          </cell>
          <cell r="F419">
            <v>-5378.24</v>
          </cell>
        </row>
        <row r="420">
          <cell r="A420">
            <v>3749120</v>
          </cell>
          <cell r="B420" t="str">
            <v>Post Employment FAS 112 Liability</v>
          </cell>
          <cell r="C420">
            <v>1500</v>
          </cell>
          <cell r="D420">
            <v>-29850000</v>
          </cell>
          <cell r="E420">
            <v>-28104000</v>
          </cell>
          <cell r="F420">
            <v>1746000</v>
          </cell>
        </row>
        <row r="421">
          <cell r="A421">
            <v>3749140</v>
          </cell>
          <cell r="B421" t="str">
            <v>SERP / UNQUALIFIED PENSION LIABILITY</v>
          </cell>
          <cell r="C421">
            <v>1500</v>
          </cell>
          <cell r="D421">
            <v>-1045662.35</v>
          </cell>
          <cell r="E421">
            <v>-640102.47</v>
          </cell>
          <cell r="F421">
            <v>405559.88</v>
          </cell>
        </row>
        <row r="422">
          <cell r="A422">
            <v>3749160</v>
          </cell>
          <cell r="B422" t="str">
            <v>SERP FUND ACTIVITY AND THRIFT AND BOD P</v>
          </cell>
          <cell r="C422">
            <v>1500</v>
          </cell>
          <cell r="D422">
            <v>-2603472.64</v>
          </cell>
          <cell r="E422">
            <v>-3423404.6</v>
          </cell>
          <cell r="F422">
            <v>-819931.96</v>
          </cell>
        </row>
        <row r="423">
          <cell r="A423">
            <v>3749200</v>
          </cell>
          <cell r="B423" t="str">
            <v>RESERVES: Maintenance</v>
          </cell>
          <cell r="C423">
            <v>1500</v>
          </cell>
          <cell r="D423">
            <v>-35447671.329999998</v>
          </cell>
          <cell r="E423">
            <v>-69659546.879999995</v>
          </cell>
          <cell r="F423">
            <v>-34211875.549999997</v>
          </cell>
        </row>
        <row r="424">
          <cell r="A424">
            <v>3749250</v>
          </cell>
          <cell r="B424" t="str">
            <v>RESERVES: Inj and Dmgs - Workers Comp E</v>
          </cell>
          <cell r="C424">
            <v>1500</v>
          </cell>
          <cell r="D424">
            <v>-1780404.65</v>
          </cell>
          <cell r="E424">
            <v>-1340204.1299999999</v>
          </cell>
          <cell r="F424">
            <v>440200.52</v>
          </cell>
        </row>
        <row r="425">
          <cell r="A425">
            <v>3749260</v>
          </cell>
          <cell r="B425" t="str">
            <v>RESERVES: Inj and Dmgs - Wrap-Up Liabil</v>
          </cell>
          <cell r="C425">
            <v>1500</v>
          </cell>
          <cell r="D425">
            <v>-3930354.66</v>
          </cell>
          <cell r="E425">
            <v>-987935.49</v>
          </cell>
          <cell r="F425">
            <v>2942419.17</v>
          </cell>
        </row>
        <row r="426">
          <cell r="A426">
            <v>3749300</v>
          </cell>
          <cell r="B426" t="str">
            <v>RESERVES: Other</v>
          </cell>
          <cell r="C426">
            <v>1500</v>
          </cell>
          <cell r="D426">
            <v>-15365923.689999999</v>
          </cell>
          <cell r="E426">
            <v>-15137245.15</v>
          </cell>
          <cell r="F426">
            <v>228678.53999999899</v>
          </cell>
        </row>
        <row r="427">
          <cell r="A427">
            <v>3749320</v>
          </cell>
          <cell r="B427" t="str">
            <v>RESERVES: End of Life M&amp;S Inventory</v>
          </cell>
          <cell r="C427">
            <v>1500</v>
          </cell>
          <cell r="D427">
            <v>-16463476.720000001</v>
          </cell>
          <cell r="E427">
            <v>-17870953.719999999</v>
          </cell>
          <cell r="F427">
            <v>-1407477</v>
          </cell>
        </row>
        <row r="428">
          <cell r="A428">
            <v>3749330</v>
          </cell>
          <cell r="B428" t="str">
            <v>RESERVES: Nuclear Last Core</v>
          </cell>
          <cell r="C428">
            <v>1500</v>
          </cell>
          <cell r="D428">
            <v>-53634394.240000002</v>
          </cell>
          <cell r="E428">
            <v>-65388091.359999999</v>
          </cell>
          <cell r="F428">
            <v>-11753697.119999999</v>
          </cell>
        </row>
        <row r="429">
          <cell r="A429">
            <v>3749350</v>
          </cell>
          <cell r="B429" t="str">
            <v>RESERVES: GO Deferred Gain</v>
          </cell>
          <cell r="C429">
            <v>1500</v>
          </cell>
          <cell r="D429">
            <v>-376660.42</v>
          </cell>
          <cell r="E429">
            <v>-587436.34</v>
          </cell>
          <cell r="F429">
            <v>-210775.92</v>
          </cell>
        </row>
        <row r="430">
          <cell r="A430">
            <v>3749360</v>
          </cell>
          <cell r="B430" t="str">
            <v>RESERVES: SJRPP Railcar Lease</v>
          </cell>
          <cell r="C430">
            <v>1500</v>
          </cell>
          <cell r="D430">
            <v>-550546</v>
          </cell>
          <cell r="E430">
            <v>-423490</v>
          </cell>
          <cell r="F430">
            <v>127056</v>
          </cell>
        </row>
        <row r="431">
          <cell r="A431">
            <v>3749400</v>
          </cell>
          <cell r="B431" t="str">
            <v>RESERVES: Environmental</v>
          </cell>
          <cell r="C431">
            <v>1500</v>
          </cell>
          <cell r="D431">
            <v>-130573423.45</v>
          </cell>
          <cell r="E431">
            <v>-132372937.27</v>
          </cell>
          <cell r="F431">
            <v>-1799513.8199999901</v>
          </cell>
        </row>
        <row r="432">
          <cell r="A432">
            <v>3749410</v>
          </cell>
          <cell r="B432" t="str">
            <v>RESERVES: Environmental-Expenses Non-Nu</v>
          </cell>
          <cell r="C432">
            <v>1500</v>
          </cell>
          <cell r="D432">
            <v>104366208.31999999</v>
          </cell>
          <cell r="E432">
            <v>104944430.55</v>
          </cell>
          <cell r="F432">
            <v>578222.23000000406</v>
          </cell>
        </row>
        <row r="433">
          <cell r="A433">
            <v>3749420</v>
          </cell>
          <cell r="B433" t="str">
            <v>RESERVES: Environmental-Expenses Nuclea</v>
          </cell>
          <cell r="C433">
            <v>1500</v>
          </cell>
          <cell r="D433">
            <v>2511033.62</v>
          </cell>
          <cell r="E433">
            <v>2539931.88</v>
          </cell>
          <cell r="F433">
            <v>28898.259999999798</v>
          </cell>
        </row>
        <row r="434">
          <cell r="A434">
            <v>3749600</v>
          </cell>
          <cell r="B434" t="str">
            <v>RESERVES: Post-Retirement Benefits</v>
          </cell>
          <cell r="C434">
            <v>1500</v>
          </cell>
          <cell r="D434">
            <v>-238350887.09</v>
          </cell>
          <cell r="E434">
            <v>-227652800.65000001</v>
          </cell>
          <cell r="F434">
            <v>10698086.439999999</v>
          </cell>
        </row>
        <row r="435">
          <cell r="A435">
            <v>3749800</v>
          </cell>
          <cell r="B435" t="str">
            <v>STORM DAMAGE RESERVE</v>
          </cell>
          <cell r="C435">
            <v>1500</v>
          </cell>
          <cell r="D435">
            <v>-115302319.45</v>
          </cell>
          <cell r="E435">
            <v>-120063234.06</v>
          </cell>
          <cell r="F435">
            <v>-4760914.6100000003</v>
          </cell>
        </row>
        <row r="436">
          <cell r="A436">
            <v>3749805</v>
          </cell>
          <cell r="B436" t="str">
            <v>RESERVES: Storm Rec FERC Contra Liabili</v>
          </cell>
          <cell r="C436">
            <v>1500</v>
          </cell>
          <cell r="D436">
            <v>36255535.810000002</v>
          </cell>
          <cell r="E436">
            <v>44466505</v>
          </cell>
          <cell r="F436">
            <v>8210969.1900000004</v>
          </cell>
        </row>
        <row r="437">
          <cell r="A437">
            <v>3750010</v>
          </cell>
          <cell r="B437" t="str">
            <v>LONG TERM DEBT: First Mortgage Bonds</v>
          </cell>
          <cell r="C437">
            <v>1500</v>
          </cell>
          <cell r="D437">
            <v>-7390000000</v>
          </cell>
          <cell r="E437">
            <v>-7490000000</v>
          </cell>
          <cell r="F437">
            <v>-100000000</v>
          </cell>
        </row>
        <row r="438">
          <cell r="A438">
            <v>3750015</v>
          </cell>
          <cell r="B438" t="str">
            <v>L-T DEBT: Current Portion Offset - FMBs</v>
          </cell>
          <cell r="C438">
            <v>1500</v>
          </cell>
          <cell r="D438">
            <v>400000000</v>
          </cell>
          <cell r="E438">
            <v>0</v>
          </cell>
          <cell r="F438">
            <v>-400000000</v>
          </cell>
        </row>
        <row r="439">
          <cell r="A439">
            <v>3750020</v>
          </cell>
          <cell r="B439" t="str">
            <v>LONG TERM DEBT: Pollution Control Bonds</v>
          </cell>
          <cell r="C439">
            <v>1500</v>
          </cell>
          <cell r="D439">
            <v>-587520000</v>
          </cell>
          <cell r="E439">
            <v>-587520000</v>
          </cell>
          <cell r="F439">
            <v>0</v>
          </cell>
        </row>
        <row r="440">
          <cell r="A440">
            <v>3750030</v>
          </cell>
          <cell r="B440" t="str">
            <v>LONG TERM DEBT: Industrial Development</v>
          </cell>
          <cell r="C440">
            <v>1500</v>
          </cell>
          <cell r="D440">
            <v>-45750000</v>
          </cell>
          <cell r="E440">
            <v>-45750000</v>
          </cell>
          <cell r="F440">
            <v>0</v>
          </cell>
        </row>
        <row r="441">
          <cell r="A441">
            <v>3750600</v>
          </cell>
          <cell r="B441" t="str">
            <v>LONG TERM DEBT: Bank Loans</v>
          </cell>
          <cell r="C441">
            <v>1500</v>
          </cell>
          <cell r="D441">
            <v>-300000000</v>
          </cell>
          <cell r="E441">
            <v>-300000000</v>
          </cell>
          <cell r="F441">
            <v>0</v>
          </cell>
        </row>
        <row r="442">
          <cell r="A442">
            <v>3750620</v>
          </cell>
          <cell r="B442" t="str">
            <v>Long Term Debt: Cur Portion Offset-Term</v>
          </cell>
          <cell r="C442">
            <v>1500</v>
          </cell>
          <cell r="D442">
            <v>0</v>
          </cell>
          <cell r="E442">
            <v>300000000</v>
          </cell>
          <cell r="F442">
            <v>300000000</v>
          </cell>
        </row>
        <row r="443">
          <cell r="A443">
            <v>3750700</v>
          </cell>
          <cell r="B443" t="str">
            <v>LONG TERM DEBT: Assets Under Capital Le</v>
          </cell>
          <cell r="C443">
            <v>1500</v>
          </cell>
          <cell r="D443">
            <v>-55074740.579999998</v>
          </cell>
          <cell r="E443">
            <v>-53864740.579999998</v>
          </cell>
          <cell r="F443">
            <v>1210000</v>
          </cell>
        </row>
        <row r="444">
          <cell r="A444">
            <v>3751000</v>
          </cell>
          <cell r="B444" t="str">
            <v>UNAMORTIZED PREMIUM/DISCOUNT ON LTD</v>
          </cell>
          <cell r="C444">
            <v>1500</v>
          </cell>
          <cell r="D444">
            <v>35179182.789999999</v>
          </cell>
          <cell r="E444">
            <v>35440569.020000003</v>
          </cell>
          <cell r="F444">
            <v>261386.230000004</v>
          </cell>
        </row>
        <row r="445">
          <cell r="A445">
            <v>3800000</v>
          </cell>
          <cell r="B445" t="str">
            <v>COMMON STOCK</v>
          </cell>
          <cell r="C445">
            <v>1500</v>
          </cell>
          <cell r="D445">
            <v>-1373068514.9200001</v>
          </cell>
          <cell r="E445">
            <v>-1373068514.9200001</v>
          </cell>
          <cell r="F445">
            <v>0</v>
          </cell>
        </row>
        <row r="446">
          <cell r="A446">
            <v>3800300</v>
          </cell>
          <cell r="B446" t="str">
            <v>EXPENSES ON CAPITAL STOCK</v>
          </cell>
          <cell r="C446">
            <v>1500</v>
          </cell>
          <cell r="D446">
            <v>3741472.16</v>
          </cell>
          <cell r="E446">
            <v>3741472.16</v>
          </cell>
          <cell r="F446">
            <v>0</v>
          </cell>
        </row>
        <row r="447">
          <cell r="A447">
            <v>3800500</v>
          </cell>
          <cell r="B447" t="str">
            <v>DIVIDENDS DECLARED TO NEE</v>
          </cell>
          <cell r="C447">
            <v>1500</v>
          </cell>
          <cell r="D447">
            <v>0</v>
          </cell>
          <cell r="E447">
            <v>1070000000</v>
          </cell>
          <cell r="F447">
            <v>1070000000</v>
          </cell>
        </row>
        <row r="448">
          <cell r="A448">
            <v>3810000</v>
          </cell>
          <cell r="B448" t="str">
            <v>ADDITIONAL PAID IN CAPITAL</v>
          </cell>
          <cell r="C448">
            <v>1500</v>
          </cell>
          <cell r="D448">
            <v>-5907000000</v>
          </cell>
          <cell r="E448">
            <v>-6182000000</v>
          </cell>
          <cell r="F448">
            <v>-275000000</v>
          </cell>
        </row>
        <row r="449">
          <cell r="A449">
            <v>3820000</v>
          </cell>
          <cell r="B449" t="str">
            <v>RETAINED EARNINGS</v>
          </cell>
          <cell r="C449">
            <v>1500</v>
          </cell>
          <cell r="D449">
            <v>-4013422743.4200001</v>
          </cell>
          <cell r="E449">
            <v>-5253866113.8400002</v>
          </cell>
          <cell r="F449">
            <v>-1240443370.4200001</v>
          </cell>
        </row>
        <row r="450">
          <cell r="A450">
            <v>4170000</v>
          </cell>
          <cell r="B450" t="str">
            <v>BASE RETAIL REVS: Billed</v>
          </cell>
          <cell r="C450">
            <v>1500</v>
          </cell>
          <cell r="D450">
            <v>-4066554868.25</v>
          </cell>
          <cell r="E450">
            <v>-4758736440.6999998</v>
          </cell>
          <cell r="F450">
            <v>-692181572.45000005</v>
          </cell>
        </row>
        <row r="451">
          <cell r="A451">
            <v>4170100</v>
          </cell>
          <cell r="B451" t="str">
            <v>BASE RETAIL REVS: Unbilled</v>
          </cell>
          <cell r="C451">
            <v>1500</v>
          </cell>
          <cell r="D451">
            <v>-14497682.16</v>
          </cell>
          <cell r="E451">
            <v>-24193740.850000001</v>
          </cell>
          <cell r="F451">
            <v>-9696058.6899999995</v>
          </cell>
        </row>
        <row r="452">
          <cell r="A452">
            <v>4170400</v>
          </cell>
          <cell r="B452" t="str">
            <v>BASE RETAIL REVS: Public St.Hwy Premium</v>
          </cell>
          <cell r="C452">
            <v>1500</v>
          </cell>
          <cell r="D452">
            <v>-2196853.31</v>
          </cell>
          <cell r="E452">
            <v>-2155428.5699999998</v>
          </cell>
          <cell r="F452">
            <v>41424.740000000202</v>
          </cell>
        </row>
        <row r="453">
          <cell r="A453">
            <v>4170500</v>
          </cell>
          <cell r="B453" t="str">
            <v>BASE RETAIL REVS: WC3 Revenue Re-class</v>
          </cell>
          <cell r="C453">
            <v>1500</v>
          </cell>
          <cell r="D453">
            <v>-163048837.18000001</v>
          </cell>
          <cell r="E453">
            <v>-166060794.80000001</v>
          </cell>
          <cell r="F453">
            <v>-3011957.62</v>
          </cell>
        </row>
        <row r="454">
          <cell r="A454">
            <v>4171000</v>
          </cell>
          <cell r="B454" t="str">
            <v>BASE WHOLESALE REVS: Billed</v>
          </cell>
          <cell r="C454">
            <v>1500</v>
          </cell>
          <cell r="D454">
            <v>-67786053.599999994</v>
          </cell>
          <cell r="E454">
            <v>-74830142.659999996</v>
          </cell>
          <cell r="F454">
            <v>-7044089.0599999996</v>
          </cell>
        </row>
        <row r="455">
          <cell r="A455">
            <v>4171100</v>
          </cell>
          <cell r="B455" t="str">
            <v>BASE WHOLESALE REVS: Unbilled</v>
          </cell>
          <cell r="C455">
            <v>1500</v>
          </cell>
          <cell r="D455">
            <v>-722081</v>
          </cell>
          <cell r="E455">
            <v>-422705</v>
          </cell>
          <cell r="F455">
            <v>299376</v>
          </cell>
        </row>
        <row r="456">
          <cell r="A456">
            <v>4172000</v>
          </cell>
          <cell r="B456" t="str">
            <v>OTHER BASE REVS: Fiber Optic Rentals</v>
          </cell>
          <cell r="C456">
            <v>1500</v>
          </cell>
          <cell r="D456">
            <v>-3001595.46</v>
          </cell>
          <cell r="E456">
            <v>-3683478.21</v>
          </cell>
          <cell r="F456">
            <v>-681882.75</v>
          </cell>
        </row>
        <row r="457">
          <cell r="A457">
            <v>4172100</v>
          </cell>
          <cell r="B457" t="str">
            <v>OTHER BASE REVS: Other Rentals</v>
          </cell>
          <cell r="C457">
            <v>1500</v>
          </cell>
          <cell r="D457">
            <v>-8137673.8200000003</v>
          </cell>
          <cell r="E457">
            <v>-7395159.1200000001</v>
          </cell>
          <cell r="F457">
            <v>742514.7</v>
          </cell>
        </row>
        <row r="458">
          <cell r="A458">
            <v>4172110</v>
          </cell>
          <cell r="B458" t="str">
            <v>OTHER BASE REVS: Rents From CATV Attach</v>
          </cell>
          <cell r="C458">
            <v>1500</v>
          </cell>
          <cell r="D458">
            <v>-7171441.96</v>
          </cell>
          <cell r="E458">
            <v>-7672293.6399999997</v>
          </cell>
          <cell r="F458">
            <v>-500851.68</v>
          </cell>
        </row>
        <row r="459">
          <cell r="A459">
            <v>4172120</v>
          </cell>
          <cell r="B459" t="str">
            <v>OTHER BASE REVS: Rents From Pole Attach</v>
          </cell>
          <cell r="C459">
            <v>1500</v>
          </cell>
          <cell r="D459">
            <v>-17578847.780000001</v>
          </cell>
          <cell r="E459">
            <v>-19953431.34</v>
          </cell>
          <cell r="F459">
            <v>-2374583.56</v>
          </cell>
        </row>
        <row r="460">
          <cell r="A460">
            <v>4172150</v>
          </cell>
          <cell r="B460" t="str">
            <v>OTHER BASE REVS: Other Rentals I/C</v>
          </cell>
          <cell r="C460">
            <v>1500</v>
          </cell>
          <cell r="D460">
            <v>-7891403.25</v>
          </cell>
          <cell r="E460">
            <v>-7766105.2300000004</v>
          </cell>
          <cell r="F460">
            <v>125298.02</v>
          </cell>
        </row>
        <row r="461">
          <cell r="A461">
            <v>4172200</v>
          </cell>
          <cell r="B461" t="str">
            <v>OTHER BASE REVS: Transmission Service</v>
          </cell>
          <cell r="C461">
            <v>1500</v>
          </cell>
          <cell r="D461">
            <v>-44919480.759999998</v>
          </cell>
          <cell r="E461">
            <v>-47810844.420000002</v>
          </cell>
          <cell r="F461">
            <v>-2891363.66</v>
          </cell>
        </row>
        <row r="462">
          <cell r="A462">
            <v>4172210</v>
          </cell>
          <cell r="B462" t="str">
            <v>FUEL REVS: Transmission Services</v>
          </cell>
          <cell r="C462">
            <v>1500</v>
          </cell>
          <cell r="D462">
            <v>1133556.8600000001</v>
          </cell>
          <cell r="E462">
            <v>555882.43000000005</v>
          </cell>
          <cell r="F462">
            <v>-577674.43000000005</v>
          </cell>
        </row>
        <row r="463">
          <cell r="A463">
            <v>4172300</v>
          </cell>
          <cell r="B463" t="str">
            <v>OTHER BASE REVS: Interchange</v>
          </cell>
          <cell r="C463">
            <v>1500</v>
          </cell>
          <cell r="D463">
            <v>-4509.6000000000004</v>
          </cell>
          <cell r="E463">
            <v>-2221443.6</v>
          </cell>
          <cell r="F463">
            <v>-2216934</v>
          </cell>
        </row>
        <row r="464">
          <cell r="A464">
            <v>4172400</v>
          </cell>
          <cell r="B464" t="str">
            <v>OTHER BASE REVS: Late Pmts/Field Coll</v>
          </cell>
          <cell r="C464">
            <v>1500</v>
          </cell>
          <cell r="D464">
            <v>-32762206.469999999</v>
          </cell>
          <cell r="E464">
            <v>-60542655.32</v>
          </cell>
          <cell r="F464">
            <v>-27780448.850000001</v>
          </cell>
        </row>
        <row r="465">
          <cell r="A465">
            <v>4172500</v>
          </cell>
          <cell r="B465" t="str">
            <v>OTHER BASE REVS: Misc Service Revs</v>
          </cell>
          <cell r="C465">
            <v>1500</v>
          </cell>
          <cell r="D465">
            <v>-28647601.449999999</v>
          </cell>
          <cell r="E465">
            <v>-32722100.170000002</v>
          </cell>
          <cell r="F465">
            <v>-4074498.72</v>
          </cell>
        </row>
        <row r="466">
          <cell r="A466">
            <v>4172720</v>
          </cell>
          <cell r="B466" t="str">
            <v>OTHER BASE REVS: Revenue Enhancement Pr</v>
          </cell>
          <cell r="C466">
            <v>1500</v>
          </cell>
          <cell r="D466">
            <v>-334172.56</v>
          </cell>
          <cell r="E466">
            <v>-188766.39</v>
          </cell>
          <cell r="F466">
            <v>145406.17000000001</v>
          </cell>
        </row>
        <row r="467">
          <cell r="A467">
            <v>4172800</v>
          </cell>
          <cell r="B467" t="str">
            <v>OTHER BASE REVS: Retail</v>
          </cell>
          <cell r="C467">
            <v>1500</v>
          </cell>
          <cell r="D467">
            <v>-2932708.27</v>
          </cell>
          <cell r="E467">
            <v>-2408613.12</v>
          </cell>
          <cell r="F467">
            <v>524095.15</v>
          </cell>
        </row>
        <row r="468">
          <cell r="A468">
            <v>4173000</v>
          </cell>
          <cell r="B468" t="str">
            <v>FUEL REVS: Fuel Clause</v>
          </cell>
          <cell r="C468">
            <v>1500</v>
          </cell>
          <cell r="D468">
            <v>-3801869911.1700001</v>
          </cell>
          <cell r="E468">
            <v>-3120057581.2199998</v>
          </cell>
          <cell r="F468">
            <v>681812329.95000005</v>
          </cell>
        </row>
        <row r="469">
          <cell r="A469">
            <v>4173100</v>
          </cell>
          <cell r="B469" t="str">
            <v>FUEL REVS: Interchange Recoverable</v>
          </cell>
          <cell r="C469">
            <v>1500</v>
          </cell>
          <cell r="D469">
            <v>-13770613.07</v>
          </cell>
          <cell r="E469">
            <v>-65372382.159999996</v>
          </cell>
          <cell r="F469">
            <v>-51601769.090000004</v>
          </cell>
        </row>
        <row r="470">
          <cell r="A470">
            <v>4173200</v>
          </cell>
          <cell r="B470" t="str">
            <v>FUEL REVS: Deferred Fuel - FPSC</v>
          </cell>
          <cell r="C470">
            <v>1500</v>
          </cell>
          <cell r="D470">
            <v>43565987.079999998</v>
          </cell>
          <cell r="E470">
            <v>-43565987.079999998</v>
          </cell>
          <cell r="F470">
            <v>-87131974.159999996</v>
          </cell>
        </row>
        <row r="471">
          <cell r="A471">
            <v>4173300</v>
          </cell>
          <cell r="B471" t="str">
            <v>FUEL REVS: Deferred Fuel - FERC</v>
          </cell>
          <cell r="C471">
            <v>1500</v>
          </cell>
          <cell r="D471">
            <v>-377448.22</v>
          </cell>
          <cell r="E471">
            <v>0</v>
          </cell>
          <cell r="F471">
            <v>377448.22</v>
          </cell>
        </row>
        <row r="472">
          <cell r="A472">
            <v>4174000</v>
          </cell>
          <cell r="B472" t="str">
            <v>CAPACITY COST RECOVERY REVS: Clause</v>
          </cell>
          <cell r="C472">
            <v>1500</v>
          </cell>
          <cell r="D472">
            <v>-861458789.85000002</v>
          </cell>
          <cell r="E472">
            <v>-868792300.10000002</v>
          </cell>
          <cell r="F472">
            <v>-7333510.25</v>
          </cell>
        </row>
        <row r="473">
          <cell r="A473">
            <v>4174050</v>
          </cell>
          <cell r="B473" t="str">
            <v>CAPACITY COST RECOVERY REVS: Clause Int</v>
          </cell>
          <cell r="C473">
            <v>1500</v>
          </cell>
          <cell r="D473">
            <v>-987627.42</v>
          </cell>
          <cell r="E473">
            <v>-4684203.5199999996</v>
          </cell>
          <cell r="F473">
            <v>-3696576.1</v>
          </cell>
        </row>
        <row r="474">
          <cell r="A474">
            <v>4174200</v>
          </cell>
          <cell r="B474" t="str">
            <v>CAPACITY COST RECOVERY REVS: WC3 Re-Cla</v>
          </cell>
          <cell r="C474">
            <v>1500</v>
          </cell>
          <cell r="D474">
            <v>163048837.18000001</v>
          </cell>
          <cell r="E474">
            <v>166060794.80000001</v>
          </cell>
          <cell r="F474">
            <v>3011957.62</v>
          </cell>
        </row>
        <row r="475">
          <cell r="A475">
            <v>4175000</v>
          </cell>
          <cell r="B475" t="str">
            <v>CONSERVATION REVS: Clause</v>
          </cell>
          <cell r="C475">
            <v>1500</v>
          </cell>
          <cell r="D475">
            <v>-210070673.49000001</v>
          </cell>
          <cell r="E475">
            <v>-163095727.83000001</v>
          </cell>
          <cell r="F475">
            <v>46974945.659999996</v>
          </cell>
        </row>
        <row r="476">
          <cell r="A476">
            <v>4175050</v>
          </cell>
          <cell r="B476" t="str">
            <v>CONSERVATION REVS: Comm/Industrl Load C</v>
          </cell>
          <cell r="C476">
            <v>1500</v>
          </cell>
          <cell r="D476">
            <v>25393670.940000001</v>
          </cell>
          <cell r="E476">
            <v>39489194.369999997</v>
          </cell>
          <cell r="F476">
            <v>14095523.43</v>
          </cell>
        </row>
        <row r="477">
          <cell r="A477">
            <v>4175100</v>
          </cell>
          <cell r="B477" t="str">
            <v>CONSERVATION REVS: Deferred</v>
          </cell>
          <cell r="C477">
            <v>1500</v>
          </cell>
          <cell r="D477">
            <v>2745793.32</v>
          </cell>
          <cell r="E477">
            <v>-2745793.32</v>
          </cell>
          <cell r="F477">
            <v>-5491586.6399999997</v>
          </cell>
        </row>
        <row r="478">
          <cell r="A478">
            <v>4176000</v>
          </cell>
          <cell r="B478" t="str">
            <v>ENVIR COST RECOVERY REVS: Clause</v>
          </cell>
          <cell r="C478">
            <v>1500</v>
          </cell>
          <cell r="D478">
            <v>-173380509.25</v>
          </cell>
          <cell r="E478">
            <v>-213950577</v>
          </cell>
          <cell r="F478">
            <v>-40570067.75</v>
          </cell>
        </row>
        <row r="479">
          <cell r="A479">
            <v>4176100</v>
          </cell>
          <cell r="B479" t="str">
            <v>ENVIR COST RECOVERY REVS: Deferred</v>
          </cell>
          <cell r="C479">
            <v>1500</v>
          </cell>
          <cell r="D479">
            <v>-12518750.359999999</v>
          </cell>
          <cell r="E479">
            <v>-1916975.07</v>
          </cell>
          <cell r="F479">
            <v>10601775.289999999</v>
          </cell>
        </row>
        <row r="480">
          <cell r="A480">
            <v>4177600</v>
          </cell>
          <cell r="B480" t="str">
            <v>STORM SECURIT REVS-Billed</v>
          </cell>
          <cell r="C480">
            <v>1500</v>
          </cell>
          <cell r="D480">
            <v>-106285363.84</v>
          </cell>
          <cell r="E480">
            <v>-107609998.45999999</v>
          </cell>
          <cell r="F480">
            <v>-1324634.6199999901</v>
          </cell>
        </row>
        <row r="481">
          <cell r="A481">
            <v>4177620</v>
          </cell>
          <cell r="B481" t="str">
            <v>STORM SECURIT REVS-Intercompany</v>
          </cell>
          <cell r="C481">
            <v>1500</v>
          </cell>
          <cell r="D481">
            <v>74892008.760000005</v>
          </cell>
          <cell r="E481">
            <v>74428605.939999998</v>
          </cell>
          <cell r="F481">
            <v>-463402.82000000798</v>
          </cell>
        </row>
        <row r="482">
          <cell r="A482">
            <v>4178000</v>
          </cell>
          <cell r="B482" t="str">
            <v>GROSS RECEIPTS TAX REVENUES</v>
          </cell>
          <cell r="C482">
            <v>1500</v>
          </cell>
          <cell r="D482">
            <v>-232294820.43000001</v>
          </cell>
          <cell r="E482">
            <v>-232154004.84999999</v>
          </cell>
          <cell r="F482">
            <v>140815.580000013</v>
          </cell>
        </row>
        <row r="483">
          <cell r="A483">
            <v>4179000</v>
          </cell>
          <cell r="B483" t="str">
            <v>FRANCHISE TAX REVENUES</v>
          </cell>
          <cell r="C483">
            <v>1500</v>
          </cell>
          <cell r="D483">
            <v>-451731995.27999997</v>
          </cell>
          <cell r="E483">
            <v>-447439637.31999999</v>
          </cell>
          <cell r="F483">
            <v>4292357.9599999804</v>
          </cell>
        </row>
        <row r="484">
          <cell r="A484">
            <v>4400100</v>
          </cell>
          <cell r="B484" t="str">
            <v>MANAGEMENT FEE INCOME: Affiliates</v>
          </cell>
          <cell r="C484">
            <v>1500</v>
          </cell>
          <cell r="D484">
            <v>-279.20999999999998</v>
          </cell>
          <cell r="E484">
            <v>-520.6</v>
          </cell>
          <cell r="F484">
            <v>-241.39</v>
          </cell>
        </row>
        <row r="485">
          <cell r="A485">
            <v>4400200</v>
          </cell>
          <cell r="B485" t="str">
            <v>MANAGEMENT FEE INCOME: Intercompany</v>
          </cell>
          <cell r="C485">
            <v>1500</v>
          </cell>
          <cell r="D485">
            <v>-1515.05</v>
          </cell>
          <cell r="E485">
            <v>-2427.63</v>
          </cell>
          <cell r="F485">
            <v>-912.58</v>
          </cell>
        </row>
        <row r="486">
          <cell r="A486">
            <v>4800000</v>
          </cell>
          <cell r="B486" t="str">
            <v>RENTAL INCOME</v>
          </cell>
          <cell r="C486">
            <v>1500</v>
          </cell>
          <cell r="D486">
            <v>-38050.76</v>
          </cell>
          <cell r="E486">
            <v>-57589.26</v>
          </cell>
          <cell r="F486">
            <v>-19538.5</v>
          </cell>
        </row>
        <row r="487">
          <cell r="A487">
            <v>4912521</v>
          </cell>
          <cell r="B487" t="str">
            <v>OTHER BASE REVS: Revenue Enhance Progra</v>
          </cell>
          <cell r="C487">
            <v>1500</v>
          </cell>
          <cell r="D487">
            <v>-8028552.2199999997</v>
          </cell>
          <cell r="E487">
            <v>-3706119.54</v>
          </cell>
          <cell r="F487">
            <v>4322432.68</v>
          </cell>
        </row>
        <row r="488">
          <cell r="A488">
            <v>4912700</v>
          </cell>
          <cell r="B488" t="str">
            <v>OTHER BASE REVS: ValueAdded Proj &amp; Serv</v>
          </cell>
          <cell r="C488">
            <v>1500</v>
          </cell>
          <cell r="D488">
            <v>-11416658.300000001</v>
          </cell>
          <cell r="E488">
            <v>-6734972.9800000004</v>
          </cell>
          <cell r="F488">
            <v>4681685.32</v>
          </cell>
        </row>
        <row r="489">
          <cell r="A489">
            <v>4912720</v>
          </cell>
          <cell r="B489" t="str">
            <v>OTHER REVENUES: Fuel Sales</v>
          </cell>
          <cell r="C489">
            <v>1500</v>
          </cell>
          <cell r="D489">
            <v>0</v>
          </cell>
          <cell r="E489">
            <v>-149602344.06999999</v>
          </cell>
          <cell r="F489">
            <v>-149602344.06999999</v>
          </cell>
        </row>
        <row r="490">
          <cell r="A490">
            <v>5000000</v>
          </cell>
          <cell r="B490" t="str">
            <v>FUEL EXPENSE: Nuclear</v>
          </cell>
          <cell r="C490">
            <v>1500</v>
          </cell>
          <cell r="D490">
            <v>329028459.75</v>
          </cell>
          <cell r="E490">
            <v>382899128.85000002</v>
          </cell>
          <cell r="F490">
            <v>53870669.100000001</v>
          </cell>
        </row>
        <row r="491">
          <cell r="A491">
            <v>5000050</v>
          </cell>
          <cell r="B491" t="str">
            <v>FUEL EXPENSE: Nuclear - Last Core</v>
          </cell>
          <cell r="C491">
            <v>1500</v>
          </cell>
          <cell r="D491">
            <v>4775920.32</v>
          </cell>
          <cell r="E491">
            <v>11753697.119999999</v>
          </cell>
          <cell r="F491">
            <v>6977776.7999999998</v>
          </cell>
        </row>
        <row r="492">
          <cell r="A492">
            <v>5000500</v>
          </cell>
          <cell r="B492" t="str">
            <v>FUEL EXPENSE: Nuclear Disposal CST-Curr</v>
          </cell>
          <cell r="C492">
            <v>1500</v>
          </cell>
          <cell r="D492">
            <v>15760594.890000001</v>
          </cell>
          <cell r="E492">
            <v>23710879.32</v>
          </cell>
          <cell r="F492">
            <v>7950284.4299999997</v>
          </cell>
        </row>
        <row r="493">
          <cell r="A493">
            <v>5001000</v>
          </cell>
          <cell r="B493" t="str">
            <v>FUEL EXPENSE: Additives</v>
          </cell>
          <cell r="C493">
            <v>1500</v>
          </cell>
          <cell r="D493">
            <v>1414348.29</v>
          </cell>
          <cell r="E493">
            <v>1533102.8</v>
          </cell>
          <cell r="F493">
            <v>118754.51</v>
          </cell>
        </row>
        <row r="494">
          <cell r="A494">
            <v>5003000</v>
          </cell>
          <cell r="B494" t="str">
            <v>FUEL EXPENSE: Oil - Jet Grade</v>
          </cell>
          <cell r="C494">
            <v>1500</v>
          </cell>
          <cell r="D494">
            <v>9232668.5099999998</v>
          </cell>
          <cell r="E494">
            <v>19431312.559999999</v>
          </cell>
          <cell r="F494">
            <v>10198644.050000001</v>
          </cell>
        </row>
        <row r="495">
          <cell r="A495">
            <v>5004000</v>
          </cell>
          <cell r="B495" t="str">
            <v>FUEL EXPENSE: Oil - No. 2D Grade</v>
          </cell>
          <cell r="C495">
            <v>1500</v>
          </cell>
          <cell r="D495">
            <v>819866.29</v>
          </cell>
          <cell r="E495">
            <v>886689.16</v>
          </cell>
          <cell r="F495">
            <v>66822.87</v>
          </cell>
        </row>
        <row r="496">
          <cell r="A496">
            <v>5005000</v>
          </cell>
          <cell r="B496" t="str">
            <v>FUEL EXPENSE: Oil - No. 6 Grade</v>
          </cell>
          <cell r="C496">
            <v>1500</v>
          </cell>
          <cell r="D496">
            <v>56532273.159999996</v>
          </cell>
          <cell r="E496">
            <v>15987613.720000001</v>
          </cell>
          <cell r="F496">
            <v>-40544659.439999998</v>
          </cell>
        </row>
        <row r="497">
          <cell r="A497">
            <v>5007000</v>
          </cell>
          <cell r="B497" t="str">
            <v>FUEL EXPENSE: Natural Gas</v>
          </cell>
          <cell r="C497">
            <v>1500</v>
          </cell>
          <cell r="D497">
            <v>3005818573.96</v>
          </cell>
          <cell r="E497">
            <v>2849863138.9299998</v>
          </cell>
          <cell r="F497">
            <v>-155955435.03</v>
          </cell>
        </row>
        <row r="498">
          <cell r="A498">
            <v>5009000</v>
          </cell>
          <cell r="B498" t="str">
            <v>FUEL EXPENSE: Coal</v>
          </cell>
          <cell r="C498">
            <v>1500</v>
          </cell>
          <cell r="D498">
            <v>141121906.99000001</v>
          </cell>
          <cell r="E498">
            <v>169428839.56</v>
          </cell>
          <cell r="F498">
            <v>28306932.57</v>
          </cell>
        </row>
        <row r="499">
          <cell r="A499">
            <v>5011000</v>
          </cell>
          <cell r="B499" t="str">
            <v>FUEL EXPENSE: Propane</v>
          </cell>
          <cell r="C499">
            <v>1500</v>
          </cell>
          <cell r="D499">
            <v>19366.22</v>
          </cell>
          <cell r="E499">
            <v>9157.82</v>
          </cell>
          <cell r="F499">
            <v>-10208.4</v>
          </cell>
        </row>
        <row r="500">
          <cell r="A500">
            <v>5012000</v>
          </cell>
          <cell r="B500" t="str">
            <v>FUEL EXPENSE: Other</v>
          </cell>
          <cell r="C500">
            <v>1500</v>
          </cell>
          <cell r="D500">
            <v>0</v>
          </cell>
          <cell r="E500">
            <v>11800.32</v>
          </cell>
          <cell r="F500">
            <v>11800.32</v>
          </cell>
        </row>
        <row r="501">
          <cell r="A501">
            <v>5013000</v>
          </cell>
          <cell r="B501" t="str">
            <v>PUR PWR: Energy Chgs FPL</v>
          </cell>
          <cell r="C501">
            <v>1500</v>
          </cell>
          <cell r="D501">
            <v>33912068.82</v>
          </cell>
          <cell r="E501">
            <v>6763420.71</v>
          </cell>
          <cell r="F501">
            <v>-27148648.109999999</v>
          </cell>
        </row>
        <row r="502">
          <cell r="A502">
            <v>5013005</v>
          </cell>
          <cell r="B502" t="str">
            <v>PUR PWR: Recoverable Interchange</v>
          </cell>
          <cell r="C502">
            <v>1500</v>
          </cell>
          <cell r="D502">
            <v>11258662.060000001</v>
          </cell>
          <cell r="E502">
            <v>-136.97999999999999</v>
          </cell>
          <cell r="F502">
            <v>-11258799.039999999</v>
          </cell>
        </row>
        <row r="503">
          <cell r="A503">
            <v>5013010</v>
          </cell>
          <cell r="B503" t="str">
            <v>PUR PWR: Energy Chgs - Min Pmt L-T Cont</v>
          </cell>
          <cell r="C503">
            <v>1500</v>
          </cell>
          <cell r="D503">
            <v>98701388.209999993</v>
          </cell>
          <cell r="E503">
            <v>88738823.090000004</v>
          </cell>
          <cell r="F503">
            <v>-9962565.1199999899</v>
          </cell>
        </row>
        <row r="504">
          <cell r="A504">
            <v>5013020</v>
          </cell>
          <cell r="B504" t="str">
            <v>PUR PWR: Engy Chgs - Min Pmt L-T Cont -</v>
          </cell>
          <cell r="C504">
            <v>1500</v>
          </cell>
          <cell r="D504">
            <v>173625805.63999999</v>
          </cell>
          <cell r="E504">
            <v>164683344.93000001</v>
          </cell>
          <cell r="F504">
            <v>-8942460.7099999804</v>
          </cell>
        </row>
        <row r="505">
          <cell r="A505">
            <v>5013025</v>
          </cell>
          <cell r="B505" t="str">
            <v>PUR PWR: St. Lucie</v>
          </cell>
          <cell r="C505">
            <v>1500</v>
          </cell>
          <cell r="D505">
            <v>2721118.24</v>
          </cell>
          <cell r="E505">
            <v>4722384.4800000004</v>
          </cell>
          <cell r="F505">
            <v>2001266.24</v>
          </cell>
        </row>
        <row r="506">
          <cell r="A506">
            <v>5014000</v>
          </cell>
          <cell r="B506" t="str">
            <v>PUR PWR: Capacity Charges-FPL Only</v>
          </cell>
          <cell r="C506">
            <v>1500</v>
          </cell>
          <cell r="D506">
            <v>-2021669.34</v>
          </cell>
          <cell r="E506">
            <v>-3301961.52</v>
          </cell>
          <cell r="F506">
            <v>-1280292.18</v>
          </cell>
        </row>
        <row r="507">
          <cell r="A507">
            <v>5014010</v>
          </cell>
          <cell r="B507" t="str">
            <v>PUR PWR: Capacity Chgs - Min Pmt L-T Co</v>
          </cell>
          <cell r="C507">
            <v>1500</v>
          </cell>
          <cell r="D507">
            <v>301447013.66000003</v>
          </cell>
          <cell r="E507">
            <v>279503467.88</v>
          </cell>
          <cell r="F507">
            <v>-21943545.780000001</v>
          </cell>
        </row>
        <row r="508">
          <cell r="A508">
            <v>5014020</v>
          </cell>
          <cell r="B508" t="str">
            <v>PUR PWR: Cap Chgs - Min Pmt L-T Cont -</v>
          </cell>
          <cell r="C508">
            <v>1500</v>
          </cell>
          <cell r="D508">
            <v>94813443.540000007</v>
          </cell>
          <cell r="E508">
            <v>83971352.689999998</v>
          </cell>
          <cell r="F508">
            <v>-10842090.85</v>
          </cell>
        </row>
        <row r="509">
          <cell r="A509">
            <v>5014030</v>
          </cell>
          <cell r="B509" t="str">
            <v>PUR PWR: Capacity Chgs - Min Pmt L-T Co</v>
          </cell>
          <cell r="C509">
            <v>1500</v>
          </cell>
          <cell r="D509">
            <v>122475164.89</v>
          </cell>
          <cell r="E509">
            <v>107471197.54000001</v>
          </cell>
          <cell r="F509">
            <v>-15003967.35</v>
          </cell>
        </row>
        <row r="510">
          <cell r="A510">
            <v>5090000</v>
          </cell>
          <cell r="B510" t="str">
            <v>TRANSMISSION: Variable - Third Party</v>
          </cell>
          <cell r="C510">
            <v>1500</v>
          </cell>
          <cell r="D510">
            <v>16855258.719999999</v>
          </cell>
          <cell r="E510">
            <v>14357528.699999999</v>
          </cell>
          <cell r="F510">
            <v>-2497730.02</v>
          </cell>
        </row>
        <row r="511">
          <cell r="A511">
            <v>5090010</v>
          </cell>
          <cell r="B511" t="str">
            <v>TRANSMISSION: Capacity - Min Pmt L-T Co</v>
          </cell>
          <cell r="C511">
            <v>1500</v>
          </cell>
          <cell r="D511">
            <v>15667766.539999999</v>
          </cell>
          <cell r="E511">
            <v>16452869.800000001</v>
          </cell>
          <cell r="F511">
            <v>785103.26000000199</v>
          </cell>
        </row>
        <row r="512">
          <cell r="A512">
            <v>5090020</v>
          </cell>
          <cell r="B512" t="str">
            <v>TRANSMISSION: Fuel - Min Pmt L-T Cont -</v>
          </cell>
          <cell r="C512">
            <v>1500</v>
          </cell>
          <cell r="D512">
            <v>9624190.3200000003</v>
          </cell>
          <cell r="E512">
            <v>9306441.7799999993</v>
          </cell>
          <cell r="F512">
            <v>-317748.54000000103</v>
          </cell>
        </row>
        <row r="513">
          <cell r="A513">
            <v>5100000</v>
          </cell>
          <cell r="B513" t="str">
            <v>DEFERRED FUEL EXPENSE</v>
          </cell>
          <cell r="C513">
            <v>1500</v>
          </cell>
          <cell r="D513">
            <v>-48896.44</v>
          </cell>
          <cell r="E513">
            <v>49283.16</v>
          </cell>
          <cell r="F513">
            <v>98179.6</v>
          </cell>
        </row>
        <row r="514">
          <cell r="A514">
            <v>5101000</v>
          </cell>
          <cell r="B514" t="str">
            <v>Underrecovered Fuel Costs</v>
          </cell>
          <cell r="C514">
            <v>1500</v>
          </cell>
          <cell r="D514">
            <v>102921445.48999999</v>
          </cell>
          <cell r="E514">
            <v>-147865148.36000001</v>
          </cell>
          <cell r="F514">
            <v>-250786593.84999999</v>
          </cell>
        </row>
        <row r="515">
          <cell r="A515">
            <v>5110000</v>
          </cell>
          <cell r="B515" t="str">
            <v>DEFERRED CAPACITY EXPENSE</v>
          </cell>
          <cell r="C515">
            <v>1500</v>
          </cell>
          <cell r="D515">
            <v>-52400215.759999998</v>
          </cell>
          <cell r="E515">
            <v>46279800.920000002</v>
          </cell>
          <cell r="F515">
            <v>98680016.680000007</v>
          </cell>
        </row>
        <row r="516">
          <cell r="A516">
            <v>5201000</v>
          </cell>
          <cell r="B516" t="str">
            <v>PAYROLL EXPENSE: Bargaining Variable</v>
          </cell>
          <cell r="C516">
            <v>1500</v>
          </cell>
          <cell r="D516">
            <v>93774437.530000001</v>
          </cell>
          <cell r="E516">
            <v>98530220.920000002</v>
          </cell>
          <cell r="F516">
            <v>4755783.3899999997</v>
          </cell>
        </row>
        <row r="517">
          <cell r="A517">
            <v>5202000</v>
          </cell>
          <cell r="B517" t="str">
            <v>PAYROLL EXPENSE: Non-Exempt</v>
          </cell>
          <cell r="C517">
            <v>1500</v>
          </cell>
          <cell r="D517">
            <v>98102379.760000005</v>
          </cell>
          <cell r="E517">
            <v>89494163</v>
          </cell>
          <cell r="F517">
            <v>-8608216.7600000091</v>
          </cell>
        </row>
        <row r="518">
          <cell r="A518">
            <v>5203000</v>
          </cell>
          <cell r="B518" t="str">
            <v>PAYROLL EXPENSE: Exempt</v>
          </cell>
          <cell r="C518">
            <v>1500</v>
          </cell>
          <cell r="D518">
            <v>446948917.68000001</v>
          </cell>
          <cell r="E518">
            <v>448361850.43000001</v>
          </cell>
          <cell r="F518">
            <v>1412932.75</v>
          </cell>
        </row>
        <row r="519">
          <cell r="A519">
            <v>5204000</v>
          </cell>
          <cell r="B519" t="str">
            <v>PAYROLL EXPENSE: Bargaining: Fixed</v>
          </cell>
          <cell r="C519">
            <v>1500</v>
          </cell>
          <cell r="D519">
            <v>132342266.17</v>
          </cell>
          <cell r="E519">
            <v>130146131.08</v>
          </cell>
          <cell r="F519">
            <v>-2196135.09</v>
          </cell>
        </row>
        <row r="520">
          <cell r="A520">
            <v>5205000</v>
          </cell>
          <cell r="B520" t="str">
            <v>PAYROLL EXPENSE: Bargaining Variable: O</v>
          </cell>
          <cell r="C520">
            <v>1500</v>
          </cell>
          <cell r="D520">
            <v>51276962.149999999</v>
          </cell>
          <cell r="E520">
            <v>47496827.189999998</v>
          </cell>
          <cell r="F520">
            <v>-3780134.96</v>
          </cell>
        </row>
        <row r="521">
          <cell r="A521">
            <v>5206000</v>
          </cell>
          <cell r="B521" t="str">
            <v>PAYROLL EXPENSE: Non-Exempt: Overtime</v>
          </cell>
          <cell r="C521">
            <v>1500</v>
          </cell>
          <cell r="D521">
            <v>10033709.33</v>
          </cell>
          <cell r="E521">
            <v>6765080.9100000001</v>
          </cell>
          <cell r="F521">
            <v>-3268628.42</v>
          </cell>
        </row>
        <row r="522">
          <cell r="A522">
            <v>5207000</v>
          </cell>
          <cell r="B522" t="str">
            <v>PAYROLL EXPENSE: Exempt: Overtime</v>
          </cell>
          <cell r="C522">
            <v>1500</v>
          </cell>
          <cell r="D522">
            <v>31282970.170000002</v>
          </cell>
          <cell r="E522">
            <v>17049062.899999999</v>
          </cell>
          <cell r="F522">
            <v>-14233907.27</v>
          </cell>
        </row>
        <row r="523">
          <cell r="A523">
            <v>5208000</v>
          </cell>
          <cell r="B523" t="str">
            <v>PAYROLL EXPENSE: Bargaining: Fixed: Ove</v>
          </cell>
          <cell r="C523">
            <v>1500</v>
          </cell>
          <cell r="D523">
            <v>56095149.259999998</v>
          </cell>
          <cell r="E523">
            <v>41606184.950000003</v>
          </cell>
          <cell r="F523">
            <v>-14488964.310000001</v>
          </cell>
        </row>
        <row r="524">
          <cell r="A524">
            <v>5220000</v>
          </cell>
          <cell r="B524" t="str">
            <v>OVERTIME MEALS</v>
          </cell>
          <cell r="C524">
            <v>1500</v>
          </cell>
          <cell r="D524">
            <v>4382007.26</v>
          </cell>
          <cell r="E524">
            <v>3853497.09</v>
          </cell>
          <cell r="F524">
            <v>-528510.17000000004</v>
          </cell>
        </row>
        <row r="525">
          <cell r="A525">
            <v>5220100</v>
          </cell>
          <cell r="B525" t="str">
            <v>PAYROLL EXPENSE: Temporary Relieving</v>
          </cell>
          <cell r="C525">
            <v>1500</v>
          </cell>
          <cell r="D525">
            <v>1799868.22</v>
          </cell>
          <cell r="E525">
            <v>1241390.74</v>
          </cell>
          <cell r="F525">
            <v>-558477.48</v>
          </cell>
        </row>
        <row r="526">
          <cell r="A526">
            <v>5220200</v>
          </cell>
          <cell r="B526" t="str">
            <v>PAYROLL EXPENSE: Shift Differential</v>
          </cell>
          <cell r="C526">
            <v>1500</v>
          </cell>
          <cell r="D526">
            <v>2455758.85</v>
          </cell>
          <cell r="E526">
            <v>2140425.46</v>
          </cell>
          <cell r="F526">
            <v>-315333.39</v>
          </cell>
        </row>
        <row r="527">
          <cell r="A527">
            <v>5230000</v>
          </cell>
          <cell r="B527" t="str">
            <v>EXECUTIVE INCENTIVES</v>
          </cell>
          <cell r="C527">
            <v>1500</v>
          </cell>
          <cell r="D527">
            <v>13444873.01</v>
          </cell>
          <cell r="E527">
            <v>17905367.190000001</v>
          </cell>
          <cell r="F527">
            <v>4460494.18</v>
          </cell>
        </row>
        <row r="528">
          <cell r="A528">
            <v>5230102</v>
          </cell>
          <cell r="B528" t="str">
            <v>Shared Based Compensation- Type 2</v>
          </cell>
          <cell r="C528">
            <v>1500</v>
          </cell>
          <cell r="D528">
            <v>-0.01</v>
          </cell>
          <cell r="E528">
            <v>0.01</v>
          </cell>
          <cell r="F528">
            <v>0.02</v>
          </cell>
        </row>
        <row r="529">
          <cell r="A529">
            <v>5230103</v>
          </cell>
          <cell r="B529" t="str">
            <v>Shared Based Compensation- Type 3</v>
          </cell>
          <cell r="C529">
            <v>1500</v>
          </cell>
          <cell r="D529">
            <v>0.01</v>
          </cell>
          <cell r="E529">
            <v>-0.01</v>
          </cell>
          <cell r="F529">
            <v>-0.02</v>
          </cell>
        </row>
        <row r="530">
          <cell r="A530">
            <v>5240000</v>
          </cell>
          <cell r="B530" t="str">
            <v>Employee Incentives</v>
          </cell>
          <cell r="C530">
            <v>1500</v>
          </cell>
          <cell r="D530">
            <v>79431569.989999995</v>
          </cell>
          <cell r="E530">
            <v>75049338.290000007</v>
          </cell>
          <cell r="F530">
            <v>-4382231.6999999899</v>
          </cell>
        </row>
        <row r="531">
          <cell r="A531">
            <v>5250000</v>
          </cell>
          <cell r="B531" t="str">
            <v>PAYROLL EXPENSE: Other Earnings</v>
          </cell>
          <cell r="C531">
            <v>1500</v>
          </cell>
          <cell r="D531">
            <v>13467232.609999999</v>
          </cell>
          <cell r="E531">
            <v>14114171.16</v>
          </cell>
          <cell r="F531">
            <v>646938.55000000098</v>
          </cell>
        </row>
        <row r="532">
          <cell r="A532">
            <v>5250001</v>
          </cell>
          <cell r="B532" t="str">
            <v>PAYROLL EXPENSE: deferred comp/deductio</v>
          </cell>
          <cell r="C532">
            <v>1500</v>
          </cell>
          <cell r="D532">
            <v>11416199.91</v>
          </cell>
          <cell r="E532">
            <v>10142295.66</v>
          </cell>
          <cell r="F532">
            <v>-1273904.25</v>
          </cell>
        </row>
        <row r="533">
          <cell r="A533">
            <v>5250100</v>
          </cell>
          <cell r="B533" t="str">
            <v>PAYROLL EXPENSE: Sign On Bonus</v>
          </cell>
          <cell r="C533">
            <v>1500</v>
          </cell>
          <cell r="D533">
            <v>1045442.6</v>
          </cell>
          <cell r="E533">
            <v>767487.07</v>
          </cell>
          <cell r="F533">
            <v>-277955.53000000003</v>
          </cell>
        </row>
        <row r="534">
          <cell r="A534">
            <v>5250200</v>
          </cell>
          <cell r="B534" t="str">
            <v>PAYROLL EXPENSE: Final Vacation Pay</v>
          </cell>
          <cell r="C534">
            <v>1500</v>
          </cell>
          <cell r="D534">
            <v>1554722.95</v>
          </cell>
          <cell r="E534">
            <v>4219097.8099999996</v>
          </cell>
          <cell r="F534">
            <v>2664374.86</v>
          </cell>
        </row>
        <row r="535">
          <cell r="A535">
            <v>5250300</v>
          </cell>
          <cell r="B535" t="str">
            <v>PAYROLL EXPENSE: Vacation Buy Credits</v>
          </cell>
          <cell r="C535">
            <v>1500</v>
          </cell>
          <cell r="D535">
            <v>-2070277.84</v>
          </cell>
          <cell r="E535">
            <v>-2968068.52</v>
          </cell>
          <cell r="F535">
            <v>-897790.68</v>
          </cell>
        </row>
        <row r="536">
          <cell r="A536">
            <v>5260000</v>
          </cell>
          <cell r="B536" t="str">
            <v>PAYROLL EXPENSE: Lump Sum Increases</v>
          </cell>
          <cell r="C536">
            <v>1500</v>
          </cell>
          <cell r="D536">
            <v>3269954.59</v>
          </cell>
          <cell r="E536">
            <v>2445074.12</v>
          </cell>
          <cell r="F536">
            <v>-824880.47</v>
          </cell>
        </row>
        <row r="537">
          <cell r="A537">
            <v>5270700</v>
          </cell>
          <cell r="B537" t="str">
            <v>PAYROLL EXPENSE: DP - No Overheads Appl</v>
          </cell>
          <cell r="C537">
            <v>1500</v>
          </cell>
          <cell r="D537">
            <v>283551.52</v>
          </cell>
          <cell r="E537">
            <v>-735260.75</v>
          </cell>
          <cell r="F537">
            <v>-1018812.27</v>
          </cell>
        </row>
        <row r="538">
          <cell r="A538">
            <v>5271000</v>
          </cell>
          <cell r="B538" t="str">
            <v>PAYROLL EXPENSE: DP - Barg Variable</v>
          </cell>
          <cell r="C538">
            <v>1500</v>
          </cell>
          <cell r="D538">
            <v>-438110.91</v>
          </cell>
          <cell r="E538">
            <v>0</v>
          </cell>
          <cell r="F538">
            <v>438110.91</v>
          </cell>
        </row>
        <row r="539">
          <cell r="A539">
            <v>5272000</v>
          </cell>
          <cell r="B539" t="str">
            <v>PAYROLL EXPENSE: DP - Non Exempt</v>
          </cell>
          <cell r="C539">
            <v>1500</v>
          </cell>
          <cell r="D539">
            <v>-119747.51</v>
          </cell>
          <cell r="E539">
            <v>-6554.29</v>
          </cell>
          <cell r="F539">
            <v>113193.22</v>
          </cell>
        </row>
        <row r="540">
          <cell r="A540">
            <v>5273000</v>
          </cell>
          <cell r="B540" t="str">
            <v>PAYROLL EXPENSE: DP - Exempt</v>
          </cell>
          <cell r="C540">
            <v>1500</v>
          </cell>
          <cell r="D540">
            <v>-248127.38</v>
          </cell>
          <cell r="E540">
            <v>-140323.31</v>
          </cell>
          <cell r="F540">
            <v>107804.07</v>
          </cell>
        </row>
        <row r="541">
          <cell r="A541">
            <v>5274000</v>
          </cell>
          <cell r="B541" t="str">
            <v>PAYROLL EXPENSE: DP - Barg Fixed</v>
          </cell>
          <cell r="C541">
            <v>1500</v>
          </cell>
          <cell r="D541">
            <v>-1509.93</v>
          </cell>
          <cell r="E541">
            <v>320616.5</v>
          </cell>
          <cell r="F541">
            <v>322126.43</v>
          </cell>
        </row>
        <row r="542">
          <cell r="A542">
            <v>5275000</v>
          </cell>
          <cell r="B542" t="str">
            <v>PAYROLL EXPENSE: DP - Barg Variable: OT</v>
          </cell>
          <cell r="C542">
            <v>1500</v>
          </cell>
          <cell r="D542">
            <v>-5074</v>
          </cell>
          <cell r="E542">
            <v>-319797</v>
          </cell>
          <cell r="F542">
            <v>-314723</v>
          </cell>
        </row>
        <row r="543">
          <cell r="A543">
            <v>5276000</v>
          </cell>
          <cell r="B543" t="str">
            <v>PAYROLL EXPENSE: DP - Non Exempt: OT</v>
          </cell>
          <cell r="C543">
            <v>1500</v>
          </cell>
          <cell r="D543">
            <v>0</v>
          </cell>
          <cell r="E543">
            <v>-0.13</v>
          </cell>
          <cell r="F543">
            <v>-0.13</v>
          </cell>
        </row>
        <row r="544">
          <cell r="A544">
            <v>5277000</v>
          </cell>
          <cell r="B544" t="str">
            <v>PAYROLL EXPENSE: DP - Exempt: OT</v>
          </cell>
          <cell r="C544">
            <v>1500</v>
          </cell>
          <cell r="D544">
            <v>-93042.13</v>
          </cell>
          <cell r="E544">
            <v>3269.08</v>
          </cell>
          <cell r="F544">
            <v>96311.21</v>
          </cell>
        </row>
        <row r="545">
          <cell r="A545">
            <v>5278000</v>
          </cell>
          <cell r="B545" t="str">
            <v>PAYROLL EXPENSE: DP - Barg Fixed: OT</v>
          </cell>
          <cell r="C545">
            <v>1500</v>
          </cell>
          <cell r="D545">
            <v>8602.5300000000007</v>
          </cell>
          <cell r="E545">
            <v>-21.42</v>
          </cell>
          <cell r="F545">
            <v>-8623.9500000000007</v>
          </cell>
        </row>
        <row r="546">
          <cell r="A546">
            <v>5279000</v>
          </cell>
          <cell r="B546" t="str">
            <v>PAYROLL EXPENSE: DP - FPL Other Earning</v>
          </cell>
          <cell r="C546">
            <v>1500</v>
          </cell>
          <cell r="D546">
            <v>191120.62</v>
          </cell>
          <cell r="E546">
            <v>-16000.35</v>
          </cell>
          <cell r="F546">
            <v>-207120.97</v>
          </cell>
        </row>
        <row r="547">
          <cell r="A547">
            <v>5290000</v>
          </cell>
          <cell r="B547" t="str">
            <v>PAYROLL EXPENSE: Accrued</v>
          </cell>
          <cell r="C547">
            <v>1500</v>
          </cell>
          <cell r="D547">
            <v>-1169285.1100000001</v>
          </cell>
          <cell r="E547">
            <v>6615501.3099999996</v>
          </cell>
          <cell r="F547">
            <v>7784786.4199999999</v>
          </cell>
        </row>
        <row r="548">
          <cell r="A548">
            <v>5300100</v>
          </cell>
          <cell r="B548" t="str">
            <v>EMPLOYEE BENEFITS: Accrued Vacation</v>
          </cell>
          <cell r="C548">
            <v>1500</v>
          </cell>
          <cell r="D548">
            <v>1440433.1</v>
          </cell>
          <cell r="E548">
            <v>-4723130.91</v>
          </cell>
          <cell r="F548">
            <v>-6163564.0099999998</v>
          </cell>
        </row>
        <row r="549">
          <cell r="A549">
            <v>5300200</v>
          </cell>
          <cell r="B549" t="str">
            <v>EMPLOYEE BENEFITS: 401K &amp; HSA</v>
          </cell>
          <cell r="C549">
            <v>1500</v>
          </cell>
          <cell r="D549">
            <v>29336183.890000001</v>
          </cell>
          <cell r="E549">
            <v>29911774.07</v>
          </cell>
          <cell r="F549">
            <v>575590.18000000005</v>
          </cell>
        </row>
        <row r="550">
          <cell r="A550">
            <v>5300300</v>
          </cell>
          <cell r="B550" t="str">
            <v>EMPLOYEE BENEFITS: Medical Insurance</v>
          </cell>
          <cell r="C550">
            <v>1500</v>
          </cell>
          <cell r="D550">
            <v>89987333.719999999</v>
          </cell>
          <cell r="E550">
            <v>88614663.769999996</v>
          </cell>
          <cell r="F550">
            <v>-1372669.95</v>
          </cell>
        </row>
        <row r="551">
          <cell r="A551">
            <v>5300400</v>
          </cell>
          <cell r="B551" t="str">
            <v>EMPLOYEE BENEFITS: Life Insurance</v>
          </cell>
          <cell r="C551">
            <v>1500</v>
          </cell>
          <cell r="D551">
            <v>1482849.54</v>
          </cell>
          <cell r="E551">
            <v>1165288.94</v>
          </cell>
          <cell r="F551">
            <v>-317560.59999999998</v>
          </cell>
        </row>
        <row r="552">
          <cell r="A552">
            <v>5300500</v>
          </cell>
          <cell r="B552" t="str">
            <v>EMPLOYEE BENEFITS: Dental Insurance</v>
          </cell>
          <cell r="C552">
            <v>1500</v>
          </cell>
          <cell r="D552">
            <v>5266401.59</v>
          </cell>
          <cell r="E552">
            <v>5357760</v>
          </cell>
          <cell r="F552">
            <v>91358.410000000105</v>
          </cell>
        </row>
        <row r="553">
          <cell r="A553">
            <v>5300600</v>
          </cell>
          <cell r="B553" t="str">
            <v>EMPLOYEE BENEFITS: Long Term Disability</v>
          </cell>
          <cell r="C553">
            <v>1500</v>
          </cell>
          <cell r="D553">
            <v>3521026.38</v>
          </cell>
          <cell r="E553">
            <v>3517050</v>
          </cell>
          <cell r="F553">
            <v>-3976.3799999998901</v>
          </cell>
        </row>
        <row r="554">
          <cell r="A554">
            <v>5300710</v>
          </cell>
          <cell r="B554" t="str">
            <v>EMPLOYEE BENEFITS: Pension FAS Credits</v>
          </cell>
          <cell r="C554">
            <v>1500</v>
          </cell>
          <cell r="D554">
            <v>-47000370</v>
          </cell>
          <cell r="E554">
            <v>-6827797.79</v>
          </cell>
          <cell r="F554">
            <v>40172572.210000001</v>
          </cell>
        </row>
        <row r="555">
          <cell r="A555">
            <v>5300720</v>
          </cell>
          <cell r="B555" t="str">
            <v>EMPLOYEE BENEFITS: Post Retirement Bene</v>
          </cell>
          <cell r="C555">
            <v>1500</v>
          </cell>
          <cell r="D555">
            <v>16363946.449999999</v>
          </cell>
          <cell r="E555">
            <v>15551758.16</v>
          </cell>
          <cell r="F555">
            <v>-812188.28999999899</v>
          </cell>
        </row>
        <row r="556">
          <cell r="A556">
            <v>5300730</v>
          </cell>
          <cell r="B556" t="str">
            <v>EMPLOYEE BENEFITS: Supplemental Pension</v>
          </cell>
          <cell r="C556">
            <v>1500</v>
          </cell>
          <cell r="D556">
            <v>2953933.3</v>
          </cell>
          <cell r="E556">
            <v>1851607.75</v>
          </cell>
          <cell r="F556">
            <v>-1102325.55</v>
          </cell>
        </row>
        <row r="557">
          <cell r="A557">
            <v>5300740</v>
          </cell>
          <cell r="B557" t="str">
            <v>EMPLOYEE BENEFITS: Post Employment</v>
          </cell>
          <cell r="C557">
            <v>1500</v>
          </cell>
          <cell r="D557">
            <v>181571</v>
          </cell>
          <cell r="E557">
            <v>-1746000</v>
          </cell>
          <cell r="F557">
            <v>-1927571</v>
          </cell>
        </row>
        <row r="558">
          <cell r="A558">
            <v>5300800</v>
          </cell>
          <cell r="B558" t="str">
            <v>APPLIED EMPLOYEE BENEFITS</v>
          </cell>
          <cell r="C558">
            <v>1500</v>
          </cell>
          <cell r="D558">
            <v>-2048.94</v>
          </cell>
          <cell r="E558">
            <v>-359661.21</v>
          </cell>
          <cell r="F558">
            <v>-357612.27</v>
          </cell>
        </row>
        <row r="559">
          <cell r="A559">
            <v>5300805</v>
          </cell>
          <cell r="B559" t="str">
            <v>WELFARE UNFUNDED TRANSFER - Credit</v>
          </cell>
          <cell r="C559">
            <v>1500</v>
          </cell>
          <cell r="D559">
            <v>475.31</v>
          </cell>
          <cell r="E559">
            <v>388.62</v>
          </cell>
          <cell r="F559">
            <v>-86.69</v>
          </cell>
        </row>
        <row r="560">
          <cell r="A560">
            <v>5310000</v>
          </cell>
          <cell r="B560" t="str">
            <v>EMPLOYEE WELFARE</v>
          </cell>
          <cell r="C560">
            <v>1500</v>
          </cell>
          <cell r="D560">
            <v>4263778.1399999997</v>
          </cell>
          <cell r="E560">
            <v>3703129.39</v>
          </cell>
          <cell r="F560">
            <v>-560648.75</v>
          </cell>
        </row>
        <row r="561">
          <cell r="A561">
            <v>5320000</v>
          </cell>
          <cell r="B561" t="str">
            <v>RELOCATION</v>
          </cell>
          <cell r="C561">
            <v>1500</v>
          </cell>
          <cell r="D561">
            <v>6017392.0599999996</v>
          </cell>
          <cell r="E561">
            <v>2896486.35</v>
          </cell>
          <cell r="F561">
            <v>-3120905.71</v>
          </cell>
        </row>
        <row r="562">
          <cell r="A562">
            <v>5320100</v>
          </cell>
          <cell r="B562" t="str">
            <v>EMPLOYEE RECRUITING</v>
          </cell>
          <cell r="C562">
            <v>1500</v>
          </cell>
          <cell r="D562">
            <v>212478.98</v>
          </cell>
          <cell r="E562">
            <v>133824.81</v>
          </cell>
          <cell r="F562">
            <v>-78654.17</v>
          </cell>
        </row>
        <row r="563">
          <cell r="A563">
            <v>5330000</v>
          </cell>
          <cell r="B563" t="str">
            <v>CONTRACT CAR</v>
          </cell>
          <cell r="C563">
            <v>1500</v>
          </cell>
          <cell r="D563">
            <v>40180.629999999997</v>
          </cell>
          <cell r="E563">
            <v>27420.29</v>
          </cell>
          <cell r="F563">
            <v>-12760.34</v>
          </cell>
        </row>
        <row r="564">
          <cell r="A564">
            <v>5340000</v>
          </cell>
          <cell r="B564" t="str">
            <v>EDUCATION AND TRAINING</v>
          </cell>
          <cell r="C564">
            <v>1500</v>
          </cell>
          <cell r="D564">
            <v>5947840</v>
          </cell>
          <cell r="E564">
            <v>5107155.75</v>
          </cell>
          <cell r="F564">
            <v>-840684.25</v>
          </cell>
        </row>
        <row r="565">
          <cell r="A565">
            <v>5340100</v>
          </cell>
          <cell r="B565" t="str">
            <v>BOOKS PERIODICALS &amp; SUBSCRIPTIONS</v>
          </cell>
          <cell r="C565">
            <v>1500</v>
          </cell>
          <cell r="D565">
            <v>1095783.2</v>
          </cell>
          <cell r="E565">
            <v>1075950.42</v>
          </cell>
          <cell r="F565">
            <v>-19832.78</v>
          </cell>
        </row>
        <row r="566">
          <cell r="A566">
            <v>5400100</v>
          </cell>
          <cell r="B566" t="str">
            <v>MATERIALS &amp; SUPPLIES: General</v>
          </cell>
          <cell r="C566">
            <v>1500</v>
          </cell>
          <cell r="D566">
            <v>325151307.02999997</v>
          </cell>
          <cell r="E566">
            <v>211292001.88</v>
          </cell>
          <cell r="F566">
            <v>-113859305.15000001</v>
          </cell>
        </row>
        <row r="567">
          <cell r="A567">
            <v>5400101</v>
          </cell>
          <cell r="B567" t="str">
            <v>MATERIALS &amp; SUPPLIES: General - FPL Sto</v>
          </cell>
          <cell r="C567">
            <v>1500</v>
          </cell>
          <cell r="D567">
            <v>160439859.19999999</v>
          </cell>
          <cell r="E567">
            <v>186306907.12</v>
          </cell>
          <cell r="F567">
            <v>25867047.920000002</v>
          </cell>
        </row>
        <row r="568">
          <cell r="A568">
            <v>5400102</v>
          </cell>
          <cell r="B568" t="str">
            <v>M&amp;S: General-FPL PGD &amp; Nuclear Stores O</v>
          </cell>
          <cell r="C568">
            <v>1500</v>
          </cell>
          <cell r="D568">
            <v>0</v>
          </cell>
          <cell r="E568">
            <v>117001062.06</v>
          </cell>
          <cell r="F568">
            <v>117001062.06</v>
          </cell>
        </row>
        <row r="569">
          <cell r="A569">
            <v>5400103</v>
          </cell>
          <cell r="B569" t="str">
            <v>MATERIALS &amp; SUPPLIES: General-No Stores</v>
          </cell>
          <cell r="C569">
            <v>1500</v>
          </cell>
          <cell r="D569">
            <v>0</v>
          </cell>
          <cell r="E569">
            <v>17677438.809999999</v>
          </cell>
          <cell r="F569">
            <v>17677438.809999999</v>
          </cell>
        </row>
        <row r="570">
          <cell r="A570">
            <v>5400150</v>
          </cell>
          <cell r="B570" t="str">
            <v>MATERIALS &amp; SUPPLIES: Stores Loading</v>
          </cell>
          <cell r="C570">
            <v>1500</v>
          </cell>
          <cell r="D570">
            <v>572662.47</v>
          </cell>
          <cell r="E570">
            <v>17878.05</v>
          </cell>
          <cell r="F570">
            <v>-554784.42000000004</v>
          </cell>
        </row>
        <row r="571">
          <cell r="A571">
            <v>5400200</v>
          </cell>
          <cell r="B571" t="str">
            <v>CONSUMABLES</v>
          </cell>
          <cell r="C571">
            <v>1500</v>
          </cell>
          <cell r="D571">
            <v>5324207.91</v>
          </cell>
          <cell r="E571">
            <v>2660331.23</v>
          </cell>
          <cell r="F571">
            <v>-2663876.6800000002</v>
          </cell>
        </row>
        <row r="572">
          <cell r="A572">
            <v>5400201</v>
          </cell>
          <cell r="B572" t="str">
            <v>CONSUMABLES  - FPL Stores</v>
          </cell>
          <cell r="C572">
            <v>1500</v>
          </cell>
          <cell r="D572">
            <v>10762561.48</v>
          </cell>
          <cell r="E572">
            <v>11935989.109999999</v>
          </cell>
          <cell r="F572">
            <v>1173427.6299999999</v>
          </cell>
        </row>
        <row r="573">
          <cell r="A573">
            <v>5400300</v>
          </cell>
          <cell r="B573" t="str">
            <v>EQUIPMENT PARTS</v>
          </cell>
          <cell r="C573">
            <v>1500</v>
          </cell>
          <cell r="D573">
            <v>6600201.25</v>
          </cell>
          <cell r="E573">
            <v>4608073.67</v>
          </cell>
          <cell r="F573">
            <v>-1992127.58</v>
          </cell>
        </row>
        <row r="574">
          <cell r="A574">
            <v>5400310</v>
          </cell>
          <cell r="B574" t="str">
            <v>Blade Repairs and Replacement</v>
          </cell>
          <cell r="C574">
            <v>1500</v>
          </cell>
          <cell r="D574">
            <v>116660.24</v>
          </cell>
          <cell r="E574">
            <v>0</v>
          </cell>
          <cell r="F574">
            <v>-116660.24</v>
          </cell>
        </row>
        <row r="575">
          <cell r="A575">
            <v>5400330</v>
          </cell>
          <cell r="B575" t="str">
            <v>Generator Repairs and Replacement</v>
          </cell>
          <cell r="C575">
            <v>1500</v>
          </cell>
          <cell r="D575">
            <v>54452955.729999997</v>
          </cell>
          <cell r="E575">
            <v>55597588.25</v>
          </cell>
          <cell r="F575">
            <v>1144632.52</v>
          </cell>
        </row>
        <row r="576">
          <cell r="A576">
            <v>5400331</v>
          </cell>
          <cell r="B576" t="str">
            <v>GENERATOR REPAIR &amp; REPL  - FPL Stores</v>
          </cell>
          <cell r="C576">
            <v>1500</v>
          </cell>
          <cell r="D576">
            <v>1638753.47</v>
          </cell>
          <cell r="E576">
            <v>2392962.7200000002</v>
          </cell>
          <cell r="F576">
            <v>754209.25</v>
          </cell>
        </row>
        <row r="577">
          <cell r="A577">
            <v>5400400</v>
          </cell>
          <cell r="B577" t="str">
            <v>SITE TOOL &amp; EQUIPMENT EXPENSE</v>
          </cell>
          <cell r="C577">
            <v>1500</v>
          </cell>
          <cell r="D577">
            <v>13206017.57</v>
          </cell>
          <cell r="E577">
            <v>15529094.26</v>
          </cell>
          <cell r="F577">
            <v>2323076.69</v>
          </cell>
        </row>
        <row r="578">
          <cell r="A578">
            <v>5400401</v>
          </cell>
          <cell r="B578" t="str">
            <v>SITE TOOL &amp; EQUIP EXP  - FPL Stores</v>
          </cell>
          <cell r="C578">
            <v>1500</v>
          </cell>
          <cell r="D578">
            <v>8750521.1799999997</v>
          </cell>
          <cell r="E578">
            <v>9869624.0999999996</v>
          </cell>
          <cell r="F578">
            <v>1119102.92</v>
          </cell>
        </row>
        <row r="579">
          <cell r="A579">
            <v>5400500</v>
          </cell>
          <cell r="B579" t="str">
            <v>UNIFORMS</v>
          </cell>
          <cell r="C579">
            <v>1500</v>
          </cell>
          <cell r="D579">
            <v>107290.87</v>
          </cell>
          <cell r="E579">
            <v>319182.39</v>
          </cell>
          <cell r="F579">
            <v>211891.52</v>
          </cell>
        </row>
        <row r="580">
          <cell r="A580">
            <v>5400600</v>
          </cell>
          <cell r="B580" t="str">
            <v>SAFETY EQUIPMENT</v>
          </cell>
          <cell r="C580">
            <v>1500</v>
          </cell>
          <cell r="D580">
            <v>1375507.63</v>
          </cell>
          <cell r="E580">
            <v>2110879.0699999998</v>
          </cell>
          <cell r="F580">
            <v>735371.44</v>
          </cell>
        </row>
        <row r="581">
          <cell r="A581">
            <v>5400601</v>
          </cell>
          <cell r="B581" t="str">
            <v>SAFETY EQUIPMENT - FPL Stores</v>
          </cell>
          <cell r="C581">
            <v>1500</v>
          </cell>
          <cell r="D581">
            <v>1965739.76</v>
          </cell>
          <cell r="E581">
            <v>2087069.07</v>
          </cell>
          <cell r="F581">
            <v>121329.31</v>
          </cell>
        </row>
        <row r="582">
          <cell r="A582">
            <v>5400605</v>
          </cell>
          <cell r="B582" t="str">
            <v>INVENTORY ADJUSTMENT (TAILS)</v>
          </cell>
          <cell r="C582">
            <v>1500</v>
          </cell>
          <cell r="D582">
            <v>75721.41</v>
          </cell>
          <cell r="E582">
            <v>14398.7</v>
          </cell>
          <cell r="F582">
            <v>-61322.71</v>
          </cell>
        </row>
        <row r="583">
          <cell r="A583">
            <v>5400606</v>
          </cell>
          <cell r="B583" t="str">
            <v>INVENTORY ADJUSTMENT - FPL</v>
          </cell>
          <cell r="C583">
            <v>1500</v>
          </cell>
          <cell r="D583">
            <v>2970919.12</v>
          </cell>
          <cell r="E583">
            <v>3669282.89</v>
          </cell>
          <cell r="F583">
            <v>698363.77</v>
          </cell>
        </row>
        <row r="584">
          <cell r="A584">
            <v>5400699</v>
          </cell>
          <cell r="B584" t="str">
            <v>MATERIALS &amp; SUPPLIES: Vendor Rebates</v>
          </cell>
          <cell r="C584">
            <v>1500</v>
          </cell>
          <cell r="D584">
            <v>0</v>
          </cell>
          <cell r="E584">
            <v>-8789.6200000000008</v>
          </cell>
          <cell r="F584">
            <v>-8789.6200000000008</v>
          </cell>
        </row>
        <row r="585">
          <cell r="A585">
            <v>5400700</v>
          </cell>
          <cell r="B585" t="str">
            <v>FREIGHT: Excluding Fuel</v>
          </cell>
          <cell r="C585">
            <v>1500</v>
          </cell>
          <cell r="D585">
            <v>20024575.920000002</v>
          </cell>
          <cell r="E585">
            <v>19478626.350000001</v>
          </cell>
          <cell r="F585">
            <v>-545949.56999999995</v>
          </cell>
        </row>
        <row r="586">
          <cell r="A586">
            <v>5400800</v>
          </cell>
          <cell r="B586" t="str">
            <v>STRUCTURES &amp; IMPROVEMENTS</v>
          </cell>
          <cell r="C586">
            <v>1500</v>
          </cell>
          <cell r="D586">
            <v>9494835.2699999996</v>
          </cell>
          <cell r="E586">
            <v>7350718.4900000002</v>
          </cell>
          <cell r="F586">
            <v>-2144116.7799999998</v>
          </cell>
        </row>
        <row r="587">
          <cell r="A587">
            <v>5400999</v>
          </cell>
          <cell r="B587" t="str">
            <v>RETIREMENT WORK IN PROGRESS-SALVAGE</v>
          </cell>
          <cell r="C587">
            <v>1500</v>
          </cell>
          <cell r="D587">
            <v>-479827.23</v>
          </cell>
          <cell r="E587">
            <v>-969379.89</v>
          </cell>
          <cell r="F587">
            <v>-489552.66</v>
          </cell>
        </row>
        <row r="588">
          <cell r="A588">
            <v>5401000</v>
          </cell>
          <cell r="B588" t="str">
            <v>CHEMICALS</v>
          </cell>
          <cell r="C588">
            <v>1500</v>
          </cell>
          <cell r="D588">
            <v>8567197.0500000007</v>
          </cell>
          <cell r="E588">
            <v>7648174.4500000002</v>
          </cell>
          <cell r="F588">
            <v>-919022.60000000102</v>
          </cell>
        </row>
        <row r="589">
          <cell r="A589">
            <v>5401001</v>
          </cell>
          <cell r="B589" t="str">
            <v>CHEMICALS  - FPL T &amp; D Stores</v>
          </cell>
          <cell r="C589">
            <v>1500</v>
          </cell>
          <cell r="D589">
            <v>1361352.86</v>
          </cell>
          <cell r="E589">
            <v>1368639.35</v>
          </cell>
          <cell r="F589">
            <v>7286.4899999999898</v>
          </cell>
        </row>
        <row r="590">
          <cell r="A590">
            <v>5401100</v>
          </cell>
          <cell r="B590" t="str">
            <v>OILS &amp; LUBRICANTS</v>
          </cell>
          <cell r="C590">
            <v>1500</v>
          </cell>
          <cell r="D590">
            <v>1620657.49</v>
          </cell>
          <cell r="E590">
            <v>826169.06</v>
          </cell>
          <cell r="F590">
            <v>-794488.43</v>
          </cell>
        </row>
        <row r="591">
          <cell r="A591">
            <v>5401101</v>
          </cell>
          <cell r="B591" t="str">
            <v>OILS &amp; LUBRICANTS  - FPL Stores</v>
          </cell>
          <cell r="C591">
            <v>1500</v>
          </cell>
          <cell r="D591">
            <v>120821.81</v>
          </cell>
          <cell r="E591">
            <v>10674.81</v>
          </cell>
          <cell r="F591">
            <v>-110147</v>
          </cell>
        </row>
        <row r="592">
          <cell r="A592">
            <v>5401200</v>
          </cell>
          <cell r="B592" t="str">
            <v>OPERATING GASES</v>
          </cell>
          <cell r="C592">
            <v>1500</v>
          </cell>
          <cell r="D592">
            <v>1583909.97</v>
          </cell>
          <cell r="E592">
            <v>2045534.45</v>
          </cell>
          <cell r="F592">
            <v>461624.48</v>
          </cell>
        </row>
        <row r="593">
          <cell r="A593">
            <v>5401600</v>
          </cell>
          <cell r="B593" t="str">
            <v>DEMINERALIZED WATER</v>
          </cell>
          <cell r="C593">
            <v>1500</v>
          </cell>
          <cell r="D593">
            <v>4861692.12</v>
          </cell>
          <cell r="E593">
            <v>5961684.1600000001</v>
          </cell>
          <cell r="F593">
            <v>1099992.04</v>
          </cell>
        </row>
        <row r="594">
          <cell r="A594">
            <v>5401700</v>
          </cell>
          <cell r="B594" t="str">
            <v>VEHICLE: Utilization Charges</v>
          </cell>
          <cell r="C594">
            <v>1500</v>
          </cell>
          <cell r="D594">
            <v>45447123.890000001</v>
          </cell>
          <cell r="E594">
            <v>40912555.259999998</v>
          </cell>
          <cell r="F594">
            <v>-4534568.63</v>
          </cell>
        </row>
        <row r="595">
          <cell r="A595">
            <v>5401710</v>
          </cell>
          <cell r="B595" t="str">
            <v>VEHICLE: Fuel</v>
          </cell>
          <cell r="C595">
            <v>1500</v>
          </cell>
          <cell r="D595">
            <v>16711989.539999999</v>
          </cell>
          <cell r="E595">
            <v>16272486.07</v>
          </cell>
          <cell r="F595">
            <v>-439503.46999999898</v>
          </cell>
        </row>
        <row r="596">
          <cell r="A596">
            <v>5401720</v>
          </cell>
          <cell r="B596" t="str">
            <v>VEHICLE: Maintenance</v>
          </cell>
          <cell r="C596">
            <v>1500</v>
          </cell>
          <cell r="D596">
            <v>3324854.82</v>
          </cell>
          <cell r="E596">
            <v>2809490.28</v>
          </cell>
          <cell r="F596">
            <v>-515364.54</v>
          </cell>
        </row>
        <row r="597">
          <cell r="A597">
            <v>5401730</v>
          </cell>
          <cell r="B597" t="str">
            <v>VEHICLE: Other Expenses</v>
          </cell>
          <cell r="C597">
            <v>1500</v>
          </cell>
          <cell r="D597">
            <v>4977227.95</v>
          </cell>
          <cell r="E597">
            <v>5476681.79</v>
          </cell>
          <cell r="F597">
            <v>499453.84</v>
          </cell>
        </row>
        <row r="598">
          <cell r="A598">
            <v>5401740</v>
          </cell>
          <cell r="B598" t="str">
            <v>VEHICLE: Rentals Excluding Automobiles</v>
          </cell>
          <cell r="C598">
            <v>1500</v>
          </cell>
          <cell r="D598">
            <v>3893351.89</v>
          </cell>
          <cell r="E598">
            <v>3769795.08</v>
          </cell>
          <cell r="F598">
            <v>-123556.81</v>
          </cell>
        </row>
        <row r="599">
          <cell r="A599">
            <v>5401741</v>
          </cell>
          <cell r="B599" t="str">
            <v>VEHICLE: Lease Expenses</v>
          </cell>
          <cell r="C599">
            <v>1500</v>
          </cell>
          <cell r="D599">
            <v>9209107.1099999994</v>
          </cell>
          <cell r="E599">
            <v>37297.35</v>
          </cell>
          <cell r="F599">
            <v>-9171809.7599999998</v>
          </cell>
        </row>
        <row r="600">
          <cell r="A600">
            <v>5401750</v>
          </cell>
          <cell r="B600" t="str">
            <v>VEHICLE: Accident Repair</v>
          </cell>
          <cell r="C600">
            <v>1500</v>
          </cell>
          <cell r="D600">
            <v>1610092.62</v>
          </cell>
          <cell r="E600">
            <v>1630634.27</v>
          </cell>
          <cell r="F600">
            <v>20541.6499999999</v>
          </cell>
        </row>
        <row r="601">
          <cell r="A601">
            <v>5401760</v>
          </cell>
          <cell r="B601" t="str">
            <v>VEHICLE: Usage Credits</v>
          </cell>
          <cell r="C601">
            <v>1500</v>
          </cell>
          <cell r="D601">
            <v>-45265070.619999997</v>
          </cell>
          <cell r="E601">
            <v>-40908149.009999998</v>
          </cell>
          <cell r="F601">
            <v>4356921.6100000003</v>
          </cell>
        </row>
        <row r="602">
          <cell r="A602">
            <v>5401770</v>
          </cell>
          <cell r="B602" t="str">
            <v>VEHICLE: Monthly Lease Credits</v>
          </cell>
          <cell r="C602">
            <v>1500</v>
          </cell>
          <cell r="D602">
            <v>-4590.62</v>
          </cell>
          <cell r="E602">
            <v>0</v>
          </cell>
          <cell r="F602">
            <v>4590.62</v>
          </cell>
        </row>
        <row r="603">
          <cell r="A603">
            <v>5401780</v>
          </cell>
          <cell r="B603" t="str">
            <v>VEHICLE: Repair Credits</v>
          </cell>
          <cell r="C603">
            <v>1500</v>
          </cell>
          <cell r="D603">
            <v>-834941.69</v>
          </cell>
          <cell r="E603">
            <v>-785689.84</v>
          </cell>
          <cell r="F603">
            <v>49251.85</v>
          </cell>
        </row>
        <row r="604">
          <cell r="A604">
            <v>5402000</v>
          </cell>
          <cell r="B604" t="str">
            <v>HAZARDOUS WASTE DISPOSAL</v>
          </cell>
          <cell r="C604">
            <v>1500</v>
          </cell>
          <cell r="D604">
            <v>5704350.5599999996</v>
          </cell>
          <cell r="E604">
            <v>6487325.3899999997</v>
          </cell>
          <cell r="F604">
            <v>782974.83</v>
          </cell>
        </row>
        <row r="605">
          <cell r="A605">
            <v>5402100</v>
          </cell>
          <cell r="B605" t="str">
            <v>NON-HAZARDOUS WASTE DISPOSAL</v>
          </cell>
          <cell r="C605">
            <v>1500</v>
          </cell>
          <cell r="D605">
            <v>2417210.37</v>
          </cell>
          <cell r="E605">
            <v>4741768.8099999996</v>
          </cell>
          <cell r="F605">
            <v>2324558.44</v>
          </cell>
        </row>
        <row r="606">
          <cell r="A606">
            <v>5402200</v>
          </cell>
          <cell r="B606" t="str">
            <v>ASH DISPOSAL</v>
          </cell>
          <cell r="C606">
            <v>1500</v>
          </cell>
          <cell r="D606">
            <v>1125.3699999999999</v>
          </cell>
          <cell r="E606">
            <v>12170.31</v>
          </cell>
          <cell r="F606">
            <v>11044.94</v>
          </cell>
        </row>
        <row r="607">
          <cell r="A607">
            <v>5402300</v>
          </cell>
          <cell r="B607" t="str">
            <v>ENVIRONMENTAL SERVICES</v>
          </cell>
          <cell r="C607">
            <v>1500</v>
          </cell>
          <cell r="D607">
            <v>15243838.119999999</v>
          </cell>
          <cell r="E607">
            <v>13927857.220000001</v>
          </cell>
          <cell r="F607">
            <v>-1315980.8999999999</v>
          </cell>
        </row>
        <row r="608">
          <cell r="A608">
            <v>5410000</v>
          </cell>
          <cell r="B608" t="str">
            <v>TELECOMMUNICATIONS: Leased Telephone Li</v>
          </cell>
          <cell r="C608">
            <v>1500</v>
          </cell>
          <cell r="D608">
            <v>20750860.739999998</v>
          </cell>
          <cell r="E608">
            <v>14792525.92</v>
          </cell>
          <cell r="F608">
            <v>-5958334.8200000003</v>
          </cell>
        </row>
        <row r="609">
          <cell r="A609">
            <v>5410100</v>
          </cell>
          <cell r="B609" t="str">
            <v>TELECOMMUNICATIONS: Equipment &amp; Mainten</v>
          </cell>
          <cell r="C609">
            <v>1500</v>
          </cell>
          <cell r="D609">
            <v>348413.05</v>
          </cell>
          <cell r="E609">
            <v>875398.65</v>
          </cell>
          <cell r="F609">
            <v>526985.6</v>
          </cell>
        </row>
        <row r="610">
          <cell r="A610">
            <v>5410110</v>
          </cell>
          <cell r="B610" t="str">
            <v>TELECOM EQUIPMENT MAINTENANCE</v>
          </cell>
          <cell r="C610">
            <v>1500</v>
          </cell>
          <cell r="D610">
            <v>9236099.8699999992</v>
          </cell>
          <cell r="E610">
            <v>8068207.7800000003</v>
          </cell>
          <cell r="F610">
            <v>-1167892.0900000001</v>
          </cell>
        </row>
        <row r="611">
          <cell r="A611">
            <v>5410120</v>
          </cell>
          <cell r="B611" t="str">
            <v>TELECOM EQUIPMENT PURCHASES</v>
          </cell>
          <cell r="C611">
            <v>1500</v>
          </cell>
          <cell r="D611">
            <v>8863822.9199999999</v>
          </cell>
          <cell r="E611">
            <v>12028458.369999999</v>
          </cell>
          <cell r="F611">
            <v>3164635.45</v>
          </cell>
        </row>
        <row r="612">
          <cell r="A612">
            <v>5420000</v>
          </cell>
          <cell r="B612" t="str">
            <v>CREDITS &amp; APPLIED CHGS: Transformer Ins</v>
          </cell>
          <cell r="C612">
            <v>1500</v>
          </cell>
          <cell r="D612">
            <v>6356.16</v>
          </cell>
          <cell r="E612">
            <v>-1487559.67</v>
          </cell>
          <cell r="F612">
            <v>-1493915.83</v>
          </cell>
        </row>
        <row r="613">
          <cell r="A613">
            <v>5420100</v>
          </cell>
          <cell r="B613" t="str">
            <v>CREDITS &amp; APPLIED CHGS: Meter Installat</v>
          </cell>
          <cell r="C613">
            <v>1500</v>
          </cell>
          <cell r="D613">
            <v>-4246.16</v>
          </cell>
          <cell r="E613">
            <v>0</v>
          </cell>
          <cell r="F613">
            <v>4246.16</v>
          </cell>
        </row>
        <row r="614">
          <cell r="A614">
            <v>5420200</v>
          </cell>
          <cell r="B614" t="str">
            <v>CREDITS &amp; APPLIED CHGS: Duct Testing</v>
          </cell>
          <cell r="C614">
            <v>1500</v>
          </cell>
          <cell r="D614">
            <v>-153554.29</v>
          </cell>
          <cell r="E614">
            <v>-122977.63</v>
          </cell>
          <cell r="F614">
            <v>30576.66</v>
          </cell>
        </row>
        <row r="615">
          <cell r="A615">
            <v>5420300</v>
          </cell>
          <cell r="B615" t="str">
            <v>CREDITS &amp; APPLIED CHGS: St Lucie 2 Cost</v>
          </cell>
          <cell r="C615">
            <v>1500</v>
          </cell>
          <cell r="D615">
            <v>-59014619.609999999</v>
          </cell>
          <cell r="E615">
            <v>-29717597.309999999</v>
          </cell>
          <cell r="F615">
            <v>29297022.300000001</v>
          </cell>
        </row>
        <row r="616">
          <cell r="A616">
            <v>5420400</v>
          </cell>
          <cell r="B616" t="str">
            <v>CREDITS &amp; APPLIED CHGS: Applied Enginee</v>
          </cell>
          <cell r="C616">
            <v>1500</v>
          </cell>
          <cell r="D616">
            <v>-67562.25</v>
          </cell>
          <cell r="E616">
            <v>0</v>
          </cell>
          <cell r="F616">
            <v>67562.25</v>
          </cell>
        </row>
        <row r="617">
          <cell r="A617">
            <v>5420410</v>
          </cell>
          <cell r="B617" t="str">
            <v>CREDITS &amp; APPLIED CHGS:Eng OH Removal A</v>
          </cell>
          <cell r="C617">
            <v>1500</v>
          </cell>
          <cell r="D617">
            <v>-63375.3</v>
          </cell>
          <cell r="E617">
            <v>63375.3</v>
          </cell>
          <cell r="F617">
            <v>126750.6</v>
          </cell>
        </row>
        <row r="618">
          <cell r="A618">
            <v>5420420</v>
          </cell>
          <cell r="B618" t="str">
            <v>CREDITS &amp; APPLIED CHGS:Eng OH Capital A</v>
          </cell>
          <cell r="C618">
            <v>1500</v>
          </cell>
          <cell r="D618">
            <v>-380320.2</v>
          </cell>
          <cell r="E618">
            <v>380320.2</v>
          </cell>
          <cell r="F618">
            <v>760640.4</v>
          </cell>
        </row>
        <row r="619">
          <cell r="A619">
            <v>5420430</v>
          </cell>
          <cell r="B619" t="str">
            <v>CREDITS &amp; APPLIED CHGS: PP Eng OH Capit</v>
          </cell>
          <cell r="C619">
            <v>1500</v>
          </cell>
          <cell r="D619">
            <v>-54034.15</v>
          </cell>
          <cell r="E619">
            <v>-41427.089999999997</v>
          </cell>
          <cell r="F619">
            <v>12607.06</v>
          </cell>
        </row>
        <row r="620">
          <cell r="A620">
            <v>5420440</v>
          </cell>
          <cell r="B620" t="str">
            <v>CREDITS &amp; APPLIED CHGS:PP Eng OH Capita</v>
          </cell>
          <cell r="C620">
            <v>1500</v>
          </cell>
          <cell r="D620">
            <v>-9594.91</v>
          </cell>
          <cell r="E620">
            <v>105056.15</v>
          </cell>
          <cell r="F620">
            <v>114651.06</v>
          </cell>
        </row>
        <row r="621">
          <cell r="A621">
            <v>5420500</v>
          </cell>
          <cell r="B621" t="str">
            <v>CREDITS &amp; APPLIED CHGS: WO Allocation M</v>
          </cell>
          <cell r="C621">
            <v>1500</v>
          </cell>
          <cell r="D621">
            <v>854447.32</v>
          </cell>
          <cell r="E621">
            <v>0</v>
          </cell>
          <cell r="F621">
            <v>-854447.32</v>
          </cell>
        </row>
        <row r="622">
          <cell r="A622">
            <v>5420600</v>
          </cell>
          <cell r="B622" t="str">
            <v>CREDITS &amp; APPLIED CHGS: Transformer Rem</v>
          </cell>
          <cell r="C622">
            <v>1500</v>
          </cell>
          <cell r="D622">
            <v>181830.57</v>
          </cell>
          <cell r="E622">
            <v>1684703.63</v>
          </cell>
          <cell r="F622">
            <v>1502873.06</v>
          </cell>
        </row>
        <row r="623">
          <cell r="A623">
            <v>5420700</v>
          </cell>
          <cell r="B623" t="str">
            <v>CREDITS &amp; APPLIED CHGS: Damage Claims</v>
          </cell>
          <cell r="C623">
            <v>1500</v>
          </cell>
          <cell r="D623">
            <v>-84393.15</v>
          </cell>
          <cell r="E623">
            <v>0</v>
          </cell>
          <cell r="F623">
            <v>84393.15</v>
          </cell>
        </row>
        <row r="624">
          <cell r="A624">
            <v>5420750</v>
          </cell>
          <cell r="B624" t="str">
            <v>CREDITS &amp; APPLIED CHGS: Damage Claims</v>
          </cell>
          <cell r="C624">
            <v>1500</v>
          </cell>
          <cell r="D624">
            <v>-4314226.82</v>
          </cell>
          <cell r="E624">
            <v>-5412351.5700000003</v>
          </cell>
          <cell r="F624">
            <v>-1098124.75</v>
          </cell>
        </row>
        <row r="625">
          <cell r="A625">
            <v>5420900</v>
          </cell>
          <cell r="B625" t="str">
            <v>CREDITS &amp; APPLIED CHGS: Cont in Aid of</v>
          </cell>
          <cell r="C625">
            <v>1500</v>
          </cell>
          <cell r="D625">
            <v>-108848750.59</v>
          </cell>
          <cell r="E625">
            <v>-62780424.740000002</v>
          </cell>
          <cell r="F625">
            <v>46068325.850000001</v>
          </cell>
        </row>
        <row r="626">
          <cell r="A626">
            <v>5420950</v>
          </cell>
          <cell r="B626" t="str">
            <v>CREDITS &amp; APPLIED CHGS: CIAC 100% Recov</v>
          </cell>
          <cell r="C626">
            <v>1500</v>
          </cell>
          <cell r="D626">
            <v>-35290227.039999999</v>
          </cell>
          <cell r="E626">
            <v>-8650529.0899999999</v>
          </cell>
          <cell r="F626">
            <v>26639697.949999999</v>
          </cell>
        </row>
        <row r="627">
          <cell r="A627">
            <v>5420960</v>
          </cell>
          <cell r="B627" t="str">
            <v>CREDITS &amp; APPLIED CHGS: ContAidConst-ES</v>
          </cell>
          <cell r="C627">
            <v>1500</v>
          </cell>
          <cell r="D627">
            <v>-17472624.149999999</v>
          </cell>
          <cell r="E627">
            <v>-658867.18000000005</v>
          </cell>
          <cell r="F627">
            <v>16813756.969999999</v>
          </cell>
        </row>
        <row r="628">
          <cell r="A628">
            <v>5421000</v>
          </cell>
          <cell r="B628" t="str">
            <v>CREDITS &amp; APPLIED CHGS: Exp Cr from Int</v>
          </cell>
          <cell r="C628">
            <v>1500</v>
          </cell>
          <cell r="D628">
            <v>-2168005.34</v>
          </cell>
          <cell r="E628">
            <v>-2282778.4500000002</v>
          </cell>
          <cell r="F628">
            <v>-114773.11</v>
          </cell>
        </row>
        <row r="629">
          <cell r="A629">
            <v>5421100</v>
          </cell>
          <cell r="B629" t="str">
            <v>CREDITS &amp; APPLIED CHGS: Non Cash Salvag</v>
          </cell>
          <cell r="C629">
            <v>1500</v>
          </cell>
          <cell r="D629">
            <v>-41560926.649999999</v>
          </cell>
          <cell r="E629">
            <v>-95869633.680000007</v>
          </cell>
          <cell r="F629">
            <v>-54308707.030000001</v>
          </cell>
        </row>
        <row r="630">
          <cell r="A630">
            <v>5421150</v>
          </cell>
          <cell r="B630" t="str">
            <v>CREDITS &amp; APPLIED CHGS: Proceeds from S</v>
          </cell>
          <cell r="C630">
            <v>1500</v>
          </cell>
          <cell r="D630">
            <v>-767410.63</v>
          </cell>
          <cell r="E630">
            <v>-26960463.359999999</v>
          </cell>
          <cell r="F630">
            <v>-26193052.73</v>
          </cell>
        </row>
        <row r="631">
          <cell r="A631">
            <v>5421200</v>
          </cell>
          <cell r="B631" t="str">
            <v>CREDITS &amp; APPLIED CHGS: Reimbursable</v>
          </cell>
          <cell r="C631">
            <v>1500</v>
          </cell>
          <cell r="D631">
            <v>-11231293.09</v>
          </cell>
          <cell r="E631">
            <v>-5454971.4900000002</v>
          </cell>
          <cell r="F631">
            <v>5776321.5999999996</v>
          </cell>
        </row>
        <row r="632">
          <cell r="A632">
            <v>5421300</v>
          </cell>
          <cell r="B632" t="str">
            <v>CREDITS &amp; APPLIED CHGS: Meter Removal</v>
          </cell>
          <cell r="C632">
            <v>1500</v>
          </cell>
          <cell r="D632">
            <v>8264390.1200000001</v>
          </cell>
          <cell r="E632">
            <v>1462959.69</v>
          </cell>
          <cell r="F632">
            <v>-6801430.4299999997</v>
          </cell>
        </row>
        <row r="633">
          <cell r="A633">
            <v>5439996</v>
          </cell>
          <cell r="B633" t="str">
            <v>INVENTORY CLEARING ACCOUNT -AFFILIATE S</v>
          </cell>
          <cell r="C633">
            <v>1500</v>
          </cell>
          <cell r="D633">
            <v>-94651.77</v>
          </cell>
          <cell r="E633">
            <v>-272005.05</v>
          </cell>
          <cell r="F633">
            <v>-177353.28</v>
          </cell>
        </row>
        <row r="634">
          <cell r="A634">
            <v>5440000</v>
          </cell>
          <cell r="B634" t="str">
            <v>RENT EXPENSE: Facility</v>
          </cell>
          <cell r="C634">
            <v>1500</v>
          </cell>
          <cell r="D634">
            <v>10925125.300000001</v>
          </cell>
          <cell r="E634">
            <v>11477745.27</v>
          </cell>
          <cell r="F634">
            <v>552619.96999999904</v>
          </cell>
        </row>
        <row r="635">
          <cell r="A635">
            <v>5440100</v>
          </cell>
          <cell r="B635" t="str">
            <v>RENT EXPENSE: Non Facility</v>
          </cell>
          <cell r="C635">
            <v>1500</v>
          </cell>
          <cell r="D635">
            <v>10135723.960000001</v>
          </cell>
          <cell r="E635">
            <v>9961490.3699999992</v>
          </cell>
          <cell r="F635">
            <v>-174233.590000002</v>
          </cell>
        </row>
        <row r="636">
          <cell r="A636">
            <v>5440150</v>
          </cell>
          <cell r="B636" t="str">
            <v>RENT EXPENSE: Non-Facility - Intercompa</v>
          </cell>
          <cell r="C636">
            <v>1500</v>
          </cell>
          <cell r="D636">
            <v>1659137.55</v>
          </cell>
          <cell r="E636">
            <v>2235197.04</v>
          </cell>
          <cell r="F636">
            <v>576059.49</v>
          </cell>
        </row>
        <row r="637">
          <cell r="A637">
            <v>5450000</v>
          </cell>
          <cell r="B637" t="str">
            <v>INSURANCE EXPENSE: Property</v>
          </cell>
          <cell r="C637">
            <v>1500</v>
          </cell>
          <cell r="D637">
            <v>22232952.920000002</v>
          </cell>
          <cell r="E637">
            <v>21588764.289999999</v>
          </cell>
          <cell r="F637">
            <v>-644188.63000000303</v>
          </cell>
        </row>
        <row r="638">
          <cell r="A638">
            <v>5450100</v>
          </cell>
          <cell r="B638" t="str">
            <v>INSURANCE EXPENSE: Liability</v>
          </cell>
          <cell r="C638">
            <v>1500</v>
          </cell>
          <cell r="D638">
            <v>29921866.82</v>
          </cell>
          <cell r="E638">
            <v>26020891.120000001</v>
          </cell>
          <cell r="F638">
            <v>-3900975.7</v>
          </cell>
        </row>
        <row r="639">
          <cell r="A639">
            <v>5450200</v>
          </cell>
          <cell r="B639" t="str">
            <v>INSURANCE EXPENSE: Workers Compensation</v>
          </cell>
          <cell r="C639">
            <v>1500</v>
          </cell>
          <cell r="D639">
            <v>8017698.1200000001</v>
          </cell>
          <cell r="E639">
            <v>7452371.9299999997</v>
          </cell>
          <cell r="F639">
            <v>-565326.18999999994</v>
          </cell>
        </row>
        <row r="640">
          <cell r="A640">
            <v>5450201</v>
          </cell>
          <cell r="B640" t="str">
            <v>INSURANCE EXPENSE: Contractor Wrap up</v>
          </cell>
          <cell r="C640">
            <v>1500</v>
          </cell>
          <cell r="D640">
            <v>6958141.9400000004</v>
          </cell>
          <cell r="E640">
            <v>1601760.12</v>
          </cell>
          <cell r="F640">
            <v>-5356381.82</v>
          </cell>
        </row>
        <row r="641">
          <cell r="A641">
            <v>5450500</v>
          </cell>
          <cell r="B641" t="str">
            <v>INSURANCE EXPENSE: Storm Deficiency</v>
          </cell>
          <cell r="C641">
            <v>1500</v>
          </cell>
          <cell r="D641">
            <v>31034965.359999999</v>
          </cell>
          <cell r="E641">
            <v>32974272.559999999</v>
          </cell>
          <cell r="F641">
            <v>1939307.2</v>
          </cell>
        </row>
        <row r="642">
          <cell r="A642">
            <v>5450505</v>
          </cell>
          <cell r="B642" t="str">
            <v>INSURANCE EXPENSE: Amort Reg Asst-Ov/Un</v>
          </cell>
          <cell r="C642">
            <v>1500</v>
          </cell>
          <cell r="D642">
            <v>323591.71000000002</v>
          </cell>
          <cell r="E642">
            <v>255261.54</v>
          </cell>
          <cell r="F642">
            <v>-68330.17</v>
          </cell>
        </row>
        <row r="643">
          <cell r="A643">
            <v>5450510</v>
          </cell>
          <cell r="B643" t="str">
            <v>UNCOLLECTBL ACCT-STORM SECURE COMPONENT</v>
          </cell>
          <cell r="C643">
            <v>1500</v>
          </cell>
          <cell r="D643">
            <v>173938.39</v>
          </cell>
          <cell r="E643">
            <v>59419.06</v>
          </cell>
          <cell r="F643">
            <v>-114519.33</v>
          </cell>
        </row>
        <row r="644">
          <cell r="A644">
            <v>5500000</v>
          </cell>
          <cell r="B644" t="str">
            <v>UTILITIES: Electric</v>
          </cell>
          <cell r="C644">
            <v>1500</v>
          </cell>
          <cell r="D644">
            <v>3085.09</v>
          </cell>
          <cell r="E644">
            <v>517828.1</v>
          </cell>
          <cell r="F644">
            <v>514743.01</v>
          </cell>
        </row>
        <row r="645">
          <cell r="A645">
            <v>5500100</v>
          </cell>
          <cell r="B645" t="str">
            <v>UTILITIES: Gas</v>
          </cell>
          <cell r="C645">
            <v>1500</v>
          </cell>
          <cell r="D645">
            <v>10264.73</v>
          </cell>
          <cell r="E645">
            <v>24265.18</v>
          </cell>
          <cell r="F645">
            <v>14000.45</v>
          </cell>
        </row>
        <row r="646">
          <cell r="A646">
            <v>5500200</v>
          </cell>
          <cell r="B646" t="str">
            <v>UTILITIES: Water</v>
          </cell>
          <cell r="C646">
            <v>1500</v>
          </cell>
          <cell r="D646">
            <v>423003.22</v>
          </cell>
          <cell r="E646">
            <v>3630846.67</v>
          </cell>
          <cell r="F646">
            <v>3207843.45</v>
          </cell>
        </row>
        <row r="647">
          <cell r="A647">
            <v>5500400</v>
          </cell>
          <cell r="B647" t="str">
            <v>UTILITIES: Waste Disposal</v>
          </cell>
          <cell r="C647">
            <v>1500</v>
          </cell>
          <cell r="D647">
            <v>63.37</v>
          </cell>
          <cell r="E647">
            <v>0</v>
          </cell>
          <cell r="F647">
            <v>-63.37</v>
          </cell>
        </row>
        <row r="648">
          <cell r="A648">
            <v>5500500</v>
          </cell>
          <cell r="B648" t="str">
            <v>CELLULAR TELEPHONE AND PAGERS</v>
          </cell>
          <cell r="C648">
            <v>1500</v>
          </cell>
          <cell r="D648">
            <v>3452859.95</v>
          </cell>
          <cell r="E648">
            <v>3168686.27</v>
          </cell>
          <cell r="F648">
            <v>-284173.68</v>
          </cell>
        </row>
        <row r="649">
          <cell r="A649">
            <v>5500600</v>
          </cell>
          <cell r="B649" t="str">
            <v>UTILITIES: Telephone</v>
          </cell>
          <cell r="C649">
            <v>1500</v>
          </cell>
          <cell r="D649">
            <v>6928316.7199999997</v>
          </cell>
          <cell r="E649">
            <v>7133051.4800000004</v>
          </cell>
          <cell r="F649">
            <v>204734.760000001</v>
          </cell>
        </row>
        <row r="650">
          <cell r="A650">
            <v>5500650</v>
          </cell>
          <cell r="B650" t="str">
            <v>UTILITIES: Long Distance Telephone</v>
          </cell>
          <cell r="C650">
            <v>1500</v>
          </cell>
          <cell r="D650">
            <v>2881219.58</v>
          </cell>
          <cell r="E650">
            <v>2266509.13</v>
          </cell>
          <cell r="F650">
            <v>-614710.44999999995</v>
          </cell>
        </row>
        <row r="651">
          <cell r="A651">
            <v>5500800</v>
          </cell>
          <cell r="B651" t="str">
            <v>UTILITIES: General</v>
          </cell>
          <cell r="C651">
            <v>1500</v>
          </cell>
          <cell r="D651">
            <v>9199554.0099999998</v>
          </cell>
          <cell r="E651">
            <v>9401966.4700000007</v>
          </cell>
          <cell r="F651">
            <v>202412.46000000101</v>
          </cell>
        </row>
        <row r="652">
          <cell r="A652">
            <v>5600000</v>
          </cell>
          <cell r="B652" t="str">
            <v>BUSINESS TRAVEL: Lodging</v>
          </cell>
          <cell r="C652">
            <v>1500</v>
          </cell>
          <cell r="D652">
            <v>7460145.1699999999</v>
          </cell>
          <cell r="E652">
            <v>5194886.13</v>
          </cell>
          <cell r="F652">
            <v>-2265259.04</v>
          </cell>
        </row>
        <row r="653">
          <cell r="A653">
            <v>5600100</v>
          </cell>
          <cell r="B653" t="str">
            <v>Meals &amp; Entertainment - 50%</v>
          </cell>
          <cell r="C653">
            <v>1500</v>
          </cell>
          <cell r="D653">
            <v>4149078.2</v>
          </cell>
          <cell r="E653">
            <v>3800149.89</v>
          </cell>
          <cell r="F653">
            <v>-348928.31</v>
          </cell>
        </row>
        <row r="654">
          <cell r="A654">
            <v>5600110</v>
          </cell>
          <cell r="B654" t="str">
            <v>Meals &amp; Entertainment - 100%</v>
          </cell>
          <cell r="C654">
            <v>1500</v>
          </cell>
          <cell r="D654">
            <v>694467.72</v>
          </cell>
          <cell r="E654">
            <v>922753.99</v>
          </cell>
          <cell r="F654">
            <v>228286.27</v>
          </cell>
        </row>
        <row r="655">
          <cell r="A655">
            <v>5600200</v>
          </cell>
          <cell r="B655" t="str">
            <v>BUSINESS TRAVEL: Air</v>
          </cell>
          <cell r="C655">
            <v>1500</v>
          </cell>
          <cell r="D655">
            <v>3362810.17</v>
          </cell>
          <cell r="E655">
            <v>2824035.95</v>
          </cell>
          <cell r="F655">
            <v>-538774.22</v>
          </cell>
        </row>
        <row r="656">
          <cell r="A656">
            <v>5600300</v>
          </cell>
          <cell r="B656" t="str">
            <v>BUSINESS TRAVEL: Car Rental</v>
          </cell>
          <cell r="C656">
            <v>1500</v>
          </cell>
          <cell r="D656">
            <v>1195042.69</v>
          </cell>
          <cell r="E656">
            <v>877985.61</v>
          </cell>
          <cell r="F656">
            <v>-317057.08</v>
          </cell>
        </row>
        <row r="657">
          <cell r="A657">
            <v>5600400</v>
          </cell>
          <cell r="B657" t="str">
            <v>Per Diem-Meals ONLY</v>
          </cell>
          <cell r="C657">
            <v>1500</v>
          </cell>
          <cell r="D657">
            <v>5362772.68</v>
          </cell>
          <cell r="E657">
            <v>2912144.73</v>
          </cell>
          <cell r="F657">
            <v>-2450627.9500000002</v>
          </cell>
        </row>
        <row r="658">
          <cell r="A658">
            <v>5600405</v>
          </cell>
          <cell r="B658" t="str">
            <v>Per Diem-All Other Except Meals</v>
          </cell>
          <cell r="C658">
            <v>1500</v>
          </cell>
          <cell r="D658">
            <v>226961.86</v>
          </cell>
          <cell r="E658">
            <v>268704.53999999998</v>
          </cell>
          <cell r="F658">
            <v>41742.68</v>
          </cell>
        </row>
        <row r="659">
          <cell r="A659">
            <v>5600500</v>
          </cell>
          <cell r="B659" t="str">
            <v>BUSINESS TRAVEL: Misc Expenses</v>
          </cell>
          <cell r="C659">
            <v>1500</v>
          </cell>
          <cell r="D659">
            <v>1264897.8500000001</v>
          </cell>
          <cell r="E659">
            <v>1259618.21</v>
          </cell>
          <cell r="F659">
            <v>-5279.6400000001304</v>
          </cell>
        </row>
        <row r="660">
          <cell r="A660">
            <v>5600700</v>
          </cell>
          <cell r="B660" t="str">
            <v>BUSINESS TRAVEL: Occasional Use Mileage</v>
          </cell>
          <cell r="C660">
            <v>1500</v>
          </cell>
          <cell r="D660">
            <v>9294769.8200000003</v>
          </cell>
          <cell r="E660">
            <v>8497129.4299999997</v>
          </cell>
          <cell r="F660">
            <v>-797640.39000000095</v>
          </cell>
        </row>
        <row r="661">
          <cell r="A661">
            <v>5610000</v>
          </cell>
          <cell r="B661" t="str">
            <v>DUES &amp; SUBSCRIPTIONS: Personal</v>
          </cell>
          <cell r="C661">
            <v>1500</v>
          </cell>
          <cell r="D661">
            <v>792174.92</v>
          </cell>
          <cell r="E661">
            <v>686341.11</v>
          </cell>
          <cell r="F661">
            <v>-105833.81</v>
          </cell>
        </row>
        <row r="662">
          <cell r="A662">
            <v>5610100</v>
          </cell>
          <cell r="B662" t="str">
            <v>DUES &amp; SUBSCRIPTIONS: Corporate</v>
          </cell>
          <cell r="C662">
            <v>1500</v>
          </cell>
          <cell r="D662">
            <v>14431329.23</v>
          </cell>
          <cell r="E662">
            <v>9593071.7799999993</v>
          </cell>
          <cell r="F662">
            <v>-4838257.45</v>
          </cell>
        </row>
        <row r="663">
          <cell r="A663">
            <v>5610300</v>
          </cell>
          <cell r="B663" t="str">
            <v>DUES &amp; SUBSCRIPTIONS: Civic Organizatio</v>
          </cell>
          <cell r="C663">
            <v>1500</v>
          </cell>
          <cell r="D663">
            <v>289033.05</v>
          </cell>
          <cell r="E663">
            <v>328757.69</v>
          </cell>
          <cell r="F663">
            <v>39724.639999999999</v>
          </cell>
        </row>
        <row r="664">
          <cell r="A664">
            <v>5610500</v>
          </cell>
          <cell r="B664" t="str">
            <v>DUES &amp; SUBSCRIPTIONS: Industry Associat</v>
          </cell>
          <cell r="C664">
            <v>1500</v>
          </cell>
          <cell r="D664">
            <v>6041805.1799999997</v>
          </cell>
          <cell r="E664">
            <v>11616889.5</v>
          </cell>
          <cell r="F664">
            <v>5575084.3200000003</v>
          </cell>
        </row>
        <row r="665">
          <cell r="A665">
            <v>5620000</v>
          </cell>
          <cell r="B665" t="str">
            <v>LICENSES PERMITS &amp; FEES: Federal State</v>
          </cell>
          <cell r="C665">
            <v>1500</v>
          </cell>
          <cell r="D665">
            <v>37486971.240000002</v>
          </cell>
          <cell r="E665">
            <v>31404334.620000001</v>
          </cell>
          <cell r="F665">
            <v>-6082636.6200000001</v>
          </cell>
        </row>
        <row r="666">
          <cell r="A666">
            <v>5620100</v>
          </cell>
          <cell r="B666" t="str">
            <v>LICENSES PERMITS &amp; FEES: Local County</v>
          </cell>
          <cell r="C666">
            <v>1500</v>
          </cell>
          <cell r="D666">
            <v>3601509.34</v>
          </cell>
          <cell r="E666">
            <v>3293579.04</v>
          </cell>
          <cell r="F666">
            <v>-307930.3</v>
          </cell>
        </row>
        <row r="667">
          <cell r="A667">
            <v>5701000</v>
          </cell>
          <cell r="B667" t="str">
            <v>FEES: Banking &amp; Securities</v>
          </cell>
          <cell r="C667">
            <v>1500</v>
          </cell>
          <cell r="D667">
            <v>3359330.11</v>
          </cell>
          <cell r="E667">
            <v>2652026.9700000002</v>
          </cell>
          <cell r="F667">
            <v>-707303.14</v>
          </cell>
        </row>
        <row r="668">
          <cell r="A668">
            <v>5704300</v>
          </cell>
          <cell r="B668" t="str">
            <v>FEES: Pole Attachments</v>
          </cell>
          <cell r="C668">
            <v>1500</v>
          </cell>
          <cell r="D668">
            <v>9124563.5</v>
          </cell>
          <cell r="E668">
            <v>9161094.2899999991</v>
          </cell>
          <cell r="F668">
            <v>36530.789999999099</v>
          </cell>
        </row>
        <row r="669">
          <cell r="A669">
            <v>5707000</v>
          </cell>
          <cell r="B669" t="str">
            <v>FEES: FERC</v>
          </cell>
          <cell r="C669">
            <v>1500</v>
          </cell>
          <cell r="D669">
            <v>952401.23</v>
          </cell>
          <cell r="E669">
            <v>928597.5</v>
          </cell>
          <cell r="F669">
            <v>-23803.73</v>
          </cell>
        </row>
        <row r="670">
          <cell r="A670">
            <v>5709000</v>
          </cell>
          <cell r="B670" t="str">
            <v>FEES: Directors</v>
          </cell>
          <cell r="C670">
            <v>1500</v>
          </cell>
          <cell r="D670">
            <v>1388480.12</v>
          </cell>
          <cell r="E670">
            <v>1358223.69</v>
          </cell>
          <cell r="F670">
            <v>-30256.4300000002</v>
          </cell>
        </row>
        <row r="671">
          <cell r="A671">
            <v>5711000</v>
          </cell>
          <cell r="B671" t="str">
            <v>FINES AND PENALTIES.</v>
          </cell>
          <cell r="C671">
            <v>1500</v>
          </cell>
          <cell r="D671">
            <v>122571.98</v>
          </cell>
          <cell r="E671">
            <v>-49500</v>
          </cell>
          <cell r="F671">
            <v>-172071.98</v>
          </cell>
        </row>
        <row r="672">
          <cell r="A672">
            <v>5750000</v>
          </cell>
          <cell r="B672" t="str">
            <v>OUTSIDE SERVICES: Security</v>
          </cell>
          <cell r="C672">
            <v>1500</v>
          </cell>
          <cell r="D672">
            <v>54406050.170000002</v>
          </cell>
          <cell r="E672">
            <v>48006153.960000001</v>
          </cell>
          <cell r="F672">
            <v>-6399896.21</v>
          </cell>
        </row>
        <row r="673">
          <cell r="A673">
            <v>5750100</v>
          </cell>
          <cell r="B673" t="str">
            <v>OUTSIDE SERVICES: Legal</v>
          </cell>
          <cell r="C673">
            <v>1500</v>
          </cell>
          <cell r="D673">
            <v>11121041.359999999</v>
          </cell>
          <cell r="E673">
            <v>10639402.279999999</v>
          </cell>
          <cell r="F673">
            <v>-481639.08</v>
          </cell>
        </row>
        <row r="674">
          <cell r="A674">
            <v>5750200</v>
          </cell>
          <cell r="B674" t="str">
            <v>OUTSIDE SERVICES: Accounting &amp; Tax</v>
          </cell>
          <cell r="C674">
            <v>1500</v>
          </cell>
          <cell r="D674">
            <v>5634182.6399999997</v>
          </cell>
          <cell r="E674">
            <v>5873286.9400000004</v>
          </cell>
          <cell r="F674">
            <v>239104.30000000101</v>
          </cell>
        </row>
        <row r="675">
          <cell r="A675">
            <v>5750300</v>
          </cell>
          <cell r="B675" t="str">
            <v>OUTSIDE SERVICES: Engineering</v>
          </cell>
          <cell r="C675">
            <v>1500</v>
          </cell>
          <cell r="D675">
            <v>69328627.989999995</v>
          </cell>
          <cell r="E675">
            <v>18522788.280000001</v>
          </cell>
          <cell r="F675">
            <v>-50805839.710000001</v>
          </cell>
        </row>
        <row r="676">
          <cell r="A676">
            <v>5750310</v>
          </cell>
          <cell r="B676" t="str">
            <v>OUTSIDE SERVICES: Equipment/Materials</v>
          </cell>
          <cell r="C676">
            <v>1500</v>
          </cell>
          <cell r="D676">
            <v>60199852.609999999</v>
          </cell>
          <cell r="E676">
            <v>70733205.359999999</v>
          </cell>
          <cell r="F676">
            <v>10533352.75</v>
          </cell>
        </row>
        <row r="677">
          <cell r="A677">
            <v>5750320</v>
          </cell>
          <cell r="B677" t="str">
            <v>OUTSIDE SERVICES: Construction</v>
          </cell>
          <cell r="C677">
            <v>1500</v>
          </cell>
          <cell r="D677">
            <v>333288829.89999998</v>
          </cell>
          <cell r="E677">
            <v>183194737.22999999</v>
          </cell>
          <cell r="F677">
            <v>-150094092.66999999</v>
          </cell>
        </row>
        <row r="678">
          <cell r="A678">
            <v>5750400</v>
          </cell>
          <cell r="B678" t="str">
            <v>OUTSIDE SERVICES: General Business Cons</v>
          </cell>
          <cell r="C678">
            <v>1500</v>
          </cell>
          <cell r="D678">
            <v>11844144.59</v>
          </cell>
          <cell r="E678">
            <v>9692556.2799999993</v>
          </cell>
          <cell r="F678">
            <v>-2151588.31</v>
          </cell>
        </row>
        <row r="679">
          <cell r="A679">
            <v>5750450</v>
          </cell>
          <cell r="B679" t="str">
            <v>OUTSIDE SERVICES: Information Technolog</v>
          </cell>
          <cell r="C679">
            <v>1500</v>
          </cell>
          <cell r="D679">
            <v>61452455.420000002</v>
          </cell>
          <cell r="E679">
            <v>80475176.879999995</v>
          </cell>
          <cell r="F679">
            <v>19022721.460000001</v>
          </cell>
        </row>
        <row r="680">
          <cell r="A680">
            <v>5750500</v>
          </cell>
          <cell r="B680" t="str">
            <v>OUTSIDE SERVICES: Temporary Labor</v>
          </cell>
          <cell r="C680">
            <v>1500</v>
          </cell>
          <cell r="D680">
            <v>188345434.63999999</v>
          </cell>
          <cell r="E680">
            <v>54865996.75</v>
          </cell>
          <cell r="F680">
            <v>-133479437.89</v>
          </cell>
        </row>
        <row r="681">
          <cell r="A681">
            <v>5750550</v>
          </cell>
          <cell r="B681" t="str">
            <v>OUTSIDE SERVICES: Contractor Straight T</v>
          </cell>
          <cell r="C681">
            <v>1500</v>
          </cell>
          <cell r="D681">
            <v>0</v>
          </cell>
          <cell r="E681">
            <v>26188820.16</v>
          </cell>
          <cell r="F681">
            <v>26188820.16</v>
          </cell>
        </row>
        <row r="682">
          <cell r="A682">
            <v>5750560</v>
          </cell>
          <cell r="B682" t="str">
            <v>OUTSIDE SERVICES: Contractor Other Labo</v>
          </cell>
          <cell r="C682">
            <v>1500</v>
          </cell>
          <cell r="D682">
            <v>0</v>
          </cell>
          <cell r="E682">
            <v>4439602.46</v>
          </cell>
          <cell r="F682">
            <v>4439602.46</v>
          </cell>
        </row>
        <row r="683">
          <cell r="A683">
            <v>5750570</v>
          </cell>
          <cell r="B683" t="str">
            <v>OUTSIDE SERVICES: Contractor Non Labor</v>
          </cell>
          <cell r="C683">
            <v>1500</v>
          </cell>
          <cell r="D683">
            <v>0</v>
          </cell>
          <cell r="E683">
            <v>3189286.39</v>
          </cell>
          <cell r="F683">
            <v>3189286.39</v>
          </cell>
        </row>
        <row r="684">
          <cell r="A684">
            <v>5750600</v>
          </cell>
          <cell r="B684" t="str">
            <v>OUTSIDE SERVICES: Sampling &amp; Testing</v>
          </cell>
          <cell r="C684">
            <v>1500</v>
          </cell>
          <cell r="D684">
            <v>1191598.69</v>
          </cell>
          <cell r="E684">
            <v>3987098.78</v>
          </cell>
          <cell r="F684">
            <v>2795500.09</v>
          </cell>
        </row>
        <row r="685">
          <cell r="A685">
            <v>5750650</v>
          </cell>
          <cell r="B685" t="str">
            <v>OUTSIDE SERVICES: Research &amp; Developmnt</v>
          </cell>
          <cell r="C685">
            <v>1500</v>
          </cell>
          <cell r="D685">
            <v>0</v>
          </cell>
          <cell r="E685">
            <v>526.02</v>
          </cell>
          <cell r="F685">
            <v>526.02</v>
          </cell>
        </row>
        <row r="686">
          <cell r="A686">
            <v>5750700</v>
          </cell>
          <cell r="B686" t="str">
            <v>OUTSIDE SERVICES: Other</v>
          </cell>
          <cell r="C686">
            <v>1500</v>
          </cell>
          <cell r="D686">
            <v>2092188917.8599999</v>
          </cell>
          <cell r="E686">
            <v>995891288.89999998</v>
          </cell>
          <cell r="F686">
            <v>-1096297628.96</v>
          </cell>
        </row>
        <row r="687">
          <cell r="A687">
            <v>5750800</v>
          </cell>
          <cell r="B687" t="str">
            <v>OUTSIDE SERVICES: Affiliate</v>
          </cell>
          <cell r="C687">
            <v>1500</v>
          </cell>
          <cell r="D687">
            <v>11332.62</v>
          </cell>
          <cell r="E687">
            <v>9944.5400000000009</v>
          </cell>
          <cell r="F687">
            <v>-1388.08</v>
          </cell>
        </row>
        <row r="688">
          <cell r="A688">
            <v>5751000</v>
          </cell>
          <cell r="B688" t="str">
            <v>OUTSIDE SERVICES: Building Services</v>
          </cell>
          <cell r="C688">
            <v>1500</v>
          </cell>
          <cell r="D688">
            <v>14516483.859999999</v>
          </cell>
          <cell r="E688">
            <v>16977085.77</v>
          </cell>
          <cell r="F688">
            <v>2460601.91</v>
          </cell>
        </row>
        <row r="689">
          <cell r="A689">
            <v>5751100</v>
          </cell>
          <cell r="B689" t="str">
            <v>OUTSIDE SERVICES: Landscaping</v>
          </cell>
          <cell r="C689">
            <v>1500</v>
          </cell>
          <cell r="D689">
            <v>5519438.6600000001</v>
          </cell>
          <cell r="E689">
            <v>5062336.28</v>
          </cell>
          <cell r="F689">
            <v>-457102.38</v>
          </cell>
        </row>
        <row r="690">
          <cell r="A690">
            <v>5751200</v>
          </cell>
          <cell r="B690" t="str">
            <v>OUTSIDE SVCS: Contractor Trans Line Row</v>
          </cell>
          <cell r="C690">
            <v>1500</v>
          </cell>
          <cell r="D690">
            <v>0</v>
          </cell>
          <cell r="E690">
            <v>846.68</v>
          </cell>
          <cell r="F690">
            <v>846.68</v>
          </cell>
        </row>
        <row r="691">
          <cell r="A691">
            <v>5751300</v>
          </cell>
          <cell r="B691" t="str">
            <v>OUTSIDE SVCS: Contractor Substation Spe</v>
          </cell>
          <cell r="C691">
            <v>1500</v>
          </cell>
          <cell r="D691">
            <v>-676484.7</v>
          </cell>
          <cell r="E691">
            <v>10517243.279999999</v>
          </cell>
          <cell r="F691">
            <v>11193727.98</v>
          </cell>
        </row>
        <row r="692">
          <cell r="A692">
            <v>5751400</v>
          </cell>
          <cell r="B692" t="str">
            <v>OUTSIDE SVCS: Contractor Tree Trimming</v>
          </cell>
          <cell r="C692">
            <v>1500</v>
          </cell>
          <cell r="D692">
            <v>42435427.549999997</v>
          </cell>
          <cell r="E692">
            <v>33272768.899999999</v>
          </cell>
          <cell r="F692">
            <v>-9162658.6500000004</v>
          </cell>
        </row>
        <row r="693">
          <cell r="A693">
            <v>5751405</v>
          </cell>
          <cell r="B693" t="str">
            <v>OUTSIDE SVCS: Contractors Backbone Tree</v>
          </cell>
          <cell r="C693">
            <v>1500</v>
          </cell>
          <cell r="D693">
            <v>14452425.99</v>
          </cell>
          <cell r="E693">
            <v>14888384.890000001</v>
          </cell>
          <cell r="F693">
            <v>435958.9</v>
          </cell>
        </row>
        <row r="694">
          <cell r="A694">
            <v>5751410</v>
          </cell>
          <cell r="B694" t="str">
            <v>OUTSIDE SVCS: Contractors Lateral Tree</v>
          </cell>
          <cell r="C694">
            <v>1500</v>
          </cell>
          <cell r="D694">
            <v>21012276.210000001</v>
          </cell>
          <cell r="E694">
            <v>22767581.210000001</v>
          </cell>
          <cell r="F694">
            <v>1755305</v>
          </cell>
        </row>
        <row r="695">
          <cell r="A695">
            <v>5751500</v>
          </cell>
          <cell r="B695" t="str">
            <v>OUTSIDE SVCS: Contractor Manual Labor C</v>
          </cell>
          <cell r="C695">
            <v>1500</v>
          </cell>
          <cell r="D695">
            <v>103263087.47</v>
          </cell>
          <cell r="E695">
            <v>54042705.409999996</v>
          </cell>
          <cell r="F695">
            <v>-49220382.060000002</v>
          </cell>
        </row>
        <row r="696">
          <cell r="A696">
            <v>5751600</v>
          </cell>
          <cell r="B696" t="str">
            <v>OUTSIDE SVCS: Contractor Non-Manual Lab</v>
          </cell>
          <cell r="C696">
            <v>1500</v>
          </cell>
          <cell r="D696">
            <v>4466943.58</v>
          </cell>
          <cell r="E696">
            <v>713523.45</v>
          </cell>
          <cell r="F696">
            <v>-3753420.13</v>
          </cell>
        </row>
        <row r="697">
          <cell r="A697">
            <v>5751700</v>
          </cell>
          <cell r="B697" t="str">
            <v>OUTSIDE SVCS: Contractor T&amp;D Substation</v>
          </cell>
          <cell r="C697">
            <v>1500</v>
          </cell>
          <cell r="D697">
            <v>151987330.03999999</v>
          </cell>
          <cell r="E697">
            <v>129331155.54000001</v>
          </cell>
          <cell r="F697">
            <v>-22656174.5</v>
          </cell>
        </row>
        <row r="698">
          <cell r="A698">
            <v>5751800</v>
          </cell>
          <cell r="B698" t="str">
            <v>OUTSIDE SVCS: Contractor T&amp;D Substation</v>
          </cell>
          <cell r="C698">
            <v>1500</v>
          </cell>
          <cell r="D698">
            <v>47815157.380000003</v>
          </cell>
          <cell r="E698">
            <v>21614511.420000002</v>
          </cell>
          <cell r="F698">
            <v>-26200645.960000001</v>
          </cell>
        </row>
        <row r="699">
          <cell r="A699">
            <v>5752000</v>
          </cell>
          <cell r="B699" t="str">
            <v>OUTSIDE SVCS: Contractor Retention Expe</v>
          </cell>
          <cell r="C699">
            <v>1500</v>
          </cell>
          <cell r="D699">
            <v>15650097.82</v>
          </cell>
          <cell r="E699">
            <v>43407.94</v>
          </cell>
          <cell r="F699">
            <v>-15606689.880000001</v>
          </cell>
        </row>
        <row r="700">
          <cell r="A700">
            <v>5760000</v>
          </cell>
          <cell r="B700" t="str">
            <v>OFFICE EQUIPMENT REPAIR &amp; MAINTENANCE</v>
          </cell>
          <cell r="C700">
            <v>1500</v>
          </cell>
          <cell r="D700">
            <v>232560.14</v>
          </cell>
          <cell r="E700">
            <v>145265.22</v>
          </cell>
          <cell r="F700">
            <v>-87294.92</v>
          </cell>
        </row>
        <row r="701">
          <cell r="A701">
            <v>5760100</v>
          </cell>
          <cell r="B701" t="str">
            <v>COMPUTER EQUIPMENT EXPENSE</v>
          </cell>
          <cell r="C701">
            <v>1500</v>
          </cell>
          <cell r="D701">
            <v>1341606.93</v>
          </cell>
          <cell r="E701">
            <v>2826643.33</v>
          </cell>
          <cell r="F701">
            <v>1485036.4</v>
          </cell>
        </row>
        <row r="702">
          <cell r="A702">
            <v>5760110</v>
          </cell>
          <cell r="B702" t="str">
            <v>COMPUTER EQUIPMENT PURCHASES</v>
          </cell>
          <cell r="C702">
            <v>1500</v>
          </cell>
          <cell r="D702">
            <v>29926635.829999998</v>
          </cell>
          <cell r="E702">
            <v>33547956.210000001</v>
          </cell>
          <cell r="F702">
            <v>3621320.38</v>
          </cell>
        </row>
        <row r="703">
          <cell r="A703">
            <v>5760120</v>
          </cell>
          <cell r="B703" t="str">
            <v>COMPUTER EQUIPMENT MAINTENANCE</v>
          </cell>
          <cell r="C703">
            <v>1500</v>
          </cell>
          <cell r="D703">
            <v>4429604.6399999997</v>
          </cell>
          <cell r="E703">
            <v>4798693.66</v>
          </cell>
          <cell r="F703">
            <v>369089.02</v>
          </cell>
        </row>
        <row r="704">
          <cell r="A704">
            <v>5760200</v>
          </cell>
          <cell r="B704" t="str">
            <v>SOFTWARE EXPENSE</v>
          </cell>
          <cell r="C704">
            <v>1500</v>
          </cell>
          <cell r="D704">
            <v>4431694.04</v>
          </cell>
          <cell r="E704">
            <v>4365369.8</v>
          </cell>
          <cell r="F704">
            <v>-66324.240000000194</v>
          </cell>
        </row>
        <row r="705">
          <cell r="A705">
            <v>5760210</v>
          </cell>
          <cell r="B705" t="str">
            <v>SOFTWARE MAINTENANCE</v>
          </cell>
          <cell r="C705">
            <v>1500</v>
          </cell>
          <cell r="D705">
            <v>25778392.09</v>
          </cell>
          <cell r="E705">
            <v>24974177.050000001</v>
          </cell>
          <cell r="F705">
            <v>-804215.03999999899</v>
          </cell>
        </row>
        <row r="706">
          <cell r="A706">
            <v>5760220</v>
          </cell>
          <cell r="B706" t="str">
            <v>SOFTWARE PURCHASES</v>
          </cell>
          <cell r="C706">
            <v>1500</v>
          </cell>
          <cell r="D706">
            <v>18918851.739999998</v>
          </cell>
          <cell r="E706">
            <v>14196921.439999999</v>
          </cell>
          <cell r="F706">
            <v>-4721930.3</v>
          </cell>
        </row>
        <row r="707">
          <cell r="A707">
            <v>5760300</v>
          </cell>
          <cell r="B707" t="str">
            <v>OFFICE SUPPLIES</v>
          </cell>
          <cell r="C707">
            <v>1500</v>
          </cell>
          <cell r="D707">
            <v>4202449.43</v>
          </cell>
          <cell r="E707">
            <v>3337835.6</v>
          </cell>
          <cell r="F707">
            <v>-864613.83</v>
          </cell>
        </row>
        <row r="708">
          <cell r="A708">
            <v>5760350</v>
          </cell>
          <cell r="B708" t="str">
            <v>FORMS &amp; DUPLICATING</v>
          </cell>
          <cell r="C708">
            <v>1500</v>
          </cell>
          <cell r="D708">
            <v>3773566.54</v>
          </cell>
          <cell r="E708">
            <v>3921117.03</v>
          </cell>
          <cell r="F708">
            <v>147550.49</v>
          </cell>
        </row>
        <row r="709">
          <cell r="A709">
            <v>5760400</v>
          </cell>
          <cell r="B709" t="str">
            <v>POSTAGE</v>
          </cell>
          <cell r="C709">
            <v>1500</v>
          </cell>
          <cell r="D709">
            <v>17256304.609999999</v>
          </cell>
          <cell r="E709">
            <v>16296753.880000001</v>
          </cell>
          <cell r="F709">
            <v>-959550.72999999905</v>
          </cell>
        </row>
        <row r="710">
          <cell r="A710">
            <v>5760500</v>
          </cell>
          <cell r="B710" t="str">
            <v>OFFICE FURNITURE AND EQUIPMENT</v>
          </cell>
          <cell r="C710">
            <v>1500</v>
          </cell>
          <cell r="D710">
            <v>1899457.45</v>
          </cell>
          <cell r="E710">
            <v>3070084.65</v>
          </cell>
          <cell r="F710">
            <v>1170627.2</v>
          </cell>
        </row>
        <row r="711">
          <cell r="A711">
            <v>5771000</v>
          </cell>
          <cell r="B711" t="str">
            <v>DEMONSTRATION EQUIPMENT</v>
          </cell>
          <cell r="C711">
            <v>1500</v>
          </cell>
          <cell r="D711">
            <v>38099.58</v>
          </cell>
          <cell r="E711">
            <v>107921.24</v>
          </cell>
          <cell r="F711">
            <v>69821.66</v>
          </cell>
        </row>
        <row r="712">
          <cell r="A712">
            <v>5772000</v>
          </cell>
          <cell r="B712" t="str">
            <v>COMMUNICATIONS: Direct Mail and Marketi</v>
          </cell>
          <cell r="C712">
            <v>1500</v>
          </cell>
          <cell r="D712">
            <v>11317.44</v>
          </cell>
          <cell r="E712">
            <v>233571.37</v>
          </cell>
          <cell r="F712">
            <v>222253.93</v>
          </cell>
        </row>
        <row r="713">
          <cell r="A713">
            <v>5772200</v>
          </cell>
          <cell r="B713" t="str">
            <v>COMMUNICATIONS: Event Marketing</v>
          </cell>
          <cell r="C713">
            <v>1500</v>
          </cell>
          <cell r="D713">
            <v>42641.11</v>
          </cell>
          <cell r="E713">
            <v>2325</v>
          </cell>
          <cell r="F713">
            <v>-40316.11</v>
          </cell>
        </row>
        <row r="714">
          <cell r="A714">
            <v>5772300</v>
          </cell>
          <cell r="B714" t="str">
            <v>COMMUNICATIONS: Print and Online</v>
          </cell>
          <cell r="C714">
            <v>1500</v>
          </cell>
          <cell r="D714">
            <v>4249918.41</v>
          </cell>
          <cell r="E714">
            <v>3845792.49</v>
          </cell>
          <cell r="F714">
            <v>-404125.92</v>
          </cell>
        </row>
        <row r="715">
          <cell r="A715">
            <v>5772400</v>
          </cell>
          <cell r="B715" t="str">
            <v>COMMUNICATIONS: Radio</v>
          </cell>
          <cell r="C715">
            <v>1500</v>
          </cell>
          <cell r="D715">
            <v>1518237.01</v>
          </cell>
          <cell r="E715">
            <v>1243160.72</v>
          </cell>
          <cell r="F715">
            <v>-275076.28999999998</v>
          </cell>
        </row>
        <row r="716">
          <cell r="A716">
            <v>5772500</v>
          </cell>
          <cell r="B716" t="str">
            <v>COMMUNICATIONS: Television</v>
          </cell>
          <cell r="C716">
            <v>1500</v>
          </cell>
          <cell r="D716">
            <v>11562821.24</v>
          </cell>
          <cell r="E716">
            <v>13677852.42</v>
          </cell>
          <cell r="F716">
            <v>2115031.1800000002</v>
          </cell>
        </row>
        <row r="717">
          <cell r="A717">
            <v>5772600</v>
          </cell>
          <cell r="B717" t="str">
            <v>DSM Incentives Mtg Initiativ &amp; VAPS Cos</v>
          </cell>
          <cell r="C717">
            <v>1500</v>
          </cell>
          <cell r="D717">
            <v>86035641.109999999</v>
          </cell>
          <cell r="E717">
            <v>87253434.540000007</v>
          </cell>
          <cell r="F717">
            <v>1217793.4300000099</v>
          </cell>
        </row>
        <row r="718">
          <cell r="A718">
            <v>5780000</v>
          </cell>
          <cell r="B718" t="str">
            <v>CONTRIBUTIONS: Political</v>
          </cell>
          <cell r="C718">
            <v>1500</v>
          </cell>
          <cell r="D718">
            <v>3713071.05</v>
          </cell>
          <cell r="E718">
            <v>3832752.72</v>
          </cell>
          <cell r="F718">
            <v>119681.67</v>
          </cell>
        </row>
        <row r="719">
          <cell r="A719">
            <v>5780100</v>
          </cell>
          <cell r="B719" t="str">
            <v>CONTRIBUTIONS: Charitable</v>
          </cell>
          <cell r="C719">
            <v>1500</v>
          </cell>
          <cell r="D719">
            <v>1208922.27</v>
          </cell>
          <cell r="E719">
            <v>8058392.21</v>
          </cell>
          <cell r="F719">
            <v>6849469.9400000004</v>
          </cell>
        </row>
        <row r="720">
          <cell r="A720">
            <v>5790000</v>
          </cell>
          <cell r="B720" t="str">
            <v>COMMUNITY RELATIONS</v>
          </cell>
          <cell r="C720">
            <v>1500</v>
          </cell>
          <cell r="D720">
            <v>3628133.2</v>
          </cell>
          <cell r="E720">
            <v>3493961.15</v>
          </cell>
          <cell r="F720">
            <v>-134172.04999999999</v>
          </cell>
        </row>
        <row r="721">
          <cell r="A721">
            <v>5791000</v>
          </cell>
          <cell r="B721" t="str">
            <v>PUBLIC RELATIONS</v>
          </cell>
          <cell r="C721">
            <v>1500</v>
          </cell>
          <cell r="D721">
            <v>445326.53</v>
          </cell>
          <cell r="E721">
            <v>425765.98</v>
          </cell>
          <cell r="F721">
            <v>-19560.55</v>
          </cell>
        </row>
        <row r="722">
          <cell r="A722">
            <v>5800000</v>
          </cell>
          <cell r="B722" t="str">
            <v>OTHER EXPENSE</v>
          </cell>
          <cell r="C722">
            <v>1500</v>
          </cell>
          <cell r="D722">
            <v>19031768.460000001</v>
          </cell>
          <cell r="E722">
            <v>3061378</v>
          </cell>
          <cell r="F722">
            <v>-15970390.460000001</v>
          </cell>
        </row>
        <row r="723">
          <cell r="A723">
            <v>5801000</v>
          </cell>
          <cell r="B723" t="str">
            <v>BACK OFFICE ALLOCATION</v>
          </cell>
          <cell r="C723">
            <v>1500</v>
          </cell>
          <cell r="D723">
            <v>33975</v>
          </cell>
          <cell r="E723">
            <v>0</v>
          </cell>
          <cell r="F723">
            <v>-33975</v>
          </cell>
        </row>
        <row r="724">
          <cell r="A724">
            <v>5803000</v>
          </cell>
          <cell r="B724" t="str">
            <v>DEFERRED CONSERVATION EXPENSES</v>
          </cell>
          <cell r="C724">
            <v>1500</v>
          </cell>
          <cell r="D724">
            <v>41313633.520000003</v>
          </cell>
          <cell r="E724">
            <v>-13895174.59</v>
          </cell>
          <cell r="F724">
            <v>-55208808.109999999</v>
          </cell>
        </row>
        <row r="725">
          <cell r="A725">
            <v>5804000</v>
          </cell>
          <cell r="B725" t="str">
            <v>ADMINISTRATIVE EXPENSES - CREDITS</v>
          </cell>
          <cell r="C725">
            <v>1500</v>
          </cell>
          <cell r="D725">
            <v>-5633593.5899999999</v>
          </cell>
          <cell r="E725">
            <v>-865000.62</v>
          </cell>
          <cell r="F725">
            <v>4768592.97</v>
          </cell>
        </row>
        <row r="726">
          <cell r="A726">
            <v>5900510</v>
          </cell>
          <cell r="B726" t="str">
            <v>Gain/Loss on Sale of ERC's</v>
          </cell>
          <cell r="C726">
            <v>1500</v>
          </cell>
          <cell r="D726">
            <v>-598887.84</v>
          </cell>
          <cell r="E726">
            <v>-553144.30000000005</v>
          </cell>
          <cell r="F726">
            <v>45743.539999999899</v>
          </cell>
        </row>
        <row r="727">
          <cell r="A727">
            <v>5901000</v>
          </cell>
          <cell r="B727" t="str">
            <v>RESERVES: Operating Expenses</v>
          </cell>
          <cell r="C727">
            <v>1500</v>
          </cell>
          <cell r="D727">
            <v>500000</v>
          </cell>
          <cell r="E727">
            <v>1799516</v>
          </cell>
          <cell r="F727">
            <v>1299516</v>
          </cell>
        </row>
        <row r="728">
          <cell r="A728">
            <v>5903000</v>
          </cell>
          <cell r="B728" t="str">
            <v>PROVISION FOR UNCOLLECTIBLE ACCOUNTS</v>
          </cell>
          <cell r="C728">
            <v>1500</v>
          </cell>
          <cell r="D728">
            <v>9433336.3499999996</v>
          </cell>
          <cell r="E728">
            <v>8879553.9000000004</v>
          </cell>
          <cell r="F728">
            <v>-553782.44999999902</v>
          </cell>
        </row>
        <row r="729">
          <cell r="A729">
            <v>5906000</v>
          </cell>
          <cell r="B729" t="str">
            <v>RESERVES: Nuclear Maintenance</v>
          </cell>
          <cell r="C729">
            <v>1500</v>
          </cell>
          <cell r="D729">
            <v>86645342</v>
          </cell>
          <cell r="E729">
            <v>90647878.459999993</v>
          </cell>
          <cell r="F729">
            <v>4002536.4599999902</v>
          </cell>
        </row>
        <row r="730">
          <cell r="A730">
            <v>5906500</v>
          </cell>
          <cell r="B730" t="str">
            <v>RESERVES: Nuclear Maintenance - Actuals</v>
          </cell>
          <cell r="C730">
            <v>1500</v>
          </cell>
          <cell r="D730">
            <v>-100029763.67</v>
          </cell>
          <cell r="E730">
            <v>-56436002.909999996</v>
          </cell>
          <cell r="F730">
            <v>43593760.759999998</v>
          </cell>
        </row>
        <row r="731">
          <cell r="A731">
            <v>5907000</v>
          </cell>
          <cell r="B731" t="str">
            <v>RESERVES: Nuclear End of Life M&amp;S Inven</v>
          </cell>
          <cell r="C731">
            <v>1500</v>
          </cell>
          <cell r="D731">
            <v>1071738.96</v>
          </cell>
          <cell r="E731">
            <v>1407477</v>
          </cell>
          <cell r="F731">
            <v>335738.04</v>
          </cell>
        </row>
        <row r="732">
          <cell r="A732">
            <v>5930000</v>
          </cell>
          <cell r="B732" t="str">
            <v>ACCRETION ARO EXPENSE</v>
          </cell>
          <cell r="C732">
            <v>1500</v>
          </cell>
          <cell r="D732">
            <v>61536405.340000004</v>
          </cell>
          <cell r="E732">
            <v>64029280.219999999</v>
          </cell>
          <cell r="F732">
            <v>2492874.88</v>
          </cell>
        </row>
        <row r="733">
          <cell r="A733">
            <v>5950000</v>
          </cell>
          <cell r="B733" t="str">
            <v>REIMBURSABLE EXPENSE - Third Party</v>
          </cell>
          <cell r="C733">
            <v>1500</v>
          </cell>
          <cell r="D733">
            <v>-214626.37</v>
          </cell>
          <cell r="E733">
            <v>-144989.99</v>
          </cell>
          <cell r="F733">
            <v>69636.38</v>
          </cell>
        </row>
        <row r="734">
          <cell r="A734">
            <v>5959997</v>
          </cell>
          <cell r="B734" t="str">
            <v>FPL RESERVE MATERIALS</v>
          </cell>
          <cell r="C734">
            <v>1500</v>
          </cell>
          <cell r="D734">
            <v>279429493.02999997</v>
          </cell>
          <cell r="E734">
            <v>129223509.67</v>
          </cell>
          <cell r="F734">
            <v>-150205983.36000001</v>
          </cell>
        </row>
        <row r="735">
          <cell r="A735">
            <v>5959998</v>
          </cell>
          <cell r="B735" t="str">
            <v>CAPITAL CLEARING</v>
          </cell>
          <cell r="C735">
            <v>1500</v>
          </cell>
          <cell r="D735">
            <v>113172868.16</v>
          </cell>
          <cell r="E735">
            <v>148665360.65000001</v>
          </cell>
          <cell r="F735">
            <v>35492492.490000002</v>
          </cell>
        </row>
        <row r="736">
          <cell r="A736">
            <v>5960000</v>
          </cell>
          <cell r="B736" t="str">
            <v>DEPRECIATION EXPENSE</v>
          </cell>
          <cell r="C736">
            <v>1500</v>
          </cell>
          <cell r="D736">
            <v>953062051.92999995</v>
          </cell>
          <cell r="E736">
            <v>1054702275</v>
          </cell>
          <cell r="F736">
            <v>101640223.06999999</v>
          </cell>
        </row>
        <row r="737">
          <cell r="A737">
            <v>5960150</v>
          </cell>
          <cell r="B737" t="str">
            <v>DEPRECIATION EXPENSE: Capital Lease Fee</v>
          </cell>
          <cell r="C737">
            <v>1500</v>
          </cell>
          <cell r="D737">
            <v>1121250</v>
          </cell>
          <cell r="E737">
            <v>1168749.99</v>
          </cell>
          <cell r="F737">
            <v>47499.99</v>
          </cell>
        </row>
        <row r="738">
          <cell r="A738">
            <v>5960200</v>
          </cell>
          <cell r="B738" t="str">
            <v>DEPRECIATION EXPENSE: Fleet Services</v>
          </cell>
          <cell r="C738">
            <v>1500</v>
          </cell>
          <cell r="D738">
            <v>13121055.220000001</v>
          </cell>
          <cell r="E738">
            <v>17149645.120000001</v>
          </cell>
          <cell r="F738">
            <v>4028589.9</v>
          </cell>
        </row>
        <row r="739">
          <cell r="A739">
            <v>5960205</v>
          </cell>
          <cell r="B739" t="str">
            <v>DEPREC EXP: Srpls Flowback (FERC Amort)</v>
          </cell>
          <cell r="C739">
            <v>1500</v>
          </cell>
          <cell r="D739">
            <v>-479656117</v>
          </cell>
          <cell r="E739">
            <v>-154674664</v>
          </cell>
          <cell r="F739">
            <v>324981453</v>
          </cell>
        </row>
        <row r="740">
          <cell r="A740">
            <v>5961000</v>
          </cell>
          <cell r="B740" t="str">
            <v>AMORTIZATION EXPENSE</v>
          </cell>
          <cell r="C740">
            <v>1500</v>
          </cell>
          <cell r="D740">
            <v>110253422.02</v>
          </cell>
          <cell r="E740">
            <v>119932093.31</v>
          </cell>
          <cell r="F740">
            <v>9678671.2900000103</v>
          </cell>
        </row>
        <row r="741">
          <cell r="A741">
            <v>5961005</v>
          </cell>
          <cell r="B741" t="str">
            <v>AMORTIZATION EXPENSE: Elec Plt Acquisit</v>
          </cell>
          <cell r="C741">
            <v>1500</v>
          </cell>
          <cell r="D741">
            <v>1660380.72</v>
          </cell>
          <cell r="E741">
            <v>1660380.72</v>
          </cell>
          <cell r="F741">
            <v>0</v>
          </cell>
        </row>
        <row r="742">
          <cell r="A742">
            <v>5961006</v>
          </cell>
          <cell r="B742" t="str">
            <v>AMORTIZATION EXPENSE: Early retirement</v>
          </cell>
          <cell r="C742">
            <v>1500</v>
          </cell>
          <cell r="D742">
            <v>0</v>
          </cell>
          <cell r="E742">
            <v>14556200.029999999</v>
          </cell>
          <cell r="F742">
            <v>14556200.029999999</v>
          </cell>
        </row>
        <row r="743">
          <cell r="A743">
            <v>5961007</v>
          </cell>
          <cell r="B743" t="str">
            <v>AMORTIZATION EXPENSE: Early retireme SF</v>
          </cell>
          <cell r="C743">
            <v>1500</v>
          </cell>
          <cell r="D743">
            <v>0</v>
          </cell>
          <cell r="E743">
            <v>-14556200.029999999</v>
          </cell>
          <cell r="F743">
            <v>-14556200.029999999</v>
          </cell>
        </row>
        <row r="744">
          <cell r="A744">
            <v>5961010</v>
          </cell>
          <cell r="B744" t="str">
            <v>AMORTIZATION EXPENSE: Property Losses</v>
          </cell>
          <cell r="C744">
            <v>1500</v>
          </cell>
          <cell r="D744">
            <v>6817896</v>
          </cell>
          <cell r="E744">
            <v>6817896</v>
          </cell>
          <cell r="F744">
            <v>0</v>
          </cell>
        </row>
        <row r="745">
          <cell r="A745">
            <v>5961015</v>
          </cell>
          <cell r="B745" t="str">
            <v>AMORTIZATION EXPENSE: Reg Asset-Conv IT</v>
          </cell>
          <cell r="C745">
            <v>1500</v>
          </cell>
          <cell r="D745">
            <v>459948</v>
          </cell>
          <cell r="E745">
            <v>459948</v>
          </cell>
          <cell r="F745">
            <v>0</v>
          </cell>
        </row>
        <row r="746">
          <cell r="A746">
            <v>5961020</v>
          </cell>
          <cell r="B746" t="str">
            <v>AMORTIZATION EXPENSE: Reg Ass-Sp Coast</v>
          </cell>
          <cell r="C746">
            <v>1500</v>
          </cell>
          <cell r="D746">
            <v>192876</v>
          </cell>
          <cell r="E746">
            <v>192876</v>
          </cell>
          <cell r="F746">
            <v>0</v>
          </cell>
        </row>
        <row r="747">
          <cell r="A747">
            <v>5961021</v>
          </cell>
          <cell r="B747" t="str">
            <v>AMORTIZATION EXPENSE: Reg Ass-Martin IT</v>
          </cell>
          <cell r="C747">
            <v>1500</v>
          </cell>
          <cell r="D747">
            <v>1295436</v>
          </cell>
          <cell r="E747">
            <v>1295436</v>
          </cell>
          <cell r="F747">
            <v>0</v>
          </cell>
        </row>
        <row r="748">
          <cell r="A748">
            <v>5961025</v>
          </cell>
          <cell r="B748" t="str">
            <v>AMORTIZATION EXPENSE: Property Gains</v>
          </cell>
          <cell r="C748">
            <v>1500</v>
          </cell>
          <cell r="D748">
            <v>-1760414.9</v>
          </cell>
          <cell r="E748">
            <v>-1275673.82</v>
          </cell>
          <cell r="F748">
            <v>484741.08</v>
          </cell>
        </row>
        <row r="749">
          <cell r="A749">
            <v>5961030</v>
          </cell>
          <cell r="B749" t="str">
            <v>AMORTIZATION EXPENSE: Prop Gain-Aviatio</v>
          </cell>
          <cell r="C749">
            <v>1500</v>
          </cell>
          <cell r="D749">
            <v>-1229710.3700000001</v>
          </cell>
          <cell r="E749">
            <v>-1229710.3799999999</v>
          </cell>
          <cell r="F749">
            <v>-9.9999997764825804E-3</v>
          </cell>
        </row>
        <row r="750">
          <cell r="A750">
            <v>5961035</v>
          </cell>
          <cell r="B750" t="str">
            <v>AMORTIZATION EXPENSE: Regulatory Credit</v>
          </cell>
          <cell r="C750">
            <v>1500</v>
          </cell>
          <cell r="D750">
            <v>-61749598.219999999</v>
          </cell>
          <cell r="E750">
            <v>-64311681.649999999</v>
          </cell>
          <cell r="F750">
            <v>-2562083.4300000002</v>
          </cell>
        </row>
        <row r="751">
          <cell r="A751">
            <v>5961050</v>
          </cell>
          <cell r="B751" t="str">
            <v>AMORTIZATION EXPENSE: Nuclear Cost Reco</v>
          </cell>
          <cell r="C751">
            <v>1500</v>
          </cell>
          <cell r="D751">
            <v>188463104.56</v>
          </cell>
          <cell r="E751">
            <v>141035525.43000001</v>
          </cell>
          <cell r="F751">
            <v>-47427579.130000003</v>
          </cell>
        </row>
        <row r="752">
          <cell r="A752">
            <v>5961055</v>
          </cell>
          <cell r="B752" t="str">
            <v>AMORTIZATION EXPENSE: Reg Asset-EPU Ret</v>
          </cell>
          <cell r="C752">
            <v>1500</v>
          </cell>
          <cell r="D752">
            <v>771676.97</v>
          </cell>
          <cell r="E752">
            <v>3541434.11</v>
          </cell>
          <cell r="F752">
            <v>2769757.14</v>
          </cell>
        </row>
        <row r="753">
          <cell r="A753">
            <v>5961060</v>
          </cell>
          <cell r="B753" t="str">
            <v>AMORTIZATION EXPENSE: AFUDC-Nuc G/U Car</v>
          </cell>
          <cell r="C753">
            <v>1500</v>
          </cell>
          <cell r="D753">
            <v>-151463532.06</v>
          </cell>
          <cell r="E753">
            <v>-68669213.989999995</v>
          </cell>
          <cell r="F753">
            <v>82794318.069999993</v>
          </cell>
        </row>
        <row r="754">
          <cell r="A754">
            <v>5961065</v>
          </cell>
          <cell r="B754" t="str">
            <v>AMORTIZATION EXPENSE: Nuclear Debt Comp</v>
          </cell>
          <cell r="C754">
            <v>1500</v>
          </cell>
          <cell r="D754">
            <v>-29572274.239999998</v>
          </cell>
          <cell r="E754">
            <v>-13590780.619999999</v>
          </cell>
          <cell r="F754">
            <v>15981493.619999999</v>
          </cell>
        </row>
        <row r="755">
          <cell r="A755">
            <v>5961070</v>
          </cell>
          <cell r="B755" t="str">
            <v>AMORTIZATION EXPENSE: NCRC Base Rate Re</v>
          </cell>
          <cell r="C755">
            <v>1500</v>
          </cell>
          <cell r="D755">
            <v>-17307891.129999999</v>
          </cell>
          <cell r="E755">
            <v>-14129202.85</v>
          </cell>
          <cell r="F755">
            <v>3178688.28</v>
          </cell>
        </row>
        <row r="756">
          <cell r="A756">
            <v>5961075</v>
          </cell>
          <cell r="B756" t="str">
            <v>AMORTIZATION EXPENSE: NCRC Int. on Reco</v>
          </cell>
          <cell r="C756">
            <v>1500</v>
          </cell>
          <cell r="D756">
            <v>-5768.44</v>
          </cell>
          <cell r="E756">
            <v>-1418.35</v>
          </cell>
          <cell r="F756">
            <v>4350.09</v>
          </cell>
        </row>
        <row r="757">
          <cell r="A757">
            <v>5961080</v>
          </cell>
          <cell r="B757" t="str">
            <v>AMORTIZATION EXPENSE: NCRC Base Rate Re</v>
          </cell>
          <cell r="C757">
            <v>1500</v>
          </cell>
          <cell r="D757">
            <v>0</v>
          </cell>
          <cell r="E757">
            <v>-1965683.32</v>
          </cell>
          <cell r="F757">
            <v>-1965683.32</v>
          </cell>
        </row>
        <row r="758">
          <cell r="A758">
            <v>5961100</v>
          </cell>
          <cell r="B758" t="str">
            <v>AMORTIZATION EXPENSE: Nuclear Reg Credi</v>
          </cell>
          <cell r="C758">
            <v>1500</v>
          </cell>
          <cell r="D758">
            <v>-6955404</v>
          </cell>
          <cell r="E758">
            <v>-6955404</v>
          </cell>
          <cell r="F758">
            <v>0</v>
          </cell>
        </row>
        <row r="759">
          <cell r="A759">
            <v>5961150</v>
          </cell>
          <cell r="B759" t="str">
            <v>AMORTIZATION EXPENSE: Capital Leases -</v>
          </cell>
          <cell r="C759">
            <v>1500</v>
          </cell>
          <cell r="D759">
            <v>-1946825.38</v>
          </cell>
          <cell r="E759">
            <v>-1946825.53</v>
          </cell>
          <cell r="F759">
            <v>-0.150000000139698</v>
          </cell>
        </row>
        <row r="760">
          <cell r="A760">
            <v>5961205</v>
          </cell>
          <cell r="B760" t="str">
            <v>AMORTIZATION EXPENSE: Reg Liab-Space Co</v>
          </cell>
          <cell r="C760">
            <v>1500</v>
          </cell>
          <cell r="D760">
            <v>-614268</v>
          </cell>
          <cell r="E760">
            <v>-614268</v>
          </cell>
          <cell r="F760">
            <v>0</v>
          </cell>
        </row>
        <row r="761">
          <cell r="A761">
            <v>5961210</v>
          </cell>
          <cell r="B761" t="str">
            <v>AMORTIZATION EXPENSE: Convertible ITC G</v>
          </cell>
          <cell r="C761">
            <v>1500</v>
          </cell>
          <cell r="D761">
            <v>-919896</v>
          </cell>
          <cell r="E761">
            <v>-919896</v>
          </cell>
          <cell r="F761">
            <v>0</v>
          </cell>
        </row>
        <row r="762">
          <cell r="A762">
            <v>5961215</v>
          </cell>
          <cell r="B762" t="str">
            <v>AMORTIZATION EXPENSE: Space Coast ITC G</v>
          </cell>
          <cell r="C762">
            <v>1500</v>
          </cell>
          <cell r="D762">
            <v>-385764</v>
          </cell>
          <cell r="E762">
            <v>-385764</v>
          </cell>
          <cell r="F762">
            <v>0</v>
          </cell>
        </row>
        <row r="763">
          <cell r="A763">
            <v>5961220</v>
          </cell>
          <cell r="B763" t="str">
            <v>AMORTIZATION EXPENSE: Martin ITC</v>
          </cell>
          <cell r="C763">
            <v>1500</v>
          </cell>
          <cell r="D763">
            <v>-4125576</v>
          </cell>
          <cell r="E763">
            <v>-4125576</v>
          </cell>
          <cell r="F763">
            <v>0</v>
          </cell>
        </row>
        <row r="764">
          <cell r="A764">
            <v>5961225</v>
          </cell>
          <cell r="B764" t="str">
            <v>AMORTIZATION EXPENSE: Martin ITC Gross-</v>
          </cell>
          <cell r="C764">
            <v>1500</v>
          </cell>
          <cell r="D764">
            <v>-2590872</v>
          </cell>
          <cell r="E764">
            <v>-2590872</v>
          </cell>
          <cell r="F764">
            <v>0</v>
          </cell>
        </row>
        <row r="765">
          <cell r="A765">
            <v>5961230</v>
          </cell>
          <cell r="B765" t="str">
            <v>AMORTIZATION EXPENSE: Convertible ITC</v>
          </cell>
          <cell r="C765">
            <v>1500</v>
          </cell>
          <cell r="D765">
            <v>-1464792</v>
          </cell>
          <cell r="E765">
            <v>-1464792</v>
          </cell>
          <cell r="F765">
            <v>0</v>
          </cell>
        </row>
        <row r="766">
          <cell r="A766">
            <v>5961250</v>
          </cell>
          <cell r="B766" t="str">
            <v>AMORTIZATION EXPENSE: Flagami Settlemen</v>
          </cell>
          <cell r="C766">
            <v>1500</v>
          </cell>
          <cell r="D766">
            <v>0</v>
          </cell>
          <cell r="E766">
            <v>203169.78</v>
          </cell>
          <cell r="F766">
            <v>203169.78</v>
          </cell>
        </row>
        <row r="767">
          <cell r="A767">
            <v>5970000</v>
          </cell>
          <cell r="B767" t="str">
            <v>OTHER TAXES: Operating</v>
          </cell>
          <cell r="C767">
            <v>1500</v>
          </cell>
          <cell r="D767">
            <v>428644.38</v>
          </cell>
          <cell r="E767">
            <v>376466.15</v>
          </cell>
          <cell r="F767">
            <v>-52178.23</v>
          </cell>
        </row>
        <row r="768">
          <cell r="A768">
            <v>5971000</v>
          </cell>
          <cell r="B768" t="str">
            <v>OTHER TAXES: Property Tax</v>
          </cell>
          <cell r="C768">
            <v>1500</v>
          </cell>
          <cell r="D768">
            <v>319950054.31999999</v>
          </cell>
          <cell r="E768">
            <v>377105502.76999998</v>
          </cell>
          <cell r="F768">
            <v>57155448.450000003</v>
          </cell>
        </row>
        <row r="769">
          <cell r="A769">
            <v>5973000</v>
          </cell>
          <cell r="B769" t="str">
            <v>OTHER TAXES: Franchise and Minimum</v>
          </cell>
          <cell r="C769">
            <v>1500</v>
          </cell>
          <cell r="D769">
            <v>440113386.27999997</v>
          </cell>
          <cell r="E769">
            <v>435931602.30000001</v>
          </cell>
          <cell r="F769">
            <v>-4181783.9799999599</v>
          </cell>
        </row>
        <row r="770">
          <cell r="A770">
            <v>5974000</v>
          </cell>
          <cell r="B770" t="str">
            <v>PAYROLL TAXES: Unemployment</v>
          </cell>
          <cell r="C770">
            <v>1500</v>
          </cell>
          <cell r="D770">
            <v>3575767.69</v>
          </cell>
          <cell r="E770">
            <v>3082005.88</v>
          </cell>
          <cell r="F770">
            <v>-493761.81</v>
          </cell>
        </row>
        <row r="771">
          <cell r="A771">
            <v>5974100</v>
          </cell>
          <cell r="B771" t="str">
            <v>PAYROLL TAXES: State Unemployment</v>
          </cell>
          <cell r="C771">
            <v>1500</v>
          </cell>
          <cell r="D771">
            <v>-61945.34</v>
          </cell>
          <cell r="E771">
            <v>-382.7</v>
          </cell>
          <cell r="F771">
            <v>61562.64</v>
          </cell>
        </row>
        <row r="772">
          <cell r="A772">
            <v>5974200</v>
          </cell>
          <cell r="B772" t="str">
            <v>PAYROLL TAXES: FICA</v>
          </cell>
          <cell r="C772">
            <v>1500</v>
          </cell>
          <cell r="D772">
            <v>67648428.909999996</v>
          </cell>
          <cell r="E772">
            <v>66924957.140000001</v>
          </cell>
          <cell r="F772">
            <v>-723471.76999999594</v>
          </cell>
        </row>
        <row r="773">
          <cell r="A773">
            <v>5974300</v>
          </cell>
          <cell r="B773" t="str">
            <v>PAYROLL TAXES: Accrued FICA</v>
          </cell>
          <cell r="C773">
            <v>1500</v>
          </cell>
          <cell r="D773">
            <v>0</v>
          </cell>
          <cell r="E773">
            <v>8969666.9499999993</v>
          </cell>
          <cell r="F773">
            <v>8969666.9499999993</v>
          </cell>
        </row>
        <row r="774">
          <cell r="A774">
            <v>5974400</v>
          </cell>
          <cell r="B774" t="str">
            <v>PAYROLL TAXES: Direct Post(NonAlloc)</v>
          </cell>
          <cell r="C774">
            <v>1500</v>
          </cell>
          <cell r="D774">
            <v>-6613587.3399999999</v>
          </cell>
          <cell r="E774">
            <v>-7066226.3099999996</v>
          </cell>
          <cell r="F774">
            <v>-452638.97</v>
          </cell>
        </row>
        <row r="775">
          <cell r="A775">
            <v>5976000</v>
          </cell>
          <cell r="B775" t="str">
            <v>OTHER TAXES: Regulatory Assessment Fee</v>
          </cell>
          <cell r="C775">
            <v>1500</v>
          </cell>
          <cell r="D775">
            <v>7020939.3799999999</v>
          </cell>
          <cell r="E775">
            <v>7190838.5199999996</v>
          </cell>
          <cell r="F775">
            <v>169899.14</v>
          </cell>
        </row>
        <row r="776">
          <cell r="A776">
            <v>5977000</v>
          </cell>
          <cell r="B776" t="str">
            <v>OTHER TAXES: Gross Receipts Tax</v>
          </cell>
          <cell r="C776">
            <v>1500</v>
          </cell>
          <cell r="D776">
            <v>243224614.38</v>
          </cell>
          <cell r="E776">
            <v>243045573.52000001</v>
          </cell>
          <cell r="F776">
            <v>-179040.859999985</v>
          </cell>
        </row>
        <row r="777">
          <cell r="A777">
            <v>5982006</v>
          </cell>
          <cell r="B777" t="str">
            <v>FICO RECON: Corporate Payroll</v>
          </cell>
          <cell r="C777">
            <v>1500</v>
          </cell>
          <cell r="D777">
            <v>1631357.27</v>
          </cell>
          <cell r="E777">
            <v>2565611.1</v>
          </cell>
          <cell r="F777">
            <v>934253.83</v>
          </cell>
        </row>
        <row r="778">
          <cell r="A778">
            <v>5982008</v>
          </cell>
          <cell r="B778" t="str">
            <v>FICO RECON: Other Payroll</v>
          </cell>
          <cell r="C778">
            <v>1500</v>
          </cell>
          <cell r="D778">
            <v>1795420.31</v>
          </cell>
          <cell r="E778">
            <v>1064076.93</v>
          </cell>
          <cell r="F778">
            <v>-731343.38</v>
          </cell>
        </row>
        <row r="779">
          <cell r="A779">
            <v>5982009</v>
          </cell>
          <cell r="B779" t="str">
            <v>FICO RECON: Benefits</v>
          </cell>
          <cell r="C779">
            <v>1500</v>
          </cell>
          <cell r="D779">
            <v>3650469.99</v>
          </cell>
          <cell r="E779">
            <v>227737.98</v>
          </cell>
          <cell r="F779">
            <v>-3422732.01</v>
          </cell>
        </row>
        <row r="780">
          <cell r="A780">
            <v>5982010</v>
          </cell>
          <cell r="B780" t="str">
            <v>FICO RECON: Employee Expenses</v>
          </cell>
          <cell r="C780">
            <v>1500</v>
          </cell>
          <cell r="D780">
            <v>-1985823.74</v>
          </cell>
          <cell r="E780">
            <v>-1919357.38</v>
          </cell>
          <cell r="F780">
            <v>66466.360000000102</v>
          </cell>
        </row>
        <row r="781">
          <cell r="A781">
            <v>5982011</v>
          </cell>
          <cell r="B781" t="str">
            <v>FICO RECON: Materials and Supplies</v>
          </cell>
          <cell r="C781">
            <v>1500</v>
          </cell>
          <cell r="D781">
            <v>-733862.49</v>
          </cell>
          <cell r="E781">
            <v>-543954.93999999994</v>
          </cell>
          <cell r="F781">
            <v>189907.55</v>
          </cell>
        </row>
        <row r="782">
          <cell r="A782">
            <v>5982012</v>
          </cell>
          <cell r="B782" t="str">
            <v>FICO RECON: Equipment Parts</v>
          </cell>
          <cell r="C782">
            <v>1500</v>
          </cell>
          <cell r="D782">
            <v>17895.22</v>
          </cell>
          <cell r="E782">
            <v>-218924.26</v>
          </cell>
          <cell r="F782">
            <v>-236819.48</v>
          </cell>
        </row>
        <row r="783">
          <cell r="A783">
            <v>5982013</v>
          </cell>
          <cell r="B783" t="str">
            <v>FICO RECON: Shop Equipment &amp; Too</v>
          </cell>
          <cell r="C783">
            <v>1500</v>
          </cell>
          <cell r="D783">
            <v>-5967.01</v>
          </cell>
          <cell r="E783">
            <v>-10377.64</v>
          </cell>
          <cell r="F783">
            <v>-4410.63</v>
          </cell>
        </row>
        <row r="784">
          <cell r="A784">
            <v>5982015</v>
          </cell>
          <cell r="B784" t="str">
            <v>FICO RECON: Safety Equipment</v>
          </cell>
          <cell r="C784">
            <v>1500</v>
          </cell>
          <cell r="D784">
            <v>-937.82</v>
          </cell>
          <cell r="E784">
            <v>-4105.8500000000004</v>
          </cell>
          <cell r="F784">
            <v>-3168.03</v>
          </cell>
        </row>
        <row r="785">
          <cell r="A785">
            <v>5982016</v>
          </cell>
          <cell r="B785" t="str">
            <v>FICO RECON: Freight (Excluding F</v>
          </cell>
          <cell r="C785">
            <v>1500</v>
          </cell>
          <cell r="D785">
            <v>-37445.68</v>
          </cell>
          <cell r="E785">
            <v>-84706.18</v>
          </cell>
          <cell r="F785">
            <v>-47260.5</v>
          </cell>
        </row>
        <row r="786">
          <cell r="A786">
            <v>5982017</v>
          </cell>
          <cell r="B786" t="str">
            <v>FICO RECON: Chemicals Oils and Lub</v>
          </cell>
          <cell r="C786">
            <v>1500</v>
          </cell>
          <cell r="D786">
            <v>-1851.35</v>
          </cell>
          <cell r="E786">
            <v>-5517.21</v>
          </cell>
          <cell r="F786">
            <v>-3665.86</v>
          </cell>
        </row>
        <row r="787">
          <cell r="A787">
            <v>5982018</v>
          </cell>
          <cell r="B787" t="str">
            <v>FICO RECON: Gases</v>
          </cell>
          <cell r="C787">
            <v>1500</v>
          </cell>
          <cell r="D787">
            <v>0</v>
          </cell>
          <cell r="E787">
            <v>-3.13</v>
          </cell>
          <cell r="F787">
            <v>-3.13</v>
          </cell>
        </row>
        <row r="788">
          <cell r="A788">
            <v>5982023</v>
          </cell>
          <cell r="B788" t="str">
            <v>FICO RECON: Other Site O&amp;M</v>
          </cell>
          <cell r="C788">
            <v>1500</v>
          </cell>
          <cell r="D788">
            <v>-120172.3</v>
          </cell>
          <cell r="E788">
            <v>-52031.83</v>
          </cell>
          <cell r="F788">
            <v>68140.47</v>
          </cell>
        </row>
        <row r="789">
          <cell r="A789">
            <v>5982024</v>
          </cell>
          <cell r="B789" t="str">
            <v>FICO RECON: Rent</v>
          </cell>
          <cell r="C789">
            <v>1500</v>
          </cell>
          <cell r="D789">
            <v>-1571175.67</v>
          </cell>
          <cell r="E789">
            <v>-693709.97</v>
          </cell>
          <cell r="F789">
            <v>877465.7</v>
          </cell>
        </row>
        <row r="790">
          <cell r="A790">
            <v>5982026</v>
          </cell>
          <cell r="B790" t="str">
            <v>FICO RECON: Insurance</v>
          </cell>
          <cell r="C790">
            <v>1500</v>
          </cell>
          <cell r="D790">
            <v>-1889912.01</v>
          </cell>
          <cell r="E790">
            <v>-1781857.19</v>
          </cell>
          <cell r="F790">
            <v>108054.82</v>
          </cell>
        </row>
        <row r="791">
          <cell r="A791">
            <v>5982027</v>
          </cell>
          <cell r="B791" t="str">
            <v>FICO RECON: Utilities</v>
          </cell>
          <cell r="C791">
            <v>1500</v>
          </cell>
          <cell r="D791">
            <v>-1001293.64</v>
          </cell>
          <cell r="E791">
            <v>-283553.78999999998</v>
          </cell>
          <cell r="F791">
            <v>717739.85</v>
          </cell>
        </row>
        <row r="792">
          <cell r="A792">
            <v>5982028</v>
          </cell>
          <cell r="B792" t="str">
            <v>FICO RECON: Meals</v>
          </cell>
          <cell r="C792">
            <v>1500</v>
          </cell>
          <cell r="D792">
            <v>-641798.39</v>
          </cell>
          <cell r="E792">
            <v>-678163.51</v>
          </cell>
          <cell r="F792">
            <v>-36365.120000000003</v>
          </cell>
        </row>
        <row r="793">
          <cell r="A793">
            <v>5982029</v>
          </cell>
          <cell r="B793" t="str">
            <v>FICO RECON: Travel</v>
          </cell>
          <cell r="C793">
            <v>1500</v>
          </cell>
          <cell r="D793">
            <v>-2958266.71</v>
          </cell>
          <cell r="E793">
            <v>-2190590.15</v>
          </cell>
          <cell r="F793">
            <v>767676.56</v>
          </cell>
        </row>
        <row r="794">
          <cell r="A794">
            <v>5982031</v>
          </cell>
          <cell r="B794" t="str">
            <v>FICO RECON: License Permits Fine</v>
          </cell>
          <cell r="C794">
            <v>1500</v>
          </cell>
          <cell r="D794">
            <v>-116405.55</v>
          </cell>
          <cell r="E794">
            <v>-100971.69</v>
          </cell>
          <cell r="F794">
            <v>15433.86</v>
          </cell>
        </row>
        <row r="795">
          <cell r="A795">
            <v>5982036</v>
          </cell>
          <cell r="B795" t="str">
            <v>FICO RECON: Outside Services - Security</v>
          </cell>
          <cell r="C795">
            <v>1500</v>
          </cell>
          <cell r="D795">
            <v>-265994.11</v>
          </cell>
          <cell r="E795">
            <v>-462821.59</v>
          </cell>
          <cell r="F795">
            <v>-196827.48</v>
          </cell>
        </row>
        <row r="796">
          <cell r="A796">
            <v>5982037</v>
          </cell>
          <cell r="B796" t="str">
            <v>FICO RECON: Outside Services - Legal</v>
          </cell>
          <cell r="C796">
            <v>1500</v>
          </cell>
          <cell r="D796">
            <v>3268.57</v>
          </cell>
          <cell r="E796">
            <v>-250851.84</v>
          </cell>
          <cell r="F796">
            <v>-254120.41</v>
          </cell>
        </row>
        <row r="797">
          <cell r="A797">
            <v>5982038</v>
          </cell>
          <cell r="B797" t="str">
            <v>FICO RECON: Outside Services - Acct and</v>
          </cell>
          <cell r="C797">
            <v>1500</v>
          </cell>
          <cell r="D797">
            <v>-1932954.77</v>
          </cell>
          <cell r="E797">
            <v>-2059593.21</v>
          </cell>
          <cell r="F797">
            <v>-126638.44</v>
          </cell>
        </row>
        <row r="798">
          <cell r="A798">
            <v>5982039</v>
          </cell>
          <cell r="B798" t="str">
            <v>FICO RECON: Outside Services - Engineer</v>
          </cell>
          <cell r="C798">
            <v>1500</v>
          </cell>
          <cell r="D798">
            <v>-14202.12</v>
          </cell>
          <cell r="E798">
            <v>-17110.16</v>
          </cell>
          <cell r="F798">
            <v>-2908.04</v>
          </cell>
        </row>
        <row r="799">
          <cell r="A799">
            <v>5982040</v>
          </cell>
          <cell r="B799" t="str">
            <v>FICO RECON: Outside Services - Equip &amp;</v>
          </cell>
          <cell r="C799">
            <v>1500</v>
          </cell>
          <cell r="D799">
            <v>-17445</v>
          </cell>
          <cell r="E799">
            <v>-20964.02</v>
          </cell>
          <cell r="F799">
            <v>-3519.02</v>
          </cell>
        </row>
        <row r="800">
          <cell r="A800">
            <v>5982041</v>
          </cell>
          <cell r="B800" t="str">
            <v>FICO RECON: Outside Services - Construc</v>
          </cell>
          <cell r="C800">
            <v>1500</v>
          </cell>
          <cell r="D800">
            <v>-1476.37</v>
          </cell>
          <cell r="E800">
            <v>-2685.02</v>
          </cell>
          <cell r="F800">
            <v>-1208.6500000000001</v>
          </cell>
        </row>
        <row r="801">
          <cell r="A801">
            <v>5982042</v>
          </cell>
          <cell r="B801" t="str">
            <v>FICO RECON: Outside Services - Consulti</v>
          </cell>
          <cell r="C801">
            <v>1500</v>
          </cell>
          <cell r="D801">
            <v>-955149.36</v>
          </cell>
          <cell r="E801">
            <v>-897023.19</v>
          </cell>
          <cell r="F801">
            <v>58126.17</v>
          </cell>
        </row>
        <row r="802">
          <cell r="A802">
            <v>5982043</v>
          </cell>
          <cell r="B802" t="str">
            <v>FICO RECON: Outside Services - Info Tec</v>
          </cell>
          <cell r="C802">
            <v>1500</v>
          </cell>
          <cell r="D802">
            <v>-4454241.1100000003</v>
          </cell>
          <cell r="E802">
            <v>-9423638.6600000001</v>
          </cell>
          <cell r="F802">
            <v>-4969397.55</v>
          </cell>
        </row>
        <row r="803">
          <cell r="A803">
            <v>5982044</v>
          </cell>
          <cell r="B803" t="str">
            <v>FICO RECON: Outside Services - Temp Lab</v>
          </cell>
          <cell r="C803">
            <v>1500</v>
          </cell>
          <cell r="D803">
            <v>-1150735.6100000001</v>
          </cell>
          <cell r="E803">
            <v>-552658.77</v>
          </cell>
          <cell r="F803">
            <v>598076.84</v>
          </cell>
        </row>
        <row r="804">
          <cell r="A804">
            <v>5982045</v>
          </cell>
          <cell r="B804" t="str">
            <v>FICO RECON: Outside Services - Sample &amp;</v>
          </cell>
          <cell r="C804">
            <v>1500</v>
          </cell>
          <cell r="D804">
            <v>-440844.35</v>
          </cell>
          <cell r="E804">
            <v>-275283.32</v>
          </cell>
          <cell r="F804">
            <v>165561.03</v>
          </cell>
        </row>
        <row r="805">
          <cell r="A805">
            <v>5982046</v>
          </cell>
          <cell r="B805" t="str">
            <v>FICO RECON: Outside Services - Other</v>
          </cell>
          <cell r="C805">
            <v>1500</v>
          </cell>
          <cell r="D805">
            <v>-3640162.98</v>
          </cell>
          <cell r="E805">
            <v>-5495731.3200000003</v>
          </cell>
          <cell r="F805">
            <v>-1855568.34</v>
          </cell>
        </row>
        <row r="806">
          <cell r="A806">
            <v>5982047</v>
          </cell>
          <cell r="B806" t="str">
            <v>FICO RECON: Outside Services - Affiliat</v>
          </cell>
          <cell r="C806">
            <v>1500</v>
          </cell>
          <cell r="D806">
            <v>-11332.62</v>
          </cell>
          <cell r="E806">
            <v>-9944.5400000000009</v>
          </cell>
          <cell r="F806">
            <v>1388.08</v>
          </cell>
        </row>
        <row r="807">
          <cell r="A807">
            <v>5982049</v>
          </cell>
          <cell r="B807" t="str">
            <v>FICO RECON: Office Supp &amp; Equip</v>
          </cell>
          <cell r="C807">
            <v>1500</v>
          </cell>
          <cell r="D807">
            <v>-511934.71999999997</v>
          </cell>
          <cell r="E807">
            <v>-544685.02</v>
          </cell>
          <cell r="F807">
            <v>-32750.3</v>
          </cell>
        </row>
        <row r="808">
          <cell r="A808">
            <v>5982050</v>
          </cell>
          <cell r="B808" t="str">
            <v>FICO RECON: Other Expenses</v>
          </cell>
          <cell r="C808">
            <v>1500</v>
          </cell>
          <cell r="D808">
            <v>-922474.35</v>
          </cell>
          <cell r="E808">
            <v>-2598096.86</v>
          </cell>
          <cell r="F808">
            <v>-1675622.51</v>
          </cell>
        </row>
        <row r="809">
          <cell r="A809">
            <v>5982053</v>
          </cell>
          <cell r="B809" t="str">
            <v>FICO RECON: Payroll Taxes</v>
          </cell>
          <cell r="C809">
            <v>1500</v>
          </cell>
          <cell r="D809">
            <v>1830410.3</v>
          </cell>
          <cell r="E809">
            <v>1177914.2</v>
          </cell>
          <cell r="F809">
            <v>-652496.1</v>
          </cell>
        </row>
        <row r="810">
          <cell r="A810">
            <v>5982054</v>
          </cell>
          <cell r="B810" t="str">
            <v>FICO RECON: Taxes Other than Inc</v>
          </cell>
          <cell r="C810">
            <v>1500</v>
          </cell>
          <cell r="D810">
            <v>0</v>
          </cell>
          <cell r="E810">
            <v>801.4</v>
          </cell>
          <cell r="F810">
            <v>801.4</v>
          </cell>
        </row>
        <row r="811">
          <cell r="A811">
            <v>5982057</v>
          </cell>
          <cell r="B811" t="str">
            <v>FICO RECON: FPL Group Resources  - Payr</v>
          </cell>
          <cell r="C811">
            <v>1500</v>
          </cell>
          <cell r="D811">
            <v>11131.68</v>
          </cell>
          <cell r="E811">
            <v>0</v>
          </cell>
          <cell r="F811">
            <v>-11131.68</v>
          </cell>
        </row>
        <row r="812">
          <cell r="A812">
            <v>5982059</v>
          </cell>
          <cell r="B812" t="str">
            <v>FICO RECON: FPLE - Payroll</v>
          </cell>
          <cell r="C812">
            <v>1500</v>
          </cell>
          <cell r="D812">
            <v>2614273.25</v>
          </cell>
          <cell r="E812">
            <v>4163522.73</v>
          </cell>
          <cell r="F812">
            <v>1549249.48</v>
          </cell>
        </row>
        <row r="813">
          <cell r="A813">
            <v>5982061</v>
          </cell>
          <cell r="B813" t="str">
            <v>FICO RECON: PMI - Payroll</v>
          </cell>
          <cell r="C813">
            <v>1500</v>
          </cell>
          <cell r="D813">
            <v>31858.87</v>
          </cell>
          <cell r="E813">
            <v>-245.69</v>
          </cell>
          <cell r="F813">
            <v>-32104.560000000001</v>
          </cell>
        </row>
        <row r="814">
          <cell r="A814">
            <v>5982062</v>
          </cell>
          <cell r="B814" t="str">
            <v>FICO RECON: PMI - Payroll Overtime</v>
          </cell>
          <cell r="C814">
            <v>1500</v>
          </cell>
          <cell r="D814">
            <v>0</v>
          </cell>
          <cell r="E814">
            <v>324</v>
          </cell>
          <cell r="F814">
            <v>324</v>
          </cell>
        </row>
        <row r="815">
          <cell r="A815">
            <v>5982063</v>
          </cell>
          <cell r="B815" t="str">
            <v>FICO RECON: Project Management - Payrol</v>
          </cell>
          <cell r="C815">
            <v>1500</v>
          </cell>
          <cell r="D815">
            <v>606651.79</v>
          </cell>
          <cell r="E815">
            <v>734463.69</v>
          </cell>
          <cell r="F815">
            <v>127811.9</v>
          </cell>
        </row>
        <row r="816">
          <cell r="A816">
            <v>5982064</v>
          </cell>
          <cell r="B816" t="str">
            <v>FICO RECON: Project Management - Payrol</v>
          </cell>
          <cell r="C816">
            <v>1500</v>
          </cell>
          <cell r="D816">
            <v>25154.05</v>
          </cell>
          <cell r="E816">
            <v>25364.07</v>
          </cell>
          <cell r="F816">
            <v>210.02</v>
          </cell>
        </row>
        <row r="817">
          <cell r="A817">
            <v>5982065</v>
          </cell>
          <cell r="B817" t="str">
            <v>FICO RECON: FPL Grp Ressources - Payrol</v>
          </cell>
          <cell r="C817">
            <v>1500</v>
          </cell>
          <cell r="D817">
            <v>118.98</v>
          </cell>
          <cell r="E817">
            <v>0</v>
          </cell>
          <cell r="F817">
            <v>-118.98</v>
          </cell>
        </row>
        <row r="818">
          <cell r="A818">
            <v>5982067</v>
          </cell>
          <cell r="B818" t="str">
            <v>FICO RECON: OSI - Payroll</v>
          </cell>
          <cell r="C818">
            <v>1500</v>
          </cell>
          <cell r="D818">
            <v>2258.4299999999998</v>
          </cell>
          <cell r="E818">
            <v>26372.9</v>
          </cell>
          <cell r="F818">
            <v>24114.47</v>
          </cell>
        </row>
        <row r="819">
          <cell r="A819">
            <v>5982068</v>
          </cell>
          <cell r="B819" t="str">
            <v>FICO RECON: OSI - Payroll Overtime</v>
          </cell>
          <cell r="C819">
            <v>1500</v>
          </cell>
          <cell r="D819">
            <v>0</v>
          </cell>
          <cell r="E819">
            <v>3646.72</v>
          </cell>
          <cell r="F819">
            <v>3646.72</v>
          </cell>
        </row>
        <row r="820">
          <cell r="A820">
            <v>5982069</v>
          </cell>
          <cell r="B820" t="str">
            <v>FICO RECON: Maine OSI</v>
          </cell>
          <cell r="C820">
            <v>1500</v>
          </cell>
          <cell r="D820">
            <v>4815.3</v>
          </cell>
          <cell r="E820">
            <v>19647.060000000001</v>
          </cell>
          <cell r="F820">
            <v>14831.76</v>
          </cell>
        </row>
        <row r="821">
          <cell r="A821">
            <v>5982071</v>
          </cell>
          <cell r="B821" t="str">
            <v>FICO RECON: Seabrook - Payroll</v>
          </cell>
          <cell r="C821">
            <v>1500</v>
          </cell>
          <cell r="D821">
            <v>605424.15</v>
          </cell>
          <cell r="E821">
            <v>718220.85</v>
          </cell>
          <cell r="F821">
            <v>112796.7</v>
          </cell>
        </row>
        <row r="822">
          <cell r="A822">
            <v>5982072</v>
          </cell>
          <cell r="B822" t="str">
            <v>FICO RECON: Seabrook - Payroll Overtime</v>
          </cell>
          <cell r="C822">
            <v>1500</v>
          </cell>
          <cell r="D822">
            <v>48568.77</v>
          </cell>
          <cell r="E822">
            <v>34988.46</v>
          </cell>
          <cell r="F822">
            <v>-13580.31</v>
          </cell>
        </row>
        <row r="823">
          <cell r="A823">
            <v>5982073</v>
          </cell>
          <cell r="B823" t="str">
            <v>FICO RECON: FPLE - Benefits</v>
          </cell>
          <cell r="C823">
            <v>1500</v>
          </cell>
          <cell r="D823">
            <v>355585.23</v>
          </cell>
          <cell r="E823">
            <v>567039.38</v>
          </cell>
          <cell r="F823">
            <v>211454.15</v>
          </cell>
        </row>
        <row r="824">
          <cell r="A824">
            <v>5982074</v>
          </cell>
          <cell r="B824" t="str">
            <v>FICO RECON: PMI - Benefits</v>
          </cell>
          <cell r="C824">
            <v>1500</v>
          </cell>
          <cell r="D824">
            <v>6249.32</v>
          </cell>
          <cell r="E824">
            <v>-3601.24</v>
          </cell>
          <cell r="F824">
            <v>-9850.56</v>
          </cell>
        </row>
        <row r="825">
          <cell r="A825">
            <v>5982075</v>
          </cell>
          <cell r="B825" t="str">
            <v>FICO RECON: Project Management - Benefi</v>
          </cell>
          <cell r="C825">
            <v>1500</v>
          </cell>
          <cell r="D825">
            <v>60273.94</v>
          </cell>
          <cell r="E825">
            <v>66556.600000000006</v>
          </cell>
          <cell r="F825">
            <v>6282.66</v>
          </cell>
        </row>
        <row r="826">
          <cell r="A826">
            <v>5982076</v>
          </cell>
          <cell r="B826" t="str">
            <v>FICO RECON: FPL Group Resources - Benef</v>
          </cell>
          <cell r="C826">
            <v>1500</v>
          </cell>
          <cell r="D826">
            <v>1701.89</v>
          </cell>
          <cell r="E826">
            <v>0</v>
          </cell>
          <cell r="F826">
            <v>-1701.89</v>
          </cell>
        </row>
        <row r="827">
          <cell r="A827">
            <v>5982077</v>
          </cell>
          <cell r="B827" t="str">
            <v>FICO RECON: OSI - Benefits</v>
          </cell>
          <cell r="C827">
            <v>1500</v>
          </cell>
          <cell r="D827">
            <v>254.99</v>
          </cell>
          <cell r="E827">
            <v>4099.7700000000004</v>
          </cell>
          <cell r="F827">
            <v>3844.78</v>
          </cell>
        </row>
        <row r="828">
          <cell r="A828">
            <v>5982078</v>
          </cell>
          <cell r="B828" t="str">
            <v>FICO RECON: Maine OSI - Benefits</v>
          </cell>
          <cell r="C828">
            <v>1500</v>
          </cell>
          <cell r="D828">
            <v>684.28</v>
          </cell>
          <cell r="E828">
            <v>2647.96</v>
          </cell>
          <cell r="F828">
            <v>1963.68</v>
          </cell>
        </row>
        <row r="829">
          <cell r="A829">
            <v>5982079</v>
          </cell>
          <cell r="B829" t="str">
            <v>FICO RECON: Seabrook - Benefits</v>
          </cell>
          <cell r="C829">
            <v>1500</v>
          </cell>
          <cell r="D829">
            <v>126429.41</v>
          </cell>
          <cell r="E829">
            <v>207469.11</v>
          </cell>
          <cell r="F829">
            <v>81039.7</v>
          </cell>
        </row>
        <row r="830">
          <cell r="A830">
            <v>5982080</v>
          </cell>
          <cell r="B830" t="str">
            <v>FICO RECON: FPLE - Payroll Taxes</v>
          </cell>
          <cell r="C830">
            <v>1500</v>
          </cell>
          <cell r="D830">
            <v>105682.89</v>
          </cell>
          <cell r="E830">
            <v>194054.92</v>
          </cell>
          <cell r="F830">
            <v>88372.03</v>
          </cell>
        </row>
        <row r="831">
          <cell r="A831">
            <v>5982081</v>
          </cell>
          <cell r="B831" t="str">
            <v>FICO RECON: PMI - Payroll Taxes</v>
          </cell>
          <cell r="C831">
            <v>1500</v>
          </cell>
          <cell r="D831">
            <v>-438.79</v>
          </cell>
          <cell r="E831">
            <v>-3961.65</v>
          </cell>
          <cell r="F831">
            <v>-3522.86</v>
          </cell>
        </row>
        <row r="832">
          <cell r="A832">
            <v>5982082</v>
          </cell>
          <cell r="B832" t="str">
            <v>FICO RECON: Proj Mgmt - Payroll Taxes</v>
          </cell>
          <cell r="C832">
            <v>1500</v>
          </cell>
          <cell r="D832">
            <v>38898.660000000003</v>
          </cell>
          <cell r="E832">
            <v>42366.45</v>
          </cell>
          <cell r="F832">
            <v>3467.78999999999</v>
          </cell>
        </row>
        <row r="833">
          <cell r="A833">
            <v>5982083</v>
          </cell>
          <cell r="B833" t="str">
            <v>FICO RECON: FPL Group Resources - Payro</v>
          </cell>
          <cell r="C833">
            <v>1500</v>
          </cell>
          <cell r="D833">
            <v>929.67</v>
          </cell>
          <cell r="E833">
            <v>0</v>
          </cell>
          <cell r="F833">
            <v>-929.67</v>
          </cell>
        </row>
        <row r="834">
          <cell r="A834">
            <v>5982084</v>
          </cell>
          <cell r="B834" t="str">
            <v>FICO RECON: OSI - Payroll  Taxes</v>
          </cell>
          <cell r="C834">
            <v>1500</v>
          </cell>
          <cell r="D834">
            <v>171.4</v>
          </cell>
          <cell r="E834">
            <v>2100.69</v>
          </cell>
          <cell r="F834">
            <v>1929.29</v>
          </cell>
        </row>
        <row r="835">
          <cell r="A835">
            <v>5982085</v>
          </cell>
          <cell r="B835" t="str">
            <v>FICO RECON: OSI ME - Payroll Taxes</v>
          </cell>
          <cell r="C835">
            <v>1500</v>
          </cell>
          <cell r="D835">
            <v>350.88</v>
          </cell>
          <cell r="E835">
            <v>1663.74</v>
          </cell>
          <cell r="F835">
            <v>1312.86</v>
          </cell>
        </row>
        <row r="836">
          <cell r="A836">
            <v>5982086</v>
          </cell>
          <cell r="B836" t="str">
            <v>FICO RECON: Seabrook - Payroll Taxes</v>
          </cell>
          <cell r="C836">
            <v>1500</v>
          </cell>
          <cell r="D836">
            <v>33853.94</v>
          </cell>
          <cell r="E836">
            <v>50631.040000000001</v>
          </cell>
          <cell r="F836">
            <v>16777.099999999999</v>
          </cell>
        </row>
        <row r="837">
          <cell r="A837">
            <v>5982088</v>
          </cell>
          <cell r="B837" t="str">
            <v>FICO RECON: Fees G&amp;A</v>
          </cell>
          <cell r="C837">
            <v>1500</v>
          </cell>
          <cell r="D837">
            <v>-1360646.25</v>
          </cell>
          <cell r="E837">
            <v>-1222742.67</v>
          </cell>
          <cell r="F837">
            <v>137903.57999999999</v>
          </cell>
        </row>
        <row r="838">
          <cell r="A838">
            <v>5982089</v>
          </cell>
          <cell r="B838" t="str">
            <v>FICO RECON: Back Off&amp;Fac Us</v>
          </cell>
          <cell r="C838">
            <v>1500</v>
          </cell>
          <cell r="D838">
            <v>-33975</v>
          </cell>
          <cell r="E838">
            <v>0</v>
          </cell>
          <cell r="F838">
            <v>33975</v>
          </cell>
        </row>
        <row r="839">
          <cell r="A839">
            <v>5982090</v>
          </cell>
          <cell r="B839" t="str">
            <v>FICO RECON: Accrd Payroll</v>
          </cell>
          <cell r="C839">
            <v>1500</v>
          </cell>
          <cell r="D839">
            <v>68334</v>
          </cell>
          <cell r="E839">
            <v>0</v>
          </cell>
          <cell r="F839">
            <v>-68334</v>
          </cell>
        </row>
        <row r="840">
          <cell r="A840">
            <v>5982091</v>
          </cell>
          <cell r="B840" t="str">
            <v>FICO RECON: Accrd Benefits</v>
          </cell>
          <cell r="C840">
            <v>1500</v>
          </cell>
          <cell r="D840">
            <v>17095.060000000001</v>
          </cell>
          <cell r="E840">
            <v>273.98</v>
          </cell>
          <cell r="F840">
            <v>-16821.080000000002</v>
          </cell>
        </row>
        <row r="841">
          <cell r="A841">
            <v>5982092</v>
          </cell>
          <cell r="B841" t="str">
            <v>FICO RECON: Accrd P/R Taxes</v>
          </cell>
          <cell r="C841">
            <v>1500</v>
          </cell>
          <cell r="D841">
            <v>720.32</v>
          </cell>
          <cell r="E841">
            <v>-8.2100000000000009</v>
          </cell>
          <cell r="F841">
            <v>-728.53</v>
          </cell>
        </row>
        <row r="842">
          <cell r="A842">
            <v>5982102</v>
          </cell>
          <cell r="B842" t="str">
            <v>FICO RECON: NMEX OP SVC - Payroll</v>
          </cell>
          <cell r="C842">
            <v>1500</v>
          </cell>
          <cell r="D842">
            <v>404.77</v>
          </cell>
          <cell r="E842">
            <v>0</v>
          </cell>
          <cell r="F842">
            <v>-404.77</v>
          </cell>
        </row>
        <row r="843">
          <cell r="A843">
            <v>5982104</v>
          </cell>
          <cell r="B843" t="str">
            <v>FICO RECON: NMEX OP SVC - Benefits</v>
          </cell>
          <cell r="C843">
            <v>1500</v>
          </cell>
          <cell r="D843">
            <v>61.72</v>
          </cell>
          <cell r="E843">
            <v>0</v>
          </cell>
          <cell r="F843">
            <v>-61.72</v>
          </cell>
        </row>
        <row r="844">
          <cell r="A844">
            <v>5982105</v>
          </cell>
          <cell r="B844" t="str">
            <v>FICO RECON: NMEX OP SV - Payroll Taxes</v>
          </cell>
          <cell r="C844">
            <v>1500</v>
          </cell>
          <cell r="D844">
            <v>30.61</v>
          </cell>
          <cell r="E844">
            <v>0</v>
          </cell>
          <cell r="F844">
            <v>-30.61</v>
          </cell>
        </row>
        <row r="845">
          <cell r="A845">
            <v>5982113</v>
          </cell>
          <cell r="B845" t="str">
            <v>FICO RECON: DAEC - Payroll</v>
          </cell>
          <cell r="C845">
            <v>1500</v>
          </cell>
          <cell r="D845">
            <v>56940.79</v>
          </cell>
          <cell r="E845">
            <v>47955.99</v>
          </cell>
          <cell r="F845">
            <v>-8984.7999999999993</v>
          </cell>
        </row>
        <row r="846">
          <cell r="A846">
            <v>5982114</v>
          </cell>
          <cell r="B846" t="str">
            <v>FICO RECON: DAEC - Payroll Overtime</v>
          </cell>
          <cell r="C846">
            <v>1500</v>
          </cell>
          <cell r="D846">
            <v>4475.3</v>
          </cell>
          <cell r="E846">
            <v>5182.3999999999996</v>
          </cell>
          <cell r="F846">
            <v>707.099999999999</v>
          </cell>
        </row>
        <row r="847">
          <cell r="A847">
            <v>5982115</v>
          </cell>
          <cell r="B847" t="str">
            <v>FICO RECON: DAEC - Benefits</v>
          </cell>
          <cell r="C847">
            <v>1500</v>
          </cell>
          <cell r="D847">
            <v>10173.39</v>
          </cell>
          <cell r="E847">
            <v>11784.5</v>
          </cell>
          <cell r="F847">
            <v>1611.11</v>
          </cell>
        </row>
        <row r="848">
          <cell r="A848">
            <v>5982116</v>
          </cell>
          <cell r="B848" t="str">
            <v>FICO RECON: DAEC - Payroll Taxes</v>
          </cell>
          <cell r="C848">
            <v>1500</v>
          </cell>
          <cell r="D848">
            <v>4009.17</v>
          </cell>
          <cell r="E848">
            <v>3192.31</v>
          </cell>
          <cell r="F848">
            <v>-816.86</v>
          </cell>
        </row>
        <row r="849">
          <cell r="A849">
            <v>5982119</v>
          </cell>
          <cell r="B849" t="str">
            <v>FICO RECON: Windlogics - Benefits</v>
          </cell>
          <cell r="C849">
            <v>1500</v>
          </cell>
          <cell r="D849">
            <v>637.51</v>
          </cell>
          <cell r="E849">
            <v>0</v>
          </cell>
          <cell r="F849">
            <v>-637.51</v>
          </cell>
        </row>
        <row r="850">
          <cell r="A850">
            <v>5982120</v>
          </cell>
          <cell r="B850" t="str">
            <v>FICO RECON: Windlogics - Payroll Taxes</v>
          </cell>
          <cell r="C850">
            <v>1500</v>
          </cell>
          <cell r="D850">
            <v>299.42</v>
          </cell>
          <cell r="E850">
            <v>0</v>
          </cell>
          <cell r="F850">
            <v>-299.42</v>
          </cell>
        </row>
        <row r="851">
          <cell r="A851">
            <v>5982123</v>
          </cell>
          <cell r="B851" t="str">
            <v>FICO RECON: GEXA Energy - Benefits</v>
          </cell>
          <cell r="C851">
            <v>1500</v>
          </cell>
          <cell r="D851">
            <v>656.86</v>
          </cell>
          <cell r="E851">
            <v>0</v>
          </cell>
          <cell r="F851">
            <v>-656.86</v>
          </cell>
        </row>
        <row r="852">
          <cell r="A852">
            <v>5982124</v>
          </cell>
          <cell r="B852" t="str">
            <v>FICO RECON: GEXA Energy - Payroll Taxes</v>
          </cell>
          <cell r="C852">
            <v>1500</v>
          </cell>
          <cell r="D852">
            <v>318.13</v>
          </cell>
          <cell r="E852">
            <v>0</v>
          </cell>
          <cell r="F852">
            <v>-318.13</v>
          </cell>
        </row>
        <row r="853">
          <cell r="A853">
            <v>5982125</v>
          </cell>
          <cell r="B853" t="str">
            <v>FICO RECON: Point Beach - Payroll</v>
          </cell>
          <cell r="C853">
            <v>1500</v>
          </cell>
          <cell r="D853">
            <v>159336.57</v>
          </cell>
          <cell r="E853">
            <v>117862.01</v>
          </cell>
          <cell r="F853">
            <v>-41474.559999999998</v>
          </cell>
        </row>
        <row r="854">
          <cell r="A854">
            <v>5982126</v>
          </cell>
          <cell r="B854" t="str">
            <v>FICO RECON: Point Beach - Payroll Overt</v>
          </cell>
          <cell r="C854">
            <v>1500</v>
          </cell>
          <cell r="D854">
            <v>23954.23</v>
          </cell>
          <cell r="E854">
            <v>29126.07</v>
          </cell>
          <cell r="F854">
            <v>5171.84</v>
          </cell>
        </row>
        <row r="855">
          <cell r="A855">
            <v>5982127</v>
          </cell>
          <cell r="B855" t="str">
            <v>FICO RECON: Point Beach - Benefits</v>
          </cell>
          <cell r="C855">
            <v>1500</v>
          </cell>
          <cell r="D855">
            <v>28950.98</v>
          </cell>
          <cell r="E855">
            <v>19241.11</v>
          </cell>
          <cell r="F855">
            <v>-9709.8700000000008</v>
          </cell>
        </row>
        <row r="856">
          <cell r="A856">
            <v>5982128</v>
          </cell>
          <cell r="B856" t="str">
            <v>FICO RECON: Point Beach - PR Taxes</v>
          </cell>
          <cell r="C856">
            <v>1500</v>
          </cell>
          <cell r="D856">
            <v>13910.25</v>
          </cell>
          <cell r="E856">
            <v>10278.65</v>
          </cell>
          <cell r="F856">
            <v>-3631.6</v>
          </cell>
        </row>
        <row r="857">
          <cell r="A857">
            <v>5982135</v>
          </cell>
          <cell r="B857" t="str">
            <v>FICO RECON: Generator Rep&amp;Replac</v>
          </cell>
          <cell r="C857">
            <v>1500</v>
          </cell>
          <cell r="D857">
            <v>-1.45</v>
          </cell>
          <cell r="E857">
            <v>-0.66</v>
          </cell>
          <cell r="F857">
            <v>0.79</v>
          </cell>
        </row>
        <row r="858">
          <cell r="A858">
            <v>5982140</v>
          </cell>
          <cell r="B858" t="str">
            <v>FICO RECON: Vehicle Expense</v>
          </cell>
          <cell r="C858">
            <v>1500</v>
          </cell>
          <cell r="D858">
            <v>-900864.28</v>
          </cell>
          <cell r="E858">
            <v>-366566.09</v>
          </cell>
          <cell r="F858">
            <v>534298.18999999994</v>
          </cell>
        </row>
        <row r="859">
          <cell r="A859">
            <v>5982141</v>
          </cell>
          <cell r="B859" t="str">
            <v>FICO RECON: Political &amp; Charitable Cont</v>
          </cell>
          <cell r="C859">
            <v>1500</v>
          </cell>
          <cell r="D859">
            <v>0</v>
          </cell>
          <cell r="E859">
            <v>-200</v>
          </cell>
          <cell r="F859">
            <v>-200</v>
          </cell>
        </row>
        <row r="860">
          <cell r="A860">
            <v>5982142</v>
          </cell>
          <cell r="B860" t="str">
            <v>FICO RECON: Community Relations</v>
          </cell>
          <cell r="C860">
            <v>1500</v>
          </cell>
          <cell r="D860">
            <v>-13088.91</v>
          </cell>
          <cell r="E860">
            <v>-11971.06</v>
          </cell>
          <cell r="F860">
            <v>1117.8499999999999</v>
          </cell>
        </row>
        <row r="861">
          <cell r="A861">
            <v>5982153</v>
          </cell>
          <cell r="B861" t="str">
            <v>FICO RECON: Lone Star - Payroll</v>
          </cell>
          <cell r="C861">
            <v>1500</v>
          </cell>
          <cell r="D861">
            <v>19423.8</v>
          </cell>
          <cell r="E861">
            <v>7494.51</v>
          </cell>
          <cell r="F861">
            <v>-11929.29</v>
          </cell>
        </row>
        <row r="862">
          <cell r="A862">
            <v>5982154</v>
          </cell>
          <cell r="B862" t="str">
            <v>FICO RECON: Lone Star - Payroll OT</v>
          </cell>
          <cell r="C862">
            <v>1500</v>
          </cell>
          <cell r="D862">
            <v>4349.16</v>
          </cell>
          <cell r="E862">
            <v>1511.53</v>
          </cell>
          <cell r="F862">
            <v>-2837.63</v>
          </cell>
        </row>
        <row r="863">
          <cell r="A863">
            <v>5982155</v>
          </cell>
          <cell r="B863" t="str">
            <v>FICO RECON: Lone Star - Benefits</v>
          </cell>
          <cell r="C863">
            <v>1500</v>
          </cell>
          <cell r="D863">
            <v>2895.16</v>
          </cell>
          <cell r="E863">
            <v>1134.4100000000001</v>
          </cell>
          <cell r="F863">
            <v>-1760.75</v>
          </cell>
        </row>
        <row r="864">
          <cell r="A864">
            <v>5982156</v>
          </cell>
          <cell r="B864" t="str">
            <v>FICO RECON: Lone Star - Payroll Taxes</v>
          </cell>
          <cell r="C864">
            <v>1500</v>
          </cell>
          <cell r="D864">
            <v>1844.57</v>
          </cell>
          <cell r="E864">
            <v>755.38</v>
          </cell>
          <cell r="F864">
            <v>-1089.19</v>
          </cell>
        </row>
        <row r="865">
          <cell r="A865">
            <v>5982165</v>
          </cell>
          <cell r="B865" t="str">
            <v>FICO RECON: NEET Payroll</v>
          </cell>
          <cell r="C865">
            <v>1500</v>
          </cell>
          <cell r="D865">
            <v>314.27999999999997</v>
          </cell>
          <cell r="E865">
            <v>9285.4699999999993</v>
          </cell>
          <cell r="F865">
            <v>8971.19</v>
          </cell>
        </row>
        <row r="866">
          <cell r="A866">
            <v>5982167</v>
          </cell>
          <cell r="B866" t="str">
            <v>FICO RECON: NEET Benefits</v>
          </cell>
          <cell r="C866">
            <v>1500</v>
          </cell>
          <cell r="D866">
            <v>19.489999999999998</v>
          </cell>
          <cell r="E866">
            <v>1835.93</v>
          </cell>
          <cell r="F866">
            <v>1816.44</v>
          </cell>
        </row>
        <row r="867">
          <cell r="A867">
            <v>5982168</v>
          </cell>
          <cell r="B867" t="str">
            <v>FICO RECON: NEET Payroll Taxes</v>
          </cell>
          <cell r="C867">
            <v>1500</v>
          </cell>
          <cell r="D867">
            <v>28.75</v>
          </cell>
          <cell r="E867">
            <v>813.69</v>
          </cell>
          <cell r="F867">
            <v>784.94</v>
          </cell>
        </row>
        <row r="868">
          <cell r="A868">
            <v>5982200</v>
          </cell>
          <cell r="B868" t="str">
            <v>FICO RECON: FPL Exempt ST</v>
          </cell>
          <cell r="C868">
            <v>1500</v>
          </cell>
          <cell r="D868">
            <v>-37489482.399999999</v>
          </cell>
          <cell r="E868">
            <v>-37523042.049999997</v>
          </cell>
          <cell r="F868">
            <v>-33559.649999998503</v>
          </cell>
        </row>
        <row r="869">
          <cell r="A869">
            <v>5982201</v>
          </cell>
          <cell r="B869" t="str">
            <v>FICO RECON: FPL N-Exempt ST</v>
          </cell>
          <cell r="C869">
            <v>1500</v>
          </cell>
          <cell r="D869">
            <v>-2570124.61</v>
          </cell>
          <cell r="E869">
            <v>-2821773.95</v>
          </cell>
          <cell r="F869">
            <v>-251649.34</v>
          </cell>
        </row>
        <row r="870">
          <cell r="A870">
            <v>5982202</v>
          </cell>
          <cell r="B870" t="str">
            <v>FICO RECON: FPL Bargaining Variable ST</v>
          </cell>
          <cell r="C870">
            <v>1500</v>
          </cell>
          <cell r="D870">
            <v>-54566.75</v>
          </cell>
          <cell r="E870">
            <v>-69920.17</v>
          </cell>
          <cell r="F870">
            <v>-15353.42</v>
          </cell>
        </row>
        <row r="871">
          <cell r="A871">
            <v>5982203</v>
          </cell>
          <cell r="B871" t="str">
            <v>FICO RECON: FPL Bargaining Fixed  ST</v>
          </cell>
          <cell r="C871">
            <v>1500</v>
          </cell>
          <cell r="D871">
            <v>-4623.91</v>
          </cell>
          <cell r="E871">
            <v>-14383.81</v>
          </cell>
          <cell r="F871">
            <v>-9759.9</v>
          </cell>
        </row>
        <row r="872">
          <cell r="A872">
            <v>5982204</v>
          </cell>
          <cell r="B872" t="str">
            <v>FICO RECON: FPL Exempt OT</v>
          </cell>
          <cell r="C872">
            <v>1500</v>
          </cell>
          <cell r="D872">
            <v>-503975.43</v>
          </cell>
          <cell r="E872">
            <v>-274816.82</v>
          </cell>
          <cell r="F872">
            <v>229158.61</v>
          </cell>
        </row>
        <row r="873">
          <cell r="A873">
            <v>5982205</v>
          </cell>
          <cell r="B873" t="str">
            <v>FICO RECON: FPL N-Exempt OT</v>
          </cell>
          <cell r="C873">
            <v>1500</v>
          </cell>
          <cell r="D873">
            <v>-258340.05</v>
          </cell>
          <cell r="E873">
            <v>-273574.83</v>
          </cell>
          <cell r="F873">
            <v>-15234.78</v>
          </cell>
        </row>
        <row r="874">
          <cell r="A874">
            <v>5982206</v>
          </cell>
          <cell r="B874" t="str">
            <v>FICO RECON: FPL Bargaining Variable OT</v>
          </cell>
          <cell r="C874">
            <v>1500</v>
          </cell>
          <cell r="D874">
            <v>-60075.51</v>
          </cell>
          <cell r="E874">
            <v>-90111.5</v>
          </cell>
          <cell r="F874">
            <v>-30035.99</v>
          </cell>
        </row>
        <row r="875">
          <cell r="A875">
            <v>5982207</v>
          </cell>
          <cell r="B875" t="str">
            <v>FICO RECON: FPL Bargaining Fixed  OT</v>
          </cell>
          <cell r="C875">
            <v>1500</v>
          </cell>
          <cell r="D875">
            <v>-4266.26</v>
          </cell>
          <cell r="E875">
            <v>-2712.65</v>
          </cell>
          <cell r="F875">
            <v>1553.61</v>
          </cell>
        </row>
        <row r="876">
          <cell r="A876">
            <v>5982208</v>
          </cell>
          <cell r="B876" t="str">
            <v>FICO RECON: FPL Other Labor</v>
          </cell>
          <cell r="C876">
            <v>1500</v>
          </cell>
          <cell r="D876">
            <v>-974231.62</v>
          </cell>
          <cell r="E876">
            <v>-203675.68</v>
          </cell>
          <cell r="F876">
            <v>770555.94</v>
          </cell>
        </row>
        <row r="877">
          <cell r="A877">
            <v>5982209</v>
          </cell>
          <cell r="B877" t="str">
            <v>FICO RECON: FPL Payroll Tax OH</v>
          </cell>
          <cell r="C877">
            <v>1500</v>
          </cell>
          <cell r="D877">
            <v>-3938177.99</v>
          </cell>
          <cell r="E877">
            <v>-3938332.64</v>
          </cell>
          <cell r="F877">
            <v>-154.64999999990701</v>
          </cell>
        </row>
        <row r="878">
          <cell r="A878">
            <v>5982210</v>
          </cell>
          <cell r="B878" t="str">
            <v>FICO RECON: FPL Funded Welfare</v>
          </cell>
          <cell r="C878">
            <v>1500</v>
          </cell>
          <cell r="D878">
            <v>-6586557.6200000001</v>
          </cell>
          <cell r="E878">
            <v>-6782860.3899999997</v>
          </cell>
          <cell r="F878">
            <v>-196302.77</v>
          </cell>
        </row>
        <row r="879">
          <cell r="A879">
            <v>5982211</v>
          </cell>
          <cell r="B879" t="str">
            <v>FICO RECON: FPL Unfunded Service Cost</v>
          </cell>
          <cell r="C879">
            <v>1500</v>
          </cell>
          <cell r="D879">
            <v>-2383304.6</v>
          </cell>
          <cell r="E879">
            <v>-2876574.86</v>
          </cell>
          <cell r="F879">
            <v>-493270.26</v>
          </cell>
        </row>
        <row r="880">
          <cell r="A880">
            <v>5982213</v>
          </cell>
          <cell r="B880" t="str">
            <v>FICO RECON: Stores Overhead</v>
          </cell>
          <cell r="C880">
            <v>1500</v>
          </cell>
          <cell r="D880">
            <v>-7642.96</v>
          </cell>
          <cell r="E880">
            <v>-22826.5</v>
          </cell>
          <cell r="F880">
            <v>-15183.54</v>
          </cell>
        </row>
        <row r="881">
          <cell r="A881">
            <v>5982214</v>
          </cell>
          <cell r="B881" t="str">
            <v>FICO RECON: External - A&amp;G Payroll</v>
          </cell>
          <cell r="C881">
            <v>1500</v>
          </cell>
          <cell r="D881">
            <v>-2691891.94</v>
          </cell>
          <cell r="E881">
            <v>-1918378.84</v>
          </cell>
          <cell r="F881">
            <v>773513.1</v>
          </cell>
        </row>
        <row r="882">
          <cell r="A882">
            <v>5982215</v>
          </cell>
          <cell r="B882" t="str">
            <v>FICO RECON: External - A&amp;G Expense</v>
          </cell>
          <cell r="C882">
            <v>1500</v>
          </cell>
          <cell r="D882">
            <v>-1894497.9</v>
          </cell>
          <cell r="E882">
            <v>-2213013.0299999998</v>
          </cell>
          <cell r="F882">
            <v>-318515.13</v>
          </cell>
        </row>
        <row r="883">
          <cell r="A883">
            <v>5982216</v>
          </cell>
          <cell r="B883" t="str">
            <v>FICO RECON: External Non-Productive</v>
          </cell>
          <cell r="C883">
            <v>1500</v>
          </cell>
          <cell r="D883">
            <v>-2342926.0699999998</v>
          </cell>
          <cell r="E883">
            <v>-2159642.66</v>
          </cell>
          <cell r="F883">
            <v>183283.41</v>
          </cell>
        </row>
        <row r="884">
          <cell r="A884">
            <v>5982217</v>
          </cell>
          <cell r="B884" t="str">
            <v>FICO RECON: External - Workers Compensa</v>
          </cell>
          <cell r="C884">
            <v>1500</v>
          </cell>
          <cell r="D884">
            <v>-197973.61</v>
          </cell>
          <cell r="E884">
            <v>-191991.82</v>
          </cell>
          <cell r="F884">
            <v>5981.78999999998</v>
          </cell>
        </row>
        <row r="885">
          <cell r="A885">
            <v>5982218</v>
          </cell>
          <cell r="B885" t="str">
            <v>FICO RECON: Performance Incentives OH</v>
          </cell>
          <cell r="C885">
            <v>1500</v>
          </cell>
          <cell r="D885">
            <v>-10368806.48</v>
          </cell>
          <cell r="E885">
            <v>-7242790.1200000001</v>
          </cell>
          <cell r="F885">
            <v>3126016.36</v>
          </cell>
        </row>
        <row r="886">
          <cell r="A886">
            <v>5982220</v>
          </cell>
          <cell r="B886" t="str">
            <v>FICO RECON: BU - Workers Compensation</v>
          </cell>
          <cell r="C886">
            <v>1500</v>
          </cell>
          <cell r="D886">
            <v>-17185.490000000002</v>
          </cell>
          <cell r="E886">
            <v>-36313.17</v>
          </cell>
          <cell r="F886">
            <v>-19127.68</v>
          </cell>
        </row>
        <row r="887">
          <cell r="A887">
            <v>5982227</v>
          </cell>
          <cell r="B887" t="str">
            <v>FICO RECON: Structures &amp; Improvements</v>
          </cell>
          <cell r="C887">
            <v>1500</v>
          </cell>
          <cell r="D887">
            <v>0</v>
          </cell>
          <cell r="E887">
            <v>-223800.34</v>
          </cell>
          <cell r="F887">
            <v>-223800.34</v>
          </cell>
        </row>
        <row r="888">
          <cell r="A888">
            <v>5982228</v>
          </cell>
          <cell r="B888" t="str">
            <v>FICO RECON: Rental Expense-Telecom</v>
          </cell>
          <cell r="C888">
            <v>1500</v>
          </cell>
          <cell r="D888">
            <v>0</v>
          </cell>
          <cell r="E888">
            <v>-865773.7</v>
          </cell>
          <cell r="F888">
            <v>-865773.7</v>
          </cell>
        </row>
        <row r="889">
          <cell r="A889">
            <v>5982231</v>
          </cell>
          <cell r="B889" t="str">
            <v>FICO RECON: Cell Phones &amp; Pagers</v>
          </cell>
          <cell r="C889">
            <v>1500</v>
          </cell>
          <cell r="D889">
            <v>0</v>
          </cell>
          <cell r="E889">
            <v>-138556.98000000001</v>
          </cell>
          <cell r="F889">
            <v>-138556.98000000001</v>
          </cell>
        </row>
        <row r="890">
          <cell r="A890">
            <v>5982247</v>
          </cell>
          <cell r="B890" t="str">
            <v>FICO RECON: Energy Services Exempt ST</v>
          </cell>
          <cell r="C890">
            <v>1500</v>
          </cell>
          <cell r="D890">
            <v>508050.46</v>
          </cell>
          <cell r="E890">
            <v>315951.71000000002</v>
          </cell>
          <cell r="F890">
            <v>-192098.75</v>
          </cell>
        </row>
        <row r="891">
          <cell r="A891">
            <v>5982248</v>
          </cell>
          <cell r="B891" t="str">
            <v>FICO RECON: Energy Services N-Exempt ST</v>
          </cell>
          <cell r="C891">
            <v>1500</v>
          </cell>
          <cell r="D891">
            <v>61672.87</v>
          </cell>
          <cell r="E891">
            <v>24650.52</v>
          </cell>
          <cell r="F891">
            <v>-37022.35</v>
          </cell>
        </row>
        <row r="892">
          <cell r="A892">
            <v>5982250</v>
          </cell>
          <cell r="B892" t="str">
            <v>FICO RECON: Energy Services Exempt OT</v>
          </cell>
          <cell r="C892">
            <v>1500</v>
          </cell>
          <cell r="D892">
            <v>505.4</v>
          </cell>
          <cell r="E892">
            <v>425.32</v>
          </cell>
          <cell r="F892">
            <v>-80.08</v>
          </cell>
        </row>
        <row r="893">
          <cell r="A893">
            <v>5982251</v>
          </cell>
          <cell r="B893" t="str">
            <v>FICO RECON: Energy Services N-Exempt OT</v>
          </cell>
          <cell r="C893">
            <v>1500</v>
          </cell>
          <cell r="D893">
            <v>14944.1</v>
          </cell>
          <cell r="E893">
            <v>362.24</v>
          </cell>
          <cell r="F893">
            <v>-14581.86</v>
          </cell>
        </row>
        <row r="894">
          <cell r="A894">
            <v>5982253</v>
          </cell>
          <cell r="B894" t="str">
            <v>FICO RECON: Energy Services Other Labor</v>
          </cell>
          <cell r="C894">
            <v>1500</v>
          </cell>
          <cell r="D894">
            <v>0</v>
          </cell>
          <cell r="E894">
            <v>5597.91</v>
          </cell>
          <cell r="F894">
            <v>5597.91</v>
          </cell>
        </row>
        <row r="895">
          <cell r="A895">
            <v>5982254</v>
          </cell>
          <cell r="B895" t="str">
            <v>FICO RECON: ES Payroll Tax OH</v>
          </cell>
          <cell r="C895">
            <v>1500</v>
          </cell>
          <cell r="D895">
            <v>41604.92</v>
          </cell>
          <cell r="E895">
            <v>23804.81</v>
          </cell>
          <cell r="F895">
            <v>-17800.11</v>
          </cell>
        </row>
        <row r="896">
          <cell r="A896">
            <v>5982255</v>
          </cell>
          <cell r="B896" t="str">
            <v>FICO RECON: ES Funded Welfare</v>
          </cell>
          <cell r="C896">
            <v>1500</v>
          </cell>
          <cell r="D896">
            <v>76112.570000000007</v>
          </cell>
          <cell r="E896">
            <v>55880.54</v>
          </cell>
          <cell r="F896">
            <v>-20232.03</v>
          </cell>
        </row>
        <row r="897">
          <cell r="A897">
            <v>5982256</v>
          </cell>
          <cell r="B897" t="str">
            <v>FICO RECON: ES Performance Incentive</v>
          </cell>
          <cell r="C897">
            <v>1500</v>
          </cell>
          <cell r="D897">
            <v>21890.12</v>
          </cell>
          <cell r="E897">
            <v>0</v>
          </cell>
          <cell r="F897">
            <v>-21890.12</v>
          </cell>
        </row>
        <row r="898">
          <cell r="A898">
            <v>5982257</v>
          </cell>
          <cell r="B898" t="str">
            <v>FICO RECON: FPL Unfund Ben Cost</v>
          </cell>
          <cell r="C898">
            <v>1500</v>
          </cell>
          <cell r="D898">
            <v>3818272.49</v>
          </cell>
          <cell r="E898">
            <v>4098138.61</v>
          </cell>
          <cell r="F898">
            <v>279866.12</v>
          </cell>
        </row>
        <row r="899">
          <cell r="A899">
            <v>5982262</v>
          </cell>
          <cell r="B899" t="str">
            <v>FICO RECON: Revenues</v>
          </cell>
          <cell r="C899">
            <v>1500</v>
          </cell>
          <cell r="D899">
            <v>0</v>
          </cell>
          <cell r="E899">
            <v>1436755.21</v>
          </cell>
          <cell r="F899">
            <v>1436755.21</v>
          </cell>
        </row>
        <row r="900">
          <cell r="A900">
            <v>5982263</v>
          </cell>
          <cell r="B900" t="str">
            <v>FICO RECON: Other Recoveries</v>
          </cell>
          <cell r="C900">
            <v>1500</v>
          </cell>
          <cell r="D900">
            <v>4781.8599999999997</v>
          </cell>
          <cell r="E900">
            <v>1243.43</v>
          </cell>
          <cell r="F900">
            <v>-3538.43</v>
          </cell>
        </row>
        <row r="901">
          <cell r="A901">
            <v>5982266</v>
          </cell>
          <cell r="B901" t="str">
            <v>FICO RECON: Fuel-Natural Gas</v>
          </cell>
          <cell r="C901">
            <v>1500</v>
          </cell>
          <cell r="D901">
            <v>-4790913.5</v>
          </cell>
          <cell r="E901">
            <v>0</v>
          </cell>
          <cell r="F901">
            <v>4790913.5</v>
          </cell>
        </row>
        <row r="902">
          <cell r="A902">
            <v>5982270</v>
          </cell>
          <cell r="B902" t="str">
            <v>FICO RECON: Deferred Comp</v>
          </cell>
          <cell r="C902">
            <v>1500</v>
          </cell>
          <cell r="D902">
            <v>1620477.6</v>
          </cell>
          <cell r="E902">
            <v>2087970.56</v>
          </cell>
          <cell r="F902">
            <v>467492.96</v>
          </cell>
        </row>
        <row r="903">
          <cell r="A903">
            <v>5982271</v>
          </cell>
          <cell r="B903" t="str">
            <v>FICO RECON: Computer Equip.</v>
          </cell>
          <cell r="C903">
            <v>1500</v>
          </cell>
          <cell r="D903">
            <v>-130633.92</v>
          </cell>
          <cell r="E903">
            <v>-657405.30000000005</v>
          </cell>
          <cell r="F903">
            <v>-526771.38</v>
          </cell>
        </row>
        <row r="904">
          <cell r="A904">
            <v>5982272</v>
          </cell>
          <cell r="B904" t="str">
            <v>FICO RECON: Computer Softwre</v>
          </cell>
          <cell r="C904">
            <v>1500</v>
          </cell>
          <cell r="D904">
            <v>-548845.71</v>
          </cell>
          <cell r="E904">
            <v>-753732.25</v>
          </cell>
          <cell r="F904">
            <v>-204886.54</v>
          </cell>
        </row>
        <row r="905">
          <cell r="A905">
            <v>5982273</v>
          </cell>
          <cell r="B905" t="str">
            <v>FICO RECON: Telecomm</v>
          </cell>
          <cell r="C905">
            <v>1500</v>
          </cell>
          <cell r="D905">
            <v>-4635.12</v>
          </cell>
          <cell r="E905">
            <v>-764776.22</v>
          </cell>
          <cell r="F905">
            <v>-760141.1</v>
          </cell>
        </row>
        <row r="906">
          <cell r="A906">
            <v>5982274</v>
          </cell>
          <cell r="B906" t="str">
            <v>FICO RECON: Dues&amp;Sub: Prsnal</v>
          </cell>
          <cell r="C906">
            <v>1500</v>
          </cell>
          <cell r="D906">
            <v>-70611.56</v>
          </cell>
          <cell r="E906">
            <v>-49743.86</v>
          </cell>
          <cell r="F906">
            <v>20867.7</v>
          </cell>
        </row>
        <row r="907">
          <cell r="A907">
            <v>5982275</v>
          </cell>
          <cell r="B907" t="str">
            <v>FICO RECON: Dues&amp;Sub: Corp</v>
          </cell>
          <cell r="C907">
            <v>1500</v>
          </cell>
          <cell r="D907">
            <v>-2205153.0699999998</v>
          </cell>
          <cell r="E907">
            <v>-1307627.9099999999</v>
          </cell>
          <cell r="F907">
            <v>897525.16</v>
          </cell>
        </row>
        <row r="908">
          <cell r="A908">
            <v>5982276</v>
          </cell>
          <cell r="B908" t="str">
            <v>FICO RECON: Dues&amp;Sub: Civic Organ</v>
          </cell>
          <cell r="C908">
            <v>1500</v>
          </cell>
          <cell r="D908">
            <v>-17667.47</v>
          </cell>
          <cell r="E908">
            <v>-10092.1</v>
          </cell>
          <cell r="F908">
            <v>7575.37</v>
          </cell>
        </row>
        <row r="909">
          <cell r="A909">
            <v>5982277</v>
          </cell>
          <cell r="B909" t="str">
            <v>FICO RECON: Dues&amp;Sub: Assc</v>
          </cell>
          <cell r="C909">
            <v>1500</v>
          </cell>
          <cell r="D909">
            <v>-1657338.97</v>
          </cell>
          <cell r="E909">
            <v>-595223.92000000004</v>
          </cell>
          <cell r="F909">
            <v>1062115.05</v>
          </cell>
        </row>
        <row r="910">
          <cell r="A910">
            <v>5982278</v>
          </cell>
          <cell r="B910" t="str">
            <v>FICO RECON: Environmntl Svc</v>
          </cell>
          <cell r="C910">
            <v>1500</v>
          </cell>
          <cell r="D910">
            <v>-99609.23</v>
          </cell>
          <cell r="E910">
            <v>60175.1</v>
          </cell>
          <cell r="F910">
            <v>159784.32999999999</v>
          </cell>
        </row>
        <row r="911">
          <cell r="A911">
            <v>5982279</v>
          </cell>
          <cell r="B911" t="str">
            <v>FICO RECON: Communications</v>
          </cell>
          <cell r="C911">
            <v>1500</v>
          </cell>
          <cell r="D911">
            <v>-2386.1999999999998</v>
          </cell>
          <cell r="E911">
            <v>-9461.93</v>
          </cell>
          <cell r="F911">
            <v>-7075.73</v>
          </cell>
        </row>
        <row r="912">
          <cell r="A912">
            <v>5982280</v>
          </cell>
          <cell r="B912" t="str">
            <v>FICO RECON: Mkt Incentives</v>
          </cell>
          <cell r="C912">
            <v>1500</v>
          </cell>
          <cell r="D912">
            <v>-543447.84</v>
          </cell>
          <cell r="E912">
            <v>-609277.24</v>
          </cell>
          <cell r="F912">
            <v>-65829.399999999994</v>
          </cell>
        </row>
        <row r="913">
          <cell r="A913">
            <v>5982281</v>
          </cell>
          <cell r="B913" t="str">
            <v>FICO RECON: Prov Uncol Accts</v>
          </cell>
          <cell r="C913">
            <v>1500</v>
          </cell>
          <cell r="D913">
            <v>-2.4300000000000002</v>
          </cell>
          <cell r="E913">
            <v>0</v>
          </cell>
          <cell r="F913">
            <v>2.4300000000000002</v>
          </cell>
        </row>
        <row r="914">
          <cell r="A914">
            <v>5982284</v>
          </cell>
          <cell r="B914" t="str">
            <v>FICO RECON: Shared Based Compensation T</v>
          </cell>
          <cell r="C914">
            <v>1500</v>
          </cell>
          <cell r="D914">
            <v>3098343.92</v>
          </cell>
          <cell r="E914">
            <v>2587342.56</v>
          </cell>
          <cell r="F914">
            <v>-511001.36</v>
          </cell>
        </row>
        <row r="915">
          <cell r="A915">
            <v>5982285</v>
          </cell>
          <cell r="B915" t="str">
            <v>FICO RECON: Shared Based Compensation T</v>
          </cell>
          <cell r="C915">
            <v>1500</v>
          </cell>
          <cell r="D915">
            <v>15379182.439999999</v>
          </cell>
          <cell r="E915">
            <v>17705155.530000001</v>
          </cell>
          <cell r="F915">
            <v>2325973.09</v>
          </cell>
        </row>
        <row r="916">
          <cell r="A916">
            <v>5982286</v>
          </cell>
          <cell r="B916" t="str">
            <v>FICO RECON: Shared Based Compensation T</v>
          </cell>
          <cell r="C916">
            <v>1500</v>
          </cell>
          <cell r="D916">
            <v>11337880.050000001</v>
          </cell>
          <cell r="E916">
            <v>10079501.529999999</v>
          </cell>
          <cell r="F916">
            <v>-1258378.52</v>
          </cell>
        </row>
        <row r="917">
          <cell r="A917">
            <v>5982287</v>
          </cell>
          <cell r="B917" t="str">
            <v>FICO RECON: Shared Based Compensation T</v>
          </cell>
          <cell r="C917">
            <v>1500</v>
          </cell>
          <cell r="D917">
            <v>997039.17</v>
          </cell>
          <cell r="E917">
            <v>1020158.06</v>
          </cell>
          <cell r="F917">
            <v>23118.89</v>
          </cell>
        </row>
        <row r="918">
          <cell r="A918">
            <v>5982288</v>
          </cell>
          <cell r="B918" t="str">
            <v>FICO RECON: Other Payroll Clearing</v>
          </cell>
          <cell r="C918">
            <v>1500</v>
          </cell>
          <cell r="D918">
            <v>-11417887.09</v>
          </cell>
          <cell r="E918">
            <v>-10233634.060000001</v>
          </cell>
          <cell r="F918">
            <v>1184253.03</v>
          </cell>
        </row>
        <row r="919">
          <cell r="A919">
            <v>5982289</v>
          </cell>
          <cell r="B919" t="str">
            <v>FICO RECON: Computer Equipment Purchase</v>
          </cell>
          <cell r="C919">
            <v>1500</v>
          </cell>
          <cell r="D919">
            <v>-2198603.86</v>
          </cell>
          <cell r="E919">
            <v>-1076182.6299999999</v>
          </cell>
          <cell r="F919">
            <v>1122421.23</v>
          </cell>
        </row>
        <row r="920">
          <cell r="A920">
            <v>5982290</v>
          </cell>
          <cell r="B920" t="str">
            <v>FICO RECON: Computer Equipment Maintena</v>
          </cell>
          <cell r="C920">
            <v>1500</v>
          </cell>
          <cell r="D920">
            <v>-744690.79</v>
          </cell>
          <cell r="E920">
            <v>-437852.57</v>
          </cell>
          <cell r="F920">
            <v>306838.21999999997</v>
          </cell>
        </row>
        <row r="921">
          <cell r="A921">
            <v>5982291</v>
          </cell>
          <cell r="B921" t="str">
            <v>FICO RECON: Computer Software Maintenan</v>
          </cell>
          <cell r="C921">
            <v>1500</v>
          </cell>
          <cell r="D921">
            <v>-4481321.8600000003</v>
          </cell>
          <cell r="E921">
            <v>-3854979.96</v>
          </cell>
          <cell r="F921">
            <v>626341.9</v>
          </cell>
        </row>
        <row r="922">
          <cell r="A922">
            <v>5982292</v>
          </cell>
          <cell r="B922" t="str">
            <v>FICO RECON: Computer Software Purchases</v>
          </cell>
          <cell r="C922">
            <v>1500</v>
          </cell>
          <cell r="D922">
            <v>-1005087.02</v>
          </cell>
          <cell r="E922">
            <v>-690724.62</v>
          </cell>
          <cell r="F922">
            <v>314362.40000000002</v>
          </cell>
        </row>
        <row r="923">
          <cell r="A923">
            <v>5982293</v>
          </cell>
          <cell r="B923" t="str">
            <v>FICO RECON: Telecom Equipment Maintenan</v>
          </cell>
          <cell r="C923">
            <v>1500</v>
          </cell>
          <cell r="D923">
            <v>-586077.56999999995</v>
          </cell>
          <cell r="E923">
            <v>-422293.77</v>
          </cell>
          <cell r="F923">
            <v>163783.79999999999</v>
          </cell>
        </row>
        <row r="924">
          <cell r="A924">
            <v>5982294</v>
          </cell>
          <cell r="B924" t="str">
            <v>FICO RECON: Telecom Equipment Purchases</v>
          </cell>
          <cell r="C924">
            <v>1500</v>
          </cell>
          <cell r="D924">
            <v>-81323.25</v>
          </cell>
          <cell r="E924">
            <v>-75036.56</v>
          </cell>
          <cell r="F924">
            <v>6286.69</v>
          </cell>
        </row>
        <row r="925">
          <cell r="A925">
            <v>5982295</v>
          </cell>
          <cell r="B925" t="str">
            <v>FICO RECON: Payroll - Exempt (Restricte</v>
          </cell>
          <cell r="C925">
            <v>1500</v>
          </cell>
          <cell r="D925">
            <v>5171674.24</v>
          </cell>
          <cell r="E925">
            <v>5714476.5300000003</v>
          </cell>
          <cell r="F925">
            <v>542802.29</v>
          </cell>
        </row>
        <row r="926">
          <cell r="A926">
            <v>5982298</v>
          </cell>
          <cell r="B926" t="str">
            <v>FICO RECON: Employee Incentives</v>
          </cell>
          <cell r="C926">
            <v>1500</v>
          </cell>
          <cell r="D926">
            <v>0</v>
          </cell>
          <cell r="E926">
            <v>-3887891.4</v>
          </cell>
          <cell r="F926">
            <v>-3887891.4</v>
          </cell>
        </row>
        <row r="927">
          <cell r="A927">
            <v>5990006</v>
          </cell>
          <cell r="B927" t="str">
            <v>SETTLEMENT - Corporate Payroll</v>
          </cell>
          <cell r="C927">
            <v>1500</v>
          </cell>
          <cell r="D927">
            <v>-429751.94</v>
          </cell>
          <cell r="E927">
            <v>-675845.37</v>
          </cell>
          <cell r="F927">
            <v>-246093.43</v>
          </cell>
        </row>
        <row r="928">
          <cell r="A928">
            <v>5990008</v>
          </cell>
          <cell r="B928" t="str">
            <v>SETTLEMENT - Other Payroll</v>
          </cell>
          <cell r="C928">
            <v>1500</v>
          </cell>
          <cell r="D928">
            <v>-756561.71</v>
          </cell>
          <cell r="E928">
            <v>-640107.12</v>
          </cell>
          <cell r="F928">
            <v>116454.59</v>
          </cell>
        </row>
        <row r="929">
          <cell r="A929">
            <v>5990009</v>
          </cell>
          <cell r="B929" t="str">
            <v>SETTLEMENT - Benefits</v>
          </cell>
          <cell r="C929">
            <v>1500</v>
          </cell>
          <cell r="D929">
            <v>86666.66</v>
          </cell>
          <cell r="E929">
            <v>161704.84</v>
          </cell>
          <cell r="F929">
            <v>75038.179999999993</v>
          </cell>
        </row>
        <row r="930">
          <cell r="A930">
            <v>5990010</v>
          </cell>
          <cell r="B930" t="str">
            <v>SETTLEMENT - Employee Expenses</v>
          </cell>
          <cell r="C930">
            <v>1500</v>
          </cell>
          <cell r="D930">
            <v>-1476905.66</v>
          </cell>
          <cell r="E930">
            <v>-6396.28</v>
          </cell>
          <cell r="F930">
            <v>1470509.38</v>
          </cell>
        </row>
        <row r="931">
          <cell r="A931">
            <v>5990011</v>
          </cell>
          <cell r="B931" t="str">
            <v>SETTLEMENT - Materials Supplies &amp; Consu</v>
          </cell>
          <cell r="C931">
            <v>1500</v>
          </cell>
          <cell r="D931">
            <v>-435249213.19999999</v>
          </cell>
          <cell r="E931">
            <v>-480201809.75999999</v>
          </cell>
          <cell r="F931">
            <v>-44952596.560000002</v>
          </cell>
        </row>
        <row r="932">
          <cell r="A932">
            <v>5990012</v>
          </cell>
          <cell r="B932" t="str">
            <v>SETTLEMENT - Spare Parts</v>
          </cell>
          <cell r="C932">
            <v>1500</v>
          </cell>
          <cell r="D932">
            <v>-2948791.9</v>
          </cell>
          <cell r="E932">
            <v>-2054367.58</v>
          </cell>
          <cell r="F932">
            <v>894424.32</v>
          </cell>
        </row>
        <row r="933">
          <cell r="A933">
            <v>5990013</v>
          </cell>
          <cell r="B933" t="str">
            <v>SETTLEMENT - Shop Equipment &amp; Tools</v>
          </cell>
          <cell r="C933">
            <v>1500</v>
          </cell>
          <cell r="D933">
            <v>-15990423.869999999</v>
          </cell>
          <cell r="E933">
            <v>-19618992.109999999</v>
          </cell>
          <cell r="F933">
            <v>-3628568.24</v>
          </cell>
        </row>
        <row r="934">
          <cell r="A934">
            <v>5990014</v>
          </cell>
          <cell r="B934" t="str">
            <v>SETTLEMENT - Uniforms</v>
          </cell>
          <cell r="C934">
            <v>1500</v>
          </cell>
          <cell r="D934">
            <v>-6431.55</v>
          </cell>
          <cell r="E934">
            <v>-805.08</v>
          </cell>
          <cell r="F934">
            <v>5626.47</v>
          </cell>
        </row>
        <row r="935">
          <cell r="A935">
            <v>5990015</v>
          </cell>
          <cell r="B935" t="str">
            <v>SETTLEMENT - Safety Equipment</v>
          </cell>
          <cell r="C935">
            <v>1500</v>
          </cell>
          <cell r="D935">
            <v>-522081.54</v>
          </cell>
          <cell r="E935">
            <v>-988444.07</v>
          </cell>
          <cell r="F935">
            <v>-466362.53</v>
          </cell>
        </row>
        <row r="936">
          <cell r="A936">
            <v>5990016</v>
          </cell>
          <cell r="B936" t="str">
            <v>SETTLEMENT - Freight (Excluding Fuel)</v>
          </cell>
          <cell r="C936">
            <v>1500</v>
          </cell>
          <cell r="D936">
            <v>-10731355.83</v>
          </cell>
          <cell r="E936">
            <v>-9023202.7100000009</v>
          </cell>
          <cell r="F936">
            <v>1708153.12</v>
          </cell>
        </row>
        <row r="937">
          <cell r="A937">
            <v>5990017</v>
          </cell>
          <cell r="B937" t="str">
            <v>SETTLEMENT - Chemicals Oils &amp; Lubricant</v>
          </cell>
          <cell r="C937">
            <v>1500</v>
          </cell>
          <cell r="D937">
            <v>-1652633.92</v>
          </cell>
          <cell r="E937">
            <v>-1120670.51</v>
          </cell>
          <cell r="F937">
            <v>531963.41</v>
          </cell>
        </row>
        <row r="938">
          <cell r="A938">
            <v>5990018</v>
          </cell>
          <cell r="B938" t="str">
            <v>SETTLEMENT - Gases</v>
          </cell>
          <cell r="C938">
            <v>1500</v>
          </cell>
          <cell r="D938">
            <v>-6558.93</v>
          </cell>
          <cell r="E938">
            <v>-88647.66</v>
          </cell>
          <cell r="F938">
            <v>-82088.73</v>
          </cell>
        </row>
        <row r="939">
          <cell r="A939">
            <v>5990020</v>
          </cell>
          <cell r="B939" t="str">
            <v>SETTLEMENT - Demineralized Water</v>
          </cell>
          <cell r="C939">
            <v>1500</v>
          </cell>
          <cell r="D939">
            <v>-98319.33</v>
          </cell>
          <cell r="E939">
            <v>-1097504.3400000001</v>
          </cell>
          <cell r="F939">
            <v>-999185.01</v>
          </cell>
        </row>
        <row r="940">
          <cell r="A940">
            <v>5990021</v>
          </cell>
          <cell r="B940" t="str">
            <v>SETTLEMENT - Waste &amp; Ash Disposal</v>
          </cell>
          <cell r="C940">
            <v>1500</v>
          </cell>
          <cell r="D940">
            <v>-4171817.2</v>
          </cell>
          <cell r="E940">
            <v>-6540182.7699999996</v>
          </cell>
          <cell r="F940">
            <v>-2368365.5699999998</v>
          </cell>
        </row>
        <row r="941">
          <cell r="A941">
            <v>5990023</v>
          </cell>
          <cell r="B941" t="str">
            <v>SETTLEMENT - Other Site O&amp;M</v>
          </cell>
          <cell r="C941">
            <v>1500</v>
          </cell>
          <cell r="D941">
            <v>58609170.329999998</v>
          </cell>
          <cell r="E941">
            <v>45486990.619999997</v>
          </cell>
          <cell r="F941">
            <v>-13122179.710000001</v>
          </cell>
        </row>
        <row r="942">
          <cell r="A942">
            <v>5990024</v>
          </cell>
          <cell r="B942" t="str">
            <v>SETTLEMENT - Rent</v>
          </cell>
          <cell r="C942">
            <v>1500</v>
          </cell>
          <cell r="D942">
            <v>-10375835.18</v>
          </cell>
          <cell r="E942">
            <v>-5993535.9100000001</v>
          </cell>
          <cell r="F942">
            <v>4382299.2699999996</v>
          </cell>
        </row>
        <row r="943">
          <cell r="A943">
            <v>5990026</v>
          </cell>
          <cell r="B943" t="str">
            <v>SETTLEMENT - Insurance</v>
          </cell>
          <cell r="C943">
            <v>1500</v>
          </cell>
          <cell r="D943">
            <v>-5664261.8200000003</v>
          </cell>
          <cell r="E943">
            <v>-1222783.19</v>
          </cell>
          <cell r="F943">
            <v>4441478.63</v>
          </cell>
        </row>
        <row r="944">
          <cell r="A944">
            <v>5990027</v>
          </cell>
          <cell r="B944" t="str">
            <v>SETTLEMENT - Utilities</v>
          </cell>
          <cell r="C944">
            <v>1500</v>
          </cell>
          <cell r="D944">
            <v>-1156674.8700000001</v>
          </cell>
          <cell r="E944">
            <v>-4506080.63</v>
          </cell>
          <cell r="F944">
            <v>-3349405.76</v>
          </cell>
        </row>
        <row r="945">
          <cell r="A945">
            <v>5990028</v>
          </cell>
          <cell r="B945" t="str">
            <v>SETTLEMENT - Meals</v>
          </cell>
          <cell r="C945">
            <v>1500</v>
          </cell>
          <cell r="D945">
            <v>-4362191.97</v>
          </cell>
          <cell r="E945">
            <v>-2595277.0499999998</v>
          </cell>
          <cell r="F945">
            <v>1766914.92</v>
          </cell>
        </row>
        <row r="946">
          <cell r="A946">
            <v>5990029</v>
          </cell>
          <cell r="B946" t="str">
            <v>SETTLEMENT - Travel</v>
          </cell>
          <cell r="C946">
            <v>1500</v>
          </cell>
          <cell r="D946">
            <v>-5706335</v>
          </cell>
          <cell r="E946">
            <v>-3707152.27</v>
          </cell>
          <cell r="F946">
            <v>1999182.73</v>
          </cell>
        </row>
        <row r="947">
          <cell r="A947">
            <v>5990031</v>
          </cell>
          <cell r="B947" t="str">
            <v>SETTLEMENT - License Permits &amp; Fines-G&amp;</v>
          </cell>
          <cell r="C947">
            <v>1500</v>
          </cell>
          <cell r="D947">
            <v>-11841252.49</v>
          </cell>
          <cell r="E947">
            <v>-6206551.0800000001</v>
          </cell>
          <cell r="F947">
            <v>5634701.4100000001</v>
          </cell>
        </row>
        <row r="948">
          <cell r="A948">
            <v>5990036</v>
          </cell>
          <cell r="B948" t="str">
            <v>SETTLEMENT - Outside Services - Securit</v>
          </cell>
          <cell r="C948">
            <v>1500</v>
          </cell>
          <cell r="D948">
            <v>-7074242.1200000001</v>
          </cell>
          <cell r="E948">
            <v>-3426052.64</v>
          </cell>
          <cell r="F948">
            <v>3648189.48</v>
          </cell>
        </row>
        <row r="949">
          <cell r="A949">
            <v>5990037</v>
          </cell>
          <cell r="B949" t="str">
            <v>SETTLEMENT - Outside Services - Legal</v>
          </cell>
          <cell r="C949">
            <v>1500</v>
          </cell>
          <cell r="D949">
            <v>-5425211.7400000002</v>
          </cell>
          <cell r="E949">
            <v>-5875475.1799999997</v>
          </cell>
          <cell r="F949">
            <v>-450263.43999999901</v>
          </cell>
        </row>
        <row r="950">
          <cell r="A950">
            <v>5990038</v>
          </cell>
          <cell r="B950" t="str">
            <v>SETTLEMENT - Outside Services - Account</v>
          </cell>
          <cell r="C950">
            <v>1500</v>
          </cell>
          <cell r="D950">
            <v>-7600</v>
          </cell>
          <cell r="E950">
            <v>-7725.05</v>
          </cell>
          <cell r="F950">
            <v>-125.05</v>
          </cell>
        </row>
        <row r="951">
          <cell r="A951">
            <v>5990039</v>
          </cell>
          <cell r="B951" t="str">
            <v>SETTLEMENT - Outside Services - Enginee</v>
          </cell>
          <cell r="C951">
            <v>1500</v>
          </cell>
          <cell r="D951">
            <v>-67220746.359999999</v>
          </cell>
          <cell r="E951">
            <v>-14591688.699999999</v>
          </cell>
          <cell r="F951">
            <v>52629057.659999996</v>
          </cell>
        </row>
        <row r="952">
          <cell r="A952">
            <v>5990040</v>
          </cell>
          <cell r="B952" t="str">
            <v>SETTLEMENT - Outside Services - Equipme</v>
          </cell>
          <cell r="C952">
            <v>1500</v>
          </cell>
          <cell r="D952">
            <v>-60198169.609999999</v>
          </cell>
          <cell r="E952">
            <v>-70143584.719999999</v>
          </cell>
          <cell r="F952">
            <v>-9945415.1099999994</v>
          </cell>
        </row>
        <row r="953">
          <cell r="A953">
            <v>5990041</v>
          </cell>
          <cell r="B953" t="str">
            <v>SETTLEMENT - Outside Services - Constru</v>
          </cell>
          <cell r="C953">
            <v>1500</v>
          </cell>
          <cell r="D953">
            <v>-492445296.94</v>
          </cell>
          <cell r="E953">
            <v>-302161892.97000003</v>
          </cell>
          <cell r="F953">
            <v>190283403.97</v>
          </cell>
        </row>
        <row r="954">
          <cell r="A954">
            <v>5990042</v>
          </cell>
          <cell r="B954" t="str">
            <v>SETTLEMENT - Outside Services - Consult</v>
          </cell>
          <cell r="C954">
            <v>1500</v>
          </cell>
          <cell r="D954">
            <v>-5562339.6399999997</v>
          </cell>
          <cell r="E954">
            <v>-2208276.23</v>
          </cell>
          <cell r="F954">
            <v>3354063.41</v>
          </cell>
        </row>
        <row r="955">
          <cell r="A955">
            <v>5990043</v>
          </cell>
          <cell r="B955" t="str">
            <v>SETTLEMENT - Outside Services - Info Te</v>
          </cell>
          <cell r="C955">
            <v>1500</v>
          </cell>
          <cell r="D955">
            <v>-40334077.07</v>
          </cell>
          <cell r="E955">
            <v>-44969096.240000002</v>
          </cell>
          <cell r="F955">
            <v>-4635019.17</v>
          </cell>
        </row>
        <row r="956">
          <cell r="A956">
            <v>5990044</v>
          </cell>
          <cell r="B956" t="str">
            <v>SETTLEMENT - Outside Services - Tempora</v>
          </cell>
          <cell r="C956">
            <v>1500</v>
          </cell>
          <cell r="D956">
            <v>-165060167.25999999</v>
          </cell>
          <cell r="E956">
            <v>-71511369.060000002</v>
          </cell>
          <cell r="F956">
            <v>93548798.200000003</v>
          </cell>
        </row>
        <row r="957">
          <cell r="A957">
            <v>5990045</v>
          </cell>
          <cell r="B957" t="str">
            <v>SETTLEMENT - Outside Services - Samplin</v>
          </cell>
          <cell r="C957">
            <v>1500</v>
          </cell>
          <cell r="D957">
            <v>-593896.94999999995</v>
          </cell>
          <cell r="E957">
            <v>-3113721.64</v>
          </cell>
          <cell r="F957">
            <v>-2519824.69</v>
          </cell>
        </row>
        <row r="958">
          <cell r="A958">
            <v>5990046</v>
          </cell>
          <cell r="B958" t="str">
            <v>SETTLEMENT - Outside Services - Other</v>
          </cell>
          <cell r="C958">
            <v>1500</v>
          </cell>
          <cell r="D958">
            <v>-1949132565.48</v>
          </cell>
          <cell r="E958">
            <v>-825862860.58000004</v>
          </cell>
          <cell r="F958">
            <v>1123269704.9000001</v>
          </cell>
        </row>
        <row r="959">
          <cell r="A959">
            <v>5990049</v>
          </cell>
          <cell r="B959" t="str">
            <v>SETTLEMENT - Office Supplies &amp; Expense</v>
          </cell>
          <cell r="C959">
            <v>1500</v>
          </cell>
          <cell r="D959">
            <v>-2402099.5299999998</v>
          </cell>
          <cell r="E959">
            <v>-3079380.38</v>
          </cell>
          <cell r="F959">
            <v>-677280.85</v>
          </cell>
        </row>
        <row r="960">
          <cell r="A960">
            <v>5990050</v>
          </cell>
          <cell r="B960" t="str">
            <v>SETTLEMENT - Other Expenses</v>
          </cell>
          <cell r="C960">
            <v>1500</v>
          </cell>
          <cell r="D960">
            <v>-1768388.01</v>
          </cell>
          <cell r="E960">
            <v>16494850.109999999</v>
          </cell>
          <cell r="F960">
            <v>18263238.120000001</v>
          </cell>
        </row>
        <row r="961">
          <cell r="A961">
            <v>5990051</v>
          </cell>
          <cell r="B961" t="str">
            <v>SETTLEMENT - Reimbursable Expense</v>
          </cell>
          <cell r="C961">
            <v>1500</v>
          </cell>
          <cell r="D961">
            <v>8848.01</v>
          </cell>
          <cell r="E961">
            <v>14143.52</v>
          </cell>
          <cell r="F961">
            <v>5295.51</v>
          </cell>
        </row>
        <row r="962">
          <cell r="A962">
            <v>5990053</v>
          </cell>
          <cell r="B962" t="str">
            <v>SETTLEMENT - Payroll Taxes</v>
          </cell>
          <cell r="C962">
            <v>1500</v>
          </cell>
          <cell r="D962">
            <v>148814.07999999999</v>
          </cell>
          <cell r="E962">
            <v>25110.19</v>
          </cell>
          <cell r="F962">
            <v>-123703.89</v>
          </cell>
        </row>
        <row r="963">
          <cell r="A963">
            <v>5990054</v>
          </cell>
          <cell r="B963" t="str">
            <v>SETTLEMENT - Taxes Other than Income Ta</v>
          </cell>
          <cell r="C963">
            <v>1500</v>
          </cell>
          <cell r="D963">
            <v>0</v>
          </cell>
          <cell r="E963">
            <v>-801.4</v>
          </cell>
          <cell r="F963">
            <v>-801.4</v>
          </cell>
        </row>
        <row r="964">
          <cell r="A964">
            <v>5990056</v>
          </cell>
          <cell r="B964" t="str">
            <v>SETTLEMENT - Site Equipment Repair &amp; Ma</v>
          </cell>
          <cell r="C964">
            <v>1500</v>
          </cell>
          <cell r="D964">
            <v>0</v>
          </cell>
          <cell r="E964">
            <v>-15209668.529999999</v>
          </cell>
          <cell r="F964">
            <v>-15209668.529999999</v>
          </cell>
        </row>
        <row r="965">
          <cell r="A965">
            <v>5990057</v>
          </cell>
          <cell r="B965" t="str">
            <v>SETTLEMENT - FPL Grp Resource Payroll</v>
          </cell>
          <cell r="C965">
            <v>1500</v>
          </cell>
          <cell r="D965">
            <v>-663.29</v>
          </cell>
          <cell r="E965">
            <v>0</v>
          </cell>
          <cell r="F965">
            <v>663.29</v>
          </cell>
        </row>
        <row r="966">
          <cell r="A966">
            <v>5990059</v>
          </cell>
          <cell r="B966" t="str">
            <v>SETTLEMENT - FPLE Payroll</v>
          </cell>
          <cell r="C966">
            <v>1500</v>
          </cell>
          <cell r="D966">
            <v>-566829.47</v>
          </cell>
          <cell r="E966">
            <v>-1019734.09</v>
          </cell>
          <cell r="F966">
            <v>-452904.62</v>
          </cell>
        </row>
        <row r="967">
          <cell r="A967">
            <v>5990061</v>
          </cell>
          <cell r="B967" t="str">
            <v>SETTLEMENT - PMI Payroll</v>
          </cell>
          <cell r="C967">
            <v>1500</v>
          </cell>
          <cell r="D967">
            <v>-100.96</v>
          </cell>
          <cell r="E967">
            <v>0</v>
          </cell>
          <cell r="F967">
            <v>100.96</v>
          </cell>
        </row>
        <row r="968">
          <cell r="A968">
            <v>5990063</v>
          </cell>
          <cell r="B968" t="str">
            <v>SETTLEMENT - Project Mgmt Payroll</v>
          </cell>
          <cell r="C968">
            <v>1500</v>
          </cell>
          <cell r="D968">
            <v>-103640.92</v>
          </cell>
          <cell r="E968">
            <v>-263597.07</v>
          </cell>
          <cell r="F968">
            <v>-159956.15</v>
          </cell>
        </row>
        <row r="969">
          <cell r="A969">
            <v>5990064</v>
          </cell>
          <cell r="B969" t="str">
            <v>SETTLEMENT - Project Mgmt Payroll Overt</v>
          </cell>
          <cell r="C969">
            <v>1500</v>
          </cell>
          <cell r="D969">
            <v>-23731.66</v>
          </cell>
          <cell r="E969">
            <v>-24280.400000000001</v>
          </cell>
          <cell r="F969">
            <v>-548.74000000000206</v>
          </cell>
        </row>
        <row r="970">
          <cell r="A970">
            <v>5990065</v>
          </cell>
          <cell r="B970" t="str">
            <v>SETTLEMENT - FPL Grp Resource Payroll O</v>
          </cell>
          <cell r="C970">
            <v>1500</v>
          </cell>
          <cell r="D970">
            <v>-118.98</v>
          </cell>
          <cell r="E970">
            <v>0</v>
          </cell>
          <cell r="F970">
            <v>118.98</v>
          </cell>
        </row>
        <row r="971">
          <cell r="A971">
            <v>5990067</v>
          </cell>
          <cell r="B971" t="str">
            <v>SETTLEMENT - OSI Payroll</v>
          </cell>
          <cell r="C971">
            <v>1500</v>
          </cell>
          <cell r="D971">
            <v>-608.33000000000004</v>
          </cell>
          <cell r="E971">
            <v>-21186.32</v>
          </cell>
          <cell r="F971">
            <v>-20577.990000000002</v>
          </cell>
        </row>
        <row r="972">
          <cell r="A972">
            <v>5990068</v>
          </cell>
          <cell r="B972" t="str">
            <v>SETTLEMENT - OSI Payroll Overtime</v>
          </cell>
          <cell r="C972">
            <v>1500</v>
          </cell>
          <cell r="D972">
            <v>0</v>
          </cell>
          <cell r="E972">
            <v>-3646.72</v>
          </cell>
          <cell r="F972">
            <v>-3646.72</v>
          </cell>
        </row>
        <row r="973">
          <cell r="A973">
            <v>5990069</v>
          </cell>
          <cell r="B973" t="str">
            <v>SETTLEMENT - Maine OSI Payroll</v>
          </cell>
          <cell r="C973">
            <v>1500</v>
          </cell>
          <cell r="D973">
            <v>-4815.3</v>
          </cell>
          <cell r="E973">
            <v>-19647.060000000001</v>
          </cell>
          <cell r="F973">
            <v>-14831.76</v>
          </cell>
        </row>
        <row r="974">
          <cell r="A974">
            <v>5990071</v>
          </cell>
          <cell r="B974" t="str">
            <v>SETTLEMENT - Seabrook P/R</v>
          </cell>
          <cell r="C974">
            <v>1500</v>
          </cell>
          <cell r="D974">
            <v>-41445.01</v>
          </cell>
          <cell r="E974">
            <v>-40779.65</v>
          </cell>
          <cell r="F974">
            <v>665.36000000000104</v>
          </cell>
        </row>
        <row r="975">
          <cell r="A975">
            <v>5990072</v>
          </cell>
          <cell r="B975" t="str">
            <v>SETTLEMENT - Seabrook P/R  Overtime</v>
          </cell>
          <cell r="C975">
            <v>1500</v>
          </cell>
          <cell r="D975">
            <v>-36897.730000000003</v>
          </cell>
          <cell r="E975">
            <v>-21388.18</v>
          </cell>
          <cell r="F975">
            <v>15509.55</v>
          </cell>
        </row>
        <row r="976">
          <cell r="A976">
            <v>5990073</v>
          </cell>
          <cell r="B976" t="str">
            <v>SETTLEMENT - Benefits - FPLE</v>
          </cell>
          <cell r="C976">
            <v>1500</v>
          </cell>
          <cell r="D976">
            <v>-65490.99</v>
          </cell>
          <cell r="E976">
            <v>-121839.07</v>
          </cell>
          <cell r="F976">
            <v>-56348.08</v>
          </cell>
        </row>
        <row r="977">
          <cell r="A977">
            <v>5990074</v>
          </cell>
          <cell r="B977" t="str">
            <v>SETTLEMENT - Benefits - PMI</v>
          </cell>
          <cell r="C977">
            <v>1500</v>
          </cell>
          <cell r="D977">
            <v>-10.54</v>
          </cell>
          <cell r="E977">
            <v>0</v>
          </cell>
          <cell r="F977">
            <v>10.54</v>
          </cell>
        </row>
        <row r="978">
          <cell r="A978">
            <v>5990075</v>
          </cell>
          <cell r="B978" t="str">
            <v>SETTLEMENT - Benefits - Project Mgmt</v>
          </cell>
          <cell r="C978">
            <v>1500</v>
          </cell>
          <cell r="D978">
            <v>-12933.89</v>
          </cell>
          <cell r="E978">
            <v>-26772.31</v>
          </cell>
          <cell r="F978">
            <v>-13838.42</v>
          </cell>
        </row>
        <row r="979">
          <cell r="A979">
            <v>5990076</v>
          </cell>
          <cell r="B979" t="str">
            <v>SETTLEMENT - Benefits - FPL Group Res</v>
          </cell>
          <cell r="C979">
            <v>1500</v>
          </cell>
          <cell r="D979">
            <v>-95.8</v>
          </cell>
          <cell r="E979">
            <v>0</v>
          </cell>
          <cell r="F979">
            <v>95.8</v>
          </cell>
        </row>
        <row r="980">
          <cell r="A980">
            <v>5990077</v>
          </cell>
          <cell r="B980" t="str">
            <v>SETTLEMENT - Benefits - OSI</v>
          </cell>
          <cell r="C980">
            <v>1500</v>
          </cell>
          <cell r="D980">
            <v>-65.77</v>
          </cell>
          <cell r="E980">
            <v>-3343.27</v>
          </cell>
          <cell r="F980">
            <v>-3277.5</v>
          </cell>
        </row>
        <row r="981">
          <cell r="A981">
            <v>5990078</v>
          </cell>
          <cell r="B981" t="str">
            <v>SETTLEMENT - Benefits - Maine OSI</v>
          </cell>
          <cell r="C981">
            <v>1500</v>
          </cell>
          <cell r="D981">
            <v>-684.28</v>
          </cell>
          <cell r="E981">
            <v>-2647.96</v>
          </cell>
          <cell r="F981">
            <v>-1963.68</v>
          </cell>
        </row>
        <row r="982">
          <cell r="A982">
            <v>5990079</v>
          </cell>
          <cell r="B982" t="str">
            <v>SETTLEMENT - Benefits - Seabrook</v>
          </cell>
          <cell r="C982">
            <v>1500</v>
          </cell>
          <cell r="D982">
            <v>-11603.52</v>
          </cell>
          <cell r="E982">
            <v>-12146.54</v>
          </cell>
          <cell r="F982">
            <v>-543.02</v>
          </cell>
        </row>
        <row r="983">
          <cell r="A983">
            <v>5990080</v>
          </cell>
          <cell r="B983" t="str">
            <v>SETTLEMENT - Payroll Taxes - FPLE</v>
          </cell>
          <cell r="C983">
            <v>1500</v>
          </cell>
          <cell r="D983">
            <v>-33854.660000000003</v>
          </cell>
          <cell r="E983">
            <v>-65200.86</v>
          </cell>
          <cell r="F983">
            <v>-31346.2</v>
          </cell>
        </row>
        <row r="984">
          <cell r="A984">
            <v>5990081</v>
          </cell>
          <cell r="B984" t="str">
            <v>SETTLEMENT - Payroll Taxes - PMI</v>
          </cell>
          <cell r="C984">
            <v>1500</v>
          </cell>
          <cell r="D984">
            <v>-5.07</v>
          </cell>
          <cell r="E984">
            <v>0</v>
          </cell>
          <cell r="F984">
            <v>5.07</v>
          </cell>
        </row>
        <row r="985">
          <cell r="A985">
            <v>5990082</v>
          </cell>
          <cell r="B985" t="str">
            <v>SETTLEMENT - Payroll Taxes - Project Mg</v>
          </cell>
          <cell r="C985">
            <v>1500</v>
          </cell>
          <cell r="D985">
            <v>-11256.57</v>
          </cell>
          <cell r="E985">
            <v>-16552.990000000002</v>
          </cell>
          <cell r="F985">
            <v>-5296.42</v>
          </cell>
        </row>
        <row r="986">
          <cell r="A986">
            <v>5990083</v>
          </cell>
          <cell r="B986" t="str">
            <v>SETTLEMENT - Payroll Taxes - FPL Group</v>
          </cell>
          <cell r="C986">
            <v>1500</v>
          </cell>
          <cell r="D986">
            <v>-52.23</v>
          </cell>
          <cell r="E986">
            <v>0</v>
          </cell>
          <cell r="F986">
            <v>52.23</v>
          </cell>
        </row>
        <row r="987">
          <cell r="A987">
            <v>5990084</v>
          </cell>
          <cell r="B987" t="str">
            <v>SETTLEMENT - Payroll Taxes - OSI</v>
          </cell>
          <cell r="C987">
            <v>1500</v>
          </cell>
          <cell r="D987">
            <v>-46.13</v>
          </cell>
          <cell r="E987">
            <v>-1762.4</v>
          </cell>
          <cell r="F987">
            <v>-1716.27</v>
          </cell>
        </row>
        <row r="988">
          <cell r="A988">
            <v>5990085</v>
          </cell>
          <cell r="B988" t="str">
            <v>SETTLEMENT - Payroll Taxes - Maine OSI</v>
          </cell>
          <cell r="C988">
            <v>1500</v>
          </cell>
          <cell r="D988">
            <v>-350.88</v>
          </cell>
          <cell r="E988">
            <v>-1663.74</v>
          </cell>
          <cell r="F988">
            <v>-1312.86</v>
          </cell>
        </row>
        <row r="989">
          <cell r="A989">
            <v>5990086</v>
          </cell>
          <cell r="B989" t="str">
            <v>SETTLEMENT - Payroll Taxes - Seabrook</v>
          </cell>
          <cell r="C989">
            <v>1500</v>
          </cell>
          <cell r="D989">
            <v>-6009.46</v>
          </cell>
          <cell r="E989">
            <v>-4279.46</v>
          </cell>
          <cell r="F989">
            <v>1730</v>
          </cell>
        </row>
        <row r="990">
          <cell r="A990">
            <v>5990088</v>
          </cell>
          <cell r="B990" t="str">
            <v>SETTLEMENT - Fees G&amp;A</v>
          </cell>
          <cell r="C990">
            <v>1500</v>
          </cell>
          <cell r="D990">
            <v>-668521.49</v>
          </cell>
          <cell r="E990">
            <v>-110127.22</v>
          </cell>
          <cell r="F990">
            <v>558394.27</v>
          </cell>
        </row>
        <row r="991">
          <cell r="A991">
            <v>5990093</v>
          </cell>
          <cell r="B991" t="str">
            <v>SETTLEMENT - RESERVES-OPERATING EXPENSE</v>
          </cell>
          <cell r="C991">
            <v>1500</v>
          </cell>
          <cell r="D991">
            <v>20.7</v>
          </cell>
          <cell r="E991">
            <v>0</v>
          </cell>
          <cell r="F991">
            <v>-20.7</v>
          </cell>
        </row>
        <row r="992">
          <cell r="A992">
            <v>5990100</v>
          </cell>
          <cell r="B992" t="str">
            <v>SETTLEMENT - Capital Clearing</v>
          </cell>
          <cell r="C992">
            <v>1500</v>
          </cell>
          <cell r="D992">
            <v>-392576885.54000002</v>
          </cell>
          <cell r="E992">
            <v>-277931210.44999999</v>
          </cell>
          <cell r="F992">
            <v>114645675.09</v>
          </cell>
        </row>
        <row r="993">
          <cell r="A993">
            <v>5990113</v>
          </cell>
          <cell r="B993" t="str">
            <v>SETTLEMENT - DAEC Payroll</v>
          </cell>
          <cell r="C993">
            <v>1500</v>
          </cell>
          <cell r="D993">
            <v>-4248.3999999999996</v>
          </cell>
          <cell r="E993">
            <v>0</v>
          </cell>
          <cell r="F993">
            <v>4248.3999999999996</v>
          </cell>
        </row>
        <row r="994">
          <cell r="A994">
            <v>5990114</v>
          </cell>
          <cell r="B994" t="str">
            <v>SETTLEMENT - DAEC Payroll Overtime</v>
          </cell>
          <cell r="C994">
            <v>1500</v>
          </cell>
          <cell r="D994">
            <v>-3070.31</v>
          </cell>
          <cell r="E994">
            <v>0</v>
          </cell>
          <cell r="F994">
            <v>3070.31</v>
          </cell>
        </row>
        <row r="995">
          <cell r="A995">
            <v>5990115</v>
          </cell>
          <cell r="B995" t="str">
            <v>SETTLEMENT - Benefits - DAEC</v>
          </cell>
          <cell r="C995">
            <v>1500</v>
          </cell>
          <cell r="D995">
            <v>-886.8</v>
          </cell>
          <cell r="E995">
            <v>0</v>
          </cell>
          <cell r="F995">
            <v>886.8</v>
          </cell>
        </row>
        <row r="996">
          <cell r="A996">
            <v>5990116</v>
          </cell>
          <cell r="B996" t="str">
            <v>SETTLEMENT - Payroll Taxes - DAEC</v>
          </cell>
          <cell r="C996">
            <v>1500</v>
          </cell>
          <cell r="D996">
            <v>-611.29</v>
          </cell>
          <cell r="E996">
            <v>0</v>
          </cell>
          <cell r="F996">
            <v>611.29</v>
          </cell>
        </row>
        <row r="997">
          <cell r="A997">
            <v>5990125</v>
          </cell>
          <cell r="B997" t="str">
            <v>SETTLEMENT - Point Beach Payroll</v>
          </cell>
          <cell r="C997">
            <v>1500</v>
          </cell>
          <cell r="D997">
            <v>-15614</v>
          </cell>
          <cell r="E997">
            <v>0</v>
          </cell>
          <cell r="F997">
            <v>15614</v>
          </cell>
        </row>
        <row r="998">
          <cell r="A998">
            <v>5990126</v>
          </cell>
          <cell r="B998" t="str">
            <v>SETTLEMENT - Point Beach Payroll Overti</v>
          </cell>
          <cell r="C998">
            <v>1500</v>
          </cell>
          <cell r="D998">
            <v>-17529.05</v>
          </cell>
          <cell r="E998">
            <v>0</v>
          </cell>
          <cell r="F998">
            <v>17529.05</v>
          </cell>
        </row>
        <row r="999">
          <cell r="A999">
            <v>5990127</v>
          </cell>
          <cell r="B999" t="str">
            <v>SETTLEMENT - Benefits - Point Beach</v>
          </cell>
          <cell r="C999">
            <v>1500</v>
          </cell>
          <cell r="D999">
            <v>-2731.25</v>
          </cell>
          <cell r="E999">
            <v>0</v>
          </cell>
          <cell r="F999">
            <v>2731.25</v>
          </cell>
        </row>
        <row r="1000">
          <cell r="A1000">
            <v>5990128</v>
          </cell>
          <cell r="B1000" t="str">
            <v>SETTLEMENT - Payroll Taxes - Point Beac</v>
          </cell>
          <cell r="C1000">
            <v>1500</v>
          </cell>
          <cell r="D1000">
            <v>-2776.62</v>
          </cell>
          <cell r="E1000">
            <v>0</v>
          </cell>
          <cell r="F1000">
            <v>2776.62</v>
          </cell>
        </row>
        <row r="1001">
          <cell r="A1001">
            <v>5990133</v>
          </cell>
          <cell r="B1001" t="str">
            <v>SETTLEMENT - Blade Repairs &amp; Replacemen</v>
          </cell>
          <cell r="C1001">
            <v>1500</v>
          </cell>
          <cell r="D1001">
            <v>-88743.44</v>
          </cell>
          <cell r="E1001">
            <v>0</v>
          </cell>
          <cell r="F1001">
            <v>88743.44</v>
          </cell>
        </row>
        <row r="1002">
          <cell r="A1002">
            <v>5990135</v>
          </cell>
          <cell r="B1002" t="str">
            <v>SETTLEMENT - Generator Repairs &amp; Replac</v>
          </cell>
          <cell r="C1002">
            <v>1500</v>
          </cell>
          <cell r="D1002">
            <v>-53415050.219999999</v>
          </cell>
          <cell r="E1002">
            <v>-55326180.899999999</v>
          </cell>
          <cell r="F1002">
            <v>-1911130.68</v>
          </cell>
        </row>
        <row r="1003">
          <cell r="A1003">
            <v>5990140</v>
          </cell>
          <cell r="B1003" t="str">
            <v>SETTLEMENT - Vehicle</v>
          </cell>
          <cell r="C1003">
            <v>1500</v>
          </cell>
          <cell r="D1003">
            <v>-23981121.34</v>
          </cell>
          <cell r="E1003">
            <v>-21405382.390000001</v>
          </cell>
          <cell r="F1003">
            <v>2575738.9500000002</v>
          </cell>
        </row>
        <row r="1004">
          <cell r="A1004">
            <v>5990142</v>
          </cell>
          <cell r="B1004" t="str">
            <v>SETTLEMENT - Community Relations</v>
          </cell>
          <cell r="C1004">
            <v>1500</v>
          </cell>
          <cell r="D1004">
            <v>-4597.5600000000004</v>
          </cell>
          <cell r="E1004">
            <v>0</v>
          </cell>
          <cell r="F1004">
            <v>4597.5600000000004</v>
          </cell>
        </row>
        <row r="1005">
          <cell r="A1005">
            <v>5990152</v>
          </cell>
          <cell r="B1005" t="str">
            <v>SETTLEMENT - Other Costs-Conversion</v>
          </cell>
          <cell r="C1005">
            <v>1500</v>
          </cell>
          <cell r="D1005">
            <v>145226.75</v>
          </cell>
          <cell r="E1005">
            <v>47504.7</v>
          </cell>
          <cell r="F1005">
            <v>-97722.05</v>
          </cell>
        </row>
        <row r="1006">
          <cell r="A1006">
            <v>5990153</v>
          </cell>
          <cell r="B1006" t="str">
            <v>SETTLEMENT - Lone Star Transmission Pay</v>
          </cell>
          <cell r="C1006">
            <v>1500</v>
          </cell>
          <cell r="D1006">
            <v>-15742.71</v>
          </cell>
          <cell r="E1006">
            <v>-3623.58</v>
          </cell>
          <cell r="F1006">
            <v>12119.13</v>
          </cell>
        </row>
        <row r="1007">
          <cell r="A1007">
            <v>5990154</v>
          </cell>
          <cell r="B1007" t="str">
            <v>SETTLEMENT - Lone Star Transmission P/R</v>
          </cell>
          <cell r="C1007">
            <v>1500</v>
          </cell>
          <cell r="D1007">
            <v>-3591.43</v>
          </cell>
          <cell r="E1007">
            <v>-132.57</v>
          </cell>
          <cell r="F1007">
            <v>3458.86</v>
          </cell>
        </row>
        <row r="1008">
          <cell r="A1008">
            <v>5990155</v>
          </cell>
          <cell r="B1008" t="str">
            <v>SETTLEMENT - Benefits - Lone Star Trans</v>
          </cell>
          <cell r="C1008">
            <v>1500</v>
          </cell>
          <cell r="D1008">
            <v>-1907.35</v>
          </cell>
          <cell r="E1008">
            <v>-384.3</v>
          </cell>
          <cell r="F1008">
            <v>1523.05</v>
          </cell>
        </row>
        <row r="1009">
          <cell r="A1009">
            <v>5990156</v>
          </cell>
          <cell r="B1009" t="str">
            <v>SETTLEMENT - Payroll Taxes -Lone Star T</v>
          </cell>
          <cell r="C1009">
            <v>1500</v>
          </cell>
          <cell r="D1009">
            <v>-1300.78</v>
          </cell>
          <cell r="E1009">
            <v>-225.77</v>
          </cell>
          <cell r="F1009">
            <v>1075.01</v>
          </cell>
        </row>
        <row r="1010">
          <cell r="A1010">
            <v>5990200</v>
          </cell>
          <cell r="B1010" t="str">
            <v>SETTLEMENT - FPL Exempt ST</v>
          </cell>
          <cell r="C1010">
            <v>1500</v>
          </cell>
          <cell r="D1010">
            <v>-50203034.700000003</v>
          </cell>
          <cell r="E1010">
            <v>-49500886.590000004</v>
          </cell>
          <cell r="F1010">
            <v>702148.10999999905</v>
          </cell>
        </row>
        <row r="1011">
          <cell r="A1011">
            <v>5990201</v>
          </cell>
          <cell r="B1011" t="str">
            <v>SETTLEMENT - FPL N-Exempt ST</v>
          </cell>
          <cell r="C1011">
            <v>1500</v>
          </cell>
          <cell r="D1011">
            <v>-3391105.35</v>
          </cell>
          <cell r="E1011">
            <v>-1759223.31</v>
          </cell>
          <cell r="F1011">
            <v>1631882.04</v>
          </cell>
        </row>
        <row r="1012">
          <cell r="A1012">
            <v>5990202</v>
          </cell>
          <cell r="B1012" t="str">
            <v>SETTLEMENT - FPL Bargaining Variable ST</v>
          </cell>
          <cell r="C1012">
            <v>1500</v>
          </cell>
          <cell r="D1012">
            <v>-27226746.859999999</v>
          </cell>
          <cell r="E1012">
            <v>-28571485.760000002</v>
          </cell>
          <cell r="F1012">
            <v>-1344738.9</v>
          </cell>
        </row>
        <row r="1013">
          <cell r="A1013">
            <v>5990203</v>
          </cell>
          <cell r="B1013" t="str">
            <v>SETTLEMENT - FPL Bargaining Fixed  ST</v>
          </cell>
          <cell r="C1013">
            <v>1500</v>
          </cell>
          <cell r="D1013">
            <v>-9329249.1300000008</v>
          </cell>
          <cell r="E1013">
            <v>-9369173.1500000004</v>
          </cell>
          <cell r="F1013">
            <v>-39924.019999999597</v>
          </cell>
        </row>
        <row r="1014">
          <cell r="A1014">
            <v>5990204</v>
          </cell>
          <cell r="B1014" t="str">
            <v>SETTLEMENT - FPL Exempt OT</v>
          </cell>
          <cell r="C1014">
            <v>1500</v>
          </cell>
          <cell r="D1014">
            <v>-15287803.880000001</v>
          </cell>
          <cell r="E1014">
            <v>-7778955.9400000004</v>
          </cell>
          <cell r="F1014">
            <v>7508847.9400000004</v>
          </cell>
        </row>
        <row r="1015">
          <cell r="A1015">
            <v>5990205</v>
          </cell>
          <cell r="B1015" t="str">
            <v>SETTLEMENT - FPL N-Exempt OT</v>
          </cell>
          <cell r="C1015">
            <v>1500</v>
          </cell>
          <cell r="D1015">
            <v>-3308772.74</v>
          </cell>
          <cell r="E1015">
            <v>-1262140.93</v>
          </cell>
          <cell r="F1015">
            <v>2046631.81</v>
          </cell>
        </row>
        <row r="1016">
          <cell r="A1016">
            <v>5990206</v>
          </cell>
          <cell r="B1016" t="str">
            <v>SETTLEMENT - FPL Bargaining Variable OT</v>
          </cell>
          <cell r="C1016">
            <v>1500</v>
          </cell>
          <cell r="D1016">
            <v>-32670177.510000002</v>
          </cell>
          <cell r="E1016">
            <v>-17459521.420000002</v>
          </cell>
          <cell r="F1016">
            <v>15210656.09</v>
          </cell>
        </row>
        <row r="1017">
          <cell r="A1017">
            <v>5990207</v>
          </cell>
          <cell r="B1017" t="str">
            <v>SETTLEMENT - FPL Bargaining Fixed  OT</v>
          </cell>
          <cell r="C1017">
            <v>1500</v>
          </cell>
          <cell r="D1017">
            <v>-14471742.58</v>
          </cell>
          <cell r="E1017">
            <v>-10347640.57</v>
          </cell>
          <cell r="F1017">
            <v>4124102.01</v>
          </cell>
        </row>
        <row r="1018">
          <cell r="A1018">
            <v>5990208</v>
          </cell>
          <cell r="B1018" t="str">
            <v>SETTLEMENT - FPL Other Labor</v>
          </cell>
          <cell r="C1018">
            <v>1500</v>
          </cell>
          <cell r="D1018">
            <v>-1383188.86</v>
          </cell>
          <cell r="E1018">
            <v>-1946640.19</v>
          </cell>
          <cell r="F1018">
            <v>-563451.32999999996</v>
          </cell>
        </row>
        <row r="1019">
          <cell r="A1019">
            <v>5990209</v>
          </cell>
          <cell r="B1019" t="str">
            <v>SETTLEMENT - FPL Payroll Tax OH</v>
          </cell>
          <cell r="C1019">
            <v>1500</v>
          </cell>
          <cell r="D1019">
            <v>-12390874.939999999</v>
          </cell>
          <cell r="E1019">
            <v>-10212661.460000001</v>
          </cell>
          <cell r="F1019">
            <v>2178213.48</v>
          </cell>
        </row>
        <row r="1020">
          <cell r="A1020">
            <v>5990210</v>
          </cell>
          <cell r="B1020" t="str">
            <v>SETTLEMENT - FPL Funded Welfare</v>
          </cell>
          <cell r="C1020">
            <v>1500</v>
          </cell>
          <cell r="D1020">
            <v>-23973573.91</v>
          </cell>
          <cell r="E1020">
            <v>-20570911.27</v>
          </cell>
          <cell r="F1020">
            <v>3402662.64</v>
          </cell>
        </row>
        <row r="1021">
          <cell r="A1021">
            <v>5990211</v>
          </cell>
          <cell r="B1021" t="str">
            <v>SETTLEMENT - FPL Unfunded Service Cost</v>
          </cell>
          <cell r="C1021">
            <v>1500</v>
          </cell>
          <cell r="D1021">
            <v>-8581134.0399999991</v>
          </cell>
          <cell r="E1021">
            <v>-8745945.3100000005</v>
          </cell>
          <cell r="F1021">
            <v>-164811.27000000101</v>
          </cell>
        </row>
        <row r="1022">
          <cell r="A1022">
            <v>5990212</v>
          </cell>
          <cell r="B1022" t="str">
            <v>SETTLEMENT - Power Delivery Non-Product</v>
          </cell>
          <cell r="C1022">
            <v>1500</v>
          </cell>
          <cell r="D1022">
            <v>-13125859.32</v>
          </cell>
          <cell r="E1022">
            <v>-13995306.210000001</v>
          </cell>
          <cell r="F1022">
            <v>-869446.89000000095</v>
          </cell>
        </row>
        <row r="1023">
          <cell r="A1023">
            <v>5990213</v>
          </cell>
          <cell r="B1023" t="str">
            <v>SETTLEMENT - Stores Overhead</v>
          </cell>
          <cell r="C1023">
            <v>1500</v>
          </cell>
          <cell r="D1023">
            <v>-21423403.469999999</v>
          </cell>
          <cell r="E1023">
            <v>-26513308.07</v>
          </cell>
          <cell r="F1023">
            <v>-5089904.5999999996</v>
          </cell>
        </row>
        <row r="1024">
          <cell r="A1024">
            <v>5990214</v>
          </cell>
          <cell r="B1024" t="str">
            <v>SETTLEMENT - External - A&amp;G Payroll</v>
          </cell>
          <cell r="C1024">
            <v>1500</v>
          </cell>
          <cell r="D1024">
            <v>-1332973.72</v>
          </cell>
          <cell r="E1024">
            <v>-313470.14</v>
          </cell>
          <cell r="F1024">
            <v>1019503.58</v>
          </cell>
        </row>
        <row r="1025">
          <cell r="A1025">
            <v>5990215</v>
          </cell>
          <cell r="B1025" t="str">
            <v>SETTLEMENT - External - A&amp;G Expense</v>
          </cell>
          <cell r="C1025">
            <v>1500</v>
          </cell>
          <cell r="D1025">
            <v>-725453.27</v>
          </cell>
          <cell r="E1025">
            <v>-250977.56</v>
          </cell>
          <cell r="F1025">
            <v>474475.71</v>
          </cell>
        </row>
        <row r="1026">
          <cell r="A1026">
            <v>5990216</v>
          </cell>
          <cell r="B1026" t="str">
            <v>SETTLEMENT - External - Non Productive</v>
          </cell>
          <cell r="C1026">
            <v>1500</v>
          </cell>
          <cell r="D1026">
            <v>-441023.03</v>
          </cell>
          <cell r="E1026">
            <v>-47275.72</v>
          </cell>
          <cell r="F1026">
            <v>393747.31</v>
          </cell>
        </row>
        <row r="1027">
          <cell r="A1027">
            <v>5990218</v>
          </cell>
          <cell r="B1027" t="str">
            <v>SETTLEMENT - Performance Incentives OH</v>
          </cell>
          <cell r="C1027">
            <v>1500</v>
          </cell>
          <cell r="D1027">
            <v>-8447162.5500000007</v>
          </cell>
          <cell r="E1027">
            <v>-7059409.8700000001</v>
          </cell>
          <cell r="F1027">
            <v>1387752.68</v>
          </cell>
        </row>
        <row r="1028">
          <cell r="A1028">
            <v>5990219</v>
          </cell>
          <cell r="B1028" t="str">
            <v>SETTLEMENT - Reserve Material Labor OH</v>
          </cell>
          <cell r="C1028">
            <v>1500</v>
          </cell>
          <cell r="D1028">
            <v>-8364664.5899999999</v>
          </cell>
          <cell r="E1028">
            <v>-9776360.4299999997</v>
          </cell>
          <cell r="F1028">
            <v>-1411695.84</v>
          </cell>
        </row>
        <row r="1029">
          <cell r="A1029">
            <v>5990220</v>
          </cell>
          <cell r="B1029" t="str">
            <v>SETTLEMENT - BU - Workers Compensation</v>
          </cell>
          <cell r="C1029">
            <v>1500</v>
          </cell>
          <cell r="D1029">
            <v>-1089068.92</v>
          </cell>
          <cell r="E1029">
            <v>-1175948.8999999999</v>
          </cell>
          <cell r="F1029">
            <v>-86879.98</v>
          </cell>
        </row>
        <row r="1030">
          <cell r="A1030">
            <v>5990221</v>
          </cell>
          <cell r="B1030" t="str">
            <v>SETTLEMENT - Truck Stock / Small Tools</v>
          </cell>
          <cell r="C1030">
            <v>1500</v>
          </cell>
          <cell r="D1030">
            <v>-5218348.4000000004</v>
          </cell>
          <cell r="E1030">
            <v>-11339456.26</v>
          </cell>
          <cell r="F1030">
            <v>-6121107.8600000003</v>
          </cell>
        </row>
        <row r="1031">
          <cell r="A1031">
            <v>5990222</v>
          </cell>
          <cell r="B1031" t="str">
            <v>SETTLEMENT - Supv, Engineering &amp; Capita</v>
          </cell>
          <cell r="C1031">
            <v>1500</v>
          </cell>
          <cell r="D1031">
            <v>-125916278.91</v>
          </cell>
          <cell r="E1031">
            <v>-231851444.80000001</v>
          </cell>
          <cell r="F1031">
            <v>-105935165.89</v>
          </cell>
        </row>
        <row r="1032">
          <cell r="A1032">
            <v>5990223</v>
          </cell>
          <cell r="B1032" t="str">
            <v>SETTLEMENT - IM Capital Support</v>
          </cell>
          <cell r="C1032">
            <v>1500</v>
          </cell>
          <cell r="D1032">
            <v>-11436113.279999999</v>
          </cell>
          <cell r="E1032">
            <v>-6398808.1200000001</v>
          </cell>
          <cell r="F1032">
            <v>5037305.16</v>
          </cell>
        </row>
        <row r="1033">
          <cell r="A1033">
            <v>5990224</v>
          </cell>
          <cell r="B1033" t="str">
            <v>SETTLEMENT - Executive Capital Support</v>
          </cell>
          <cell r="C1033">
            <v>1500</v>
          </cell>
          <cell r="D1033">
            <v>-7173927.5999999996</v>
          </cell>
          <cell r="E1033">
            <v>-3673351.58</v>
          </cell>
          <cell r="F1033">
            <v>3500576.02</v>
          </cell>
        </row>
        <row r="1034">
          <cell r="A1034">
            <v>5990225</v>
          </cell>
          <cell r="B1034" t="str">
            <v>SETTLEMENT - AFUDC - Debt</v>
          </cell>
          <cell r="C1034">
            <v>1500</v>
          </cell>
          <cell r="D1034">
            <v>-34579432.609999999</v>
          </cell>
          <cell r="E1034">
            <v>-33696682.289999999</v>
          </cell>
          <cell r="F1034">
            <v>882750.32</v>
          </cell>
        </row>
        <row r="1035">
          <cell r="A1035">
            <v>5990226</v>
          </cell>
          <cell r="B1035" t="str">
            <v>SETTLEMENT - AFUDC - Equity</v>
          </cell>
          <cell r="C1035">
            <v>1500</v>
          </cell>
          <cell r="D1035">
            <v>-107375861.61</v>
          </cell>
          <cell r="E1035">
            <v>-72515432.680000007</v>
          </cell>
          <cell r="F1035">
            <v>34860428.93</v>
          </cell>
        </row>
        <row r="1036">
          <cell r="A1036">
            <v>5990227</v>
          </cell>
          <cell r="B1036" t="str">
            <v>SETTLEMENT - Structures &amp; Improvements</v>
          </cell>
          <cell r="C1036">
            <v>1500</v>
          </cell>
          <cell r="D1036">
            <v>0</v>
          </cell>
          <cell r="E1036">
            <v>-1794254.31</v>
          </cell>
          <cell r="F1036">
            <v>-1794254.31</v>
          </cell>
        </row>
        <row r="1037">
          <cell r="A1037">
            <v>5990228</v>
          </cell>
          <cell r="B1037" t="str">
            <v>SETTLEMENT - Rental Exp-Telecom</v>
          </cell>
          <cell r="C1037">
            <v>1500</v>
          </cell>
          <cell r="D1037">
            <v>0</v>
          </cell>
          <cell r="E1037">
            <v>3018947.64</v>
          </cell>
          <cell r="F1037">
            <v>3018947.64</v>
          </cell>
        </row>
        <row r="1038">
          <cell r="A1038">
            <v>5990231</v>
          </cell>
          <cell r="B1038" t="str">
            <v>SETTLEMENT - Cell Phones &amp; Pagers</v>
          </cell>
          <cell r="C1038">
            <v>1500</v>
          </cell>
          <cell r="D1038">
            <v>0</v>
          </cell>
          <cell r="E1038">
            <v>-165701.32999999999</v>
          </cell>
          <cell r="F1038">
            <v>-165701.32999999999</v>
          </cell>
        </row>
        <row r="1039">
          <cell r="A1039">
            <v>5990246</v>
          </cell>
          <cell r="B1039" t="str">
            <v>SETTLEMENT - Smart Grid Capital Support</v>
          </cell>
          <cell r="C1039">
            <v>1500</v>
          </cell>
          <cell r="D1039">
            <v>-774780.57</v>
          </cell>
          <cell r="E1039">
            <v>-238487.01</v>
          </cell>
          <cell r="F1039">
            <v>536293.56000000006</v>
          </cell>
        </row>
        <row r="1040">
          <cell r="A1040">
            <v>5990247</v>
          </cell>
          <cell r="B1040" t="str">
            <v>SETTLEMENT - Energy Services Exempt ST</v>
          </cell>
          <cell r="C1040">
            <v>1500</v>
          </cell>
          <cell r="D1040">
            <v>-10325.219999999999</v>
          </cell>
          <cell r="E1040">
            <v>0</v>
          </cell>
          <cell r="F1040">
            <v>10325.219999999999</v>
          </cell>
        </row>
        <row r="1041">
          <cell r="A1041">
            <v>5990248</v>
          </cell>
          <cell r="B1041" t="str">
            <v>SETTLEMENT - Energy Services N-Exempt S</v>
          </cell>
          <cell r="C1041">
            <v>1500</v>
          </cell>
          <cell r="D1041">
            <v>-1278.8800000000001</v>
          </cell>
          <cell r="E1041">
            <v>-1048.23</v>
          </cell>
          <cell r="F1041">
            <v>230.65</v>
          </cell>
        </row>
        <row r="1042">
          <cell r="A1042">
            <v>5990250</v>
          </cell>
          <cell r="B1042" t="str">
            <v>SETTLEMENT - Energy Services Exempt OT</v>
          </cell>
          <cell r="C1042">
            <v>1500</v>
          </cell>
          <cell r="D1042">
            <v>-505.4</v>
          </cell>
          <cell r="E1042">
            <v>-417.8</v>
          </cell>
          <cell r="F1042">
            <v>87.6</v>
          </cell>
        </row>
        <row r="1043">
          <cell r="A1043">
            <v>5990251</v>
          </cell>
          <cell r="B1043" t="str">
            <v>SETTLEMENT - Energy Services N-Exempt O</v>
          </cell>
          <cell r="C1043">
            <v>1500</v>
          </cell>
          <cell r="D1043">
            <v>-1235.68</v>
          </cell>
          <cell r="E1043">
            <v>-281.8</v>
          </cell>
          <cell r="F1043">
            <v>953.88</v>
          </cell>
        </row>
        <row r="1044">
          <cell r="A1044">
            <v>5990254</v>
          </cell>
          <cell r="B1044" t="str">
            <v>SETTLEMENT - ES Payroll Tax OH</v>
          </cell>
          <cell r="C1044">
            <v>1500</v>
          </cell>
          <cell r="D1044">
            <v>-914.16</v>
          </cell>
          <cell r="E1044">
            <v>-119.72</v>
          </cell>
          <cell r="F1044">
            <v>794.44</v>
          </cell>
        </row>
        <row r="1045">
          <cell r="A1045">
            <v>5990255</v>
          </cell>
          <cell r="B1045" t="str">
            <v>SETTLEMENT - ES Funded Welfare</v>
          </cell>
          <cell r="C1045">
            <v>1500</v>
          </cell>
          <cell r="D1045">
            <v>-1734.88</v>
          </cell>
          <cell r="E1045">
            <v>-281.05</v>
          </cell>
          <cell r="F1045">
            <v>1453.83</v>
          </cell>
        </row>
        <row r="1046">
          <cell r="A1046">
            <v>5990257</v>
          </cell>
          <cell r="B1046" t="str">
            <v>SETTLEMENT - FPL Unfunded Benefits Cost</v>
          </cell>
          <cell r="C1046">
            <v>1500</v>
          </cell>
          <cell r="D1046">
            <v>13146709.310000001</v>
          </cell>
          <cell r="E1046">
            <v>12184373.58</v>
          </cell>
          <cell r="F1046">
            <v>-962335.73</v>
          </cell>
        </row>
        <row r="1047">
          <cell r="A1047">
            <v>5990258</v>
          </cell>
          <cell r="B1047" t="str">
            <v>SETTLEMENT - Stores Overhead - Year-End</v>
          </cell>
          <cell r="C1047">
            <v>1500</v>
          </cell>
          <cell r="D1047">
            <v>-501566.71999999997</v>
          </cell>
          <cell r="E1047">
            <v>596508.56000000006</v>
          </cell>
          <cell r="F1047">
            <v>1098075.28</v>
          </cell>
        </row>
        <row r="1048">
          <cell r="A1048">
            <v>5990260</v>
          </cell>
          <cell r="B1048" t="str">
            <v>SETTLEMENT - Fleet Over / Under Util by</v>
          </cell>
          <cell r="C1048">
            <v>1500</v>
          </cell>
          <cell r="D1048">
            <v>-3269540.65</v>
          </cell>
          <cell r="E1048">
            <v>-2787523.84</v>
          </cell>
          <cell r="F1048">
            <v>482016.81</v>
          </cell>
        </row>
        <row r="1049">
          <cell r="A1049">
            <v>5990261</v>
          </cell>
          <cell r="B1049" t="str">
            <v>SETTLEMENT - Other Recoveries ESF Cash</v>
          </cell>
          <cell r="C1049">
            <v>1500</v>
          </cell>
          <cell r="D1049">
            <v>17414460.989999998</v>
          </cell>
          <cell r="E1049">
            <v>-743043.4</v>
          </cell>
          <cell r="F1049">
            <v>-18157504.390000001</v>
          </cell>
        </row>
        <row r="1050">
          <cell r="A1050">
            <v>5990262</v>
          </cell>
          <cell r="B1050" t="str">
            <v>SETTLEMENT - Revenues</v>
          </cell>
          <cell r="C1050">
            <v>1500</v>
          </cell>
          <cell r="D1050">
            <v>2849057.29</v>
          </cell>
          <cell r="E1050">
            <v>-1864766.72</v>
          </cell>
          <cell r="F1050">
            <v>-4713824.01</v>
          </cell>
        </row>
        <row r="1051">
          <cell r="A1051">
            <v>5990263</v>
          </cell>
          <cell r="B1051" t="str">
            <v>SETTLEMENT - Other Recoveries</v>
          </cell>
          <cell r="C1051">
            <v>1500</v>
          </cell>
          <cell r="D1051">
            <v>152705376.53</v>
          </cell>
          <cell r="E1051">
            <v>152959876.81</v>
          </cell>
          <cell r="F1051">
            <v>254500.28000000099</v>
          </cell>
        </row>
        <row r="1052">
          <cell r="A1052">
            <v>5990264</v>
          </cell>
          <cell r="B1052" t="str">
            <v>SETTLEMENT -  Fuel - Nuclear</v>
          </cell>
          <cell r="C1052">
            <v>1500</v>
          </cell>
          <cell r="D1052">
            <v>-222465392.75</v>
          </cell>
          <cell r="E1052">
            <v>-214589741.61000001</v>
          </cell>
          <cell r="F1052">
            <v>7875651.1399999904</v>
          </cell>
        </row>
        <row r="1053">
          <cell r="A1053">
            <v>5990265</v>
          </cell>
          <cell r="B1053" t="str">
            <v>SETTLEMENT -  Fuel - Oil</v>
          </cell>
          <cell r="C1053">
            <v>1500</v>
          </cell>
          <cell r="D1053">
            <v>-234758.89</v>
          </cell>
          <cell r="E1053">
            <v>-67694.539999999994</v>
          </cell>
          <cell r="F1053">
            <v>167064.35</v>
          </cell>
        </row>
        <row r="1054">
          <cell r="A1054">
            <v>5990266</v>
          </cell>
          <cell r="B1054" t="str">
            <v>SETTLEMENT -  Fuel - Natural Gas</v>
          </cell>
          <cell r="C1054">
            <v>1500</v>
          </cell>
          <cell r="D1054">
            <v>-1971127.27</v>
          </cell>
          <cell r="E1054">
            <v>-6763745.4100000001</v>
          </cell>
          <cell r="F1054">
            <v>-4792618.1399999997</v>
          </cell>
        </row>
        <row r="1055">
          <cell r="A1055">
            <v>5990268</v>
          </cell>
          <cell r="B1055" t="str">
            <v>SETTLEMENT: Fuel Other</v>
          </cell>
          <cell r="C1055">
            <v>1500</v>
          </cell>
          <cell r="D1055">
            <v>0</v>
          </cell>
          <cell r="E1055">
            <v>-11697.6</v>
          </cell>
          <cell r="F1055">
            <v>-11697.6</v>
          </cell>
        </row>
        <row r="1056">
          <cell r="A1056">
            <v>5990271</v>
          </cell>
          <cell r="B1056" t="str">
            <v>SETTLEMENT -  Computer Equipment</v>
          </cell>
          <cell r="C1056">
            <v>1500</v>
          </cell>
          <cell r="D1056">
            <v>-645338.12</v>
          </cell>
          <cell r="E1056">
            <v>-1980330.15</v>
          </cell>
          <cell r="F1056">
            <v>-1334992.03</v>
          </cell>
        </row>
        <row r="1057">
          <cell r="A1057">
            <v>5990272</v>
          </cell>
          <cell r="B1057" t="str">
            <v>SETTLEMENT -  Computer Software</v>
          </cell>
          <cell r="C1057">
            <v>1500</v>
          </cell>
          <cell r="D1057">
            <v>-2583806.9500000002</v>
          </cell>
          <cell r="E1057">
            <v>-2231287.98</v>
          </cell>
          <cell r="F1057">
            <v>352518.97</v>
          </cell>
        </row>
        <row r="1058">
          <cell r="A1058">
            <v>5990273</v>
          </cell>
          <cell r="B1058" t="str">
            <v>SETTLEMENT -  Telecommunications</v>
          </cell>
          <cell r="C1058">
            <v>1500</v>
          </cell>
          <cell r="D1058">
            <v>-96211.77</v>
          </cell>
          <cell r="E1058">
            <v>-628688.55000000005</v>
          </cell>
          <cell r="F1058">
            <v>-532476.78</v>
          </cell>
        </row>
        <row r="1059">
          <cell r="A1059">
            <v>5990274</v>
          </cell>
          <cell r="B1059" t="str">
            <v>SETTLEMENT -  Dues &amp; Subscriptions: Per</v>
          </cell>
          <cell r="C1059">
            <v>1500</v>
          </cell>
          <cell r="D1059">
            <v>-8624.4699999999993</v>
          </cell>
          <cell r="E1059">
            <v>-5154.8500000000004</v>
          </cell>
          <cell r="F1059">
            <v>3469.62</v>
          </cell>
        </row>
        <row r="1060">
          <cell r="A1060">
            <v>5990275</v>
          </cell>
          <cell r="B1060" t="str">
            <v>SETTLEMENT -  Dues &amp; Subscriptions: Cor</v>
          </cell>
          <cell r="C1060">
            <v>1500</v>
          </cell>
          <cell r="D1060">
            <v>-451151.15</v>
          </cell>
          <cell r="E1060">
            <v>-1113313.96</v>
          </cell>
          <cell r="F1060">
            <v>-662162.81000000006</v>
          </cell>
        </row>
        <row r="1061">
          <cell r="A1061">
            <v>5990276</v>
          </cell>
          <cell r="B1061" t="str">
            <v>SETTLEMENT -  Dues &amp; Subscriptions: Civ</v>
          </cell>
          <cell r="C1061">
            <v>1500</v>
          </cell>
          <cell r="D1061">
            <v>0</v>
          </cell>
          <cell r="E1061">
            <v>-305</v>
          </cell>
          <cell r="F1061">
            <v>-305</v>
          </cell>
        </row>
        <row r="1062">
          <cell r="A1062">
            <v>5990277</v>
          </cell>
          <cell r="B1062" t="str">
            <v>SETTLEMENT -  Dues &amp; Subscriptions: Ind</v>
          </cell>
          <cell r="C1062">
            <v>1500</v>
          </cell>
          <cell r="D1062">
            <v>0</v>
          </cell>
          <cell r="E1062">
            <v>-5033.25</v>
          </cell>
          <cell r="F1062">
            <v>-5033.25</v>
          </cell>
        </row>
        <row r="1063">
          <cell r="A1063">
            <v>5990278</v>
          </cell>
          <cell r="B1063" t="str">
            <v>SETTLEMENT -  Environmental Services</v>
          </cell>
          <cell r="C1063">
            <v>1500</v>
          </cell>
          <cell r="D1063">
            <v>-7245896.8600000003</v>
          </cell>
          <cell r="E1063">
            <v>-6781051.1600000001</v>
          </cell>
          <cell r="F1063">
            <v>464845.7</v>
          </cell>
        </row>
        <row r="1064">
          <cell r="A1064">
            <v>5990279</v>
          </cell>
          <cell r="B1064" t="str">
            <v>SETTLEMENT -  Communications</v>
          </cell>
          <cell r="C1064">
            <v>1500</v>
          </cell>
          <cell r="D1064">
            <v>-61469.54</v>
          </cell>
          <cell r="E1064">
            <v>-129734.13</v>
          </cell>
          <cell r="F1064">
            <v>-68264.59</v>
          </cell>
        </row>
        <row r="1065">
          <cell r="A1065">
            <v>5990281</v>
          </cell>
          <cell r="B1065" t="str">
            <v>SETTLEMENT -  Provision for Uncollectib</v>
          </cell>
          <cell r="C1065">
            <v>1500</v>
          </cell>
          <cell r="D1065">
            <v>-1153.93</v>
          </cell>
          <cell r="E1065">
            <v>0</v>
          </cell>
          <cell r="F1065">
            <v>1153.93</v>
          </cell>
        </row>
        <row r="1066">
          <cell r="A1066">
            <v>5990282</v>
          </cell>
          <cell r="B1066" t="str">
            <v>SETTLEMENT -  Supervision/Support OH</v>
          </cell>
          <cell r="C1066">
            <v>1500</v>
          </cell>
          <cell r="D1066">
            <v>-3086593.6</v>
          </cell>
          <cell r="E1066">
            <v>-464308.66</v>
          </cell>
          <cell r="F1066">
            <v>2622284.94</v>
          </cell>
        </row>
        <row r="1067">
          <cell r="A1067">
            <v>5990286</v>
          </cell>
          <cell r="B1067" t="str">
            <v>SETTLEMENT - Shared Based Compensation</v>
          </cell>
          <cell r="C1067">
            <v>1500</v>
          </cell>
          <cell r="D1067">
            <v>-57039.54</v>
          </cell>
          <cell r="E1067">
            <v>0</v>
          </cell>
          <cell r="F1067">
            <v>57039.54</v>
          </cell>
        </row>
        <row r="1068">
          <cell r="A1068">
            <v>5990288</v>
          </cell>
          <cell r="B1068" t="str">
            <v>SETTLEMENT: Other Payroll Clr</v>
          </cell>
          <cell r="C1068">
            <v>1500</v>
          </cell>
          <cell r="D1068">
            <v>0</v>
          </cell>
          <cell r="E1068">
            <v>23407.15</v>
          </cell>
          <cell r="F1068">
            <v>23407.15</v>
          </cell>
        </row>
        <row r="1069">
          <cell r="A1069">
            <v>5990289</v>
          </cell>
          <cell r="B1069" t="str">
            <v>SETTLEMENT: Computer Equipment Purch</v>
          </cell>
          <cell r="C1069">
            <v>1500</v>
          </cell>
          <cell r="D1069">
            <v>-24608416</v>
          </cell>
          <cell r="E1069">
            <v>-30177269.920000002</v>
          </cell>
          <cell r="F1069">
            <v>-5568853.9199999999</v>
          </cell>
        </row>
        <row r="1070">
          <cell r="A1070">
            <v>5990290</v>
          </cell>
          <cell r="B1070" t="str">
            <v>SETTLEMENT: Computer Equipment Maintena</v>
          </cell>
          <cell r="C1070">
            <v>1500</v>
          </cell>
          <cell r="D1070">
            <v>49247.7</v>
          </cell>
          <cell r="E1070">
            <v>-636842.87</v>
          </cell>
          <cell r="F1070">
            <v>-686090.57</v>
          </cell>
        </row>
        <row r="1071">
          <cell r="A1071">
            <v>5990291</v>
          </cell>
          <cell r="B1071" t="str">
            <v>SETTLEMENT: Software Maintenance</v>
          </cell>
          <cell r="C1071">
            <v>1500</v>
          </cell>
          <cell r="D1071">
            <v>-84004.09</v>
          </cell>
          <cell r="E1071">
            <v>-993770.63</v>
          </cell>
          <cell r="F1071">
            <v>-909766.54</v>
          </cell>
        </row>
        <row r="1072">
          <cell r="A1072">
            <v>5990292</v>
          </cell>
          <cell r="B1072" t="str">
            <v>SETTLEMENT: Software Purchases</v>
          </cell>
          <cell r="C1072">
            <v>1500</v>
          </cell>
          <cell r="D1072">
            <v>-13497823.93</v>
          </cell>
          <cell r="E1072">
            <v>-10161585.41</v>
          </cell>
          <cell r="F1072">
            <v>3336238.52</v>
          </cell>
        </row>
        <row r="1073">
          <cell r="A1073">
            <v>5990293</v>
          </cell>
          <cell r="B1073" t="str">
            <v>SETTLEMENT: Telecom Equipment Maintenan</v>
          </cell>
          <cell r="C1073">
            <v>1500</v>
          </cell>
          <cell r="D1073">
            <v>-1700944.99</v>
          </cell>
          <cell r="E1073">
            <v>-1826275.3</v>
          </cell>
          <cell r="F1073">
            <v>-125330.31</v>
          </cell>
        </row>
        <row r="1074">
          <cell r="A1074">
            <v>5990294</v>
          </cell>
          <cell r="B1074" t="str">
            <v>SETTLEMENT: Telecom Equipment Purchases</v>
          </cell>
          <cell r="C1074">
            <v>1500</v>
          </cell>
          <cell r="D1074">
            <v>-7816823.71</v>
          </cell>
          <cell r="E1074">
            <v>-11021870.029999999</v>
          </cell>
          <cell r="F1074">
            <v>-3205046.32</v>
          </cell>
        </row>
        <row r="1075">
          <cell r="A1075">
            <v>5990295</v>
          </cell>
          <cell r="B1075" t="str">
            <v>SETTLEMENT: Payroll-Exempt (Restricted)</v>
          </cell>
          <cell r="C1075">
            <v>1500</v>
          </cell>
          <cell r="D1075">
            <v>-12614.93</v>
          </cell>
          <cell r="E1075">
            <v>-24532.78</v>
          </cell>
          <cell r="F1075">
            <v>-11917.85</v>
          </cell>
        </row>
        <row r="1076">
          <cell r="A1076">
            <v>5990296</v>
          </cell>
          <cell r="B1076" t="str">
            <v>SETTLEMENT: Avoided AFUDC Debt</v>
          </cell>
          <cell r="C1076">
            <v>1500</v>
          </cell>
          <cell r="D1076">
            <v>12167101.640000001</v>
          </cell>
          <cell r="E1076">
            <v>8121824.7000000002</v>
          </cell>
          <cell r="F1076">
            <v>-4045276.94</v>
          </cell>
        </row>
        <row r="1077">
          <cell r="A1077">
            <v>5990297</v>
          </cell>
          <cell r="B1077" t="str">
            <v>SETTLEMENT: Avoided AFUDC Equity</v>
          </cell>
          <cell r="C1077">
            <v>1500</v>
          </cell>
          <cell r="D1077">
            <v>55861452.140000001</v>
          </cell>
          <cell r="E1077">
            <v>17456685.600000001</v>
          </cell>
          <cell r="F1077">
            <v>-38404766.539999999</v>
          </cell>
        </row>
        <row r="1078">
          <cell r="A1078">
            <v>5990298</v>
          </cell>
          <cell r="B1078" t="str">
            <v>SETTLEMENT: Employee Incentives</v>
          </cell>
          <cell r="C1078">
            <v>1500</v>
          </cell>
          <cell r="D1078">
            <v>0</v>
          </cell>
          <cell r="E1078">
            <v>105.54</v>
          </cell>
          <cell r="F1078">
            <v>105.54</v>
          </cell>
        </row>
        <row r="1079">
          <cell r="A1079">
            <v>5993000</v>
          </cell>
          <cell r="B1079" t="str">
            <v>POWER PLANT: Supv, Engineering &amp; Capita</v>
          </cell>
          <cell r="C1079">
            <v>1500</v>
          </cell>
          <cell r="D1079">
            <v>0</v>
          </cell>
          <cell r="E1079">
            <v>71787518.030000001</v>
          </cell>
          <cell r="F1079">
            <v>71787518.030000001</v>
          </cell>
        </row>
        <row r="1080">
          <cell r="A1080">
            <v>6000000</v>
          </cell>
          <cell r="B1080" t="str">
            <v>EQUITY IN EARNINGS - Subsidiary</v>
          </cell>
          <cell r="C1080">
            <v>1500</v>
          </cell>
          <cell r="D1080">
            <v>-21847645.760000002</v>
          </cell>
          <cell r="E1080">
            <v>-20189654.489999998</v>
          </cell>
          <cell r="F1080">
            <v>1657991.27</v>
          </cell>
        </row>
        <row r="1081">
          <cell r="A1081">
            <v>6402050</v>
          </cell>
          <cell r="B1081" t="str">
            <v>GAIN/LOSS ON DISPOSAL OF ASSETS</v>
          </cell>
          <cell r="C1081">
            <v>1500</v>
          </cell>
          <cell r="D1081">
            <v>-1111027.28</v>
          </cell>
          <cell r="E1081">
            <v>-715370.05</v>
          </cell>
          <cell r="F1081">
            <v>395657.23</v>
          </cell>
        </row>
        <row r="1082">
          <cell r="A1082">
            <v>6501100</v>
          </cell>
          <cell r="B1082" t="str">
            <v>OTHER INC/EXP: Fund Income Reclass</v>
          </cell>
          <cell r="C1082">
            <v>1500</v>
          </cell>
          <cell r="D1082">
            <v>14239974.439999999</v>
          </cell>
          <cell r="E1082">
            <v>9234810.4399999995</v>
          </cell>
          <cell r="F1082">
            <v>-5005164</v>
          </cell>
        </row>
        <row r="1083">
          <cell r="A1083">
            <v>6501150</v>
          </cell>
          <cell r="B1083" t="str">
            <v>QUALIF-RECLASS G/UP EXT RPTG</v>
          </cell>
          <cell r="C1083">
            <v>1500</v>
          </cell>
          <cell r="D1083">
            <v>39400124.409999996</v>
          </cell>
          <cell r="E1083">
            <v>123806582.81999999</v>
          </cell>
          <cell r="F1083">
            <v>84406458.409999996</v>
          </cell>
        </row>
        <row r="1084">
          <cell r="A1084">
            <v>6700000</v>
          </cell>
          <cell r="B1084" t="str">
            <v>INTEREST EXPENSE</v>
          </cell>
          <cell r="C1084">
            <v>1500</v>
          </cell>
          <cell r="D1084">
            <v>5837888.1100000003</v>
          </cell>
          <cell r="E1084">
            <v>9013829.1300000008</v>
          </cell>
          <cell r="F1084">
            <v>3175941.02</v>
          </cell>
        </row>
        <row r="1085">
          <cell r="A1085">
            <v>6700010</v>
          </cell>
          <cell r="B1085" t="str">
            <v>INTEREST EXPENSE: First Mortgage Bonds</v>
          </cell>
          <cell r="C1085">
            <v>1500</v>
          </cell>
          <cell r="D1085">
            <v>365896944.31999999</v>
          </cell>
          <cell r="E1085">
            <v>379826677.08999997</v>
          </cell>
          <cell r="F1085">
            <v>13929732.77</v>
          </cell>
        </row>
        <row r="1086">
          <cell r="A1086">
            <v>6700020</v>
          </cell>
          <cell r="B1086" t="str">
            <v>INTEREST EXPENSE: Pollution Control Bon</v>
          </cell>
          <cell r="C1086">
            <v>1500</v>
          </cell>
          <cell r="D1086">
            <v>1567667.74</v>
          </cell>
          <cell r="E1086">
            <v>1173144.8899999999</v>
          </cell>
          <cell r="F1086">
            <v>-394522.85</v>
          </cell>
        </row>
        <row r="1087">
          <cell r="A1087">
            <v>6700025</v>
          </cell>
          <cell r="B1087" t="str">
            <v>INTEREST EXPENSE: Capital leases - Carr</v>
          </cell>
          <cell r="C1087">
            <v>1500</v>
          </cell>
          <cell r="D1087">
            <v>2922537.5</v>
          </cell>
          <cell r="E1087">
            <v>2874800</v>
          </cell>
          <cell r="F1087">
            <v>-47737.5</v>
          </cell>
        </row>
        <row r="1088">
          <cell r="A1088">
            <v>6700030</v>
          </cell>
          <cell r="B1088" t="str">
            <v>INTEREST EXPENSE: Industrial Developmen</v>
          </cell>
          <cell r="C1088">
            <v>1500</v>
          </cell>
          <cell r="D1088">
            <v>147762.53</v>
          </cell>
          <cell r="E1088">
            <v>114215.63</v>
          </cell>
          <cell r="F1088">
            <v>-33546.9</v>
          </cell>
        </row>
        <row r="1089">
          <cell r="A1089">
            <v>6700050</v>
          </cell>
          <cell r="B1089" t="str">
            <v>INTEREST EXPENSE: Temporary Borrowings</v>
          </cell>
          <cell r="C1089">
            <v>1500</v>
          </cell>
          <cell r="D1089">
            <v>1774756</v>
          </cell>
          <cell r="E1089">
            <v>679938.39</v>
          </cell>
          <cell r="F1089">
            <v>-1094817.6100000001</v>
          </cell>
        </row>
        <row r="1090">
          <cell r="A1090">
            <v>6700300</v>
          </cell>
          <cell r="B1090" t="str">
            <v>INTEREST EXPENSE: Interest on customer</v>
          </cell>
          <cell r="C1090">
            <v>1500</v>
          </cell>
          <cell r="D1090">
            <v>22578838</v>
          </cell>
          <cell r="E1090">
            <v>10066573</v>
          </cell>
          <cell r="F1090">
            <v>-12512265</v>
          </cell>
        </row>
        <row r="1091">
          <cell r="A1091">
            <v>6700500</v>
          </cell>
          <cell r="B1091" t="str">
            <v>INTEREST EXPENSE: Customer Refunds Whol</v>
          </cell>
          <cell r="C1091">
            <v>1500</v>
          </cell>
          <cell r="D1091">
            <v>100880.74</v>
          </cell>
          <cell r="E1091">
            <v>3481.28</v>
          </cell>
          <cell r="F1091">
            <v>-97399.46</v>
          </cell>
        </row>
        <row r="1092">
          <cell r="A1092">
            <v>6701000</v>
          </cell>
          <cell r="B1092" t="str">
            <v>AMORTIZATION OF DEBT DISCOUNT &amp; EXPENSE</v>
          </cell>
          <cell r="C1092">
            <v>1500</v>
          </cell>
          <cell r="D1092">
            <v>4417276.04</v>
          </cell>
          <cell r="E1092">
            <v>5032549.0599999996</v>
          </cell>
          <cell r="F1092">
            <v>615273.02</v>
          </cell>
        </row>
        <row r="1093">
          <cell r="A1093">
            <v>6701010</v>
          </cell>
          <cell r="B1093" t="str">
            <v>AMORTIZATION OF COMMITMENT FEES</v>
          </cell>
          <cell r="C1093">
            <v>1500</v>
          </cell>
          <cell r="D1093">
            <v>7067322.7599999998</v>
          </cell>
          <cell r="E1093">
            <v>7519840.0899999999</v>
          </cell>
          <cell r="F1093">
            <v>452517.33</v>
          </cell>
        </row>
        <row r="1094">
          <cell r="A1094">
            <v>6701105</v>
          </cell>
          <cell r="B1094" t="str">
            <v>AMORTIZATION OF LOSS ON REACQUIRED DEBT</v>
          </cell>
          <cell r="C1094">
            <v>1500</v>
          </cell>
          <cell r="D1094">
            <v>3170756.28</v>
          </cell>
          <cell r="E1094">
            <v>2247688.7000000002</v>
          </cell>
          <cell r="F1094">
            <v>-923067.58</v>
          </cell>
        </row>
        <row r="1095">
          <cell r="A1095">
            <v>6701110</v>
          </cell>
          <cell r="B1095" t="str">
            <v>AMORTIZATION OF GAIN ON REACQUIRED DEBT</v>
          </cell>
          <cell r="C1095">
            <v>1500</v>
          </cell>
          <cell r="D1095">
            <v>-221304.9</v>
          </cell>
          <cell r="E1095">
            <v>-208035.8</v>
          </cell>
          <cell r="F1095">
            <v>13269.1</v>
          </cell>
        </row>
        <row r="1096">
          <cell r="A1096">
            <v>6701200</v>
          </cell>
          <cell r="B1096" t="str">
            <v>AMORTIZATION: Capital Lease - Debt Serv</v>
          </cell>
          <cell r="C1096">
            <v>1500</v>
          </cell>
          <cell r="D1096">
            <v>201626.88</v>
          </cell>
          <cell r="E1096">
            <v>201489.99</v>
          </cell>
          <cell r="F1096">
            <v>-136.890000000014</v>
          </cell>
        </row>
        <row r="1097">
          <cell r="A1097">
            <v>6750000</v>
          </cell>
          <cell r="B1097" t="str">
            <v>INTEREST INCOME: Taxable</v>
          </cell>
          <cell r="C1097">
            <v>1500</v>
          </cell>
          <cell r="D1097">
            <v>-4255231.71</v>
          </cell>
          <cell r="E1097">
            <v>-4422802.05</v>
          </cell>
          <cell r="F1097">
            <v>-167570.34</v>
          </cell>
        </row>
        <row r="1098">
          <cell r="A1098">
            <v>6750200</v>
          </cell>
          <cell r="B1098" t="str">
            <v>INTEREST INCOME: Intercompany</v>
          </cell>
          <cell r="C1098">
            <v>1500</v>
          </cell>
          <cell r="D1098">
            <v>-9028.2199999999993</v>
          </cell>
          <cell r="E1098">
            <v>0</v>
          </cell>
          <cell r="F1098">
            <v>9028.2199999999993</v>
          </cell>
        </row>
        <row r="1099">
          <cell r="A1099">
            <v>6750300</v>
          </cell>
          <cell r="B1099" t="str">
            <v>INTEREST &amp; DIV INCOME:  Decomissioning</v>
          </cell>
          <cell r="C1099">
            <v>1500</v>
          </cell>
          <cell r="D1099">
            <v>-78729032.140000001</v>
          </cell>
          <cell r="E1099">
            <v>-147409660.61000001</v>
          </cell>
          <cell r="F1099">
            <v>-68680628.469999999</v>
          </cell>
        </row>
        <row r="1100">
          <cell r="A1100">
            <v>6750310</v>
          </cell>
          <cell r="B1100" t="str">
            <v>INTEREST INCOME: Qual Nucl Dcom Fd Gain</v>
          </cell>
          <cell r="C1100">
            <v>1500</v>
          </cell>
          <cell r="D1100">
            <v>39916152.960000001</v>
          </cell>
          <cell r="E1100">
            <v>123806582.81999999</v>
          </cell>
          <cell r="F1100">
            <v>83890429.859999999</v>
          </cell>
        </row>
        <row r="1101">
          <cell r="A1101">
            <v>6750320</v>
          </cell>
          <cell r="B1101" t="str">
            <v>INTEREST INCOME: Trf Nuc Dec Rsv Net Fd</v>
          </cell>
          <cell r="C1101">
            <v>1500</v>
          </cell>
          <cell r="D1101">
            <v>19295538.640000001</v>
          </cell>
          <cell r="E1101">
            <v>23046104.890000001</v>
          </cell>
          <cell r="F1101">
            <v>3750566.25</v>
          </cell>
        </row>
        <row r="1102">
          <cell r="A1102">
            <v>6750325</v>
          </cell>
          <cell r="B1102" t="str">
            <v>INTEREST INCOME: Tr Qual Res-Net Fnd In</v>
          </cell>
          <cell r="C1102">
            <v>1500</v>
          </cell>
          <cell r="D1102">
            <v>39328907.719999999</v>
          </cell>
          <cell r="E1102">
            <v>23603077.780000001</v>
          </cell>
          <cell r="F1102">
            <v>-15725829.939999999</v>
          </cell>
        </row>
        <row r="1103">
          <cell r="A1103">
            <v>6750350</v>
          </cell>
          <cell r="B1103" t="str">
            <v>INTEREST INCOME: Storm Fund</v>
          </cell>
          <cell r="C1103">
            <v>1500</v>
          </cell>
          <cell r="D1103">
            <v>2190379.02</v>
          </cell>
          <cell r="E1103">
            <v>967692.05</v>
          </cell>
          <cell r="F1103">
            <v>-1222686.97</v>
          </cell>
        </row>
        <row r="1104">
          <cell r="A1104">
            <v>6760110</v>
          </cell>
          <cell r="B1104" t="str">
            <v>Dividend Income - Capital Gains Distrib</v>
          </cell>
          <cell r="C1104">
            <v>1500</v>
          </cell>
          <cell r="D1104">
            <v>-75913.19</v>
          </cell>
          <cell r="E1104">
            <v>-6639361.2699999996</v>
          </cell>
          <cell r="F1104">
            <v>-6563448.0800000001</v>
          </cell>
        </row>
        <row r="1105">
          <cell r="A1105">
            <v>6770100</v>
          </cell>
          <cell r="B1105" t="str">
            <v>Realized (Gain) Loss on Sale of Sec-Uti</v>
          </cell>
          <cell r="C1105">
            <v>1500</v>
          </cell>
          <cell r="D1105">
            <v>-39840239.770000003</v>
          </cell>
          <cell r="E1105">
            <v>-117167221.55</v>
          </cell>
          <cell r="F1105">
            <v>-77326981.780000001</v>
          </cell>
        </row>
        <row r="1106">
          <cell r="A1106">
            <v>6800000</v>
          </cell>
          <cell r="B1106" t="str">
            <v>CURRENT FIT EXPENSE</v>
          </cell>
          <cell r="C1106">
            <v>1500</v>
          </cell>
          <cell r="D1106">
            <v>-342150702.62</v>
          </cell>
          <cell r="E1106">
            <v>159640483</v>
          </cell>
          <cell r="F1106">
            <v>501791185.62</v>
          </cell>
        </row>
        <row r="1107">
          <cell r="A1107">
            <v>6800050</v>
          </cell>
          <cell r="B1107" t="str">
            <v>CURRENT FIT EXPENSE: Oth Inc &amp; Deductio</v>
          </cell>
          <cell r="C1107">
            <v>1500</v>
          </cell>
          <cell r="D1107">
            <v>53115186</v>
          </cell>
          <cell r="E1107">
            <v>14698311</v>
          </cell>
          <cell r="F1107">
            <v>-38416875</v>
          </cell>
        </row>
        <row r="1108">
          <cell r="A1108">
            <v>6800100</v>
          </cell>
          <cell r="B1108" t="str">
            <v>CURRENT FIT EXPENSE: FIN 48 Perms Feder</v>
          </cell>
          <cell r="C1108">
            <v>1500</v>
          </cell>
          <cell r="D1108">
            <v>1074454</v>
          </cell>
          <cell r="E1108">
            <v>112686</v>
          </cell>
          <cell r="F1108">
            <v>-961768</v>
          </cell>
        </row>
        <row r="1109">
          <cell r="A1109">
            <v>6801000</v>
          </cell>
          <cell r="B1109" t="str">
            <v>CURRENT SIT EXPENSE</v>
          </cell>
          <cell r="C1109">
            <v>1500</v>
          </cell>
          <cell r="D1109">
            <v>15337236.25</v>
          </cell>
          <cell r="E1109">
            <v>41971695</v>
          </cell>
          <cell r="F1109">
            <v>26634458.75</v>
          </cell>
        </row>
        <row r="1110">
          <cell r="A1110">
            <v>6801050</v>
          </cell>
          <cell r="B1110" t="str">
            <v>CURRENT SIT EXPENSE: Other Income &amp; Ded</v>
          </cell>
          <cell r="C1110">
            <v>1500</v>
          </cell>
          <cell r="D1110">
            <v>8832457</v>
          </cell>
          <cell r="E1110">
            <v>2371585</v>
          </cell>
          <cell r="F1110">
            <v>-6460872</v>
          </cell>
        </row>
        <row r="1111">
          <cell r="A1111">
            <v>6801100</v>
          </cell>
          <cell r="B1111" t="str">
            <v>CURRENT SIT EXPENSE: FIN 48 Perms State</v>
          </cell>
          <cell r="C1111">
            <v>1500</v>
          </cell>
          <cell r="D1111">
            <v>1</v>
          </cell>
          <cell r="E1111">
            <v>0</v>
          </cell>
          <cell r="F1111">
            <v>-1</v>
          </cell>
        </row>
        <row r="1112">
          <cell r="A1112">
            <v>6802002</v>
          </cell>
          <cell r="B1112" t="str">
            <v>DEFERRED FIT EXPENSE: AFUDC-Federal</v>
          </cell>
          <cell r="C1112">
            <v>1500</v>
          </cell>
          <cell r="D1112">
            <v>6717139</v>
          </cell>
          <cell r="E1112">
            <v>6458462</v>
          </cell>
          <cell r="F1112">
            <v>-258677</v>
          </cell>
        </row>
        <row r="1113">
          <cell r="A1113">
            <v>6802004</v>
          </cell>
          <cell r="B1113" t="str">
            <v>DEFERRED FIT EXPENSE: Fossil Dismantlem</v>
          </cell>
          <cell r="C1113">
            <v>1500</v>
          </cell>
          <cell r="D1113">
            <v>20162</v>
          </cell>
          <cell r="E1113">
            <v>4445279</v>
          </cell>
          <cell r="F1113">
            <v>4425117</v>
          </cell>
        </row>
        <row r="1114">
          <cell r="A1114">
            <v>6802005</v>
          </cell>
          <cell r="B1114" t="str">
            <v>DEFERRED FIT EXPENSE: FIN48 Federal</v>
          </cell>
          <cell r="C1114">
            <v>1500</v>
          </cell>
          <cell r="D1114">
            <v>-15765559</v>
          </cell>
          <cell r="E1114">
            <v>11358275</v>
          </cell>
          <cell r="F1114">
            <v>27123834</v>
          </cell>
        </row>
        <row r="1115">
          <cell r="A1115">
            <v>6802006</v>
          </cell>
          <cell r="B1115" t="str">
            <v>DEFERRED FIT EXPENSE: Other Def Tax Deb</v>
          </cell>
          <cell r="C1115">
            <v>1500</v>
          </cell>
          <cell r="D1115">
            <v>89679769</v>
          </cell>
          <cell r="E1115">
            <v>42553258</v>
          </cell>
          <cell r="F1115">
            <v>-47126511</v>
          </cell>
        </row>
        <row r="1116">
          <cell r="A1116">
            <v>6802007</v>
          </cell>
          <cell r="B1116" t="str">
            <v>DEFERRED FIT EXPENSE: Storm Fund - Fede</v>
          </cell>
          <cell r="C1116">
            <v>1500</v>
          </cell>
          <cell r="D1116">
            <v>925</v>
          </cell>
          <cell r="E1116">
            <v>0</v>
          </cell>
          <cell r="F1116">
            <v>-925</v>
          </cell>
        </row>
        <row r="1117">
          <cell r="A1117">
            <v>6802008</v>
          </cell>
          <cell r="B1117" t="str">
            <v>DEFERRED FIT EXPENSE: Other Def Tax Cre</v>
          </cell>
          <cell r="C1117">
            <v>1500</v>
          </cell>
          <cell r="D1117">
            <v>218821947</v>
          </cell>
          <cell r="E1117">
            <v>125182902</v>
          </cell>
          <cell r="F1117">
            <v>-93639045</v>
          </cell>
        </row>
        <row r="1118">
          <cell r="A1118">
            <v>6802010</v>
          </cell>
          <cell r="B1118" t="str">
            <v>DEFERRED FIT EXPENSE: Other Def Tx Debi</v>
          </cell>
          <cell r="C1118">
            <v>1500</v>
          </cell>
          <cell r="D1118">
            <v>1411191</v>
          </cell>
          <cell r="E1118">
            <v>1225323</v>
          </cell>
          <cell r="F1118">
            <v>-185868</v>
          </cell>
        </row>
        <row r="1119">
          <cell r="A1119">
            <v>6802011</v>
          </cell>
          <cell r="B1119" t="str">
            <v>DEFERRED FIT EXPENSE: Primeco CIAC - Fe</v>
          </cell>
          <cell r="C1119">
            <v>1500</v>
          </cell>
          <cell r="D1119">
            <v>31419</v>
          </cell>
          <cell r="E1119">
            <v>24969</v>
          </cell>
          <cell r="F1119">
            <v>-6450</v>
          </cell>
        </row>
        <row r="1120">
          <cell r="A1120">
            <v>6802014</v>
          </cell>
          <cell r="B1120" t="str">
            <v>DEFERRED FIT EXPENSE: Book/Tax Depr Dif</v>
          </cell>
          <cell r="C1120">
            <v>1500</v>
          </cell>
          <cell r="D1120">
            <v>-753778721</v>
          </cell>
          <cell r="E1120">
            <v>-1511389402</v>
          </cell>
          <cell r="F1120">
            <v>-757610681</v>
          </cell>
        </row>
        <row r="1121">
          <cell r="A1121">
            <v>6802016</v>
          </cell>
          <cell r="B1121" t="str">
            <v>DEFERRED FIT EXPENSE: AFUDC - Federal</v>
          </cell>
          <cell r="C1121">
            <v>1500</v>
          </cell>
          <cell r="D1121">
            <v>-8001902</v>
          </cell>
          <cell r="E1121">
            <v>-1277975</v>
          </cell>
          <cell r="F1121">
            <v>6723927</v>
          </cell>
        </row>
        <row r="1122">
          <cell r="A1122">
            <v>6802018</v>
          </cell>
          <cell r="B1122" t="str">
            <v>DEFERRED FIT EXPENSE: Fossil Dismantlem</v>
          </cell>
          <cell r="C1122">
            <v>1500</v>
          </cell>
          <cell r="D1122">
            <v>-1480758</v>
          </cell>
          <cell r="E1122">
            <v>0</v>
          </cell>
          <cell r="F1122">
            <v>1480758</v>
          </cell>
        </row>
        <row r="1123">
          <cell r="A1123">
            <v>6802020</v>
          </cell>
          <cell r="B1123" t="str">
            <v>DEFERRED FIT EXPENSE: Other Debits - Fe</v>
          </cell>
          <cell r="C1123">
            <v>1500</v>
          </cell>
          <cell r="D1123">
            <v>-24195089.16</v>
          </cell>
          <cell r="E1123">
            <v>-186715131</v>
          </cell>
          <cell r="F1123">
            <v>-162520041.84</v>
          </cell>
        </row>
        <row r="1124">
          <cell r="A1124">
            <v>6802022</v>
          </cell>
          <cell r="B1124" t="str">
            <v>DEFERRED FIT EXPENSE: Other Deferred Ta</v>
          </cell>
          <cell r="C1124">
            <v>1500</v>
          </cell>
          <cell r="D1124">
            <v>-94968515</v>
          </cell>
          <cell r="E1124">
            <v>-79634953</v>
          </cell>
          <cell r="F1124">
            <v>15333562</v>
          </cell>
        </row>
        <row r="1125">
          <cell r="A1125">
            <v>6802023</v>
          </cell>
          <cell r="B1125" t="str">
            <v>DEFERRED FIT EXPENSE: Decom Credit -BTL</v>
          </cell>
          <cell r="C1125">
            <v>1500</v>
          </cell>
          <cell r="D1125">
            <v>-10638365</v>
          </cell>
          <cell r="E1125">
            <v>-10514749</v>
          </cell>
          <cell r="F1125">
            <v>123616</v>
          </cell>
        </row>
        <row r="1126">
          <cell r="A1126">
            <v>6802025</v>
          </cell>
          <cell r="B1126" t="str">
            <v>DEFERRED FIT EXPENSE: Storm Fund Cre -</v>
          </cell>
          <cell r="C1126">
            <v>1500</v>
          </cell>
          <cell r="D1126">
            <v>-1177974</v>
          </cell>
          <cell r="E1126">
            <v>-357526</v>
          </cell>
          <cell r="F1126">
            <v>820448</v>
          </cell>
        </row>
        <row r="1127">
          <cell r="A1127">
            <v>6802030</v>
          </cell>
          <cell r="B1127" t="str">
            <v>DEFERRED FIT EXPENSE: Refund Interest -</v>
          </cell>
          <cell r="C1127">
            <v>1500</v>
          </cell>
          <cell r="D1127">
            <v>0</v>
          </cell>
          <cell r="E1127">
            <v>-1</v>
          </cell>
          <cell r="F1127">
            <v>-1</v>
          </cell>
        </row>
        <row r="1128">
          <cell r="A1128">
            <v>6802035</v>
          </cell>
          <cell r="B1128" t="str">
            <v>DEFERRED FIT EXPENSE: Book/Tax Depr Dif</v>
          </cell>
          <cell r="C1128">
            <v>1500</v>
          </cell>
          <cell r="D1128">
            <v>1501497883</v>
          </cell>
          <cell r="E1128">
            <v>2137261058</v>
          </cell>
          <cell r="F1128">
            <v>635763175</v>
          </cell>
        </row>
        <row r="1129">
          <cell r="A1129">
            <v>6802255</v>
          </cell>
          <cell r="B1129" t="str">
            <v>CURRENT FIT EXPENSE: FIN48 Temps Federa</v>
          </cell>
          <cell r="C1129">
            <v>1500</v>
          </cell>
          <cell r="D1129">
            <v>15765559</v>
          </cell>
          <cell r="E1129">
            <v>-11358274</v>
          </cell>
          <cell r="F1129">
            <v>-27123833</v>
          </cell>
        </row>
        <row r="1130">
          <cell r="A1130">
            <v>6803014</v>
          </cell>
          <cell r="B1130" t="str">
            <v>DEFERRED SIT EXPENSE: AFUDC Credit - St</v>
          </cell>
          <cell r="C1130">
            <v>1500</v>
          </cell>
          <cell r="D1130">
            <v>-1330626</v>
          </cell>
          <cell r="E1130">
            <v>-212513</v>
          </cell>
          <cell r="F1130">
            <v>1118113</v>
          </cell>
        </row>
        <row r="1131">
          <cell r="A1131">
            <v>6803015</v>
          </cell>
          <cell r="B1131" t="str">
            <v>DEFERRED SIT EXPENSE: Fossil Dismantlem</v>
          </cell>
          <cell r="C1131">
            <v>1500</v>
          </cell>
          <cell r="D1131">
            <v>-246233</v>
          </cell>
          <cell r="E1131">
            <v>0</v>
          </cell>
          <cell r="F1131">
            <v>246233</v>
          </cell>
        </row>
        <row r="1132">
          <cell r="A1132">
            <v>6803020</v>
          </cell>
          <cell r="B1132" t="str">
            <v>DEFERRED SIT EXPENSE: Oth Debits - Cred</v>
          </cell>
          <cell r="C1132">
            <v>1500</v>
          </cell>
          <cell r="D1132">
            <v>-3086042.16</v>
          </cell>
          <cell r="E1132">
            <v>-16653235</v>
          </cell>
          <cell r="F1132">
            <v>-13567192.84</v>
          </cell>
        </row>
        <row r="1133">
          <cell r="A1133">
            <v>6803025</v>
          </cell>
          <cell r="B1133" t="str">
            <v>DEFERRED SIT EXPENSE: Oth Def Tx Cr-Cre</v>
          </cell>
          <cell r="C1133">
            <v>1500</v>
          </cell>
          <cell r="D1133">
            <v>-15792192</v>
          </cell>
          <cell r="E1133">
            <v>-13250732</v>
          </cell>
          <cell r="F1133">
            <v>2541460</v>
          </cell>
        </row>
        <row r="1134">
          <cell r="A1134">
            <v>6803040</v>
          </cell>
          <cell r="B1134" t="str">
            <v>DEFERRED SIT EXPENSE: Decom - Credits</v>
          </cell>
          <cell r="C1134">
            <v>1500</v>
          </cell>
          <cell r="D1134">
            <v>-1769040</v>
          </cell>
          <cell r="E1134">
            <v>-1748484</v>
          </cell>
          <cell r="F1134">
            <v>20556</v>
          </cell>
        </row>
        <row r="1135">
          <cell r="A1135">
            <v>6803045</v>
          </cell>
          <cell r="B1135" t="str">
            <v>DEFERRED SIT EXPENSE: Storm Fund-Credit</v>
          </cell>
          <cell r="C1135">
            <v>1500</v>
          </cell>
          <cell r="D1135">
            <v>-195884</v>
          </cell>
          <cell r="E1135">
            <v>-59452</v>
          </cell>
          <cell r="F1135">
            <v>136432</v>
          </cell>
        </row>
        <row r="1136">
          <cell r="A1136">
            <v>6803060</v>
          </cell>
          <cell r="B1136" t="str">
            <v>DEFERRED SIT EXPENSE: Book/Tx Depr Diff</v>
          </cell>
          <cell r="C1136">
            <v>1500</v>
          </cell>
          <cell r="D1136">
            <v>275590665</v>
          </cell>
          <cell r="E1136">
            <v>394866815</v>
          </cell>
          <cell r="F1136">
            <v>119276150</v>
          </cell>
        </row>
        <row r="1137">
          <cell r="A1137">
            <v>6803065</v>
          </cell>
          <cell r="B1137" t="str">
            <v>DEFERRED SIT EXPENSE: AFUDC - State</v>
          </cell>
          <cell r="C1137">
            <v>1500</v>
          </cell>
          <cell r="D1137">
            <v>1116984</v>
          </cell>
          <cell r="E1137">
            <v>1073969</v>
          </cell>
          <cell r="F1137">
            <v>-43015</v>
          </cell>
        </row>
        <row r="1138">
          <cell r="A1138">
            <v>6803070</v>
          </cell>
          <cell r="B1138" t="str">
            <v>DEFERRED SIT EXPENSE: Fossil Dismantlem</v>
          </cell>
          <cell r="C1138">
            <v>1500</v>
          </cell>
          <cell r="D1138">
            <v>3353</v>
          </cell>
          <cell r="E1138">
            <v>739200</v>
          </cell>
          <cell r="F1138">
            <v>735847</v>
          </cell>
        </row>
        <row r="1139">
          <cell r="A1139">
            <v>6803075</v>
          </cell>
          <cell r="B1139" t="str">
            <v>DEFERRED SIT EXPENSE: Oth Deferred Tx D</v>
          </cell>
          <cell r="C1139">
            <v>1500</v>
          </cell>
          <cell r="D1139">
            <v>14912736</v>
          </cell>
          <cell r="E1139">
            <v>7076127</v>
          </cell>
          <cell r="F1139">
            <v>-7836609</v>
          </cell>
        </row>
        <row r="1140">
          <cell r="A1140">
            <v>6803080</v>
          </cell>
          <cell r="B1140" t="str">
            <v>DEFERRED SIT EXPENSE: Storm Fund - Stat</v>
          </cell>
          <cell r="C1140">
            <v>1500</v>
          </cell>
          <cell r="D1140">
            <v>154</v>
          </cell>
          <cell r="E1140">
            <v>0</v>
          </cell>
          <cell r="F1140">
            <v>-154</v>
          </cell>
        </row>
        <row r="1141">
          <cell r="A1141">
            <v>6803085</v>
          </cell>
          <cell r="B1141" t="str">
            <v>DEFERRED SIT EXPENSE: Oth Deferred Tx C</v>
          </cell>
          <cell r="C1141">
            <v>1500</v>
          </cell>
          <cell r="D1141">
            <v>36387622</v>
          </cell>
          <cell r="E1141">
            <v>20816021</v>
          </cell>
          <cell r="F1141">
            <v>-15571601</v>
          </cell>
        </row>
        <row r="1142">
          <cell r="A1142">
            <v>6803100</v>
          </cell>
          <cell r="B1142" t="str">
            <v>DEFERRED SIT EXPENSE: Oth Def Tx Debits</v>
          </cell>
          <cell r="C1142">
            <v>1500</v>
          </cell>
          <cell r="D1142">
            <v>234665</v>
          </cell>
          <cell r="E1142">
            <v>203757</v>
          </cell>
          <cell r="F1142">
            <v>-30908</v>
          </cell>
        </row>
        <row r="1143">
          <cell r="A1143">
            <v>6803105</v>
          </cell>
          <cell r="B1143" t="str">
            <v>DEFERRED SIT EXPENSE: Primeco CIAC - BT</v>
          </cell>
          <cell r="C1143">
            <v>1500</v>
          </cell>
          <cell r="D1143">
            <v>5224</v>
          </cell>
          <cell r="E1143">
            <v>4152</v>
          </cell>
          <cell r="F1143">
            <v>-1072</v>
          </cell>
        </row>
        <row r="1144">
          <cell r="A1144">
            <v>6803135</v>
          </cell>
          <cell r="B1144" t="str">
            <v>DEFERRED SIT EXPENSE: Book/Tax Depr Dif</v>
          </cell>
          <cell r="C1144">
            <v>1500</v>
          </cell>
          <cell r="D1144">
            <v>-222341904</v>
          </cell>
          <cell r="E1144">
            <v>-317491808</v>
          </cell>
          <cell r="F1144">
            <v>-95149904</v>
          </cell>
        </row>
        <row r="1145">
          <cell r="A1145">
            <v>6803250</v>
          </cell>
          <cell r="B1145" t="str">
            <v>DEFERRED SIT EXPENSE: State FIN48</v>
          </cell>
          <cell r="C1145">
            <v>1500</v>
          </cell>
          <cell r="D1145">
            <v>-1862387</v>
          </cell>
          <cell r="E1145">
            <v>1862387</v>
          </cell>
          <cell r="F1145">
            <v>3724774</v>
          </cell>
        </row>
        <row r="1146">
          <cell r="A1146">
            <v>6803255</v>
          </cell>
          <cell r="B1146" t="str">
            <v>CURRENT SIT EXPENSE: FIN48 Temps State</v>
          </cell>
          <cell r="C1146">
            <v>1500</v>
          </cell>
          <cell r="D1146">
            <v>1862387</v>
          </cell>
          <cell r="E1146">
            <v>-1862387</v>
          </cell>
          <cell r="F1146">
            <v>-3724774</v>
          </cell>
        </row>
        <row r="1147">
          <cell r="A1147">
            <v>6804025</v>
          </cell>
          <cell r="B1147" t="str">
            <v>DEFERRED FEDERAL TAX CREDITS: ITC Utili</v>
          </cell>
          <cell r="C1147">
            <v>1500</v>
          </cell>
          <cell r="D1147">
            <v>-1922754</v>
          </cell>
          <cell r="E1147">
            <v>0</v>
          </cell>
          <cell r="F1147">
            <v>1922754</v>
          </cell>
        </row>
        <row r="1148">
          <cell r="A1148">
            <v>6804030</v>
          </cell>
          <cell r="B1148" t="str">
            <v>DEFERRED FEDERAL TAX CREDITS: 6% Trans</v>
          </cell>
          <cell r="C1148">
            <v>1500</v>
          </cell>
          <cell r="D1148">
            <v>-155869</v>
          </cell>
          <cell r="E1148">
            <v>-155868</v>
          </cell>
          <cell r="F1148">
            <v>1</v>
          </cell>
        </row>
        <row r="1149">
          <cell r="A1149">
            <v>6804040</v>
          </cell>
          <cell r="B1149" t="str">
            <v>DEFERRED FEDERAL TAX CREDITS: 10% LRIC</v>
          </cell>
          <cell r="C1149">
            <v>1500</v>
          </cell>
          <cell r="D1149">
            <v>-25146</v>
          </cell>
          <cell r="E1149">
            <v>-16488</v>
          </cell>
          <cell r="F1149">
            <v>8658</v>
          </cell>
        </row>
        <row r="1150">
          <cell r="A1150">
            <v>6804045</v>
          </cell>
          <cell r="B1150" t="str">
            <v>DEFERRED FEDERAL TAX CREDITS: 30% Solar</v>
          </cell>
          <cell r="C1150">
            <v>1500</v>
          </cell>
          <cell r="D1150">
            <v>0</v>
          </cell>
          <cell r="E1150">
            <v>563964</v>
          </cell>
          <cell r="F1150">
            <v>563964</v>
          </cell>
        </row>
        <row r="1151">
          <cell r="A1151" t="str">
            <v>Net (Income)/Loss After Tax</v>
          </cell>
          <cell r="D1151">
            <v>-1240443370.4199965</v>
          </cell>
          <cell r="E1151">
            <v>-1348515066.4099994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0">
          <cell r="P10">
            <v>0</v>
          </cell>
        </row>
        <row r="11">
          <cell r="P11">
            <v>0</v>
          </cell>
        </row>
        <row r="12">
          <cell r="P12">
            <v>0</v>
          </cell>
        </row>
        <row r="13">
          <cell r="P13">
            <v>2.3219E-2</v>
          </cell>
        </row>
        <row r="14">
          <cell r="P14">
            <v>0.999</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L28">
            <v>0</v>
          </cell>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6.2269999999999999E-3</v>
          </cell>
        </row>
        <row r="38">
          <cell r="P38">
            <v>0</v>
          </cell>
        </row>
        <row r="39">
          <cell r="P39">
            <v>0</v>
          </cell>
        </row>
        <row r="40">
          <cell r="P40">
            <v>0</v>
          </cell>
        </row>
        <row r="41">
          <cell r="P41">
            <v>0</v>
          </cell>
        </row>
        <row r="42">
          <cell r="P42">
            <v>0</v>
          </cell>
        </row>
        <row r="43">
          <cell r="P43">
            <v>0</v>
          </cell>
        </row>
        <row r="44">
          <cell r="P44">
            <v>0</v>
          </cell>
        </row>
        <row r="45">
          <cell r="P45">
            <v>0</v>
          </cell>
        </row>
        <row r="47">
          <cell r="P47">
            <v>0</v>
          </cell>
        </row>
        <row r="48">
          <cell r="P48">
            <v>0</v>
          </cell>
        </row>
        <row r="49">
          <cell r="P49">
            <v>0</v>
          </cell>
        </row>
      </sheetData>
      <sheetData sheetId="34">
        <row r="76">
          <cell r="E76" t="str">
            <v>PROPERTY NUMERATOR</v>
          </cell>
          <cell r="I76">
            <v>0</v>
          </cell>
        </row>
        <row r="77">
          <cell r="E77" t="str">
            <v>PROPERTY NUMERATOR</v>
          </cell>
          <cell r="I77">
            <v>0</v>
          </cell>
        </row>
        <row r="78">
          <cell r="E78" t="str">
            <v>PROPERTY NUMERATOR</v>
          </cell>
          <cell r="I78">
            <v>0</v>
          </cell>
        </row>
        <row r="79">
          <cell r="E79" t="str">
            <v>PROPERTY NUMERATOR</v>
          </cell>
          <cell r="I79">
            <v>0</v>
          </cell>
        </row>
        <row r="80">
          <cell r="E80" t="str">
            <v>PROPERTY NUMERATOR</v>
          </cell>
          <cell r="I80">
            <v>0</v>
          </cell>
        </row>
        <row r="81">
          <cell r="E81" t="str">
            <v>PROPERTY NUMERATOR</v>
          </cell>
          <cell r="I81">
            <v>0</v>
          </cell>
        </row>
        <row r="82">
          <cell r="E82" t="str">
            <v>PROPERTY NUMERATOR</v>
          </cell>
          <cell r="I82">
            <v>0</v>
          </cell>
        </row>
        <row r="83">
          <cell r="E83" t="str">
            <v>PROPERTY NUMERATOR</v>
          </cell>
          <cell r="I83">
            <v>0</v>
          </cell>
        </row>
        <row r="84">
          <cell r="E84" t="str">
            <v>PROPERTY NUMERATOR</v>
          </cell>
          <cell r="I84">
            <v>0</v>
          </cell>
        </row>
        <row r="85">
          <cell r="E85" t="str">
            <v>PROPERTY NUMERATOR</v>
          </cell>
          <cell r="I85">
            <v>0</v>
          </cell>
        </row>
        <row r="86">
          <cell r="E86" t="str">
            <v>PROPERTY NUMERATOR</v>
          </cell>
          <cell r="I86">
            <v>0</v>
          </cell>
        </row>
      </sheetData>
      <sheetData sheetId="35"/>
      <sheetData sheetId="36">
        <row r="10">
          <cell r="I10">
            <v>0</v>
          </cell>
          <cell r="K10">
            <v>0</v>
          </cell>
          <cell r="L10">
            <v>0</v>
          </cell>
        </row>
        <row r="11">
          <cell r="I11">
            <v>0</v>
          </cell>
          <cell r="K11">
            <v>0</v>
          </cell>
          <cell r="L11">
            <v>0</v>
          </cell>
        </row>
        <row r="12">
          <cell r="I12">
            <v>0</v>
          </cell>
          <cell r="K12">
            <v>0</v>
          </cell>
          <cell r="L12">
            <v>0</v>
          </cell>
        </row>
        <row r="13">
          <cell r="I13">
            <v>0</v>
          </cell>
          <cell r="K13">
            <v>0</v>
          </cell>
          <cell r="L13">
            <v>0</v>
          </cell>
        </row>
        <row r="14">
          <cell r="I14">
            <v>0</v>
          </cell>
          <cell r="K14">
            <v>0</v>
          </cell>
          <cell r="L14">
            <v>0</v>
          </cell>
        </row>
        <row r="15">
          <cell r="I15">
            <v>0</v>
          </cell>
          <cell r="K15">
            <v>0</v>
          </cell>
          <cell r="L15">
            <v>0</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sheetData>
      <sheetData sheetId="37">
        <row r="66">
          <cell r="D66">
            <v>0</v>
          </cell>
          <cell r="E66">
            <v>0</v>
          </cell>
          <cell r="F66">
            <v>0</v>
          </cell>
          <cell r="G66">
            <v>0</v>
          </cell>
          <cell r="H66">
            <v>0</v>
          </cell>
          <cell r="I66">
            <v>0</v>
          </cell>
          <cell r="J66">
            <v>5256403</v>
          </cell>
          <cell r="K66">
            <v>0</v>
          </cell>
          <cell r="L66">
            <v>7813786</v>
          </cell>
          <cell r="M66">
            <v>5260287</v>
          </cell>
          <cell r="N66">
            <v>0</v>
          </cell>
          <cell r="O66">
            <v>0</v>
          </cell>
          <cell r="Q66">
            <v>0</v>
          </cell>
          <cell r="S66">
            <v>0</v>
          </cell>
          <cell r="U66">
            <v>0</v>
          </cell>
          <cell r="V66">
            <v>0</v>
          </cell>
          <cell r="W66">
            <v>0</v>
          </cell>
          <cell r="X66">
            <v>0</v>
          </cell>
          <cell r="Y66">
            <v>0</v>
          </cell>
          <cell r="Z66">
            <v>0</v>
          </cell>
          <cell r="AC66">
            <v>0</v>
          </cell>
          <cell r="AE66">
            <v>0</v>
          </cell>
          <cell r="AF66">
            <v>0</v>
          </cell>
          <cell r="AG66">
            <v>0</v>
          </cell>
          <cell r="AH66">
            <v>0</v>
          </cell>
          <cell r="AI66">
            <v>0</v>
          </cell>
          <cell r="AJ66">
            <v>0</v>
          </cell>
          <cell r="AK66">
            <v>0</v>
          </cell>
          <cell r="AM66">
            <v>0</v>
          </cell>
          <cell r="AN66">
            <v>0</v>
          </cell>
          <cell r="AO66">
            <v>0</v>
          </cell>
          <cell r="AP66">
            <v>0</v>
          </cell>
          <cell r="AQ66">
            <v>0</v>
          </cell>
          <cell r="AS66">
            <v>0</v>
          </cell>
          <cell r="AT66">
            <v>0</v>
          </cell>
          <cell r="AU66">
            <v>0</v>
          </cell>
          <cell r="AW66">
            <v>0</v>
          </cell>
          <cell r="AX66">
            <v>0</v>
          </cell>
        </row>
      </sheetData>
      <sheetData sheetId="38"/>
      <sheetData sheetId="39"/>
      <sheetData sheetId="40"/>
      <sheetData sheetId="41"/>
      <sheetData sheetId="42"/>
      <sheetData sheetId="43"/>
      <sheetData sheetId="44">
        <row r="9">
          <cell r="A9" t="str">
            <v>ST</v>
          </cell>
          <cell r="B9" t="str">
            <v>RATE</v>
          </cell>
        </row>
        <row r="10">
          <cell r="A10" t="str">
            <v>AK</v>
          </cell>
          <cell r="B10">
            <v>9.4E-2</v>
          </cell>
        </row>
        <row r="11">
          <cell r="B11">
            <v>0</v>
          </cell>
        </row>
        <row r="12">
          <cell r="A12" t="str">
            <v>AL</v>
          </cell>
          <cell r="B12">
            <v>6.5000000000000002E-2</v>
          </cell>
        </row>
        <row r="13">
          <cell r="A13" t="str">
            <v>AR</v>
          </cell>
          <cell r="B13">
            <v>6.5000000000000002E-2</v>
          </cell>
        </row>
        <row r="14">
          <cell r="A14" t="str">
            <v>AZ</v>
          </cell>
          <cell r="B14">
            <v>6.9680000000000006E-2</v>
          </cell>
        </row>
        <row r="15">
          <cell r="A15" t="str">
            <v>CA</v>
          </cell>
          <cell r="B15">
            <v>8.8400000000000006E-2</v>
          </cell>
        </row>
        <row r="16">
          <cell r="A16" t="str">
            <v>CO</v>
          </cell>
          <cell r="B16">
            <v>4.6300000000000001E-2</v>
          </cell>
        </row>
        <row r="17">
          <cell r="A17" t="str">
            <v>CT</v>
          </cell>
          <cell r="B17">
            <v>7.4999999999999997E-2</v>
          </cell>
        </row>
        <row r="18">
          <cell r="A18" t="str">
            <v>DC</v>
          </cell>
          <cell r="B18">
            <v>9.9750000000000005E-2</v>
          </cell>
        </row>
        <row r="19">
          <cell r="A19" t="str">
            <v>DE</v>
          </cell>
          <cell r="B19">
            <v>8.6999999999999994E-2</v>
          </cell>
        </row>
        <row r="20">
          <cell r="A20" t="str">
            <v>FL</v>
          </cell>
          <cell r="B20">
            <v>5.5E-2</v>
          </cell>
        </row>
        <row r="21">
          <cell r="A21" t="str">
            <v>GA</v>
          </cell>
          <cell r="B21">
            <v>0.06</v>
          </cell>
        </row>
        <row r="22">
          <cell r="A22" t="str">
            <v>HI</v>
          </cell>
          <cell r="B22">
            <v>6.4000000000000001E-2</v>
          </cell>
        </row>
        <row r="23">
          <cell r="A23" t="str">
            <v>IA</v>
          </cell>
          <cell r="B23">
            <v>0.12</v>
          </cell>
        </row>
        <row r="24">
          <cell r="A24" t="str">
            <v>ID</v>
          </cell>
          <cell r="B24">
            <v>7.3999999999999996E-2</v>
          </cell>
        </row>
        <row r="25">
          <cell r="A25" t="str">
            <v>IL</v>
          </cell>
          <cell r="B25">
            <v>9.5000000000000001E-2</v>
          </cell>
        </row>
        <row r="26">
          <cell r="A26" t="str">
            <v>IN</v>
          </cell>
          <cell r="B26">
            <v>8.5000000000000006E-2</v>
          </cell>
        </row>
        <row r="27">
          <cell r="A27" t="str">
            <v>KS</v>
          </cell>
          <cell r="B27">
            <v>7.0000000000000007E-2</v>
          </cell>
        </row>
        <row r="28">
          <cell r="A28" t="str">
            <v>KY</v>
          </cell>
          <cell r="B28">
            <v>0.06</v>
          </cell>
        </row>
        <row r="29">
          <cell r="A29" t="str">
            <v>LA</v>
          </cell>
          <cell r="B29">
            <v>0.08</v>
          </cell>
        </row>
        <row r="30">
          <cell r="A30" t="str">
            <v>MA</v>
          </cell>
          <cell r="B30">
            <v>0.08</v>
          </cell>
        </row>
        <row r="31">
          <cell r="A31" t="str">
            <v>MD</v>
          </cell>
          <cell r="B31">
            <v>8.2500000000000004E-2</v>
          </cell>
        </row>
        <row r="32">
          <cell r="A32" t="str">
            <v>ME</v>
          </cell>
          <cell r="B32">
            <v>8.9300000000000004E-2</v>
          </cell>
        </row>
        <row r="33">
          <cell r="A33" t="str">
            <v>MI</v>
          </cell>
          <cell r="B33">
            <v>0.06</v>
          </cell>
        </row>
        <row r="34">
          <cell r="A34" t="str">
            <v>MN</v>
          </cell>
          <cell r="B34">
            <v>9.8000000000000004E-2</v>
          </cell>
        </row>
        <row r="35">
          <cell r="A35" t="str">
            <v>MO</v>
          </cell>
          <cell r="B35">
            <v>6.25E-2</v>
          </cell>
        </row>
        <row r="36">
          <cell r="A36" t="str">
            <v>MS</v>
          </cell>
          <cell r="B36">
            <v>0.05</v>
          </cell>
        </row>
        <row r="37">
          <cell r="A37" t="str">
            <v>MT</v>
          </cell>
          <cell r="B37">
            <v>6.7500000000000004E-2</v>
          </cell>
        </row>
        <row r="38">
          <cell r="A38" t="str">
            <v>NC</v>
          </cell>
          <cell r="B38">
            <v>6.9000000000000006E-2</v>
          </cell>
        </row>
        <row r="39">
          <cell r="A39" t="str">
            <v>ND</v>
          </cell>
          <cell r="B39">
            <v>8.0299999999999996E-2</v>
          </cell>
        </row>
        <row r="40">
          <cell r="A40" t="str">
            <v>NE</v>
          </cell>
          <cell r="B40">
            <v>7.8100000000000003E-2</v>
          </cell>
        </row>
        <row r="41">
          <cell r="A41" t="str">
            <v>NH</v>
          </cell>
          <cell r="B41">
            <v>8.5000000000000006E-2</v>
          </cell>
        </row>
        <row r="42">
          <cell r="A42" t="str">
            <v>NJ</v>
          </cell>
          <cell r="B42">
            <v>0.09</v>
          </cell>
        </row>
        <row r="43">
          <cell r="A43" t="str">
            <v>NM</v>
          </cell>
          <cell r="B43">
            <v>7.5999999999999998E-2</v>
          </cell>
        </row>
        <row r="44">
          <cell r="A44" t="str">
            <v>NV</v>
          </cell>
          <cell r="B44" t="str">
            <v>N/A</v>
          </cell>
        </row>
        <row r="45">
          <cell r="A45" t="str">
            <v>NY</v>
          </cell>
          <cell r="B45">
            <v>7.0999999999999994E-2</v>
          </cell>
        </row>
        <row r="46">
          <cell r="A46" t="str">
            <v>NYNYC</v>
          </cell>
          <cell r="B46">
            <v>8.8499999999999995E-2</v>
          </cell>
        </row>
        <row r="47">
          <cell r="A47" t="str">
            <v>OH</v>
          </cell>
          <cell r="B47">
            <v>0</v>
          </cell>
        </row>
        <row r="48">
          <cell r="A48" t="str">
            <v>OK</v>
          </cell>
          <cell r="B48">
            <v>0.06</v>
          </cell>
        </row>
        <row r="49">
          <cell r="A49" t="str">
            <v>OR</v>
          </cell>
          <cell r="B49">
            <v>7.5999999999999998E-2</v>
          </cell>
        </row>
        <row r="50">
          <cell r="A50" t="str">
            <v>PA</v>
          </cell>
          <cell r="B50">
            <v>9.9900000000000003E-2</v>
          </cell>
        </row>
        <row r="51">
          <cell r="A51" t="str">
            <v>RI</v>
          </cell>
          <cell r="B51">
            <v>0.09</v>
          </cell>
        </row>
        <row r="52">
          <cell r="A52" t="str">
            <v>SC</v>
          </cell>
          <cell r="B52">
            <v>0.05</v>
          </cell>
        </row>
        <row r="53">
          <cell r="A53" t="str">
            <v>SD</v>
          </cell>
          <cell r="B53">
            <v>0</v>
          </cell>
        </row>
        <row r="54">
          <cell r="A54" t="str">
            <v>TN</v>
          </cell>
          <cell r="B54">
            <v>6.5000000000000002E-2</v>
          </cell>
        </row>
        <row r="55">
          <cell r="A55" t="str">
            <v>TX</v>
          </cell>
          <cell r="B55">
            <v>0.01</v>
          </cell>
        </row>
        <row r="56">
          <cell r="A56" t="str">
            <v>UT</v>
          </cell>
          <cell r="B56">
            <v>0.05</v>
          </cell>
        </row>
        <row r="57">
          <cell r="A57" t="str">
            <v>VA</v>
          </cell>
          <cell r="B57">
            <v>0.06</v>
          </cell>
        </row>
        <row r="58">
          <cell r="A58" t="str">
            <v>VT</v>
          </cell>
          <cell r="B58">
            <v>8.5000000000000006E-2</v>
          </cell>
        </row>
        <row r="59">
          <cell r="A59" t="str">
            <v>WA</v>
          </cell>
          <cell r="B59">
            <v>0</v>
          </cell>
        </row>
        <row r="60">
          <cell r="A60" t="str">
            <v>WI</v>
          </cell>
          <cell r="B60">
            <v>7.9000000000000001E-2</v>
          </cell>
        </row>
        <row r="61">
          <cell r="A61" t="str">
            <v>WV</v>
          </cell>
          <cell r="B61">
            <v>7.0000000000000007E-2</v>
          </cell>
        </row>
        <row r="62">
          <cell r="A62" t="str">
            <v>WY</v>
          </cell>
          <cell r="B62">
            <v>0</v>
          </cell>
        </row>
      </sheetData>
      <sheetData sheetId="45"/>
      <sheetData sheetId="46"/>
      <sheetData sheetId="47"/>
      <sheetData sheetId="4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FPL Monthly Provision"/>
      <sheetName val="Sec 199 (Federal)"/>
      <sheetName val="Sec 199 (State)"/>
      <sheetName val="Current Provision Calc"/>
      <sheetName val="Inputs"/>
      <sheetName val="GL TIE OUT"/>
      <sheetName val="Net Income"/>
      <sheetName val="TaxStream Alloc Rates"/>
      <sheetName val="TaxStream FEDERAL Activity"/>
      <sheetName val="Allocation of Federal Activity"/>
      <sheetName val="TaxStream STATE Activity"/>
      <sheetName val="Allocation of State Activity"/>
    </sheetNames>
    <sheetDataSet>
      <sheetData sheetId="0"/>
      <sheetData sheetId="1"/>
      <sheetData sheetId="2"/>
      <sheetData sheetId="3"/>
      <sheetData sheetId="4"/>
      <sheetData sheetId="5"/>
      <sheetData sheetId="6"/>
      <sheetData sheetId="7"/>
      <sheetData sheetId="8">
        <row r="3">
          <cell r="A3" t="str">
            <v>ABN101</v>
          </cell>
          <cell r="B3" t="str">
            <v>Abandonment of Glades County Coal Plant</v>
          </cell>
          <cell r="C3" t="str">
            <v>Temp</v>
          </cell>
          <cell r="G3">
            <v>0</v>
          </cell>
          <cell r="H3" t="str">
            <v>Per D Huss (Primarily Distrib)</v>
          </cell>
        </row>
        <row r="4">
          <cell r="A4" t="str">
            <v>ABN102</v>
          </cell>
          <cell r="B4" t="str">
            <v>Abandonment Losses</v>
          </cell>
          <cell r="G4" t="str">
            <v>check</v>
          </cell>
        </row>
        <row r="5">
          <cell r="A5" t="str">
            <v>AFD101</v>
          </cell>
          <cell r="B5" t="str">
            <v>AFUDC Debt</v>
          </cell>
          <cell r="C5" t="str">
            <v>Temp</v>
          </cell>
          <cell r="D5" t="str">
            <v>L</v>
          </cell>
          <cell r="E5" t="str">
            <v>Allocate</v>
          </cell>
          <cell r="F5">
            <v>0</v>
          </cell>
          <cell r="G5">
            <v>0.98691206299241163</v>
          </cell>
          <cell r="H5" t="str">
            <v>AFUDC</v>
          </cell>
        </row>
        <row r="6">
          <cell r="A6" t="str">
            <v>AFD102</v>
          </cell>
          <cell r="B6" t="str">
            <v>AFUDC Depreciation</v>
          </cell>
          <cell r="C6" t="str">
            <v>Perm</v>
          </cell>
          <cell r="D6" t="str">
            <v>H</v>
          </cell>
          <cell r="E6" t="str">
            <v>Allocate</v>
          </cell>
          <cell r="G6">
            <v>0.54143293889307742</v>
          </cell>
          <cell r="H6" t="str">
            <v>Book Depr - BUFRS</v>
          </cell>
        </row>
        <row r="7">
          <cell r="A7" t="str">
            <v>AFD103</v>
          </cell>
          <cell r="B7" t="str">
            <v>AFUDC Equity</v>
          </cell>
          <cell r="C7" t="str">
            <v>Perm</v>
          </cell>
          <cell r="D7" t="str">
            <v>L</v>
          </cell>
          <cell r="E7" t="str">
            <v>Allocate</v>
          </cell>
          <cell r="F7">
            <v>0</v>
          </cell>
          <cell r="G7">
            <v>0.98691206299241163</v>
          </cell>
          <cell r="H7" t="str">
            <v>AFUDC</v>
          </cell>
        </row>
        <row r="8">
          <cell r="A8" t="str">
            <v>AFD104</v>
          </cell>
          <cell r="B8" t="str">
            <v>AFUDC Debt - Nuclear Uprate</v>
          </cell>
          <cell r="C8" t="str">
            <v>Temp</v>
          </cell>
          <cell r="G8">
            <v>1</v>
          </cell>
        </row>
        <row r="9">
          <cell r="A9" t="str">
            <v>AMO101</v>
          </cell>
          <cell r="B9" t="str">
            <v>Amortization of Intangibles</v>
          </cell>
          <cell r="C9" t="str">
            <v>Temp</v>
          </cell>
          <cell r="E9" t="str">
            <v>Direct</v>
          </cell>
          <cell r="G9">
            <v>0</v>
          </cell>
        </row>
        <row r="10">
          <cell r="A10" t="str">
            <v>AMO102</v>
          </cell>
          <cell r="B10" t="str">
            <v>Amortization of Intangibles</v>
          </cell>
          <cell r="C10" t="str">
            <v>Temp</v>
          </cell>
          <cell r="E10" t="str">
            <v>Direct</v>
          </cell>
          <cell r="G10">
            <v>1</v>
          </cell>
          <cell r="H10" t="str">
            <v>CTX</v>
          </cell>
        </row>
        <row r="11">
          <cell r="A11" t="str">
            <v>AMO103</v>
          </cell>
          <cell r="B11" t="str">
            <v>Patent Amortization</v>
          </cell>
          <cell r="C11" t="str">
            <v>Temp</v>
          </cell>
          <cell r="D11" t="str">
            <v>D</v>
          </cell>
          <cell r="E11" t="str">
            <v>Allocate</v>
          </cell>
          <cell r="F11" t="str">
            <v>930.200</v>
          </cell>
          <cell r="G11">
            <v>0.46636760768509533</v>
          </cell>
          <cell r="H11" t="str">
            <v>BUFRS Corp OH Rates</v>
          </cell>
        </row>
        <row r="12">
          <cell r="A12" t="str">
            <v>AMO108</v>
          </cell>
          <cell r="B12" t="str">
            <v>Nuclear Amortization - Reg Credit</v>
          </cell>
          <cell r="C12" t="str">
            <v>Temp</v>
          </cell>
          <cell r="E12" t="str">
            <v>Direct</v>
          </cell>
          <cell r="G12">
            <v>1</v>
          </cell>
          <cell r="H12" t="str">
            <v>CTX</v>
          </cell>
        </row>
        <row r="13">
          <cell r="A13" t="str">
            <v>AMO111</v>
          </cell>
          <cell r="B13" t="str">
            <v>Deferred Gain - Aviation</v>
          </cell>
          <cell r="C13" t="str">
            <v>Temp</v>
          </cell>
          <cell r="E13" t="str">
            <v>Direct</v>
          </cell>
          <cell r="G13">
            <v>0</v>
          </cell>
        </row>
        <row r="14">
          <cell r="A14" t="str">
            <v>AMO201</v>
          </cell>
          <cell r="B14" t="str">
            <v>Tx Refund Int Below</v>
          </cell>
          <cell r="C14" t="str">
            <v>Temp</v>
          </cell>
          <cell r="E14" t="str">
            <v>Direct</v>
          </cell>
          <cell r="F14">
            <v>0</v>
          </cell>
          <cell r="G14">
            <v>0</v>
          </cell>
          <cell r="H14" t="str">
            <v>CTX</v>
          </cell>
        </row>
        <row r="15">
          <cell r="A15" t="str">
            <v>AMO202</v>
          </cell>
          <cell r="B15" t="str">
            <v>Int Tx Deficiency Above</v>
          </cell>
          <cell r="C15" t="str">
            <v>Temp</v>
          </cell>
          <cell r="D15" t="str">
            <v>D</v>
          </cell>
          <cell r="E15" t="str">
            <v>Allocate</v>
          </cell>
          <cell r="F15" t="str">
            <v>431.530</v>
          </cell>
          <cell r="G15">
            <v>0.46636760768509533</v>
          </cell>
          <cell r="H15" t="str">
            <v>BUFRS Corp OH Rates</v>
          </cell>
        </row>
        <row r="16">
          <cell r="A16" t="str">
            <v>AMO203</v>
          </cell>
          <cell r="B16" t="str">
            <v>Tax Audit Deficiency Interest(Override)</v>
          </cell>
          <cell r="C16" t="str">
            <v>Temp</v>
          </cell>
          <cell r="D16" t="str">
            <v>D</v>
          </cell>
          <cell r="E16" t="str">
            <v>Allocate</v>
          </cell>
          <cell r="G16">
            <v>0.46636760768509533</v>
          </cell>
          <cell r="H16" t="str">
            <v>BUFRS Corp OH Rates</v>
          </cell>
        </row>
        <row r="17">
          <cell r="A17" t="str">
            <v>AMO301</v>
          </cell>
          <cell r="B17" t="str">
            <v>Gain Disp Prop Abv</v>
          </cell>
          <cell r="C17" t="str">
            <v>Temp</v>
          </cell>
          <cell r="E17" t="str">
            <v>Direct</v>
          </cell>
          <cell r="F17" t="str">
            <v>411.610,  407.410, 407.412</v>
          </cell>
          <cell r="G17">
            <v>0</v>
          </cell>
          <cell r="H17" t="str">
            <v>CTX</v>
          </cell>
        </row>
        <row r="18">
          <cell r="A18" t="str">
            <v>AMO303</v>
          </cell>
          <cell r="B18" t="str">
            <v>Loss Disp Prop Abv</v>
          </cell>
          <cell r="C18" t="str">
            <v>Temp</v>
          </cell>
          <cell r="E18" t="str">
            <v>Direct</v>
          </cell>
          <cell r="F18" t="str">
            <v>407.311 &amp; 411.710</v>
          </cell>
          <cell r="G18">
            <v>0</v>
          </cell>
          <cell r="H18" t="str">
            <v>ctx</v>
          </cell>
        </row>
        <row r="19">
          <cell r="A19" t="str">
            <v>BAD101</v>
          </cell>
          <cell r="B19" t="str">
            <v>Bad Debt Expense</v>
          </cell>
          <cell r="C19" t="str">
            <v>Temp</v>
          </cell>
          <cell r="E19" t="str">
            <v>Direct</v>
          </cell>
          <cell r="F19">
            <v>0</v>
          </cell>
          <cell r="G19">
            <v>0</v>
          </cell>
          <cell r="H19" t="str">
            <v>CTX</v>
          </cell>
        </row>
        <row r="20">
          <cell r="A20" t="str">
            <v>BAD201</v>
          </cell>
          <cell r="B20" t="str">
            <v>Mark to Market</v>
          </cell>
          <cell r="C20" t="str">
            <v>Temp</v>
          </cell>
          <cell r="G20">
            <v>1</v>
          </cell>
          <cell r="H20" t="str">
            <v>Fuel Related</v>
          </cell>
        </row>
        <row r="21">
          <cell r="A21" t="str">
            <v>CAC101</v>
          </cell>
          <cell r="B21" t="str">
            <v>Method Life CIAC</v>
          </cell>
          <cell r="C21" t="str">
            <v>Temp</v>
          </cell>
          <cell r="E21" t="str">
            <v>Direct</v>
          </cell>
          <cell r="G21">
            <v>0</v>
          </cell>
        </row>
        <row r="22">
          <cell r="A22" t="str">
            <v>CAC102</v>
          </cell>
          <cell r="B22" t="str">
            <v>Primeco CIAC Below</v>
          </cell>
          <cell r="C22" t="str">
            <v>Temp</v>
          </cell>
          <cell r="E22" t="str">
            <v>Direct</v>
          </cell>
          <cell r="F22" t="str">
            <v>Capital</v>
          </cell>
          <cell r="G22">
            <v>0</v>
          </cell>
          <cell r="H22" t="str">
            <v>CTX</v>
          </cell>
        </row>
        <row r="23">
          <cell r="A23" t="str">
            <v>CAC104</v>
          </cell>
          <cell r="B23" t="str">
            <v>Interconnect Billings</v>
          </cell>
          <cell r="C23" t="str">
            <v>Temp</v>
          </cell>
          <cell r="E23" t="str">
            <v>Direct</v>
          </cell>
          <cell r="G23">
            <v>0</v>
          </cell>
        </row>
        <row r="24">
          <cell r="A24" t="str">
            <v>CAP201</v>
          </cell>
          <cell r="B24" t="str">
            <v>Capitalizable Section 263A Costs</v>
          </cell>
          <cell r="C24" t="str">
            <v>Temp</v>
          </cell>
          <cell r="E24" t="str">
            <v>Direct</v>
          </cell>
          <cell r="G24">
            <v>1</v>
          </cell>
          <cell r="H24" t="str">
            <v>CTX</v>
          </cell>
        </row>
        <row r="25">
          <cell r="A25" t="str">
            <v>CAP301</v>
          </cell>
          <cell r="B25" t="str">
            <v>Rate Case 2009 Expense</v>
          </cell>
          <cell r="C25" t="str">
            <v>Temp</v>
          </cell>
          <cell r="G25">
            <v>0.46636760768509533</v>
          </cell>
          <cell r="H25" t="str">
            <v>BUFRS Corp OH Rates</v>
          </cell>
        </row>
        <row r="26">
          <cell r="A26" t="str">
            <v>DBT101</v>
          </cell>
          <cell r="B26" t="str">
            <v>Loss on Reacq Debt</v>
          </cell>
          <cell r="C26" t="str">
            <v>Temp</v>
          </cell>
          <cell r="E26" t="str">
            <v>Direct</v>
          </cell>
          <cell r="G26">
            <v>0</v>
          </cell>
        </row>
        <row r="27">
          <cell r="A27" t="str">
            <v>DBT102</v>
          </cell>
          <cell r="B27" t="str">
            <v>Gain on Reacq Debt</v>
          </cell>
          <cell r="C27" t="str">
            <v>Temp</v>
          </cell>
          <cell r="E27" t="str">
            <v>Direct</v>
          </cell>
          <cell r="F27" t="str">
            <v>Capital</v>
          </cell>
          <cell r="G27">
            <v>0</v>
          </cell>
          <cell r="H27" t="str">
            <v>CTX</v>
          </cell>
        </row>
        <row r="28">
          <cell r="A28" t="str">
            <v>DCM101</v>
          </cell>
          <cell r="B28" t="str">
            <v>Decommissioning Accrual</v>
          </cell>
          <cell r="C28" t="str">
            <v>Temp</v>
          </cell>
          <cell r="D28" t="str">
            <v>N</v>
          </cell>
          <cell r="E28" t="str">
            <v>Allocate</v>
          </cell>
          <cell r="F28">
            <v>0</v>
          </cell>
          <cell r="G28">
            <v>0.52307531983438049</v>
          </cell>
          <cell r="H28" t="str">
            <v>CTX</v>
          </cell>
        </row>
        <row r="29">
          <cell r="A29" t="str">
            <v>DCM201</v>
          </cell>
          <cell r="B29" t="str">
            <v>Decommissioning Below</v>
          </cell>
          <cell r="C29" t="str">
            <v>Temp</v>
          </cell>
          <cell r="D29" t="str">
            <v>N</v>
          </cell>
          <cell r="E29" t="str">
            <v>Allocate</v>
          </cell>
          <cell r="G29">
            <v>0.52307531983438049</v>
          </cell>
          <cell r="H29" t="str">
            <v>CTX</v>
          </cell>
        </row>
        <row r="30">
          <cell r="A30" t="str">
            <v>DCM301</v>
          </cell>
          <cell r="B30" t="str">
            <v>Nuclear D and D</v>
          </cell>
          <cell r="C30" t="str">
            <v>Temp</v>
          </cell>
          <cell r="E30" t="str">
            <v>Direct</v>
          </cell>
          <cell r="G30">
            <v>1</v>
          </cell>
          <cell r="H30" t="str">
            <v>CTX</v>
          </cell>
        </row>
        <row r="31">
          <cell r="A31" t="str">
            <v>DED198</v>
          </cell>
          <cell r="B31" t="str">
            <v>Section 199 Deduction - State Deductible</v>
          </cell>
          <cell r="C31" t="str">
            <v>Perm</v>
          </cell>
          <cell r="E31" t="str">
            <v>Direct</v>
          </cell>
          <cell r="G31">
            <v>0</v>
          </cell>
          <cell r="H31" t="str">
            <v>CTX</v>
          </cell>
        </row>
        <row r="32">
          <cell r="A32" t="str">
            <v>DED199</v>
          </cell>
          <cell r="B32" t="str">
            <v>Section 199 Deduction</v>
          </cell>
          <cell r="C32" t="str">
            <v>Perm</v>
          </cell>
          <cell r="E32" t="str">
            <v>Direct</v>
          </cell>
          <cell r="G32">
            <v>0</v>
          </cell>
          <cell r="H32" t="str">
            <v>CTX</v>
          </cell>
        </row>
        <row r="33">
          <cell r="A33" t="str">
            <v>DEP101</v>
          </cell>
          <cell r="B33" t="str">
            <v>Tax Depreciation</v>
          </cell>
          <cell r="C33" t="str">
            <v>Temp</v>
          </cell>
          <cell r="D33" t="str">
            <v>B</v>
          </cell>
          <cell r="E33" t="str">
            <v>Allocate</v>
          </cell>
          <cell r="F33">
            <v>0</v>
          </cell>
          <cell r="G33">
            <v>0.63701196442293795</v>
          </cell>
          <cell r="H33" t="str">
            <v>PowerTax Tax Depr</v>
          </cell>
        </row>
        <row r="34">
          <cell r="A34" t="str">
            <v>DEP102</v>
          </cell>
          <cell r="B34" t="str">
            <v>Fossil Dismantlement</v>
          </cell>
          <cell r="C34" t="str">
            <v>Temp</v>
          </cell>
          <cell r="E34" t="str">
            <v>Direct</v>
          </cell>
          <cell r="F34">
            <v>0</v>
          </cell>
          <cell r="G34">
            <v>1</v>
          </cell>
          <cell r="H34" t="str">
            <v>CTX</v>
          </cell>
        </row>
        <row r="35">
          <cell r="A35" t="str">
            <v>DEP103</v>
          </cell>
          <cell r="B35" t="str">
            <v>Reversal of Book Depreciation</v>
          </cell>
          <cell r="C35" t="str">
            <v>Temp</v>
          </cell>
          <cell r="D35" t="str">
            <v>H</v>
          </cell>
          <cell r="E35" t="str">
            <v>Allocate</v>
          </cell>
          <cell r="G35">
            <v>0.54143293889307742</v>
          </cell>
          <cell r="H35" t="str">
            <v>Book Depr - BUFRS</v>
          </cell>
        </row>
        <row r="36">
          <cell r="A36" t="str">
            <v>DEP107</v>
          </cell>
          <cell r="B36" t="str">
            <v>Def ITC Interest Synch</v>
          </cell>
          <cell r="G36" t="str">
            <v>check</v>
          </cell>
        </row>
        <row r="37">
          <cell r="A37" t="str">
            <v>DEP108</v>
          </cell>
          <cell r="B37" t="str">
            <v>Depr Unassigned-2005 Settlement</v>
          </cell>
          <cell r="E37" t="str">
            <v>Direct</v>
          </cell>
          <cell r="G37">
            <v>0.83333336000000002</v>
          </cell>
          <cell r="H37" t="str">
            <v>Per Alex est; partial non-prod</v>
          </cell>
        </row>
        <row r="38">
          <cell r="A38" t="str">
            <v>DEP113</v>
          </cell>
          <cell r="B38" t="str">
            <v>Method Life</v>
          </cell>
          <cell r="C38" t="str">
            <v>Temp</v>
          </cell>
          <cell r="E38" t="str">
            <v>Direct</v>
          </cell>
          <cell r="G38">
            <v>0</v>
          </cell>
          <cell r="H38" t="str">
            <v>CTX</v>
          </cell>
        </row>
        <row r="39">
          <cell r="A39" t="str">
            <v>DEP118</v>
          </cell>
          <cell r="B39" t="str">
            <v>Florida Bonus Depreciation - 2008</v>
          </cell>
          <cell r="C39" t="str">
            <v>Temp</v>
          </cell>
          <cell r="D39" t="str">
            <v>B</v>
          </cell>
          <cell r="E39" t="str">
            <v>Allocate</v>
          </cell>
          <cell r="G39">
            <v>0.63701196442293795</v>
          </cell>
          <cell r="H39" t="str">
            <v>PowerTax Tax Depr</v>
          </cell>
        </row>
        <row r="40">
          <cell r="A40" t="str">
            <v>DEP119</v>
          </cell>
          <cell r="B40" t="str">
            <v>Florida Bonus Depreciation - 2009</v>
          </cell>
          <cell r="C40" t="str">
            <v>Temp</v>
          </cell>
          <cell r="D40" t="str">
            <v>B</v>
          </cell>
          <cell r="E40" t="str">
            <v>Allocate</v>
          </cell>
          <cell r="G40">
            <v>0.63701196442293795</v>
          </cell>
          <cell r="H40" t="str">
            <v>PowerTax Tax Depr</v>
          </cell>
        </row>
        <row r="41">
          <cell r="A41" t="str">
            <v>DEP124</v>
          </cell>
          <cell r="B41" t="str">
            <v>Depreciation Reserve Flowback</v>
          </cell>
          <cell r="C41" t="str">
            <v>Temp</v>
          </cell>
          <cell r="D41" t="str">
            <v>H</v>
          </cell>
          <cell r="E41" t="str">
            <v>Allocate</v>
          </cell>
          <cell r="G41">
            <v>0.54143293889307742</v>
          </cell>
          <cell r="H41" t="str">
            <v>Book Depr - BUFRS</v>
          </cell>
        </row>
        <row r="42">
          <cell r="A42" t="str">
            <v>DEP205</v>
          </cell>
          <cell r="B42" t="str">
            <v>ITC Transition Depr Adj</v>
          </cell>
          <cell r="C42" t="str">
            <v>Temp</v>
          </cell>
          <cell r="D42" t="str">
            <v>C</v>
          </cell>
          <cell r="E42" t="str">
            <v>Allocate</v>
          </cell>
          <cell r="G42">
            <v>8.3779928698688895E-3</v>
          </cell>
          <cell r="H42" t="str">
            <v>CTX</v>
          </cell>
        </row>
        <row r="43">
          <cell r="A43" t="str">
            <v>DEP302</v>
          </cell>
          <cell r="B43" t="str">
            <v>Interconnection Homestead</v>
          </cell>
          <cell r="C43" t="str">
            <v>Temp</v>
          </cell>
          <cell r="G43">
            <v>0</v>
          </cell>
        </row>
        <row r="44">
          <cell r="A44" t="str">
            <v>ELC101</v>
          </cell>
          <cell r="B44" t="str">
            <v>Electric Vehicles</v>
          </cell>
          <cell r="C44" t="str">
            <v>Temp</v>
          </cell>
          <cell r="E44" t="str">
            <v>Direct</v>
          </cell>
          <cell r="G44">
            <v>0</v>
          </cell>
          <cell r="H44" t="str">
            <v>Vehicles - General Plant</v>
          </cell>
        </row>
        <row r="45">
          <cell r="A45" t="str">
            <v>EMP101</v>
          </cell>
          <cell r="B45" t="str">
            <v>Pension Capitalized</v>
          </cell>
          <cell r="C45" t="str">
            <v>Temp</v>
          </cell>
          <cell r="D45" t="str">
            <v>D</v>
          </cell>
          <cell r="E45" t="str">
            <v>Allocate</v>
          </cell>
          <cell r="F45" t="str">
            <v>926.212</v>
          </cell>
          <cell r="G45">
            <v>0.46636760768509533</v>
          </cell>
          <cell r="H45" t="str">
            <v>BUFRS Corp OH Rates</v>
          </cell>
        </row>
        <row r="46">
          <cell r="A46" t="str">
            <v>EMP102</v>
          </cell>
          <cell r="B46" t="str">
            <v>Pension SFAS 87</v>
          </cell>
          <cell r="C46" t="str">
            <v>Temp</v>
          </cell>
          <cell r="D46" t="str">
            <v>D</v>
          </cell>
          <cell r="E46" t="str">
            <v>Allocate</v>
          </cell>
          <cell r="F46" t="str">
            <v>926.202 + 926.203</v>
          </cell>
          <cell r="G46">
            <v>0.46636760768509533</v>
          </cell>
          <cell r="H46" t="str">
            <v>BUFRS Corp OH Rates</v>
          </cell>
        </row>
        <row r="47">
          <cell r="A47" t="str">
            <v>EMP103</v>
          </cell>
          <cell r="B47" t="str">
            <v>Non Ded Medic Contr</v>
          </cell>
          <cell r="C47" t="str">
            <v>Temp</v>
          </cell>
          <cell r="D47" t="str">
            <v>G</v>
          </cell>
          <cell r="E47" t="str">
            <v>Allocate</v>
          </cell>
          <cell r="F47" t="str">
            <v>926.600 &amp; 926.650</v>
          </cell>
          <cell r="G47">
            <v>0.49120000000000003</v>
          </cell>
          <cell r="H47" t="str">
            <v>BUFRS</v>
          </cell>
        </row>
        <row r="48">
          <cell r="A48" t="str">
            <v>EMP201</v>
          </cell>
          <cell r="B48" t="str">
            <v>Bonuses</v>
          </cell>
          <cell r="C48" t="str">
            <v>Temp</v>
          </cell>
          <cell r="D48" t="str">
            <v>D</v>
          </cell>
          <cell r="E48" t="str">
            <v>Allocate</v>
          </cell>
          <cell r="F48" t="str">
            <v>920.100, 920.110</v>
          </cell>
          <cell r="G48">
            <v>0.46636760768509533</v>
          </cell>
          <cell r="H48" t="str">
            <v>BUFRS Corp OH Rates</v>
          </cell>
        </row>
        <row r="49">
          <cell r="A49" t="str">
            <v>EMP701</v>
          </cell>
          <cell r="B49" t="str">
            <v>Officer's Life Insurance</v>
          </cell>
          <cell r="C49" t="str">
            <v>Perm</v>
          </cell>
          <cell r="D49" t="str">
            <v>G</v>
          </cell>
          <cell r="E49" t="str">
            <v>Allocate</v>
          </cell>
          <cell r="F49" t="str">
            <v>926.600</v>
          </cell>
          <cell r="G49">
            <v>0.49120000000000003</v>
          </cell>
          <cell r="H49" t="str">
            <v>BUFRS</v>
          </cell>
        </row>
        <row r="50">
          <cell r="A50" t="str">
            <v>EMP702</v>
          </cell>
          <cell r="B50" t="str">
            <v>Retiree Life Insurance</v>
          </cell>
          <cell r="D50" t="str">
            <v>G</v>
          </cell>
          <cell r="E50" t="str">
            <v>Allocate</v>
          </cell>
          <cell r="F50" t="str">
            <v>926.500</v>
          </cell>
          <cell r="G50">
            <v>0.49120000000000003</v>
          </cell>
          <cell r="H50" t="str">
            <v>BUFRS</v>
          </cell>
        </row>
        <row r="51">
          <cell r="A51" t="str">
            <v>EMP801</v>
          </cell>
          <cell r="B51" t="str">
            <v>Post Retirement Benefits</v>
          </cell>
          <cell r="C51" t="str">
            <v>Temp</v>
          </cell>
          <cell r="D51" t="str">
            <v>D</v>
          </cell>
          <cell r="E51" t="str">
            <v>Allocate</v>
          </cell>
          <cell r="F51" t="str">
            <v>926.300, 926.301</v>
          </cell>
          <cell r="G51">
            <v>0.46636760768509533</v>
          </cell>
          <cell r="H51" t="str">
            <v>BUFRS Corp OH Rates</v>
          </cell>
        </row>
        <row r="52">
          <cell r="A52" t="str">
            <v>EMP801</v>
          </cell>
          <cell r="B52" t="str">
            <v>Post Retirement Benefits</v>
          </cell>
          <cell r="C52" t="str">
            <v>Temp</v>
          </cell>
          <cell r="D52" t="str">
            <v>D</v>
          </cell>
          <cell r="E52" t="str">
            <v>Allocate</v>
          </cell>
          <cell r="G52">
            <v>0.46636760768509533</v>
          </cell>
          <cell r="H52" t="str">
            <v>BUFRS Corp OH Rates</v>
          </cell>
        </row>
        <row r="53">
          <cell r="A53" t="str">
            <v>EMP802</v>
          </cell>
          <cell r="B53" t="str">
            <v>Post Retirement SFAS 112 - NC</v>
          </cell>
          <cell r="C53" t="str">
            <v>Temp</v>
          </cell>
          <cell r="D53" t="str">
            <v>G</v>
          </cell>
          <cell r="E53" t="str">
            <v>Allocate</v>
          </cell>
          <cell r="F53" t="str">
            <v>926.621</v>
          </cell>
          <cell r="G53">
            <v>0.49120000000000003</v>
          </cell>
          <cell r="H53" t="str">
            <v>BUFRS</v>
          </cell>
        </row>
        <row r="54">
          <cell r="A54" t="str">
            <v>EMP803</v>
          </cell>
          <cell r="B54" t="str">
            <v>Welfare Capitalized</v>
          </cell>
          <cell r="C54" t="str">
            <v>Temp</v>
          </cell>
          <cell r="D54" t="str">
            <v>G</v>
          </cell>
          <cell r="E54" t="str">
            <v>Allocate</v>
          </cell>
          <cell r="F54" t="str">
            <v>926.141</v>
          </cell>
          <cell r="G54">
            <v>0.49120000000000003</v>
          </cell>
          <cell r="H54" t="str">
            <v>BUFRS</v>
          </cell>
        </row>
        <row r="55">
          <cell r="A55" t="str">
            <v>EMP804</v>
          </cell>
          <cell r="B55" t="str">
            <v>FAS106 Subsidy</v>
          </cell>
          <cell r="C55" t="str">
            <v>Perm</v>
          </cell>
          <cell r="D55" t="str">
            <v>D</v>
          </cell>
          <cell r="E55" t="str">
            <v>Allocate</v>
          </cell>
          <cell r="G55">
            <v>0.46636760768509533</v>
          </cell>
          <cell r="H55" t="str">
            <v>BUFRS Corp OH Rates</v>
          </cell>
        </row>
        <row r="56">
          <cell r="A56" t="str">
            <v>EMP806</v>
          </cell>
          <cell r="B56" t="str">
            <v>Post Retirement Benefits - FAS106 Current(Override)</v>
          </cell>
          <cell r="C56" t="str">
            <v>Temp</v>
          </cell>
          <cell r="D56" t="str">
            <v>D</v>
          </cell>
          <cell r="E56" t="str">
            <v>Allocate</v>
          </cell>
          <cell r="G56">
            <v>0.46636760768509533</v>
          </cell>
          <cell r="H56" t="str">
            <v>BUFRS Corp OH Rates</v>
          </cell>
        </row>
        <row r="57">
          <cell r="A57" t="str">
            <v>EMP807</v>
          </cell>
          <cell r="B57" t="str">
            <v>Post Retirement Benefits - FAS106 NC</v>
          </cell>
          <cell r="C57" t="str">
            <v>Temp</v>
          </cell>
          <cell r="D57" t="str">
            <v>D</v>
          </cell>
          <cell r="E57" t="str">
            <v>Allocate</v>
          </cell>
          <cell r="G57">
            <v>0.46636760768509533</v>
          </cell>
          <cell r="H57" t="str">
            <v>BUFRS Corp OH Rates</v>
          </cell>
        </row>
        <row r="58">
          <cell r="A58" t="str">
            <v>EMP901</v>
          </cell>
          <cell r="B58" t="str">
            <v>Def Compensation</v>
          </cell>
          <cell r="C58" t="str">
            <v>Temp</v>
          </cell>
          <cell r="D58" t="str">
            <v>D</v>
          </cell>
          <cell r="E58" t="str">
            <v>Allocate</v>
          </cell>
          <cell r="F58">
            <v>920.1</v>
          </cell>
          <cell r="G58">
            <v>0.46636760768509533</v>
          </cell>
          <cell r="H58" t="str">
            <v>BUFRS Corp OH Rates</v>
          </cell>
        </row>
        <row r="59">
          <cell r="A59" t="str">
            <v>EMP903</v>
          </cell>
          <cell r="B59" t="str">
            <v>SERP Current Portion</v>
          </cell>
          <cell r="C59" t="str">
            <v>Temp</v>
          </cell>
          <cell r="D59" t="str">
            <v>D</v>
          </cell>
          <cell r="E59" t="str">
            <v>Allocate</v>
          </cell>
          <cell r="G59">
            <v>0.46636760768509533</v>
          </cell>
          <cell r="H59" t="str">
            <v>BUFRS Corp OH Rates</v>
          </cell>
        </row>
        <row r="60">
          <cell r="A60" t="str">
            <v>EMP904</v>
          </cell>
          <cell r="B60" t="str">
            <v>SERP NC</v>
          </cell>
          <cell r="C60" t="str">
            <v>Temp</v>
          </cell>
          <cell r="D60" t="str">
            <v>D</v>
          </cell>
          <cell r="E60" t="str">
            <v>Allocate</v>
          </cell>
          <cell r="G60">
            <v>0.46636760768509533</v>
          </cell>
          <cell r="H60" t="str">
            <v>BUFRS Corp OH Rates</v>
          </cell>
        </row>
        <row r="61">
          <cell r="A61" t="str">
            <v>EMPA01</v>
          </cell>
          <cell r="B61" t="str">
            <v>Section 162(M) Disallowance</v>
          </cell>
          <cell r="C61" t="str">
            <v>Perm</v>
          </cell>
          <cell r="D61" t="str">
            <v>D</v>
          </cell>
          <cell r="E61" t="str">
            <v>Allocate</v>
          </cell>
          <cell r="F61" t="str">
            <v>920.100, 926.110, 920.110, 926.110</v>
          </cell>
          <cell r="G61">
            <v>0.46636760768509533</v>
          </cell>
          <cell r="H61" t="str">
            <v>BUFRS Corp OH Rates</v>
          </cell>
        </row>
        <row r="62">
          <cell r="A62" t="str">
            <v>FIN401</v>
          </cell>
          <cell r="B62" t="str">
            <v>FIN 48 Interest Payable</v>
          </cell>
          <cell r="C62" t="str">
            <v>Temp</v>
          </cell>
          <cell r="E62" t="str">
            <v>Direct</v>
          </cell>
          <cell r="G62">
            <v>0</v>
          </cell>
        </row>
        <row r="63">
          <cell r="A63" t="str">
            <v>FIN402</v>
          </cell>
          <cell r="B63" t="str">
            <v>FIN 48 Interest Receivable</v>
          </cell>
          <cell r="C63" t="str">
            <v>Temp</v>
          </cell>
          <cell r="E63" t="str">
            <v>Direct</v>
          </cell>
          <cell r="G63">
            <v>0</v>
          </cell>
        </row>
        <row r="64">
          <cell r="A64" t="str">
            <v>FIN403</v>
          </cell>
          <cell r="B64" t="str">
            <v>FIN48 Interest Payable-State</v>
          </cell>
          <cell r="C64" t="str">
            <v>Temp</v>
          </cell>
          <cell r="G64">
            <v>0</v>
          </cell>
        </row>
        <row r="65">
          <cell r="A65" t="str">
            <v>FIN404</v>
          </cell>
          <cell r="B65" t="str">
            <v>FIN48 Interest Receivable-State</v>
          </cell>
          <cell r="C65" t="str">
            <v>Temp</v>
          </cell>
          <cell r="G65">
            <v>0</v>
          </cell>
        </row>
        <row r="66">
          <cell r="A66" t="str">
            <v>FIN405</v>
          </cell>
          <cell r="B66" t="str">
            <v>Int Accrued St Current - FIN48</v>
          </cell>
          <cell r="C66" t="str">
            <v>Temp</v>
          </cell>
          <cell r="G66">
            <v>0</v>
          </cell>
        </row>
        <row r="67">
          <cell r="A67" t="str">
            <v>FIN406</v>
          </cell>
          <cell r="B67" t="str">
            <v>Int Receivable Current - FIN48</v>
          </cell>
          <cell r="C67" t="str">
            <v>Temp</v>
          </cell>
          <cell r="G67">
            <v>0</v>
          </cell>
        </row>
        <row r="68">
          <cell r="A68" t="str">
            <v>FLA101</v>
          </cell>
          <cell r="B68" t="str">
            <v>Florida State Exemption</v>
          </cell>
          <cell r="C68" t="str">
            <v>Temp</v>
          </cell>
          <cell r="G68">
            <v>0</v>
          </cell>
        </row>
        <row r="69">
          <cell r="A69" t="str">
            <v>FUL102</v>
          </cell>
          <cell r="B69" t="str">
            <v>Def Fuel Cost FERC</v>
          </cell>
          <cell r="C69" t="str">
            <v>Temp</v>
          </cell>
          <cell r="E69" t="str">
            <v>Direct</v>
          </cell>
          <cell r="F69">
            <v>0</v>
          </cell>
          <cell r="G69">
            <v>1</v>
          </cell>
        </row>
        <row r="70">
          <cell r="A70" t="str">
            <v>FUL103</v>
          </cell>
          <cell r="B70" t="str">
            <v>Def Fuel Cost FPSC - Current</v>
          </cell>
          <cell r="C70" t="str">
            <v>Temp</v>
          </cell>
          <cell r="E70" t="str">
            <v>Direct</v>
          </cell>
          <cell r="F70">
            <v>0</v>
          </cell>
          <cell r="G70">
            <v>1</v>
          </cell>
        </row>
        <row r="71">
          <cell r="A71" t="str">
            <v>FUL104</v>
          </cell>
          <cell r="B71" t="str">
            <v>FPSC Revenue Refund</v>
          </cell>
          <cell r="C71" t="str">
            <v>Temp</v>
          </cell>
          <cell r="G71">
            <v>0</v>
          </cell>
          <cell r="H71" t="str">
            <v>Per Dave Huss</v>
          </cell>
        </row>
        <row r="72">
          <cell r="A72" t="str">
            <v>FUL105</v>
          </cell>
          <cell r="B72" t="str">
            <v>Def CCR Costs</v>
          </cell>
          <cell r="C72" t="str">
            <v>Temp</v>
          </cell>
          <cell r="E72" t="str">
            <v>Direct</v>
          </cell>
          <cell r="F72">
            <v>0</v>
          </cell>
          <cell r="G72">
            <v>0</v>
          </cell>
        </row>
        <row r="73">
          <cell r="A73" t="str">
            <v>FUL106</v>
          </cell>
          <cell r="B73" t="str">
            <v>Def Fuel Cost FPSC L/T</v>
          </cell>
          <cell r="C73" t="str">
            <v>Temp</v>
          </cell>
          <cell r="E73" t="str">
            <v>Direct</v>
          </cell>
          <cell r="G73">
            <v>1</v>
          </cell>
        </row>
        <row r="74">
          <cell r="A74" t="str">
            <v>FUL108</v>
          </cell>
          <cell r="B74" t="str">
            <v>Def ECCR Costs</v>
          </cell>
          <cell r="C74" t="str">
            <v>Temp</v>
          </cell>
          <cell r="E74" t="str">
            <v>Direct</v>
          </cell>
          <cell r="G74">
            <v>0</v>
          </cell>
        </row>
        <row r="75">
          <cell r="A75" t="str">
            <v>FUL109</v>
          </cell>
          <cell r="B75" t="str">
            <v>EPU Asset Retirements</v>
          </cell>
          <cell r="C75" t="str">
            <v>Temp</v>
          </cell>
          <cell r="E75" t="str">
            <v>Direct</v>
          </cell>
          <cell r="G75">
            <v>1</v>
          </cell>
        </row>
        <row r="76">
          <cell r="A76" t="str">
            <v>FUL202</v>
          </cell>
          <cell r="B76" t="str">
            <v>Fuel Tax Credit Addback Exp</v>
          </cell>
          <cell r="C76" t="str">
            <v>Perm</v>
          </cell>
          <cell r="E76" t="str">
            <v>Direct</v>
          </cell>
          <cell r="F76">
            <v>0</v>
          </cell>
          <cell r="G76">
            <v>1</v>
          </cell>
          <cell r="H76" t="str">
            <v>CTX</v>
          </cell>
        </row>
        <row r="77">
          <cell r="A77" t="str">
            <v>FUL301</v>
          </cell>
          <cell r="B77" t="str">
            <v>Def Franchise Fee Rev</v>
          </cell>
          <cell r="C77" t="str">
            <v>Temp</v>
          </cell>
          <cell r="E77" t="str">
            <v>Direct</v>
          </cell>
          <cell r="F77">
            <v>0</v>
          </cell>
          <cell r="G77">
            <v>0</v>
          </cell>
          <cell r="H77" t="str">
            <v>CTX</v>
          </cell>
        </row>
        <row r="78">
          <cell r="A78" t="str">
            <v>FUL302</v>
          </cell>
          <cell r="B78" t="str">
            <v>Franchise Fee Costs</v>
          </cell>
          <cell r="C78" t="str">
            <v>Temp</v>
          </cell>
          <cell r="E78" t="str">
            <v>Direct</v>
          </cell>
          <cell r="F78">
            <v>0</v>
          </cell>
          <cell r="G78">
            <v>0</v>
          </cell>
          <cell r="H78" t="str">
            <v>CTX</v>
          </cell>
        </row>
        <row r="79">
          <cell r="A79" t="str">
            <v>HOM101</v>
          </cell>
          <cell r="B79" t="str">
            <v>Home Purchase Program - Liability</v>
          </cell>
          <cell r="C79" t="str">
            <v>Temp</v>
          </cell>
          <cell r="E79" t="str">
            <v>Direct</v>
          </cell>
          <cell r="G79">
            <v>0</v>
          </cell>
        </row>
        <row r="80">
          <cell r="A80" t="str">
            <v>HOM102</v>
          </cell>
          <cell r="B80" t="str">
            <v>Home Purchase Program - Asset</v>
          </cell>
          <cell r="C80" t="str">
            <v>Temp</v>
          </cell>
          <cell r="E80" t="str">
            <v>Direct</v>
          </cell>
          <cell r="G80">
            <v>0</v>
          </cell>
        </row>
        <row r="81">
          <cell r="A81" t="str">
            <v>INC502</v>
          </cell>
          <cell r="B81" t="str">
            <v>Tax Exempt Int Inc</v>
          </cell>
          <cell r="C81" t="str">
            <v>Temp</v>
          </cell>
          <cell r="E81" t="str">
            <v>Direct</v>
          </cell>
          <cell r="G81">
            <v>0</v>
          </cell>
        </row>
        <row r="82">
          <cell r="A82" t="str">
            <v>INC602</v>
          </cell>
          <cell r="B82" t="str">
            <v>Premium Lighting Prog Rev</v>
          </cell>
          <cell r="C82" t="str">
            <v>Temp</v>
          </cell>
          <cell r="E82" t="str">
            <v>Direct</v>
          </cell>
          <cell r="G82">
            <v>0</v>
          </cell>
          <cell r="H82" t="str">
            <v>CTX</v>
          </cell>
        </row>
        <row r="83">
          <cell r="A83" t="str">
            <v>INC603</v>
          </cell>
          <cell r="B83" t="str">
            <v>5 Year Maint Agrmt Tariff Billing</v>
          </cell>
          <cell r="C83" t="str">
            <v>Temp</v>
          </cell>
          <cell r="E83" t="str">
            <v>Direct</v>
          </cell>
          <cell r="G83">
            <v>0</v>
          </cell>
          <cell r="H83" t="str">
            <v>CTX</v>
          </cell>
        </row>
        <row r="84">
          <cell r="A84" t="str">
            <v>INC605</v>
          </cell>
          <cell r="B84" t="str">
            <v>Deferred Income - NC</v>
          </cell>
          <cell r="C84" t="str">
            <v>Temp</v>
          </cell>
          <cell r="E84" t="str">
            <v>Direct</v>
          </cell>
          <cell r="F84">
            <v>0</v>
          </cell>
          <cell r="G84">
            <v>1</v>
          </cell>
          <cell r="H84" t="str">
            <v>CTX</v>
          </cell>
        </row>
        <row r="85">
          <cell r="A85" t="str">
            <v>INJ101</v>
          </cell>
          <cell r="B85" t="str">
            <v>Injuries and Damages</v>
          </cell>
          <cell r="C85" t="str">
            <v>Temp</v>
          </cell>
          <cell r="D85" t="str">
            <v>J</v>
          </cell>
          <cell r="E85" t="str">
            <v>Allocate</v>
          </cell>
          <cell r="F85" t="str">
            <v>588.700, 921.100, 925.100, 925.102, 925103</v>
          </cell>
          <cell r="G85">
            <v>0.05</v>
          </cell>
          <cell r="H85" t="str">
            <v>BUFRs</v>
          </cell>
        </row>
        <row r="86">
          <cell r="A86" t="str">
            <v>INT101</v>
          </cell>
          <cell r="B86" t="str">
            <v>Method Life CPI</v>
          </cell>
          <cell r="C86" t="str">
            <v>Temp</v>
          </cell>
          <cell r="D86" t="str">
            <v>A</v>
          </cell>
          <cell r="E86" t="str">
            <v>Allocate</v>
          </cell>
          <cell r="F86">
            <v>0</v>
          </cell>
          <cell r="G86">
            <v>0.47303103256409079</v>
          </cell>
          <cell r="H86" t="str">
            <v>Interest Related</v>
          </cell>
        </row>
        <row r="87">
          <cell r="A87" t="str">
            <v>INT201</v>
          </cell>
          <cell r="B87" t="str">
            <v>Nuclear Fuel Interest</v>
          </cell>
          <cell r="C87" t="str">
            <v>Temp</v>
          </cell>
          <cell r="D87" t="str">
            <v>A</v>
          </cell>
          <cell r="E87" t="str">
            <v>Allocate</v>
          </cell>
          <cell r="G87">
            <v>1</v>
          </cell>
          <cell r="H87" t="str">
            <v>Interest Related</v>
          </cell>
        </row>
        <row r="88">
          <cell r="A88" t="str">
            <v>INV101</v>
          </cell>
          <cell r="B88" t="str">
            <v>Investigatory Costs</v>
          </cell>
          <cell r="C88" t="str">
            <v>Temp</v>
          </cell>
          <cell r="E88" t="str">
            <v>Direct</v>
          </cell>
          <cell r="G88">
            <v>0</v>
          </cell>
        </row>
        <row r="89">
          <cell r="A89" t="str">
            <v>ITC101</v>
          </cell>
          <cell r="B89" t="str">
            <v>Conv ITC Amort &amp; GU</v>
          </cell>
          <cell r="C89" t="str">
            <v>Temp</v>
          </cell>
          <cell r="E89" t="str">
            <v>Direct</v>
          </cell>
          <cell r="G89">
            <v>1</v>
          </cell>
        </row>
        <row r="90">
          <cell r="A90" t="str">
            <v>ITC102</v>
          </cell>
          <cell r="B90" t="str">
            <v>Conv ITC Depr Loss</v>
          </cell>
          <cell r="C90" t="str">
            <v>Temp</v>
          </cell>
          <cell r="E90" t="str">
            <v>Direct</v>
          </cell>
          <cell r="G90">
            <v>1</v>
          </cell>
        </row>
        <row r="91">
          <cell r="A91" t="str">
            <v>ITC103</v>
          </cell>
          <cell r="B91" t="str">
            <v>Space Coast ITC GU</v>
          </cell>
          <cell r="C91" t="str">
            <v>Temp</v>
          </cell>
          <cell r="E91" t="str">
            <v>Direct</v>
          </cell>
          <cell r="F91">
            <v>0</v>
          </cell>
          <cell r="G91">
            <v>1</v>
          </cell>
        </row>
        <row r="92">
          <cell r="A92" t="str">
            <v>ITC104</v>
          </cell>
          <cell r="B92" t="str">
            <v>Space Coast ITC Depr Loss</v>
          </cell>
          <cell r="C92" t="str">
            <v>Temp</v>
          </cell>
          <cell r="E92" t="str">
            <v>Direct</v>
          </cell>
          <cell r="F92">
            <v>0</v>
          </cell>
          <cell r="G92">
            <v>1</v>
          </cell>
        </row>
        <row r="93">
          <cell r="A93" t="str">
            <v>MEL101</v>
          </cell>
          <cell r="B93" t="str">
            <v>Business Meals</v>
          </cell>
          <cell r="C93" t="str">
            <v>Perm</v>
          </cell>
          <cell r="D93" t="str">
            <v>D</v>
          </cell>
          <cell r="E93" t="str">
            <v>Allocate</v>
          </cell>
          <cell r="F93" t="str">
            <v>921.100</v>
          </cell>
          <cell r="G93">
            <v>0.46636760768509533</v>
          </cell>
          <cell r="H93" t="str">
            <v>BUFRS Corp OH Rates</v>
          </cell>
        </row>
        <row r="94">
          <cell r="A94" t="str">
            <v>MIX101</v>
          </cell>
          <cell r="B94" t="str">
            <v>Mixed Service Costs</v>
          </cell>
          <cell r="C94" t="str">
            <v>Temp</v>
          </cell>
          <cell r="D94" t="str">
            <v>E</v>
          </cell>
          <cell r="E94" t="str">
            <v>Allocate</v>
          </cell>
          <cell r="G94">
            <v>0</v>
          </cell>
          <cell r="H94" t="str">
            <v>CTX</v>
          </cell>
        </row>
        <row r="95">
          <cell r="A95" t="str">
            <v>MTAX01</v>
          </cell>
          <cell r="B95" t="str">
            <v>Nuclear License Payroll</v>
          </cell>
          <cell r="C95" t="str">
            <v>Temp</v>
          </cell>
          <cell r="E95" t="str">
            <v>Direct</v>
          </cell>
          <cell r="G95">
            <v>1</v>
          </cell>
          <cell r="H95" t="str">
            <v>CTX</v>
          </cell>
        </row>
        <row r="96">
          <cell r="A96" t="str">
            <v>MTAX02</v>
          </cell>
          <cell r="B96" t="str">
            <v>Docking Fees</v>
          </cell>
          <cell r="C96" t="str">
            <v>Temp</v>
          </cell>
          <cell r="G96">
            <v>1</v>
          </cell>
          <cell r="H96" t="str">
            <v>Fuel Related</v>
          </cell>
        </row>
        <row r="97">
          <cell r="A97" t="str">
            <v>NUC101</v>
          </cell>
          <cell r="B97" t="str">
            <v>Nuclear Uprate Gross Up - BTL</v>
          </cell>
          <cell r="C97" t="str">
            <v>Temp</v>
          </cell>
          <cell r="G97">
            <v>1</v>
          </cell>
        </row>
        <row r="98">
          <cell r="A98" t="str">
            <v>NUC103</v>
          </cell>
          <cell r="B98" t="str">
            <v>Nuclear Cola Payroll(Override)</v>
          </cell>
          <cell r="C98" t="str">
            <v>Temp</v>
          </cell>
          <cell r="E98" t="str">
            <v>Direct</v>
          </cell>
          <cell r="G98">
            <v>1</v>
          </cell>
        </row>
        <row r="99">
          <cell r="A99" t="str">
            <v>NUC104</v>
          </cell>
          <cell r="B99" t="str">
            <v>Nuclear Uprate Gross Up - ATL</v>
          </cell>
          <cell r="C99" t="str">
            <v>Temp</v>
          </cell>
          <cell r="G99">
            <v>1</v>
          </cell>
        </row>
        <row r="100">
          <cell r="A100" t="str">
            <v>NUC105</v>
          </cell>
          <cell r="B100" t="str">
            <v>Nuclear Uprate Carrying Costs on DTA - ATL</v>
          </cell>
          <cell r="C100" t="str">
            <v>Temp</v>
          </cell>
          <cell r="G100">
            <v>1</v>
          </cell>
        </row>
        <row r="101">
          <cell r="A101" t="str">
            <v>NUC106</v>
          </cell>
          <cell r="B101" t="str">
            <v>Nuclear Rule Book/Tax Basis</v>
          </cell>
          <cell r="C101" t="str">
            <v>Temp</v>
          </cell>
          <cell r="E101" t="str">
            <v>Direct</v>
          </cell>
          <cell r="G101">
            <v>1</v>
          </cell>
        </row>
        <row r="102">
          <cell r="A102" t="str">
            <v>POL101</v>
          </cell>
          <cell r="B102" t="str">
            <v>Nondeductible Penalties</v>
          </cell>
          <cell r="C102" t="str">
            <v>Perm</v>
          </cell>
          <cell r="D102" t="str">
            <v>D</v>
          </cell>
          <cell r="E102" t="str">
            <v>allocate</v>
          </cell>
          <cell r="F102" t="str">
            <v>426400, 426420</v>
          </cell>
          <cell r="G102">
            <v>0.46636760768509533</v>
          </cell>
          <cell r="H102" t="str">
            <v>BUFRS Corp OH Rates</v>
          </cell>
        </row>
        <row r="103">
          <cell r="A103" t="str">
            <v>POL201</v>
          </cell>
          <cell r="B103" t="str">
            <v>Nondeductible Club Dues And Political Contributions</v>
          </cell>
          <cell r="C103" t="str">
            <v>Perm</v>
          </cell>
          <cell r="E103" t="str">
            <v>Direct</v>
          </cell>
          <cell r="G103">
            <v>0</v>
          </cell>
        </row>
        <row r="104">
          <cell r="A104" t="str">
            <v>POL301</v>
          </cell>
          <cell r="B104" t="str">
            <v>NonDeductible Aircraft</v>
          </cell>
          <cell r="C104" t="str">
            <v>Temp</v>
          </cell>
          <cell r="G104">
            <v>0</v>
          </cell>
        </row>
        <row r="105">
          <cell r="A105" t="str">
            <v>PPD101</v>
          </cell>
          <cell r="B105" t="str">
            <v>Prepaid Insurance</v>
          </cell>
          <cell r="C105" t="str">
            <v>Temp</v>
          </cell>
          <cell r="D105" t="str">
            <v>K</v>
          </cell>
          <cell r="E105" t="str">
            <v>Allocate</v>
          </cell>
          <cell r="F105" t="str">
            <v>924.000</v>
          </cell>
          <cell r="G105">
            <v>0.1389</v>
          </cell>
          <cell r="H105" t="str">
            <v>BUFRs</v>
          </cell>
        </row>
        <row r="106">
          <cell r="A106" t="str">
            <v>PPD202</v>
          </cell>
          <cell r="B106" t="str">
            <v>Prepaid Franchise Fees</v>
          </cell>
          <cell r="C106" t="str">
            <v>Temp</v>
          </cell>
          <cell r="E106" t="str">
            <v>Direct</v>
          </cell>
          <cell r="F106">
            <v>0</v>
          </cell>
          <cell r="G106">
            <v>0</v>
          </cell>
          <cell r="H106" t="str">
            <v>CTX</v>
          </cell>
        </row>
        <row r="107">
          <cell r="A107" t="str">
            <v>PPD203</v>
          </cell>
          <cell r="B107" t="str">
            <v>Prepaid State Motor Vehicle Taxes</v>
          </cell>
          <cell r="C107" t="str">
            <v>Temp</v>
          </cell>
          <cell r="E107" t="str">
            <v>Direct</v>
          </cell>
          <cell r="F107">
            <v>0</v>
          </cell>
          <cell r="G107">
            <v>0</v>
          </cell>
          <cell r="H107" t="str">
            <v>CTX</v>
          </cell>
        </row>
        <row r="108">
          <cell r="A108" t="str">
            <v>PRP101</v>
          </cell>
          <cell r="B108" t="str">
            <v>St Lucie Prop Taxes</v>
          </cell>
          <cell r="C108" t="str">
            <v>Temp</v>
          </cell>
          <cell r="E108" t="str">
            <v>Direct</v>
          </cell>
          <cell r="G108">
            <v>0</v>
          </cell>
        </row>
        <row r="109">
          <cell r="A109" t="str">
            <v>PSP101</v>
          </cell>
          <cell r="B109" t="str">
            <v>Partnership Income/Loss</v>
          </cell>
          <cell r="G109">
            <v>0</v>
          </cell>
        </row>
        <row r="110">
          <cell r="A110" t="str">
            <v>PSP201</v>
          </cell>
          <cell r="B110" t="str">
            <v>JV Perm Differences</v>
          </cell>
          <cell r="C110" t="str">
            <v>Temp</v>
          </cell>
          <cell r="E110" t="str">
            <v>Direct</v>
          </cell>
          <cell r="G110">
            <v>0</v>
          </cell>
        </row>
        <row r="111">
          <cell r="A111" t="str">
            <v>REM101</v>
          </cell>
          <cell r="B111" t="str">
            <v>Cost of Removal</v>
          </cell>
          <cell r="C111" t="str">
            <v>Temp</v>
          </cell>
          <cell r="D111" t="str">
            <v>M</v>
          </cell>
          <cell r="E111" t="str">
            <v>Allocate</v>
          </cell>
          <cell r="G111">
            <v>0.40045411297670341</v>
          </cell>
          <cell r="H111" t="str">
            <v>Regulatory</v>
          </cell>
        </row>
        <row r="112">
          <cell r="A112" t="str">
            <v>RES134</v>
          </cell>
          <cell r="B112" t="str">
            <v>Glade Coal Reimbursement/Abandonment Loss</v>
          </cell>
          <cell r="C112" t="str">
            <v>Temp</v>
          </cell>
          <cell r="G112">
            <v>0</v>
          </cell>
        </row>
        <row r="113">
          <cell r="A113" t="str">
            <v>RES601</v>
          </cell>
          <cell r="B113" t="str">
            <v>Dormant materials</v>
          </cell>
          <cell r="G113">
            <v>0</v>
          </cell>
        </row>
        <row r="114">
          <cell r="A114" t="str">
            <v>REP101</v>
          </cell>
          <cell r="B114" t="str">
            <v>Repair Allowance</v>
          </cell>
          <cell r="C114" t="str">
            <v>Temp</v>
          </cell>
          <cell r="D114" t="str">
            <v>F</v>
          </cell>
          <cell r="E114" t="str">
            <v>Allocate</v>
          </cell>
          <cell r="G114">
            <v>0.7119133705292372</v>
          </cell>
          <cell r="H114" t="str">
            <v>CTX</v>
          </cell>
        </row>
        <row r="115">
          <cell r="A115" t="str">
            <v>REP201</v>
          </cell>
          <cell r="B115" t="str">
            <v>Repair Projects</v>
          </cell>
          <cell r="C115" t="str">
            <v>Temp</v>
          </cell>
          <cell r="D115" t="str">
            <v>F</v>
          </cell>
          <cell r="E115" t="str">
            <v>Allocate</v>
          </cell>
          <cell r="G115">
            <v>0.7119133705292372</v>
          </cell>
          <cell r="H115" t="str">
            <v>CTX</v>
          </cell>
        </row>
        <row r="116">
          <cell r="A116" t="str">
            <v>REP301</v>
          </cell>
          <cell r="B116" t="str">
            <v>Cable Injection</v>
          </cell>
          <cell r="E116" t="str">
            <v>Direct</v>
          </cell>
          <cell r="F116">
            <v>0</v>
          </cell>
          <cell r="G116">
            <v>0</v>
          </cell>
          <cell r="H116" t="str">
            <v>CTX</v>
          </cell>
        </row>
        <row r="117">
          <cell r="A117" t="str">
            <v>REP501</v>
          </cell>
          <cell r="B117" t="str">
            <v>Nuc Maint Reserve</v>
          </cell>
          <cell r="C117" t="str">
            <v>Temp</v>
          </cell>
          <cell r="E117" t="str">
            <v>Direct</v>
          </cell>
          <cell r="G117">
            <v>1</v>
          </cell>
          <cell r="H117" t="str">
            <v>CTX</v>
          </cell>
        </row>
        <row r="118">
          <cell r="A118" t="str">
            <v>REP502</v>
          </cell>
          <cell r="B118" t="str">
            <v>Incremental SEC Dbt Costs</v>
          </cell>
          <cell r="C118" t="str">
            <v>Temp</v>
          </cell>
          <cell r="E118" t="str">
            <v>Direct</v>
          </cell>
          <cell r="G118">
            <v>0</v>
          </cell>
        </row>
        <row r="119">
          <cell r="A119" t="str">
            <v>REP503</v>
          </cell>
          <cell r="B119" t="str">
            <v>Nuc Maint Res-Particip</v>
          </cell>
          <cell r="C119" t="str">
            <v>Temp</v>
          </cell>
          <cell r="E119" t="str">
            <v>Direct</v>
          </cell>
          <cell r="G119">
            <v>1</v>
          </cell>
        </row>
        <row r="120">
          <cell r="A120" t="str">
            <v>RES107</v>
          </cell>
          <cell r="B120" t="str">
            <v>Regulatory Impact</v>
          </cell>
          <cell r="C120" t="str">
            <v>Temp</v>
          </cell>
          <cell r="E120" t="str">
            <v>Direct</v>
          </cell>
          <cell r="F120" t="str">
            <v>456.251</v>
          </cell>
          <cell r="G120">
            <v>0</v>
          </cell>
          <cell r="H120" t="str">
            <v>CTX</v>
          </cell>
        </row>
        <row r="121">
          <cell r="A121" t="str">
            <v>RES111</v>
          </cell>
          <cell r="B121" t="str">
            <v>Warranty Reserve</v>
          </cell>
          <cell r="E121" t="str">
            <v>Direct</v>
          </cell>
          <cell r="F121" t="str">
            <v>456.060</v>
          </cell>
          <cell r="G121">
            <v>0</v>
          </cell>
          <cell r="H121" t="str">
            <v>CTX</v>
          </cell>
        </row>
        <row r="122">
          <cell r="A122" t="str">
            <v>RES113</v>
          </cell>
          <cell r="B122" t="str">
            <v>Nuc Last Core Expense</v>
          </cell>
          <cell r="C122" t="str">
            <v>Temp</v>
          </cell>
          <cell r="E122" t="str">
            <v>Direct</v>
          </cell>
          <cell r="G122">
            <v>1</v>
          </cell>
          <cell r="H122" t="str">
            <v>CTX</v>
          </cell>
        </row>
        <row r="123">
          <cell r="A123" t="str">
            <v>RES114</v>
          </cell>
          <cell r="B123" t="str">
            <v>Nuc M and S Inventory</v>
          </cell>
          <cell r="C123" t="str">
            <v>Temp</v>
          </cell>
          <cell r="E123" t="str">
            <v>Direct</v>
          </cell>
          <cell r="G123">
            <v>1</v>
          </cell>
          <cell r="H123" t="str">
            <v>CTX</v>
          </cell>
        </row>
        <row r="124">
          <cell r="A124" t="str">
            <v>RES116</v>
          </cell>
          <cell r="B124" t="str">
            <v>Sales Tax</v>
          </cell>
          <cell r="F124">
            <v>0</v>
          </cell>
          <cell r="G124">
            <v>0</v>
          </cell>
          <cell r="H124" t="str">
            <v>CTX</v>
          </cell>
        </row>
        <row r="125">
          <cell r="A125" t="str">
            <v>RES117</v>
          </cell>
          <cell r="B125" t="str">
            <v>Elmore Litigation Reserve</v>
          </cell>
          <cell r="C125" t="str">
            <v>Temp</v>
          </cell>
          <cell r="E125" t="str">
            <v>Direct</v>
          </cell>
          <cell r="G125">
            <v>0</v>
          </cell>
        </row>
        <row r="126">
          <cell r="A126" t="str">
            <v>RES126</v>
          </cell>
          <cell r="B126" t="str">
            <v>Nuclear Rad Waste</v>
          </cell>
          <cell r="C126" t="str">
            <v>Temp</v>
          </cell>
          <cell r="E126" t="str">
            <v>Direct</v>
          </cell>
          <cell r="G126">
            <v>1</v>
          </cell>
          <cell r="H126" t="str">
            <v>CTX</v>
          </cell>
        </row>
        <row r="127">
          <cell r="A127" t="str">
            <v>RES127</v>
          </cell>
          <cell r="B127" t="str">
            <v>IBM Credit - L/T</v>
          </cell>
          <cell r="C127" t="str">
            <v>Temp</v>
          </cell>
          <cell r="E127" t="str">
            <v>Direct</v>
          </cell>
          <cell r="G127">
            <v>0</v>
          </cell>
          <cell r="H127" t="str">
            <v>CTX</v>
          </cell>
        </row>
        <row r="128">
          <cell r="A128" t="str">
            <v>RES129</v>
          </cell>
          <cell r="B128" t="str">
            <v>IBM Credit - S/T</v>
          </cell>
          <cell r="C128" t="str">
            <v>Temp</v>
          </cell>
          <cell r="E128" t="str">
            <v>Direct</v>
          </cell>
          <cell r="G128">
            <v>0</v>
          </cell>
          <cell r="H128" t="str">
            <v>CTX</v>
          </cell>
        </row>
        <row r="129">
          <cell r="A129" t="str">
            <v>RES132</v>
          </cell>
          <cell r="B129" t="str">
            <v>Enersys-Warranty</v>
          </cell>
          <cell r="C129" t="str">
            <v>Temp</v>
          </cell>
          <cell r="G129">
            <v>0</v>
          </cell>
        </row>
        <row r="130">
          <cell r="A130" t="str">
            <v>RES135</v>
          </cell>
          <cell r="B130" t="str">
            <v>Rothenberg Obligation</v>
          </cell>
          <cell r="C130" t="str">
            <v>Temp</v>
          </cell>
          <cell r="E130" t="str">
            <v>Direct</v>
          </cell>
          <cell r="G130">
            <v>0</v>
          </cell>
        </row>
        <row r="131">
          <cell r="A131" t="str">
            <v>RES301</v>
          </cell>
          <cell r="B131" t="str">
            <v>Environmental Liability</v>
          </cell>
          <cell r="C131" t="str">
            <v>Temp</v>
          </cell>
          <cell r="D131" t="str">
            <v>D</v>
          </cell>
          <cell r="E131" t="str">
            <v>Allocate</v>
          </cell>
          <cell r="F131" t="str">
            <v>930.200, 921.100</v>
          </cell>
          <cell r="G131">
            <v>0.46636760768509533</v>
          </cell>
          <cell r="H131" t="str">
            <v>BUFRS Corp OH Rates</v>
          </cell>
        </row>
        <row r="132">
          <cell r="A132" t="str">
            <v>RES401</v>
          </cell>
          <cell r="B132" t="str">
            <v>Vacation Pay Accrual</v>
          </cell>
          <cell r="C132" t="str">
            <v>Temp</v>
          </cell>
          <cell r="D132" t="str">
            <v>G</v>
          </cell>
          <cell r="E132" t="str">
            <v>Allocate</v>
          </cell>
          <cell r="F132" t="str">
            <v>926.720</v>
          </cell>
          <cell r="G132">
            <v>0.49120000000000003</v>
          </cell>
          <cell r="H132" t="str">
            <v>BUFRS</v>
          </cell>
        </row>
        <row r="133">
          <cell r="A133" t="str">
            <v>RES801</v>
          </cell>
          <cell r="B133" t="str">
            <v>FMPA Settlement Agreement</v>
          </cell>
          <cell r="C133" t="str">
            <v>Temp</v>
          </cell>
          <cell r="E133" t="str">
            <v>Direct</v>
          </cell>
          <cell r="F133">
            <v>0</v>
          </cell>
          <cell r="G133">
            <v>0</v>
          </cell>
          <cell r="H133" t="str">
            <v>CTX</v>
          </cell>
        </row>
        <row r="134">
          <cell r="A134" t="str">
            <v>REV103</v>
          </cell>
          <cell r="B134" t="str">
            <v>Measurement and Verification Income</v>
          </cell>
          <cell r="C134" t="str">
            <v>Temp</v>
          </cell>
          <cell r="G134">
            <v>0</v>
          </cell>
        </row>
        <row r="135">
          <cell r="A135" t="str">
            <v>RSH101</v>
          </cell>
          <cell r="B135" t="str">
            <v>Computer Software</v>
          </cell>
          <cell r="C135" t="str">
            <v>Temp</v>
          </cell>
          <cell r="E135" t="str">
            <v>Direct</v>
          </cell>
          <cell r="F135" t="str">
            <v>None</v>
          </cell>
          <cell r="G135">
            <v>0</v>
          </cell>
          <cell r="H135" t="str">
            <v>CTX</v>
          </cell>
        </row>
        <row r="136">
          <cell r="A136" t="str">
            <v>RSH102</v>
          </cell>
          <cell r="B136" t="str">
            <v>Research &amp; Experiment</v>
          </cell>
          <cell r="G136">
            <v>0</v>
          </cell>
        </row>
        <row r="137">
          <cell r="A137" t="str">
            <v>RSH103</v>
          </cell>
          <cell r="B137" t="str">
            <v>AIX Software</v>
          </cell>
          <cell r="C137" t="str">
            <v>Temp</v>
          </cell>
          <cell r="G137">
            <v>0</v>
          </cell>
          <cell r="H137" t="str">
            <v>CTX</v>
          </cell>
        </row>
        <row r="138">
          <cell r="A138" t="str">
            <v>RSH105</v>
          </cell>
          <cell r="B138" t="str">
            <v>Nuclear R and E Costs</v>
          </cell>
          <cell r="C138" t="str">
            <v>Temp</v>
          </cell>
          <cell r="G138">
            <v>1</v>
          </cell>
        </row>
        <row r="139">
          <cell r="A139" t="str">
            <v>SAL102</v>
          </cell>
          <cell r="B139" t="str">
            <v>Gain Gas Contracts - FPLES</v>
          </cell>
          <cell r="C139" t="str">
            <v>Temp</v>
          </cell>
          <cell r="E139" t="str">
            <v>Direct</v>
          </cell>
          <cell r="G139">
            <v>0</v>
          </cell>
        </row>
        <row r="140">
          <cell r="A140" t="str">
            <v>SAL301</v>
          </cell>
          <cell r="B140" t="str">
            <v>Cap Gain Emiss Allow</v>
          </cell>
          <cell r="C140" t="str">
            <v>Temp</v>
          </cell>
          <cell r="E140" t="str">
            <v>Direct</v>
          </cell>
          <cell r="F140">
            <v>0</v>
          </cell>
          <cell r="G140">
            <v>0</v>
          </cell>
          <cell r="H140" t="str">
            <v>CTX</v>
          </cell>
        </row>
        <row r="141">
          <cell r="A141" t="str">
            <v>SAL601</v>
          </cell>
          <cell r="B141" t="str">
            <v>Mitigation Bank Gains</v>
          </cell>
          <cell r="C141" t="str">
            <v>Temp</v>
          </cell>
          <cell r="E141" t="str">
            <v>Direct</v>
          </cell>
          <cell r="F141">
            <v>0</v>
          </cell>
          <cell r="G141">
            <v>0</v>
          </cell>
          <cell r="H141" t="str">
            <v>CTX</v>
          </cell>
        </row>
        <row r="142">
          <cell r="A142" t="str">
            <v>SJR101</v>
          </cell>
          <cell r="B142" t="str">
            <v>SJRPP Decommissioning</v>
          </cell>
          <cell r="C142" t="str">
            <v>Temp</v>
          </cell>
          <cell r="E142" t="str">
            <v>Direct</v>
          </cell>
          <cell r="F142">
            <v>0</v>
          </cell>
          <cell r="G142">
            <v>1</v>
          </cell>
          <cell r="H142" t="str">
            <v>CTX</v>
          </cell>
        </row>
        <row r="143">
          <cell r="A143" t="str">
            <v>SJR102</v>
          </cell>
          <cell r="B143" t="str">
            <v>SJRPP Def Interest</v>
          </cell>
          <cell r="C143" t="str">
            <v>Temp</v>
          </cell>
          <cell r="E143" t="str">
            <v>Direct</v>
          </cell>
          <cell r="F143">
            <v>0</v>
          </cell>
          <cell r="G143">
            <v>1</v>
          </cell>
          <cell r="H143" t="str">
            <v>CTX</v>
          </cell>
        </row>
        <row r="144">
          <cell r="A144" t="str">
            <v>STM101</v>
          </cell>
          <cell r="B144" t="str">
            <v>Storm Fund Above</v>
          </cell>
          <cell r="E144" t="str">
            <v>Direct</v>
          </cell>
          <cell r="G144">
            <v>0</v>
          </cell>
          <cell r="H144" t="str">
            <v>CTX</v>
          </cell>
        </row>
        <row r="145">
          <cell r="A145" t="str">
            <v>STM201</v>
          </cell>
          <cell r="B145" t="str">
            <v>Storm Fund Below</v>
          </cell>
          <cell r="C145" t="str">
            <v>Temp</v>
          </cell>
          <cell r="E145" t="str">
            <v>Direct</v>
          </cell>
          <cell r="G145">
            <v>0</v>
          </cell>
          <cell r="H145" t="str">
            <v>CTX</v>
          </cell>
        </row>
        <row r="146">
          <cell r="A146" t="str">
            <v>STM305</v>
          </cell>
          <cell r="B146" t="str">
            <v>Storm Fund 3213</v>
          </cell>
          <cell r="E146" t="str">
            <v>Direct</v>
          </cell>
          <cell r="G146">
            <v>0</v>
          </cell>
          <cell r="H146" t="str">
            <v>CTX</v>
          </cell>
        </row>
        <row r="147">
          <cell r="A147" t="str">
            <v>STM401</v>
          </cell>
          <cell r="B147" t="str">
            <v>Storm Recovery Property</v>
          </cell>
          <cell r="C147" t="str">
            <v>Temp</v>
          </cell>
          <cell r="G147">
            <v>0</v>
          </cell>
          <cell r="H147" t="str">
            <v>Per D Huss (Primarily Distrib)</v>
          </cell>
        </row>
        <row r="148">
          <cell r="A148" t="str">
            <v>STM402</v>
          </cell>
          <cell r="B148" t="str">
            <v>Over/Under Recovery - FREC</v>
          </cell>
          <cell r="C148" t="str">
            <v>Temp</v>
          </cell>
          <cell r="G148">
            <v>0</v>
          </cell>
          <cell r="H148" t="str">
            <v>Per D Huss (Primarily Distrib)</v>
          </cell>
        </row>
        <row r="149">
          <cell r="A149" t="str">
            <v>STM406</v>
          </cell>
          <cell r="B149" t="str">
            <v>Storm - Reg Asset - Non-Regulated</v>
          </cell>
          <cell r="C149" t="str">
            <v>Temp</v>
          </cell>
          <cell r="G149">
            <v>0</v>
          </cell>
          <cell r="H149" t="str">
            <v>Per D Huss (Primarily Distrib)</v>
          </cell>
        </row>
        <row r="150">
          <cell r="A150" t="str">
            <v>STM407</v>
          </cell>
          <cell r="B150" t="str">
            <v>Storm Recovery - Current</v>
          </cell>
          <cell r="C150" t="str">
            <v>Temp</v>
          </cell>
          <cell r="G150">
            <v>0</v>
          </cell>
          <cell r="H150" t="str">
            <v>Per D Huss (Primarily Distrib)</v>
          </cell>
        </row>
        <row r="151">
          <cell r="A151" t="str">
            <v>STM408</v>
          </cell>
          <cell r="B151" t="str">
            <v>Involuntary Conversion - Storm - Deferred Gain Reg Asset</v>
          </cell>
          <cell r="C151" t="str">
            <v>Temp</v>
          </cell>
          <cell r="E151" t="str">
            <v>Direct</v>
          </cell>
          <cell r="F151" t="str">
            <v>411.641</v>
          </cell>
          <cell r="G151">
            <v>0</v>
          </cell>
          <cell r="H151" t="str">
            <v>CTX</v>
          </cell>
        </row>
        <row r="152">
          <cell r="A152" t="str">
            <v>STM409</v>
          </cell>
          <cell r="B152" t="str">
            <v>Storm-Reg Asset - Regulated</v>
          </cell>
          <cell r="C152" t="str">
            <v>Temp</v>
          </cell>
          <cell r="G152">
            <v>0</v>
          </cell>
          <cell r="H152" t="str">
            <v>Per D Huss (Primarily Distrib)</v>
          </cell>
        </row>
        <row r="153">
          <cell r="A153" t="str">
            <v>STP101</v>
          </cell>
          <cell r="B153" t="str">
            <v>State Tax Pymt Audit Adj</v>
          </cell>
          <cell r="C153" t="str">
            <v>Perm</v>
          </cell>
          <cell r="E153" t="str">
            <v>Direct</v>
          </cell>
          <cell r="G153">
            <v>0</v>
          </cell>
        </row>
        <row r="154">
          <cell r="A154" t="str">
            <v>SUB101</v>
          </cell>
          <cell r="B154" t="str">
            <v>Equity Earnings Subs</v>
          </cell>
          <cell r="C154" t="str">
            <v>Perm</v>
          </cell>
          <cell r="E154" t="str">
            <v>Direct</v>
          </cell>
          <cell r="F154">
            <v>0</v>
          </cell>
          <cell r="G154">
            <v>0</v>
          </cell>
          <cell r="H154" t="str">
            <v>CTX</v>
          </cell>
        </row>
        <row r="155">
          <cell r="A155" t="str">
            <v>UBR102</v>
          </cell>
          <cell r="B155" t="str">
            <v>Unbilled Revenue FPSC</v>
          </cell>
          <cell r="C155" t="str">
            <v>Temp</v>
          </cell>
          <cell r="D155" t="str">
            <v>I</v>
          </cell>
          <cell r="E155" t="str">
            <v>Allocate</v>
          </cell>
          <cell r="F155">
            <v>0</v>
          </cell>
          <cell r="G155">
            <v>0.55227000000000004</v>
          </cell>
          <cell r="H155" t="str">
            <v>Per Alex June 2010 Proj</v>
          </cell>
        </row>
      </sheetData>
      <sheetData sheetId="9">
        <row r="8">
          <cell r="A8" t="str">
            <v>ABN101</v>
          </cell>
        </row>
      </sheetData>
      <sheetData sheetId="10"/>
      <sheetData sheetId="11">
        <row r="8">
          <cell r="A8" t="str">
            <v>ABN101</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TAX"/>
      <sheetName val="Excel 1120"/>
      <sheetName val="Tax Accrual - Depreciation"/>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LIST"/>
      <sheetName val="POILIST"/>
      <sheetName val="CNTRLIST"/>
      <sheetName val="DAFORM"/>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Debt Group Page"/>
      <sheetName val="S &amp; U"/>
      <sheetName val="PF P&amp;L"/>
      <sheetName val="P&amp;L Adjustments"/>
      <sheetName val="PF P&amp;L (2)"/>
      <sheetName val="PF BS"/>
      <sheetName val="PF CFS"/>
      <sheetName val="Credit"/>
      <sheetName val="BS Adj."/>
      <sheetName val="Synergies"/>
      <sheetName val="Revolver"/>
      <sheetName val="Adjust."/>
      <sheetName val="Target"/>
      <sheetName val="Acquiror"/>
      <sheetName val="Acquiror (2)"/>
      <sheetName val="Target (2)"/>
      <sheetName val="Overlays"/>
      <sheetName val="Redemption"/>
      <sheetName val="Contrib."/>
      <sheetName val="Impact"/>
      <sheetName val="Projections"/>
      <sheetName val="D&amp;A Adj."/>
      <sheetName val="Index"/>
      <sheetName val="Sum"/>
      <sheetName val="Assump"/>
      <sheetName val="Double eye Firm Value"/>
      <sheetName val="Purch. Acc."/>
      <sheetName val="P&amp;L Adj."/>
      <sheetName val="Coast Value"/>
      <sheetName val="Ownership Output"/>
      <sheetName val="Print Controls"/>
      <sheetName val="PrintMacro"/>
      <sheetName val="Reconc."/>
    </sheetNames>
    <sheetDataSet>
      <sheetData sheetId="0" refreshError="1"/>
      <sheetData sheetId="1" refreshError="1">
        <row r="1">
          <cell r="B1" t="str">
            <v>CBI Acquires IXC - Base Case</v>
          </cell>
        </row>
        <row r="2">
          <cell r="B2" t="str">
            <v>Sources &amp; Uses</v>
          </cell>
        </row>
        <row r="3">
          <cell r="B3" t="str">
            <v>(Dollars in Millions, Except per Share Data)</v>
          </cell>
        </row>
        <row r="4">
          <cell r="B4">
            <v>0</v>
          </cell>
        </row>
        <row r="6">
          <cell r="B6" t="str">
            <v>Uses of Funds</v>
          </cell>
          <cell r="G6" t="str">
            <v>Sources of Funds</v>
          </cell>
        </row>
        <row r="8">
          <cell r="B8" t="str">
            <v>Purchase of Common Shares Outstanding Not Owned (a)</v>
          </cell>
          <cell r="E8">
            <v>2001.9545136689001</v>
          </cell>
          <cell r="F8">
            <v>93.385633290677561</v>
          </cell>
          <cell r="G8" t="str">
            <v>Cash Consideration:</v>
          </cell>
        </row>
        <row r="9">
          <cell r="B9" t="str">
            <v>Cost of Common Shares Already Owned</v>
          </cell>
          <cell r="E9">
            <v>0</v>
          </cell>
          <cell r="G9" t="str">
            <v xml:space="preserve">    Excess Cash and Equivalents</v>
          </cell>
          <cell r="K9">
            <v>15.775562244826283</v>
          </cell>
          <cell r="L9">
            <v>7.5676165591375818E-3</v>
          </cell>
        </row>
        <row r="10">
          <cell r="B10" t="str">
            <v>Difference Paid for 50% GE Shares</v>
          </cell>
          <cell r="E10">
            <v>25.159858841550033</v>
          </cell>
          <cell r="G10" t="str">
            <v xml:space="preserve">    New Bank Debt</v>
          </cell>
          <cell r="K10">
            <v>91.68826275517398</v>
          </cell>
          <cell r="L10">
            <v>4.3983320831063849E-2</v>
          </cell>
        </row>
        <row r="11">
          <cell r="B11" t="str">
            <v>Cost of Stock Options and Warrants</v>
          </cell>
          <cell r="E11">
            <v>0</v>
          </cell>
          <cell r="G11" t="str">
            <v xml:space="preserve">    New Oak Hill Debt</v>
          </cell>
          <cell r="K11">
            <v>400</v>
          </cell>
          <cell r="L11">
            <v>0.19188201198012933</v>
          </cell>
        </row>
        <row r="12">
          <cell r="B12" t="str">
            <v>Total Consideration for Common Share Equivalents</v>
          </cell>
          <cell r="E12">
            <v>2027.11437251045</v>
          </cell>
          <cell r="G12" t="str">
            <v xml:space="preserve">    New Subordinated Debt</v>
          </cell>
          <cell r="K12">
            <v>0</v>
          </cell>
          <cell r="L12">
            <v>0</v>
          </cell>
        </row>
        <row r="13">
          <cell r="G13" t="str">
            <v>Total Cash</v>
          </cell>
          <cell r="K13">
            <v>507.46382500000027</v>
          </cell>
          <cell r="L13">
            <v>0.24343294937033075</v>
          </cell>
        </row>
        <row r="14">
          <cell r="B14" t="str">
            <v>Redemption of Double Eye's Straight Debt</v>
          </cell>
          <cell r="E14">
            <v>0</v>
          </cell>
        </row>
        <row r="15">
          <cell r="G15" t="str">
            <v>Proceeds from Conversion of Options</v>
          </cell>
          <cell r="K15">
            <v>0</v>
          </cell>
          <cell r="L15">
            <v>0</v>
          </cell>
        </row>
        <row r="16">
          <cell r="B16" t="str">
            <v>Refinance Bank Debt</v>
          </cell>
          <cell r="E16">
            <v>0</v>
          </cell>
          <cell r="G16" t="str">
            <v>Preferred Stock</v>
          </cell>
          <cell r="K16">
            <v>0</v>
          </cell>
          <cell r="L16">
            <v>0</v>
          </cell>
        </row>
        <row r="17">
          <cell r="B17" t="str">
            <v>Redemption of Double Eye's 6 1/4%  Preferred</v>
          </cell>
          <cell r="E17">
            <v>0</v>
          </cell>
          <cell r="G17" t="str">
            <v>Oak Hill Preferred Stock</v>
          </cell>
          <cell r="K17">
            <v>0</v>
          </cell>
          <cell r="L17">
            <v>0</v>
          </cell>
        </row>
        <row r="18">
          <cell r="B18" t="str">
            <v>Refinance Coastal</v>
          </cell>
          <cell r="E18">
            <v>0</v>
          </cell>
          <cell r="G18" t="str">
            <v>CBI Share Repurchase plus Cash purch of 5.0MM Dub Eye shares</v>
          </cell>
          <cell r="K18">
            <v>449.96382499999999</v>
          </cell>
        </row>
        <row r="19">
          <cell r="B19" t="str">
            <v>Transaction Costs</v>
          </cell>
          <cell r="E19">
            <v>57.5</v>
          </cell>
          <cell r="G19" t="str">
            <v>CBI Common Stock</v>
          </cell>
        </row>
        <row r="20">
          <cell r="B20" t="str">
            <v>Gross Aggregate Cost of Acquisition</v>
          </cell>
          <cell r="E20">
            <v>2084.6143725104503</v>
          </cell>
          <cell r="G20" t="str">
            <v xml:space="preserve">   Shares Issued (MM)</v>
          </cell>
          <cell r="I20">
            <v>73.569704840137604</v>
          </cell>
        </row>
        <row r="21">
          <cell r="B21" t="str">
            <v>Less: Cost of Common Shares Already Owned</v>
          </cell>
          <cell r="E21">
            <v>0</v>
          </cell>
          <cell r="G21" t="str">
            <v xml:space="preserve">   Closing Price</v>
          </cell>
          <cell r="I21">
            <v>21.4375</v>
          </cell>
          <cell r="K21">
            <v>1577.15054751045</v>
          </cell>
          <cell r="L21">
            <v>0.75656705062966922</v>
          </cell>
        </row>
        <row r="22">
          <cell r="B22" t="str">
            <v>Net Aggregate Cost of Acquisition</v>
          </cell>
          <cell r="E22">
            <v>2084.6143725104503</v>
          </cell>
          <cell r="G22" t="str">
            <v>Total Sources of Funds</v>
          </cell>
          <cell r="K22">
            <v>2084.6143725104503</v>
          </cell>
          <cell r="L22">
            <v>1</v>
          </cell>
        </row>
        <row r="23">
          <cell r="G23" t="str">
            <v/>
          </cell>
          <cell r="K23">
            <v>0</v>
          </cell>
        </row>
        <row r="24">
          <cell r="B24" t="str">
            <v>Refinance CBI Commercial Paper</v>
          </cell>
          <cell r="E24">
            <v>0</v>
          </cell>
          <cell r="G24" t="str">
            <v>Common Stock Profile (MM Diluted)</v>
          </cell>
        </row>
        <row r="25">
          <cell r="B25" t="str">
            <v>Redemption of CBI's Convertible Debt</v>
          </cell>
          <cell r="E25">
            <v>0</v>
          </cell>
        </row>
        <row r="26">
          <cell r="B26" t="str">
            <v>Redemption of CBI's Straight Preferred</v>
          </cell>
          <cell r="E26">
            <v>0</v>
          </cell>
          <cell r="G26" t="str">
            <v>Former CBI Shareholders</v>
          </cell>
          <cell r="K26">
            <v>140.04573893586004</v>
          </cell>
          <cell r="L26">
            <v>0.67000945887169383</v>
          </cell>
        </row>
        <row r="27">
          <cell r="B27" t="str">
            <v>Redemption of CBI's Convertible Preferred</v>
          </cell>
          <cell r="E27">
            <v>0</v>
          </cell>
          <cell r="G27" t="str">
            <v>Former Double Eye Shareholders</v>
          </cell>
          <cell r="K27">
            <v>82.899150904277562</v>
          </cell>
          <cell r="L27">
            <v>32.999054112830613</v>
          </cell>
        </row>
        <row r="28">
          <cell r="B28" t="str">
            <v>Total Uses of Funds</v>
          </cell>
          <cell r="E28">
            <v>2084.6143725104503</v>
          </cell>
          <cell r="G28" t="str">
            <v>Pro Forma Common Shares Outstanding</v>
          </cell>
          <cell r="K28">
            <v>222.94488984013759</v>
          </cell>
          <cell r="L28">
            <v>1</v>
          </cell>
        </row>
        <row r="29">
          <cell r="B29" t="str">
            <v/>
          </cell>
          <cell r="E29">
            <v>0</v>
          </cell>
        </row>
        <row r="30">
          <cell r="J30" t="str">
            <v>Cost of</v>
          </cell>
          <cell r="K30" t="str">
            <v>Conversion</v>
          </cell>
          <cell r="L30" t="str">
            <v>Cost of</v>
          </cell>
        </row>
        <row r="31">
          <cell r="B31" t="str">
            <v>Calculation of Goodwill</v>
          </cell>
          <cell r="G31" t="str">
            <v>Double Eye Options/Warrants</v>
          </cell>
          <cell r="J31" t="str">
            <v>Shares</v>
          </cell>
          <cell r="K31" t="str">
            <v>Proceeds</v>
          </cell>
          <cell r="L31" t="str">
            <v>Conversion</v>
          </cell>
        </row>
        <row r="33">
          <cell r="B33" t="str">
            <v>Aggregate Cost of Acquisition</v>
          </cell>
          <cell r="E33">
            <v>2084.6143725104503</v>
          </cell>
          <cell r="F33">
            <v>0</v>
          </cell>
          <cell r="G33" t="str">
            <v>Options/Warrants</v>
          </cell>
          <cell r="J33">
            <v>0</v>
          </cell>
          <cell r="K33">
            <v>0</v>
          </cell>
          <cell r="L33">
            <v>0</v>
          </cell>
        </row>
        <row r="34">
          <cell r="B34" t="str">
            <v>Less: Excess Cash</v>
          </cell>
          <cell r="E34">
            <v>2.8579999999999757</v>
          </cell>
          <cell r="G34" t="str">
            <v>Options/Warrants</v>
          </cell>
          <cell r="J34">
            <v>0</v>
          </cell>
          <cell r="K34">
            <v>0</v>
          </cell>
          <cell r="L34">
            <v>0</v>
          </cell>
        </row>
        <row r="35">
          <cell r="B35" t="str">
            <v>Plus: Adjusted Liabilities Assumed</v>
          </cell>
          <cell r="E35">
            <v>2744.2704070035488</v>
          </cell>
          <cell r="G35" t="str">
            <v>Options/Warrants</v>
          </cell>
          <cell r="J35">
            <v>0</v>
          </cell>
          <cell r="K35">
            <v>0</v>
          </cell>
          <cell r="L35">
            <v>0</v>
          </cell>
        </row>
        <row r="36">
          <cell r="B36" t="str">
            <v>Total Consideration</v>
          </cell>
          <cell r="E36">
            <v>4826.0267795139989</v>
          </cell>
          <cell r="G36" t="str">
            <v>Options/Warrants</v>
          </cell>
          <cell r="J36">
            <v>0</v>
          </cell>
          <cell r="K36">
            <v>0</v>
          </cell>
          <cell r="L36">
            <v>0</v>
          </cell>
        </row>
        <row r="37">
          <cell r="B37" t="str">
            <v>Less: Adjusted Value of Assets</v>
          </cell>
          <cell r="E37">
            <v>2341.6626435044291</v>
          </cell>
          <cell r="G37" t="str">
            <v>Options/Warrants</v>
          </cell>
          <cell r="J37">
            <v>0</v>
          </cell>
          <cell r="K37">
            <v>0</v>
          </cell>
          <cell r="L37">
            <v>0</v>
          </cell>
        </row>
        <row r="38">
          <cell r="G38" t="str">
            <v>Options/Warrants</v>
          </cell>
          <cell r="J38">
            <v>0</v>
          </cell>
          <cell r="K38">
            <v>0</v>
          </cell>
          <cell r="L38">
            <v>0</v>
          </cell>
        </row>
        <row r="39">
          <cell r="B39" t="str">
            <v>Goodwill Created in Transaction</v>
          </cell>
          <cell r="E39">
            <v>2484.3641360095698</v>
          </cell>
          <cell r="G39" t="str">
            <v>Options/Warrants</v>
          </cell>
          <cell r="J39">
            <v>0</v>
          </cell>
          <cell r="K39">
            <v>0</v>
          </cell>
          <cell r="L39">
            <v>0</v>
          </cell>
        </row>
        <row r="40">
          <cell r="G40" t="str">
            <v>Options/Warrants</v>
          </cell>
          <cell r="J40">
            <v>0</v>
          </cell>
          <cell r="K40">
            <v>0</v>
          </cell>
          <cell r="L40">
            <v>0</v>
          </cell>
        </row>
        <row r="41">
          <cell r="B41" t="str">
            <v>Amortized Over a Period of 30 Years</v>
          </cell>
          <cell r="E41">
            <v>82.812137866985665</v>
          </cell>
          <cell r="G41" t="str">
            <v>Total Options and Warrants</v>
          </cell>
          <cell r="J41">
            <v>0</v>
          </cell>
          <cell r="K41">
            <v>0</v>
          </cell>
          <cell r="L41">
            <v>0</v>
          </cell>
        </row>
        <row r="45">
          <cell r="B45" t="str">
            <v>(a) Uses option proceeds of $212.2 million; includes 7 1/4% Preferrred shares common conversion</v>
          </cell>
        </row>
      </sheetData>
      <sheetData sheetId="2" refreshError="1">
        <row r="5">
          <cell r="H5" t="str">
            <v>Projected Fiscal Year Ending December 31,</v>
          </cell>
        </row>
        <row r="6">
          <cell r="G6" t="str">
            <v>1999 PF</v>
          </cell>
          <cell r="H6">
            <v>2000</v>
          </cell>
          <cell r="I6">
            <v>2001</v>
          </cell>
          <cell r="J6">
            <v>2002</v>
          </cell>
          <cell r="K6">
            <v>2003</v>
          </cell>
          <cell r="L6">
            <v>2004</v>
          </cell>
          <cell r="M6">
            <v>2005</v>
          </cell>
          <cell r="N6">
            <v>2006</v>
          </cell>
          <cell r="O6">
            <v>2007</v>
          </cell>
          <cell r="P6">
            <v>2008</v>
          </cell>
          <cell r="Q6">
            <v>2009</v>
          </cell>
        </row>
        <row r="7">
          <cell r="B7" t="str">
            <v xml:space="preserve">    Revenues</v>
          </cell>
        </row>
        <row r="8">
          <cell r="B8" t="str">
            <v xml:space="preserve">   Cincinnati Bell</v>
          </cell>
          <cell r="G8">
            <v>1032.213</v>
          </cell>
          <cell r="H8">
            <v>1197.6706301474999</v>
          </cell>
          <cell r="I8">
            <v>1343.7533823277076</v>
          </cell>
          <cell r="J8">
            <v>1483.7046297340321</v>
          </cell>
          <cell r="K8">
            <v>1618.8610723698021</v>
          </cell>
          <cell r="L8">
            <v>1753.6869963110935</v>
          </cell>
          <cell r="M8">
            <v>1875.1140797833841</v>
          </cell>
        </row>
        <row r="9">
          <cell r="B9" t="str">
            <v xml:space="preserve">   IXC Communications</v>
          </cell>
          <cell r="G9">
            <v>667.23899999999992</v>
          </cell>
          <cell r="H9">
            <v>898.91904070449505</v>
          </cell>
          <cell r="I9">
            <v>1288.3276076718973</v>
          </cell>
          <cell r="J9">
            <v>1868.9340777401922</v>
          </cell>
          <cell r="K9">
            <v>2551.1502427063219</v>
          </cell>
          <cell r="L9">
            <v>3282.8797959120857</v>
          </cell>
          <cell r="M9">
            <v>4024.4172924938148</v>
          </cell>
        </row>
        <row r="10">
          <cell r="B10" t="str">
            <v xml:space="preserve">    Total Revenues</v>
          </cell>
          <cell r="G10">
            <v>1699.4519999999998</v>
          </cell>
          <cell r="H10">
            <v>2096.5896708519949</v>
          </cell>
          <cell r="I10">
            <v>2632.0809899996048</v>
          </cell>
          <cell r="J10">
            <v>3352.6387074742242</v>
          </cell>
          <cell r="K10">
            <v>4170.0113150761244</v>
          </cell>
          <cell r="L10">
            <v>5036.5667922231787</v>
          </cell>
          <cell r="M10">
            <v>5899.5313722771989</v>
          </cell>
          <cell r="N10" t="e">
            <v>#REF!</v>
          </cell>
          <cell r="O10" t="e">
            <v>#REF!</v>
          </cell>
          <cell r="P10" t="e">
            <v>#REF!</v>
          </cell>
          <cell r="Q10" t="e">
            <v>#REF!</v>
          </cell>
        </row>
        <row r="11">
          <cell r="B11" t="str">
            <v>Cost of Goods Sold (excl. Deprec.)</v>
          </cell>
          <cell r="G11">
            <v>876.35500000000002</v>
          </cell>
          <cell r="H11">
            <v>1037.0679628535972</v>
          </cell>
          <cell r="I11">
            <v>1276.6293485903229</v>
          </cell>
          <cell r="J11">
            <v>1592.3299683662617</v>
          </cell>
          <cell r="K11">
            <v>1955.6080527641759</v>
          </cell>
          <cell r="L11">
            <v>2385.2275655372869</v>
          </cell>
          <cell r="M11">
            <v>2849.0526253119315</v>
          </cell>
          <cell r="N11" t="e">
            <v>#REF!</v>
          </cell>
          <cell r="O11" t="e">
            <v>#REF!</v>
          </cell>
          <cell r="P11" t="e">
            <v>#REF!</v>
          </cell>
          <cell r="Q11" t="e">
            <v>#REF!</v>
          </cell>
        </row>
        <row r="12">
          <cell r="B12" t="str">
            <v xml:space="preserve">    Gross Profit (Before Deprec.)</v>
          </cell>
          <cell r="G12">
            <v>823.09699999999975</v>
          </cell>
          <cell r="H12">
            <v>1059.5217079983977</v>
          </cell>
          <cell r="I12">
            <v>1355.4516414092818</v>
          </cell>
          <cell r="J12">
            <v>1760.3087391079625</v>
          </cell>
          <cell r="K12">
            <v>2214.4032623119483</v>
          </cell>
          <cell r="L12">
            <v>2651.3392266858918</v>
          </cell>
          <cell r="M12">
            <v>3050.4787469652674</v>
          </cell>
          <cell r="N12" t="e">
            <v>#REF!</v>
          </cell>
          <cell r="O12" t="e">
            <v>#REF!</v>
          </cell>
          <cell r="P12" t="e">
            <v>#REF!</v>
          </cell>
          <cell r="Q12" t="e">
            <v>#REF!</v>
          </cell>
        </row>
        <row r="13">
          <cell r="B13" t="str">
            <v>Selling, General &amp; Administration</v>
          </cell>
          <cell r="G13">
            <v>459.22300000000001</v>
          </cell>
          <cell r="H13">
            <v>525.85134625617331</v>
          </cell>
          <cell r="I13">
            <v>617.37763014471784</v>
          </cell>
          <cell r="J13">
            <v>740.08664677518959</v>
          </cell>
          <cell r="K13">
            <v>881.74758529467385</v>
          </cell>
          <cell r="L13">
            <v>1001.3515177067929</v>
          </cell>
          <cell r="M13">
            <v>1157.3403852308488</v>
          </cell>
          <cell r="N13" t="e">
            <v>#REF!</v>
          </cell>
          <cell r="O13" t="e">
            <v>#REF!</v>
          </cell>
          <cell r="P13" t="e">
            <v>#REF!</v>
          </cell>
          <cell r="Q13" t="e">
            <v>#REF!</v>
          </cell>
        </row>
        <row r="14">
          <cell r="B14" t="str">
            <v>Rent Expense</v>
          </cell>
          <cell r="G14">
            <v>0</v>
          </cell>
          <cell r="H14">
            <v>0</v>
          </cell>
          <cell r="I14">
            <v>0</v>
          </cell>
          <cell r="J14">
            <v>0</v>
          </cell>
          <cell r="K14">
            <v>0</v>
          </cell>
          <cell r="L14">
            <v>0</v>
          </cell>
          <cell r="M14">
            <v>0</v>
          </cell>
          <cell r="N14" t="e">
            <v>#REF!</v>
          </cell>
          <cell r="O14" t="e">
            <v>#REF!</v>
          </cell>
          <cell r="P14" t="e">
            <v>#REF!</v>
          </cell>
          <cell r="Q14" t="e">
            <v>#REF!</v>
          </cell>
        </row>
        <row r="15">
          <cell r="B15" t="str">
            <v>Unallocated Synergies</v>
          </cell>
          <cell r="G15">
            <v>0</v>
          </cell>
          <cell r="H15">
            <v>0</v>
          </cell>
          <cell r="I15">
            <v>0</v>
          </cell>
          <cell r="J15">
            <v>0</v>
          </cell>
          <cell r="K15">
            <v>0</v>
          </cell>
          <cell r="L15">
            <v>0</v>
          </cell>
          <cell r="M15">
            <v>0</v>
          </cell>
          <cell r="N15" t="e">
            <v>#REF!</v>
          </cell>
          <cell r="O15" t="e">
            <v>#REF!</v>
          </cell>
          <cell r="P15" t="e">
            <v>#REF!</v>
          </cell>
          <cell r="Q15" t="e">
            <v>#REF!</v>
          </cell>
        </row>
        <row r="16">
          <cell r="B16" t="str">
            <v>Other Operating Expenses (a)</v>
          </cell>
          <cell r="F16">
            <v>49</v>
          </cell>
          <cell r="G16">
            <v>36.856999999999999</v>
          </cell>
          <cell r="H16">
            <v>56.470361742224398</v>
          </cell>
          <cell r="I16">
            <v>99.974011264564126</v>
          </cell>
          <cell r="J16">
            <v>171.22209233277295</v>
          </cell>
          <cell r="K16">
            <v>235.25567701727411</v>
          </cell>
          <cell r="L16">
            <v>293.88770897909967</v>
          </cell>
          <cell r="M16">
            <v>348.73836173441873</v>
          </cell>
          <cell r="N16" t="e">
            <v>#REF!</v>
          </cell>
          <cell r="O16" t="e">
            <v>#REF!</v>
          </cell>
          <cell r="P16" t="e">
            <v>#REF!</v>
          </cell>
          <cell r="Q16" t="e">
            <v>#REF!</v>
          </cell>
        </row>
        <row r="17">
          <cell r="B17" t="str">
            <v xml:space="preserve">    EBITDA (Operating Cash Flow)</v>
          </cell>
          <cell r="G17">
            <v>327.01699999999971</v>
          </cell>
          <cell r="H17">
            <v>477.2</v>
          </cell>
          <cell r="I17">
            <v>638.1</v>
          </cell>
          <cell r="J17">
            <v>849</v>
          </cell>
          <cell r="K17">
            <v>1097.4000000000001</v>
          </cell>
          <cell r="L17">
            <v>1356.1</v>
          </cell>
          <cell r="M17">
            <v>1544.4</v>
          </cell>
          <cell r="N17" t="e">
            <v>#REF!</v>
          </cell>
          <cell r="O17" t="e">
            <v>#REF!</v>
          </cell>
          <cell r="P17" t="e">
            <v>#REF!</v>
          </cell>
          <cell r="Q17" t="e">
            <v>#REF!</v>
          </cell>
        </row>
        <row r="18">
          <cell r="B18" t="str">
            <v>Restructuring Charge</v>
          </cell>
          <cell r="G18">
            <v>57.66</v>
          </cell>
          <cell r="H18">
            <v>0</v>
          </cell>
          <cell r="I18">
            <v>0</v>
          </cell>
          <cell r="J18">
            <v>0</v>
          </cell>
          <cell r="K18">
            <v>0</v>
          </cell>
          <cell r="L18">
            <v>0</v>
          </cell>
          <cell r="M18">
            <v>0</v>
          </cell>
        </row>
        <row r="19">
          <cell r="B19" t="str">
            <v>Depreciation</v>
          </cell>
          <cell r="G19">
            <v>284.37700000000001</v>
          </cell>
          <cell r="H19">
            <v>343.14404000000007</v>
          </cell>
          <cell r="I19">
            <v>397.76872499999996</v>
          </cell>
          <cell r="J19">
            <v>431.45575421452634</v>
          </cell>
          <cell r="K19">
            <v>463.2248244706575</v>
          </cell>
          <cell r="L19">
            <v>497.79927250860328</v>
          </cell>
          <cell r="M19">
            <v>535.91250650950997</v>
          </cell>
          <cell r="N19" t="e">
            <v>#REF!</v>
          </cell>
          <cell r="O19" t="e">
            <v>#REF!</v>
          </cell>
          <cell r="P19" t="e">
            <v>#REF!</v>
          </cell>
          <cell r="Q19" t="e">
            <v>#REF!</v>
          </cell>
        </row>
        <row r="20">
          <cell r="B20" t="str">
            <v>Amortization of Intangibles</v>
          </cell>
          <cell r="G20">
            <v>113.7878275511049</v>
          </cell>
          <cell r="H20">
            <v>102.51213786698567</v>
          </cell>
          <cell r="I20">
            <v>97.612137866985663</v>
          </cell>
          <cell r="J20">
            <v>84.512137866985668</v>
          </cell>
          <cell r="K20">
            <v>84.512137866985668</v>
          </cell>
          <cell r="L20">
            <v>84.512137866985654</v>
          </cell>
          <cell r="M20">
            <v>84.512137866985654</v>
          </cell>
          <cell r="N20" t="e">
            <v>#REF!</v>
          </cell>
          <cell r="O20" t="e">
            <v>#REF!</v>
          </cell>
          <cell r="P20" t="e">
            <v>#REF!</v>
          </cell>
          <cell r="Q20" t="e">
            <v>#REF!</v>
          </cell>
        </row>
        <row r="21">
          <cell r="B21" t="str">
            <v xml:space="preserve">    EBIT (Operating Income)</v>
          </cell>
          <cell r="G21">
            <v>-128.80782755110522</v>
          </cell>
          <cell r="H21">
            <v>31.543822133014203</v>
          </cell>
          <cell r="I21">
            <v>142.71913713301427</v>
          </cell>
          <cell r="J21">
            <v>333.03210791848801</v>
          </cell>
          <cell r="K21">
            <v>549.66303766235717</v>
          </cell>
          <cell r="L21">
            <v>773.78858962441029</v>
          </cell>
          <cell r="M21">
            <v>923.97535562350424</v>
          </cell>
          <cell r="N21" t="e">
            <v>#REF!</v>
          </cell>
          <cell r="O21" t="e">
            <v>#REF!</v>
          </cell>
          <cell r="P21" t="e">
            <v>#REF!</v>
          </cell>
          <cell r="Q21" t="e">
            <v>#REF!</v>
          </cell>
        </row>
        <row r="22">
          <cell r="B22" t="str">
            <v>Other Expenses (Income):</v>
          </cell>
        </row>
        <row r="23">
          <cell r="B23" t="str">
            <v>Equity Earnings in Uncons. Subs.</v>
          </cell>
          <cell r="G23">
            <v>25.593999999999998</v>
          </cell>
          <cell r="H23">
            <v>3.8020000000000005</v>
          </cell>
          <cell r="I23">
            <v>0</v>
          </cell>
          <cell r="J23">
            <v>0</v>
          </cell>
          <cell r="K23">
            <v>0</v>
          </cell>
          <cell r="L23">
            <v>0</v>
          </cell>
          <cell r="M23">
            <v>0</v>
          </cell>
          <cell r="N23" t="e">
            <v>#REF!</v>
          </cell>
          <cell r="O23" t="e">
            <v>#REF!</v>
          </cell>
          <cell r="P23" t="e">
            <v>#REF!</v>
          </cell>
          <cell r="Q23" t="e">
            <v>#REF!</v>
          </cell>
        </row>
        <row r="24">
          <cell r="B24" t="str">
            <v>Non-Operating Expense (Income)</v>
          </cell>
          <cell r="G24">
            <v>12.725</v>
          </cell>
          <cell r="H24">
            <v>0</v>
          </cell>
          <cell r="I24">
            <v>0</v>
          </cell>
          <cell r="J24">
            <v>0</v>
          </cell>
          <cell r="K24">
            <v>0</v>
          </cell>
          <cell r="L24">
            <v>0</v>
          </cell>
          <cell r="M24">
            <v>0</v>
          </cell>
          <cell r="N24" t="e">
            <v>#REF!</v>
          </cell>
          <cell r="O24" t="e">
            <v>#REF!</v>
          </cell>
          <cell r="P24" t="e">
            <v>#REF!</v>
          </cell>
          <cell r="Q24" t="e">
            <v>#REF!</v>
          </cell>
        </row>
        <row r="25">
          <cell r="B25" t="str">
            <v>Loss on Debt Redemption</v>
          </cell>
          <cell r="G25">
            <v>0</v>
          </cell>
          <cell r="H25">
            <v>0</v>
          </cell>
          <cell r="I25">
            <v>0</v>
          </cell>
          <cell r="J25">
            <v>0</v>
          </cell>
          <cell r="K25">
            <v>0</v>
          </cell>
          <cell r="L25">
            <v>0</v>
          </cell>
          <cell r="M25">
            <v>0</v>
          </cell>
          <cell r="N25">
            <v>0</v>
          </cell>
          <cell r="O25">
            <v>0</v>
          </cell>
          <cell r="P25">
            <v>0</v>
          </cell>
          <cell r="Q25">
            <v>0</v>
          </cell>
        </row>
        <row r="26">
          <cell r="B26" t="str">
            <v>Interest (Income)</v>
          </cell>
          <cell r="G26">
            <v>0</v>
          </cell>
          <cell r="H26">
            <v>0</v>
          </cell>
          <cell r="I26">
            <v>0</v>
          </cell>
          <cell r="J26">
            <v>0</v>
          </cell>
          <cell r="K26">
            <v>0</v>
          </cell>
          <cell r="L26">
            <v>0</v>
          </cell>
          <cell r="M26">
            <v>-1.579588905058126</v>
          </cell>
          <cell r="N26" t="e">
            <v>#REF!</v>
          </cell>
          <cell r="O26" t="e">
            <v>#REF!</v>
          </cell>
          <cell r="P26" t="e">
            <v>#REF!</v>
          </cell>
          <cell r="Q26" t="e">
            <v>#REF!</v>
          </cell>
        </row>
        <row r="27">
          <cell r="B27" t="str">
            <v>Addtl. Financing/Existing Bank Debt Interest Expense</v>
          </cell>
          <cell r="G27">
            <v>97.404197883214394</v>
          </cell>
          <cell r="H27">
            <v>102.62564616423634</v>
          </cell>
          <cell r="I27">
            <v>114.77293841750242</v>
          </cell>
          <cell r="J27">
            <v>113.14946337850303</v>
          </cell>
          <cell r="K27">
            <v>90.005021554349256</v>
          </cell>
          <cell r="L27">
            <v>56.111698030096335</v>
          </cell>
          <cell r="M27">
            <v>18.406748659376852</v>
          </cell>
          <cell r="N27" t="e">
            <v>#REF!</v>
          </cell>
          <cell r="O27" t="e">
            <v>#REF!</v>
          </cell>
          <cell r="P27" t="e">
            <v>#REF!</v>
          </cell>
          <cell r="Q27" t="e">
            <v>#REF!</v>
          </cell>
        </row>
        <row r="28">
          <cell r="B28" t="str">
            <v>Oak Hill Non-Cash Interest expense</v>
          </cell>
          <cell r="G28">
            <v>27.455625000000001</v>
          </cell>
          <cell r="H28">
            <v>29.479038570908479</v>
          </cell>
          <cell r="I28">
            <v>31.651572858571253</v>
          </cell>
          <cell r="J28">
            <v>33.984217701390605</v>
          </cell>
          <cell r="K28">
            <v>36.488772862444222</v>
          </cell>
          <cell r="L28">
            <v>39.177907718986994</v>
          </cell>
          <cell r="M28">
            <v>0</v>
          </cell>
        </row>
        <row r="29">
          <cell r="B29" t="str">
            <v>Oak Hill Cash Interest expense</v>
          </cell>
          <cell r="G29">
            <v>0</v>
          </cell>
          <cell r="H29">
            <v>0</v>
          </cell>
          <cell r="I29">
            <v>0</v>
          </cell>
          <cell r="J29">
            <v>0</v>
          </cell>
          <cell r="K29">
            <v>0</v>
          </cell>
          <cell r="L29">
            <v>0</v>
          </cell>
          <cell r="M29">
            <v>39.177907718986994</v>
          </cell>
          <cell r="N29">
            <v>0</v>
          </cell>
          <cell r="O29">
            <v>0</v>
          </cell>
          <cell r="P29">
            <v>0</v>
          </cell>
          <cell r="Q29">
            <v>0</v>
          </cell>
        </row>
        <row r="30">
          <cell r="B30" t="str">
            <v>Non-Redeemed Existing Straight Debt Interest Expense</v>
          </cell>
          <cell r="G30">
            <v>25.206999999999994</v>
          </cell>
          <cell r="H30">
            <v>23.852354749999996</v>
          </cell>
          <cell r="I30">
            <v>22.928281999999989</v>
          </cell>
          <cell r="J30">
            <v>22.384670749999991</v>
          </cell>
          <cell r="K30">
            <v>22.243999999999993</v>
          </cell>
          <cell r="L30">
            <v>22.243999999999993</v>
          </cell>
          <cell r="M30">
            <v>22.243999999999993</v>
          </cell>
          <cell r="N30" t="e">
            <v>#REF!</v>
          </cell>
          <cell r="O30" t="e">
            <v>#REF!</v>
          </cell>
          <cell r="P30" t="e">
            <v>#REF!</v>
          </cell>
          <cell r="Q30" t="e">
            <v>#REF!</v>
          </cell>
        </row>
        <row r="31">
          <cell r="B31" t="str">
            <v>9.25% Senior Subordinated Notes Interest Expense</v>
          </cell>
          <cell r="G31">
            <v>0</v>
          </cell>
          <cell r="H31">
            <v>23.125</v>
          </cell>
          <cell r="I31">
            <v>46.25</v>
          </cell>
          <cell r="J31">
            <v>46.25</v>
          </cell>
          <cell r="K31">
            <v>46.25</v>
          </cell>
          <cell r="L31">
            <v>46.25</v>
          </cell>
          <cell r="M31">
            <v>46.25</v>
          </cell>
        </row>
        <row r="32">
          <cell r="B32" t="str">
            <v>Minority Interest/PCS</v>
          </cell>
          <cell r="G32">
            <v>-9.3160000000000007</v>
          </cell>
          <cell r="H32">
            <v>-4.9421477120000015</v>
          </cell>
          <cell r="I32">
            <v>1.6314816319999927</v>
          </cell>
          <cell r="J32">
            <v>8.744717756</v>
          </cell>
          <cell r="K32">
            <v>16.972461404000001</v>
          </cell>
          <cell r="L32">
            <v>18.137495999999999</v>
          </cell>
          <cell r="M32">
            <v>18.137495999999999</v>
          </cell>
          <cell r="N32" t="e">
            <v>#REF!</v>
          </cell>
          <cell r="O32" t="e">
            <v>#REF!</v>
          </cell>
          <cell r="P32" t="e">
            <v>#REF!</v>
          </cell>
          <cell r="Q32" t="e">
            <v>#REF!</v>
          </cell>
        </row>
        <row r="33">
          <cell r="B33" t="str">
            <v xml:space="preserve">    Pre-Tax Income</v>
          </cell>
          <cell r="G33">
            <v>-307.87765043431955</v>
          </cell>
          <cell r="H33">
            <v>-146.39806964013061</v>
          </cell>
          <cell r="I33">
            <v>-74.515137775059401</v>
          </cell>
          <cell r="J33">
            <v>108.51903833259439</v>
          </cell>
          <cell r="K33">
            <v>337.70278184156371</v>
          </cell>
          <cell r="L33">
            <v>591.86748787532701</v>
          </cell>
          <cell r="M33">
            <v>781.33879215019851</v>
          </cell>
          <cell r="N33" t="e">
            <v>#REF!</v>
          </cell>
          <cell r="O33" t="e">
            <v>#REF!</v>
          </cell>
          <cell r="P33" t="e">
            <v>#REF!</v>
          </cell>
          <cell r="Q33" t="e">
            <v>#REF!</v>
          </cell>
        </row>
        <row r="34">
          <cell r="B34" t="str">
            <v>Taxable Income</v>
          </cell>
          <cell r="G34">
            <v>-194.08982288321465</v>
          </cell>
          <cell r="H34">
            <v>-52.926000000000002</v>
          </cell>
          <cell r="I34">
            <v>19.465</v>
          </cell>
          <cell r="J34">
            <v>184.93899999999999</v>
          </cell>
          <cell r="K34">
            <v>413.98200000000003</v>
          </cell>
          <cell r="L34">
            <v>669.25099999999998</v>
          </cell>
          <cell r="M34">
            <v>855.77800000000002</v>
          </cell>
          <cell r="N34" t="e">
            <v>#REF!</v>
          </cell>
          <cell r="O34" t="e">
            <v>#REF!</v>
          </cell>
          <cell r="P34" t="e">
            <v>#REF!</v>
          </cell>
          <cell r="Q34" t="e">
            <v>#REF!</v>
          </cell>
        </row>
        <row r="35">
          <cell r="B35" t="str">
            <v>Income Tax expense</v>
          </cell>
          <cell r="G35">
            <v>-77.635929153285872</v>
          </cell>
          <cell r="H35">
            <v>-21.170400000000001</v>
          </cell>
          <cell r="I35">
            <v>7.7860000000000005</v>
          </cell>
          <cell r="J35">
            <v>73.9756</v>
          </cell>
          <cell r="K35">
            <v>165.59280000000001</v>
          </cell>
          <cell r="L35">
            <v>267.7004</v>
          </cell>
          <cell r="M35">
            <v>342.31120000000004</v>
          </cell>
          <cell r="N35" t="e">
            <v>#REF!</v>
          </cell>
          <cell r="O35" t="e">
            <v>#REF!</v>
          </cell>
          <cell r="P35" t="e">
            <v>#REF!</v>
          </cell>
          <cell r="Q35" t="e">
            <v>#REF!</v>
          </cell>
        </row>
        <row r="36">
          <cell r="B36" t="str">
            <v>Income Taxes on Adjustments</v>
          </cell>
          <cell r="G36">
            <v>0</v>
          </cell>
          <cell r="H36">
            <v>0</v>
          </cell>
          <cell r="I36">
            <v>0</v>
          </cell>
          <cell r="J36">
            <v>0</v>
          </cell>
          <cell r="K36">
            <v>0</v>
          </cell>
          <cell r="L36">
            <v>0</v>
          </cell>
          <cell r="M36">
            <v>103.07903650557019</v>
          </cell>
          <cell r="N36" t="e">
            <v>#REF!</v>
          </cell>
          <cell r="O36" t="e">
            <v>#REF!</v>
          </cell>
          <cell r="P36" t="e">
            <v>#REF!</v>
          </cell>
          <cell r="Q36" t="e">
            <v>#REF!</v>
          </cell>
        </row>
        <row r="37">
          <cell r="B37" t="str">
            <v xml:space="preserve">    Net Income</v>
          </cell>
          <cell r="G37">
            <v>-230.24172128103368</v>
          </cell>
          <cell r="H37">
            <v>-125.22766964013061</v>
          </cell>
          <cell r="I37">
            <v>-82.301137775059402</v>
          </cell>
          <cell r="J37">
            <v>34.543438332594391</v>
          </cell>
          <cell r="K37">
            <v>172.10998184156369</v>
          </cell>
          <cell r="L37">
            <v>324.16708787532701</v>
          </cell>
          <cell r="M37">
            <v>439.02759215019847</v>
          </cell>
          <cell r="N37" t="e">
            <v>#REF!</v>
          </cell>
          <cell r="O37" t="e">
            <v>#REF!</v>
          </cell>
          <cell r="P37" t="e">
            <v>#REF!</v>
          </cell>
          <cell r="Q37" t="e">
            <v>#REF!</v>
          </cell>
        </row>
        <row r="38">
          <cell r="B38" t="str">
            <v>Minority Interest in Net Income</v>
          </cell>
          <cell r="G38">
            <v>1.0090000000000001</v>
          </cell>
          <cell r="H38">
            <v>0</v>
          </cell>
          <cell r="I38">
            <v>0</v>
          </cell>
          <cell r="J38">
            <v>0</v>
          </cell>
          <cell r="K38">
            <v>0</v>
          </cell>
          <cell r="L38">
            <v>0</v>
          </cell>
          <cell r="M38">
            <v>0</v>
          </cell>
          <cell r="N38" t="e">
            <v>#REF!</v>
          </cell>
          <cell r="O38" t="e">
            <v>#REF!</v>
          </cell>
          <cell r="P38" t="e">
            <v>#REF!</v>
          </cell>
          <cell r="Q38" t="e">
            <v>#REF!</v>
          </cell>
        </row>
        <row r="39">
          <cell r="B39" t="str">
            <v xml:space="preserve">    Adjusted Net Income</v>
          </cell>
          <cell r="G39">
            <v>-231.25072128103366</v>
          </cell>
          <cell r="H39">
            <v>-125.22766964013061</v>
          </cell>
          <cell r="I39">
            <v>-82.301137775059402</v>
          </cell>
          <cell r="J39">
            <v>34.543438332594391</v>
          </cell>
          <cell r="K39">
            <v>172.10998184156369</v>
          </cell>
          <cell r="L39">
            <v>324.16708787532701</v>
          </cell>
          <cell r="M39">
            <v>439.02759215019847</v>
          </cell>
          <cell r="N39" t="e">
            <v>#REF!</v>
          </cell>
          <cell r="O39" t="e">
            <v>#REF!</v>
          </cell>
          <cell r="P39" t="e">
            <v>#REF!</v>
          </cell>
          <cell r="Q39" t="e">
            <v>#REF!</v>
          </cell>
        </row>
        <row r="40">
          <cell r="B40" t="str">
            <v>Double Eye Preferred Dividends (Excludes 7 1/4%)</v>
          </cell>
          <cell r="G40">
            <v>56.820124023437472</v>
          </cell>
          <cell r="H40">
            <v>59.301324096679686</v>
          </cell>
          <cell r="I40">
            <v>59.301324096679686</v>
          </cell>
          <cell r="J40">
            <v>59.301324096679686</v>
          </cell>
          <cell r="K40">
            <v>59.301324096679686</v>
          </cell>
          <cell r="L40">
            <v>59.301324096679686</v>
          </cell>
          <cell r="M40">
            <v>59.301324096679686</v>
          </cell>
          <cell r="N40">
            <v>67.09332409667968</v>
          </cell>
          <cell r="O40">
            <v>67.09332409667968</v>
          </cell>
          <cell r="P40">
            <v>59.301324096679686</v>
          </cell>
          <cell r="Q40">
            <v>0.69366865964624047</v>
          </cell>
        </row>
        <row r="41">
          <cell r="B41" t="str">
            <v>Loss on Redemption of $450 mm 9% IXC Bonds (@ 101%)</v>
          </cell>
          <cell r="G41">
            <v>4.5</v>
          </cell>
          <cell r="H41">
            <v>0</v>
          </cell>
          <cell r="I41">
            <v>0</v>
          </cell>
          <cell r="J41">
            <v>0</v>
          </cell>
          <cell r="K41">
            <v>0</v>
          </cell>
          <cell r="L41">
            <v>0</v>
          </cell>
          <cell r="M41">
            <v>0</v>
          </cell>
          <cell r="N41">
            <v>0</v>
          </cell>
          <cell r="O41">
            <v>0</v>
          </cell>
          <cell r="P41">
            <v>0</v>
          </cell>
          <cell r="Q41" t="e">
            <v>#REF!</v>
          </cell>
        </row>
        <row r="42">
          <cell r="B42" t="str">
            <v xml:space="preserve">    Net Income to Common</v>
          </cell>
          <cell r="G42">
            <v>-292.57084530447116</v>
          </cell>
          <cell r="H42">
            <v>-184.52899373681029</v>
          </cell>
          <cell r="I42">
            <v>-141.60246187173908</v>
          </cell>
          <cell r="J42">
            <v>-24.757885764085295</v>
          </cell>
          <cell r="K42">
            <v>112.80865774488402</v>
          </cell>
          <cell r="L42">
            <v>264.86576377864731</v>
          </cell>
          <cell r="M42">
            <v>379.72626805351877</v>
          </cell>
          <cell r="N42" t="e">
            <v>#REF!</v>
          </cell>
          <cell r="O42" t="e">
            <v>#REF!</v>
          </cell>
          <cell r="P42" t="e">
            <v>#REF!</v>
          </cell>
          <cell r="Q42" t="e">
            <v>#REF!</v>
          </cell>
        </row>
        <row r="43">
          <cell r="B43" t="str">
            <v>Extraordinary Charges (Income)</v>
          </cell>
          <cell r="G43">
            <v>0</v>
          </cell>
          <cell r="H43">
            <v>0</v>
          </cell>
          <cell r="I43">
            <v>0</v>
          </cell>
          <cell r="J43">
            <v>0</v>
          </cell>
          <cell r="K43">
            <v>0</v>
          </cell>
          <cell r="L43">
            <v>0</v>
          </cell>
          <cell r="M43">
            <v>0</v>
          </cell>
          <cell r="N43">
            <v>0</v>
          </cell>
          <cell r="O43">
            <v>0</v>
          </cell>
          <cell r="P43">
            <v>0</v>
          </cell>
          <cell r="Q43">
            <v>0</v>
          </cell>
        </row>
        <row r="44">
          <cell r="B44" t="str">
            <v xml:space="preserve">    Adjusted Net Income to Common</v>
          </cell>
          <cell r="G44">
            <v>-292.57084530447116</v>
          </cell>
          <cell r="H44">
            <v>-184.52899373681029</v>
          </cell>
          <cell r="I44">
            <v>-141.60246187173908</v>
          </cell>
          <cell r="J44">
            <v>-24.757885764085295</v>
          </cell>
          <cell r="K44">
            <v>112.80865774488402</v>
          </cell>
          <cell r="L44">
            <v>264.86576377864731</v>
          </cell>
          <cell r="M44">
            <v>379.72626805351877</v>
          </cell>
          <cell r="N44" t="e">
            <v>#REF!</v>
          </cell>
          <cell r="O44" t="e">
            <v>#REF!</v>
          </cell>
          <cell r="P44" t="e">
            <v>#REF!</v>
          </cell>
          <cell r="Q44" t="e">
            <v>#REF!</v>
          </cell>
        </row>
        <row r="45">
          <cell r="B45" t="str">
            <v>Basic Earnings Per Share</v>
          </cell>
          <cell r="G45">
            <v>-1.3795609910064317</v>
          </cell>
          <cell r="H45">
            <v>-0.87011062638196246</v>
          </cell>
          <cell r="I45">
            <v>-0.66769890357814632</v>
          </cell>
          <cell r="J45">
            <v>-0.11674100125862258</v>
          </cell>
          <cell r="K45">
            <v>0.5319273132313681</v>
          </cell>
          <cell r="L45">
            <v>1.2489230606073722</v>
          </cell>
          <cell r="M45">
            <v>1.7905254575927514</v>
          </cell>
          <cell r="N45" t="e">
            <v>#REF!</v>
          </cell>
          <cell r="O45" t="e">
            <v>#REF!</v>
          </cell>
          <cell r="P45" t="e">
            <v>#REF!</v>
          </cell>
          <cell r="Q45" t="e">
            <v>#REF!</v>
          </cell>
        </row>
        <row r="46">
          <cell r="B46" t="str">
            <v>Basic Shares Outstanding (MM)</v>
          </cell>
          <cell r="G46">
            <v>212.0753248401376</v>
          </cell>
          <cell r="H46">
            <v>212.0753248401376</v>
          </cell>
          <cell r="I46">
            <v>212.0753248401376</v>
          </cell>
          <cell r="J46">
            <v>212.0753248401376</v>
          </cell>
          <cell r="K46">
            <v>212.0753248401376</v>
          </cell>
          <cell r="L46">
            <v>212.0753248401376</v>
          </cell>
          <cell r="M46">
            <v>212.0753248401376</v>
          </cell>
          <cell r="N46">
            <v>73.569704840137604</v>
          </cell>
          <cell r="O46">
            <v>73.569704840137604</v>
          </cell>
          <cell r="P46">
            <v>73.569704840137604</v>
          </cell>
          <cell r="Q46">
            <v>73.569704840137604</v>
          </cell>
        </row>
        <row r="47">
          <cell r="B47" t="str">
            <v>Diluted Earnings Per Share</v>
          </cell>
          <cell r="G47">
            <v>-1.3795609910064317</v>
          </cell>
          <cell r="H47">
            <v>-0.87011062638196246</v>
          </cell>
          <cell r="I47">
            <v>-0.66769890357814632</v>
          </cell>
          <cell r="J47">
            <v>-0.11674100125862258</v>
          </cell>
          <cell r="K47">
            <v>0.50599346693155134</v>
          </cell>
          <cell r="L47">
            <v>1.188032450389731</v>
          </cell>
          <cell r="M47">
            <v>1.7032292972752194</v>
          </cell>
          <cell r="N47" t="e">
            <v>#REF!</v>
          </cell>
          <cell r="O47" t="e">
            <v>#REF!</v>
          </cell>
          <cell r="P47" t="e">
            <v>#REF!</v>
          </cell>
          <cell r="Q47" t="e">
            <v>#REF!</v>
          </cell>
        </row>
        <row r="48">
          <cell r="B48" t="str">
            <v>Diluted Shares Outstanding (MM)</v>
          </cell>
          <cell r="G48">
            <v>212.0753248401376</v>
          </cell>
          <cell r="H48">
            <v>212.0753248401376</v>
          </cell>
          <cell r="I48">
            <v>212.0753248401376</v>
          </cell>
          <cell r="J48">
            <v>212.0753248401376</v>
          </cell>
          <cell r="K48">
            <v>222.94488984013759</v>
          </cell>
          <cell r="L48">
            <v>222.94488984013759</v>
          </cell>
          <cell r="M48">
            <v>222.94488984013759</v>
          </cell>
          <cell r="N48">
            <v>73.569704840137604</v>
          </cell>
          <cell r="O48">
            <v>73.569704840137604</v>
          </cell>
          <cell r="P48">
            <v>73.569704840137604</v>
          </cell>
          <cell r="Q48">
            <v>73.569704840137604</v>
          </cell>
        </row>
        <row r="49">
          <cell r="B49" t="str">
            <v>(a)  Includes operating expenses attributable to "overlay" sales.</v>
          </cell>
          <cell r="H49">
            <v>2.4457919973131421</v>
          </cell>
          <cell r="I49">
            <v>3.5151230502730511</v>
          </cell>
          <cell r="J49">
            <v>5.0745558216458848</v>
          </cell>
          <cell r="K49">
            <v>7.8580043700335258</v>
          </cell>
          <cell r="L49">
            <v>12.767655333228769</v>
          </cell>
        </row>
        <row r="55">
          <cell r="H55" t="str">
            <v>Projected Fiscal Year Ending December 31,</v>
          </cell>
        </row>
        <row r="56">
          <cell r="B56" t="str">
            <v>Operating Statistics</v>
          </cell>
          <cell r="G56" t="str">
            <v>1999 PF</v>
          </cell>
          <cell r="H56">
            <v>2000</v>
          </cell>
          <cell r="I56">
            <v>2001</v>
          </cell>
          <cell r="J56">
            <v>2002</v>
          </cell>
          <cell r="K56">
            <v>2003</v>
          </cell>
          <cell r="L56">
            <v>2004</v>
          </cell>
          <cell r="M56">
            <v>2005</v>
          </cell>
          <cell r="N56">
            <v>2006</v>
          </cell>
          <cell r="O56">
            <v>2007</v>
          </cell>
          <cell r="P56">
            <v>2008</v>
          </cell>
          <cell r="Q56">
            <v>2009</v>
          </cell>
        </row>
        <row r="57">
          <cell r="B57" t="str">
            <v>Revenue Growth</v>
          </cell>
          <cell r="G57" t="str">
            <v>--</v>
          </cell>
          <cell r="H57">
            <v>23.368572389923049</v>
          </cell>
          <cell r="I57">
            <v>25.541064453017228</v>
          </cell>
          <cell r="J57">
            <v>27.37597058040102</v>
          </cell>
          <cell r="K57">
            <v>24.379978844117201</v>
          </cell>
          <cell r="L57">
            <v>20.780650498816101</v>
          </cell>
          <cell r="M57">
            <v>17.133984629897082</v>
          </cell>
          <cell r="N57" t="str">
            <v>--</v>
          </cell>
          <cell r="O57" t="str">
            <v>--</v>
          </cell>
          <cell r="P57" t="str">
            <v>--</v>
          </cell>
          <cell r="Q57" t="str">
            <v>--</v>
          </cell>
        </row>
        <row r="58">
          <cell r="B58" t="str">
            <v>EBITDA Growth</v>
          </cell>
          <cell r="G58" t="str">
            <v>--</v>
          </cell>
          <cell r="H58">
            <v>45.925135390514967</v>
          </cell>
          <cell r="I58">
            <v>33.717518860016767</v>
          </cell>
          <cell r="J58">
            <v>33.051245886224748</v>
          </cell>
          <cell r="K58">
            <v>29.257950530035369</v>
          </cell>
          <cell r="L58">
            <v>23.573901950063679</v>
          </cell>
          <cell r="M58">
            <v>13.885406680923285</v>
          </cell>
          <cell r="N58" t="str">
            <v>--</v>
          </cell>
          <cell r="O58" t="str">
            <v>--</v>
          </cell>
          <cell r="P58" t="str">
            <v>--</v>
          </cell>
          <cell r="Q58" t="str">
            <v>--</v>
          </cell>
        </row>
        <row r="59">
          <cell r="B59" t="str">
            <v>EBIT Growth</v>
          </cell>
          <cell r="G59" t="str">
            <v>--</v>
          </cell>
          <cell r="H59">
            <v>-124.48905686302257</v>
          </cell>
          <cell r="I59">
            <v>352.44719086734398</v>
          </cell>
          <cell r="J59">
            <v>133.34789896333382</v>
          </cell>
          <cell r="K59">
            <v>65.048061310920559</v>
          </cell>
          <cell r="L59">
            <v>40.775081569106206</v>
          </cell>
          <cell r="M59">
            <v>19.40927638542631</v>
          </cell>
          <cell r="N59" t="str">
            <v>--</v>
          </cell>
          <cell r="O59" t="str">
            <v>--</v>
          </cell>
          <cell r="P59" t="str">
            <v>--</v>
          </cell>
          <cell r="Q59" t="str">
            <v>--</v>
          </cell>
        </row>
        <row r="60">
          <cell r="B60" t="str">
            <v>Net Income to Common Growth</v>
          </cell>
          <cell r="G60" t="str">
            <v>--</v>
          </cell>
          <cell r="H60">
            <v>-36.928440855145503</v>
          </cell>
          <cell r="I60">
            <v>-23.262757247945753</v>
          </cell>
          <cell r="J60">
            <v>-82.515921378181588</v>
          </cell>
          <cell r="K60">
            <v>-555.64737966651592</v>
          </cell>
          <cell r="L60">
            <v>134.79205326388984</v>
          </cell>
          <cell r="M60">
            <v>43.365553417036672</v>
          </cell>
          <cell r="N60" t="str">
            <v>--</v>
          </cell>
          <cell r="O60" t="str">
            <v>--</v>
          </cell>
          <cell r="P60" t="str">
            <v>--</v>
          </cell>
          <cell r="Q60" t="str">
            <v>--</v>
          </cell>
        </row>
        <row r="61">
          <cell r="B61" t="str">
            <v>Basic EPS Growth</v>
          </cell>
          <cell r="G61" t="str">
            <v>--</v>
          </cell>
          <cell r="H61">
            <v>-36.928440855145496</v>
          </cell>
          <cell r="I61">
            <v>-23.262757247945753</v>
          </cell>
          <cell r="J61">
            <v>-82.515921378181588</v>
          </cell>
          <cell r="K61">
            <v>-555.64737966651592</v>
          </cell>
          <cell r="L61">
            <v>134.7920532638899</v>
          </cell>
          <cell r="M61">
            <v>43.365553417036651</v>
          </cell>
          <cell r="N61" t="str">
            <v>--</v>
          </cell>
          <cell r="O61" t="str">
            <v>--</v>
          </cell>
          <cell r="P61" t="str">
            <v>--</v>
          </cell>
          <cell r="Q61" t="str">
            <v>--</v>
          </cell>
        </row>
        <row r="62">
          <cell r="B62" t="str">
            <v>Diluted EPS Growth</v>
          </cell>
          <cell r="G62" t="str">
            <v>--</v>
          </cell>
          <cell r="H62">
            <v>-36.928440855145496</v>
          </cell>
          <cell r="I62">
            <v>-23.262757247945753</v>
          </cell>
          <cell r="J62">
            <v>-82.515921378181588</v>
          </cell>
          <cell r="K62">
            <v>-533.43252282940159</v>
          </cell>
          <cell r="L62">
            <v>134.7920532638899</v>
          </cell>
          <cell r="M62">
            <v>43.365553417036651</v>
          </cell>
          <cell r="N62" t="str">
            <v>--</v>
          </cell>
          <cell r="O62" t="str">
            <v>--</v>
          </cell>
          <cell r="P62" t="str">
            <v>--</v>
          </cell>
          <cell r="Q62" t="str">
            <v>--</v>
          </cell>
        </row>
        <row r="63">
          <cell r="B63" t="str">
            <v>Gross Margin</v>
          </cell>
          <cell r="G63">
            <v>48.43308313503411</v>
          </cell>
          <cell r="H63">
            <v>50.535482585289948</v>
          </cell>
          <cell r="I63">
            <v>51.497337907124404</v>
          </cell>
          <cell r="J63">
            <v>52.505172572982829</v>
          </cell>
          <cell r="K63">
            <v>53.103051646552281</v>
          </cell>
          <cell r="L63">
            <v>52.641796208872883</v>
          </cell>
          <cell r="M63">
            <v>51.707136626138372</v>
          </cell>
          <cell r="N63" t="str">
            <v>--</v>
          </cell>
          <cell r="O63" t="str">
            <v>--</v>
          </cell>
          <cell r="P63" t="str">
            <v>--</v>
          </cell>
          <cell r="Q63" t="str">
            <v>--</v>
          </cell>
        </row>
        <row r="64">
          <cell r="B64" t="str">
            <v>EBITDA Margin</v>
          </cell>
          <cell r="G64">
            <v>19.242496993148364</v>
          </cell>
          <cell r="H64">
            <v>22.760772250016824</v>
          </cell>
          <cell r="I64">
            <v>24.243174979205172</v>
          </cell>
          <cell r="J64">
            <v>25.323337051119676</v>
          </cell>
          <cell r="K64">
            <v>26.316475354215363</v>
          </cell>
          <cell r="L64">
            <v>26.925087186253844</v>
          </cell>
          <cell r="M64">
            <v>26.178350491657216</v>
          </cell>
          <cell r="N64" t="str">
            <v>--</v>
          </cell>
          <cell r="O64" t="str">
            <v>--</v>
          </cell>
          <cell r="P64" t="str">
            <v>--</v>
          </cell>
          <cell r="Q64" t="str">
            <v>--</v>
          </cell>
        </row>
        <row r="65">
          <cell r="B65" t="str">
            <v>EBIT Margin</v>
          </cell>
          <cell r="G65">
            <v>-7.5793742660048791</v>
          </cell>
          <cell r="H65">
            <v>1.5045300743180561</v>
          </cell>
          <cell r="I65">
            <v>5.4222927666460485</v>
          </cell>
          <cell r="J65">
            <v>9.9334326474260699</v>
          </cell>
          <cell r="K65">
            <v>13.181332042796218</v>
          </cell>
          <cell r="L65">
            <v>15.363413641594024</v>
          </cell>
          <cell r="M65">
            <v>15.661843243438046</v>
          </cell>
          <cell r="N65" t="str">
            <v>--</v>
          </cell>
          <cell r="O65" t="str">
            <v>--</v>
          </cell>
          <cell r="P65" t="str">
            <v>--</v>
          </cell>
          <cell r="Q65" t="str">
            <v>--</v>
          </cell>
        </row>
        <row r="66">
          <cell r="B66" t="str">
            <v>Net Income to Common Margin</v>
          </cell>
          <cell r="G66">
            <v>-17.215599222836019</v>
          </cell>
          <cell r="H66">
            <v>-8.8013880971674787</v>
          </cell>
          <cell r="I66">
            <v>-5.3798672005058759</v>
          </cell>
          <cell r="J66">
            <v>-0.73845970067968136</v>
          </cell>
          <cell r="K66">
            <v>2.70523625048784</v>
          </cell>
          <cell r="L66">
            <v>5.2588553811620065</v>
          </cell>
          <cell r="M66">
            <v>6.4365496866057983</v>
          </cell>
          <cell r="N66" t="str">
            <v>--</v>
          </cell>
          <cell r="O66" t="str">
            <v>--</v>
          </cell>
          <cell r="P66" t="str">
            <v>--</v>
          </cell>
          <cell r="Q66" t="str">
            <v>--</v>
          </cell>
        </row>
        <row r="67">
          <cell r="B67" t="str">
            <v>Taxes on Transaction Adjustments</v>
          </cell>
        </row>
        <row r="68">
          <cell r="B68" t="str">
            <v>Pre-Tax Synergies</v>
          </cell>
          <cell r="G68">
            <v>0</v>
          </cell>
          <cell r="H68">
            <v>47.125</v>
          </cell>
          <cell r="I68">
            <v>85.825999999999993</v>
          </cell>
          <cell r="J68">
            <v>111.23625</v>
          </cell>
          <cell r="K68">
            <v>140.2989345</v>
          </cell>
          <cell r="L68">
            <v>151.598241285</v>
          </cell>
          <cell r="M68">
            <v>155.559517159238</v>
          </cell>
          <cell r="N68" t="e">
            <v>#REF!</v>
          </cell>
          <cell r="O68" t="e">
            <v>#REF!</v>
          </cell>
          <cell r="P68" t="e">
            <v>#REF!</v>
          </cell>
          <cell r="Q68" t="e">
            <v>#REF!</v>
          </cell>
        </row>
        <row r="70">
          <cell r="B70" t="str">
            <v>Interest Income Foregone</v>
          </cell>
          <cell r="G70">
            <v>-15.485351244896526</v>
          </cell>
          <cell r="H70">
            <v>-1.8714541725744478</v>
          </cell>
          <cell r="I70">
            <v>-5.2708408551522599</v>
          </cell>
          <cell r="J70">
            <v>-12.065536580766583</v>
          </cell>
          <cell r="K70">
            <v>-21.366958481739733</v>
          </cell>
          <cell r="L70">
            <v>-32.723151070555879</v>
          </cell>
          <cell r="M70">
            <v>-44.362207354346637</v>
          </cell>
          <cell r="N70" t="e">
            <v>#REF!</v>
          </cell>
          <cell r="O70" t="e">
            <v>#REF!</v>
          </cell>
          <cell r="P70" t="e">
            <v>#REF!</v>
          </cell>
          <cell r="Q70" t="e">
            <v>#REF!</v>
          </cell>
        </row>
        <row r="71">
          <cell r="B71" t="str">
            <v>Interest on Additional Financing / Revolver</v>
          </cell>
          <cell r="G71">
            <v>-97.404197883214394</v>
          </cell>
          <cell r="H71">
            <v>-102.62564616423634</v>
          </cell>
          <cell r="I71">
            <v>-114.77293841750242</v>
          </cell>
          <cell r="J71">
            <v>-113.14946337850303</v>
          </cell>
          <cell r="K71">
            <v>-90.005021554349256</v>
          </cell>
          <cell r="L71">
            <v>-56.111698030096335</v>
          </cell>
          <cell r="M71">
            <v>-18.406748659376852</v>
          </cell>
          <cell r="N71" t="e">
            <v>#REF!</v>
          </cell>
          <cell r="O71" t="e">
            <v>#REF!</v>
          </cell>
          <cell r="P71" t="e">
            <v>#REF!</v>
          </cell>
          <cell r="Q71" t="e">
            <v>#REF!</v>
          </cell>
        </row>
        <row r="72">
          <cell r="B72" t="str">
            <v>Interest on New Acquisition Debt</v>
          </cell>
          <cell r="G72">
            <v>0</v>
          </cell>
          <cell r="H72">
            <v>0</v>
          </cell>
          <cell r="I72">
            <v>0</v>
          </cell>
          <cell r="J72">
            <v>0</v>
          </cell>
          <cell r="K72">
            <v>0</v>
          </cell>
          <cell r="L72">
            <v>0</v>
          </cell>
          <cell r="M72">
            <v>-39.177907718986994</v>
          </cell>
          <cell r="N72">
            <v>0</v>
          </cell>
          <cell r="O72">
            <v>0</v>
          </cell>
          <cell r="P72">
            <v>0</v>
          </cell>
          <cell r="Q72">
            <v>0</v>
          </cell>
        </row>
        <row r="73">
          <cell r="B73" t="str">
            <v>Lost Interest on Redeemed Existing Debt</v>
          </cell>
          <cell r="G73">
            <v>0</v>
          </cell>
          <cell r="H73">
            <v>0</v>
          </cell>
          <cell r="I73">
            <v>0</v>
          </cell>
          <cell r="J73">
            <v>0</v>
          </cell>
          <cell r="K73">
            <v>0</v>
          </cell>
          <cell r="L73">
            <v>0</v>
          </cell>
          <cell r="M73">
            <v>0</v>
          </cell>
          <cell r="N73" t="e">
            <v>#REF!</v>
          </cell>
          <cell r="O73" t="e">
            <v>#REF!</v>
          </cell>
          <cell r="P73" t="e">
            <v>#REF!</v>
          </cell>
          <cell r="Q73" t="e">
            <v>#REF!</v>
          </cell>
        </row>
        <row r="74">
          <cell r="B74" t="str">
            <v>Lost Interest on Redeemed Convertible Debt</v>
          </cell>
          <cell r="G74">
            <v>0</v>
          </cell>
          <cell r="H74">
            <v>0</v>
          </cell>
          <cell r="I74">
            <v>0</v>
          </cell>
          <cell r="J74">
            <v>0</v>
          </cell>
          <cell r="K74">
            <v>0</v>
          </cell>
          <cell r="L74">
            <v>0</v>
          </cell>
          <cell r="M74">
            <v>0</v>
          </cell>
          <cell r="N74" t="e">
            <v>#REF!</v>
          </cell>
          <cell r="O74" t="e">
            <v>#REF!</v>
          </cell>
          <cell r="P74" t="e">
            <v>#REF!</v>
          </cell>
          <cell r="Q74" t="e">
            <v>#REF!</v>
          </cell>
        </row>
        <row r="75">
          <cell r="B75" t="str">
            <v>Lost Standalone Interest Expense from Revolver</v>
          </cell>
          <cell r="G75">
            <v>128.69948981016793</v>
          </cell>
          <cell r="H75">
            <v>128.69948981016793</v>
          </cell>
          <cell r="I75">
            <v>188.46022792021051</v>
          </cell>
          <cell r="J75">
            <v>215.18250832315002</v>
          </cell>
          <cell r="K75">
            <v>221.05928274047102</v>
          </cell>
          <cell r="L75">
            <v>213.27375740726765</v>
          </cell>
          <cell r="M75">
            <v>190.88118589172436</v>
          </cell>
          <cell r="N75">
            <v>201.13927954160971</v>
          </cell>
          <cell r="O75">
            <v>153.93314225868508</v>
          </cell>
          <cell r="P75">
            <v>93.605042765774414</v>
          </cell>
          <cell r="Q75" t="e">
            <v>#REF!</v>
          </cell>
        </row>
        <row r="77">
          <cell r="B77" t="str">
            <v>Lost Depreciation from Capex Savings</v>
          </cell>
          <cell r="G77">
            <v>0.84</v>
          </cell>
          <cell r="H77">
            <v>0.84</v>
          </cell>
          <cell r="I77">
            <v>2.12</v>
          </cell>
          <cell r="J77">
            <v>2.65</v>
          </cell>
          <cell r="K77">
            <v>2.83</v>
          </cell>
          <cell r="L77">
            <v>3.01</v>
          </cell>
          <cell r="M77">
            <v>3.19</v>
          </cell>
          <cell r="N77">
            <v>3.28</v>
          </cell>
          <cell r="O77">
            <v>3.28</v>
          </cell>
          <cell r="P77">
            <v>3.28</v>
          </cell>
          <cell r="Q77">
            <v>3.28</v>
          </cell>
        </row>
        <row r="78">
          <cell r="B78" t="str">
            <v>Depreciation from PP&amp;E Write-Up</v>
          </cell>
          <cell r="G78">
            <v>0</v>
          </cell>
          <cell r="H78">
            <v>0</v>
          </cell>
          <cell r="I78">
            <v>0</v>
          </cell>
          <cell r="J78">
            <v>0</v>
          </cell>
          <cell r="K78">
            <v>0</v>
          </cell>
          <cell r="L78">
            <v>0</v>
          </cell>
          <cell r="M78">
            <v>0</v>
          </cell>
          <cell r="N78">
            <v>0</v>
          </cell>
          <cell r="O78">
            <v>0</v>
          </cell>
          <cell r="P78">
            <v>0</v>
          </cell>
          <cell r="Q78">
            <v>0</v>
          </cell>
        </row>
        <row r="79">
          <cell r="B79" t="str">
            <v>Tax Deductible Goodwill Created</v>
          </cell>
          <cell r="G79">
            <v>0</v>
          </cell>
          <cell r="H79">
            <v>0</v>
          </cell>
          <cell r="I79">
            <v>0</v>
          </cell>
          <cell r="J79">
            <v>0</v>
          </cell>
          <cell r="K79">
            <v>0</v>
          </cell>
          <cell r="L79">
            <v>0</v>
          </cell>
          <cell r="M79">
            <v>0</v>
          </cell>
          <cell r="N79">
            <v>0</v>
          </cell>
          <cell r="O79">
            <v>0</v>
          </cell>
          <cell r="P79">
            <v>0</v>
          </cell>
          <cell r="Q79">
            <v>0</v>
          </cell>
        </row>
        <row r="80">
          <cell r="B80" t="str">
            <v>Tax Deductible Intangibles Eliminated (Check if Tax-Deductible)</v>
          </cell>
          <cell r="G80">
            <v>5.7438297726164933</v>
          </cell>
          <cell r="H80">
            <v>5.7438297726164933</v>
          </cell>
          <cell r="I80">
            <v>10.643829772616494</v>
          </cell>
          <cell r="J80">
            <v>23.743829772616493</v>
          </cell>
          <cell r="K80">
            <v>23.743829772616493</v>
          </cell>
          <cell r="L80">
            <v>10.013751945673571</v>
          </cell>
          <cell r="M80">
            <v>10.013751945673571</v>
          </cell>
          <cell r="N80">
            <v>10.013751945673571</v>
          </cell>
          <cell r="O80">
            <v>10.013751945673571</v>
          </cell>
          <cell r="P80">
            <v>10.013751945673571</v>
          </cell>
          <cell r="Q80" t="e">
            <v>#REF!</v>
          </cell>
        </row>
        <row r="81">
          <cell r="B81" t="str">
            <v xml:space="preserve">   Total Transaction Adjustment to Pre-Tax Income</v>
          </cell>
          <cell r="G81">
            <v>22.393770454673511</v>
          </cell>
          <cell r="H81">
            <v>77.911219245973641</v>
          </cell>
          <cell r="I81">
            <v>167.00627842017232</v>
          </cell>
          <cell r="J81">
            <v>227.59758813649691</v>
          </cell>
          <cell r="K81">
            <v>276.56006697699854</v>
          </cell>
          <cell r="L81">
            <v>289.060901537289</v>
          </cell>
          <cell r="M81">
            <v>257.69759126392546</v>
          </cell>
          <cell r="N81" t="e">
            <v>#REF!</v>
          </cell>
          <cell r="O81" t="e">
            <v>#REF!</v>
          </cell>
          <cell r="P81" t="e">
            <v>#REF!</v>
          </cell>
          <cell r="Q81" t="e">
            <v>#REF!</v>
          </cell>
        </row>
        <row r="82">
          <cell r="B82" t="str">
            <v xml:space="preserve">   Tax (Payments) Savings on Transaction Adjustments</v>
          </cell>
          <cell r="G82">
            <v>-8.9575081818694056</v>
          </cell>
          <cell r="H82">
            <v>-31.164487698389458</v>
          </cell>
          <cell r="I82">
            <v>-66.802511368068934</v>
          </cell>
          <cell r="J82">
            <v>-91.039035254598772</v>
          </cell>
          <cell r="K82">
            <v>-110.62402679079942</v>
          </cell>
          <cell r="L82">
            <v>-115.6243606149156</v>
          </cell>
          <cell r="M82">
            <v>-103.07903650557019</v>
          </cell>
          <cell r="N82" t="e">
            <v>#REF!</v>
          </cell>
          <cell r="O82" t="e">
            <v>#REF!</v>
          </cell>
          <cell r="P82" t="e">
            <v>#REF!</v>
          </cell>
          <cell r="Q82" t="e">
            <v>#REF!</v>
          </cell>
        </row>
        <row r="83">
          <cell r="D83" t="str">
            <v xml:space="preserve"> </v>
          </cell>
        </row>
      </sheetData>
      <sheetData sheetId="3" refreshError="1"/>
      <sheetData sheetId="4" refreshError="1"/>
      <sheetData sheetId="5" refreshError="1">
        <row r="1">
          <cell r="B1" t="str">
            <v xml:space="preserve">CBI  - Base Case </v>
          </cell>
        </row>
        <row r="2">
          <cell r="B2" t="str">
            <v>Pro Forma Combined Balance Sheet</v>
          </cell>
        </row>
        <row r="3">
          <cell r="B3" t="str">
            <v>(Dollars in Millions, Except per Share Data)</v>
          </cell>
        </row>
        <row r="5">
          <cell r="H5" t="str">
            <v>Projected Fiscal Year Ending December 31,</v>
          </cell>
        </row>
        <row r="6">
          <cell r="G6" t="str">
            <v>1999 PF</v>
          </cell>
          <cell r="H6">
            <v>2000</v>
          </cell>
          <cell r="I6">
            <v>2001</v>
          </cell>
          <cell r="J6">
            <v>2002</v>
          </cell>
          <cell r="K6">
            <v>2003</v>
          </cell>
          <cell r="L6">
            <v>2004</v>
          </cell>
          <cell r="M6">
            <v>2005</v>
          </cell>
          <cell r="N6">
            <v>2006</v>
          </cell>
          <cell r="O6">
            <v>2007</v>
          </cell>
          <cell r="P6">
            <v>2008</v>
          </cell>
          <cell r="Q6">
            <v>2009</v>
          </cell>
        </row>
        <row r="7">
          <cell r="B7" t="str">
            <v>Cash and Equivalents</v>
          </cell>
          <cell r="G7">
            <v>30</v>
          </cell>
          <cell r="H7">
            <v>30</v>
          </cell>
          <cell r="I7">
            <v>30</v>
          </cell>
          <cell r="J7">
            <v>30</v>
          </cell>
          <cell r="K7">
            <v>30</v>
          </cell>
          <cell r="L7">
            <v>30</v>
          </cell>
          <cell r="M7">
            <v>135.30592700387507</v>
          </cell>
          <cell r="N7" t="e">
            <v>#REF!</v>
          </cell>
          <cell r="O7" t="e">
            <v>#REF!</v>
          </cell>
          <cell r="P7" t="e">
            <v>#REF!</v>
          </cell>
          <cell r="Q7" t="e">
            <v>#REF!</v>
          </cell>
        </row>
        <row r="8">
          <cell r="B8" t="str">
            <v>Accounts Receivable</v>
          </cell>
          <cell r="G8">
            <v>246.9529335377521</v>
          </cell>
          <cell r="H8">
            <v>345.44111915926862</v>
          </cell>
          <cell r="I8">
            <v>436.98192923915894</v>
          </cell>
          <cell r="J8">
            <v>519.34850512934474</v>
          </cell>
          <cell r="K8">
            <v>625.06358157271166</v>
          </cell>
          <cell r="L8">
            <v>714.71270936334963</v>
          </cell>
          <cell r="M8">
            <v>788.67375761681899</v>
          </cell>
          <cell r="N8">
            <v>572.05510867107785</v>
          </cell>
          <cell r="O8">
            <v>596.9017022390309</v>
          </cell>
          <cell r="P8">
            <v>613.12845419681526</v>
          </cell>
          <cell r="Q8" t="e">
            <v>#REF!</v>
          </cell>
        </row>
        <row r="9">
          <cell r="B9" t="str">
            <v>Inventory</v>
          </cell>
          <cell r="G9">
            <v>0</v>
          </cell>
          <cell r="H9">
            <v>0</v>
          </cell>
          <cell r="I9">
            <v>0</v>
          </cell>
          <cell r="J9">
            <v>0</v>
          </cell>
          <cell r="K9">
            <v>0</v>
          </cell>
          <cell r="L9">
            <v>0</v>
          </cell>
          <cell r="M9">
            <v>0</v>
          </cell>
          <cell r="N9">
            <v>0</v>
          </cell>
          <cell r="O9">
            <v>0</v>
          </cell>
          <cell r="P9">
            <v>0</v>
          </cell>
          <cell r="Q9" t="e">
            <v>#REF!</v>
          </cell>
        </row>
        <row r="10">
          <cell r="B10" t="str">
            <v>Other Current Assets</v>
          </cell>
          <cell r="G10">
            <v>71.078000000000003</v>
          </cell>
          <cell r="H10">
            <v>91.420494363721986</v>
          </cell>
          <cell r="I10">
            <v>105.69722016089771</v>
          </cell>
          <cell r="J10">
            <v>121.60862273302386</v>
          </cell>
          <cell r="K10">
            <v>142.95619231314936</v>
          </cell>
          <cell r="L10">
            <v>164.89832216924566</v>
          </cell>
          <cell r="M10">
            <v>185.80142996912366</v>
          </cell>
          <cell r="N10">
            <v>120.3146322190357</v>
          </cell>
          <cell r="O10">
            <v>138.81517461556902</v>
          </cell>
          <cell r="P10">
            <v>157.66639749801215</v>
          </cell>
          <cell r="Q10" t="e">
            <v>#REF!</v>
          </cell>
        </row>
        <row r="11">
          <cell r="B11" t="str">
            <v xml:space="preserve">    Total Current Assets</v>
          </cell>
          <cell r="G11">
            <v>348.03093353775205</v>
          </cell>
          <cell r="H11">
            <v>466.86161352299064</v>
          </cell>
          <cell r="I11">
            <v>572.67914940005664</v>
          </cell>
          <cell r="J11">
            <v>670.95712786236857</v>
          </cell>
          <cell r="K11">
            <v>798.01977388586101</v>
          </cell>
          <cell r="L11">
            <v>909.61103153259523</v>
          </cell>
          <cell r="M11">
            <v>1109.7811145898177</v>
          </cell>
          <cell r="N11" t="e">
            <v>#REF!</v>
          </cell>
          <cell r="O11" t="e">
            <v>#REF!</v>
          </cell>
          <cell r="P11" t="e">
            <v>#REF!</v>
          </cell>
          <cell r="Q11" t="e">
            <v>#REF!</v>
          </cell>
        </row>
        <row r="12">
          <cell r="B12" t="str">
            <v>Net Property, Plant &amp; Equipment</v>
          </cell>
          <cell r="G12">
            <v>2299.6223309710813</v>
          </cell>
          <cell r="H12">
            <v>2732.9135178952984</v>
          </cell>
          <cell r="I12">
            <v>2898.9459577682892</v>
          </cell>
          <cell r="J12">
            <v>2862.1221218394712</v>
          </cell>
          <cell r="K12">
            <v>2816.1647484211721</v>
          </cell>
          <cell r="L12">
            <v>2761.4933185043578</v>
          </cell>
          <cell r="M12">
            <v>2701.0312875433706</v>
          </cell>
          <cell r="N12" t="e">
            <v>#REF!</v>
          </cell>
          <cell r="O12" t="e">
            <v>#REF!</v>
          </cell>
          <cell r="P12" t="e">
            <v>#REF!</v>
          </cell>
          <cell r="Q12" t="e">
            <v>#REF!</v>
          </cell>
        </row>
        <row r="13">
          <cell r="B13" t="str">
            <v>Intangible Assets</v>
          </cell>
          <cell r="G13">
            <v>2585.9641360095698</v>
          </cell>
          <cell r="H13">
            <v>2498.4519981425842</v>
          </cell>
          <cell r="I13">
            <v>2400.8398602755988</v>
          </cell>
          <cell r="J13">
            <v>2316.3277224086132</v>
          </cell>
          <cell r="K13">
            <v>2231.8155845416277</v>
          </cell>
          <cell r="L13">
            <v>2147.3034466746421</v>
          </cell>
          <cell r="M13">
            <v>2062.7913088076566</v>
          </cell>
          <cell r="N13" t="e">
            <v>#REF!</v>
          </cell>
          <cell r="O13" t="e">
            <v>#REF!</v>
          </cell>
          <cell r="P13" t="e">
            <v>#REF!</v>
          </cell>
          <cell r="Q13" t="e">
            <v>#REF!</v>
          </cell>
        </row>
        <row r="14">
          <cell r="B14" t="str">
            <v>Investment in Uncons. Subs.</v>
          </cell>
          <cell r="G14">
            <v>6.3020000000000005</v>
          </cell>
          <cell r="H14">
            <v>2.5</v>
          </cell>
          <cell r="I14">
            <v>2.5</v>
          </cell>
          <cell r="J14">
            <v>2.5</v>
          </cell>
          <cell r="K14">
            <v>2.5</v>
          </cell>
          <cell r="L14">
            <v>2.5</v>
          </cell>
          <cell r="M14">
            <v>2.5</v>
          </cell>
          <cell r="N14" t="e">
            <v>#REF!</v>
          </cell>
          <cell r="O14" t="e">
            <v>#REF!</v>
          </cell>
          <cell r="P14" t="e">
            <v>#REF!</v>
          </cell>
          <cell r="Q14" t="e">
            <v>#REF!</v>
          </cell>
        </row>
        <row r="15">
          <cell r="B15" t="str">
            <v>Other Long-Term Assets</v>
          </cell>
          <cell r="G15">
            <v>704.5957122729933</v>
          </cell>
          <cell r="H15">
            <v>733.78997143571974</v>
          </cell>
          <cell r="I15">
            <v>776.6783065586601</v>
          </cell>
          <cell r="J15">
            <v>711.56243227183177</v>
          </cell>
          <cell r="K15">
            <v>732.40988761164715</v>
          </cell>
          <cell r="L15">
            <v>823.34930823148113</v>
          </cell>
          <cell r="M15">
            <v>921.67577168178855</v>
          </cell>
          <cell r="N15">
            <v>551.79571227299323</v>
          </cell>
          <cell r="O15">
            <v>551.79571227299323</v>
          </cell>
          <cell r="P15">
            <v>551.79571227299323</v>
          </cell>
          <cell r="Q15" t="e">
            <v>#REF!</v>
          </cell>
        </row>
        <row r="16">
          <cell r="B16" t="str">
            <v xml:space="preserve">    Total Assets</v>
          </cell>
          <cell r="G16">
            <v>5944.5151127913959</v>
          </cell>
          <cell r="H16">
            <v>6434.5171009965925</v>
          </cell>
          <cell r="I16">
            <v>6651.6432740026039</v>
          </cell>
          <cell r="J16">
            <v>6563.4694043822847</v>
          </cell>
          <cell r="K16">
            <v>6580.9099944603076</v>
          </cell>
          <cell r="L16">
            <v>6644.2571049430762</v>
          </cell>
          <cell r="M16">
            <v>6797.7794826226327</v>
          </cell>
          <cell r="N16" t="e">
            <v>#REF!</v>
          </cell>
          <cell r="O16" t="e">
            <v>#REF!</v>
          </cell>
          <cell r="P16" t="e">
            <v>#REF!</v>
          </cell>
          <cell r="Q16" t="e">
            <v>#REF!</v>
          </cell>
        </row>
        <row r="17">
          <cell r="B17" t="str">
            <v>Accounts Payable</v>
          </cell>
          <cell r="G17">
            <v>313.16097065412617</v>
          </cell>
          <cell r="H17">
            <v>333.10249172081672</v>
          </cell>
          <cell r="I17">
            <v>370.62416707716346</v>
          </cell>
          <cell r="J17">
            <v>411.84665377364161</v>
          </cell>
          <cell r="K17">
            <v>465.3817893754931</v>
          </cell>
          <cell r="L17">
            <v>534.51593003577148</v>
          </cell>
          <cell r="M17">
            <v>610.69236109773874</v>
          </cell>
          <cell r="N17">
            <v>316.73997754928865</v>
          </cell>
          <cell r="O17">
            <v>367.29677605461285</v>
          </cell>
          <cell r="P17">
            <v>421.30256138677066</v>
          </cell>
          <cell r="Q17" t="e">
            <v>#REF!</v>
          </cell>
        </row>
        <row r="18">
          <cell r="B18" t="str">
            <v>Other Current Liabilities</v>
          </cell>
          <cell r="G18">
            <v>175.7</v>
          </cell>
          <cell r="H18">
            <v>154.03422403287504</v>
          </cell>
          <cell r="I18">
            <v>156.31589326506594</v>
          </cell>
          <cell r="J18">
            <v>173.1661272548258</v>
          </cell>
          <cell r="K18">
            <v>192.54389634304968</v>
          </cell>
          <cell r="L18">
            <v>214.82833079450708</v>
          </cell>
          <cell r="M18">
            <v>240.45543041368316</v>
          </cell>
          <cell r="N18">
            <v>269.92659497573555</v>
          </cell>
          <cell r="O18">
            <v>303.8184342220959</v>
          </cell>
          <cell r="P18">
            <v>342.79404935541027</v>
          </cell>
          <cell r="Q18" t="e">
            <v>#REF!</v>
          </cell>
        </row>
        <row r="19">
          <cell r="B19" t="str">
            <v xml:space="preserve">    Total Current Liabilities</v>
          </cell>
          <cell r="G19">
            <v>488.86097065412616</v>
          </cell>
          <cell r="H19">
            <v>487.13671575369176</v>
          </cell>
          <cell r="I19">
            <v>526.94006034222934</v>
          </cell>
          <cell r="J19">
            <v>585.01278102846743</v>
          </cell>
          <cell r="K19">
            <v>657.92568571854281</v>
          </cell>
          <cell r="L19">
            <v>749.34426083027859</v>
          </cell>
          <cell r="M19">
            <v>851.14779151142193</v>
          </cell>
          <cell r="N19">
            <v>586.66657252502421</v>
          </cell>
          <cell r="O19">
            <v>671.11521027670869</v>
          </cell>
          <cell r="P19">
            <v>764.09661074218093</v>
          </cell>
          <cell r="Q19" t="e">
            <v>#REF!</v>
          </cell>
        </row>
        <row r="20">
          <cell r="B20" t="str">
            <v>Existing Bank Debt</v>
          </cell>
          <cell r="G20">
            <v>1256.8283597834115</v>
          </cell>
          <cell r="H20">
            <v>1391.575412196881</v>
          </cell>
          <cell r="I20">
            <v>1570.3068695451166</v>
          </cell>
          <cell r="J20">
            <v>1349.6792821581876</v>
          </cell>
          <cell r="K20">
            <v>973.03095150243826</v>
          </cell>
          <cell r="L20">
            <v>475.01286862908006</v>
          </cell>
          <cell r="M20">
            <v>0</v>
          </cell>
          <cell r="N20" t="e">
            <v>#REF!</v>
          </cell>
          <cell r="O20" t="e">
            <v>#REF!</v>
          </cell>
          <cell r="P20" t="e">
            <v>#REF!</v>
          </cell>
          <cell r="Q20" t="e">
            <v>#REF!</v>
          </cell>
        </row>
        <row r="21">
          <cell r="B21" t="str">
            <v>Oak Hill Convertible Debt</v>
          </cell>
          <cell r="G21">
            <v>400</v>
          </cell>
          <cell r="H21">
            <v>429.47903857090847</v>
          </cell>
          <cell r="I21">
            <v>461.1306114294797</v>
          </cell>
          <cell r="J21">
            <v>495.11482913087031</v>
          </cell>
          <cell r="K21">
            <v>531.60360199331456</v>
          </cell>
          <cell r="L21">
            <v>570.7815097123015</v>
          </cell>
          <cell r="M21">
            <v>570.7815097123015</v>
          </cell>
          <cell r="N21">
            <v>609.95941743128844</v>
          </cell>
          <cell r="O21">
            <v>651.82646000681825</v>
          </cell>
          <cell r="P21">
            <v>696.56721713437992</v>
          </cell>
          <cell r="Q21">
            <v>744.37893788671772</v>
          </cell>
        </row>
        <row r="22">
          <cell r="B22" t="str">
            <v>9.25% Senior Subordinated Notes</v>
          </cell>
          <cell r="G22">
            <v>0</v>
          </cell>
          <cell r="H22">
            <v>500</v>
          </cell>
          <cell r="I22">
            <v>500</v>
          </cell>
          <cell r="J22">
            <v>500</v>
          </cell>
          <cell r="K22">
            <v>500</v>
          </cell>
          <cell r="L22">
            <v>500</v>
          </cell>
          <cell r="M22">
            <v>500</v>
          </cell>
        </row>
        <row r="23">
          <cell r="B23" t="str">
            <v>Non-Redeemed Existing Straight Debt</v>
          </cell>
          <cell r="G23">
            <v>504.26199999999994</v>
          </cell>
          <cell r="H23">
            <v>492.48500000000001</v>
          </cell>
          <cell r="I23">
            <v>483.37899999999991</v>
          </cell>
          <cell r="J23">
            <v>368.4</v>
          </cell>
          <cell r="K23">
            <v>368.4</v>
          </cell>
          <cell r="L23">
            <v>368.4</v>
          </cell>
          <cell r="M23">
            <v>368.4</v>
          </cell>
          <cell r="N23">
            <v>0</v>
          </cell>
          <cell r="O23">
            <v>0</v>
          </cell>
          <cell r="P23">
            <v>0</v>
          </cell>
          <cell r="Q23" t="e">
            <v>#REF!</v>
          </cell>
        </row>
        <row r="24">
          <cell r="B24" t="str">
            <v>Non-Redeemed Exist. Convertible Debt</v>
          </cell>
          <cell r="G24">
            <v>0</v>
          </cell>
          <cell r="H24">
            <v>0</v>
          </cell>
          <cell r="I24">
            <v>0</v>
          </cell>
          <cell r="J24">
            <v>0</v>
          </cell>
          <cell r="K24">
            <v>0</v>
          </cell>
          <cell r="L24">
            <v>0</v>
          </cell>
          <cell r="M24">
            <v>0</v>
          </cell>
          <cell r="N24">
            <v>0</v>
          </cell>
          <cell r="O24">
            <v>0</v>
          </cell>
          <cell r="P24">
            <v>0</v>
          </cell>
          <cell r="Q24">
            <v>0</v>
          </cell>
        </row>
        <row r="25">
          <cell r="B25" t="str">
            <v xml:space="preserve">    Total Debt</v>
          </cell>
          <cell r="G25">
            <v>2161.0903597834113</v>
          </cell>
          <cell r="H25">
            <v>2813.5394507677897</v>
          </cell>
          <cell r="I25">
            <v>3014.8164809745963</v>
          </cell>
          <cell r="J25">
            <v>2713.1941112890577</v>
          </cell>
          <cell r="K25">
            <v>2373.0345534957528</v>
          </cell>
          <cell r="L25">
            <v>1914.1943783413817</v>
          </cell>
          <cell r="M25">
            <v>1439.1815097123017</v>
          </cell>
          <cell r="N25" t="e">
            <v>#REF!</v>
          </cell>
          <cell r="O25" t="e">
            <v>#REF!</v>
          </cell>
          <cell r="P25" t="e">
            <v>#REF!</v>
          </cell>
          <cell r="Q25" t="e">
            <v>#REF!</v>
          </cell>
        </row>
        <row r="26">
          <cell r="B26" t="str">
            <v>Deferred Taxes</v>
          </cell>
          <cell r="G26">
            <v>6.3</v>
          </cell>
          <cell r="H26">
            <v>6.3</v>
          </cell>
          <cell r="I26">
            <v>6.3</v>
          </cell>
          <cell r="J26">
            <v>6.3</v>
          </cell>
          <cell r="K26">
            <v>6.3</v>
          </cell>
          <cell r="L26">
            <v>6.3</v>
          </cell>
          <cell r="M26">
            <v>6.3</v>
          </cell>
          <cell r="N26">
            <v>6.3</v>
          </cell>
          <cell r="O26">
            <v>6.3</v>
          </cell>
          <cell r="P26">
            <v>6.3</v>
          </cell>
          <cell r="Q26" t="e">
            <v>#REF!</v>
          </cell>
        </row>
        <row r="27">
          <cell r="B27" t="str">
            <v>Unearned Revenue</v>
          </cell>
          <cell r="G27">
            <v>640.82399999999996</v>
          </cell>
          <cell r="H27">
            <v>656.63014585806343</v>
          </cell>
          <cell r="I27">
            <v>766.2784059404695</v>
          </cell>
          <cell r="J27">
            <v>938.41207108353478</v>
          </cell>
          <cell r="K27">
            <v>1102.2906565199037</v>
          </cell>
          <cell r="L27">
            <v>1260.1936032666601</v>
          </cell>
          <cell r="M27">
            <v>1399.199050840635</v>
          </cell>
          <cell r="N27">
            <v>1508.2078494827163</v>
          </cell>
          <cell r="O27">
            <v>1579.1091865403039</v>
          </cell>
          <cell r="P27">
            <v>1607.7128582459602</v>
          </cell>
          <cell r="Q27" t="e">
            <v>#REF!</v>
          </cell>
        </row>
        <row r="28">
          <cell r="B28" t="str">
            <v>Minority Interest</v>
          </cell>
          <cell r="G28">
            <v>0</v>
          </cell>
          <cell r="H28">
            <v>0</v>
          </cell>
          <cell r="I28">
            <v>0</v>
          </cell>
          <cell r="J28">
            <v>0</v>
          </cell>
          <cell r="K28">
            <v>0</v>
          </cell>
          <cell r="L28">
            <v>0</v>
          </cell>
          <cell r="M28">
            <v>0</v>
          </cell>
          <cell r="N28">
            <v>0</v>
          </cell>
          <cell r="O28">
            <v>0</v>
          </cell>
          <cell r="P28">
            <v>0</v>
          </cell>
          <cell r="Q28" t="e">
            <v>#REF!</v>
          </cell>
        </row>
        <row r="29">
          <cell r="B29" t="str">
            <v>Other Long-Term Liabilities</v>
          </cell>
          <cell r="G29">
            <v>215.92899999999997</v>
          </cell>
          <cell r="H29">
            <v>223.92899999999997</v>
          </cell>
          <cell r="I29">
            <v>231.92899999999997</v>
          </cell>
          <cell r="J29">
            <v>239.92899999999997</v>
          </cell>
          <cell r="K29">
            <v>247.92899999999997</v>
          </cell>
          <cell r="L29">
            <v>255.92899999999997</v>
          </cell>
          <cell r="M29">
            <v>263.92899999999997</v>
          </cell>
          <cell r="N29">
            <v>85.328999999999994</v>
          </cell>
          <cell r="O29">
            <v>85.328999999999994</v>
          </cell>
          <cell r="P29">
            <v>85.328999999999994</v>
          </cell>
          <cell r="Q29" t="e">
            <v>#REF!</v>
          </cell>
        </row>
        <row r="30">
          <cell r="B30" t="str">
            <v xml:space="preserve">    Total Liabilities</v>
          </cell>
          <cell r="G30">
            <v>3513.0043304375372</v>
          </cell>
          <cell r="H30">
            <v>4187.5353123795448</v>
          </cell>
          <cell r="I30">
            <v>4546.2639472572955</v>
          </cell>
          <cell r="J30">
            <v>4482.84796340106</v>
          </cell>
          <cell r="K30">
            <v>4387.4798957341991</v>
          </cell>
          <cell r="L30">
            <v>4185.9612424383204</v>
          </cell>
          <cell r="M30">
            <v>3959.7573520643587</v>
          </cell>
          <cell r="N30" t="e">
            <v>#REF!</v>
          </cell>
          <cell r="O30" t="e">
            <v>#REF!</v>
          </cell>
          <cell r="P30" t="e">
            <v>#REF!</v>
          </cell>
          <cell r="Q30" t="e">
            <v>#REF!</v>
          </cell>
        </row>
        <row r="31">
          <cell r="B31" t="str">
            <v>12 1/2% Preferred Stock</v>
          </cell>
          <cell r="G31">
            <v>390.57559277343751</v>
          </cell>
          <cell r="H31">
            <v>390.57559277343751</v>
          </cell>
          <cell r="I31">
            <v>390.57559277343751</v>
          </cell>
          <cell r="J31">
            <v>390.57559277343751</v>
          </cell>
          <cell r="K31">
            <v>390.57559277343751</v>
          </cell>
          <cell r="L31">
            <v>390.57559277343751</v>
          </cell>
          <cell r="M31">
            <v>390.57559277343751</v>
          </cell>
          <cell r="N31">
            <v>390.57559277343751</v>
          </cell>
          <cell r="O31">
            <v>390.57559277343751</v>
          </cell>
          <cell r="P31">
            <v>390.57559277343751</v>
          </cell>
          <cell r="Q31" t="e">
            <v>#REF!</v>
          </cell>
        </row>
        <row r="32">
          <cell r="B32" t="str">
            <v>6 3/4% Preferred Stock</v>
          </cell>
          <cell r="G32">
            <v>155.25</v>
          </cell>
          <cell r="H32">
            <v>155.25</v>
          </cell>
          <cell r="I32">
            <v>155.25</v>
          </cell>
          <cell r="J32">
            <v>155.25</v>
          </cell>
          <cell r="K32">
            <v>155.25</v>
          </cell>
          <cell r="L32">
            <v>155.25</v>
          </cell>
          <cell r="M32">
            <v>155.25</v>
          </cell>
          <cell r="N32">
            <v>155.25</v>
          </cell>
          <cell r="O32">
            <v>155.25</v>
          </cell>
          <cell r="P32">
            <v>155.25</v>
          </cell>
        </row>
        <row r="33">
          <cell r="B33" t="str">
            <v>7 1/4% Preferred Stock</v>
          </cell>
          <cell r="G33">
            <v>0</v>
          </cell>
          <cell r="H33">
            <v>0</v>
          </cell>
          <cell r="I33">
            <v>0</v>
          </cell>
          <cell r="J33">
            <v>0</v>
          </cell>
          <cell r="K33">
            <v>0</v>
          </cell>
          <cell r="L33">
            <v>0</v>
          </cell>
          <cell r="M33">
            <v>0</v>
          </cell>
          <cell r="N33">
            <v>0</v>
          </cell>
          <cell r="O33">
            <v>0</v>
          </cell>
          <cell r="P33">
            <v>0</v>
          </cell>
        </row>
        <row r="34">
          <cell r="B34" t="str">
            <v xml:space="preserve">Oak Hill Preferred </v>
          </cell>
          <cell r="G34">
            <v>0</v>
          </cell>
          <cell r="H34">
            <v>0</v>
          </cell>
          <cell r="I34">
            <v>0</v>
          </cell>
          <cell r="J34">
            <v>0</v>
          </cell>
          <cell r="K34">
            <v>0</v>
          </cell>
          <cell r="L34">
            <v>0</v>
          </cell>
          <cell r="M34">
            <v>0</v>
          </cell>
          <cell r="N34">
            <v>0</v>
          </cell>
          <cell r="O34">
            <v>0</v>
          </cell>
          <cell r="P34">
            <v>0</v>
          </cell>
          <cell r="Q34" t="e">
            <v>#REF!</v>
          </cell>
        </row>
        <row r="35">
          <cell r="B35" t="str">
            <v>Common Stockholders' Equity</v>
          </cell>
          <cell r="G35">
            <v>1885.6851895804209</v>
          </cell>
          <cell r="H35">
            <v>1701.1561958436107</v>
          </cell>
          <cell r="I35">
            <v>1559.5537339718717</v>
          </cell>
          <cell r="J35">
            <v>1534.7958482077863</v>
          </cell>
          <cell r="K35">
            <v>1647.6045059526703</v>
          </cell>
          <cell r="L35">
            <v>1912.4702697313176</v>
          </cell>
          <cell r="M35">
            <v>2292.1965377848364</v>
          </cell>
          <cell r="N35" t="e">
            <v>#REF!</v>
          </cell>
          <cell r="O35" t="e">
            <v>#REF!</v>
          </cell>
          <cell r="P35" t="e">
            <v>#REF!</v>
          </cell>
          <cell r="Q35" t="e">
            <v>#REF!</v>
          </cell>
        </row>
        <row r="36">
          <cell r="B36" t="str">
            <v xml:space="preserve">    Total Liabilities &amp; Equity</v>
          </cell>
          <cell r="G36">
            <v>5944.5151127913959</v>
          </cell>
          <cell r="H36">
            <v>6434.5171009965925</v>
          </cell>
          <cell r="I36">
            <v>6651.6432740026048</v>
          </cell>
          <cell r="J36">
            <v>6563.4694043822838</v>
          </cell>
          <cell r="K36">
            <v>6580.9099944603067</v>
          </cell>
          <cell r="L36">
            <v>6644.2571049430753</v>
          </cell>
          <cell r="M36">
            <v>6797.7794826226327</v>
          </cell>
          <cell r="N36" t="e">
            <v>#REF!</v>
          </cell>
          <cell r="O36" t="e">
            <v>#REF!</v>
          </cell>
          <cell r="P36" t="e">
            <v>#REF!</v>
          </cell>
          <cell r="Q36" t="e">
            <v>#REF!</v>
          </cell>
        </row>
        <row r="37">
          <cell r="B37" t="str">
            <v>Note:  Assumes $450 mm 9% IXC Bonds "Put" at close of transaction (12/31/99).  Assumes CBI funds commercial paper requirements through revolver.</v>
          </cell>
        </row>
        <row r="38">
          <cell r="B38" t="str">
            <v xml:space="preserve">12.50% Exchangeable Preferred begins cash pay in Q1 2000.  </v>
          </cell>
          <cell r="H38">
            <v>0</v>
          </cell>
          <cell r="I38">
            <v>0</v>
          </cell>
          <cell r="J38">
            <v>0</v>
          </cell>
          <cell r="K38">
            <v>0</v>
          </cell>
          <cell r="L38">
            <v>0</v>
          </cell>
          <cell r="M38">
            <v>0</v>
          </cell>
          <cell r="N38" t="str">
            <v>--</v>
          </cell>
          <cell r="O38" t="e">
            <v>#REF!</v>
          </cell>
          <cell r="P38" t="e">
            <v>#REF!</v>
          </cell>
          <cell r="Q38" t="e">
            <v>#REF!</v>
          </cell>
        </row>
        <row r="39">
          <cell r="B39" t="str">
            <v>7.25% Convertible Preferred assumed to be redeemed at time of transaction (12/31/99).</v>
          </cell>
          <cell r="N39" t="str">
            <v>--</v>
          </cell>
          <cell r="O39" t="e">
            <v>#REF!</v>
          </cell>
          <cell r="P39" t="e">
            <v>#REF!</v>
          </cell>
          <cell r="Q39" t="e">
            <v>#REF!</v>
          </cell>
        </row>
        <row r="40">
          <cell r="N40" t="e">
            <v>#REF!</v>
          </cell>
          <cell r="O40" t="e">
            <v>#REF!</v>
          </cell>
          <cell r="P40" t="e">
            <v>#REF!</v>
          </cell>
          <cell r="Q40" t="e">
            <v>#REF!</v>
          </cell>
        </row>
        <row r="41">
          <cell r="N41" t="e">
            <v>#REF!</v>
          </cell>
          <cell r="O41" t="e">
            <v>#REF!</v>
          </cell>
          <cell r="P41" t="e">
            <v>#REF!</v>
          </cell>
          <cell r="Q41" t="e">
            <v>#REF!</v>
          </cell>
        </row>
        <row r="42">
          <cell r="N42" t="str">
            <v>--</v>
          </cell>
          <cell r="O42" t="str">
            <v>--</v>
          </cell>
          <cell r="P42" t="str">
            <v>--</v>
          </cell>
          <cell r="Q42" t="str">
            <v>--</v>
          </cell>
        </row>
        <row r="43">
          <cell r="N43" t="str">
            <v>--</v>
          </cell>
          <cell r="O43" t="str">
            <v>--</v>
          </cell>
          <cell r="P43" t="str">
            <v>--</v>
          </cell>
          <cell r="Q43" t="str">
            <v>--</v>
          </cell>
        </row>
        <row r="44">
          <cell r="N44" t="e">
            <v>#REF!</v>
          </cell>
          <cell r="O44" t="e">
            <v>#REF!</v>
          </cell>
          <cell r="P44" t="e">
            <v>#REF!</v>
          </cell>
          <cell r="Q44" t="e">
            <v>#REF!</v>
          </cell>
        </row>
        <row r="45">
          <cell r="N45" t="e">
            <v>#REF!</v>
          </cell>
          <cell r="O45" t="e">
            <v>#REF!</v>
          </cell>
          <cell r="P45" t="e">
            <v>#REF!</v>
          </cell>
          <cell r="Q45" t="e">
            <v>#REF!</v>
          </cell>
        </row>
        <row r="46">
          <cell r="N46" t="str">
            <v>--</v>
          </cell>
          <cell r="O46" t="str">
            <v>--</v>
          </cell>
          <cell r="P46" t="str">
            <v>--</v>
          </cell>
          <cell r="Q46" t="str">
            <v>--</v>
          </cell>
        </row>
        <row r="47">
          <cell r="N47" t="str">
            <v>--</v>
          </cell>
          <cell r="O47" t="str">
            <v>--</v>
          </cell>
          <cell r="P47" t="str">
            <v>--</v>
          </cell>
          <cell r="Q47" t="str">
            <v>--</v>
          </cell>
        </row>
        <row r="48">
          <cell r="N48" t="str">
            <v>--</v>
          </cell>
          <cell r="O48" t="str">
            <v>--</v>
          </cell>
          <cell r="P48" t="str">
            <v>--</v>
          </cell>
          <cell r="Q48" t="str">
            <v>--</v>
          </cell>
        </row>
      </sheetData>
      <sheetData sheetId="6" refreshError="1">
        <row r="1">
          <cell r="B1" t="str">
            <v xml:space="preserve">CBI  - Base Case </v>
          </cell>
        </row>
        <row r="2">
          <cell r="B2" t="str">
            <v>Pro Forma Combined Cash Flow Statement</v>
          </cell>
        </row>
        <row r="3">
          <cell r="B3" t="str">
            <v>(Dollars in Millions, Except per Share Data)</v>
          </cell>
        </row>
        <row r="5">
          <cell r="H5" t="str">
            <v>Projected Fiscal Year Ending December 31,</v>
          </cell>
        </row>
        <row r="6">
          <cell r="G6" t="str">
            <v>1999 PF</v>
          </cell>
          <cell r="H6">
            <v>2000</v>
          </cell>
          <cell r="I6">
            <v>2001</v>
          </cell>
          <cell r="J6">
            <v>2002</v>
          </cell>
          <cell r="K6">
            <v>2003</v>
          </cell>
          <cell r="L6">
            <v>2004</v>
          </cell>
          <cell r="M6">
            <v>2005</v>
          </cell>
          <cell r="N6">
            <v>2006</v>
          </cell>
          <cell r="O6">
            <v>2007</v>
          </cell>
          <cell r="P6">
            <v>2008</v>
          </cell>
          <cell r="Q6">
            <v>2009</v>
          </cell>
        </row>
        <row r="7">
          <cell r="B7" t="str">
            <v>Net Income to Common</v>
          </cell>
          <cell r="G7">
            <v>-292.57084530447116</v>
          </cell>
          <cell r="H7">
            <v>-184.52899373681029</v>
          </cell>
          <cell r="I7">
            <v>-141.60246187173908</v>
          </cell>
          <cell r="J7">
            <v>-24.757885764085295</v>
          </cell>
          <cell r="K7">
            <v>112.80865774488402</v>
          </cell>
          <cell r="L7">
            <v>264.86576377864731</v>
          </cell>
          <cell r="M7">
            <v>379.72626805351877</v>
          </cell>
          <cell r="N7" t="e">
            <v>#REF!</v>
          </cell>
          <cell r="O7" t="e">
            <v>#REF!</v>
          </cell>
          <cell r="P7" t="e">
            <v>#REF!</v>
          </cell>
          <cell r="Q7" t="e">
            <v>#REF!</v>
          </cell>
        </row>
        <row r="8">
          <cell r="B8" t="str">
            <v>Depreciation</v>
          </cell>
          <cell r="G8">
            <v>284.37700000000001</v>
          </cell>
          <cell r="H8">
            <v>343.14404000000007</v>
          </cell>
          <cell r="I8">
            <v>397.76872499999996</v>
          </cell>
          <cell r="J8">
            <v>431.45575421452634</v>
          </cell>
          <cell r="K8">
            <v>463.2248244706575</v>
          </cell>
          <cell r="L8">
            <v>497.79927250860328</v>
          </cell>
          <cell r="M8">
            <v>535.91250650950997</v>
          </cell>
          <cell r="N8" t="e">
            <v>#REF!</v>
          </cell>
          <cell r="O8" t="e">
            <v>#REF!</v>
          </cell>
          <cell r="P8" t="e">
            <v>#REF!</v>
          </cell>
          <cell r="Q8" t="e">
            <v>#REF!</v>
          </cell>
        </row>
        <row r="9">
          <cell r="B9" t="str">
            <v>Amortization of Intangibles</v>
          </cell>
          <cell r="G9">
            <v>113.7878275511049</v>
          </cell>
          <cell r="H9">
            <v>102.51213786698567</v>
          </cell>
          <cell r="I9">
            <v>97.612137866985663</v>
          </cell>
          <cell r="J9">
            <v>84.512137866985668</v>
          </cell>
          <cell r="K9">
            <v>84.512137866985668</v>
          </cell>
          <cell r="L9">
            <v>84.512137866985654</v>
          </cell>
          <cell r="M9">
            <v>84.512137866985654</v>
          </cell>
          <cell r="N9" t="e">
            <v>#REF!</v>
          </cell>
          <cell r="O9" t="e">
            <v>#REF!</v>
          </cell>
          <cell r="P9" t="e">
            <v>#REF!</v>
          </cell>
          <cell r="Q9" t="e">
            <v>#REF!</v>
          </cell>
        </row>
        <row r="10">
          <cell r="B10" t="str">
            <v>Oak Hill Non-Cash Interest Expense</v>
          </cell>
          <cell r="G10">
            <v>0</v>
          </cell>
          <cell r="H10">
            <v>29.479038570908479</v>
          </cell>
          <cell r="I10">
            <v>31.651572858571253</v>
          </cell>
          <cell r="J10">
            <v>33.984217701390605</v>
          </cell>
          <cell r="K10">
            <v>36.488772862444222</v>
          </cell>
          <cell r="L10">
            <v>39.177907718986994</v>
          </cell>
          <cell r="M10">
            <v>0</v>
          </cell>
          <cell r="N10">
            <v>0</v>
          </cell>
          <cell r="O10">
            <v>0</v>
          </cell>
          <cell r="P10">
            <v>0</v>
          </cell>
          <cell r="Q10" t="e">
            <v>#REF!</v>
          </cell>
        </row>
        <row r="11">
          <cell r="B11" t="str">
            <v>Increase in Deferred Taxes</v>
          </cell>
          <cell r="H11">
            <v>0</v>
          </cell>
          <cell r="I11">
            <v>0</v>
          </cell>
          <cell r="J11">
            <v>0</v>
          </cell>
          <cell r="K11">
            <v>0</v>
          </cell>
          <cell r="L11">
            <v>0</v>
          </cell>
          <cell r="M11">
            <v>0</v>
          </cell>
          <cell r="N11">
            <v>0</v>
          </cell>
          <cell r="O11">
            <v>0</v>
          </cell>
          <cell r="P11">
            <v>0</v>
          </cell>
          <cell r="Q11" t="e">
            <v>#REF!</v>
          </cell>
        </row>
        <row r="12">
          <cell r="B12" t="str">
            <v>Minority Interest in Net Income</v>
          </cell>
          <cell r="G12">
            <v>1.0090000000000001</v>
          </cell>
          <cell r="H12">
            <v>0</v>
          </cell>
          <cell r="I12">
            <v>0</v>
          </cell>
          <cell r="J12">
            <v>0</v>
          </cell>
          <cell r="K12">
            <v>0</v>
          </cell>
          <cell r="L12">
            <v>0</v>
          </cell>
          <cell r="M12">
            <v>0</v>
          </cell>
          <cell r="N12" t="e">
            <v>#REF!</v>
          </cell>
          <cell r="O12" t="e">
            <v>#REF!</v>
          </cell>
          <cell r="P12" t="e">
            <v>#REF!</v>
          </cell>
          <cell r="Q12" t="e">
            <v>#REF!</v>
          </cell>
        </row>
        <row r="13">
          <cell r="B13" t="str">
            <v xml:space="preserve">Change in Unearned Revenue </v>
          </cell>
          <cell r="G13">
            <v>0</v>
          </cell>
          <cell r="H13">
            <v>15.806145858063473</v>
          </cell>
          <cell r="I13">
            <v>109.64826008240607</v>
          </cell>
          <cell r="J13">
            <v>172.13366514306529</v>
          </cell>
          <cell r="K13">
            <v>163.87858543636901</v>
          </cell>
          <cell r="L13">
            <v>157.90294674675647</v>
          </cell>
          <cell r="M13">
            <v>139.00544757397483</v>
          </cell>
          <cell r="N13">
            <v>109.00879864208127</v>
          </cell>
          <cell r="O13">
            <v>70.901337057587625</v>
          </cell>
          <cell r="P13">
            <v>28.603671705656325</v>
          </cell>
          <cell r="Q13" t="e">
            <v>#REF!</v>
          </cell>
        </row>
        <row r="14">
          <cell r="B14" t="str">
            <v>Equity in Earnings of Uncons. Subs.</v>
          </cell>
          <cell r="G14">
            <v>25.593999999999998</v>
          </cell>
          <cell r="H14">
            <v>3.8020000000000005</v>
          </cell>
          <cell r="I14">
            <v>0</v>
          </cell>
          <cell r="J14">
            <v>0</v>
          </cell>
          <cell r="K14">
            <v>0</v>
          </cell>
          <cell r="L14">
            <v>0</v>
          </cell>
          <cell r="M14">
            <v>0</v>
          </cell>
          <cell r="N14" t="e">
            <v>#REF!</v>
          </cell>
          <cell r="O14" t="e">
            <v>#REF!</v>
          </cell>
          <cell r="P14" t="e">
            <v>#REF!</v>
          </cell>
          <cell r="Q14" t="e">
            <v>#REF!</v>
          </cell>
        </row>
        <row r="15">
          <cell r="B15" t="str">
            <v>Cash Tax Payments</v>
          </cell>
          <cell r="H15">
            <v>-29.194259162726411</v>
          </cell>
          <cell r="I15">
            <v>-42.888335122940354</v>
          </cell>
          <cell r="J15">
            <v>-46.684125713171575</v>
          </cell>
          <cell r="K15">
            <v>-20.847455339815379</v>
          </cell>
          <cell r="L15">
            <v>-90.939420619833953</v>
          </cell>
          <cell r="M15">
            <v>-98.326463450307429</v>
          </cell>
        </row>
        <row r="16">
          <cell r="B16" t="str">
            <v>Non-Cash Cost of Goods Sold / Uncollectibles</v>
          </cell>
          <cell r="G16">
            <v>19.390204375584663</v>
          </cell>
          <cell r="H16">
            <v>28.318773075782495</v>
          </cell>
          <cell r="I16">
            <v>31.846835127009346</v>
          </cell>
          <cell r="J16">
            <v>37.131765924818183</v>
          </cell>
          <cell r="K16">
            <v>41.987778864538811</v>
          </cell>
          <cell r="L16">
            <v>47.099937842676823</v>
          </cell>
          <cell r="M16">
            <v>51.043808089571016</v>
          </cell>
          <cell r="N16">
            <v>30.884738665148404</v>
          </cell>
          <cell r="O16">
            <v>34.225593153257066</v>
          </cell>
          <cell r="P16">
            <v>37.054421493616019</v>
          </cell>
          <cell r="Q16" t="e">
            <v>#REF!</v>
          </cell>
        </row>
        <row r="17">
          <cell r="B17" t="str">
            <v xml:space="preserve">    Funds From Operations</v>
          </cell>
          <cell r="G17">
            <v>151.58718662221841</v>
          </cell>
          <cell r="H17">
            <v>309.33888247220352</v>
          </cell>
          <cell r="I17">
            <v>484.03673394029283</v>
          </cell>
          <cell r="J17">
            <v>687.77552937352914</v>
          </cell>
          <cell r="K17">
            <v>882.05330190606378</v>
          </cell>
          <cell r="L17">
            <v>1000.4185458428224</v>
          </cell>
          <cell r="M17">
            <v>1091.8737046432527</v>
          </cell>
          <cell r="N17" t="e">
            <v>#REF!</v>
          </cell>
          <cell r="O17" t="e">
            <v>#REF!</v>
          </cell>
          <cell r="P17" t="e">
            <v>#REF!</v>
          </cell>
          <cell r="Q17" t="e">
            <v>#REF!</v>
          </cell>
        </row>
        <row r="18">
          <cell r="B18" t="str">
            <v xml:space="preserve">     (Inc.) / Dec. in Acct. Rec.</v>
          </cell>
          <cell r="G18">
            <v>-11.520933277397233</v>
          </cell>
          <cell r="H18">
            <v>-98.488185621516521</v>
          </cell>
          <cell r="I18">
            <v>-91.540810079890321</v>
          </cell>
          <cell r="J18">
            <v>-82.3665758901858</v>
          </cell>
          <cell r="K18">
            <v>-105.71507644336691</v>
          </cell>
          <cell r="L18">
            <v>-89.649127790637976</v>
          </cell>
          <cell r="M18">
            <v>-73.961048253469357</v>
          </cell>
          <cell r="N18">
            <v>216.61864894574114</v>
          </cell>
          <cell r="O18">
            <v>-24.84659356795305</v>
          </cell>
          <cell r="P18">
            <v>-16.226751957784359</v>
          </cell>
          <cell r="Q18" t="e">
            <v>#REF!</v>
          </cell>
        </row>
        <row r="19">
          <cell r="B19" t="str">
            <v xml:space="preserve">     (Inc.) / Dec. in Inventory</v>
          </cell>
          <cell r="G19">
            <v>0</v>
          </cell>
          <cell r="H19">
            <v>0</v>
          </cell>
          <cell r="I19">
            <v>0</v>
          </cell>
          <cell r="J19">
            <v>0</v>
          </cell>
          <cell r="K19">
            <v>0</v>
          </cell>
          <cell r="L19">
            <v>0</v>
          </cell>
          <cell r="M19">
            <v>0</v>
          </cell>
          <cell r="N19">
            <v>0</v>
          </cell>
          <cell r="O19">
            <v>0</v>
          </cell>
          <cell r="P19">
            <v>0</v>
          </cell>
          <cell r="Q19" t="e">
            <v>#REF!</v>
          </cell>
        </row>
        <row r="20">
          <cell r="B20" t="str">
            <v xml:space="preserve">     (Inc.) / Dec. in Other Current Assets</v>
          </cell>
          <cell r="G20">
            <v>-1</v>
          </cell>
          <cell r="H20">
            <v>-20.342494363721983</v>
          </cell>
          <cell r="I20">
            <v>-14.276725797175729</v>
          </cell>
          <cell r="J20">
            <v>-15.91140257212615</v>
          </cell>
          <cell r="K20">
            <v>-21.347569580125494</v>
          </cell>
          <cell r="L20">
            <v>-21.942129856096301</v>
          </cell>
          <cell r="M20">
            <v>-20.903107799878001</v>
          </cell>
          <cell r="N20">
            <v>65.486797750087959</v>
          </cell>
          <cell r="O20">
            <v>-18.500542396533319</v>
          </cell>
          <cell r="P20">
            <v>-18.851222882443125</v>
          </cell>
          <cell r="Q20" t="e">
            <v>#REF!</v>
          </cell>
        </row>
        <row r="21">
          <cell r="B21" t="str">
            <v xml:space="preserve">     Inc. / (Dec.) in Acct. Pay.</v>
          </cell>
          <cell r="G21">
            <v>17.960253452252601</v>
          </cell>
          <cell r="H21">
            <v>19.941521066690541</v>
          </cell>
          <cell r="I21">
            <v>37.521675356346748</v>
          </cell>
          <cell r="J21">
            <v>41.222486696478143</v>
          </cell>
          <cell r="K21">
            <v>53.535135601851493</v>
          </cell>
          <cell r="L21">
            <v>69.134140660278376</v>
          </cell>
          <cell r="M21">
            <v>76.176431061967264</v>
          </cell>
          <cell r="N21">
            <v>-293.95238354845009</v>
          </cell>
          <cell r="O21">
            <v>50.556798505324196</v>
          </cell>
          <cell r="P21">
            <v>54.005785332157814</v>
          </cell>
          <cell r="Q21" t="e">
            <v>#REF!</v>
          </cell>
        </row>
        <row r="22">
          <cell r="B22" t="str">
            <v xml:space="preserve">     Inc. / (Dec.) in Other Current Liab.</v>
          </cell>
          <cell r="G22">
            <v>0</v>
          </cell>
          <cell r="H22">
            <v>-21.665775967124944</v>
          </cell>
          <cell r="I22">
            <v>2.2816692321908931</v>
          </cell>
          <cell r="J22">
            <v>16.850233989759857</v>
          </cell>
          <cell r="K22">
            <v>19.377769088223886</v>
          </cell>
          <cell r="L22">
            <v>22.2844344514574</v>
          </cell>
          <cell r="M22">
            <v>25.627099619176079</v>
          </cell>
          <cell r="N22">
            <v>29.471164562052394</v>
          </cell>
          <cell r="O22">
            <v>33.891839246360348</v>
          </cell>
          <cell r="P22">
            <v>38.975615133314363</v>
          </cell>
          <cell r="Q22" t="e">
            <v>#REF!</v>
          </cell>
        </row>
        <row r="23">
          <cell r="B23" t="str">
            <v xml:space="preserve">    (Inc.) / Dec. in Net Working Capital</v>
          </cell>
          <cell r="G23">
            <v>5.4393201748553679</v>
          </cell>
          <cell r="H23">
            <v>-120.55493488567291</v>
          </cell>
          <cell r="I23">
            <v>-66.014191288528409</v>
          </cell>
          <cell r="J23">
            <v>-40.20525777607395</v>
          </cell>
          <cell r="K23">
            <v>-54.149741333417026</v>
          </cell>
          <cell r="L23">
            <v>-20.172682534998501</v>
          </cell>
          <cell r="M23">
            <v>6.9393746277959849</v>
          </cell>
          <cell r="N23">
            <v>17.624227709431381</v>
          </cell>
          <cell r="O23">
            <v>41.101501787198174</v>
          </cell>
          <cell r="P23">
            <v>57.903425625244694</v>
          </cell>
          <cell r="Q23" t="e">
            <v>#REF!</v>
          </cell>
        </row>
        <row r="24">
          <cell r="B24" t="str">
            <v xml:space="preserve">    Cash Flow From Operations</v>
          </cell>
          <cell r="G24">
            <v>157.02650679707378</v>
          </cell>
          <cell r="H24">
            <v>188.78394758653062</v>
          </cell>
          <cell r="I24">
            <v>418.02254265176441</v>
          </cell>
          <cell r="J24">
            <v>647.57027159745519</v>
          </cell>
          <cell r="K24">
            <v>827.90356057264671</v>
          </cell>
          <cell r="L24">
            <v>980.24586330782381</v>
          </cell>
          <cell r="M24">
            <v>1098.8130792710488</v>
          </cell>
          <cell r="N24" t="e">
            <v>#REF!</v>
          </cell>
          <cell r="O24" t="e">
            <v>#REF!</v>
          </cell>
          <cell r="P24" t="e">
            <v>#REF!</v>
          </cell>
          <cell r="Q24" t="e">
            <v>#REF!</v>
          </cell>
        </row>
        <row r="25">
          <cell r="B25" t="str">
            <v>Capital Expenditures</v>
          </cell>
          <cell r="G25">
            <v>-814.58400000000006</v>
          </cell>
          <cell r="H25">
            <v>-804.75400000000002</v>
          </cell>
          <cell r="I25">
            <v>-595.64800000000002</v>
          </cell>
          <cell r="J25">
            <v>-431.76368421052626</v>
          </cell>
          <cell r="K25">
            <v>-459.25522991689746</v>
          </cell>
          <cell r="L25">
            <v>-490.22778043446561</v>
          </cell>
          <cell r="M25">
            <v>-526.49428363809363</v>
          </cell>
          <cell r="N25" t="e">
            <v>#REF!</v>
          </cell>
          <cell r="O25" t="e">
            <v>#REF!</v>
          </cell>
          <cell r="P25" t="e">
            <v>#DIV/0!</v>
          </cell>
          <cell r="Q25" t="e">
            <v>#REF!</v>
          </cell>
        </row>
        <row r="26">
          <cell r="B26" t="str">
            <v xml:space="preserve">    Free Cash Flow</v>
          </cell>
          <cell r="G26">
            <v>-657.55749320292625</v>
          </cell>
          <cell r="H26">
            <v>-615.97005241346938</v>
          </cell>
          <cell r="I26">
            <v>-177.62545734823561</v>
          </cell>
          <cell r="J26">
            <v>215.80658738692892</v>
          </cell>
          <cell r="K26">
            <v>368.64833065574925</v>
          </cell>
          <cell r="L26">
            <v>490.0180828733582</v>
          </cell>
          <cell r="M26">
            <v>572.31879563295513</v>
          </cell>
          <cell r="N26" t="e">
            <v>#REF!</v>
          </cell>
          <cell r="O26" t="e">
            <v>#REF!</v>
          </cell>
          <cell r="P26" t="e">
            <v>#REF!</v>
          </cell>
          <cell r="Q26" t="e">
            <v>#REF!</v>
          </cell>
        </row>
        <row r="27">
          <cell r="B27" t="str">
            <v>Revolver Issuance (Repay.)</v>
          </cell>
          <cell r="H27">
            <v>134.74705241346936</v>
          </cell>
          <cell r="I27">
            <v>178.73145734823566</v>
          </cell>
          <cell r="J27">
            <v>-220.62758738692901</v>
          </cell>
          <cell r="K27">
            <v>-376.64833065574925</v>
          </cell>
          <cell r="L27">
            <v>-498.0180828733582</v>
          </cell>
          <cell r="M27">
            <v>-475.01286862908006</v>
          </cell>
          <cell r="N27" t="e">
            <v>#REF!</v>
          </cell>
          <cell r="O27" t="e">
            <v>#REF!</v>
          </cell>
          <cell r="P27" t="e">
            <v>#REF!</v>
          </cell>
          <cell r="Q27" t="e">
            <v>#REF!</v>
          </cell>
        </row>
        <row r="28">
          <cell r="B28" t="str">
            <v>Oak Hill Preferred Issuance (Repay.)</v>
          </cell>
          <cell r="H28">
            <v>0</v>
          </cell>
          <cell r="I28">
            <v>0</v>
          </cell>
          <cell r="J28">
            <v>0</v>
          </cell>
          <cell r="K28">
            <v>0</v>
          </cell>
          <cell r="L28">
            <v>0</v>
          </cell>
          <cell r="M28">
            <v>0</v>
          </cell>
          <cell r="N28">
            <v>39.177907718986944</v>
          </cell>
          <cell r="O28">
            <v>41.867042575529808</v>
          </cell>
          <cell r="P28">
            <v>44.740757127561665</v>
          </cell>
          <cell r="Q28">
            <v>47.811720752337806</v>
          </cell>
        </row>
        <row r="29">
          <cell r="B29" t="str">
            <v>Exist. Straight Debt Issuance (Repay.)</v>
          </cell>
          <cell r="H29">
            <v>-11.776999999999987</v>
          </cell>
          <cell r="I29">
            <v>-9.1060000000000514</v>
          </cell>
          <cell r="J29">
            <v>-114.97899999999993</v>
          </cell>
          <cell r="K29">
            <v>0</v>
          </cell>
          <cell r="L29">
            <v>0</v>
          </cell>
          <cell r="M29">
            <v>0</v>
          </cell>
          <cell r="N29">
            <v>-368.4</v>
          </cell>
          <cell r="O29">
            <v>0</v>
          </cell>
          <cell r="P29">
            <v>0</v>
          </cell>
          <cell r="Q29" t="e">
            <v>#REF!</v>
          </cell>
        </row>
        <row r="30">
          <cell r="B30" t="str">
            <v>Exist. Convert. Debt Issuance (Repay.)</v>
          </cell>
          <cell r="H30">
            <v>0</v>
          </cell>
          <cell r="I30">
            <v>0</v>
          </cell>
          <cell r="J30">
            <v>0</v>
          </cell>
          <cell r="K30">
            <v>0</v>
          </cell>
          <cell r="L30">
            <v>0</v>
          </cell>
          <cell r="M30">
            <v>0</v>
          </cell>
          <cell r="N30">
            <v>0</v>
          </cell>
          <cell r="O30">
            <v>0</v>
          </cell>
          <cell r="P30">
            <v>0</v>
          </cell>
          <cell r="Q30">
            <v>0</v>
          </cell>
        </row>
        <row r="31">
          <cell r="B31" t="str">
            <v>PSINet Shares/Forward Settlement</v>
          </cell>
          <cell r="H31">
            <v>0</v>
          </cell>
          <cell r="I31">
            <v>0</v>
          </cell>
          <cell r="J31">
            <v>111.8</v>
          </cell>
          <cell r="K31">
            <v>0</v>
          </cell>
          <cell r="L31">
            <v>0</v>
          </cell>
          <cell r="M31">
            <v>0</v>
          </cell>
        </row>
        <row r="32">
          <cell r="B32" t="str">
            <v>CBI 9.25% Senior Subordinated Notes Issuance (a)</v>
          </cell>
          <cell r="H32">
            <v>485</v>
          </cell>
          <cell r="I32">
            <v>0</v>
          </cell>
          <cell r="J32">
            <v>0</v>
          </cell>
          <cell r="K32">
            <v>0</v>
          </cell>
          <cell r="L32">
            <v>0</v>
          </cell>
          <cell r="M32">
            <v>0</v>
          </cell>
        </row>
        <row r="33">
          <cell r="B33" t="str">
            <v xml:space="preserve">    Debt Issuance (Repayments)</v>
          </cell>
          <cell r="H33">
            <v>607.97005241346938</v>
          </cell>
          <cell r="I33">
            <v>169.62545734823561</v>
          </cell>
          <cell r="J33">
            <v>-223.80658738692892</v>
          </cell>
          <cell r="K33">
            <v>-376.64833065574925</v>
          </cell>
          <cell r="L33">
            <v>-498.0180828733582</v>
          </cell>
          <cell r="M33">
            <v>-475.01286862908006</v>
          </cell>
          <cell r="N33" t="e">
            <v>#REF!</v>
          </cell>
          <cell r="O33" t="e">
            <v>#REF!</v>
          </cell>
          <cell r="P33" t="e">
            <v>#REF!</v>
          </cell>
          <cell r="Q33" t="e">
            <v>#REF!</v>
          </cell>
        </row>
        <row r="34">
          <cell r="B34" t="str">
            <v>Common Stock Dividends</v>
          </cell>
          <cell r="H34">
            <v>0</v>
          </cell>
          <cell r="I34">
            <v>0</v>
          </cell>
          <cell r="J34">
            <v>0</v>
          </cell>
          <cell r="K34">
            <v>0</v>
          </cell>
          <cell r="L34">
            <v>0</v>
          </cell>
          <cell r="M34">
            <v>0</v>
          </cell>
          <cell r="N34" t="e">
            <v>#REF!</v>
          </cell>
          <cell r="O34" t="e">
            <v>#REF!</v>
          </cell>
          <cell r="P34" t="e">
            <v>#REF!</v>
          </cell>
          <cell r="Q34" t="e">
            <v>#REF!</v>
          </cell>
        </row>
        <row r="35">
          <cell r="B35" t="str">
            <v>Non-Cash Straight Preferred Dividends</v>
          </cell>
          <cell r="H35">
            <v>0</v>
          </cell>
          <cell r="I35">
            <v>0</v>
          </cell>
          <cell r="J35">
            <v>0</v>
          </cell>
          <cell r="K35">
            <v>0</v>
          </cell>
          <cell r="L35">
            <v>0</v>
          </cell>
          <cell r="M35">
            <v>0</v>
          </cell>
          <cell r="N35">
            <v>0.48</v>
          </cell>
          <cell r="O35">
            <v>0.48</v>
          </cell>
          <cell r="P35">
            <v>0</v>
          </cell>
          <cell r="Q35" t="e">
            <v>#REF!</v>
          </cell>
        </row>
        <row r="36">
          <cell r="B36" t="str">
            <v>Non-Cash Oak Hill Preferred Dividends</v>
          </cell>
          <cell r="H36">
            <v>0</v>
          </cell>
          <cell r="I36">
            <v>0</v>
          </cell>
          <cell r="J36">
            <v>0</v>
          </cell>
          <cell r="K36">
            <v>0</v>
          </cell>
          <cell r="L36">
            <v>0</v>
          </cell>
          <cell r="M36">
            <v>0</v>
          </cell>
          <cell r="N36">
            <v>-0.48</v>
          </cell>
          <cell r="O36">
            <v>-0.48</v>
          </cell>
          <cell r="P36">
            <v>0</v>
          </cell>
          <cell r="Q36" t="e">
            <v>#REF!</v>
          </cell>
        </row>
        <row r="37">
          <cell r="B37" t="str">
            <v>Exist. Convert. Preferred Issuance</v>
          </cell>
          <cell r="H37">
            <v>0</v>
          </cell>
          <cell r="I37">
            <v>0</v>
          </cell>
          <cell r="J37">
            <v>0</v>
          </cell>
          <cell r="K37">
            <v>0</v>
          </cell>
          <cell r="L37">
            <v>0</v>
          </cell>
          <cell r="M37">
            <v>0</v>
          </cell>
          <cell r="N37">
            <v>0</v>
          </cell>
          <cell r="O37">
            <v>0</v>
          </cell>
          <cell r="P37">
            <v>0</v>
          </cell>
          <cell r="Q37" t="e">
            <v>#REF!</v>
          </cell>
        </row>
        <row r="38">
          <cell r="B38" t="str">
            <v>Dividends from Uncons. Subs.</v>
          </cell>
          <cell r="H38">
            <v>0</v>
          </cell>
          <cell r="I38">
            <v>0</v>
          </cell>
          <cell r="J38">
            <v>0</v>
          </cell>
          <cell r="K38">
            <v>0</v>
          </cell>
          <cell r="L38">
            <v>0</v>
          </cell>
          <cell r="M38">
            <v>0</v>
          </cell>
          <cell r="N38">
            <v>0</v>
          </cell>
          <cell r="O38">
            <v>0</v>
          </cell>
          <cell r="P38">
            <v>0</v>
          </cell>
          <cell r="Q38" t="e">
            <v>#REF!</v>
          </cell>
        </row>
        <row r="39">
          <cell r="B39" t="str">
            <v>Investment in Uncons. Subs.</v>
          </cell>
          <cell r="H39">
            <v>0</v>
          </cell>
          <cell r="I39">
            <v>0</v>
          </cell>
          <cell r="J39">
            <v>0</v>
          </cell>
          <cell r="K39">
            <v>0</v>
          </cell>
          <cell r="L39">
            <v>0</v>
          </cell>
          <cell r="M39">
            <v>0</v>
          </cell>
          <cell r="N39">
            <v>0</v>
          </cell>
          <cell r="O39">
            <v>0</v>
          </cell>
          <cell r="P39">
            <v>0</v>
          </cell>
          <cell r="Q39" t="e">
            <v>#REF!</v>
          </cell>
        </row>
        <row r="40">
          <cell r="B40" t="str">
            <v>Equity (Reduction) Issuance</v>
          </cell>
          <cell r="H40">
            <v>0</v>
          </cell>
          <cell r="I40">
            <v>0</v>
          </cell>
          <cell r="J40">
            <v>0</v>
          </cell>
          <cell r="K40">
            <v>0</v>
          </cell>
          <cell r="L40">
            <v>0</v>
          </cell>
          <cell r="M40">
            <v>0</v>
          </cell>
          <cell r="N40" t="e">
            <v>#REF!</v>
          </cell>
          <cell r="O40" t="e">
            <v>#REF!</v>
          </cell>
          <cell r="P40" t="e">
            <v>#REF!</v>
          </cell>
          <cell r="Q40" t="e">
            <v>#REF!</v>
          </cell>
        </row>
        <row r="41">
          <cell r="B41" t="str">
            <v>Other</v>
          </cell>
          <cell r="H41">
            <v>8</v>
          </cell>
          <cell r="I41">
            <v>8</v>
          </cell>
          <cell r="J41">
            <v>8</v>
          </cell>
          <cell r="K41">
            <v>8</v>
          </cell>
          <cell r="L41">
            <v>8</v>
          </cell>
          <cell r="M41">
            <v>8</v>
          </cell>
          <cell r="N41" t="e">
            <v>#REF!</v>
          </cell>
          <cell r="O41" t="e">
            <v>#REF!</v>
          </cell>
          <cell r="P41" t="e">
            <v>#REF!</v>
          </cell>
          <cell r="Q41" t="e">
            <v>#REF!</v>
          </cell>
        </row>
        <row r="42">
          <cell r="B42" t="str">
            <v xml:space="preserve">    Change in Cash and Equivalents</v>
          </cell>
          <cell r="H42">
            <v>0</v>
          </cell>
          <cell r="I42">
            <v>0</v>
          </cell>
          <cell r="J42">
            <v>0</v>
          </cell>
          <cell r="K42">
            <v>0</v>
          </cell>
          <cell r="L42">
            <v>0</v>
          </cell>
          <cell r="M42">
            <v>105.30592700387507</v>
          </cell>
          <cell r="N42" t="e">
            <v>#REF!</v>
          </cell>
          <cell r="O42" t="e">
            <v>#REF!</v>
          </cell>
          <cell r="P42" t="e">
            <v>#REF!</v>
          </cell>
          <cell r="Q42" t="e">
            <v>#REF!</v>
          </cell>
        </row>
        <row r="43">
          <cell r="B43" t="str">
            <v>Beginning Cash and Equivalents</v>
          </cell>
          <cell r="H43">
            <v>30</v>
          </cell>
          <cell r="I43">
            <v>30</v>
          </cell>
          <cell r="J43">
            <v>30</v>
          </cell>
          <cell r="K43">
            <v>30</v>
          </cell>
          <cell r="L43">
            <v>30</v>
          </cell>
          <cell r="M43">
            <v>30</v>
          </cell>
          <cell r="N43">
            <v>135.30592700387507</v>
          </cell>
          <cell r="O43" t="e">
            <v>#REF!</v>
          </cell>
          <cell r="P43" t="e">
            <v>#REF!</v>
          </cell>
          <cell r="Q43" t="e">
            <v>#REF!</v>
          </cell>
        </row>
        <row r="44">
          <cell r="B44" t="str">
            <v xml:space="preserve">    Ending Cash and Equivalents</v>
          </cell>
          <cell r="H44">
            <v>30</v>
          </cell>
          <cell r="I44">
            <v>30</v>
          </cell>
          <cell r="J44">
            <v>30</v>
          </cell>
          <cell r="K44">
            <v>30</v>
          </cell>
          <cell r="L44">
            <v>30</v>
          </cell>
          <cell r="M44">
            <v>135.30592700387507</v>
          </cell>
          <cell r="N44" t="e">
            <v>#REF!</v>
          </cell>
          <cell r="O44" t="e">
            <v>#REF!</v>
          </cell>
          <cell r="P44" t="e">
            <v>#REF!</v>
          </cell>
          <cell r="Q44" t="e">
            <v>#REF!</v>
          </cell>
        </row>
        <row r="45">
          <cell r="B45" t="str">
            <v>Key Ratios</v>
          </cell>
        </row>
        <row r="46">
          <cell r="B46" t="str">
            <v>Net Working Capital / Revenues</v>
          </cell>
        </row>
        <row r="47">
          <cell r="B47" t="str">
            <v>Change in Net WC / Revenue Growth</v>
          </cell>
          <cell r="G47">
            <v>1.3696308796861751</v>
          </cell>
          <cell r="H47">
            <v>-22.512957834231777</v>
          </cell>
          <cell r="I47">
            <v>-9.1615410795809922</v>
          </cell>
          <cell r="J47">
            <v>-4.9188408569297009</v>
          </cell>
          <cell r="K47">
            <v>-6.2488487767330598</v>
          </cell>
          <cell r="L47">
            <v>-2.3376026086419124</v>
          </cell>
          <cell r="M47" t="str">
            <v>--</v>
          </cell>
          <cell r="N47" t="str">
            <v>--</v>
          </cell>
          <cell r="O47" t="str">
            <v>--</v>
          </cell>
          <cell r="P47" t="str">
            <v>--</v>
          </cell>
          <cell r="Q47" t="str">
            <v>--</v>
          </cell>
        </row>
        <row r="48">
          <cell r="B48" t="str">
            <v>Capital Expenditures / Revenues</v>
          </cell>
          <cell r="G48">
            <v>47.932156954124046</v>
          </cell>
          <cell r="H48">
            <v>0.38383953292728507</v>
          </cell>
          <cell r="I48">
            <v>0.226303066760909</v>
          </cell>
          <cell r="J48">
            <v>0.12878324265837873</v>
          </cell>
          <cell r="K48">
            <v>0.11013284982141917</v>
          </cell>
          <cell r="L48">
            <v>9.7333719705933922E-2</v>
          </cell>
          <cell r="M48">
            <v>8.9243407724242463</v>
          </cell>
          <cell r="N48" t="str">
            <v>--</v>
          </cell>
          <cell r="O48" t="str">
            <v>--</v>
          </cell>
          <cell r="P48" t="str">
            <v>--</v>
          </cell>
          <cell r="Q48" t="str">
            <v>--</v>
          </cell>
        </row>
        <row r="49">
          <cell r="B49" t="str">
            <v>Capital Expenditures / Depreciation</v>
          </cell>
          <cell r="G49">
            <v>286.4451063201314</v>
          </cell>
          <cell r="H49">
            <v>2.3452367116736164</v>
          </cell>
          <cell r="I49">
            <v>1.4974731862088959</v>
          </cell>
          <cell r="J49">
            <v>1.0007137000561286</v>
          </cell>
          <cell r="K49">
            <v>0.9914305228388911</v>
          </cell>
          <cell r="L49">
            <v>0.98479007002966878</v>
          </cell>
          <cell r="M49">
            <v>98.24258199668472</v>
          </cell>
          <cell r="N49" t="str">
            <v>--</v>
          </cell>
          <cell r="O49" t="str">
            <v>--</v>
          </cell>
          <cell r="P49" t="str">
            <v>--</v>
          </cell>
          <cell r="Q49" t="str">
            <v>--</v>
          </cell>
        </row>
        <row r="50">
          <cell r="B50" t="str">
            <v>Common Dividends / Net Income</v>
          </cell>
          <cell r="G50">
            <v>0</v>
          </cell>
          <cell r="H50">
            <v>0</v>
          </cell>
          <cell r="I50">
            <v>0</v>
          </cell>
          <cell r="J50">
            <v>0</v>
          </cell>
          <cell r="K50">
            <v>0</v>
          </cell>
          <cell r="L50">
            <v>0</v>
          </cell>
          <cell r="M50">
            <v>0</v>
          </cell>
          <cell r="N50" t="str">
            <v>--</v>
          </cell>
          <cell r="O50" t="str">
            <v>--</v>
          </cell>
          <cell r="P50" t="str">
            <v>--</v>
          </cell>
          <cell r="Q50" t="str">
            <v>--</v>
          </cell>
        </row>
        <row r="51">
          <cell r="B51" t="str">
            <v>(a)  Adjusted to reflect estimated 3.0% underwriting fee.</v>
          </cell>
        </row>
      </sheetData>
      <sheetData sheetId="7" refreshError="1"/>
      <sheetData sheetId="8" refreshError="1">
        <row r="1">
          <cell r="B1" t="str">
            <v>CBI Acquires IXC - Base Case</v>
          </cell>
        </row>
        <row r="2">
          <cell r="B2" t="str">
            <v>Pro Forma 1999 Balance Sheet Adjustments</v>
          </cell>
        </row>
        <row r="3">
          <cell r="B3" t="str">
            <v>(Dollars in Millions, Except per Share Data)</v>
          </cell>
        </row>
        <row r="6">
          <cell r="F6">
            <v>1999</v>
          </cell>
          <cell r="H6">
            <v>1999</v>
          </cell>
        </row>
        <row r="7">
          <cell r="F7" t="str">
            <v>CBI</v>
          </cell>
          <cell r="H7" t="str">
            <v>IXC</v>
          </cell>
          <cell r="J7" t="str">
            <v>Transaction Adjustments</v>
          </cell>
          <cell r="N7" t="str">
            <v>Adjusted</v>
          </cell>
        </row>
        <row r="8">
          <cell r="F8" t="str">
            <v>Actual</v>
          </cell>
          <cell r="H8" t="str">
            <v>Actual</v>
          </cell>
          <cell r="J8" t="str">
            <v>Eliminations</v>
          </cell>
          <cell r="L8" t="str">
            <v>Additions</v>
          </cell>
          <cell r="N8">
            <v>1999</v>
          </cell>
        </row>
        <row r="9">
          <cell r="B9" t="str">
            <v>Cash and Equivalents</v>
          </cell>
          <cell r="F9">
            <v>32.917562244826307</v>
          </cell>
          <cell r="H9">
            <v>12.857999999999976</v>
          </cell>
          <cell r="J9">
            <v>-15.775562244826283</v>
          </cell>
          <cell r="K9" t="str">
            <v>(a)</v>
          </cell>
          <cell r="L9">
            <v>0</v>
          </cell>
          <cell r="N9">
            <v>30</v>
          </cell>
          <cell r="O9" t="str">
            <v/>
          </cell>
        </row>
        <row r="10">
          <cell r="B10" t="str">
            <v>Accounts Receivable</v>
          </cell>
          <cell r="F10">
            <v>149.52093327739723</v>
          </cell>
          <cell r="H10">
            <v>97.432000260354869</v>
          </cell>
          <cell r="L10">
            <v>0</v>
          </cell>
          <cell r="M10" t="str">
            <v>(b)</v>
          </cell>
          <cell r="N10">
            <v>246.9529335377521</v>
          </cell>
          <cell r="O10" t="str">
            <v/>
          </cell>
        </row>
        <row r="11">
          <cell r="B11" t="str">
            <v>Inventory</v>
          </cell>
          <cell r="F11">
            <v>0</v>
          </cell>
          <cell r="H11">
            <v>0</v>
          </cell>
          <cell r="L11">
            <v>0</v>
          </cell>
          <cell r="M11" t="str">
            <v>(b)</v>
          </cell>
          <cell r="N11">
            <v>0</v>
          </cell>
          <cell r="O11" t="str">
            <v/>
          </cell>
        </row>
        <row r="12">
          <cell r="B12" t="str">
            <v>Other Current Assets</v>
          </cell>
          <cell r="F12">
            <v>50.3</v>
          </cell>
          <cell r="H12">
            <v>20.777999999999999</v>
          </cell>
          <cell r="L12">
            <v>0</v>
          </cell>
          <cell r="M12" t="str">
            <v>(b)</v>
          </cell>
          <cell r="N12">
            <v>71.078000000000003</v>
          </cell>
          <cell r="O12" t="str">
            <v/>
          </cell>
        </row>
        <row r="13">
          <cell r="B13" t="str">
            <v xml:space="preserve">    Total Current Assets</v>
          </cell>
          <cell r="F13">
            <v>232.73849552222356</v>
          </cell>
          <cell r="H13">
            <v>131.06800026035484</v>
          </cell>
          <cell r="N13">
            <v>348.03093353775205</v>
          </cell>
          <cell r="O13" t="str">
            <v/>
          </cell>
        </row>
        <row r="14">
          <cell r="B14" t="str">
            <v>Net Property, Plant &amp; Equipment</v>
          </cell>
          <cell r="F14">
            <v>753.56740000000013</v>
          </cell>
          <cell r="H14">
            <v>1546.0549309710809</v>
          </cell>
          <cell r="L14">
            <v>0</v>
          </cell>
          <cell r="M14" t="str">
            <v>(b)</v>
          </cell>
          <cell r="N14">
            <v>2299.6223309710813</v>
          </cell>
          <cell r="O14" t="str">
            <v/>
          </cell>
        </row>
        <row r="15">
          <cell r="B15" t="str">
            <v>Intangible Assets</v>
          </cell>
          <cell r="F15">
            <v>101.6</v>
          </cell>
          <cell r="H15">
            <v>146.90299999999996</v>
          </cell>
          <cell r="J15">
            <v>-146.90299999999996</v>
          </cell>
          <cell r="K15" t="str">
            <v>(c)</v>
          </cell>
          <cell r="L15">
            <v>2484.3641360095698</v>
          </cell>
          <cell r="M15" t="str">
            <v>(d)</v>
          </cell>
          <cell r="N15">
            <v>2585.9641360095698</v>
          </cell>
        </row>
        <row r="16">
          <cell r="B16" t="str">
            <v>Investment in Uncons. Subs.</v>
          </cell>
          <cell r="F16">
            <v>2.5</v>
          </cell>
          <cell r="H16">
            <v>3.8020000000000005</v>
          </cell>
          <cell r="N16">
            <v>6.3020000000000005</v>
          </cell>
        </row>
        <row r="17">
          <cell r="B17" t="str">
            <v>Other Long-Term Assets</v>
          </cell>
          <cell r="F17">
            <v>41</v>
          </cell>
          <cell r="H17">
            <v>533.30100000000004</v>
          </cell>
          <cell r="J17">
            <v>0</v>
          </cell>
          <cell r="K17" t="str">
            <v>(e)</v>
          </cell>
          <cell r="L17">
            <v>130.29471227299322</v>
          </cell>
          <cell r="M17" t="str">
            <v>(b)</v>
          </cell>
          <cell r="N17">
            <v>704.5957122729933</v>
          </cell>
          <cell r="O17" t="str">
            <v/>
          </cell>
        </row>
        <row r="18">
          <cell r="B18" t="str">
            <v xml:space="preserve">    Total Assets</v>
          </cell>
          <cell r="F18">
            <v>1131.4058955222235</v>
          </cell>
          <cell r="H18">
            <v>2361.1289312314357</v>
          </cell>
          <cell r="N18">
            <v>5944.5151127913959</v>
          </cell>
          <cell r="O18" t="str">
            <v/>
          </cell>
        </row>
        <row r="19">
          <cell r="B19" t="str">
            <v>Accounts Payable</v>
          </cell>
          <cell r="F19">
            <v>237.0602534522526</v>
          </cell>
          <cell r="H19">
            <v>76.100717201873564</v>
          </cell>
          <cell r="L19">
            <v>0</v>
          </cell>
          <cell r="M19" t="str">
            <v>(b)</v>
          </cell>
          <cell r="N19">
            <v>313.16097065412617</v>
          </cell>
          <cell r="O19" t="str">
            <v/>
          </cell>
        </row>
        <row r="20">
          <cell r="B20" t="str">
            <v>Other Current Liabilities</v>
          </cell>
          <cell r="F20">
            <v>0</v>
          </cell>
          <cell r="H20">
            <v>175.7</v>
          </cell>
          <cell r="L20">
            <v>0</v>
          </cell>
          <cell r="M20" t="str">
            <v>(b)</v>
          </cell>
          <cell r="N20">
            <v>175.7</v>
          </cell>
          <cell r="O20" t="str">
            <v/>
          </cell>
        </row>
        <row r="21">
          <cell r="B21" t="str">
            <v xml:space="preserve">    Total Current Liabilities</v>
          </cell>
          <cell r="F21">
            <v>237.0602534522526</v>
          </cell>
          <cell r="H21">
            <v>251.80071720187357</v>
          </cell>
          <cell r="N21">
            <v>488.86097065412616</v>
          </cell>
          <cell r="O21" t="str">
            <v/>
          </cell>
        </row>
        <row r="22">
          <cell r="B22" t="str">
            <v>Existing Revolvers</v>
          </cell>
          <cell r="F22">
            <v>184.6</v>
          </cell>
          <cell r="H22">
            <v>980.5400970282376</v>
          </cell>
          <cell r="L22">
            <v>91.68826275517398</v>
          </cell>
          <cell r="N22">
            <v>1256.8283597834115</v>
          </cell>
          <cell r="O22" t="str">
            <v/>
          </cell>
        </row>
        <row r="23">
          <cell r="B23" t="str">
            <v>New Acquisition Debt</v>
          </cell>
          <cell r="L23">
            <v>400</v>
          </cell>
          <cell r="M23" t="str">
            <v>(f)</v>
          </cell>
          <cell r="N23">
            <v>400</v>
          </cell>
          <cell r="O23" t="str">
            <v/>
          </cell>
        </row>
        <row r="24">
          <cell r="B24" t="str">
            <v>Non-Redeemed Existing Straight Debt</v>
          </cell>
          <cell r="F24">
            <v>368.4</v>
          </cell>
          <cell r="H24">
            <v>135.86199999999997</v>
          </cell>
          <cell r="J24">
            <v>0</v>
          </cell>
          <cell r="K24" t="str">
            <v>(g)</v>
          </cell>
          <cell r="N24">
            <v>504.26199999999994</v>
          </cell>
          <cell r="O24" t="str">
            <v/>
          </cell>
        </row>
        <row r="25">
          <cell r="B25" t="str">
            <v>Non-Redeemed Existing Convertible Debt</v>
          </cell>
          <cell r="F25">
            <v>0</v>
          </cell>
          <cell r="H25">
            <v>0</v>
          </cell>
          <cell r="N25">
            <v>0</v>
          </cell>
          <cell r="O25" t="str">
            <v/>
          </cell>
        </row>
        <row r="26">
          <cell r="B26" t="str">
            <v xml:space="preserve">    Total Debt</v>
          </cell>
          <cell r="F26">
            <v>553</v>
          </cell>
          <cell r="H26">
            <v>1116.4020970282377</v>
          </cell>
          <cell r="N26">
            <v>2161.0903597834113</v>
          </cell>
          <cell r="O26" t="str">
            <v/>
          </cell>
        </row>
        <row r="27">
          <cell r="B27" t="str">
            <v>Deferred Taxes</v>
          </cell>
          <cell r="F27">
            <v>6.3</v>
          </cell>
          <cell r="H27">
            <v>0</v>
          </cell>
          <cell r="L27">
            <v>0</v>
          </cell>
          <cell r="M27" t="str">
            <v>(h)</v>
          </cell>
          <cell r="N27">
            <v>6.3</v>
          </cell>
          <cell r="O27" t="str">
            <v/>
          </cell>
        </row>
        <row r="28">
          <cell r="B28" t="str">
            <v>Unearned Revenue</v>
          </cell>
          <cell r="F28">
            <v>0</v>
          </cell>
          <cell r="H28">
            <v>640.82399999999996</v>
          </cell>
          <cell r="N28">
            <v>640.82399999999996</v>
          </cell>
        </row>
        <row r="29">
          <cell r="B29" t="str">
            <v>Minority Interest</v>
          </cell>
          <cell r="F29">
            <v>0</v>
          </cell>
          <cell r="H29">
            <v>0</v>
          </cell>
          <cell r="J29">
            <v>0</v>
          </cell>
          <cell r="K29" t="str">
            <v>(i)</v>
          </cell>
          <cell r="N29">
            <v>0</v>
          </cell>
          <cell r="O29" t="str">
            <v/>
          </cell>
        </row>
        <row r="30">
          <cell r="B30" t="str">
            <v>Other Long-Term Liabilities</v>
          </cell>
          <cell r="F30">
            <v>130.6</v>
          </cell>
          <cell r="H30">
            <v>85.328999999999994</v>
          </cell>
          <cell r="L30">
            <v>0</v>
          </cell>
          <cell r="M30" t="str">
            <v>(b)</v>
          </cell>
          <cell r="N30">
            <v>215.92899999999997</v>
          </cell>
          <cell r="O30" t="str">
            <v/>
          </cell>
        </row>
        <row r="31">
          <cell r="B31" t="str">
            <v xml:space="preserve">    Total Liabilities</v>
          </cell>
          <cell r="F31">
            <v>926.96025345225257</v>
          </cell>
          <cell r="H31">
            <v>2094.3558142301113</v>
          </cell>
          <cell r="N31">
            <v>3513.0043304375376</v>
          </cell>
          <cell r="O31" t="str">
            <v>There is a Difference of 0.00 with Balance Sheet</v>
          </cell>
        </row>
        <row r="32">
          <cell r="B32" t="str">
            <v>12 1/2% Preferred Stock</v>
          </cell>
          <cell r="F32">
            <v>0</v>
          </cell>
          <cell r="H32">
            <v>390.57559277343751</v>
          </cell>
          <cell r="J32">
            <v>0</v>
          </cell>
          <cell r="K32" t="str">
            <v>(g)</v>
          </cell>
          <cell r="L32">
            <v>0</v>
          </cell>
          <cell r="M32" t="str">
            <v>(j)</v>
          </cell>
          <cell r="N32">
            <v>390.57559277343751</v>
          </cell>
          <cell r="O32" t="str">
            <v/>
          </cell>
        </row>
        <row r="33">
          <cell r="B33" t="str">
            <v>6 3/4% Preferred Stock</v>
          </cell>
          <cell r="F33">
            <v>0</v>
          </cell>
          <cell r="H33">
            <v>155.25</v>
          </cell>
          <cell r="J33">
            <v>0</v>
          </cell>
          <cell r="K33" t="str">
            <v>(g)</v>
          </cell>
          <cell r="M33" t="str">
            <v>(j)</v>
          </cell>
          <cell r="N33">
            <v>155.25</v>
          </cell>
        </row>
        <row r="34">
          <cell r="B34" t="str">
            <v>7 1/4% Preferred Stock</v>
          </cell>
          <cell r="F34">
            <v>0</v>
          </cell>
          <cell r="H34">
            <v>104.089</v>
          </cell>
          <cell r="J34">
            <v>-104.089</v>
          </cell>
          <cell r="K34" t="str">
            <v>(g)</v>
          </cell>
          <cell r="N34">
            <v>0</v>
          </cell>
        </row>
        <row r="35">
          <cell r="B35" t="str">
            <v xml:space="preserve">Oak Hill Preferred </v>
          </cell>
          <cell r="F35">
            <v>0</v>
          </cell>
          <cell r="H35">
            <v>0</v>
          </cell>
          <cell r="J35">
            <v>0</v>
          </cell>
          <cell r="L35">
            <v>0</v>
          </cell>
          <cell r="N35">
            <v>0</v>
          </cell>
        </row>
        <row r="36">
          <cell r="B36" t="str">
            <v>Common Stockholders' Equity</v>
          </cell>
          <cell r="F36">
            <v>204.44564206997097</v>
          </cell>
          <cell r="H36">
            <v>-383.14147577211276</v>
          </cell>
          <cell r="J36">
            <v>487.23047577211275</v>
          </cell>
          <cell r="K36" t="str">
            <v>(k)</v>
          </cell>
          <cell r="L36">
            <v>1577.15054751045</v>
          </cell>
          <cell r="M36" t="str">
            <v>(l)</v>
          </cell>
          <cell r="N36">
            <v>1885.6851895804209</v>
          </cell>
          <cell r="O36" t="str">
            <v/>
          </cell>
        </row>
        <row r="37">
          <cell r="B37" t="str">
            <v xml:space="preserve">    Total Liabilities &amp; Shareholders' Equity</v>
          </cell>
          <cell r="F37">
            <v>1131.4058955222235</v>
          </cell>
          <cell r="H37">
            <v>2361.1289312314361</v>
          </cell>
          <cell r="N37">
            <v>5944.5151127913959</v>
          </cell>
          <cell r="O37" t="str">
            <v/>
          </cell>
        </row>
        <row r="38">
          <cell r="B38" t="str">
            <v xml:space="preserve"> </v>
          </cell>
          <cell r="D38" t="str">
            <v xml:space="preserve"> </v>
          </cell>
          <cell r="F38" t="str">
            <v xml:space="preserve"> </v>
          </cell>
          <cell r="H38" t="str">
            <v xml:space="preserve"> </v>
          </cell>
          <cell r="N38" t="str">
            <v xml:space="preserve"> </v>
          </cell>
        </row>
        <row r="39">
          <cell r="B39" t="str">
            <v>(a) Excess Cash used to fund transaction.</v>
          </cell>
          <cell r="I39" t="str">
            <v>(h) Deferred Taxes on write-ups in a Purchase Acc. / Stock Acq. transaction.</v>
          </cell>
        </row>
        <row r="40">
          <cell r="B40" t="str">
            <v>(b) Estimated Purchase Accounting write-ups.</v>
          </cell>
          <cell r="I40" t="str">
            <v>(i) Redemption of Double Eye's Minority Interest.</v>
          </cell>
        </row>
        <row r="41">
          <cell r="B41" t="str">
            <v>(c) Elimination of Double Eye's Intangibles in a Purchase Accounting transaction.</v>
          </cell>
          <cell r="I41" t="str">
            <v xml:space="preserve">(j) New Straight Preferred and/or Convertible Preferred issued to fund </v>
          </cell>
        </row>
        <row r="42">
          <cell r="B42" t="str">
            <v>(d) Goodwill created in a Purchase Accounting transaction. (includes write-down for def taxes)</v>
          </cell>
          <cell r="I42" t="str">
            <v xml:space="preserve">     transaction.</v>
          </cell>
        </row>
        <row r="43">
          <cell r="B43" t="str">
            <v>(e) Elimination of Double Eye's stock already owned by CBI.</v>
          </cell>
          <cell r="I43" t="str">
            <v>(k) Elimination of Double Eye's Shareholders' Equity in a Purchase</v>
          </cell>
        </row>
        <row r="44">
          <cell r="B44" t="str">
            <v>(f) New Debt to fund Acquisition.</v>
          </cell>
          <cell r="I44" t="str">
            <v xml:space="preserve">      Accounting transaction or transaction costs in a Pooling transaction.</v>
          </cell>
        </row>
        <row r="45">
          <cell r="B45" t="str">
            <v>(g) 7 1/4 Convertible Preferred Assmuned to be redeemed at the close of the transaction</v>
          </cell>
          <cell r="I45" t="str">
            <v>(l) Common Stock issued to fund transaction.</v>
          </cell>
        </row>
      </sheetData>
      <sheetData sheetId="9" refreshError="1">
        <row r="1">
          <cell r="B1" t="str">
            <v xml:space="preserve">CBI  - Base Case </v>
          </cell>
        </row>
        <row r="2">
          <cell r="B2" t="str">
            <v>Combination Adjustments</v>
          </cell>
        </row>
        <row r="3">
          <cell r="B3" t="str">
            <v>(Dollars in Millions, Except per Share Data)</v>
          </cell>
        </row>
        <row r="4">
          <cell r="B4">
            <v>1</v>
          </cell>
        </row>
        <row r="5">
          <cell r="B5">
            <v>1</v>
          </cell>
        </row>
        <row r="6">
          <cell r="G6" t="str">
            <v>Projected Fiscal Year Ending December 31,</v>
          </cell>
        </row>
        <row r="7">
          <cell r="F7" t="str">
            <v>1999 PF</v>
          </cell>
          <cell r="G7">
            <v>2000</v>
          </cell>
          <cell r="H7">
            <v>2001</v>
          </cell>
          <cell r="I7">
            <v>2002</v>
          </cell>
          <cell r="J7">
            <v>2003</v>
          </cell>
          <cell r="K7">
            <v>2004</v>
          </cell>
          <cell r="L7">
            <v>2005</v>
          </cell>
        </row>
        <row r="8">
          <cell r="B8" t="str">
            <v>Operating Synergies</v>
          </cell>
        </row>
        <row r="10">
          <cell r="B10" t="str">
            <v>Increase / (Decrease) in Net Revenues</v>
          </cell>
          <cell r="F10">
            <v>0</v>
          </cell>
          <cell r="G10">
            <v>44.125</v>
          </cell>
          <cell r="H10">
            <v>77.825999999999993</v>
          </cell>
          <cell r="I10">
            <v>118.73625</v>
          </cell>
          <cell r="J10">
            <v>151.19893450000001</v>
          </cell>
          <cell r="K10">
            <v>166.098241285</v>
          </cell>
          <cell r="L10">
            <v>171.35951715923801</v>
          </cell>
        </row>
        <row r="12">
          <cell r="B12" t="str">
            <v>Increase / (Decrease) in COGS</v>
          </cell>
          <cell r="F12">
            <v>0</v>
          </cell>
          <cell r="G12">
            <v>3.4</v>
          </cell>
          <cell r="H12">
            <v>10.5</v>
          </cell>
          <cell r="I12">
            <v>19</v>
          </cell>
          <cell r="J12">
            <v>22.4</v>
          </cell>
          <cell r="K12">
            <v>26</v>
          </cell>
          <cell r="L12">
            <v>27.3</v>
          </cell>
        </row>
        <row r="13">
          <cell r="B13" t="str">
            <v xml:space="preserve">    As a % of Pro Forma Revenues</v>
          </cell>
          <cell r="F13">
            <v>0</v>
          </cell>
          <cell r="G13">
            <v>1.6216811745611319E-3</v>
          </cell>
          <cell r="H13">
            <v>3.9892389481531784E-3</v>
          </cell>
          <cell r="I13">
            <v>5.6671779030774303E-3</v>
          </cell>
          <cell r="J13">
            <v>5.3716880620960812E-3</v>
          </cell>
          <cell r="K13">
            <v>5.1622466399424841E-3</v>
          </cell>
          <cell r="L13">
            <v>4.6274861980202158E-3</v>
          </cell>
        </row>
        <row r="15">
          <cell r="B15" t="str">
            <v>Increase / (Decrease) in SG&amp;A</v>
          </cell>
          <cell r="F15">
            <v>0</v>
          </cell>
          <cell r="G15">
            <v>-6.4</v>
          </cell>
          <cell r="H15">
            <v>-18.5</v>
          </cell>
          <cell r="I15">
            <v>-11.5</v>
          </cell>
          <cell r="J15">
            <v>-11.5</v>
          </cell>
          <cell r="K15">
            <v>-11.5</v>
          </cell>
          <cell r="L15">
            <v>-11.5</v>
          </cell>
        </row>
        <row r="16">
          <cell r="B16" t="str">
            <v xml:space="preserve">    As a % of Pro Forma Revenues</v>
          </cell>
          <cell r="F16">
            <v>0</v>
          </cell>
          <cell r="G16">
            <v>-3.05257632858566E-3</v>
          </cell>
          <cell r="H16">
            <v>-7.0286590991270291E-3</v>
          </cell>
          <cell r="I16">
            <v>-3.4301339939679181E-3</v>
          </cell>
          <cell r="J16">
            <v>-2.7577862818796849E-3</v>
          </cell>
          <cell r="K16">
            <v>-2.283301398436099E-3</v>
          </cell>
          <cell r="L16">
            <v>-1.9493073727923985E-3</v>
          </cell>
        </row>
        <row r="18">
          <cell r="B18" t="str">
            <v>Increase / (Decrease) in Rent Expense</v>
          </cell>
          <cell r="F18">
            <v>0</v>
          </cell>
          <cell r="G18">
            <v>0</v>
          </cell>
          <cell r="H18">
            <v>0</v>
          </cell>
          <cell r="I18">
            <v>0</v>
          </cell>
          <cell r="J18">
            <v>0</v>
          </cell>
          <cell r="K18">
            <v>0</v>
          </cell>
          <cell r="L18">
            <v>0</v>
          </cell>
        </row>
        <row r="19">
          <cell r="B19" t="str">
            <v xml:space="preserve">    As a % of Pro Forma Revenues</v>
          </cell>
          <cell r="F19">
            <v>0</v>
          </cell>
          <cell r="G19">
            <v>0</v>
          </cell>
          <cell r="H19">
            <v>0</v>
          </cell>
          <cell r="I19">
            <v>0</v>
          </cell>
          <cell r="J19">
            <v>0</v>
          </cell>
          <cell r="K19">
            <v>0</v>
          </cell>
          <cell r="L19">
            <v>0</v>
          </cell>
        </row>
        <row r="21">
          <cell r="B21" t="str">
            <v>Unallocated (Positive) / Negative Synergies</v>
          </cell>
          <cell r="F21">
            <v>0</v>
          </cell>
          <cell r="G21">
            <v>0</v>
          </cell>
          <cell r="H21">
            <v>0</v>
          </cell>
          <cell r="I21">
            <v>0</v>
          </cell>
          <cell r="J21">
            <v>0</v>
          </cell>
          <cell r="K21">
            <v>0</v>
          </cell>
          <cell r="L21">
            <v>0</v>
          </cell>
        </row>
        <row r="22">
          <cell r="B22" t="str">
            <v xml:space="preserve">    As a % of Pro Forma Revenues</v>
          </cell>
          <cell r="F22">
            <v>0</v>
          </cell>
          <cell r="G22">
            <v>0</v>
          </cell>
          <cell r="H22">
            <v>0</v>
          </cell>
          <cell r="I22">
            <v>0</v>
          </cell>
          <cell r="J22">
            <v>0</v>
          </cell>
          <cell r="K22">
            <v>0</v>
          </cell>
          <cell r="L22">
            <v>0</v>
          </cell>
        </row>
        <row r="23">
          <cell r="B23" t="str">
            <v>Total Net Pre-Tax Operating Synergies</v>
          </cell>
          <cell r="F23">
            <v>0</v>
          </cell>
          <cell r="G23">
            <v>47.125</v>
          </cell>
          <cell r="H23">
            <v>85.825999999999993</v>
          </cell>
          <cell r="I23">
            <v>111.23625</v>
          </cell>
          <cell r="J23">
            <v>140.2989345</v>
          </cell>
          <cell r="K23">
            <v>151.598241285</v>
          </cell>
          <cell r="L23">
            <v>155.559517159238</v>
          </cell>
        </row>
        <row r="26">
          <cell r="B26" t="str">
            <v>Capital Expenditure Savings</v>
          </cell>
        </row>
        <row r="28">
          <cell r="B28" t="str">
            <v xml:space="preserve">Increase / (Decrease) in Capex </v>
          </cell>
          <cell r="F28">
            <v>0</v>
          </cell>
          <cell r="G28">
            <v>-16.8</v>
          </cell>
          <cell r="H28">
            <v>-8.8000000000000007</v>
          </cell>
          <cell r="I28">
            <v>-1.8</v>
          </cell>
          <cell r="J28">
            <v>-1.8</v>
          </cell>
          <cell r="K28">
            <v>-1.8</v>
          </cell>
          <cell r="L28">
            <v>-1.8</v>
          </cell>
        </row>
        <row r="29">
          <cell r="B29" t="str">
            <v xml:space="preserve">    As a % of Pro Forma Revenues</v>
          </cell>
          <cell r="F29">
            <v>0</v>
          </cell>
          <cell r="G29">
            <v>-8.0130128625373574E-3</v>
          </cell>
          <cell r="H29">
            <v>-3.3433621660712357E-3</v>
          </cell>
          <cell r="I29">
            <v>-5.3689053818628291E-4</v>
          </cell>
          <cell r="J29">
            <v>-4.3165350498986372E-4</v>
          </cell>
          <cell r="K29">
            <v>-3.5738630584217197E-4</v>
          </cell>
          <cell r="L29">
            <v>-3.0510898008924501E-4</v>
          </cell>
        </row>
        <row r="32">
          <cell r="B32" t="str">
            <v>Dividend Policy</v>
          </cell>
        </row>
        <row r="34">
          <cell r="B34" t="str">
            <v>CBI Standalone Dividends per Share</v>
          </cell>
          <cell r="F34">
            <v>0</v>
          </cell>
          <cell r="G34">
            <v>0</v>
          </cell>
          <cell r="H34">
            <v>0</v>
          </cell>
          <cell r="I34">
            <v>0</v>
          </cell>
          <cell r="J34">
            <v>0</v>
          </cell>
          <cell r="K34">
            <v>0</v>
          </cell>
          <cell r="L34">
            <v>0</v>
          </cell>
        </row>
        <row r="35">
          <cell r="B35" t="str">
            <v xml:space="preserve">    Dividend Pay-Out Ratio</v>
          </cell>
          <cell r="F35">
            <v>0</v>
          </cell>
          <cell r="G35">
            <v>0</v>
          </cell>
          <cell r="H35">
            <v>0</v>
          </cell>
          <cell r="I35">
            <v>0</v>
          </cell>
          <cell r="J35">
            <v>0</v>
          </cell>
          <cell r="K35">
            <v>0</v>
          </cell>
          <cell r="L35">
            <v>0</v>
          </cell>
        </row>
        <row r="37">
          <cell r="B37" t="str">
            <v>Pro Forma Combined Dividends per Share</v>
          </cell>
          <cell r="F37">
            <v>0</v>
          </cell>
          <cell r="G37">
            <v>0</v>
          </cell>
          <cell r="H37">
            <v>0</v>
          </cell>
          <cell r="I37">
            <v>0</v>
          </cell>
          <cell r="J37">
            <v>0</v>
          </cell>
          <cell r="K37">
            <v>0</v>
          </cell>
          <cell r="L37">
            <v>0</v>
          </cell>
        </row>
        <row r="38">
          <cell r="B38" t="str">
            <v xml:space="preserve">    Dividend Pay-Out Ratio</v>
          </cell>
          <cell r="F38">
            <v>0</v>
          </cell>
          <cell r="G38">
            <v>0</v>
          </cell>
          <cell r="H38">
            <v>0</v>
          </cell>
          <cell r="I38">
            <v>0</v>
          </cell>
          <cell r="J38">
            <v>0</v>
          </cell>
          <cell r="K38">
            <v>0</v>
          </cell>
          <cell r="L38">
            <v>0</v>
          </cell>
        </row>
      </sheetData>
      <sheetData sheetId="10" refreshError="1">
        <row r="1">
          <cell r="B1" t="str">
            <v xml:space="preserve">CBI  - Base Case </v>
          </cell>
        </row>
        <row r="2">
          <cell r="B2" t="str">
            <v>Revolver Schedule</v>
          </cell>
        </row>
        <row r="3">
          <cell r="B3" t="str">
            <v>(Dollars in Millions, Except per Share Data)</v>
          </cell>
        </row>
        <row r="6">
          <cell r="H6" t="str">
            <v>Projected Fiscal Year Ending December 31,</v>
          </cell>
        </row>
        <row r="7">
          <cell r="G7" t="str">
            <v>1999 PF</v>
          </cell>
          <cell r="H7">
            <v>2000</v>
          </cell>
          <cell r="I7">
            <v>2001</v>
          </cell>
          <cell r="J7">
            <v>2002</v>
          </cell>
          <cell r="K7">
            <v>2003</v>
          </cell>
          <cell r="L7">
            <v>2004</v>
          </cell>
          <cell r="M7">
            <v>2005</v>
          </cell>
          <cell r="N7">
            <v>2006</v>
          </cell>
          <cell r="O7">
            <v>2007</v>
          </cell>
          <cell r="P7">
            <v>2008</v>
          </cell>
          <cell r="Q7">
            <v>2009</v>
          </cell>
        </row>
        <row r="8">
          <cell r="B8" t="str">
            <v>Calculation of Revolver Balance</v>
          </cell>
        </row>
        <row r="9">
          <cell r="B9" t="str">
            <v>Cash Flow Available for Repayment</v>
          </cell>
          <cell r="H9">
            <v>-122.97005241346938</v>
          </cell>
          <cell r="I9">
            <v>-169.62545734823561</v>
          </cell>
          <cell r="J9">
            <v>335.60658738692894</v>
          </cell>
          <cell r="K9">
            <v>376.64833065574925</v>
          </cell>
          <cell r="L9">
            <v>498.0180828733582</v>
          </cell>
          <cell r="M9">
            <v>580.31879563295513</v>
          </cell>
          <cell r="N9" t="e">
            <v>#REF!</v>
          </cell>
          <cell r="O9" t="e">
            <v>#REF!</v>
          </cell>
          <cell r="P9" t="e">
            <v>#REF!</v>
          </cell>
          <cell r="Q9" t="e">
            <v>#REF!</v>
          </cell>
        </row>
        <row r="10">
          <cell r="B10" t="str">
            <v>Scheduled Borrowing / (Repayment)</v>
          </cell>
          <cell r="H10">
            <v>-11.776999999999987</v>
          </cell>
          <cell r="I10">
            <v>-9.1060000000000514</v>
          </cell>
          <cell r="J10">
            <v>-114.97899999999993</v>
          </cell>
          <cell r="K10">
            <v>0</v>
          </cell>
          <cell r="L10">
            <v>0</v>
          </cell>
          <cell r="M10">
            <v>0</v>
          </cell>
          <cell r="N10">
            <v>-329.22209228101303</v>
          </cell>
          <cell r="O10">
            <v>41.867042575529808</v>
          </cell>
          <cell r="P10">
            <v>44.740757127561665</v>
          </cell>
          <cell r="Q10" t="e">
            <v>#REF!</v>
          </cell>
        </row>
        <row r="11">
          <cell r="B11" t="str">
            <v>Minimum Cash Available / (Required)</v>
          </cell>
          <cell r="H11">
            <v>0</v>
          </cell>
          <cell r="I11">
            <v>0</v>
          </cell>
          <cell r="J11">
            <v>0</v>
          </cell>
          <cell r="K11">
            <v>0</v>
          </cell>
          <cell r="L11">
            <v>0</v>
          </cell>
          <cell r="M11">
            <v>0</v>
          </cell>
          <cell r="N11">
            <v>105.30592700387507</v>
          </cell>
          <cell r="O11" t="e">
            <v>#REF!</v>
          </cell>
          <cell r="P11" t="e">
            <v>#REF!</v>
          </cell>
          <cell r="Q11" t="e">
            <v>#REF!</v>
          </cell>
        </row>
        <row r="12">
          <cell r="B12" t="str">
            <v xml:space="preserve">   Cash Flow Available for Additional Debt Paydown</v>
          </cell>
          <cell r="H12">
            <v>-134.74705241346936</v>
          </cell>
          <cell r="I12">
            <v>-178.73145734823566</v>
          </cell>
          <cell r="J12">
            <v>220.62758738692901</v>
          </cell>
          <cell r="K12">
            <v>376.64833065574925</v>
          </cell>
          <cell r="L12">
            <v>498.0180828733582</v>
          </cell>
          <cell r="M12">
            <v>580.31879563295513</v>
          </cell>
          <cell r="N12" t="e">
            <v>#REF!</v>
          </cell>
          <cell r="O12" t="e">
            <v>#REF!</v>
          </cell>
          <cell r="P12" t="e">
            <v>#REF!</v>
          </cell>
          <cell r="Q12" t="e">
            <v>#REF!</v>
          </cell>
        </row>
        <row r="14">
          <cell r="B14" t="str">
            <v>Beginning Revolver Balance</v>
          </cell>
          <cell r="H14">
            <v>1256.8283597834115</v>
          </cell>
          <cell r="I14">
            <v>1391.575412196881</v>
          </cell>
          <cell r="J14">
            <v>1570.3068695451166</v>
          </cell>
          <cell r="K14">
            <v>1349.6792821581876</v>
          </cell>
          <cell r="L14">
            <v>973.03095150243826</v>
          </cell>
          <cell r="M14">
            <v>475.01286862908006</v>
          </cell>
          <cell r="N14">
            <v>0</v>
          </cell>
          <cell r="O14" t="e">
            <v>#REF!</v>
          </cell>
          <cell r="P14" t="e">
            <v>#REF!</v>
          </cell>
          <cell r="Q14" t="e">
            <v>#REF!</v>
          </cell>
        </row>
        <row r="15">
          <cell r="B15" t="str">
            <v>Revolver Paydown</v>
          </cell>
          <cell r="H15">
            <v>134.74705241346936</v>
          </cell>
          <cell r="I15">
            <v>178.73145734823566</v>
          </cell>
          <cell r="J15">
            <v>-220.62758738692901</v>
          </cell>
          <cell r="K15">
            <v>-376.64833065574925</v>
          </cell>
          <cell r="L15">
            <v>-498.0180828733582</v>
          </cell>
          <cell r="M15">
            <v>-475.01286862908006</v>
          </cell>
          <cell r="N15" t="e">
            <v>#REF!</v>
          </cell>
          <cell r="O15" t="e">
            <v>#REF!</v>
          </cell>
          <cell r="P15" t="e">
            <v>#REF!</v>
          </cell>
          <cell r="Q15" t="e">
            <v>#REF!</v>
          </cell>
        </row>
        <row r="16">
          <cell r="B16" t="str">
            <v xml:space="preserve">   Revolver Balance</v>
          </cell>
          <cell r="H16">
            <v>1391.575412196881</v>
          </cell>
          <cell r="I16">
            <v>1570.3068695451166</v>
          </cell>
          <cell r="J16">
            <v>1349.6792821581876</v>
          </cell>
          <cell r="K16">
            <v>973.03095150243826</v>
          </cell>
          <cell r="L16">
            <v>475.01286862908006</v>
          </cell>
          <cell r="M16">
            <v>0</v>
          </cell>
          <cell r="N16" t="e">
            <v>#REF!</v>
          </cell>
          <cell r="O16" t="e">
            <v>#REF!</v>
          </cell>
          <cell r="P16" t="e">
            <v>#REF!</v>
          </cell>
          <cell r="Q16" t="e">
            <v>#REF!</v>
          </cell>
        </row>
        <row r="18">
          <cell r="B18" t="str">
            <v xml:space="preserve">   Revolver Interest Expense</v>
          </cell>
          <cell r="H18">
            <v>102.62564616423634</v>
          </cell>
          <cell r="I18">
            <v>114.77293841750242</v>
          </cell>
          <cell r="J18">
            <v>113.14946337850303</v>
          </cell>
          <cell r="K18">
            <v>90.005021554349256</v>
          </cell>
          <cell r="L18">
            <v>56.111698030096335</v>
          </cell>
          <cell r="M18">
            <v>18.406748659376852</v>
          </cell>
          <cell r="N18" t="e">
            <v>#REF!</v>
          </cell>
          <cell r="O18" t="e">
            <v>#REF!</v>
          </cell>
          <cell r="P18" t="e">
            <v>#REF!</v>
          </cell>
          <cell r="Q18" t="e">
            <v>#REF!</v>
          </cell>
        </row>
        <row r="21">
          <cell r="B21" t="str">
            <v>Calculation of Excess Cash</v>
          </cell>
        </row>
        <row r="22">
          <cell r="B22" t="str">
            <v>Target's Minimum Cash Balance</v>
          </cell>
          <cell r="G22">
            <v>10</v>
          </cell>
          <cell r="H22">
            <v>10</v>
          </cell>
          <cell r="I22">
            <v>10</v>
          </cell>
          <cell r="J22">
            <v>10</v>
          </cell>
          <cell r="K22">
            <v>10</v>
          </cell>
          <cell r="L22">
            <v>10</v>
          </cell>
          <cell r="M22">
            <v>10</v>
          </cell>
          <cell r="N22">
            <v>10</v>
          </cell>
          <cell r="O22">
            <v>10</v>
          </cell>
          <cell r="P22">
            <v>10</v>
          </cell>
          <cell r="Q22">
            <v>10</v>
          </cell>
        </row>
        <row r="23">
          <cell r="B23" t="str">
            <v>Acquiror's Minimum Cash Balance</v>
          </cell>
          <cell r="G23">
            <v>20</v>
          </cell>
          <cell r="H23">
            <v>20</v>
          </cell>
          <cell r="I23">
            <v>20</v>
          </cell>
          <cell r="J23">
            <v>20</v>
          </cell>
          <cell r="K23">
            <v>20</v>
          </cell>
          <cell r="L23">
            <v>20</v>
          </cell>
          <cell r="M23">
            <v>20</v>
          </cell>
          <cell r="N23">
            <v>20</v>
          </cell>
          <cell r="O23">
            <v>20</v>
          </cell>
          <cell r="P23">
            <v>20</v>
          </cell>
          <cell r="Q23">
            <v>20</v>
          </cell>
        </row>
        <row r="24">
          <cell r="B24" t="str">
            <v>Pro Forma Cash Balance</v>
          </cell>
          <cell r="G24">
            <v>30</v>
          </cell>
          <cell r="H24">
            <v>30</v>
          </cell>
          <cell r="I24">
            <v>30</v>
          </cell>
          <cell r="J24">
            <v>30</v>
          </cell>
          <cell r="K24">
            <v>30</v>
          </cell>
          <cell r="L24">
            <v>30</v>
          </cell>
          <cell r="M24">
            <v>135.30592700387507</v>
          </cell>
          <cell r="N24" t="e">
            <v>#REF!</v>
          </cell>
          <cell r="O24" t="e">
            <v>#REF!</v>
          </cell>
          <cell r="P24" t="e">
            <v>#REF!</v>
          </cell>
          <cell r="Q24" t="e">
            <v>#REF!</v>
          </cell>
        </row>
        <row r="25">
          <cell r="B25" t="str">
            <v xml:space="preserve">   Excess Cash</v>
          </cell>
          <cell r="G25">
            <v>0</v>
          </cell>
          <cell r="H25">
            <v>0</v>
          </cell>
          <cell r="I25">
            <v>0</v>
          </cell>
          <cell r="J25">
            <v>0</v>
          </cell>
          <cell r="K25">
            <v>0</v>
          </cell>
          <cell r="L25">
            <v>0</v>
          </cell>
          <cell r="M25">
            <v>105.30592700387507</v>
          </cell>
          <cell r="N25" t="e">
            <v>#REF!</v>
          </cell>
          <cell r="O25" t="e">
            <v>#REF!</v>
          </cell>
          <cell r="P25" t="e">
            <v>#REF!</v>
          </cell>
          <cell r="Q25" t="e">
            <v>#REF!</v>
          </cell>
        </row>
        <row r="27">
          <cell r="B27" t="str">
            <v xml:space="preserve">   Cash Interest (Income)</v>
          </cell>
          <cell r="G27">
            <v>0</v>
          </cell>
          <cell r="H27">
            <v>0</v>
          </cell>
          <cell r="I27">
            <v>0</v>
          </cell>
          <cell r="J27">
            <v>0</v>
          </cell>
          <cell r="K27">
            <v>0</v>
          </cell>
          <cell r="L27">
            <v>0</v>
          </cell>
          <cell r="M27">
            <v>-1.579588905058126</v>
          </cell>
          <cell r="N27" t="e">
            <v>#REF!</v>
          </cell>
          <cell r="O27" t="e">
            <v>#REF!</v>
          </cell>
          <cell r="P27" t="e">
            <v>#REF!</v>
          </cell>
          <cell r="Q27" t="e">
            <v>#REF!</v>
          </cell>
        </row>
      </sheetData>
      <sheetData sheetId="11" refreshError="1"/>
      <sheetData sheetId="12" refreshError="1">
        <row r="2">
          <cell r="B2" t="str">
            <v>Income Statement</v>
          </cell>
        </row>
        <row r="3">
          <cell r="B3" t="str">
            <v>(Dollars in Millions, Except per Share Data)</v>
          </cell>
        </row>
        <row r="5">
          <cell r="H5" t="str">
            <v>Projected Fiscal Year Ending December 31,</v>
          </cell>
        </row>
        <row r="6">
          <cell r="G6">
            <v>1999</v>
          </cell>
          <cell r="H6">
            <v>2000</v>
          </cell>
          <cell r="I6">
            <v>2001</v>
          </cell>
          <cell r="J6">
            <v>2002</v>
          </cell>
          <cell r="K6">
            <v>2003</v>
          </cell>
          <cell r="L6">
            <v>2004</v>
          </cell>
          <cell r="M6">
            <v>2005</v>
          </cell>
          <cell r="N6">
            <v>2006</v>
          </cell>
          <cell r="O6">
            <v>2007</v>
          </cell>
          <cell r="P6">
            <v>2008</v>
          </cell>
          <cell r="Q6">
            <v>2000</v>
          </cell>
          <cell r="R6">
            <v>2001</v>
          </cell>
        </row>
        <row r="7">
          <cell r="B7" t="str">
            <v>Revenue</v>
          </cell>
        </row>
        <row r="8">
          <cell r="B8" t="str">
            <v>Private Line</v>
          </cell>
          <cell r="G8">
            <v>304.31299999999999</v>
          </cell>
          <cell r="H8">
            <v>407.81743814510583</v>
          </cell>
          <cell r="I8">
            <v>509.80755767742841</v>
          </cell>
          <cell r="J8">
            <v>631.71509709350721</v>
          </cell>
          <cell r="K8">
            <v>766.40235829289122</v>
          </cell>
          <cell r="L8">
            <v>921.57903000871909</v>
          </cell>
          <cell r="M8">
            <v>1081.4065837577461</v>
          </cell>
          <cell r="Q8">
            <v>0.3401249310581731</v>
          </cell>
          <cell r="R8">
            <v>0.25008768628484535</v>
          </cell>
        </row>
        <row r="9">
          <cell r="B9" t="str">
            <v>Switched Retail</v>
          </cell>
          <cell r="G9">
            <v>153.88</v>
          </cell>
          <cell r="H9">
            <v>243.53636948228657</v>
          </cell>
          <cell r="I9">
            <v>293.65108695126924</v>
          </cell>
          <cell r="J9">
            <v>348.8791237568247</v>
          </cell>
          <cell r="K9">
            <v>409.32284946977757</v>
          </cell>
          <cell r="L9">
            <v>474.97030264126272</v>
          </cell>
          <cell r="M9">
            <v>541.34045356834292</v>
          </cell>
          <cell r="Q9">
            <v>0.58263822122619291</v>
          </cell>
          <cell r="R9">
            <v>0.20577919255147514</v>
          </cell>
        </row>
        <row r="10">
          <cell r="B10" t="str">
            <v>Switched Wholesale</v>
          </cell>
          <cell r="G10">
            <v>158.22999999999999</v>
          </cell>
          <cell r="H10">
            <v>154.80038431870403</v>
          </cell>
          <cell r="I10">
            <v>188.94608933198464</v>
          </cell>
          <cell r="J10">
            <v>228.45569926670095</v>
          </cell>
          <cell r="K10">
            <v>260.0101311371053</v>
          </cell>
          <cell r="L10">
            <v>292.68911452721511</v>
          </cell>
          <cell r="M10">
            <v>329.28329604964307</v>
          </cell>
          <cell r="Q10">
            <v>-2.1674876327472448E-2</v>
          </cell>
          <cell r="R10">
            <v>0.22057894212317453</v>
          </cell>
        </row>
        <row r="11">
          <cell r="B11" t="str">
            <v>Data / Internet</v>
          </cell>
          <cell r="G11">
            <v>23.497</v>
          </cell>
          <cell r="H11">
            <v>55.083836245106092</v>
          </cell>
          <cell r="I11">
            <v>133.26394413921957</v>
          </cell>
          <cell r="J11">
            <v>272.97917737710986</v>
          </cell>
          <cell r="K11">
            <v>448.80335911544893</v>
          </cell>
          <cell r="L11">
            <v>660.48290389634462</v>
          </cell>
          <cell r="M11">
            <v>860.92396006317767</v>
          </cell>
          <cell r="Q11">
            <v>1.3442923030644804</v>
          </cell>
          <cell r="R11">
            <v>1.419293085293408</v>
          </cell>
        </row>
        <row r="12">
          <cell r="B12" t="str">
            <v>Vyvx/Other Unallocated</v>
          </cell>
          <cell r="G12">
            <v>27.318999999999999</v>
          </cell>
          <cell r="H12">
            <v>0</v>
          </cell>
          <cell r="I12">
            <v>0</v>
          </cell>
          <cell r="J12">
            <v>0</v>
          </cell>
          <cell r="K12">
            <v>0</v>
          </cell>
          <cell r="L12">
            <v>0</v>
          </cell>
          <cell r="M12">
            <v>0</v>
          </cell>
          <cell r="Q12">
            <v>-1</v>
          </cell>
          <cell r="R12" t="str">
            <v>n/a</v>
          </cell>
        </row>
        <row r="13">
          <cell r="B13" t="str">
            <v xml:space="preserve">Overlays </v>
          </cell>
          <cell r="G13">
            <v>0</v>
          </cell>
          <cell r="H13">
            <v>37.681012513292501</v>
          </cell>
          <cell r="I13">
            <v>162.65892957199551</v>
          </cell>
          <cell r="J13">
            <v>386.9049802460496</v>
          </cell>
          <cell r="K13">
            <v>666.61154469109886</v>
          </cell>
          <cell r="L13">
            <v>933.1584448385438</v>
          </cell>
          <cell r="M13">
            <v>1211.4629990549051</v>
          </cell>
          <cell r="Q13" t="str">
            <v>n/a</v>
          </cell>
          <cell r="R13">
            <v>3.3167345759250848</v>
          </cell>
        </row>
        <row r="14">
          <cell r="B14" t="str">
            <v>Total Revenues</v>
          </cell>
          <cell r="G14">
            <v>667.23899999999992</v>
          </cell>
          <cell r="H14">
            <v>898.91904070449505</v>
          </cell>
          <cell r="I14">
            <v>1288.3276076718973</v>
          </cell>
          <cell r="J14">
            <v>1868.9340777401922</v>
          </cell>
          <cell r="K14">
            <v>2551.1502427063219</v>
          </cell>
          <cell r="L14">
            <v>3282.8797959120857</v>
          </cell>
          <cell r="M14">
            <v>4024.4172924938148</v>
          </cell>
          <cell r="N14">
            <v>4784.3608711066117</v>
          </cell>
          <cell r="O14">
            <v>5499.8255458154208</v>
          </cell>
          <cell r="P14">
            <v>6236.4925773741688</v>
          </cell>
          <cell r="Q14">
            <v>0.3472219709946438</v>
          </cell>
          <cell r="R14">
            <v>0.43319648303613367</v>
          </cell>
        </row>
        <row r="15">
          <cell r="B15" t="str">
            <v>Cost of Goods Sold (excl. Deprec.)</v>
          </cell>
          <cell r="G15">
            <v>427.14600000000002</v>
          </cell>
          <cell r="H15">
            <v>531.67833689371389</v>
          </cell>
          <cell r="I15">
            <v>726.66660970499777</v>
          </cell>
          <cell r="J15">
            <v>1009.595301322577</v>
          </cell>
          <cell r="K15">
            <v>1349.2229361147902</v>
          </cell>
          <cell r="L15">
            <v>1735.1307209900374</v>
          </cell>
          <cell r="M15">
            <v>2147.6056352257256</v>
          </cell>
          <cell r="N15">
            <v>2569.1131512331194</v>
          </cell>
          <cell r="O15">
            <v>2979.18496133186</v>
          </cell>
          <cell r="P15">
            <v>3417.2318868038064</v>
          </cell>
          <cell r="Q15">
            <v>0.24472273389827803</v>
          </cell>
          <cell r="R15">
            <v>0.36674105240113142</v>
          </cell>
        </row>
        <row r="16">
          <cell r="B16" t="str">
            <v xml:space="preserve">    Gross Profit (Before Deprec.)</v>
          </cell>
          <cell r="G16">
            <v>240.0929999999999</v>
          </cell>
          <cell r="H16">
            <v>367.24070381078116</v>
          </cell>
          <cell r="I16">
            <v>561.66099796689957</v>
          </cell>
          <cell r="J16">
            <v>859.33877641761512</v>
          </cell>
          <cell r="K16">
            <v>1201.9273065915318</v>
          </cell>
          <cell r="L16">
            <v>1547.7490749220483</v>
          </cell>
          <cell r="M16">
            <v>1876.8116572680892</v>
          </cell>
          <cell r="N16" t="e">
            <v>#REF!</v>
          </cell>
          <cell r="O16" t="e">
            <v>#REF!</v>
          </cell>
          <cell r="P16" t="e">
            <v>#REF!</v>
          </cell>
          <cell r="Q16">
            <v>0.52957688816742388</v>
          </cell>
          <cell r="R16">
            <v>0.52940834754606203</v>
          </cell>
        </row>
        <row r="17">
          <cell r="B17" t="str">
            <v>Selling, General &amp; Administration</v>
          </cell>
          <cell r="G17">
            <v>248.68700000000001</v>
          </cell>
          <cell r="H17">
            <v>303.15578592330331</v>
          </cell>
          <cell r="I17">
            <v>380.47601319776686</v>
          </cell>
          <cell r="J17">
            <v>483.95802240740488</v>
          </cell>
          <cell r="K17">
            <v>591.74515117678004</v>
          </cell>
          <cell r="L17">
            <v>712.82065236568633</v>
          </cell>
          <cell r="M17">
            <v>824.44340622894151</v>
          </cell>
          <cell r="N17">
            <v>910.26234699877398</v>
          </cell>
          <cell r="O17">
            <v>1003.1127833873777</v>
          </cell>
          <cell r="P17">
            <v>1054.0959347749613</v>
          </cell>
          <cell r="Q17">
            <v>0.21902546543769197</v>
          </cell>
          <cell r="R17">
            <v>0.25505113497660603</v>
          </cell>
        </row>
        <row r="18">
          <cell r="B18" t="str">
            <v>Rent Expense</v>
          </cell>
          <cell r="G18">
            <v>0</v>
          </cell>
          <cell r="H18">
            <v>0</v>
          </cell>
          <cell r="I18">
            <v>0</v>
          </cell>
          <cell r="J18">
            <v>0</v>
          </cell>
          <cell r="K18">
            <v>0</v>
          </cell>
          <cell r="L18">
            <v>0</v>
          </cell>
          <cell r="M18">
            <v>0</v>
          </cell>
          <cell r="N18">
            <v>0</v>
          </cell>
          <cell r="O18">
            <v>0</v>
          </cell>
          <cell r="P18">
            <v>0</v>
          </cell>
        </row>
        <row r="19">
          <cell r="B19" t="str">
            <v>Other Operating Expenses (Income)</v>
          </cell>
          <cell r="G19">
            <v>0</v>
          </cell>
          <cell r="H19">
            <v>17.271004876993871</v>
          </cell>
          <cell r="I19">
            <v>53.161960790960848</v>
          </cell>
          <cell r="J19">
            <v>112.81308930234113</v>
          </cell>
          <cell r="K19">
            <v>154.70198415910988</v>
          </cell>
          <cell r="L19">
            <v>197.87562386736636</v>
          </cell>
          <cell r="M19">
            <v>243.17091831347244</v>
          </cell>
          <cell r="N19">
            <v>290.87703462951936</v>
          </cell>
          <cell r="O19">
            <v>336.54794932314786</v>
          </cell>
          <cell r="P19">
            <v>385.33169418002058</v>
          </cell>
          <cell r="Q19" t="str">
            <v>n/a</v>
          </cell>
          <cell r="R19">
            <v>2.0781046713602707</v>
          </cell>
        </row>
        <row r="20">
          <cell r="B20" t="str">
            <v>Adjustments (Positive)</v>
          </cell>
          <cell r="G20">
            <v>0</v>
          </cell>
          <cell r="H20">
            <v>0</v>
          </cell>
          <cell r="I20">
            <v>0</v>
          </cell>
          <cell r="J20">
            <v>0</v>
          </cell>
          <cell r="K20">
            <v>0</v>
          </cell>
          <cell r="L20">
            <v>0</v>
          </cell>
          <cell r="M20">
            <v>0</v>
          </cell>
          <cell r="N20">
            <v>0</v>
          </cell>
          <cell r="O20">
            <v>0</v>
          </cell>
          <cell r="P20">
            <v>0</v>
          </cell>
        </row>
        <row r="21">
          <cell r="B21" t="str">
            <v xml:space="preserve">    EBITDA (Operating Cash Flow)</v>
          </cell>
          <cell r="G21">
            <v>-8.5940000000001078</v>
          </cell>
          <cell r="H21">
            <v>46.813913010483986</v>
          </cell>
          <cell r="I21">
            <v>128.02302397817186</v>
          </cell>
          <cell r="J21">
            <v>262.56766470786908</v>
          </cell>
          <cell r="K21">
            <v>455.48017125564184</v>
          </cell>
          <cell r="L21">
            <v>637.05279868899561</v>
          </cell>
          <cell r="M21">
            <v>809.19733272567532</v>
          </cell>
          <cell r="N21" t="e">
            <v>#REF!</v>
          </cell>
          <cell r="O21" t="e">
            <v>#REF!</v>
          </cell>
          <cell r="P21" t="e">
            <v>#REF!</v>
          </cell>
          <cell r="Q21">
            <v>-6.4472786840218061</v>
          </cell>
          <cell r="R21">
            <v>1.7347217044108465</v>
          </cell>
        </row>
        <row r="22">
          <cell r="B22" t="str">
            <v>Restructuring</v>
          </cell>
          <cell r="G22">
            <v>57.66</v>
          </cell>
          <cell r="H22">
            <v>0</v>
          </cell>
          <cell r="I22">
            <v>0</v>
          </cell>
          <cell r="J22">
            <v>0</v>
          </cell>
          <cell r="K22">
            <v>0</v>
          </cell>
          <cell r="L22">
            <v>0</v>
          </cell>
          <cell r="M22">
            <v>0</v>
          </cell>
          <cell r="Q22">
            <v>-1</v>
          </cell>
          <cell r="R22" t="str">
            <v>n/a</v>
          </cell>
        </row>
        <row r="23">
          <cell r="B23" t="str">
            <v>Depreciation</v>
          </cell>
          <cell r="G23">
            <v>155.66</v>
          </cell>
          <cell r="H23">
            <v>201.10510000000002</v>
          </cell>
          <cell r="I23">
            <v>251.50509999999997</v>
          </cell>
          <cell r="J23">
            <v>282.03168421052629</v>
          </cell>
          <cell r="K23">
            <v>311.71922991689746</v>
          </cell>
          <cell r="L23">
            <v>344.53178043446565</v>
          </cell>
          <cell r="M23">
            <v>380.79828363809361</v>
          </cell>
          <cell r="N23">
            <v>420.88231349473506</v>
          </cell>
          <cell r="O23">
            <v>465.18571491523346</v>
          </cell>
          <cell r="P23">
            <v>514.15263227473179</v>
          </cell>
          <cell r="Q23">
            <v>0.29195104715405384</v>
          </cell>
          <cell r="R23">
            <v>0.25061522557110649</v>
          </cell>
        </row>
        <row r="24">
          <cell r="B24" t="str">
            <v>Amortization of Intangibles</v>
          </cell>
          <cell r="G24">
            <v>31.89251945673572</v>
          </cell>
          <cell r="H24">
            <v>23.743829772616493</v>
          </cell>
          <cell r="I24">
            <v>23.743829772616493</v>
          </cell>
          <cell r="J24">
            <v>23.743829772616493</v>
          </cell>
          <cell r="K24">
            <v>23.743829772616493</v>
          </cell>
          <cell r="L24">
            <v>10.013751945673571</v>
          </cell>
          <cell r="M24">
            <v>10.013751945673571</v>
          </cell>
          <cell r="N24">
            <v>10.013751945673571</v>
          </cell>
          <cell r="O24">
            <v>10.013751945673571</v>
          </cell>
          <cell r="P24">
            <v>10.013751945673571</v>
          </cell>
          <cell r="Q24">
            <v>-0.25550473349004155</v>
          </cell>
          <cell r="R24">
            <v>0</v>
          </cell>
        </row>
        <row r="25">
          <cell r="B25" t="str">
            <v xml:space="preserve">    EBIT (Operating Income)</v>
          </cell>
          <cell r="G25">
            <v>-253.80651945673583</v>
          </cell>
          <cell r="H25">
            <v>-178.03501676213253</v>
          </cell>
          <cell r="I25">
            <v>-147.2259057944446</v>
          </cell>
          <cell r="J25">
            <v>-43.207849275273702</v>
          </cell>
          <cell r="K25">
            <v>120.01711156612788</v>
          </cell>
          <cell r="L25">
            <v>282.5072663088564</v>
          </cell>
          <cell r="M25">
            <v>418.38529714190815</v>
          </cell>
          <cell r="N25" t="e">
            <v>#REF!</v>
          </cell>
          <cell r="O25" t="e">
            <v>#REF!</v>
          </cell>
          <cell r="P25" t="e">
            <v>#REF!</v>
          </cell>
          <cell r="Q25">
            <v>-0.29854041124234953</v>
          </cell>
          <cell r="R25">
            <v>-0.17305084992830988</v>
          </cell>
        </row>
        <row r="26">
          <cell r="B26" t="str">
            <v>Other Expenses (Income):</v>
          </cell>
        </row>
        <row r="27">
          <cell r="B27" t="str">
            <v>Equity Earnings in Uncons. Subs.</v>
          </cell>
          <cell r="G27">
            <v>25.593999999999998</v>
          </cell>
          <cell r="H27">
            <v>3.8020000000000005</v>
          </cell>
          <cell r="I27">
            <v>0</v>
          </cell>
          <cell r="J27">
            <v>0</v>
          </cell>
          <cell r="K27">
            <v>0</v>
          </cell>
          <cell r="L27">
            <v>0</v>
          </cell>
          <cell r="M27">
            <v>0</v>
          </cell>
          <cell r="N27">
            <v>0</v>
          </cell>
          <cell r="O27">
            <v>0</v>
          </cell>
          <cell r="P27">
            <v>0</v>
          </cell>
          <cell r="Q27">
            <v>-0.85144955849027115</v>
          </cell>
          <cell r="R27">
            <v>-1</v>
          </cell>
        </row>
        <row r="28">
          <cell r="B28" t="str">
            <v>Non-Operating Expense (Income)</v>
          </cell>
          <cell r="G28">
            <v>12.725</v>
          </cell>
          <cell r="H28">
            <v>0</v>
          </cell>
          <cell r="I28">
            <v>0</v>
          </cell>
          <cell r="J28">
            <v>0</v>
          </cell>
          <cell r="K28">
            <v>0</v>
          </cell>
          <cell r="L28">
            <v>0</v>
          </cell>
          <cell r="M28">
            <v>0</v>
          </cell>
          <cell r="N28">
            <v>0</v>
          </cell>
          <cell r="O28">
            <v>0</v>
          </cell>
          <cell r="P28">
            <v>0</v>
          </cell>
          <cell r="Q28">
            <v>-1</v>
          </cell>
          <cell r="R28" t="str">
            <v>n/a</v>
          </cell>
        </row>
        <row r="29">
          <cell r="B29" t="str">
            <v>Loss on Debt Redemption</v>
          </cell>
          <cell r="G29">
            <v>0</v>
          </cell>
          <cell r="H29">
            <v>0</v>
          </cell>
          <cell r="I29">
            <v>0</v>
          </cell>
          <cell r="J29">
            <v>0</v>
          </cell>
          <cell r="K29">
            <v>0</v>
          </cell>
          <cell r="L29">
            <v>0</v>
          </cell>
          <cell r="M29">
            <v>0</v>
          </cell>
          <cell r="N29">
            <v>0</v>
          </cell>
          <cell r="O29">
            <v>0</v>
          </cell>
          <cell r="P29">
            <v>0</v>
          </cell>
          <cell r="Q29" t="e">
            <v>#DIV/0!</v>
          </cell>
          <cell r="R29" t="e">
            <v>#DIV/0!</v>
          </cell>
        </row>
        <row r="30">
          <cell r="B30" t="str">
            <v>Loss on Preferred Redemption</v>
          </cell>
          <cell r="G30">
            <v>0</v>
          </cell>
          <cell r="H30">
            <v>0</v>
          </cell>
          <cell r="I30">
            <v>0</v>
          </cell>
          <cell r="J30">
            <v>0</v>
          </cell>
          <cell r="K30">
            <v>0</v>
          </cell>
          <cell r="L30">
            <v>0</v>
          </cell>
          <cell r="M30">
            <v>0</v>
          </cell>
          <cell r="N30">
            <v>0</v>
          </cell>
          <cell r="O30">
            <v>0</v>
          </cell>
          <cell r="P30">
            <v>0</v>
          </cell>
          <cell r="Q30" t="e">
            <v>#DIV/0!</v>
          </cell>
          <cell r="R30" t="e">
            <v>#DIV/0!</v>
          </cell>
        </row>
        <row r="31">
          <cell r="B31" t="str">
            <v>Interest (Income)</v>
          </cell>
          <cell r="G31">
            <v>-14.625</v>
          </cell>
          <cell r="H31">
            <v>8.5710000000000119E-2</v>
          </cell>
          <cell r="I31">
            <v>7.8159700933611021E-16</v>
          </cell>
          <cell r="J31">
            <v>5.6843418860808018E-15</v>
          </cell>
          <cell r="K31">
            <v>5.6843418860808018E-15</v>
          </cell>
          <cell r="L31">
            <v>5.6843418860808018E-15</v>
          </cell>
          <cell r="M31">
            <v>5.6843418860808018E-15</v>
          </cell>
          <cell r="N31">
            <v>5.6843418860808018E-15</v>
          </cell>
          <cell r="O31">
            <v>5.6843418860808018E-15</v>
          </cell>
          <cell r="P31">
            <v>5.6843418860808018E-15</v>
          </cell>
          <cell r="Q31">
            <v>-1.0058605128205129</v>
          </cell>
          <cell r="R31">
            <v>-0.9999999999999909</v>
          </cell>
        </row>
        <row r="32">
          <cell r="B32" t="str">
            <v>Straight Debt Interest Expense</v>
          </cell>
          <cell r="G32">
            <v>64.194000000000003</v>
          </cell>
          <cell r="H32">
            <v>119.69334456016794</v>
          </cell>
          <cell r="I32">
            <v>178.53000992021052</v>
          </cell>
          <cell r="J32">
            <v>204.70867907315002</v>
          </cell>
          <cell r="K32">
            <v>210.44478274047103</v>
          </cell>
          <cell r="L32">
            <v>202.65925740726766</v>
          </cell>
          <cell r="M32">
            <v>180.26668589172436</v>
          </cell>
          <cell r="N32">
            <v>190.52477954160972</v>
          </cell>
          <cell r="O32">
            <v>143.31864225868509</v>
          </cell>
          <cell r="P32">
            <v>82.990542765774421</v>
          </cell>
          <cell r="Q32">
            <v>0.86455657164482558</v>
          </cell>
          <cell r="R32">
            <v>0.49156171194185583</v>
          </cell>
        </row>
        <row r="33">
          <cell r="B33" t="str">
            <v>Convertible Debt Interest Expense</v>
          </cell>
          <cell r="G33">
            <v>0</v>
          </cell>
          <cell r="H33">
            <v>0</v>
          </cell>
          <cell r="I33">
            <v>0</v>
          </cell>
          <cell r="J33">
            <v>0</v>
          </cell>
          <cell r="K33">
            <v>0</v>
          </cell>
          <cell r="L33">
            <v>0</v>
          </cell>
          <cell r="M33">
            <v>0</v>
          </cell>
          <cell r="N33">
            <v>0</v>
          </cell>
          <cell r="O33">
            <v>0</v>
          </cell>
          <cell r="P33">
            <v>0</v>
          </cell>
        </row>
        <row r="34">
          <cell r="B34" t="str">
            <v xml:space="preserve">    Pre-Tax Income</v>
          </cell>
          <cell r="G34">
            <v>-341.69451945673586</v>
          </cell>
          <cell r="H34">
            <v>-301.61607132230046</v>
          </cell>
          <cell r="I34">
            <v>-325.75591571465509</v>
          </cell>
          <cell r="J34">
            <v>-247.91652834842372</v>
          </cell>
          <cell r="K34">
            <v>-90.427671174343146</v>
          </cell>
          <cell r="L34">
            <v>79.848008901588742</v>
          </cell>
          <cell r="M34">
            <v>238.11861125018379</v>
          </cell>
          <cell r="N34" t="e">
            <v>#REF!</v>
          </cell>
          <cell r="O34" t="e">
            <v>#REF!</v>
          </cell>
          <cell r="P34" t="e">
            <v>#REF!</v>
          </cell>
          <cell r="Q34">
            <v>-0.11729321324250852</v>
          </cell>
          <cell r="R34">
            <v>8.0035007042311479E-2</v>
          </cell>
        </row>
        <row r="35">
          <cell r="B35" t="str">
            <v>Income Taxes</v>
          </cell>
          <cell r="G35">
            <v>9.1990000000000016</v>
          </cell>
          <cell r="H35">
            <v>0</v>
          </cell>
          <cell r="I35">
            <v>0</v>
          </cell>
          <cell r="J35">
            <v>0</v>
          </cell>
          <cell r="K35">
            <v>0</v>
          </cell>
          <cell r="L35">
            <v>0</v>
          </cell>
          <cell r="M35">
            <v>-2.9808688850607722E-12</v>
          </cell>
          <cell r="N35">
            <v>-1.0631765690050089E-10</v>
          </cell>
          <cell r="O35">
            <v>-1.7950878827832639E-9</v>
          </cell>
          <cell r="P35">
            <v>79.075989940617205</v>
          </cell>
          <cell r="Q35">
            <v>-1</v>
          </cell>
          <cell r="R35" t="str">
            <v>n/a</v>
          </cell>
        </row>
        <row r="36">
          <cell r="B36" t="str">
            <v xml:space="preserve">    Net Income</v>
          </cell>
          <cell r="G36">
            <v>-350.89351945673587</v>
          </cell>
          <cell r="H36">
            <v>-301.61607132230046</v>
          </cell>
          <cell r="I36">
            <v>-325.75591571465509</v>
          </cell>
          <cell r="J36">
            <v>-247.91652834842372</v>
          </cell>
          <cell r="K36">
            <v>-90.427671174343146</v>
          </cell>
          <cell r="L36">
            <v>79.848008901588742</v>
          </cell>
          <cell r="M36">
            <v>238.11861125018677</v>
          </cell>
          <cell r="N36" t="e">
            <v>#REF!</v>
          </cell>
          <cell r="O36" t="e">
            <v>#REF!</v>
          </cell>
          <cell r="P36" t="e">
            <v>#REF!</v>
          </cell>
          <cell r="Q36">
            <v>-0.14043419271672009</v>
          </cell>
          <cell r="R36">
            <v>8.0035007042311479E-2</v>
          </cell>
        </row>
        <row r="37">
          <cell r="B37" t="str">
            <v>Minority Interest in Net Income</v>
          </cell>
          <cell r="G37">
            <v>1.0090000000000001</v>
          </cell>
          <cell r="H37">
            <v>0</v>
          </cell>
          <cell r="I37">
            <v>0</v>
          </cell>
          <cell r="J37">
            <v>0</v>
          </cell>
          <cell r="K37">
            <v>0</v>
          </cell>
          <cell r="L37">
            <v>0</v>
          </cell>
          <cell r="M37">
            <v>0</v>
          </cell>
          <cell r="N37">
            <v>0</v>
          </cell>
          <cell r="O37">
            <v>0</v>
          </cell>
          <cell r="P37">
            <v>0</v>
          </cell>
          <cell r="Q37">
            <v>-1</v>
          </cell>
          <cell r="R37" t="str">
            <v>n/a</v>
          </cell>
        </row>
        <row r="38">
          <cell r="B38" t="str">
            <v xml:space="preserve">    Adjusted Net Income</v>
          </cell>
          <cell r="G38">
            <v>-351.90251945673589</v>
          </cell>
          <cell r="H38">
            <v>-301.61607132230046</v>
          </cell>
          <cell r="I38">
            <v>-325.75591571465509</v>
          </cell>
          <cell r="J38">
            <v>-247.91652834842372</v>
          </cell>
          <cell r="K38">
            <v>-90.427671174343146</v>
          </cell>
          <cell r="L38">
            <v>79.848008901588742</v>
          </cell>
          <cell r="M38">
            <v>238.11861125018677</v>
          </cell>
          <cell r="N38" t="e">
            <v>#REF!</v>
          </cell>
          <cell r="O38" t="e">
            <v>#REF!</v>
          </cell>
          <cell r="P38" t="e">
            <v>#REF!</v>
          </cell>
          <cell r="Q38">
            <v>-0.14289880109999564</v>
          </cell>
          <cell r="R38">
            <v>8.0035007042311479E-2</v>
          </cell>
        </row>
        <row r="39">
          <cell r="B39" t="str">
            <v>Straight Preferred Dividends</v>
          </cell>
          <cell r="G39">
            <v>65.0782802734375</v>
          </cell>
          <cell r="H39">
            <v>67.573324096679684</v>
          </cell>
          <cell r="I39">
            <v>67.573324096679684</v>
          </cell>
          <cell r="J39">
            <v>67.573324096679684</v>
          </cell>
          <cell r="K39">
            <v>67.573324096679684</v>
          </cell>
          <cell r="L39">
            <v>67.573324096679684</v>
          </cell>
          <cell r="M39">
            <v>67.573324096679684</v>
          </cell>
          <cell r="N39">
            <v>67.573324096679684</v>
          </cell>
          <cell r="O39">
            <v>67.573324096679684</v>
          </cell>
          <cell r="P39">
            <v>59.301324096679686</v>
          </cell>
          <cell r="Q39">
            <v>3.8339117333138439E-2</v>
          </cell>
          <cell r="R39">
            <v>0</v>
          </cell>
        </row>
        <row r="40">
          <cell r="B40" t="str">
            <v>Redemption Premium Paid on Put of $450 mm 9% Bonds</v>
          </cell>
          <cell r="G40">
            <v>4.5</v>
          </cell>
          <cell r="H40">
            <v>0</v>
          </cell>
          <cell r="I40">
            <v>0</v>
          </cell>
          <cell r="J40">
            <v>0</v>
          </cell>
          <cell r="K40">
            <v>0</v>
          </cell>
          <cell r="L40">
            <v>0</v>
          </cell>
          <cell r="M40">
            <v>0</v>
          </cell>
          <cell r="N40">
            <v>0</v>
          </cell>
          <cell r="O40">
            <v>0</v>
          </cell>
          <cell r="P40">
            <v>0</v>
          </cell>
          <cell r="Q40">
            <v>-1</v>
          </cell>
          <cell r="R40" t="str">
            <v>n/a</v>
          </cell>
        </row>
        <row r="41">
          <cell r="B41" t="str">
            <v xml:space="preserve">    Net Income to Common</v>
          </cell>
          <cell r="G41">
            <v>-421.48079973017337</v>
          </cell>
          <cell r="H41">
            <v>-369.18939541898015</v>
          </cell>
          <cell r="I41">
            <v>-393.32923981133479</v>
          </cell>
          <cell r="J41">
            <v>-315.48985244510339</v>
          </cell>
          <cell r="K41">
            <v>-158.00099527102282</v>
          </cell>
          <cell r="L41">
            <v>12.274684804909057</v>
          </cell>
          <cell r="M41">
            <v>170.5452871535071</v>
          </cell>
          <cell r="N41" t="e">
            <v>#REF!</v>
          </cell>
          <cell r="O41" t="e">
            <v>#REF!</v>
          </cell>
          <cell r="P41" t="e">
            <v>#REF!</v>
          </cell>
          <cell r="Q41">
            <v>-0.12406592268181493</v>
          </cell>
          <cell r="R41">
            <v>6.5386072005018336E-2</v>
          </cell>
        </row>
        <row r="42">
          <cell r="B42" t="str">
            <v>Extraordinary Charges (Income)</v>
          </cell>
          <cell r="G42">
            <v>0</v>
          </cell>
          <cell r="H42">
            <v>0</v>
          </cell>
          <cell r="I42">
            <v>0</v>
          </cell>
          <cell r="J42">
            <v>0</v>
          </cell>
          <cell r="K42">
            <v>0</v>
          </cell>
          <cell r="L42">
            <v>0</v>
          </cell>
          <cell r="M42">
            <v>0</v>
          </cell>
          <cell r="N42">
            <v>0</v>
          </cell>
          <cell r="O42">
            <v>0</v>
          </cell>
          <cell r="P42">
            <v>0</v>
          </cell>
        </row>
        <row r="43">
          <cell r="B43" t="str">
            <v xml:space="preserve">    Adjusted Net Income to Common (a)</v>
          </cell>
          <cell r="G43">
            <v>-421.48079973017337</v>
          </cell>
          <cell r="H43">
            <v>-369.18939541898015</v>
          </cell>
          <cell r="I43">
            <v>-393.32923981133479</v>
          </cell>
          <cell r="J43">
            <v>-315.48985244510339</v>
          </cell>
          <cell r="K43">
            <v>-158.00099527102282</v>
          </cell>
          <cell r="L43">
            <v>12.274684804909057</v>
          </cell>
          <cell r="M43">
            <v>170.5452871535071</v>
          </cell>
          <cell r="N43" t="e">
            <v>#REF!</v>
          </cell>
          <cell r="O43" t="e">
            <v>#REF!</v>
          </cell>
          <cell r="P43" t="e">
            <v>#REF!</v>
          </cell>
          <cell r="Q43">
            <v>-0.12406592268181493</v>
          </cell>
          <cell r="R43">
            <v>6.5386072005018336E-2</v>
          </cell>
        </row>
        <row r="44">
          <cell r="B44" t="str">
            <v>Basic Earnings Per Share</v>
          </cell>
          <cell r="G44">
            <v>-11.274550039499461</v>
          </cell>
          <cell r="H44">
            <v>-9.8757625860266671</v>
          </cell>
          <cell r="I44">
            <v>-10.521499909581072</v>
          </cell>
          <cell r="J44">
            <v>-8.4393076283042294</v>
          </cell>
          <cell r="K44">
            <v>-4.2265036239237652</v>
          </cell>
          <cell r="L44">
            <v>0.32834603175429899</v>
          </cell>
          <cell r="M44">
            <v>4.562061605757572</v>
          </cell>
          <cell r="N44" t="e">
            <v>#REF!</v>
          </cell>
          <cell r="O44" t="e">
            <v>#REF!</v>
          </cell>
          <cell r="P44" t="e">
            <v>#REF!</v>
          </cell>
          <cell r="Q44" t="e">
            <v>#REF!</v>
          </cell>
        </row>
        <row r="45">
          <cell r="B45" t="str">
            <v>Basic Shares Outstanding (MM)</v>
          </cell>
          <cell r="G45">
            <v>37.383381</v>
          </cell>
          <cell r="H45">
            <v>37.383381</v>
          </cell>
          <cell r="I45">
            <v>37.383381</v>
          </cell>
          <cell r="J45">
            <v>37.383381</v>
          </cell>
          <cell r="K45">
            <v>37.383381</v>
          </cell>
          <cell r="L45">
            <v>37.383381</v>
          </cell>
          <cell r="M45">
            <v>37.383381</v>
          </cell>
          <cell r="N45">
            <v>37.383381</v>
          </cell>
          <cell r="O45">
            <v>37.383381</v>
          </cell>
          <cell r="P45">
            <v>37.383381</v>
          </cell>
          <cell r="Q45">
            <v>38.084381</v>
          </cell>
        </row>
        <row r="46">
          <cell r="B46" t="str">
            <v>Diluted Earnings Per Share</v>
          </cell>
          <cell r="G46">
            <v>-8.5599162379660605</v>
          </cell>
          <cell r="H46">
            <v>-7.4979223318237507</v>
          </cell>
          <cell r="I46">
            <v>-7.988182021300414</v>
          </cell>
          <cell r="J46">
            <v>-6.4073303281839298</v>
          </cell>
          <cell r="K46">
            <v>-3.2088657084760785</v>
          </cell>
          <cell r="L46">
            <v>0.24928839900826077</v>
          </cell>
          <cell r="M46">
            <v>3.4636295977146991</v>
          </cell>
          <cell r="N46" t="e">
            <v>#REF!</v>
          </cell>
          <cell r="O46" t="e">
            <v>#REF!</v>
          </cell>
          <cell r="P46" t="e">
            <v>#REF!</v>
          </cell>
          <cell r="Q46" t="e">
            <v>#REF!</v>
          </cell>
        </row>
        <row r="47">
          <cell r="B47" t="str">
            <v>Diluted Shares Outstanding (MM)</v>
          </cell>
          <cell r="G47">
            <v>49.238892999999997</v>
          </cell>
          <cell r="H47">
            <v>49.238892999999997</v>
          </cell>
          <cell r="I47">
            <v>49.238892999999997</v>
          </cell>
          <cell r="J47">
            <v>49.238892999999997</v>
          </cell>
          <cell r="K47">
            <v>49.238892999999997</v>
          </cell>
          <cell r="L47">
            <v>49.238892999999997</v>
          </cell>
          <cell r="M47">
            <v>49.238892999999997</v>
          </cell>
          <cell r="N47">
            <v>49.238892999999997</v>
          </cell>
          <cell r="O47">
            <v>49.238892999999997</v>
          </cell>
          <cell r="P47">
            <v>49.238892999999997</v>
          </cell>
          <cell r="Q47">
            <v>49.939892999999998</v>
          </cell>
        </row>
        <row r="48">
          <cell r="B48" t="str">
            <v>(a) Excludes extraordinary loss of $66,952 relating to early extinguishment of debt.</v>
          </cell>
        </row>
        <row r="49">
          <cell r="B49" t="str">
            <v>Balance Sheet</v>
          </cell>
        </row>
        <row r="50">
          <cell r="B50" t="str">
            <v>(Dollars in Millions, Except per Share Data)</v>
          </cell>
        </row>
        <row r="52">
          <cell r="H52" t="str">
            <v>Projected Fiscal Year Ending December 31,</v>
          </cell>
        </row>
        <row r="53">
          <cell r="G53">
            <v>1999</v>
          </cell>
          <cell r="H53">
            <v>2000</v>
          </cell>
          <cell r="I53">
            <v>2001</v>
          </cell>
          <cell r="J53">
            <v>2002</v>
          </cell>
          <cell r="K53">
            <v>2003</v>
          </cell>
          <cell r="L53">
            <v>2004</v>
          </cell>
          <cell r="M53">
            <v>2005</v>
          </cell>
          <cell r="N53">
            <v>2006</v>
          </cell>
          <cell r="O53">
            <v>2007</v>
          </cell>
          <cell r="P53">
            <v>2008</v>
          </cell>
          <cell r="Q53">
            <v>2009</v>
          </cell>
        </row>
        <row r="54">
          <cell r="B54" t="str">
            <v>Cash and Equivalents</v>
          </cell>
          <cell r="G54">
            <v>12.857999999999976</v>
          </cell>
          <cell r="H54">
            <v>29.999999999999858</v>
          </cell>
          <cell r="I54">
            <v>29.999999999999858</v>
          </cell>
          <cell r="J54">
            <v>29.999999999999858</v>
          </cell>
          <cell r="K54">
            <v>29.999999999999858</v>
          </cell>
          <cell r="L54">
            <v>29.999999999999858</v>
          </cell>
          <cell r="M54">
            <v>29.999999999999858</v>
          </cell>
          <cell r="N54">
            <v>29.999999999999858</v>
          </cell>
          <cell r="O54">
            <v>29.999999999999858</v>
          </cell>
          <cell r="P54">
            <v>29.999999999999858</v>
          </cell>
          <cell r="Q54" t="e">
            <v>#REF!</v>
          </cell>
        </row>
        <row r="55">
          <cell r="B55" t="str">
            <v>Accounts Receivable</v>
          </cell>
          <cell r="G55">
            <v>97.432000260354869</v>
          </cell>
          <cell r="H55">
            <v>173.29424769969671</v>
          </cell>
          <cell r="I55">
            <v>245.19016876736544</v>
          </cell>
          <cell r="J55">
            <v>309.24945564705251</v>
          </cell>
          <cell r="K55">
            <v>398.25824924554831</v>
          </cell>
          <cell r="L55">
            <v>472.61564825011016</v>
          </cell>
          <cell r="M55">
            <v>529.95581326674539</v>
          </cell>
          <cell r="N55">
            <v>572.05510867107785</v>
          </cell>
          <cell r="O55">
            <v>596.9017022390309</v>
          </cell>
          <cell r="P55">
            <v>613.12845419681526</v>
          </cell>
          <cell r="Q55" t="e">
            <v>#REF!</v>
          </cell>
        </row>
        <row r="56">
          <cell r="B56" t="str">
            <v>Inventory</v>
          </cell>
          <cell r="G56">
            <v>0</v>
          </cell>
          <cell r="H56">
            <v>0</v>
          </cell>
          <cell r="I56">
            <v>0</v>
          </cell>
          <cell r="J56">
            <v>0</v>
          </cell>
          <cell r="K56">
            <v>0</v>
          </cell>
          <cell r="L56">
            <v>0</v>
          </cell>
          <cell r="M56">
            <v>0</v>
          </cell>
          <cell r="N56">
            <v>0</v>
          </cell>
          <cell r="O56">
            <v>0</v>
          </cell>
          <cell r="P56">
            <v>0</v>
          </cell>
          <cell r="Q56">
            <v>0</v>
          </cell>
        </row>
        <row r="57">
          <cell r="B57" t="str">
            <v>Other Current Assets</v>
          </cell>
          <cell r="G57">
            <v>20.777999999999999</v>
          </cell>
          <cell r="H57">
            <v>21.120494363721981</v>
          </cell>
          <cell r="I57">
            <v>31.197220160897711</v>
          </cell>
          <cell r="J57">
            <v>43.50862273302387</v>
          </cell>
          <cell r="K57">
            <v>61.956192313149359</v>
          </cell>
          <cell r="L57">
            <v>81.298322169245679</v>
          </cell>
          <cell r="M57">
            <v>100.80142996912366</v>
          </cell>
          <cell r="N57">
            <v>120.3146322190357</v>
          </cell>
          <cell r="O57">
            <v>138.81517461556902</v>
          </cell>
          <cell r="P57">
            <v>157.66639749801215</v>
          </cell>
          <cell r="Q57" t="e">
            <v>#REF!</v>
          </cell>
        </row>
        <row r="58">
          <cell r="B58" t="str">
            <v xml:space="preserve">    Total Current Assets</v>
          </cell>
          <cell r="G58">
            <v>131.06800026035484</v>
          </cell>
          <cell r="H58">
            <v>224.41474206341854</v>
          </cell>
          <cell r="I58">
            <v>306.38738892826302</v>
          </cell>
          <cell r="J58">
            <v>382.75807838007626</v>
          </cell>
          <cell r="K58">
            <v>490.21444155869756</v>
          </cell>
          <cell r="L58">
            <v>583.91397041935568</v>
          </cell>
          <cell r="M58">
            <v>660.75724323586894</v>
          </cell>
          <cell r="N58">
            <v>722.36974089011346</v>
          </cell>
          <cell r="O58">
            <v>765.71687685459983</v>
          </cell>
          <cell r="P58">
            <v>800.79485169482723</v>
          </cell>
          <cell r="Q58" t="e">
            <v>#REF!</v>
          </cell>
        </row>
        <row r="59">
          <cell r="B59" t="str">
            <v>Net Property, Plant &amp; Equipment</v>
          </cell>
          <cell r="G59">
            <v>1546.0549309710809</v>
          </cell>
          <cell r="H59">
            <v>1949.2693690754857</v>
          </cell>
          <cell r="I59">
            <v>2124.3954153004684</v>
          </cell>
          <cell r="J59">
            <v>2109.0440959130365</v>
          </cell>
          <cell r="K59">
            <v>2089.7963613285128</v>
          </cell>
          <cell r="L59">
            <v>2066.5839517670179</v>
          </cell>
          <cell r="M59">
            <v>2039.4276719586292</v>
          </cell>
          <cell r="N59">
            <v>2008.5429332934807</v>
          </cell>
          <cell r="O59">
            <v>1974.3173401402239</v>
          </cell>
          <cell r="P59">
            <v>1937.2629186466081</v>
          </cell>
          <cell r="Q59" t="e">
            <v>#REF!</v>
          </cell>
        </row>
        <row r="60">
          <cell r="B60" t="str">
            <v>Intangible Assets</v>
          </cell>
          <cell r="G60">
            <v>146.90299999999996</v>
          </cell>
          <cell r="H60">
            <v>123.15917022738347</v>
          </cell>
          <cell r="I60">
            <v>99.415340454766977</v>
          </cell>
          <cell r="J60">
            <v>75.671510682150483</v>
          </cell>
          <cell r="K60">
            <v>51.92768090953399</v>
          </cell>
          <cell r="L60">
            <v>41.913928963860421</v>
          </cell>
          <cell r="M60">
            <v>31.900177018186852</v>
          </cell>
          <cell r="N60">
            <v>21.886425072513283</v>
          </cell>
          <cell r="O60">
            <v>11.872673126839713</v>
          </cell>
          <cell r="P60">
            <v>1.8589211811661421</v>
          </cell>
          <cell r="Q60" t="e">
            <v>#REF!</v>
          </cell>
        </row>
        <row r="61">
          <cell r="B61" t="str">
            <v>Investment in Uncons. Subs.</v>
          </cell>
          <cell r="G61">
            <v>3.8020000000000005</v>
          </cell>
          <cell r="H61">
            <v>0</v>
          </cell>
          <cell r="I61">
            <v>0</v>
          </cell>
          <cell r="J61">
            <v>0</v>
          </cell>
          <cell r="K61">
            <v>0</v>
          </cell>
          <cell r="L61">
            <v>0</v>
          </cell>
          <cell r="M61">
            <v>0</v>
          </cell>
          <cell r="N61">
            <v>0</v>
          </cell>
          <cell r="O61">
            <v>0</v>
          </cell>
          <cell r="P61">
            <v>0</v>
          </cell>
          <cell r="Q61" t="e">
            <v>#REF!</v>
          </cell>
        </row>
        <row r="62">
          <cell r="B62" t="str">
            <v xml:space="preserve">Other Long-Term Assets </v>
          </cell>
          <cell r="G62">
            <v>533.30100000000004</v>
          </cell>
          <cell r="H62">
            <v>533.30100000000004</v>
          </cell>
          <cell r="I62">
            <v>533.30100000000004</v>
          </cell>
          <cell r="J62">
            <v>421.50100000000003</v>
          </cell>
          <cell r="K62">
            <v>421.50100000000003</v>
          </cell>
          <cell r="L62">
            <v>421.50100000000003</v>
          </cell>
          <cell r="M62">
            <v>421.50100000000003</v>
          </cell>
          <cell r="N62">
            <v>421.50100000000003</v>
          </cell>
          <cell r="O62">
            <v>421.50100000000003</v>
          </cell>
          <cell r="P62">
            <v>421.50100000000003</v>
          </cell>
          <cell r="Q62" t="e">
            <v>#REF!</v>
          </cell>
        </row>
        <row r="63">
          <cell r="B63" t="str">
            <v xml:space="preserve">    Total Assets</v>
          </cell>
          <cell r="G63">
            <v>2361.1289312314357</v>
          </cell>
          <cell r="H63">
            <v>2830.1442813662875</v>
          </cell>
          <cell r="I63">
            <v>3063.4991446834983</v>
          </cell>
          <cell r="J63">
            <v>2988.9746849752632</v>
          </cell>
          <cell r="K63">
            <v>3053.4394837967448</v>
          </cell>
          <cell r="L63">
            <v>3113.9128511502345</v>
          </cell>
          <cell r="M63">
            <v>3153.5860922126849</v>
          </cell>
          <cell r="N63">
            <v>3174.3000992561074</v>
          </cell>
          <cell r="O63">
            <v>3173.4078901216635</v>
          </cell>
          <cell r="P63">
            <v>3161.4176915226017</v>
          </cell>
          <cell r="Q63" t="e">
            <v>#REF!</v>
          </cell>
        </row>
        <row r="64">
          <cell r="B64" t="str">
            <v>Accounts Payable</v>
          </cell>
          <cell r="G64">
            <v>76.100717201873564</v>
          </cell>
          <cell r="H64">
            <v>74.17684773589022</v>
          </cell>
          <cell r="I64">
            <v>99.409665709057819</v>
          </cell>
          <cell r="J64">
            <v>124.47065358771496</v>
          </cell>
          <cell r="K64">
            <v>166.34255376757687</v>
          </cell>
          <cell r="L64">
            <v>213.92022587548405</v>
          </cell>
          <cell r="M64">
            <v>264.77329749358256</v>
          </cell>
          <cell r="N64">
            <v>316.73997754928865</v>
          </cell>
          <cell r="O64">
            <v>367.29677605461285</v>
          </cell>
          <cell r="P64">
            <v>421.30256138677066</v>
          </cell>
          <cell r="Q64" t="e">
            <v>#REF!</v>
          </cell>
        </row>
        <row r="65">
          <cell r="B65" t="str">
            <v>Other Current Liabilities</v>
          </cell>
          <cell r="G65">
            <v>175.7</v>
          </cell>
          <cell r="H65">
            <v>154.03422403287504</v>
          </cell>
          <cell r="I65">
            <v>156.31589326506594</v>
          </cell>
          <cell r="J65">
            <v>173.1661272548258</v>
          </cell>
          <cell r="K65">
            <v>192.54389634304968</v>
          </cell>
          <cell r="L65">
            <v>214.82833079450708</v>
          </cell>
          <cell r="M65">
            <v>240.45543041368316</v>
          </cell>
          <cell r="N65">
            <v>269.92659497573555</v>
          </cell>
          <cell r="O65">
            <v>303.8184342220959</v>
          </cell>
          <cell r="P65">
            <v>342.79404935541027</v>
          </cell>
          <cell r="Q65" t="e">
            <v>#REF!</v>
          </cell>
        </row>
        <row r="66">
          <cell r="B66" t="str">
            <v xml:space="preserve">    Total Current Liabilities</v>
          </cell>
          <cell r="G66">
            <v>251.80071720187357</v>
          </cell>
          <cell r="H66">
            <v>228.21107176876527</v>
          </cell>
          <cell r="I66">
            <v>255.72555897412377</v>
          </cell>
          <cell r="J66">
            <v>297.63678084254076</v>
          </cell>
          <cell r="K66">
            <v>358.88645011062658</v>
          </cell>
          <cell r="L66">
            <v>428.7485566699911</v>
          </cell>
          <cell r="M66">
            <v>505.22872790726569</v>
          </cell>
          <cell r="N66">
            <v>586.66657252502421</v>
          </cell>
          <cell r="O66">
            <v>671.11521027670869</v>
          </cell>
          <cell r="P66">
            <v>764.09661074218093</v>
          </cell>
          <cell r="Q66" t="e">
            <v>#REF!</v>
          </cell>
        </row>
        <row r="67">
          <cell r="B67" t="str">
            <v>Revolver/New Debt Financing (a)</v>
          </cell>
          <cell r="G67">
            <v>980.5400970282376</v>
          </cell>
          <cell r="H67">
            <v>1837.8253421571148</v>
          </cell>
          <cell r="I67">
            <v>2335.9726979978955</v>
          </cell>
          <cell r="J67">
            <v>2477.3922037232815</v>
          </cell>
          <cell r="K67">
            <v>2474.2497431113306</v>
          </cell>
          <cell r="L67">
            <v>2294.2033723537911</v>
          </cell>
          <cell r="M67">
            <v>1947.3657074514879</v>
          </cell>
          <cell r="N67">
            <v>2011.9069749054136</v>
          </cell>
          <cell r="O67">
            <v>1360.2963723947173</v>
          </cell>
          <cell r="P67">
            <v>592.42228104705487</v>
          </cell>
          <cell r="Q67" t="e">
            <v>#REF!</v>
          </cell>
        </row>
        <row r="68">
          <cell r="B68" t="str">
            <v>Straight Debt</v>
          </cell>
          <cell r="G68">
            <v>135.86199999999997</v>
          </cell>
          <cell r="H68">
            <v>124.08499999999999</v>
          </cell>
          <cell r="I68">
            <v>114.97899999999996</v>
          </cell>
          <cell r="J68">
            <v>0</v>
          </cell>
          <cell r="K68">
            <v>0</v>
          </cell>
          <cell r="L68">
            <v>0</v>
          </cell>
          <cell r="M68">
            <v>0</v>
          </cell>
          <cell r="N68">
            <v>0</v>
          </cell>
          <cell r="O68">
            <v>0</v>
          </cell>
          <cell r="P68">
            <v>0</v>
          </cell>
          <cell r="Q68" t="e">
            <v>#REF!</v>
          </cell>
        </row>
        <row r="69">
          <cell r="B69" t="str">
            <v>Convertible Debt</v>
          </cell>
          <cell r="G69">
            <v>0</v>
          </cell>
          <cell r="H69">
            <v>0</v>
          </cell>
          <cell r="I69">
            <v>0</v>
          </cell>
          <cell r="J69">
            <v>0</v>
          </cell>
          <cell r="K69">
            <v>0</v>
          </cell>
          <cell r="L69">
            <v>0</v>
          </cell>
          <cell r="M69">
            <v>0</v>
          </cell>
          <cell r="N69">
            <v>0</v>
          </cell>
          <cell r="O69">
            <v>0</v>
          </cell>
          <cell r="P69">
            <v>0</v>
          </cell>
          <cell r="Q69">
            <v>0</v>
          </cell>
        </row>
        <row r="70">
          <cell r="B70" t="str">
            <v xml:space="preserve">    Total Debt</v>
          </cell>
          <cell r="G70">
            <v>1116.4020970282377</v>
          </cell>
          <cell r="H70">
            <v>1961.9103421571149</v>
          </cell>
          <cell r="I70">
            <v>2450.9516979978953</v>
          </cell>
          <cell r="J70">
            <v>2477.3922037232815</v>
          </cell>
          <cell r="K70">
            <v>2474.2497431113306</v>
          </cell>
          <cell r="L70">
            <v>2294.2033723537911</v>
          </cell>
          <cell r="M70">
            <v>1947.3657074514879</v>
          </cell>
          <cell r="N70">
            <v>2011.9069749054136</v>
          </cell>
          <cell r="O70">
            <v>1360.2963723947173</v>
          </cell>
          <cell r="P70">
            <v>592.42228104705487</v>
          </cell>
          <cell r="Q70" t="e">
            <v>#REF!</v>
          </cell>
        </row>
        <row r="71">
          <cell r="B71" t="str">
            <v>Deferred Taxes</v>
          </cell>
          <cell r="G71">
            <v>0</v>
          </cell>
          <cell r="H71">
            <v>0</v>
          </cell>
          <cell r="I71">
            <v>0</v>
          </cell>
          <cell r="J71">
            <v>0</v>
          </cell>
          <cell r="K71">
            <v>0</v>
          </cell>
          <cell r="L71">
            <v>0</v>
          </cell>
          <cell r="M71">
            <v>0</v>
          </cell>
          <cell r="N71">
            <v>0</v>
          </cell>
          <cell r="O71">
            <v>0</v>
          </cell>
          <cell r="P71">
            <v>0</v>
          </cell>
          <cell r="Q71">
            <v>0</v>
          </cell>
        </row>
        <row r="72">
          <cell r="B72" t="str">
            <v>Unearned Revenue</v>
          </cell>
          <cell r="G72">
            <v>640.82399999999996</v>
          </cell>
          <cell r="H72">
            <v>656.63014585806343</v>
          </cell>
          <cell r="I72">
            <v>766.2784059404695</v>
          </cell>
          <cell r="J72">
            <v>938.41207108353478</v>
          </cell>
          <cell r="K72">
            <v>1102.2906565199037</v>
          </cell>
          <cell r="L72">
            <v>1260.1936032666601</v>
          </cell>
          <cell r="M72">
            <v>1399.199050840635</v>
          </cell>
          <cell r="N72">
            <v>1508.2078494827163</v>
          </cell>
          <cell r="O72">
            <v>1579.1091865403039</v>
          </cell>
          <cell r="P72">
            <v>1607.7128582459602</v>
          </cell>
          <cell r="Q72" t="e">
            <v>#REF!</v>
          </cell>
        </row>
        <row r="73">
          <cell r="B73" t="str">
            <v>Minority Interest</v>
          </cell>
          <cell r="G73">
            <v>0</v>
          </cell>
          <cell r="H73">
            <v>0</v>
          </cell>
          <cell r="I73">
            <v>0</v>
          </cell>
          <cell r="J73">
            <v>0</v>
          </cell>
          <cell r="K73">
            <v>0</v>
          </cell>
          <cell r="L73">
            <v>0</v>
          </cell>
          <cell r="M73">
            <v>0</v>
          </cell>
          <cell r="N73">
            <v>0</v>
          </cell>
          <cell r="O73">
            <v>0</v>
          </cell>
          <cell r="P73">
            <v>0</v>
          </cell>
          <cell r="Q73">
            <v>0</v>
          </cell>
        </row>
        <row r="74">
          <cell r="B74" t="str">
            <v xml:space="preserve">Other Long-Term Liabilities </v>
          </cell>
          <cell r="G74">
            <v>85.328999999999994</v>
          </cell>
          <cell r="H74">
            <v>85.328999999999994</v>
          </cell>
          <cell r="I74">
            <v>85.328999999999994</v>
          </cell>
          <cell r="J74">
            <v>85.328999999999994</v>
          </cell>
          <cell r="K74">
            <v>85.328999999999994</v>
          </cell>
          <cell r="L74">
            <v>85.328999999999994</v>
          </cell>
          <cell r="M74">
            <v>85.328999999999994</v>
          </cell>
          <cell r="N74">
            <v>85.328999999999994</v>
          </cell>
          <cell r="O74">
            <v>85.328999999999994</v>
          </cell>
          <cell r="P74">
            <v>85.328999999999994</v>
          </cell>
          <cell r="Q74" t="e">
            <v>#REF!</v>
          </cell>
        </row>
        <row r="75">
          <cell r="B75" t="str">
            <v xml:space="preserve">    Total Liabilities</v>
          </cell>
          <cell r="G75">
            <v>2094.3558142301113</v>
          </cell>
          <cell r="H75">
            <v>2932.0805597839435</v>
          </cell>
          <cell r="I75">
            <v>3558.2846629124888</v>
          </cell>
          <cell r="J75">
            <v>3798.7700556493569</v>
          </cell>
          <cell r="K75">
            <v>4020.7558497418604</v>
          </cell>
          <cell r="L75">
            <v>4068.4745322904423</v>
          </cell>
          <cell r="M75">
            <v>3937.1224861993887</v>
          </cell>
          <cell r="N75">
            <v>4192.1103969131545</v>
          </cell>
          <cell r="O75">
            <v>3695.8497692117298</v>
          </cell>
          <cell r="P75">
            <v>3049.5607500351962</v>
          </cell>
          <cell r="Q75" t="e">
            <v>#REF!</v>
          </cell>
        </row>
        <row r="76">
          <cell r="B76" t="str">
            <v>12 1/2% Preferred Stock</v>
          </cell>
          <cell r="G76">
            <v>390.57559277343751</v>
          </cell>
          <cell r="H76">
            <v>390.57559277343751</v>
          </cell>
          <cell r="I76">
            <v>390.57559277343751</v>
          </cell>
          <cell r="J76">
            <v>390.57559277343751</v>
          </cell>
          <cell r="K76">
            <v>390.57559277343751</v>
          </cell>
          <cell r="L76">
            <v>390.57559277343751</v>
          </cell>
          <cell r="M76">
            <v>390.57559277343751</v>
          </cell>
          <cell r="N76">
            <v>390.57559277343751</v>
          </cell>
          <cell r="O76">
            <v>390.57559277343751</v>
          </cell>
          <cell r="P76">
            <v>390.57559277343751</v>
          </cell>
          <cell r="Q76" t="e">
            <v>#REF!</v>
          </cell>
        </row>
        <row r="77">
          <cell r="B77" t="str">
            <v>6 3/4% Preferred Stock</v>
          </cell>
          <cell r="G77">
            <v>155.25</v>
          </cell>
          <cell r="H77">
            <v>155.25</v>
          </cell>
          <cell r="I77">
            <v>155.25</v>
          </cell>
          <cell r="J77">
            <v>155.25</v>
          </cell>
          <cell r="K77">
            <v>155.25</v>
          </cell>
          <cell r="L77">
            <v>155.25</v>
          </cell>
          <cell r="M77">
            <v>155.25</v>
          </cell>
          <cell r="N77">
            <v>155.25</v>
          </cell>
          <cell r="O77">
            <v>155.25</v>
          </cell>
          <cell r="P77">
            <v>155.25</v>
          </cell>
          <cell r="Q77" t="e">
            <v>#REF!</v>
          </cell>
        </row>
        <row r="78">
          <cell r="B78" t="str">
            <v>7 1/4% Preferred Stock</v>
          </cell>
          <cell r="G78">
            <v>104.089</v>
          </cell>
          <cell r="H78">
            <v>104.569</v>
          </cell>
          <cell r="I78">
            <v>105.04900000000001</v>
          </cell>
          <cell r="J78">
            <v>105.52900000000001</v>
          </cell>
          <cell r="K78">
            <v>106.00900000000001</v>
          </cell>
          <cell r="L78">
            <v>106.48900000000002</v>
          </cell>
          <cell r="M78">
            <v>106.96900000000002</v>
          </cell>
          <cell r="N78">
            <v>107.44900000000003</v>
          </cell>
          <cell r="O78">
            <v>0</v>
          </cell>
          <cell r="P78">
            <v>0</v>
          </cell>
        </row>
        <row r="79">
          <cell r="B79" t="str">
            <v xml:space="preserve">Oak Hill Preferred </v>
          </cell>
          <cell r="G79">
            <v>0</v>
          </cell>
          <cell r="H79">
            <v>0</v>
          </cell>
          <cell r="I79">
            <v>0</v>
          </cell>
          <cell r="J79">
            <v>0</v>
          </cell>
          <cell r="K79">
            <v>0</v>
          </cell>
          <cell r="L79">
            <v>0</v>
          </cell>
          <cell r="M79">
            <v>0</v>
          </cell>
          <cell r="N79">
            <v>0</v>
          </cell>
          <cell r="O79">
            <v>0</v>
          </cell>
          <cell r="P79">
            <v>0</v>
          </cell>
        </row>
        <row r="80">
          <cell r="B80" t="str">
            <v>Common Stockholders' Equity</v>
          </cell>
          <cell r="G80">
            <v>-383.14147577211276</v>
          </cell>
          <cell r="H80">
            <v>-752.33087119109268</v>
          </cell>
          <cell r="I80">
            <v>-1145.6601110024274</v>
          </cell>
          <cell r="J80">
            <v>-1461.1499634475308</v>
          </cell>
          <cell r="K80">
            <v>-1619.1509587185537</v>
          </cell>
          <cell r="L80">
            <v>-1606.8762739136455</v>
          </cell>
          <cell r="M80">
            <v>-1436.3309867601411</v>
          </cell>
          <cell r="N80">
            <v>-1671.084890431024</v>
          </cell>
          <cell r="O80">
            <v>-1068.2674718724652</v>
          </cell>
          <cell r="P80">
            <v>-433.96865128056129</v>
          </cell>
          <cell r="Q80" t="e">
            <v>#REF!</v>
          </cell>
        </row>
        <row r="81">
          <cell r="B81" t="str">
            <v xml:space="preserve">    Total Liabilities &amp; Equity</v>
          </cell>
          <cell r="G81">
            <v>2361.1289312314361</v>
          </cell>
          <cell r="H81">
            <v>2830.1442813662884</v>
          </cell>
          <cell r="I81">
            <v>3063.4991446834988</v>
          </cell>
          <cell r="J81">
            <v>2988.9746849752637</v>
          </cell>
          <cell r="K81">
            <v>3053.4394837967443</v>
          </cell>
          <cell r="L81">
            <v>3113.9128511502345</v>
          </cell>
          <cell r="M81">
            <v>3153.5860922126853</v>
          </cell>
          <cell r="N81">
            <v>3174.3000992555681</v>
          </cell>
          <cell r="O81">
            <v>3173.4078901127023</v>
          </cell>
          <cell r="P81">
            <v>3161.4176915280723</v>
          </cell>
          <cell r="Q81" t="e">
            <v>#REF!</v>
          </cell>
        </row>
        <row r="82">
          <cell r="B82" t="str">
            <v>(a)  Assumes 9% 450 mm IXC bonds "put" at 101% of par and funded by revolver.</v>
          </cell>
          <cell r="I82">
            <v>0</v>
          </cell>
          <cell r="J82">
            <v>0</v>
          </cell>
          <cell r="K82">
            <v>0</v>
          </cell>
          <cell r="L82">
            <v>0</v>
          </cell>
          <cell r="M82">
            <v>0</v>
          </cell>
        </row>
        <row r="83">
          <cell r="C83" t="str">
            <v>Check</v>
          </cell>
          <cell r="N83">
            <v>-5.3933035815134645E-10</v>
          </cell>
          <cell r="O83">
            <v>-8.9612512965686619E-9</v>
          </cell>
          <cell r="P83">
            <v>5.4706106311641634E-9</v>
          </cell>
          <cell r="Q83" t="e">
            <v>#REF!</v>
          </cell>
        </row>
        <row r="84">
          <cell r="B84" t="str">
            <v>Minimum Cash Balance</v>
          </cell>
          <cell r="G84">
            <v>10</v>
          </cell>
          <cell r="H84">
            <v>10</v>
          </cell>
          <cell r="I84">
            <v>10</v>
          </cell>
          <cell r="J84">
            <v>10</v>
          </cell>
          <cell r="K84">
            <v>10</v>
          </cell>
          <cell r="L84">
            <v>10</v>
          </cell>
          <cell r="M84">
            <v>10</v>
          </cell>
          <cell r="N84">
            <v>10</v>
          </cell>
          <cell r="O84">
            <v>10</v>
          </cell>
          <cell r="P84">
            <v>10</v>
          </cell>
          <cell r="Q84">
            <v>10</v>
          </cell>
        </row>
        <row r="90">
          <cell r="B90" t="str">
            <v>Cash Flow Statement</v>
          </cell>
        </row>
        <row r="91">
          <cell r="B91" t="str">
            <v>(Dollars in Millions, Except per Share Data)</v>
          </cell>
        </row>
        <row r="93">
          <cell r="H93" t="str">
            <v>Projected Fiscal Year Ending December 31,</v>
          </cell>
        </row>
        <row r="94">
          <cell r="G94">
            <v>1999</v>
          </cell>
          <cell r="H94">
            <v>2000</v>
          </cell>
          <cell r="I94">
            <v>2001</v>
          </cell>
          <cell r="J94">
            <v>2002</v>
          </cell>
          <cell r="K94">
            <v>2003</v>
          </cell>
          <cell r="L94">
            <v>2004</v>
          </cell>
          <cell r="M94">
            <v>2005</v>
          </cell>
          <cell r="N94">
            <v>2006</v>
          </cell>
          <cell r="O94">
            <v>2007</v>
          </cell>
          <cell r="P94">
            <v>2008</v>
          </cell>
          <cell r="Q94">
            <v>2009</v>
          </cell>
        </row>
        <row r="95">
          <cell r="B95" t="str">
            <v>Net Income to Common</v>
          </cell>
          <cell r="G95">
            <v>0</v>
          </cell>
          <cell r="H95">
            <v>-369.18939541898021</v>
          </cell>
          <cell r="I95">
            <v>-393.32923981133479</v>
          </cell>
          <cell r="J95">
            <v>-315.48985244510339</v>
          </cell>
          <cell r="K95">
            <v>-158.00099527102282</v>
          </cell>
          <cell r="L95">
            <v>12.274684804908148</v>
          </cell>
          <cell r="M95">
            <v>170.54528715350455</v>
          </cell>
          <cell r="N95">
            <v>325.11416916660733</v>
          </cell>
          <cell r="O95">
            <v>494.88841855855867</v>
          </cell>
          <cell r="P95">
            <v>634.2988205919039</v>
          </cell>
          <cell r="Q95" t="e">
            <v>#REF!</v>
          </cell>
        </row>
        <row r="96">
          <cell r="B96" t="str">
            <v>Depreciation</v>
          </cell>
          <cell r="G96">
            <v>0</v>
          </cell>
          <cell r="H96">
            <v>201.10510000000002</v>
          </cell>
          <cell r="I96">
            <v>251.50509999999997</v>
          </cell>
          <cell r="J96">
            <v>282.03168421052629</v>
          </cell>
          <cell r="K96">
            <v>311.71922991689746</v>
          </cell>
          <cell r="L96">
            <v>344.53178043446565</v>
          </cell>
          <cell r="M96">
            <v>380.79828363809361</v>
          </cell>
          <cell r="N96">
            <v>420.88231349473506</v>
          </cell>
          <cell r="O96">
            <v>465.18571491523346</v>
          </cell>
          <cell r="P96">
            <v>514.15263227473179</v>
          </cell>
          <cell r="Q96" t="e">
            <v>#REF!</v>
          </cell>
        </row>
        <row r="97">
          <cell r="B97" t="str">
            <v>Amortization of Intangibles (Includes Restructuring Accruals)</v>
          </cell>
          <cell r="G97">
            <v>0</v>
          </cell>
          <cell r="H97">
            <v>5.7438297726164933</v>
          </cell>
          <cell r="I97">
            <v>10.643829772616494</v>
          </cell>
          <cell r="J97">
            <v>23.743829772616493</v>
          </cell>
          <cell r="K97">
            <v>23.743829772616493</v>
          </cell>
          <cell r="L97">
            <v>10.013751945673571</v>
          </cell>
          <cell r="M97">
            <v>10.013751945673571</v>
          </cell>
          <cell r="N97">
            <v>10.013751945673571</v>
          </cell>
          <cell r="O97">
            <v>10.013751945673571</v>
          </cell>
          <cell r="P97">
            <v>10.013751945673571</v>
          </cell>
          <cell r="Q97" t="e">
            <v>#REF!</v>
          </cell>
        </row>
        <row r="98">
          <cell r="B98" t="str">
            <v>Non-Cash Interest Expense</v>
          </cell>
          <cell r="G98">
            <v>0</v>
          </cell>
          <cell r="H98">
            <v>0</v>
          </cell>
          <cell r="I98">
            <v>0</v>
          </cell>
          <cell r="J98">
            <v>0</v>
          </cell>
          <cell r="K98">
            <v>0</v>
          </cell>
          <cell r="L98">
            <v>0</v>
          </cell>
          <cell r="M98">
            <v>0</v>
          </cell>
          <cell r="N98">
            <v>0</v>
          </cell>
          <cell r="O98">
            <v>0</v>
          </cell>
          <cell r="P98">
            <v>0</v>
          </cell>
          <cell r="Q98">
            <v>0</v>
          </cell>
        </row>
        <row r="99">
          <cell r="B99" t="str">
            <v>Increase in Deferred Taxes</v>
          </cell>
          <cell r="G99">
            <v>0</v>
          </cell>
          <cell r="H99">
            <v>0</v>
          </cell>
          <cell r="I99">
            <v>0</v>
          </cell>
          <cell r="J99">
            <v>0</v>
          </cell>
          <cell r="K99">
            <v>0</v>
          </cell>
          <cell r="L99">
            <v>0</v>
          </cell>
          <cell r="M99">
            <v>0</v>
          </cell>
          <cell r="N99">
            <v>0</v>
          </cell>
          <cell r="O99">
            <v>0</v>
          </cell>
          <cell r="P99">
            <v>0</v>
          </cell>
          <cell r="Q99">
            <v>0</v>
          </cell>
        </row>
        <row r="100">
          <cell r="B100" t="str">
            <v>Minority Interest in Net Income</v>
          </cell>
          <cell r="G100">
            <v>0</v>
          </cell>
          <cell r="H100">
            <v>0</v>
          </cell>
          <cell r="I100">
            <v>0</v>
          </cell>
          <cell r="J100">
            <v>0</v>
          </cell>
          <cell r="K100">
            <v>0</v>
          </cell>
          <cell r="L100">
            <v>0</v>
          </cell>
          <cell r="M100">
            <v>0</v>
          </cell>
          <cell r="N100">
            <v>0</v>
          </cell>
          <cell r="O100">
            <v>0</v>
          </cell>
          <cell r="P100">
            <v>0</v>
          </cell>
          <cell r="Q100">
            <v>0</v>
          </cell>
        </row>
        <row r="101">
          <cell r="B101" t="str">
            <v xml:space="preserve">Change in Unearned Revenue </v>
          </cell>
          <cell r="G101">
            <v>0</v>
          </cell>
          <cell r="H101">
            <v>15.806145858063473</v>
          </cell>
          <cell r="I101">
            <v>109.64826008240607</v>
          </cell>
          <cell r="J101">
            <v>172.13366514306529</v>
          </cell>
          <cell r="K101">
            <v>163.87858543636901</v>
          </cell>
          <cell r="L101">
            <v>157.90294674675647</v>
          </cell>
          <cell r="M101">
            <v>139.00544757397483</v>
          </cell>
          <cell r="N101">
            <v>109.00879864208127</v>
          </cell>
          <cell r="O101">
            <v>70.901337057587625</v>
          </cell>
          <cell r="P101">
            <v>28.603671705656325</v>
          </cell>
          <cell r="Q101" t="e">
            <v>#REF!</v>
          </cell>
        </row>
        <row r="102">
          <cell r="B102" t="str">
            <v>Equity in Earnings of Uncons. Subs.</v>
          </cell>
          <cell r="G102">
            <v>0</v>
          </cell>
          <cell r="H102">
            <v>3.8020000000000005</v>
          </cell>
          <cell r="I102">
            <v>0</v>
          </cell>
          <cell r="J102">
            <v>0</v>
          </cell>
          <cell r="K102">
            <v>0</v>
          </cell>
          <cell r="L102">
            <v>0</v>
          </cell>
          <cell r="M102">
            <v>0</v>
          </cell>
          <cell r="N102">
            <v>0</v>
          </cell>
          <cell r="O102">
            <v>0</v>
          </cell>
          <cell r="P102">
            <v>0</v>
          </cell>
          <cell r="Q102" t="e">
            <v>#REF!</v>
          </cell>
        </row>
        <row r="103">
          <cell r="B103" t="str">
            <v>Other Non-Cash Charges</v>
          </cell>
          <cell r="G103">
            <v>0</v>
          </cell>
          <cell r="H103">
            <v>9.6804618955948776</v>
          </cell>
          <cell r="I103">
            <v>11.368853775017548</v>
          </cell>
          <cell r="J103">
            <v>15.351319387431822</v>
          </cell>
          <cell r="K103">
            <v>19.247734584523606</v>
          </cell>
          <cell r="L103">
            <v>23.212409561494965</v>
          </cell>
          <cell r="M103">
            <v>27.156279808389154</v>
          </cell>
          <cell r="N103">
            <v>30.884738665148404</v>
          </cell>
          <cell r="O103">
            <v>34.225593153257066</v>
          </cell>
          <cell r="P103">
            <v>37.054421493616019</v>
          </cell>
          <cell r="Q103" t="e">
            <v>#REF!</v>
          </cell>
        </row>
        <row r="104">
          <cell r="B104" t="str">
            <v xml:space="preserve">    Funds From Operations</v>
          </cell>
          <cell r="G104">
            <v>0</v>
          </cell>
          <cell r="H104">
            <v>-133.05185789270536</v>
          </cell>
          <cell r="I104">
            <v>-10.163196181294701</v>
          </cell>
          <cell r="J104">
            <v>177.77064606853651</v>
          </cell>
          <cell r="K104">
            <v>360.58838443938373</v>
          </cell>
          <cell r="L104">
            <v>547.93557349329876</v>
          </cell>
          <cell r="M104">
            <v>727.51905011963572</v>
          </cell>
          <cell r="N104">
            <v>895.90377191424568</v>
          </cell>
          <cell r="O104">
            <v>1075.2148156303103</v>
          </cell>
          <cell r="P104">
            <v>1224.1232980115817</v>
          </cell>
          <cell r="Q104" t="e">
            <v>#REF!</v>
          </cell>
        </row>
        <row r="105">
          <cell r="B105" t="str">
            <v xml:space="preserve">     (Inc.) / Dec. in Acct. Rec.</v>
          </cell>
          <cell r="G105">
            <v>0</v>
          </cell>
          <cell r="H105">
            <v>-75.862247439341843</v>
          </cell>
          <cell r="I105">
            <v>-71.895921067668723</v>
          </cell>
          <cell r="J105">
            <v>-64.059286879687079</v>
          </cell>
          <cell r="K105">
            <v>-89.008793598495799</v>
          </cell>
          <cell r="L105">
            <v>-74.357399004561842</v>
          </cell>
          <cell r="M105">
            <v>-57.34016501663524</v>
          </cell>
          <cell r="N105">
            <v>-72.518171134710371</v>
          </cell>
          <cell r="O105">
            <v>-24.84659356795305</v>
          </cell>
          <cell r="P105">
            <v>-16.226751957784359</v>
          </cell>
        </row>
        <row r="106">
          <cell r="B106" t="str">
            <v xml:space="preserve">     (Inc.) / Dec. in Inventory</v>
          </cell>
          <cell r="G106">
            <v>0</v>
          </cell>
          <cell r="H106">
            <v>0</v>
          </cell>
          <cell r="I106">
            <v>0</v>
          </cell>
          <cell r="J106">
            <v>0</v>
          </cell>
          <cell r="K106">
            <v>0</v>
          </cell>
          <cell r="L106">
            <v>0</v>
          </cell>
          <cell r="M106">
            <v>0</v>
          </cell>
          <cell r="N106">
            <v>0</v>
          </cell>
          <cell r="O106">
            <v>0</v>
          </cell>
          <cell r="P106">
            <v>0</v>
          </cell>
          <cell r="Q106">
            <v>0</v>
          </cell>
        </row>
        <row r="107">
          <cell r="B107" t="str">
            <v xml:space="preserve">     (Inc.) / Dec. in Other Assets</v>
          </cell>
          <cell r="G107">
            <v>0</v>
          </cell>
          <cell r="H107">
            <v>-0.34249436372198261</v>
          </cell>
          <cell r="I107">
            <v>-10.07672579717573</v>
          </cell>
          <cell r="J107">
            <v>99.488597427873842</v>
          </cell>
          <cell r="K107">
            <v>-18.447569580125489</v>
          </cell>
          <cell r="L107">
            <v>-19.342129856096321</v>
          </cell>
          <cell r="M107">
            <v>-19.503107799877981</v>
          </cell>
          <cell r="N107">
            <v>-25.299092497580318</v>
          </cell>
          <cell r="O107">
            <v>-18.500542396533319</v>
          </cell>
          <cell r="P107">
            <v>-18.851222882443125</v>
          </cell>
          <cell r="Q107" t="e">
            <v>#REF!</v>
          </cell>
        </row>
        <row r="108">
          <cell r="B108" t="str">
            <v xml:space="preserve">     Inc. / (Dec.) in Acct. Pay.</v>
          </cell>
          <cell r="G108">
            <v>0</v>
          </cell>
          <cell r="H108">
            <v>-1.9238694659833442</v>
          </cell>
          <cell r="I108">
            <v>25.232817973167599</v>
          </cell>
          <cell r="J108">
            <v>25.060987878657144</v>
          </cell>
          <cell r="K108">
            <v>41.87190017986191</v>
          </cell>
          <cell r="L108">
            <v>47.577672107907176</v>
          </cell>
          <cell r="M108">
            <v>50.853071618098511</v>
          </cell>
          <cell r="N108">
            <v>51.966680055706092</v>
          </cell>
          <cell r="O108">
            <v>50.556798505324196</v>
          </cell>
          <cell r="P108">
            <v>54.005785332157814</v>
          </cell>
          <cell r="Q108" t="e">
            <v>#REF!</v>
          </cell>
        </row>
        <row r="109">
          <cell r="B109" t="str">
            <v xml:space="preserve">     Inc. / (Dec.) in Other Current Liab.</v>
          </cell>
          <cell r="G109">
            <v>0</v>
          </cell>
          <cell r="H109">
            <v>-3.6657759671249437</v>
          </cell>
          <cell r="I109">
            <v>15.381669232190887</v>
          </cell>
          <cell r="J109">
            <v>16.850233989759857</v>
          </cell>
          <cell r="K109">
            <v>19.377769088223886</v>
          </cell>
          <cell r="L109">
            <v>22.2844344514574</v>
          </cell>
          <cell r="M109">
            <v>25.627099619176079</v>
          </cell>
          <cell r="N109">
            <v>29.471164562052422</v>
          </cell>
          <cell r="O109">
            <v>33.891839246360348</v>
          </cell>
          <cell r="P109">
            <v>38.975615133314363</v>
          </cell>
          <cell r="Q109" t="e">
            <v>#REF!</v>
          </cell>
        </row>
        <row r="110">
          <cell r="B110" t="str">
            <v xml:space="preserve">    (Inc.) / Dec. in Net Working Capital</v>
          </cell>
          <cell r="G110">
            <v>0</v>
          </cell>
          <cell r="H110">
            <v>-81.794387236172113</v>
          </cell>
          <cell r="I110">
            <v>-41.358159659485963</v>
          </cell>
          <cell r="J110">
            <v>77.340532416603764</v>
          </cell>
          <cell r="K110">
            <v>-46.206693910535492</v>
          </cell>
          <cell r="L110">
            <v>-23.837422301293586</v>
          </cell>
          <cell r="M110">
            <v>-0.36310157923863073</v>
          </cell>
          <cell r="N110">
            <v>-16.379419014532175</v>
          </cell>
          <cell r="O110">
            <v>41.101501787198174</v>
          </cell>
          <cell r="P110">
            <v>57.903425625244694</v>
          </cell>
          <cell r="Q110" t="e">
            <v>#REF!</v>
          </cell>
        </row>
        <row r="111">
          <cell r="B111" t="str">
            <v xml:space="preserve">    Cash Flow From Operations</v>
          </cell>
          <cell r="G111">
            <v>0</v>
          </cell>
          <cell r="H111">
            <v>-214.84624512887746</v>
          </cell>
          <cell r="I111">
            <v>-51.521355840780664</v>
          </cell>
          <cell r="J111">
            <v>255.11117848514027</v>
          </cell>
          <cell r="K111">
            <v>314.38169052884825</v>
          </cell>
          <cell r="L111">
            <v>524.09815119200516</v>
          </cell>
          <cell r="M111">
            <v>727.15594854039705</v>
          </cell>
          <cell r="N111">
            <v>879.52435289971345</v>
          </cell>
          <cell r="O111">
            <v>1116.3163174175086</v>
          </cell>
          <cell r="P111">
            <v>1282.0267236368263</v>
          </cell>
          <cell r="Q111" t="e">
            <v>#REF!</v>
          </cell>
        </row>
        <row r="112">
          <cell r="B112" t="str">
            <v>Capital Expenditures</v>
          </cell>
          <cell r="G112">
            <v>0</v>
          </cell>
          <cell r="H112">
            <v>-614</v>
          </cell>
          <cell r="I112">
            <v>-438</v>
          </cell>
          <cell r="J112">
            <v>-282.03168421052629</v>
          </cell>
          <cell r="K112">
            <v>-311.71922991689746</v>
          </cell>
          <cell r="L112">
            <v>-344.53178043446565</v>
          </cell>
          <cell r="M112">
            <v>-380.79828363809361</v>
          </cell>
          <cell r="N112">
            <v>-420.88231349473506</v>
          </cell>
          <cell r="O112">
            <v>-465.18571491523346</v>
          </cell>
          <cell r="P112">
            <v>-514.15263227473179</v>
          </cell>
          <cell r="Q112" t="e">
            <v>#REF!</v>
          </cell>
        </row>
        <row r="113">
          <cell r="B113" t="str">
            <v xml:space="preserve">    Free Cash Flow</v>
          </cell>
          <cell r="G113">
            <v>0</v>
          </cell>
          <cell r="H113">
            <v>-828.8462451288774</v>
          </cell>
          <cell r="I113">
            <v>-489.52135584078064</v>
          </cell>
          <cell r="J113">
            <v>-26.920505725386022</v>
          </cell>
          <cell r="K113">
            <v>2.6624606119507916</v>
          </cell>
          <cell r="L113">
            <v>179.56637075753952</v>
          </cell>
          <cell r="M113">
            <v>346.35766490230344</v>
          </cell>
          <cell r="N113">
            <v>458.64203940497839</v>
          </cell>
          <cell r="O113">
            <v>651.13060250227511</v>
          </cell>
          <cell r="P113">
            <v>767.87409136209453</v>
          </cell>
          <cell r="Q113" t="e">
            <v>#REF!</v>
          </cell>
        </row>
        <row r="114">
          <cell r="B114" t="str">
            <v>Existing Debt Issuance (Repay.)</v>
          </cell>
          <cell r="G114">
            <v>0</v>
          </cell>
          <cell r="H114">
            <v>845.50824512887732</v>
          </cell>
          <cell r="I114">
            <v>489.04135584078062</v>
          </cell>
          <cell r="J114">
            <v>138.2405057253861</v>
          </cell>
          <cell r="K114">
            <v>-3.1424606119506961</v>
          </cell>
          <cell r="L114">
            <v>-180.04637075753942</v>
          </cell>
          <cell r="M114">
            <v>-346.83766490230323</v>
          </cell>
          <cell r="N114">
            <v>-459.1220394049783</v>
          </cell>
          <cell r="O114">
            <v>-651.6106025022749</v>
          </cell>
          <cell r="P114">
            <v>-767.8740913620943</v>
          </cell>
          <cell r="Q114" t="e">
            <v>#REF!</v>
          </cell>
        </row>
        <row r="115">
          <cell r="B115" t="str">
            <v>Exist. Convert. Debt Issuance (Repay.)</v>
          </cell>
          <cell r="G115">
            <v>0</v>
          </cell>
          <cell r="H115">
            <v>0</v>
          </cell>
          <cell r="I115">
            <v>0</v>
          </cell>
          <cell r="J115">
            <v>0</v>
          </cell>
          <cell r="K115">
            <v>0</v>
          </cell>
          <cell r="L115">
            <v>0</v>
          </cell>
          <cell r="M115">
            <v>0</v>
          </cell>
          <cell r="N115">
            <v>0</v>
          </cell>
          <cell r="O115">
            <v>0</v>
          </cell>
          <cell r="P115">
            <v>0</v>
          </cell>
          <cell r="Q115">
            <v>0</v>
          </cell>
        </row>
        <row r="116">
          <cell r="B116" t="str">
            <v xml:space="preserve">    Debt Issuance (Repayments)</v>
          </cell>
          <cell r="G116">
            <v>0</v>
          </cell>
          <cell r="H116">
            <v>845.50824512887732</v>
          </cell>
          <cell r="I116">
            <v>489.04135584078062</v>
          </cell>
          <cell r="J116">
            <v>138.2405057253861</v>
          </cell>
          <cell r="K116">
            <v>-3.1424606119506961</v>
          </cell>
          <cell r="L116">
            <v>-180.04637075753942</v>
          </cell>
          <cell r="M116">
            <v>-346.83766490230323</v>
          </cell>
          <cell r="N116">
            <v>-459.1220394049783</v>
          </cell>
          <cell r="O116">
            <v>-651.6106025022749</v>
          </cell>
          <cell r="P116">
            <v>-767.8740913620943</v>
          </cell>
          <cell r="Q116" t="e">
            <v>#REF!</v>
          </cell>
        </row>
        <row r="117">
          <cell r="B117" t="str">
            <v>Common Stock Dividends</v>
          </cell>
          <cell r="G117">
            <v>0</v>
          </cell>
          <cell r="H117">
            <v>0</v>
          </cell>
          <cell r="I117">
            <v>0</v>
          </cell>
          <cell r="J117">
            <v>0</v>
          </cell>
          <cell r="K117">
            <v>0</v>
          </cell>
          <cell r="L117">
            <v>0</v>
          </cell>
          <cell r="M117">
            <v>0</v>
          </cell>
          <cell r="N117">
            <v>0</v>
          </cell>
          <cell r="O117">
            <v>0</v>
          </cell>
          <cell r="P117">
            <v>0</v>
          </cell>
          <cell r="Q117">
            <v>0</v>
          </cell>
        </row>
        <row r="118">
          <cell r="B118" t="str">
            <v>Non-Cash Straight Preferred Dividend</v>
          </cell>
          <cell r="G118">
            <v>0</v>
          </cell>
          <cell r="H118">
            <v>0.48</v>
          </cell>
          <cell r="I118">
            <v>0.48</v>
          </cell>
          <cell r="J118">
            <v>0.48</v>
          </cell>
          <cell r="K118">
            <v>0.48</v>
          </cell>
          <cell r="L118">
            <v>0.48</v>
          </cell>
          <cell r="M118">
            <v>0.48</v>
          </cell>
          <cell r="N118">
            <v>0.48</v>
          </cell>
          <cell r="O118">
            <v>0.48</v>
          </cell>
          <cell r="P118">
            <v>0</v>
          </cell>
          <cell r="Q118" t="e">
            <v>#REF!</v>
          </cell>
        </row>
        <row r="119">
          <cell r="B119" t="str">
            <v>Issuance (Redemption/Conversion) of 6 3/4 % Preferred</v>
          </cell>
          <cell r="G119">
            <v>0</v>
          </cell>
          <cell r="H119">
            <v>0</v>
          </cell>
          <cell r="I119">
            <v>0</v>
          </cell>
          <cell r="J119">
            <v>0</v>
          </cell>
          <cell r="K119">
            <v>0</v>
          </cell>
          <cell r="L119">
            <v>0</v>
          </cell>
          <cell r="M119">
            <v>0</v>
          </cell>
          <cell r="N119">
            <v>0</v>
          </cell>
          <cell r="O119">
            <v>0</v>
          </cell>
          <cell r="P119">
            <v>0</v>
          </cell>
          <cell r="Q119" t="e">
            <v>#REF!</v>
          </cell>
        </row>
        <row r="120">
          <cell r="B120" t="str">
            <v>Issuance (Redemption/Conversion) of 7 1/4% Preferred</v>
          </cell>
          <cell r="G120">
            <v>0</v>
          </cell>
          <cell r="H120">
            <v>0</v>
          </cell>
          <cell r="I120">
            <v>0</v>
          </cell>
          <cell r="J120">
            <v>0</v>
          </cell>
          <cell r="K120">
            <v>0</v>
          </cell>
          <cell r="L120">
            <v>0</v>
          </cell>
          <cell r="M120">
            <v>0</v>
          </cell>
          <cell r="N120">
            <v>0</v>
          </cell>
          <cell r="O120">
            <v>-107.92900000000003</v>
          </cell>
          <cell r="P120">
            <v>0</v>
          </cell>
          <cell r="Q120" t="e">
            <v>#REF!</v>
          </cell>
        </row>
        <row r="121">
          <cell r="B121" t="str">
            <v>Dividends from Uncons. Subs.</v>
          </cell>
          <cell r="G121">
            <v>0</v>
          </cell>
          <cell r="H121">
            <v>0</v>
          </cell>
          <cell r="I121">
            <v>0</v>
          </cell>
          <cell r="J121">
            <v>0</v>
          </cell>
          <cell r="K121">
            <v>0</v>
          </cell>
          <cell r="L121">
            <v>0</v>
          </cell>
          <cell r="M121">
            <v>0</v>
          </cell>
          <cell r="N121">
            <v>0</v>
          </cell>
          <cell r="O121">
            <v>0</v>
          </cell>
          <cell r="P121">
            <v>0</v>
          </cell>
          <cell r="Q121">
            <v>0</v>
          </cell>
        </row>
        <row r="122">
          <cell r="B122" t="str">
            <v>Investment in Uncons. Subs.</v>
          </cell>
          <cell r="G122">
            <v>0</v>
          </cell>
          <cell r="H122">
            <v>0</v>
          </cell>
          <cell r="I122">
            <v>0</v>
          </cell>
          <cell r="J122">
            <v>0</v>
          </cell>
          <cell r="K122">
            <v>0</v>
          </cell>
          <cell r="L122">
            <v>0</v>
          </cell>
          <cell r="M122">
            <v>0</v>
          </cell>
          <cell r="N122">
            <v>0</v>
          </cell>
          <cell r="O122">
            <v>0</v>
          </cell>
          <cell r="P122">
            <v>0</v>
          </cell>
          <cell r="Q122">
            <v>0</v>
          </cell>
        </row>
        <row r="123">
          <cell r="B123" t="str">
            <v>Equity (Reduction) Issuance</v>
          </cell>
          <cell r="G123">
            <v>0</v>
          </cell>
          <cell r="H123">
            <v>0</v>
          </cell>
          <cell r="I123">
            <v>0</v>
          </cell>
          <cell r="J123">
            <v>0</v>
          </cell>
          <cell r="K123">
            <v>0</v>
          </cell>
          <cell r="L123">
            <v>0</v>
          </cell>
          <cell r="M123">
            <v>0</v>
          </cell>
          <cell r="N123">
            <v>0</v>
          </cell>
          <cell r="O123">
            <v>107.92900000000003</v>
          </cell>
          <cell r="P123">
            <v>0</v>
          </cell>
          <cell r="Q123">
            <v>0</v>
          </cell>
        </row>
        <row r="124">
          <cell r="B124" t="str">
            <v>Other</v>
          </cell>
          <cell r="G124">
            <v>0</v>
          </cell>
          <cell r="H124">
            <v>0</v>
          </cell>
          <cell r="I124">
            <v>0</v>
          </cell>
          <cell r="J124">
            <v>-111.8</v>
          </cell>
          <cell r="K124">
            <v>0</v>
          </cell>
          <cell r="L124">
            <v>0</v>
          </cell>
          <cell r="M124">
            <v>0</v>
          </cell>
          <cell r="N124">
            <v>0</v>
          </cell>
          <cell r="O124">
            <v>0</v>
          </cell>
          <cell r="P124">
            <v>0</v>
          </cell>
          <cell r="Q124" t="e">
            <v>#REF!</v>
          </cell>
        </row>
        <row r="125">
          <cell r="B125" t="str">
            <v xml:space="preserve">    Change in Cash and Equivalents</v>
          </cell>
          <cell r="G125">
            <v>0</v>
          </cell>
          <cell r="H125">
            <v>17.141999999999921</v>
          </cell>
          <cell r="I125">
            <v>-1.8207657603852567E-14</v>
          </cell>
          <cell r="J125">
            <v>0</v>
          </cell>
          <cell r="K125">
            <v>9.5479180117763462E-14</v>
          </cell>
          <cell r="L125">
            <v>9.5479180117763462E-14</v>
          </cell>
          <cell r="M125">
            <v>2.0916601783937949E-13</v>
          </cell>
          <cell r="N125">
            <v>9.5479180117763462E-14</v>
          </cell>
          <cell r="O125">
            <v>2.1316282072803006E-13</v>
          </cell>
          <cell r="P125">
            <v>2.2737367544323206E-13</v>
          </cell>
          <cell r="Q125" t="e">
            <v>#REF!</v>
          </cell>
        </row>
        <row r="126">
          <cell r="B126" t="str">
            <v>Beginning Cash and Equivalents</v>
          </cell>
          <cell r="G126">
            <v>0</v>
          </cell>
          <cell r="H126">
            <v>30</v>
          </cell>
          <cell r="I126">
            <v>29.999999999999758</v>
          </cell>
          <cell r="J126">
            <v>29.999999999999829</v>
          </cell>
          <cell r="K126">
            <v>30</v>
          </cell>
          <cell r="L126">
            <v>30</v>
          </cell>
          <cell r="M126">
            <v>30</v>
          </cell>
          <cell r="N126">
            <v>30</v>
          </cell>
          <cell r="O126">
            <v>30</v>
          </cell>
          <cell r="P126">
            <v>189.75707556597729</v>
          </cell>
          <cell r="Q126" t="e">
            <v>#REF!</v>
          </cell>
        </row>
        <row r="127">
          <cell r="B127" t="str">
            <v xml:space="preserve">    Ending Cash and Equivalents</v>
          </cell>
          <cell r="G127">
            <v>0</v>
          </cell>
          <cell r="H127">
            <v>47.141999999999925</v>
          </cell>
          <cell r="I127">
            <v>29.999999999999741</v>
          </cell>
          <cell r="J127">
            <v>29.999999999999829</v>
          </cell>
          <cell r="K127">
            <v>30.000000000000096</v>
          </cell>
          <cell r="L127">
            <v>30.000000000000096</v>
          </cell>
          <cell r="M127">
            <v>30.00000000000021</v>
          </cell>
          <cell r="N127">
            <v>30.000000000000096</v>
          </cell>
          <cell r="O127">
            <v>30.000000000000213</v>
          </cell>
          <cell r="P127">
            <v>189.75707556597752</v>
          </cell>
          <cell r="Q127" t="e">
            <v>#REF!</v>
          </cell>
        </row>
        <row r="130">
          <cell r="B130" t="str">
            <v>Interest Expense on Revolver</v>
          </cell>
          <cell r="G130">
            <v>118.08498981016794</v>
          </cell>
          <cell r="H130">
            <v>118.08498981016794</v>
          </cell>
          <cell r="I130">
            <v>177.84572792021052</v>
          </cell>
          <cell r="J130">
            <v>204.56800832315002</v>
          </cell>
          <cell r="K130">
            <v>210.44478274047103</v>
          </cell>
          <cell r="L130">
            <v>202.65925740726766</v>
          </cell>
          <cell r="M130">
            <v>180.26668589172436</v>
          </cell>
          <cell r="N130">
            <v>190.52477954160972</v>
          </cell>
          <cell r="O130">
            <v>143.31864225868509</v>
          </cell>
          <cell r="P130">
            <v>82.990542765774421</v>
          </cell>
          <cell r="Q130">
            <v>0</v>
          </cell>
        </row>
        <row r="131">
          <cell r="B131" t="str">
            <v>Conversion of Convertible Debt ($ MM)</v>
          </cell>
          <cell r="H131">
            <v>0</v>
          </cell>
          <cell r="I131">
            <v>0</v>
          </cell>
          <cell r="J131">
            <v>0</v>
          </cell>
          <cell r="K131">
            <v>0</v>
          </cell>
          <cell r="L131">
            <v>0</v>
          </cell>
          <cell r="M131">
            <v>0</v>
          </cell>
          <cell r="N131">
            <v>0</v>
          </cell>
          <cell r="O131">
            <v>0</v>
          </cell>
          <cell r="P131">
            <v>0</v>
          </cell>
          <cell r="Q131">
            <v>0</v>
          </cell>
        </row>
        <row r="132">
          <cell r="B132" t="str">
            <v>Conversion of Convertible Preferred ($ MM)</v>
          </cell>
          <cell r="G132">
            <v>8.2581562500000238</v>
          </cell>
          <cell r="H132">
            <v>8.2720000000000002</v>
          </cell>
          <cell r="I132">
            <v>8.2720000000000002</v>
          </cell>
          <cell r="J132">
            <v>8.2720000000000002</v>
          </cell>
          <cell r="K132">
            <v>8.2720000000000002</v>
          </cell>
          <cell r="L132">
            <v>8.2720000000000002</v>
          </cell>
          <cell r="M132">
            <v>8.2720000000000002</v>
          </cell>
          <cell r="N132">
            <v>0.48</v>
          </cell>
          <cell r="O132">
            <v>0.48</v>
          </cell>
          <cell r="P132">
            <v>0</v>
          </cell>
          <cell r="Q132">
            <v>0</v>
          </cell>
        </row>
        <row r="133">
          <cell r="B133" t="str">
            <v>Proceeds from Conversion of Options / Warrants</v>
          </cell>
          <cell r="H133">
            <v>0</v>
          </cell>
          <cell r="I133">
            <v>0</v>
          </cell>
          <cell r="J133">
            <v>0</v>
          </cell>
          <cell r="K133">
            <v>0</v>
          </cell>
          <cell r="L133">
            <v>0</v>
          </cell>
          <cell r="M133">
            <v>0</v>
          </cell>
          <cell r="N133">
            <v>0</v>
          </cell>
          <cell r="O133">
            <v>0</v>
          </cell>
          <cell r="P133">
            <v>0</v>
          </cell>
          <cell r="Q133">
            <v>0</v>
          </cell>
        </row>
        <row r="134">
          <cell r="B134" t="str">
            <v>Tax Amortization of Intangibles</v>
          </cell>
          <cell r="H134">
            <v>0</v>
          </cell>
          <cell r="I134">
            <v>0</v>
          </cell>
          <cell r="J134">
            <v>0</v>
          </cell>
          <cell r="K134">
            <v>0</v>
          </cell>
          <cell r="L134">
            <v>0</v>
          </cell>
          <cell r="M134">
            <v>0</v>
          </cell>
          <cell r="N134">
            <v>0</v>
          </cell>
          <cell r="O134">
            <v>0</v>
          </cell>
          <cell r="P134">
            <v>0</v>
          </cell>
          <cell r="Q134">
            <v>0</v>
          </cell>
        </row>
        <row r="135">
          <cell r="B135" t="str">
            <v>Conversion of Opt. / Warr. (Shares MM)</v>
          </cell>
          <cell r="H135">
            <v>0</v>
          </cell>
          <cell r="I135">
            <v>0</v>
          </cell>
          <cell r="J135">
            <v>0</v>
          </cell>
          <cell r="K135">
            <v>0</v>
          </cell>
          <cell r="L135">
            <v>0</v>
          </cell>
          <cell r="M135">
            <v>0</v>
          </cell>
          <cell r="N135">
            <v>0</v>
          </cell>
          <cell r="O135">
            <v>0</v>
          </cell>
          <cell r="P135">
            <v>0</v>
          </cell>
          <cell r="Q135">
            <v>0</v>
          </cell>
        </row>
        <row r="136">
          <cell r="B136" t="str">
            <v>Conversion of Convertible Debt (Shares MM)</v>
          </cell>
          <cell r="H136">
            <v>0</v>
          </cell>
          <cell r="I136">
            <v>0</v>
          </cell>
          <cell r="J136">
            <v>0</v>
          </cell>
          <cell r="K136">
            <v>0</v>
          </cell>
          <cell r="L136">
            <v>0</v>
          </cell>
          <cell r="M136">
            <v>0</v>
          </cell>
          <cell r="N136">
            <v>0</v>
          </cell>
          <cell r="O136">
            <v>0</v>
          </cell>
          <cell r="P136">
            <v>0</v>
          </cell>
          <cell r="Q136">
            <v>0</v>
          </cell>
        </row>
        <row r="137">
          <cell r="B137" t="str">
            <v>Conversion of Convertible Preferred (Shares MM)</v>
          </cell>
          <cell r="H137">
            <v>0</v>
          </cell>
          <cell r="I137">
            <v>0</v>
          </cell>
          <cell r="J137">
            <v>0</v>
          </cell>
          <cell r="K137">
            <v>0</v>
          </cell>
          <cell r="L137">
            <v>0</v>
          </cell>
          <cell r="M137">
            <v>0</v>
          </cell>
          <cell r="N137">
            <v>0</v>
          </cell>
          <cell r="O137">
            <v>0</v>
          </cell>
          <cell r="P137">
            <v>0</v>
          </cell>
          <cell r="Q137">
            <v>0</v>
          </cell>
        </row>
      </sheetData>
      <sheetData sheetId="13" refreshError="1">
        <row r="2">
          <cell r="B2" t="str">
            <v>Income Statement</v>
          </cell>
        </row>
        <row r="3">
          <cell r="B3" t="str">
            <v>(Dollars in Millions, Except per Share Data)</v>
          </cell>
        </row>
        <row r="5">
          <cell r="H5" t="str">
            <v>Projected Fiscal Year Ending December 31,</v>
          </cell>
          <cell r="S5" t="str">
            <v>Growth</v>
          </cell>
        </row>
        <row r="6">
          <cell r="G6">
            <v>1999</v>
          </cell>
          <cell r="H6">
            <v>2000</v>
          </cell>
          <cell r="I6">
            <v>2001</v>
          </cell>
          <cell r="J6">
            <v>2002</v>
          </cell>
          <cell r="K6">
            <v>2003</v>
          </cell>
          <cell r="L6">
            <v>2004</v>
          </cell>
          <cell r="M6">
            <v>2005</v>
          </cell>
          <cell r="N6">
            <v>2006</v>
          </cell>
          <cell r="O6">
            <v>2007</v>
          </cell>
          <cell r="P6">
            <v>2008</v>
          </cell>
          <cell r="Q6">
            <v>2009</v>
          </cell>
          <cell r="S6">
            <v>2000</v>
          </cell>
        </row>
        <row r="7">
          <cell r="B7" t="str">
            <v>Revenue</v>
          </cell>
        </row>
        <row r="8">
          <cell r="B8" t="str">
            <v>Cincinnati Bell Telephone</v>
          </cell>
          <cell r="G8">
            <v>750.1</v>
          </cell>
          <cell r="H8">
            <v>815.4</v>
          </cell>
          <cell r="I8">
            <v>862.4</v>
          </cell>
          <cell r="J8">
            <v>911.7</v>
          </cell>
          <cell r="K8">
            <v>956.3</v>
          </cell>
          <cell r="L8">
            <v>1001.2</v>
          </cell>
          <cell r="M8">
            <v>1048.2081355223258</v>
          </cell>
          <cell r="S8">
            <v>8.7055059325423123E-2</v>
          </cell>
        </row>
        <row r="9">
          <cell r="B9" t="str">
            <v>Cincinnati Bell Wireless</v>
          </cell>
          <cell r="G9">
            <v>91.4</v>
          </cell>
          <cell r="H9">
            <v>165.881</v>
          </cell>
          <cell r="I9">
            <v>226.81100000000001</v>
          </cell>
          <cell r="J9">
            <v>278.459</v>
          </cell>
          <cell r="K9">
            <v>322.05599999999998</v>
          </cell>
          <cell r="L9">
            <v>347.22300000000001</v>
          </cell>
          <cell r="M9">
            <v>374.35667004806623</v>
          </cell>
          <cell r="S9">
            <v>0.814890590809628</v>
          </cell>
        </row>
        <row r="10">
          <cell r="B10" t="str">
            <v>Cincinnati Bell Directory</v>
          </cell>
          <cell r="G10">
            <v>74.213000000000008</v>
          </cell>
          <cell r="H10">
            <v>77.87541499999999</v>
          </cell>
          <cell r="I10">
            <v>81.289585113999991</v>
          </cell>
          <cell r="J10">
            <v>84.458639573749977</v>
          </cell>
          <cell r="K10">
            <v>87.740606408937722</v>
          </cell>
          <cell r="L10">
            <v>91.515013774988603</v>
          </cell>
          <cell r="M10">
            <v>95.451787821051937</v>
          </cell>
          <cell r="S10">
            <v>4.9350046487811827E-2</v>
          </cell>
        </row>
        <row r="11">
          <cell r="B11" t="str">
            <v>Cincinnati Bell Supply/Other</v>
          </cell>
          <cell r="G11">
            <v>117.6</v>
          </cell>
          <cell r="H11">
            <v>137.67421514749998</v>
          </cell>
          <cell r="I11">
            <v>162.90879721370769</v>
          </cell>
          <cell r="J11">
            <v>186.07099016028209</v>
          </cell>
          <cell r="K11">
            <v>210.74046596086413</v>
          </cell>
          <cell r="L11">
            <v>243.21298253610493</v>
          </cell>
          <cell r="M11">
            <v>280.68911494716298</v>
          </cell>
          <cell r="S11">
            <v>0.17069910839710878</v>
          </cell>
        </row>
        <row r="12">
          <cell r="B12" t="str">
            <v>Adjustments (EW, CBI and Eliminations)</v>
          </cell>
          <cell r="G12">
            <v>-1.1000000000000001</v>
          </cell>
          <cell r="H12">
            <v>0.84</v>
          </cell>
          <cell r="I12">
            <v>10.343999999999998</v>
          </cell>
          <cell r="J12">
            <v>23.015999999999998</v>
          </cell>
          <cell r="K12">
            <v>42.024000000000001</v>
          </cell>
          <cell r="L12">
            <v>70.536000000000001</v>
          </cell>
          <cell r="M12">
            <v>76.408371444777103</v>
          </cell>
          <cell r="S12">
            <v>-1.7636363636363637</v>
          </cell>
        </row>
        <row r="13">
          <cell r="B13" t="str">
            <v>Total Revenues</v>
          </cell>
          <cell r="G13">
            <v>1032.213</v>
          </cell>
          <cell r="H13">
            <v>1197.6706301474999</v>
          </cell>
          <cell r="I13">
            <v>1343.7533823277076</v>
          </cell>
          <cell r="J13">
            <v>1483.7046297340321</v>
          </cell>
          <cell r="K13">
            <v>1618.8610723698021</v>
          </cell>
          <cell r="L13">
            <v>1753.6869963110935</v>
          </cell>
          <cell r="M13">
            <v>1875.1140797833841</v>
          </cell>
          <cell r="N13" t="e">
            <v>#REF!</v>
          </cell>
          <cell r="O13" t="e">
            <v>#REF!</v>
          </cell>
          <cell r="P13" t="e">
            <v>#REF!</v>
          </cell>
          <cell r="Q13" t="e">
            <v>#REF!</v>
          </cell>
          <cell r="S13">
            <v>0.16029407704369159</v>
          </cell>
        </row>
        <row r="14">
          <cell r="B14" t="str">
            <v>Cost of Goods Sold (excl. Deprec.)</v>
          </cell>
          <cell r="G14">
            <v>449.20899999999995</v>
          </cell>
          <cell r="H14">
            <v>505.38962595988335</v>
          </cell>
          <cell r="I14">
            <v>549.96273888532528</v>
          </cell>
          <cell r="J14">
            <v>582.73466704368468</v>
          </cell>
          <cell r="K14">
            <v>606.38511664938574</v>
          </cell>
          <cell r="L14">
            <v>650.09684454724959</v>
          </cell>
          <cell r="M14">
            <v>701.44699008620569</v>
          </cell>
          <cell r="N14" t="e">
            <v>#REF!</v>
          </cell>
          <cell r="O14" t="e">
            <v>#REF!</v>
          </cell>
          <cell r="P14" t="e">
            <v>#REF!</v>
          </cell>
          <cell r="Q14" t="e">
            <v>#REF!</v>
          </cell>
          <cell r="S14">
            <v>0.12506567312739381</v>
          </cell>
        </row>
        <row r="15">
          <cell r="B15" t="str">
            <v>COGS %</v>
          </cell>
          <cell r="G15">
            <v>0.43519021752293369</v>
          </cell>
          <cell r="H15">
            <v>0.42197713898823902</v>
          </cell>
          <cell r="I15">
            <v>0.40927356620502497</v>
          </cell>
          <cell r="J15">
            <v>0.39275651997402294</v>
          </cell>
          <cell r="K15">
            <v>0.37457514236333866</v>
          </cell>
          <cell r="L15">
            <v>0.37070289391136385</v>
          </cell>
          <cell r="M15">
            <v>0.37408230125776554</v>
          </cell>
        </row>
        <row r="16">
          <cell r="B16" t="str">
            <v xml:space="preserve">    Gross Profit (Before Deprec.)</v>
          </cell>
          <cell r="G16">
            <v>583.00400000000002</v>
          </cell>
          <cell r="H16">
            <v>692.28100418761653</v>
          </cell>
          <cell r="I16">
            <v>793.79064344238236</v>
          </cell>
          <cell r="J16">
            <v>900.96996269034742</v>
          </cell>
          <cell r="K16">
            <v>1012.4759557204163</v>
          </cell>
          <cell r="L16">
            <v>1103.590151763844</v>
          </cell>
          <cell r="M16">
            <v>1173.6670896971784</v>
          </cell>
          <cell r="N16" t="e">
            <v>#REF!</v>
          </cell>
          <cell r="O16" t="e">
            <v>#REF!</v>
          </cell>
          <cell r="P16" t="e">
            <v>#REF!</v>
          </cell>
          <cell r="Q16" t="e">
            <v>#REF!</v>
          </cell>
          <cell r="S16">
            <v>0.18743782922178331</v>
          </cell>
        </row>
        <row r="17">
          <cell r="B17" t="str">
            <v>Selling, General &amp; Administration</v>
          </cell>
          <cell r="G17">
            <v>210.536</v>
          </cell>
          <cell r="H17">
            <v>219.74512973717842</v>
          </cell>
          <cell r="I17">
            <v>233.23709272614104</v>
          </cell>
          <cell r="J17">
            <v>250.2572924764892</v>
          </cell>
          <cell r="K17">
            <v>265.25259624340111</v>
          </cell>
          <cell r="L17">
            <v>287.31252905090668</v>
          </cell>
          <cell r="M17">
            <v>307.90370640299545</v>
          </cell>
          <cell r="N17" t="e">
            <v>#REF!</v>
          </cell>
          <cell r="O17" t="e">
            <v>#REF!</v>
          </cell>
          <cell r="P17" t="e">
            <v>#REF!</v>
          </cell>
          <cell r="Q17" t="e">
            <v>#REF!</v>
          </cell>
          <cell r="S17">
            <v>4.3741354149306577E-2</v>
          </cell>
        </row>
        <row r="18">
          <cell r="B18" t="str">
            <v>Selling, General &amp; Administration%</v>
          </cell>
          <cell r="G18">
            <v>0.20396565437559885</v>
          </cell>
          <cell r="H18">
            <v>0.18347709646191757</v>
          </cell>
          <cell r="I18">
            <v>0.17357135304256327</v>
          </cell>
          <cell r="J18">
            <v>0.16867056114891962</v>
          </cell>
          <cell r="K18">
            <v>0.16385136487043067</v>
          </cell>
          <cell r="L18">
            <v>0.16383341477428573</v>
          </cell>
          <cell r="M18">
            <v>0.16420531941105415</v>
          </cell>
        </row>
        <row r="19">
          <cell r="B19" t="str">
            <v>Rent Expense</v>
          </cell>
          <cell r="G19">
            <v>0</v>
          </cell>
          <cell r="H19">
            <v>0</v>
          </cell>
          <cell r="I19">
            <v>0</v>
          </cell>
          <cell r="J19">
            <v>0</v>
          </cell>
          <cell r="K19">
            <v>0</v>
          </cell>
          <cell r="L19">
            <v>0</v>
          </cell>
          <cell r="M19">
            <v>0</v>
          </cell>
          <cell r="N19">
            <v>0</v>
          </cell>
          <cell r="O19">
            <v>0</v>
          </cell>
          <cell r="P19">
            <v>0</v>
          </cell>
          <cell r="Q19">
            <v>0</v>
          </cell>
          <cell r="S19" t="str">
            <v>n/a</v>
          </cell>
        </row>
        <row r="20">
          <cell r="B20" t="str">
            <v>Other Operating Expenses/Restructuring (Income)</v>
          </cell>
          <cell r="G20">
            <v>36.856999999999999</v>
          </cell>
          <cell r="H20">
            <v>38.215879999999999</v>
          </cell>
          <cell r="I20">
            <v>45.590542400000004</v>
          </cell>
          <cell r="J20">
            <v>56.451892399999991</v>
          </cell>
          <cell r="K20">
            <v>72.303746899999993</v>
          </cell>
          <cell r="L20">
            <v>95.605973014999989</v>
          </cell>
          <cell r="M20">
            <v>97.236352554642366</v>
          </cell>
          <cell r="N20" t="e">
            <v>#REF!</v>
          </cell>
          <cell r="O20" t="e">
            <v>#REF!</v>
          </cell>
          <cell r="P20" t="e">
            <v>#REF!</v>
          </cell>
          <cell r="Q20" t="e">
            <v>#REF!</v>
          </cell>
          <cell r="S20">
            <v>3.6868980112326089E-2</v>
          </cell>
        </row>
        <row r="21">
          <cell r="B21" t="str">
            <v xml:space="preserve">    EBITDA (Operating Cash Flow)</v>
          </cell>
          <cell r="G21">
            <v>335.61099999999999</v>
          </cell>
          <cell r="H21">
            <v>434.31999445043812</v>
          </cell>
          <cell r="I21">
            <v>514.96300831624126</v>
          </cell>
          <cell r="J21">
            <v>594.26077781385823</v>
          </cell>
          <cell r="K21">
            <v>674.91961257701519</v>
          </cell>
          <cell r="L21">
            <v>720.67164969793737</v>
          </cell>
          <cell r="M21">
            <v>768.52703073954058</v>
          </cell>
          <cell r="N21" t="e">
            <v>#REF!</v>
          </cell>
          <cell r="O21" t="e">
            <v>#REF!</v>
          </cell>
          <cell r="P21" t="e">
            <v>#REF!</v>
          </cell>
          <cell r="Q21" t="e">
            <v>#REF!</v>
          </cell>
          <cell r="S21">
            <v>0.29411727997723003</v>
          </cell>
        </row>
        <row r="22">
          <cell r="B22" t="str">
            <v>Depreciation</v>
          </cell>
          <cell r="G22">
            <v>129.55699999999999</v>
          </cell>
          <cell r="H22">
            <v>142.87894</v>
          </cell>
          <cell r="I22">
            <v>148.38362499999999</v>
          </cell>
          <cell r="J22">
            <v>152.07407000400002</v>
          </cell>
          <cell r="K22">
            <v>154.33559455376002</v>
          </cell>
          <cell r="L22">
            <v>156.27749207413763</v>
          </cell>
          <cell r="M22">
            <v>158.30422287141644</v>
          </cell>
          <cell r="N22" t="e">
            <v>#REF!</v>
          </cell>
          <cell r="O22" t="e">
            <v>#REF!</v>
          </cell>
          <cell r="P22" t="e">
            <v>#REF!</v>
          </cell>
          <cell r="Q22" t="e">
            <v>#REF!</v>
          </cell>
          <cell r="S22">
            <v>0.10282686385143225</v>
          </cell>
        </row>
        <row r="23">
          <cell r="B23" t="str">
            <v>Amortization of Intangibles</v>
          </cell>
          <cell r="G23">
            <v>4.8269999999999982</v>
          </cell>
          <cell r="H23">
            <v>1.7</v>
          </cell>
          <cell r="I23">
            <v>1.7</v>
          </cell>
          <cell r="J23">
            <v>1.7</v>
          </cell>
          <cell r="K23">
            <v>1.7</v>
          </cell>
          <cell r="L23">
            <v>1.7</v>
          </cell>
          <cell r="M23">
            <v>1.7</v>
          </cell>
          <cell r="N23" t="e">
            <v>#REF!</v>
          </cell>
          <cell r="O23" t="e">
            <v>#REF!</v>
          </cell>
          <cell r="P23" t="e">
            <v>#REF!</v>
          </cell>
          <cell r="Q23" t="e">
            <v>#REF!</v>
          </cell>
          <cell r="S23">
            <v>-0.64781437746012005</v>
          </cell>
        </row>
        <row r="24">
          <cell r="B24" t="str">
            <v xml:space="preserve">    EBIT (Operating Income)</v>
          </cell>
          <cell r="G24">
            <v>201.227</v>
          </cell>
          <cell r="H24">
            <v>289.74105445043813</v>
          </cell>
          <cell r="I24">
            <v>364.87938331624127</v>
          </cell>
          <cell r="J24">
            <v>440.48670780985822</v>
          </cell>
          <cell r="K24">
            <v>518.88401802325518</v>
          </cell>
          <cell r="L24">
            <v>562.69415762379981</v>
          </cell>
          <cell r="M24">
            <v>608.52280786812412</v>
          </cell>
          <cell r="N24" t="e">
            <v>#REF!</v>
          </cell>
          <cell r="O24" t="e">
            <v>#REF!</v>
          </cell>
          <cell r="P24" t="e">
            <v>#REF!</v>
          </cell>
          <cell r="Q24" t="e">
            <v>#REF!</v>
          </cell>
          <cell r="S24">
            <v>0.4398716596204193</v>
          </cell>
        </row>
        <row r="25">
          <cell r="B25" t="str">
            <v>Other Expenses (Income):</v>
          </cell>
        </row>
        <row r="26">
          <cell r="B26" t="str">
            <v>Equity Earnings in Uncons. Subs.</v>
          </cell>
          <cell r="G26">
            <v>0</v>
          </cell>
          <cell r="H26">
            <v>0</v>
          </cell>
          <cell r="I26">
            <v>0</v>
          </cell>
          <cell r="J26">
            <v>0</v>
          </cell>
          <cell r="K26">
            <v>0</v>
          </cell>
          <cell r="L26">
            <v>0</v>
          </cell>
          <cell r="M26">
            <v>0</v>
          </cell>
          <cell r="N26" t="e">
            <v>#REF!</v>
          </cell>
          <cell r="O26" t="e">
            <v>#REF!</v>
          </cell>
          <cell r="P26" t="e">
            <v>#REF!</v>
          </cell>
          <cell r="Q26" t="e">
            <v>#REF!</v>
          </cell>
          <cell r="S26" t="str">
            <v>n/a</v>
          </cell>
        </row>
        <row r="27">
          <cell r="B27" t="str">
            <v>Non-Operating Expense (Income)</v>
          </cell>
          <cell r="G27">
            <v>0</v>
          </cell>
          <cell r="H27">
            <v>0</v>
          </cell>
          <cell r="I27">
            <v>0</v>
          </cell>
          <cell r="J27">
            <v>0</v>
          </cell>
          <cell r="K27">
            <v>0</v>
          </cell>
          <cell r="L27">
            <v>0</v>
          </cell>
          <cell r="M27">
            <v>0</v>
          </cell>
          <cell r="N27" t="e">
            <v>#REF!</v>
          </cell>
          <cell r="O27" t="e">
            <v>#REF!</v>
          </cell>
          <cell r="P27" t="e">
            <v>#REF!</v>
          </cell>
          <cell r="Q27" t="e">
            <v>#REF!</v>
          </cell>
          <cell r="S27" t="str">
            <v>n/a</v>
          </cell>
        </row>
        <row r="28">
          <cell r="B28" t="str">
            <v>Loss on Debt Redemption</v>
          </cell>
          <cell r="G28">
            <v>0</v>
          </cell>
          <cell r="H28">
            <v>0</v>
          </cell>
          <cell r="I28">
            <v>0</v>
          </cell>
          <cell r="J28">
            <v>0</v>
          </cell>
          <cell r="K28">
            <v>0</v>
          </cell>
          <cell r="L28">
            <v>0</v>
          </cell>
          <cell r="M28">
            <v>0</v>
          </cell>
          <cell r="N28">
            <v>0</v>
          </cell>
          <cell r="O28">
            <v>0</v>
          </cell>
          <cell r="P28">
            <v>0</v>
          </cell>
          <cell r="Q28">
            <v>0</v>
          </cell>
          <cell r="S28" t="str">
            <v>n/a</v>
          </cell>
        </row>
        <row r="29">
          <cell r="B29" t="str">
            <v>Loss on Preferred Redemption</v>
          </cell>
          <cell r="G29">
            <v>0</v>
          </cell>
          <cell r="H29">
            <v>0</v>
          </cell>
          <cell r="I29">
            <v>0</v>
          </cell>
          <cell r="J29">
            <v>0</v>
          </cell>
          <cell r="K29">
            <v>0</v>
          </cell>
          <cell r="L29">
            <v>0</v>
          </cell>
          <cell r="M29">
            <v>0</v>
          </cell>
          <cell r="N29">
            <v>0</v>
          </cell>
          <cell r="O29">
            <v>0</v>
          </cell>
          <cell r="P29">
            <v>0</v>
          </cell>
          <cell r="Q29">
            <v>0</v>
          </cell>
          <cell r="S29" t="str">
            <v>n/a</v>
          </cell>
        </row>
        <row r="30">
          <cell r="B30" t="str">
            <v>Interest (Income)</v>
          </cell>
          <cell r="G30">
            <v>-0.86035124489652615</v>
          </cell>
          <cell r="H30">
            <v>-1.957164172574448</v>
          </cell>
          <cell r="I30">
            <v>-5.2708408551522608</v>
          </cell>
          <cell r="J30">
            <v>-12.065536580766588</v>
          </cell>
          <cell r="K30">
            <v>-21.36695848173974</v>
          </cell>
          <cell r="L30">
            <v>-32.723151070555886</v>
          </cell>
          <cell r="M30">
            <v>-45.941796259404768</v>
          </cell>
          <cell r="N30" t="e">
            <v>#REF!</v>
          </cell>
          <cell r="O30" t="e">
            <v>#REF!</v>
          </cell>
          <cell r="P30" t="e">
            <v>#REF!</v>
          </cell>
          <cell r="Q30" t="e">
            <v>#REF!</v>
          </cell>
          <cell r="S30">
            <v>1.2748431924566281</v>
          </cell>
        </row>
        <row r="31">
          <cell r="B31" t="str">
            <v>Straight &amp; Revolver Debt Interest Expense</v>
          </cell>
          <cell r="G31">
            <v>39.037580696951323</v>
          </cell>
          <cell r="H31">
            <v>32.858499999999992</v>
          </cell>
          <cell r="I31">
            <v>32.858499999999992</v>
          </cell>
          <cell r="J31">
            <v>32.858499999999992</v>
          </cell>
          <cell r="K31">
            <v>32.858499999999992</v>
          </cell>
          <cell r="L31">
            <v>32.858499999999992</v>
          </cell>
          <cell r="M31">
            <v>32.858499999999992</v>
          </cell>
          <cell r="N31" t="e">
            <v>#REF!</v>
          </cell>
          <cell r="O31" t="e">
            <v>#REF!</v>
          </cell>
          <cell r="P31" t="e">
            <v>#REF!</v>
          </cell>
          <cell r="Q31" t="e">
            <v>#REF!</v>
          </cell>
          <cell r="S31">
            <v>-0.15828544153182866</v>
          </cell>
        </row>
        <row r="32">
          <cell r="B32" t="str">
            <v>Minority Interest/PCS</v>
          </cell>
          <cell r="G32">
            <v>-9.3160000000000007</v>
          </cell>
          <cell r="H32">
            <v>-4.9421477120000015</v>
          </cell>
          <cell r="I32">
            <v>1.6314816319999927</v>
          </cell>
          <cell r="J32">
            <v>8.744717756</v>
          </cell>
          <cell r="K32">
            <v>16.972461404000001</v>
          </cell>
          <cell r="L32">
            <v>18.137495999999999</v>
          </cell>
          <cell r="M32">
            <v>18.137495999999999</v>
          </cell>
          <cell r="N32" t="e">
            <v>#REF!</v>
          </cell>
          <cell r="O32" t="e">
            <v>#REF!</v>
          </cell>
          <cell r="P32" t="e">
            <v>#REF!</v>
          </cell>
          <cell r="Q32" t="e">
            <v>#REF!</v>
          </cell>
          <cell r="S32">
            <v>-0.46949895749248594</v>
          </cell>
        </row>
        <row r="33">
          <cell r="B33" t="str">
            <v xml:space="preserve">    Pre-Tax Income</v>
          </cell>
          <cell r="G33">
            <v>172.3657705479452</v>
          </cell>
          <cell r="H33">
            <v>263.78186633501258</v>
          </cell>
          <cell r="I33">
            <v>335.66024253939355</v>
          </cell>
          <cell r="J33">
            <v>410.94902663462483</v>
          </cell>
          <cell r="K33">
            <v>490.42001510099493</v>
          </cell>
          <cell r="L33">
            <v>544.42131269435572</v>
          </cell>
          <cell r="M33">
            <v>603.46860812752891</v>
          </cell>
          <cell r="N33" t="e">
            <v>#REF!</v>
          </cell>
          <cell r="O33" t="e">
            <v>#REF!</v>
          </cell>
          <cell r="P33" t="e">
            <v>#REF!</v>
          </cell>
          <cell r="Q33" t="e">
            <v>#REF!</v>
          </cell>
          <cell r="S33">
            <v>0.53036107747181216</v>
          </cell>
        </row>
        <row r="34">
          <cell r="B34" t="str">
            <v>Income Taxes</v>
          </cell>
          <cell r="G34">
            <v>66.954682588807017</v>
          </cell>
          <cell r="H34">
            <v>95.620926546442064</v>
          </cell>
          <cell r="I34">
            <v>121.67683792053016</v>
          </cell>
          <cell r="J34">
            <v>148.96902215505145</v>
          </cell>
          <cell r="K34">
            <v>177.77725547411026</v>
          </cell>
          <cell r="L34">
            <v>197.35272585168923</v>
          </cell>
          <cell r="M34">
            <v>218.75737044609252</v>
          </cell>
          <cell r="N34" t="e">
            <v>#REF!</v>
          </cell>
          <cell r="O34" t="e">
            <v>#REF!</v>
          </cell>
          <cell r="P34" t="e">
            <v>#REF!</v>
          </cell>
          <cell r="Q34" t="e">
            <v>#REF!</v>
          </cell>
          <cell r="S34">
            <v>0.42814397513740521</v>
          </cell>
        </row>
        <row r="35">
          <cell r="B35" t="str">
            <v xml:space="preserve">    Net Income</v>
          </cell>
          <cell r="G35">
            <v>105.41108795913819</v>
          </cell>
          <cell r="H35">
            <v>168.16093978857052</v>
          </cell>
          <cell r="I35">
            <v>213.9834046188634</v>
          </cell>
          <cell r="J35">
            <v>261.98000447957338</v>
          </cell>
          <cell r="K35">
            <v>312.64275962688464</v>
          </cell>
          <cell r="L35">
            <v>347.06858684266649</v>
          </cell>
          <cell r="M35">
            <v>384.71123768143639</v>
          </cell>
          <cell r="N35" t="e">
            <v>#REF!</v>
          </cell>
          <cell r="O35" t="e">
            <v>#REF!</v>
          </cell>
          <cell r="P35" t="e">
            <v>#REF!</v>
          </cell>
          <cell r="Q35" t="e">
            <v>#REF!</v>
          </cell>
          <cell r="S35">
            <v>0.59528701433910669</v>
          </cell>
        </row>
        <row r="36">
          <cell r="B36" t="str">
            <v>Minority Interest in Net Income</v>
          </cell>
          <cell r="G36">
            <v>0</v>
          </cell>
          <cell r="H36">
            <v>0</v>
          </cell>
          <cell r="I36">
            <v>0</v>
          </cell>
          <cell r="J36">
            <v>0</v>
          </cell>
          <cell r="K36">
            <v>0</v>
          </cell>
          <cell r="L36">
            <v>0</v>
          </cell>
          <cell r="M36">
            <v>0</v>
          </cell>
          <cell r="N36" t="e">
            <v>#REF!</v>
          </cell>
          <cell r="O36" t="e">
            <v>#REF!</v>
          </cell>
          <cell r="P36" t="e">
            <v>#REF!</v>
          </cell>
          <cell r="Q36" t="e">
            <v>#REF!</v>
          </cell>
          <cell r="S36" t="str">
            <v>n/a</v>
          </cell>
        </row>
        <row r="37">
          <cell r="B37" t="str">
            <v xml:space="preserve">    Adjusted Net Income</v>
          </cell>
          <cell r="G37">
            <v>105.41108795913819</v>
          </cell>
          <cell r="H37">
            <v>168.16093978857052</v>
          </cell>
          <cell r="I37">
            <v>213.9834046188634</v>
          </cell>
          <cell r="J37">
            <v>261.98000447957338</v>
          </cell>
          <cell r="K37">
            <v>312.64275962688464</v>
          </cell>
          <cell r="L37">
            <v>347.06858684266649</v>
          </cell>
          <cell r="M37">
            <v>384.71123768143639</v>
          </cell>
          <cell r="N37" t="e">
            <v>#REF!</v>
          </cell>
          <cell r="O37" t="e">
            <v>#REF!</v>
          </cell>
          <cell r="P37" t="e">
            <v>#REF!</v>
          </cell>
          <cell r="Q37" t="e">
            <v>#REF!</v>
          </cell>
          <cell r="S37">
            <v>0.59528701433910669</v>
          </cell>
        </row>
        <row r="38">
          <cell r="B38" t="str">
            <v>Straight Preferred Dividends</v>
          </cell>
          <cell r="G38">
            <v>0</v>
          </cell>
          <cell r="H38">
            <v>0</v>
          </cell>
          <cell r="I38">
            <v>0</v>
          </cell>
          <cell r="J38">
            <v>0</v>
          </cell>
          <cell r="K38">
            <v>0</v>
          </cell>
          <cell r="L38">
            <v>0</v>
          </cell>
          <cell r="M38">
            <v>0</v>
          </cell>
          <cell r="N38">
            <v>0</v>
          </cell>
          <cell r="O38">
            <v>0</v>
          </cell>
          <cell r="P38">
            <v>0</v>
          </cell>
          <cell r="Q38">
            <v>0</v>
          </cell>
          <cell r="S38" t="str">
            <v>n/a</v>
          </cell>
        </row>
        <row r="39">
          <cell r="B39" t="str">
            <v>Convertible Preferred Dividends</v>
          </cell>
          <cell r="G39">
            <v>0</v>
          </cell>
          <cell r="H39">
            <v>0</v>
          </cell>
          <cell r="I39">
            <v>0</v>
          </cell>
          <cell r="J39">
            <v>0</v>
          </cell>
          <cell r="K39">
            <v>0</v>
          </cell>
          <cell r="L39">
            <v>0</v>
          </cell>
          <cell r="M39">
            <v>0</v>
          </cell>
          <cell r="N39">
            <v>0</v>
          </cell>
          <cell r="O39">
            <v>0</v>
          </cell>
          <cell r="P39">
            <v>0</v>
          </cell>
          <cell r="Q39">
            <v>0</v>
          </cell>
          <cell r="S39" t="str">
            <v>n/a</v>
          </cell>
        </row>
        <row r="40">
          <cell r="B40" t="str">
            <v xml:space="preserve">    Net Income to Common</v>
          </cell>
          <cell r="G40">
            <v>105.41108795913819</v>
          </cell>
          <cell r="H40">
            <v>168.16093978857052</v>
          </cell>
          <cell r="I40">
            <v>213.9834046188634</v>
          </cell>
          <cell r="J40">
            <v>261.98000447957338</v>
          </cell>
          <cell r="K40">
            <v>312.64275962688464</v>
          </cell>
          <cell r="L40">
            <v>347.06858684266649</v>
          </cell>
          <cell r="M40">
            <v>384.71123768143639</v>
          </cell>
          <cell r="N40" t="e">
            <v>#REF!</v>
          </cell>
          <cell r="O40" t="e">
            <v>#REF!</v>
          </cell>
          <cell r="P40" t="e">
            <v>#REF!</v>
          </cell>
          <cell r="Q40" t="e">
            <v>#REF!</v>
          </cell>
          <cell r="S40">
            <v>0.59528701433910669</v>
          </cell>
        </row>
        <row r="41">
          <cell r="B41" t="str">
            <v>Extraordinary Charges (Income)</v>
          </cell>
          <cell r="G41">
            <v>0</v>
          </cell>
          <cell r="H41">
            <v>0</v>
          </cell>
          <cell r="I41">
            <v>0</v>
          </cell>
          <cell r="J41">
            <v>0</v>
          </cell>
          <cell r="K41">
            <v>0</v>
          </cell>
          <cell r="L41">
            <v>0</v>
          </cell>
          <cell r="M41">
            <v>0</v>
          </cell>
          <cell r="N41">
            <v>0</v>
          </cell>
          <cell r="O41">
            <v>0</v>
          </cell>
          <cell r="P41">
            <v>0</v>
          </cell>
          <cell r="Q41">
            <v>0</v>
          </cell>
          <cell r="S41" t="str">
            <v>n/a</v>
          </cell>
        </row>
        <row r="42">
          <cell r="B42" t="str">
            <v xml:space="preserve">    Adjusted Net Income to Common</v>
          </cell>
          <cell r="G42">
            <v>105.41108795913819</v>
          </cell>
          <cell r="H42">
            <v>168.16093978857052</v>
          </cell>
          <cell r="I42">
            <v>213.9834046188634</v>
          </cell>
          <cell r="J42">
            <v>261.98000447957338</v>
          </cell>
          <cell r="K42">
            <v>312.64275962688464</v>
          </cell>
          <cell r="L42">
            <v>347.06858684266649</v>
          </cell>
          <cell r="M42">
            <v>384.71123768143639</v>
          </cell>
          <cell r="N42" t="e">
            <v>#REF!</v>
          </cell>
          <cell r="O42" t="e">
            <v>#REF!</v>
          </cell>
          <cell r="P42" t="e">
            <v>#REF!</v>
          </cell>
          <cell r="Q42" t="e">
            <v>#REF!</v>
          </cell>
          <cell r="S42">
            <v>0.59528701433910669</v>
          </cell>
        </row>
        <row r="43">
          <cell r="B43" t="str">
            <v>Basic Earnings Per Share</v>
          </cell>
          <cell r="G43">
            <v>0.76106000578993249</v>
          </cell>
          <cell r="H43">
            <v>1.2141091443695247</v>
          </cell>
          <cell r="I43">
            <v>1.5449438414041496</v>
          </cell>
          <cell r="J43">
            <v>1.8914756273396949</v>
          </cell>
          <cell r="K43">
            <v>2.2572568508547497</v>
          </cell>
          <cell r="L43">
            <v>2.5058086945689748</v>
          </cell>
          <cell r="M43">
            <v>2.7775857592019473</v>
          </cell>
          <cell r="N43" t="e">
            <v>#REF!</v>
          </cell>
          <cell r="O43" t="e">
            <v>#REF!</v>
          </cell>
          <cell r="P43" t="e">
            <v>#REF!</v>
          </cell>
          <cell r="Q43" t="e">
            <v>#REF!</v>
          </cell>
        </row>
        <row r="44">
          <cell r="B44" t="str">
            <v>Basic Shares Outstanding (MM)</v>
          </cell>
          <cell r="G44">
            <v>138.50561999999999</v>
          </cell>
          <cell r="H44">
            <v>138.50561999999999</v>
          </cell>
          <cell r="I44">
            <v>138.50561999999999</v>
          </cell>
          <cell r="J44">
            <v>138.50561999999999</v>
          </cell>
          <cell r="K44">
            <v>138.50561999999999</v>
          </cell>
          <cell r="L44">
            <v>138.50561999999999</v>
          </cell>
          <cell r="M44">
            <v>138.50561999999999</v>
          </cell>
          <cell r="N44">
            <v>0</v>
          </cell>
          <cell r="O44">
            <v>0</v>
          </cell>
          <cell r="P44">
            <v>0</v>
          </cell>
          <cell r="Q44">
            <v>0</v>
          </cell>
        </row>
        <row r="45">
          <cell r="B45" t="str">
            <v>Fully Diluted Earnings Per Share</v>
          </cell>
          <cell r="G45">
            <v>0.70568004959550812</v>
          </cell>
          <cell r="H45">
            <v>1.1257622193978909</v>
          </cell>
          <cell r="I45">
            <v>1.4325231103068654</v>
          </cell>
          <cell r="J45">
            <v>1.7538388620544529</v>
          </cell>
          <cell r="K45">
            <v>2.0930033300168609</v>
          </cell>
          <cell r="L45">
            <v>2.323468833479045</v>
          </cell>
          <cell r="M45">
            <v>2.5754695311770588</v>
          </cell>
          <cell r="N45" t="e">
            <v>#REF!</v>
          </cell>
          <cell r="O45" t="e">
            <v>#REF!</v>
          </cell>
          <cell r="P45" t="e">
            <v>#REF!</v>
          </cell>
          <cell r="Q45" t="e">
            <v>#REF!</v>
          </cell>
        </row>
        <row r="46">
          <cell r="B46" t="str">
            <v>Fully Diluted Shares Outstanding (MM)</v>
          </cell>
          <cell r="G46">
            <v>149.37518499999999</v>
          </cell>
          <cell r="H46">
            <v>149.37518499999999</v>
          </cell>
          <cell r="I46">
            <v>149.37518499999999</v>
          </cell>
          <cell r="J46">
            <v>149.37518499999999</v>
          </cell>
          <cell r="K46">
            <v>149.37518499999999</v>
          </cell>
          <cell r="L46">
            <v>149.37518499999999</v>
          </cell>
          <cell r="M46">
            <v>149.37518499999999</v>
          </cell>
          <cell r="N46">
            <v>0</v>
          </cell>
          <cell r="O46">
            <v>0</v>
          </cell>
          <cell r="P46">
            <v>0</v>
          </cell>
          <cell r="Q46">
            <v>0</v>
          </cell>
        </row>
        <row r="47">
          <cell r="B47" t="str">
            <v>Balance Sheet</v>
          </cell>
        </row>
        <row r="48">
          <cell r="B48" t="str">
            <v>(Dollars in Millions, Except per Share Data)</v>
          </cell>
        </row>
        <row r="50">
          <cell r="H50" t="str">
            <v>Projected Fiscal Year Ending December 31,</v>
          </cell>
        </row>
        <row r="51">
          <cell r="G51">
            <v>1999</v>
          </cell>
          <cell r="H51">
            <v>2000</v>
          </cell>
          <cell r="I51">
            <v>2001</v>
          </cell>
          <cell r="J51">
            <v>2002</v>
          </cell>
          <cell r="K51">
            <v>2003</v>
          </cell>
          <cell r="L51">
            <v>2004</v>
          </cell>
          <cell r="M51">
            <v>2005</v>
          </cell>
          <cell r="N51">
            <v>2006</v>
          </cell>
          <cell r="O51">
            <v>2007</v>
          </cell>
          <cell r="P51">
            <v>2008</v>
          </cell>
          <cell r="Q51">
            <v>2009</v>
          </cell>
        </row>
        <row r="52">
          <cell r="B52" t="str">
            <v>Cash and Equivalents</v>
          </cell>
          <cell r="G52">
            <v>32.917562244826307</v>
          </cell>
          <cell r="H52">
            <v>64.94064638389608</v>
          </cell>
          <cell r="I52">
            <v>198.60139637371697</v>
          </cell>
          <cell r="J52">
            <v>404.67543266461257</v>
          </cell>
          <cell r="K52">
            <v>663.6724914223754</v>
          </cell>
          <cell r="L52">
            <v>972.4850621054602</v>
          </cell>
          <cell r="M52">
            <v>1324.6047508652166</v>
          </cell>
          <cell r="N52">
            <v>0</v>
          </cell>
          <cell r="O52">
            <v>0</v>
          </cell>
          <cell r="P52">
            <v>0</v>
          </cell>
          <cell r="Q52" t="e">
            <v>#REF!</v>
          </cell>
        </row>
        <row r="53">
          <cell r="B53" t="str">
            <v>Accounts Receivable</v>
          </cell>
          <cell r="G53">
            <v>149.52093327739723</v>
          </cell>
          <cell r="H53">
            <v>172.14687145957191</v>
          </cell>
          <cell r="I53">
            <v>191.79176047179354</v>
          </cell>
          <cell r="J53">
            <v>210.09904948229226</v>
          </cell>
          <cell r="K53">
            <v>226.80533232716328</v>
          </cell>
          <cell r="L53">
            <v>242.09706111323945</v>
          </cell>
          <cell r="M53">
            <v>258.71794435007359</v>
          </cell>
          <cell r="N53">
            <v>0</v>
          </cell>
          <cell r="O53">
            <v>0</v>
          </cell>
          <cell r="P53">
            <v>0</v>
          </cell>
          <cell r="Q53" t="e">
            <v>#REF!</v>
          </cell>
        </row>
        <row r="54">
          <cell r="B54" t="str">
            <v>Inventory</v>
          </cell>
          <cell r="G54">
            <v>0</v>
          </cell>
          <cell r="H54">
            <v>0</v>
          </cell>
          <cell r="I54">
            <v>0</v>
          </cell>
          <cell r="J54">
            <v>0</v>
          </cell>
          <cell r="K54">
            <v>0</v>
          </cell>
          <cell r="L54">
            <v>0</v>
          </cell>
          <cell r="M54">
            <v>0</v>
          </cell>
          <cell r="N54">
            <v>0</v>
          </cell>
          <cell r="O54">
            <v>0</v>
          </cell>
          <cell r="P54">
            <v>0</v>
          </cell>
          <cell r="Q54" t="e">
            <v>#REF!</v>
          </cell>
        </row>
        <row r="55">
          <cell r="B55" t="str">
            <v>Other Current Assets</v>
          </cell>
          <cell r="G55">
            <v>50.3</v>
          </cell>
          <cell r="H55">
            <v>70.3</v>
          </cell>
          <cell r="I55">
            <v>74.5</v>
          </cell>
          <cell r="J55">
            <v>78.099999999999994</v>
          </cell>
          <cell r="K55">
            <v>81</v>
          </cell>
          <cell r="L55">
            <v>83.6</v>
          </cell>
          <cell r="M55">
            <v>85</v>
          </cell>
          <cell r="N55">
            <v>0</v>
          </cell>
          <cell r="O55">
            <v>0</v>
          </cell>
          <cell r="P55">
            <v>0</v>
          </cell>
          <cell r="Q55" t="e">
            <v>#REF!</v>
          </cell>
        </row>
        <row r="56">
          <cell r="B56" t="str">
            <v xml:space="preserve">    Total Current Assets</v>
          </cell>
          <cell r="G56">
            <v>232.73849552222356</v>
          </cell>
          <cell r="H56">
            <v>307.387517843468</v>
          </cell>
          <cell r="I56">
            <v>464.89315684551048</v>
          </cell>
          <cell r="J56">
            <v>692.87448214690482</v>
          </cell>
          <cell r="K56">
            <v>971.47782374953863</v>
          </cell>
          <cell r="L56">
            <v>1298.1821232186996</v>
          </cell>
          <cell r="M56">
            <v>1668.3226952152902</v>
          </cell>
          <cell r="N56">
            <v>0</v>
          </cell>
          <cell r="O56">
            <v>0</v>
          </cell>
          <cell r="P56">
            <v>0</v>
          </cell>
          <cell r="Q56" t="e">
            <v>#REF!</v>
          </cell>
        </row>
        <row r="57">
          <cell r="B57" t="str">
            <v>Net Property, Plant &amp; Equipment</v>
          </cell>
          <cell r="G57">
            <v>753.56740000000013</v>
          </cell>
          <cell r="H57">
            <v>818.24246000000016</v>
          </cell>
          <cell r="I57">
            <v>836.30683500000009</v>
          </cell>
          <cell r="J57">
            <v>835.76476499600017</v>
          </cell>
          <cell r="K57">
            <v>830.76517044224011</v>
          </cell>
          <cell r="L57">
            <v>821.98367836810246</v>
          </cell>
          <cell r="M57">
            <v>811.17545549668603</v>
          </cell>
          <cell r="N57">
            <v>0</v>
          </cell>
          <cell r="O57">
            <v>0</v>
          </cell>
          <cell r="P57">
            <v>0</v>
          </cell>
          <cell r="Q57" t="e">
            <v>#REF!</v>
          </cell>
        </row>
        <row r="58">
          <cell r="B58" t="str">
            <v>Intangible Assets</v>
          </cell>
          <cell r="G58">
            <v>101.6</v>
          </cell>
          <cell r="H58">
            <v>99.9</v>
          </cell>
          <cell r="I58">
            <v>98.2</v>
          </cell>
          <cell r="J58">
            <v>96.5</v>
          </cell>
          <cell r="K58">
            <v>94.8</v>
          </cell>
          <cell r="L58">
            <v>93.1</v>
          </cell>
          <cell r="M58">
            <v>91.4</v>
          </cell>
          <cell r="N58">
            <v>0</v>
          </cell>
          <cell r="O58">
            <v>0</v>
          </cell>
          <cell r="P58">
            <v>0</v>
          </cell>
          <cell r="Q58" t="e">
            <v>#REF!</v>
          </cell>
        </row>
        <row r="59">
          <cell r="B59" t="str">
            <v>Investment in Uncons. Subs.</v>
          </cell>
          <cell r="G59">
            <v>2.5</v>
          </cell>
          <cell r="H59">
            <v>2.5</v>
          </cell>
          <cell r="I59">
            <v>2.5</v>
          </cell>
          <cell r="J59">
            <v>2.5</v>
          </cell>
          <cell r="K59">
            <v>2.5</v>
          </cell>
          <cell r="L59">
            <v>2.5</v>
          </cell>
          <cell r="M59">
            <v>2.5</v>
          </cell>
          <cell r="N59">
            <v>0</v>
          </cell>
          <cell r="O59">
            <v>0</v>
          </cell>
          <cell r="P59">
            <v>0</v>
          </cell>
          <cell r="Q59" t="e">
            <v>#REF!</v>
          </cell>
        </row>
        <row r="60">
          <cell r="B60" t="str">
            <v>Other Long-Term Assets</v>
          </cell>
          <cell r="G60">
            <v>41</v>
          </cell>
          <cell r="H60">
            <v>46</v>
          </cell>
          <cell r="I60">
            <v>51</v>
          </cell>
          <cell r="J60">
            <v>56</v>
          </cell>
          <cell r="K60">
            <v>61</v>
          </cell>
          <cell r="L60">
            <v>66</v>
          </cell>
          <cell r="M60">
            <v>71</v>
          </cell>
          <cell r="N60">
            <v>0</v>
          </cell>
          <cell r="O60">
            <v>0</v>
          </cell>
          <cell r="P60">
            <v>0</v>
          </cell>
          <cell r="Q60" t="e">
            <v>#REF!</v>
          </cell>
        </row>
        <row r="61">
          <cell r="B61" t="str">
            <v xml:space="preserve">    Total Assets</v>
          </cell>
          <cell r="G61">
            <v>1131.4058955222238</v>
          </cell>
          <cell r="H61">
            <v>1274.0299778434683</v>
          </cell>
          <cell r="I61">
            <v>1452.8999918455106</v>
          </cell>
          <cell r="J61">
            <v>1683.6392471429049</v>
          </cell>
          <cell r="K61">
            <v>1960.5429941917787</v>
          </cell>
          <cell r="L61">
            <v>2281.7658015868019</v>
          </cell>
          <cell r="M61">
            <v>2644.3981507119761</v>
          </cell>
          <cell r="N61">
            <v>0</v>
          </cell>
          <cell r="O61">
            <v>0</v>
          </cell>
          <cell r="P61">
            <v>0</v>
          </cell>
          <cell r="Q61" t="e">
            <v>#REF!</v>
          </cell>
        </row>
        <row r="62">
          <cell r="B62" t="str">
            <v>Accounts Payable</v>
          </cell>
          <cell r="G62">
            <v>237.0602534522526</v>
          </cell>
          <cell r="H62">
            <v>258.92564398492652</v>
          </cell>
          <cell r="I62">
            <v>271.21450136810563</v>
          </cell>
          <cell r="J62">
            <v>287.37600018592667</v>
          </cell>
          <cell r="K62">
            <v>299.03923560791623</v>
          </cell>
          <cell r="L62">
            <v>320.59570416028743</v>
          </cell>
          <cell r="M62">
            <v>345.91906360415624</v>
          </cell>
          <cell r="N62">
            <v>0</v>
          </cell>
          <cell r="O62">
            <v>0</v>
          </cell>
          <cell r="P62">
            <v>0</v>
          </cell>
          <cell r="Q62" t="e">
            <v>#REF!</v>
          </cell>
        </row>
        <row r="63">
          <cell r="B63" t="str">
            <v>Other Current Liabilities</v>
          </cell>
          <cell r="G63">
            <v>0</v>
          </cell>
          <cell r="H63">
            <v>0</v>
          </cell>
          <cell r="I63">
            <v>0</v>
          </cell>
          <cell r="J63">
            <v>0</v>
          </cell>
          <cell r="K63">
            <v>0</v>
          </cell>
          <cell r="L63">
            <v>0</v>
          </cell>
          <cell r="M63">
            <v>0</v>
          </cell>
          <cell r="N63">
            <v>0</v>
          </cell>
          <cell r="O63">
            <v>0</v>
          </cell>
          <cell r="P63">
            <v>0</v>
          </cell>
          <cell r="Q63" t="e">
            <v>#REF!</v>
          </cell>
        </row>
        <row r="64">
          <cell r="B64" t="str">
            <v xml:space="preserve">    Total Current Liabilities</v>
          </cell>
          <cell r="G64">
            <v>237.0602534522526</v>
          </cell>
          <cell r="H64">
            <v>258.92564398492652</v>
          </cell>
          <cell r="I64">
            <v>271.21450136810563</v>
          </cell>
          <cell r="J64">
            <v>287.37600018592667</v>
          </cell>
          <cell r="K64">
            <v>299.03923560791623</v>
          </cell>
          <cell r="L64">
            <v>320.59570416028743</v>
          </cell>
          <cell r="M64">
            <v>345.91906360415624</v>
          </cell>
          <cell r="N64">
            <v>0</v>
          </cell>
          <cell r="O64">
            <v>0</v>
          </cell>
          <cell r="P64">
            <v>0</v>
          </cell>
          <cell r="Q64" t="e">
            <v>#REF!</v>
          </cell>
        </row>
        <row r="65">
          <cell r="B65" t="str">
            <v>Revolver/New Debt Financing (a)</v>
          </cell>
          <cell r="G65">
            <v>184.6</v>
          </cell>
          <cell r="H65">
            <v>184.6</v>
          </cell>
          <cell r="I65">
            <v>184.6</v>
          </cell>
          <cell r="J65">
            <v>184.6</v>
          </cell>
          <cell r="K65">
            <v>184.6</v>
          </cell>
          <cell r="L65">
            <v>184.6</v>
          </cell>
          <cell r="M65">
            <v>184.6</v>
          </cell>
          <cell r="N65">
            <v>0</v>
          </cell>
          <cell r="O65">
            <v>0</v>
          </cell>
          <cell r="P65">
            <v>0</v>
          </cell>
          <cell r="Q65" t="e">
            <v>#REF!</v>
          </cell>
        </row>
        <row r="66">
          <cell r="B66" t="str">
            <v>Straight Debt</v>
          </cell>
          <cell r="G66">
            <v>368.4</v>
          </cell>
          <cell r="H66">
            <v>368.4</v>
          </cell>
          <cell r="I66">
            <v>368.4</v>
          </cell>
          <cell r="J66">
            <v>368.4</v>
          </cell>
          <cell r="K66">
            <v>368.4</v>
          </cell>
          <cell r="L66">
            <v>368.4</v>
          </cell>
          <cell r="M66">
            <v>368.4</v>
          </cell>
          <cell r="N66">
            <v>0</v>
          </cell>
          <cell r="O66">
            <v>0</v>
          </cell>
          <cell r="P66">
            <v>0</v>
          </cell>
          <cell r="Q66" t="e">
            <v>#REF!</v>
          </cell>
        </row>
        <row r="67">
          <cell r="B67" t="str">
            <v>Convertible Debt</v>
          </cell>
          <cell r="G67">
            <v>0</v>
          </cell>
          <cell r="H67">
            <v>0</v>
          </cell>
          <cell r="I67">
            <v>0</v>
          </cell>
          <cell r="J67">
            <v>0</v>
          </cell>
          <cell r="K67">
            <v>0</v>
          </cell>
          <cell r="L67">
            <v>0</v>
          </cell>
          <cell r="M67">
            <v>0</v>
          </cell>
          <cell r="N67">
            <v>0</v>
          </cell>
          <cell r="O67">
            <v>0</v>
          </cell>
          <cell r="P67">
            <v>0</v>
          </cell>
          <cell r="Q67" t="e">
            <v>#REF!</v>
          </cell>
        </row>
        <row r="68">
          <cell r="B68" t="str">
            <v xml:space="preserve">    Total Debt</v>
          </cell>
          <cell r="G68">
            <v>553</v>
          </cell>
          <cell r="H68">
            <v>553</v>
          </cell>
          <cell r="I68">
            <v>553</v>
          </cell>
          <cell r="J68">
            <v>553</v>
          </cell>
          <cell r="K68">
            <v>553</v>
          </cell>
          <cell r="L68">
            <v>553</v>
          </cell>
          <cell r="M68">
            <v>553</v>
          </cell>
          <cell r="N68">
            <v>0</v>
          </cell>
          <cell r="O68">
            <v>0</v>
          </cell>
          <cell r="P68">
            <v>0</v>
          </cell>
          <cell r="Q68" t="e">
            <v>#REF!</v>
          </cell>
        </row>
        <row r="69">
          <cell r="B69" t="str">
            <v>Deferred Taxes</v>
          </cell>
          <cell r="G69">
            <v>6.3</v>
          </cell>
          <cell r="H69">
            <v>6.3</v>
          </cell>
          <cell r="I69">
            <v>6.3</v>
          </cell>
          <cell r="J69">
            <v>6.3</v>
          </cell>
          <cell r="K69">
            <v>6.3</v>
          </cell>
          <cell r="L69">
            <v>6.3</v>
          </cell>
          <cell r="M69">
            <v>6.3</v>
          </cell>
          <cell r="N69">
            <v>0</v>
          </cell>
          <cell r="O69">
            <v>0</v>
          </cell>
          <cell r="P69">
            <v>0</v>
          </cell>
          <cell r="Q69" t="e">
            <v>#REF!</v>
          </cell>
        </row>
        <row r="70">
          <cell r="B70" t="str">
            <v>Unearned Revenue</v>
          </cell>
          <cell r="G70">
            <v>0</v>
          </cell>
          <cell r="H70">
            <v>0</v>
          </cell>
          <cell r="I70">
            <v>0</v>
          </cell>
          <cell r="J70">
            <v>0</v>
          </cell>
          <cell r="K70">
            <v>0</v>
          </cell>
          <cell r="L70">
            <v>0</v>
          </cell>
          <cell r="M70">
            <v>0</v>
          </cell>
          <cell r="N70">
            <v>0</v>
          </cell>
          <cell r="O70">
            <v>0</v>
          </cell>
          <cell r="P70">
            <v>0</v>
          </cell>
          <cell r="Q70">
            <v>0</v>
          </cell>
        </row>
        <row r="71">
          <cell r="B71" t="str">
            <v>Minority Interest</v>
          </cell>
          <cell r="G71">
            <v>0</v>
          </cell>
          <cell r="H71">
            <v>0</v>
          </cell>
          <cell r="I71">
            <v>0</v>
          </cell>
          <cell r="J71">
            <v>0</v>
          </cell>
          <cell r="K71">
            <v>0</v>
          </cell>
          <cell r="L71">
            <v>0</v>
          </cell>
          <cell r="M71">
            <v>0</v>
          </cell>
          <cell r="N71">
            <v>0</v>
          </cell>
          <cell r="O71">
            <v>0</v>
          </cell>
          <cell r="P71">
            <v>0</v>
          </cell>
          <cell r="Q71" t="e">
            <v>#REF!</v>
          </cell>
        </row>
        <row r="72">
          <cell r="B72" t="str">
            <v>Other Long-Term Liabilities</v>
          </cell>
          <cell r="G72">
            <v>130.6</v>
          </cell>
          <cell r="H72">
            <v>138.6</v>
          </cell>
          <cell r="I72">
            <v>146.6</v>
          </cell>
          <cell r="J72">
            <v>154.6</v>
          </cell>
          <cell r="K72">
            <v>162.6</v>
          </cell>
          <cell r="L72">
            <v>170.6</v>
          </cell>
          <cell r="M72">
            <v>178.6</v>
          </cell>
          <cell r="N72">
            <v>0</v>
          </cell>
          <cell r="O72">
            <v>0</v>
          </cell>
          <cell r="P72">
            <v>0</v>
          </cell>
          <cell r="Q72" t="e">
            <v>#REF!</v>
          </cell>
        </row>
        <row r="73">
          <cell r="B73" t="str">
            <v xml:space="preserve">    Total Liabilities</v>
          </cell>
          <cell r="G73">
            <v>926.96025345225257</v>
          </cell>
          <cell r="H73">
            <v>956.8256439849265</v>
          </cell>
          <cell r="I73">
            <v>977.11450136810561</v>
          </cell>
          <cell r="J73">
            <v>1001.2760001859266</v>
          </cell>
          <cell r="K73">
            <v>1020.9392356079162</v>
          </cell>
          <cell r="L73">
            <v>1050.4957041602875</v>
          </cell>
          <cell r="M73">
            <v>1083.8190636041563</v>
          </cell>
          <cell r="N73">
            <v>0</v>
          </cell>
          <cell r="O73">
            <v>0</v>
          </cell>
          <cell r="P73">
            <v>0</v>
          </cell>
          <cell r="Q73" t="e">
            <v>#REF!</v>
          </cell>
        </row>
        <row r="74">
          <cell r="B74" t="str">
            <v>Straight Preferred Stock</v>
          </cell>
          <cell r="G74">
            <v>0</v>
          </cell>
          <cell r="H74">
            <v>0</v>
          </cell>
          <cell r="I74">
            <v>0</v>
          </cell>
          <cell r="J74">
            <v>0</v>
          </cell>
          <cell r="K74">
            <v>0</v>
          </cell>
          <cell r="L74">
            <v>0</v>
          </cell>
          <cell r="M74">
            <v>0</v>
          </cell>
          <cell r="N74">
            <v>0</v>
          </cell>
          <cell r="O74">
            <v>0</v>
          </cell>
          <cell r="P74">
            <v>0</v>
          </cell>
          <cell r="Q74" t="e">
            <v>#REF!</v>
          </cell>
        </row>
        <row r="75">
          <cell r="B75" t="str">
            <v>Convertible Preferred Stock</v>
          </cell>
          <cell r="G75">
            <v>0</v>
          </cell>
          <cell r="H75">
            <v>0</v>
          </cell>
          <cell r="I75">
            <v>0</v>
          </cell>
          <cell r="J75">
            <v>0</v>
          </cell>
          <cell r="K75">
            <v>0</v>
          </cell>
          <cell r="L75">
            <v>0</v>
          </cell>
          <cell r="M75">
            <v>0</v>
          </cell>
          <cell r="N75">
            <v>0</v>
          </cell>
          <cell r="O75">
            <v>0</v>
          </cell>
          <cell r="P75">
            <v>0</v>
          </cell>
          <cell r="Q75" t="e">
            <v>#REF!</v>
          </cell>
        </row>
        <row r="76">
          <cell r="B76" t="str">
            <v>Common Stockholders' Equity</v>
          </cell>
          <cell r="G76">
            <v>204.44564206997097</v>
          </cell>
          <cell r="H76">
            <v>317.20433385854153</v>
          </cell>
          <cell r="I76">
            <v>475.78549047740501</v>
          </cell>
          <cell r="J76">
            <v>682.36324695697829</v>
          </cell>
          <cell r="K76">
            <v>939.6037585838626</v>
          </cell>
          <cell r="L76">
            <v>1231.2700974265147</v>
          </cell>
          <cell r="M76">
            <v>1560.57908710782</v>
          </cell>
          <cell r="N76">
            <v>0</v>
          </cell>
          <cell r="O76">
            <v>0</v>
          </cell>
          <cell r="P76">
            <v>0</v>
          </cell>
          <cell r="Q76" t="e">
            <v>#REF!</v>
          </cell>
        </row>
        <row r="77">
          <cell r="B77" t="str">
            <v xml:space="preserve">    Total Liabilities &amp; Equity</v>
          </cell>
          <cell r="G77">
            <v>1131.4058955222235</v>
          </cell>
          <cell r="H77">
            <v>1274.029977843468</v>
          </cell>
          <cell r="I77">
            <v>1452.8999918455106</v>
          </cell>
          <cell r="J77">
            <v>1683.6392471429049</v>
          </cell>
          <cell r="K77">
            <v>1960.5429941917787</v>
          </cell>
          <cell r="L77">
            <v>2281.7658015868019</v>
          </cell>
          <cell r="M77">
            <v>2644.3981507119761</v>
          </cell>
          <cell r="N77">
            <v>0</v>
          </cell>
          <cell r="O77">
            <v>0</v>
          </cell>
          <cell r="P77">
            <v>0</v>
          </cell>
          <cell r="Q77" t="e">
            <v>#REF!</v>
          </cell>
        </row>
        <row r="78">
          <cell r="B78" t="str">
            <v>(a) Assumes CBI funds commercial paper requirement through revolver for transaction purposes.</v>
          </cell>
        </row>
        <row r="79">
          <cell r="B79" t="str">
            <v>Minimum Cash Balance</v>
          </cell>
          <cell r="G79">
            <v>20</v>
          </cell>
          <cell r="H79">
            <v>20</v>
          </cell>
          <cell r="I79">
            <v>20</v>
          </cell>
          <cell r="J79">
            <v>20</v>
          </cell>
          <cell r="K79">
            <v>20</v>
          </cell>
          <cell r="L79">
            <v>20</v>
          </cell>
          <cell r="M79">
            <v>20</v>
          </cell>
          <cell r="N79">
            <v>20</v>
          </cell>
          <cell r="O79">
            <v>20</v>
          </cell>
          <cell r="P79">
            <v>20</v>
          </cell>
          <cell r="Q79">
            <v>20</v>
          </cell>
        </row>
        <row r="80">
          <cell r="B80" t="str">
            <v>Cash Flow Statement</v>
          </cell>
        </row>
        <row r="81">
          <cell r="B81" t="str">
            <v>(Dollars in Millions, Except per Share Data)</v>
          </cell>
        </row>
        <row r="82">
          <cell r="G82">
            <v>0</v>
          </cell>
          <cell r="H82">
            <v>0</v>
          </cell>
          <cell r="I82">
            <v>0</v>
          </cell>
          <cell r="J82">
            <v>0</v>
          </cell>
          <cell r="K82">
            <v>0</v>
          </cell>
          <cell r="L82">
            <v>0</v>
          </cell>
        </row>
        <row r="83">
          <cell r="H83" t="str">
            <v>Projected Fiscal Year Ending December 31,</v>
          </cell>
        </row>
        <row r="84">
          <cell r="G84">
            <v>1999</v>
          </cell>
          <cell r="H84">
            <v>2000</v>
          </cell>
          <cell r="I84">
            <v>2001</v>
          </cell>
          <cell r="J84">
            <v>2002</v>
          </cell>
          <cell r="K84">
            <v>2003</v>
          </cell>
          <cell r="L84">
            <v>2004</v>
          </cell>
          <cell r="M84">
            <v>2005</v>
          </cell>
          <cell r="N84">
            <v>2006</v>
          </cell>
          <cell r="O84">
            <v>2007</v>
          </cell>
          <cell r="P84">
            <v>2008</v>
          </cell>
          <cell r="Q84">
            <v>2009</v>
          </cell>
        </row>
        <row r="85">
          <cell r="B85" t="str">
            <v>Net Income to Common</v>
          </cell>
          <cell r="G85">
            <v>117.74789006997098</v>
          </cell>
          <cell r="H85">
            <v>168.16093978857052</v>
          </cell>
          <cell r="I85">
            <v>213.9834046188634</v>
          </cell>
          <cell r="J85">
            <v>261.98000447957332</v>
          </cell>
          <cell r="K85">
            <v>312.6427596268843</v>
          </cell>
          <cell r="L85">
            <v>347.06858684265217</v>
          </cell>
          <cell r="M85">
            <v>384.71123768130531</v>
          </cell>
          <cell r="N85">
            <v>0</v>
          </cell>
          <cell r="O85">
            <v>0</v>
          </cell>
          <cell r="P85">
            <v>0</v>
          </cell>
          <cell r="Q85" t="e">
            <v>#REF!</v>
          </cell>
        </row>
        <row r="86">
          <cell r="B86" t="str">
            <v>Depreciation</v>
          </cell>
          <cell r="G86">
            <v>134.2166</v>
          </cell>
          <cell r="H86">
            <v>142.87894</v>
          </cell>
          <cell r="I86">
            <v>148.38362499999999</v>
          </cell>
          <cell r="J86">
            <v>152.07407000400002</v>
          </cell>
          <cell r="K86">
            <v>154.33559455376002</v>
          </cell>
          <cell r="L86">
            <v>156.27749207413763</v>
          </cell>
          <cell r="M86">
            <v>158.30422287141644</v>
          </cell>
          <cell r="N86">
            <v>0</v>
          </cell>
          <cell r="O86">
            <v>0</v>
          </cell>
          <cell r="P86">
            <v>0</v>
          </cell>
          <cell r="Q86" t="e">
            <v>#REF!</v>
          </cell>
        </row>
        <row r="87">
          <cell r="B87" t="str">
            <v>Amortization of Intangibles</v>
          </cell>
          <cell r="G87">
            <v>1.7</v>
          </cell>
          <cell r="H87">
            <v>1.7</v>
          </cell>
          <cell r="I87">
            <v>1.7</v>
          </cell>
          <cell r="J87">
            <v>1.7</v>
          </cell>
          <cell r="K87">
            <v>1.7</v>
          </cell>
          <cell r="L87">
            <v>1.7</v>
          </cell>
          <cell r="M87">
            <v>1.7</v>
          </cell>
          <cell r="N87">
            <v>0</v>
          </cell>
          <cell r="O87">
            <v>0</v>
          </cell>
          <cell r="P87">
            <v>0</v>
          </cell>
          <cell r="Q87" t="e">
            <v>#REF!</v>
          </cell>
        </row>
        <row r="88">
          <cell r="B88" t="str">
            <v>Non-Cash Interest Expense</v>
          </cell>
          <cell r="G88">
            <v>0</v>
          </cell>
          <cell r="H88">
            <v>0</v>
          </cell>
          <cell r="I88">
            <v>0</v>
          </cell>
          <cell r="J88">
            <v>0</v>
          </cell>
          <cell r="K88">
            <v>0</v>
          </cell>
          <cell r="L88">
            <v>0</v>
          </cell>
          <cell r="M88">
            <v>0</v>
          </cell>
          <cell r="N88">
            <v>0</v>
          </cell>
          <cell r="O88">
            <v>0</v>
          </cell>
          <cell r="P88">
            <v>0</v>
          </cell>
          <cell r="Q88" t="e">
            <v>#REF!</v>
          </cell>
        </row>
        <row r="89">
          <cell r="B89" t="str">
            <v>Increase in Deferred Taxes</v>
          </cell>
          <cell r="G89" t="str">
            <v>--</v>
          </cell>
          <cell r="H89">
            <v>0</v>
          </cell>
          <cell r="I89">
            <v>0</v>
          </cell>
          <cell r="J89">
            <v>0</v>
          </cell>
          <cell r="K89">
            <v>0</v>
          </cell>
          <cell r="L89">
            <v>0</v>
          </cell>
          <cell r="M89">
            <v>0</v>
          </cell>
          <cell r="N89">
            <v>0</v>
          </cell>
          <cell r="O89">
            <v>0</v>
          </cell>
          <cell r="P89">
            <v>0</v>
          </cell>
          <cell r="Q89" t="e">
            <v>#REF!</v>
          </cell>
        </row>
        <row r="90">
          <cell r="B90" t="str">
            <v>Minority Interest in Net Income</v>
          </cell>
          <cell r="G90">
            <v>0</v>
          </cell>
          <cell r="H90">
            <v>0</v>
          </cell>
          <cell r="I90">
            <v>0</v>
          </cell>
          <cell r="J90">
            <v>0</v>
          </cell>
          <cell r="K90">
            <v>0</v>
          </cell>
          <cell r="L90">
            <v>0</v>
          </cell>
          <cell r="M90">
            <v>0</v>
          </cell>
          <cell r="N90">
            <v>0</v>
          </cell>
          <cell r="O90">
            <v>0</v>
          </cell>
          <cell r="P90">
            <v>0</v>
          </cell>
          <cell r="Q90" t="e">
            <v>#REF!</v>
          </cell>
        </row>
        <row r="91">
          <cell r="B91" t="str">
            <v xml:space="preserve">Change in Unearned Revenue </v>
          </cell>
          <cell r="G91">
            <v>0</v>
          </cell>
          <cell r="H91">
            <v>0</v>
          </cell>
          <cell r="I91">
            <v>0</v>
          </cell>
          <cell r="J91">
            <v>0</v>
          </cell>
          <cell r="K91">
            <v>0</v>
          </cell>
          <cell r="L91">
            <v>0</v>
          </cell>
          <cell r="M91">
            <v>0</v>
          </cell>
          <cell r="N91">
            <v>0</v>
          </cell>
          <cell r="O91">
            <v>0</v>
          </cell>
          <cell r="P91">
            <v>0</v>
          </cell>
          <cell r="Q91">
            <v>0</v>
          </cell>
        </row>
        <row r="92">
          <cell r="B92" t="str">
            <v>Equity in Earnings of Uncons. Subs.</v>
          </cell>
          <cell r="G92">
            <v>0</v>
          </cell>
          <cell r="H92">
            <v>0</v>
          </cell>
          <cell r="I92">
            <v>0</v>
          </cell>
          <cell r="J92">
            <v>0</v>
          </cell>
          <cell r="K92">
            <v>0</v>
          </cell>
          <cell r="L92">
            <v>0</v>
          </cell>
          <cell r="M92">
            <v>0</v>
          </cell>
          <cell r="N92">
            <v>0</v>
          </cell>
          <cell r="O92">
            <v>0</v>
          </cell>
          <cell r="P92">
            <v>0</v>
          </cell>
          <cell r="Q92" t="e">
            <v>#REF!</v>
          </cell>
        </row>
        <row r="93">
          <cell r="B93" t="str">
            <v>Uncollectibles</v>
          </cell>
          <cell r="G93">
            <v>19.390204375584663</v>
          </cell>
          <cell r="H93">
            <v>18.638311180187618</v>
          </cell>
          <cell r="I93">
            <v>20.477981351991797</v>
          </cell>
          <cell r="J93">
            <v>21.780446537386357</v>
          </cell>
          <cell r="K93">
            <v>22.740044280015201</v>
          </cell>
          <cell r="L93">
            <v>23.887528281181858</v>
          </cell>
          <cell r="M93">
            <v>23.887528281181858</v>
          </cell>
          <cell r="N93">
            <v>0</v>
          </cell>
          <cell r="O93">
            <v>0</v>
          </cell>
          <cell r="P93">
            <v>0</v>
          </cell>
          <cell r="Q93" t="e">
            <v>#REF!</v>
          </cell>
        </row>
        <row r="94">
          <cell r="B94" t="str">
            <v xml:space="preserve">    Funds From Operations</v>
          </cell>
          <cell r="G94">
            <v>273.05469444555564</v>
          </cell>
          <cell r="H94">
            <v>331.37819096875808</v>
          </cell>
          <cell r="I94">
            <v>384.54501097085517</v>
          </cell>
          <cell r="J94">
            <v>437.53452102095969</v>
          </cell>
          <cell r="K94">
            <v>491.41839846065949</v>
          </cell>
          <cell r="L94">
            <v>528.9336071979717</v>
          </cell>
          <cell r="M94">
            <v>568.60298883390362</v>
          </cell>
          <cell r="N94">
            <v>0</v>
          </cell>
          <cell r="O94">
            <v>0</v>
          </cell>
          <cell r="P94">
            <v>0</v>
          </cell>
          <cell r="Q94" t="e">
            <v>#REF!</v>
          </cell>
        </row>
        <row r="95">
          <cell r="B95" t="str">
            <v xml:space="preserve">     (Inc.) / Dec. in Acct. Rec.</v>
          </cell>
          <cell r="G95">
            <v>-11.520933277397233</v>
          </cell>
          <cell r="H95">
            <v>-22.625938182174679</v>
          </cell>
          <cell r="I95">
            <v>-19.644889012221626</v>
          </cell>
          <cell r="J95">
            <v>-18.307289010498721</v>
          </cell>
          <cell r="K95">
            <v>-16.706282844871026</v>
          </cell>
          <cell r="L95">
            <v>-15.291728786076163</v>
          </cell>
          <cell r="M95">
            <v>-16.620883236834146</v>
          </cell>
          <cell r="N95">
            <v>0</v>
          </cell>
          <cell r="O95">
            <v>0</v>
          </cell>
          <cell r="P95">
            <v>0</v>
          </cell>
          <cell r="Q95" t="e">
            <v>#REF!</v>
          </cell>
        </row>
        <row r="96">
          <cell r="B96" t="str">
            <v xml:space="preserve">     (Inc.) / Dec. in Inventory</v>
          </cell>
          <cell r="G96">
            <v>0</v>
          </cell>
          <cell r="H96">
            <v>0</v>
          </cell>
          <cell r="I96">
            <v>0</v>
          </cell>
          <cell r="J96">
            <v>0</v>
          </cell>
          <cell r="K96">
            <v>0</v>
          </cell>
          <cell r="L96">
            <v>0</v>
          </cell>
          <cell r="M96">
            <v>0</v>
          </cell>
          <cell r="N96">
            <v>0</v>
          </cell>
          <cell r="O96">
            <v>0</v>
          </cell>
          <cell r="P96">
            <v>0</v>
          </cell>
          <cell r="Q96" t="e">
            <v>#REF!</v>
          </cell>
        </row>
        <row r="97">
          <cell r="B97" t="str">
            <v xml:space="preserve">     (Inc.) / Dec. in Other Current Assets</v>
          </cell>
          <cell r="G97">
            <v>-1</v>
          </cell>
          <cell r="H97">
            <v>-20</v>
          </cell>
          <cell r="I97">
            <v>-4.2</v>
          </cell>
          <cell r="J97">
            <v>-3.5999999999999943</v>
          </cell>
          <cell r="K97">
            <v>-2.9000000000000057</v>
          </cell>
          <cell r="L97">
            <v>-2.5999999999999943</v>
          </cell>
          <cell r="M97">
            <v>-1.4000000000000057</v>
          </cell>
          <cell r="N97">
            <v>0</v>
          </cell>
          <cell r="O97">
            <v>0</v>
          </cell>
          <cell r="P97">
            <v>0</v>
          </cell>
          <cell r="Q97" t="e">
            <v>#REF!</v>
          </cell>
        </row>
        <row r="98">
          <cell r="B98" t="str">
            <v xml:space="preserve">     Inc. / (Dec.) in Acct. Pay.</v>
          </cell>
          <cell r="G98">
            <v>17.960253452252601</v>
          </cell>
          <cell r="H98">
            <v>21.865390532673928</v>
          </cell>
          <cell r="I98">
            <v>12.288857383179106</v>
          </cell>
          <cell r="J98">
            <v>16.161498817821041</v>
          </cell>
          <cell r="K98">
            <v>11.663235421989555</v>
          </cell>
          <cell r="L98">
            <v>21.5564685523712</v>
          </cell>
          <cell r="M98">
            <v>25.32335944386881</v>
          </cell>
          <cell r="N98">
            <v>0</v>
          </cell>
          <cell r="O98">
            <v>0</v>
          </cell>
          <cell r="P98">
            <v>0</v>
          </cell>
          <cell r="Q98" t="e">
            <v>#REF!</v>
          </cell>
        </row>
        <row r="99">
          <cell r="B99" t="str">
            <v xml:space="preserve">     Inc. / (Dec.) in Other Current Liab.</v>
          </cell>
          <cell r="G99">
            <v>0</v>
          </cell>
          <cell r="H99">
            <v>0</v>
          </cell>
          <cell r="I99">
            <v>0</v>
          </cell>
          <cell r="J99">
            <v>0</v>
          </cell>
          <cell r="K99">
            <v>0</v>
          </cell>
          <cell r="L99">
            <v>0</v>
          </cell>
          <cell r="M99">
            <v>0</v>
          </cell>
          <cell r="N99">
            <v>0</v>
          </cell>
          <cell r="O99">
            <v>0</v>
          </cell>
          <cell r="P99">
            <v>0</v>
          </cell>
          <cell r="Q99" t="e">
            <v>#REF!</v>
          </cell>
        </row>
        <row r="100">
          <cell r="B100" t="str">
            <v xml:space="preserve">    (Inc.) / Dec. in Net Working Capital</v>
          </cell>
          <cell r="G100">
            <v>5.4393201748553679</v>
          </cell>
          <cell r="H100">
            <v>-20.760547649500751</v>
          </cell>
          <cell r="I100">
            <v>-11.556031629042522</v>
          </cell>
          <cell r="J100">
            <v>-5.7457901926776742</v>
          </cell>
          <cell r="K100">
            <v>-7.9430474228814774</v>
          </cell>
          <cell r="L100">
            <v>3.6647397662950425</v>
          </cell>
          <cell r="M100">
            <v>7.3024762070346583</v>
          </cell>
          <cell r="N100">
            <v>0</v>
          </cell>
          <cell r="O100">
            <v>0</v>
          </cell>
          <cell r="P100">
            <v>0</v>
          </cell>
          <cell r="Q100" t="e">
            <v>#REF!</v>
          </cell>
        </row>
        <row r="101">
          <cell r="B101" t="str">
            <v xml:space="preserve">    Cash Flow From Operations</v>
          </cell>
          <cell r="G101">
            <v>278.49401462041101</v>
          </cell>
          <cell r="H101">
            <v>310.61764331925735</v>
          </cell>
          <cell r="I101">
            <v>372.98897934181264</v>
          </cell>
          <cell r="J101">
            <v>431.78873082828204</v>
          </cell>
          <cell r="K101">
            <v>483.47535103777801</v>
          </cell>
          <cell r="L101">
            <v>532.59834696426674</v>
          </cell>
          <cell r="M101">
            <v>575.90546504093822</v>
          </cell>
          <cell r="N101">
            <v>0</v>
          </cell>
          <cell r="O101">
            <v>0</v>
          </cell>
          <cell r="P101">
            <v>0</v>
          </cell>
          <cell r="Q101" t="e">
            <v>#REF!</v>
          </cell>
        </row>
        <row r="102">
          <cell r="B102" t="str">
            <v>Capital Expenditures</v>
          </cell>
          <cell r="G102">
            <v>-189.584</v>
          </cell>
          <cell r="H102">
            <v>-207.554</v>
          </cell>
          <cell r="I102">
            <v>-166.44800000000001</v>
          </cell>
          <cell r="J102">
            <v>-151.53200000000001</v>
          </cell>
          <cell r="K102">
            <v>-149.33600000000001</v>
          </cell>
          <cell r="L102">
            <v>-147.49600000000001</v>
          </cell>
          <cell r="M102">
            <v>-147.49600000000001</v>
          </cell>
          <cell r="N102">
            <v>0</v>
          </cell>
          <cell r="O102">
            <v>0</v>
          </cell>
          <cell r="P102" t="e">
            <v>#DIV/0!</v>
          </cell>
          <cell r="Q102" t="e">
            <v>#REF!</v>
          </cell>
        </row>
        <row r="103">
          <cell r="B103" t="str">
            <v xml:space="preserve">    Free Cash Flow</v>
          </cell>
          <cell r="G103">
            <v>88.910014620411005</v>
          </cell>
          <cell r="H103">
            <v>103.06364331925735</v>
          </cell>
          <cell r="I103">
            <v>206.54097934181263</v>
          </cell>
          <cell r="J103">
            <v>280.256730828282</v>
          </cell>
          <cell r="K103">
            <v>334.139351037778</v>
          </cell>
          <cell r="L103">
            <v>385.10234696426676</v>
          </cell>
          <cell r="M103">
            <v>428.40946504093824</v>
          </cell>
          <cell r="N103">
            <v>0</v>
          </cell>
          <cell r="O103">
            <v>0</v>
          </cell>
          <cell r="P103" t="e">
            <v>#DIV/0!</v>
          </cell>
          <cell r="Q103" t="e">
            <v>#REF!</v>
          </cell>
        </row>
        <row r="104">
          <cell r="B104" t="str">
            <v>Exist. Straight Debt Issuance (Repay.)</v>
          </cell>
          <cell r="G104">
            <v>-2.8421709430404007E-14</v>
          </cell>
          <cell r="H104">
            <v>0</v>
          </cell>
          <cell r="I104">
            <v>0</v>
          </cell>
          <cell r="J104">
            <v>0</v>
          </cell>
          <cell r="K104">
            <v>0</v>
          </cell>
          <cell r="L104">
            <v>0</v>
          </cell>
          <cell r="M104">
            <v>0</v>
          </cell>
          <cell r="N104">
            <v>0</v>
          </cell>
          <cell r="O104">
            <v>0</v>
          </cell>
          <cell r="P104">
            <v>0</v>
          </cell>
          <cell r="Q104" t="e">
            <v>#REF!</v>
          </cell>
        </row>
        <row r="105">
          <cell r="B105" t="str">
            <v>Exist. Convert. Debt Issuance (Repay.)</v>
          </cell>
          <cell r="G105">
            <v>0</v>
          </cell>
          <cell r="H105">
            <v>0</v>
          </cell>
          <cell r="I105">
            <v>0</v>
          </cell>
          <cell r="J105">
            <v>0</v>
          </cell>
          <cell r="K105">
            <v>0</v>
          </cell>
          <cell r="L105">
            <v>0</v>
          </cell>
          <cell r="M105">
            <v>0</v>
          </cell>
          <cell r="N105">
            <v>0</v>
          </cell>
          <cell r="O105">
            <v>0</v>
          </cell>
          <cell r="P105">
            <v>0</v>
          </cell>
          <cell r="Q105" t="e">
            <v>#REF!</v>
          </cell>
        </row>
        <row r="106">
          <cell r="B106" t="str">
            <v xml:space="preserve">    Debt Issuance (Repayments)</v>
          </cell>
          <cell r="G106">
            <v>-2.8421709430404007E-14</v>
          </cell>
          <cell r="H106">
            <v>0</v>
          </cell>
          <cell r="I106">
            <v>0</v>
          </cell>
          <cell r="J106">
            <v>0</v>
          </cell>
          <cell r="K106">
            <v>0</v>
          </cell>
          <cell r="L106">
            <v>0</v>
          </cell>
          <cell r="M106">
            <v>0</v>
          </cell>
          <cell r="N106">
            <v>0</v>
          </cell>
          <cell r="O106">
            <v>0</v>
          </cell>
          <cell r="P106">
            <v>0</v>
          </cell>
          <cell r="Q106" t="e">
            <v>#REF!</v>
          </cell>
        </row>
        <row r="107">
          <cell r="B107" t="str">
            <v>Common Stock Dividends</v>
          </cell>
          <cell r="G107">
            <v>-55.402248</v>
          </cell>
          <cell r="H107">
            <v>-55.402248</v>
          </cell>
          <cell r="I107">
            <v>-55.402248</v>
          </cell>
          <cell r="J107">
            <v>-55.402248</v>
          </cell>
          <cell r="K107">
            <v>-55.402248</v>
          </cell>
          <cell r="L107">
            <v>-55.402248</v>
          </cell>
          <cell r="M107">
            <v>-55.402248</v>
          </cell>
          <cell r="N107">
            <v>0</v>
          </cell>
          <cell r="O107">
            <v>0</v>
          </cell>
          <cell r="P107">
            <v>0</v>
          </cell>
          <cell r="Q107" t="e">
            <v>#REF!</v>
          </cell>
        </row>
        <row r="108">
          <cell r="B108" t="str">
            <v>Non-Cash Straight Preferred Dividend</v>
          </cell>
          <cell r="G108">
            <v>0</v>
          </cell>
          <cell r="H108">
            <v>0</v>
          </cell>
          <cell r="I108">
            <v>0</v>
          </cell>
          <cell r="J108">
            <v>0</v>
          </cell>
          <cell r="K108">
            <v>0</v>
          </cell>
          <cell r="L108">
            <v>0</v>
          </cell>
          <cell r="M108">
            <v>0</v>
          </cell>
          <cell r="N108">
            <v>0</v>
          </cell>
          <cell r="O108">
            <v>0</v>
          </cell>
          <cell r="P108">
            <v>0</v>
          </cell>
          <cell r="Q108" t="e">
            <v>#REF!</v>
          </cell>
        </row>
        <row r="109">
          <cell r="B109" t="str">
            <v>Exist. Straight Preferred Issuance</v>
          </cell>
          <cell r="G109" t="str">
            <v>--</v>
          </cell>
          <cell r="H109">
            <v>0</v>
          </cell>
          <cell r="I109">
            <v>0</v>
          </cell>
          <cell r="J109">
            <v>0</v>
          </cell>
          <cell r="K109">
            <v>0</v>
          </cell>
          <cell r="L109">
            <v>0</v>
          </cell>
          <cell r="M109">
            <v>0</v>
          </cell>
          <cell r="N109">
            <v>0</v>
          </cell>
          <cell r="O109">
            <v>0</v>
          </cell>
          <cell r="P109">
            <v>0</v>
          </cell>
          <cell r="Q109" t="e">
            <v>#REF!</v>
          </cell>
        </row>
        <row r="110">
          <cell r="B110" t="str">
            <v>Exist. Convert. Preferred Issuance</v>
          </cell>
          <cell r="G110" t="str">
            <v>--</v>
          </cell>
          <cell r="H110">
            <v>0</v>
          </cell>
          <cell r="I110">
            <v>0</v>
          </cell>
          <cell r="J110">
            <v>0</v>
          </cell>
          <cell r="K110">
            <v>0</v>
          </cell>
          <cell r="L110">
            <v>0</v>
          </cell>
          <cell r="M110">
            <v>0</v>
          </cell>
          <cell r="N110">
            <v>0</v>
          </cell>
          <cell r="O110">
            <v>0</v>
          </cell>
          <cell r="P110">
            <v>0</v>
          </cell>
          <cell r="Q110" t="e">
            <v>#REF!</v>
          </cell>
        </row>
        <row r="111">
          <cell r="B111" t="str">
            <v>Dividends from Uncons. Subs.</v>
          </cell>
          <cell r="G111">
            <v>0</v>
          </cell>
          <cell r="H111">
            <v>0</v>
          </cell>
          <cell r="I111">
            <v>0</v>
          </cell>
          <cell r="J111">
            <v>0</v>
          </cell>
          <cell r="K111">
            <v>0</v>
          </cell>
          <cell r="L111">
            <v>0</v>
          </cell>
          <cell r="M111">
            <v>0</v>
          </cell>
          <cell r="N111">
            <v>0</v>
          </cell>
          <cell r="O111">
            <v>0</v>
          </cell>
          <cell r="P111">
            <v>0</v>
          </cell>
          <cell r="Q111" t="e">
            <v>#REF!</v>
          </cell>
        </row>
        <row r="112">
          <cell r="B112" t="str">
            <v>Investment in Uncons. Subs.</v>
          </cell>
          <cell r="G112">
            <v>0</v>
          </cell>
          <cell r="H112">
            <v>0</v>
          </cell>
          <cell r="I112">
            <v>0</v>
          </cell>
          <cell r="J112">
            <v>0</v>
          </cell>
          <cell r="K112">
            <v>0</v>
          </cell>
          <cell r="L112">
            <v>0</v>
          </cell>
          <cell r="M112">
            <v>0</v>
          </cell>
          <cell r="N112">
            <v>0</v>
          </cell>
          <cell r="O112">
            <v>0</v>
          </cell>
          <cell r="P112">
            <v>0</v>
          </cell>
          <cell r="Q112" t="e">
            <v>#REF!</v>
          </cell>
        </row>
        <row r="113">
          <cell r="B113" t="str">
            <v>Equity (Reduction) Issuance</v>
          </cell>
          <cell r="G113">
            <v>0</v>
          </cell>
          <cell r="H113">
            <v>0</v>
          </cell>
          <cell r="I113">
            <v>-5.6843418860808015E-14</v>
          </cell>
          <cell r="J113">
            <v>0</v>
          </cell>
          <cell r="K113">
            <v>0</v>
          </cell>
          <cell r="L113">
            <v>-1.1368683772161603E-13</v>
          </cell>
          <cell r="M113">
            <v>-1.1368683772161603E-13</v>
          </cell>
          <cell r="N113">
            <v>0</v>
          </cell>
          <cell r="O113">
            <v>0</v>
          </cell>
          <cell r="P113">
            <v>0</v>
          </cell>
          <cell r="Q113" t="e">
            <v>#REF!</v>
          </cell>
        </row>
        <row r="114">
          <cell r="B114" t="str">
            <v>Other</v>
          </cell>
          <cell r="G114">
            <v>-10.690204375584667</v>
          </cell>
          <cell r="H114">
            <v>-15.638311180187618</v>
          </cell>
          <cell r="I114">
            <v>-17.477981351991797</v>
          </cell>
          <cell r="J114">
            <v>-18.780446537386357</v>
          </cell>
          <cell r="K114">
            <v>-19.740044280015201</v>
          </cell>
          <cell r="L114">
            <v>-20.887528281181858</v>
          </cell>
          <cell r="M114">
            <v>-20.887528281181858</v>
          </cell>
          <cell r="N114">
            <v>-20.887528281181858</v>
          </cell>
          <cell r="O114">
            <v>0</v>
          </cell>
          <cell r="P114">
            <v>0</v>
          </cell>
          <cell r="Q114" t="e">
            <v>#REF!</v>
          </cell>
        </row>
        <row r="115">
          <cell r="B115" t="str">
            <v xml:space="preserve">    Change in Cash and Equivalents</v>
          </cell>
          <cell r="G115">
            <v>22.817562244826306</v>
          </cell>
          <cell r="H115">
            <v>32.023084139069738</v>
          </cell>
          <cell r="I115">
            <v>133.66074998982077</v>
          </cell>
          <cell r="J115">
            <v>206.07403629089566</v>
          </cell>
          <cell r="K115">
            <v>258.99705875776283</v>
          </cell>
          <cell r="L115">
            <v>308.8125706830848</v>
          </cell>
          <cell r="M115">
            <v>352.11968875975629</v>
          </cell>
          <cell r="N115">
            <v>-20.887528281181858</v>
          </cell>
          <cell r="O115">
            <v>0</v>
          </cell>
          <cell r="P115" t="e">
            <v>#DIV/0!</v>
          </cell>
          <cell r="Q115" t="e">
            <v>#REF!</v>
          </cell>
        </row>
        <row r="116">
          <cell r="B116" t="str">
            <v>Beginning Cash and Equivalents</v>
          </cell>
          <cell r="G116">
            <v>10.1</v>
          </cell>
          <cell r="H116">
            <v>32.917562244826307</v>
          </cell>
          <cell r="I116">
            <v>64.94064638389608</v>
          </cell>
          <cell r="J116">
            <v>198.60139637371697</v>
          </cell>
          <cell r="K116">
            <v>404.67543266461257</v>
          </cell>
          <cell r="L116">
            <v>663.6724914223754</v>
          </cell>
          <cell r="M116">
            <v>972.4850621054602</v>
          </cell>
          <cell r="N116">
            <v>0</v>
          </cell>
          <cell r="O116">
            <v>0</v>
          </cell>
          <cell r="P116">
            <v>0</v>
          </cell>
          <cell r="Q116" t="e">
            <v>#REF!</v>
          </cell>
        </row>
        <row r="117">
          <cell r="B117" t="str">
            <v xml:space="preserve">    Ending Cash and Equivalents</v>
          </cell>
          <cell r="G117">
            <v>32.917562244826307</v>
          </cell>
          <cell r="H117">
            <v>64.940646383896052</v>
          </cell>
          <cell r="I117">
            <v>198.60139637371685</v>
          </cell>
          <cell r="J117">
            <v>404.67543266461263</v>
          </cell>
          <cell r="K117">
            <v>663.6724914223754</v>
          </cell>
          <cell r="L117">
            <v>972.4850621054602</v>
          </cell>
          <cell r="M117">
            <v>1324.6047508652164</v>
          </cell>
          <cell r="N117">
            <v>-20.887528281181858</v>
          </cell>
          <cell r="O117">
            <v>0</v>
          </cell>
          <cell r="P117" t="e">
            <v>#DIV/0!</v>
          </cell>
          <cell r="Q117" t="e">
            <v>#REF!</v>
          </cell>
        </row>
        <row r="120">
          <cell r="B120" t="str">
            <v>Interest Expense on Revolver</v>
          </cell>
          <cell r="G120">
            <v>10.6145</v>
          </cell>
          <cell r="H120">
            <v>10.6145</v>
          </cell>
          <cell r="I120">
            <v>10.6145</v>
          </cell>
          <cell r="J120">
            <v>10.6145</v>
          </cell>
          <cell r="K120">
            <v>10.6145</v>
          </cell>
          <cell r="L120">
            <v>10.6145</v>
          </cell>
          <cell r="M120">
            <v>10.6145</v>
          </cell>
          <cell r="N120">
            <v>10.6145</v>
          </cell>
          <cell r="O120">
            <v>10.6145</v>
          </cell>
          <cell r="P120">
            <v>10.6145</v>
          </cell>
          <cell r="Q120" t="e">
            <v>#REF!</v>
          </cell>
        </row>
        <row r="121">
          <cell r="B121" t="str">
            <v>Conversion of Convertible Debt ($ MM)</v>
          </cell>
          <cell r="G121">
            <v>0</v>
          </cell>
          <cell r="H121">
            <v>0</v>
          </cell>
          <cell r="I121">
            <v>0</v>
          </cell>
          <cell r="J121">
            <v>0</v>
          </cell>
          <cell r="K121">
            <v>0</v>
          </cell>
          <cell r="L121">
            <v>0</v>
          </cell>
          <cell r="M121">
            <v>0</v>
          </cell>
          <cell r="N121">
            <v>0</v>
          </cell>
          <cell r="O121">
            <v>0</v>
          </cell>
          <cell r="P121">
            <v>0</v>
          </cell>
          <cell r="Q121">
            <v>0</v>
          </cell>
        </row>
        <row r="122">
          <cell r="B122" t="str">
            <v>Conversion of Convertible Preferred ($ MM)</v>
          </cell>
          <cell r="G122">
            <v>0</v>
          </cell>
          <cell r="H122">
            <v>0</v>
          </cell>
          <cell r="I122">
            <v>0</v>
          </cell>
          <cell r="J122">
            <v>0</v>
          </cell>
          <cell r="K122">
            <v>0</v>
          </cell>
          <cell r="L122">
            <v>0</v>
          </cell>
          <cell r="M122">
            <v>0</v>
          </cell>
          <cell r="N122">
            <v>0</v>
          </cell>
          <cell r="O122">
            <v>0</v>
          </cell>
          <cell r="P122">
            <v>0</v>
          </cell>
          <cell r="Q122">
            <v>0</v>
          </cell>
        </row>
      </sheetData>
      <sheetData sheetId="14" refreshError="1"/>
      <sheetData sheetId="15" refreshError="1"/>
      <sheetData sheetId="16" refreshError="1"/>
      <sheetData sheetId="17" refreshError="1">
        <row r="6">
          <cell r="H6" t="str">
            <v>Conversion/</v>
          </cell>
          <cell r="J6" t="str">
            <v>Total</v>
          </cell>
          <cell r="N6" t="str">
            <v>Total</v>
          </cell>
        </row>
        <row r="7">
          <cell r="B7" t="str">
            <v>Redemption of Debt and Preferred</v>
          </cell>
          <cell r="F7" t="str">
            <v>Standalone</v>
          </cell>
          <cell r="H7" t="str">
            <v>Redemption</v>
          </cell>
          <cell r="J7" t="str">
            <v>Redeemed</v>
          </cell>
          <cell r="L7" t="str">
            <v>Premium</v>
          </cell>
          <cell r="N7" t="str">
            <v>Cost</v>
          </cell>
        </row>
        <row r="8">
          <cell r="B8" t="str">
            <v>Double Eye's Straight Debt</v>
          </cell>
          <cell r="F8">
            <v>135.86199999999997</v>
          </cell>
          <cell r="H8" t="str">
            <v>No</v>
          </cell>
          <cell r="J8">
            <v>0</v>
          </cell>
          <cell r="L8">
            <v>0</v>
          </cell>
          <cell r="N8">
            <v>0</v>
          </cell>
        </row>
        <row r="9">
          <cell r="B9" t="str">
            <v>Double Eye's 7 1/4%  Preferred</v>
          </cell>
          <cell r="F9">
            <v>104.089</v>
          </cell>
          <cell r="H9" t="str">
            <v>Yes</v>
          </cell>
          <cell r="J9">
            <v>104.089</v>
          </cell>
          <cell r="L9">
            <v>0</v>
          </cell>
          <cell r="N9">
            <v>104.089</v>
          </cell>
        </row>
        <row r="10">
          <cell r="B10" t="str">
            <v>Double Eye's 12 1/2%Straight Preferred</v>
          </cell>
          <cell r="F10">
            <v>390.57559277343751</v>
          </cell>
          <cell r="H10" t="str">
            <v>No</v>
          </cell>
          <cell r="J10">
            <v>0</v>
          </cell>
          <cell r="L10">
            <v>0</v>
          </cell>
          <cell r="N10">
            <v>0</v>
          </cell>
        </row>
        <row r="11">
          <cell r="B11" t="str">
            <v>Double Eye's 6 3/4%  Preferred</v>
          </cell>
          <cell r="F11">
            <v>155.25</v>
          </cell>
          <cell r="H11" t="str">
            <v>No</v>
          </cell>
          <cell r="J11">
            <v>0</v>
          </cell>
          <cell r="L11">
            <v>0</v>
          </cell>
          <cell r="N11">
            <v>0</v>
          </cell>
        </row>
        <row r="12">
          <cell r="B12" t="str">
            <v>CBI's Straight Debt</v>
          </cell>
          <cell r="F12">
            <v>368.4</v>
          </cell>
          <cell r="H12" t="str">
            <v>No</v>
          </cell>
          <cell r="J12">
            <v>0</v>
          </cell>
          <cell r="L12">
            <v>0</v>
          </cell>
          <cell r="N12">
            <v>0</v>
          </cell>
        </row>
        <row r="13">
          <cell r="B13" t="str">
            <v>CBI's Convertible Debt</v>
          </cell>
          <cell r="F13">
            <v>0</v>
          </cell>
          <cell r="H13" t="str">
            <v>No</v>
          </cell>
          <cell r="J13">
            <v>0</v>
          </cell>
          <cell r="L13">
            <v>0</v>
          </cell>
          <cell r="N13">
            <v>0</v>
          </cell>
        </row>
        <row r="14">
          <cell r="B14" t="str">
            <v>CBI's Straight Preferred</v>
          </cell>
          <cell r="F14">
            <v>0</v>
          </cell>
          <cell r="H14" t="str">
            <v>No</v>
          </cell>
          <cell r="J14">
            <v>0</v>
          </cell>
          <cell r="L14">
            <v>0</v>
          </cell>
          <cell r="N14">
            <v>0</v>
          </cell>
        </row>
        <row r="15">
          <cell r="B15" t="str">
            <v>CBI's Convertible Preferred</v>
          </cell>
          <cell r="F15">
            <v>0</v>
          </cell>
          <cell r="H15" t="str">
            <v>No</v>
          </cell>
          <cell r="J15">
            <v>0</v>
          </cell>
          <cell r="L15">
            <v>0</v>
          </cell>
          <cell r="N15">
            <v>0</v>
          </cell>
        </row>
        <row r="16">
          <cell r="B16" t="str">
            <v xml:space="preserve">   Total Debt and Preferred </v>
          </cell>
          <cell r="F16">
            <v>1154.1765927734373</v>
          </cell>
          <cell r="J16">
            <v>104.089</v>
          </cell>
          <cell r="N16">
            <v>104.089</v>
          </cell>
        </row>
        <row r="18">
          <cell r="F18" t="str">
            <v>Projected Fiscal Year Ending December 31,</v>
          </cell>
        </row>
        <row r="19">
          <cell r="E19" t="str">
            <v>1999 PF</v>
          </cell>
          <cell r="F19">
            <v>2000</v>
          </cell>
          <cell r="G19">
            <v>2001</v>
          </cell>
          <cell r="H19">
            <v>2002</v>
          </cell>
          <cell r="I19">
            <v>2003</v>
          </cell>
          <cell r="J19">
            <v>2004</v>
          </cell>
          <cell r="K19">
            <v>2005</v>
          </cell>
          <cell r="L19">
            <v>2006</v>
          </cell>
          <cell r="M19">
            <v>2007</v>
          </cell>
          <cell r="N19">
            <v>2008</v>
          </cell>
          <cell r="O19">
            <v>2009</v>
          </cell>
        </row>
        <row r="20">
          <cell r="B20" t="str">
            <v>Straight Debt Schedule</v>
          </cell>
        </row>
        <row r="21">
          <cell r="B21" t="str">
            <v>Double Eye's Straight Debt</v>
          </cell>
          <cell r="E21">
            <v>135.86199999999997</v>
          </cell>
          <cell r="F21">
            <v>124.08499999999999</v>
          </cell>
          <cell r="G21">
            <v>114.97899999999996</v>
          </cell>
          <cell r="H21">
            <v>0</v>
          </cell>
          <cell r="I21">
            <v>0</v>
          </cell>
          <cell r="J21">
            <v>0</v>
          </cell>
          <cell r="K21">
            <v>0</v>
          </cell>
          <cell r="L21">
            <v>0</v>
          </cell>
          <cell r="M21">
            <v>0</v>
          </cell>
          <cell r="N21">
            <v>0</v>
          </cell>
          <cell r="O21" t="e">
            <v>#REF!</v>
          </cell>
        </row>
        <row r="22">
          <cell r="B22" t="str">
            <v>CBI's Straight Debt</v>
          </cell>
          <cell r="E22">
            <v>368.4</v>
          </cell>
          <cell r="F22">
            <v>368.4</v>
          </cell>
          <cell r="G22">
            <v>368.4</v>
          </cell>
          <cell r="H22">
            <v>368.4</v>
          </cell>
          <cell r="I22">
            <v>368.4</v>
          </cell>
          <cell r="J22">
            <v>368.4</v>
          </cell>
          <cell r="K22">
            <v>368.4</v>
          </cell>
          <cell r="L22">
            <v>0</v>
          </cell>
          <cell r="M22">
            <v>0</v>
          </cell>
          <cell r="N22">
            <v>0</v>
          </cell>
          <cell r="O22" t="e">
            <v>#REF!</v>
          </cell>
        </row>
        <row r="23">
          <cell r="B23" t="str">
            <v>Incremental Revolver</v>
          </cell>
          <cell r="E23">
            <v>0</v>
          </cell>
          <cell r="F23">
            <v>0</v>
          </cell>
          <cell r="G23">
            <v>0</v>
          </cell>
          <cell r="H23">
            <v>0</v>
          </cell>
          <cell r="I23">
            <v>0</v>
          </cell>
          <cell r="J23">
            <v>0</v>
          </cell>
          <cell r="K23">
            <v>0</v>
          </cell>
          <cell r="L23">
            <v>0</v>
          </cell>
          <cell r="M23">
            <v>0</v>
          </cell>
          <cell r="N23">
            <v>0</v>
          </cell>
          <cell r="O23">
            <v>0</v>
          </cell>
        </row>
        <row r="24">
          <cell r="B24" t="str">
            <v>New Oak Hill Debt</v>
          </cell>
          <cell r="E24">
            <v>400</v>
          </cell>
          <cell r="F24">
            <v>429.47903857090847</v>
          </cell>
          <cell r="G24">
            <v>461.1306114294797</v>
          </cell>
          <cell r="H24">
            <v>495.11482913087031</v>
          </cell>
          <cell r="I24">
            <v>531.60360199331456</v>
          </cell>
          <cell r="J24">
            <v>570.7815097123015</v>
          </cell>
          <cell r="K24">
            <v>570.7815097123015</v>
          </cell>
          <cell r="L24">
            <v>609.95941743128844</v>
          </cell>
          <cell r="M24">
            <v>651.82646000681825</v>
          </cell>
          <cell r="N24">
            <v>696.56721713437992</v>
          </cell>
          <cell r="O24">
            <v>744.37893788671772</v>
          </cell>
        </row>
        <row r="25">
          <cell r="B25" t="str">
            <v>New Subordinated Debt</v>
          </cell>
          <cell r="E25">
            <v>0</v>
          </cell>
          <cell r="F25">
            <v>0</v>
          </cell>
          <cell r="G25">
            <v>0</v>
          </cell>
          <cell r="H25">
            <v>0</v>
          </cell>
          <cell r="I25">
            <v>0</v>
          </cell>
          <cell r="J25">
            <v>0</v>
          </cell>
          <cell r="K25">
            <v>0</v>
          </cell>
          <cell r="L25">
            <v>0</v>
          </cell>
          <cell r="M25">
            <v>0</v>
          </cell>
          <cell r="N25">
            <v>0</v>
          </cell>
          <cell r="O25">
            <v>0</v>
          </cell>
        </row>
        <row r="26">
          <cell r="B26" t="str">
            <v>New CBI 9.25% High Yield Debt</v>
          </cell>
          <cell r="E26">
            <v>0</v>
          </cell>
          <cell r="F26">
            <v>500</v>
          </cell>
          <cell r="G26">
            <v>500</v>
          </cell>
          <cell r="H26">
            <v>500</v>
          </cell>
          <cell r="I26">
            <v>500</v>
          </cell>
          <cell r="J26">
            <v>500</v>
          </cell>
          <cell r="K26">
            <v>500</v>
          </cell>
        </row>
        <row r="27">
          <cell r="B27" t="str">
            <v xml:space="preserve">   Total Pro Forma Straight Debt</v>
          </cell>
          <cell r="E27">
            <v>904.26199999999994</v>
          </cell>
          <cell r="F27">
            <v>1421.9640385709085</v>
          </cell>
          <cell r="G27">
            <v>1444.5096114294797</v>
          </cell>
          <cell r="H27">
            <v>1363.5148291308703</v>
          </cell>
          <cell r="I27">
            <v>1400.0036019933145</v>
          </cell>
          <cell r="J27">
            <v>1439.1815097123015</v>
          </cell>
          <cell r="K27">
            <v>1439.1815097123015</v>
          </cell>
          <cell r="L27">
            <v>609.95941743128844</v>
          </cell>
          <cell r="M27">
            <v>651.82646000681825</v>
          </cell>
          <cell r="N27">
            <v>696.56721713437992</v>
          </cell>
          <cell r="O27" t="e">
            <v>#REF!</v>
          </cell>
        </row>
        <row r="29">
          <cell r="B29" t="str">
            <v>Convertible Debt Schedule</v>
          </cell>
        </row>
        <row r="30">
          <cell r="B30" t="str">
            <v>Double Eye's Convertible Debt</v>
          </cell>
          <cell r="E30">
            <v>0</v>
          </cell>
          <cell r="F30">
            <v>0</v>
          </cell>
          <cell r="G30">
            <v>0</v>
          </cell>
          <cell r="H30">
            <v>0</v>
          </cell>
          <cell r="I30">
            <v>0</v>
          </cell>
          <cell r="J30">
            <v>0</v>
          </cell>
          <cell r="K30">
            <v>0</v>
          </cell>
          <cell r="L30">
            <v>0</v>
          </cell>
          <cell r="M30">
            <v>0</v>
          </cell>
          <cell r="N30">
            <v>0</v>
          </cell>
          <cell r="O30">
            <v>0</v>
          </cell>
        </row>
        <row r="31">
          <cell r="B31" t="str">
            <v>CBI's Convertible Debt</v>
          </cell>
          <cell r="E31">
            <v>0</v>
          </cell>
          <cell r="F31">
            <v>0</v>
          </cell>
          <cell r="G31">
            <v>0</v>
          </cell>
          <cell r="H31">
            <v>0</v>
          </cell>
          <cell r="I31">
            <v>0</v>
          </cell>
          <cell r="J31">
            <v>0</v>
          </cell>
          <cell r="K31">
            <v>0</v>
          </cell>
          <cell r="L31">
            <v>0</v>
          </cell>
          <cell r="M31">
            <v>0</v>
          </cell>
          <cell r="N31">
            <v>0</v>
          </cell>
          <cell r="O31">
            <v>0</v>
          </cell>
        </row>
        <row r="32">
          <cell r="B32" t="str">
            <v xml:space="preserve">   Total Pro Forma Convertible Debt</v>
          </cell>
          <cell r="E32">
            <v>0</v>
          </cell>
          <cell r="F32">
            <v>0</v>
          </cell>
          <cell r="G32">
            <v>0</v>
          </cell>
          <cell r="H32">
            <v>0</v>
          </cell>
          <cell r="I32">
            <v>0</v>
          </cell>
          <cell r="J32">
            <v>0</v>
          </cell>
          <cell r="K32">
            <v>0</v>
          </cell>
          <cell r="L32">
            <v>0</v>
          </cell>
          <cell r="M32">
            <v>0</v>
          </cell>
          <cell r="N32">
            <v>0</v>
          </cell>
          <cell r="O32">
            <v>0</v>
          </cell>
        </row>
        <row r="33">
          <cell r="B33" t="str">
            <v xml:space="preserve">   Standalone Conversion</v>
          </cell>
          <cell r="E33">
            <v>0</v>
          </cell>
          <cell r="F33">
            <v>0</v>
          </cell>
          <cell r="G33">
            <v>0</v>
          </cell>
          <cell r="H33">
            <v>0</v>
          </cell>
          <cell r="I33">
            <v>0</v>
          </cell>
          <cell r="J33">
            <v>0</v>
          </cell>
          <cell r="K33">
            <v>0</v>
          </cell>
          <cell r="L33">
            <v>0</v>
          </cell>
          <cell r="M33">
            <v>0</v>
          </cell>
          <cell r="N33">
            <v>0</v>
          </cell>
          <cell r="O33">
            <v>0</v>
          </cell>
        </row>
        <row r="35">
          <cell r="B35" t="str">
            <v>Straight Preferred Schedule</v>
          </cell>
        </row>
        <row r="36">
          <cell r="B36" t="str">
            <v>Double Eye's 12 1/2%  Peferred</v>
          </cell>
          <cell r="E36">
            <v>390.57559277343751</v>
          </cell>
          <cell r="F36">
            <v>390.57559277343751</v>
          </cell>
          <cell r="G36">
            <v>390.57559277343751</v>
          </cell>
          <cell r="H36">
            <v>390.57559277343751</v>
          </cell>
          <cell r="I36">
            <v>390.57559277343751</v>
          </cell>
          <cell r="J36">
            <v>390.57559277343751</v>
          </cell>
          <cell r="K36">
            <v>390.57559277343751</v>
          </cell>
          <cell r="L36">
            <v>390.57559277343751</v>
          </cell>
          <cell r="M36">
            <v>390.57559277343751</v>
          </cell>
          <cell r="N36">
            <v>390.57559277343751</v>
          </cell>
          <cell r="O36" t="e">
            <v>#REF!</v>
          </cell>
        </row>
        <row r="37">
          <cell r="B37" t="str">
            <v>CBI's Straight Preferred</v>
          </cell>
          <cell r="E37">
            <v>0</v>
          </cell>
          <cell r="F37">
            <v>0</v>
          </cell>
          <cell r="G37">
            <v>0</v>
          </cell>
          <cell r="H37">
            <v>0</v>
          </cell>
          <cell r="I37">
            <v>0</v>
          </cell>
          <cell r="J37">
            <v>0</v>
          </cell>
          <cell r="K37">
            <v>0</v>
          </cell>
          <cell r="L37">
            <v>0</v>
          </cell>
          <cell r="M37">
            <v>0</v>
          </cell>
          <cell r="N37">
            <v>0</v>
          </cell>
          <cell r="O37" t="e">
            <v>#REF!</v>
          </cell>
        </row>
        <row r="38">
          <cell r="B38" t="str">
            <v>Oak Convertible Preferred</v>
          </cell>
          <cell r="E38">
            <v>0</v>
          </cell>
          <cell r="F38">
            <v>0</v>
          </cell>
          <cell r="G38">
            <v>0</v>
          </cell>
          <cell r="H38">
            <v>0</v>
          </cell>
          <cell r="I38">
            <v>0</v>
          </cell>
          <cell r="J38">
            <v>0</v>
          </cell>
          <cell r="K38">
            <v>0</v>
          </cell>
          <cell r="L38">
            <v>0</v>
          </cell>
          <cell r="M38">
            <v>0</v>
          </cell>
          <cell r="N38">
            <v>0</v>
          </cell>
          <cell r="O38">
            <v>0</v>
          </cell>
        </row>
        <row r="39">
          <cell r="B39" t="str">
            <v xml:space="preserve">   Total Pro Forma Straight Preferred</v>
          </cell>
          <cell r="E39">
            <v>390.57559277343751</v>
          </cell>
          <cell r="F39">
            <v>390.57559277343751</v>
          </cell>
          <cell r="G39">
            <v>390.57559277343751</v>
          </cell>
          <cell r="H39">
            <v>390.57559277343751</v>
          </cell>
          <cell r="I39">
            <v>390.57559277343751</v>
          </cell>
          <cell r="J39">
            <v>390.57559277343751</v>
          </cell>
          <cell r="K39">
            <v>390.57559277343751</v>
          </cell>
          <cell r="L39">
            <v>390.57559277343751</v>
          </cell>
          <cell r="M39">
            <v>390.57559277343751</v>
          </cell>
          <cell r="N39">
            <v>390.57559277343751</v>
          </cell>
          <cell r="O39" t="e">
            <v>#REF!</v>
          </cell>
        </row>
        <row r="41">
          <cell r="B41" t="str">
            <v>Convertible Preferred Schedule</v>
          </cell>
        </row>
        <row r="42">
          <cell r="B42" t="str">
            <v>Double Eye's 6 3/4% Convertible Peferred</v>
          </cell>
          <cell r="E42">
            <v>155.25</v>
          </cell>
          <cell r="F42">
            <v>155.25</v>
          </cell>
          <cell r="G42">
            <v>155.25</v>
          </cell>
          <cell r="H42">
            <v>155.25</v>
          </cell>
          <cell r="I42">
            <v>155.25</v>
          </cell>
          <cell r="J42">
            <v>155.25</v>
          </cell>
          <cell r="K42">
            <v>155.25</v>
          </cell>
          <cell r="L42">
            <v>155.25</v>
          </cell>
          <cell r="M42">
            <v>155.25</v>
          </cell>
          <cell r="N42">
            <v>155.25</v>
          </cell>
          <cell r="O42" t="e">
            <v>#REF!</v>
          </cell>
        </row>
        <row r="43">
          <cell r="B43" t="str">
            <v>Double Eye's 7 1/4% Convertible Peferred</v>
          </cell>
          <cell r="E43">
            <v>0</v>
          </cell>
          <cell r="F43">
            <v>0</v>
          </cell>
          <cell r="G43">
            <v>0</v>
          </cell>
          <cell r="H43">
            <v>0</v>
          </cell>
          <cell r="I43">
            <v>0</v>
          </cell>
          <cell r="J43">
            <v>0</v>
          </cell>
          <cell r="K43">
            <v>0</v>
          </cell>
          <cell r="L43">
            <v>0</v>
          </cell>
          <cell r="M43">
            <v>0</v>
          </cell>
          <cell r="N43">
            <v>0</v>
          </cell>
          <cell r="O43">
            <v>0</v>
          </cell>
        </row>
        <row r="44">
          <cell r="B44" t="str">
            <v>New Convertible Preferred</v>
          </cell>
          <cell r="E44">
            <v>0</v>
          </cell>
          <cell r="F44">
            <v>0</v>
          </cell>
          <cell r="G44">
            <v>0</v>
          </cell>
          <cell r="H44">
            <v>0</v>
          </cell>
          <cell r="I44">
            <v>0</v>
          </cell>
          <cell r="J44">
            <v>0</v>
          </cell>
          <cell r="K44">
            <v>0</v>
          </cell>
          <cell r="L44">
            <v>0</v>
          </cell>
          <cell r="M44">
            <v>0</v>
          </cell>
          <cell r="N44">
            <v>0</v>
          </cell>
          <cell r="O44">
            <v>0</v>
          </cell>
        </row>
        <row r="45">
          <cell r="B45" t="str">
            <v xml:space="preserve">   Total Pro Forma Convertible Preferred</v>
          </cell>
          <cell r="E45">
            <v>155.25</v>
          </cell>
          <cell r="F45">
            <v>155.25</v>
          </cell>
          <cell r="G45">
            <v>155.25</v>
          </cell>
          <cell r="H45">
            <v>155.25</v>
          </cell>
          <cell r="I45">
            <v>155.25</v>
          </cell>
          <cell r="J45">
            <v>155.25</v>
          </cell>
          <cell r="K45">
            <v>155.25</v>
          </cell>
          <cell r="L45">
            <v>155.25</v>
          </cell>
          <cell r="M45">
            <v>155.25</v>
          </cell>
          <cell r="N45">
            <v>155.25</v>
          </cell>
          <cell r="O45" t="e">
            <v>#REF!</v>
          </cell>
        </row>
        <row r="46">
          <cell r="B46" t="str">
            <v xml:space="preserve">   Standalone Conversion</v>
          </cell>
          <cell r="E46">
            <v>0</v>
          </cell>
          <cell r="F46">
            <v>0</v>
          </cell>
          <cell r="G46">
            <v>0</v>
          </cell>
          <cell r="H46">
            <v>0</v>
          </cell>
          <cell r="I46">
            <v>0</v>
          </cell>
          <cell r="J46">
            <v>0</v>
          </cell>
          <cell r="K46">
            <v>0</v>
          </cell>
          <cell r="L46">
            <v>0.48</v>
          </cell>
          <cell r="M46">
            <v>0.48</v>
          </cell>
          <cell r="N46">
            <v>0</v>
          </cell>
          <cell r="O46">
            <v>0</v>
          </cell>
        </row>
        <row r="48">
          <cell r="F48" t="str">
            <v>Projected Fiscal Year Ending December 31,</v>
          </cell>
        </row>
        <row r="49">
          <cell r="E49" t="str">
            <v>1999 PF</v>
          </cell>
          <cell r="F49">
            <v>2000</v>
          </cell>
          <cell r="G49">
            <v>2001</v>
          </cell>
          <cell r="H49">
            <v>2002</v>
          </cell>
          <cell r="I49">
            <v>2003</v>
          </cell>
          <cell r="J49">
            <v>2004</v>
          </cell>
          <cell r="K49">
            <v>2005</v>
          </cell>
          <cell r="L49">
            <v>2006</v>
          </cell>
          <cell r="M49">
            <v>2007</v>
          </cell>
          <cell r="N49">
            <v>2008</v>
          </cell>
          <cell r="O49">
            <v>2009</v>
          </cell>
        </row>
        <row r="50">
          <cell r="B50" t="str">
            <v>Straight Debt Interest Schedule</v>
          </cell>
        </row>
        <row r="51">
          <cell r="B51" t="str">
            <v>Double Eye's Straight Debt</v>
          </cell>
          <cell r="E51">
            <v>2.9630000000000001</v>
          </cell>
          <cell r="F51">
            <v>1.6083547500000037</v>
          </cell>
          <cell r="G51">
            <v>0.68428199999999606</v>
          </cell>
          <cell r="H51">
            <v>0.14067074999999818</v>
          </cell>
          <cell r="I51">
            <v>0</v>
          </cell>
          <cell r="J51">
            <v>0</v>
          </cell>
          <cell r="K51">
            <v>0</v>
          </cell>
          <cell r="L51">
            <v>0</v>
          </cell>
          <cell r="M51">
            <v>0</v>
          </cell>
          <cell r="N51">
            <v>0</v>
          </cell>
          <cell r="O51" t="e">
            <v>#REF!</v>
          </cell>
        </row>
        <row r="52">
          <cell r="B52" t="str">
            <v>CBI's Straight Debt</v>
          </cell>
          <cell r="E52">
            <v>22.243999999999993</v>
          </cell>
          <cell r="F52">
            <v>22.243999999999993</v>
          </cell>
          <cell r="G52">
            <v>22.243999999999993</v>
          </cell>
          <cell r="H52">
            <v>22.243999999999993</v>
          </cell>
          <cell r="I52">
            <v>22.243999999999993</v>
          </cell>
          <cell r="J52">
            <v>22.243999999999993</v>
          </cell>
          <cell r="K52">
            <v>22.243999999999993</v>
          </cell>
          <cell r="L52" t="e">
            <v>#REF!</v>
          </cell>
          <cell r="M52" t="e">
            <v>#REF!</v>
          </cell>
          <cell r="N52" t="e">
            <v>#REF!</v>
          </cell>
          <cell r="O52" t="e">
            <v>#REF!</v>
          </cell>
        </row>
        <row r="53">
          <cell r="B53" t="str">
            <v>New Bank Debt</v>
          </cell>
          <cell r="E53">
            <v>0</v>
          </cell>
          <cell r="F53">
            <v>0</v>
          </cell>
          <cell r="G53">
            <v>0</v>
          </cell>
          <cell r="H53">
            <v>0</v>
          </cell>
          <cell r="I53">
            <v>0</v>
          </cell>
          <cell r="J53">
            <v>0</v>
          </cell>
          <cell r="K53">
            <v>0</v>
          </cell>
          <cell r="L53">
            <v>0</v>
          </cell>
          <cell r="M53">
            <v>0</v>
          </cell>
          <cell r="N53">
            <v>0</v>
          </cell>
          <cell r="O53">
            <v>0</v>
          </cell>
        </row>
        <row r="54">
          <cell r="B54" t="str">
            <v>New Oak Hill Debt</v>
          </cell>
          <cell r="E54">
            <v>0</v>
          </cell>
          <cell r="F54">
            <v>0</v>
          </cell>
          <cell r="G54">
            <v>0</v>
          </cell>
          <cell r="H54">
            <v>0</v>
          </cell>
          <cell r="I54">
            <v>0</v>
          </cell>
          <cell r="J54">
            <v>0</v>
          </cell>
          <cell r="K54">
            <v>0</v>
          </cell>
          <cell r="L54">
            <v>0</v>
          </cell>
          <cell r="M54">
            <v>0</v>
          </cell>
          <cell r="N54">
            <v>0</v>
          </cell>
          <cell r="O54">
            <v>0</v>
          </cell>
        </row>
        <row r="55">
          <cell r="B55" t="str">
            <v>New Subordinated Debt</v>
          </cell>
          <cell r="E55">
            <v>0</v>
          </cell>
          <cell r="F55">
            <v>0</v>
          </cell>
          <cell r="G55">
            <v>0</v>
          </cell>
          <cell r="H55">
            <v>0</v>
          </cell>
          <cell r="I55">
            <v>0</v>
          </cell>
          <cell r="J55">
            <v>0</v>
          </cell>
          <cell r="K55">
            <v>0</v>
          </cell>
          <cell r="L55">
            <v>0</v>
          </cell>
          <cell r="M55">
            <v>0</v>
          </cell>
          <cell r="N55">
            <v>0</v>
          </cell>
          <cell r="O55">
            <v>0</v>
          </cell>
        </row>
        <row r="56">
          <cell r="B56" t="str">
            <v xml:space="preserve">   Total Pro Forma Straight Debt</v>
          </cell>
          <cell r="E56">
            <v>25.206999999999994</v>
          </cell>
          <cell r="F56">
            <v>23.852354749999996</v>
          </cell>
          <cell r="G56">
            <v>22.928281999999989</v>
          </cell>
          <cell r="H56">
            <v>22.384670749999991</v>
          </cell>
          <cell r="I56">
            <v>22.243999999999993</v>
          </cell>
          <cell r="J56">
            <v>22.243999999999993</v>
          </cell>
          <cell r="K56">
            <v>22.243999999999993</v>
          </cell>
          <cell r="L56" t="e">
            <v>#REF!</v>
          </cell>
          <cell r="M56" t="e">
            <v>#REF!</v>
          </cell>
          <cell r="N56" t="e">
            <v>#REF!</v>
          </cell>
          <cell r="O56" t="e">
            <v>#REF!</v>
          </cell>
        </row>
        <row r="58">
          <cell r="B58" t="str">
            <v>Convertible Debt Interest Schedule</v>
          </cell>
        </row>
        <row r="59">
          <cell r="B59" t="str">
            <v>Double Eye's Convertible Debt</v>
          </cell>
          <cell r="E59">
            <v>0</v>
          </cell>
          <cell r="F59">
            <v>0</v>
          </cell>
          <cell r="G59">
            <v>0</v>
          </cell>
          <cell r="H59">
            <v>0</v>
          </cell>
          <cell r="I59">
            <v>0</v>
          </cell>
          <cell r="J59">
            <v>0</v>
          </cell>
          <cell r="K59">
            <v>0</v>
          </cell>
          <cell r="L59">
            <v>0</v>
          </cell>
          <cell r="M59">
            <v>0</v>
          </cell>
          <cell r="N59">
            <v>0</v>
          </cell>
          <cell r="O59">
            <v>0</v>
          </cell>
        </row>
        <row r="60">
          <cell r="B60" t="str">
            <v>CBI's Convertible Debt</v>
          </cell>
          <cell r="E60">
            <v>0</v>
          </cell>
          <cell r="F60">
            <v>0</v>
          </cell>
          <cell r="G60">
            <v>0</v>
          </cell>
          <cell r="H60">
            <v>0</v>
          </cell>
          <cell r="I60">
            <v>0</v>
          </cell>
          <cell r="J60">
            <v>0</v>
          </cell>
          <cell r="K60">
            <v>0</v>
          </cell>
          <cell r="L60" t="e">
            <v>#REF!</v>
          </cell>
          <cell r="M60" t="e">
            <v>#REF!</v>
          </cell>
          <cell r="N60" t="e">
            <v>#REF!</v>
          </cell>
          <cell r="O60" t="e">
            <v>#REF!</v>
          </cell>
        </row>
        <row r="61">
          <cell r="B61" t="str">
            <v xml:space="preserve">   Total Pro Forma Convertible Debt</v>
          </cell>
          <cell r="E61">
            <v>0</v>
          </cell>
          <cell r="F61">
            <v>0</v>
          </cell>
          <cell r="G61">
            <v>0</v>
          </cell>
          <cell r="H61">
            <v>0</v>
          </cell>
          <cell r="I61">
            <v>0</v>
          </cell>
          <cell r="J61">
            <v>0</v>
          </cell>
          <cell r="K61">
            <v>0</v>
          </cell>
          <cell r="L61" t="e">
            <v>#REF!</v>
          </cell>
          <cell r="M61" t="e">
            <v>#REF!</v>
          </cell>
          <cell r="N61" t="e">
            <v>#REF!</v>
          </cell>
          <cell r="O61" t="e">
            <v>#REF!</v>
          </cell>
        </row>
        <row r="63">
          <cell r="B63" t="str">
            <v>Straight Preferred Dividend Schedule</v>
          </cell>
        </row>
        <row r="64">
          <cell r="B64" t="str">
            <v>Double Eye's Straight Peferred</v>
          </cell>
          <cell r="E64">
            <v>56.820124023437472</v>
          </cell>
          <cell r="F64">
            <v>59.301324096679686</v>
          </cell>
          <cell r="G64">
            <v>59.301324096679686</v>
          </cell>
          <cell r="H64">
            <v>59.301324096679686</v>
          </cell>
          <cell r="I64">
            <v>59.301324096679686</v>
          </cell>
          <cell r="J64">
            <v>59.301324096679686</v>
          </cell>
          <cell r="K64">
            <v>59.301324096679686</v>
          </cell>
          <cell r="L64">
            <v>67.09332409667968</v>
          </cell>
          <cell r="M64">
            <v>67.09332409667968</v>
          </cell>
          <cell r="N64">
            <v>59.301324096679686</v>
          </cell>
          <cell r="O64">
            <v>0.69366865964624047</v>
          </cell>
        </row>
        <row r="65">
          <cell r="B65" t="str">
            <v>CBI's Straight Preferred</v>
          </cell>
          <cell r="E65">
            <v>0</v>
          </cell>
          <cell r="F65">
            <v>0</v>
          </cell>
          <cell r="G65">
            <v>0</v>
          </cell>
          <cell r="H65">
            <v>0</v>
          </cell>
          <cell r="I65">
            <v>0</v>
          </cell>
          <cell r="J65">
            <v>0</v>
          </cell>
          <cell r="K65">
            <v>0</v>
          </cell>
          <cell r="L65">
            <v>0</v>
          </cell>
          <cell r="M65">
            <v>0</v>
          </cell>
          <cell r="N65">
            <v>0</v>
          </cell>
          <cell r="O65">
            <v>0</v>
          </cell>
        </row>
        <row r="66">
          <cell r="B66" t="str">
            <v>New Straight Preferred</v>
          </cell>
          <cell r="E66">
            <v>0</v>
          </cell>
          <cell r="F66">
            <v>0</v>
          </cell>
          <cell r="G66">
            <v>0</v>
          </cell>
          <cell r="H66">
            <v>0</v>
          </cell>
          <cell r="I66">
            <v>0</v>
          </cell>
          <cell r="J66">
            <v>0</v>
          </cell>
          <cell r="K66">
            <v>0</v>
          </cell>
          <cell r="L66">
            <v>0</v>
          </cell>
          <cell r="M66">
            <v>0</v>
          </cell>
          <cell r="N66">
            <v>0</v>
          </cell>
          <cell r="O66">
            <v>0</v>
          </cell>
        </row>
        <row r="67">
          <cell r="B67" t="str">
            <v xml:space="preserve">   Total Pro Forma Straight Preferred</v>
          </cell>
          <cell r="E67">
            <v>56.820124023437472</v>
          </cell>
          <cell r="F67">
            <v>59.301324096679686</v>
          </cell>
          <cell r="G67">
            <v>59.301324096679686</v>
          </cell>
          <cell r="H67">
            <v>59.301324096679686</v>
          </cell>
          <cell r="I67">
            <v>59.301324096679686</v>
          </cell>
          <cell r="J67">
            <v>59.301324096679686</v>
          </cell>
          <cell r="K67">
            <v>59.301324096679686</v>
          </cell>
          <cell r="L67">
            <v>67.09332409667968</v>
          </cell>
          <cell r="M67">
            <v>67.09332409667968</v>
          </cell>
          <cell r="N67">
            <v>59.301324096679686</v>
          </cell>
          <cell r="O67">
            <v>0.69366865964624047</v>
          </cell>
        </row>
        <row r="69">
          <cell r="B69" t="str">
            <v>Convertible Preferred Dividend Schedule</v>
          </cell>
        </row>
        <row r="70">
          <cell r="B70" t="str">
            <v>Double Eye's 6 3/4% Convertible Peferred</v>
          </cell>
          <cell r="E70">
            <v>0</v>
          </cell>
          <cell r="F70">
            <v>0</v>
          </cell>
          <cell r="G70">
            <v>0</v>
          </cell>
          <cell r="H70">
            <v>0</v>
          </cell>
          <cell r="I70">
            <v>0</v>
          </cell>
          <cell r="J70">
            <v>0</v>
          </cell>
          <cell r="K70">
            <v>0</v>
          </cell>
          <cell r="L70">
            <v>0</v>
          </cell>
          <cell r="M70">
            <v>0</v>
          </cell>
          <cell r="N70">
            <v>0</v>
          </cell>
          <cell r="O70" t="e">
            <v>#REF!</v>
          </cell>
        </row>
        <row r="71">
          <cell r="B71" t="str">
            <v>Double Eye's 7 1/4% Convertible Peferred</v>
          </cell>
          <cell r="E71">
            <v>0</v>
          </cell>
          <cell r="F71">
            <v>0</v>
          </cell>
          <cell r="G71">
            <v>0</v>
          </cell>
          <cell r="H71">
            <v>0</v>
          </cell>
          <cell r="I71">
            <v>0</v>
          </cell>
          <cell r="J71">
            <v>0</v>
          </cell>
          <cell r="K71">
            <v>0</v>
          </cell>
          <cell r="L71">
            <v>0</v>
          </cell>
          <cell r="M71">
            <v>0</v>
          </cell>
          <cell r="N71">
            <v>0</v>
          </cell>
          <cell r="O71">
            <v>0</v>
          </cell>
        </row>
        <row r="72">
          <cell r="B72" t="str">
            <v>Oak Convertible Preferred</v>
          </cell>
          <cell r="E72">
            <v>0</v>
          </cell>
          <cell r="F72">
            <v>0</v>
          </cell>
          <cell r="G72">
            <v>0</v>
          </cell>
          <cell r="H72">
            <v>0</v>
          </cell>
          <cell r="I72">
            <v>0</v>
          </cell>
          <cell r="J72">
            <v>0</v>
          </cell>
          <cell r="K72">
            <v>0</v>
          </cell>
          <cell r="L72">
            <v>0</v>
          </cell>
          <cell r="M72">
            <v>0</v>
          </cell>
          <cell r="N72">
            <v>0</v>
          </cell>
          <cell r="O72">
            <v>0</v>
          </cell>
        </row>
        <row r="73">
          <cell r="B73" t="str">
            <v xml:space="preserve">   Total Pro Forma Convertible Preferred</v>
          </cell>
          <cell r="E73">
            <v>0</v>
          </cell>
          <cell r="F73">
            <v>0</v>
          </cell>
          <cell r="G73">
            <v>0</v>
          </cell>
          <cell r="H73">
            <v>0</v>
          </cell>
          <cell r="I73">
            <v>0</v>
          </cell>
          <cell r="J73">
            <v>0</v>
          </cell>
          <cell r="K73">
            <v>0</v>
          </cell>
          <cell r="L73">
            <v>0</v>
          </cell>
          <cell r="M73">
            <v>0</v>
          </cell>
          <cell r="N73">
            <v>0</v>
          </cell>
          <cell r="O73" t="e">
            <v>#REF!</v>
          </cell>
        </row>
        <row r="75">
          <cell r="B75" t="str">
            <v>Oak Hill Partners Preferred Non-Cash Interest Schedule</v>
          </cell>
        </row>
        <row r="76">
          <cell r="B76" t="str">
            <v>Oak Convertible Debt</v>
          </cell>
          <cell r="E76">
            <v>27.455625000000001</v>
          </cell>
          <cell r="F76">
            <v>29.479038570908479</v>
          </cell>
          <cell r="G76">
            <v>31.651572858571253</v>
          </cell>
          <cell r="H76">
            <v>33.984217701390605</v>
          </cell>
          <cell r="I76">
            <v>36.488772862444222</v>
          </cell>
          <cell r="J76">
            <v>39.177907718986994</v>
          </cell>
          <cell r="K76">
            <v>0</v>
          </cell>
          <cell r="L76">
            <v>39.177907718986994</v>
          </cell>
          <cell r="M76">
            <v>41.867042575529773</v>
          </cell>
          <cell r="N76">
            <v>44.740757127561722</v>
          </cell>
          <cell r="O76">
            <v>47.811720752337749</v>
          </cell>
        </row>
        <row r="77">
          <cell r="B77" t="str">
            <v xml:space="preserve">   Total Pro Forma Oak Hill</v>
          </cell>
          <cell r="E77">
            <v>27.455625000000001</v>
          </cell>
          <cell r="F77">
            <v>29.479038570908479</v>
          </cell>
          <cell r="G77">
            <v>31.651572858571253</v>
          </cell>
          <cell r="H77">
            <v>33.984217701390605</v>
          </cell>
          <cell r="I77">
            <v>36.488772862444222</v>
          </cell>
          <cell r="J77">
            <v>39.177907718986994</v>
          </cell>
          <cell r="K77">
            <v>0</v>
          </cell>
          <cell r="L77">
            <v>39.177907718986994</v>
          </cell>
          <cell r="M77">
            <v>41.867042575529773</v>
          </cell>
          <cell r="N77">
            <v>44.740757127561722</v>
          </cell>
          <cell r="O77">
            <v>47.811720752337749</v>
          </cell>
        </row>
      </sheetData>
      <sheetData sheetId="18" refreshError="1">
        <row r="1">
          <cell r="B1" t="str">
            <v>CBI Acquires IXC - Base Case</v>
          </cell>
        </row>
        <row r="2">
          <cell r="B2" t="str">
            <v>Illustrative Contribution Analysis</v>
          </cell>
        </row>
        <row r="6">
          <cell r="B6" t="str">
            <v>(Dollars in Millions)</v>
          </cell>
        </row>
        <row r="8">
          <cell r="G8" t="str">
            <v>Pro Forma</v>
          </cell>
          <cell r="I8" t="str">
            <v>Contribution</v>
          </cell>
          <cell r="L8" t="str">
            <v>Implied</v>
          </cell>
        </row>
        <row r="9">
          <cell r="E9" t="str">
            <v>CBI</v>
          </cell>
          <cell r="F9" t="str">
            <v>Double Eye</v>
          </cell>
          <cell r="G9" t="str">
            <v>Combined</v>
          </cell>
          <cell r="I9" t="str">
            <v>CBI</v>
          </cell>
          <cell r="J9" t="str">
            <v>Double Eye</v>
          </cell>
          <cell r="L9" t="str">
            <v>Exchange Ratio</v>
          </cell>
        </row>
        <row r="10">
          <cell r="B10" t="str">
            <v>Revenues:</v>
          </cell>
          <cell r="C10" t="str">
            <v>1999E</v>
          </cell>
          <cell r="E10">
            <v>1032.213</v>
          </cell>
          <cell r="F10">
            <v>667.23899999999992</v>
          </cell>
          <cell r="G10">
            <v>1699.4519999999998</v>
          </cell>
          <cell r="I10">
            <v>60.737990834692603</v>
          </cell>
          <cell r="J10">
            <v>39.262009165307404</v>
          </cell>
          <cell r="K10" t="str">
            <v/>
          </cell>
          <cell r="L10">
            <v>1.0231493370680569</v>
          </cell>
        </row>
        <row r="11">
          <cell r="C11" t="str">
            <v>2000E</v>
          </cell>
          <cell r="E11">
            <v>1197.6706301474999</v>
          </cell>
          <cell r="F11">
            <v>898.91904070449505</v>
          </cell>
          <cell r="G11">
            <v>2096.5896708519949</v>
          </cell>
          <cell r="I11">
            <v>57.124703359852013</v>
          </cell>
          <cell r="J11">
            <v>42.875296640147987</v>
          </cell>
          <cell r="K11" t="str">
            <v/>
          </cell>
          <cell r="L11">
            <v>1.3178623645917142</v>
          </cell>
        </row>
        <row r="12">
          <cell r="C12" t="str">
            <v>2001E</v>
          </cell>
          <cell r="E12">
            <v>1343.7533823277076</v>
          </cell>
          <cell r="F12">
            <v>1288.3276076718973</v>
          </cell>
          <cell r="G12">
            <v>2632.0809899996048</v>
          </cell>
          <cell r="I12">
            <v>51.052888852326284</v>
          </cell>
          <cell r="J12">
            <v>48.947111147673724</v>
          </cell>
          <cell r="K12" t="str">
            <v/>
          </cell>
          <cell r="L12">
            <v>1.9229448310654549</v>
          </cell>
        </row>
        <row r="14">
          <cell r="B14" t="str">
            <v>EBITDA:</v>
          </cell>
          <cell r="C14" t="str">
            <v>1999E</v>
          </cell>
          <cell r="E14">
            <v>335.61099999999999</v>
          </cell>
          <cell r="F14">
            <v>-8.5940000000001078</v>
          </cell>
          <cell r="G14">
            <v>327.01699999999988</v>
          </cell>
          <cell r="I14">
            <v>102.62799793282922</v>
          </cell>
          <cell r="J14">
            <v>-2.627997932829214</v>
          </cell>
          <cell r="K14" t="str">
            <v/>
          </cell>
          <cell r="L14">
            <v>-0.76116428524260016</v>
          </cell>
        </row>
        <row r="15">
          <cell r="C15" t="str">
            <v>2000E</v>
          </cell>
          <cell r="E15">
            <v>434.31999445043812</v>
          </cell>
          <cell r="F15">
            <v>46.813913010483986</v>
          </cell>
          <cell r="G15">
            <v>481.1339074609221</v>
          </cell>
          <cell r="I15">
            <v>90.270086500963103</v>
          </cell>
          <cell r="J15">
            <v>9.7299134990369041</v>
          </cell>
          <cell r="K15" t="str">
            <v/>
          </cell>
          <cell r="L15">
            <v>-0.42233268784192735</v>
          </cell>
          <cell r="M15">
            <v>-16.420507085221324</v>
          </cell>
        </row>
        <row r="16">
          <cell r="C16" t="str">
            <v>2001E</v>
          </cell>
          <cell r="E16">
            <v>514.96300831624126</v>
          </cell>
          <cell r="F16">
            <v>128.02302397817186</v>
          </cell>
          <cell r="G16">
            <v>642.98603229441312</v>
          </cell>
          <cell r="I16">
            <v>80.089299370728455</v>
          </cell>
          <cell r="J16">
            <v>19.910700629271545</v>
          </cell>
          <cell r="K16" t="str">
            <v/>
          </cell>
          <cell r="L16">
            <v>-5.6657709378966976E-2</v>
          </cell>
        </row>
        <row r="18">
          <cell r="B18" t="str">
            <v>EBIT</v>
          </cell>
          <cell r="E18">
            <v>201.227</v>
          </cell>
          <cell r="F18">
            <v>-253.80651945673583</v>
          </cell>
          <cell r="G18">
            <v>-52.579519456735824</v>
          </cell>
          <cell r="I18">
            <v>0</v>
          </cell>
          <cell r="J18">
            <v>0</v>
          </cell>
          <cell r="K18" t="str">
            <v>ERROR</v>
          </cell>
          <cell r="L18">
            <v>8.7351325688971873</v>
          </cell>
        </row>
        <row r="19">
          <cell r="B19" t="str">
            <v>Net Income:</v>
          </cell>
          <cell r="C19" t="str">
            <v>1999E</v>
          </cell>
          <cell r="E19">
            <v>105.41108795913819</v>
          </cell>
          <cell r="F19">
            <v>-421.48079973017337</v>
          </cell>
          <cell r="G19">
            <v>-316.0697117710352</v>
          </cell>
          <cell r="I19" t="str">
            <v>NM</v>
          </cell>
          <cell r="J19" t="str">
            <v>NM</v>
          </cell>
          <cell r="K19" t="e">
            <v>#VALUE!</v>
          </cell>
          <cell r="L19" t="str">
            <v>NM</v>
          </cell>
          <cell r="M19" t="e">
            <v>#VALUE!</v>
          </cell>
        </row>
        <row r="20">
          <cell r="C20" t="str">
            <v>2000E</v>
          </cell>
          <cell r="E20">
            <v>168.16093978857052</v>
          </cell>
          <cell r="F20">
            <v>-369.18939541898015</v>
          </cell>
          <cell r="G20">
            <v>-201.02845563040964</v>
          </cell>
          <cell r="I20" t="str">
            <v>NM</v>
          </cell>
          <cell r="J20" t="str">
            <v>NM</v>
          </cell>
          <cell r="K20" t="e">
            <v>#VALUE!</v>
          </cell>
          <cell r="L20" t="str">
            <v>NM</v>
          </cell>
          <cell r="M20" t="e">
            <v>#VALUE!</v>
          </cell>
        </row>
        <row r="21">
          <cell r="C21" t="str">
            <v>2001E</v>
          </cell>
          <cell r="E21">
            <v>215.9</v>
          </cell>
          <cell r="F21">
            <v>-393.32923981133479</v>
          </cell>
          <cell r="G21">
            <v>-177.42923981133478</v>
          </cell>
          <cell r="I21" t="str">
            <v>NM</v>
          </cell>
          <cell r="J21" t="str">
            <v>NM</v>
          </cell>
          <cell r="K21" t="e">
            <v>#VALUE!</v>
          </cell>
          <cell r="L21" t="str">
            <v>NM</v>
          </cell>
          <cell r="M21" t="e">
            <v>#VALUE!</v>
          </cell>
        </row>
        <row r="23">
          <cell r="B23" t="str">
            <v>Funds from Operations</v>
          </cell>
          <cell r="E23">
            <v>273.05469444555564</v>
          </cell>
          <cell r="F23">
            <v>0</v>
          </cell>
          <cell r="G23">
            <v>273.05469444555564</v>
          </cell>
          <cell r="I23">
            <v>1</v>
          </cell>
          <cell r="J23">
            <v>0</v>
          </cell>
          <cell r="K23" t="str">
            <v/>
          </cell>
          <cell r="L23">
            <v>0</v>
          </cell>
        </row>
        <row r="24">
          <cell r="B24" t="str">
            <v>Cash Flow from Operations</v>
          </cell>
          <cell r="E24">
            <v>278.49401462041101</v>
          </cell>
          <cell r="F24">
            <v>0</v>
          </cell>
          <cell r="G24">
            <v>278.49401462041101</v>
          </cell>
          <cell r="I24">
            <v>100</v>
          </cell>
          <cell r="J24">
            <v>0</v>
          </cell>
          <cell r="K24" t="str">
            <v/>
          </cell>
          <cell r="L24">
            <v>0</v>
          </cell>
        </row>
        <row r="25">
          <cell r="B25" t="str">
            <v>Capital Expenditures</v>
          </cell>
          <cell r="E25">
            <v>189.584</v>
          </cell>
          <cell r="F25">
            <v>0</v>
          </cell>
          <cell r="G25">
            <v>189.584</v>
          </cell>
          <cell r="I25" t="str">
            <v>---</v>
          </cell>
          <cell r="J25" t="str">
            <v>---</v>
          </cell>
          <cell r="L25" t="str">
            <v>---</v>
          </cell>
        </row>
        <row r="26">
          <cell r="B26" t="str">
            <v>Free Cash Flow</v>
          </cell>
          <cell r="E26">
            <v>88.910014620411005</v>
          </cell>
          <cell r="F26">
            <v>0</v>
          </cell>
          <cell r="G26">
            <v>88.910014620411005</v>
          </cell>
          <cell r="I26">
            <v>100</v>
          </cell>
          <cell r="J26">
            <v>0</v>
          </cell>
          <cell r="K26" t="str">
            <v/>
          </cell>
          <cell r="L26">
            <v>0</v>
          </cell>
        </row>
        <row r="27">
          <cell r="C27" t="str">
            <v>Free Cash Flow check</v>
          </cell>
          <cell r="E27">
            <v>88.910014620411005</v>
          </cell>
          <cell r="F27">
            <v>0</v>
          </cell>
        </row>
        <row r="28">
          <cell r="B28" t="str">
            <v>Total Assets (a)</v>
          </cell>
          <cell r="E28">
            <v>1131.4058955222238</v>
          </cell>
          <cell r="F28">
            <v>2361.1289312314357</v>
          </cell>
          <cell r="G28">
            <v>3492.5348267536592</v>
          </cell>
          <cell r="I28">
            <v>0.3239497819335635</v>
          </cell>
          <cell r="J28">
            <v>0.67605021806643661</v>
          </cell>
          <cell r="K28" t="str">
            <v/>
          </cell>
          <cell r="L28">
            <v>8.8454077485377542</v>
          </cell>
        </row>
        <row r="29">
          <cell r="B29" t="str">
            <v>Common Shareholders' Equity</v>
          </cell>
          <cell r="E29">
            <v>204.44564206997097</v>
          </cell>
          <cell r="F29">
            <v>-383.14147577211276</v>
          </cell>
          <cell r="G29">
            <v>-178.69583370214178</v>
          </cell>
          <cell r="I29">
            <v>0</v>
          </cell>
          <cell r="J29">
            <v>0</v>
          </cell>
          <cell r="K29" t="str">
            <v>ERROR</v>
          </cell>
          <cell r="L29" t="e">
            <v>#DIV/0!</v>
          </cell>
        </row>
        <row r="31">
          <cell r="B31" t="str">
            <v>Latest Stock Price (10/05/99)</v>
          </cell>
          <cell r="E31">
            <v>21.4375</v>
          </cell>
          <cell r="F31">
            <v>43.3125</v>
          </cell>
          <cell r="G31" t="str">
            <v>---</v>
          </cell>
          <cell r="I31" t="str">
            <v>---</v>
          </cell>
          <cell r="J31" t="str">
            <v>---</v>
          </cell>
          <cell r="L31">
            <v>2.0204081632653059</v>
          </cell>
        </row>
        <row r="32">
          <cell r="B32" t="str">
            <v>Proposed Offer Price</v>
          </cell>
          <cell r="F32">
            <v>44.967299999999994</v>
          </cell>
          <cell r="G32" t="str">
            <v>---</v>
          </cell>
          <cell r="I32" t="str">
            <v>---</v>
          </cell>
          <cell r="J32" t="str">
            <v>---</v>
          </cell>
          <cell r="L32">
            <v>2.0975999999999999</v>
          </cell>
        </row>
        <row r="33">
          <cell r="B33" t="str">
            <v>Equity Value (7/16/99)</v>
          </cell>
          <cell r="E33">
            <v>3769.6</v>
          </cell>
          <cell r="F33">
            <v>1691.7</v>
          </cell>
          <cell r="G33">
            <v>5461.3</v>
          </cell>
          <cell r="I33">
            <v>69.023858788200613</v>
          </cell>
          <cell r="J33">
            <v>30.976141211799391</v>
          </cell>
          <cell r="K33" t="str">
            <v/>
          </cell>
          <cell r="L33">
            <v>1.3614392160589726</v>
          </cell>
        </row>
        <row r="34">
          <cell r="B34" t="str">
            <v>Firm Value (7/13/99)</v>
          </cell>
          <cell r="E34">
            <v>3596.3630924426734</v>
          </cell>
          <cell r="F34">
            <v>3410.7916833341756</v>
          </cell>
          <cell r="G34">
            <v>7007.1547757768494</v>
          </cell>
          <cell r="I34">
            <v>51.324156630234583</v>
          </cell>
          <cell r="J34">
            <v>48.675843369765403</v>
          </cell>
        </row>
        <row r="36">
          <cell r="B36" t="str">
            <v>(a)  Projected as of 12/31/99</v>
          </cell>
        </row>
      </sheetData>
      <sheetData sheetId="19" refreshError="1"/>
      <sheetData sheetId="20" refreshError="1"/>
      <sheetData sheetId="21" refreshError="1">
        <row r="1">
          <cell r="C1" t="str">
            <v>CBI Acquires IXC - Base Case</v>
          </cell>
        </row>
        <row r="2">
          <cell r="C2" t="str">
            <v>Depreciation, Amortization and Deferred Tax Adjustments</v>
          </cell>
        </row>
        <row r="3">
          <cell r="C3" t="str">
            <v>(Dollars in Millions, Except per Share Data)</v>
          </cell>
        </row>
        <row r="5">
          <cell r="H5" t="str">
            <v>Projected Fiscal Year Ending December 31,</v>
          </cell>
        </row>
        <row r="6">
          <cell r="G6" t="str">
            <v>1999 PF</v>
          </cell>
          <cell r="H6">
            <v>2000</v>
          </cell>
          <cell r="I6">
            <v>2001</v>
          </cell>
          <cell r="J6">
            <v>2002</v>
          </cell>
          <cell r="K6">
            <v>2003</v>
          </cell>
          <cell r="L6">
            <v>2004</v>
          </cell>
          <cell r="M6">
            <v>2005</v>
          </cell>
          <cell r="N6">
            <v>2006</v>
          </cell>
          <cell r="O6">
            <v>2007</v>
          </cell>
          <cell r="P6">
            <v>2008</v>
          </cell>
          <cell r="Q6">
            <v>2009</v>
          </cell>
        </row>
        <row r="7">
          <cell r="C7" t="str">
            <v>Book Depreciation on Capex Synergies</v>
          </cell>
        </row>
        <row r="9">
          <cell r="C9" t="str">
            <v>Remaining Depreciation Period</v>
          </cell>
          <cell r="F9">
            <v>10</v>
          </cell>
        </row>
        <row r="10">
          <cell r="C10" t="str">
            <v>Times Declining</v>
          </cell>
          <cell r="F10">
            <v>1</v>
          </cell>
        </row>
        <row r="11">
          <cell r="E11">
            <v>2000</v>
          </cell>
          <cell r="F11">
            <v>16.8</v>
          </cell>
          <cell r="H11">
            <v>0.84000000000000008</v>
          </cell>
          <cell r="I11">
            <v>1.6800000000000002</v>
          </cell>
          <cell r="J11">
            <v>1.6800000000000002</v>
          </cell>
          <cell r="K11">
            <v>1.6800000000000002</v>
          </cell>
          <cell r="L11">
            <v>1.6800000000000002</v>
          </cell>
          <cell r="M11">
            <v>1.6800000000000002</v>
          </cell>
          <cell r="N11">
            <v>1.6800000000000002</v>
          </cell>
          <cell r="O11">
            <v>1.6800000000000002</v>
          </cell>
          <cell r="P11">
            <v>1.6800000000000002</v>
          </cell>
          <cell r="Q11">
            <v>1.6800000000000002</v>
          </cell>
        </row>
        <row r="12">
          <cell r="E12">
            <v>2001</v>
          </cell>
          <cell r="F12">
            <v>8.8000000000000007</v>
          </cell>
          <cell r="I12">
            <v>0.44000000000000006</v>
          </cell>
          <cell r="J12">
            <v>0.88000000000000012</v>
          </cell>
          <cell r="K12">
            <v>0.88000000000000012</v>
          </cell>
          <cell r="L12">
            <v>0.88000000000000012</v>
          </cell>
          <cell r="M12">
            <v>0.88000000000000012</v>
          </cell>
          <cell r="N12">
            <v>0.88000000000000012</v>
          </cell>
          <cell r="O12">
            <v>0.88000000000000012</v>
          </cell>
          <cell r="P12">
            <v>0.88000000000000012</v>
          </cell>
          <cell r="Q12">
            <v>0.88000000000000012</v>
          </cell>
        </row>
        <row r="13">
          <cell r="E13">
            <v>2002</v>
          </cell>
          <cell r="F13">
            <v>1.8</v>
          </cell>
          <cell r="J13">
            <v>9.0000000000000011E-2</v>
          </cell>
          <cell r="K13">
            <v>0.18</v>
          </cell>
          <cell r="L13">
            <v>0.18</v>
          </cell>
          <cell r="M13">
            <v>0.18</v>
          </cell>
          <cell r="N13">
            <v>0.18</v>
          </cell>
          <cell r="O13">
            <v>0.18</v>
          </cell>
          <cell r="P13">
            <v>0.18</v>
          </cell>
          <cell r="Q13">
            <v>0.18</v>
          </cell>
        </row>
        <row r="14">
          <cell r="E14">
            <v>2003</v>
          </cell>
          <cell r="F14">
            <v>1.8</v>
          </cell>
          <cell r="K14">
            <v>9.0000000000000011E-2</v>
          </cell>
          <cell r="L14">
            <v>0.18</v>
          </cell>
          <cell r="M14">
            <v>0.18</v>
          </cell>
          <cell r="N14">
            <v>0.18</v>
          </cell>
          <cell r="O14">
            <v>0.18</v>
          </cell>
          <cell r="P14">
            <v>0.18</v>
          </cell>
          <cell r="Q14">
            <v>0.18</v>
          </cell>
        </row>
        <row r="15">
          <cell r="E15">
            <v>2004</v>
          </cell>
          <cell r="F15">
            <v>1.8</v>
          </cell>
          <cell r="L15">
            <v>9.0000000000000011E-2</v>
          </cell>
          <cell r="M15">
            <v>0.18</v>
          </cell>
          <cell r="N15">
            <v>0.18</v>
          </cell>
          <cell r="O15">
            <v>0.18</v>
          </cell>
          <cell r="P15">
            <v>0.18</v>
          </cell>
          <cell r="Q15">
            <v>0.18</v>
          </cell>
        </row>
        <row r="16">
          <cell r="E16">
            <v>2005</v>
          </cell>
          <cell r="F16">
            <v>1.8</v>
          </cell>
          <cell r="M16">
            <v>9.0000000000000011E-2</v>
          </cell>
          <cell r="N16">
            <v>0.18</v>
          </cell>
          <cell r="O16">
            <v>0.18</v>
          </cell>
          <cell r="P16">
            <v>0.18</v>
          </cell>
          <cell r="Q16">
            <v>0.18</v>
          </cell>
        </row>
        <row r="17">
          <cell r="E17">
            <v>2006</v>
          </cell>
          <cell r="F17" t="e">
            <v>#REF!</v>
          </cell>
          <cell r="N17">
            <v>0</v>
          </cell>
          <cell r="O17">
            <v>0</v>
          </cell>
          <cell r="P17">
            <v>0</v>
          </cell>
          <cell r="Q17">
            <v>0</v>
          </cell>
        </row>
        <row r="18">
          <cell r="E18">
            <v>2007</v>
          </cell>
          <cell r="F18" t="e">
            <v>#REF!</v>
          </cell>
          <cell r="O18">
            <v>0</v>
          </cell>
          <cell r="P18">
            <v>0</v>
          </cell>
          <cell r="Q18">
            <v>0</v>
          </cell>
        </row>
        <row r="19">
          <cell r="E19">
            <v>2008</v>
          </cell>
          <cell r="F19" t="e">
            <v>#REF!</v>
          </cell>
          <cell r="P19">
            <v>0</v>
          </cell>
          <cell r="Q19">
            <v>0</v>
          </cell>
        </row>
        <row r="20">
          <cell r="E20">
            <v>2009</v>
          </cell>
          <cell r="F20" t="e">
            <v>#REF!</v>
          </cell>
          <cell r="Q20">
            <v>0</v>
          </cell>
        </row>
        <row r="21">
          <cell r="C21" t="str">
            <v xml:space="preserve">   Total Book Depreciation Savings from Capex Synergies</v>
          </cell>
          <cell r="G21">
            <v>-0.84000000000000008</v>
          </cell>
          <cell r="H21">
            <v>-0.84000000000000008</v>
          </cell>
          <cell r="I21">
            <v>-2.12</v>
          </cell>
          <cell r="J21">
            <v>-2.6500000000000004</v>
          </cell>
          <cell r="K21">
            <v>-2.8300000000000005</v>
          </cell>
          <cell r="L21">
            <v>-3.0100000000000007</v>
          </cell>
          <cell r="M21">
            <v>-3.1900000000000008</v>
          </cell>
          <cell r="N21">
            <v>-3.2800000000000011</v>
          </cell>
          <cell r="O21">
            <v>-3.2800000000000011</v>
          </cell>
          <cell r="P21">
            <v>-3.2800000000000011</v>
          </cell>
          <cell r="Q21">
            <v>-3.2800000000000011</v>
          </cell>
        </row>
        <row r="23">
          <cell r="C23" t="str">
            <v>Tax Depreciation on Capex Synergies</v>
          </cell>
        </row>
        <row r="25">
          <cell r="C25" t="str">
            <v>Remaining Depreciation Period</v>
          </cell>
          <cell r="F25">
            <v>10</v>
          </cell>
        </row>
        <row r="26">
          <cell r="C26" t="str">
            <v>Times Declining</v>
          </cell>
          <cell r="F26">
            <v>1</v>
          </cell>
        </row>
        <row r="27">
          <cell r="E27">
            <v>2000</v>
          </cell>
          <cell r="F27">
            <v>16.8</v>
          </cell>
          <cell r="H27">
            <v>0.84000000000000008</v>
          </cell>
          <cell r="I27">
            <v>1.6800000000000002</v>
          </cell>
          <cell r="J27">
            <v>1.6800000000000002</v>
          </cell>
          <cell r="K27">
            <v>1.6800000000000002</v>
          </cell>
          <cell r="L27">
            <v>1.6800000000000002</v>
          </cell>
          <cell r="M27">
            <v>1.6800000000000002</v>
          </cell>
          <cell r="N27">
            <v>1.6800000000000002</v>
          </cell>
          <cell r="O27">
            <v>1.6800000000000002</v>
          </cell>
          <cell r="P27">
            <v>1.6800000000000002</v>
          </cell>
          <cell r="Q27">
            <v>1.6800000000000002</v>
          </cell>
        </row>
        <row r="28">
          <cell r="E28">
            <v>2001</v>
          </cell>
          <cell r="F28">
            <v>8.8000000000000007</v>
          </cell>
          <cell r="I28">
            <v>0.44000000000000006</v>
          </cell>
          <cell r="J28">
            <v>0.88000000000000012</v>
          </cell>
          <cell r="K28">
            <v>0.88000000000000012</v>
          </cell>
          <cell r="L28">
            <v>0.88000000000000012</v>
          </cell>
          <cell r="M28">
            <v>0.88000000000000012</v>
          </cell>
          <cell r="N28">
            <v>0.88000000000000012</v>
          </cell>
          <cell r="O28">
            <v>0.88000000000000012</v>
          </cell>
          <cell r="P28">
            <v>0.88000000000000012</v>
          </cell>
          <cell r="Q28">
            <v>0.88000000000000012</v>
          </cell>
        </row>
        <row r="29">
          <cell r="E29">
            <v>2002</v>
          </cell>
          <cell r="F29">
            <v>1.8</v>
          </cell>
          <cell r="J29">
            <v>9.0000000000000011E-2</v>
          </cell>
          <cell r="K29">
            <v>0.18</v>
          </cell>
          <cell r="L29">
            <v>0.18</v>
          </cell>
          <cell r="M29">
            <v>0.18</v>
          </cell>
          <cell r="N29">
            <v>0.18</v>
          </cell>
          <cell r="O29">
            <v>0.18</v>
          </cell>
          <cell r="P29">
            <v>0.18</v>
          </cell>
          <cell r="Q29">
            <v>0.18</v>
          </cell>
        </row>
        <row r="30">
          <cell r="E30">
            <v>2003</v>
          </cell>
          <cell r="F30">
            <v>1.8</v>
          </cell>
          <cell r="K30">
            <v>9.0000000000000011E-2</v>
          </cell>
          <cell r="L30">
            <v>0.18</v>
          </cell>
          <cell r="M30">
            <v>0.18</v>
          </cell>
          <cell r="N30">
            <v>0.18</v>
          </cell>
          <cell r="O30">
            <v>0.18</v>
          </cell>
          <cell r="P30">
            <v>0.18</v>
          </cell>
          <cell r="Q30">
            <v>0.18</v>
          </cell>
        </row>
        <row r="31">
          <cell r="E31">
            <v>2004</v>
          </cell>
          <cell r="F31">
            <v>1.8</v>
          </cell>
          <cell r="L31">
            <v>9.0000000000000011E-2</v>
          </cell>
          <cell r="M31">
            <v>0.18</v>
          </cell>
          <cell r="N31">
            <v>0.18</v>
          </cell>
          <cell r="O31">
            <v>0.18</v>
          </cell>
          <cell r="P31">
            <v>0.18</v>
          </cell>
          <cell r="Q31">
            <v>0.18</v>
          </cell>
        </row>
        <row r="32">
          <cell r="E32">
            <v>2005</v>
          </cell>
          <cell r="F32">
            <v>1.8</v>
          </cell>
          <cell r="M32">
            <v>9.0000000000000011E-2</v>
          </cell>
          <cell r="N32">
            <v>0.18</v>
          </cell>
          <cell r="O32">
            <v>0.18</v>
          </cell>
          <cell r="P32">
            <v>0.18</v>
          </cell>
          <cell r="Q32">
            <v>0.18</v>
          </cell>
        </row>
        <row r="33">
          <cell r="E33">
            <v>2006</v>
          </cell>
          <cell r="F33" t="e">
            <v>#REF!</v>
          </cell>
          <cell r="N33">
            <v>0</v>
          </cell>
          <cell r="O33">
            <v>0</v>
          </cell>
          <cell r="P33">
            <v>0</v>
          </cell>
          <cell r="Q33">
            <v>0</v>
          </cell>
        </row>
        <row r="34">
          <cell r="E34">
            <v>2007</v>
          </cell>
          <cell r="F34" t="e">
            <v>#REF!</v>
          </cell>
          <cell r="O34">
            <v>0</v>
          </cell>
          <cell r="P34">
            <v>0</v>
          </cell>
          <cell r="Q34">
            <v>0</v>
          </cell>
        </row>
        <row r="35">
          <cell r="E35">
            <v>2008</v>
          </cell>
          <cell r="F35" t="e">
            <v>#REF!</v>
          </cell>
          <cell r="P35">
            <v>0</v>
          </cell>
          <cell r="Q35">
            <v>0</v>
          </cell>
        </row>
        <row r="36">
          <cell r="E36">
            <v>2009</v>
          </cell>
          <cell r="F36" t="e">
            <v>#REF!</v>
          </cell>
          <cell r="Q36">
            <v>0</v>
          </cell>
        </row>
        <row r="37">
          <cell r="C37" t="str">
            <v xml:space="preserve">   Total Tax Depreciation Savings from Capex Synergies</v>
          </cell>
          <cell r="G37">
            <v>-0.84000000000000008</v>
          </cell>
          <cell r="H37">
            <v>-0.84000000000000008</v>
          </cell>
          <cell r="I37">
            <v>-2.12</v>
          </cell>
          <cell r="J37">
            <v>-2.6500000000000004</v>
          </cell>
          <cell r="K37">
            <v>-2.8300000000000005</v>
          </cell>
          <cell r="L37">
            <v>-3.0100000000000007</v>
          </cell>
          <cell r="M37">
            <v>-3.1900000000000008</v>
          </cell>
          <cell r="N37">
            <v>-3.2800000000000011</v>
          </cell>
          <cell r="O37">
            <v>-3.2800000000000011</v>
          </cell>
          <cell r="P37">
            <v>-3.2800000000000011</v>
          </cell>
          <cell r="Q37">
            <v>-3.2800000000000011</v>
          </cell>
        </row>
        <row r="40">
          <cell r="C40" t="str">
            <v>PP&amp;E Write-Ups and Depreciation Adjustments</v>
          </cell>
        </row>
        <row r="42">
          <cell r="C42" t="str">
            <v>PP&amp;E Write-Up</v>
          </cell>
          <cell r="F42">
            <v>0</v>
          </cell>
        </row>
        <row r="43">
          <cell r="C43" t="str">
            <v>Book Depreciation Period</v>
          </cell>
          <cell r="F43">
            <v>10</v>
          </cell>
        </row>
        <row r="44">
          <cell r="C44" t="str">
            <v>Times Declining</v>
          </cell>
          <cell r="F44">
            <v>1</v>
          </cell>
        </row>
        <row r="46">
          <cell r="C46" t="str">
            <v xml:space="preserve">   Book Depreciation on PP&amp;E Write-Up</v>
          </cell>
          <cell r="G46">
            <v>0</v>
          </cell>
          <cell r="H46">
            <v>0</v>
          </cell>
          <cell r="I46">
            <v>0</v>
          </cell>
          <cell r="J46">
            <v>0</v>
          </cell>
          <cell r="K46">
            <v>0</v>
          </cell>
          <cell r="L46">
            <v>0</v>
          </cell>
          <cell r="M46">
            <v>0</v>
          </cell>
          <cell r="N46">
            <v>0</v>
          </cell>
          <cell r="O46">
            <v>0</v>
          </cell>
          <cell r="P46">
            <v>0</v>
          </cell>
          <cell r="Q46">
            <v>0</v>
          </cell>
        </row>
        <row r="48">
          <cell r="C48" t="str">
            <v>Tax Depreciation Period</v>
          </cell>
          <cell r="F48">
            <v>10</v>
          </cell>
        </row>
        <row r="49">
          <cell r="C49" t="str">
            <v>Times Declining</v>
          </cell>
          <cell r="F49">
            <v>2</v>
          </cell>
        </row>
        <row r="51">
          <cell r="C51" t="str">
            <v xml:space="preserve">   Tax Depreciation on PP&amp;E Write-Up</v>
          </cell>
          <cell r="G51">
            <v>0</v>
          </cell>
          <cell r="H51">
            <v>0</v>
          </cell>
          <cell r="I51">
            <v>0</v>
          </cell>
          <cell r="J51">
            <v>0</v>
          </cell>
          <cell r="K51">
            <v>0</v>
          </cell>
          <cell r="L51">
            <v>0</v>
          </cell>
          <cell r="M51">
            <v>0</v>
          </cell>
          <cell r="N51">
            <v>0</v>
          </cell>
          <cell r="O51">
            <v>0</v>
          </cell>
          <cell r="P51">
            <v>0</v>
          </cell>
          <cell r="Q51">
            <v>0</v>
          </cell>
        </row>
        <row r="57">
          <cell r="C57" t="str">
            <v>Amortization and Deferred Tax Adjustments</v>
          </cell>
        </row>
        <row r="58">
          <cell r="C58" t="str">
            <v>(Dollars in Millions, Except per Share Data)</v>
          </cell>
        </row>
        <row r="61">
          <cell r="H61" t="str">
            <v>Projected Fiscal Year Ending December 31,</v>
          </cell>
        </row>
        <row r="62">
          <cell r="G62" t="str">
            <v>1999 PF</v>
          </cell>
          <cell r="H62">
            <v>2000</v>
          </cell>
          <cell r="I62">
            <v>2001</v>
          </cell>
          <cell r="J62">
            <v>2002</v>
          </cell>
          <cell r="K62">
            <v>2003</v>
          </cell>
          <cell r="L62">
            <v>2004</v>
          </cell>
          <cell r="M62">
            <v>2005</v>
          </cell>
          <cell r="N62">
            <v>2006</v>
          </cell>
          <cell r="O62">
            <v>2007</v>
          </cell>
          <cell r="P62">
            <v>2008</v>
          </cell>
          <cell r="Q62">
            <v>2009</v>
          </cell>
        </row>
        <row r="63">
          <cell r="C63" t="str">
            <v xml:space="preserve">Transaction Goodwill </v>
          </cell>
        </row>
        <row r="65">
          <cell r="C65" t="str">
            <v>Goodwill Created in Transaction</v>
          </cell>
          <cell r="F65">
            <v>2484.3641360095698</v>
          </cell>
        </row>
        <row r="66">
          <cell r="C66" t="str">
            <v>Book Amortization Period</v>
          </cell>
          <cell r="F66">
            <v>30</v>
          </cell>
        </row>
        <row r="67">
          <cell r="C67" t="str">
            <v>Times Declining</v>
          </cell>
          <cell r="F67">
            <v>1</v>
          </cell>
        </row>
        <row r="69">
          <cell r="C69" t="str">
            <v xml:space="preserve">   Book Amortization on Transaction Goodwill </v>
          </cell>
          <cell r="G69">
            <v>82.812137866985665</v>
          </cell>
          <cell r="H69">
            <v>82.812137866985665</v>
          </cell>
          <cell r="I69">
            <v>82.812137866985665</v>
          </cell>
          <cell r="J69">
            <v>82.812137866985665</v>
          </cell>
          <cell r="K69">
            <v>82.812137866985665</v>
          </cell>
          <cell r="L69">
            <v>82.812137866985665</v>
          </cell>
          <cell r="M69">
            <v>82.812137866985665</v>
          </cell>
          <cell r="N69">
            <v>82.812137866985665</v>
          </cell>
          <cell r="O69">
            <v>82.812137866985665</v>
          </cell>
          <cell r="P69">
            <v>82.812137866985665</v>
          </cell>
          <cell r="Q69">
            <v>82.812137866985665</v>
          </cell>
        </row>
        <row r="71">
          <cell r="C71" t="str">
            <v>Tax Amortization Period</v>
          </cell>
          <cell r="F71">
            <v>15</v>
          </cell>
        </row>
        <row r="72">
          <cell r="C72" t="str">
            <v>Times Declining</v>
          </cell>
          <cell r="F72">
            <v>1</v>
          </cell>
        </row>
        <row r="74">
          <cell r="C74" t="str">
            <v xml:space="preserve">   Tax Amortization on Transaction Goodwill </v>
          </cell>
          <cell r="G74">
            <v>0</v>
          </cell>
          <cell r="H74">
            <v>0</v>
          </cell>
          <cell r="I74">
            <v>0</v>
          </cell>
          <cell r="J74">
            <v>0</v>
          </cell>
          <cell r="K74">
            <v>0</v>
          </cell>
          <cell r="L74">
            <v>0</v>
          </cell>
          <cell r="M74">
            <v>0</v>
          </cell>
          <cell r="N74">
            <v>0</v>
          </cell>
          <cell r="O74">
            <v>0</v>
          </cell>
          <cell r="P74">
            <v>0</v>
          </cell>
          <cell r="Q74">
            <v>0</v>
          </cell>
        </row>
        <row r="77">
          <cell r="C77" t="str">
            <v>Double Eye Intangibles Eliminated</v>
          </cell>
        </row>
        <row r="79">
          <cell r="C79" t="str">
            <v xml:space="preserve">   Book Amortization on Eliminated Goodwill</v>
          </cell>
          <cell r="G79">
            <v>-5.7438297726164933</v>
          </cell>
          <cell r="H79">
            <v>-5.7438297726164933</v>
          </cell>
          <cell r="I79">
            <v>-10.643829772616494</v>
          </cell>
          <cell r="J79">
            <v>-23.743829772616493</v>
          </cell>
          <cell r="K79">
            <v>-23.743829772616493</v>
          </cell>
          <cell r="L79">
            <v>-10.013751945673571</v>
          </cell>
          <cell r="M79">
            <v>-10.013751945673571</v>
          </cell>
          <cell r="N79">
            <v>-10.013751945673571</v>
          </cell>
          <cell r="O79">
            <v>-10.013751945673571</v>
          </cell>
          <cell r="P79">
            <v>-10.013751945673571</v>
          </cell>
          <cell r="Q79" t="e">
            <v>#REF!</v>
          </cell>
        </row>
        <row r="82">
          <cell r="C82" t="str">
            <v xml:space="preserve">   Tax Amortization on Eliminated Goodwill</v>
          </cell>
          <cell r="G82">
            <v>0</v>
          </cell>
          <cell r="H82">
            <v>0</v>
          </cell>
          <cell r="I82">
            <v>0</v>
          </cell>
          <cell r="J82">
            <v>0</v>
          </cell>
          <cell r="K82">
            <v>0</v>
          </cell>
          <cell r="L82">
            <v>0</v>
          </cell>
          <cell r="M82">
            <v>0</v>
          </cell>
          <cell r="N82">
            <v>0</v>
          </cell>
          <cell r="O82">
            <v>0</v>
          </cell>
          <cell r="P82">
            <v>0</v>
          </cell>
          <cell r="Q82">
            <v>0</v>
          </cell>
        </row>
        <row r="85">
          <cell r="C85" t="str">
            <v>Adjustments to Deferred Taxes</v>
          </cell>
        </row>
        <row r="87">
          <cell r="C87" t="str">
            <v>Adjustment to Book Depreciation from Capex Savings</v>
          </cell>
          <cell r="G87">
            <v>-0.84000000000000008</v>
          </cell>
          <cell r="H87">
            <v>-0.84000000000000008</v>
          </cell>
          <cell r="I87">
            <v>-2.12</v>
          </cell>
          <cell r="J87">
            <v>-2.6500000000000004</v>
          </cell>
          <cell r="K87">
            <v>-2.8300000000000005</v>
          </cell>
          <cell r="L87">
            <v>-3.0100000000000007</v>
          </cell>
          <cell r="M87">
            <v>-3.1900000000000008</v>
          </cell>
          <cell r="N87">
            <v>-3.2800000000000011</v>
          </cell>
          <cell r="O87">
            <v>-3.2800000000000011</v>
          </cell>
          <cell r="P87">
            <v>-3.2800000000000011</v>
          </cell>
          <cell r="Q87">
            <v>-3.2800000000000011</v>
          </cell>
        </row>
        <row r="88">
          <cell r="C88" t="str">
            <v>Adjustment to Book Depreciation from PP&amp;E Write-Up</v>
          </cell>
          <cell r="G88">
            <v>0</v>
          </cell>
          <cell r="H88">
            <v>0</v>
          </cell>
          <cell r="I88">
            <v>0</v>
          </cell>
          <cell r="J88">
            <v>0</v>
          </cell>
          <cell r="K88">
            <v>0</v>
          </cell>
          <cell r="L88">
            <v>0</v>
          </cell>
          <cell r="M88">
            <v>0</v>
          </cell>
          <cell r="N88">
            <v>0</v>
          </cell>
          <cell r="O88">
            <v>0</v>
          </cell>
          <cell r="P88">
            <v>0</v>
          </cell>
          <cell r="Q88">
            <v>0</v>
          </cell>
        </row>
        <row r="89">
          <cell r="C89" t="str">
            <v>Adjustment to Book Amortization from Transaction GW</v>
          </cell>
          <cell r="G89">
            <v>0</v>
          </cell>
          <cell r="H89">
            <v>0</v>
          </cell>
          <cell r="I89">
            <v>0</v>
          </cell>
          <cell r="J89">
            <v>0</v>
          </cell>
          <cell r="K89">
            <v>0</v>
          </cell>
          <cell r="L89">
            <v>0</v>
          </cell>
          <cell r="M89">
            <v>0</v>
          </cell>
          <cell r="N89">
            <v>0</v>
          </cell>
          <cell r="O89">
            <v>0</v>
          </cell>
          <cell r="P89">
            <v>0</v>
          </cell>
          <cell r="Q89">
            <v>0</v>
          </cell>
        </row>
        <row r="90">
          <cell r="C90" t="str">
            <v>Adjustment to Book Amortization from Eliminated GW</v>
          </cell>
          <cell r="G90">
            <v>-5.7438297726164933</v>
          </cell>
          <cell r="H90">
            <v>-5.7438297726164933</v>
          </cell>
          <cell r="I90">
            <v>-10.643829772616494</v>
          </cell>
          <cell r="J90">
            <v>-23.743829772616493</v>
          </cell>
          <cell r="K90">
            <v>-23.743829772616493</v>
          </cell>
          <cell r="L90">
            <v>-10.013751945673571</v>
          </cell>
          <cell r="M90">
            <v>-10.013751945673571</v>
          </cell>
          <cell r="N90">
            <v>-10.013751945673571</v>
          </cell>
          <cell r="O90">
            <v>-10.013751945673571</v>
          </cell>
          <cell r="P90">
            <v>-10.013751945673571</v>
          </cell>
          <cell r="Q90" t="e">
            <v>#REF!</v>
          </cell>
        </row>
        <row r="91">
          <cell r="C91" t="str">
            <v xml:space="preserve">   Total Adjustments to Book Depr. and Amort.</v>
          </cell>
          <cell r="G91">
            <v>-6.5838297726164932</v>
          </cell>
          <cell r="H91">
            <v>-6.5838297726164932</v>
          </cell>
          <cell r="I91">
            <v>-12.763829772616493</v>
          </cell>
          <cell r="J91">
            <v>-26.393829772616492</v>
          </cell>
          <cell r="K91">
            <v>-26.573829772616495</v>
          </cell>
          <cell r="L91">
            <v>-13.02375194567357</v>
          </cell>
          <cell r="M91">
            <v>-13.203751945673572</v>
          </cell>
          <cell r="N91">
            <v>-13.293751945673572</v>
          </cell>
          <cell r="O91">
            <v>-13.293751945673572</v>
          </cell>
          <cell r="P91">
            <v>-13.293751945673572</v>
          </cell>
          <cell r="Q91" t="e">
            <v>#REF!</v>
          </cell>
        </row>
        <row r="93">
          <cell r="C93" t="str">
            <v>Adjustment to Tax Depreciation from Capex Savings</v>
          </cell>
          <cell r="G93">
            <v>-0.84000000000000008</v>
          </cell>
          <cell r="H93">
            <v>-0.84000000000000008</v>
          </cell>
          <cell r="I93">
            <v>-2.12</v>
          </cell>
          <cell r="J93">
            <v>-2.6500000000000004</v>
          </cell>
          <cell r="K93">
            <v>-2.8300000000000005</v>
          </cell>
          <cell r="L93">
            <v>-3.0100000000000007</v>
          </cell>
          <cell r="M93">
            <v>-3.1900000000000008</v>
          </cell>
          <cell r="N93">
            <v>-3.2800000000000011</v>
          </cell>
          <cell r="O93">
            <v>-3.2800000000000011</v>
          </cell>
          <cell r="P93">
            <v>-3.2800000000000011</v>
          </cell>
          <cell r="Q93">
            <v>-3.2800000000000011</v>
          </cell>
        </row>
        <row r="94">
          <cell r="C94" t="str">
            <v>Adjustment to Tax Depreciation from PP&amp;E Write-Up</v>
          </cell>
          <cell r="G94">
            <v>0</v>
          </cell>
          <cell r="H94">
            <v>0</v>
          </cell>
          <cell r="I94">
            <v>0</v>
          </cell>
          <cell r="J94">
            <v>0</v>
          </cell>
          <cell r="K94">
            <v>0</v>
          </cell>
          <cell r="L94">
            <v>0</v>
          </cell>
          <cell r="M94">
            <v>0</v>
          </cell>
          <cell r="N94">
            <v>0</v>
          </cell>
          <cell r="O94">
            <v>0</v>
          </cell>
          <cell r="P94">
            <v>0</v>
          </cell>
          <cell r="Q94">
            <v>0</v>
          </cell>
        </row>
        <row r="95">
          <cell r="C95" t="str">
            <v>Adjustment to Tax Amortization from Transaction GW</v>
          </cell>
          <cell r="G95">
            <v>0</v>
          </cell>
          <cell r="H95">
            <v>0</v>
          </cell>
          <cell r="I95">
            <v>0</v>
          </cell>
          <cell r="J95">
            <v>0</v>
          </cell>
          <cell r="K95">
            <v>0</v>
          </cell>
          <cell r="L95">
            <v>0</v>
          </cell>
          <cell r="M95">
            <v>0</v>
          </cell>
          <cell r="N95">
            <v>0</v>
          </cell>
          <cell r="O95">
            <v>0</v>
          </cell>
          <cell r="P95">
            <v>0</v>
          </cell>
          <cell r="Q95">
            <v>0</v>
          </cell>
        </row>
        <row r="96">
          <cell r="C96" t="str">
            <v>Adjustmen to Tax Amortization from Eliminated GW</v>
          </cell>
          <cell r="G96">
            <v>0</v>
          </cell>
          <cell r="H96">
            <v>0</v>
          </cell>
          <cell r="I96">
            <v>0</v>
          </cell>
          <cell r="J96">
            <v>0</v>
          </cell>
          <cell r="K96">
            <v>0</v>
          </cell>
          <cell r="L96">
            <v>0</v>
          </cell>
          <cell r="M96">
            <v>0</v>
          </cell>
          <cell r="N96">
            <v>0</v>
          </cell>
          <cell r="O96">
            <v>0</v>
          </cell>
          <cell r="P96">
            <v>0</v>
          </cell>
          <cell r="Q96">
            <v>0</v>
          </cell>
        </row>
        <row r="97">
          <cell r="C97" t="str">
            <v xml:space="preserve">   Total Adjustments to Tax Depr. and Amort.</v>
          </cell>
          <cell r="G97">
            <v>-0.84000000000000008</v>
          </cell>
          <cell r="H97">
            <v>-0.84000000000000008</v>
          </cell>
          <cell r="I97">
            <v>-2.12</v>
          </cell>
          <cell r="J97">
            <v>-2.6500000000000004</v>
          </cell>
          <cell r="K97">
            <v>-2.8300000000000005</v>
          </cell>
          <cell r="L97">
            <v>-3.0100000000000007</v>
          </cell>
          <cell r="M97">
            <v>-3.1900000000000008</v>
          </cell>
          <cell r="N97">
            <v>-3.2800000000000011</v>
          </cell>
          <cell r="O97">
            <v>-3.2800000000000011</v>
          </cell>
          <cell r="P97">
            <v>-3.2800000000000011</v>
          </cell>
          <cell r="Q97">
            <v>-3.2800000000000011</v>
          </cell>
        </row>
        <row r="99">
          <cell r="C99" t="str">
            <v>Excess of Tax over Book Depreciation and Amortization</v>
          </cell>
          <cell r="G99">
            <v>5.7438297726164933</v>
          </cell>
          <cell r="H99">
            <v>5.7438297726164933</v>
          </cell>
          <cell r="I99">
            <v>10.643829772616492</v>
          </cell>
          <cell r="J99">
            <v>23.743829772616493</v>
          </cell>
          <cell r="K99">
            <v>23.743829772616493</v>
          </cell>
          <cell r="L99">
            <v>10.013751945673569</v>
          </cell>
          <cell r="M99">
            <v>10.013751945673571</v>
          </cell>
          <cell r="N99">
            <v>10.013751945673571</v>
          </cell>
          <cell r="O99">
            <v>10.013751945673571</v>
          </cell>
          <cell r="P99">
            <v>10.013751945673571</v>
          </cell>
          <cell r="Q99" t="e">
            <v>#REF!</v>
          </cell>
        </row>
        <row r="100">
          <cell r="C100" t="str">
            <v xml:space="preserve">   Total Adjustments to Change in Deferred Taxes</v>
          </cell>
          <cell r="G100">
            <v>0</v>
          </cell>
          <cell r="H100">
            <v>0</v>
          </cell>
          <cell r="I100">
            <v>0</v>
          </cell>
          <cell r="J100">
            <v>0</v>
          </cell>
          <cell r="K100">
            <v>0</v>
          </cell>
          <cell r="L100">
            <v>0</v>
          </cell>
          <cell r="M100">
            <v>0</v>
          </cell>
          <cell r="N100">
            <v>0</v>
          </cell>
          <cell r="O100">
            <v>0</v>
          </cell>
          <cell r="P100">
            <v>0</v>
          </cell>
          <cell r="Q100" t="e">
            <v>#REF!</v>
          </cell>
        </row>
      </sheetData>
      <sheetData sheetId="22" refreshError="1"/>
      <sheetData sheetId="23" refreshError="1">
        <row r="1">
          <cell r="B1" t="str">
            <v>CBI Acquires IXC - Base Case</v>
          </cell>
        </row>
        <row r="2">
          <cell r="B2" t="str">
            <v>Summary Transaction Overview</v>
          </cell>
        </row>
        <row r="3">
          <cell r="B3" t="str">
            <v>(Dollars in Millions, Except per Share Data)</v>
          </cell>
        </row>
        <row r="6">
          <cell r="B6" t="str">
            <v>Accounting and Tax</v>
          </cell>
          <cell r="G6" t="str">
            <v>Transaction Structure</v>
          </cell>
          <cell r="L6" t="str">
            <v>Pro Forma Ownership</v>
          </cell>
        </row>
        <row r="7">
          <cell r="B7" t="str">
            <v>Accounting Treatment</v>
          </cell>
          <cell r="E7">
            <v>0</v>
          </cell>
          <cell r="G7" t="str">
            <v>Cash / Debt / Preferred</v>
          </cell>
          <cell r="J7">
            <v>0</v>
          </cell>
          <cell r="L7" t="str">
            <v>CBI Shareholders</v>
          </cell>
          <cell r="O7">
            <v>0.67000945887169383</v>
          </cell>
        </row>
        <row r="8">
          <cell r="B8" t="str">
            <v>Asset vs. Stock Acquisition</v>
          </cell>
          <cell r="E8">
            <v>0</v>
          </cell>
          <cell r="G8" t="str">
            <v>Common Stock</v>
          </cell>
          <cell r="J8">
            <v>1</v>
          </cell>
          <cell r="L8" t="str">
            <v>Double Eye Shareholders</v>
          </cell>
          <cell r="O8">
            <v>32.999054112830613</v>
          </cell>
        </row>
        <row r="9">
          <cell r="B9" t="str">
            <v>Assumed Write-Ups</v>
          </cell>
          <cell r="E9">
            <v>130.29471227299322</v>
          </cell>
          <cell r="G9" t="str">
            <v>Total</v>
          </cell>
          <cell r="J9">
            <v>1</v>
          </cell>
          <cell r="L9" t="str">
            <v>Combined</v>
          </cell>
          <cell r="O9">
            <v>1</v>
          </cell>
        </row>
        <row r="11">
          <cell r="F11" t="str">
            <v>Projected Fiscal Year Ending December 31,</v>
          </cell>
        </row>
        <row r="12">
          <cell r="E12" t="str">
            <v>1999 PF</v>
          </cell>
          <cell r="F12">
            <v>2000</v>
          </cell>
          <cell r="G12">
            <v>2001</v>
          </cell>
          <cell r="H12">
            <v>2002</v>
          </cell>
          <cell r="I12">
            <v>2003</v>
          </cell>
          <cell r="J12">
            <v>2004</v>
          </cell>
          <cell r="K12">
            <v>2005</v>
          </cell>
          <cell r="L12">
            <v>2006</v>
          </cell>
          <cell r="M12">
            <v>2007</v>
          </cell>
          <cell r="N12">
            <v>2008</v>
          </cell>
          <cell r="O12">
            <v>2009</v>
          </cell>
        </row>
        <row r="13">
          <cell r="B13" t="str">
            <v>Operating Statistics</v>
          </cell>
        </row>
        <row r="15">
          <cell r="B15" t="str">
            <v>Pro Forma Revenues</v>
          </cell>
          <cell r="E15">
            <v>1699.4519999999998</v>
          </cell>
          <cell r="F15">
            <v>2096.5896708519949</v>
          </cell>
          <cell r="G15">
            <v>2632.0809899996048</v>
          </cell>
          <cell r="H15">
            <v>3352.6387074742242</v>
          </cell>
          <cell r="I15">
            <v>4170.0113150761244</v>
          </cell>
          <cell r="J15">
            <v>5036.5667922231787</v>
          </cell>
          <cell r="K15">
            <v>5899.5313722771989</v>
          </cell>
          <cell r="L15" t="e">
            <v>#REF!</v>
          </cell>
          <cell r="M15" t="e">
            <v>#REF!</v>
          </cell>
          <cell r="N15" t="e">
            <v>#REF!</v>
          </cell>
          <cell r="O15" t="e">
            <v>#REF!</v>
          </cell>
        </row>
        <row r="16">
          <cell r="B16" t="str">
            <v xml:space="preserve">     % Growth</v>
          </cell>
          <cell r="F16">
            <v>0.23368572389923048</v>
          </cell>
          <cell r="G16">
            <v>0.25541064453017226</v>
          </cell>
          <cell r="H16">
            <v>0.27375970580401021</v>
          </cell>
          <cell r="I16">
            <v>0.24379978844117201</v>
          </cell>
          <cell r="J16">
            <v>0.207806504988161</v>
          </cell>
          <cell r="K16">
            <v>0.17133984629897081</v>
          </cell>
          <cell r="L16" t="e">
            <v>#REF!</v>
          </cell>
          <cell r="M16" t="e">
            <v>#REF!</v>
          </cell>
          <cell r="N16" t="e">
            <v>#REF!</v>
          </cell>
          <cell r="O16" t="e">
            <v>#REF!</v>
          </cell>
        </row>
        <row r="17">
          <cell r="B17" t="str">
            <v>Pro Forma EBITDA</v>
          </cell>
          <cell r="E17">
            <v>327.01699999999971</v>
          </cell>
          <cell r="F17">
            <v>477.2</v>
          </cell>
          <cell r="G17">
            <v>638.1</v>
          </cell>
          <cell r="H17">
            <v>849</v>
          </cell>
          <cell r="I17">
            <v>1097.4000000000001</v>
          </cell>
          <cell r="J17">
            <v>1356.1</v>
          </cell>
          <cell r="K17">
            <v>1544.4</v>
          </cell>
          <cell r="L17" t="e">
            <v>#REF!</v>
          </cell>
          <cell r="M17" t="e">
            <v>#REF!</v>
          </cell>
          <cell r="N17" t="e">
            <v>#REF!</v>
          </cell>
          <cell r="O17" t="e">
            <v>#REF!</v>
          </cell>
        </row>
        <row r="18">
          <cell r="B18" t="str">
            <v xml:space="preserve">     % Margin</v>
          </cell>
          <cell r="E18">
            <v>0.19242496993148364</v>
          </cell>
          <cell r="F18">
            <v>0.22760772250016828</v>
          </cell>
          <cell r="G18">
            <v>0.24243174979205173</v>
          </cell>
          <cell r="H18">
            <v>0.25323337051119676</v>
          </cell>
          <cell r="I18">
            <v>0.26316475354215357</v>
          </cell>
          <cell r="J18">
            <v>0.26925087186253854</v>
          </cell>
          <cell r="K18">
            <v>0.26178350491657221</v>
          </cell>
          <cell r="L18" t="e">
            <v>#REF!</v>
          </cell>
          <cell r="M18" t="e">
            <v>#REF!</v>
          </cell>
          <cell r="N18" t="e">
            <v>#REF!</v>
          </cell>
          <cell r="O18" t="e">
            <v>#REF!</v>
          </cell>
        </row>
        <row r="19">
          <cell r="B19" t="str">
            <v>Pro Forma EBIT</v>
          </cell>
          <cell r="E19">
            <v>-128.80782755110522</v>
          </cell>
          <cell r="F19">
            <v>31.543822133014203</v>
          </cell>
          <cell r="G19">
            <v>142.71913713301427</v>
          </cell>
          <cell r="H19">
            <v>333.03210791848801</v>
          </cell>
          <cell r="I19">
            <v>549.66303766235717</v>
          </cell>
          <cell r="J19">
            <v>773.78858962441029</v>
          </cell>
          <cell r="K19">
            <v>923.97535562350424</v>
          </cell>
          <cell r="L19" t="e">
            <v>#REF!</v>
          </cell>
          <cell r="M19" t="e">
            <v>#REF!</v>
          </cell>
          <cell r="N19" t="e">
            <v>#REF!</v>
          </cell>
          <cell r="O19" t="e">
            <v>#REF!</v>
          </cell>
        </row>
        <row r="20">
          <cell r="B20" t="str">
            <v xml:space="preserve">     % Margin</v>
          </cell>
          <cell r="E20">
            <v>-7.5793742660048791E-2</v>
          </cell>
          <cell r="F20">
            <v>1.504530074318056E-2</v>
          </cell>
          <cell r="G20">
            <v>5.4222927666460488E-2</v>
          </cell>
          <cell r="H20">
            <v>9.9334326474260701E-2</v>
          </cell>
          <cell r="I20">
            <v>0.13181332042796218</v>
          </cell>
          <cell r="J20">
            <v>0.15363413641594023</v>
          </cell>
          <cell r="K20">
            <v>0.15661843243438045</v>
          </cell>
          <cell r="L20" t="e">
            <v>#REF!</v>
          </cell>
          <cell r="M20" t="e">
            <v>#REF!</v>
          </cell>
          <cell r="N20" t="e">
            <v>#REF!</v>
          </cell>
          <cell r="O20" t="e">
            <v>#REF!</v>
          </cell>
        </row>
        <row r="21">
          <cell r="B21" t="str">
            <v>Pro Forma Net Income</v>
          </cell>
          <cell r="E21">
            <v>-292.57084530447116</v>
          </cell>
          <cell r="F21">
            <v>-184.52899373681029</v>
          </cell>
          <cell r="G21">
            <v>-141.60246187173908</v>
          </cell>
          <cell r="H21">
            <v>-24.757885764085295</v>
          </cell>
          <cell r="I21">
            <v>112.80865774488402</v>
          </cell>
          <cell r="J21">
            <v>264.86576377864731</v>
          </cell>
          <cell r="K21">
            <v>379.72626805351877</v>
          </cell>
          <cell r="L21" t="e">
            <v>#REF!</v>
          </cell>
          <cell r="M21" t="e">
            <v>#REF!</v>
          </cell>
          <cell r="N21" t="e">
            <v>#REF!</v>
          </cell>
          <cell r="O21" t="e">
            <v>#REF!</v>
          </cell>
        </row>
        <row r="22">
          <cell r="B22" t="str">
            <v xml:space="preserve">     % Margin</v>
          </cell>
          <cell r="E22">
            <v>-0.1721559922283602</v>
          </cell>
          <cell r="F22">
            <v>-8.8013880971674785E-2</v>
          </cell>
          <cell r="G22">
            <v>-5.3798672005058758E-2</v>
          </cell>
          <cell r="H22">
            <v>-7.3845970067968137E-3</v>
          </cell>
          <cell r="I22">
            <v>2.7052362504878399E-2</v>
          </cell>
          <cell r="J22">
            <v>5.2588553811620066E-2</v>
          </cell>
          <cell r="K22">
            <v>6.4365496866057983E-2</v>
          </cell>
          <cell r="L22" t="e">
            <v>#REF!</v>
          </cell>
          <cell r="M22" t="e">
            <v>#REF!</v>
          </cell>
          <cell r="N22" t="e">
            <v>#REF!</v>
          </cell>
          <cell r="O22" t="e">
            <v>#REF!</v>
          </cell>
        </row>
        <row r="24">
          <cell r="B24" t="str">
            <v>Assumed Synergies</v>
          </cell>
        </row>
        <row r="26">
          <cell r="B26" t="str">
            <v>Revenue Synergies</v>
          </cell>
          <cell r="E26">
            <v>0</v>
          </cell>
          <cell r="F26">
            <v>44.125</v>
          </cell>
          <cell r="G26">
            <v>77.825999999999993</v>
          </cell>
          <cell r="H26">
            <v>118.73625</v>
          </cell>
          <cell r="I26">
            <v>151.19893450000001</v>
          </cell>
          <cell r="J26">
            <v>166.098241285</v>
          </cell>
          <cell r="K26">
            <v>171.35951715923801</v>
          </cell>
          <cell r="L26" t="e">
            <v>#REF!</v>
          </cell>
          <cell r="M26" t="e">
            <v>#REF!</v>
          </cell>
          <cell r="N26" t="e">
            <v>#REF!</v>
          </cell>
          <cell r="O26" t="e">
            <v>#REF!</v>
          </cell>
        </row>
        <row r="27">
          <cell r="B27" t="str">
            <v>Operating Cost Synergies</v>
          </cell>
          <cell r="E27">
            <v>0</v>
          </cell>
          <cell r="F27">
            <v>3.0000000000000004</v>
          </cell>
          <cell r="G27">
            <v>8</v>
          </cell>
          <cell r="H27">
            <v>-7.5</v>
          </cell>
          <cell r="I27">
            <v>-10.899999999999999</v>
          </cell>
          <cell r="J27">
            <v>-14.5</v>
          </cell>
          <cell r="K27">
            <v>-15.8</v>
          </cell>
          <cell r="L27" t="e">
            <v>#REF!</v>
          </cell>
          <cell r="M27" t="e">
            <v>#REF!</v>
          </cell>
          <cell r="N27" t="e">
            <v>#REF!</v>
          </cell>
          <cell r="O27" t="e">
            <v>#REF!</v>
          </cell>
        </row>
        <row r="28">
          <cell r="B28" t="str">
            <v>Capex Savings</v>
          </cell>
          <cell r="E28">
            <v>0</v>
          </cell>
          <cell r="F28">
            <v>16.8</v>
          </cell>
          <cell r="G28">
            <v>8.8000000000000007</v>
          </cell>
          <cell r="H28">
            <v>1.8</v>
          </cell>
          <cell r="I28">
            <v>1.8</v>
          </cell>
          <cell r="J28">
            <v>1.8</v>
          </cell>
          <cell r="K28">
            <v>1.8</v>
          </cell>
          <cell r="L28" t="e">
            <v>#REF!</v>
          </cell>
          <cell r="M28" t="e">
            <v>#REF!</v>
          </cell>
          <cell r="N28" t="e">
            <v>#REF!</v>
          </cell>
          <cell r="O28" t="e">
            <v>#REF!</v>
          </cell>
        </row>
        <row r="30">
          <cell r="B30" t="str">
            <v>Basic EPS Accretion / (Dilution)</v>
          </cell>
        </row>
        <row r="32">
          <cell r="B32" t="str">
            <v>Pro Forma Combined Basic EPS</v>
          </cell>
          <cell r="E32">
            <v>-1.3795609910064317</v>
          </cell>
          <cell r="F32">
            <v>-0.87011062638196246</v>
          </cell>
          <cell r="G32">
            <v>-0.66769890357814632</v>
          </cell>
          <cell r="H32">
            <v>-0.11674100125862258</v>
          </cell>
          <cell r="I32">
            <v>0.5319273132313681</v>
          </cell>
          <cell r="J32">
            <v>1.2489230606073722</v>
          </cell>
          <cell r="K32">
            <v>1.7905254575927514</v>
          </cell>
          <cell r="L32" t="e">
            <v>#REF!</v>
          </cell>
          <cell r="M32" t="e">
            <v>#REF!</v>
          </cell>
          <cell r="N32" t="e">
            <v>#REF!</v>
          </cell>
          <cell r="O32" t="e">
            <v>#REF!</v>
          </cell>
        </row>
        <row r="33">
          <cell r="B33" t="str">
            <v xml:space="preserve">     % Growth</v>
          </cell>
          <cell r="F33">
            <v>-0.36928440855145495</v>
          </cell>
          <cell r="G33">
            <v>-0.23262757247945753</v>
          </cell>
          <cell r="H33">
            <v>-0.82515921378181589</v>
          </cell>
          <cell r="I33">
            <v>-5.5564737966651592</v>
          </cell>
          <cell r="J33">
            <v>1.347920532638899</v>
          </cell>
          <cell r="K33">
            <v>0.43365553417036651</v>
          </cell>
          <cell r="L33" t="e">
            <v>#REF!</v>
          </cell>
          <cell r="M33" t="e">
            <v>#REF!</v>
          </cell>
          <cell r="N33" t="e">
            <v>#REF!</v>
          </cell>
          <cell r="O33" t="e">
            <v>#REF!</v>
          </cell>
        </row>
        <row r="35">
          <cell r="B35" t="str">
            <v>CBI Standalone Basic EPS</v>
          </cell>
          <cell r="E35">
            <v>0.76106000578993249</v>
          </cell>
          <cell r="F35">
            <v>1.2141091443695247</v>
          </cell>
          <cell r="G35">
            <v>1.5449438414041496</v>
          </cell>
          <cell r="H35">
            <v>1.8914756273396949</v>
          </cell>
          <cell r="I35">
            <v>2.2572568508547497</v>
          </cell>
          <cell r="J35">
            <v>2.5058086945689748</v>
          </cell>
          <cell r="K35">
            <v>2.7775857592019473</v>
          </cell>
          <cell r="L35" t="e">
            <v>#REF!</v>
          </cell>
          <cell r="M35" t="e">
            <v>#REF!</v>
          </cell>
          <cell r="N35" t="e">
            <v>#REF!</v>
          </cell>
          <cell r="O35" t="e">
            <v>#REF!</v>
          </cell>
        </row>
        <row r="36">
          <cell r="B36" t="str">
            <v xml:space="preserve">     Accretion / (Dilution)</v>
          </cell>
          <cell r="E36">
            <v>-2.8126835998621873</v>
          </cell>
          <cell r="F36">
            <v>-1.7166659030756273</v>
          </cell>
          <cell r="G36">
            <v>-1.4321832843912929</v>
          </cell>
          <cell r="H36">
            <v>-1.0617195376832931</v>
          </cell>
          <cell r="I36">
            <v>-0.76434790173305067</v>
          </cell>
          <cell r="J36">
            <v>-0.50158882307565777</v>
          </cell>
          <cell r="K36">
            <v>-0.35536627387260111</v>
          </cell>
          <cell r="L36" t="e">
            <v>#REF!</v>
          </cell>
          <cell r="M36" t="e">
            <v>#REF!</v>
          </cell>
          <cell r="N36" t="e">
            <v>#REF!</v>
          </cell>
          <cell r="O36" t="e">
            <v>#REF!</v>
          </cell>
        </row>
        <row r="38">
          <cell r="B38" t="str">
            <v>Addtl. Pre-Tax Synergies Required for Break-Even</v>
          </cell>
          <cell r="E38">
            <v>795.40085386708495</v>
          </cell>
          <cell r="F38">
            <v>774.44357865471193</v>
          </cell>
          <cell r="G38">
            <v>822.16232172609614</v>
          </cell>
          <cell r="H38">
            <v>746.2027250633073</v>
          </cell>
          <cell r="I38">
            <v>641.08900617230063</v>
          </cell>
          <cell r="J38">
            <v>467.02704867536835</v>
          </cell>
          <cell r="K38">
            <v>366.76675034639197</v>
          </cell>
          <cell r="L38" t="e">
            <v>#REF!</v>
          </cell>
          <cell r="M38" t="e">
            <v>#REF!</v>
          </cell>
          <cell r="N38" t="e">
            <v>#REF!</v>
          </cell>
          <cell r="O38" t="e">
            <v>#REF!</v>
          </cell>
        </row>
        <row r="39">
          <cell r="B39" t="str">
            <v xml:space="preserve">     As a % of Combined Revenues</v>
          </cell>
          <cell r="E39">
            <v>0.46803372726448589</v>
          </cell>
          <cell r="F39">
            <v>0.36938252125414694</v>
          </cell>
          <cell r="G39">
            <v>0.31236209100321782</v>
          </cell>
          <cell r="H39">
            <v>0.22257176814183885</v>
          </cell>
          <cell r="I39">
            <v>0.15373795362485662</v>
          </cell>
          <cell r="J39">
            <v>9.2727262030256746E-2</v>
          </cell>
          <cell r="K39">
            <v>6.2168793960463549E-2</v>
          </cell>
          <cell r="L39" t="str">
            <v>--</v>
          </cell>
          <cell r="M39" t="str">
            <v>--</v>
          </cell>
          <cell r="N39" t="str">
            <v>--</v>
          </cell>
          <cell r="O39" t="str">
            <v>--</v>
          </cell>
        </row>
        <row r="41">
          <cell r="B41" t="str">
            <v>Free Cash Flow Accretion / (Dilution)</v>
          </cell>
        </row>
        <row r="43">
          <cell r="B43" t="str">
            <v>Pro Forma Combined Free Cash Flow per Share</v>
          </cell>
          <cell r="E43">
            <v>-3.1005846328354947</v>
          </cell>
          <cell r="F43">
            <v>-2.904487133888809</v>
          </cell>
          <cell r="G43">
            <v>-0.83755834150969566</v>
          </cell>
          <cell r="H43">
            <v>1.0175940437653648</v>
          </cell>
          <cell r="I43">
            <v>1.7382895956124853</v>
          </cell>
          <cell r="J43">
            <v>2.3105850868918103</v>
          </cell>
          <cell r="K43">
            <v>2.6986581115194288</v>
          </cell>
          <cell r="L43" t="e">
            <v>#REF!</v>
          </cell>
          <cell r="M43" t="e">
            <v>#REF!</v>
          </cell>
          <cell r="N43" t="e">
            <v>#REF!</v>
          </cell>
          <cell r="O43" t="e">
            <v>#REF!</v>
          </cell>
        </row>
        <row r="44">
          <cell r="B44" t="str">
            <v>CBI Standalone Free Cash Flow per Share</v>
          </cell>
          <cell r="E44">
            <v>0.64192351631948952</v>
          </cell>
          <cell r="F44">
            <v>0.74411163474274444</v>
          </cell>
          <cell r="G44">
            <v>1.4912100992133939</v>
          </cell>
          <cell r="H44">
            <v>2.0234321959519188</v>
          </cell>
          <cell r="I44">
            <v>2.4124605993444743</v>
          </cell>
          <cell r="J44">
            <v>2.7804095383585645</v>
          </cell>
          <cell r="K44">
            <v>3.0930836239059345</v>
          </cell>
          <cell r="L44" t="e">
            <v>#DIV/0!</v>
          </cell>
          <cell r="M44" t="e">
            <v>#DIV/0!</v>
          </cell>
          <cell r="N44" t="e">
            <v>#DIV/0!</v>
          </cell>
          <cell r="O44" t="e">
            <v>#REF!</v>
          </cell>
        </row>
        <row r="45">
          <cell r="B45" t="str">
            <v xml:space="preserve">     Accretion / (Dilution)</v>
          </cell>
          <cell r="E45">
            <v>-5.8301465112431146</v>
          </cell>
          <cell r="F45">
            <v>-4.903294879797107</v>
          </cell>
          <cell r="G45">
            <v>-1.5616635388611595</v>
          </cell>
          <cell r="H45">
            <v>-0.49709506164764761</v>
          </cell>
          <cell r="I45">
            <v>-0.27945368472139109</v>
          </cell>
          <cell r="J45">
            <v>-0.16897670828165789</v>
          </cell>
          <cell r="K45">
            <v>-0.12751854147687947</v>
          </cell>
          <cell r="L45" t="e">
            <v>#REF!</v>
          </cell>
          <cell r="M45" t="e">
            <v>#REF!</v>
          </cell>
          <cell r="N45" t="e">
            <v>#REF!</v>
          </cell>
          <cell r="O45" t="e">
            <v>#REF!</v>
          </cell>
        </row>
        <row r="47">
          <cell r="B47" t="str">
            <v>Credit Statistics</v>
          </cell>
        </row>
        <row r="49">
          <cell r="B49" t="str">
            <v>Net Debt / Net Capitalization</v>
          </cell>
          <cell r="E49">
            <v>0</v>
          </cell>
          <cell r="F49">
            <v>0</v>
          </cell>
          <cell r="G49">
            <v>0</v>
          </cell>
          <cell r="H49">
            <v>0</v>
          </cell>
          <cell r="I49">
            <v>0</v>
          </cell>
          <cell r="J49">
            <v>0</v>
          </cell>
          <cell r="K49">
            <v>0</v>
          </cell>
          <cell r="L49" t="str">
            <v>--</v>
          </cell>
          <cell r="M49" t="str">
            <v>--</v>
          </cell>
          <cell r="N49" t="str">
            <v>--</v>
          </cell>
          <cell r="O49" t="str">
            <v>--</v>
          </cell>
        </row>
        <row r="50">
          <cell r="B50" t="str">
            <v>Total Debt / EBITDA</v>
          </cell>
          <cell r="E50">
            <v>0</v>
          </cell>
          <cell r="F50">
            <v>0</v>
          </cell>
          <cell r="G50">
            <v>0</v>
          </cell>
          <cell r="H50">
            <v>0</v>
          </cell>
          <cell r="I50">
            <v>0</v>
          </cell>
          <cell r="J50">
            <v>0</v>
          </cell>
          <cell r="K50">
            <v>0</v>
          </cell>
          <cell r="L50" t="e">
            <v>#REF!</v>
          </cell>
          <cell r="M50" t="e">
            <v>#REF!</v>
          </cell>
          <cell r="N50" t="e">
            <v>#REF!</v>
          </cell>
          <cell r="O50" t="e">
            <v>#REF!</v>
          </cell>
        </row>
        <row r="51">
          <cell r="B51" t="str">
            <v>EBITDA / Net Interest Exp.</v>
          </cell>
          <cell r="E51">
            <v>0</v>
          </cell>
          <cell r="F51">
            <v>0</v>
          </cell>
          <cell r="G51">
            <v>0</v>
          </cell>
          <cell r="H51">
            <v>0</v>
          </cell>
          <cell r="I51">
            <v>0</v>
          </cell>
          <cell r="J51">
            <v>0</v>
          </cell>
          <cell r="K51">
            <v>0</v>
          </cell>
          <cell r="L51" t="str">
            <v>--</v>
          </cell>
          <cell r="M51" t="str">
            <v>--</v>
          </cell>
          <cell r="N51" t="str">
            <v>--</v>
          </cell>
          <cell r="O51" t="str">
            <v>--</v>
          </cell>
        </row>
        <row r="52">
          <cell r="B52" t="str">
            <v>(EBITDA - CapEx) / Net Interest Exp.</v>
          </cell>
          <cell r="E52">
            <v>0</v>
          </cell>
          <cell r="F52">
            <v>0</v>
          </cell>
          <cell r="G52">
            <v>0</v>
          </cell>
          <cell r="H52">
            <v>0</v>
          </cell>
          <cell r="I52">
            <v>0</v>
          </cell>
          <cell r="J52">
            <v>0</v>
          </cell>
          <cell r="K52">
            <v>0</v>
          </cell>
          <cell r="L52" t="str">
            <v>--</v>
          </cell>
          <cell r="M52" t="str">
            <v>--</v>
          </cell>
          <cell r="N52" t="str">
            <v>--</v>
          </cell>
          <cell r="O52" t="str">
            <v>--</v>
          </cell>
        </row>
      </sheetData>
      <sheetData sheetId="24" refreshError="1">
        <row r="1">
          <cell r="B1" t="str">
            <v>CBI Acquires IXC - Base Case</v>
          </cell>
        </row>
        <row r="2">
          <cell r="B2" t="str">
            <v>Transaction Assumptions</v>
          </cell>
        </row>
        <row r="3">
          <cell r="B3" t="str">
            <v>(Dollars in Millions, Except per Share Data)</v>
          </cell>
        </row>
        <row r="6">
          <cell r="C6" t="str">
            <v>General &amp; Purchase Price Information</v>
          </cell>
          <cell r="I6" t="str">
            <v>Transaction Structure</v>
          </cell>
        </row>
        <row r="8">
          <cell r="C8" t="str">
            <v>Name of Acquiror</v>
          </cell>
          <cell r="G8" t="str">
            <v>CBI</v>
          </cell>
          <cell r="I8" t="str">
            <v>Percentage of Acquisition Consideration in:</v>
          </cell>
        </row>
        <row r="9">
          <cell r="C9" t="str">
            <v>Name of Target</v>
          </cell>
          <cell r="G9" t="str">
            <v>Double Eye</v>
          </cell>
          <cell r="I9" t="str">
            <v xml:space="preserve">     Cash</v>
          </cell>
          <cell r="M9">
            <v>0</v>
          </cell>
        </row>
        <row r="10">
          <cell r="I10" t="str">
            <v xml:space="preserve">     Common Stock</v>
          </cell>
          <cell r="M10">
            <v>1</v>
          </cell>
        </row>
        <row r="11">
          <cell r="B11" t="str">
            <v>IIXC</v>
          </cell>
          <cell r="C11" t="str">
            <v>Closing Price of Double Eye Common Stock</v>
          </cell>
          <cell r="G11">
            <v>43.3125</v>
          </cell>
          <cell r="I11" t="str">
            <v xml:space="preserve">     Total</v>
          </cell>
          <cell r="M11">
            <v>1</v>
          </cell>
        </row>
        <row r="12">
          <cell r="C12" t="str">
            <v>Purchase Price Per Double Eye Share</v>
          </cell>
          <cell r="G12">
            <v>44.967299999999994</v>
          </cell>
        </row>
        <row r="13">
          <cell r="B13" t="str">
            <v>CSN</v>
          </cell>
          <cell r="C13" t="str">
            <v>Closing Price of CBI Common Stock</v>
          </cell>
          <cell r="G13">
            <v>21.4375</v>
          </cell>
          <cell r="I13" t="str">
            <v>Amount of New Senior Debt</v>
          </cell>
          <cell r="M13">
            <v>0</v>
          </cell>
        </row>
        <row r="14">
          <cell r="C14" t="str">
            <v>Date of Closing Prices</v>
          </cell>
          <cell r="G14">
            <v>36438</v>
          </cell>
          <cell r="I14" t="str">
            <v>Amount of New Subordinated Debt</v>
          </cell>
          <cell r="M14">
            <v>0</v>
          </cell>
        </row>
        <row r="15">
          <cell r="C15" t="str">
            <v>Pro Forma Dividends per Share</v>
          </cell>
          <cell r="G15">
            <v>0</v>
          </cell>
          <cell r="I15" t="str">
            <v>Amount of New Straight Preferred Stock</v>
          </cell>
          <cell r="M15">
            <v>0</v>
          </cell>
        </row>
        <row r="16">
          <cell r="C16" t="str">
            <v>Covertible Preferred converts</v>
          </cell>
          <cell r="G16">
            <v>1</v>
          </cell>
          <cell r="I16" t="str">
            <v>Amount of Oak Hill Debt</v>
          </cell>
          <cell r="M16">
            <v>400</v>
          </cell>
        </row>
        <row r="17">
          <cell r="C17" t="str">
            <v>Total Double Eye Fully Diluted Shares Outstanding</v>
          </cell>
          <cell r="G17">
            <v>49.238893000000004</v>
          </cell>
        </row>
        <row r="18">
          <cell r="C18" t="str">
            <v>Double Eye Common Shares Already Owned by CBI</v>
          </cell>
          <cell r="G18">
            <v>0</v>
          </cell>
          <cell r="I18" t="str">
            <v>Financing Assumptions</v>
          </cell>
        </row>
        <row r="19">
          <cell r="C19" t="str">
            <v>Average Cost Per Share of Shares Already Owned</v>
          </cell>
          <cell r="G19">
            <v>0</v>
          </cell>
        </row>
        <row r="20">
          <cell r="I20" t="str">
            <v>Interest Rate on New Acquisition Bank Debt</v>
          </cell>
          <cell r="M20">
            <v>7.4999999999999997E-2</v>
          </cell>
        </row>
        <row r="21">
          <cell r="I21" t="str">
            <v>Interest Rate on Non-Cash Oak Hill Debt</v>
          </cell>
          <cell r="M21">
            <v>6.8639062499999959E-2</v>
          </cell>
        </row>
        <row r="22">
          <cell r="C22" t="str">
            <v>Latest CBI Fiscal Year</v>
          </cell>
          <cell r="G22">
            <v>1999</v>
          </cell>
          <cell r="I22" t="str">
            <v>Interest Rate on New Acquisition Subordinated Debt</v>
          </cell>
          <cell r="M22">
            <v>0.09</v>
          </cell>
        </row>
        <row r="23">
          <cell r="I23" t="str">
            <v>Dividend Rate on Oak Hill Preferred Stock</v>
          </cell>
          <cell r="M23">
            <v>0</v>
          </cell>
        </row>
        <row r="24">
          <cell r="I24" t="str">
            <v>Dividend Rate on Oak Hill Convertible Preferred Stock</v>
          </cell>
          <cell r="M24">
            <v>6.7500000000000004E-2</v>
          </cell>
        </row>
        <row r="25">
          <cell r="C25" t="str">
            <v>Tax and Goodwill</v>
          </cell>
          <cell r="I25" t="str">
            <v>Interest Expense on Additional Financing / Revolver</v>
          </cell>
          <cell r="M25">
            <v>7.7499999999999999E-2</v>
          </cell>
        </row>
        <row r="26">
          <cell r="I26" t="str">
            <v>Interest Expense on Excess Cash Used to Fund Acquisition</v>
          </cell>
          <cell r="M26">
            <v>0.03</v>
          </cell>
        </row>
        <row r="27">
          <cell r="C27" t="str">
            <v>Accounting Method (Pooling = 1, Purchase = 0)</v>
          </cell>
          <cell r="G27">
            <v>0</v>
          </cell>
          <cell r="I27" t="str">
            <v>Interest Expense on Year 2000 CBI High Yield</v>
          </cell>
          <cell r="M27">
            <v>9.2499999999999999E-2</v>
          </cell>
        </row>
        <row r="28">
          <cell r="C28" t="str">
            <v xml:space="preserve">     Transaction Goodwill Amortization Period (Years)</v>
          </cell>
          <cell r="G28">
            <v>30</v>
          </cell>
          <cell r="I28" t="str">
            <v>Use of Excess Cash Flow (1 = Repay Debt , 0 = Build Cash)</v>
          </cell>
          <cell r="M28">
            <v>1</v>
          </cell>
        </row>
        <row r="30">
          <cell r="C30" t="str">
            <v>Transaction Type (Asset Purchase = 1, Stock Purchase = 0)</v>
          </cell>
          <cell r="G30">
            <v>0</v>
          </cell>
          <cell r="I30" t="str">
            <v>Redemption/Repayment of Debt/Preferred (Yes = 1, No = 0)</v>
          </cell>
        </row>
        <row r="31">
          <cell r="C31" t="str">
            <v>Write-Ups ($ MM):</v>
          </cell>
        </row>
        <row r="32">
          <cell r="C32" t="str">
            <v xml:space="preserve">     Accounts Receivable</v>
          </cell>
          <cell r="G32">
            <v>0</v>
          </cell>
          <cell r="I32" t="str">
            <v>Redemption of Double Eye's Straight Debt</v>
          </cell>
          <cell r="M32">
            <v>0</v>
          </cell>
        </row>
        <row r="33">
          <cell r="C33" t="str">
            <v xml:space="preserve">     Inventories</v>
          </cell>
          <cell r="G33">
            <v>0</v>
          </cell>
          <cell r="H33" t="str">
            <v/>
          </cell>
          <cell r="I33" t="str">
            <v>Redemption of Double Eye's 7 1/4% Straight Preferred</v>
          </cell>
          <cell r="M33">
            <v>1</v>
          </cell>
        </row>
        <row r="34">
          <cell r="C34" t="str">
            <v xml:space="preserve">     Other Current Assets</v>
          </cell>
          <cell r="G34">
            <v>0</v>
          </cell>
          <cell r="I34" t="str">
            <v>Redemption of Double Eye's 12 1/2% Straight Preferred</v>
          </cell>
          <cell r="M34">
            <v>0</v>
          </cell>
        </row>
        <row r="35">
          <cell r="C35" t="str">
            <v xml:space="preserve">     Net Property, Plant &amp; Equipment</v>
          </cell>
          <cell r="G35">
            <v>0</v>
          </cell>
          <cell r="I35" t="str">
            <v>Redemption of Double Eye's 6 3/4% Convertible Preferred</v>
          </cell>
          <cell r="M35">
            <v>0</v>
          </cell>
        </row>
        <row r="36">
          <cell r="C36" t="str">
            <v xml:space="preserve">     Other Long-Term Assets</v>
          </cell>
          <cell r="G36">
            <v>130.29471227299322</v>
          </cell>
        </row>
        <row r="37">
          <cell r="C37" t="str">
            <v xml:space="preserve">     Accounts Payable</v>
          </cell>
          <cell r="G37">
            <v>0</v>
          </cell>
          <cell r="I37" t="str">
            <v>Redemption of CBI's Straight Debt</v>
          </cell>
          <cell r="M37">
            <v>0</v>
          </cell>
        </row>
        <row r="38">
          <cell r="C38" t="str">
            <v xml:space="preserve">     Other Current Liabilities</v>
          </cell>
          <cell r="G38">
            <v>0</v>
          </cell>
          <cell r="I38" t="str">
            <v>Redemption of CBI's Convertible Debt</v>
          </cell>
          <cell r="M38">
            <v>0</v>
          </cell>
        </row>
        <row r="39">
          <cell r="C39" t="str">
            <v xml:space="preserve">     Other Long-Term Liabilities</v>
          </cell>
          <cell r="G39">
            <v>0</v>
          </cell>
          <cell r="I39" t="str">
            <v>Redemption of CBI's Straight Preferred</v>
          </cell>
          <cell r="M39">
            <v>0</v>
          </cell>
        </row>
        <row r="40">
          <cell r="C40" t="str">
            <v xml:space="preserve">     Total Net Asset Write-Ups</v>
          </cell>
          <cell r="G40">
            <v>130.29471227299322</v>
          </cell>
          <cell r="I40" t="str">
            <v>Redemption of CBI's Convertible Preferred</v>
          </cell>
          <cell r="M40">
            <v>0</v>
          </cell>
        </row>
        <row r="42">
          <cell r="C42" t="str">
            <v>Marginal Tax Rate For Transaction Adjustments</v>
          </cell>
          <cell r="G42">
            <v>0.4</v>
          </cell>
          <cell r="I42" t="str">
            <v>Conversion of Double Eye's Options/Warrants</v>
          </cell>
          <cell r="M42">
            <v>0</v>
          </cell>
        </row>
        <row r="43">
          <cell r="I43" t="str">
            <v>Conversion of Double Eye's Minority Interest</v>
          </cell>
          <cell r="M43">
            <v>0</v>
          </cell>
        </row>
        <row r="48">
          <cell r="C48" t="str">
            <v>NOL Calculation</v>
          </cell>
        </row>
      </sheetData>
      <sheetData sheetId="25" refreshError="1"/>
      <sheetData sheetId="26" refreshError="1">
        <row r="1">
          <cell r="B1" t="str">
            <v>CBI Acquires IXC - Base Case</v>
          </cell>
        </row>
        <row r="2">
          <cell r="B2" t="str">
            <v>Purchase Accounting Adjustments</v>
          </cell>
        </row>
        <row r="3">
          <cell r="B3" t="str">
            <v>(Dollars in Millions, Except per Share Data)</v>
          </cell>
        </row>
        <row r="6">
          <cell r="F6" t="str">
            <v>Double Eye</v>
          </cell>
          <cell r="H6" t="str">
            <v>Purchase</v>
          </cell>
          <cell r="J6" t="str">
            <v>Double Eye</v>
          </cell>
        </row>
        <row r="7">
          <cell r="F7" t="str">
            <v>Actual</v>
          </cell>
          <cell r="H7" t="str">
            <v>Accounting</v>
          </cell>
          <cell r="J7" t="str">
            <v>Adjusted</v>
          </cell>
        </row>
        <row r="8">
          <cell r="F8">
            <v>1999</v>
          </cell>
          <cell r="H8" t="str">
            <v>Adjustments</v>
          </cell>
          <cell r="J8">
            <v>1999</v>
          </cell>
        </row>
        <row r="10">
          <cell r="B10" t="str">
            <v>Cash and Equivalents</v>
          </cell>
          <cell r="F10">
            <v>12.857999999999976</v>
          </cell>
          <cell r="H10">
            <v>-2.8579999999999757</v>
          </cell>
          <cell r="I10" t="str">
            <v>(a)</v>
          </cell>
          <cell r="J10">
            <v>10</v>
          </cell>
        </row>
        <row r="11">
          <cell r="B11" t="str">
            <v>Accounts Receivable</v>
          </cell>
          <cell r="F11">
            <v>97.432000260354869</v>
          </cell>
          <cell r="H11">
            <v>0</v>
          </cell>
          <cell r="I11" t="str">
            <v>(b)</v>
          </cell>
          <cell r="J11">
            <v>97.432000260354869</v>
          </cell>
        </row>
        <row r="12">
          <cell r="B12" t="str">
            <v>Inventory</v>
          </cell>
          <cell r="F12">
            <v>0</v>
          </cell>
          <cell r="H12">
            <v>0</v>
          </cell>
          <cell r="I12" t="str">
            <v>(b)</v>
          </cell>
          <cell r="J12">
            <v>0</v>
          </cell>
        </row>
        <row r="13">
          <cell r="B13" t="str">
            <v>Other Current Assets</v>
          </cell>
          <cell r="F13">
            <v>20.777999999999999</v>
          </cell>
          <cell r="H13">
            <v>0</v>
          </cell>
          <cell r="I13" t="str">
            <v>(b)</v>
          </cell>
          <cell r="J13">
            <v>20.777999999999999</v>
          </cell>
        </row>
        <row r="14">
          <cell r="B14" t="str">
            <v xml:space="preserve">    Total Current Assets</v>
          </cell>
          <cell r="F14">
            <v>131.06800026035484</v>
          </cell>
          <cell r="H14">
            <v>-2.8579999999999757</v>
          </cell>
          <cell r="J14">
            <v>128.21000026035486</v>
          </cell>
        </row>
        <row r="15">
          <cell r="B15" t="str">
            <v>Net Property, Plant &amp; Equipment</v>
          </cell>
          <cell r="F15">
            <v>1546.0549309710809</v>
          </cell>
          <cell r="H15">
            <v>0</v>
          </cell>
          <cell r="I15" t="str">
            <v>(b)</v>
          </cell>
          <cell r="J15">
            <v>1546.0549309710809</v>
          </cell>
        </row>
        <row r="16">
          <cell r="B16" t="str">
            <v>Intangible Assets</v>
          </cell>
          <cell r="F16">
            <v>146.90299999999996</v>
          </cell>
          <cell r="H16">
            <v>-146.90299999999996</v>
          </cell>
          <cell r="I16" t="str">
            <v>(c)</v>
          </cell>
          <cell r="J16">
            <v>0</v>
          </cell>
        </row>
        <row r="17">
          <cell r="B17" t="str">
            <v>Investment in Uncons. Subs.</v>
          </cell>
          <cell r="F17">
            <v>3.8020000000000005</v>
          </cell>
          <cell r="J17">
            <v>3.8020000000000005</v>
          </cell>
        </row>
        <row r="18">
          <cell r="B18" t="str">
            <v>Other Long-Term Assets</v>
          </cell>
          <cell r="F18">
            <v>533.30100000000004</v>
          </cell>
          <cell r="H18">
            <v>130.29471227299322</v>
          </cell>
          <cell r="I18" t="str">
            <v>(b)</v>
          </cell>
          <cell r="J18">
            <v>663.5957122729933</v>
          </cell>
        </row>
        <row r="19">
          <cell r="B19" t="str">
            <v xml:space="preserve">    Total Assets</v>
          </cell>
          <cell r="F19">
            <v>2361.1289312314357</v>
          </cell>
          <cell r="J19">
            <v>2341.6626435044291</v>
          </cell>
        </row>
        <row r="20">
          <cell r="B20" t="str">
            <v>Accounts Payable</v>
          </cell>
          <cell r="F20">
            <v>76.100717201873564</v>
          </cell>
          <cell r="H20">
            <v>0</v>
          </cell>
          <cell r="I20" t="str">
            <v>(b)</v>
          </cell>
          <cell r="J20">
            <v>76.100717201873564</v>
          </cell>
        </row>
        <row r="21">
          <cell r="B21" t="str">
            <v>Other Current Liabilities</v>
          </cell>
          <cell r="F21">
            <v>175.7</v>
          </cell>
          <cell r="H21">
            <v>0</v>
          </cell>
          <cell r="I21" t="str">
            <v>(b)</v>
          </cell>
          <cell r="J21">
            <v>175.7</v>
          </cell>
        </row>
        <row r="22">
          <cell r="B22" t="str">
            <v xml:space="preserve">    Total Current Liabilities</v>
          </cell>
          <cell r="F22">
            <v>251.80071720187357</v>
          </cell>
          <cell r="H22">
            <v>0</v>
          </cell>
          <cell r="J22">
            <v>251.80071720187357</v>
          </cell>
        </row>
        <row r="23">
          <cell r="B23" t="str">
            <v>Revolver/New Debt Financing</v>
          </cell>
          <cell r="F23">
            <v>980.5400970282376</v>
          </cell>
          <cell r="J23">
            <v>980.5400970282376</v>
          </cell>
        </row>
        <row r="24">
          <cell r="B24" t="str">
            <v>Straight Debt</v>
          </cell>
          <cell r="F24">
            <v>135.86199999999997</v>
          </cell>
          <cell r="J24">
            <v>135.86199999999997</v>
          </cell>
        </row>
        <row r="25">
          <cell r="B25" t="str">
            <v>Convertible Debt</v>
          </cell>
          <cell r="F25">
            <v>0</v>
          </cell>
          <cell r="J25">
            <v>0</v>
          </cell>
        </row>
        <row r="26">
          <cell r="B26" t="str">
            <v xml:space="preserve">    Total Debt</v>
          </cell>
          <cell r="F26">
            <v>1116.4020970282377</v>
          </cell>
          <cell r="H26">
            <v>0</v>
          </cell>
          <cell r="J26">
            <v>1116.4020970282377</v>
          </cell>
        </row>
        <row r="27">
          <cell r="B27" t="str">
            <v>Deferred Taxes</v>
          </cell>
          <cell r="F27">
            <v>0</v>
          </cell>
          <cell r="H27">
            <v>0</v>
          </cell>
          <cell r="I27" t="str">
            <v>(d)</v>
          </cell>
          <cell r="J27">
            <v>0</v>
          </cell>
        </row>
        <row r="28">
          <cell r="B28" t="str">
            <v>Unearned Revenue</v>
          </cell>
          <cell r="F28">
            <v>640.82399999999996</v>
          </cell>
          <cell r="J28">
            <v>640.82399999999996</v>
          </cell>
        </row>
        <row r="29">
          <cell r="B29" t="str">
            <v>Minority Interest</v>
          </cell>
          <cell r="F29">
            <v>0</v>
          </cell>
          <cell r="J29">
            <v>0</v>
          </cell>
        </row>
        <row r="30">
          <cell r="B30" t="str">
            <v>Other Long-Term Liabilities</v>
          </cell>
          <cell r="F30">
            <v>85.328999999999994</v>
          </cell>
          <cell r="H30">
            <v>0</v>
          </cell>
          <cell r="I30" t="str">
            <v>(b)</v>
          </cell>
          <cell r="J30">
            <v>85.328999999999994</v>
          </cell>
        </row>
        <row r="31">
          <cell r="B31" t="str">
            <v xml:space="preserve">    Total Liabilities</v>
          </cell>
          <cell r="F31">
            <v>2094.3558142301113</v>
          </cell>
          <cell r="H31">
            <v>0</v>
          </cell>
          <cell r="J31">
            <v>2094.3558142301113</v>
          </cell>
        </row>
        <row r="32">
          <cell r="B32" t="str">
            <v>12 1/2% Preferred Stock</v>
          </cell>
          <cell r="F32">
            <v>390.57559277343751</v>
          </cell>
          <cell r="J32">
            <v>390.57559277343751</v>
          </cell>
        </row>
        <row r="33">
          <cell r="B33" t="str">
            <v>6 3/4% Preferred Stock</v>
          </cell>
          <cell r="F33">
            <v>155.25</v>
          </cell>
          <cell r="J33">
            <v>155.25</v>
          </cell>
        </row>
        <row r="34">
          <cell r="B34" t="str">
            <v>7 1/4% Preferred Stock</v>
          </cell>
          <cell r="F34">
            <v>104.089</v>
          </cell>
          <cell r="J34">
            <v>104.089</v>
          </cell>
        </row>
        <row r="35">
          <cell r="B35" t="str">
            <v xml:space="preserve">Oak Hill Preferred </v>
          </cell>
          <cell r="F35">
            <v>0</v>
          </cell>
          <cell r="J35">
            <v>0</v>
          </cell>
        </row>
        <row r="36">
          <cell r="B36" t="str">
            <v>Common Stockholders' Equity</v>
          </cell>
          <cell r="F36">
            <v>-383.14147577211276</v>
          </cell>
          <cell r="H36">
            <v>383.14147577211276</v>
          </cell>
          <cell r="I36" t="str">
            <v>(e)</v>
          </cell>
          <cell r="J36">
            <v>0</v>
          </cell>
        </row>
        <row r="37">
          <cell r="B37" t="str">
            <v xml:space="preserve">    Total Liabilities &amp; Equity</v>
          </cell>
          <cell r="F37">
            <v>2361.1289312314361</v>
          </cell>
          <cell r="J37">
            <v>2744.2704070035488</v>
          </cell>
        </row>
        <row r="39">
          <cell r="B39" t="str">
            <v>(a) Excess Cash of Double Eye</v>
          </cell>
        </row>
        <row r="40">
          <cell r="B40" t="str">
            <v>(b) Estimated Purchase Accounting write-ups.</v>
          </cell>
        </row>
        <row r="41">
          <cell r="B41" t="str">
            <v>(c) Elimination of Double Eye's Intangibles in a Purchase Accounting transaction.</v>
          </cell>
        </row>
        <row r="42">
          <cell r="B42" t="str">
            <v>(d) Deferred Taxes on write-ups in Stock Acqusition transaction.</v>
          </cell>
        </row>
        <row r="43">
          <cell r="B43" t="str">
            <v>(e) Elimination of Double Eye's Shareholders' Equity.</v>
          </cell>
        </row>
      </sheetData>
      <sheetData sheetId="27" refreshError="1">
        <row r="1">
          <cell r="B1" t="str">
            <v>CBI Acquires IXC - Base Case</v>
          </cell>
        </row>
        <row r="2">
          <cell r="B2" t="str">
            <v>Pro Forma 2000 Income Statement Adjustments</v>
          </cell>
        </row>
        <row r="3">
          <cell r="B3" t="str">
            <v>(Dollars in Millions, Except per Share Data)</v>
          </cell>
        </row>
        <row r="5">
          <cell r="F5">
            <v>2000</v>
          </cell>
          <cell r="H5">
            <v>2000</v>
          </cell>
        </row>
        <row r="6">
          <cell r="F6" t="str">
            <v>Acquiror</v>
          </cell>
          <cell r="H6" t="str">
            <v>Target</v>
          </cell>
          <cell r="J6" t="str">
            <v>Transaction Adjustments</v>
          </cell>
          <cell r="N6" t="str">
            <v>Adjusted</v>
          </cell>
        </row>
        <row r="7">
          <cell r="F7" t="str">
            <v>Projected</v>
          </cell>
          <cell r="H7" t="str">
            <v>Projected</v>
          </cell>
          <cell r="J7" t="str">
            <v>Eliminations</v>
          </cell>
          <cell r="L7" t="str">
            <v>Additions</v>
          </cell>
          <cell r="N7">
            <v>2000</v>
          </cell>
        </row>
        <row r="8">
          <cell r="B8" t="str">
            <v>Revenues</v>
          </cell>
          <cell r="F8">
            <v>1197.6706301474999</v>
          </cell>
          <cell r="H8">
            <v>898.91904070449505</v>
          </cell>
          <cell r="L8">
            <v>44.125</v>
          </cell>
          <cell r="M8" t="str">
            <v>(a)</v>
          </cell>
          <cell r="N8">
            <v>2140.7146708519949</v>
          </cell>
          <cell r="O8" t="str">
            <v>There is a Difference of 44.13 with P&amp;L</v>
          </cell>
        </row>
        <row r="9">
          <cell r="B9" t="str">
            <v>Cost of Goods Sold (excl. Deprec.)</v>
          </cell>
          <cell r="F9">
            <v>505.38962595988335</v>
          </cell>
          <cell r="H9">
            <v>531.67833689371389</v>
          </cell>
          <cell r="J9">
            <v>3.4</v>
          </cell>
          <cell r="K9" t="str">
            <v>(a)</v>
          </cell>
          <cell r="N9">
            <v>1040.4679628535973</v>
          </cell>
          <cell r="O9" t="str">
            <v>There is a Difference of 3.40 with P&amp;L</v>
          </cell>
        </row>
        <row r="10">
          <cell r="B10" t="str">
            <v xml:space="preserve">    Gross Profit (Before Deprec.)</v>
          </cell>
          <cell r="F10">
            <v>692.28100418761653</v>
          </cell>
          <cell r="H10">
            <v>367.24070381078116</v>
          </cell>
          <cell r="N10" t="e">
            <v>#REF!</v>
          </cell>
          <cell r="O10" t="e">
            <v>#REF!</v>
          </cell>
        </row>
        <row r="11">
          <cell r="B11" t="str">
            <v>Selling, General &amp; Administration</v>
          </cell>
          <cell r="F11">
            <v>219.74512973717842</v>
          </cell>
          <cell r="H11">
            <v>303.15578592330331</v>
          </cell>
          <cell r="J11">
            <v>-6.4</v>
          </cell>
          <cell r="K11" t="str">
            <v>(a)</v>
          </cell>
          <cell r="N11">
            <v>516.50091566048172</v>
          </cell>
          <cell r="O11" t="str">
            <v>There is a Difference of -9.35 with P&amp;L</v>
          </cell>
        </row>
        <row r="12">
          <cell r="B12" t="str">
            <v>Rent Expense</v>
          </cell>
          <cell r="F12">
            <v>0</v>
          </cell>
          <cell r="H12">
            <v>0</v>
          </cell>
          <cell r="J12">
            <v>0</v>
          </cell>
          <cell r="K12" t="str">
            <v>(a)</v>
          </cell>
          <cell r="N12">
            <v>0</v>
          </cell>
          <cell r="O12" t="str">
            <v/>
          </cell>
        </row>
        <row r="13">
          <cell r="B13" t="str">
            <v>Unallocated Synergies</v>
          </cell>
          <cell r="J13">
            <v>0</v>
          </cell>
          <cell r="N13">
            <v>0</v>
          </cell>
          <cell r="O13" t="str">
            <v/>
          </cell>
        </row>
        <row r="14">
          <cell r="B14" t="str">
            <v>Other Operating Expenses (Income)</v>
          </cell>
          <cell r="F14">
            <v>38.215879999999999</v>
          </cell>
          <cell r="H14">
            <v>17.271004876993871</v>
          </cell>
          <cell r="N14">
            <v>55.486884876993869</v>
          </cell>
          <cell r="O14" t="str">
            <v>There is a Difference of -0.98 with P&amp;L</v>
          </cell>
        </row>
        <row r="15">
          <cell r="B15" t="str">
            <v xml:space="preserve">    EBITDA (Operating Cash Flow)</v>
          </cell>
          <cell r="F15">
            <v>434.31999445043812</v>
          </cell>
          <cell r="H15">
            <v>46.813913010483986</v>
          </cell>
          <cell r="N15" t="e">
            <v>#REF!</v>
          </cell>
          <cell r="O15" t="e">
            <v>#REF!</v>
          </cell>
        </row>
        <row r="16">
          <cell r="B16" t="str">
            <v>Depreciation</v>
          </cell>
          <cell r="F16">
            <v>142.87894</v>
          </cell>
          <cell r="H16">
            <v>201.10510000000002</v>
          </cell>
          <cell r="J16">
            <v>-0.84000000000000008</v>
          </cell>
          <cell r="K16" t="str">
            <v>(b)</v>
          </cell>
          <cell r="L16">
            <v>0</v>
          </cell>
          <cell r="M16" t="str">
            <v>(c)</v>
          </cell>
          <cell r="N16">
            <v>343.14404000000007</v>
          </cell>
          <cell r="O16" t="str">
            <v/>
          </cell>
        </row>
        <row r="17">
          <cell r="B17" t="str">
            <v>Amortization of Intangibles</v>
          </cell>
          <cell r="F17">
            <v>1.7</v>
          </cell>
          <cell r="H17">
            <v>23.743829772616493</v>
          </cell>
          <cell r="J17">
            <v>-5.7438297726164933</v>
          </cell>
          <cell r="K17" t="str">
            <v>(d)</v>
          </cell>
          <cell r="L17">
            <v>82.812137866985665</v>
          </cell>
          <cell r="M17" t="str">
            <v>(e)</v>
          </cell>
          <cell r="N17">
            <v>102.51213786698567</v>
          </cell>
          <cell r="O17" t="str">
            <v/>
          </cell>
        </row>
        <row r="18">
          <cell r="B18" t="str">
            <v xml:space="preserve">    EBIT (Operating Income)</v>
          </cell>
          <cell r="F18">
            <v>289.74105445043813</v>
          </cell>
          <cell r="H18">
            <v>-178.03501676213253</v>
          </cell>
          <cell r="N18" t="e">
            <v>#REF!</v>
          </cell>
          <cell r="O18" t="e">
            <v>#REF!</v>
          </cell>
        </row>
        <row r="19">
          <cell r="B19" t="str">
            <v>Other Expenses (Income):</v>
          </cell>
          <cell r="O19" t="str">
            <v/>
          </cell>
        </row>
        <row r="20">
          <cell r="B20" t="str">
            <v>Equity Earnings in Uncons. Subs.</v>
          </cell>
          <cell r="F20">
            <v>0</v>
          </cell>
          <cell r="H20">
            <v>3.8020000000000005</v>
          </cell>
          <cell r="N20">
            <v>3.8020000000000005</v>
          </cell>
          <cell r="O20" t="str">
            <v/>
          </cell>
        </row>
        <row r="21">
          <cell r="B21" t="str">
            <v>Non-Operating Expense (Income)</v>
          </cell>
          <cell r="F21">
            <v>0</v>
          </cell>
          <cell r="H21">
            <v>0</v>
          </cell>
          <cell r="N21">
            <v>0</v>
          </cell>
          <cell r="O21" t="str">
            <v/>
          </cell>
        </row>
        <row r="22">
          <cell r="B22" t="str">
            <v>Loss on Debt Redemption</v>
          </cell>
          <cell r="F22">
            <v>0</v>
          </cell>
          <cell r="H22">
            <v>0</v>
          </cell>
          <cell r="N22">
            <v>0</v>
          </cell>
          <cell r="O22" t="str">
            <v/>
          </cell>
        </row>
        <row r="23">
          <cell r="B23" t="str">
            <v>Loss on Preferred Redemption</v>
          </cell>
          <cell r="F23">
            <v>0</v>
          </cell>
          <cell r="H23">
            <v>0</v>
          </cell>
          <cell r="N23">
            <v>0</v>
          </cell>
          <cell r="O23" t="e">
            <v>#REF!</v>
          </cell>
        </row>
        <row r="24">
          <cell r="B24" t="str">
            <v>Interest (Income)</v>
          </cell>
          <cell r="F24">
            <v>-1.957164172574448</v>
          </cell>
          <cell r="H24">
            <v>8.5710000000000119E-2</v>
          </cell>
          <cell r="J24">
            <v>1.8714541725744478</v>
          </cell>
          <cell r="K24" t="str">
            <v>(f)</v>
          </cell>
          <cell r="N24">
            <v>0</v>
          </cell>
          <cell r="O24" t="str">
            <v/>
          </cell>
        </row>
        <row r="25">
          <cell r="B25" t="str">
            <v>New Revolver Interest Expense</v>
          </cell>
          <cell r="L25">
            <v>102.62564616423634</v>
          </cell>
          <cell r="M25" t="str">
            <v>(g)</v>
          </cell>
          <cell r="N25">
            <v>102.62564616423634</v>
          </cell>
          <cell r="O25" t="str">
            <v/>
          </cell>
        </row>
        <row r="26">
          <cell r="B26" t="str">
            <v>New Acquisition Debt</v>
          </cell>
          <cell r="L26">
            <v>0</v>
          </cell>
          <cell r="M26" t="str">
            <v>(h)</v>
          </cell>
          <cell r="N26">
            <v>0</v>
          </cell>
          <cell r="O26" t="str">
            <v/>
          </cell>
        </row>
        <row r="27">
          <cell r="B27" t="str">
            <v>Existing Non-Redeemed Straight Debt Interest Expense</v>
          </cell>
          <cell r="F27">
            <v>32.858499999999992</v>
          </cell>
          <cell r="H27">
            <v>119.69334456016794</v>
          </cell>
          <cell r="J27">
            <v>0</v>
          </cell>
          <cell r="K27" t="str">
            <v>(i)</v>
          </cell>
          <cell r="N27">
            <v>152.55184456016792</v>
          </cell>
          <cell r="O27" t="str">
            <v>There is a Difference of 128.70 with P&amp;L</v>
          </cell>
        </row>
        <row r="28">
          <cell r="B28" t="str">
            <v>Existing Non-Redeemed Convertible Debt Interest Expense</v>
          </cell>
          <cell r="F28">
            <v>-4.9421477120000015</v>
          </cell>
          <cell r="H28">
            <v>0</v>
          </cell>
          <cell r="J28">
            <v>0</v>
          </cell>
          <cell r="K28" t="str">
            <v>(i)</v>
          </cell>
          <cell r="N28">
            <v>-4.9421477120000015</v>
          </cell>
          <cell r="O28" t="str">
            <v/>
          </cell>
        </row>
        <row r="29">
          <cell r="B29" t="str">
            <v xml:space="preserve">    Pre-Tax Income</v>
          </cell>
          <cell r="F29">
            <v>263.78186633501258</v>
          </cell>
          <cell r="H29">
            <v>-301.61607132230046</v>
          </cell>
          <cell r="N29" t="e">
            <v>#REF!</v>
          </cell>
          <cell r="O29" t="e">
            <v>#REF!</v>
          </cell>
        </row>
        <row r="30">
          <cell r="B30" t="str">
            <v>Income Taxes</v>
          </cell>
          <cell r="F30">
            <v>95.620926546442064</v>
          </cell>
          <cell r="H30">
            <v>0</v>
          </cell>
          <cell r="L30">
            <v>-20.315308225677718</v>
          </cell>
          <cell r="M30" t="str">
            <v>(j)</v>
          </cell>
          <cell r="N30">
            <v>75.305618320764353</v>
          </cell>
          <cell r="O30" t="str">
            <v>There is a Difference of 149.40 with P&amp;L</v>
          </cell>
        </row>
        <row r="31">
          <cell r="B31" t="str">
            <v xml:space="preserve">    Net Income</v>
          </cell>
          <cell r="F31">
            <v>168.16093978857052</v>
          </cell>
          <cell r="H31">
            <v>-301.61607132230046</v>
          </cell>
          <cell r="N31" t="e">
            <v>#REF!</v>
          </cell>
          <cell r="O31" t="e">
            <v>#REF!</v>
          </cell>
        </row>
        <row r="32">
          <cell r="B32" t="str">
            <v>Minority Interest in Net Income</v>
          </cell>
          <cell r="F32">
            <v>0</v>
          </cell>
          <cell r="H32">
            <v>0</v>
          </cell>
          <cell r="J32">
            <v>0</v>
          </cell>
          <cell r="K32" t="str">
            <v>(k)</v>
          </cell>
          <cell r="N32">
            <v>0</v>
          </cell>
          <cell r="O32" t="str">
            <v/>
          </cell>
        </row>
        <row r="33">
          <cell r="B33" t="str">
            <v xml:space="preserve">    Adjusted Net Income</v>
          </cell>
          <cell r="F33">
            <v>168.16093978857052</v>
          </cell>
          <cell r="H33">
            <v>-301.61607132230046</v>
          </cell>
          <cell r="N33" t="e">
            <v>#REF!</v>
          </cell>
          <cell r="O33" t="e">
            <v>#REF!</v>
          </cell>
        </row>
        <row r="34">
          <cell r="B34" t="str">
            <v>Straight Preferred Dividends</v>
          </cell>
          <cell r="F34">
            <v>0</v>
          </cell>
          <cell r="H34">
            <v>67.573324096679684</v>
          </cell>
          <cell r="J34">
            <v>0</v>
          </cell>
          <cell r="K34" t="str">
            <v>(i)</v>
          </cell>
          <cell r="L34">
            <v>0</v>
          </cell>
          <cell r="M34" t="str">
            <v>(l)</v>
          </cell>
          <cell r="N34">
            <v>67.573324096679684</v>
          </cell>
          <cell r="O34" t="str">
            <v>There is a Difference of 8.27 with P&amp;L</v>
          </cell>
        </row>
        <row r="35">
          <cell r="B35" t="str">
            <v>Convertible Preferred Dividends</v>
          </cell>
          <cell r="F35">
            <v>0</v>
          </cell>
          <cell r="H35">
            <v>0</v>
          </cell>
          <cell r="J35">
            <v>0</v>
          </cell>
          <cell r="K35" t="str">
            <v>(i)</v>
          </cell>
          <cell r="L35">
            <v>0</v>
          </cell>
          <cell r="M35" t="str">
            <v>(l)</v>
          </cell>
          <cell r="N35">
            <v>0</v>
          </cell>
          <cell r="O35" t="str">
            <v/>
          </cell>
        </row>
        <row r="36">
          <cell r="B36" t="str">
            <v xml:space="preserve">    Net Income to Common</v>
          </cell>
          <cell r="F36">
            <v>168.16093978857052</v>
          </cell>
          <cell r="H36">
            <v>-369.18939541898015</v>
          </cell>
          <cell r="N36" t="e">
            <v>#REF!</v>
          </cell>
          <cell r="O36" t="e">
            <v>#REF!</v>
          </cell>
        </row>
        <row r="37">
          <cell r="B37" t="str">
            <v>Extraordinary Charges (Income)</v>
          </cell>
          <cell r="F37">
            <v>0</v>
          </cell>
          <cell r="H37">
            <v>0</v>
          </cell>
          <cell r="N37">
            <v>0</v>
          </cell>
          <cell r="O37" t="str">
            <v/>
          </cell>
        </row>
        <row r="38">
          <cell r="B38" t="str">
            <v xml:space="preserve">    Adjusted Net Income to Common</v>
          </cell>
          <cell r="F38">
            <v>168.16093978857052</v>
          </cell>
          <cell r="H38">
            <v>-369.18939541898015</v>
          </cell>
          <cell r="N38" t="e">
            <v>#REF!</v>
          </cell>
          <cell r="O38" t="e">
            <v>#REF!</v>
          </cell>
        </row>
        <row r="39">
          <cell r="B39" t="str">
            <v>Basic Earnings Per Share</v>
          </cell>
          <cell r="F39">
            <v>1.2141091443695247</v>
          </cell>
          <cell r="H39">
            <v>-9.8757625860266671</v>
          </cell>
          <cell r="N39" t="e">
            <v>#REF!</v>
          </cell>
          <cell r="O39" t="e">
            <v>#REF!</v>
          </cell>
        </row>
        <row r="40">
          <cell r="B40" t="str">
            <v>Basic Shares Outstanding (MM)</v>
          </cell>
          <cell r="F40">
            <v>138.50561999999999</v>
          </cell>
          <cell r="H40">
            <v>37.383381</v>
          </cell>
          <cell r="J40">
            <v>-37.383381</v>
          </cell>
          <cell r="K40" t="str">
            <v>(m)</v>
          </cell>
          <cell r="L40">
            <v>73.569704840137604</v>
          </cell>
          <cell r="M40" t="str">
            <v>(n)</v>
          </cell>
          <cell r="N40">
            <v>212.07532484013763</v>
          </cell>
          <cell r="O40" t="str">
            <v>There is a Difference of 0.00 with P&amp;L</v>
          </cell>
        </row>
        <row r="41">
          <cell r="B41" t="str">
            <v>Diluted Earnings Per Share</v>
          </cell>
          <cell r="F41">
            <v>1.1257622193978909</v>
          </cell>
          <cell r="H41">
            <v>-7.4979223318237507</v>
          </cell>
          <cell r="N41" t="e">
            <v>#REF!</v>
          </cell>
          <cell r="O41" t="e">
            <v>#REF!</v>
          </cell>
        </row>
        <row r="42">
          <cell r="B42" t="str">
            <v>Diluted Shares Outstanding (MM)</v>
          </cell>
          <cell r="F42">
            <v>149.37518499999999</v>
          </cell>
          <cell r="H42">
            <v>49.238892999999997</v>
          </cell>
          <cell r="J42">
            <v>-49.238892999999997</v>
          </cell>
          <cell r="K42" t="str">
            <v>(m)</v>
          </cell>
          <cell r="L42">
            <v>73.569704840137604</v>
          </cell>
          <cell r="M42" t="str">
            <v>(n)</v>
          </cell>
          <cell r="N42">
            <v>222.94488984013759</v>
          </cell>
          <cell r="O42" t="str">
            <v>There is a Difference of 10.87 with P&amp;L</v>
          </cell>
        </row>
        <row r="44">
          <cell r="B44" t="str">
            <v>(a) Assumed transaction synergies.</v>
          </cell>
          <cell r="I44" t="str">
            <v xml:space="preserve">(i) Lost Interest Expense and/or Dividends from Redeemed Straight </v>
          </cell>
        </row>
        <row r="45">
          <cell r="B45" t="str">
            <v>(b) Lost Depreciation from Capex savings.</v>
          </cell>
          <cell r="I45" t="str">
            <v xml:space="preserve">     Debt, Straight Preferred, Convertible Debt and/or Convertible Preferred.</v>
          </cell>
        </row>
        <row r="46">
          <cell r="B46" t="str">
            <v>(c) Depreciation on estimated write-ups of Double Eye's PP&amp;E.</v>
          </cell>
          <cell r="I46" t="str">
            <v>(j) Income taxes on all transaction adjustments.</v>
          </cell>
        </row>
        <row r="47">
          <cell r="B47" t="str">
            <v>(d) Elimination of Double Eye's Amortization of Intangibles in a Purchase</v>
          </cell>
          <cell r="I47" t="str">
            <v>(k) Double Eye's Minority Interest redeemed.</v>
          </cell>
        </row>
        <row r="48">
          <cell r="B48" t="str">
            <v xml:space="preserve">      Accounting transaction.</v>
          </cell>
          <cell r="I48" t="str">
            <v>(l) New Interest Expense and/or Dividends on new Straight Preferred</v>
          </cell>
        </row>
        <row r="49">
          <cell r="B49" t="str">
            <v>(e) Amortization of Goodwill created in a Purchase Accounting transaction.</v>
          </cell>
          <cell r="I49" t="str">
            <v xml:space="preserve">     and/or Convertible Preferred issued to fund transaction.</v>
          </cell>
        </row>
        <row r="50">
          <cell r="B50" t="str">
            <v>(f) Interest Income foregone from use of Excess Cash to fund transaction.</v>
          </cell>
          <cell r="I50" t="str">
            <v>(m) Double Eye's shares purchased</v>
          </cell>
        </row>
        <row r="51">
          <cell r="B51" t="str">
            <v>(g) Interest Expense from New Revolver Debt.</v>
          </cell>
          <cell r="I51" t="str">
            <v>(n) CBI shares issued to fund transaction.</v>
          </cell>
        </row>
        <row r="52">
          <cell r="B52" t="str">
            <v>(h) Interest Expense on new Acquisition Debt.</v>
          </cell>
        </row>
      </sheetData>
      <sheetData sheetId="28" refreshError="1"/>
      <sheetData sheetId="29" refreshError="1"/>
      <sheetData sheetId="30" refreshError="1">
        <row r="6">
          <cell r="B6" t="b">
            <v>1</v>
          </cell>
          <cell r="D6" t="b">
            <v>1</v>
          </cell>
        </row>
        <row r="7">
          <cell r="B7" t="b">
            <v>1</v>
          </cell>
          <cell r="D7" t="b">
            <v>1</v>
          </cell>
          <cell r="F7">
            <v>1</v>
          </cell>
          <cell r="G7" t="str">
            <v>Transaction Assumptions</v>
          </cell>
          <cell r="K7" t="str">
            <v>p_assump</v>
          </cell>
          <cell r="M7" t="str">
            <v>l</v>
          </cell>
          <cell r="N7" t="str">
            <v>p</v>
          </cell>
          <cell r="O7" t="str">
            <v>y</v>
          </cell>
          <cell r="Q7" t="str">
            <v>Transaction Assumptions</v>
          </cell>
          <cell r="U7" t="str">
            <v>p_assump</v>
          </cell>
          <cell r="W7">
            <v>1</v>
          </cell>
          <cell r="X7" t="str">
            <v>l</v>
          </cell>
          <cell r="Y7" t="str">
            <v>p</v>
          </cell>
          <cell r="Z7" t="str">
            <v>y</v>
          </cell>
        </row>
        <row r="8">
          <cell r="F8">
            <v>2</v>
          </cell>
          <cell r="G8" t="str">
            <v>Sources &amp; Uses</v>
          </cell>
          <cell r="K8" t="str">
            <v>p_S_U</v>
          </cell>
          <cell r="M8" t="str">
            <v>l</v>
          </cell>
          <cell r="N8" t="str">
            <v>p</v>
          </cell>
          <cell r="O8" t="str">
            <v>y</v>
          </cell>
          <cell r="Q8" t="str">
            <v>Sources &amp; Uses</v>
          </cell>
          <cell r="U8" t="str">
            <v>p_S_U</v>
          </cell>
          <cell r="W8">
            <v>2</v>
          </cell>
          <cell r="X8" t="str">
            <v>l</v>
          </cell>
          <cell r="Y8" t="str">
            <v>p</v>
          </cell>
          <cell r="Z8" t="str">
            <v>y</v>
          </cell>
        </row>
        <row r="9">
          <cell r="F9">
            <v>3</v>
          </cell>
          <cell r="G9" t="str">
            <v>Summary Transaction Overview</v>
          </cell>
          <cell r="K9" t="str">
            <v>p_Summary</v>
          </cell>
          <cell r="M9" t="str">
            <v>l</v>
          </cell>
          <cell r="N9" t="str">
            <v>p</v>
          </cell>
          <cell r="O9" t="str">
            <v>y</v>
          </cell>
          <cell r="Q9" t="str">
            <v>Summary Transaction Overview</v>
          </cell>
          <cell r="U9" t="str">
            <v>p_Summary</v>
          </cell>
          <cell r="W9">
            <v>3</v>
          </cell>
          <cell r="X9" t="str">
            <v>l</v>
          </cell>
          <cell r="Y9" t="str">
            <v>p</v>
          </cell>
          <cell r="Z9" t="str">
            <v>y</v>
          </cell>
        </row>
        <row r="10">
          <cell r="F10">
            <v>4</v>
          </cell>
          <cell r="G10" t="str">
            <v>Illustrative Contribution Analysis</v>
          </cell>
          <cell r="K10" t="str">
            <v>p_contrib</v>
          </cell>
          <cell r="M10" t="str">
            <v>l</v>
          </cell>
          <cell r="N10" t="str">
            <v>p</v>
          </cell>
          <cell r="O10" t="str">
            <v>y</v>
          </cell>
          <cell r="Q10" t="str">
            <v>Illustrative Contribution Analysis</v>
          </cell>
          <cell r="U10" t="str">
            <v>p_contrib</v>
          </cell>
          <cell r="W10">
            <v>4</v>
          </cell>
          <cell r="X10" t="str">
            <v>l</v>
          </cell>
          <cell r="Y10" t="str">
            <v>p</v>
          </cell>
          <cell r="Z10" t="str">
            <v>y</v>
          </cell>
        </row>
        <row r="11">
          <cell r="F11">
            <v>5</v>
          </cell>
          <cell r="G11" t="str">
            <v>Combination Adjustments</v>
          </cell>
          <cell r="K11" t="str">
            <v>p_Synergies</v>
          </cell>
          <cell r="M11" t="str">
            <v>l</v>
          </cell>
          <cell r="N11" t="str">
            <v>p</v>
          </cell>
          <cell r="O11" t="str">
            <v>y</v>
          </cell>
          <cell r="Q11" t="str">
            <v>Combination Adjustments</v>
          </cell>
          <cell r="U11" t="str">
            <v>p_Synergies</v>
          </cell>
          <cell r="W11">
            <v>5</v>
          </cell>
          <cell r="X11" t="str">
            <v>l</v>
          </cell>
          <cell r="Y11" t="str">
            <v>p</v>
          </cell>
          <cell r="Z11" t="str">
            <v>y</v>
          </cell>
        </row>
        <row r="12">
          <cell r="F12">
            <v>6</v>
          </cell>
          <cell r="G12" t="str">
            <v>Depreciation, Amortization and Deferred Tax Adjustments</v>
          </cell>
          <cell r="K12" t="str">
            <v>p_DAadj</v>
          </cell>
          <cell r="M12" t="str">
            <v>l</v>
          </cell>
          <cell r="N12" t="str">
            <v>p</v>
          </cell>
          <cell r="O12" t="str">
            <v>y</v>
          </cell>
          <cell r="Q12" t="str">
            <v>Depreciation, Amortization and Deferred Tax Adjustments</v>
          </cell>
          <cell r="U12" t="str">
            <v>p_DAadj</v>
          </cell>
          <cell r="W12">
            <v>6</v>
          </cell>
          <cell r="X12" t="str">
            <v>l</v>
          </cell>
          <cell r="Y12" t="str">
            <v>p</v>
          </cell>
          <cell r="Z12" t="str">
            <v>y</v>
          </cell>
        </row>
        <row r="13">
          <cell r="F13">
            <v>7</v>
          </cell>
          <cell r="G13" t="str">
            <v>Amortization and Deferred Tax Adjustments</v>
          </cell>
          <cell r="K13" t="str">
            <v>p_DAadj2</v>
          </cell>
          <cell r="M13" t="str">
            <v>l</v>
          </cell>
          <cell r="N13" t="str">
            <v>p</v>
          </cell>
          <cell r="O13" t="str">
            <v>y</v>
          </cell>
          <cell r="Q13" t="str">
            <v>Amortization and Deferred Tax Adjustments</v>
          </cell>
          <cell r="U13" t="str">
            <v>p_DAadj2</v>
          </cell>
          <cell r="W13">
            <v>7</v>
          </cell>
          <cell r="X13" t="str">
            <v>l</v>
          </cell>
          <cell r="Y13" t="str">
            <v>p</v>
          </cell>
          <cell r="Z13" t="str">
            <v>y</v>
          </cell>
        </row>
        <row r="14">
          <cell r="F14">
            <v>8</v>
          </cell>
          <cell r="G14" t="str">
            <v>Redemption of Debt and Preferred</v>
          </cell>
          <cell r="K14" t="str">
            <v>p_redemption1</v>
          </cell>
          <cell r="M14" t="str">
            <v>l</v>
          </cell>
          <cell r="N14" t="str">
            <v>p</v>
          </cell>
          <cell r="O14" t="str">
            <v>y</v>
          </cell>
          <cell r="Q14" t="str">
            <v>Redemption of Debt and Preferred</v>
          </cell>
          <cell r="U14" t="str">
            <v>p_redemption1</v>
          </cell>
          <cell r="W14">
            <v>8</v>
          </cell>
          <cell r="X14" t="str">
            <v>l</v>
          </cell>
          <cell r="Y14" t="str">
            <v>p</v>
          </cell>
          <cell r="Z14" t="str">
            <v>y</v>
          </cell>
        </row>
        <row r="15">
          <cell r="F15">
            <v>9</v>
          </cell>
          <cell r="G15" t="str">
            <v>Redemption of Debt and Preferred 2</v>
          </cell>
          <cell r="K15" t="str">
            <v>p_redemption2</v>
          </cell>
          <cell r="M15" t="str">
            <v>l</v>
          </cell>
          <cell r="N15" t="str">
            <v>p</v>
          </cell>
          <cell r="O15" t="str">
            <v>y</v>
          </cell>
          <cell r="Q15" t="str">
            <v>Redemption of Debt and Preferred 2</v>
          </cell>
          <cell r="U15" t="str">
            <v>p_redemption2</v>
          </cell>
          <cell r="W15">
            <v>9</v>
          </cell>
          <cell r="X15" t="str">
            <v>l</v>
          </cell>
          <cell r="Y15" t="str">
            <v>p</v>
          </cell>
          <cell r="Z15" t="str">
            <v>y</v>
          </cell>
        </row>
        <row r="16">
          <cell r="F16">
            <v>20</v>
          </cell>
          <cell r="G16" t="str">
            <v>Revolver Schedule</v>
          </cell>
          <cell r="K16" t="str">
            <v>p_Revolver</v>
          </cell>
          <cell r="M16" t="str">
            <v>l</v>
          </cell>
          <cell r="N16" t="str">
            <v>p</v>
          </cell>
          <cell r="O16" t="str">
            <v>y</v>
          </cell>
          <cell r="Q16" t="str">
            <v>Purchase Accounting Adjustments</v>
          </cell>
          <cell r="U16" t="str">
            <v>p_PurchAcc</v>
          </cell>
          <cell r="W16">
            <v>10</v>
          </cell>
          <cell r="X16" t="str">
            <v>l</v>
          </cell>
          <cell r="Y16" t="str">
            <v>p</v>
          </cell>
          <cell r="Z16" t="str">
            <v>y</v>
          </cell>
        </row>
        <row r="17">
          <cell r="F17">
            <v>10</v>
          </cell>
          <cell r="G17" t="str">
            <v>Purchase Accounting Adjustments</v>
          </cell>
          <cell r="K17" t="str">
            <v>p_PurchAcc</v>
          </cell>
          <cell r="M17" t="str">
            <v>l</v>
          </cell>
          <cell r="N17" t="str">
            <v>p</v>
          </cell>
          <cell r="O17" t="str">
            <v>y</v>
          </cell>
          <cell r="Q17" t="str">
            <v>Pro Forma 1999 Balance Sheet Adjustments</v>
          </cell>
          <cell r="U17" t="str">
            <v>p_BSadj</v>
          </cell>
          <cell r="W17">
            <v>11</v>
          </cell>
          <cell r="X17" t="str">
            <v>l</v>
          </cell>
          <cell r="Y17" t="str">
            <v>p</v>
          </cell>
          <cell r="Z17" t="str">
            <v>y</v>
          </cell>
        </row>
        <row r="18">
          <cell r="F18">
            <v>11</v>
          </cell>
          <cell r="G18" t="str">
            <v>Pro Forma 1999 Balance Sheet Adjustments</v>
          </cell>
          <cell r="K18" t="str">
            <v>p_BSadj</v>
          </cell>
          <cell r="M18" t="str">
            <v>l</v>
          </cell>
          <cell r="N18" t="str">
            <v>p</v>
          </cell>
          <cell r="O18" t="str">
            <v>y</v>
          </cell>
          <cell r="Q18" t="str">
            <v>Pro Forma 2000 Income Statement Adjustments</v>
          </cell>
          <cell r="U18" t="str">
            <v>p_PLadj</v>
          </cell>
          <cell r="W18">
            <v>12</v>
          </cell>
          <cell r="X18" t="str">
            <v>l</v>
          </cell>
          <cell r="Y18" t="str">
            <v>p</v>
          </cell>
          <cell r="Z18" t="str">
            <v>y</v>
          </cell>
        </row>
        <row r="19">
          <cell r="F19">
            <v>12</v>
          </cell>
          <cell r="G19" t="str">
            <v>Pro Forma 2000 Income Statement Adjustments</v>
          </cell>
          <cell r="K19" t="str">
            <v>p_PLadj</v>
          </cell>
          <cell r="M19" t="str">
            <v>l</v>
          </cell>
          <cell r="N19" t="str">
            <v>p</v>
          </cell>
          <cell r="O19" t="str">
            <v>y</v>
          </cell>
          <cell r="Q19" t="str">
            <v>Pro Forma Combined Income Statement</v>
          </cell>
          <cell r="U19" t="str">
            <v>p_PF_PL1</v>
          </cell>
          <cell r="W19">
            <v>13</v>
          </cell>
          <cell r="X19" t="str">
            <v>l</v>
          </cell>
          <cell r="Y19" t="str">
            <v>p</v>
          </cell>
          <cell r="Z19" t="str">
            <v>y</v>
          </cell>
        </row>
        <row r="20">
          <cell r="F20">
            <v>13</v>
          </cell>
          <cell r="G20" t="str">
            <v>Pro Forma Combined Income Statement</v>
          </cell>
          <cell r="K20" t="str">
            <v>p_PF_PL1</v>
          </cell>
          <cell r="M20" t="str">
            <v>l</v>
          </cell>
          <cell r="N20" t="str">
            <v>p</v>
          </cell>
          <cell r="O20" t="str">
            <v>y</v>
          </cell>
          <cell r="Q20" t="str">
            <v>Pro Forma Combined Income Statement</v>
          </cell>
          <cell r="U20" t="str">
            <v>p_PF_PL2</v>
          </cell>
          <cell r="W20">
            <v>14</v>
          </cell>
          <cell r="X20" t="str">
            <v>l</v>
          </cell>
          <cell r="Y20" t="str">
            <v>p</v>
          </cell>
          <cell r="Z20" t="str">
            <v>y</v>
          </cell>
        </row>
        <row r="21">
          <cell r="F21">
            <v>14</v>
          </cell>
          <cell r="G21" t="str">
            <v>Pro Forma Combined Income Statement</v>
          </cell>
          <cell r="K21" t="str">
            <v>p_PF_PL2</v>
          </cell>
          <cell r="M21" t="str">
            <v>l</v>
          </cell>
          <cell r="N21" t="str">
            <v>p</v>
          </cell>
          <cell r="O21" t="str">
            <v>y</v>
          </cell>
          <cell r="Q21" t="str">
            <v>Pro Forma Combined Balance Sheet</v>
          </cell>
          <cell r="U21" t="str">
            <v>p_PF_BS</v>
          </cell>
          <cell r="W21">
            <v>15</v>
          </cell>
          <cell r="X21" t="str">
            <v>l</v>
          </cell>
          <cell r="Y21" t="str">
            <v>p</v>
          </cell>
          <cell r="Z21" t="str">
            <v>y</v>
          </cell>
        </row>
        <row r="22">
          <cell r="F22">
            <v>15</v>
          </cell>
          <cell r="G22" t="str">
            <v>Pro Forma Combined Balance Sheet</v>
          </cell>
          <cell r="K22" t="str">
            <v>p_PF_BS</v>
          </cell>
          <cell r="M22" t="str">
            <v>l</v>
          </cell>
          <cell r="N22" t="str">
            <v>p</v>
          </cell>
          <cell r="O22" t="str">
            <v>y</v>
          </cell>
          <cell r="Q22" t="str">
            <v>Pro Forma Combined Cash Flow Statement</v>
          </cell>
          <cell r="U22" t="str">
            <v>p_PFcfs</v>
          </cell>
          <cell r="W22">
            <v>16</v>
          </cell>
          <cell r="X22" t="str">
            <v>l</v>
          </cell>
          <cell r="Y22" t="str">
            <v>p</v>
          </cell>
          <cell r="Z22" t="str">
            <v>y</v>
          </cell>
        </row>
        <row r="23">
          <cell r="F23">
            <v>16</v>
          </cell>
          <cell r="G23" t="str">
            <v>Pro Forma Combined Cash Flow Statement</v>
          </cell>
          <cell r="K23" t="str">
            <v>p_PFcfs</v>
          </cell>
          <cell r="M23" t="str">
            <v>l</v>
          </cell>
          <cell r="N23" t="str">
            <v>p</v>
          </cell>
          <cell r="O23" t="str">
            <v>y</v>
          </cell>
          <cell r="Q23" t="str">
            <v>Reconciliation of Pro Forma Combined with CBI Standalone</v>
          </cell>
          <cell r="U23" t="str">
            <v>p_recon1</v>
          </cell>
          <cell r="W23">
            <v>17</v>
          </cell>
          <cell r="X23" t="str">
            <v>l</v>
          </cell>
          <cell r="Y23" t="str">
            <v>p</v>
          </cell>
          <cell r="Z23" t="str">
            <v>y</v>
          </cell>
        </row>
        <row r="24">
          <cell r="F24">
            <v>17</v>
          </cell>
          <cell r="G24" t="str">
            <v>Reconciliation of Pro Forma Combined with CBI Standalone</v>
          </cell>
          <cell r="K24" t="str">
            <v>p_recon1</v>
          </cell>
          <cell r="M24" t="str">
            <v>l</v>
          </cell>
          <cell r="N24" t="str">
            <v>p</v>
          </cell>
          <cell r="O24" t="str">
            <v>y</v>
          </cell>
          <cell r="Q24" t="str">
            <v>Reconciliation of Pro Forma Combined with CBI Standalone</v>
          </cell>
          <cell r="U24" t="str">
            <v>p_recon2</v>
          </cell>
          <cell r="W24">
            <v>18</v>
          </cell>
          <cell r="X24" t="str">
            <v>l</v>
          </cell>
          <cell r="Y24" t="str">
            <v>p</v>
          </cell>
          <cell r="Z24" t="str">
            <v>y</v>
          </cell>
        </row>
        <row r="25">
          <cell r="F25">
            <v>18</v>
          </cell>
          <cell r="G25" t="str">
            <v>Reconciliation of Pro Forma Combined with CBI Standalone</v>
          </cell>
          <cell r="K25" t="str">
            <v>p_recon2</v>
          </cell>
          <cell r="M25" t="str">
            <v>l</v>
          </cell>
          <cell r="N25" t="str">
            <v>p</v>
          </cell>
          <cell r="O25" t="str">
            <v>y</v>
          </cell>
          <cell r="Q25" t="str">
            <v>Reconciliation of Pro Forma Combined with CBI Standalone</v>
          </cell>
          <cell r="U25" t="str">
            <v>p_recon3</v>
          </cell>
          <cell r="W25">
            <v>19</v>
          </cell>
          <cell r="X25" t="str">
            <v>l</v>
          </cell>
          <cell r="Y25" t="str">
            <v>p</v>
          </cell>
          <cell r="Z25" t="str">
            <v>y</v>
          </cell>
        </row>
        <row r="26">
          <cell r="F26">
            <v>19</v>
          </cell>
          <cell r="G26" t="str">
            <v>Reconciliation of Pro Forma Combined with CBI Standalone</v>
          </cell>
          <cell r="K26" t="str">
            <v>p_recon3</v>
          </cell>
          <cell r="M26" t="str">
            <v>l</v>
          </cell>
          <cell r="N26" t="str">
            <v>p</v>
          </cell>
          <cell r="O26" t="str">
            <v>y</v>
          </cell>
          <cell r="Q26" t="str">
            <v>Revolver Schedule</v>
          </cell>
          <cell r="U26" t="str">
            <v>p_Revolver</v>
          </cell>
          <cell r="W26">
            <v>20</v>
          </cell>
          <cell r="X26" t="str">
            <v>l</v>
          </cell>
          <cell r="Y26" t="str">
            <v>p</v>
          </cell>
          <cell r="Z26" t="str">
            <v>y</v>
          </cell>
        </row>
        <row r="27">
          <cell r="F27">
            <v>21</v>
          </cell>
          <cell r="G27" t="str">
            <v>CBI Standalone - Income Statement</v>
          </cell>
          <cell r="K27" t="str">
            <v>p_acq_PL</v>
          </cell>
          <cell r="M27" t="str">
            <v>l</v>
          </cell>
          <cell r="N27" t="str">
            <v>p</v>
          </cell>
          <cell r="O27" t="str">
            <v>y</v>
          </cell>
          <cell r="Q27" t="str">
            <v>CBI Standalone - Income Statement</v>
          </cell>
          <cell r="U27" t="str">
            <v>p_acq_PL</v>
          </cell>
          <cell r="W27">
            <v>21</v>
          </cell>
          <cell r="X27" t="str">
            <v>l</v>
          </cell>
          <cell r="Y27" t="str">
            <v>p</v>
          </cell>
          <cell r="Z27" t="str">
            <v>y</v>
          </cell>
        </row>
        <row r="28">
          <cell r="F28">
            <v>22</v>
          </cell>
          <cell r="G28" t="str">
            <v>CBI Standalone - Balance Sheet</v>
          </cell>
          <cell r="K28" t="str">
            <v>p_acq_BS</v>
          </cell>
          <cell r="M28" t="str">
            <v>l</v>
          </cell>
          <cell r="N28" t="str">
            <v>p</v>
          </cell>
          <cell r="O28" t="str">
            <v>y</v>
          </cell>
          <cell r="Q28" t="str">
            <v>CBI Standalone - Balance Sheet</v>
          </cell>
          <cell r="U28" t="str">
            <v>p_acq_BS</v>
          </cell>
          <cell r="W28">
            <v>22</v>
          </cell>
          <cell r="X28" t="str">
            <v>l</v>
          </cell>
          <cell r="Y28" t="str">
            <v>p</v>
          </cell>
          <cell r="Z28" t="str">
            <v>y</v>
          </cell>
        </row>
        <row r="29">
          <cell r="F29">
            <v>23</v>
          </cell>
          <cell r="G29" t="str">
            <v>CBI Standalone - Cash Flow Statement</v>
          </cell>
          <cell r="K29" t="str">
            <v>p_acq_CFS</v>
          </cell>
          <cell r="M29" t="str">
            <v>l</v>
          </cell>
          <cell r="N29" t="str">
            <v>p</v>
          </cell>
          <cell r="O29" t="str">
            <v>y</v>
          </cell>
          <cell r="Q29" t="str">
            <v>CBI Standalone - Cash Flow Statement</v>
          </cell>
          <cell r="U29" t="str">
            <v>p_acq_CFS</v>
          </cell>
          <cell r="W29">
            <v>23</v>
          </cell>
          <cell r="X29" t="str">
            <v>l</v>
          </cell>
          <cell r="Y29" t="str">
            <v>p</v>
          </cell>
          <cell r="Z29" t="str">
            <v>y</v>
          </cell>
        </row>
        <row r="30">
          <cell r="F30">
            <v>24</v>
          </cell>
          <cell r="G30" t="str">
            <v>IXCStandalone - Income Statement</v>
          </cell>
          <cell r="K30" t="str">
            <v>p_tar_PL</v>
          </cell>
          <cell r="M30" t="str">
            <v>l</v>
          </cell>
          <cell r="N30" t="str">
            <v>p</v>
          </cell>
          <cell r="O30" t="str">
            <v>y</v>
          </cell>
          <cell r="Q30" t="str">
            <v>IXCStandalone - Income Statement</v>
          </cell>
          <cell r="U30" t="str">
            <v>p_tar_PL</v>
          </cell>
          <cell r="W30">
            <v>24</v>
          </cell>
          <cell r="X30" t="str">
            <v>l</v>
          </cell>
          <cell r="Y30" t="str">
            <v>p</v>
          </cell>
          <cell r="Z30" t="str">
            <v>y</v>
          </cell>
        </row>
        <row r="31">
          <cell r="F31">
            <v>25</v>
          </cell>
          <cell r="G31" t="str">
            <v>IXCStandalone - Balance Sheet</v>
          </cell>
          <cell r="K31" t="str">
            <v>p_tar_BS</v>
          </cell>
          <cell r="M31" t="str">
            <v>l</v>
          </cell>
          <cell r="N31" t="str">
            <v>p</v>
          </cell>
          <cell r="O31" t="str">
            <v>y</v>
          </cell>
          <cell r="Q31" t="str">
            <v>IXCStandalone - Balance Sheet</v>
          </cell>
          <cell r="U31" t="str">
            <v>p_tar_BS</v>
          </cell>
          <cell r="W31">
            <v>25</v>
          </cell>
          <cell r="X31" t="str">
            <v>l</v>
          </cell>
          <cell r="Y31" t="str">
            <v>p</v>
          </cell>
          <cell r="Z31" t="str">
            <v>y</v>
          </cell>
        </row>
        <row r="32">
          <cell r="F32">
            <v>26</v>
          </cell>
          <cell r="G32" t="str">
            <v>IXCStandalone - Cash Flow Statement</v>
          </cell>
          <cell r="K32" t="str">
            <v>p_tar_CFS</v>
          </cell>
          <cell r="M32" t="str">
            <v>l</v>
          </cell>
          <cell r="N32" t="str">
            <v>p</v>
          </cell>
          <cell r="O32" t="str">
            <v>y</v>
          </cell>
          <cell r="Q32" t="str">
            <v>IXCStandalone - Cash Flow Statement</v>
          </cell>
          <cell r="U32" t="str">
            <v>p_tar_CFS</v>
          </cell>
          <cell r="W32">
            <v>26</v>
          </cell>
          <cell r="X32" t="str">
            <v>l</v>
          </cell>
          <cell r="Y32" t="str">
            <v>p</v>
          </cell>
          <cell r="Z32" t="str">
            <v>y</v>
          </cell>
        </row>
        <row r="33">
          <cell r="F33">
            <v>27</v>
          </cell>
          <cell r="G33" t="str">
            <v>Add Descriptions</v>
          </cell>
          <cell r="K33" t="str">
            <v>Add Print Range</v>
          </cell>
          <cell r="M33" t="str">
            <v>l</v>
          </cell>
          <cell r="N33" t="str">
            <v>p</v>
          </cell>
          <cell r="O33" t="str">
            <v>n</v>
          </cell>
          <cell r="Q33" t="str">
            <v>Add Descriptions</v>
          </cell>
          <cell r="U33" t="str">
            <v>Add Print Range</v>
          </cell>
          <cell r="W33">
            <v>27</v>
          </cell>
          <cell r="X33" t="str">
            <v>l</v>
          </cell>
          <cell r="Y33" t="str">
            <v>p</v>
          </cell>
          <cell r="Z33" t="str">
            <v>n</v>
          </cell>
        </row>
        <row r="34">
          <cell r="G34" t="str">
            <v>DO NOT DELETE THIS ROW!!!!!   DO NOT DELETE THIS ROW!!!!!</v>
          </cell>
          <cell r="Q34" t="str">
            <v>DO NOT DELETE THIS ROW!!!!!   DO NOT DELETE THIS ROW!!!!!   DO NOT DELETE THIS ROW!!!!!</v>
          </cell>
        </row>
      </sheetData>
      <sheetData sheetId="31" refreshError="1"/>
      <sheetData sheetId="32" refreshError="1">
        <row r="6">
          <cell r="G6" t="str">
            <v>Projected Fiscal Year Ending December 31,</v>
          </cell>
        </row>
        <row r="7">
          <cell r="F7" t="str">
            <v>1999 PF</v>
          </cell>
          <cell r="G7">
            <v>2000</v>
          </cell>
          <cell r="H7">
            <v>2001</v>
          </cell>
          <cell r="I7">
            <v>2002</v>
          </cell>
          <cell r="J7">
            <v>2003</v>
          </cell>
          <cell r="K7">
            <v>2004</v>
          </cell>
          <cell r="L7">
            <v>2005</v>
          </cell>
          <cell r="M7">
            <v>2006</v>
          </cell>
          <cell r="N7">
            <v>2007</v>
          </cell>
          <cell r="O7">
            <v>2008</v>
          </cell>
          <cell r="P7">
            <v>2009</v>
          </cell>
        </row>
        <row r="8">
          <cell r="B8" t="str">
            <v>Revenues</v>
          </cell>
        </row>
        <row r="9">
          <cell r="B9" t="str">
            <v>CBI Revenues</v>
          </cell>
          <cell r="F9">
            <v>1032.213</v>
          </cell>
          <cell r="G9">
            <v>1197.6706301474999</v>
          </cell>
          <cell r="H9">
            <v>1343.7533823277076</v>
          </cell>
          <cell r="I9">
            <v>1483.7046297340321</v>
          </cell>
          <cell r="J9">
            <v>1618.8610723698021</v>
          </cell>
          <cell r="K9">
            <v>1753.6869963110935</v>
          </cell>
          <cell r="L9">
            <v>1875.1140797833841</v>
          </cell>
          <cell r="M9" t="e">
            <v>#REF!</v>
          </cell>
          <cell r="N9" t="e">
            <v>#REF!</v>
          </cell>
          <cell r="O9" t="e">
            <v>#REF!</v>
          </cell>
          <cell r="P9" t="e">
            <v>#REF!</v>
          </cell>
        </row>
        <row r="10">
          <cell r="B10" t="str">
            <v>Double Eye Revenues</v>
          </cell>
          <cell r="F10">
            <v>667.23899999999992</v>
          </cell>
          <cell r="G10">
            <v>898.91904070449505</v>
          </cell>
          <cell r="H10">
            <v>1288.3276076718973</v>
          </cell>
          <cell r="I10">
            <v>1868.9340777401922</v>
          </cell>
          <cell r="J10">
            <v>2551.1502427063219</v>
          </cell>
          <cell r="K10">
            <v>3282.8797959120857</v>
          </cell>
          <cell r="L10">
            <v>4024.4172924938148</v>
          </cell>
          <cell r="M10">
            <v>4784.3608711066117</v>
          </cell>
          <cell r="N10">
            <v>5499.8255458154208</v>
          </cell>
          <cell r="O10">
            <v>6236.4925773741688</v>
          </cell>
          <cell r="P10">
            <v>0.3472219709946438</v>
          </cell>
        </row>
        <row r="11">
          <cell r="B11" t="str">
            <v>Synergies</v>
          </cell>
          <cell r="F11">
            <v>0</v>
          </cell>
          <cell r="G11">
            <v>44.125</v>
          </cell>
          <cell r="H11">
            <v>77.825999999999993</v>
          </cell>
          <cell r="I11">
            <v>118.73625</v>
          </cell>
          <cell r="J11">
            <v>151.19893450000001</v>
          </cell>
          <cell r="K11">
            <v>166.098241285</v>
          </cell>
          <cell r="L11">
            <v>171.35951715923801</v>
          </cell>
          <cell r="M11" t="e">
            <v>#REF!</v>
          </cell>
          <cell r="N11" t="e">
            <v>#REF!</v>
          </cell>
          <cell r="O11" t="e">
            <v>#REF!</v>
          </cell>
          <cell r="P11" t="e">
            <v>#REF!</v>
          </cell>
        </row>
        <row r="12">
          <cell r="B12" t="str">
            <v xml:space="preserve">  Pro Forma Combined Revenues</v>
          </cell>
          <cell r="F12">
            <v>1699.4519999999998</v>
          </cell>
          <cell r="G12">
            <v>2140.7146708519949</v>
          </cell>
          <cell r="H12">
            <v>2709.9069899996048</v>
          </cell>
          <cell r="I12">
            <v>3471.3749574742242</v>
          </cell>
          <cell r="J12">
            <v>4321.2102495761246</v>
          </cell>
          <cell r="K12">
            <v>5202.6650335081786</v>
          </cell>
          <cell r="L12">
            <v>6070.8908894364367</v>
          </cell>
          <cell r="M12" t="e">
            <v>#REF!</v>
          </cell>
          <cell r="N12" t="e">
            <v>#REF!</v>
          </cell>
          <cell r="O12" t="e">
            <v>#REF!</v>
          </cell>
          <cell r="P12" t="e">
            <v>#REF!</v>
          </cell>
        </row>
        <row r="13">
          <cell r="B13" t="e">
            <v>#REF!</v>
          </cell>
          <cell r="F13" t="str">
            <v xml:space="preserve"> </v>
          </cell>
          <cell r="G13">
            <v>44.125</v>
          </cell>
          <cell r="H13">
            <v>77.826000000000022</v>
          </cell>
          <cell r="I13">
            <v>118.73624999999993</v>
          </cell>
          <cell r="J13">
            <v>151.19893450000018</v>
          </cell>
          <cell r="K13">
            <v>166.09824128499986</v>
          </cell>
          <cell r="L13">
            <v>171.35951715923784</v>
          </cell>
          <cell r="M13" t="e">
            <v>#REF!</v>
          </cell>
          <cell r="N13" t="e">
            <v>#REF!</v>
          </cell>
          <cell r="O13" t="e">
            <v>#REF!</v>
          </cell>
          <cell r="P13" t="e">
            <v>#REF!</v>
          </cell>
        </row>
        <row r="14">
          <cell r="B14" t="str">
            <v>EBITDA</v>
          </cell>
        </row>
        <row r="15">
          <cell r="B15" t="str">
            <v>CBI EBITDA</v>
          </cell>
          <cell r="F15">
            <v>335.61099999999999</v>
          </cell>
          <cell r="G15">
            <v>434.31999445043812</v>
          </cell>
          <cell r="H15">
            <v>514.96300831624126</v>
          </cell>
          <cell r="I15">
            <v>594.26077781385823</v>
          </cell>
          <cell r="J15">
            <v>674.91961257701519</v>
          </cell>
          <cell r="K15">
            <v>720.67164969793737</v>
          </cell>
          <cell r="L15">
            <v>768.52703073954058</v>
          </cell>
          <cell r="M15" t="e">
            <v>#REF!</v>
          </cell>
          <cell r="N15" t="e">
            <v>#REF!</v>
          </cell>
          <cell r="O15" t="e">
            <v>#REF!</v>
          </cell>
          <cell r="P15" t="e">
            <v>#REF!</v>
          </cell>
        </row>
        <row r="16">
          <cell r="B16" t="str">
            <v>Double Eye EBITDA</v>
          </cell>
          <cell r="F16">
            <v>-8.5940000000001078</v>
          </cell>
          <cell r="G16">
            <v>46.813913010483986</v>
          </cell>
          <cell r="H16">
            <v>128.02302397817186</v>
          </cell>
          <cell r="I16">
            <v>262.56766470786908</v>
          </cell>
          <cell r="J16">
            <v>455.48017125564184</v>
          </cell>
          <cell r="K16">
            <v>637.05279868899561</v>
          </cell>
          <cell r="L16">
            <v>809.19733272567532</v>
          </cell>
          <cell r="M16" t="e">
            <v>#REF!</v>
          </cell>
          <cell r="N16" t="e">
            <v>#REF!</v>
          </cell>
          <cell r="O16" t="e">
            <v>#REF!</v>
          </cell>
          <cell r="P16">
            <v>-6.4472786840218061</v>
          </cell>
        </row>
        <row r="17">
          <cell r="B17" t="str">
            <v>Synergies</v>
          </cell>
          <cell r="F17">
            <v>0</v>
          </cell>
          <cell r="G17">
            <v>47.125</v>
          </cell>
          <cell r="H17">
            <v>85.825999999999993</v>
          </cell>
          <cell r="I17">
            <v>111.23625</v>
          </cell>
          <cell r="J17">
            <v>140.2989345</v>
          </cell>
          <cell r="K17">
            <v>151.598241285</v>
          </cell>
          <cell r="L17">
            <v>155.559517159238</v>
          </cell>
          <cell r="M17" t="e">
            <v>#REF!</v>
          </cell>
          <cell r="N17" t="e">
            <v>#REF!</v>
          </cell>
          <cell r="O17" t="e">
            <v>#REF!</v>
          </cell>
          <cell r="P17" t="e">
            <v>#REF!</v>
          </cell>
        </row>
        <row r="18">
          <cell r="B18" t="str">
            <v xml:space="preserve">   Pro Forma Combined EBITDA</v>
          </cell>
          <cell r="F18">
            <v>327.01699999999988</v>
          </cell>
          <cell r="G18">
            <v>528.25890746092205</v>
          </cell>
          <cell r="H18">
            <v>728.81203229441314</v>
          </cell>
          <cell r="I18">
            <v>968.06469252172735</v>
          </cell>
          <cell r="J18">
            <v>1270.6987183326571</v>
          </cell>
          <cell r="K18">
            <v>1509.3226896719332</v>
          </cell>
          <cell r="L18">
            <v>1733.283880624454</v>
          </cell>
          <cell r="M18" t="e">
            <v>#REF!</v>
          </cell>
          <cell r="N18" t="e">
            <v>#REF!</v>
          </cell>
          <cell r="O18" t="e">
            <v>#REF!</v>
          </cell>
          <cell r="P18" t="e">
            <v>#REF!</v>
          </cell>
        </row>
        <row r="19">
          <cell r="B19" t="e">
            <v>#REF!</v>
          </cell>
          <cell r="F19" t="str">
            <v xml:space="preserve"> </v>
          </cell>
          <cell r="G19">
            <v>51.058907460922057</v>
          </cell>
          <cell r="H19">
            <v>90.71203229441312</v>
          </cell>
          <cell r="I19">
            <v>119.06469252172735</v>
          </cell>
          <cell r="J19">
            <v>173.29871833265702</v>
          </cell>
          <cell r="K19">
            <v>153.22268967193327</v>
          </cell>
          <cell r="L19">
            <v>188.88388062445392</v>
          </cell>
          <cell r="M19" t="e">
            <v>#REF!</v>
          </cell>
          <cell r="N19" t="e">
            <v>#REF!</v>
          </cell>
          <cell r="O19" t="e">
            <v>#REF!</v>
          </cell>
          <cell r="P19" t="e">
            <v>#REF!</v>
          </cell>
        </row>
        <row r="20">
          <cell r="B20" t="str">
            <v>EBIT</v>
          </cell>
        </row>
        <row r="21">
          <cell r="B21" t="str">
            <v>CBI EBIT</v>
          </cell>
          <cell r="F21">
            <v>201.227</v>
          </cell>
          <cell r="G21">
            <v>289.74105445043813</v>
          </cell>
          <cell r="H21">
            <v>364.87938331624127</v>
          </cell>
          <cell r="I21">
            <v>440.48670780985822</v>
          </cell>
          <cell r="J21">
            <v>518.88401802325518</v>
          </cell>
          <cell r="K21">
            <v>562.69415762379981</v>
          </cell>
          <cell r="L21">
            <v>608.52280786812412</v>
          </cell>
          <cell r="M21" t="e">
            <v>#REF!</v>
          </cell>
          <cell r="N21" t="e">
            <v>#REF!</v>
          </cell>
          <cell r="O21" t="e">
            <v>#REF!</v>
          </cell>
          <cell r="P21" t="e">
            <v>#REF!</v>
          </cell>
        </row>
        <row r="22">
          <cell r="B22" t="str">
            <v>Double Eye EBIT</v>
          </cell>
          <cell r="F22">
            <v>-253.80651945673583</v>
          </cell>
          <cell r="G22">
            <v>-178.03501676213253</v>
          </cell>
          <cell r="H22">
            <v>-147.2259057944446</v>
          </cell>
          <cell r="I22">
            <v>-43.207849275273702</v>
          </cell>
          <cell r="J22">
            <v>120.01711156612788</v>
          </cell>
          <cell r="K22">
            <v>282.5072663088564</v>
          </cell>
          <cell r="L22">
            <v>418.38529714190815</v>
          </cell>
          <cell r="M22" t="e">
            <v>#REF!</v>
          </cell>
          <cell r="N22" t="e">
            <v>#REF!</v>
          </cell>
          <cell r="O22" t="e">
            <v>#REF!</v>
          </cell>
          <cell r="P22">
            <v>-0.29854041124234953</v>
          </cell>
        </row>
        <row r="23">
          <cell r="B23" t="str">
            <v>Synergies</v>
          </cell>
          <cell r="F23">
            <v>0</v>
          </cell>
          <cell r="G23">
            <v>47.125</v>
          </cell>
          <cell r="H23">
            <v>85.825999999999993</v>
          </cell>
          <cell r="I23">
            <v>111.23625</v>
          </cell>
          <cell r="J23">
            <v>140.2989345</v>
          </cell>
          <cell r="K23">
            <v>151.598241285</v>
          </cell>
          <cell r="L23">
            <v>155.559517159238</v>
          </cell>
          <cell r="M23" t="e">
            <v>#REF!</v>
          </cell>
          <cell r="N23" t="e">
            <v>#REF!</v>
          </cell>
          <cell r="O23" t="e">
            <v>#REF!</v>
          </cell>
          <cell r="P23" t="e">
            <v>#REF!</v>
          </cell>
        </row>
        <row r="24">
          <cell r="B24" t="str">
            <v>New Depreciation from PP&amp;E Write-Up</v>
          </cell>
          <cell r="F24">
            <v>0</v>
          </cell>
          <cell r="G24">
            <v>0</v>
          </cell>
          <cell r="H24">
            <v>0</v>
          </cell>
          <cell r="I24">
            <v>0</v>
          </cell>
          <cell r="J24">
            <v>0</v>
          </cell>
          <cell r="K24">
            <v>0</v>
          </cell>
          <cell r="L24">
            <v>0</v>
          </cell>
          <cell r="M24">
            <v>0</v>
          </cell>
          <cell r="N24">
            <v>0</v>
          </cell>
          <cell r="O24">
            <v>0</v>
          </cell>
          <cell r="P24">
            <v>0</v>
          </cell>
        </row>
        <row r="25">
          <cell r="B25" t="str">
            <v>Lost Depreciation from Capex Savings</v>
          </cell>
          <cell r="F25">
            <v>0.84000000000000008</v>
          </cell>
          <cell r="G25">
            <v>0.84000000000000008</v>
          </cell>
          <cell r="H25">
            <v>2.12</v>
          </cell>
          <cell r="I25">
            <v>2.6500000000000004</v>
          </cell>
          <cell r="J25">
            <v>2.8300000000000005</v>
          </cell>
          <cell r="K25">
            <v>3.0100000000000007</v>
          </cell>
          <cell r="L25">
            <v>3.1900000000000008</v>
          </cell>
          <cell r="M25">
            <v>3.2800000000000011</v>
          </cell>
          <cell r="N25">
            <v>3.2800000000000011</v>
          </cell>
          <cell r="O25">
            <v>3.2800000000000011</v>
          </cell>
          <cell r="P25">
            <v>3.2800000000000011</v>
          </cell>
        </row>
        <row r="26">
          <cell r="B26" t="str">
            <v>New Amortization from Transaction Goodwill</v>
          </cell>
          <cell r="F26">
            <v>-82.812137866985665</v>
          </cell>
          <cell r="G26">
            <v>-82.812137866985665</v>
          </cell>
          <cell r="H26">
            <v>-82.812137866985665</v>
          </cell>
          <cell r="I26">
            <v>-82.812137866985665</v>
          </cell>
          <cell r="J26">
            <v>-82.812137866985665</v>
          </cell>
          <cell r="K26">
            <v>-82.812137866985665</v>
          </cell>
          <cell r="L26">
            <v>-82.812137866985665</v>
          </cell>
          <cell r="M26">
            <v>-82.812137866985665</v>
          </cell>
          <cell r="N26">
            <v>-82.812137866985665</v>
          </cell>
          <cell r="O26">
            <v>-82.812137866985665</v>
          </cell>
          <cell r="P26">
            <v>-82.812137866985665</v>
          </cell>
        </row>
        <row r="27">
          <cell r="B27" t="str">
            <v>Lost Amortization from Purchase Accounting</v>
          </cell>
          <cell r="F27">
            <v>5.7438297726164933</v>
          </cell>
          <cell r="G27">
            <v>5.7438297726164933</v>
          </cell>
          <cell r="H27">
            <v>10.643829772616494</v>
          </cell>
          <cell r="I27">
            <v>23.743829772616493</v>
          </cell>
          <cell r="J27">
            <v>23.743829772616493</v>
          </cell>
          <cell r="K27">
            <v>10.013751945673571</v>
          </cell>
          <cell r="L27">
            <v>10.013751945673571</v>
          </cell>
          <cell r="M27">
            <v>10.013751945673571</v>
          </cell>
          <cell r="N27">
            <v>10.013751945673571</v>
          </cell>
          <cell r="O27">
            <v>10.013751945673571</v>
          </cell>
          <cell r="P27" t="e">
            <v>#REF!</v>
          </cell>
        </row>
        <row r="28">
          <cell r="B28" t="str">
            <v xml:space="preserve">   Pro Forma Combined EBIT</v>
          </cell>
          <cell r="F28">
            <v>-128.80782755110499</v>
          </cell>
          <cell r="G28">
            <v>82.602729593936431</v>
          </cell>
          <cell r="H28">
            <v>233.43116942742748</v>
          </cell>
          <cell r="I28">
            <v>452.0968004402153</v>
          </cell>
          <cell r="J28">
            <v>722.96175599501385</v>
          </cell>
          <cell r="K28">
            <v>927.01127929634401</v>
          </cell>
          <cell r="L28">
            <v>1112.8592362479583</v>
          </cell>
          <cell r="M28" t="e">
            <v>#REF!</v>
          </cell>
          <cell r="N28" t="e">
            <v>#REF!</v>
          </cell>
          <cell r="O28" t="e">
            <v>#REF!</v>
          </cell>
          <cell r="P28" t="e">
            <v>#REF!</v>
          </cell>
        </row>
        <row r="29">
          <cell r="B29" t="e">
            <v>#REF!</v>
          </cell>
          <cell r="F29" t="str">
            <v xml:space="preserve"> </v>
          </cell>
          <cell r="G29">
            <v>51.058907460922228</v>
          </cell>
          <cell r="H29">
            <v>90.712032294413206</v>
          </cell>
          <cell r="I29">
            <v>119.0646925217273</v>
          </cell>
          <cell r="J29">
            <v>173.29871833265668</v>
          </cell>
          <cell r="K29">
            <v>153.22268967193372</v>
          </cell>
          <cell r="L29">
            <v>188.88388062445404</v>
          </cell>
          <cell r="M29" t="e">
            <v>#REF!</v>
          </cell>
          <cell r="N29" t="e">
            <v>#REF!</v>
          </cell>
          <cell r="O29" t="e">
            <v>#REF!</v>
          </cell>
          <cell r="P29" t="e">
            <v>#REF!</v>
          </cell>
        </row>
        <row r="30">
          <cell r="B30" t="str">
            <v>Pre-Tax Earnings</v>
          </cell>
        </row>
        <row r="31">
          <cell r="B31" t="str">
            <v>CBI EBT</v>
          </cell>
          <cell r="F31">
            <v>172.3657705479452</v>
          </cell>
          <cell r="G31">
            <v>263.78186633501258</v>
          </cell>
          <cell r="H31">
            <v>335.66024253939355</v>
          </cell>
          <cell r="I31">
            <v>410.94902663462483</v>
          </cell>
          <cell r="J31">
            <v>490.42001510099493</v>
          </cell>
          <cell r="K31">
            <v>544.42131269435572</v>
          </cell>
          <cell r="L31">
            <v>603.46860812752891</v>
          </cell>
          <cell r="M31" t="e">
            <v>#REF!</v>
          </cell>
          <cell r="N31" t="e">
            <v>#REF!</v>
          </cell>
          <cell r="O31" t="e">
            <v>#REF!</v>
          </cell>
          <cell r="P31" t="e">
            <v>#REF!</v>
          </cell>
        </row>
        <row r="32">
          <cell r="B32" t="str">
            <v>Double Eye EBT</v>
          </cell>
          <cell r="F32">
            <v>-341.69451945673586</v>
          </cell>
          <cell r="G32">
            <v>-301.61607132230046</v>
          </cell>
          <cell r="H32">
            <v>-325.75591571465509</v>
          </cell>
          <cell r="I32">
            <v>-247.91652834842372</v>
          </cell>
          <cell r="J32">
            <v>-90.427671174343146</v>
          </cell>
          <cell r="K32">
            <v>79.848008901588742</v>
          </cell>
          <cell r="L32">
            <v>238.11861125018379</v>
          </cell>
          <cell r="M32" t="e">
            <v>#REF!</v>
          </cell>
          <cell r="N32" t="e">
            <v>#REF!</v>
          </cell>
          <cell r="O32" t="e">
            <v>#REF!</v>
          </cell>
          <cell r="P32">
            <v>-0.11729321324250852</v>
          </cell>
        </row>
        <row r="33">
          <cell r="B33" t="str">
            <v>Synergies</v>
          </cell>
          <cell r="F33">
            <v>0</v>
          </cell>
          <cell r="G33">
            <v>47.125</v>
          </cell>
          <cell r="H33">
            <v>85.825999999999993</v>
          </cell>
          <cell r="I33">
            <v>111.23625</v>
          </cell>
          <cell r="J33">
            <v>140.2989345</v>
          </cell>
          <cell r="K33">
            <v>151.598241285</v>
          </cell>
          <cell r="L33">
            <v>155.559517159238</v>
          </cell>
          <cell r="M33" t="e">
            <v>#REF!</v>
          </cell>
          <cell r="N33" t="e">
            <v>#REF!</v>
          </cell>
          <cell r="O33" t="e">
            <v>#REF!</v>
          </cell>
          <cell r="P33" t="e">
            <v>#REF!</v>
          </cell>
        </row>
        <row r="34">
          <cell r="B34" t="str">
            <v>All D&amp;A Adjustments (see EBIT Adjustments)</v>
          </cell>
          <cell r="F34">
            <v>-76.228308094369169</v>
          </cell>
          <cell r="G34">
            <v>-76.228308094369169</v>
          </cell>
          <cell r="H34">
            <v>-70.048308094369162</v>
          </cell>
          <cell r="I34">
            <v>-56.418308094369166</v>
          </cell>
          <cell r="J34">
            <v>-56.238308094369174</v>
          </cell>
          <cell r="K34">
            <v>-69.788385921312084</v>
          </cell>
          <cell r="L34">
            <v>-69.608385921312092</v>
          </cell>
          <cell r="M34">
            <v>-69.518385921312088</v>
          </cell>
          <cell r="N34">
            <v>-69.518385921312088</v>
          </cell>
          <cell r="O34">
            <v>-69.518385921312088</v>
          </cell>
          <cell r="P34" t="e">
            <v>#REF!</v>
          </cell>
        </row>
        <row r="35">
          <cell r="B35" t="str">
            <v>Interest Income Foregone</v>
          </cell>
          <cell r="F35">
            <v>-15.485351244896526</v>
          </cell>
          <cell r="G35">
            <v>-1.8714541725744478</v>
          </cell>
          <cell r="H35">
            <v>-5.2708408551522599</v>
          </cell>
          <cell r="I35">
            <v>-12.065536580766583</v>
          </cell>
          <cell r="J35">
            <v>-21.366958481739733</v>
          </cell>
          <cell r="K35">
            <v>-32.723151070555879</v>
          </cell>
          <cell r="L35">
            <v>-44.362207354346637</v>
          </cell>
          <cell r="M35" t="e">
            <v>#REF!</v>
          </cell>
          <cell r="N35" t="e">
            <v>#REF!</v>
          </cell>
          <cell r="O35" t="e">
            <v>#REF!</v>
          </cell>
          <cell r="P35" t="e">
            <v>#REF!</v>
          </cell>
        </row>
        <row r="36">
          <cell r="B36" t="str">
            <v>Interest on Additional Financing/Revolver</v>
          </cell>
          <cell r="F36">
            <v>-97.404197883214394</v>
          </cell>
          <cell r="G36">
            <v>-102.62564616423634</v>
          </cell>
          <cell r="H36">
            <v>-114.77293841750242</v>
          </cell>
          <cell r="I36">
            <v>-113.14946337850303</v>
          </cell>
          <cell r="J36">
            <v>-90.005021554349256</v>
          </cell>
          <cell r="K36">
            <v>-56.111698030096335</v>
          </cell>
          <cell r="L36">
            <v>-18.406748659376852</v>
          </cell>
          <cell r="M36" t="e">
            <v>#REF!</v>
          </cell>
          <cell r="N36" t="e">
            <v>#REF!</v>
          </cell>
          <cell r="O36" t="e">
            <v>#REF!</v>
          </cell>
          <cell r="P36" t="e">
            <v>#REF!</v>
          </cell>
        </row>
        <row r="37">
          <cell r="B37" t="str">
            <v>Interest on New Acquisition Debt</v>
          </cell>
          <cell r="F37">
            <v>0</v>
          </cell>
          <cell r="G37">
            <v>0</v>
          </cell>
          <cell r="H37">
            <v>0</v>
          </cell>
          <cell r="I37">
            <v>0</v>
          </cell>
          <cell r="J37">
            <v>0</v>
          </cell>
          <cell r="K37">
            <v>0</v>
          </cell>
          <cell r="L37">
            <v>-39.177907718986994</v>
          </cell>
          <cell r="M37">
            <v>0</v>
          </cell>
          <cell r="N37">
            <v>0</v>
          </cell>
          <cell r="O37">
            <v>0</v>
          </cell>
          <cell r="P37">
            <v>0</v>
          </cell>
        </row>
        <row r="38">
          <cell r="B38" t="str">
            <v>Lost Interest on Redeemed Existing Debt</v>
          </cell>
          <cell r="F38">
            <v>0</v>
          </cell>
          <cell r="G38">
            <v>0</v>
          </cell>
          <cell r="H38">
            <v>0</v>
          </cell>
          <cell r="I38">
            <v>0</v>
          </cell>
          <cell r="J38">
            <v>0</v>
          </cell>
          <cell r="K38">
            <v>0</v>
          </cell>
          <cell r="L38">
            <v>0</v>
          </cell>
          <cell r="M38" t="e">
            <v>#REF!</v>
          </cell>
          <cell r="N38" t="e">
            <v>#REF!</v>
          </cell>
          <cell r="O38" t="e">
            <v>#REF!</v>
          </cell>
          <cell r="P38" t="e">
            <v>#REF!</v>
          </cell>
        </row>
        <row r="39">
          <cell r="B39" t="str">
            <v>Lost Interest on Replaced Standalone Revolvers</v>
          </cell>
          <cell r="F39">
            <v>128.69948981016793</v>
          </cell>
          <cell r="G39">
            <v>128.69948981016793</v>
          </cell>
          <cell r="H39">
            <v>188.46022792021051</v>
          </cell>
          <cell r="I39">
            <v>215.18250832315002</v>
          </cell>
          <cell r="J39">
            <v>221.05928274047102</v>
          </cell>
          <cell r="K39">
            <v>213.27375740726765</v>
          </cell>
          <cell r="L39">
            <v>190.88118589172436</v>
          </cell>
          <cell r="M39">
            <v>201.13927954160971</v>
          </cell>
          <cell r="N39">
            <v>153.93314225868508</v>
          </cell>
          <cell r="O39">
            <v>93.605042765774414</v>
          </cell>
          <cell r="P39" t="e">
            <v>#REF!</v>
          </cell>
        </row>
        <row r="40">
          <cell r="B40" t="str">
            <v>Lost Interest on Redeemed Convertible Debt</v>
          </cell>
          <cell r="F40">
            <v>0</v>
          </cell>
          <cell r="G40">
            <v>0</v>
          </cell>
          <cell r="H40">
            <v>0</v>
          </cell>
          <cell r="I40">
            <v>0</v>
          </cell>
          <cell r="J40">
            <v>0</v>
          </cell>
          <cell r="K40">
            <v>0</v>
          </cell>
          <cell r="L40">
            <v>0</v>
          </cell>
          <cell r="M40" t="e">
            <v>#REF!</v>
          </cell>
          <cell r="N40" t="e">
            <v>#REF!</v>
          </cell>
          <cell r="O40" t="e">
            <v>#REF!</v>
          </cell>
          <cell r="P40" t="e">
            <v>#REF!</v>
          </cell>
        </row>
        <row r="41">
          <cell r="B41" t="str">
            <v xml:space="preserve">   Pro Forma Combined Pre-Tax  Earnings</v>
          </cell>
          <cell r="F41">
            <v>-229.74711632110282</v>
          </cell>
          <cell r="G41">
            <v>-42.735123608299915</v>
          </cell>
          <cell r="H41">
            <v>94.098467377925132</v>
          </cell>
          <cell r="I41">
            <v>307.81794855571235</v>
          </cell>
          <cell r="J41">
            <v>593.74027303666458</v>
          </cell>
          <cell r="K41">
            <v>830.51808526624779</v>
          </cell>
          <cell r="L41">
            <v>1016.4726727746526</v>
          </cell>
          <cell r="M41" t="e">
            <v>#REF!</v>
          </cell>
          <cell r="N41" t="e">
            <v>#REF!</v>
          </cell>
          <cell r="O41" t="e">
            <v>#REF!</v>
          </cell>
          <cell r="P41" t="e">
            <v>#REF!</v>
          </cell>
        </row>
        <row r="42">
          <cell r="B42" t="e">
            <v>#REF!</v>
          </cell>
          <cell r="F42">
            <v>78.130534113216726</v>
          </cell>
          <cell r="G42">
            <v>103.6629460318307</v>
          </cell>
          <cell r="H42">
            <v>168.61360515298452</v>
          </cell>
          <cell r="I42">
            <v>199.29891022311796</v>
          </cell>
          <cell r="J42">
            <v>256.03749119510087</v>
          </cell>
          <cell r="K42">
            <v>238.65059739092078</v>
          </cell>
          <cell r="L42">
            <v>235.13388062445404</v>
          </cell>
          <cell r="M42" t="e">
            <v>#REF!</v>
          </cell>
          <cell r="N42" t="e">
            <v>#REF!</v>
          </cell>
          <cell r="O42" t="e">
            <v>#REF!</v>
          </cell>
          <cell r="P42" t="e">
            <v>#REF!</v>
          </cell>
        </row>
        <row r="49">
          <cell r="G49" t="str">
            <v>Projected Fiscal Year Ending December 31,</v>
          </cell>
        </row>
        <row r="50">
          <cell r="F50" t="str">
            <v>1999 PF</v>
          </cell>
          <cell r="G50">
            <v>2000</v>
          </cell>
          <cell r="H50">
            <v>2001</v>
          </cell>
          <cell r="I50">
            <v>2002</v>
          </cell>
          <cell r="J50">
            <v>2003</v>
          </cell>
          <cell r="K50">
            <v>2004</v>
          </cell>
          <cell r="L50">
            <v>2005</v>
          </cell>
          <cell r="M50">
            <v>2006</v>
          </cell>
          <cell r="N50">
            <v>2007</v>
          </cell>
          <cell r="O50">
            <v>2008</v>
          </cell>
          <cell r="P50">
            <v>2009</v>
          </cell>
        </row>
        <row r="51">
          <cell r="B51" t="str">
            <v>Net Income to Common</v>
          </cell>
        </row>
        <row r="52">
          <cell r="B52" t="str">
            <v>CBI Net Income</v>
          </cell>
          <cell r="F52">
            <v>105.41108795913819</v>
          </cell>
          <cell r="G52">
            <v>168.16093978857052</v>
          </cell>
          <cell r="H52">
            <v>213.9834046188634</v>
          </cell>
          <cell r="I52">
            <v>261.98000447957338</v>
          </cell>
          <cell r="J52">
            <v>312.64275962688464</v>
          </cell>
          <cell r="K52">
            <v>347.06858684266649</v>
          </cell>
          <cell r="L52">
            <v>384.71123768143639</v>
          </cell>
          <cell r="M52" t="e">
            <v>#REF!</v>
          </cell>
          <cell r="N52" t="e">
            <v>#REF!</v>
          </cell>
          <cell r="O52" t="e">
            <v>#REF!</v>
          </cell>
          <cell r="P52" t="e">
            <v>#REF!</v>
          </cell>
        </row>
        <row r="53">
          <cell r="B53" t="str">
            <v>Double Eye Net Income</v>
          </cell>
          <cell r="F53">
            <v>-421.48079973017337</v>
          </cell>
          <cell r="G53">
            <v>-369.18939541898015</v>
          </cell>
          <cell r="H53">
            <v>-393.32923981133479</v>
          </cell>
          <cell r="I53">
            <v>-315.48985244510339</v>
          </cell>
          <cell r="J53">
            <v>-158.00099527102282</v>
          </cell>
          <cell r="K53">
            <v>12.274684804909057</v>
          </cell>
          <cell r="L53">
            <v>170.5452871535071</v>
          </cell>
          <cell r="M53" t="e">
            <v>#REF!</v>
          </cell>
          <cell r="N53" t="e">
            <v>#REF!</v>
          </cell>
          <cell r="O53" t="e">
            <v>#REF!</v>
          </cell>
          <cell r="P53">
            <v>-0.12406592268181493</v>
          </cell>
        </row>
        <row r="54">
          <cell r="B54" t="str">
            <v>Pre-Tax Synergies</v>
          </cell>
          <cell r="F54">
            <v>0</v>
          </cell>
          <cell r="G54">
            <v>47.125</v>
          </cell>
          <cell r="H54">
            <v>85.825999999999993</v>
          </cell>
          <cell r="I54">
            <v>111.23625</v>
          </cell>
          <cell r="J54">
            <v>140.2989345</v>
          </cell>
          <cell r="K54">
            <v>151.598241285</v>
          </cell>
          <cell r="L54">
            <v>155.559517159238</v>
          </cell>
          <cell r="M54" t="e">
            <v>#REF!</v>
          </cell>
          <cell r="N54" t="e">
            <v>#REF!</v>
          </cell>
          <cell r="O54" t="e">
            <v>#REF!</v>
          </cell>
          <cell r="P54" t="e">
            <v>#REF!</v>
          </cell>
        </row>
        <row r="55">
          <cell r="B55" t="str">
            <v>All D&amp;A Adjustments (see EBIT Adjustments)</v>
          </cell>
          <cell r="F55">
            <v>-76.228308094369169</v>
          </cell>
          <cell r="G55">
            <v>-76.228308094369169</v>
          </cell>
          <cell r="H55">
            <v>-70.048308094369162</v>
          </cell>
          <cell r="I55">
            <v>-56.418308094369166</v>
          </cell>
          <cell r="J55">
            <v>-56.238308094369174</v>
          </cell>
          <cell r="K55">
            <v>-69.788385921312084</v>
          </cell>
          <cell r="L55">
            <v>-69.608385921312092</v>
          </cell>
          <cell r="M55">
            <v>-69.518385921312088</v>
          </cell>
          <cell r="N55">
            <v>-69.518385921312088</v>
          </cell>
          <cell r="O55">
            <v>-69.518385921312088</v>
          </cell>
          <cell r="P55" t="e">
            <v>#REF!</v>
          </cell>
        </row>
        <row r="56">
          <cell r="B56" t="str">
            <v>All Interest Adjustments (see EBT Adjustments)</v>
          </cell>
          <cell r="F56">
            <v>15.809940682057018</v>
          </cell>
          <cell r="G56">
            <v>24.202389473357144</v>
          </cell>
          <cell r="H56">
            <v>68.416448647555839</v>
          </cell>
          <cell r="I56">
            <v>89.967508363880398</v>
          </cell>
          <cell r="J56">
            <v>109.68730270438203</v>
          </cell>
          <cell r="K56">
            <v>124.43890830661545</v>
          </cell>
          <cell r="L56">
            <v>88.934322159013874</v>
          </cell>
          <cell r="M56" t="e">
            <v>#REF!</v>
          </cell>
          <cell r="N56" t="e">
            <v>#REF!</v>
          </cell>
          <cell r="O56" t="e">
            <v>#REF!</v>
          </cell>
          <cell r="P56" t="e">
            <v>#REF!</v>
          </cell>
        </row>
        <row r="57">
          <cell r="B57" t="str">
            <v>Total Tax Savings (Payments) on Adjustments</v>
          </cell>
          <cell r="F57">
            <v>-8.9575081818694056</v>
          </cell>
          <cell r="G57">
            <v>-31.164487698389458</v>
          </cell>
          <cell r="H57">
            <v>-66.802511368068934</v>
          </cell>
          <cell r="I57">
            <v>-91.039035254598772</v>
          </cell>
          <cell r="J57">
            <v>-110.62402679079942</v>
          </cell>
          <cell r="K57">
            <v>-115.6243606149156</v>
          </cell>
          <cell r="L57">
            <v>-103.07903650557019</v>
          </cell>
          <cell r="M57" t="e">
            <v>#REF!</v>
          </cell>
          <cell r="N57" t="e">
            <v>#REF!</v>
          </cell>
          <cell r="O57" t="e">
            <v>#REF!</v>
          </cell>
          <cell r="P57" t="e">
            <v>#REF!</v>
          </cell>
        </row>
        <row r="58">
          <cell r="B58" t="str">
            <v>Redeemed Target Minority Interest</v>
          </cell>
          <cell r="F58">
            <v>0</v>
          </cell>
          <cell r="G58">
            <v>0</v>
          </cell>
          <cell r="H58">
            <v>0</v>
          </cell>
          <cell r="I58">
            <v>0</v>
          </cell>
          <cell r="J58">
            <v>0</v>
          </cell>
          <cell r="K58">
            <v>0</v>
          </cell>
          <cell r="L58">
            <v>0</v>
          </cell>
          <cell r="M58" t="e">
            <v>#REF!</v>
          </cell>
          <cell r="N58" t="e">
            <v>#REF!</v>
          </cell>
          <cell r="O58" t="e">
            <v>#REF!</v>
          </cell>
          <cell r="P58" t="e">
            <v>#REF!</v>
          </cell>
        </row>
        <row r="59">
          <cell r="B59" t="str">
            <v>Lost Dividends on Redeemed Straight Preferred</v>
          </cell>
          <cell r="F59">
            <v>8.2581562500000274</v>
          </cell>
          <cell r="G59">
            <v>8.2719999999999985</v>
          </cell>
          <cell r="H59">
            <v>8.2719999999999985</v>
          </cell>
          <cell r="I59">
            <v>8.2719999999999985</v>
          </cell>
          <cell r="J59">
            <v>8.2719999999999985</v>
          </cell>
          <cell r="K59">
            <v>8.2719999999999985</v>
          </cell>
          <cell r="L59">
            <v>8.2719999999999985</v>
          </cell>
          <cell r="M59">
            <v>0.48000000000000398</v>
          </cell>
          <cell r="N59">
            <v>0.48000000000000398</v>
          </cell>
          <cell r="O59">
            <v>0</v>
          </cell>
          <cell r="P59">
            <v>-0.65532954231310203</v>
          </cell>
        </row>
        <row r="60">
          <cell r="B60" t="str">
            <v>Lost Dividends on Redeemed Convertible Preferred</v>
          </cell>
          <cell r="F60">
            <v>0</v>
          </cell>
          <cell r="G60">
            <v>0</v>
          </cell>
          <cell r="H60">
            <v>0</v>
          </cell>
          <cell r="I60">
            <v>0</v>
          </cell>
          <cell r="J60">
            <v>0</v>
          </cell>
          <cell r="K60">
            <v>0</v>
          </cell>
          <cell r="L60">
            <v>0</v>
          </cell>
          <cell r="M60">
            <v>0</v>
          </cell>
          <cell r="N60">
            <v>0</v>
          </cell>
          <cell r="O60">
            <v>0</v>
          </cell>
          <cell r="P60" t="e">
            <v>#REF!</v>
          </cell>
        </row>
        <row r="61">
          <cell r="B61" t="str">
            <v xml:space="preserve">   Pro Forma Combined Net Income to Common</v>
          </cell>
          <cell r="F61">
            <v>-377.18743111521678</v>
          </cell>
          <cell r="G61">
            <v>-228.82186194981114</v>
          </cell>
          <cell r="H61">
            <v>-153.68220600735367</v>
          </cell>
          <cell r="I61">
            <v>8.5085670493824423</v>
          </cell>
          <cell r="J61">
            <v>246.03766667507523</v>
          </cell>
          <cell r="K61">
            <v>458.23967470296327</v>
          </cell>
          <cell r="L61">
            <v>635.3349417263131</v>
          </cell>
          <cell r="M61" t="e">
            <v>#REF!</v>
          </cell>
          <cell r="N61" t="e">
            <v>#REF!</v>
          </cell>
          <cell r="O61" t="e">
            <v>#REF!</v>
          </cell>
          <cell r="P61" t="e">
            <v>#REF!</v>
          </cell>
        </row>
        <row r="62">
          <cell r="B62" t="e">
            <v>#REF!</v>
          </cell>
          <cell r="F62">
            <v>84.616585810745619</v>
          </cell>
          <cell r="G62">
            <v>44.292868213000844</v>
          </cell>
          <cell r="H62">
            <v>12.07974413561459</v>
          </cell>
          <cell r="I62">
            <v>33.266452813467737</v>
          </cell>
          <cell r="J62">
            <v>133.22900893019121</v>
          </cell>
          <cell r="K62">
            <v>193.37391092431596</v>
          </cell>
          <cell r="L62">
            <v>255.60867367279434</v>
          </cell>
          <cell r="M62" t="e">
            <v>#REF!</v>
          </cell>
          <cell r="N62" t="e">
            <v>#REF!</v>
          </cell>
          <cell r="O62" t="e">
            <v>#REF!</v>
          </cell>
          <cell r="P62" t="e">
            <v>#REF!</v>
          </cell>
        </row>
        <row r="63">
          <cell r="B63" t="str">
            <v>Basic Earnings per Share</v>
          </cell>
        </row>
        <row r="64">
          <cell r="B64" t="str">
            <v>CBI Net Income</v>
          </cell>
          <cell r="F64">
            <v>105.41108795913819</v>
          </cell>
          <cell r="G64">
            <v>168.16093978857052</v>
          </cell>
          <cell r="H64">
            <v>213.9834046188634</v>
          </cell>
          <cell r="I64">
            <v>261.98000447957338</v>
          </cell>
          <cell r="J64">
            <v>312.64275962688464</v>
          </cell>
          <cell r="K64">
            <v>347.06858684266649</v>
          </cell>
          <cell r="L64">
            <v>384.71123768143639</v>
          </cell>
          <cell r="M64" t="e">
            <v>#REF!</v>
          </cell>
          <cell r="N64" t="e">
            <v>#REF!</v>
          </cell>
          <cell r="O64" t="e">
            <v>#REF!</v>
          </cell>
          <cell r="P64" t="e">
            <v>#REF!</v>
          </cell>
        </row>
        <row r="65">
          <cell r="B65" t="str">
            <v>Double Eye Net Income</v>
          </cell>
          <cell r="F65">
            <v>-421.48079973017337</v>
          </cell>
          <cell r="G65">
            <v>-369.18939541898015</v>
          </cell>
          <cell r="H65">
            <v>-393.32923981133479</v>
          </cell>
          <cell r="I65">
            <v>-315.48985244510339</v>
          </cell>
          <cell r="J65">
            <v>-158.00099527102282</v>
          </cell>
          <cell r="K65">
            <v>12.274684804909057</v>
          </cell>
          <cell r="L65">
            <v>170.5452871535071</v>
          </cell>
          <cell r="M65" t="e">
            <v>#REF!</v>
          </cell>
          <cell r="N65" t="e">
            <v>#REF!</v>
          </cell>
          <cell r="O65" t="e">
            <v>#REF!</v>
          </cell>
          <cell r="P65">
            <v>-0.12406592268181493</v>
          </cell>
        </row>
        <row r="66">
          <cell r="B66" t="str">
            <v>Total Net Income Adjustements</v>
          </cell>
          <cell r="F66">
            <v>-61.117719344181523</v>
          </cell>
          <cell r="G66">
            <v>-27.793406319401484</v>
          </cell>
          <cell r="H66">
            <v>25.663629185117735</v>
          </cell>
          <cell r="I66">
            <v>62.018415014912442</v>
          </cell>
          <cell r="J66">
            <v>91.395902319213462</v>
          </cell>
          <cell r="K66">
            <v>98.896403055387765</v>
          </cell>
          <cell r="L66">
            <v>80.078416891369613</v>
          </cell>
          <cell r="M66" t="e">
            <v>#REF!</v>
          </cell>
          <cell r="N66" t="e">
            <v>#REF!</v>
          </cell>
          <cell r="O66" t="e">
            <v>#REF!</v>
          </cell>
          <cell r="P66" t="e">
            <v>#REF!</v>
          </cell>
        </row>
        <row r="67">
          <cell r="B67" t="str">
            <v>Pro Forma Combined Net Income</v>
          </cell>
          <cell r="F67">
            <v>-377.18743111521673</v>
          </cell>
          <cell r="G67">
            <v>-228.82186194981114</v>
          </cell>
          <cell r="H67">
            <v>-153.68220600735364</v>
          </cell>
          <cell r="I67">
            <v>8.5085670493824281</v>
          </cell>
          <cell r="J67">
            <v>246.03766667507529</v>
          </cell>
          <cell r="K67">
            <v>458.23967470296327</v>
          </cell>
          <cell r="L67">
            <v>635.33494172631322</v>
          </cell>
          <cell r="M67" t="e">
            <v>#REF!</v>
          </cell>
          <cell r="N67" t="e">
            <v>#REF!</v>
          </cell>
          <cell r="O67" t="e">
            <v>#REF!</v>
          </cell>
          <cell r="P67" t="e">
            <v>#REF!</v>
          </cell>
        </row>
        <row r="69">
          <cell r="B69" t="str">
            <v>CBI Basic Shares Outstanding</v>
          </cell>
          <cell r="F69">
            <v>138.50561999999999</v>
          </cell>
          <cell r="G69">
            <v>138.50561999999999</v>
          </cell>
          <cell r="H69">
            <v>138.50561999999999</v>
          </cell>
          <cell r="I69">
            <v>138.50561999999999</v>
          </cell>
          <cell r="J69">
            <v>138.50561999999999</v>
          </cell>
          <cell r="K69">
            <v>138.50561999999999</v>
          </cell>
          <cell r="L69">
            <v>138.50561999999999</v>
          </cell>
          <cell r="M69">
            <v>0</v>
          </cell>
          <cell r="N69">
            <v>0</v>
          </cell>
          <cell r="O69">
            <v>0</v>
          </cell>
          <cell r="P69">
            <v>0</v>
          </cell>
        </row>
        <row r="70">
          <cell r="B70" t="str">
            <v>New Shares Issued</v>
          </cell>
          <cell r="F70">
            <v>73.569704840137604</v>
          </cell>
          <cell r="G70">
            <v>73.569704840137604</v>
          </cell>
          <cell r="H70">
            <v>73.569704840137604</v>
          </cell>
          <cell r="I70">
            <v>73.569704840137604</v>
          </cell>
          <cell r="J70">
            <v>73.569704840137604</v>
          </cell>
          <cell r="K70">
            <v>73.569704840137604</v>
          </cell>
          <cell r="L70">
            <v>73.569704840137604</v>
          </cell>
          <cell r="M70">
            <v>73.569704840137604</v>
          </cell>
          <cell r="N70">
            <v>73.569704840137604</v>
          </cell>
          <cell r="O70">
            <v>73.569704840137604</v>
          </cell>
          <cell r="P70">
            <v>73.569704840137604</v>
          </cell>
        </row>
        <row r="71">
          <cell r="B71" t="str">
            <v xml:space="preserve">   Pro Forma Basic Shares Outstanding</v>
          </cell>
          <cell r="F71">
            <v>212.0753248401376</v>
          </cell>
          <cell r="G71">
            <v>212.0753248401376</v>
          </cell>
          <cell r="H71">
            <v>212.0753248401376</v>
          </cell>
          <cell r="I71">
            <v>212.0753248401376</v>
          </cell>
          <cell r="J71">
            <v>212.0753248401376</v>
          </cell>
          <cell r="K71">
            <v>212.0753248401376</v>
          </cell>
          <cell r="L71">
            <v>212.0753248401376</v>
          </cell>
          <cell r="M71">
            <v>73.569704840137604</v>
          </cell>
          <cell r="N71">
            <v>73.569704840137604</v>
          </cell>
          <cell r="O71">
            <v>73.569704840137604</v>
          </cell>
          <cell r="P71">
            <v>73.569704840137604</v>
          </cell>
        </row>
        <row r="72">
          <cell r="B72" t="str">
            <v xml:space="preserve"> </v>
          </cell>
          <cell r="F72" t="str">
            <v xml:space="preserve"> </v>
          </cell>
          <cell r="G72" t="str">
            <v xml:space="preserve"> </v>
          </cell>
          <cell r="H72" t="str">
            <v xml:space="preserve"> </v>
          </cell>
          <cell r="I72" t="str">
            <v xml:space="preserve"> </v>
          </cell>
          <cell r="J72" t="str">
            <v xml:space="preserve"> </v>
          </cell>
          <cell r="K72" t="str">
            <v xml:space="preserve"> </v>
          </cell>
          <cell r="L72" t="str">
            <v xml:space="preserve"> </v>
          </cell>
          <cell r="M72" t="str">
            <v xml:space="preserve"> </v>
          </cell>
          <cell r="N72" t="str">
            <v xml:space="preserve"> </v>
          </cell>
          <cell r="O72" t="str">
            <v xml:space="preserve"> </v>
          </cell>
          <cell r="P72" t="str">
            <v xml:space="preserve"> </v>
          </cell>
        </row>
        <row r="73">
          <cell r="B73" t="str">
            <v>CBI Basic EPS</v>
          </cell>
          <cell r="F73">
            <v>0.76106000578993249</v>
          </cell>
          <cell r="G73">
            <v>1.2141091443695247</v>
          </cell>
          <cell r="H73">
            <v>1.5449438414041496</v>
          </cell>
          <cell r="I73">
            <v>1.8914756273396949</v>
          </cell>
          <cell r="J73">
            <v>2.2572568508547497</v>
          </cell>
          <cell r="K73">
            <v>2.5058086945689748</v>
          </cell>
          <cell r="L73">
            <v>2.7775857592019473</v>
          </cell>
          <cell r="M73" t="e">
            <v>#REF!</v>
          </cell>
          <cell r="N73" t="e">
            <v>#REF!</v>
          </cell>
          <cell r="O73" t="e">
            <v>#REF!</v>
          </cell>
          <cell r="P73" t="e">
            <v>#REF!</v>
          </cell>
        </row>
        <row r="74">
          <cell r="B74" t="str">
            <v>Pro Forma Combined Basic EPS</v>
          </cell>
          <cell r="F74">
            <v>-1.7785540651631238</v>
          </cell>
          <cell r="G74">
            <v>-1.0789650428322912</v>
          </cell>
          <cell r="H74">
            <v>-0.72465859063613036</v>
          </cell>
          <cell r="I74">
            <v>4.0120495186303201E-2</v>
          </cell>
          <cell r="J74">
            <v>1.1601428259536488</v>
          </cell>
          <cell r="K74">
            <v>2.160740175918082</v>
          </cell>
          <cell r="L74">
            <v>2.9957985079368794</v>
          </cell>
          <cell r="M74" t="e">
            <v>#REF!</v>
          </cell>
          <cell r="N74" t="e">
            <v>#REF!</v>
          </cell>
          <cell r="O74" t="e">
            <v>#REF!</v>
          </cell>
          <cell r="P74" t="e">
            <v>#REF!</v>
          </cell>
        </row>
        <row r="75">
          <cell r="B75" t="str">
            <v xml:space="preserve">    Accretion / (Dilution)</v>
          </cell>
          <cell r="F75">
            <v>-3.3369432786276771</v>
          </cell>
          <cell r="G75">
            <v>-1.8886886717195326</v>
          </cell>
          <cell r="H75">
            <v>-1.4690517358724908</v>
          </cell>
          <cell r="I75">
            <v>-0.9787887855352746</v>
          </cell>
          <cell r="J75">
            <v>-0.48603862891618188</v>
          </cell>
          <cell r="K75">
            <v>-0.13770744725995465</v>
          </cell>
          <cell r="L75">
            <v>7.8562020276784716E-2</v>
          </cell>
          <cell r="M75" t="e">
            <v>#REF!</v>
          </cell>
          <cell r="N75" t="e">
            <v>#REF!</v>
          </cell>
          <cell r="O75" t="e">
            <v>#REF!</v>
          </cell>
          <cell r="P75" t="e">
            <v>#REF!</v>
          </cell>
        </row>
        <row r="76">
          <cell r="B76" t="e">
            <v>#REF!</v>
          </cell>
          <cell r="F76">
            <v>0.39899307415669205</v>
          </cell>
          <cell r="G76">
            <v>0.20885441645032876</v>
          </cell>
          <cell r="H76">
            <v>5.6959687057984043E-2</v>
          </cell>
          <cell r="I76">
            <v>0.15686149644492578</v>
          </cell>
          <cell r="J76">
            <v>0.62821551272228071</v>
          </cell>
          <cell r="K76">
            <v>0.91181711531070975</v>
          </cell>
          <cell r="L76">
            <v>1.205273050344128</v>
          </cell>
          <cell r="M76" t="e">
            <v>#REF!</v>
          </cell>
          <cell r="N76" t="e">
            <v>#REF!</v>
          </cell>
          <cell r="O76" t="e">
            <v>#REF!</v>
          </cell>
          <cell r="P76" t="e">
            <v>#REF!</v>
          </cell>
        </row>
        <row r="77">
          <cell r="B77" t="str">
            <v>Diluted Earnings per Share</v>
          </cell>
        </row>
        <row r="78">
          <cell r="B78" t="str">
            <v>CBI Diluted Shares</v>
          </cell>
          <cell r="F78">
            <v>149.37518499999999</v>
          </cell>
          <cell r="G78">
            <v>149.37518499999999</v>
          </cell>
          <cell r="H78">
            <v>149.37518499999999</v>
          </cell>
          <cell r="I78">
            <v>149.37518499999999</v>
          </cell>
          <cell r="J78">
            <v>149.37518499999999</v>
          </cell>
          <cell r="K78">
            <v>149.37518499999999</v>
          </cell>
          <cell r="L78">
            <v>149.37518499999999</v>
          </cell>
          <cell r="M78">
            <v>0</v>
          </cell>
          <cell r="N78">
            <v>0</v>
          </cell>
          <cell r="O78">
            <v>0</v>
          </cell>
          <cell r="P78">
            <v>0</v>
          </cell>
        </row>
        <row r="79">
          <cell r="B79" t="str">
            <v>New Shares Issued</v>
          </cell>
          <cell r="F79">
            <v>73.569704840137604</v>
          </cell>
          <cell r="G79">
            <v>73.569704840137604</v>
          </cell>
          <cell r="H79">
            <v>73.569704840137604</v>
          </cell>
          <cell r="I79">
            <v>73.569704840137604</v>
          </cell>
          <cell r="J79">
            <v>73.569704840137604</v>
          </cell>
          <cell r="K79">
            <v>73.569704840137604</v>
          </cell>
          <cell r="L79">
            <v>73.569704840137604</v>
          </cell>
          <cell r="M79">
            <v>73.569704840137604</v>
          </cell>
          <cell r="N79">
            <v>73.569704840137604</v>
          </cell>
          <cell r="O79">
            <v>73.569704840137604</v>
          </cell>
          <cell r="P79">
            <v>73.569704840137604</v>
          </cell>
        </row>
        <row r="80">
          <cell r="B80" t="str">
            <v>Shares from Conv. of Double Eye's Opt. / Warr.</v>
          </cell>
          <cell r="F80">
            <v>0</v>
          </cell>
          <cell r="G80">
            <v>0</v>
          </cell>
          <cell r="H80">
            <v>0</v>
          </cell>
          <cell r="I80">
            <v>0</v>
          </cell>
          <cell r="J80">
            <v>0</v>
          </cell>
          <cell r="K80">
            <v>0</v>
          </cell>
          <cell r="L80">
            <v>0</v>
          </cell>
          <cell r="M80">
            <v>0</v>
          </cell>
          <cell r="N80">
            <v>0</v>
          </cell>
          <cell r="O80">
            <v>0</v>
          </cell>
          <cell r="P80">
            <v>0</v>
          </cell>
        </row>
        <row r="81">
          <cell r="B81" t="str">
            <v>Shares from Conv. of Double Eye's Conv. Debt</v>
          </cell>
          <cell r="F81">
            <v>0</v>
          </cell>
          <cell r="G81">
            <v>0</v>
          </cell>
          <cell r="H81">
            <v>0</v>
          </cell>
          <cell r="I81">
            <v>0</v>
          </cell>
          <cell r="J81">
            <v>0</v>
          </cell>
          <cell r="K81">
            <v>0</v>
          </cell>
          <cell r="L81">
            <v>0</v>
          </cell>
          <cell r="M81">
            <v>0</v>
          </cell>
          <cell r="N81">
            <v>0</v>
          </cell>
          <cell r="O81">
            <v>0</v>
          </cell>
          <cell r="P81">
            <v>0</v>
          </cell>
        </row>
        <row r="82">
          <cell r="B82" t="str">
            <v>Shares from Conv. of Double Eye's Conv. Preferred</v>
          </cell>
          <cell r="F82">
            <v>0</v>
          </cell>
          <cell r="G82">
            <v>0</v>
          </cell>
          <cell r="H82">
            <v>0</v>
          </cell>
          <cell r="I82">
            <v>0</v>
          </cell>
          <cell r="J82">
            <v>0</v>
          </cell>
          <cell r="K82">
            <v>0</v>
          </cell>
          <cell r="L82">
            <v>0</v>
          </cell>
          <cell r="M82">
            <v>0</v>
          </cell>
          <cell r="N82">
            <v>0</v>
          </cell>
          <cell r="O82">
            <v>0</v>
          </cell>
          <cell r="P82">
            <v>0</v>
          </cell>
        </row>
        <row r="83">
          <cell r="B83" t="str">
            <v xml:space="preserve">   Pro Forma Diluted Shares</v>
          </cell>
          <cell r="F83">
            <v>222.94488984013759</v>
          </cell>
          <cell r="G83">
            <v>222.94488984013759</v>
          </cell>
          <cell r="H83">
            <v>222.94488984013759</v>
          </cell>
          <cell r="I83">
            <v>222.94488984013759</v>
          </cell>
          <cell r="J83">
            <v>222.94488984013759</v>
          </cell>
          <cell r="K83">
            <v>222.94488984013759</v>
          </cell>
          <cell r="L83">
            <v>222.94488984013759</v>
          </cell>
          <cell r="M83">
            <v>73.569704840137604</v>
          </cell>
          <cell r="N83">
            <v>73.569704840137604</v>
          </cell>
          <cell r="O83">
            <v>73.569704840137604</v>
          </cell>
          <cell r="P83">
            <v>73.569704840137604</v>
          </cell>
        </row>
        <row r="84">
          <cell r="F84">
            <v>10.869564999999994</v>
          </cell>
          <cell r="G84">
            <v>10.869564999999994</v>
          </cell>
          <cell r="H84">
            <v>10.869564999999994</v>
          </cell>
          <cell r="I84">
            <v>10.869564999999994</v>
          </cell>
          <cell r="J84" t="str">
            <v xml:space="preserve"> </v>
          </cell>
          <cell r="K84" t="str">
            <v xml:space="preserve"> </v>
          </cell>
          <cell r="L84" t="str">
            <v xml:space="preserve"> </v>
          </cell>
          <cell r="M84" t="str">
            <v xml:space="preserve"> </v>
          </cell>
          <cell r="N84" t="str">
            <v xml:space="preserve"> </v>
          </cell>
          <cell r="O84" t="str">
            <v xml:space="preserve"> </v>
          </cell>
          <cell r="P84" t="str">
            <v xml:space="preserve"> </v>
          </cell>
        </row>
        <row r="85">
          <cell r="B85" t="str">
            <v>CBI Diluted EPS</v>
          </cell>
          <cell r="F85">
            <v>0.70568004959550812</v>
          </cell>
          <cell r="G85">
            <v>1.1257622193978909</v>
          </cell>
          <cell r="H85">
            <v>1.4325231103068654</v>
          </cell>
          <cell r="I85">
            <v>1.7538388620544529</v>
          </cell>
          <cell r="J85">
            <v>2.0930033300168609</v>
          </cell>
          <cell r="K85">
            <v>2.323468833479045</v>
          </cell>
          <cell r="L85">
            <v>2.5754695311770588</v>
          </cell>
          <cell r="M85" t="e">
            <v>#REF!</v>
          </cell>
          <cell r="N85" t="e">
            <v>#REF!</v>
          </cell>
          <cell r="O85" t="e">
            <v>#REF!</v>
          </cell>
          <cell r="P85" t="e">
            <v>#REF!</v>
          </cell>
        </row>
        <row r="86">
          <cell r="B86" t="str">
            <v>Pro Forma Combined Diluted EPS</v>
          </cell>
          <cell r="F86">
            <v>-1.6918415640101847</v>
          </cell>
          <cell r="G86">
            <v>-1.0263606495483597</v>
          </cell>
          <cell r="H86">
            <v>-0.68932822868266375</v>
          </cell>
          <cell r="I86">
            <v>3.8164440797380406E-2</v>
          </cell>
          <cell r="J86">
            <v>1.103580651036659</v>
          </cell>
          <cell r="K86">
            <v>2.0553943848255214</v>
          </cell>
          <cell r="L86">
            <v>2.8497398715076154</v>
          </cell>
          <cell r="M86" t="e">
            <v>#REF!</v>
          </cell>
          <cell r="N86" t="e">
            <v>#REF!</v>
          </cell>
          <cell r="O86" t="e">
            <v>#REF!</v>
          </cell>
          <cell r="P86" t="e">
            <v>#REF!</v>
          </cell>
        </row>
        <row r="87">
          <cell r="B87" t="str">
            <v xml:space="preserve">    Accretion / (Dilution)</v>
          </cell>
          <cell r="F87">
            <v>-3.397462653195225</v>
          </cell>
          <cell r="G87">
            <v>-1.9117028728298453</v>
          </cell>
          <cell r="H87">
            <v>-1.4811986792555134</v>
          </cell>
          <cell r="I87">
            <v>-0.97823948275802575</v>
          </cell>
          <cell r="J87">
            <v>-0.47272866927174517</v>
          </cell>
          <cell r="K87">
            <v>-0.1153768214106502</v>
          </cell>
          <cell r="L87">
            <v>0.10649333529688776</v>
          </cell>
          <cell r="M87" t="e">
            <v>#REF!</v>
          </cell>
          <cell r="N87" t="e">
            <v>#REF!</v>
          </cell>
          <cell r="O87" t="e">
            <v>#REF!</v>
          </cell>
          <cell r="P87" t="e">
            <v>#REF!</v>
          </cell>
        </row>
        <row r="88">
          <cell r="B88" t="e">
            <v>#REF!</v>
          </cell>
          <cell r="F88">
            <v>0.312280573003753</v>
          </cell>
          <cell r="G88">
            <v>0.15625002316639724</v>
          </cell>
          <cell r="H88">
            <v>2.1629325104517427E-2</v>
          </cell>
          <cell r="I88">
            <v>0.15490544205600298</v>
          </cell>
          <cell r="J88">
            <v>0.59758718410510769</v>
          </cell>
          <cell r="K88">
            <v>0.86736193443579035</v>
          </cell>
          <cell r="L88">
            <v>1.146510574232396</v>
          </cell>
          <cell r="M88" t="e">
            <v>#REF!</v>
          </cell>
          <cell r="N88" t="e">
            <v>#REF!</v>
          </cell>
          <cell r="O88" t="e">
            <v>#REF!</v>
          </cell>
          <cell r="P88" t="e">
            <v>#REF!</v>
          </cell>
        </row>
        <row r="94">
          <cell r="G94" t="str">
            <v>Projected Fiscal Year Ending December 31,</v>
          </cell>
        </row>
        <row r="95">
          <cell r="F95" t="str">
            <v>1999 PF</v>
          </cell>
          <cell r="G95">
            <v>2000</v>
          </cell>
          <cell r="H95">
            <v>2001</v>
          </cell>
          <cell r="I95">
            <v>2002</v>
          </cell>
          <cell r="J95">
            <v>2003</v>
          </cell>
          <cell r="K95">
            <v>2004</v>
          </cell>
          <cell r="L95">
            <v>2005</v>
          </cell>
          <cell r="M95">
            <v>2006</v>
          </cell>
          <cell r="N95">
            <v>2007</v>
          </cell>
          <cell r="O95">
            <v>2008</v>
          </cell>
          <cell r="P95">
            <v>2009</v>
          </cell>
        </row>
        <row r="96">
          <cell r="B96" t="str">
            <v>Free Cash Flow</v>
          </cell>
        </row>
        <row r="97">
          <cell r="B97" t="str">
            <v>CBI Free Cash Flow</v>
          </cell>
          <cell r="F97">
            <v>88.910014620411005</v>
          </cell>
          <cell r="G97">
            <v>103.06364331925735</v>
          </cell>
          <cell r="H97">
            <v>206.54097934181263</v>
          </cell>
          <cell r="I97">
            <v>280.256730828282</v>
          </cell>
          <cell r="J97">
            <v>334.139351037778</v>
          </cell>
          <cell r="K97">
            <v>385.10234696426676</v>
          </cell>
          <cell r="L97">
            <v>428.40946504093824</v>
          </cell>
          <cell r="M97">
            <v>0</v>
          </cell>
          <cell r="N97">
            <v>0</v>
          </cell>
          <cell r="O97" t="e">
            <v>#DIV/0!</v>
          </cell>
          <cell r="P97" t="e">
            <v>#REF!</v>
          </cell>
        </row>
        <row r="98">
          <cell r="B98" t="str">
            <v>Double Eye Free Cash Flow</v>
          </cell>
          <cell r="F98">
            <v>0</v>
          </cell>
          <cell r="G98">
            <v>-828.8462451288774</v>
          </cell>
          <cell r="H98">
            <v>-489.52135584078064</v>
          </cell>
          <cell r="I98">
            <v>-26.920505725386022</v>
          </cell>
          <cell r="J98">
            <v>2.6624606119507916</v>
          </cell>
          <cell r="K98">
            <v>179.56637075753952</v>
          </cell>
          <cell r="L98">
            <v>346.35766490230344</v>
          </cell>
          <cell r="M98">
            <v>458.64203940497839</v>
          </cell>
          <cell r="N98">
            <v>651.13060250227511</v>
          </cell>
          <cell r="O98">
            <v>767.87409136209453</v>
          </cell>
          <cell r="P98" t="e">
            <v>#REF!</v>
          </cell>
        </row>
        <row r="99">
          <cell r="B99" t="str">
            <v>Total Net Income to Common Adjustments</v>
          </cell>
          <cell r="F99">
            <v>-61.117719344181523</v>
          </cell>
          <cell r="G99">
            <v>-27.793406319401484</v>
          </cell>
          <cell r="H99">
            <v>25.663629185117735</v>
          </cell>
          <cell r="I99">
            <v>62.018415014912442</v>
          </cell>
          <cell r="J99">
            <v>91.395902319213462</v>
          </cell>
          <cell r="K99">
            <v>98.896403055387765</v>
          </cell>
          <cell r="L99">
            <v>80.078416891369613</v>
          </cell>
          <cell r="M99" t="e">
            <v>#REF!</v>
          </cell>
          <cell r="N99" t="e">
            <v>#REF!</v>
          </cell>
          <cell r="O99" t="e">
            <v>#REF!</v>
          </cell>
          <cell r="P99" t="e">
            <v>#REF!</v>
          </cell>
        </row>
        <row r="100">
          <cell r="B100" t="str">
            <v>Incr. / (Decr.) in Depreciation</v>
          </cell>
          <cell r="F100">
            <v>-0.84000000000000008</v>
          </cell>
          <cell r="G100">
            <v>-0.84000000000000008</v>
          </cell>
          <cell r="H100">
            <v>-2.12</v>
          </cell>
          <cell r="I100">
            <v>-2.6500000000000004</v>
          </cell>
          <cell r="J100">
            <v>-2.8300000000000005</v>
          </cell>
          <cell r="K100">
            <v>-3.0100000000000007</v>
          </cell>
          <cell r="L100">
            <v>-3.1900000000000008</v>
          </cell>
          <cell r="M100">
            <v>-3.2800000000000011</v>
          </cell>
          <cell r="N100">
            <v>-3.2800000000000011</v>
          </cell>
          <cell r="O100">
            <v>-3.2800000000000011</v>
          </cell>
          <cell r="P100">
            <v>-3.2800000000000011</v>
          </cell>
        </row>
        <row r="101">
          <cell r="B101" t="str">
            <v>Incr. / (Decr.) in Amortization of Intangibles</v>
          </cell>
          <cell r="F101">
            <v>77.068308094369172</v>
          </cell>
          <cell r="G101">
            <v>77.068308094369172</v>
          </cell>
          <cell r="H101">
            <v>72.168308094369166</v>
          </cell>
          <cell r="I101">
            <v>59.068308094369172</v>
          </cell>
          <cell r="J101">
            <v>59.068308094369172</v>
          </cell>
          <cell r="K101">
            <v>72.798385921312089</v>
          </cell>
          <cell r="L101">
            <v>72.798385921312089</v>
          </cell>
          <cell r="M101">
            <v>72.798385921312089</v>
          </cell>
          <cell r="N101">
            <v>72.798385921312089</v>
          </cell>
          <cell r="O101">
            <v>72.798385921312089</v>
          </cell>
          <cell r="P101" t="e">
            <v>#REF!</v>
          </cell>
        </row>
        <row r="102">
          <cell r="B102" t="str">
            <v>Incr. / (Decr.) in Non-Cash Interest Expense</v>
          </cell>
          <cell r="F102">
            <v>0</v>
          </cell>
          <cell r="G102">
            <v>29.479038570908479</v>
          </cell>
          <cell r="H102">
            <v>31.651572858571253</v>
          </cell>
          <cell r="I102">
            <v>33.984217701390605</v>
          </cell>
          <cell r="J102">
            <v>36.488772862444222</v>
          </cell>
          <cell r="K102">
            <v>39.177907718986994</v>
          </cell>
          <cell r="L102">
            <v>0</v>
          </cell>
          <cell r="M102">
            <v>0</v>
          </cell>
          <cell r="N102">
            <v>0</v>
          </cell>
          <cell r="O102">
            <v>0</v>
          </cell>
          <cell r="P102" t="e">
            <v>#REF!</v>
          </cell>
        </row>
        <row r="103">
          <cell r="B103" t="str">
            <v>Incr. / (Decr.) in Increase in Deferred Taxes</v>
          </cell>
          <cell r="F103">
            <v>0</v>
          </cell>
          <cell r="G103">
            <v>0</v>
          </cell>
          <cell r="H103">
            <v>0</v>
          </cell>
          <cell r="I103">
            <v>0</v>
          </cell>
          <cell r="J103">
            <v>0</v>
          </cell>
          <cell r="K103">
            <v>0</v>
          </cell>
          <cell r="L103">
            <v>0</v>
          </cell>
          <cell r="M103">
            <v>0</v>
          </cell>
          <cell r="N103">
            <v>0</v>
          </cell>
          <cell r="O103">
            <v>0</v>
          </cell>
          <cell r="P103" t="e">
            <v>#REF!</v>
          </cell>
        </row>
        <row r="104">
          <cell r="B104" t="str">
            <v>Incr. / (Decr.) in Minority Interest in Net Income</v>
          </cell>
          <cell r="F104">
            <v>0</v>
          </cell>
          <cell r="G104">
            <v>0</v>
          </cell>
          <cell r="H104">
            <v>0</v>
          </cell>
          <cell r="I104">
            <v>0</v>
          </cell>
          <cell r="J104">
            <v>0</v>
          </cell>
          <cell r="K104">
            <v>0</v>
          </cell>
          <cell r="L104">
            <v>0</v>
          </cell>
          <cell r="M104" t="e">
            <v>#REF!</v>
          </cell>
          <cell r="N104" t="e">
            <v>#REF!</v>
          </cell>
          <cell r="O104" t="e">
            <v>#REF!</v>
          </cell>
          <cell r="P104" t="e">
            <v>#REF!</v>
          </cell>
        </row>
        <row r="105">
          <cell r="B105" t="str">
            <v>Incr. / (Decr.) in Equity in Earnings of Uncons. Subs.</v>
          </cell>
          <cell r="F105">
            <v>25.593999999999998</v>
          </cell>
          <cell r="G105">
            <v>0</v>
          </cell>
          <cell r="H105">
            <v>0</v>
          </cell>
          <cell r="I105">
            <v>0</v>
          </cell>
          <cell r="J105">
            <v>0</v>
          </cell>
          <cell r="K105">
            <v>0</v>
          </cell>
          <cell r="L105">
            <v>0</v>
          </cell>
          <cell r="M105" t="e">
            <v>#REF!</v>
          </cell>
          <cell r="N105" t="e">
            <v>#REF!</v>
          </cell>
          <cell r="O105" t="e">
            <v>#REF!</v>
          </cell>
          <cell r="P105" t="e">
            <v>#REF!</v>
          </cell>
        </row>
        <row r="106">
          <cell r="B106" t="str">
            <v>Incr. / (Decr.) in Other Non-Cash Charges</v>
          </cell>
          <cell r="F106">
            <v>0</v>
          </cell>
          <cell r="G106">
            <v>0</v>
          </cell>
          <cell r="H106">
            <v>0</v>
          </cell>
          <cell r="I106">
            <v>0</v>
          </cell>
          <cell r="J106">
            <v>0</v>
          </cell>
          <cell r="K106">
            <v>0</v>
          </cell>
          <cell r="L106">
            <v>0</v>
          </cell>
          <cell r="M106">
            <v>0</v>
          </cell>
          <cell r="N106">
            <v>0</v>
          </cell>
          <cell r="O106">
            <v>0</v>
          </cell>
          <cell r="P106" t="e">
            <v>#REF!</v>
          </cell>
        </row>
        <row r="107">
          <cell r="B107" t="str">
            <v>(Incr.) / Dec. in Net Working Capital</v>
          </cell>
          <cell r="F107">
            <v>0</v>
          </cell>
          <cell r="G107">
            <v>-18.000000000000043</v>
          </cell>
          <cell r="H107">
            <v>-13.099999999999923</v>
          </cell>
          <cell r="I107">
            <v>-111.80000000000004</v>
          </cell>
          <cell r="J107">
            <v>-5.6843418860808015E-14</v>
          </cell>
          <cell r="K107">
            <v>4.2632564145606011E-14</v>
          </cell>
          <cell r="L107">
            <v>-4.2632564145606011E-14</v>
          </cell>
          <cell r="M107">
            <v>34.003646723963556</v>
          </cell>
          <cell r="N107">
            <v>0</v>
          </cell>
          <cell r="O107">
            <v>0</v>
          </cell>
          <cell r="P107" t="e">
            <v>#REF!</v>
          </cell>
        </row>
        <row r="108">
          <cell r="B108" t="str">
            <v>(Incr.) / Decr. in Capital Expenditures</v>
          </cell>
          <cell r="F108">
            <v>0</v>
          </cell>
          <cell r="G108">
            <v>16.8</v>
          </cell>
          <cell r="H108">
            <v>8.8000000000000007</v>
          </cell>
          <cell r="I108">
            <v>1.8</v>
          </cell>
          <cell r="J108">
            <v>1.8</v>
          </cell>
          <cell r="K108">
            <v>1.8</v>
          </cell>
          <cell r="L108">
            <v>1.8</v>
          </cell>
          <cell r="M108" t="e">
            <v>#REF!</v>
          </cell>
          <cell r="N108" t="e">
            <v>#REF!</v>
          </cell>
          <cell r="O108" t="e">
            <v>#REF!</v>
          </cell>
          <cell r="P108" t="e">
            <v>#REF!</v>
          </cell>
        </row>
        <row r="109">
          <cell r="B109" t="str">
            <v xml:space="preserve">   Pro Forma Combined Free Cash Flow</v>
          </cell>
          <cell r="F109">
            <v>129.61460337059864</v>
          </cell>
          <cell r="G109">
            <v>-649.06866146374387</v>
          </cell>
          <cell r="H109">
            <v>-159.91686636090975</v>
          </cell>
          <cell r="I109">
            <v>295.75716591356814</v>
          </cell>
          <cell r="J109">
            <v>522.72479492575553</v>
          </cell>
          <cell r="K109">
            <v>774.33141441749297</v>
          </cell>
          <cell r="L109">
            <v>926.25393275592319</v>
          </cell>
          <cell r="M109" t="e">
            <v>#REF!</v>
          </cell>
          <cell r="N109" t="e">
            <v>#REF!</v>
          </cell>
          <cell r="O109" t="e">
            <v>#DIV/0!</v>
          </cell>
          <cell r="P109" t="e">
            <v>#REF!</v>
          </cell>
        </row>
        <row r="110">
          <cell r="B110" t="e">
            <v>#REF!</v>
          </cell>
          <cell r="F110">
            <v>787.17209657352487</v>
          </cell>
          <cell r="G110">
            <v>33.09860905027449</v>
          </cell>
          <cell r="H110">
            <v>17.708590987325863</v>
          </cell>
          <cell r="I110">
            <v>79.950578526639219</v>
          </cell>
          <cell r="J110">
            <v>154.07646427000628</v>
          </cell>
          <cell r="K110">
            <v>284.31333154413477</v>
          </cell>
          <cell r="L110">
            <v>353.93513712296806</v>
          </cell>
          <cell r="M110" t="e">
            <v>#REF!</v>
          </cell>
          <cell r="N110" t="e">
            <v>#REF!</v>
          </cell>
          <cell r="O110" t="e">
            <v>#DIV/0!</v>
          </cell>
          <cell r="P110" t="e">
            <v>#REF!</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Executive Graphs"/>
      <sheetName val="Scenario"/>
      <sheetName val="TOC"/>
      <sheetName val="Cover"/>
      <sheetName val="NCF"/>
      <sheetName val="MERCHANT INPUT"/>
      <sheetName val="PRODUCTION"/>
      <sheetName val="REVENUE"/>
      <sheetName val="FORWARDS"/>
      <sheetName val="GAS"/>
      <sheetName val="HEDGES"/>
      <sheetName val="ICAP"/>
      <sheetName val="Sources"/>
      <sheetName val="AnalystNotes"/>
      <sheetName val="ActionPlan"/>
      <sheetName val="Indicators"/>
      <sheetName val="Bridge"/>
      <sheetName val="PPT Slides"/>
      <sheetName val="Input"/>
      <sheetName val="Detail"/>
      <sheetName val="Ramp"/>
      <sheetName val="Financials"/>
      <sheetName val="BUDGET"/>
      <sheetName val="Tax"/>
      <sheetName val="Curtailment"/>
      <sheetName val="O&amp;M Budget"/>
      <sheetName val="Capital"/>
      <sheetName val="Balances"/>
      <sheetName val="Const"/>
      <sheetName val="ControlPanel"/>
      <sheetName val="FPLEIncome"/>
      <sheetName val="FPLGroup"/>
      <sheetName val="FPL Group Financials"/>
      <sheetName val="FPLEReturns"/>
      <sheetName val="Accounting"/>
      <sheetName val="Property Tax Abatement"/>
      <sheetName val="Depr"/>
      <sheetName val="Debt"/>
      <sheetName val="Indices"/>
      <sheetName val="PartReturns"/>
      <sheetName val="FPLGroup_Amort"/>
      <sheetName val="ROI Chart"/>
      <sheetName val="Trend"/>
      <sheetName val="Legend"/>
      <sheetName val="Recon"/>
      <sheetName val="Summary PTC Monetization"/>
      <sheetName val="_Setup_"/>
    </sheetNames>
    <sheetDataSet>
      <sheetData sheetId="0"/>
      <sheetData sheetId="1"/>
      <sheetData sheetId="2" refreshError="1">
        <row r="6">
          <cell r="F6">
            <v>1</v>
          </cell>
          <cell r="K6">
            <v>1</v>
          </cell>
          <cell r="L6">
            <v>2</v>
          </cell>
          <cell r="M6">
            <v>3</v>
          </cell>
          <cell r="N6">
            <v>4</v>
          </cell>
          <cell r="O6">
            <v>5</v>
          </cell>
          <cell r="P6">
            <v>6</v>
          </cell>
          <cell r="Q6">
            <v>7</v>
          </cell>
          <cell r="R6">
            <v>8</v>
          </cell>
        </row>
        <row r="20">
          <cell r="F20">
            <v>-0.11465421877801418</v>
          </cell>
        </row>
        <row r="21">
          <cell r="F21">
            <v>5.187555253505706E-2</v>
          </cell>
        </row>
        <row r="22">
          <cell r="F22">
            <v>9.2807587981224057E-2</v>
          </cell>
        </row>
        <row r="23">
          <cell r="F23">
            <v>0.1201133906841278</v>
          </cell>
        </row>
        <row r="25">
          <cell r="F25">
            <v>-175155.11695960051</v>
          </cell>
        </row>
        <row r="26">
          <cell r="F26">
            <v>-53879.693226855175</v>
          </cell>
        </row>
        <row r="27">
          <cell r="F27">
            <v>9545.2215145982864</v>
          </cell>
        </row>
        <row r="28">
          <cell r="F28">
            <v>93923.37880676685</v>
          </cell>
        </row>
        <row r="30">
          <cell r="F30">
            <v>7.7063001581928514</v>
          </cell>
        </row>
        <row r="32">
          <cell r="F32">
            <v>-7.8986510634422288E-2</v>
          </cell>
        </row>
        <row r="33">
          <cell r="F33">
            <v>0.13309310078620912</v>
          </cell>
        </row>
        <row r="34">
          <cell r="F34">
            <v>0.17053547501564029</v>
          </cell>
        </row>
        <row r="35">
          <cell r="F35">
            <v>0.18997874855995175</v>
          </cell>
        </row>
        <row r="37">
          <cell r="F37" t="e">
            <v>#NUM!</v>
          </cell>
        </row>
        <row r="39">
          <cell r="F39">
            <v>0.10310123267510632</v>
          </cell>
        </row>
        <row r="40">
          <cell r="F40">
            <v>0.1578480505610648</v>
          </cell>
        </row>
        <row r="41">
          <cell r="F41">
            <v>0.19630295401005088</v>
          </cell>
        </row>
        <row r="42">
          <cell r="F42">
            <v>0.32657369984743162</v>
          </cell>
        </row>
        <row r="44">
          <cell r="F44">
            <v>16102.301667400588</v>
          </cell>
        </row>
        <row r="45">
          <cell r="F45">
            <v>19707.914800728435</v>
          </cell>
        </row>
        <row r="46">
          <cell r="F46">
            <v>22031.769824001909</v>
          </cell>
        </row>
        <row r="47">
          <cell r="F47">
            <v>22788.704461809179</v>
          </cell>
        </row>
        <row r="49">
          <cell r="F49">
            <v>-8.4334253570296447E-2</v>
          </cell>
        </row>
        <row r="50">
          <cell r="F50">
            <v>9.3520757011646971E-3</v>
          </cell>
        </row>
        <row r="51">
          <cell r="F51">
            <v>2.1717391235948291E-2</v>
          </cell>
        </row>
        <row r="52">
          <cell r="F52">
            <v>2.9665342163435859E-2</v>
          </cell>
        </row>
        <row r="53">
          <cell r="F53">
            <v>3.9662488345270752E-2</v>
          </cell>
        </row>
      </sheetData>
      <sheetData sheetId="3" refreshError="1">
        <row r="14">
          <cell r="E14" t="str">
            <v>Worksheet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
          <cell r="B1" t="str">
            <v>CRYSTAL LAKE 250MW EXPANSION</v>
          </cell>
        </row>
        <row r="2">
          <cell r="B2" t="str">
            <v>250.0 MW Project Utilizing 100 Clipper C-96 WTG</v>
          </cell>
        </row>
        <row r="3">
          <cell r="B3" t="str">
            <v>Clipper C-96</v>
          </cell>
        </row>
        <row r="5">
          <cell r="D5" t="str">
            <v>Select Scenario</v>
          </cell>
          <cell r="E5" t="str">
            <v xml:space="preserve">DATA ENTRY AREA </v>
          </cell>
        </row>
        <row r="16">
          <cell r="D16">
            <v>39813</v>
          </cell>
        </row>
        <row r="18">
          <cell r="D18">
            <v>0.33333333333333331</v>
          </cell>
        </row>
        <row r="20">
          <cell r="D20">
            <v>2008</v>
          </cell>
        </row>
        <row r="21">
          <cell r="D21">
            <v>25</v>
          </cell>
        </row>
        <row r="22">
          <cell r="D22">
            <v>48943</v>
          </cell>
        </row>
        <row r="30">
          <cell r="D30">
            <v>0</v>
          </cell>
        </row>
        <row r="31">
          <cell r="D31">
            <v>25</v>
          </cell>
        </row>
        <row r="40">
          <cell r="D40">
            <v>0</v>
          </cell>
        </row>
        <row r="41">
          <cell r="D41">
            <v>10</v>
          </cell>
        </row>
        <row r="48">
          <cell r="D48" t="str">
            <v>Clipper C-96</v>
          </cell>
        </row>
        <row r="50">
          <cell r="D50">
            <v>2500</v>
          </cell>
        </row>
        <row r="51">
          <cell r="D51">
            <v>100</v>
          </cell>
        </row>
        <row r="52">
          <cell r="D52">
            <v>250000</v>
          </cell>
        </row>
        <row r="95">
          <cell r="D95">
            <v>1800</v>
          </cell>
        </row>
        <row r="120">
          <cell r="D120">
            <v>0</v>
          </cell>
        </row>
        <row r="184">
          <cell r="D184">
            <v>1</v>
          </cell>
        </row>
        <row r="185">
          <cell r="D185">
            <v>0.04</v>
          </cell>
        </row>
        <row r="201">
          <cell r="D201">
            <v>1</v>
          </cell>
        </row>
        <row r="287">
          <cell r="D287">
            <v>0</v>
          </cell>
        </row>
        <row r="291">
          <cell r="D291">
            <v>204902.46207770737</v>
          </cell>
        </row>
        <row r="294">
          <cell r="D294">
            <v>0</v>
          </cell>
        </row>
        <row r="295">
          <cell r="D295">
            <v>15</v>
          </cell>
        </row>
        <row r="296">
          <cell r="D296">
            <v>4</v>
          </cell>
        </row>
        <row r="297">
          <cell r="D297">
            <v>7.0000000000000007E-2</v>
          </cell>
        </row>
        <row r="298">
          <cell r="D298">
            <v>1893.7351863999575</v>
          </cell>
        </row>
      </sheetData>
      <sheetData sheetId="20" refreshError="1">
        <row r="30">
          <cell r="B30" t="str">
            <v>FPL-E</v>
          </cell>
        </row>
        <row r="60">
          <cell r="F60">
            <v>2008</v>
          </cell>
          <cell r="G60">
            <v>2009</v>
          </cell>
          <cell r="H60">
            <v>2010</v>
          </cell>
          <cell r="I60">
            <v>2011</v>
          </cell>
          <cell r="J60">
            <v>2012</v>
          </cell>
          <cell r="K60">
            <v>2013</v>
          </cell>
          <cell r="L60">
            <v>2014</v>
          </cell>
          <cell r="M60">
            <v>2015</v>
          </cell>
          <cell r="N60">
            <v>2016</v>
          </cell>
          <cell r="O60">
            <v>2017</v>
          </cell>
          <cell r="P60">
            <v>2018</v>
          </cell>
          <cell r="Q60">
            <v>2019</v>
          </cell>
          <cell r="R60">
            <v>2020</v>
          </cell>
          <cell r="S60">
            <v>2021</v>
          </cell>
          <cell r="T60">
            <v>2022</v>
          </cell>
          <cell r="U60">
            <v>2023</v>
          </cell>
          <cell r="V60">
            <v>2024</v>
          </cell>
          <cell r="W60">
            <v>2025</v>
          </cell>
          <cell r="X60">
            <v>2026</v>
          </cell>
          <cell r="Y60">
            <v>2027</v>
          </cell>
          <cell r="Z60">
            <v>2028</v>
          </cell>
          <cell r="AA60">
            <v>2029</v>
          </cell>
          <cell r="AB60">
            <v>2030</v>
          </cell>
          <cell r="AC60">
            <v>2031</v>
          </cell>
          <cell r="AD60">
            <v>2032</v>
          </cell>
          <cell r="AE60">
            <v>2033</v>
          </cell>
        </row>
        <row r="61">
          <cell r="F61">
            <v>4.1430000000000002E-2</v>
          </cell>
          <cell r="G61">
            <v>4.3087200000000006E-2</v>
          </cell>
          <cell r="H61">
            <v>4.4810688000000008E-2</v>
          </cell>
          <cell r="I61">
            <v>4.6603115520000009E-2</v>
          </cell>
          <cell r="J61">
            <v>4.8467240140800012E-2</v>
          </cell>
          <cell r="K61">
            <v>5.0405929746432016E-2</v>
          </cell>
          <cell r="L61">
            <v>5.2422166936289295E-2</v>
          </cell>
          <cell r="M61">
            <v>5.4519053613740869E-2</v>
          </cell>
          <cell r="N61">
            <v>5.6699815758290507E-2</v>
          </cell>
          <cell r="O61">
            <v>5.8967808388622131E-2</v>
          </cell>
          <cell r="P61">
            <v>6.0894681406513967E-2</v>
          </cell>
          <cell r="Q61">
            <v>5.5645481897793031E-2</v>
          </cell>
          <cell r="R61">
            <v>5.6758391535748895E-2</v>
          </cell>
          <cell r="S61">
            <v>5.7893559366463877E-2</v>
          </cell>
          <cell r="T61">
            <v>5.9051430553793152E-2</v>
          </cell>
          <cell r="U61">
            <v>6.0232459164869023E-2</v>
          </cell>
          <cell r="V61">
            <v>6.1437108348166403E-2</v>
          </cell>
          <cell r="W61">
            <v>6.2665850515129726E-2</v>
          </cell>
          <cell r="X61">
            <v>6.3919167525432322E-2</v>
          </cell>
          <cell r="Y61">
            <v>6.5197550875940979E-2</v>
          </cell>
          <cell r="Z61">
            <v>6.6501501893459797E-2</v>
          </cell>
          <cell r="AA61">
            <v>6.7831531931328987E-2</v>
          </cell>
          <cell r="AB61">
            <v>6.9188162569955552E-2</v>
          </cell>
          <cell r="AC61">
            <v>7.0571925821354672E-2</v>
          </cell>
          <cell r="AD61">
            <v>7.1983364337781769E-2</v>
          </cell>
          <cell r="AE61">
            <v>7.4862698911293046E-2</v>
          </cell>
        </row>
        <row r="62">
          <cell r="F62">
            <v>0</v>
          </cell>
          <cell r="G62">
            <v>0</v>
          </cell>
          <cell r="H62">
            <v>4.3839999999999997E-2</v>
          </cell>
          <cell r="I62">
            <v>4.4760000000000001E-2</v>
          </cell>
          <cell r="J62">
            <v>4.5690000000000001E-2</v>
          </cell>
          <cell r="K62">
            <v>4.6649999999999997E-2</v>
          </cell>
          <cell r="L62">
            <v>4.7620000000000003E-2</v>
          </cell>
          <cell r="M62">
            <v>4.861E-2</v>
          </cell>
          <cell r="N62">
            <v>4.9619999999999997E-2</v>
          </cell>
          <cell r="O62">
            <v>5.0659999999999997E-2</v>
          </cell>
          <cell r="P62">
            <v>5.1709999999999999E-2</v>
          </cell>
          <cell r="Q62">
            <v>5.2780000000000001E-2</v>
          </cell>
          <cell r="R62">
            <v>5.3879999999999997E-2</v>
          </cell>
          <cell r="S62">
            <v>5.5E-2</v>
          </cell>
          <cell r="T62">
            <v>5.6140000000000002E-2</v>
          </cell>
          <cell r="U62">
            <v>5.7299999999999997E-2</v>
          </cell>
          <cell r="V62">
            <v>5.8479999999999997E-2</v>
          </cell>
          <cell r="W62">
            <v>5.969E-2</v>
          </cell>
          <cell r="X62">
            <v>6.0929999999999998E-2</v>
          </cell>
          <cell r="Y62">
            <v>6.2190000000000002E-2</v>
          </cell>
          <cell r="Z62">
            <v>6.3469999999999999E-2</v>
          </cell>
          <cell r="AA62">
            <v>6.4780000000000004E-2</v>
          </cell>
          <cell r="AB62">
            <v>6.6119999999999998E-2</v>
          </cell>
          <cell r="AC62">
            <v>6.7479999999999998E-2</v>
          </cell>
          <cell r="AD62">
            <v>6.8870000000000001E-2</v>
          </cell>
          <cell r="AE62">
            <v>7.0290000000000005E-2</v>
          </cell>
        </row>
        <row r="63">
          <cell r="F63">
            <v>0</v>
          </cell>
          <cell r="G63">
            <v>0</v>
          </cell>
          <cell r="H63">
            <v>0</v>
          </cell>
          <cell r="I63">
            <v>0</v>
          </cell>
          <cell r="J63">
            <v>0</v>
          </cell>
          <cell r="K63">
            <v>4.3839999999999997E-2</v>
          </cell>
          <cell r="L63">
            <v>4.4760000000000001E-2</v>
          </cell>
          <cell r="M63">
            <v>4.5690000000000001E-2</v>
          </cell>
          <cell r="N63">
            <v>4.6649999999999997E-2</v>
          </cell>
          <cell r="O63">
            <v>4.7620000000000003E-2</v>
          </cell>
          <cell r="P63">
            <v>4.861E-2</v>
          </cell>
          <cell r="Q63">
            <v>4.9619999999999997E-2</v>
          </cell>
          <cell r="R63">
            <v>5.0659999999999997E-2</v>
          </cell>
          <cell r="S63">
            <v>5.1709999999999999E-2</v>
          </cell>
          <cell r="T63">
            <v>5.2780000000000001E-2</v>
          </cell>
          <cell r="U63">
            <v>5.3879999999999997E-2</v>
          </cell>
          <cell r="V63">
            <v>5.5E-2</v>
          </cell>
          <cell r="W63">
            <v>5.6140000000000002E-2</v>
          </cell>
          <cell r="X63">
            <v>5.7299999999999997E-2</v>
          </cell>
          <cell r="Y63">
            <v>5.8479999999999997E-2</v>
          </cell>
          <cell r="Z63">
            <v>5.969E-2</v>
          </cell>
          <cell r="AA63">
            <v>6.0929999999999998E-2</v>
          </cell>
          <cell r="AB63">
            <v>6.2190000000000002E-2</v>
          </cell>
          <cell r="AC63">
            <v>6.3469999999999999E-2</v>
          </cell>
          <cell r="AD63">
            <v>6.4780000000000004E-2</v>
          </cell>
          <cell r="AE63">
            <v>6.6119999999999998E-2</v>
          </cell>
        </row>
        <row r="64">
          <cell r="F64">
            <v>4.5839999999999999E-2</v>
          </cell>
          <cell r="G64">
            <v>4.6756800000000001E-2</v>
          </cell>
          <cell r="H64">
            <v>4.7691936000000004E-2</v>
          </cell>
          <cell r="I64">
            <v>4.8645774720000007E-2</v>
          </cell>
          <cell r="J64">
            <v>4.9618690214400005E-2</v>
          </cell>
          <cell r="K64">
            <v>5.0611064018688007E-2</v>
          </cell>
          <cell r="L64">
            <v>5.1623285299061766E-2</v>
          </cell>
          <cell r="M64">
            <v>5.2655751005043001E-2</v>
          </cell>
          <cell r="N64">
            <v>5.370886602514386E-2</v>
          </cell>
          <cell r="O64">
            <v>5.4783043345646737E-2</v>
          </cell>
          <cell r="P64">
            <v>5.5878704212559673E-2</v>
          </cell>
          <cell r="Q64">
            <v>5.6996278296810865E-2</v>
          </cell>
          <cell r="R64">
            <v>5.8136203862747086E-2</v>
          </cell>
          <cell r="S64">
            <v>5.9298927940002029E-2</v>
          </cell>
          <cell r="T64">
            <v>6.0484906498802067E-2</v>
          </cell>
          <cell r="U64">
            <v>6.1694604628778106E-2</v>
          </cell>
          <cell r="V64">
            <v>6.2928496721353672E-2</v>
          </cell>
          <cell r="W64">
            <v>6.418706665578075E-2</v>
          </cell>
          <cell r="X64">
            <v>6.547080798889636E-2</v>
          </cell>
          <cell r="Y64">
            <v>6.6780224148674294E-2</v>
          </cell>
          <cell r="Z64">
            <v>6.8115828631647779E-2</v>
          </cell>
          <cell r="AA64">
            <v>6.9478145204280736E-2</v>
          </cell>
          <cell r="AB64">
            <v>7.0867708108366359E-2</v>
          </cell>
          <cell r="AC64">
            <v>7.228506227053369E-2</v>
          </cell>
          <cell r="AD64">
            <v>7.3730763515944361E-2</v>
          </cell>
          <cell r="AE64">
            <v>7.5205378786263252E-2</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F68">
            <v>3.0456888521541207E-2</v>
          </cell>
          <cell r="G68">
            <v>3.0456888521541207E-2</v>
          </cell>
          <cell r="H68">
            <v>3.0456888521541207E-2</v>
          </cell>
          <cell r="I68">
            <v>3.0456888521541207E-2</v>
          </cell>
          <cell r="J68">
            <v>3.0456888521541207E-2</v>
          </cell>
          <cell r="K68">
            <v>3.0456888521541207E-2</v>
          </cell>
          <cell r="L68">
            <v>3.0456888521541207E-2</v>
          </cell>
          <cell r="M68">
            <v>3.0456888521541207E-2</v>
          </cell>
          <cell r="N68">
            <v>3.0456888521541207E-2</v>
          </cell>
          <cell r="O68">
            <v>3.0456888521541207E-2</v>
          </cell>
          <cell r="P68">
            <v>3.0456888521541207E-2</v>
          </cell>
          <cell r="Q68">
            <v>3.0456888521541207E-2</v>
          </cell>
          <cell r="R68">
            <v>3.0456888521541207E-2</v>
          </cell>
          <cell r="S68">
            <v>3.0456888521541207E-2</v>
          </cell>
          <cell r="T68">
            <v>3.0456888521541207E-2</v>
          </cell>
          <cell r="U68">
            <v>3.0456888521541207E-2</v>
          </cell>
          <cell r="V68">
            <v>3.0456888521541207E-2</v>
          </cell>
          <cell r="W68">
            <v>3.0456888521541207E-2</v>
          </cell>
          <cell r="X68">
            <v>3.0456888521541207E-2</v>
          </cell>
          <cell r="Y68">
            <v>3.0456888521541207E-2</v>
          </cell>
          <cell r="Z68">
            <v>3.0456888521541207E-2</v>
          </cell>
          <cell r="AA68">
            <v>3.0456888521541207E-2</v>
          </cell>
          <cell r="AB68">
            <v>3.0456888521541207E-2</v>
          </cell>
          <cell r="AC68">
            <v>3.0456888521541207E-2</v>
          </cell>
          <cell r="AD68">
            <v>3.0456888521541207E-2</v>
          </cell>
          <cell r="AE68">
            <v>3.0456888521541207E-2</v>
          </cell>
        </row>
        <row r="70">
          <cell r="F70">
            <v>2008</v>
          </cell>
          <cell r="G70">
            <v>2009</v>
          </cell>
          <cell r="H70">
            <v>2010</v>
          </cell>
          <cell r="I70">
            <v>2011</v>
          </cell>
          <cell r="J70">
            <v>2012</v>
          </cell>
          <cell r="K70">
            <v>2013</v>
          </cell>
          <cell r="L70">
            <v>2014</v>
          </cell>
          <cell r="M70">
            <v>2015</v>
          </cell>
          <cell r="N70">
            <v>2016</v>
          </cell>
          <cell r="O70">
            <v>2017</v>
          </cell>
          <cell r="P70">
            <v>2018</v>
          </cell>
          <cell r="Q70">
            <v>2019</v>
          </cell>
          <cell r="R70">
            <v>2020</v>
          </cell>
          <cell r="S70">
            <v>2021</v>
          </cell>
          <cell r="T70">
            <v>2022</v>
          </cell>
          <cell r="U70">
            <v>2023</v>
          </cell>
          <cell r="V70">
            <v>2024</v>
          </cell>
          <cell r="W70">
            <v>2025</v>
          </cell>
          <cell r="X70">
            <v>2026</v>
          </cell>
          <cell r="Y70">
            <v>2027</v>
          </cell>
          <cell r="Z70">
            <v>2028</v>
          </cell>
          <cell r="AA70">
            <v>2029</v>
          </cell>
          <cell r="AB70">
            <v>2030</v>
          </cell>
          <cell r="AC70">
            <v>2031</v>
          </cell>
          <cell r="AD70">
            <v>2032</v>
          </cell>
          <cell r="AE70">
            <v>2033</v>
          </cell>
        </row>
        <row r="71">
          <cell r="F71">
            <v>4.2743500222936694E-2</v>
          </cell>
          <cell r="G71">
            <v>4.2777685863176762E-2</v>
          </cell>
          <cell r="H71">
            <v>4.3175963627380548E-2</v>
          </cell>
          <cell r="I71">
            <v>4.3360637781986497E-2</v>
          </cell>
          <cell r="J71">
            <v>4.3912329687079837E-2</v>
          </cell>
          <cell r="K71">
            <v>4.0746268096186915E-2</v>
          </cell>
          <cell r="L71">
            <v>4.5538713184578708E-2</v>
          </cell>
          <cell r="M71">
            <v>4.9099835419903703E-2</v>
          </cell>
          <cell r="N71">
            <v>5.1651604539958221E-2</v>
          </cell>
          <cell r="O71">
            <v>5.5406781131570292E-2</v>
          </cell>
          <cell r="P71">
            <v>5.9599163453554801E-2</v>
          </cell>
          <cell r="Q71">
            <v>6.4154346779027663E-2</v>
          </cell>
          <cell r="R71">
            <v>6.8607330869765615E-2</v>
          </cell>
          <cell r="S71">
            <v>7.3120549487335956E-2</v>
          </cell>
          <cell r="T71">
            <v>7.5641892892363449E-2</v>
          </cell>
          <cell r="U71">
            <v>7.8075984281665636E-2</v>
          </cell>
          <cell r="V71">
            <v>8.0663550767208478E-2</v>
          </cell>
          <cell r="W71">
            <v>8.327716691025025E-2</v>
          </cell>
          <cell r="X71">
            <v>8.5935113564206606E-2</v>
          </cell>
          <cell r="Y71">
            <v>8.8740575567102659E-2</v>
          </cell>
          <cell r="Z71">
            <v>9.1186080480441772E-2</v>
          </cell>
          <cell r="AA71">
            <v>9.395665668986164E-2</v>
          </cell>
          <cell r="AB71">
            <v>9.6548736443837962E-2</v>
          </cell>
          <cell r="AC71">
            <v>9.9225772331247672E-2</v>
          </cell>
          <cell r="AD71">
            <v>0.10191008926729095</v>
          </cell>
          <cell r="AE71">
            <v>0.10447639798404343</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sheetData>
      <sheetData sheetId="21"/>
      <sheetData sheetId="22"/>
      <sheetData sheetId="23"/>
      <sheetData sheetId="24"/>
      <sheetData sheetId="25"/>
      <sheetData sheetId="26"/>
      <sheetData sheetId="27"/>
      <sheetData sheetId="28"/>
      <sheetData sheetId="29"/>
      <sheetData sheetId="30"/>
      <sheetData sheetId="31"/>
      <sheetData sheetId="32" refreshError="1">
        <row r="73">
          <cell r="I73">
            <v>-3685.5912721255531</v>
          </cell>
          <cell r="J73">
            <v>-19970.213100946832</v>
          </cell>
          <cell r="K73">
            <v>-23477.212950112786</v>
          </cell>
          <cell r="L73">
            <v>-12826.112013997952</v>
          </cell>
          <cell r="M73">
            <v>-31183.261392632041</v>
          </cell>
          <cell r="N73">
            <v>-9879.7491264470391</v>
          </cell>
          <cell r="O73">
            <v>-5369.8895626137</v>
          </cell>
          <cell r="P73">
            <v>-5415.798341444297</v>
          </cell>
          <cell r="Q73">
            <v>-5427.5306502956064</v>
          </cell>
          <cell r="R73">
            <v>-5410.7648296901734</v>
          </cell>
          <cell r="S73">
            <v>-5391.7342602619556</v>
          </cell>
          <cell r="T73">
            <v>-5386.8444197767376</v>
          </cell>
          <cell r="U73">
            <v>-5365.9908264769019</v>
          </cell>
          <cell r="V73">
            <v>-5413.7267426085891</v>
          </cell>
          <cell r="W73">
            <v>-5487.7075381199011</v>
          </cell>
          <cell r="X73">
            <v>-5383.2311654582936</v>
          </cell>
          <cell r="Y73">
            <v>-5264.9245845171445</v>
          </cell>
          <cell r="Z73">
            <v>-5285.18196692116</v>
          </cell>
          <cell r="AA73">
            <v>-5309.1644602329288</v>
          </cell>
          <cell r="AB73">
            <v>-5285.770226743125</v>
          </cell>
          <cell r="AC73">
            <v>-5233.1627321397718</v>
          </cell>
          <cell r="AD73">
            <v>-5141.6380789122413</v>
          </cell>
          <cell r="AE73">
            <v>-5147.5194683996597</v>
          </cell>
          <cell r="AF73">
            <v>-5157.6438738034412</v>
          </cell>
          <cell r="AG73">
            <v>-5127.394600392654</v>
          </cell>
          <cell r="AH73">
            <v>-4877.9705615970597</v>
          </cell>
        </row>
      </sheetData>
      <sheetData sheetId="33"/>
      <sheetData sheetId="34" refreshError="1">
        <row r="60">
          <cell r="G60">
            <v>522541.08570058655</v>
          </cell>
        </row>
        <row r="62">
          <cell r="F62">
            <v>8.7999999999963011E-2</v>
          </cell>
          <cell r="G62">
            <v>522541.08570071484</v>
          </cell>
        </row>
      </sheetData>
      <sheetData sheetId="35"/>
      <sheetData sheetId="36"/>
      <sheetData sheetId="37"/>
      <sheetData sheetId="38"/>
      <sheetData sheetId="39" refreshError="1">
        <row r="10">
          <cell r="D10">
            <v>8.3333333333333329E-2</v>
          </cell>
          <cell r="H10">
            <v>2001</v>
          </cell>
          <cell r="I10">
            <v>4</v>
          </cell>
          <cell r="K10">
            <v>2002</v>
          </cell>
          <cell r="L10">
            <v>0</v>
          </cell>
          <cell r="M10">
            <v>1</v>
          </cell>
          <cell r="O10">
            <v>2002</v>
          </cell>
          <cell r="P10">
            <v>0</v>
          </cell>
          <cell r="Q10">
            <v>1</v>
          </cell>
          <cell r="S10">
            <v>2002</v>
          </cell>
          <cell r="T10">
            <v>104.18704627892743</v>
          </cell>
          <cell r="U10">
            <v>1.1851523336245211</v>
          </cell>
          <cell r="W10">
            <v>2007</v>
          </cell>
          <cell r="X10">
            <v>0.01</v>
          </cell>
          <cell r="Y10">
            <v>1</v>
          </cell>
          <cell r="AA10">
            <v>2004</v>
          </cell>
          <cell r="AB10">
            <v>2.5999999999999999E-2</v>
          </cell>
          <cell r="AC10">
            <v>1</v>
          </cell>
        </row>
        <row r="11">
          <cell r="D11">
            <v>8.3333333333333329E-2</v>
          </cell>
          <cell r="H11">
            <v>2002</v>
          </cell>
          <cell r="I11">
            <v>3.5</v>
          </cell>
          <cell r="K11">
            <v>2003</v>
          </cell>
          <cell r="L11">
            <v>0</v>
          </cell>
          <cell r="M11">
            <v>1</v>
          </cell>
          <cell r="O11">
            <v>2003</v>
          </cell>
          <cell r="P11">
            <v>0</v>
          </cell>
          <cell r="Q11">
            <v>1</v>
          </cell>
          <cell r="S11">
            <v>2003</v>
          </cell>
          <cell r="T11">
            <v>106.40368504334488</v>
          </cell>
          <cell r="U11">
            <v>1.2058441672642906</v>
          </cell>
          <cell r="W11">
            <v>2008</v>
          </cell>
          <cell r="X11">
            <v>0.01</v>
          </cell>
          <cell r="Y11">
            <v>1.01</v>
          </cell>
          <cell r="AA11">
            <v>2005</v>
          </cell>
          <cell r="AB11">
            <v>1.2500000000000001E-2</v>
          </cell>
          <cell r="AC11">
            <v>1</v>
          </cell>
        </row>
        <row r="12">
          <cell r="D12">
            <v>8.3333333333333329E-2</v>
          </cell>
          <cell r="H12">
            <v>2003</v>
          </cell>
          <cell r="I12">
            <v>3.5</v>
          </cell>
          <cell r="K12">
            <v>2004</v>
          </cell>
          <cell r="L12">
            <v>0</v>
          </cell>
          <cell r="M12">
            <v>1</v>
          </cell>
          <cell r="O12">
            <v>2004</v>
          </cell>
          <cell r="P12">
            <v>0</v>
          </cell>
          <cell r="Q12">
            <v>1</v>
          </cell>
          <cell r="S12">
            <v>2004</v>
          </cell>
          <cell r="T12">
            <v>109.42658943336292</v>
          </cell>
          <cell r="U12">
            <v>1.2314991888861611</v>
          </cell>
          <cell r="W12">
            <v>2009</v>
          </cell>
          <cell r="X12">
            <v>0.01</v>
          </cell>
          <cell r="Y12">
            <v>1.0201</v>
          </cell>
          <cell r="AA12">
            <v>2006</v>
          </cell>
          <cell r="AB12">
            <v>1.2500000000000001E-2</v>
          </cell>
          <cell r="AC12">
            <v>1</v>
          </cell>
        </row>
        <row r="13">
          <cell r="D13">
            <v>8.3333333333333329E-2</v>
          </cell>
          <cell r="H13">
            <v>2004</v>
          </cell>
          <cell r="I13">
            <v>0</v>
          </cell>
          <cell r="K13">
            <v>2005</v>
          </cell>
          <cell r="L13">
            <v>0</v>
          </cell>
          <cell r="M13">
            <v>1</v>
          </cell>
          <cell r="O13">
            <v>2005</v>
          </cell>
          <cell r="P13">
            <v>0</v>
          </cell>
          <cell r="Q13">
            <v>1</v>
          </cell>
          <cell r="S13">
            <v>2005</v>
          </cell>
          <cell r="T13">
            <v>112.73642647840796</v>
          </cell>
          <cell r="U13">
            <v>1.2664857995742322</v>
          </cell>
          <cell r="W13">
            <v>2010</v>
          </cell>
          <cell r="X13">
            <v>0.01</v>
          </cell>
          <cell r="Y13">
            <v>1.0303009999999999</v>
          </cell>
          <cell r="AA13">
            <v>2007</v>
          </cell>
          <cell r="AB13">
            <v>1.2500000000000001E-2</v>
          </cell>
          <cell r="AC13">
            <v>1</v>
          </cell>
        </row>
        <row r="14">
          <cell r="D14">
            <v>8.3333333333333329E-2</v>
          </cell>
          <cell r="H14">
            <v>2005</v>
          </cell>
          <cell r="I14">
            <v>2</v>
          </cell>
          <cell r="K14">
            <v>2006</v>
          </cell>
          <cell r="L14">
            <v>0</v>
          </cell>
          <cell r="M14">
            <v>1</v>
          </cell>
          <cell r="O14">
            <v>2006</v>
          </cell>
          <cell r="P14">
            <v>0</v>
          </cell>
          <cell r="Q14">
            <v>1</v>
          </cell>
          <cell r="S14">
            <v>2006</v>
          </cell>
          <cell r="T14">
            <v>116.03406464490827</v>
          </cell>
          <cell r="U14">
            <v>1.304793322802003</v>
          </cell>
          <cell r="W14">
            <v>2011</v>
          </cell>
          <cell r="X14">
            <v>0.01</v>
          </cell>
          <cell r="Y14">
            <v>1.04060401</v>
          </cell>
          <cell r="AA14">
            <v>2008</v>
          </cell>
          <cell r="AB14">
            <v>3.5139939901423653E-2</v>
          </cell>
          <cell r="AC14">
            <v>1.0351399399014236</v>
          </cell>
        </row>
        <row r="15">
          <cell r="D15">
            <v>8.3333333333333329E-2</v>
          </cell>
          <cell r="H15">
            <v>2006</v>
          </cell>
          <cell r="I15">
            <v>2</v>
          </cell>
          <cell r="K15">
            <v>2007</v>
          </cell>
          <cell r="L15">
            <v>0</v>
          </cell>
          <cell r="M15">
            <v>1</v>
          </cell>
          <cell r="O15">
            <v>2007</v>
          </cell>
          <cell r="P15">
            <v>0</v>
          </cell>
          <cell r="Q15">
            <v>1</v>
          </cell>
          <cell r="S15">
            <v>2007</v>
          </cell>
          <cell r="T15">
            <v>118.52067207274276</v>
          </cell>
          <cell r="U15">
            <v>1.342959658165584</v>
          </cell>
          <cell r="W15">
            <v>2012</v>
          </cell>
          <cell r="X15">
            <v>0.01</v>
          </cell>
          <cell r="Y15">
            <v>1.0510100500999999</v>
          </cell>
          <cell r="AA15">
            <v>2009</v>
          </cell>
          <cell r="AB15">
            <v>3.3232467555426123E-2</v>
          </cell>
          <cell r="AC15">
            <v>1.0695401943695233</v>
          </cell>
        </row>
        <row r="16">
          <cell r="D16">
            <v>8.3333333333333329E-2</v>
          </cell>
          <cell r="H16">
            <v>2007</v>
          </cell>
          <cell r="I16">
            <v>2</v>
          </cell>
          <cell r="K16">
            <v>2008</v>
          </cell>
          <cell r="L16">
            <v>2.2639939901423656E-2</v>
          </cell>
          <cell r="M16">
            <v>1.0226399399014237</v>
          </cell>
          <cell r="O16">
            <v>2008</v>
          </cell>
          <cell r="P16">
            <v>1.9928401438281895E-2</v>
          </cell>
          <cell r="Q16">
            <v>1.0199284014382819</v>
          </cell>
          <cell r="S16">
            <v>2008</v>
          </cell>
          <cell r="T16">
            <v>120.83687375412877</v>
          </cell>
          <cell r="U16">
            <v>1.3717392538084328</v>
          </cell>
          <cell r="W16">
            <v>2013</v>
          </cell>
          <cell r="X16">
            <v>0.01</v>
          </cell>
          <cell r="Y16">
            <v>1.0615201506009999</v>
          </cell>
          <cell r="AA16">
            <v>2010</v>
          </cell>
          <cell r="AB16">
            <v>3.150622587681888E-2</v>
          </cell>
          <cell r="AC16">
            <v>1.1032373693176662</v>
          </cell>
        </row>
        <row r="17">
          <cell r="D17">
            <v>8.3333333333333329E-2</v>
          </cell>
          <cell r="H17">
            <v>2008</v>
          </cell>
          <cell r="I17">
            <v>2</v>
          </cell>
          <cell r="K17">
            <v>2009</v>
          </cell>
          <cell r="L17">
            <v>2.0732467555426126E-2</v>
          </cell>
          <cell r="M17">
            <v>1.0438417892763128</v>
          </cell>
          <cell r="O17">
            <v>2009</v>
          </cell>
          <cell r="P17">
            <v>2.0679441303122603E-2</v>
          </cell>
          <cell r="Q17">
            <v>1.0410199509492124</v>
          </cell>
          <cell r="S17">
            <v>2009</v>
          </cell>
          <cell r="T17">
            <v>123.22441889918092</v>
          </cell>
          <cell r="U17">
            <v>1.3985466006664073</v>
          </cell>
          <cell r="W17">
            <v>2014</v>
          </cell>
          <cell r="X17">
            <v>0.01</v>
          </cell>
          <cell r="Y17">
            <v>1.0721353521070098</v>
          </cell>
          <cell r="AA17">
            <v>2011</v>
          </cell>
          <cell r="AB17">
            <v>3.2255669577440346E-2</v>
          </cell>
          <cell r="AC17">
            <v>1.1388230293678614</v>
          </cell>
        </row>
        <row r="18">
          <cell r="D18">
            <v>8.3333333333333329E-2</v>
          </cell>
          <cell r="H18">
            <v>2009</v>
          </cell>
          <cell r="I18">
            <v>2</v>
          </cell>
          <cell r="K18">
            <v>2010</v>
          </cell>
          <cell r="L18">
            <v>1.9006225876818883E-2</v>
          </cell>
          <cell r="M18">
            <v>1.0636812821029611</v>
          </cell>
          <cell r="O18">
            <v>2010</v>
          </cell>
          <cell r="P18">
            <v>2.0083138791614052E-2</v>
          </cell>
          <cell r="Q18">
            <v>1.0619268991089648</v>
          </cell>
          <cell r="S18">
            <v>2010</v>
          </cell>
          <cell r="T18">
            <v>125.71968310653195</v>
          </cell>
          <cell r="U18">
            <v>1.4261796653329464</v>
          </cell>
          <cell r="W18">
            <v>2015</v>
          </cell>
          <cell r="X18">
            <v>0.01</v>
          </cell>
          <cell r="Y18">
            <v>1.08285670562808</v>
          </cell>
          <cell r="AA18">
            <v>2012</v>
          </cell>
          <cell r="AB18">
            <v>3.1488030284090571E-2</v>
          </cell>
          <cell r="AC18">
            <v>1.1746823234048163</v>
          </cell>
        </row>
        <row r="19">
          <cell r="D19">
            <v>8.3333333333333329E-2</v>
          </cell>
          <cell r="H19">
            <v>2010</v>
          </cell>
          <cell r="I19">
            <v>2</v>
          </cell>
          <cell r="K19">
            <v>2011</v>
          </cell>
          <cell r="L19">
            <v>1.9755669577440349E-2</v>
          </cell>
          <cell r="M19">
            <v>1.0846950180478954</v>
          </cell>
          <cell r="O19">
            <v>2011</v>
          </cell>
          <cell r="P19">
            <v>1.979373720186639E-2</v>
          </cell>
          <cell r="Q19">
            <v>1.0829464010775205</v>
          </cell>
          <cell r="S19">
            <v>2011</v>
          </cell>
          <cell r="T19">
            <v>128.38000128090999</v>
          </cell>
          <cell r="U19">
            <v>1.4550594531538068</v>
          </cell>
          <cell r="W19">
            <v>2016</v>
          </cell>
          <cell r="X19">
            <v>0.01</v>
          </cell>
          <cell r="Y19">
            <v>1.0936852726843609</v>
          </cell>
          <cell r="AA19">
            <v>2013</v>
          </cell>
          <cell r="AB19">
            <v>3.1200070575061734E-2</v>
          </cell>
          <cell r="AC19">
            <v>1.2113324947983239</v>
          </cell>
        </row>
        <row r="20">
          <cell r="D20">
            <v>8.3333333333333329E-2</v>
          </cell>
          <cell r="H20">
            <v>2011</v>
          </cell>
          <cell r="I20">
            <v>2</v>
          </cell>
          <cell r="K20">
            <v>2012</v>
          </cell>
          <cell r="L20">
            <v>1.8988030284090573E-2</v>
          </cell>
          <cell r="M20">
            <v>1.1052912398995909</v>
          </cell>
          <cell r="O20">
            <v>2012</v>
          </cell>
          <cell r="P20">
            <v>2.0115066338853405E-2</v>
          </cell>
          <cell r="Q20">
            <v>1.1047299397766173</v>
          </cell>
          <cell r="S20">
            <v>2012</v>
          </cell>
          <cell r="T20">
            <v>131.04538300153473</v>
          </cell>
          <cell r="U20">
            <v>1.4858495491226738</v>
          </cell>
          <cell r="W20">
            <v>2017</v>
          </cell>
          <cell r="X20">
            <v>0.01</v>
          </cell>
          <cell r="Y20">
            <v>1.1046221254112045</v>
          </cell>
          <cell r="AA20">
            <v>2014</v>
          </cell>
          <cell r="AB20">
            <v>3.1104797493526171E-2</v>
          </cell>
          <cell r="AC20">
            <v>1.2490107467463536</v>
          </cell>
        </row>
        <row r="21">
          <cell r="D21">
            <v>8.3333333333333329E-2</v>
          </cell>
          <cell r="H21">
            <v>2012</v>
          </cell>
          <cell r="I21">
            <v>2</v>
          </cell>
          <cell r="K21">
            <v>2013</v>
          </cell>
          <cell r="L21">
            <v>1.8700070575061734E-2</v>
          </cell>
          <cell r="M21">
            <v>1.1259602640917108</v>
          </cell>
          <cell r="O21">
            <v>2013</v>
          </cell>
          <cell r="P21">
            <v>1.9707940692832882E-2</v>
          </cell>
          <cell r="Q21">
            <v>1.1265018919113317</v>
          </cell>
          <cell r="S21">
            <v>2013</v>
          </cell>
          <cell r="T21">
            <v>133.62347394601056</v>
          </cell>
          <cell r="U21">
            <v>1.5166982497638615</v>
          </cell>
          <cell r="W21">
            <v>2018</v>
          </cell>
          <cell r="X21">
            <v>0.01</v>
          </cell>
          <cell r="Y21">
            <v>1.1156683466653166</v>
          </cell>
          <cell r="AA21">
            <v>2015</v>
          </cell>
          <cell r="AB21">
            <v>3.1543107289803626E-2</v>
          </cell>
          <cell r="AC21">
            <v>1.2884084267370914</v>
          </cell>
        </row>
        <row r="22">
          <cell r="H22">
            <v>2013</v>
          </cell>
          <cell r="I22">
            <v>2</v>
          </cell>
          <cell r="K22">
            <v>2014</v>
          </cell>
          <cell r="L22">
            <v>1.8604797493526171E-2</v>
          </cell>
          <cell r="M22">
            <v>1.1469085267908943</v>
          </cell>
          <cell r="O22">
            <v>2014</v>
          </cell>
          <cell r="P22">
            <v>1.8785991090426224E-2</v>
          </cell>
          <cell r="Q22">
            <v>1.1476643464161262</v>
          </cell>
          <cell r="S22">
            <v>2014</v>
          </cell>
          <cell r="T22">
            <v>136.16545223058412</v>
          </cell>
          <cell r="U22">
            <v>1.5465366609589568</v>
          </cell>
          <cell r="W22">
            <v>2019</v>
          </cell>
          <cell r="X22">
            <v>0.01</v>
          </cell>
          <cell r="Y22">
            <v>1.1268250301319698</v>
          </cell>
          <cell r="AA22">
            <v>2016</v>
          </cell>
          <cell r="AB22">
            <v>3.1582100964629808E-2</v>
          </cell>
          <cell r="AC22">
            <v>1.3290990717539821</v>
          </cell>
        </row>
        <row r="23">
          <cell r="H23">
            <v>2014</v>
          </cell>
          <cell r="I23">
            <v>2</v>
          </cell>
          <cell r="K23">
            <v>2015</v>
          </cell>
          <cell r="L23">
            <v>1.9043107289803629E-2</v>
          </cell>
          <cell r="M23">
            <v>1.1687492289181638</v>
          </cell>
          <cell r="O23">
            <v>2015</v>
          </cell>
          <cell r="P23">
            <v>1.8524155002595633E-2</v>
          </cell>
          <cell r="Q23">
            <v>1.1689238586600912</v>
          </cell>
          <cell r="S23">
            <v>2015</v>
          </cell>
          <cell r="T23">
            <v>138.71225223742462</v>
          </cell>
          <cell r="U23">
            <v>1.5759571100189997</v>
          </cell>
          <cell r="W23">
            <v>2020</v>
          </cell>
          <cell r="X23">
            <v>0.01</v>
          </cell>
          <cell r="Y23">
            <v>1.1380932804332895</v>
          </cell>
          <cell r="AA23">
            <v>2017</v>
          </cell>
          <cell r="AB23">
            <v>3.1971002918588717E-2</v>
          </cell>
          <cell r="AC23">
            <v>1.3715917020561221</v>
          </cell>
        </row>
        <row r="24">
          <cell r="H24">
            <v>2015</v>
          </cell>
          <cell r="I24">
            <v>2</v>
          </cell>
          <cell r="K24">
            <v>2016</v>
          </cell>
          <cell r="L24">
            <v>1.9082100964629811E-2</v>
          </cell>
          <cell r="M24">
            <v>1.1910514197067135</v>
          </cell>
          <cell r="O24">
            <v>2016</v>
          </cell>
          <cell r="P24">
            <v>1.848107532162202E-2</v>
          </cell>
          <cell r="Q24">
            <v>1.1905268285372295</v>
          </cell>
          <cell r="S24">
            <v>2016</v>
          </cell>
          <cell r="T24">
            <v>141.26799421492834</v>
          </cell>
          <cell r="U24">
            <v>1.6054333649193981</v>
          </cell>
          <cell r="W24">
            <v>2021</v>
          </cell>
          <cell r="X24">
            <v>0.01</v>
          </cell>
          <cell r="Y24">
            <v>1.1494742132376223</v>
          </cell>
          <cell r="AA24">
            <v>2018</v>
          </cell>
          <cell r="AB24">
            <v>3.1983814424609888E-2</v>
          </cell>
          <cell r="AC24">
            <v>1.4154604365210199</v>
          </cell>
        </row>
        <row r="25">
          <cell r="H25">
            <v>2016</v>
          </cell>
          <cell r="I25">
            <v>2</v>
          </cell>
          <cell r="K25">
            <v>2017</v>
          </cell>
          <cell r="L25">
            <v>1.947100291858872E-2</v>
          </cell>
          <cell r="M25">
            <v>1.214242385376012</v>
          </cell>
          <cell r="O25">
            <v>2017</v>
          </cell>
          <cell r="P25">
            <v>1.8815604069708058E-2</v>
          </cell>
          <cell r="Q25">
            <v>1.2129273099773512</v>
          </cell>
          <cell r="S25">
            <v>2017</v>
          </cell>
          <cell r="T25">
            <v>143.86690109293417</v>
          </cell>
          <cell r="U25">
            <v>1.6350131127544099</v>
          </cell>
          <cell r="W25">
            <v>2022</v>
          </cell>
          <cell r="X25">
            <v>0.01</v>
          </cell>
          <cell r="Y25">
            <v>1.1609689553699987</v>
          </cell>
          <cell r="AA25">
            <v>2019</v>
          </cell>
          <cell r="AB25">
            <v>3.1800909184741363E-2</v>
          </cell>
          <cell r="AC25">
            <v>1.4604733653174191</v>
          </cell>
        </row>
        <row r="26">
          <cell r="H26">
            <v>2017</v>
          </cell>
          <cell r="I26">
            <v>2</v>
          </cell>
          <cell r="K26">
            <v>2018</v>
          </cell>
          <cell r="L26">
            <v>1.9483814424609891E-2</v>
          </cell>
          <cell r="M26">
            <v>1.237900458679174</v>
          </cell>
          <cell r="O26">
            <v>2018</v>
          </cell>
          <cell r="P26">
            <v>1.9197614652318284E-2</v>
          </cell>
          <cell r="Q26">
            <v>1.2362126210755695</v>
          </cell>
          <cell r="S26">
            <v>2018</v>
          </cell>
          <cell r="T26">
            <v>146.52654353027117</v>
          </cell>
          <cell r="U26">
            <v>1.6650924442263515</v>
          </cell>
          <cell r="W26">
            <v>2023</v>
          </cell>
          <cell r="X26">
            <v>0.01</v>
          </cell>
          <cell r="Y26">
            <v>1.1725786449236986</v>
          </cell>
          <cell r="AA26">
            <v>2020</v>
          </cell>
          <cell r="AB26">
            <v>3.1782107222142961E-2</v>
          </cell>
          <cell r="AC26">
            <v>1.5068902864090212</v>
          </cell>
        </row>
        <row r="27">
          <cell r="H27">
            <v>2018</v>
          </cell>
          <cell r="I27">
            <v>2</v>
          </cell>
          <cell r="K27">
            <v>2019</v>
          </cell>
          <cell r="L27">
            <v>1.9300909184741366E-2</v>
          </cell>
          <cell r="M27">
            <v>1.2617930630118903</v>
          </cell>
          <cell r="O27">
            <v>2019</v>
          </cell>
          <cell r="P27">
            <v>1.9452936900858697E-2</v>
          </cell>
          <cell r="Q27">
            <v>1.2602605871893977</v>
          </cell>
          <cell r="S27">
            <v>2019</v>
          </cell>
          <cell r="T27">
            <v>149.21326026603936</v>
          </cell>
          <cell r="U27">
            <v>1.6958747193230594</v>
          </cell>
          <cell r="W27">
            <v>2024</v>
          </cell>
          <cell r="X27">
            <v>0.01</v>
          </cell>
          <cell r="Y27">
            <v>1.1843044313729356</v>
          </cell>
          <cell r="AA27">
            <v>2021</v>
          </cell>
          <cell r="AB27">
            <v>3.1493037361603624E-2</v>
          </cell>
          <cell r="AC27">
            <v>1.554346838498738</v>
          </cell>
        </row>
        <row r="28">
          <cell r="H28">
            <v>2019</v>
          </cell>
          <cell r="I28">
            <v>2</v>
          </cell>
          <cell r="K28">
            <v>2020</v>
          </cell>
          <cell r="L28">
            <v>1.9282107222142963E-2</v>
          </cell>
          <cell r="M28">
            <v>1.2861230921450417</v>
          </cell>
          <cell r="O28">
            <v>2020</v>
          </cell>
          <cell r="P28">
            <v>1.9155678655448316E-2</v>
          </cell>
          <cell r="Q28">
            <v>1.2844017340197245</v>
          </cell>
          <cell r="S28">
            <v>2020</v>
          </cell>
          <cell r="T28">
            <v>151.93915633054723</v>
          </cell>
          <cell r="U28">
            <v>1.7269703480084528</v>
          </cell>
          <cell r="W28">
            <v>2025</v>
          </cell>
          <cell r="X28">
            <v>0.01</v>
          </cell>
          <cell r="Y28">
            <v>1.196147475686665</v>
          </cell>
          <cell r="AA28">
            <v>2022</v>
          </cell>
          <cell r="AB28">
            <v>3.1517443281861499E-2</v>
          </cell>
          <cell r="AC28">
            <v>1.6033358768214627</v>
          </cell>
        </row>
        <row r="29">
          <cell r="H29">
            <v>2020</v>
          </cell>
          <cell r="I29">
            <v>2</v>
          </cell>
          <cell r="K29">
            <v>2021</v>
          </cell>
          <cell r="L29">
            <v>1.8993037361603626E-2</v>
          </cell>
          <cell r="M29">
            <v>1.3105504760857736</v>
          </cell>
          <cell r="O29">
            <v>2021</v>
          </cell>
          <cell r="P29">
            <v>1.9605694956922326E-2</v>
          </cell>
          <cell r="Q29">
            <v>1.3095833226190572</v>
          </cell>
          <cell r="S29">
            <v>2021</v>
          </cell>
          <cell r="T29">
            <v>154.6742902704446</v>
          </cell>
          <cell r="U29">
            <v>1.7585194319622834</v>
          </cell>
          <cell r="W29">
            <v>2026</v>
          </cell>
          <cell r="X29">
            <v>0.01</v>
          </cell>
          <cell r="Y29">
            <v>1.2081089504435316</v>
          </cell>
          <cell r="AA29">
            <v>2023</v>
          </cell>
          <cell r="AB29">
            <v>3.1830695002608198E-2</v>
          </cell>
          <cell r="AC29">
            <v>1.6543711721033061</v>
          </cell>
        </row>
        <row r="30">
          <cell r="H30">
            <v>2021</v>
          </cell>
          <cell r="I30">
            <v>2</v>
          </cell>
          <cell r="K30">
            <v>2022</v>
          </cell>
          <cell r="L30">
            <v>1.9017443281861501E-2</v>
          </cell>
          <cell r="M30">
            <v>1.3354737954327514</v>
          </cell>
          <cell r="O30">
            <v>2022</v>
          </cell>
          <cell r="P30">
            <v>1.9710973887085759E-2</v>
          </cell>
          <cell r="Q30">
            <v>1.3353964852941644</v>
          </cell>
          <cell r="S30">
            <v>2022</v>
          </cell>
          <cell r="T30">
            <v>157.47706391216934</v>
          </cell>
          <cell r="U30">
            <v>1.7901754336045808</v>
          </cell>
          <cell r="W30">
            <v>2027</v>
          </cell>
          <cell r="X30">
            <v>0.01</v>
          </cell>
          <cell r="Y30">
            <v>1.220190039947967</v>
          </cell>
          <cell r="AA30">
            <v>2024</v>
          </cell>
          <cell r="AB30">
            <v>3.2030495688185431E-2</v>
          </cell>
          <cell r="AC30">
            <v>1.7073615007980192</v>
          </cell>
        </row>
        <row r="31">
          <cell r="H31">
            <v>2022</v>
          </cell>
          <cell r="I31">
            <v>2</v>
          </cell>
          <cell r="K31">
            <v>2023</v>
          </cell>
          <cell r="L31">
            <v>1.93306950026082E-2</v>
          </cell>
          <cell r="M31">
            <v>1.3612894320562374</v>
          </cell>
          <cell r="O31">
            <v>2023</v>
          </cell>
          <cell r="P31">
            <v>1.9854396132280572E-2</v>
          </cell>
          <cell r="Q31">
            <v>1.3619099761068501</v>
          </cell>
          <cell r="S31">
            <v>2023</v>
          </cell>
          <cell r="T31">
            <v>160.39166725949443</v>
          </cell>
          <cell r="U31">
            <v>1.822614286309818</v>
          </cell>
          <cell r="W31">
            <v>2028</v>
          </cell>
          <cell r="X31">
            <v>0.01</v>
          </cell>
          <cell r="Y31">
            <v>1.2323919403474468</v>
          </cell>
          <cell r="AA31">
            <v>2025</v>
          </cell>
          <cell r="AB31">
            <v>3.232816808114318E-2</v>
          </cell>
          <cell r="AC31">
            <v>1.7625573703710904</v>
          </cell>
        </row>
        <row r="32">
          <cell r="H32">
            <v>2023</v>
          </cell>
          <cell r="I32">
            <v>2</v>
          </cell>
          <cell r="K32">
            <v>2024</v>
          </cell>
          <cell r="L32">
            <v>1.9530495688185434E-2</v>
          </cell>
          <cell r="M32">
            <v>1.3878760894393842</v>
          </cell>
          <cell r="O32">
            <v>2024</v>
          </cell>
          <cell r="P32">
            <v>2.0029116955504689E-2</v>
          </cell>
          <cell r="Q32">
            <v>1.3891878303011627</v>
          </cell>
          <cell r="S32">
            <v>2024</v>
          </cell>
          <cell r="T32">
            <v>163.3728172997958</v>
          </cell>
          <cell r="U32">
            <v>1.8563474380958072</v>
          </cell>
          <cell r="W32">
            <v>2029</v>
          </cell>
          <cell r="X32">
            <v>0.01</v>
          </cell>
          <cell r="Y32">
            <v>1.2447158597509214</v>
          </cell>
          <cell r="AA32">
            <v>2026</v>
          </cell>
          <cell r="AB32">
            <v>3.2323334414698743E-2</v>
          </cell>
          <cell r="AC32">
            <v>1.8195291016786872</v>
          </cell>
        </row>
        <row r="33">
          <cell r="H33">
            <v>2024</v>
          </cell>
          <cell r="I33">
            <v>2</v>
          </cell>
          <cell r="K33">
            <v>2025</v>
          </cell>
          <cell r="L33">
            <v>1.9828168081143183E-2</v>
          </cell>
          <cell r="M33">
            <v>1.4153951298165881</v>
          </cell>
          <cell r="O33">
            <v>2025</v>
          </cell>
          <cell r="P33">
            <v>1.9947096016961208E-2</v>
          </cell>
          <cell r="Q33">
            <v>1.4168980933377739</v>
          </cell>
          <cell r="S33">
            <v>2025</v>
          </cell>
          <cell r="T33">
            <v>166.45440882822155</v>
          </cell>
          <cell r="U33">
            <v>1.8908507906355576</v>
          </cell>
          <cell r="W33">
            <v>2030</v>
          </cell>
          <cell r="X33">
            <v>0.01</v>
          </cell>
          <cell r="Y33">
            <v>1.2571630183484306</v>
          </cell>
          <cell r="AA33">
            <v>2027</v>
          </cell>
          <cell r="AB33">
            <v>3.2355799744433741E-2</v>
          </cell>
          <cell r="AC33">
            <v>1.8784014209217721</v>
          </cell>
        </row>
        <row r="34">
          <cell r="H34">
            <v>2025</v>
          </cell>
          <cell r="I34">
            <v>2</v>
          </cell>
          <cell r="K34">
            <v>2026</v>
          </cell>
          <cell r="L34">
            <v>1.9823334414698746E-2</v>
          </cell>
          <cell r="M34">
            <v>1.4434529808038783</v>
          </cell>
          <cell r="O34">
            <v>2026</v>
          </cell>
          <cell r="P34">
            <v>2.0150188981191031E-2</v>
          </cell>
          <cell r="Q34">
            <v>1.4454488576856193</v>
          </cell>
          <cell r="S34">
            <v>2026</v>
          </cell>
          <cell r="T34">
            <v>163.95815390758096</v>
          </cell>
          <cell r="U34">
            <v>1.9265166368530908</v>
          </cell>
          <cell r="W34">
            <v>2031</v>
          </cell>
          <cell r="X34">
            <v>0.01</v>
          </cell>
          <cell r="Y34">
            <v>1.269734648531915</v>
          </cell>
          <cell r="AA34">
            <v>2028</v>
          </cell>
          <cell r="AB34">
            <v>3.2360542234706455E-2</v>
          </cell>
          <cell r="AC34">
            <v>1.9391875094372437</v>
          </cell>
        </row>
        <row r="35">
          <cell r="H35">
            <v>2026</v>
          </cell>
          <cell r="I35">
            <v>2</v>
          </cell>
          <cell r="K35">
            <v>2027</v>
          </cell>
          <cell r="L35">
            <v>1.9855799744433744E-2</v>
          </cell>
          <cell r="M35">
            <v>1.4721138941312262</v>
          </cell>
          <cell r="O35">
            <v>2027</v>
          </cell>
          <cell r="P35">
            <v>2.0366314332261881E-2</v>
          </cell>
          <cell r="Q35">
            <v>1.4748873234724535</v>
          </cell>
          <cell r="S35">
            <v>2027</v>
          </cell>
          <cell r="T35">
            <v>168.87689852480841</v>
          </cell>
          <cell r="U35">
            <v>1.8976253826754776</v>
          </cell>
          <cell r="W35">
            <v>2032</v>
          </cell>
          <cell r="X35">
            <v>0.01</v>
          </cell>
          <cell r="Y35">
            <v>1.282431995017234</v>
          </cell>
          <cell r="AA35">
            <v>2029</v>
          </cell>
          <cell r="AB35">
            <v>3.2626542566018643E-2</v>
          </cell>
          <cell r="AC35">
            <v>2.0024564932573896</v>
          </cell>
        </row>
        <row r="36">
          <cell r="H36">
            <v>2027</v>
          </cell>
          <cell r="I36">
            <v>2</v>
          </cell>
          <cell r="K36">
            <v>2028</v>
          </cell>
          <cell r="L36">
            <v>1.9860542234706458E-2</v>
          </cell>
          <cell r="M36">
            <v>1.5013508742999175</v>
          </cell>
          <cell r="O36">
            <v>2028</v>
          </cell>
          <cell r="P36">
            <v>2.0556811217595339E-2</v>
          </cell>
          <cell r="Q36">
            <v>1.5052063037483012</v>
          </cell>
          <cell r="S36">
            <v>2028</v>
          </cell>
          <cell r="T36">
            <v>173.94320548055268</v>
          </cell>
          <cell r="U36">
            <v>1.9545541441557421</v>
          </cell>
          <cell r="W36">
            <v>2033</v>
          </cell>
          <cell r="X36">
            <v>0.01</v>
          </cell>
          <cell r="Y36">
            <v>1.2952563149674063</v>
          </cell>
          <cell r="AA36">
            <v>2030</v>
          </cell>
          <cell r="AB36">
            <v>3.279349055454843E-2</v>
          </cell>
          <cell r="AC36">
            <v>2.0681240313549201</v>
          </cell>
        </row>
        <row r="37">
          <cell r="H37">
            <v>2028</v>
          </cell>
          <cell r="I37">
            <v>2</v>
          </cell>
          <cell r="K37">
            <v>2029</v>
          </cell>
          <cell r="L37">
            <v>2.0126542566018646E-2</v>
          </cell>
          <cell r="M37">
            <v>1.5315678765780441</v>
          </cell>
          <cell r="O37">
            <v>2029</v>
          </cell>
          <cell r="P37">
            <v>2.068565219696028E-2</v>
          </cell>
          <cell r="Q37">
            <v>1.5363424778323107</v>
          </cell>
          <cell r="S37">
            <v>2029</v>
          </cell>
          <cell r="T37">
            <v>179.16150164496926</v>
          </cell>
          <cell r="U37">
            <v>2.0131907684804147</v>
          </cell>
          <cell r="W37">
            <v>2034</v>
          </cell>
          <cell r="X37">
            <v>0.01</v>
          </cell>
          <cell r="Y37">
            <v>1.3082088781170804</v>
          </cell>
          <cell r="AA37">
            <v>2031</v>
          </cell>
          <cell r="AB37">
            <v>3.2915624470889734E-2</v>
          </cell>
          <cell r="AC37">
            <v>2.1361976253302211</v>
          </cell>
        </row>
        <row r="38">
          <cell r="H38">
            <v>2029</v>
          </cell>
          <cell r="I38">
            <v>2</v>
          </cell>
          <cell r="K38">
            <v>2030</v>
          </cell>
          <cell r="L38">
            <v>2.0293490554548432E-2</v>
          </cell>
          <cell r="M38">
            <v>1.5626487348150304</v>
          </cell>
          <cell r="O38">
            <v>2030</v>
          </cell>
          <cell r="P38">
            <v>2.0973674127743758E-2</v>
          </cell>
          <cell r="Q38">
            <v>1.568565224310976</v>
          </cell>
          <cell r="S38">
            <v>2030</v>
          </cell>
          <cell r="T38">
            <v>184.53634669431835</v>
          </cell>
          <cell r="U38">
            <v>2.0735864915348272</v>
          </cell>
          <cell r="W38">
            <v>2035</v>
          </cell>
          <cell r="X38">
            <v>0.01</v>
          </cell>
          <cell r="Y38">
            <v>1.3212909668982513</v>
          </cell>
          <cell r="AA38">
            <v>2032</v>
          </cell>
          <cell r="AB38">
            <v>3.2973234265416804E-2</v>
          </cell>
          <cell r="AC38">
            <v>2.2066349700674612</v>
          </cell>
        </row>
        <row r="39">
          <cell r="H39">
            <v>2030</v>
          </cell>
          <cell r="I39">
            <v>2</v>
          </cell>
          <cell r="K39">
            <v>2031</v>
          </cell>
          <cell r="L39">
            <v>2.0415624470889737E-2</v>
          </cell>
          <cell r="M39">
            <v>1.594551184564925</v>
          </cell>
          <cell r="O39">
            <v>2031</v>
          </cell>
          <cell r="P39">
            <v>2.1507562770740618E-2</v>
          </cell>
          <cell r="Q39">
            <v>1.6023012393328451</v>
          </cell>
          <cell r="S39">
            <v>2031</v>
          </cell>
          <cell r="T39">
            <v>190.0724370951479</v>
          </cell>
          <cell r="U39">
            <v>2.135794086280872</v>
          </cell>
          <cell r="W39">
            <v>2036</v>
          </cell>
          <cell r="X39">
            <v>0.01</v>
          </cell>
          <cell r="Y39">
            <v>1.3345038765672339</v>
          </cell>
          <cell r="AA39">
            <v>2033</v>
          </cell>
          <cell r="AB39">
            <v>3.2640111257845425E-2</v>
          </cell>
          <cell r="AC39">
            <v>2.2786597809959153</v>
          </cell>
        </row>
        <row r="40">
          <cell r="H40">
            <v>2031</v>
          </cell>
          <cell r="I40">
            <v>2</v>
          </cell>
          <cell r="K40">
            <v>2032</v>
          </cell>
          <cell r="L40">
            <v>2.0473234265416806E-2</v>
          </cell>
          <cell r="M40">
            <v>1.6271968045147205</v>
          </cell>
          <cell r="O40">
            <v>2032</v>
          </cell>
          <cell r="P40">
            <v>2.1796971457915371E-2</v>
          </cell>
          <cell r="Q40">
            <v>1.6372265537135655</v>
          </cell>
          <cell r="S40">
            <v>2032</v>
          </cell>
          <cell r="T40">
            <v>195.77461020800234</v>
          </cell>
          <cell r="U40">
            <v>2.1998679088692983</v>
          </cell>
          <cell r="W40">
            <v>2037</v>
          </cell>
          <cell r="X40">
            <v>0.01</v>
          </cell>
          <cell r="Y40">
            <v>1.3478489153329063</v>
          </cell>
          <cell r="AA40">
            <v>2034</v>
          </cell>
          <cell r="AB40">
            <v>3.2636478260988075E-2</v>
          </cell>
          <cell r="AC40">
            <v>2.3530272114025763</v>
          </cell>
        </row>
        <row r="41">
          <cell r="H41">
            <v>2032</v>
          </cell>
          <cell r="I41">
            <v>2</v>
          </cell>
          <cell r="K41">
            <v>2033</v>
          </cell>
          <cell r="L41">
            <v>2.0140111257845428E-2</v>
          </cell>
          <cell r="M41">
            <v>1.6599687291960574</v>
          </cell>
          <cell r="O41">
            <v>2033</v>
          </cell>
          <cell r="P41">
            <v>2.184856041544081E-2</v>
          </cell>
          <cell r="Q41">
            <v>1.6729975969861404</v>
          </cell>
          <cell r="S41">
            <v>2033</v>
          </cell>
          <cell r="T41">
            <v>201.64784851424241</v>
          </cell>
          <cell r="U41">
            <v>2.2658639461353771</v>
          </cell>
          <cell r="W41">
            <v>2038</v>
          </cell>
          <cell r="X41">
            <v>0.01</v>
          </cell>
          <cell r="Y41">
            <v>1.3613274044862353</v>
          </cell>
          <cell r="AA41">
            <v>2035</v>
          </cell>
          <cell r="AB41">
            <v>3.2826104049178226E-2</v>
          </cell>
          <cell r="AC41">
            <v>2.4302679274746248</v>
          </cell>
        </row>
        <row r="42">
          <cell r="H42">
            <v>2033</v>
          </cell>
          <cell r="I42">
            <v>2</v>
          </cell>
          <cell r="K42">
            <v>2034</v>
          </cell>
          <cell r="L42">
            <v>2.0136478260988078E-2</v>
          </cell>
          <cell r="M42">
            <v>1.6933946534254338</v>
          </cell>
          <cell r="O42">
            <v>2034</v>
          </cell>
          <cell r="P42">
            <v>2.194380970230192E-2</v>
          </cell>
          <cell r="Q42">
            <v>1.7097095378868126</v>
          </cell>
          <cell r="S42">
            <v>2034</v>
          </cell>
          <cell r="T42">
            <v>207.69728396966968</v>
          </cell>
          <cell r="U42">
            <v>2.3338398645194385</v>
          </cell>
          <cell r="W42">
            <v>2039</v>
          </cell>
          <cell r="X42">
            <v>0.01</v>
          </cell>
          <cell r="Y42">
            <v>1.3749406785310978</v>
          </cell>
          <cell r="AA42">
            <v>2036</v>
          </cell>
          <cell r="AB42">
            <v>3.3204720491045323E-2</v>
          </cell>
          <cell r="AC42">
            <v>2.5109642947247717</v>
          </cell>
        </row>
        <row r="43">
          <cell r="H43">
            <v>2034</v>
          </cell>
          <cell r="I43">
            <v>2</v>
          </cell>
          <cell r="K43">
            <v>2035</v>
          </cell>
          <cell r="L43">
            <v>2.0326104049178229E-2</v>
          </cell>
          <cell r="M43">
            <v>1.7278147693472814</v>
          </cell>
          <cell r="O43">
            <v>2035</v>
          </cell>
          <cell r="P43">
            <v>2.1901026633086351E-2</v>
          </cell>
          <cell r="Q43">
            <v>1.7471539320109135</v>
          </cell>
          <cell r="S43">
            <v>2035</v>
          </cell>
          <cell r="T43">
            <v>213.92820248875978</v>
          </cell>
          <cell r="U43">
            <v>2.4038550604550215</v>
          </cell>
          <cell r="W43">
            <v>2040</v>
          </cell>
          <cell r="X43">
            <v>0.01</v>
          </cell>
          <cell r="Y43">
            <v>1.3886900853164088</v>
          </cell>
          <cell r="AA43">
            <v>2037</v>
          </cell>
          <cell r="AB43">
            <v>3.3280169593412665E-2</v>
          </cell>
          <cell r="AC43">
            <v>2.5945296122962156</v>
          </cell>
        </row>
        <row r="44">
          <cell r="H44">
            <v>2035</v>
          </cell>
          <cell r="I44">
            <v>2</v>
          </cell>
          <cell r="K44">
            <v>2036</v>
          </cell>
          <cell r="L44">
            <v>2.0704720491045325E-2</v>
          </cell>
          <cell r="M44">
            <v>1.7635886912069167</v>
          </cell>
          <cell r="O44">
            <v>2036</v>
          </cell>
          <cell r="P44">
            <v>2.2055900379827076E-2</v>
          </cell>
          <cell r="Q44">
            <v>1.7856889850835693</v>
          </cell>
          <cell r="S44">
            <v>2036</v>
          </cell>
          <cell r="T44">
            <v>220.34604856342258</v>
          </cell>
          <cell r="U44">
            <v>2.4759707122686723</v>
          </cell>
          <cell r="W44">
            <v>2041</v>
          </cell>
          <cell r="X44">
            <v>0.01</v>
          </cell>
          <cell r="Y44">
            <v>1.4025769861695729</v>
          </cell>
          <cell r="AA44">
            <v>2038</v>
          </cell>
          <cell r="AB44">
            <v>3.3280169593412665E-2</v>
          </cell>
          <cell r="AC44">
            <v>2.6808759978085646</v>
          </cell>
        </row>
        <row r="45">
          <cell r="H45">
            <v>2036</v>
          </cell>
          <cell r="I45">
            <v>2</v>
          </cell>
          <cell r="K45">
            <v>2037</v>
          </cell>
          <cell r="L45">
            <v>2.0780169593412667E-2</v>
          </cell>
          <cell r="M45">
            <v>1.8002363633032212</v>
          </cell>
          <cell r="O45">
            <v>2037</v>
          </cell>
          <cell r="P45">
            <v>2.2055900379827076E-2</v>
          </cell>
          <cell r="Q45">
            <v>1.8250739634479269</v>
          </cell>
          <cell r="S45">
            <v>2037</v>
          </cell>
          <cell r="T45">
            <v>226.95643002032526</v>
          </cell>
          <cell r="U45">
            <v>2.5502498336367325</v>
          </cell>
          <cell r="W45">
            <v>2042</v>
          </cell>
          <cell r="X45">
            <v>0.01</v>
          </cell>
          <cell r="Y45">
            <v>1.4166027560312686</v>
          </cell>
          <cell r="AA45">
            <v>2039</v>
          </cell>
          <cell r="AB45">
            <v>3.3280169593412665E-2</v>
          </cell>
          <cell r="AC45">
            <v>2.7700960056745427</v>
          </cell>
        </row>
        <row r="46">
          <cell r="H46">
            <v>2037</v>
          </cell>
          <cell r="I46">
            <v>2</v>
          </cell>
          <cell r="K46">
            <v>2038</v>
          </cell>
          <cell r="L46">
            <v>2.0780169593412667E-2</v>
          </cell>
          <cell r="M46">
            <v>1.8376455802408906</v>
          </cell>
          <cell r="O46">
            <v>2038</v>
          </cell>
          <cell r="P46">
            <v>2.2055900379827076E-2</v>
          </cell>
          <cell r="Q46">
            <v>1.8653276129715506</v>
          </cell>
          <cell r="S46">
            <v>2038</v>
          </cell>
          <cell r="T46">
            <v>233.76512292093503</v>
          </cell>
          <cell r="U46">
            <v>2.6267573286458346</v>
          </cell>
          <cell r="W46">
            <v>2043</v>
          </cell>
          <cell r="X46">
            <v>0.01</v>
          </cell>
          <cell r="Y46">
            <v>1.4307687835915812</v>
          </cell>
          <cell r="AA46">
            <v>2040</v>
          </cell>
          <cell r="AB46">
            <v>3.3280169593412665E-2</v>
          </cell>
          <cell r="AC46">
            <v>2.8622852705334263</v>
          </cell>
        </row>
        <row r="47">
          <cell r="H47">
            <v>2038</v>
          </cell>
          <cell r="I47">
            <v>2</v>
          </cell>
          <cell r="K47">
            <v>2039</v>
          </cell>
          <cell r="L47">
            <v>2.0780169593412667E-2</v>
          </cell>
          <cell r="M47">
            <v>1.8758321670508815</v>
          </cell>
          <cell r="O47">
            <v>2039</v>
          </cell>
          <cell r="P47">
            <v>2.2055900379827076E-2</v>
          </cell>
          <cell r="Q47">
            <v>1.9064690929789918</v>
          </cell>
          <cell r="S47">
            <v>2039</v>
          </cell>
          <cell r="T47">
            <v>240.77807660856308</v>
          </cell>
          <cell r="U47">
            <v>2.7055600485052098</v>
          </cell>
          <cell r="W47">
            <v>2044</v>
          </cell>
          <cell r="X47">
            <v>0.01</v>
          </cell>
          <cell r="Y47">
            <v>1.4450764714274971</v>
          </cell>
          <cell r="AA47">
            <v>2041</v>
          </cell>
          <cell r="AB47">
            <v>3.3280169593412665E-2</v>
          </cell>
          <cell r="AC47">
            <v>2.9575426097615058</v>
          </cell>
        </row>
        <row r="48">
          <cell r="H48">
            <v>2039</v>
          </cell>
          <cell r="I48">
            <v>2</v>
          </cell>
          <cell r="K48">
            <v>2040</v>
          </cell>
          <cell r="L48">
            <v>2.0780169593412667E-2</v>
          </cell>
          <cell r="M48">
            <v>1.9148122776109777</v>
          </cell>
          <cell r="O48">
            <v>2040</v>
          </cell>
          <cell r="P48">
            <v>2.2055900379827076E-2</v>
          </cell>
          <cell r="Q48">
            <v>1.9485179853709558</v>
          </cell>
          <cell r="S48">
            <v>2040</v>
          </cell>
          <cell r="T48">
            <v>248.00141890681999</v>
          </cell>
          <cell r="U48">
            <v>2.7867268499603659</v>
          </cell>
          <cell r="W48">
            <v>2045</v>
          </cell>
          <cell r="X48">
            <v>0.01</v>
          </cell>
          <cell r="Y48">
            <v>1.4595272361417722</v>
          </cell>
          <cell r="AA48">
            <v>2042</v>
          </cell>
          <cell r="AB48">
            <v>3.3280169593412665E-2</v>
          </cell>
          <cell r="AC48">
            <v>3.0559701293941131</v>
          </cell>
        </row>
        <row r="49">
          <cell r="H49">
            <v>2040</v>
          </cell>
          <cell r="I49">
            <v>2</v>
          </cell>
          <cell r="K49">
            <v>2041</v>
          </cell>
          <cell r="L49">
            <v>2.0780169593412667E-2</v>
          </cell>
          <cell r="M49">
            <v>1.9546024014792827</v>
          </cell>
          <cell r="O49">
            <v>2041</v>
          </cell>
          <cell r="P49">
            <v>2.2055900379827076E-2</v>
          </cell>
          <cell r="Q49">
            <v>1.9914943039445989</v>
          </cell>
          <cell r="S49">
            <v>2041</v>
          </cell>
          <cell r="T49">
            <v>255.44146147402461</v>
          </cell>
          <cell r="U49">
            <v>2.8703286554591774</v>
          </cell>
          <cell r="W49">
            <v>2046</v>
          </cell>
          <cell r="X49">
            <v>0.01</v>
          </cell>
          <cell r="Y49">
            <v>1.4741225085031899</v>
          </cell>
          <cell r="AA49">
            <v>2043</v>
          </cell>
          <cell r="AB49">
            <v>3.3280169593412665E-2</v>
          </cell>
          <cell r="AC49">
            <v>3.157673333572752</v>
          </cell>
        </row>
        <row r="50">
          <cell r="H50">
            <v>2041</v>
          </cell>
          <cell r="I50">
            <v>2</v>
          </cell>
          <cell r="K50">
            <v>2042</v>
          </cell>
          <cell r="L50">
            <v>2.0780169593412667E-2</v>
          </cell>
          <cell r="M50">
            <v>1.9952193708697139</v>
          </cell>
          <cell r="O50">
            <v>2042</v>
          </cell>
          <cell r="P50">
            <v>2.2055900379827076E-2</v>
          </cell>
          <cell r="Q50">
            <v>2.0354185039193942</v>
          </cell>
          <cell r="S50">
            <v>2042</v>
          </cell>
          <cell r="T50">
            <v>263.10470531824535</v>
          </cell>
          <cell r="U50">
            <v>2.9564385151229526</v>
          </cell>
          <cell r="W50">
            <v>2047</v>
          </cell>
          <cell r="X50">
            <v>0.01</v>
          </cell>
          <cell r="Y50">
            <v>1.4888637335882218</v>
          </cell>
          <cell r="AA50">
            <v>2044</v>
          </cell>
          <cell r="AB50">
            <v>3.3280169593412665E-2</v>
          </cell>
          <cell r="AC50">
            <v>3.26276123763465</v>
          </cell>
        </row>
        <row r="51">
          <cell r="H51">
            <v>2042</v>
          </cell>
          <cell r="I51">
            <v>2</v>
          </cell>
          <cell r="K51">
            <v>2043</v>
          </cell>
          <cell r="L51">
            <v>2.0780169593412667E-2</v>
          </cell>
          <cell r="M51">
            <v>2.0366803677724485</v>
          </cell>
          <cell r="O51">
            <v>2043</v>
          </cell>
          <cell r="P51">
            <v>2.2055900379827076E-2</v>
          </cell>
          <cell r="Q51">
            <v>2.0803114916730969</v>
          </cell>
          <cell r="S51">
            <v>2043</v>
          </cell>
          <cell r="T51">
            <v>270.99784647779273</v>
          </cell>
          <cell r="U51">
            <v>3.0451316705766414</v>
          </cell>
          <cell r="W51">
            <v>2048</v>
          </cell>
          <cell r="X51">
            <v>0.01</v>
          </cell>
          <cell r="Y51">
            <v>1.5037523709241041</v>
          </cell>
          <cell r="AA51">
            <v>2045</v>
          </cell>
          <cell r="AB51">
            <v>3.3280169593412665E-2</v>
          </cell>
          <cell r="AC51">
            <v>3.3713464849659438</v>
          </cell>
        </row>
        <row r="52">
          <cell r="H52">
            <v>2043</v>
          </cell>
          <cell r="I52">
            <v>2</v>
          </cell>
          <cell r="K52">
            <v>2044</v>
          </cell>
          <cell r="L52">
            <v>2.0780169593412667E-2</v>
          </cell>
          <cell r="M52">
            <v>2.0790029312223339</v>
          </cell>
          <cell r="O52">
            <v>2044</v>
          </cell>
          <cell r="P52">
            <v>2.2055900379827076E-2</v>
          </cell>
          <cell r="Q52">
            <v>2.1261946346924483</v>
          </cell>
          <cell r="S52">
            <v>2044</v>
          </cell>
          <cell r="T52">
            <v>279.12778187212655</v>
          </cell>
          <cell r="U52">
            <v>3.1364856206939411</v>
          </cell>
          <cell r="W52">
            <v>2049</v>
          </cell>
          <cell r="X52">
            <v>0.01</v>
          </cell>
          <cell r="Y52">
            <v>1.5187898946333451</v>
          </cell>
          <cell r="AA52">
            <v>2046</v>
          </cell>
          <cell r="AB52">
            <v>3.3280169593412665E-2</v>
          </cell>
          <cell r="AC52">
            <v>3.4835454677437658</v>
          </cell>
        </row>
        <row r="53">
          <cell r="H53">
            <v>2044</v>
          </cell>
          <cell r="I53">
            <v>2</v>
          </cell>
          <cell r="K53">
            <v>2045</v>
          </cell>
          <cell r="L53">
            <v>2.0780169593412667E-2</v>
          </cell>
          <cell r="M53">
            <v>2.1222049647183359</v>
          </cell>
          <cell r="O53">
            <v>2045</v>
          </cell>
          <cell r="P53">
            <v>2.2055900379827076E-2</v>
          </cell>
          <cell r="Q53">
            <v>2.1730897717433479</v>
          </cell>
          <cell r="S53">
            <v>2045</v>
          </cell>
          <cell r="T53">
            <v>287.50161532829037</v>
          </cell>
          <cell r="U53">
            <v>3.2305801893147597</v>
          </cell>
          <cell r="W53">
            <v>2050</v>
          </cell>
          <cell r="X53">
            <v>0.01</v>
          </cell>
          <cell r="Y53">
            <v>1.5339777935796786</v>
          </cell>
          <cell r="AA53">
            <v>2047</v>
          </cell>
          <cell r="AB53">
            <v>3.3280169593412665E-2</v>
          </cell>
          <cell r="AC53">
            <v>3.5994784516966423</v>
          </cell>
        </row>
        <row r="54">
          <cell r="H54">
            <v>2045</v>
          </cell>
          <cell r="I54">
            <v>2</v>
          </cell>
          <cell r="K54">
            <v>2046</v>
          </cell>
          <cell r="L54">
            <v>2.0780169593412667E-2</v>
          </cell>
          <cell r="M54">
            <v>2.1663047437971654</v>
          </cell>
          <cell r="O54">
            <v>2046</v>
          </cell>
          <cell r="P54">
            <v>2.2055900379827076E-2</v>
          </cell>
          <cell r="Q54">
            <v>2.2210192232653405</v>
          </cell>
          <cell r="S54">
            <v>2046</v>
          </cell>
          <cell r="T54">
            <v>296.12666378813907</v>
          </cell>
          <cell r="U54">
            <v>3.3274975949942025</v>
          </cell>
          <cell r="W54">
            <v>2051</v>
          </cell>
          <cell r="X54">
            <v>0.01</v>
          </cell>
          <cell r="Y54">
            <v>1.5493175715154754</v>
          </cell>
          <cell r="AA54">
            <v>2048</v>
          </cell>
          <cell r="AB54">
            <v>3.3280169593412665E-2</v>
          </cell>
          <cell r="AC54">
            <v>3.719269705016941</v>
          </cell>
        </row>
        <row r="55">
          <cell r="H55">
            <v>2046</v>
          </cell>
          <cell r="I55">
            <v>2</v>
          </cell>
          <cell r="K55">
            <v>2047</v>
          </cell>
          <cell r="L55">
            <v>2.0780169593412667E-2</v>
          </cell>
          <cell r="M55">
            <v>2.2113209237642848</v>
          </cell>
          <cell r="O55">
            <v>2047</v>
          </cell>
          <cell r="P55">
            <v>2.2055900379827076E-2</v>
          </cell>
          <cell r="Q55">
            <v>2.2700058019953619</v>
          </cell>
          <cell r="S55">
            <v>2047</v>
          </cell>
          <cell r="T55">
            <v>305.01046370178324</v>
          </cell>
          <cell r="U55">
            <v>3.4273225228440287</v>
          </cell>
          <cell r="W55">
            <v>2052</v>
          </cell>
          <cell r="X55">
            <v>0.01</v>
          </cell>
          <cell r="Y55">
            <v>1.5648107472306303</v>
          </cell>
          <cell r="AA55">
            <v>2049</v>
          </cell>
          <cell r="AB55">
            <v>3.3280169593412665E-2</v>
          </cell>
          <cell r="AC55">
            <v>3.8430476315635467</v>
          </cell>
        </row>
        <row r="56">
          <cell r="H56">
            <v>2047</v>
          </cell>
          <cell r="I56">
            <v>2</v>
          </cell>
          <cell r="K56">
            <v>2048</v>
          </cell>
          <cell r="L56">
            <v>2.0780169593412667E-2</v>
          </cell>
          <cell r="M56">
            <v>2.2572725475855684</v>
          </cell>
          <cell r="O56">
            <v>2048</v>
          </cell>
          <cell r="P56">
            <v>2.2055900379827076E-2</v>
          </cell>
          <cell r="Q56">
            <v>2.320072823825801</v>
          </cell>
          <cell r="S56">
            <v>2048</v>
          </cell>
          <cell r="T56">
            <v>314.16077761283674</v>
          </cell>
          <cell r="U56">
            <v>3.5301421985293495</v>
          </cell>
          <cell r="W56">
            <v>2053</v>
          </cell>
          <cell r="X56">
            <v>0.01</v>
          </cell>
          <cell r="Y56">
            <v>1.5804588547029366</v>
          </cell>
          <cell r="AA56">
            <v>2050</v>
          </cell>
          <cell r="AB56">
            <v>3.3280169593412665E-2</v>
          </cell>
          <cell r="AC56">
            <v>3.9709449084975441</v>
          </cell>
        </row>
        <row r="57">
          <cell r="H57">
            <v>2048</v>
          </cell>
          <cell r="I57">
            <v>2</v>
          </cell>
          <cell r="K57">
            <v>2049</v>
          </cell>
          <cell r="L57">
            <v>2.0780169593412667E-2</v>
          </cell>
          <cell r="M57">
            <v>2.304179053942951</v>
          </cell>
          <cell r="O57">
            <v>2049</v>
          </cell>
          <cell r="P57">
            <v>2.2055900379827076E-2</v>
          </cell>
          <cell r="Q57">
            <v>2.3712441189020472</v>
          </cell>
          <cell r="S57">
            <v>2049</v>
          </cell>
          <cell r="T57">
            <v>323.58560094122186</v>
          </cell>
          <cell r="U57">
            <v>3.6360464644852297</v>
          </cell>
          <cell r="W57">
            <v>2054</v>
          </cell>
          <cell r="X57">
            <v>0.01</v>
          </cell>
          <cell r="Y57">
            <v>1.5962634432499661</v>
          </cell>
          <cell r="AA57">
            <v>2051</v>
          </cell>
          <cell r="AB57">
            <v>3.3280169593412665E-2</v>
          </cell>
          <cell r="AC57">
            <v>4.103098628498441</v>
          </cell>
        </row>
        <row r="58">
          <cell r="H58">
            <v>2049</v>
          </cell>
          <cell r="I58">
            <v>2</v>
          </cell>
          <cell r="K58">
            <v>2050</v>
          </cell>
          <cell r="L58">
            <v>2.0780169593412667E-2</v>
          </cell>
          <cell r="M58">
            <v>2.3520602854574748</v>
          </cell>
          <cell r="O58">
            <v>2050</v>
          </cell>
          <cell r="P58">
            <v>2.2055900379827076E-2</v>
          </cell>
          <cell r="Q58">
            <v>2.4235440429648016</v>
          </cell>
          <cell r="S58">
            <v>2050</v>
          </cell>
          <cell r="T58">
            <v>333.29316896945852</v>
          </cell>
          <cell r="U58">
            <v>3.7451278584197869</v>
          </cell>
          <cell r="W58">
            <v>2055</v>
          </cell>
          <cell r="X58">
            <v>0.01</v>
          </cell>
          <cell r="Y58">
            <v>1.6122260776824657</v>
          </cell>
          <cell r="AA58">
            <v>2052</v>
          </cell>
          <cell r="AB58">
            <v>3.3280169593412665E-2</v>
          </cell>
          <cell r="AC58">
            <v>4.2396504467133678</v>
          </cell>
        </row>
      </sheetData>
      <sheetData sheetId="40"/>
      <sheetData sheetId="41"/>
      <sheetData sheetId="42"/>
      <sheetData sheetId="43"/>
      <sheetData sheetId="44"/>
      <sheetData sheetId="45"/>
      <sheetData sheetId="46"/>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Consol Bal Sheet "/>
      <sheetName val="Comb Balance Sheet &amp; Cash Flow"/>
      <sheetName val="Capital Expenditures"/>
      <sheetName val="Consol Income Statement"/>
      <sheetName val="NEA NJEA Variance"/>
      <sheetName val="NE LP variance"/>
    </sheetNames>
    <sheetDataSet>
      <sheetData sheetId="0" refreshError="1"/>
      <sheetData sheetId="1" refreshError="1"/>
      <sheetData sheetId="2" refreshError="1"/>
      <sheetData sheetId="3" refreshError="1">
        <row r="3">
          <cell r="C3" t="str">
            <v xml:space="preserve">             Northeast Energy Associates, A Limited Partnership</v>
          </cell>
        </row>
        <row r="4">
          <cell r="C4" t="str">
            <v xml:space="preserve">          North Jersey Energy Associates, A Limited Partnership</v>
          </cell>
        </row>
        <row r="6">
          <cell r="E6" t="str">
            <v>Combined Balance Sheet - April 30, 2000</v>
          </cell>
        </row>
        <row r="7">
          <cell r="E7" t="str">
            <v xml:space="preserve">                    (in thousands)</v>
          </cell>
        </row>
        <row r="9">
          <cell r="J9" t="str">
            <v>NEA</v>
          </cell>
          <cell r="L9" t="str">
            <v>NJEA</v>
          </cell>
          <cell r="N9" t="str">
            <v xml:space="preserve"> </v>
          </cell>
        </row>
        <row r="10">
          <cell r="J10" t="str">
            <v>(Bellingham)</v>
          </cell>
          <cell r="L10" t="str">
            <v>(Sayreville)</v>
          </cell>
          <cell r="N10" t="str">
            <v>Combined</v>
          </cell>
        </row>
        <row r="11">
          <cell r="N11" t="str">
            <v xml:space="preserve"> </v>
          </cell>
        </row>
        <row r="12">
          <cell r="B12" t="str">
            <v>Assets</v>
          </cell>
        </row>
        <row r="13">
          <cell r="B13" t="str">
            <v>Current assets</v>
          </cell>
        </row>
        <row r="14">
          <cell r="C14" t="str">
            <v>Cash and cash equivalents</v>
          </cell>
          <cell r="H14" t="str">
            <v xml:space="preserve"> </v>
          </cell>
          <cell r="J14">
            <v>8104</v>
          </cell>
          <cell r="L14">
            <v>43455</v>
          </cell>
          <cell r="N14">
            <v>51559</v>
          </cell>
        </row>
        <row r="15">
          <cell r="C15" t="str">
            <v>Accounts receivable</v>
          </cell>
          <cell r="H15" t="str">
            <v xml:space="preserve"> </v>
          </cell>
          <cell r="J15">
            <v>33164</v>
          </cell>
          <cell r="L15">
            <v>32734</v>
          </cell>
          <cell r="N15">
            <v>65898</v>
          </cell>
        </row>
        <row r="16">
          <cell r="C16" t="str">
            <v>Spare parts inventories</v>
          </cell>
          <cell r="J16">
            <v>0</v>
          </cell>
          <cell r="L16">
            <v>10142</v>
          </cell>
          <cell r="N16">
            <v>10142</v>
          </cell>
        </row>
        <row r="17">
          <cell r="C17" t="str">
            <v>Fuel inventories</v>
          </cell>
          <cell r="J17">
            <v>871</v>
          </cell>
          <cell r="L17">
            <v>493</v>
          </cell>
          <cell r="N17">
            <v>1364</v>
          </cell>
        </row>
        <row r="18">
          <cell r="C18" t="str">
            <v>Prepaid expenses and other current assets</v>
          </cell>
          <cell r="J18">
            <v>701</v>
          </cell>
          <cell r="L18">
            <v>716</v>
          </cell>
          <cell r="N18">
            <v>1417</v>
          </cell>
        </row>
        <row r="19">
          <cell r="E19" t="str">
            <v>Total current assets</v>
          </cell>
          <cell r="J19">
            <v>42840</v>
          </cell>
          <cell r="L19">
            <v>87540</v>
          </cell>
          <cell r="N19">
            <v>130380</v>
          </cell>
        </row>
        <row r="20">
          <cell r="N20" t="str">
            <v xml:space="preserve"> </v>
          </cell>
        </row>
        <row r="21">
          <cell r="B21" t="str">
            <v xml:space="preserve">Cogeneration facilities and carbon dioxide facility (net of accumulated </v>
          </cell>
          <cell r="N21" t="str">
            <v xml:space="preserve"> </v>
          </cell>
        </row>
        <row r="22">
          <cell r="B22" t="str">
            <v xml:space="preserve">  depreciation of $35,467 NEA and $14,625 NJEA)</v>
          </cell>
          <cell r="J22">
            <v>325128</v>
          </cell>
          <cell r="L22">
            <v>133765</v>
          </cell>
          <cell r="N22">
            <v>458893</v>
          </cell>
        </row>
        <row r="23">
          <cell r="B23" t="str">
            <v>Above-market power purchase contracts (net of accumulated amort-</v>
          </cell>
          <cell r="L23" t="str">
            <v xml:space="preserve"> </v>
          </cell>
          <cell r="N23" t="str">
            <v xml:space="preserve"> </v>
          </cell>
        </row>
        <row r="24">
          <cell r="B24" t="str">
            <v xml:space="preserve">  ization of $53,017 NEA and $64,272 NJEA)</v>
          </cell>
          <cell r="G24" t="str">
            <v xml:space="preserve"> </v>
          </cell>
          <cell r="J24">
            <v>444237</v>
          </cell>
          <cell r="L24">
            <v>327230</v>
          </cell>
          <cell r="N24">
            <v>771467</v>
          </cell>
        </row>
        <row r="25">
          <cell r="B25" t="str">
            <v>Land</v>
          </cell>
          <cell r="J25">
            <v>3310</v>
          </cell>
          <cell r="L25">
            <v>1402</v>
          </cell>
          <cell r="N25">
            <v>4712</v>
          </cell>
        </row>
        <row r="26">
          <cell r="B26" t="str">
            <v xml:space="preserve">Other fixed assets </v>
          </cell>
          <cell r="J26">
            <v>17</v>
          </cell>
          <cell r="L26">
            <v>20</v>
          </cell>
          <cell r="N26">
            <v>37</v>
          </cell>
        </row>
        <row r="27">
          <cell r="E27" t="str">
            <v>Total non-current assets</v>
          </cell>
          <cell r="J27">
            <v>772692</v>
          </cell>
          <cell r="L27">
            <v>462417</v>
          </cell>
          <cell r="N27">
            <v>1235109</v>
          </cell>
        </row>
        <row r="28">
          <cell r="N28" t="str">
            <v xml:space="preserve"> </v>
          </cell>
        </row>
        <row r="29">
          <cell r="E29" t="str">
            <v>Total assets</v>
          </cell>
          <cell r="J29">
            <v>815532</v>
          </cell>
          <cell r="L29">
            <v>549957</v>
          </cell>
          <cell r="N29">
            <v>1365489</v>
          </cell>
        </row>
        <row r="30">
          <cell r="N30" t="str">
            <v xml:space="preserve"> </v>
          </cell>
        </row>
        <row r="31">
          <cell r="N31" t="str">
            <v xml:space="preserve"> </v>
          </cell>
        </row>
        <row r="32">
          <cell r="B32" t="str">
            <v>Liabilities and Partners' Equity</v>
          </cell>
          <cell r="N32" t="str">
            <v xml:space="preserve"> </v>
          </cell>
        </row>
        <row r="33">
          <cell r="B33" t="str">
            <v>Current liabilities</v>
          </cell>
          <cell r="N33" t="str">
            <v xml:space="preserve"> </v>
          </cell>
        </row>
        <row r="34">
          <cell r="C34" t="str">
            <v>Current portion of loans payable - ESI Tractebel Funding Corp.</v>
          </cell>
          <cell r="J34">
            <v>15405</v>
          </cell>
          <cell r="L34">
            <v>10928</v>
          </cell>
          <cell r="N34">
            <v>26333</v>
          </cell>
        </row>
        <row r="35">
          <cell r="C35" t="str">
            <v>Accounts payable</v>
          </cell>
          <cell r="H35" t="str">
            <v xml:space="preserve"> </v>
          </cell>
          <cell r="J35">
            <v>1241</v>
          </cell>
          <cell r="L35">
            <v>1375</v>
          </cell>
          <cell r="N35">
            <v>2616</v>
          </cell>
        </row>
        <row r="36">
          <cell r="C36" t="str">
            <v>Accrued fuel expenses</v>
          </cell>
          <cell r="J36">
            <v>10237</v>
          </cell>
          <cell r="L36">
            <v>7956</v>
          </cell>
          <cell r="N36">
            <v>18193</v>
          </cell>
        </row>
        <row r="37">
          <cell r="C37" t="str">
            <v>Accrued interest payable</v>
          </cell>
          <cell r="J37">
            <v>8186</v>
          </cell>
          <cell r="L37">
            <v>5808</v>
          </cell>
          <cell r="N37">
            <v>13994</v>
          </cell>
        </row>
        <row r="38">
          <cell r="C38" t="str">
            <v>Accrued major maintenance</v>
          </cell>
          <cell r="J38">
            <v>1847</v>
          </cell>
          <cell r="L38">
            <v>2975</v>
          </cell>
          <cell r="N38">
            <v>4822</v>
          </cell>
        </row>
        <row r="39">
          <cell r="C39" t="str">
            <v>Accrued performance bonus (O&amp;M)</v>
          </cell>
          <cell r="J39">
            <v>243</v>
          </cell>
          <cell r="K39" t="str">
            <v xml:space="preserve"> </v>
          </cell>
          <cell r="L39">
            <v>135</v>
          </cell>
          <cell r="N39">
            <v>378</v>
          </cell>
        </row>
        <row r="40">
          <cell r="C40" t="str">
            <v>Other accrued expenses</v>
          </cell>
          <cell r="J40">
            <v>3452</v>
          </cell>
          <cell r="L40">
            <v>1711</v>
          </cell>
          <cell r="N40">
            <v>5163</v>
          </cell>
        </row>
        <row r="41">
          <cell r="C41" t="str">
            <v>Future obligations under interest rate swap agreements</v>
          </cell>
          <cell r="J41">
            <v>0</v>
          </cell>
          <cell r="L41">
            <v>0</v>
          </cell>
          <cell r="N41">
            <v>0</v>
          </cell>
        </row>
        <row r="42">
          <cell r="E42" t="str">
            <v>Total current liabilities</v>
          </cell>
          <cell r="H42" t="str">
            <v xml:space="preserve"> </v>
          </cell>
          <cell r="J42">
            <v>40611</v>
          </cell>
          <cell r="L42">
            <v>30888</v>
          </cell>
          <cell r="N42">
            <v>71499</v>
          </cell>
        </row>
        <row r="43">
          <cell r="L43" t="str">
            <v xml:space="preserve"> </v>
          </cell>
          <cell r="N43" t="str">
            <v xml:space="preserve"> </v>
          </cell>
        </row>
        <row r="44">
          <cell r="B44" t="str">
            <v>Deferred revenue - above market O&amp;M contracts</v>
          </cell>
          <cell r="J44">
            <v>0</v>
          </cell>
          <cell r="L44">
            <v>0</v>
          </cell>
          <cell r="N44">
            <v>0</v>
          </cell>
        </row>
        <row r="45">
          <cell r="B45" t="str">
            <v>Deferred revenue - above market fuel contracts</v>
          </cell>
          <cell r="J45">
            <v>199954</v>
          </cell>
          <cell r="L45">
            <v>85678</v>
          </cell>
          <cell r="N45">
            <v>285632</v>
          </cell>
        </row>
        <row r="46">
          <cell r="B46" t="str">
            <v>Loans payable - ESI Tractebel Funding Corp.</v>
          </cell>
          <cell r="J46">
            <v>245045</v>
          </cell>
          <cell r="L46">
            <v>173835</v>
          </cell>
          <cell r="N46">
            <v>418880</v>
          </cell>
        </row>
        <row r="47">
          <cell r="B47" t="str">
            <v>Amounts due utilities for energy bank balances</v>
          </cell>
          <cell r="J47">
            <v>166312</v>
          </cell>
          <cell r="L47">
            <v>0</v>
          </cell>
          <cell r="N47">
            <v>166312</v>
          </cell>
        </row>
        <row r="48">
          <cell r="E48" t="str">
            <v>Total non-current liabilities</v>
          </cell>
          <cell r="J48">
            <v>611311</v>
          </cell>
          <cell r="L48">
            <v>259513</v>
          </cell>
          <cell r="N48">
            <v>870824</v>
          </cell>
        </row>
        <row r="49">
          <cell r="N49" t="str">
            <v xml:space="preserve"> </v>
          </cell>
        </row>
        <row r="50">
          <cell r="E50" t="str">
            <v>Total liabilities</v>
          </cell>
          <cell r="J50">
            <v>651922</v>
          </cell>
          <cell r="L50">
            <v>290401</v>
          </cell>
          <cell r="N50">
            <v>942323</v>
          </cell>
        </row>
        <row r="51">
          <cell r="N51" t="str">
            <v xml:space="preserve"> </v>
          </cell>
        </row>
        <row r="52">
          <cell r="B52" t="str">
            <v>Partners' Equity</v>
          </cell>
          <cell r="N52" t="str">
            <v xml:space="preserve"> </v>
          </cell>
        </row>
        <row r="53">
          <cell r="C53" t="str">
            <v>Northeast Energy, LP</v>
          </cell>
          <cell r="J53">
            <v>161973.92000000001</v>
          </cell>
          <cell r="L53">
            <v>256960.79</v>
          </cell>
          <cell r="N53">
            <v>418934.71</v>
          </cell>
        </row>
        <row r="54">
          <cell r="C54" t="str">
            <v>Northeast Energy, LLC</v>
          </cell>
          <cell r="J54">
            <v>1636.08</v>
          </cell>
          <cell r="L54">
            <v>2595.21</v>
          </cell>
          <cell r="N54">
            <v>4231.29</v>
          </cell>
        </row>
        <row r="55">
          <cell r="E55" t="str">
            <v>Total partners' equity</v>
          </cell>
          <cell r="H55" t="str">
            <v xml:space="preserve"> </v>
          </cell>
          <cell r="J55">
            <v>163610</v>
          </cell>
          <cell r="L55">
            <v>259556</v>
          </cell>
          <cell r="N55">
            <v>423166</v>
          </cell>
        </row>
        <row r="56">
          <cell r="B56" t="str">
            <v xml:space="preserve"> </v>
          </cell>
          <cell r="N56" t="str">
            <v xml:space="preserve"> </v>
          </cell>
        </row>
        <row r="57">
          <cell r="E57" t="str">
            <v>Total liabilities and partners' equity</v>
          </cell>
          <cell r="J57">
            <v>815532</v>
          </cell>
          <cell r="L57">
            <v>549957</v>
          </cell>
          <cell r="N57">
            <v>1365489</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ACCRUAL CALC JAN01"/>
      <sheetName val="CAPITAL ACCRUAL CALC FEB01"/>
    </sheetNames>
    <sheetDataSet>
      <sheetData sheetId="0" refreshError="1">
        <row r="1">
          <cell r="A1" t="str">
            <v>sd_wo</v>
          </cell>
          <cell r="B1" t="str">
            <v>amount</v>
          </cell>
          <cell r="C1" t="str">
            <v>addback reversal of prior month</v>
          </cell>
          <cell r="D1" t="str">
            <v>Gross Capital Expenditures</v>
          </cell>
          <cell r="E1" t="str">
            <v>Less FiberNet Payroll Charges and/or Non-Construction Expenditures</v>
          </cell>
          <cell r="F1" t="str">
            <v>Current Month recorded Actuals</v>
          </cell>
        </row>
        <row r="2">
          <cell r="A2" t="str">
            <v>0 Total</v>
          </cell>
          <cell r="B2">
            <v>-923099.93</v>
          </cell>
          <cell r="D2">
            <v>-923099.93</v>
          </cell>
          <cell r="F2">
            <v>-923099.93</v>
          </cell>
        </row>
        <row r="3">
          <cell r="A3" t="str">
            <v>1001 Total</v>
          </cell>
          <cell r="B3">
            <v>86939.38</v>
          </cell>
          <cell r="D3">
            <v>86939.38</v>
          </cell>
          <cell r="F3">
            <v>86939.38</v>
          </cell>
        </row>
        <row r="4">
          <cell r="A4" t="str">
            <v>6001 Total</v>
          </cell>
          <cell r="B4">
            <v>21883.69</v>
          </cell>
          <cell r="D4">
            <v>21883.69</v>
          </cell>
          <cell r="E4">
            <v>-19518.900000000001</v>
          </cell>
          <cell r="F4">
            <v>2364.7899999999972</v>
          </cell>
        </row>
        <row r="5">
          <cell r="A5" t="str">
            <v>6002 Total</v>
          </cell>
          <cell r="B5">
            <v>-930769.13000000059</v>
          </cell>
          <cell r="C5">
            <v>1018821.64</v>
          </cell>
          <cell r="D5">
            <v>88052.509999999427</v>
          </cell>
          <cell r="E5">
            <v>-11303.46</v>
          </cell>
          <cell r="F5">
            <v>76749.049999999435</v>
          </cell>
        </row>
        <row r="6">
          <cell r="A6" t="str">
            <v>6003 Total</v>
          </cell>
          <cell r="B6">
            <v>-2718967.24</v>
          </cell>
          <cell r="C6">
            <v>2936373.54</v>
          </cell>
          <cell r="D6">
            <v>217406.29999999981</v>
          </cell>
          <cell r="E6">
            <v>-13095.84</v>
          </cell>
          <cell r="F6">
            <v>204310.45999999982</v>
          </cell>
        </row>
        <row r="7">
          <cell r="A7" t="str">
            <v>6004 Total</v>
          </cell>
          <cell r="B7">
            <v>-80660.770000000237</v>
          </cell>
          <cell r="C7">
            <v>363003.19</v>
          </cell>
          <cell r="D7">
            <v>282342.41999999975</v>
          </cell>
          <cell r="F7">
            <v>282342.41999999975</v>
          </cell>
        </row>
        <row r="8">
          <cell r="A8" t="str">
            <v>6005 Total</v>
          </cell>
          <cell r="B8">
            <v>-219615</v>
          </cell>
          <cell r="C8">
            <v>316187.09999999998</v>
          </cell>
          <cell r="D8">
            <v>96572.099999999977</v>
          </cell>
          <cell r="E8">
            <v>-7848</v>
          </cell>
          <cell r="F8">
            <v>88724.099999999977</v>
          </cell>
        </row>
        <row r="9">
          <cell r="A9" t="str">
            <v>6006 Total</v>
          </cell>
          <cell r="B9">
            <v>-2196595.14</v>
          </cell>
          <cell r="C9">
            <v>2271514.09</v>
          </cell>
          <cell r="D9">
            <v>74918.949999999721</v>
          </cell>
          <cell r="E9">
            <v>-25889.8</v>
          </cell>
          <cell r="F9">
            <v>49029.149999999718</v>
          </cell>
        </row>
        <row r="10">
          <cell r="A10" t="str">
            <v>6007 Total</v>
          </cell>
          <cell r="B10">
            <v>-1294.43</v>
          </cell>
          <cell r="D10">
            <v>-1294.43</v>
          </cell>
          <cell r="F10">
            <v>-1294.43</v>
          </cell>
        </row>
        <row r="11">
          <cell r="A11" t="str">
            <v>6008 Total</v>
          </cell>
          <cell r="B11">
            <v>-12201.84</v>
          </cell>
          <cell r="D11">
            <v>-12201.84</v>
          </cell>
          <cell r="F11">
            <v>-12201.84</v>
          </cell>
        </row>
        <row r="12">
          <cell r="A12" t="str">
            <v>6009 Total</v>
          </cell>
          <cell r="B12">
            <v>16667</v>
          </cell>
          <cell r="D12">
            <v>16667</v>
          </cell>
          <cell r="F12">
            <v>16667</v>
          </cell>
        </row>
        <row r="13">
          <cell r="A13" t="str">
            <v>6013 Total</v>
          </cell>
          <cell r="B13">
            <v>-56869.82</v>
          </cell>
          <cell r="C13">
            <v>56869.82</v>
          </cell>
          <cell r="D13">
            <v>0</v>
          </cell>
          <cell r="F13">
            <v>0</v>
          </cell>
        </row>
        <row r="14">
          <cell r="A14" t="str">
            <v>6016 Total</v>
          </cell>
          <cell r="B14">
            <v>-112107.64</v>
          </cell>
          <cell r="C14">
            <v>112107.64</v>
          </cell>
          <cell r="D14">
            <v>0</v>
          </cell>
          <cell r="F14">
            <v>0</v>
          </cell>
        </row>
        <row r="15">
          <cell r="A15" t="str">
            <v>6017 Total</v>
          </cell>
          <cell r="B15">
            <v>-17509.060000000001</v>
          </cell>
          <cell r="C15">
            <v>17509.060000000001</v>
          </cell>
          <cell r="D15">
            <v>0</v>
          </cell>
          <cell r="F15">
            <v>0</v>
          </cell>
        </row>
        <row r="16">
          <cell r="A16" t="str">
            <v>6018 Total</v>
          </cell>
          <cell r="B16">
            <v>-10871.76</v>
          </cell>
          <cell r="C16">
            <v>10871.76</v>
          </cell>
          <cell r="D16">
            <v>0</v>
          </cell>
          <cell r="F16">
            <v>0</v>
          </cell>
        </row>
        <row r="17">
          <cell r="A17" t="str">
            <v>6020 Total</v>
          </cell>
          <cell r="B17">
            <v>-41087.949999999997</v>
          </cell>
          <cell r="C17">
            <v>41143.949999999997</v>
          </cell>
          <cell r="D17">
            <v>56</v>
          </cell>
          <cell r="F17">
            <v>56</v>
          </cell>
        </row>
        <row r="18">
          <cell r="A18" t="str">
            <v>6021 Total</v>
          </cell>
          <cell r="B18">
            <v>-172293.7</v>
          </cell>
          <cell r="C18">
            <v>172293.7</v>
          </cell>
          <cell r="D18">
            <v>0</v>
          </cell>
          <cell r="F18">
            <v>0</v>
          </cell>
        </row>
        <row r="19">
          <cell r="A19" t="str">
            <v>6022 Total</v>
          </cell>
          <cell r="B19">
            <v>1187.25</v>
          </cell>
        </row>
        <row r="20">
          <cell r="A20" t="str">
            <v>6023 Total</v>
          </cell>
          <cell r="B20">
            <v>46595.48</v>
          </cell>
          <cell r="D20">
            <v>46595.48</v>
          </cell>
          <cell r="F20">
            <v>46595.48</v>
          </cell>
        </row>
        <row r="21">
          <cell r="A21" t="str">
            <v>6026 Total</v>
          </cell>
          <cell r="B21">
            <v>-8159.06</v>
          </cell>
          <cell r="C21">
            <v>48297.02</v>
          </cell>
          <cell r="D21">
            <v>40137.96</v>
          </cell>
          <cell r="F21">
            <v>40137.96</v>
          </cell>
        </row>
        <row r="22">
          <cell r="A22" t="str">
            <v>6028 Total</v>
          </cell>
          <cell r="B22">
            <v>-129034.67</v>
          </cell>
          <cell r="C22">
            <v>419522.37</v>
          </cell>
          <cell r="D22">
            <v>290487.7</v>
          </cell>
          <cell r="F22">
            <v>290487.7</v>
          </cell>
        </row>
        <row r="23">
          <cell r="A23" t="str">
            <v>6029 Total</v>
          </cell>
          <cell r="B23">
            <v>-279293.21999999997</v>
          </cell>
          <cell r="C23">
            <v>279618.21999999997</v>
          </cell>
          <cell r="D23">
            <v>325</v>
          </cell>
          <cell r="F23">
            <v>325</v>
          </cell>
        </row>
        <row r="24">
          <cell r="A24" t="str">
            <v>6030 Total</v>
          </cell>
          <cell r="B24">
            <v>1674.17</v>
          </cell>
          <cell r="D24">
            <v>1674.17</v>
          </cell>
          <cell r="F24">
            <v>1674.17</v>
          </cell>
        </row>
        <row r="25">
          <cell r="A25" t="str">
            <v>6031 Total</v>
          </cell>
          <cell r="B25">
            <v>1044000</v>
          </cell>
        </row>
        <row r="26">
          <cell r="A26" t="str">
            <v>6033 Total</v>
          </cell>
          <cell r="B26">
            <v>-9048.9500000000007</v>
          </cell>
          <cell r="C26">
            <v>9048.9500000000007</v>
          </cell>
          <cell r="D26">
            <v>0</v>
          </cell>
          <cell r="F26">
            <v>0</v>
          </cell>
        </row>
        <row r="27">
          <cell r="A27" t="str">
            <v>6034 Total</v>
          </cell>
          <cell r="B27">
            <v>14881.75</v>
          </cell>
          <cell r="D27">
            <v>14881.75</v>
          </cell>
          <cell r="F27">
            <v>14881.75</v>
          </cell>
        </row>
        <row r="28">
          <cell r="A28" t="str">
            <v>6036 Total</v>
          </cell>
          <cell r="B28">
            <v>13290.82</v>
          </cell>
          <cell r="C28">
            <v>662.65</v>
          </cell>
          <cell r="D28">
            <v>13953.47</v>
          </cell>
          <cell r="F28">
            <v>13953.47</v>
          </cell>
        </row>
        <row r="29">
          <cell r="A29" t="str">
            <v>6037 Total</v>
          </cell>
          <cell r="B29">
            <v>-12811.94</v>
          </cell>
          <cell r="C29">
            <v>46601.94</v>
          </cell>
          <cell r="D29">
            <v>33790</v>
          </cell>
          <cell r="F29">
            <v>33790</v>
          </cell>
        </row>
        <row r="30">
          <cell r="A30" t="str">
            <v>6038 Total</v>
          </cell>
          <cell r="B30">
            <v>85.6</v>
          </cell>
          <cell r="D30">
            <v>85.6</v>
          </cell>
          <cell r="F30">
            <v>85.6</v>
          </cell>
        </row>
        <row r="31">
          <cell r="A31" t="str">
            <v>6039 Total</v>
          </cell>
          <cell r="B31">
            <v>2927.95</v>
          </cell>
          <cell r="C31">
            <v>17767.05</v>
          </cell>
          <cell r="D31">
            <v>20695</v>
          </cell>
          <cell r="F31">
            <v>20695</v>
          </cell>
        </row>
        <row r="32">
          <cell r="A32" t="str">
            <v>6040 Total</v>
          </cell>
          <cell r="B32">
            <v>-5764.95</v>
          </cell>
          <cell r="C32">
            <v>12172.45</v>
          </cell>
          <cell r="D32">
            <v>6407.5000000000009</v>
          </cell>
          <cell r="F32">
            <v>6407.5000000000009</v>
          </cell>
        </row>
        <row r="33">
          <cell r="A33" t="str">
            <v>6045 Total</v>
          </cell>
          <cell r="B33">
            <v>-3679.99</v>
          </cell>
          <cell r="C33">
            <v>3679.99</v>
          </cell>
          <cell r="D33">
            <v>0</v>
          </cell>
          <cell r="F33">
            <v>0</v>
          </cell>
        </row>
        <row r="34">
          <cell r="A34" t="str">
            <v>6046 Total</v>
          </cell>
          <cell r="B34">
            <v>4785.62</v>
          </cell>
          <cell r="D34">
            <v>4785.62</v>
          </cell>
          <cell r="F34">
            <v>4785.62</v>
          </cell>
        </row>
        <row r="35">
          <cell r="A35" t="str">
            <v>6051 Total</v>
          </cell>
          <cell r="B35">
            <v>15260</v>
          </cell>
          <cell r="D35">
            <v>15260</v>
          </cell>
          <cell r="F35">
            <v>15260</v>
          </cell>
        </row>
        <row r="36">
          <cell r="A36" t="str">
            <v>6052 Total</v>
          </cell>
          <cell r="B36">
            <v>9333</v>
          </cell>
          <cell r="D36">
            <v>9333</v>
          </cell>
          <cell r="F36">
            <v>9333</v>
          </cell>
        </row>
        <row r="37">
          <cell r="A37" t="str">
            <v>6053 Total</v>
          </cell>
          <cell r="B37">
            <v>3370.5</v>
          </cell>
          <cell r="D37">
            <v>3370.5</v>
          </cell>
          <cell r="F37">
            <v>3370.5</v>
          </cell>
        </row>
        <row r="38">
          <cell r="A38" t="str">
            <v>6059 Total</v>
          </cell>
          <cell r="B38">
            <v>6948</v>
          </cell>
          <cell r="D38">
            <v>6948</v>
          </cell>
          <cell r="F38">
            <v>6948</v>
          </cell>
        </row>
        <row r="39">
          <cell r="A39" t="str">
            <v>6500 Total</v>
          </cell>
          <cell r="B39">
            <v>-13043458</v>
          </cell>
          <cell r="C39">
            <v>13043458</v>
          </cell>
          <cell r="D39">
            <v>0</v>
          </cell>
          <cell r="F39">
            <v>0</v>
          </cell>
        </row>
        <row r="40">
          <cell r="A40" t="str">
            <v>6997 Total</v>
          </cell>
          <cell r="B40">
            <v>58911.65</v>
          </cell>
          <cell r="D40">
            <v>58911.65</v>
          </cell>
          <cell r="F40">
            <v>58911.65</v>
          </cell>
        </row>
        <row r="41">
          <cell r="A41" t="str">
            <v>6998 Total</v>
          </cell>
          <cell r="B41">
            <v>19114.96</v>
          </cell>
          <cell r="D41">
            <v>19114.96</v>
          </cell>
          <cell r="F41">
            <v>19114.96</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 val="Input"/>
      <sheetName val="Index"/>
      <sheetName val="(A)Book to Tax Recon"/>
      <sheetName val="(B-1) Trial Balance"/>
      <sheetName val="(B-2) 263 A Capitalization"/>
      <sheetName val="(B-3 Prepaid Insurance"/>
      <sheetName val="(B-4) Mgmt Income"/>
      <sheetName val="(D-1)State Depreciation Summary"/>
      <sheetName val="(D-2) Book Depreciation"/>
      <sheetName val="(D-3) Fed Depreciation"/>
      <sheetName val="(D-4) AMT Depreciation"/>
      <sheetName val="(D-5) ACE Depreciation"/>
      <sheetName val="(D-6) CA Regular"/>
      <sheetName val="(D-7) CA AMT Depreciation"/>
      <sheetName val="(D-8) CA ACE Depreciation"/>
      <sheetName val="(D-9) CA ADRMP"/>
      <sheetName val="(D-10) ME Regular"/>
      <sheetName val="(D-11) State Regular"/>
      <sheetName val="(D-12) State AMT"/>
      <sheetName val="(D-13) State ACE"/>
      <sheetName val="(G)Apportionment"/>
      <sheetName val="Prep_Point Sheets"/>
      <sheetName val="Provision"/>
      <sheetName val="Provision to Return Reconciliat"/>
      <sheetName val="Correspondence"/>
      <sheetName val="Carryforward"/>
      <sheetName val="Research"/>
      <sheetName val="Retur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ESI Energy, LLC</v>
          </cell>
          <cell r="E1" t="str">
            <v xml:space="preserve"> </v>
          </cell>
          <cell r="G1" t="str">
            <v xml:space="preserve"> </v>
          </cell>
        </row>
        <row r="2">
          <cell r="A2" t="str">
            <v>Consolidating Current Tax Provision</v>
          </cell>
          <cell r="AS2" t="str">
            <v xml:space="preserve"> </v>
          </cell>
          <cell r="EQ2" t="str">
            <v>2003_FPL Energy SD Wind_Provision.TIF</v>
          </cell>
        </row>
        <row r="3">
          <cell r="A3" t="str">
            <v>For the YTD Period Ended 12/31/03</v>
          </cell>
          <cell r="B3" t="str">
            <v>Consol.</v>
          </cell>
          <cell r="K3" t="str">
            <v>ESI LP, Inc</v>
          </cell>
          <cell r="AQ3" t="str">
            <v>FPLE Lake</v>
          </cell>
          <cell r="BO3" t="str">
            <v>(Ridgetop Power)</v>
          </cell>
          <cell r="CC3" t="str">
            <v>Upton</v>
          </cell>
          <cell r="CI3" t="str">
            <v>FPLE MH</v>
          </cell>
          <cell r="CM3" t="str">
            <v>FPLE Pecos</v>
          </cell>
          <cell r="CO3" t="str">
            <v xml:space="preserve">FPLE </v>
          </cell>
          <cell r="CQ3" t="str">
            <v>FPLE</v>
          </cell>
          <cell r="CS3" t="str">
            <v xml:space="preserve">FPLE </v>
          </cell>
          <cell r="CU3" t="str">
            <v>FPLE</v>
          </cell>
          <cell r="CW3" t="str">
            <v xml:space="preserve"> </v>
          </cell>
          <cell r="DE3" t="str">
            <v>Penn Wind</v>
          </cell>
          <cell r="DG3" t="str">
            <v>Hancock</v>
          </cell>
          <cell r="DI3" t="str">
            <v>FPLE Const.</v>
          </cell>
          <cell r="DK3" t="str">
            <v>FPLE Virginia</v>
          </cell>
          <cell r="EC3" t="str">
            <v>American</v>
          </cell>
          <cell r="EG3" t="str">
            <v>Green</v>
          </cell>
          <cell r="EI3" t="str">
            <v>Cabazon</v>
          </cell>
          <cell r="EM3" t="str">
            <v>Sky River</v>
          </cell>
          <cell r="EO3" t="str">
            <v xml:space="preserve">FPLE </v>
          </cell>
        </row>
        <row r="4">
          <cell r="B4" t="str">
            <v>Total</v>
          </cell>
          <cell r="E4" t="str">
            <v>ESI Pure</v>
          </cell>
          <cell r="G4" t="str">
            <v>ESI Bay</v>
          </cell>
          <cell r="I4" t="str">
            <v>ESI Double C</v>
          </cell>
          <cell r="K4" t="str">
            <v>Doswell Only</v>
          </cell>
          <cell r="M4" t="str">
            <v>ESI Ebens.</v>
          </cell>
          <cell r="O4" t="str">
            <v>Hyp VIII</v>
          </cell>
          <cell r="Q4" t="str">
            <v>Hyp IX</v>
          </cell>
          <cell r="S4" t="str">
            <v>ESI KF</v>
          </cell>
          <cell r="U4" t="str">
            <v>MES</v>
          </cell>
          <cell r="W4" t="str">
            <v>Mont. Co.</v>
          </cell>
          <cell r="Y4" t="str">
            <v>ESI Mult.</v>
          </cell>
          <cell r="AA4" t="str">
            <v>ESI Pitts</v>
          </cell>
          <cell r="AC4" t="str">
            <v>CH Posdef</v>
          </cell>
          <cell r="AE4" t="str">
            <v>ESI Sierra</v>
          </cell>
          <cell r="AG4" t="str">
            <v>Sky River</v>
          </cell>
          <cell r="AI4" t="str">
            <v>ESI Virginia</v>
          </cell>
          <cell r="AK4" t="str">
            <v>ESI Victory</v>
          </cell>
          <cell r="AM4" t="str">
            <v>ESI Chero</v>
          </cell>
          <cell r="AO4" t="str">
            <v>ESI Mojave</v>
          </cell>
          <cell r="AQ4" t="str">
            <v>Benton Acq</v>
          </cell>
          <cell r="AS4" t="str">
            <v>Oper. Svc.</v>
          </cell>
          <cell r="AU4" t="str">
            <v>Sullivan Street</v>
          </cell>
          <cell r="AW4" t="str">
            <v>Northern Cross</v>
          </cell>
          <cell r="AY4" t="str">
            <v>Altamont Acq.</v>
          </cell>
          <cell r="BA4" t="str">
            <v>Tehachapi Acq.</v>
          </cell>
          <cell r="BC4" t="str">
            <v>NE Energy GP</v>
          </cell>
          <cell r="BE4" t="str">
            <v>NE Energy LP</v>
          </cell>
          <cell r="BG4" t="str">
            <v>NE Fuel Mgmt</v>
          </cell>
          <cell r="BI4" t="str">
            <v>Hawkeye</v>
          </cell>
          <cell r="BK4" t="str">
            <v>West Texas</v>
          </cell>
          <cell r="BM4" t="str">
            <v>ESI Vansycle</v>
          </cell>
          <cell r="BO4" t="str">
            <v>ESI Cannon Acq</v>
          </cell>
          <cell r="BQ4" t="str">
            <v>Paris</v>
          </cell>
          <cell r="BS4" t="str">
            <v>Pacific Crest</v>
          </cell>
          <cell r="BU4" t="str">
            <v>Mojave Op Svc</v>
          </cell>
          <cell r="BW4" t="str">
            <v>FPLE Morwind</v>
          </cell>
          <cell r="BY4" t="str">
            <v>FPLE Bastrop</v>
          </cell>
          <cell r="CA4" t="str">
            <v>Gray County</v>
          </cell>
          <cell r="CC4" t="str">
            <v>King Mountain</v>
          </cell>
          <cell r="CE4" t="str">
            <v>FPLE Badger</v>
          </cell>
          <cell r="CG4" t="str">
            <v>UFG Holdings</v>
          </cell>
          <cell r="CI4" t="str">
            <v>700, LLC</v>
          </cell>
          <cell r="CK4" t="str">
            <v>MH50</v>
          </cell>
          <cell r="CM4" t="str">
            <v>Wind I GP</v>
          </cell>
          <cell r="CO4" t="str">
            <v>Forney</v>
          </cell>
          <cell r="CQ4" t="str">
            <v>Stateline</v>
          </cell>
          <cell r="CS4" t="str">
            <v>Calhoun</v>
          </cell>
          <cell r="CU4" t="str">
            <v>Blythe</v>
          </cell>
          <cell r="CW4" t="str">
            <v>RISE</v>
          </cell>
          <cell r="CY4" t="str">
            <v>Backbone</v>
          </cell>
          <cell r="DA4" t="str">
            <v>Delaware Mtn</v>
          </cell>
          <cell r="DC4" t="str">
            <v>Indian Mesa</v>
          </cell>
          <cell r="DE4" t="str">
            <v>Green Mtn.</v>
          </cell>
          <cell r="DG4" t="str">
            <v>County</v>
          </cell>
          <cell r="DI4" t="str">
            <v>Funding</v>
          </cell>
          <cell r="DK4" t="str">
            <v>Funding Corp</v>
          </cell>
          <cell r="DM4" t="str">
            <v>Highwinds</v>
          </cell>
          <cell r="DO4" t="str">
            <v>New Mexico</v>
          </cell>
          <cell r="DQ4" t="str">
            <v>Seabrook</v>
          </cell>
          <cell r="DS4" t="str">
            <v>Oklahoma</v>
          </cell>
          <cell r="DU4" t="str">
            <v>N Dakota</v>
          </cell>
          <cell r="DW4" t="str">
            <v>S  Dakota</v>
          </cell>
          <cell r="DY4" t="str">
            <v>Sooner</v>
          </cell>
          <cell r="EA4" t="str">
            <v>Wyoming</v>
          </cell>
          <cell r="EC4" t="str">
            <v>Wind</v>
          </cell>
          <cell r="EE4" t="str">
            <v>Waymart</v>
          </cell>
          <cell r="EG4" t="str">
            <v>Power</v>
          </cell>
          <cell r="EI4" t="str">
            <v>Wind</v>
          </cell>
          <cell r="EK4" t="str">
            <v>WPP 93</v>
          </cell>
          <cell r="EM4" t="str">
            <v>Real Property</v>
          </cell>
          <cell r="EO4" t="str">
            <v>Bayswater</v>
          </cell>
        </row>
        <row r="5">
          <cell r="A5" t="str">
            <v>YTD Gross Earnings</v>
          </cell>
          <cell r="B5">
            <v>218405816.88959694</v>
          </cell>
          <cell r="E5">
            <v>5758125.835</v>
          </cell>
          <cell r="G5">
            <v>1456276.99</v>
          </cell>
          <cell r="I5">
            <v>0</v>
          </cell>
          <cell r="K5">
            <v>40989142</v>
          </cell>
          <cell r="M5">
            <v>0</v>
          </cell>
          <cell r="O5">
            <v>5016688.2149999999</v>
          </cell>
          <cell r="Q5">
            <v>4788482.4800000004</v>
          </cell>
          <cell r="S5">
            <v>0</v>
          </cell>
          <cell r="U5">
            <v>0</v>
          </cell>
          <cell r="W5">
            <v>0</v>
          </cell>
          <cell r="Y5">
            <v>-96349.11</v>
          </cell>
          <cell r="AA5">
            <v>-2343.5500000000002</v>
          </cell>
          <cell r="AC5">
            <v>14548512.899999999</v>
          </cell>
          <cell r="AE5">
            <v>0</v>
          </cell>
          <cell r="AG5">
            <v>327043.5</v>
          </cell>
          <cell r="AI5">
            <v>0</v>
          </cell>
          <cell r="AK5">
            <v>520198.16</v>
          </cell>
        </row>
        <row r="6">
          <cell r="A6" t="str">
            <v>2001 True-up Entry Recorded in 2002</v>
          </cell>
          <cell r="B6">
            <v>414233.78</v>
          </cell>
          <cell r="E6">
            <v>0</v>
          </cell>
          <cell r="G6">
            <v>195400.78</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row>
        <row r="7">
          <cell r="A7" t="str">
            <v>Goodwill Amortization</v>
          </cell>
          <cell r="B7">
            <v>2158672.2923566378</v>
          </cell>
          <cell r="E7">
            <v>0</v>
          </cell>
          <cell r="G7">
            <v>569885</v>
          </cell>
          <cell r="I7">
            <v>0</v>
          </cell>
          <cell r="K7">
            <v>0</v>
          </cell>
          <cell r="M7">
            <v>0</v>
          </cell>
          <cell r="O7">
            <v>-598740</v>
          </cell>
          <cell r="Q7">
            <v>-365940</v>
          </cell>
          <cell r="S7">
            <v>0</v>
          </cell>
          <cell r="U7">
            <v>0</v>
          </cell>
          <cell r="W7">
            <v>0</v>
          </cell>
          <cell r="Y7">
            <v>0</v>
          </cell>
          <cell r="AA7">
            <v>0</v>
          </cell>
          <cell r="AC7">
            <v>0</v>
          </cell>
          <cell r="AE7">
            <v>0</v>
          </cell>
          <cell r="AG7">
            <v>312432</v>
          </cell>
          <cell r="AI7">
            <v>0</v>
          </cell>
          <cell r="AK7">
            <v>0</v>
          </cell>
        </row>
        <row r="8">
          <cell r="A8" t="str">
            <v>Other Income/(Expense) of ESI Sub.</v>
          </cell>
          <cell r="B8">
            <v>22159654.050909091</v>
          </cell>
          <cell r="E8">
            <v>0</v>
          </cell>
          <cell r="G8">
            <v>112243.09000000003</v>
          </cell>
          <cell r="I8">
            <v>-5460</v>
          </cell>
          <cell r="K8">
            <v>369753.88</v>
          </cell>
          <cell r="M8">
            <v>-324910.46999999997</v>
          </cell>
          <cell r="O8">
            <v>655241</v>
          </cell>
          <cell r="Q8">
            <v>659751</v>
          </cell>
          <cell r="S8">
            <v>45072</v>
          </cell>
          <cell r="U8">
            <v>311344</v>
          </cell>
          <cell r="W8">
            <v>-1135142.3700000001</v>
          </cell>
          <cell r="Y8">
            <v>646748</v>
          </cell>
          <cell r="AA8">
            <v>-129049</v>
          </cell>
          <cell r="AC8">
            <v>22872</v>
          </cell>
          <cell r="AE8">
            <v>44496</v>
          </cell>
          <cell r="AG8">
            <v>-69840.14181818183</v>
          </cell>
          <cell r="AI8">
            <v>-195840</v>
          </cell>
          <cell r="AK8">
            <v>-47244.207272727275</v>
          </cell>
        </row>
        <row r="9">
          <cell r="A9" t="str">
            <v>Other</v>
          </cell>
          <cell r="B9">
            <v>-320130.5</v>
          </cell>
          <cell r="E9">
            <v>0</v>
          </cell>
          <cell r="G9">
            <v>1156016</v>
          </cell>
          <cell r="I9">
            <v>1844231</v>
          </cell>
          <cell r="K9">
            <v>1186241</v>
          </cell>
          <cell r="M9">
            <v>0</v>
          </cell>
          <cell r="O9">
            <v>0</v>
          </cell>
          <cell r="Q9">
            <v>0</v>
          </cell>
          <cell r="S9">
            <v>1838968</v>
          </cell>
          <cell r="U9">
            <v>0</v>
          </cell>
          <cell r="W9">
            <v>0</v>
          </cell>
          <cell r="Y9">
            <v>0</v>
          </cell>
          <cell r="AA9">
            <v>0</v>
          </cell>
          <cell r="AC9">
            <v>0</v>
          </cell>
          <cell r="AE9">
            <v>0</v>
          </cell>
          <cell r="AG9">
            <v>0</v>
          </cell>
          <cell r="AI9">
            <v>0</v>
          </cell>
          <cell r="AK9">
            <v>0</v>
          </cell>
        </row>
        <row r="10">
          <cell r="A10" t="str">
            <v>Other</v>
          </cell>
          <cell r="B10">
            <v>-5550460.1699999999</v>
          </cell>
          <cell r="E10">
            <v>0</v>
          </cell>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row>
        <row r="11">
          <cell r="A11" t="str">
            <v>Items Not Tax Effected</v>
          </cell>
          <cell r="B11">
            <v>287013</v>
          </cell>
          <cell r="E11">
            <v>204402</v>
          </cell>
          <cell r="G11">
            <v>-1</v>
          </cell>
          <cell r="I11">
            <v>-347</v>
          </cell>
          <cell r="K11">
            <v>0</v>
          </cell>
          <cell r="M11">
            <v>-29279</v>
          </cell>
          <cell r="O11">
            <v>-903</v>
          </cell>
          <cell r="Q11">
            <v>-841</v>
          </cell>
          <cell r="S11">
            <v>-417</v>
          </cell>
          <cell r="U11">
            <v>1802</v>
          </cell>
          <cell r="W11">
            <v>-123652</v>
          </cell>
          <cell r="Y11">
            <v>-8506</v>
          </cell>
          <cell r="AA11">
            <v>-127</v>
          </cell>
          <cell r="AC11">
            <v>464</v>
          </cell>
          <cell r="AE11">
            <v>-345</v>
          </cell>
          <cell r="AG11">
            <v>0</v>
          </cell>
          <cell r="AI11">
            <v>0</v>
          </cell>
          <cell r="AK11">
            <v>0</v>
          </cell>
        </row>
        <row r="12">
          <cell r="A12" t="str">
            <v xml:space="preserve">     Total NIBT to Date</v>
          </cell>
          <cell r="B12">
            <v>237554799.3428627</v>
          </cell>
          <cell r="C12" t="str">
            <v>F/S</v>
          </cell>
          <cell r="D12">
            <v>0</v>
          </cell>
          <cell r="E12">
            <v>5962527.835</v>
          </cell>
          <cell r="G12">
            <v>3489820.86</v>
          </cell>
          <cell r="I12">
            <v>1838424</v>
          </cell>
          <cell r="K12">
            <v>42545136.880000003</v>
          </cell>
          <cell r="M12">
            <v>-354189.47</v>
          </cell>
          <cell r="O12">
            <v>5072286.2149999999</v>
          </cell>
          <cell r="Q12">
            <v>5081452.4800000004</v>
          </cell>
          <cell r="S12">
            <v>1883623</v>
          </cell>
          <cell r="U12">
            <v>313146</v>
          </cell>
          <cell r="W12">
            <v>-1258794.3700000001</v>
          </cell>
          <cell r="Y12">
            <v>541892.89</v>
          </cell>
          <cell r="AA12">
            <v>-131519.54999999999</v>
          </cell>
          <cell r="AC12">
            <v>14571848.899999999</v>
          </cell>
          <cell r="AE12">
            <v>44151</v>
          </cell>
          <cell r="AG12">
            <v>569635.35818181816</v>
          </cell>
          <cell r="AI12">
            <v>-195840</v>
          </cell>
          <cell r="AK12">
            <v>472953.9527272727</v>
          </cell>
        </row>
        <row r="13">
          <cell r="A13" t="str">
            <v>PERMANENT DIFFERENCES:</v>
          </cell>
        </row>
        <row r="14">
          <cell r="A14" t="str">
            <v>Items Not Tax Effected</v>
          </cell>
          <cell r="B14">
            <v>-287013</v>
          </cell>
          <cell r="E14">
            <v>-204402</v>
          </cell>
          <cell r="G14">
            <v>1</v>
          </cell>
          <cell r="I14">
            <v>347</v>
          </cell>
          <cell r="K14">
            <v>0</v>
          </cell>
          <cell r="M14">
            <v>29279</v>
          </cell>
          <cell r="O14">
            <v>903</v>
          </cell>
          <cell r="Q14">
            <v>841</v>
          </cell>
          <cell r="S14">
            <v>417</v>
          </cell>
          <cell r="U14">
            <v>-1802</v>
          </cell>
          <cell r="W14">
            <v>123652</v>
          </cell>
          <cell r="Y14">
            <v>8506</v>
          </cell>
          <cell r="AA14">
            <v>127</v>
          </cell>
          <cell r="AC14">
            <v>-464</v>
          </cell>
          <cell r="AE14">
            <v>345</v>
          </cell>
          <cell r="AG14">
            <v>0</v>
          </cell>
          <cell r="AI14">
            <v>0</v>
          </cell>
          <cell r="AK14">
            <v>0</v>
          </cell>
        </row>
        <row r="15">
          <cell r="A15" t="str">
            <v>Less:  True-up of 2001 Earnings</v>
          </cell>
          <cell r="B15">
            <v>-414233.78</v>
          </cell>
          <cell r="E15">
            <v>0</v>
          </cell>
          <cell r="G15">
            <v>-195400.78</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row>
        <row r="16">
          <cell r="A16" t="str">
            <v>50% Disallowed Meals &amp; Entertainment</v>
          </cell>
          <cell r="B16">
            <v>46169.04</v>
          </cell>
          <cell r="E16">
            <v>0</v>
          </cell>
          <cell r="G16">
            <v>0</v>
          </cell>
          <cell r="I16">
            <v>0</v>
          </cell>
          <cell r="K16">
            <v>3070.54</v>
          </cell>
          <cell r="M16">
            <v>0</v>
          </cell>
          <cell r="O16">
            <v>0</v>
          </cell>
          <cell r="Q16">
            <v>0</v>
          </cell>
          <cell r="S16">
            <v>0</v>
          </cell>
          <cell r="U16">
            <v>0</v>
          </cell>
          <cell r="W16">
            <v>0</v>
          </cell>
          <cell r="Y16">
            <v>0</v>
          </cell>
          <cell r="AA16">
            <v>0</v>
          </cell>
          <cell r="AC16">
            <v>0</v>
          </cell>
          <cell r="AE16">
            <v>0</v>
          </cell>
          <cell r="AG16">
            <v>0</v>
          </cell>
          <cell r="AI16">
            <v>0</v>
          </cell>
          <cell r="AK16">
            <v>0</v>
          </cell>
        </row>
        <row r="17">
          <cell r="A17" t="str">
            <v>Prior Year(s) Current Tax True-up(s)</v>
          </cell>
          <cell r="B17">
            <v>0</v>
          </cell>
          <cell r="E17">
            <v>0</v>
          </cell>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row>
        <row r="18">
          <cell r="A18" t="str">
            <v>Non Deductible Expenses</v>
          </cell>
          <cell r="B18">
            <v>0</v>
          </cell>
          <cell r="E18">
            <v>0</v>
          </cell>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row>
        <row r="19">
          <cell r="A19" t="str">
            <v>Other</v>
          </cell>
          <cell r="B19">
            <v>0</v>
          </cell>
          <cell r="E19">
            <v>0</v>
          </cell>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row>
        <row r="20">
          <cell r="A20" t="str">
            <v>Other</v>
          </cell>
          <cell r="B20">
            <v>0</v>
          </cell>
          <cell r="E20">
            <v>0</v>
          </cell>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row>
        <row r="21">
          <cell r="A21" t="str">
            <v xml:space="preserve">    TOTAL</v>
          </cell>
          <cell r="B21">
            <v>-655077.74</v>
          </cell>
          <cell r="E21">
            <v>-204402</v>
          </cell>
          <cell r="G21">
            <v>-195399.78</v>
          </cell>
          <cell r="I21">
            <v>347</v>
          </cell>
          <cell r="K21">
            <v>3070.54</v>
          </cell>
          <cell r="M21">
            <v>29279</v>
          </cell>
          <cell r="O21">
            <v>903</v>
          </cell>
          <cell r="Q21">
            <v>841</v>
          </cell>
          <cell r="S21">
            <v>417</v>
          </cell>
          <cell r="U21">
            <v>-1802</v>
          </cell>
          <cell r="W21">
            <v>123652</v>
          </cell>
          <cell r="Y21">
            <v>8506</v>
          </cell>
          <cell r="AA21">
            <v>127</v>
          </cell>
          <cell r="AC21">
            <v>-464</v>
          </cell>
          <cell r="AE21">
            <v>345</v>
          </cell>
          <cell r="AG21">
            <v>0</v>
          </cell>
          <cell r="AI21">
            <v>0</v>
          </cell>
          <cell r="AK21">
            <v>0</v>
          </cell>
        </row>
        <row r="22">
          <cell r="A22" t="str">
            <v>TEMPORARY DIFFERENCES:</v>
          </cell>
        </row>
        <row r="23">
          <cell r="A23" t="str">
            <v>Depreciation</v>
          </cell>
          <cell r="B23">
            <v>-86693</v>
          </cell>
          <cell r="E23">
            <v>0</v>
          </cell>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row>
        <row r="24">
          <cell r="A24" t="str">
            <v>Amortization</v>
          </cell>
          <cell r="B24">
            <v>-2062832.2923566378</v>
          </cell>
          <cell r="E24">
            <v>0</v>
          </cell>
          <cell r="G24">
            <v>-569885</v>
          </cell>
          <cell r="I24">
            <v>0</v>
          </cell>
          <cell r="K24">
            <v>0</v>
          </cell>
          <cell r="M24">
            <v>0</v>
          </cell>
          <cell r="O24">
            <v>598740</v>
          </cell>
          <cell r="Q24">
            <v>365940</v>
          </cell>
          <cell r="S24">
            <v>0</v>
          </cell>
          <cell r="U24">
            <v>0</v>
          </cell>
          <cell r="W24">
            <v>0</v>
          </cell>
          <cell r="Y24">
            <v>0</v>
          </cell>
          <cell r="AA24">
            <v>0</v>
          </cell>
          <cell r="AC24">
            <v>0</v>
          </cell>
          <cell r="AE24">
            <v>0</v>
          </cell>
          <cell r="AG24">
            <v>-312432</v>
          </cell>
          <cell r="AI24">
            <v>95840</v>
          </cell>
          <cell r="AK24">
            <v>0</v>
          </cell>
        </row>
        <row r="25">
          <cell r="A25" t="str">
            <v>Joint Ventures</v>
          </cell>
          <cell r="B25">
            <v>-1074107723.780422</v>
          </cell>
          <cell r="E25">
            <v>59212.710428018938</v>
          </cell>
          <cell r="G25">
            <v>-406666.11424000026</v>
          </cell>
          <cell r="I25">
            <v>228265.875</v>
          </cell>
          <cell r="K25">
            <v>-8499441</v>
          </cell>
          <cell r="M25">
            <v>334194.97716000001</v>
          </cell>
          <cell r="O25">
            <v>3383820.321024999</v>
          </cell>
          <cell r="Q25">
            <v>4174798.0319999997</v>
          </cell>
          <cell r="S25">
            <v>106754.23999999999</v>
          </cell>
          <cell r="U25">
            <v>0</v>
          </cell>
          <cell r="W25">
            <v>2644427.1999999997</v>
          </cell>
          <cell r="Y25">
            <v>-753653.55</v>
          </cell>
          <cell r="AA25">
            <v>-19451.600000000002</v>
          </cell>
          <cell r="AC25">
            <v>-15962986.77346804</v>
          </cell>
          <cell r="AE25">
            <v>399425</v>
          </cell>
          <cell r="AG25">
            <v>4466427.410163654</v>
          </cell>
          <cell r="AI25">
            <v>0</v>
          </cell>
          <cell r="AK25">
            <v>551686.91545454552</v>
          </cell>
        </row>
        <row r="26">
          <cell r="A26" t="str">
            <v>Income not recognized for book</v>
          </cell>
          <cell r="B26">
            <v>4040251.57357</v>
          </cell>
          <cell r="E26">
            <v>699196.42484999995</v>
          </cell>
          <cell r="G26">
            <v>0</v>
          </cell>
          <cell r="I26">
            <v>0</v>
          </cell>
          <cell r="K26">
            <v>0</v>
          </cell>
          <cell r="M26">
            <v>666196.17372000008</v>
          </cell>
          <cell r="O26">
            <v>0</v>
          </cell>
          <cell r="Q26">
            <v>0</v>
          </cell>
          <cell r="S26">
            <v>0</v>
          </cell>
          <cell r="U26">
            <v>0</v>
          </cell>
          <cell r="W26">
            <v>1957389.6</v>
          </cell>
          <cell r="Y26">
            <v>0</v>
          </cell>
          <cell r="AA26">
            <v>0</v>
          </cell>
          <cell r="AC26">
            <v>0</v>
          </cell>
          <cell r="AE26">
            <v>1372530.375</v>
          </cell>
          <cell r="AG26">
            <v>0</v>
          </cell>
          <cell r="AI26">
            <v>0</v>
          </cell>
          <cell r="AK26">
            <v>0</v>
          </cell>
        </row>
        <row r="27">
          <cell r="A27" t="str">
            <v>Other</v>
          </cell>
          <cell r="B27">
            <v>418724.01</v>
          </cell>
          <cell r="E27">
            <v>-7624</v>
          </cell>
          <cell r="G27">
            <v>0</v>
          </cell>
          <cell r="I27">
            <v>0</v>
          </cell>
          <cell r="K27">
            <v>0</v>
          </cell>
          <cell r="M27">
            <v>0</v>
          </cell>
          <cell r="O27">
            <v>0</v>
          </cell>
          <cell r="Q27">
            <v>0</v>
          </cell>
          <cell r="S27">
            <v>0</v>
          </cell>
          <cell r="U27">
            <v>0</v>
          </cell>
          <cell r="W27">
            <v>0</v>
          </cell>
          <cell r="Y27">
            <v>-646748</v>
          </cell>
          <cell r="AA27">
            <v>0</v>
          </cell>
          <cell r="AC27">
            <v>0</v>
          </cell>
          <cell r="AE27">
            <v>0</v>
          </cell>
          <cell r="AG27">
            <v>0</v>
          </cell>
          <cell r="AI27">
            <v>0</v>
          </cell>
          <cell r="AK27">
            <v>0</v>
          </cell>
        </row>
        <row r="28">
          <cell r="A28" t="str">
            <v>Other</v>
          </cell>
          <cell r="B28" t="e">
            <v>#REF!</v>
          </cell>
          <cell r="E28">
            <v>0</v>
          </cell>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row>
        <row r="29">
          <cell r="A29" t="str">
            <v xml:space="preserve">    TOTAL</v>
          </cell>
          <cell r="B29" t="e">
            <v>#REF!</v>
          </cell>
          <cell r="E29">
            <v>750785.13527801889</v>
          </cell>
          <cell r="G29">
            <v>-976551.11424000026</v>
          </cell>
          <cell r="I29">
            <v>228265.875</v>
          </cell>
          <cell r="K29">
            <v>-8499441</v>
          </cell>
          <cell r="M29">
            <v>1000391.1508800001</v>
          </cell>
          <cell r="O29">
            <v>3982560.321024999</v>
          </cell>
          <cell r="Q29">
            <v>4540738.0319999997</v>
          </cell>
          <cell r="S29">
            <v>106754.23999999999</v>
          </cell>
          <cell r="U29">
            <v>0</v>
          </cell>
          <cell r="W29">
            <v>4601816.8</v>
          </cell>
          <cell r="Y29">
            <v>-1400401.55</v>
          </cell>
          <cell r="AA29">
            <v>-19451.600000000002</v>
          </cell>
          <cell r="AC29">
            <v>-15962986.77346804</v>
          </cell>
          <cell r="AE29">
            <v>1771955.375</v>
          </cell>
          <cell r="AG29">
            <v>4153995.410163654</v>
          </cell>
          <cell r="AI29">
            <v>95840</v>
          </cell>
          <cell r="AK29">
            <v>551686.91545454552</v>
          </cell>
        </row>
        <row r="30">
          <cell r="A30" t="str">
            <v>TAXABLE INCOME</v>
          </cell>
          <cell r="B30" t="e">
            <v>#REF!</v>
          </cell>
          <cell r="E30">
            <v>6508910.9702780191</v>
          </cell>
          <cell r="G30">
            <v>2317869.9657600001</v>
          </cell>
          <cell r="I30">
            <v>2067036.875</v>
          </cell>
          <cell r="K30">
            <v>34048766.420000002</v>
          </cell>
          <cell r="M30">
            <v>675480.68088000012</v>
          </cell>
          <cell r="O30">
            <v>9055749.5360249989</v>
          </cell>
          <cell r="Q30">
            <v>9623031.5120000001</v>
          </cell>
          <cell r="S30">
            <v>1990794.24</v>
          </cell>
          <cell r="U30">
            <v>311344</v>
          </cell>
          <cell r="W30">
            <v>3466674.4299999997</v>
          </cell>
          <cell r="Y30">
            <v>-850002.66</v>
          </cell>
          <cell r="AA30">
            <v>-150844.15</v>
          </cell>
          <cell r="AC30">
            <v>-1391601.8734680414</v>
          </cell>
          <cell r="AE30">
            <v>1816451.375</v>
          </cell>
          <cell r="AG30">
            <v>4723630.7683454724</v>
          </cell>
          <cell r="AI30">
            <v>-100000</v>
          </cell>
          <cell r="AK30">
            <v>1024640.8681818182</v>
          </cell>
        </row>
        <row r="31">
          <cell r="A31" t="str">
            <v>Other</v>
          </cell>
          <cell r="B31">
            <v>240549050.26875001</v>
          </cell>
          <cell r="E31">
            <v>0</v>
          </cell>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91947.395000000004</v>
          </cell>
        </row>
        <row r="32">
          <cell r="A32" t="str">
            <v>Other</v>
          </cell>
          <cell r="B32">
            <v>169090.035</v>
          </cell>
          <cell r="E32">
            <v>0</v>
          </cell>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42908.785000000003</v>
          </cell>
        </row>
        <row r="33">
          <cell r="A33" t="str">
            <v xml:space="preserve">    SUB-TOTAL</v>
          </cell>
          <cell r="B33" t="e">
            <v>#REF!</v>
          </cell>
          <cell r="E33">
            <v>6508910.9702780191</v>
          </cell>
          <cell r="G33">
            <v>2317869.9657600001</v>
          </cell>
          <cell r="I33">
            <v>2067036.875</v>
          </cell>
          <cell r="K33">
            <v>34048766.420000002</v>
          </cell>
          <cell r="M33">
            <v>675480.68088000012</v>
          </cell>
          <cell r="O33">
            <v>9055749.5360249989</v>
          </cell>
          <cell r="Q33">
            <v>9623031.5120000001</v>
          </cell>
          <cell r="S33">
            <v>1990794.24</v>
          </cell>
          <cell r="U33">
            <v>311344</v>
          </cell>
          <cell r="W33">
            <v>3466674.4299999997</v>
          </cell>
          <cell r="Y33">
            <v>-850002.66</v>
          </cell>
          <cell r="AA33">
            <v>-150844.15</v>
          </cell>
          <cell r="AC33">
            <v>-1391601.8734680414</v>
          </cell>
          <cell r="AE33">
            <v>1816451.375</v>
          </cell>
          <cell r="AG33">
            <v>4723630.7683454724</v>
          </cell>
          <cell r="AI33">
            <v>-100000</v>
          </cell>
          <cell r="AK33">
            <v>1159497.0481818181</v>
          </cell>
        </row>
        <row r="34">
          <cell r="A34" t="str">
            <v>State Apportionment Factor</v>
          </cell>
          <cell r="B34">
            <v>1</v>
          </cell>
          <cell r="E34">
            <v>1</v>
          </cell>
          <cell r="G34">
            <v>1</v>
          </cell>
          <cell r="I34">
            <v>1</v>
          </cell>
          <cell r="K34">
            <v>1</v>
          </cell>
          <cell r="M34">
            <v>1</v>
          </cell>
          <cell r="O34">
            <v>1</v>
          </cell>
          <cell r="Q34">
            <v>1</v>
          </cell>
          <cell r="S34">
            <v>1</v>
          </cell>
          <cell r="U34">
            <v>1</v>
          </cell>
          <cell r="W34">
            <v>1</v>
          </cell>
          <cell r="Y34">
            <v>1</v>
          </cell>
          <cell r="AA34">
            <v>1</v>
          </cell>
          <cell r="AC34">
            <v>1</v>
          </cell>
          <cell r="AE34">
            <v>1</v>
          </cell>
          <cell r="AG34">
            <v>1</v>
          </cell>
          <cell r="AI34">
            <v>1</v>
          </cell>
          <cell r="AK34">
            <v>1</v>
          </cell>
        </row>
        <row r="35">
          <cell r="A35" t="str">
            <v>State Taxable Income/(Loss)</v>
          </cell>
          <cell r="B35" t="e">
            <v>#REF!</v>
          </cell>
          <cell r="E35">
            <v>6508910.9702780191</v>
          </cell>
          <cell r="G35">
            <v>2317869.9657600001</v>
          </cell>
          <cell r="I35">
            <v>2067036.875</v>
          </cell>
          <cell r="K35">
            <v>34048766.420000002</v>
          </cell>
          <cell r="M35">
            <v>675480.68088000012</v>
          </cell>
          <cell r="O35">
            <v>9055749.5360249989</v>
          </cell>
          <cell r="Q35">
            <v>9623031.5120000001</v>
          </cell>
          <cell r="S35">
            <v>1990794.24</v>
          </cell>
          <cell r="U35">
            <v>311344</v>
          </cell>
          <cell r="W35">
            <v>3466674.4299999997</v>
          </cell>
          <cell r="Y35">
            <v>-850002.66</v>
          </cell>
          <cell r="AA35">
            <v>-150844.15</v>
          </cell>
          <cell r="AC35">
            <v>-1391601.8734680414</v>
          </cell>
          <cell r="AE35">
            <v>1816451.375</v>
          </cell>
          <cell r="AG35">
            <v>4723630.7683454724</v>
          </cell>
          <cell r="AI35">
            <v>-100000</v>
          </cell>
          <cell r="AK35">
            <v>1159497.0481818181</v>
          </cell>
        </row>
        <row r="36">
          <cell r="A36" t="str">
            <v>State Tax Rate</v>
          </cell>
          <cell r="B36">
            <v>6.5000000000000002E-2</v>
          </cell>
          <cell r="E36">
            <v>6.5000000000000002E-2</v>
          </cell>
          <cell r="G36">
            <v>6.5000000000000002E-2</v>
          </cell>
          <cell r="I36">
            <v>6.5000000000000002E-2</v>
          </cell>
          <cell r="K36">
            <v>6.5000000000000002E-2</v>
          </cell>
          <cell r="M36">
            <v>6.5000000000000002E-2</v>
          </cell>
          <cell r="O36">
            <v>6.5000000000000002E-2</v>
          </cell>
          <cell r="Q36">
            <v>6.5000000000000002E-2</v>
          </cell>
          <cell r="S36">
            <v>6.5000000000000002E-2</v>
          </cell>
          <cell r="U36">
            <v>6.5000000000000002E-2</v>
          </cell>
          <cell r="W36">
            <v>6.5000000000000002E-2</v>
          </cell>
          <cell r="Y36">
            <v>6.5000000000000002E-2</v>
          </cell>
          <cell r="AA36">
            <v>6.5000000000000002E-2</v>
          </cell>
          <cell r="AC36">
            <v>6.5000000000000002E-2</v>
          </cell>
          <cell r="AE36">
            <v>6.5000000000000002E-2</v>
          </cell>
          <cell r="AG36">
            <v>6.5000000000000002E-2</v>
          </cell>
          <cell r="AI36">
            <v>6.5000000000000002E-2</v>
          </cell>
          <cell r="AK36">
            <v>6.5000000000000002E-2</v>
          </cell>
        </row>
        <row r="37">
          <cell r="A37" t="str">
            <v>State Tax</v>
          </cell>
          <cell r="B37">
            <v>-38522869.125093743</v>
          </cell>
          <cell r="E37">
            <v>423079.21306807123</v>
          </cell>
          <cell r="G37">
            <v>150661.54777440001</v>
          </cell>
          <cell r="I37">
            <v>134357.39687500001</v>
          </cell>
          <cell r="K37">
            <v>2213312.4923</v>
          </cell>
          <cell r="M37">
            <v>43906.244257200007</v>
          </cell>
          <cell r="O37">
            <v>588623.71984162496</v>
          </cell>
          <cell r="Q37">
            <v>625497.04827999999</v>
          </cell>
          <cell r="S37">
            <v>129401.6256</v>
          </cell>
          <cell r="U37">
            <v>20237.36</v>
          </cell>
          <cell r="W37">
            <v>225333.83794999999</v>
          </cell>
          <cell r="Y37">
            <v>-55250.172900000005</v>
          </cell>
          <cell r="AA37">
            <v>-9804.8697499999998</v>
          </cell>
          <cell r="AC37">
            <v>-90454.121775422696</v>
          </cell>
          <cell r="AE37">
            <v>118069.33937500001</v>
          </cell>
          <cell r="AG37">
            <v>307035.99994245573</v>
          </cell>
          <cell r="AI37">
            <v>-6500</v>
          </cell>
          <cell r="AK37">
            <v>71382.920906818181</v>
          </cell>
        </row>
        <row r="39">
          <cell r="A39" t="str">
            <v>Taxable Income</v>
          </cell>
          <cell r="B39" t="e">
            <v>#REF!</v>
          </cell>
          <cell r="E39">
            <v>6508910.9702780191</v>
          </cell>
          <cell r="G39">
            <v>2317869.9657600001</v>
          </cell>
          <cell r="I39">
            <v>2067036.875</v>
          </cell>
          <cell r="K39">
            <v>34048766.420000002</v>
          </cell>
          <cell r="M39">
            <v>675480.68088000012</v>
          </cell>
          <cell r="O39">
            <v>9055749.5360249989</v>
          </cell>
          <cell r="Q39">
            <v>9623031.5120000001</v>
          </cell>
          <cell r="S39">
            <v>1990794.24</v>
          </cell>
          <cell r="U39">
            <v>311344</v>
          </cell>
          <cell r="W39">
            <v>3466674.4299999997</v>
          </cell>
          <cell r="Y39">
            <v>-850002.66</v>
          </cell>
          <cell r="AA39">
            <v>-150844.15</v>
          </cell>
          <cell r="AC39">
            <v>-1391601.8734680414</v>
          </cell>
          <cell r="AE39">
            <v>1816451.375</v>
          </cell>
          <cell r="AG39">
            <v>4723630.7683454724</v>
          </cell>
          <cell r="AI39">
            <v>-100000</v>
          </cell>
          <cell r="AK39">
            <v>1024640.8681818182</v>
          </cell>
        </row>
        <row r="40">
          <cell r="A40" t="str">
            <v>State Income Tax</v>
          </cell>
          <cell r="B40">
            <v>38522869.125093743</v>
          </cell>
          <cell r="E40">
            <v>-423079.21306807123</v>
          </cell>
          <cell r="G40">
            <v>-150661.54777440001</v>
          </cell>
          <cell r="I40">
            <v>-134357.39687500001</v>
          </cell>
          <cell r="K40">
            <v>-2213312.4923</v>
          </cell>
          <cell r="M40">
            <v>-43906.244257200007</v>
          </cell>
          <cell r="O40">
            <v>-588623.71984162496</v>
          </cell>
          <cell r="Q40">
            <v>-625497.04827999999</v>
          </cell>
          <cell r="S40">
            <v>-129401.6256</v>
          </cell>
          <cell r="U40">
            <v>-20237.36</v>
          </cell>
          <cell r="W40">
            <v>-225333.83794999999</v>
          </cell>
          <cell r="Y40">
            <v>55250.172900000005</v>
          </cell>
          <cell r="AA40">
            <v>9804.8697499999998</v>
          </cell>
          <cell r="AC40">
            <v>90454.121775422696</v>
          </cell>
          <cell r="AE40">
            <v>-118069.33937500001</v>
          </cell>
          <cell r="AG40">
            <v>-307035.99994245573</v>
          </cell>
          <cell r="AI40">
            <v>6500</v>
          </cell>
          <cell r="AK40">
            <v>-71382.920906818181</v>
          </cell>
        </row>
        <row r="41">
          <cell r="A41" t="str">
            <v>Federal Taxable</v>
          </cell>
          <cell r="B41" t="e">
            <v>#REF!</v>
          </cell>
          <cell r="E41">
            <v>6085831.7572099483</v>
          </cell>
          <cell r="G41">
            <v>2167208.4179856</v>
          </cell>
          <cell r="I41">
            <v>1932679.4781249999</v>
          </cell>
          <cell r="K41">
            <v>31835453.927700002</v>
          </cell>
          <cell r="M41">
            <v>631574.43662280007</v>
          </cell>
          <cell r="O41">
            <v>8467125.8161833733</v>
          </cell>
          <cell r="Q41">
            <v>8997534.4637199994</v>
          </cell>
          <cell r="S41">
            <v>1861392.6144000001</v>
          </cell>
          <cell r="U41">
            <v>291106.64</v>
          </cell>
          <cell r="W41">
            <v>3241340.5920499996</v>
          </cell>
          <cell r="Y41">
            <v>-794752.48710000003</v>
          </cell>
          <cell r="AA41">
            <v>-141039.28024999998</v>
          </cell>
          <cell r="AC41">
            <v>-1301147.7516926187</v>
          </cell>
          <cell r="AE41">
            <v>1698382.035625</v>
          </cell>
          <cell r="AG41">
            <v>4416594.768403017</v>
          </cell>
          <cell r="AI41">
            <v>-93500</v>
          </cell>
          <cell r="AK41">
            <v>953257.94727499993</v>
          </cell>
        </row>
        <row r="42">
          <cell r="A42" t="str">
            <v>Federal Rate</v>
          </cell>
          <cell r="B42">
            <v>0.35</v>
          </cell>
          <cell r="E42">
            <v>0.35</v>
          </cell>
          <cell r="G42">
            <v>0.35</v>
          </cell>
          <cell r="I42">
            <v>0.35</v>
          </cell>
          <cell r="K42">
            <v>0.35</v>
          </cell>
          <cell r="M42">
            <v>0.35</v>
          </cell>
          <cell r="O42">
            <v>0.35</v>
          </cell>
          <cell r="Q42">
            <v>0.35</v>
          </cell>
          <cell r="S42">
            <v>0.35</v>
          </cell>
          <cell r="U42">
            <v>0.35</v>
          </cell>
          <cell r="W42">
            <v>0.35</v>
          </cell>
          <cell r="Y42">
            <v>0.35</v>
          </cell>
          <cell r="AA42">
            <v>0.35</v>
          </cell>
          <cell r="AC42">
            <v>0.35</v>
          </cell>
          <cell r="AE42">
            <v>0.35</v>
          </cell>
          <cell r="AG42">
            <v>0.35</v>
          </cell>
          <cell r="AI42">
            <v>0.35</v>
          </cell>
          <cell r="AK42">
            <v>0.35</v>
          </cell>
        </row>
        <row r="43">
          <cell r="A43" t="str">
            <v>Federal Income Tax</v>
          </cell>
          <cell r="B43" t="e">
            <v>#REF!</v>
          </cell>
          <cell r="E43">
            <v>2130041.1150234817</v>
          </cell>
          <cell r="G43">
            <v>758522.94629495998</v>
          </cell>
          <cell r="I43">
            <v>676437.81734374992</v>
          </cell>
          <cell r="K43">
            <v>11142408.874694999</v>
          </cell>
          <cell r="M43">
            <v>221051.05281798</v>
          </cell>
          <cell r="O43">
            <v>2963494.0356641803</v>
          </cell>
          <cell r="Q43">
            <v>3149137.0623019994</v>
          </cell>
          <cell r="S43">
            <v>651487.41503999999</v>
          </cell>
          <cell r="U43">
            <v>101887.32399999999</v>
          </cell>
          <cell r="W43">
            <v>1134469.2072174998</v>
          </cell>
          <cell r="Y43">
            <v>-278163.37048499996</v>
          </cell>
          <cell r="AA43">
            <v>-49363.748087499989</v>
          </cell>
          <cell r="AC43">
            <v>-455401.71309241652</v>
          </cell>
          <cell r="AE43">
            <v>594433.71246874996</v>
          </cell>
          <cell r="AG43">
            <v>1545808.1689410559</v>
          </cell>
          <cell r="AI43">
            <v>-32724.999999999996</v>
          </cell>
          <cell r="AK43">
            <v>333640.28154624993</v>
          </cell>
        </row>
        <row r="44">
          <cell r="A44" t="str">
            <v>Less:  Tax Credits</v>
          </cell>
          <cell r="B44">
            <v>0</v>
          </cell>
          <cell r="E44">
            <v>0</v>
          </cell>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row>
        <row r="45">
          <cell r="A45" t="str">
            <v>Net Federal Income Tax</v>
          </cell>
          <cell r="B45" t="e">
            <v>#REF!</v>
          </cell>
          <cell r="E45">
            <v>2130041.1150234817</v>
          </cell>
          <cell r="G45">
            <v>758522.94629495998</v>
          </cell>
          <cell r="I45">
            <v>676437.81734374992</v>
          </cell>
          <cell r="K45">
            <v>11142408.874694999</v>
          </cell>
          <cell r="M45">
            <v>221051.05281798</v>
          </cell>
          <cell r="O45">
            <v>2963494.0356641803</v>
          </cell>
          <cell r="Q45">
            <v>3149137.0623019994</v>
          </cell>
          <cell r="S45">
            <v>651487.41503999999</v>
          </cell>
          <cell r="U45">
            <v>101887.32399999999</v>
          </cell>
          <cell r="W45">
            <v>1134469.2072174998</v>
          </cell>
          <cell r="Y45">
            <v>-278163.37048499996</v>
          </cell>
          <cell r="AA45">
            <v>-49363.748087499989</v>
          </cell>
          <cell r="AC45">
            <v>-455401.71309241652</v>
          </cell>
          <cell r="AE45">
            <v>594433.71246874996</v>
          </cell>
          <cell r="AG45">
            <v>1545808.1689410559</v>
          </cell>
          <cell r="AI45">
            <v>-32724.999999999996</v>
          </cell>
          <cell r="AK45">
            <v>333640.28154624993</v>
          </cell>
        </row>
        <row r="47">
          <cell r="A47" t="str">
            <v>Difference from F/S:          STATE</v>
          </cell>
          <cell r="B47">
            <v>7387864</v>
          </cell>
          <cell r="C47" t="str">
            <v>(A)</v>
          </cell>
          <cell r="E47">
            <v>-4230885</v>
          </cell>
          <cell r="G47">
            <v>-939237</v>
          </cell>
          <cell r="I47">
            <v>-255745</v>
          </cell>
          <cell r="K47">
            <v>-3933604</v>
          </cell>
          <cell r="M47">
            <v>60872</v>
          </cell>
          <cell r="O47">
            <v>-1066113</v>
          </cell>
          <cell r="Q47">
            <v>-1099410</v>
          </cell>
          <cell r="S47">
            <v>-189351</v>
          </cell>
          <cell r="U47">
            <v>-124334</v>
          </cell>
          <cell r="W47">
            <v>-531515</v>
          </cell>
          <cell r="Y47">
            <v>8596</v>
          </cell>
          <cell r="AA47">
            <v>-33873</v>
          </cell>
          <cell r="AC47">
            <v>323149</v>
          </cell>
          <cell r="AE47">
            <v>-132097</v>
          </cell>
          <cell r="AG47">
            <v>-1130189</v>
          </cell>
          <cell r="AI47">
            <v>13000</v>
          </cell>
          <cell r="AK47">
            <v>-199029</v>
          </cell>
        </row>
        <row r="48">
          <cell r="A48" t="str">
            <v>FEDERAL</v>
          </cell>
          <cell r="B48" t="e">
            <v>#REF!</v>
          </cell>
          <cell r="C48" t="str">
            <v>(B)</v>
          </cell>
          <cell r="E48">
            <v>-1597965</v>
          </cell>
          <cell r="G48">
            <v>417574</v>
          </cell>
          <cell r="I48">
            <v>-304033</v>
          </cell>
          <cell r="K48">
            <v>1341599</v>
          </cell>
          <cell r="M48">
            <v>-301550</v>
          </cell>
          <cell r="O48">
            <v>1536990</v>
          </cell>
          <cell r="Q48">
            <v>1551584</v>
          </cell>
          <cell r="S48">
            <v>2746</v>
          </cell>
          <cell r="U48">
            <v>56504</v>
          </cell>
          <cell r="W48">
            <v>-339994</v>
          </cell>
          <cell r="Y48">
            <v>149495</v>
          </cell>
          <cell r="AA48">
            <v>4360</v>
          </cell>
          <cell r="AC48">
            <v>307954</v>
          </cell>
          <cell r="AE48">
            <v>-469514</v>
          </cell>
          <cell r="AG48">
            <v>193447</v>
          </cell>
          <cell r="AI48">
            <v>-4550</v>
          </cell>
          <cell r="AK48">
            <v>83868</v>
          </cell>
        </row>
        <row r="49">
          <cell r="A49" t="str">
            <v>Provisions per Consol. T/B :</v>
          </cell>
          <cell r="E49" t="str">
            <v xml:space="preserve"> </v>
          </cell>
        </row>
        <row r="50">
          <cell r="A50" t="str">
            <v xml:space="preserve">   Current FIT Tax/(Benefit) 9000</v>
          </cell>
          <cell r="B50">
            <v>-318173474</v>
          </cell>
          <cell r="C50" t="str">
            <v>F/S</v>
          </cell>
          <cell r="E50">
            <v>532077</v>
          </cell>
          <cell r="G50">
            <v>1176097</v>
          </cell>
          <cell r="I50">
            <v>372405</v>
          </cell>
          <cell r="K50">
            <v>12484008</v>
          </cell>
          <cell r="M50">
            <v>-80498</v>
          </cell>
          <cell r="O50">
            <v>4500485</v>
          </cell>
          <cell r="Q50">
            <v>4700722</v>
          </cell>
          <cell r="S50">
            <v>654234</v>
          </cell>
          <cell r="U50">
            <v>158392</v>
          </cell>
          <cell r="W50">
            <v>794476</v>
          </cell>
          <cell r="Y50">
            <v>-128668</v>
          </cell>
          <cell r="AA50">
            <v>-45003</v>
          </cell>
          <cell r="AC50">
            <v>-147447</v>
          </cell>
          <cell r="AE50">
            <v>124920</v>
          </cell>
          <cell r="AG50">
            <v>1739256</v>
          </cell>
          <cell r="AI50">
            <v>-37275</v>
          </cell>
          <cell r="AK50">
            <v>417509</v>
          </cell>
        </row>
        <row r="51">
          <cell r="A51" t="str">
            <v xml:space="preserve">   Current SIT Tax/(Benefit) 9050</v>
          </cell>
          <cell r="B51">
            <v>-31134973</v>
          </cell>
          <cell r="C51" t="str">
            <v>F/S</v>
          </cell>
          <cell r="E51">
            <v>-3807805</v>
          </cell>
          <cell r="G51">
            <v>-788575</v>
          </cell>
          <cell r="I51">
            <v>-121387</v>
          </cell>
          <cell r="K51">
            <v>-1720291</v>
          </cell>
          <cell r="M51">
            <v>104779</v>
          </cell>
          <cell r="O51">
            <v>-477489</v>
          </cell>
          <cell r="Q51">
            <v>-473912</v>
          </cell>
          <cell r="S51">
            <v>-59949</v>
          </cell>
          <cell r="U51">
            <v>-104096</v>
          </cell>
          <cell r="W51">
            <v>-306181</v>
          </cell>
          <cell r="Y51">
            <v>-46654</v>
          </cell>
          <cell r="AA51">
            <v>-43677</v>
          </cell>
          <cell r="AC51">
            <v>232695</v>
          </cell>
          <cell r="AE51">
            <v>-14027</v>
          </cell>
          <cell r="AG51">
            <v>-823153</v>
          </cell>
          <cell r="AI51">
            <v>6500</v>
          </cell>
          <cell r="AK51">
            <v>-127646</v>
          </cell>
        </row>
        <row r="52">
          <cell r="A52" t="str">
            <v xml:space="preserve">   Deferred FIT Tax/(Benefit) 9025</v>
          </cell>
          <cell r="B52">
            <v>397200478</v>
          </cell>
          <cell r="C52" t="str">
            <v>F/S</v>
          </cell>
          <cell r="E52">
            <v>2423380</v>
          </cell>
          <cell r="G52">
            <v>322787</v>
          </cell>
          <cell r="I52">
            <v>295168</v>
          </cell>
          <cell r="K52">
            <v>507168</v>
          </cell>
          <cell r="M52">
            <v>-374688</v>
          </cell>
          <cell r="O52">
            <v>-2927101</v>
          </cell>
          <cell r="Q52">
            <v>-3064400</v>
          </cell>
          <cell r="S52">
            <v>24574</v>
          </cell>
          <cell r="U52">
            <v>167138</v>
          </cell>
          <cell r="W52">
            <v>-336043</v>
          </cell>
          <cell r="Y52">
            <v>322699</v>
          </cell>
          <cell r="AA52">
            <v>-301453</v>
          </cell>
          <cell r="AC52">
            <v>4846925</v>
          </cell>
          <cell r="AE52">
            <v>-77781</v>
          </cell>
          <cell r="AG52">
            <v>-1344815</v>
          </cell>
          <cell r="AI52">
            <v>-31371</v>
          </cell>
          <cell r="AK52">
            <v>-158450</v>
          </cell>
        </row>
        <row r="53">
          <cell r="A53" t="str">
            <v xml:space="preserve">   Deferred SIT Tax/(Benefit) 9026</v>
          </cell>
          <cell r="B53">
            <v>47461987</v>
          </cell>
          <cell r="C53" t="str">
            <v>F/S</v>
          </cell>
          <cell r="E53">
            <v>-13825637</v>
          </cell>
          <cell r="G53">
            <v>64113</v>
          </cell>
          <cell r="I53">
            <v>58627</v>
          </cell>
          <cell r="K53">
            <v>100736</v>
          </cell>
          <cell r="M53">
            <v>-74422</v>
          </cell>
          <cell r="O53">
            <v>-581395</v>
          </cell>
          <cell r="Q53">
            <v>-608666</v>
          </cell>
          <cell r="S53">
            <v>4881</v>
          </cell>
          <cell r="U53">
            <v>0</v>
          </cell>
          <cell r="W53">
            <v>-66747</v>
          </cell>
          <cell r="Y53">
            <v>64096</v>
          </cell>
          <cell r="AA53">
            <v>-59876</v>
          </cell>
          <cell r="AC53">
            <v>962720</v>
          </cell>
          <cell r="AE53">
            <v>-15449</v>
          </cell>
          <cell r="AG53">
            <v>-267114</v>
          </cell>
          <cell r="AI53">
            <v>-6232</v>
          </cell>
          <cell r="AK53">
            <v>-36585</v>
          </cell>
        </row>
        <row r="55">
          <cell r="A55" t="str">
            <v xml:space="preserve">   2001/2002 Tax True up</v>
          </cell>
          <cell r="B55">
            <v>502672</v>
          </cell>
          <cell r="E55">
            <v>-16773733</v>
          </cell>
          <cell r="G55">
            <v>-577237</v>
          </cell>
          <cell r="I55">
            <v>-116445</v>
          </cell>
          <cell r="K55">
            <v>-5318773</v>
          </cell>
          <cell r="M55">
            <v>-297383</v>
          </cell>
          <cell r="O55">
            <v>-1475460</v>
          </cell>
          <cell r="Q55">
            <v>-1439785</v>
          </cell>
          <cell r="S55">
            <v>-115275</v>
          </cell>
          <cell r="U55">
            <v>99310</v>
          </cell>
          <cell r="W55">
            <v>530765</v>
          </cell>
          <cell r="Y55">
            <v>-4421</v>
          </cell>
          <cell r="AA55">
            <v>-398469</v>
          </cell>
          <cell r="AC55">
            <v>179267</v>
          </cell>
          <cell r="AE55">
            <v>209</v>
          </cell>
          <cell r="AG55">
            <v>-919265</v>
          </cell>
          <cell r="AI55">
            <v>8450</v>
          </cell>
          <cell r="AK55">
            <v>-90689</v>
          </cell>
        </row>
        <row r="56">
          <cell r="E56" t="str">
            <v xml:space="preserve"> </v>
          </cell>
          <cell r="AE56" t="str">
            <v xml:space="preserve"> </v>
          </cell>
        </row>
        <row r="57">
          <cell r="A57" t="str">
            <v xml:space="preserve">   Net Income/(Loss) Before Tax</v>
          </cell>
          <cell r="B57">
            <v>237554799.34286267</v>
          </cell>
          <cell r="E57">
            <v>5962527.835</v>
          </cell>
          <cell r="G57">
            <v>3489820.86</v>
          </cell>
          <cell r="I57">
            <v>1838424</v>
          </cell>
          <cell r="K57">
            <v>42545136.880000003</v>
          </cell>
          <cell r="M57">
            <v>-354189.47</v>
          </cell>
          <cell r="O57">
            <v>5072286.2149999999</v>
          </cell>
          <cell r="Q57">
            <v>5081452.4800000004</v>
          </cell>
          <cell r="S57">
            <v>1883623</v>
          </cell>
          <cell r="U57">
            <v>313146</v>
          </cell>
          <cell r="W57">
            <v>-1258794.3700000001</v>
          </cell>
          <cell r="Y57">
            <v>541892.89</v>
          </cell>
          <cell r="AA57">
            <v>-131519.54999999999</v>
          </cell>
          <cell r="AC57">
            <v>14571848.899999999</v>
          </cell>
          <cell r="AE57">
            <v>44151</v>
          </cell>
          <cell r="AG57">
            <v>569635.35818181816</v>
          </cell>
          <cell r="AI57">
            <v>-195840</v>
          </cell>
          <cell r="AK57">
            <v>472953.9527272727</v>
          </cell>
        </row>
        <row r="58">
          <cell r="A58" t="str">
            <v xml:space="preserve">   Net FIT &amp; SIT Tax/(Benefit)</v>
          </cell>
          <cell r="B58">
            <v>95354018</v>
          </cell>
          <cell r="E58">
            <v>-14677985</v>
          </cell>
          <cell r="G58">
            <v>774422</v>
          </cell>
          <cell r="I58">
            <v>604813</v>
          </cell>
          <cell r="K58">
            <v>11371621</v>
          </cell>
          <cell r="M58">
            <v>-424829</v>
          </cell>
          <cell r="O58">
            <v>514500</v>
          </cell>
          <cell r="Q58">
            <v>553744</v>
          </cell>
          <cell r="S58">
            <v>623740</v>
          </cell>
          <cell r="U58">
            <v>221434</v>
          </cell>
          <cell r="W58">
            <v>85505</v>
          </cell>
          <cell r="Y58">
            <v>211473</v>
          </cell>
          <cell r="AA58">
            <v>-450009</v>
          </cell>
          <cell r="AC58">
            <v>5894893</v>
          </cell>
          <cell r="AE58">
            <v>17663</v>
          </cell>
          <cell r="AG58">
            <v>-695826</v>
          </cell>
          <cell r="AI58">
            <v>-68378</v>
          </cell>
          <cell r="AK58">
            <v>94828</v>
          </cell>
        </row>
        <row r="59">
          <cell r="E59" t="str">
            <v xml:space="preserve"> </v>
          </cell>
        </row>
        <row r="60">
          <cell r="A60" t="str">
            <v xml:space="preserve">   Effective Rate</v>
          </cell>
          <cell r="B60">
            <v>0.40139798591219206</v>
          </cell>
          <cell r="E60">
            <v>-2.4617050697592258</v>
          </cell>
          <cell r="G60">
            <v>0.22190881167464854</v>
          </cell>
          <cell r="I60">
            <v>0.32898449976719191</v>
          </cell>
          <cell r="K60">
            <v>0.26728368584343826</v>
          </cell>
          <cell r="M60">
            <v>1.1994399494711123</v>
          </cell>
          <cell r="O60">
            <v>0.10143355051189673</v>
          </cell>
          <cell r="Q60">
            <v>0.10897356655001129</v>
          </cell>
          <cell r="S60">
            <v>0.33113844967915557</v>
          </cell>
          <cell r="U60">
            <v>0.70712702700976537</v>
          </cell>
          <cell r="W60">
            <v>-6.7926106151872917E-2</v>
          </cell>
          <cell r="Y60">
            <v>0.39024870763666969</v>
          </cell>
          <cell r="AA60">
            <v>3.4216129845334784</v>
          </cell>
          <cell r="AC60">
            <v>0.40453981100504005</v>
          </cell>
          <cell r="AE60">
            <v>0.40005888881339041</v>
          </cell>
          <cell r="AG60">
            <v>-1.2215288078692332</v>
          </cell>
          <cell r="AI60">
            <v>0.34915236928104576</v>
          </cell>
          <cell r="AK60">
            <v>0.20050154873043685</v>
          </cell>
        </row>
        <row r="61">
          <cell r="A61" t="str">
            <v xml:space="preserve">   Effective Rate w/o PTC's</v>
          </cell>
          <cell r="B61">
            <v>0.40139798591219206</v>
          </cell>
          <cell r="E61">
            <v>-2.4617050697592258</v>
          </cell>
          <cell r="G61">
            <v>0.22190881167464854</v>
          </cell>
          <cell r="I61">
            <v>0.32898449976719191</v>
          </cell>
          <cell r="K61">
            <v>0.26728368584343826</v>
          </cell>
          <cell r="M61">
            <v>1.1994399494711123</v>
          </cell>
          <cell r="O61">
            <v>0.10143355051189673</v>
          </cell>
          <cell r="Q61">
            <v>0.10897356655001129</v>
          </cell>
          <cell r="S61">
            <v>0.33113844967915557</v>
          </cell>
          <cell r="U61">
            <v>0.70712702700976537</v>
          </cell>
          <cell r="W61">
            <v>-6.7926106151872917E-2</v>
          </cell>
          <cell r="Y61">
            <v>0.39024870763666969</v>
          </cell>
          <cell r="AA61">
            <v>3.4216129845334784</v>
          </cell>
          <cell r="AC61">
            <v>0.40453981100504005</v>
          </cell>
          <cell r="AE61">
            <v>0.40005888881339041</v>
          </cell>
          <cell r="AG61">
            <v>-1.2215288078692332</v>
          </cell>
          <cell r="AI61">
            <v>0.34915236928104576</v>
          </cell>
          <cell r="AK61">
            <v>0.20050154873043685</v>
          </cell>
        </row>
        <row r="62">
          <cell r="A62" t="str">
            <v xml:space="preserve">   Effective Rate w/o PTC's &amp; Items not Tax Eff.</v>
          </cell>
          <cell r="B62">
            <v>0.40188354040699453</v>
          </cell>
          <cell r="E62">
            <v>-2.5490906973206151</v>
          </cell>
          <cell r="G62">
            <v>0.22190874808721614</v>
          </cell>
          <cell r="I62">
            <v>0.32892241611380646</v>
          </cell>
          <cell r="K62">
            <v>0.26728368584343826</v>
          </cell>
          <cell r="M62">
            <v>1.3075263471811174</v>
          </cell>
          <cell r="O62">
            <v>0.10141549589334606</v>
          </cell>
          <cell r="Q62">
            <v>0.10895553398856454</v>
          </cell>
          <cell r="S62">
            <v>0.33106515785227492</v>
          </cell>
          <cell r="U62">
            <v>0.71121974407729072</v>
          </cell>
          <cell r="W62">
            <v>-7.5325353241814053E-2</v>
          </cell>
          <cell r="Y62">
            <v>0.38421770799719451</v>
          </cell>
          <cell r="AA62">
            <v>3.4249202104685543</v>
          </cell>
          <cell r="AC62">
            <v>0.4045526928603746</v>
          </cell>
          <cell r="AE62">
            <v>0.39695702984537934</v>
          </cell>
          <cell r="AG62">
            <v>-1.2215288078692332</v>
          </cell>
          <cell r="AI62">
            <v>0.34915236928104576</v>
          </cell>
          <cell r="AK62">
            <v>0.20050154873043685</v>
          </cell>
        </row>
        <row r="63">
          <cell r="A63" t="str">
            <v xml:space="preserve">   Effective Rate w/o PTC's, Items not Tax Eff.     &amp; 2000 Tax true up</v>
          </cell>
          <cell r="B63">
            <v>0.39976495529374356</v>
          </cell>
          <cell r="E63">
            <v>0.36396356384941697</v>
          </cell>
          <cell r="G63">
            <v>0.38731461209885371</v>
          </cell>
          <cell r="I63">
            <v>0.39225004092407373</v>
          </cell>
          <cell r="K63">
            <v>0.39229851456526793</v>
          </cell>
          <cell r="M63">
            <v>0.3922495941728194</v>
          </cell>
          <cell r="O63">
            <v>0.3922503016674887</v>
          </cell>
          <cell r="Q63">
            <v>0.39224987849383303</v>
          </cell>
          <cell r="S63">
            <v>0.39225016454003098</v>
          </cell>
          <cell r="U63">
            <v>0.39224780307312812</v>
          </cell>
          <cell r="W63">
            <v>0.3922503571071882</v>
          </cell>
          <cell r="Y63">
            <v>0.39225006431244802</v>
          </cell>
          <cell r="AA63">
            <v>0.39225968291200686</v>
          </cell>
          <cell r="AC63">
            <v>0.39225001873363463</v>
          </cell>
          <cell r="AE63">
            <v>0.39225997842502697</v>
          </cell>
          <cell r="AG63">
            <v>0.39224917623298583</v>
          </cell>
          <cell r="AI63">
            <v>0.39229983660130718</v>
          </cell>
          <cell r="AK63">
            <v>0.39225171695938388</v>
          </cell>
        </row>
        <row r="64">
          <cell r="A64" t="str">
            <v>Federal Tax Rate Reconciliation</v>
          </cell>
        </row>
        <row r="66">
          <cell r="A66" t="str">
            <v>Net FIT Tax/(Benefit)</v>
          </cell>
        </row>
        <row r="68">
          <cell r="A68" t="str">
            <v>Net Income/(Loss) Before Tax</v>
          </cell>
        </row>
        <row r="69">
          <cell r="A69" t="str">
            <v>Less: Net SIT Tax/(Benefit)</v>
          </cell>
        </row>
        <row r="70">
          <cell r="A70" t="str">
            <v>Plus: Items Not Tax Effected</v>
          </cell>
        </row>
        <row r="71">
          <cell r="A71" t="str">
            <v>Permanent Differences</v>
          </cell>
        </row>
        <row r="72">
          <cell r="A72" t="str">
            <v>2001 Tax true up</v>
          </cell>
        </row>
        <row r="73">
          <cell r="A73" t="str">
            <v>Other -</v>
          </cell>
        </row>
        <row r="74">
          <cell r="A74" t="str">
            <v>Leveraged lease activity</v>
          </cell>
        </row>
        <row r="75">
          <cell r="A75" t="str">
            <v>Other - PTC's</v>
          </cell>
        </row>
        <row r="76">
          <cell r="A76" t="str">
            <v>Federal Net Income/(Loss) Before Tax</v>
          </cell>
        </row>
        <row r="78">
          <cell r="A78" t="str">
            <v xml:space="preserve">   Effective Rate w/o PTC's </v>
          </cell>
        </row>
        <row r="79">
          <cell r="A79" t="str">
            <v xml:space="preserve">     &amp; Mojave 3/5 lease effect</v>
          </cell>
        </row>
      </sheetData>
      <sheetData sheetId="24"/>
      <sheetData sheetId="25"/>
      <sheetData sheetId="26"/>
      <sheetData sheetId="27"/>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um Link"/>
      <sheetName val="shares"/>
      <sheetName val="Valuation"/>
      <sheetName val="EPS"/>
      <sheetName val="FCF"/>
      <sheetName val="QTRLY"/>
      <sheetName val="CABLENETS"/>
      <sheetName val="TV-Nets"/>
      <sheetName val="TV-Stns"/>
      <sheetName val="TV-Syndi"/>
      <sheetName val="ENT-Film"/>
      <sheetName val="INF"/>
      <sheetName val="BB"/>
      <sheetName val="PUB"/>
      <sheetName val="debt"/>
      <sheetName val="Bal Sht"/>
      <sheetName val="internet assets"/>
      <sheetName val="BB-Dana"/>
      <sheetName val="films"/>
      <sheetName val="Sensitivity"/>
      <sheetName val="Sheet1"/>
    </sheetNames>
    <sheetDataSet>
      <sheetData sheetId="0"/>
      <sheetData sheetId="1"/>
      <sheetData sheetId="2" refreshError="1"/>
      <sheetData sheetId="3"/>
      <sheetData sheetId="4" refreshError="1">
        <row r="3">
          <cell r="A3" t="str">
            <v>Viacom - Consolidated Free Cash Flow ($ in millions)</v>
          </cell>
        </row>
        <row r="4">
          <cell r="B4" t="str">
            <v>1999P</v>
          </cell>
          <cell r="C4">
            <v>2000</v>
          </cell>
          <cell r="D4">
            <v>2001</v>
          </cell>
          <cell r="E4" t="str">
            <v>2002E</v>
          </cell>
          <cell r="F4" t="str">
            <v>2003E</v>
          </cell>
          <cell r="G4" t="str">
            <v>2004E</v>
          </cell>
          <cell r="H4" t="str">
            <v>2005E</v>
          </cell>
        </row>
        <row r="5">
          <cell r="A5" t="str">
            <v>EBITDA</v>
          </cell>
          <cell r="C5">
            <v>4995.6158342530262</v>
          </cell>
          <cell r="D5">
            <v>5070.970647989112</v>
          </cell>
          <cell r="E5">
            <v>5650.8216900605257</v>
          </cell>
          <cell r="F5">
            <v>6462.055749109868</v>
          </cell>
          <cell r="G5">
            <v>7301.4487173790631</v>
          </cell>
          <cell r="H5">
            <v>8163.8084113735586</v>
          </cell>
        </row>
        <row r="6">
          <cell r="A6" t="str">
            <v>Purchase Price Adjustments</v>
          </cell>
          <cell r="C6">
            <v>-140</v>
          </cell>
          <cell r="D6">
            <v>-70</v>
          </cell>
          <cell r="E6">
            <v>-35</v>
          </cell>
          <cell r="F6">
            <v>-10</v>
          </cell>
          <cell r="G6">
            <v>0</v>
          </cell>
          <cell r="H6">
            <v>0</v>
          </cell>
        </row>
        <row r="7">
          <cell r="A7" t="str">
            <v>Cash Interest</v>
          </cell>
          <cell r="C7">
            <v>-938.84512500000005</v>
          </cell>
          <cell r="D7">
            <v>-811.16691500000013</v>
          </cell>
          <cell r="E7">
            <v>-871.79479767757414</v>
          </cell>
          <cell r="F7">
            <v>-847.16334709843466</v>
          </cell>
          <cell r="G7">
            <v>-817.31818780693777</v>
          </cell>
          <cell r="H7">
            <v>-782.2169583978548</v>
          </cell>
        </row>
        <row r="8">
          <cell r="A8" t="str">
            <v>Taxes</v>
          </cell>
          <cell r="C8">
            <v>-85</v>
          </cell>
          <cell r="D8">
            <v>-382</v>
          </cell>
          <cell r="E8">
            <v>-1058.3430475526941</v>
          </cell>
          <cell r="F8">
            <v>-1291.8064825316883</v>
          </cell>
          <cell r="G8">
            <v>-1536.2059760897225</v>
          </cell>
          <cell r="H8">
            <v>-1788.5204019874525</v>
          </cell>
        </row>
        <row r="9">
          <cell r="A9" t="str">
            <v>Film Payments in Excess of Amortization (net)</v>
          </cell>
          <cell r="C9">
            <v>0</v>
          </cell>
          <cell r="D9">
            <v>0</v>
          </cell>
          <cell r="E9">
            <v>-100</v>
          </cell>
          <cell r="F9">
            <v>-100</v>
          </cell>
          <cell r="G9">
            <v>-100</v>
          </cell>
          <cell r="H9">
            <v>-100</v>
          </cell>
        </row>
        <row r="10">
          <cell r="A10" t="str">
            <v>Less Capex</v>
          </cell>
          <cell r="C10">
            <v>-633.1</v>
          </cell>
          <cell r="D10">
            <v>-533.09299999999985</v>
          </cell>
          <cell r="E10">
            <v>-610.9267900000001</v>
          </cell>
          <cell r="F10">
            <v>-629.25459369999999</v>
          </cell>
          <cell r="G10">
            <v>-648.13223151099999</v>
          </cell>
          <cell r="H10">
            <v>-667.57619845633008</v>
          </cell>
        </row>
        <row r="11">
          <cell r="A11" t="str">
            <v>Change in Working Capital</v>
          </cell>
          <cell r="C11">
            <v>-697</v>
          </cell>
          <cell r="D11">
            <v>-340</v>
          </cell>
          <cell r="E11">
            <v>-350</v>
          </cell>
          <cell r="F11">
            <v>-300</v>
          </cell>
          <cell r="G11">
            <v>-300</v>
          </cell>
          <cell r="H11">
            <v>-300</v>
          </cell>
        </row>
        <row r="12">
          <cell r="A12" t="str">
            <v>FREE CASH FLOW</v>
          </cell>
          <cell r="C12">
            <v>2501.6707092530264</v>
          </cell>
          <cell r="D12">
            <v>2934.7107329891123</v>
          </cell>
          <cell r="E12">
            <v>2624.7570548302579</v>
          </cell>
          <cell r="F12">
            <v>3283.8313257797449</v>
          </cell>
          <cell r="G12">
            <v>3899.7923219714021</v>
          </cell>
          <cell r="H12">
            <v>4525.4948525319214</v>
          </cell>
        </row>
        <row r="13">
          <cell r="A13" t="str">
            <v>Other (including Share Repurchases)</v>
          </cell>
          <cell r="C13">
            <v>-463</v>
          </cell>
          <cell r="D13">
            <v>0</v>
          </cell>
          <cell r="E13">
            <v>0</v>
          </cell>
          <cell r="F13">
            <v>0</v>
          </cell>
          <cell r="G13">
            <v>0</v>
          </cell>
          <cell r="H13">
            <v>0</v>
          </cell>
        </row>
        <row r="14">
          <cell r="A14" t="str">
            <v>Add-back Purchase Price Adjustments</v>
          </cell>
          <cell r="C14">
            <v>140</v>
          </cell>
          <cell r="D14">
            <v>70</v>
          </cell>
          <cell r="E14">
            <v>35</v>
          </cell>
          <cell r="F14">
            <v>10</v>
          </cell>
          <cell r="G14">
            <v>0</v>
          </cell>
          <cell r="H14">
            <v>0</v>
          </cell>
        </row>
        <row r="15">
          <cell r="A15" t="str">
            <v>FCF (as Defined by the Company)</v>
          </cell>
          <cell r="C15">
            <v>2178.6707092530264</v>
          </cell>
          <cell r="D15">
            <v>3004.7107329891123</v>
          </cell>
          <cell r="E15">
            <v>2659.7570548302579</v>
          </cell>
          <cell r="F15">
            <v>3293.8313257797449</v>
          </cell>
          <cell r="G15">
            <v>3899.7923219714021</v>
          </cell>
          <cell r="H15">
            <v>4525.4948525319214</v>
          </cell>
        </row>
        <row r="16">
          <cell r="A16" t="str">
            <v>Percentage Change</v>
          </cell>
          <cell r="D16">
            <v>0.37914863417762645</v>
          </cell>
          <cell r="E16">
            <v>-0.11480428860308012</v>
          </cell>
          <cell r="F16">
            <v>0.23839555939816948</v>
          </cell>
          <cell r="G16">
            <v>0.18396843561751264</v>
          </cell>
          <cell r="H16">
            <v>0.16044509012321395</v>
          </cell>
        </row>
        <row r="17">
          <cell r="A17" t="str">
            <v>CAGR, 2002E-2005E</v>
          </cell>
          <cell r="E17">
            <v>0.19171376270591778</v>
          </cell>
        </row>
        <row r="19">
          <cell r="A19" t="str">
            <v>Shares Outstanding</v>
          </cell>
          <cell r="C19">
            <v>1700</v>
          </cell>
          <cell r="D19">
            <v>1731.6</v>
          </cell>
          <cell r="E19">
            <v>1800.864</v>
          </cell>
          <cell r="F19">
            <v>1818.87264</v>
          </cell>
          <cell r="G19">
            <v>1837.0613664</v>
          </cell>
          <cell r="H19">
            <v>1855.4319800640001</v>
          </cell>
        </row>
        <row r="20">
          <cell r="A20" t="str">
            <v>FREE CASH FLOW per Share</v>
          </cell>
          <cell r="C20">
            <v>1.4715710054429567</v>
          </cell>
          <cell r="D20">
            <v>1.6947971430983555</v>
          </cell>
          <cell r="E20">
            <v>1.4574987643876816</v>
          </cell>
          <cell r="F20">
            <v>1.8054212557618905</v>
          </cell>
          <cell r="G20">
            <v>2.1228427059100565</v>
          </cell>
          <cell r="H20">
            <v>2.4390518764130724</v>
          </cell>
        </row>
        <row r="22">
          <cell r="A22" t="str">
            <v>Source: Bear, Stearns &amp; Co. Inc. estimates</v>
          </cell>
        </row>
      </sheetData>
      <sheetData sheetId="5" refreshError="1">
        <row r="3">
          <cell r="A3" t="str">
            <v>Viacom - Quarterly Revenue, EBITDA, &amp; Earnings Model ( $ in millions)</v>
          </cell>
        </row>
        <row r="5">
          <cell r="A5" t="str">
            <v xml:space="preserve"> </v>
          </cell>
          <cell r="B5" t="str">
            <v>Q1/00</v>
          </cell>
          <cell r="C5" t="str">
            <v>Q2/00</v>
          </cell>
          <cell r="D5" t="str">
            <v>Q3/00</v>
          </cell>
          <cell r="E5" t="str">
            <v>Q4/00</v>
          </cell>
          <cell r="F5">
            <v>2000</v>
          </cell>
          <cell r="G5" t="str">
            <v>Q1/01</v>
          </cell>
          <cell r="H5" t="str">
            <v>Q2/01</v>
          </cell>
          <cell r="I5" t="str">
            <v>Q3/01</v>
          </cell>
          <cell r="J5" t="str">
            <v>Q4/01</v>
          </cell>
          <cell r="K5">
            <v>2001</v>
          </cell>
          <cell r="L5" t="str">
            <v>Q1/02E</v>
          </cell>
          <cell r="M5" t="str">
            <v>Q2/02E</v>
          </cell>
          <cell r="N5" t="str">
            <v>Q3/02E</v>
          </cell>
          <cell r="O5" t="str">
            <v>Q4/02E</v>
          </cell>
          <cell r="P5" t="str">
            <v>2002E</v>
          </cell>
        </row>
        <row r="7">
          <cell r="A7" t="str">
            <v>Revenues:</v>
          </cell>
          <cell r="I7" t="str">
            <v xml:space="preserve"> </v>
          </cell>
        </row>
        <row r="8">
          <cell r="A8" t="str">
            <v xml:space="preserve">   Cable Networks</v>
          </cell>
          <cell r="B8">
            <v>904.2</v>
          </cell>
          <cell r="C8">
            <v>993.2</v>
          </cell>
          <cell r="D8">
            <v>1009.4</v>
          </cell>
          <cell r="E8">
            <v>1204.5</v>
          </cell>
          <cell r="F8">
            <v>4111.3031164999993</v>
          </cell>
          <cell r="G8">
            <v>973</v>
          </cell>
          <cell r="H8">
            <v>1057.5999999999999</v>
          </cell>
          <cell r="I8">
            <v>1096.4000000000001</v>
          </cell>
          <cell r="J8">
            <v>1155.4000000000001</v>
          </cell>
          <cell r="K8">
            <v>4281.9803052711122</v>
          </cell>
          <cell r="L8">
            <v>992.46</v>
          </cell>
          <cell r="M8">
            <v>1099.904</v>
          </cell>
          <cell r="N8">
            <v>1173.1480000000001</v>
          </cell>
          <cell r="O8">
            <v>1247.8320000000001</v>
          </cell>
          <cell r="P8">
            <v>4512.9724148264213</v>
          </cell>
        </row>
        <row r="9">
          <cell r="A9" t="str">
            <v xml:space="preserve">   Television</v>
          </cell>
          <cell r="B9">
            <v>1850.1</v>
          </cell>
          <cell r="C9">
            <v>1644.1</v>
          </cell>
          <cell r="D9">
            <v>1683.8</v>
          </cell>
          <cell r="E9">
            <v>1915.7</v>
          </cell>
          <cell r="F9">
            <v>7093.5082796850002</v>
          </cell>
          <cell r="G9">
            <v>2028.7</v>
          </cell>
          <cell r="H9">
            <v>1624.5</v>
          </cell>
          <cell r="I9">
            <v>1582.5</v>
          </cell>
          <cell r="J9">
            <v>2004.2</v>
          </cell>
          <cell r="K9">
            <v>7239.8111497860336</v>
          </cell>
          <cell r="L9">
            <v>1724.395</v>
          </cell>
          <cell r="M9">
            <v>1661.05125</v>
          </cell>
          <cell r="N9">
            <v>1648.9650000000001</v>
          </cell>
          <cell r="O9">
            <v>2109.4205000000002</v>
          </cell>
          <cell r="P9">
            <v>7145.4398441539624</v>
          </cell>
        </row>
        <row r="10">
          <cell r="A10" t="str">
            <v xml:space="preserve">   Infinity</v>
          </cell>
          <cell r="B10">
            <v>868.8</v>
          </cell>
          <cell r="C10">
            <v>1030.7</v>
          </cell>
          <cell r="D10">
            <v>1013.5</v>
          </cell>
          <cell r="E10">
            <v>1054.5</v>
          </cell>
          <cell r="F10">
            <v>3968.4601640000005</v>
          </cell>
          <cell r="G10">
            <v>834.9</v>
          </cell>
          <cell r="H10">
            <v>984.9</v>
          </cell>
          <cell r="I10">
            <v>910</v>
          </cell>
          <cell r="J10">
            <v>938.4</v>
          </cell>
          <cell r="K10">
            <v>3667.6732518784002</v>
          </cell>
          <cell r="L10">
            <v>801.50399999999991</v>
          </cell>
          <cell r="M10">
            <v>994.74900000000002</v>
          </cell>
          <cell r="N10">
            <v>964.6</v>
          </cell>
          <cell r="O10">
            <v>1016.2872</v>
          </cell>
          <cell r="P10">
            <v>3777.384108887949</v>
          </cell>
        </row>
        <row r="11">
          <cell r="A11" t="str">
            <v xml:space="preserve">   Entertainment</v>
          </cell>
          <cell r="B11">
            <v>522.6</v>
          </cell>
          <cell r="C11">
            <v>748.7</v>
          </cell>
          <cell r="D11">
            <v>786.3</v>
          </cell>
          <cell r="E11">
            <v>700.7</v>
          </cell>
          <cell r="F11">
            <v>2758.0445448640003</v>
          </cell>
          <cell r="G11">
            <v>595.20000000000005</v>
          </cell>
          <cell r="H11">
            <v>772.8</v>
          </cell>
          <cell r="I11">
            <v>796.8</v>
          </cell>
          <cell r="J11">
            <v>785.4</v>
          </cell>
          <cell r="K11">
            <v>2949.7575412968004</v>
          </cell>
          <cell r="L11">
            <v>583.29600000000005</v>
          </cell>
          <cell r="M11">
            <v>810.66719999999987</v>
          </cell>
          <cell r="N11">
            <v>844.60799999999995</v>
          </cell>
          <cell r="O11">
            <v>828.59699999999998</v>
          </cell>
          <cell r="P11">
            <v>3066.5586338332005</v>
          </cell>
        </row>
        <row r="12">
          <cell r="A12" t="str">
            <v xml:space="preserve">   Blockbuster</v>
          </cell>
          <cell r="B12">
            <v>1211.0999999999999</v>
          </cell>
          <cell r="C12">
            <v>1214.4000000000001</v>
          </cell>
          <cell r="D12">
            <v>1193.8</v>
          </cell>
          <cell r="E12">
            <v>1340.8</v>
          </cell>
          <cell r="F12">
            <v>4960.1000000000004</v>
          </cell>
          <cell r="G12">
            <v>1307.9000000000001</v>
          </cell>
          <cell r="H12">
            <v>1226</v>
          </cell>
          <cell r="I12">
            <v>1264.7</v>
          </cell>
          <cell r="J12">
            <v>1358.1</v>
          </cell>
          <cell r="K12">
            <v>5156.7</v>
          </cell>
          <cell r="L12">
            <v>1309</v>
          </cell>
          <cell r="M12">
            <v>1277</v>
          </cell>
          <cell r="N12">
            <v>1313</v>
          </cell>
          <cell r="O12">
            <v>1422</v>
          </cell>
          <cell r="P12">
            <v>5320.5280000000002</v>
          </cell>
        </row>
        <row r="13">
          <cell r="A13" t="str">
            <v xml:space="preserve">   Publishing</v>
          </cell>
          <cell r="B13">
            <v>112.8</v>
          </cell>
          <cell r="C13">
            <v>133.19999999999999</v>
          </cell>
          <cell r="D13">
            <v>167</v>
          </cell>
          <cell r="E13">
            <v>183</v>
          </cell>
          <cell r="F13">
            <v>595.99843362499996</v>
          </cell>
          <cell r="G13">
            <v>121.9</v>
          </cell>
          <cell r="H13">
            <v>149.4</v>
          </cell>
          <cell r="I13">
            <v>183.6</v>
          </cell>
          <cell r="J13">
            <v>193.8</v>
          </cell>
          <cell r="K13">
            <v>648.11285866687501</v>
          </cell>
          <cell r="L13">
            <v>126.77600000000001</v>
          </cell>
          <cell r="M13">
            <v>155.376</v>
          </cell>
          <cell r="N13">
            <v>190.94399999999999</v>
          </cell>
          <cell r="O13">
            <v>204.459</v>
          </cell>
          <cell r="P13">
            <v>678.09683504325005</v>
          </cell>
        </row>
        <row r="14">
          <cell r="A14" t="str">
            <v xml:space="preserve">   Intercompany Eliminations</v>
          </cell>
          <cell r="B14">
            <v>-121</v>
          </cell>
          <cell r="C14">
            <v>-96.6</v>
          </cell>
          <cell r="D14">
            <v>-86</v>
          </cell>
          <cell r="E14">
            <v>-91</v>
          </cell>
          <cell r="F14">
            <v>-395.4</v>
          </cell>
          <cell r="G14">
            <v>-121.6</v>
          </cell>
          <cell r="H14">
            <v>-105.1</v>
          </cell>
          <cell r="I14">
            <v>-123.4</v>
          </cell>
          <cell r="J14">
            <v>-398.2</v>
          </cell>
          <cell r="K14">
            <v>-747.5</v>
          </cell>
          <cell r="L14">
            <v>-126</v>
          </cell>
          <cell r="M14">
            <v>-126</v>
          </cell>
          <cell r="N14">
            <v>-126</v>
          </cell>
          <cell r="O14">
            <v>-126</v>
          </cell>
          <cell r="P14">
            <v>-504</v>
          </cell>
        </row>
        <row r="15">
          <cell r="A15" t="str">
            <v>Total Revenues</v>
          </cell>
          <cell r="B15">
            <v>5348.6000000000013</v>
          </cell>
          <cell r="C15">
            <v>5667.7</v>
          </cell>
          <cell r="D15">
            <v>5767.8</v>
          </cell>
          <cell r="E15">
            <v>6308.2</v>
          </cell>
          <cell r="F15">
            <v>23092.014538673997</v>
          </cell>
          <cell r="G15">
            <v>5740</v>
          </cell>
          <cell r="H15">
            <v>5710.0999999999995</v>
          </cell>
          <cell r="I15">
            <v>5710.6</v>
          </cell>
          <cell r="J15">
            <v>6037.1</v>
          </cell>
          <cell r="K15">
            <v>23196.53510689922</v>
          </cell>
          <cell r="L15">
            <v>5411.4309999999996</v>
          </cell>
          <cell r="M15">
            <v>5872.7474499999998</v>
          </cell>
          <cell r="N15">
            <v>6009.2650000000003</v>
          </cell>
          <cell r="O15">
            <v>6702.5956999999999</v>
          </cell>
          <cell r="P15">
            <v>23996.979836744784</v>
          </cell>
        </row>
        <row r="17">
          <cell r="A17" t="str">
            <v>EBITDA:</v>
          </cell>
        </row>
        <row r="18">
          <cell r="A18" t="str">
            <v xml:space="preserve">   Cable Networks</v>
          </cell>
          <cell r="B18">
            <v>308.8</v>
          </cell>
          <cell r="C18">
            <v>312.2</v>
          </cell>
          <cell r="D18">
            <v>395.3</v>
          </cell>
          <cell r="E18">
            <v>458.9</v>
          </cell>
          <cell r="F18">
            <v>1475.4150060999998</v>
          </cell>
          <cell r="G18">
            <v>370.1</v>
          </cell>
          <cell r="H18">
            <v>389.6</v>
          </cell>
          <cell r="I18">
            <v>471.6</v>
          </cell>
          <cell r="J18">
            <v>528.29999999999995</v>
          </cell>
          <cell r="K18">
            <v>1759.6686376711123</v>
          </cell>
          <cell r="L18">
            <v>399.70800000000003</v>
          </cell>
          <cell r="M18">
            <v>448.03999999999996</v>
          </cell>
          <cell r="N18">
            <v>556.48799999999994</v>
          </cell>
          <cell r="O18">
            <v>591.69600000000003</v>
          </cell>
          <cell r="P18">
            <v>1996.0180396824214</v>
          </cell>
        </row>
        <row r="19">
          <cell r="A19" t="str">
            <v xml:space="preserve">   Television</v>
          </cell>
          <cell r="B19">
            <v>288.8</v>
          </cell>
          <cell r="C19">
            <v>308.60000000000002</v>
          </cell>
          <cell r="D19">
            <v>347.3</v>
          </cell>
          <cell r="E19">
            <v>281</v>
          </cell>
          <cell r="F19">
            <v>1226.10078346</v>
          </cell>
          <cell r="G19">
            <v>314.89999999999998</v>
          </cell>
          <cell r="H19">
            <v>361.9</v>
          </cell>
          <cell r="I19">
            <v>283.7</v>
          </cell>
          <cell r="J19">
            <v>283.5</v>
          </cell>
          <cell r="K19">
            <v>1243.5971324820584</v>
          </cell>
          <cell r="L19">
            <v>214.13199999999998</v>
          </cell>
          <cell r="M19">
            <v>343.80499999999995</v>
          </cell>
          <cell r="N19">
            <v>357.46199999999999</v>
          </cell>
          <cell r="O19">
            <v>245.22749999999999</v>
          </cell>
          <cell r="P19">
            <v>1160.6037479877602</v>
          </cell>
        </row>
        <row r="20">
          <cell r="A20" t="str">
            <v xml:space="preserve">   Infinity</v>
          </cell>
          <cell r="B20">
            <v>336.1</v>
          </cell>
          <cell r="C20">
            <v>460.8</v>
          </cell>
          <cell r="D20">
            <v>457.1</v>
          </cell>
          <cell r="E20">
            <v>483.2</v>
          </cell>
          <cell r="F20">
            <v>1736.6979527500002</v>
          </cell>
          <cell r="G20">
            <v>321.8</v>
          </cell>
          <cell r="H20">
            <v>436.3</v>
          </cell>
          <cell r="I20">
            <v>373.1</v>
          </cell>
          <cell r="J20">
            <v>385</v>
          </cell>
          <cell r="K20">
            <v>1515.92190521465</v>
          </cell>
          <cell r="L20">
            <v>292.83800000000002</v>
          </cell>
          <cell r="M20">
            <v>438.48149999999998</v>
          </cell>
          <cell r="N20">
            <v>416.00650000000002</v>
          </cell>
          <cell r="O20">
            <v>452.375</v>
          </cell>
          <cell r="P20">
            <v>1599.8276383678376</v>
          </cell>
        </row>
        <row r="21">
          <cell r="A21" t="str">
            <v xml:space="preserve">   Entertainment</v>
          </cell>
          <cell r="B21">
            <v>54.7</v>
          </cell>
          <cell r="C21">
            <v>114.4</v>
          </cell>
          <cell r="D21">
            <v>174.9</v>
          </cell>
          <cell r="E21">
            <v>24.8</v>
          </cell>
          <cell r="F21">
            <v>369.35540831802564</v>
          </cell>
          <cell r="G21">
            <v>63.8</v>
          </cell>
          <cell r="H21">
            <v>132</v>
          </cell>
          <cell r="I21">
            <v>92.8</v>
          </cell>
          <cell r="J21">
            <v>28.1</v>
          </cell>
          <cell r="K21">
            <v>317.17755645441525</v>
          </cell>
          <cell r="L21">
            <v>82.94</v>
          </cell>
          <cell r="M21">
            <v>154.44</v>
          </cell>
          <cell r="N21">
            <v>109.50399999999999</v>
          </cell>
          <cell r="O21">
            <v>120</v>
          </cell>
          <cell r="P21">
            <v>466.63706329425503</v>
          </cell>
        </row>
        <row r="22">
          <cell r="A22" t="str">
            <v xml:space="preserve">   Blockbuster</v>
          </cell>
          <cell r="B22">
            <v>150.30000000000001</v>
          </cell>
          <cell r="C22">
            <v>113.2</v>
          </cell>
          <cell r="D22">
            <v>119.1</v>
          </cell>
          <cell r="E22">
            <v>152.19999999999999</v>
          </cell>
          <cell r="F22">
            <v>534.79999999999995</v>
          </cell>
          <cell r="G22">
            <v>160.5</v>
          </cell>
          <cell r="H22">
            <v>118.4</v>
          </cell>
          <cell r="I22">
            <v>142.30000000000001</v>
          </cell>
          <cell r="J22">
            <v>175</v>
          </cell>
          <cell r="K22">
            <v>596.20000000000073</v>
          </cell>
          <cell r="L22">
            <v>160</v>
          </cell>
          <cell r="M22">
            <v>158</v>
          </cell>
          <cell r="N22">
            <v>162</v>
          </cell>
          <cell r="O22">
            <v>175</v>
          </cell>
          <cell r="P22">
            <v>654.39249100000006</v>
          </cell>
        </row>
        <row r="23">
          <cell r="A23" t="str">
            <v xml:space="preserve">   Publishing</v>
          </cell>
          <cell r="B23">
            <v>-1.7</v>
          </cell>
          <cell r="C23">
            <v>8.5</v>
          </cell>
          <cell r="D23">
            <v>27.6</v>
          </cell>
          <cell r="E23">
            <v>36.9</v>
          </cell>
          <cell r="F23">
            <v>70.946683624999991</v>
          </cell>
          <cell r="G23">
            <v>2.2000000000000002</v>
          </cell>
          <cell r="H23">
            <v>9.1999999999999993</v>
          </cell>
          <cell r="I23">
            <v>22.4</v>
          </cell>
          <cell r="J23">
            <v>31.3</v>
          </cell>
          <cell r="K23">
            <v>65.305416166875034</v>
          </cell>
          <cell r="L23">
            <v>2.3760000000000003</v>
          </cell>
          <cell r="M23">
            <v>10.178879999999999</v>
          </cell>
          <cell r="N23">
            <v>25.088000000000001</v>
          </cell>
          <cell r="O23">
            <v>35.181200000000004</v>
          </cell>
          <cell r="P23">
            <v>73.142709728250111</v>
          </cell>
        </row>
        <row r="24">
          <cell r="A24" t="str">
            <v xml:space="preserve"> Total EBITDA (Excluding Corp Overhead)</v>
          </cell>
          <cell r="B24">
            <v>1137</v>
          </cell>
          <cell r="C24">
            <v>1317.7</v>
          </cell>
          <cell r="D24">
            <v>1521.3</v>
          </cell>
          <cell r="E24">
            <v>1437</v>
          </cell>
          <cell r="F24">
            <v>5413.315834253026</v>
          </cell>
          <cell r="G24">
            <v>1233.3</v>
          </cell>
          <cell r="H24">
            <v>1447.4</v>
          </cell>
          <cell r="I24">
            <v>1385.9</v>
          </cell>
          <cell r="J24">
            <v>1431.1999999999998</v>
          </cell>
          <cell r="K24">
            <v>5497.8706479891116</v>
          </cell>
          <cell r="L24">
            <v>1151.9940000000001</v>
          </cell>
          <cell r="M24">
            <v>1552.9453799999999</v>
          </cell>
          <cell r="N24">
            <v>1626.5484999999999</v>
          </cell>
          <cell r="O24">
            <v>1619.4796999999999</v>
          </cell>
          <cell r="P24">
            <v>5950.621690060525</v>
          </cell>
        </row>
        <row r="25">
          <cell r="A25" t="str">
            <v xml:space="preserve">   Corporate Overhead/Eliminations</v>
          </cell>
          <cell r="B25">
            <v>-99.6</v>
          </cell>
          <cell r="C25">
            <v>-75.3</v>
          </cell>
          <cell r="D25">
            <v>-62.6</v>
          </cell>
          <cell r="E25">
            <v>-59.4</v>
          </cell>
          <cell r="F25">
            <v>-296.89999999999998</v>
          </cell>
          <cell r="G25">
            <v>-51.3</v>
          </cell>
          <cell r="H25">
            <v>-65.5</v>
          </cell>
          <cell r="I25">
            <v>-32.799999999999997</v>
          </cell>
          <cell r="J25">
            <v>-190.1</v>
          </cell>
          <cell r="K25">
            <v>-339.7</v>
          </cell>
          <cell r="L25">
            <v>-65.099999999999994</v>
          </cell>
          <cell r="M25">
            <v>-65.099999999999994</v>
          </cell>
          <cell r="N25">
            <v>-65.099999999999994</v>
          </cell>
          <cell r="O25">
            <v>-65.099999999999994</v>
          </cell>
          <cell r="P25">
            <v>-260.39999999999998</v>
          </cell>
        </row>
        <row r="26">
          <cell r="A26" t="str">
            <v xml:space="preserve"> Total EBITDA </v>
          </cell>
          <cell r="B26">
            <v>1037.4000000000001</v>
          </cell>
          <cell r="C26">
            <v>1242.4000000000001</v>
          </cell>
          <cell r="D26">
            <v>1458.7</v>
          </cell>
          <cell r="E26">
            <v>1377.6</v>
          </cell>
          <cell r="F26">
            <v>5116.4158342530263</v>
          </cell>
          <cell r="G26">
            <v>1182</v>
          </cell>
          <cell r="H26">
            <v>1381.9</v>
          </cell>
          <cell r="I26">
            <v>1353.1000000000001</v>
          </cell>
          <cell r="J26">
            <v>1241.0999999999999</v>
          </cell>
          <cell r="K26">
            <v>5158.1706479891118</v>
          </cell>
          <cell r="L26">
            <v>1086.8940000000002</v>
          </cell>
          <cell r="M26">
            <v>1487.84538</v>
          </cell>
          <cell r="N26">
            <v>1561.4485</v>
          </cell>
          <cell r="O26">
            <v>1554.3797</v>
          </cell>
          <cell r="P26">
            <v>5690.2216900605254</v>
          </cell>
        </row>
        <row r="27">
          <cell r="A27" t="str">
            <v xml:space="preserve">   Residual Cost of Discont'd Ops.</v>
          </cell>
          <cell r="B27">
            <v>-31.5</v>
          </cell>
          <cell r="C27">
            <v>-30.4</v>
          </cell>
          <cell r="D27">
            <v>-29</v>
          </cell>
          <cell r="E27">
            <v>-29.9</v>
          </cell>
          <cell r="F27">
            <v>-120.8</v>
          </cell>
          <cell r="G27">
            <v>-23.5</v>
          </cell>
          <cell r="H27">
            <v>-18.3</v>
          </cell>
          <cell r="I27">
            <v>-21</v>
          </cell>
          <cell r="J27">
            <v>-24.4</v>
          </cell>
          <cell r="K27">
            <v>-87.2</v>
          </cell>
          <cell r="L27">
            <v>-22.35</v>
          </cell>
          <cell r="M27">
            <v>-22.35</v>
          </cell>
          <cell r="N27">
            <v>-22.35</v>
          </cell>
          <cell r="O27">
            <v>-22.35</v>
          </cell>
          <cell r="P27">
            <v>-89.4</v>
          </cell>
        </row>
        <row r="28">
          <cell r="A28" t="str">
            <v xml:space="preserve">   Other Adjustments</v>
          </cell>
          <cell r="P28">
            <v>50</v>
          </cell>
        </row>
        <row r="29">
          <cell r="A29" t="str">
            <v xml:space="preserve">Total Reported EBITDA </v>
          </cell>
          <cell r="B29">
            <v>1005.9000000000001</v>
          </cell>
          <cell r="C29">
            <v>1212</v>
          </cell>
          <cell r="D29">
            <v>1429.7</v>
          </cell>
          <cell r="E29">
            <v>1347.6999999999998</v>
          </cell>
          <cell r="F29">
            <v>4995.6158342530262</v>
          </cell>
          <cell r="G29">
            <v>1158.5</v>
          </cell>
          <cell r="H29">
            <v>1363.6000000000001</v>
          </cell>
          <cell r="I29">
            <v>1332.1000000000001</v>
          </cell>
          <cell r="J29">
            <v>1216.6999999999998</v>
          </cell>
          <cell r="K29">
            <v>5070.970647989112</v>
          </cell>
          <cell r="L29">
            <v>1064.5440000000003</v>
          </cell>
          <cell r="M29">
            <v>1465.4953800000001</v>
          </cell>
          <cell r="N29">
            <v>1539.0985000000001</v>
          </cell>
          <cell r="O29">
            <v>1532.0297</v>
          </cell>
          <cell r="P29">
            <v>5650.8216900605257</v>
          </cell>
        </row>
        <row r="31">
          <cell r="A31" t="str">
            <v>Revenue Growth:</v>
          </cell>
        </row>
        <row r="32">
          <cell r="A32" t="str">
            <v xml:space="preserve">   Cable Networks</v>
          </cell>
          <cell r="G32">
            <v>7.6089360760893454E-2</v>
          </cell>
          <cell r="H32">
            <v>6.4840918244059464E-2</v>
          </cell>
          <cell r="I32">
            <v>8.6189815732118147E-2</v>
          </cell>
          <cell r="J32">
            <v>-4.0763802407637995E-2</v>
          </cell>
          <cell r="K32">
            <v>4.1514134067646369E-2</v>
          </cell>
          <cell r="L32">
            <v>0.02</v>
          </cell>
          <cell r="M32">
            <v>0.04</v>
          </cell>
          <cell r="N32">
            <v>7.0000000000000007E-2</v>
          </cell>
          <cell r="O32">
            <v>0.08</v>
          </cell>
          <cell r="P32">
            <v>5.3945159269172205E-2</v>
          </cell>
        </row>
        <row r="33">
          <cell r="A33" t="str">
            <v xml:space="preserve">   Television</v>
          </cell>
          <cell r="G33">
            <v>9.6535322415004732E-2</v>
          </cell>
          <cell r="H33">
            <v>-1.1921415972264371E-2</v>
          </cell>
          <cell r="I33">
            <v>-6.0161539375222728E-2</v>
          </cell>
          <cell r="J33">
            <v>4.6197212507177454E-2</v>
          </cell>
          <cell r="K33">
            <v>2.0624895937603638E-2</v>
          </cell>
          <cell r="L33">
            <v>-0.15</v>
          </cell>
          <cell r="M33">
            <v>2.2499999999999999E-2</v>
          </cell>
          <cell r="N33">
            <v>4.2000000000000003E-2</v>
          </cell>
          <cell r="O33">
            <v>5.2499999999999998E-2</v>
          </cell>
          <cell r="P33">
            <v>-1.3035050732623121E-2</v>
          </cell>
        </row>
        <row r="34">
          <cell r="A34" t="str">
            <v xml:space="preserve">   Infinity</v>
          </cell>
          <cell r="G34">
            <v>-3.9019337016574562E-2</v>
          </cell>
          <cell r="H34">
            <v>-4.4435820316290009E-2</v>
          </cell>
          <cell r="I34">
            <v>-0.10212136161815488</v>
          </cell>
          <cell r="J34">
            <v>-0.110099573257468</v>
          </cell>
          <cell r="K34">
            <v>-7.5794363478862037E-2</v>
          </cell>
          <cell r="L34">
            <v>-0.04</v>
          </cell>
          <cell r="M34">
            <v>0.01</v>
          </cell>
          <cell r="N34">
            <v>0.06</v>
          </cell>
          <cell r="O34">
            <v>8.3000000000000004E-2</v>
          </cell>
          <cell r="P34">
            <v>2.9912931026055967E-2</v>
          </cell>
        </row>
        <row r="35">
          <cell r="A35" t="str">
            <v xml:space="preserve">   Entertainment</v>
          </cell>
          <cell r="G35">
            <v>0.13892078071182556</v>
          </cell>
          <cell r="H35">
            <v>3.218912782155714E-2</v>
          </cell>
          <cell r="I35">
            <v>1.335368180083929E-2</v>
          </cell>
          <cell r="J35">
            <v>0.12087912087912067</v>
          </cell>
          <cell r="K35">
            <v>6.9510478643213247E-2</v>
          </cell>
          <cell r="L35">
            <v>-0.02</v>
          </cell>
          <cell r="M35">
            <v>4.9000000000000002E-2</v>
          </cell>
          <cell r="N35">
            <v>0.06</v>
          </cell>
          <cell r="O35">
            <v>5.5E-2</v>
          </cell>
          <cell r="P35">
            <v>3.9596845130888569E-2</v>
          </cell>
        </row>
        <row r="36">
          <cell r="A36" t="str">
            <v xml:space="preserve">   Blockbuster</v>
          </cell>
          <cell r="G36">
            <v>7.9927338782924684E-2</v>
          </cell>
          <cell r="H36">
            <v>9.5520421607377948E-3</v>
          </cell>
          <cell r="I36">
            <v>5.9390182610152609E-2</v>
          </cell>
          <cell r="J36">
            <v>1.2902744630071572E-2</v>
          </cell>
          <cell r="K36">
            <v>3.9636297655289088E-2</v>
          </cell>
          <cell r="L36">
            <v>8.41042893187538E-4</v>
          </cell>
          <cell r="M36">
            <v>4.1598694942903691E-2</v>
          </cell>
          <cell r="N36">
            <v>3.8190875306396643E-2</v>
          </cell>
          <cell r="O36">
            <v>4.705102717031151E-2</v>
          </cell>
          <cell r="P36">
            <v>3.1769930381833511E-2</v>
          </cell>
        </row>
        <row r="37">
          <cell r="A37" t="str">
            <v xml:space="preserve">   Publishing</v>
          </cell>
          <cell r="G37">
            <v>8.0673758865248413E-2</v>
          </cell>
          <cell r="H37">
            <v>0.12162162162162171</v>
          </cell>
          <cell r="I37">
            <v>9.9401197604790381E-2</v>
          </cell>
          <cell r="J37">
            <v>5.9016393442623105E-2</v>
          </cell>
          <cell r="K37">
            <v>8.7440540279448475E-2</v>
          </cell>
          <cell r="L37">
            <v>0.04</v>
          </cell>
          <cell r="M37">
            <v>0.04</v>
          </cell>
          <cell r="N37">
            <v>0.04</v>
          </cell>
          <cell r="O37">
            <v>5.5E-2</v>
          </cell>
          <cell r="P37">
            <v>4.6263511015735892E-2</v>
          </cell>
        </row>
        <row r="38">
          <cell r="A38" t="str">
            <v xml:space="preserve"> Total Revenues</v>
          </cell>
          <cell r="G38">
            <v>7.3178027895149933E-2</v>
          </cell>
          <cell r="H38">
            <v>7.4809887608728864E-3</v>
          </cell>
          <cell r="I38">
            <v>-9.917126113942909E-3</v>
          </cell>
          <cell r="J38">
            <v>-4.2975809264132359E-2</v>
          </cell>
          <cell r="K38">
            <v>4.5262646119581529E-3</v>
          </cell>
          <cell r="L38">
            <v>-5.7241986062717798E-2</v>
          </cell>
          <cell r="M38">
            <v>2.8484168403355437E-2</v>
          </cell>
          <cell r="N38">
            <v>5.2300108570027648E-2</v>
          </cell>
          <cell r="O38">
            <v>0.11023433436583785</v>
          </cell>
          <cell r="P38">
            <v>3.4507081603212919E-2</v>
          </cell>
        </row>
        <row r="40">
          <cell r="A40" t="str">
            <v>EBITDA Growth:</v>
          </cell>
        </row>
        <row r="41">
          <cell r="A41" t="str">
            <v xml:space="preserve">   Cable Networks</v>
          </cell>
          <cell r="G41">
            <v>0.19851036269430056</v>
          </cell>
          <cell r="H41">
            <v>0.24791800128123009</v>
          </cell>
          <cell r="I41">
            <v>0.19301796104224644</v>
          </cell>
          <cell r="J41">
            <v>0.15123120505556753</v>
          </cell>
          <cell r="K41">
            <v>0.19266011962457052</v>
          </cell>
          <cell r="L41">
            <v>0.08</v>
          </cell>
          <cell r="M41">
            <v>0.15</v>
          </cell>
          <cell r="N41">
            <v>0.18</v>
          </cell>
          <cell r="O41">
            <v>0.12</v>
          </cell>
          <cell r="P41">
            <v>0.13431472093752439</v>
          </cell>
        </row>
        <row r="42">
          <cell r="A42" t="str">
            <v xml:space="preserve">   Television</v>
          </cell>
          <cell r="G42">
            <v>9.0373961218836341E-2</v>
          </cell>
          <cell r="H42">
            <v>0.17271548930654546</v>
          </cell>
          <cell r="I42">
            <v>-0.18312697955657942</v>
          </cell>
          <cell r="J42">
            <v>8.8967971530249379E-3</v>
          </cell>
          <cell r="K42">
            <v>1.4269910971498323E-2</v>
          </cell>
          <cell r="L42">
            <v>-0.32</v>
          </cell>
          <cell r="M42">
            <v>-0.05</v>
          </cell>
          <cell r="N42">
            <v>0.26</v>
          </cell>
          <cell r="O42">
            <v>-0.13500000000000001</v>
          </cell>
          <cell r="P42">
            <v>-6.6736551835443803E-2</v>
          </cell>
        </row>
        <row r="43">
          <cell r="A43" t="str">
            <v xml:space="preserve">   Infinity</v>
          </cell>
          <cell r="G43">
            <v>-4.2546861053258E-2</v>
          </cell>
          <cell r="H43">
            <v>-5.316840277777779E-2</v>
          </cell>
          <cell r="I43">
            <v>-0.18376722817764168</v>
          </cell>
          <cell r="J43">
            <v>-0.20322847682119205</v>
          </cell>
          <cell r="K43">
            <v>-0.1271240328151243</v>
          </cell>
          <cell r="L43">
            <v>-0.09</v>
          </cell>
          <cell r="M43">
            <v>5.0000000000000001E-3</v>
          </cell>
          <cell r="N43">
            <v>0.115</v>
          </cell>
          <cell r="O43">
            <v>0.17499999999999999</v>
          </cell>
          <cell r="P43">
            <v>5.5349640944271972E-2</v>
          </cell>
        </row>
        <row r="44">
          <cell r="A44" t="str">
            <v xml:space="preserve">   Entertainment</v>
          </cell>
          <cell r="G44">
            <v>0.16636197440584999</v>
          </cell>
          <cell r="H44">
            <v>0.15384615384615374</v>
          </cell>
          <cell r="I44">
            <v>-0.46941109205260156</v>
          </cell>
          <cell r="J44">
            <v>0.13306451612903225</v>
          </cell>
          <cell r="K44">
            <v>-0.14126732867191094</v>
          </cell>
          <cell r="L44">
            <v>0.3</v>
          </cell>
          <cell r="M44">
            <v>0.17</v>
          </cell>
          <cell r="N44">
            <v>0.18</v>
          </cell>
          <cell r="O44" t="str">
            <v>NM</v>
          </cell>
          <cell r="P44">
            <v>0.47121715833421551</v>
          </cell>
        </row>
        <row r="45">
          <cell r="A45" t="str">
            <v xml:space="preserve">   Blockbuster</v>
          </cell>
          <cell r="G45">
            <v>6.7864271457085845E-2</v>
          </cell>
          <cell r="H45">
            <v>4.5936395759717419E-2</v>
          </cell>
          <cell r="I45">
            <v>0.19479429051217489</v>
          </cell>
          <cell r="J45">
            <v>0.14980289093298294</v>
          </cell>
          <cell r="K45">
            <v>0.11480927449513989</v>
          </cell>
          <cell r="L45">
            <v>8.41042893187538E-4</v>
          </cell>
          <cell r="M45">
            <v>4.1598694942903691E-2</v>
          </cell>
          <cell r="N45">
            <v>3.8190875306396643E-2</v>
          </cell>
          <cell r="O45">
            <v>4.705102717031151E-2</v>
          </cell>
          <cell r="P45">
            <v>9.7605654142903786E-2</v>
          </cell>
        </row>
        <row r="46">
          <cell r="A46" t="str">
            <v xml:space="preserve">   Publishing</v>
          </cell>
          <cell r="G46" t="str">
            <v>N/M</v>
          </cell>
          <cell r="H46">
            <v>8.2352941176470518E-2</v>
          </cell>
          <cell r="I46">
            <v>-0.18840579710144933</v>
          </cell>
          <cell r="J46">
            <v>-0.15176151761517609</v>
          </cell>
          <cell r="K46">
            <v>-7.9514181211665647E-2</v>
          </cell>
          <cell r="L46">
            <v>0.08</v>
          </cell>
          <cell r="M46">
            <v>0.10639999999999999</v>
          </cell>
          <cell r="N46">
            <v>0.12</v>
          </cell>
          <cell r="O46">
            <v>0.124</v>
          </cell>
          <cell r="P46">
            <v>0.12000985555851029</v>
          </cell>
        </row>
        <row r="47">
          <cell r="A47" t="str">
            <v xml:space="preserve"> Total EBITDA (Excluding Corp Overhead)</v>
          </cell>
          <cell r="G47">
            <v>8.4696569920844178E-2</v>
          </cell>
          <cell r="H47">
            <v>9.8429080974425265E-2</v>
          </cell>
          <cell r="I47">
            <v>-8.9002826529941403E-2</v>
          </cell>
          <cell r="J47">
            <v>-4.0361864996522057E-3</v>
          </cell>
          <cell r="K47">
            <v>1.5619782093825085E-2</v>
          </cell>
          <cell r="L47">
            <v>-6.5925565555825738E-2</v>
          </cell>
          <cell r="M47">
            <v>7.2920671548984295E-2</v>
          </cell>
          <cell r="N47">
            <v>0.17364059455949188</v>
          </cell>
          <cell r="O47">
            <v>0.13155373113471214</v>
          </cell>
          <cell r="P47">
            <v>8.2350253590817157E-2</v>
          </cell>
        </row>
        <row r="48">
          <cell r="A48" t="str">
            <v>Total Reported EBITDA</v>
          </cell>
          <cell r="G48">
            <v>0.15170494084899078</v>
          </cell>
          <cell r="H48">
            <v>0.12508250825082512</v>
          </cell>
          <cell r="I48">
            <v>-6.8266069804854057E-2</v>
          </cell>
          <cell r="J48">
            <v>-9.7202641537434187E-2</v>
          </cell>
          <cell r="K48">
            <v>1.5084189064220377E-2</v>
          </cell>
          <cell r="L48">
            <v>-8.1101424255502486E-2</v>
          </cell>
          <cell r="M48">
            <v>7.4725271340569055E-2</v>
          </cell>
          <cell r="N48">
            <v>0.15539261316717967</v>
          </cell>
          <cell r="O48">
            <v>0.25916799539738666</v>
          </cell>
          <cell r="P48">
            <v>0.11434715014596919</v>
          </cell>
        </row>
        <row r="50">
          <cell r="A50" t="str">
            <v>EBITDA Margin:</v>
          </cell>
        </row>
        <row r="51">
          <cell r="A51" t="str">
            <v xml:space="preserve">   Cable Networks</v>
          </cell>
          <cell r="B51">
            <v>0.34151736341517364</v>
          </cell>
          <cell r="C51">
            <v>0.31433749496576718</v>
          </cell>
          <cell r="D51">
            <v>0.39161878343570439</v>
          </cell>
          <cell r="E51">
            <v>0.38098796180987959</v>
          </cell>
          <cell r="F51">
            <v>0.35886797063896325</v>
          </cell>
          <cell r="G51">
            <v>0.38036998972250774</v>
          </cell>
          <cell r="H51">
            <v>0.3683812405446294</v>
          </cell>
          <cell r="I51">
            <v>0.43013498723093763</v>
          </cell>
          <cell r="J51">
            <v>0.45724424441751765</v>
          </cell>
          <cell r="K51">
            <v>0.41094739167878996</v>
          </cell>
          <cell r="L51">
            <v>0.4027446950003023</v>
          </cell>
          <cell r="M51">
            <v>0.40734464098684975</v>
          </cell>
          <cell r="N51">
            <v>0.47435447189953855</v>
          </cell>
          <cell r="O51">
            <v>0.47417921643298133</v>
          </cell>
          <cell r="P51">
            <v>0.44228456463082383</v>
          </cell>
        </row>
        <row r="52">
          <cell r="A52" t="str">
            <v xml:space="preserve">   Television</v>
          </cell>
          <cell r="B52">
            <v>0.15609967028809255</v>
          </cell>
          <cell r="C52">
            <v>0.18770147801228637</v>
          </cell>
          <cell r="D52">
            <v>0.20625965078988004</v>
          </cell>
          <cell r="E52">
            <v>0.1466826747403038</v>
          </cell>
          <cell r="F52">
            <v>0.17284829101721261</v>
          </cell>
          <cell r="G52">
            <v>0.15522255631685314</v>
          </cell>
          <cell r="H52">
            <v>0.22277623884272083</v>
          </cell>
          <cell r="I52">
            <v>0.17927330173775671</v>
          </cell>
          <cell r="J52">
            <v>0.14145294880750423</v>
          </cell>
          <cell r="K52">
            <v>0.17177204028572096</v>
          </cell>
          <cell r="L52">
            <v>0.12417804505348251</v>
          </cell>
          <cell r="M52">
            <v>0.20698036860692887</v>
          </cell>
          <cell r="N52">
            <v>0.21677961630477297</v>
          </cell>
          <cell r="O52">
            <v>0.11625349236911274</v>
          </cell>
          <cell r="P52">
            <v>0.16242579509465851</v>
          </cell>
        </row>
        <row r="53">
          <cell r="A53" t="str">
            <v xml:space="preserve">   Infinity</v>
          </cell>
          <cell r="B53">
            <v>0.38685543278084722</v>
          </cell>
          <cell r="C53">
            <v>0.44707480353158047</v>
          </cell>
          <cell r="D53">
            <v>0.45101134681795757</v>
          </cell>
          <cell r="E53">
            <v>0.45822664770033189</v>
          </cell>
          <cell r="F53">
            <v>0.4376251445093251</v>
          </cell>
          <cell r="G53">
            <v>0.38543538148281231</v>
          </cell>
          <cell r="H53">
            <v>0.44298913595288864</v>
          </cell>
          <cell r="I53">
            <v>0.41000000000000003</v>
          </cell>
          <cell r="J53">
            <v>0.41027280477408357</v>
          </cell>
          <cell r="K53">
            <v>0.41331978099146921</v>
          </cell>
          <cell r="L53">
            <v>0.36536062203058256</v>
          </cell>
          <cell r="M53">
            <v>0.44079612042836935</v>
          </cell>
          <cell r="N53">
            <v>0.43127358490566037</v>
          </cell>
          <cell r="O53">
            <v>0.44512515753420884</v>
          </cell>
          <cell r="P53">
            <v>0.42352792097672648</v>
          </cell>
        </row>
        <row r="54">
          <cell r="A54" t="str">
            <v xml:space="preserve">   Entertainment</v>
          </cell>
          <cell r="B54">
            <v>0.1046689628779181</v>
          </cell>
          <cell r="C54">
            <v>0.15279818351809804</v>
          </cell>
          <cell r="D54">
            <v>0.22243418542541016</v>
          </cell>
          <cell r="E54">
            <v>3.5393178250321108E-2</v>
          </cell>
          <cell r="F54">
            <v>0.13391930489514217</v>
          </cell>
          <cell r="G54">
            <v>0.10719086021505375</v>
          </cell>
          <cell r="H54">
            <v>0.17080745341614909</v>
          </cell>
          <cell r="I54">
            <v>0.11646586345381527</v>
          </cell>
          <cell r="J54">
            <v>3.5777947542653427E-2</v>
          </cell>
          <cell r="K54">
            <v>0.10752665329740106</v>
          </cell>
          <cell r="L54">
            <v>0.14219195742813254</v>
          </cell>
          <cell r="M54">
            <v>0.19050974308569538</v>
          </cell>
          <cell r="N54">
            <v>0.12965067818443585</v>
          </cell>
          <cell r="O54">
            <v>0.14482311666588221</v>
          </cell>
          <cell r="P54">
            <v>0.15216962041614654</v>
          </cell>
        </row>
        <row r="55">
          <cell r="A55" t="str">
            <v xml:space="preserve">   Blockbuster</v>
          </cell>
          <cell r="B55">
            <v>0.12410205598216499</v>
          </cell>
          <cell r="C55">
            <v>9.3214756258234513E-2</v>
          </cell>
          <cell r="D55">
            <v>9.9765454850058638E-2</v>
          </cell>
          <cell r="E55">
            <v>0.1135143198090692</v>
          </cell>
          <cell r="F55">
            <v>0.10782040684663614</v>
          </cell>
          <cell r="G55">
            <v>0.12271580396054743</v>
          </cell>
          <cell r="H55">
            <v>9.6574225122349103E-2</v>
          </cell>
          <cell r="I55">
            <v>0.11251680240373212</v>
          </cell>
          <cell r="J55">
            <v>0.12885649068551655</v>
          </cell>
          <cell r="K55">
            <v>0.11561657649271835</v>
          </cell>
          <cell r="L55">
            <v>0.12223071046600459</v>
          </cell>
          <cell r="M55">
            <v>0.12372748629600626</v>
          </cell>
          <cell r="N55">
            <v>0.12338156892612338</v>
          </cell>
          <cell r="O55">
            <v>0.12306610407876231</v>
          </cell>
          <cell r="P55">
            <v>0.12299390041740219</v>
          </cell>
        </row>
        <row r="56">
          <cell r="A56" t="str">
            <v xml:space="preserve">   Publishing</v>
          </cell>
          <cell r="B56">
            <v>-1.5070921985815602E-2</v>
          </cell>
          <cell r="C56">
            <v>6.3813813813813819E-2</v>
          </cell>
          <cell r="D56">
            <v>0.16526946107784432</v>
          </cell>
          <cell r="E56">
            <v>0.20163934426229507</v>
          </cell>
          <cell r="F56">
            <v>0.11903837262370959</v>
          </cell>
          <cell r="G56">
            <v>1.8047579983593111E-2</v>
          </cell>
          <cell r="H56">
            <v>6.157965194109772E-2</v>
          </cell>
          <cell r="I56">
            <v>0.12200435729847495</v>
          </cell>
          <cell r="J56">
            <v>0.16150670794633643</v>
          </cell>
          <cell r="K56">
            <v>0.1007624139740167</v>
          </cell>
          <cell r="L56">
            <v>1.8741717675269769E-2</v>
          </cell>
          <cell r="M56">
            <v>6.5511275872721653E-2</v>
          </cell>
          <cell r="N56">
            <v>0.13138930785989611</v>
          </cell>
          <cell r="O56">
            <v>0.17206970590680773</v>
          </cell>
          <cell r="P56">
            <v>0.10786469711746252</v>
          </cell>
        </row>
        <row r="57">
          <cell r="A57" t="str">
            <v xml:space="preserve"> Total EBITDA (Excluding Corp Overhead)</v>
          </cell>
          <cell r="B57">
            <v>0.21257899263358632</v>
          </cell>
          <cell r="C57">
            <v>0.23249289835382961</v>
          </cell>
          <cell r="D57">
            <v>0.26375741183813584</v>
          </cell>
          <cell r="E57">
            <v>0.22779873815034402</v>
          </cell>
          <cell r="F57">
            <v>0.23442371496808664</v>
          </cell>
          <cell r="G57">
            <v>0.21486062717770035</v>
          </cell>
          <cell r="H57">
            <v>0.25348067459414025</v>
          </cell>
          <cell r="I57">
            <v>0.24268903442720555</v>
          </cell>
          <cell r="J57">
            <v>0.23706746616753072</v>
          </cell>
          <cell r="K57">
            <v>0.23701258065709604</v>
          </cell>
          <cell r="L57">
            <v>0.21288158344807506</v>
          </cell>
          <cell r="M57">
            <v>0.26443251531274342</v>
          </cell>
          <cell r="N57">
            <v>0.27067345174493052</v>
          </cell>
          <cell r="O57">
            <v>0.24161978022932218</v>
          </cell>
          <cell r="P57">
            <v>0.2479737754727277</v>
          </cell>
        </row>
        <row r="58">
          <cell r="A58" t="str">
            <v>Total Reported EBITDA</v>
          </cell>
          <cell r="B58">
            <v>0.18806790562016226</v>
          </cell>
          <cell r="C58">
            <v>0.21384335797589851</v>
          </cell>
          <cell r="D58">
            <v>0.2478761399493741</v>
          </cell>
          <cell r="E58">
            <v>0.21364256047683963</v>
          </cell>
          <cell r="F58">
            <v>0.21633521085336574</v>
          </cell>
          <cell r="G58">
            <v>0.20182926829268294</v>
          </cell>
          <cell r="H58">
            <v>0.23880492460727487</v>
          </cell>
          <cell r="I58">
            <v>0.23326795783280216</v>
          </cell>
          <cell r="J58">
            <v>0.2015371618823607</v>
          </cell>
          <cell r="K58">
            <v>0.21860897003022148</v>
          </cell>
          <cell r="L58">
            <v>0.19672134782832867</v>
          </cell>
          <cell r="M58">
            <v>0.24954169960092532</v>
          </cell>
          <cell r="N58">
            <v>0.25612092327431057</v>
          </cell>
          <cell r="O58">
            <v>0.22857259613615066</v>
          </cell>
          <cell r="P58">
            <v>0.23548053665519375</v>
          </cell>
        </row>
        <row r="60">
          <cell r="A60" t="str">
            <v>Percentage of Full Year Revenues:</v>
          </cell>
        </row>
        <row r="61">
          <cell r="A61" t="str">
            <v xml:space="preserve">   Cable Networks</v>
          </cell>
          <cell r="B61">
            <v>0.21993026891428918</v>
          </cell>
          <cell r="C61">
            <v>0.24157790653137803</v>
          </cell>
          <cell r="D61">
            <v>0.24551826304145485</v>
          </cell>
          <cell r="E61">
            <v>0.29297280348071369</v>
          </cell>
          <cell r="G61">
            <v>0.22723131136363198</v>
          </cell>
          <cell r="H61">
            <v>0.24698852507520777</v>
          </cell>
          <cell r="I61">
            <v>0.25604975311314093</v>
          </cell>
          <cell r="J61">
            <v>0.26982842461412171</v>
          </cell>
          <cell r="L61">
            <v>0.21989460586208365</v>
          </cell>
          <cell r="M61">
            <v>0.243700458019597</v>
          </cell>
          <cell r="N61">
            <v>0.25992878007969261</v>
          </cell>
          <cell r="O61">
            <v>0.2764761560386268</v>
          </cell>
        </row>
        <row r="62">
          <cell r="A62" t="str">
            <v xml:space="preserve">   Television</v>
          </cell>
          <cell r="B62">
            <v>0.26081593578997797</v>
          </cell>
          <cell r="C62">
            <v>0.23177529864996635</v>
          </cell>
          <cell r="D62">
            <v>0.23737196512792005</v>
          </cell>
          <cell r="E62">
            <v>0.27006382800543799</v>
          </cell>
          <cell r="G62">
            <v>0.28021449151473465</v>
          </cell>
          <cell r="H62">
            <v>0.22438430594256739</v>
          </cell>
          <cell r="I62">
            <v>0.21858304964857672</v>
          </cell>
          <cell r="J62">
            <v>0.27683042534324015</v>
          </cell>
          <cell r="L62">
            <v>0.24138236458326442</v>
          </cell>
          <cell r="M62">
            <v>0.23251544942950259</v>
          </cell>
          <cell r="N62">
            <v>0.23082360527317852</v>
          </cell>
          <cell r="O62">
            <v>0.29527858071405449</v>
          </cell>
        </row>
        <row r="63">
          <cell r="A63" t="str">
            <v xml:space="preserve">   Entertainment</v>
          </cell>
          <cell r="B63">
            <v>0.18948207380231763</v>
          </cell>
          <cell r="C63">
            <v>0.27146044518904555</v>
          </cell>
          <cell r="D63">
            <v>0.28509329244309667</v>
          </cell>
          <cell r="E63">
            <v>0.2540568103966398</v>
          </cell>
          <cell r="G63">
            <v>0.20177929598184283</v>
          </cell>
          <cell r="H63">
            <v>0.26198763429900557</v>
          </cell>
          <cell r="I63">
            <v>0.27012389623375732</v>
          </cell>
          <cell r="J63">
            <v>0.26625917181475023</v>
          </cell>
          <cell r="L63">
            <v>0.19017411565495496</v>
          </cell>
          <cell r="M63">
            <v>0.2643047746778282</v>
          </cell>
          <cell r="N63">
            <v>0.27537061710538074</v>
          </cell>
          <cell r="O63">
            <v>0.27015049256183604</v>
          </cell>
        </row>
        <row r="64">
          <cell r="A64" t="str">
            <v xml:space="preserve">   Infinity</v>
          </cell>
          <cell r="B64">
            <v>0.21892622430265116</v>
          </cell>
          <cell r="C64">
            <v>0.25972290445297258</v>
          </cell>
          <cell r="D64">
            <v>0.25538872966245046</v>
          </cell>
          <cell r="E64">
            <v>0.26572019282590431</v>
          </cell>
          <cell r="G64">
            <v>0.22763750821379894</v>
          </cell>
          <cell r="H64">
            <v>0.26853537170891195</v>
          </cell>
          <cell r="I64">
            <v>0.24811370520368553</v>
          </cell>
          <cell r="J64">
            <v>0.25585703402542692</v>
          </cell>
          <cell r="L64">
            <v>0.21219863641810277</v>
          </cell>
          <cell r="M64">
            <v>0.26336035924745393</v>
          </cell>
          <cell r="N64">
            <v>0.25537839447950594</v>
          </cell>
          <cell r="O64">
            <v>0.26906260985493735</v>
          </cell>
        </row>
        <row r="65">
          <cell r="A65" t="str">
            <v xml:space="preserve">   Blockbuster</v>
          </cell>
          <cell r="B65">
            <v>0.24416846434547687</v>
          </cell>
          <cell r="C65">
            <v>0.2448337735126308</v>
          </cell>
          <cell r="D65">
            <v>0.24068063143888224</v>
          </cell>
          <cell r="E65">
            <v>0.27031713070301</v>
          </cell>
          <cell r="G65">
            <v>0.25363119824694091</v>
          </cell>
          <cell r="H65">
            <v>0.23774894797060137</v>
          </cell>
          <cell r="I65">
            <v>0.24525374755172882</v>
          </cell>
          <cell r="J65">
            <v>0.26336610623072892</v>
          </cell>
          <cell r="L65">
            <v>0.24600638977635783</v>
          </cell>
          <cell r="M65">
            <v>0.23999248261604961</v>
          </cell>
          <cell r="N65">
            <v>0.24675812817139636</v>
          </cell>
          <cell r="O65">
            <v>0.26724299943619623</v>
          </cell>
        </row>
        <row r="66">
          <cell r="A66" t="str">
            <v xml:space="preserve">   Publishing</v>
          </cell>
          <cell r="B66">
            <v>0.18926224237524314</v>
          </cell>
          <cell r="C66">
            <v>0.22349052025161686</v>
          </cell>
          <cell r="D66">
            <v>0.280202078693844</v>
          </cell>
          <cell r="E66">
            <v>0.30704778683217637</v>
          </cell>
          <cell r="G66">
            <v>0.1880845262825678</v>
          </cell>
          <cell r="H66">
            <v>0.23051540792957859</v>
          </cell>
          <cell r="I66">
            <v>0.28328399528695197</v>
          </cell>
          <cell r="J66">
            <v>0.29902199502511601</v>
          </cell>
          <cell r="L66">
            <v>0.18710805764845659</v>
          </cell>
          <cell r="M66">
            <v>0.22931865309827246</v>
          </cell>
          <cell r="N66">
            <v>0.2818132845304071</v>
          </cell>
          <cell r="O66">
            <v>0.30176000472286379</v>
          </cell>
        </row>
        <row r="68">
          <cell r="A68" t="str">
            <v>Percentage of Full Year EBITDA:</v>
          </cell>
        </row>
        <row r="69">
          <cell r="A69" t="str">
            <v xml:space="preserve">   Cable Networks</v>
          </cell>
          <cell r="B69">
            <v>0.2092970443727955</v>
          </cell>
          <cell r="C69">
            <v>0.21160148074218507</v>
          </cell>
          <cell r="D69">
            <v>0.26792461671167767</v>
          </cell>
          <cell r="E69">
            <v>0.31103113232731816</v>
          </cell>
          <cell r="G69">
            <v>0.21032368940201165</v>
          </cell>
          <cell r="H69">
            <v>0.22140532124026951</v>
          </cell>
          <cell r="I69">
            <v>0.26800500384217429</v>
          </cell>
          <cell r="J69">
            <v>0.30022697949495475</v>
          </cell>
          <cell r="L69">
            <v>0.20026133154836942</v>
          </cell>
          <cell r="M69">
            <v>0.22447658537465204</v>
          </cell>
          <cell r="N69">
            <v>0.27881110178102259</v>
          </cell>
          <cell r="O69">
            <v>0.29645098129595604</v>
          </cell>
        </row>
        <row r="70">
          <cell r="A70" t="str">
            <v xml:space="preserve">   Television</v>
          </cell>
          <cell r="B70">
            <v>0.23554344299904914</v>
          </cell>
          <cell r="C70">
            <v>0.25169219705507817</v>
          </cell>
          <cell r="D70">
            <v>0.2832556708918621</v>
          </cell>
          <cell r="E70">
            <v>0.22918181261334075</v>
          </cell>
          <cell r="G70">
            <v>0.25321705219076895</v>
          </cell>
          <cell r="H70">
            <v>0.29101064206998817</v>
          </cell>
          <cell r="I70">
            <v>0.22812854146243616</v>
          </cell>
          <cell r="J70">
            <v>0.22796771767571608</v>
          </cell>
          <cell r="L70">
            <v>0.18449690748918796</v>
          </cell>
          <cell r="M70">
            <v>0.29622363439056404</v>
          </cell>
          <cell r="N70">
            <v>0.30799055510105966</v>
          </cell>
          <cell r="O70">
            <v>0.21128890301918837</v>
          </cell>
        </row>
        <row r="71">
          <cell r="A71" t="str">
            <v xml:space="preserve">   Entertainment</v>
          </cell>
          <cell r="B71">
            <v>0.14809584147987276</v>
          </cell>
          <cell r="C71">
            <v>0.3097287799871562</v>
          </cell>
          <cell r="D71">
            <v>0.47352765401882535</v>
          </cell>
          <cell r="E71">
            <v>6.7144001255956931E-2</v>
          </cell>
          <cell r="G71">
            <v>0.20114916298993976</v>
          </cell>
          <cell r="H71">
            <v>0.41617068204815127</v>
          </cell>
          <cell r="I71">
            <v>0.29258060071263969</v>
          </cell>
          <cell r="J71">
            <v>8.8593910345098878E-2</v>
          </cell>
          <cell r="L71">
            <v>0.17764583922344734</v>
          </cell>
          <cell r="M71">
            <v>0.33078880407124678</v>
          </cell>
          <cell r="N71">
            <v>0.23454219891878922</v>
          </cell>
          <cell r="O71">
            <v>0.25702315778651658</v>
          </cell>
        </row>
        <row r="72">
          <cell r="A72" t="str">
            <v xml:space="preserve">   Infinity</v>
          </cell>
          <cell r="B72">
            <v>0.19352818345170356</v>
          </cell>
          <cell r="C72">
            <v>0.26533111256930969</v>
          </cell>
          <cell r="D72">
            <v>0.26320063271578009</v>
          </cell>
          <cell r="E72">
            <v>0.27822915276365112</v>
          </cell>
          <cell r="G72">
            <v>0.21228006462142526</v>
          </cell>
          <cell r="H72">
            <v>0.28781166001966391</v>
          </cell>
          <cell r="I72">
            <v>0.2461208580181907</v>
          </cell>
          <cell r="J72">
            <v>0.25397086662289847</v>
          </cell>
          <cell r="L72">
            <v>0.18305795895607993</v>
          </cell>
          <cell r="M72">
            <v>0.27410216034121376</v>
          </cell>
          <cell r="N72">
            <v>0.26005265984080778</v>
          </cell>
          <cell r="O72">
            <v>0.28278722086189856</v>
          </cell>
        </row>
        <row r="73">
          <cell r="A73" t="str">
            <v xml:space="preserve">   Blockbuster</v>
          </cell>
          <cell r="B73">
            <v>0.28103964098728501</v>
          </cell>
          <cell r="C73">
            <v>0.21166791323859388</v>
          </cell>
          <cell r="D73">
            <v>0.22270007479431564</v>
          </cell>
          <cell r="E73">
            <v>0.28459237097980555</v>
          </cell>
          <cell r="G73">
            <v>0.26920496477692019</v>
          </cell>
          <cell r="H73">
            <v>0.19859107681985888</v>
          </cell>
          <cell r="I73">
            <v>0.23867829587386755</v>
          </cell>
          <cell r="J73">
            <v>0.29352566252935219</v>
          </cell>
          <cell r="L73">
            <v>0.24427480916030533</v>
          </cell>
          <cell r="M73">
            <v>0.24122137404580152</v>
          </cell>
          <cell r="N73">
            <v>0.24732824427480915</v>
          </cell>
          <cell r="O73">
            <v>0.26717557251908397</v>
          </cell>
        </row>
        <row r="74">
          <cell r="A74" t="str">
            <v xml:space="preserve">   Publishing</v>
          </cell>
          <cell r="B74">
            <v>-2.3961655614314844E-2</v>
          </cell>
          <cell r="C74">
            <v>0.11980827807157422</v>
          </cell>
          <cell r="D74">
            <v>0.3890245264441704</v>
          </cell>
          <cell r="E74">
            <v>0.52010887774601045</v>
          </cell>
          <cell r="G74">
            <v>3.3687864332390696E-2</v>
          </cell>
          <cell r="H74">
            <v>0.14087652357181563</v>
          </cell>
          <cell r="I74">
            <v>0.34300370956615978</v>
          </cell>
          <cell r="J74">
            <v>0.4792864334562858</v>
          </cell>
          <cell r="L74">
            <v>3.2626570771645866E-2</v>
          </cell>
          <cell r="M74">
            <v>0.13977354743101456</v>
          </cell>
          <cell r="N74">
            <v>0.34450143414101486</v>
          </cell>
          <cell r="O74">
            <v>0.48309844765632465</v>
          </cell>
        </row>
        <row r="78">
          <cell r="A78" t="str">
            <v>Source:  Company Documents;  Bear, Stearns &amp; Co. estimates</v>
          </cell>
        </row>
        <row r="80">
          <cell r="A80" t="str">
            <v>Viacom - Quarterly Revenue, EBITDA, &amp; Earnings Model ( $ in millions)</v>
          </cell>
        </row>
        <row r="82">
          <cell r="A82" t="str">
            <v xml:space="preserve"> </v>
          </cell>
          <cell r="B82" t="str">
            <v>Q1/00</v>
          </cell>
          <cell r="C82" t="str">
            <v>Q2/00</v>
          </cell>
          <cell r="D82" t="str">
            <v>Q3/00</v>
          </cell>
          <cell r="E82" t="str">
            <v>Q4/00</v>
          </cell>
          <cell r="F82">
            <v>2000</v>
          </cell>
          <cell r="G82" t="str">
            <v>Q1/01</v>
          </cell>
          <cell r="H82" t="str">
            <v>Q2/01</v>
          </cell>
          <cell r="I82" t="str">
            <v>Q3/01</v>
          </cell>
          <cell r="J82" t="str">
            <v>Q4/01</v>
          </cell>
          <cell r="K82">
            <v>2001</v>
          </cell>
          <cell r="L82" t="str">
            <v>Q1/02E</v>
          </cell>
          <cell r="M82" t="str">
            <v>Q2/02E</v>
          </cell>
          <cell r="N82" t="str">
            <v>Q3/02E</v>
          </cell>
          <cell r="O82" t="str">
            <v>Q4/02E</v>
          </cell>
          <cell r="P82" t="str">
            <v>2002E</v>
          </cell>
        </row>
        <row r="83">
          <cell r="A83" t="str">
            <v>Revenues</v>
          </cell>
          <cell r="G83">
            <v>5740</v>
          </cell>
          <cell r="H83">
            <v>5710.0999999999995</v>
          </cell>
          <cell r="I83">
            <v>5710.6</v>
          </cell>
          <cell r="J83">
            <v>6037.1</v>
          </cell>
          <cell r="K83">
            <v>23196.53510689922</v>
          </cell>
          <cell r="L83">
            <v>5411.4309999999996</v>
          </cell>
          <cell r="M83">
            <v>5872.7474499999998</v>
          </cell>
          <cell r="N83">
            <v>6009.2650000000003</v>
          </cell>
          <cell r="O83">
            <v>6702.5956999999999</v>
          </cell>
          <cell r="P83">
            <v>23996.979836744784</v>
          </cell>
        </row>
        <row r="85">
          <cell r="A85" t="str">
            <v>EBITDA</v>
          </cell>
          <cell r="G85">
            <v>1158.5</v>
          </cell>
          <cell r="H85">
            <v>1363.6000000000001</v>
          </cell>
          <cell r="I85">
            <v>1332.1000000000001</v>
          </cell>
          <cell r="J85">
            <v>1216.6999999999998</v>
          </cell>
          <cell r="K85">
            <v>5070.970647989112</v>
          </cell>
          <cell r="L85">
            <v>1064.5440000000003</v>
          </cell>
          <cell r="M85">
            <v>1465.4953800000001</v>
          </cell>
          <cell r="N85">
            <v>1539.0985000000001</v>
          </cell>
          <cell r="O85">
            <v>1532.0297</v>
          </cell>
          <cell r="P85">
            <v>5650.8216900605257</v>
          </cell>
        </row>
        <row r="87">
          <cell r="A87" t="str">
            <v>Depreciation &amp; Amortization</v>
          </cell>
          <cell r="G87">
            <v>-749.8</v>
          </cell>
          <cell r="H87">
            <v>-776.8</v>
          </cell>
          <cell r="I87">
            <v>-784.40000000000009</v>
          </cell>
          <cell r="J87">
            <v>-809.5</v>
          </cell>
          <cell r="K87">
            <v>-3120.43</v>
          </cell>
          <cell r="L87">
            <v>-237.35029763233612</v>
          </cell>
          <cell r="M87">
            <v>-245.89718751773631</v>
          </cell>
          <cell r="N87">
            <v>-248.30297874473791</v>
          </cell>
          <cell r="O87">
            <v>-256.24842082338768</v>
          </cell>
          <cell r="P87">
            <v>-987.77672611479136</v>
          </cell>
        </row>
        <row r="88">
          <cell r="A88" t="str">
            <v>Operating Income</v>
          </cell>
          <cell r="G88">
            <v>408.70000000000005</v>
          </cell>
          <cell r="H88">
            <v>586.80000000000018</v>
          </cell>
          <cell r="I88">
            <v>547.70000000000005</v>
          </cell>
          <cell r="J88">
            <v>407.19999999999982</v>
          </cell>
          <cell r="K88">
            <v>1950.5406479891121</v>
          </cell>
          <cell r="L88">
            <v>827.19370236766417</v>
          </cell>
          <cell r="M88">
            <v>1219.5981924822638</v>
          </cell>
          <cell r="N88">
            <v>1290.7955212552622</v>
          </cell>
          <cell r="O88">
            <v>1275.7812791766123</v>
          </cell>
          <cell r="P88">
            <v>4663.0449639457347</v>
          </cell>
        </row>
        <row r="90">
          <cell r="A90" t="str">
            <v>Interest Expense, net</v>
          </cell>
          <cell r="G90">
            <v>-245.5</v>
          </cell>
          <cell r="H90">
            <v>-255.2</v>
          </cell>
          <cell r="I90">
            <v>-220</v>
          </cell>
          <cell r="J90">
            <v>-211.4</v>
          </cell>
          <cell r="K90">
            <v>-931.91691500000013</v>
          </cell>
          <cell r="L90">
            <v>-227.75</v>
          </cell>
          <cell r="M90">
            <v>-227.75</v>
          </cell>
          <cell r="N90">
            <v>-227.75</v>
          </cell>
          <cell r="O90">
            <v>-227.75</v>
          </cell>
          <cell r="P90">
            <v>-912.54479767757414</v>
          </cell>
        </row>
        <row r="91">
          <cell r="A91" t="str">
            <v>Other Items, net</v>
          </cell>
          <cell r="G91">
            <v>-9.8000000000000007</v>
          </cell>
          <cell r="H91">
            <v>2</v>
          </cell>
          <cell r="I91">
            <v>-28.3</v>
          </cell>
          <cell r="J91">
            <v>290.8</v>
          </cell>
          <cell r="K91">
            <v>254.7</v>
          </cell>
          <cell r="L91">
            <v>-12</v>
          </cell>
          <cell r="M91">
            <v>-13</v>
          </cell>
          <cell r="N91">
            <v>-13</v>
          </cell>
          <cell r="O91">
            <v>-12</v>
          </cell>
          <cell r="P91">
            <v>-50</v>
          </cell>
        </row>
        <row r="93">
          <cell r="A93" t="str">
            <v>Earnings Before Taxes</v>
          </cell>
          <cell r="G93">
            <v>153.40000000000003</v>
          </cell>
          <cell r="H93">
            <v>333.60000000000019</v>
          </cell>
          <cell r="I93">
            <v>299.40000000000003</v>
          </cell>
          <cell r="J93">
            <v>486.5999999999998</v>
          </cell>
          <cell r="K93">
            <v>1273.3237329891119</v>
          </cell>
          <cell r="L93">
            <v>587.44370236766417</v>
          </cell>
          <cell r="M93">
            <v>978.84819248226381</v>
          </cell>
          <cell r="N93">
            <v>1050.0455212552622</v>
          </cell>
          <cell r="O93">
            <v>1036.0312791766123</v>
          </cell>
          <cell r="P93">
            <v>3700.5001662681607</v>
          </cell>
        </row>
        <row r="94">
          <cell r="A94" t="str">
            <v>Provision for Income Taxes</v>
          </cell>
          <cell r="G94">
            <v>-123.5</v>
          </cell>
          <cell r="H94">
            <v>-314.7</v>
          </cell>
          <cell r="I94">
            <v>-169.4</v>
          </cell>
          <cell r="J94">
            <v>-314.89999999999998</v>
          </cell>
          <cell r="K94">
            <v>-922.5</v>
          </cell>
          <cell r="L94">
            <v>-258.47522904177225</v>
          </cell>
          <cell r="M94">
            <v>-430.6932046921961</v>
          </cell>
          <cell r="N94">
            <v>-462.02002935231536</v>
          </cell>
          <cell r="O94">
            <v>-455.85376283770944</v>
          </cell>
          <cell r="P94">
            <v>-1628.2200731579908</v>
          </cell>
        </row>
        <row r="95">
          <cell r="A95" t="str">
            <v>Effective Tax Rate</v>
          </cell>
          <cell r="G95">
            <v>0.80508474576271172</v>
          </cell>
          <cell r="H95">
            <v>0.94334532374100666</v>
          </cell>
          <cell r="I95">
            <v>0.56579826319305271</v>
          </cell>
          <cell r="J95">
            <v>0.64714344430743964</v>
          </cell>
          <cell r="L95">
            <v>0.44</v>
          </cell>
          <cell r="M95">
            <v>0.44</v>
          </cell>
          <cell r="N95">
            <v>0.44</v>
          </cell>
          <cell r="O95">
            <v>0.44</v>
          </cell>
        </row>
        <row r="96">
          <cell r="A96" t="str">
            <v>Minority Interest</v>
          </cell>
          <cell r="G96">
            <v>-5.0999999999999996</v>
          </cell>
          <cell r="H96">
            <v>-5.9</v>
          </cell>
          <cell r="I96">
            <v>41.3</v>
          </cell>
          <cell r="J96">
            <v>17</v>
          </cell>
          <cell r="K96">
            <v>47.1</v>
          </cell>
          <cell r="L96">
            <v>-12.5</v>
          </cell>
          <cell r="M96">
            <v>-12.5</v>
          </cell>
          <cell r="N96">
            <v>-12.5</v>
          </cell>
          <cell r="O96">
            <v>-12.5</v>
          </cell>
          <cell r="P96">
            <v>-50</v>
          </cell>
        </row>
        <row r="97">
          <cell r="A97" t="str">
            <v>Earnings Before Preferred Dividend</v>
          </cell>
          <cell r="G97">
            <v>24.800000000000033</v>
          </cell>
          <cell r="H97">
            <v>13.000000000000204</v>
          </cell>
          <cell r="I97">
            <v>171.3</v>
          </cell>
          <cell r="J97">
            <v>188.69999999999982</v>
          </cell>
          <cell r="K97">
            <v>397.92373298911195</v>
          </cell>
          <cell r="L97">
            <v>316.46847332589192</v>
          </cell>
          <cell r="M97">
            <v>535.65498779006771</v>
          </cell>
          <cell r="N97">
            <v>575.5254919029469</v>
          </cell>
          <cell r="O97">
            <v>567.67751633890293</v>
          </cell>
          <cell r="P97">
            <v>2022.2800931101701</v>
          </cell>
        </row>
        <row r="98">
          <cell r="A98" t="str">
            <v>Equity in Loss of Affiliates</v>
          </cell>
          <cell r="G98">
            <v>-27.1</v>
          </cell>
          <cell r="H98">
            <v>-7.1</v>
          </cell>
          <cell r="I98">
            <v>-7.7</v>
          </cell>
          <cell r="J98">
            <v>-85.1</v>
          </cell>
          <cell r="K98">
            <v>-127</v>
          </cell>
          <cell r="L98">
            <v>-17.5</v>
          </cell>
          <cell r="M98">
            <v>-17.5</v>
          </cell>
          <cell r="N98">
            <v>-17.5</v>
          </cell>
          <cell r="O98">
            <v>-17.5</v>
          </cell>
          <cell r="P98">
            <v>-70</v>
          </cell>
        </row>
        <row r="99">
          <cell r="A99" t="str">
            <v>Extraordinary Loss/Charges</v>
          </cell>
          <cell r="G99">
            <v>0</v>
          </cell>
          <cell r="H99">
            <v>0</v>
          </cell>
          <cell r="I99">
            <v>-200.01</v>
          </cell>
          <cell r="J99">
            <v>0</v>
          </cell>
          <cell r="K99">
            <v>-200</v>
          </cell>
          <cell r="L99">
            <v>0</v>
          </cell>
          <cell r="M99">
            <v>0</v>
          </cell>
          <cell r="N99">
            <v>0</v>
          </cell>
          <cell r="O99">
            <v>0</v>
          </cell>
          <cell r="P99">
            <v>0</v>
          </cell>
        </row>
        <row r="100">
          <cell r="A100" t="str">
            <v>Premium on Redemption of Preferred Dividend</v>
          </cell>
          <cell r="G100">
            <v>0</v>
          </cell>
          <cell r="H100">
            <v>0</v>
          </cell>
          <cell r="I100">
            <v>0</v>
          </cell>
          <cell r="J100">
            <v>0</v>
          </cell>
          <cell r="K100">
            <v>0</v>
          </cell>
          <cell r="L100">
            <v>0</v>
          </cell>
          <cell r="M100">
            <v>0</v>
          </cell>
          <cell r="N100">
            <v>0</v>
          </cell>
          <cell r="O100">
            <v>0</v>
          </cell>
          <cell r="P100">
            <v>0</v>
          </cell>
        </row>
        <row r="101">
          <cell r="A101" t="str">
            <v>Earnings Available to Common Shares</v>
          </cell>
          <cell r="G101">
            <v>-2.2999999999999687</v>
          </cell>
          <cell r="H101">
            <v>5.9000000000002046</v>
          </cell>
          <cell r="I101">
            <v>-36.409999999999968</v>
          </cell>
          <cell r="J101">
            <v>103.59999999999982</v>
          </cell>
          <cell r="K101">
            <v>70.923732989111954</v>
          </cell>
          <cell r="L101">
            <v>298.96847332589192</v>
          </cell>
          <cell r="M101">
            <v>518.15498779006771</v>
          </cell>
          <cell r="N101">
            <v>558.0254919029469</v>
          </cell>
          <cell r="O101">
            <v>550.17751633890293</v>
          </cell>
          <cell r="P101">
            <v>1952.2800931101701</v>
          </cell>
        </row>
        <row r="103">
          <cell r="A103" t="str">
            <v>Average Fully Diluted Shares - Treasury Method</v>
          </cell>
          <cell r="G103">
            <v>1780</v>
          </cell>
          <cell r="H103">
            <v>1800.2</v>
          </cell>
          <cell r="I103">
            <v>1768</v>
          </cell>
          <cell r="J103">
            <v>1759.7</v>
          </cell>
          <cell r="K103">
            <v>1731.6</v>
          </cell>
          <cell r="L103">
            <v>1775.5373</v>
          </cell>
          <cell r="M103">
            <v>1791.5171356999997</v>
          </cell>
          <cell r="N103">
            <v>1807.6407899212995</v>
          </cell>
          <cell r="O103">
            <v>1823.909557030591</v>
          </cell>
          <cell r="P103">
            <v>1800.864</v>
          </cell>
        </row>
        <row r="104">
          <cell r="E104" t="str">
            <v xml:space="preserve"> </v>
          </cell>
        </row>
        <row r="105">
          <cell r="A105" t="str">
            <v>Earnings per Share from Continuing Operations</v>
          </cell>
          <cell r="G105">
            <v>1.1910112359550579E-2</v>
          </cell>
          <cell r="H105">
            <v>1.3442950783246419E-2</v>
          </cell>
          <cell r="I105">
            <v>-8.7160633484162711E-3</v>
          </cell>
          <cell r="J105">
            <v>7.2739671534920627E-2</v>
          </cell>
          <cell r="K105">
            <v>9.1316547117759272E-2</v>
          </cell>
          <cell r="L105">
            <v>0.18096971171818915</v>
          </cell>
          <cell r="M105">
            <v>0.30170238231010621</v>
          </cell>
          <cell r="N105">
            <v>0.3210679329316391</v>
          </cell>
          <cell r="O105">
            <v>0.31390126452925887</v>
          </cell>
          <cell r="P105">
            <v>1.1337225315793809</v>
          </cell>
        </row>
        <row r="106">
          <cell r="A106" t="str">
            <v>Earnings per Share</v>
          </cell>
          <cell r="G106">
            <v>-1.2921348314606565E-3</v>
          </cell>
          <cell r="H106">
            <v>3.2774136207089238E-3</v>
          </cell>
          <cell r="I106">
            <v>-2.0593891402714913E-2</v>
          </cell>
          <cell r="J106">
            <v>5.8873671648576362E-2</v>
          </cell>
          <cell r="K106">
            <v>4.0958496759708918E-2</v>
          </cell>
          <cell r="L106">
            <v>0.16838197278417746</v>
          </cell>
          <cell r="M106">
            <v>0.28922692251425713</v>
          </cell>
          <cell r="N106">
            <v>0.30870375077519802</v>
          </cell>
          <cell r="O106">
            <v>0.30164736744656206</v>
          </cell>
          <cell r="P106">
            <v>1.0840796934750043</v>
          </cell>
        </row>
        <row r="109">
          <cell r="A109" t="str">
            <v>EPS (New GAAP)</v>
          </cell>
          <cell r="G109">
            <v>0.2531179775280899</v>
          </cell>
          <cell r="H109">
            <v>0.25194422841906466</v>
          </cell>
          <cell r="I109">
            <v>0.23412895927601812</v>
          </cell>
          <cell r="J109">
            <v>0.31673012445303173</v>
          </cell>
        </row>
        <row r="112">
          <cell r="A112" t="str">
            <v>Source:  Company Documents;  Bear, Stearns &amp; Co. estimates</v>
          </cell>
        </row>
      </sheetData>
      <sheetData sheetId="6" refreshError="1">
        <row r="3">
          <cell r="A3" t="str">
            <v>Viacom - Cable Networks Revenue and EBITDA Summary ($ in millions)</v>
          </cell>
        </row>
        <row r="4">
          <cell r="B4">
            <v>2000</v>
          </cell>
          <cell r="C4">
            <v>2001</v>
          </cell>
          <cell r="D4" t="str">
            <v>2002E</v>
          </cell>
          <cell r="E4" t="str">
            <v>2003E</v>
          </cell>
          <cell r="F4" t="str">
            <v>2004E</v>
          </cell>
          <cell r="G4" t="str">
            <v>2005E</v>
          </cell>
        </row>
        <row r="5">
          <cell r="A5" t="str">
            <v>Revenue:</v>
          </cell>
        </row>
        <row r="6">
          <cell r="A6" t="str">
            <v xml:space="preserve">   MTV</v>
          </cell>
          <cell r="B6">
            <v>769.22499999999991</v>
          </cell>
          <cell r="C6">
            <v>735.97739999999999</v>
          </cell>
          <cell r="D6">
            <v>758.3302329600001</v>
          </cell>
          <cell r="E6">
            <v>831.50080415692821</v>
          </cell>
          <cell r="F6">
            <v>897.57560855656129</v>
          </cell>
          <cell r="G6">
            <v>964.90696901992578</v>
          </cell>
        </row>
        <row r="7">
          <cell r="A7" t="str">
            <v xml:space="preserve">   VH-1</v>
          </cell>
          <cell r="B7">
            <v>304.301875</v>
          </cell>
          <cell r="C7">
            <v>300.79148999999995</v>
          </cell>
          <cell r="D7">
            <v>315.90439982750001</v>
          </cell>
          <cell r="E7">
            <v>351.67036930173907</v>
          </cell>
          <cell r="F7">
            <v>389.32635100664493</v>
          </cell>
          <cell r="G7">
            <v>428.54129828204998</v>
          </cell>
        </row>
        <row r="8">
          <cell r="A8" t="str">
            <v xml:space="preserve">   Nickelodeon &amp; Nick at Nite</v>
          </cell>
          <cell r="B8">
            <v>799.95839999999998</v>
          </cell>
          <cell r="C8">
            <v>756.16890000000001</v>
          </cell>
          <cell r="D8">
            <v>775.5579891750001</v>
          </cell>
          <cell r="E8">
            <v>841.86282197629475</v>
          </cell>
          <cell r="F8">
            <v>905.73664806633269</v>
          </cell>
          <cell r="G8">
            <v>969.97773577140708</v>
          </cell>
        </row>
        <row r="9">
          <cell r="A9" t="str">
            <v xml:space="preserve">   TV Land</v>
          </cell>
          <cell r="B9">
            <v>65.333749999999995</v>
          </cell>
          <cell r="C9">
            <v>81.326624999999993</v>
          </cell>
          <cell r="D9">
            <v>93.483495000000005</v>
          </cell>
          <cell r="E9">
            <v>107.76304796400001</v>
          </cell>
          <cell r="F9">
            <v>120.53807638139524</v>
          </cell>
          <cell r="G9">
            <v>133.16851245577317</v>
          </cell>
        </row>
        <row r="10">
          <cell r="A10" t="str">
            <v xml:space="preserve">   International </v>
          </cell>
          <cell r="B10">
            <v>595.26179400000001</v>
          </cell>
          <cell r="C10">
            <v>636.93011958</v>
          </cell>
          <cell r="D10">
            <v>668.77662555899997</v>
          </cell>
          <cell r="E10">
            <v>722.27875560372001</v>
          </cell>
          <cell r="F10">
            <v>780.06105605201765</v>
          </cell>
          <cell r="G10">
            <v>842.46594053617912</v>
          </cell>
        </row>
        <row r="11">
          <cell r="A11" t="str">
            <v xml:space="preserve">   Showtime</v>
          </cell>
          <cell r="B11">
            <v>803.84</v>
          </cell>
          <cell r="C11">
            <v>1008.1458231286122</v>
          </cell>
          <cell r="D11">
            <v>1081.5141765707435</v>
          </cell>
          <cell r="E11">
            <v>1156.9748395775307</v>
          </cell>
          <cell r="F11">
            <v>1234.5624535633124</v>
          </cell>
          <cell r="G11">
            <v>1317.4657034310742</v>
          </cell>
        </row>
        <row r="12">
          <cell r="A12" t="str">
            <v xml:space="preserve">   TNN</v>
          </cell>
          <cell r="B12">
            <v>419.19063749999998</v>
          </cell>
          <cell r="C12">
            <v>402.49081256250008</v>
          </cell>
          <cell r="D12">
            <v>408.83633626017757</v>
          </cell>
          <cell r="E12">
            <v>446.57597603271472</v>
          </cell>
          <cell r="F12">
            <v>481.82435020720982</v>
          </cell>
          <cell r="G12">
            <v>519.96392122288228</v>
          </cell>
        </row>
        <row r="13">
          <cell r="A13" t="str">
            <v xml:space="preserve">   Country Music Television</v>
          </cell>
          <cell r="B13">
            <v>134.75615999999999</v>
          </cell>
          <cell r="C13">
            <v>126.65406000000002</v>
          </cell>
          <cell r="D13">
            <v>141.42726950400004</v>
          </cell>
          <cell r="E13">
            <v>162.43294110912007</v>
          </cell>
          <cell r="F13">
            <v>186.58852650884165</v>
          </cell>
          <cell r="G13">
            <v>214.36959080152457</v>
          </cell>
        </row>
        <row r="14">
          <cell r="A14" t="str">
            <v xml:space="preserve">   BET</v>
          </cell>
          <cell r="B14">
            <v>211.2355</v>
          </cell>
          <cell r="C14">
            <v>225.29507500000005</v>
          </cell>
          <cell r="D14">
            <v>258.48188997</v>
          </cell>
          <cell r="E14">
            <v>291.78882565383003</v>
          </cell>
          <cell r="F14">
            <v>326.66125646568491</v>
          </cell>
          <cell r="G14">
            <v>365.73733643801592</v>
          </cell>
        </row>
        <row r="15">
          <cell r="A15" t="str">
            <v xml:space="preserve">   BET on Jazz</v>
          </cell>
          <cell r="B15">
            <v>8.1999999999999993</v>
          </cell>
          <cell r="C15">
            <v>8.1999999999999993</v>
          </cell>
          <cell r="D15">
            <v>10.66</v>
          </cell>
          <cell r="E15">
            <v>12.258999999999999</v>
          </cell>
          <cell r="F15">
            <v>14.097849999999998</v>
          </cell>
          <cell r="G15">
            <v>16.212527499999997</v>
          </cell>
        </row>
        <row r="16">
          <cell r="A16" t="str">
            <v>Total Revenue</v>
          </cell>
          <cell r="B16">
            <v>4111.3031164999993</v>
          </cell>
          <cell r="C16">
            <v>4281.9803052711122</v>
          </cell>
          <cell r="D16">
            <v>4512.9724148264213</v>
          </cell>
          <cell r="E16">
            <v>4925.1073813758776</v>
          </cell>
          <cell r="F16">
            <v>5336.9721768080017</v>
          </cell>
          <cell r="G16">
            <v>5772.8095354588304</v>
          </cell>
        </row>
        <row r="18">
          <cell r="A18" t="str">
            <v>EBITDA:</v>
          </cell>
        </row>
        <row r="19">
          <cell r="A19" t="str">
            <v xml:space="preserve">   MTV</v>
          </cell>
          <cell r="B19">
            <v>387.62499999999989</v>
          </cell>
          <cell r="C19">
            <v>373.45740000000001</v>
          </cell>
          <cell r="D19">
            <v>388.55983296000011</v>
          </cell>
          <cell r="E19">
            <v>443.24188415692822</v>
          </cell>
          <cell r="F19">
            <v>489.90374255656127</v>
          </cell>
          <cell r="G19">
            <v>536.85150971992573</v>
          </cell>
        </row>
        <row r="20">
          <cell r="A20" t="str">
            <v xml:space="preserve">   VH-1</v>
          </cell>
          <cell r="B20">
            <v>154.50187499999998</v>
          </cell>
          <cell r="C20">
            <v>158.48148999999995</v>
          </cell>
          <cell r="D20">
            <v>168.61354982750004</v>
          </cell>
          <cell r="E20">
            <v>197.0149768017391</v>
          </cell>
          <cell r="F20">
            <v>226.93818888164495</v>
          </cell>
          <cell r="G20">
            <v>258.03372805079999</v>
          </cell>
        </row>
        <row r="21">
          <cell r="A21" t="str">
            <v xml:space="preserve">   Nickelodeon &amp; Nick at Nite</v>
          </cell>
          <cell r="B21">
            <v>343.20839999999998</v>
          </cell>
          <cell r="C21">
            <v>322.25640000000004</v>
          </cell>
          <cell r="D21">
            <v>328.62811417500012</v>
          </cell>
          <cell r="E21">
            <v>383.75970010129481</v>
          </cell>
          <cell r="F21">
            <v>436.18094814445777</v>
          </cell>
          <cell r="G21">
            <v>491.03092185109466</v>
          </cell>
        </row>
        <row r="22">
          <cell r="A22" t="str">
            <v xml:space="preserve">   TV Land</v>
          </cell>
          <cell r="B22">
            <v>32.933749999999996</v>
          </cell>
          <cell r="C22">
            <v>50.546624999999992</v>
          </cell>
          <cell r="D22">
            <v>61.780095000000003</v>
          </cell>
          <cell r="E22">
            <v>73.840409964000003</v>
          </cell>
          <cell r="F22">
            <v>84.580080101395239</v>
          </cell>
          <cell r="G22">
            <v>95.412616361773161</v>
          </cell>
        </row>
        <row r="23">
          <cell r="A23" t="str">
            <v xml:space="preserve">   International </v>
          </cell>
          <cell r="B23">
            <v>59.625</v>
          </cell>
          <cell r="C23">
            <v>137.13749999999999</v>
          </cell>
          <cell r="D23">
            <v>246.8475</v>
          </cell>
          <cell r="E23">
            <v>345.5865</v>
          </cell>
          <cell r="F23">
            <v>449.26245</v>
          </cell>
          <cell r="G23">
            <v>561.57806249999999</v>
          </cell>
        </row>
        <row r="24">
          <cell r="A24" t="str">
            <v xml:space="preserve">   Showtime</v>
          </cell>
          <cell r="B24">
            <v>174.68000000000006</v>
          </cell>
          <cell r="C24">
            <v>378.9858231286122</v>
          </cell>
          <cell r="D24">
            <v>420.89617657074359</v>
          </cell>
          <cell r="E24">
            <v>469.93211957753078</v>
          </cell>
          <cell r="F24">
            <v>520.03802476331248</v>
          </cell>
          <cell r="G24">
            <v>574.36029747907423</v>
          </cell>
        </row>
        <row r="25">
          <cell r="A25" t="str">
            <v xml:space="preserve">   TNN</v>
          </cell>
          <cell r="B25">
            <v>198.69063749999998</v>
          </cell>
          <cell r="C25">
            <v>197.42581256250008</v>
          </cell>
          <cell r="D25">
            <v>193.51808626017757</v>
          </cell>
          <cell r="E25">
            <v>220.4918135327147</v>
          </cell>
          <cell r="F25">
            <v>244.4359795822098</v>
          </cell>
          <cell r="G25">
            <v>273.08001577288223</v>
          </cell>
        </row>
        <row r="26">
          <cell r="A26" t="str">
            <v xml:space="preserve">   Country Music Television</v>
          </cell>
          <cell r="B26">
            <v>64.744587599999988</v>
          </cell>
          <cell r="C26">
            <v>60.143066220000009</v>
          </cell>
          <cell r="D26">
            <v>74.251165786200033</v>
          </cell>
          <cell r="E26">
            <v>90.554510131074053</v>
          </cell>
          <cell r="F26">
            <v>110.39738967211288</v>
          </cell>
          <cell r="G26">
            <v>134.36889712295937</v>
          </cell>
        </row>
        <row r="27">
          <cell r="A27" t="str">
            <v xml:space="preserve">   BET</v>
          </cell>
          <cell r="B27">
            <v>62.005755999999963</v>
          </cell>
          <cell r="C27">
            <v>82.034520760000021</v>
          </cell>
          <cell r="D27">
            <v>110.92351910279996</v>
          </cell>
          <cell r="E27">
            <v>132.42578511725398</v>
          </cell>
          <cell r="F27">
            <v>156.14280309154853</v>
          </cell>
          <cell r="G27">
            <v>183.28259132768997</v>
          </cell>
        </row>
        <row r="28">
          <cell r="A28" t="str">
            <v xml:space="preserve">   BET on Jazz</v>
          </cell>
          <cell r="B28">
            <v>-2.6</v>
          </cell>
          <cell r="C28">
            <v>-0.8</v>
          </cell>
          <cell r="D28">
            <v>2</v>
          </cell>
          <cell r="E28">
            <v>3.0647499999999996</v>
          </cell>
          <cell r="F28">
            <v>4.5113119999999993</v>
          </cell>
          <cell r="G28">
            <v>6.4850109999999992</v>
          </cell>
        </row>
        <row r="29">
          <cell r="A29" t="str">
            <v xml:space="preserve">Total EBITDA </v>
          </cell>
          <cell r="B29">
            <v>1475.4150060999998</v>
          </cell>
          <cell r="C29">
            <v>1759.6686376711123</v>
          </cell>
          <cell r="D29">
            <v>1996.0180396824214</v>
          </cell>
          <cell r="E29">
            <v>2359.9124493825352</v>
          </cell>
          <cell r="F29">
            <v>2722.3909187932427</v>
          </cell>
          <cell r="G29">
            <v>3114.4836511861999</v>
          </cell>
        </row>
        <row r="30">
          <cell r="A30" t="str">
            <v>Margin %</v>
          </cell>
          <cell r="B30">
            <v>0.35886797063896325</v>
          </cell>
          <cell r="C30">
            <v>0.41094739167878996</v>
          </cell>
          <cell r="D30">
            <v>0.44228456463082383</v>
          </cell>
          <cell r="E30">
            <v>0.47915959321140128</v>
          </cell>
          <cell r="F30">
            <v>0.51010026445771761</v>
          </cell>
          <cell r="G30">
            <v>0.53950916482794664</v>
          </cell>
        </row>
        <row r="32">
          <cell r="A32" t="str">
            <v>Summary Statistics:</v>
          </cell>
        </row>
        <row r="33">
          <cell r="A33" t="str">
            <v>Revenue Growth</v>
          </cell>
          <cell r="C33">
            <v>4.1514134067646369E-2</v>
          </cell>
          <cell r="D33">
            <v>5.3945159269172205E-2</v>
          </cell>
          <cell r="E33">
            <v>9.1322287988172324E-2</v>
          </cell>
          <cell r="F33">
            <v>8.362554631591923E-2</v>
          </cell>
          <cell r="G33">
            <v>8.1663786921126302E-2</v>
          </cell>
        </row>
        <row r="34">
          <cell r="A34" t="str">
            <v>Operating Expense Growth</v>
          </cell>
          <cell r="C34">
            <v>-4.3088491636605886E-2</v>
          </cell>
          <cell r="D34">
            <v>-2.1239613346822894E-3</v>
          </cell>
          <cell r="E34">
            <v>1.9166242076431361E-2</v>
          </cell>
          <cell r="F34">
            <v>1.9252465146202269E-2</v>
          </cell>
          <cell r="G34">
            <v>1.6731025713496717E-2</v>
          </cell>
        </row>
        <row r="35">
          <cell r="A35" t="str">
            <v>EBITDA Growth</v>
          </cell>
          <cell r="C35">
            <v>0.19266011962457052</v>
          </cell>
          <cell r="D35">
            <v>0.13431472093752439</v>
          </cell>
          <cell r="E35">
            <v>0.1823101808027805</v>
          </cell>
          <cell r="F35">
            <v>0.15359826992969539</v>
          </cell>
          <cell r="G35">
            <v>0.14402513969843844</v>
          </cell>
        </row>
        <row r="36">
          <cell r="A36" t="str">
            <v>Incremental EBITDA Margin</v>
          </cell>
          <cell r="C36">
            <v>1.6654459428219872</v>
          </cell>
          <cell r="D36">
            <v>1.0231925344390058</v>
          </cell>
          <cell r="E36">
            <v>0.88294961416831486</v>
          </cell>
          <cell r="F36">
            <v>0.88009092651485055</v>
          </cell>
          <cell r="G36">
            <v>0.89963084763250534</v>
          </cell>
        </row>
        <row r="38">
          <cell r="A38" t="str">
            <v>Source: Bear, Stearns &amp; Co. Inc. estimates</v>
          </cell>
        </row>
      </sheetData>
      <sheetData sheetId="7" refreshError="1">
        <row r="4">
          <cell r="A4" t="str">
            <v>Viacom - Television Revenue and EBITDA Summary ($ in millions)</v>
          </cell>
        </row>
        <row r="5">
          <cell r="C5">
            <v>2000</v>
          </cell>
          <cell r="D5">
            <v>2001</v>
          </cell>
          <cell r="E5" t="str">
            <v>2002E</v>
          </cell>
          <cell r="F5" t="str">
            <v>2003E</v>
          </cell>
          <cell r="G5" t="str">
            <v>2004E</v>
          </cell>
          <cell r="H5" t="str">
            <v>2005E</v>
          </cell>
        </row>
        <row r="6">
          <cell r="A6" t="str">
            <v>Revenue:</v>
          </cell>
        </row>
        <row r="7">
          <cell r="A7" t="str">
            <v>CBS Network</v>
          </cell>
          <cell r="C7">
            <v>3209.2961767250004</v>
          </cell>
          <cell r="D7">
            <v>3316.8119206867004</v>
          </cell>
          <cell r="E7">
            <v>3335.6116078096366</v>
          </cell>
          <cell r="F7">
            <v>3541.4067916072686</v>
          </cell>
          <cell r="G7">
            <v>3686.8452920413747</v>
          </cell>
          <cell r="H7">
            <v>3933.4651393745653</v>
          </cell>
        </row>
        <row r="8">
          <cell r="A8" t="str">
            <v>UPN Network</v>
          </cell>
          <cell r="C8">
            <v>165.60000000000002</v>
          </cell>
          <cell r="D8">
            <v>179.84160000000003</v>
          </cell>
          <cell r="E8">
            <v>190.63209600000005</v>
          </cell>
          <cell r="F8">
            <v>205.88266368000006</v>
          </cell>
          <cell r="G8">
            <v>220.29445013760008</v>
          </cell>
          <cell r="H8">
            <v>235.71506164723209</v>
          </cell>
        </row>
        <row r="9">
          <cell r="A9" t="str">
            <v>TV Stations</v>
          </cell>
          <cell r="C9">
            <v>1512.8486999999996</v>
          </cell>
          <cell r="D9">
            <v>1304.6423525099999</v>
          </cell>
          <cell r="E9">
            <v>1332.1231570883251</v>
          </cell>
          <cell r="F9">
            <v>1529.4077914945728</v>
          </cell>
          <cell r="G9">
            <v>1632.7382073675828</v>
          </cell>
          <cell r="H9">
            <v>1762.1966279435032</v>
          </cell>
        </row>
        <row r="10">
          <cell r="A10" t="str">
            <v>TV Production and Syndication</v>
          </cell>
          <cell r="C10">
            <v>2205.7634029599999</v>
          </cell>
          <cell r="D10">
            <v>2438.5152765893331</v>
          </cell>
          <cell r="E10">
            <v>2287.072983256</v>
          </cell>
          <cell r="F10">
            <v>2442.7363756187997</v>
          </cell>
          <cell r="G10">
            <v>2518.2831505807399</v>
          </cell>
          <cell r="H10">
            <v>2498.7536669938322</v>
          </cell>
        </row>
        <row r="11">
          <cell r="A11" t="str">
            <v>Total Revenue</v>
          </cell>
          <cell r="C11">
            <v>7093.5082796850002</v>
          </cell>
          <cell r="D11">
            <v>7239.8111497860336</v>
          </cell>
          <cell r="E11">
            <v>7145.4398441539624</v>
          </cell>
          <cell r="F11">
            <v>7719.4336224006411</v>
          </cell>
          <cell r="G11">
            <v>8058.1611001272977</v>
          </cell>
          <cell r="H11">
            <v>8430.1304959591325</v>
          </cell>
        </row>
        <row r="13">
          <cell r="A13" t="str">
            <v>EBITDA:</v>
          </cell>
        </row>
        <row r="14">
          <cell r="A14" t="str">
            <v>CBS Network</v>
          </cell>
          <cell r="C14">
            <v>150.63823735000017</v>
          </cell>
          <cell r="D14">
            <v>231.97640191795006</v>
          </cell>
          <cell r="E14">
            <v>205.28395716401221</v>
          </cell>
          <cell r="F14">
            <v>194.21631493581842</v>
          </cell>
          <cell r="G14">
            <v>182.41397186178182</v>
          </cell>
          <cell r="H14">
            <v>174.05518267317652</v>
          </cell>
        </row>
        <row r="15">
          <cell r="A15" t="str">
            <v>UPN Network</v>
          </cell>
          <cell r="C15">
            <v>-111</v>
          </cell>
          <cell r="D15">
            <v>-80</v>
          </cell>
          <cell r="E15">
            <v>-38</v>
          </cell>
          <cell r="F15">
            <v>20</v>
          </cell>
          <cell r="G15">
            <v>35</v>
          </cell>
          <cell r="H15">
            <v>50</v>
          </cell>
        </row>
        <row r="16">
          <cell r="A16" t="str">
            <v>TV Stations</v>
          </cell>
          <cell r="C16">
            <v>680.08914314999981</v>
          </cell>
          <cell r="D16">
            <v>519.91500397477512</v>
          </cell>
          <cell r="E16">
            <v>538.38051506774809</v>
          </cell>
          <cell r="F16">
            <v>618.59960633049786</v>
          </cell>
          <cell r="G16">
            <v>682.40309912239627</v>
          </cell>
          <cell r="H16">
            <v>761.45222965910386</v>
          </cell>
        </row>
        <row r="17">
          <cell r="A17" t="str">
            <v>TV Production and Syndication</v>
          </cell>
          <cell r="C17">
            <v>506.37340295999991</v>
          </cell>
          <cell r="D17">
            <v>571.70572658933327</v>
          </cell>
          <cell r="E17">
            <v>454.93927575599992</v>
          </cell>
          <cell r="F17">
            <v>517.77085510379982</v>
          </cell>
          <cell r="G17">
            <v>579.14327507593998</v>
          </cell>
          <cell r="H17">
            <v>583.93198013835195</v>
          </cell>
        </row>
        <row r="18">
          <cell r="A18" t="str">
            <v>Total EBITDA</v>
          </cell>
          <cell r="C18">
            <v>1226.10078346</v>
          </cell>
          <cell r="D18">
            <v>1243.5971324820584</v>
          </cell>
          <cell r="E18">
            <v>1160.6037479877602</v>
          </cell>
          <cell r="F18">
            <v>1350.5867763701162</v>
          </cell>
          <cell r="G18">
            <v>1478.9603460601181</v>
          </cell>
          <cell r="H18">
            <v>1569.4393924706324</v>
          </cell>
        </row>
        <row r="20">
          <cell r="A20" t="str">
            <v>Revenue Growth:</v>
          </cell>
        </row>
        <row r="21">
          <cell r="A21" t="str">
            <v>CBS Network</v>
          </cell>
          <cell r="D21">
            <v>3.35013467256291E-2</v>
          </cell>
          <cell r="E21">
            <v>5.6679991426960008E-3</v>
          </cell>
          <cell r="F21">
            <v>6.1696386748326892E-2</v>
          </cell>
          <cell r="G21">
            <v>4.1068001783578945E-2</v>
          </cell>
          <cell r="H21">
            <v>6.6891835105084896E-2</v>
          </cell>
        </row>
        <row r="22">
          <cell r="A22" t="str">
            <v>UPN Network</v>
          </cell>
          <cell r="D22">
            <v>8.6000000000000076E-2</v>
          </cell>
          <cell r="E22">
            <v>6.0000000000000053E-2</v>
          </cell>
          <cell r="F22">
            <v>8.0000000000000071E-2</v>
          </cell>
          <cell r="G22">
            <v>7.0000000000000062E-2</v>
          </cell>
          <cell r="H22">
            <v>7.0000000000000062E-2</v>
          </cell>
        </row>
        <row r="23">
          <cell r="A23" t="str">
            <v>TV Stations</v>
          </cell>
          <cell r="D23">
            <v>-0.13762536034832806</v>
          </cell>
          <cell r="E23">
            <v>2.1063860548030666E-2</v>
          </cell>
          <cell r="F23">
            <v>0.14809789421982633</v>
          </cell>
          <cell r="G23">
            <v>6.7562370512074477E-2</v>
          </cell>
          <cell r="H23">
            <v>7.9289147514127523E-2</v>
          </cell>
        </row>
        <row r="24">
          <cell r="A24" t="str">
            <v>TV Production and Syndication</v>
          </cell>
          <cell r="D24">
            <v>0.10551987276468289</v>
          </cell>
          <cell r="E24">
            <v>-6.2104303707766872E-2</v>
          </cell>
          <cell r="F24">
            <v>6.8062275888191692E-2</v>
          </cell>
          <cell r="G24">
            <v>3.0927109333606539E-2</v>
          </cell>
          <cell r="H24">
            <v>-7.7550785273705625E-3</v>
          </cell>
        </row>
        <row r="25">
          <cell r="A25" t="str">
            <v>Total Revenue</v>
          </cell>
          <cell r="D25">
            <v>2.0624895937603638E-2</v>
          </cell>
          <cell r="E25">
            <v>-1.3035050732623121E-2</v>
          </cell>
          <cell r="F25">
            <v>8.0330083349073433E-2</v>
          </cell>
          <cell r="G25">
            <v>4.3879835528829458E-2</v>
          </cell>
          <cell r="H25">
            <v>4.616058070940765E-2</v>
          </cell>
        </row>
        <row r="27">
          <cell r="A27" t="str">
            <v>EBITDA Growth:</v>
          </cell>
        </row>
        <row r="28">
          <cell r="A28" t="str">
            <v>CBS Network</v>
          </cell>
          <cell r="D28">
            <v>0.53995695912827801</v>
          </cell>
          <cell r="E28">
            <v>-0.11506534515255973</v>
          </cell>
          <cell r="F28">
            <v>-5.3913819575054589E-2</v>
          </cell>
          <cell r="G28">
            <v>-6.076906092022627E-2</v>
          </cell>
          <cell r="H28">
            <v>-4.582318505152061E-2</v>
          </cell>
        </row>
        <row r="29">
          <cell r="A29" t="str">
            <v>UPN Network</v>
          </cell>
          <cell r="D29" t="str">
            <v>NM</v>
          </cell>
          <cell r="E29" t="str">
            <v>NM</v>
          </cell>
          <cell r="F29" t="str">
            <v>NM</v>
          </cell>
          <cell r="G29">
            <v>0.75</v>
          </cell>
          <cell r="H29">
            <v>0.4285714285714286</v>
          </cell>
        </row>
        <row r="30">
          <cell r="A30" t="str">
            <v>TV Stations</v>
          </cell>
          <cell r="D30">
            <v>-0.23551932976512291</v>
          </cell>
          <cell r="E30">
            <v>3.5516403550202025E-2</v>
          </cell>
          <cell r="F30">
            <v>0.14900073278590931</v>
          </cell>
          <cell r="G30">
            <v>0.1031418257285639</v>
          </cell>
          <cell r="H30">
            <v>0.11583934867583201</v>
          </cell>
        </row>
        <row r="31">
          <cell r="A31" t="str">
            <v>TV Production and Syndication</v>
          </cell>
          <cell r="D31">
            <v>0.1290200536746875</v>
          </cell>
          <cell r="E31">
            <v>-0.20424222708059181</v>
          </cell>
          <cell r="F31">
            <v>0.13810981530092969</v>
          </cell>
          <cell r="G31">
            <v>0.11853200960845234</v>
          </cell>
          <cell r="H31">
            <v>8.2686016889068625E-3</v>
          </cell>
        </row>
        <row r="32">
          <cell r="A32" t="str">
            <v>Total EBITDA</v>
          </cell>
          <cell r="D32">
            <v>1.4269910971498323E-2</v>
          </cell>
          <cell r="E32">
            <v>-6.6736551835443803E-2</v>
          </cell>
          <cell r="F32">
            <v>0.16369327491122276</v>
          </cell>
          <cell r="G32">
            <v>9.5050219605306019E-2</v>
          </cell>
          <cell r="H32">
            <v>6.1177466083892185E-2</v>
          </cell>
        </row>
        <row r="34">
          <cell r="A34" t="str">
            <v>EBITDA Margins:</v>
          </cell>
        </row>
        <row r="35">
          <cell r="A35" t="str">
            <v>CBS Network</v>
          </cell>
          <cell r="C35">
            <v>4.693809142405872E-2</v>
          </cell>
          <cell r="D35">
            <v>6.9939570727882136E-2</v>
          </cell>
          <cell r="E35">
            <v>6.1543123510957566E-2</v>
          </cell>
          <cell r="F35">
            <v>5.484157182848607E-2</v>
          </cell>
          <cell r="G35">
            <v>4.9476980294115014E-2</v>
          </cell>
          <cell r="H35">
            <v>4.4249834816345139E-2</v>
          </cell>
        </row>
        <row r="36">
          <cell r="A36" t="str">
            <v>UPN Network</v>
          </cell>
          <cell r="C36">
            <v>-0.67028985507246364</v>
          </cell>
          <cell r="D36">
            <v>-0.44483590003647649</v>
          </cell>
          <cell r="E36">
            <v>-0.19933684199747764</v>
          </cell>
          <cell r="F36">
            <v>9.7142710525086565E-2</v>
          </cell>
          <cell r="G36">
            <v>0.15887826487747803</v>
          </cell>
          <cell r="H36">
            <v>0.21212051385511083</v>
          </cell>
        </row>
        <row r="37">
          <cell r="A37" t="str">
            <v>TV Stations</v>
          </cell>
          <cell r="C37">
            <v>0.44954207459741347</v>
          </cell>
          <cell r="D37">
            <v>0.39851151771557258</v>
          </cell>
          <cell r="E37">
            <v>0.40415220785179345</v>
          </cell>
          <cell r="F37">
            <v>0.40447002413005101</v>
          </cell>
          <cell r="G37">
            <v>0.41795010127350135</v>
          </cell>
          <cell r="H37">
            <v>0.43210401017945677</v>
          </cell>
        </row>
        <row r="38">
          <cell r="A38" t="str">
            <v>TV Production and Syndication</v>
          </cell>
          <cell r="C38">
            <v>0.22956832191543194</v>
          </cell>
          <cell r="D38">
            <v>0.23444828583930721</v>
          </cell>
          <cell r="E38">
            <v>0.19891769046579524</v>
          </cell>
          <cell r="F38">
            <v>0.21196346043384928</v>
          </cell>
          <cell r="G38">
            <v>0.22997543979213936</v>
          </cell>
          <cell r="H38">
            <v>0.23368929392742468</v>
          </cell>
        </row>
        <row r="39">
          <cell r="A39" t="str">
            <v>Total EBITDA</v>
          </cell>
          <cell r="C39">
            <v>0.17284829101721261</v>
          </cell>
          <cell r="D39">
            <v>0.17177204028572096</v>
          </cell>
          <cell r="E39">
            <v>0.16242579509465851</v>
          </cell>
          <cell r="F39">
            <v>0.17495930950826696</v>
          </cell>
          <cell r="G39">
            <v>0.18353571338214553</v>
          </cell>
          <cell r="H39">
            <v>0.18617023701150553</v>
          </cell>
        </row>
        <row r="41">
          <cell r="A41" t="str">
            <v>Source: Bear Stearns &amp; Co. estimates</v>
          </cell>
        </row>
        <row r="44">
          <cell r="A44" t="str">
            <v>Viacom - CBS Network Revenue and EBITDA Summary ($ in millions)</v>
          </cell>
        </row>
        <row r="45">
          <cell r="C45">
            <v>2000</v>
          </cell>
          <cell r="D45">
            <v>2001</v>
          </cell>
          <cell r="E45" t="str">
            <v>2002E</v>
          </cell>
          <cell r="F45" t="str">
            <v>2003E</v>
          </cell>
          <cell r="G45" t="str">
            <v>2004E</v>
          </cell>
          <cell r="H45" t="str">
            <v>2005E</v>
          </cell>
        </row>
        <row r="47">
          <cell r="A47" t="str">
            <v>Revenue</v>
          </cell>
          <cell r="C47">
            <v>3209.2961767250004</v>
          </cell>
          <cell r="D47">
            <v>3316.8119206867004</v>
          </cell>
          <cell r="E47">
            <v>3335.6116078096366</v>
          </cell>
          <cell r="F47">
            <v>3541.4067916072686</v>
          </cell>
          <cell r="G47">
            <v>3686.8452920413747</v>
          </cell>
          <cell r="H47">
            <v>3933.4651393745653</v>
          </cell>
        </row>
        <row r="48">
          <cell r="A48" t="str">
            <v>EBITDA</v>
          </cell>
          <cell r="C48">
            <v>150.63823735000017</v>
          </cell>
          <cell r="D48">
            <v>231.97640191795006</v>
          </cell>
          <cell r="E48">
            <v>205.28395716401221</v>
          </cell>
          <cell r="F48">
            <v>194.21631493581842</v>
          </cell>
          <cell r="G48">
            <v>182.41397186178182</v>
          </cell>
          <cell r="H48">
            <v>174.05518267317652</v>
          </cell>
        </row>
        <row r="50">
          <cell r="A50" t="str">
            <v>Summary Statistics:</v>
          </cell>
        </row>
        <row r="51">
          <cell r="A51" t="str">
            <v xml:space="preserve">   Revenue Growth</v>
          </cell>
          <cell r="D51">
            <v>3.35013467256291E-2</v>
          </cell>
          <cell r="E51">
            <v>5.6679991426960008E-3</v>
          </cell>
          <cell r="F51">
            <v>6.1696386748326892E-2</v>
          </cell>
          <cell r="G51">
            <v>4.1068001783578945E-2</v>
          </cell>
          <cell r="H51">
            <v>6.6891835105084896E-2</v>
          </cell>
        </row>
        <row r="52">
          <cell r="A52" t="str">
            <v xml:space="preserve">   EBITDA Growth</v>
          </cell>
          <cell r="D52">
            <v>0.53995695912827801</v>
          </cell>
          <cell r="E52">
            <v>-0.11506534515255973</v>
          </cell>
          <cell r="F52">
            <v>-5.3913819575054589E-2</v>
          </cell>
          <cell r="G52">
            <v>-6.076906092022627E-2</v>
          </cell>
          <cell r="H52">
            <v>-4.582318505152061E-2</v>
          </cell>
        </row>
        <row r="53">
          <cell r="A53" t="str">
            <v xml:space="preserve">   EBITDA Margin</v>
          </cell>
          <cell r="D53">
            <v>6.9939570727882136E-2</v>
          </cell>
          <cell r="E53">
            <v>6.1543123510957566E-2</v>
          </cell>
          <cell r="F53">
            <v>5.484157182848607E-2</v>
          </cell>
          <cell r="G53">
            <v>4.9476980294115014E-2</v>
          </cell>
          <cell r="H53">
            <v>4.4249834816345139E-2</v>
          </cell>
        </row>
        <row r="54">
          <cell r="A54" t="str">
            <v xml:space="preserve">   Incremental EBITDA Margin</v>
          </cell>
          <cell r="D54">
            <v>0.75652329203920743</v>
          </cell>
          <cell r="E54">
            <v>-1.4198345206166945</v>
          </cell>
          <cell r="F54">
            <v>-5.3779889421888112E-2</v>
          </cell>
          <cell r="G54">
            <v>-8.1150060257833112E-2</v>
          </cell>
          <cell r="H54">
            <v>-3.3893416442320363E-2</v>
          </cell>
        </row>
        <row r="56">
          <cell r="A56" t="str">
            <v>Source: Bear Stearns &amp; Co. estimates</v>
          </cell>
        </row>
        <row r="262">
          <cell r="A262" t="str">
            <v>Viacom - UPN Network Revenue and EBITDA Summary ($ in millions)</v>
          </cell>
        </row>
        <row r="263">
          <cell r="C263">
            <v>2000</v>
          </cell>
          <cell r="D263">
            <v>2001</v>
          </cell>
          <cell r="E263" t="str">
            <v>2002E</v>
          </cell>
          <cell r="F263" t="str">
            <v>2003E</v>
          </cell>
          <cell r="G263" t="str">
            <v>2004E</v>
          </cell>
          <cell r="H263" t="str">
            <v>2005E</v>
          </cell>
        </row>
        <row r="265">
          <cell r="A265" t="str">
            <v>Revenue</v>
          </cell>
          <cell r="B265">
            <v>150</v>
          </cell>
          <cell r="C265">
            <v>165.60000000000002</v>
          </cell>
          <cell r="D265">
            <v>179.84160000000003</v>
          </cell>
          <cell r="E265">
            <v>190.63209600000005</v>
          </cell>
          <cell r="F265">
            <v>205.88266368000006</v>
          </cell>
          <cell r="G265">
            <v>220.29445013760008</v>
          </cell>
          <cell r="H265">
            <v>235.71506164723209</v>
          </cell>
        </row>
        <row r="266">
          <cell r="A266" t="str">
            <v>EBITDA</v>
          </cell>
          <cell r="B266">
            <v>-170.2</v>
          </cell>
          <cell r="C266">
            <v>-111</v>
          </cell>
          <cell r="D266">
            <v>-80</v>
          </cell>
          <cell r="E266">
            <v>-38</v>
          </cell>
          <cell r="F266">
            <v>20</v>
          </cell>
          <cell r="G266">
            <v>35</v>
          </cell>
          <cell r="H266">
            <v>50</v>
          </cell>
        </row>
        <row r="268">
          <cell r="A268" t="str">
            <v>Summary Statistics:</v>
          </cell>
        </row>
        <row r="269">
          <cell r="A269" t="str">
            <v xml:space="preserve">   Revenue Growth</v>
          </cell>
          <cell r="C269">
            <v>0.104</v>
          </cell>
          <cell r="D269">
            <v>8.5999999999999993E-2</v>
          </cell>
          <cell r="E269">
            <v>0.06</v>
          </cell>
          <cell r="F269">
            <v>0.08</v>
          </cell>
          <cell r="G269">
            <v>7.0000000000000007E-2</v>
          </cell>
          <cell r="H269">
            <v>7.0000000000000007E-2</v>
          </cell>
        </row>
        <row r="270">
          <cell r="A270" t="str">
            <v xml:space="preserve">   EBITDA Growth</v>
          </cell>
          <cell r="C270" t="str">
            <v>NM</v>
          </cell>
          <cell r="D270" t="str">
            <v>NM</v>
          </cell>
          <cell r="E270" t="str">
            <v>NM</v>
          </cell>
          <cell r="F270" t="str">
            <v>NM</v>
          </cell>
          <cell r="G270">
            <v>0.75</v>
          </cell>
          <cell r="H270">
            <v>0.4285714285714286</v>
          </cell>
        </row>
        <row r="271">
          <cell r="A271" t="str">
            <v xml:space="preserve">   EBITDA Margin</v>
          </cell>
          <cell r="C271" t="str">
            <v>NM</v>
          </cell>
          <cell r="D271" t="str">
            <v>NM</v>
          </cell>
          <cell r="E271" t="str">
            <v>NM</v>
          </cell>
          <cell r="F271">
            <v>9.7142710525086565E-2</v>
          </cell>
          <cell r="G271">
            <v>0.15887826487747803</v>
          </cell>
          <cell r="H271">
            <v>0.21212051385511083</v>
          </cell>
        </row>
        <row r="272">
          <cell r="A272" t="str">
            <v xml:space="preserve">   Incremental EBITDA Margin</v>
          </cell>
          <cell r="C272" t="str">
            <v>NM</v>
          </cell>
          <cell r="D272" t="str">
            <v>NM</v>
          </cell>
          <cell r="E272" t="str">
            <v>NM</v>
          </cell>
          <cell r="F272" t="str">
            <v>NM</v>
          </cell>
          <cell r="G272">
            <v>1.0408147556259266</v>
          </cell>
          <cell r="H272">
            <v>0.97272407067843658</v>
          </cell>
        </row>
        <row r="274">
          <cell r="A274" t="str">
            <v>Source: Bear, Stearns &amp; Co. estimates</v>
          </cell>
        </row>
      </sheetData>
      <sheetData sheetId="8"/>
      <sheetData sheetId="9" refreshError="1">
        <row r="3">
          <cell r="A3" t="str">
            <v>Viacom - Syndication Revenue and EBITDA Summary ($ in millions)</v>
          </cell>
        </row>
        <row r="4">
          <cell r="B4">
            <v>2000</v>
          </cell>
          <cell r="C4">
            <v>2001</v>
          </cell>
          <cell r="D4" t="str">
            <v>2002E</v>
          </cell>
          <cell r="E4" t="str">
            <v>2003E</v>
          </cell>
          <cell r="F4" t="str">
            <v>2004E</v>
          </cell>
          <cell r="G4" t="str">
            <v>2005E</v>
          </cell>
        </row>
        <row r="5">
          <cell r="A5" t="str">
            <v>Revenue:</v>
          </cell>
        </row>
        <row r="6">
          <cell r="A6" t="str">
            <v>Paramount Television</v>
          </cell>
          <cell r="B6">
            <v>1394.1</v>
          </cell>
          <cell r="C6">
            <v>1695.6883333333333</v>
          </cell>
          <cell r="D6">
            <v>1545.3301999999999</v>
          </cell>
          <cell r="E6">
            <v>1670.0903960000001</v>
          </cell>
          <cell r="F6">
            <v>1713.6086483900003</v>
          </cell>
          <cell r="G6">
            <v>1660.6152708941004</v>
          </cell>
        </row>
        <row r="7">
          <cell r="A7" t="str">
            <v>CBS Enterprises</v>
          </cell>
          <cell r="B7">
            <v>811.66340295999998</v>
          </cell>
          <cell r="C7">
            <v>742.82694325599994</v>
          </cell>
          <cell r="D7">
            <v>741.74278325600005</v>
          </cell>
          <cell r="E7">
            <v>772.64597961879986</v>
          </cell>
          <cell r="F7">
            <v>804.67450219073976</v>
          </cell>
          <cell r="G7">
            <v>838.13839609973184</v>
          </cell>
        </row>
        <row r="8">
          <cell r="A8" t="str">
            <v>Total Revenue</v>
          </cell>
          <cell r="B8">
            <v>2205.7634029599999</v>
          </cell>
          <cell r="C8">
            <v>2438.5152765893331</v>
          </cell>
          <cell r="D8">
            <v>2287.072983256</v>
          </cell>
          <cell r="E8">
            <v>2442.7363756187997</v>
          </cell>
          <cell r="F8">
            <v>2518.2831505807399</v>
          </cell>
          <cell r="G8">
            <v>2498.7536669938322</v>
          </cell>
        </row>
        <row r="10">
          <cell r="A10" t="str">
            <v>EBITDA:</v>
          </cell>
        </row>
        <row r="11">
          <cell r="A11" t="str">
            <v>Paramount Television</v>
          </cell>
          <cell r="B11">
            <v>256.7399999999999</v>
          </cell>
          <cell r="C11">
            <v>344.05278333333337</v>
          </cell>
          <cell r="D11">
            <v>250.58729249999993</v>
          </cell>
          <cell r="E11">
            <v>297.36935348500003</v>
          </cell>
          <cell r="F11">
            <v>342.02364726520028</v>
          </cell>
          <cell r="G11">
            <v>329.13048752442023</v>
          </cell>
        </row>
        <row r="12">
          <cell r="A12" t="str">
            <v>CBS Enterprises</v>
          </cell>
          <cell r="B12">
            <v>249.63340296000001</v>
          </cell>
          <cell r="C12">
            <v>227.6529432559999</v>
          </cell>
          <cell r="D12">
            <v>204.35198325599998</v>
          </cell>
          <cell r="E12">
            <v>220.40150161879978</v>
          </cell>
          <cell r="F12">
            <v>237.11962781073973</v>
          </cell>
          <cell r="G12">
            <v>254.80149261393171</v>
          </cell>
        </row>
        <row r="13">
          <cell r="A13" t="str">
            <v>Total EBITDA</v>
          </cell>
          <cell r="B13">
            <v>506.37340295999991</v>
          </cell>
          <cell r="C13">
            <v>571.70572658933327</v>
          </cell>
          <cell r="D13">
            <v>454.93927575599992</v>
          </cell>
          <cell r="E13">
            <v>517.77085510379982</v>
          </cell>
          <cell r="F13">
            <v>579.14327507593998</v>
          </cell>
          <cell r="G13">
            <v>583.93198013835195</v>
          </cell>
        </row>
        <row r="14">
          <cell r="A14" t="str">
            <v>Margin %</v>
          </cell>
          <cell r="B14">
            <v>0.22956832191543194</v>
          </cell>
          <cell r="C14">
            <v>0.23444828583930721</v>
          </cell>
          <cell r="D14">
            <v>0.19891769046579524</v>
          </cell>
          <cell r="E14">
            <v>0.21196346043384928</v>
          </cell>
          <cell r="F14">
            <v>0.22997543979213936</v>
          </cell>
          <cell r="G14">
            <v>0.23368929392742468</v>
          </cell>
        </row>
        <row r="16">
          <cell r="A16" t="str">
            <v>Percent Change:</v>
          </cell>
        </row>
        <row r="17">
          <cell r="A17" t="str">
            <v>Revenue</v>
          </cell>
          <cell r="C17">
            <v>0.10551987276468289</v>
          </cell>
          <cell r="D17">
            <v>-6.2104303707766872E-2</v>
          </cell>
          <cell r="E17">
            <v>6.8062275888191692E-2</v>
          </cell>
          <cell r="F17">
            <v>3.0927109333606539E-2</v>
          </cell>
          <cell r="G17">
            <v>-7.7550785273705625E-3</v>
          </cell>
        </row>
        <row r="18">
          <cell r="A18" t="str">
            <v>EBITDA</v>
          </cell>
          <cell r="C18">
            <v>0.1290200536746875</v>
          </cell>
          <cell r="D18">
            <v>-0.20424222708059181</v>
          </cell>
          <cell r="E18">
            <v>0.13810981530092969</v>
          </cell>
          <cell r="F18">
            <v>0.11853200960845234</v>
          </cell>
          <cell r="G18">
            <v>8.2686016889068625E-3</v>
          </cell>
        </row>
        <row r="20">
          <cell r="A20" t="str">
            <v>Source:  Bear, Stearns &amp; Co. Inc.</v>
          </cell>
        </row>
      </sheetData>
      <sheetData sheetId="10" refreshError="1">
        <row r="4">
          <cell r="A4" t="str">
            <v>Viacom - Filmed Entertainment Revenue and EBITDA Summary ($ in millions)</v>
          </cell>
        </row>
        <row r="5">
          <cell r="B5" t="str">
            <v>1999P</v>
          </cell>
          <cell r="C5">
            <v>2000</v>
          </cell>
          <cell r="D5">
            <v>2001</v>
          </cell>
          <cell r="E5" t="str">
            <v>2002E</v>
          </cell>
          <cell r="F5" t="str">
            <v>2003E</v>
          </cell>
          <cell r="G5" t="str">
            <v>2004E</v>
          </cell>
          <cell r="H5" t="str">
            <v>2005E</v>
          </cell>
        </row>
        <row r="6">
          <cell r="A6" t="str">
            <v>Revenue:</v>
          </cell>
        </row>
        <row r="7">
          <cell r="A7" t="str">
            <v xml:space="preserve">   Feature Films</v>
          </cell>
          <cell r="B7">
            <v>1913.8267448000001</v>
          </cell>
          <cell r="C7">
            <v>1969.4745448640001</v>
          </cell>
          <cell r="D7">
            <v>2169.3886412968004</v>
          </cell>
          <cell r="E7">
            <v>2259.5774078332006</v>
          </cell>
          <cell r="F7">
            <v>2410.6527520522445</v>
          </cell>
          <cell r="G7">
            <v>2573.3664394464104</v>
          </cell>
          <cell r="H7">
            <v>2764.8173260696435</v>
          </cell>
        </row>
        <row r="8">
          <cell r="A8" t="str">
            <v xml:space="preserve">      New Media/Consumer/Other</v>
          </cell>
          <cell r="B8">
            <v>40</v>
          </cell>
          <cell r="C8">
            <v>42.400000000000006</v>
          </cell>
          <cell r="D8">
            <v>44.94400000000001</v>
          </cell>
          <cell r="E8">
            <v>46.292320000000011</v>
          </cell>
          <cell r="F8">
            <v>47.681089600000014</v>
          </cell>
          <cell r="G8">
            <v>49.111522288000018</v>
          </cell>
          <cell r="H8">
            <v>50.584867956640018</v>
          </cell>
        </row>
        <row r="9">
          <cell r="A9" t="str">
            <v xml:space="preserve">      Theaters</v>
          </cell>
          <cell r="B9">
            <v>227</v>
          </cell>
          <cell r="C9">
            <v>233.81</v>
          </cell>
          <cell r="D9">
            <v>245.50050000000002</v>
          </cell>
          <cell r="E9">
            <v>260.23053000000004</v>
          </cell>
          <cell r="F9">
            <v>275.84436180000006</v>
          </cell>
          <cell r="G9">
            <v>292.39502350800007</v>
          </cell>
          <cell r="H9">
            <v>309.93872491848009</v>
          </cell>
        </row>
        <row r="10">
          <cell r="A10" t="str">
            <v xml:space="preserve">      Music Publishing</v>
          </cell>
          <cell r="B10">
            <v>34</v>
          </cell>
          <cell r="C10">
            <v>35.36</v>
          </cell>
          <cell r="D10">
            <v>36.7744</v>
          </cell>
          <cell r="E10">
            <v>38.245376</v>
          </cell>
          <cell r="F10">
            <v>39.775191040000003</v>
          </cell>
          <cell r="G10">
            <v>41.366198681600004</v>
          </cell>
          <cell r="H10">
            <v>43.020846628864007</v>
          </cell>
        </row>
        <row r="11">
          <cell r="A11" t="str">
            <v xml:space="preserve">   Other</v>
          </cell>
          <cell r="B11">
            <v>301</v>
          </cell>
          <cell r="C11">
            <v>311.57000000000005</v>
          </cell>
          <cell r="D11">
            <v>327.21890000000002</v>
          </cell>
          <cell r="E11">
            <v>344.76822600000008</v>
          </cell>
          <cell r="F11">
            <v>363.30064244000005</v>
          </cell>
          <cell r="G11">
            <v>382.87274447760007</v>
          </cell>
          <cell r="H11">
            <v>403.54443950398411</v>
          </cell>
        </row>
        <row r="12">
          <cell r="A12" t="str">
            <v>Total Feature Films &amp; Other</v>
          </cell>
          <cell r="B12">
            <v>2214.8267448000001</v>
          </cell>
          <cell r="C12">
            <v>2281.0445448640003</v>
          </cell>
          <cell r="D12">
            <v>2496.6075412968003</v>
          </cell>
          <cell r="E12">
            <v>2604.3456338332007</v>
          </cell>
          <cell r="F12">
            <v>2773.9533944922446</v>
          </cell>
          <cell r="G12">
            <v>2956.2391839240104</v>
          </cell>
          <cell r="H12">
            <v>3168.3617655736275</v>
          </cell>
        </row>
        <row r="13">
          <cell r="A13" t="str">
            <v>Theme Parks</v>
          </cell>
          <cell r="B13">
            <v>450</v>
          </cell>
          <cell r="C13">
            <v>477</v>
          </cell>
          <cell r="D13">
            <v>453.15</v>
          </cell>
          <cell r="E13">
            <v>462.21299999999997</v>
          </cell>
          <cell r="F13">
            <v>489.94578000000001</v>
          </cell>
          <cell r="G13">
            <v>519.34252680000009</v>
          </cell>
          <cell r="H13">
            <v>550.50307840800008</v>
          </cell>
        </row>
        <row r="14">
          <cell r="A14" t="str">
            <v>Total Entertainment</v>
          </cell>
          <cell r="B14">
            <v>2664.8267448000001</v>
          </cell>
          <cell r="C14">
            <v>2758.0445448640003</v>
          </cell>
          <cell r="D14">
            <v>2949.7575412968004</v>
          </cell>
          <cell r="E14">
            <v>3066.5586338332005</v>
          </cell>
          <cell r="F14">
            <v>3263.8991744922446</v>
          </cell>
          <cell r="G14">
            <v>3475.5817107240105</v>
          </cell>
          <cell r="H14">
            <v>3718.8648439816275</v>
          </cell>
        </row>
        <row r="16">
          <cell r="A16" t="str">
            <v>EBITDA:</v>
          </cell>
        </row>
        <row r="17">
          <cell r="A17" t="str">
            <v xml:space="preserve">   Feature Films</v>
          </cell>
          <cell r="B17">
            <v>181.81437095920006</v>
          </cell>
          <cell r="C17">
            <v>233.27440831802562</v>
          </cell>
          <cell r="D17">
            <v>217.63531645441526</v>
          </cell>
          <cell r="E17">
            <v>366.35393969425502</v>
          </cell>
          <cell r="F17">
            <v>395.870047321014</v>
          </cell>
          <cell r="G17">
            <v>428.04034833373544</v>
          </cell>
          <cell r="H17">
            <v>465.06931741083451</v>
          </cell>
        </row>
        <row r="18">
          <cell r="A18" t="str">
            <v xml:space="preserve">      New Media/Consumer/Other</v>
          </cell>
          <cell r="B18">
            <v>8</v>
          </cell>
          <cell r="C18">
            <v>0</v>
          </cell>
          <cell r="D18">
            <v>0</v>
          </cell>
          <cell r="E18">
            <v>7</v>
          </cell>
          <cell r="F18">
            <v>7.5600000000000005</v>
          </cell>
          <cell r="G18">
            <v>8.1648000000000014</v>
          </cell>
          <cell r="H18">
            <v>8.8179840000000027</v>
          </cell>
        </row>
        <row r="19">
          <cell r="A19" t="str">
            <v xml:space="preserve">      Theaters</v>
          </cell>
          <cell r="B19">
            <v>22</v>
          </cell>
          <cell r="C19">
            <v>22.68</v>
          </cell>
          <cell r="D19">
            <v>24.494400000000002</v>
          </cell>
          <cell r="E19">
            <v>26.209008000000004</v>
          </cell>
          <cell r="F19">
            <v>28.043638560000005</v>
          </cell>
          <cell r="G19">
            <v>30.287129644800007</v>
          </cell>
          <cell r="H19">
            <v>32.710100016384011</v>
          </cell>
        </row>
        <row r="20">
          <cell r="A20" t="str">
            <v xml:space="preserve">      Music Publishing</v>
          </cell>
          <cell r="B20">
            <v>2.9098314488348436</v>
          </cell>
          <cell r="C20">
            <v>4.2159999999999975</v>
          </cell>
          <cell r="D20">
            <v>4.4254400000000018</v>
          </cell>
          <cell r="E20">
            <v>4.602457600000001</v>
          </cell>
          <cell r="F20">
            <v>4.7865559040000036</v>
          </cell>
          <cell r="G20">
            <v>4.9780181401600032</v>
          </cell>
          <cell r="H20">
            <v>5.1771388657664019</v>
          </cell>
        </row>
        <row r="21">
          <cell r="A21" t="str">
            <v xml:space="preserve">   Other</v>
          </cell>
          <cell r="B21">
            <v>25</v>
          </cell>
          <cell r="C21">
            <v>26.895999999999997</v>
          </cell>
          <cell r="D21">
            <v>28.919840000000004</v>
          </cell>
          <cell r="E21">
            <v>37.811465600000005</v>
          </cell>
          <cell r="F21">
            <v>40.390194464000011</v>
          </cell>
          <cell r="G21">
            <v>43.429947784960014</v>
          </cell>
          <cell r="H21">
            <v>46.705222882150416</v>
          </cell>
        </row>
        <row r="22">
          <cell r="A22" t="str">
            <v>Total Feature Films &amp; Other</v>
          </cell>
          <cell r="B22">
            <v>206.81437095920006</v>
          </cell>
          <cell r="C22">
            <v>260.17040831802564</v>
          </cell>
          <cell r="D22">
            <v>246.55515645441525</v>
          </cell>
          <cell r="E22">
            <v>404.16540529425504</v>
          </cell>
          <cell r="F22">
            <v>436.26024178501399</v>
          </cell>
          <cell r="G22">
            <v>471.47029611869544</v>
          </cell>
          <cell r="H22">
            <v>511.77454029298491</v>
          </cell>
        </row>
        <row r="23">
          <cell r="A23" t="str">
            <v>Theme Parks</v>
          </cell>
          <cell r="B23">
            <v>111</v>
          </cell>
          <cell r="C23">
            <v>109.185</v>
          </cell>
          <cell r="D23">
            <v>70.622399999999971</v>
          </cell>
          <cell r="E23">
            <v>62.471657999999991</v>
          </cell>
          <cell r="F23">
            <v>66.219957480000005</v>
          </cell>
          <cell r="G23">
            <v>70.193154928800084</v>
          </cell>
          <cell r="H23">
            <v>74.404744224528031</v>
          </cell>
        </row>
        <row r="24">
          <cell r="A24" t="str">
            <v>Total Entertainment</v>
          </cell>
          <cell r="B24">
            <v>317.81437095920006</v>
          </cell>
          <cell r="C24">
            <v>369.35540831802564</v>
          </cell>
          <cell r="D24">
            <v>317.17755645441525</v>
          </cell>
          <cell r="E24">
            <v>466.63706329425503</v>
          </cell>
          <cell r="F24">
            <v>502.48019926501399</v>
          </cell>
          <cell r="G24">
            <v>541.66345104749553</v>
          </cell>
          <cell r="H24">
            <v>586.179284517513</v>
          </cell>
        </row>
        <row r="25">
          <cell r="A25" t="str">
            <v>Margin %</v>
          </cell>
          <cell r="C25">
            <v>0.13391930489514217</v>
          </cell>
          <cell r="D25">
            <v>0.10752665329740106</v>
          </cell>
          <cell r="E25">
            <v>0.15216962041614654</v>
          </cell>
          <cell r="F25">
            <v>0.15395089504968651</v>
          </cell>
          <cell r="G25">
            <v>0.15584828559092048</v>
          </cell>
          <cell r="H25">
            <v>0.15762317511112242</v>
          </cell>
        </row>
        <row r="27">
          <cell r="A27" t="str">
            <v>Summary Statistics:</v>
          </cell>
        </row>
        <row r="28">
          <cell r="A28" t="str">
            <v>Total Entertainment Revenue Growth</v>
          </cell>
          <cell r="D28">
            <v>6.9510478643213247E-2</v>
          </cell>
          <cell r="E28">
            <v>3.9596845130888569E-2</v>
          </cell>
          <cell r="F28">
            <v>6.4352443316033403E-2</v>
          </cell>
          <cell r="G28">
            <v>6.4855721612386175E-2</v>
          </cell>
          <cell r="H28">
            <v>6.9997817201926216E-2</v>
          </cell>
        </row>
        <row r="29">
          <cell r="A29" t="str">
            <v>Total Entertainment Oper. Expense Growth</v>
          </cell>
          <cell r="D29">
            <v>0.1021023809942363</v>
          </cell>
          <cell r="E29">
            <v>-1.2405478462753972E-2</v>
          </cell>
          <cell r="F29">
            <v>6.2116260166574122E-2</v>
          </cell>
          <cell r="G29">
            <v>6.2467624796085142E-2</v>
          </cell>
          <cell r="H29">
            <v>6.7748070053429199E-2</v>
          </cell>
        </row>
        <row r="30">
          <cell r="A30" t="str">
            <v>Total Entertainment EBITDA Growth</v>
          </cell>
          <cell r="D30">
            <v>-0.14126732867191094</v>
          </cell>
          <cell r="E30">
            <v>0.47121715833421551</v>
          </cell>
          <cell r="F30">
            <v>7.6811592542011198E-2</v>
          </cell>
          <cell r="G30">
            <v>7.797969320939524E-2</v>
          </cell>
          <cell r="H30">
            <v>8.2183565060427455E-2</v>
          </cell>
        </row>
        <row r="31">
          <cell r="A31" t="str">
            <v>Total Entertainment EBITDA Margin</v>
          </cell>
          <cell r="D31">
            <v>0.10752665329740106</v>
          </cell>
          <cell r="E31">
            <v>0.15216962041614654</v>
          </cell>
          <cell r="F31">
            <v>0.15395089504968651</v>
          </cell>
          <cell r="G31">
            <v>0.15584828559092048</v>
          </cell>
          <cell r="H31">
            <v>0.15762317511112242</v>
          </cell>
        </row>
        <row r="32">
          <cell r="A32" t="str">
            <v>Incremental EBITDA Margin</v>
          </cell>
          <cell r="D32">
            <v>-0.27216648236938884</v>
          </cell>
          <cell r="E32">
            <v>1.2796070960831289</v>
          </cell>
          <cell r="F32">
            <v>0.18163087954992016</v>
          </cell>
          <cell r="G32">
            <v>0.18510384692094192</v>
          </cell>
          <cell r="H32">
            <v>0.18297953036834178</v>
          </cell>
        </row>
        <row r="34">
          <cell r="A34" t="str">
            <v>Source: Bear, Stearns &amp; Co. Inc. estimates</v>
          </cell>
        </row>
        <row r="42">
          <cell r="A42" t="str">
            <v>Filmed Entertainment:  Theatrical Product ($ mil)</v>
          </cell>
        </row>
        <row r="43">
          <cell r="B43" t="str">
            <v>1999P</v>
          </cell>
          <cell r="C43">
            <v>2000</v>
          </cell>
          <cell r="D43">
            <v>2001</v>
          </cell>
          <cell r="E43" t="str">
            <v>2002E</v>
          </cell>
          <cell r="F43" t="str">
            <v>2003E</v>
          </cell>
          <cell r="G43" t="str">
            <v>2004E</v>
          </cell>
          <cell r="H43" t="str">
            <v>2005E</v>
          </cell>
        </row>
        <row r="44">
          <cell r="A44" t="str">
            <v>SUMMARY STATISTICS</v>
          </cell>
        </row>
        <row r="45">
          <cell r="A45" t="str">
            <v>Domestic Box Office (1)</v>
          </cell>
          <cell r="B45">
            <v>7367</v>
          </cell>
          <cell r="C45">
            <v>7456.4</v>
          </cell>
          <cell r="D45">
            <v>7680.0919999999996</v>
          </cell>
          <cell r="E45">
            <v>7910.4947599999996</v>
          </cell>
          <cell r="F45">
            <v>8147.8096028</v>
          </cell>
          <cell r="G45">
            <v>8392.2438908839995</v>
          </cell>
          <cell r="H45">
            <v>8644.0112076105197</v>
          </cell>
        </row>
        <row r="46">
          <cell r="A46" t="str">
            <v>International Box Office</v>
          </cell>
          <cell r="B46">
            <v>7435</v>
          </cell>
          <cell r="C46">
            <v>7918.2749999999996</v>
          </cell>
          <cell r="D46">
            <v>8076.6404999999995</v>
          </cell>
          <cell r="E46">
            <v>8318.9397150000004</v>
          </cell>
          <cell r="F46">
            <v>8568.5079064500005</v>
          </cell>
          <cell r="G46">
            <v>8825.5631436435015</v>
          </cell>
          <cell r="H46">
            <v>9090.3300379528064</v>
          </cell>
        </row>
        <row r="47">
          <cell r="A47" t="str">
            <v xml:space="preserve">  Total Box Office</v>
          </cell>
          <cell r="B47">
            <v>14802</v>
          </cell>
          <cell r="C47">
            <v>15374.674999999999</v>
          </cell>
          <cell r="D47">
            <v>15756.732499999998</v>
          </cell>
          <cell r="E47">
            <v>16229.434475</v>
          </cell>
          <cell r="F47">
            <v>16716.317509250002</v>
          </cell>
          <cell r="G47">
            <v>17217.807034527501</v>
          </cell>
          <cell r="H47">
            <v>17734.341245563326</v>
          </cell>
        </row>
        <row r="48">
          <cell r="A48" t="str">
            <v>Par Share of US Box Office</v>
          </cell>
          <cell r="B48">
            <v>9.5100000000000004E-2</v>
          </cell>
          <cell r="C48">
            <v>0.1086</v>
          </cell>
          <cell r="D48">
            <v>0.11</v>
          </cell>
          <cell r="E48">
            <v>0.11</v>
          </cell>
          <cell r="F48">
            <v>0.1125</v>
          </cell>
          <cell r="G48">
            <v>0.115</v>
          </cell>
          <cell r="H48">
            <v>0.11700000000000001</v>
          </cell>
        </row>
        <row r="49">
          <cell r="A49" t="str">
            <v>Par Share of Intl Box Off.</v>
          </cell>
          <cell r="B49">
            <v>6.5000000000000002E-2</v>
          </cell>
          <cell r="C49">
            <v>6.2E-2</v>
          </cell>
          <cell r="D49">
            <v>6.9699999999999998E-2</v>
          </cell>
          <cell r="E49">
            <v>6.5000000000000002E-2</v>
          </cell>
          <cell r="F49">
            <v>6.5000000000000002E-2</v>
          </cell>
          <cell r="G49">
            <v>6.5000000000000002E-2</v>
          </cell>
          <cell r="H49">
            <v>6.7000000000000004E-2</v>
          </cell>
        </row>
        <row r="50">
          <cell r="A50" t="str">
            <v>Par Split of US Box Office</v>
          </cell>
          <cell r="B50">
            <v>0.52</v>
          </cell>
          <cell r="C50">
            <v>0.52</v>
          </cell>
          <cell r="D50">
            <v>0.52</v>
          </cell>
          <cell r="E50">
            <v>0.52</v>
          </cell>
          <cell r="F50">
            <v>0.52</v>
          </cell>
          <cell r="G50">
            <v>0.52</v>
          </cell>
          <cell r="H50">
            <v>0.52</v>
          </cell>
        </row>
        <row r="51">
          <cell r="A51" t="str">
            <v>Par Split of Intl. Box Office</v>
          </cell>
          <cell r="B51">
            <v>0.48</v>
          </cell>
          <cell r="C51">
            <v>0.48</v>
          </cell>
          <cell r="D51">
            <v>0.48</v>
          </cell>
          <cell r="E51">
            <v>0.48</v>
          </cell>
          <cell r="F51">
            <v>0.48</v>
          </cell>
          <cell r="G51">
            <v>0.48</v>
          </cell>
          <cell r="H51">
            <v>0.48</v>
          </cell>
        </row>
        <row r="53">
          <cell r="A53" t="str">
            <v>THEATRICAL MARKET</v>
          </cell>
        </row>
        <row r="54">
          <cell r="A54" t="str">
            <v xml:space="preserve">   Domestic Revenue</v>
          </cell>
          <cell r="B54">
            <v>364.31288400000005</v>
          </cell>
          <cell r="C54">
            <v>421.07782080000004</v>
          </cell>
          <cell r="D54">
            <v>439.30126239999998</v>
          </cell>
          <cell r="E54">
            <v>452.48030027200002</v>
          </cell>
          <cell r="F54">
            <v>476.64686176380002</v>
          </cell>
          <cell r="G54">
            <v>501.85618467486324</v>
          </cell>
          <cell r="H54">
            <v>525.90164187102403</v>
          </cell>
        </row>
        <row r="55">
          <cell r="A55" t="str">
            <v xml:space="preserve">      Percent of Total Film Revenues</v>
          </cell>
          <cell r="B55">
            <v>0.19035834094693441</v>
          </cell>
          <cell r="C55">
            <v>0.21380211381664602</v>
          </cell>
          <cell r="D55">
            <v>0.20250002882719892</v>
          </cell>
          <cell r="E55">
            <v>0.2002499665217938</v>
          </cell>
          <cell r="F55">
            <v>0.19772522664577863</v>
          </cell>
          <cell r="G55">
            <v>0.19501932448564299</v>
          </cell>
          <cell r="H55">
            <v>0.19021207546417734</v>
          </cell>
        </row>
        <row r="56">
          <cell r="A56" t="str">
            <v xml:space="preserve">   Foreign Revenue</v>
          </cell>
          <cell r="B56">
            <v>231.97200000000001</v>
          </cell>
          <cell r="C56">
            <v>235.64786399999997</v>
          </cell>
          <cell r="D56">
            <v>270.21208456799997</v>
          </cell>
          <cell r="E56">
            <v>259.55091910800002</v>
          </cell>
          <cell r="F56">
            <v>267.33744668124001</v>
          </cell>
          <cell r="G56">
            <v>275.35757008167724</v>
          </cell>
          <cell r="H56">
            <v>292.34501402056225</v>
          </cell>
        </row>
        <row r="57">
          <cell r="A57" t="str">
            <v xml:space="preserve">      Percent of Total Film Revenues</v>
          </cell>
          <cell r="B57">
            <v>0.1212084639480998</v>
          </cell>
          <cell r="C57">
            <v>0.11965011917240716</v>
          </cell>
          <cell r="D57">
            <v>0.1245567896061605</v>
          </cell>
          <cell r="E57">
            <v>0.11486701814605847</v>
          </cell>
          <cell r="F57">
            <v>0.11089836412716408</v>
          </cell>
          <cell r="G57">
            <v>0.10700286047909792</v>
          </cell>
          <cell r="H57">
            <v>0.10573755136153914</v>
          </cell>
        </row>
        <row r="58">
          <cell r="A58" t="str">
            <v>Total Theatrical Rentals</v>
          </cell>
          <cell r="B58">
            <v>596.28488400000003</v>
          </cell>
          <cell r="C58">
            <v>656.72568479999995</v>
          </cell>
          <cell r="D58">
            <v>709.51334696799995</v>
          </cell>
          <cell r="E58">
            <v>712.03121938000004</v>
          </cell>
          <cell r="F58">
            <v>743.98430844504003</v>
          </cell>
          <cell r="G58">
            <v>777.21375475654054</v>
          </cell>
          <cell r="H58">
            <v>818.24665589158622</v>
          </cell>
        </row>
        <row r="60">
          <cell r="A60" t="str">
            <v>EBITDA</v>
          </cell>
          <cell r="B60">
            <v>-53.665639560000002</v>
          </cell>
          <cell r="C60">
            <v>-44.197638587039997</v>
          </cell>
          <cell r="D60">
            <v>-126.29337576030399</v>
          </cell>
          <cell r="E60">
            <v>-36.313592188379999</v>
          </cell>
          <cell r="F60">
            <v>-37.943199730697039</v>
          </cell>
          <cell r="G60">
            <v>-39.637901492583566</v>
          </cell>
          <cell r="H60">
            <v>-41.730579450470891</v>
          </cell>
        </row>
        <row r="61">
          <cell r="A61" t="str">
            <v>Margin %</v>
          </cell>
          <cell r="B61">
            <v>-0.09</v>
          </cell>
          <cell r="C61">
            <v>-6.7299999999999999E-2</v>
          </cell>
          <cell r="D61">
            <v>-0.17799999999999999</v>
          </cell>
          <cell r="E61">
            <v>-5.0999999999999997E-2</v>
          </cell>
          <cell r="F61">
            <v>-5.0999999999999997E-2</v>
          </cell>
          <cell r="G61">
            <v>-5.0999999999999997E-2</v>
          </cell>
          <cell r="H61">
            <v>-5.0999999999999997E-2</v>
          </cell>
        </row>
        <row r="62">
          <cell r="A62" t="str">
            <v>Percentage of Profitable Films</v>
          </cell>
          <cell r="D62" t="str">
            <v>75%</v>
          </cell>
        </row>
        <row r="64">
          <cell r="A64" t="str">
            <v>HOME VIDEO MARKET</v>
          </cell>
        </row>
        <row r="65">
          <cell r="A65" t="str">
            <v xml:space="preserve">   Domestic Revenue</v>
          </cell>
          <cell r="B65">
            <v>437.17546080000005</v>
          </cell>
          <cell r="C65">
            <v>446.34249004800006</v>
          </cell>
          <cell r="D65">
            <v>502.13530130400005</v>
          </cell>
          <cell r="E65">
            <v>552.34883143440015</v>
          </cell>
          <cell r="F65">
            <v>607.58371457784017</v>
          </cell>
          <cell r="G65">
            <v>668.34208603562422</v>
          </cell>
          <cell r="H65">
            <v>735.17629463918672</v>
          </cell>
        </row>
        <row r="66">
          <cell r="A66" t="str">
            <v xml:space="preserve">      Percent of Total Film Revenues</v>
          </cell>
          <cell r="B66">
            <v>0.22843000913632128</v>
          </cell>
          <cell r="C66">
            <v>0.22663024064564477</v>
          </cell>
          <cell r="D66">
            <v>0.23146396719577064</v>
          </cell>
          <cell r="E66">
            <v>0.24444784653961893</v>
          </cell>
          <cell r="F66">
            <v>0.25204115941650662</v>
          </cell>
          <cell r="G66">
            <v>0.25971508596319448</v>
          </cell>
          <cell r="H66">
            <v>0.26590411153285293</v>
          </cell>
        </row>
        <row r="67">
          <cell r="A67" t="str">
            <v xml:space="preserve">   International Revenue</v>
          </cell>
          <cell r="B67">
            <v>278.3664</v>
          </cell>
          <cell r="C67">
            <v>246.01637001599997</v>
          </cell>
          <cell r="D67">
            <v>297.23329302479999</v>
          </cell>
          <cell r="E67">
            <v>285.50601101880005</v>
          </cell>
          <cell r="F67">
            <v>294.07119134936403</v>
          </cell>
          <cell r="G67">
            <v>302.893327089845</v>
          </cell>
          <cell r="H67">
            <v>321.5795154226185</v>
          </cell>
        </row>
        <row r="68">
          <cell r="A68" t="str">
            <v xml:space="preserve">      Percent of Total Film Revenues</v>
          </cell>
          <cell r="B68">
            <v>0.14545015673771974</v>
          </cell>
          <cell r="C68">
            <v>0.12491472441599308</v>
          </cell>
          <cell r="D68">
            <v>0.13701246856677657</v>
          </cell>
          <cell r="E68">
            <v>0.12635371996066433</v>
          </cell>
          <cell r="F68">
            <v>0.12198820053988051</v>
          </cell>
          <cell r="G68">
            <v>0.11770314652700772</v>
          </cell>
          <cell r="H68">
            <v>0.11631130649769307</v>
          </cell>
        </row>
        <row r="69">
          <cell r="A69" t="str">
            <v>Total Gross Home Video Rev.</v>
          </cell>
          <cell r="B69">
            <v>715.54186079999999</v>
          </cell>
          <cell r="C69">
            <v>692.35886006400005</v>
          </cell>
          <cell r="D69">
            <v>799.3685943288001</v>
          </cell>
          <cell r="E69">
            <v>837.85484245320026</v>
          </cell>
          <cell r="F69">
            <v>901.65490592720425</v>
          </cell>
          <cell r="G69">
            <v>971.23541312546922</v>
          </cell>
          <cell r="H69">
            <v>1056.7558100618053</v>
          </cell>
        </row>
        <row r="70">
          <cell r="A70" t="str">
            <v>Less Distrib. Fee to Partner</v>
          </cell>
          <cell r="B70">
            <v>-35.777093040000004</v>
          </cell>
          <cell r="C70">
            <v>-34.617943003200004</v>
          </cell>
          <cell r="D70">
            <v>-39.968429716440006</v>
          </cell>
          <cell r="E70">
            <v>-41.892742122660017</v>
          </cell>
          <cell r="F70">
            <v>-45.082745296360216</v>
          </cell>
          <cell r="G70">
            <v>-48.561770656273467</v>
          </cell>
          <cell r="H70">
            <v>-52.837790503090268</v>
          </cell>
        </row>
        <row r="71">
          <cell r="A71" t="str">
            <v>Net Revenue</v>
          </cell>
          <cell r="B71">
            <v>679.76476776000004</v>
          </cell>
          <cell r="C71">
            <v>657.74091706080003</v>
          </cell>
          <cell r="D71">
            <v>759.40016461236007</v>
          </cell>
          <cell r="E71">
            <v>795.96210033054024</v>
          </cell>
          <cell r="F71">
            <v>856.572160630844</v>
          </cell>
          <cell r="G71">
            <v>922.67364246919578</v>
          </cell>
          <cell r="H71">
            <v>1003.9180195587151</v>
          </cell>
        </row>
        <row r="73">
          <cell r="A73" t="str">
            <v>EBITDA</v>
          </cell>
          <cell r="B73">
            <v>115.56001051920002</v>
          </cell>
          <cell r="C73">
            <v>119.7088469050656</v>
          </cell>
          <cell r="D73">
            <v>167.06803621471923</v>
          </cell>
          <cell r="E73">
            <v>198.99052508263506</v>
          </cell>
          <cell r="F73">
            <v>214.143040157711</v>
          </cell>
          <cell r="G73">
            <v>230.66841061729895</v>
          </cell>
          <cell r="H73">
            <v>250.97950488967876</v>
          </cell>
        </row>
        <row r="74">
          <cell r="A74" t="str">
            <v>Margin %</v>
          </cell>
          <cell r="B74">
            <v>0.17</v>
          </cell>
          <cell r="C74">
            <v>0.182</v>
          </cell>
          <cell r="D74">
            <v>0.22</v>
          </cell>
          <cell r="E74">
            <v>0.25</v>
          </cell>
          <cell r="F74">
            <v>0.25</v>
          </cell>
          <cell r="G74">
            <v>0.25</v>
          </cell>
          <cell r="H74">
            <v>0.25</v>
          </cell>
        </row>
        <row r="76">
          <cell r="A76" t="str">
            <v>PAY TELEVISION MARKET</v>
          </cell>
        </row>
        <row r="77">
          <cell r="A77" t="str">
            <v xml:space="preserve">   Domestic</v>
          </cell>
          <cell r="B77">
            <v>182</v>
          </cell>
          <cell r="C77">
            <v>186.54999999999998</v>
          </cell>
          <cell r="D77">
            <v>195.8775</v>
          </cell>
          <cell r="E77">
            <v>207.63015000000001</v>
          </cell>
          <cell r="F77">
            <v>220.08795900000004</v>
          </cell>
          <cell r="G77">
            <v>233.29323654000007</v>
          </cell>
          <cell r="H77">
            <v>247.29083073240008</v>
          </cell>
        </row>
        <row r="78">
          <cell r="A78" t="str">
            <v xml:space="preserve">   Foreign</v>
          </cell>
          <cell r="B78">
            <v>202</v>
          </cell>
          <cell r="C78">
            <v>206.04</v>
          </cell>
          <cell r="D78">
            <v>222.5232</v>
          </cell>
          <cell r="E78">
            <v>240.32505600000002</v>
          </cell>
          <cell r="F78">
            <v>259.55106048000005</v>
          </cell>
          <cell r="G78">
            <v>280.31514531840008</v>
          </cell>
          <cell r="H78">
            <v>302.74035694387209</v>
          </cell>
        </row>
        <row r="79">
          <cell r="A79" t="str">
            <v>Total Pay Television Rev.</v>
          </cell>
          <cell r="B79">
            <v>384</v>
          </cell>
          <cell r="C79">
            <v>392.59</v>
          </cell>
          <cell r="D79">
            <v>418.40070000000003</v>
          </cell>
          <cell r="E79">
            <v>447.95520600000003</v>
          </cell>
          <cell r="F79">
            <v>479.63901948000012</v>
          </cell>
          <cell r="G79">
            <v>513.60838185840021</v>
          </cell>
          <cell r="H79">
            <v>550.03118767627211</v>
          </cell>
        </row>
        <row r="80">
          <cell r="A80" t="str">
            <v xml:space="preserve">      Percent of Total Film Revenues</v>
          </cell>
          <cell r="B80">
            <v>0.20064512163567294</v>
          </cell>
          <cell r="C80">
            <v>0.19933743293296022</v>
          </cell>
          <cell r="D80">
            <v>0.19286571895660506</v>
          </cell>
          <cell r="E80">
            <v>0.19824733795225996</v>
          </cell>
          <cell r="F80">
            <v>0.19896644967703139</v>
          </cell>
          <cell r="G80">
            <v>0.19958618173667061</v>
          </cell>
          <cell r="H80">
            <v>0.19893943172664322</v>
          </cell>
        </row>
        <row r="83">
          <cell r="A83" t="str">
            <v>EBITDA</v>
          </cell>
          <cell r="B83">
            <v>88.320000000000007</v>
          </cell>
          <cell r="C83">
            <v>109.9252</v>
          </cell>
          <cell r="D83">
            <v>117.15219600000002</v>
          </cell>
          <cell r="E83">
            <v>134.38656180000001</v>
          </cell>
          <cell r="F83">
            <v>143.89170584400003</v>
          </cell>
          <cell r="G83">
            <v>154.08251455752006</v>
          </cell>
          <cell r="H83">
            <v>165.00935630288163</v>
          </cell>
        </row>
        <row r="84">
          <cell r="A84" t="str">
            <v>Margin %</v>
          </cell>
          <cell r="B84">
            <v>0.23</v>
          </cell>
          <cell r="C84">
            <v>0.28000000000000003</v>
          </cell>
          <cell r="D84">
            <v>0.28000000000000003</v>
          </cell>
          <cell r="E84">
            <v>0.3</v>
          </cell>
          <cell r="F84">
            <v>0.3</v>
          </cell>
          <cell r="G84">
            <v>0.3</v>
          </cell>
          <cell r="H84">
            <v>0.3</v>
          </cell>
        </row>
        <row r="86">
          <cell r="A86" t="str">
            <v>PAY-PER-VIEW MARKET</v>
          </cell>
        </row>
        <row r="87">
          <cell r="A87" t="str">
            <v>Revenue</v>
          </cell>
          <cell r="B87">
            <v>27</v>
          </cell>
          <cell r="C87">
            <v>29.160000000000004</v>
          </cell>
          <cell r="D87">
            <v>33.533999999999999</v>
          </cell>
          <cell r="E87">
            <v>38.564099999999996</v>
          </cell>
          <cell r="F87">
            <v>44.348714999999991</v>
          </cell>
          <cell r="G87">
            <v>51.001022249999984</v>
          </cell>
          <cell r="H87">
            <v>58.651175587499978</v>
          </cell>
        </row>
        <row r="88">
          <cell r="A88" t="str">
            <v xml:space="preserve">      Percent of Total Film Revenues</v>
          </cell>
          <cell r="B88">
            <v>1.4107860115008253E-2</v>
          </cell>
          <cell r="C88">
            <v>1.4805979633523831E-2</v>
          </cell>
          <cell r="D88">
            <v>1.5457811183133283E-2</v>
          </cell>
          <cell r="E88">
            <v>1.7066952371851098E-2</v>
          </cell>
          <cell r="F88">
            <v>1.8396973584123597E-2</v>
          </cell>
          <cell r="G88">
            <v>1.9818795126966628E-2</v>
          </cell>
          <cell r="H88">
            <v>2.1213399899687478E-2</v>
          </cell>
        </row>
        <row r="89">
          <cell r="A89" t="str">
            <v>EBITDA</v>
          </cell>
          <cell r="B89">
            <v>4.8599999999999994</v>
          </cell>
          <cell r="C89">
            <v>6.1236000000000006</v>
          </cell>
          <cell r="D89">
            <v>11.736899999999999</v>
          </cell>
          <cell r="E89">
            <v>13.497434999999998</v>
          </cell>
          <cell r="F89">
            <v>15.522050249999996</v>
          </cell>
          <cell r="G89">
            <v>17.850357787499995</v>
          </cell>
          <cell r="H89">
            <v>20.527911455624992</v>
          </cell>
        </row>
        <row r="90">
          <cell r="A90" t="str">
            <v>Margin %</v>
          </cell>
          <cell r="B90">
            <v>0.18</v>
          </cell>
          <cell r="C90">
            <v>0.21</v>
          </cell>
          <cell r="D90">
            <v>0.35</v>
          </cell>
          <cell r="E90">
            <v>0.35</v>
          </cell>
          <cell r="F90">
            <v>0.35</v>
          </cell>
          <cell r="G90">
            <v>0.35</v>
          </cell>
          <cell r="H90">
            <v>0.35</v>
          </cell>
        </row>
        <row r="92">
          <cell r="A92" t="str">
            <v>BROADCAST/BASIC CABLE/LIBRARY</v>
          </cell>
        </row>
        <row r="93">
          <cell r="A93" t="str">
            <v>Revenue</v>
          </cell>
          <cell r="B93">
            <v>191</v>
          </cell>
          <cell r="C93">
            <v>198.64000000000001</v>
          </cell>
          <cell r="D93">
            <v>208.57200000000003</v>
          </cell>
          <cell r="E93">
            <v>223.17204000000004</v>
          </cell>
          <cell r="F93">
            <v>241.02580320000007</v>
          </cell>
          <cell r="G93">
            <v>260.30786745600011</v>
          </cell>
          <cell r="H93">
            <v>281.13249685248013</v>
          </cell>
        </row>
        <row r="94">
          <cell r="A94" t="str">
            <v>EBITDA</v>
          </cell>
          <cell r="B94">
            <v>26.740000000000002</v>
          </cell>
          <cell r="C94">
            <v>41.714400000000005</v>
          </cell>
          <cell r="D94">
            <v>47.971560000000011</v>
          </cell>
          <cell r="E94">
            <v>55.79301000000001</v>
          </cell>
          <cell r="F94">
            <v>60.256450800000017</v>
          </cell>
          <cell r="G94">
            <v>65.076966864000028</v>
          </cell>
          <cell r="H94">
            <v>70.283124213120033</v>
          </cell>
        </row>
        <row r="95">
          <cell r="A95" t="str">
            <v>Margin %</v>
          </cell>
          <cell r="B95">
            <v>0.14000000000000001</v>
          </cell>
          <cell r="C95">
            <v>0.21</v>
          </cell>
          <cell r="D95">
            <v>0.23</v>
          </cell>
          <cell r="E95">
            <v>0.25</v>
          </cell>
          <cell r="F95">
            <v>0.25</v>
          </cell>
          <cell r="G95">
            <v>0.25</v>
          </cell>
          <cell r="H95">
            <v>0.25</v>
          </cell>
        </row>
        <row r="97">
          <cell r="A97" t="str">
            <v>TOTAL FEATURE FILM PRODUCT</v>
          </cell>
        </row>
        <row r="98">
          <cell r="A98" t="str">
            <v xml:space="preserve">   Domestic Revenue</v>
          </cell>
          <cell r="B98">
            <v>1201.4883448</v>
          </cell>
          <cell r="C98">
            <v>1281.7703108480002</v>
          </cell>
          <cell r="D98">
            <v>1379.4200637040003</v>
          </cell>
          <cell r="E98">
            <v>1474.1954217064003</v>
          </cell>
          <cell r="F98">
            <v>1589.6930535416404</v>
          </cell>
          <cell r="G98">
            <v>1714.8003969564879</v>
          </cell>
          <cell r="H98">
            <v>1848.1524396825907</v>
          </cell>
        </row>
        <row r="99">
          <cell r="A99" t="str">
            <v xml:space="preserve">   International Revenue</v>
          </cell>
          <cell r="B99">
            <v>712.33839999999998</v>
          </cell>
          <cell r="C99">
            <v>687.70423401599987</v>
          </cell>
          <cell r="D99">
            <v>789.96857759279999</v>
          </cell>
          <cell r="E99">
            <v>785.38198612680014</v>
          </cell>
          <cell r="F99">
            <v>820.95969851060408</v>
          </cell>
          <cell r="G99">
            <v>858.56604248992221</v>
          </cell>
          <cell r="H99">
            <v>916.66488638705277</v>
          </cell>
        </row>
        <row r="100">
          <cell r="A100" t="str">
            <v>Total Revenue</v>
          </cell>
          <cell r="B100">
            <v>1913.8267448000001</v>
          </cell>
          <cell r="C100">
            <v>1969.4745448640001</v>
          </cell>
          <cell r="D100">
            <v>2169.3886412968004</v>
          </cell>
          <cell r="E100">
            <v>2259.5774078332006</v>
          </cell>
          <cell r="F100">
            <v>2410.6527520522445</v>
          </cell>
          <cell r="G100">
            <v>2573.3664394464104</v>
          </cell>
          <cell r="H100">
            <v>2764.8173260696435</v>
          </cell>
        </row>
        <row r="101">
          <cell r="A101" t="str">
            <v>Check</v>
          </cell>
          <cell r="B101">
            <v>1913.8267448000001</v>
          </cell>
          <cell r="C101">
            <v>1969.4745448640001</v>
          </cell>
          <cell r="D101">
            <v>2169.3886412968004</v>
          </cell>
          <cell r="E101">
            <v>2259.5774078332006</v>
          </cell>
          <cell r="F101">
            <v>2410.6527520522445</v>
          </cell>
          <cell r="G101">
            <v>2573.3664394464104</v>
          </cell>
          <cell r="H101">
            <v>2764.8173260696435</v>
          </cell>
        </row>
        <row r="102">
          <cell r="A102" t="str">
            <v>Total EBITDA</v>
          </cell>
          <cell r="B102">
            <v>181.81437095920006</v>
          </cell>
          <cell r="C102">
            <v>233.27440831802562</v>
          </cell>
          <cell r="D102">
            <v>217.63531645441526</v>
          </cell>
          <cell r="E102">
            <v>366.35393969425502</v>
          </cell>
          <cell r="F102">
            <v>395.870047321014</v>
          </cell>
          <cell r="G102">
            <v>428.04034833373544</v>
          </cell>
          <cell r="H102">
            <v>465.06931741083451</v>
          </cell>
        </row>
        <row r="103">
          <cell r="A103" t="str">
            <v>Margin %</v>
          </cell>
          <cell r="B103">
            <v>9.5000433792244932E-2</v>
          </cell>
          <cell r="C103">
            <v>0.11844499789365601</v>
          </cell>
          <cell r="D103">
            <v>0.10032103621798208</v>
          </cell>
          <cell r="E103">
            <v>0.16213383016852098</v>
          </cell>
          <cell r="F103">
            <v>0.16421695202015332</v>
          </cell>
          <cell r="G103">
            <v>0.16633478301901561</v>
          </cell>
          <cell r="H103">
            <v>0.16820978117637844</v>
          </cell>
        </row>
        <row r="105">
          <cell r="A105" t="str">
            <v>(1)  Includes Canada.</v>
          </cell>
        </row>
        <row r="106">
          <cell r="A106" t="str">
            <v>Dom Theat</v>
          </cell>
          <cell r="E106">
            <v>0.14000000000000001</v>
          </cell>
        </row>
        <row r="107">
          <cell r="A107" t="str">
            <v>Intl Theat</v>
          </cell>
          <cell r="E107">
            <v>0.13</v>
          </cell>
        </row>
        <row r="108">
          <cell r="A108" t="str">
            <v>Dom Home Video</v>
          </cell>
          <cell r="E108">
            <v>0.23</v>
          </cell>
        </row>
        <row r="109">
          <cell r="A109" t="str">
            <v>Intl Home Video</v>
          </cell>
          <cell r="E109">
            <v>0.22</v>
          </cell>
        </row>
        <row r="110">
          <cell r="A110" t="str">
            <v>Domes TV / Other</v>
          </cell>
          <cell r="E110">
            <v>0.15</v>
          </cell>
        </row>
        <row r="111">
          <cell r="A111" t="str">
            <v>Intl TV / Other</v>
          </cell>
          <cell r="E111">
            <v>0.14000000000000001</v>
          </cell>
        </row>
        <row r="113">
          <cell r="A113" t="str">
            <v>PERCENT CHANGE:</v>
          </cell>
        </row>
        <row r="114">
          <cell r="A114" t="str">
            <v>Theatrical Revenues</v>
          </cell>
          <cell r="C114">
            <v>0.10136228910340761</v>
          </cell>
          <cell r="D114">
            <v>8.0380078607822369E-2</v>
          </cell>
          <cell r="E114">
            <v>3.5487315675735154E-3</v>
          </cell>
          <cell r="F114">
            <v>4.4875966383697508E-2</v>
          </cell>
          <cell r="G114">
            <v>4.4664176292846136E-2</v>
          </cell>
          <cell r="H114">
            <v>5.2794872561022999E-2</v>
          </cell>
        </row>
        <row r="115">
          <cell r="A115" t="str">
            <v>Theatrical EBITDA</v>
          </cell>
          <cell r="C115">
            <v>-0.17642575492600732</v>
          </cell>
          <cell r="D115">
            <v>1.85746885575323</v>
          </cell>
          <cell r="E115">
            <v>-0.71246637466322338</v>
          </cell>
          <cell r="F115">
            <v>4.4875966383697508E-2</v>
          </cell>
          <cell r="G115">
            <v>4.4664176292846136E-2</v>
          </cell>
          <cell r="H115">
            <v>5.2794872561022776E-2</v>
          </cell>
        </row>
        <row r="116">
          <cell r="A116" t="str">
            <v>Home Video Revenues</v>
          </cell>
          <cell r="C116">
            <v>-3.2399223589910653E-2</v>
          </cell>
          <cell r="D116">
            <v>0.15455819292167106</v>
          </cell>
          <cell r="E116">
            <v>4.814580957701442E-2</v>
          </cell>
          <cell r="F116">
            <v>7.6146917391084479E-2</v>
          </cell>
          <cell r="G116">
            <v>7.7169776087130382E-2</v>
          </cell>
          <cell r="H116">
            <v>8.8053211178872104E-2</v>
          </cell>
        </row>
        <row r="117">
          <cell r="A117" t="str">
            <v>Home Video EBITDA</v>
          </cell>
          <cell r="C117">
            <v>3.5902007686095416E-2</v>
          </cell>
          <cell r="D117">
            <v>0.39561979364158062</v>
          </cell>
          <cell r="E117">
            <v>0.19107478361024377</v>
          </cell>
          <cell r="F117">
            <v>7.6146917391084479E-2</v>
          </cell>
          <cell r="G117">
            <v>7.7169776087130382E-2</v>
          </cell>
          <cell r="H117">
            <v>8.8053211178872104E-2</v>
          </cell>
        </row>
        <row r="118">
          <cell r="A118" t="str">
            <v>Total Revenues</v>
          </cell>
          <cell r="C118">
            <v>2.9076717741142843E-2</v>
          </cell>
          <cell r="D118">
            <v>0.10150631139363386</v>
          </cell>
          <cell r="E118">
            <v>4.1573356114968707E-2</v>
          </cell>
          <cell r="F118">
            <v>6.6859999438530382E-2</v>
          </cell>
          <cell r="G118">
            <v>6.7497770989888073E-2</v>
          </cell>
          <cell r="H118">
            <v>7.439705581316991E-2</v>
          </cell>
        </row>
        <row r="119">
          <cell r="A119" t="str">
            <v>Total EBITDA</v>
          </cell>
          <cell r="C119">
            <v>0.28303613783298465</v>
          </cell>
          <cell r="D119">
            <v>-6.7041609820694181E-2</v>
          </cell>
          <cell r="E119">
            <v>0.68333864954766921</v>
          </cell>
          <cell r="F119">
            <v>8.0567190437182079E-2</v>
          </cell>
          <cell r="G119">
            <v>8.1264801998607084E-2</v>
          </cell>
          <cell r="H119">
            <v>8.6508127612839658E-2</v>
          </cell>
        </row>
        <row r="164">
          <cell r="A164" t="str">
            <v>Viacom - Theme Parks Revenue and EBITDA Summary ($ in millions)</v>
          </cell>
        </row>
        <row r="165">
          <cell r="B165" t="str">
            <v>1999P</v>
          </cell>
          <cell r="C165">
            <v>2000</v>
          </cell>
          <cell r="D165">
            <v>2001</v>
          </cell>
          <cell r="E165" t="str">
            <v>2002E</v>
          </cell>
          <cell r="F165" t="str">
            <v>2003E</v>
          </cell>
          <cell r="G165" t="str">
            <v>2004E</v>
          </cell>
          <cell r="H165" t="str">
            <v>2005E</v>
          </cell>
        </row>
        <row r="166">
          <cell r="A166" t="str">
            <v>Revenues</v>
          </cell>
          <cell r="B166">
            <v>450</v>
          </cell>
          <cell r="C166">
            <v>477</v>
          </cell>
          <cell r="D166">
            <v>453.15</v>
          </cell>
          <cell r="E166">
            <v>462.21299999999997</v>
          </cell>
          <cell r="F166">
            <v>489.94578000000001</v>
          </cell>
          <cell r="G166">
            <v>519.34252680000009</v>
          </cell>
          <cell r="H166">
            <v>550.50307840800008</v>
          </cell>
        </row>
        <row r="167">
          <cell r="A167" t="str">
            <v>Operating Expenses</v>
          </cell>
          <cell r="B167">
            <v>-339</v>
          </cell>
          <cell r="C167">
            <v>-367.815</v>
          </cell>
          <cell r="D167">
            <v>-382.52760000000001</v>
          </cell>
          <cell r="E167">
            <v>-399.74134199999997</v>
          </cell>
          <cell r="F167">
            <v>-423.72582252000001</v>
          </cell>
          <cell r="G167">
            <v>-449.1493718712</v>
          </cell>
          <cell r="H167">
            <v>-476.09833418347205</v>
          </cell>
        </row>
        <row r="168">
          <cell r="A168" t="str">
            <v>EBITDA</v>
          </cell>
          <cell r="B168">
            <v>111</v>
          </cell>
          <cell r="C168">
            <v>109.185</v>
          </cell>
          <cell r="D168">
            <v>70.622399999999971</v>
          </cell>
          <cell r="E168">
            <v>62.471657999999991</v>
          </cell>
          <cell r="F168">
            <v>66.219957480000005</v>
          </cell>
          <cell r="G168">
            <v>70.193154928800084</v>
          </cell>
          <cell r="H168">
            <v>74.404744224528031</v>
          </cell>
        </row>
        <row r="170">
          <cell r="A170" t="str">
            <v>Summary Statistics:</v>
          </cell>
        </row>
        <row r="171">
          <cell r="A171" t="str">
            <v>Revenue Growth</v>
          </cell>
          <cell r="C171">
            <v>0.06</v>
          </cell>
          <cell r="D171">
            <v>-0.05</v>
          </cell>
          <cell r="E171">
            <v>0.02</v>
          </cell>
          <cell r="F171">
            <v>0.06</v>
          </cell>
          <cell r="G171">
            <v>0.06</v>
          </cell>
          <cell r="H171">
            <v>0.06</v>
          </cell>
        </row>
        <row r="172">
          <cell r="A172" t="str">
            <v>Operating Expense Growth</v>
          </cell>
          <cell r="C172">
            <v>8.5000000000000006E-2</v>
          </cell>
          <cell r="D172">
            <v>0.04</v>
          </cell>
          <cell r="E172">
            <v>4.4999999999999998E-2</v>
          </cell>
          <cell r="F172">
            <v>0.06</v>
          </cell>
          <cell r="G172">
            <v>0.06</v>
          </cell>
          <cell r="H172">
            <v>0.06</v>
          </cell>
        </row>
        <row r="173">
          <cell r="A173" t="str">
            <v>EBITDA Growth</v>
          </cell>
          <cell r="C173">
            <v>-1.6351351351351351E-2</v>
          </cell>
          <cell r="D173">
            <v>-0.35318587718093175</v>
          </cell>
          <cell r="E173">
            <v>-0.11541298511520404</v>
          </cell>
          <cell r="F173">
            <v>6.0000000000000275E-2</v>
          </cell>
          <cell r="G173">
            <v>6.0000000000001164E-2</v>
          </cell>
          <cell r="H173">
            <v>5.9999999999999165E-2</v>
          </cell>
        </row>
        <row r="174">
          <cell r="A174" t="str">
            <v>EBITDA Margin</v>
          </cell>
          <cell r="C174">
            <v>0.2288993710691824</v>
          </cell>
          <cell r="D174">
            <v>0.15584773253889436</v>
          </cell>
          <cell r="E174">
            <v>0.13515772598347514</v>
          </cell>
          <cell r="F174">
            <v>0.13515772598347517</v>
          </cell>
          <cell r="G174">
            <v>0.13515772598347528</v>
          </cell>
          <cell r="H174">
            <v>0.1351577259834752</v>
          </cell>
        </row>
        <row r="175">
          <cell r="A175" t="str">
            <v>Incremental EBITDA Margin</v>
          </cell>
          <cell r="C175">
            <v>-6.7222222222222142E-2</v>
          </cell>
          <cell r="D175">
            <v>1.6168805031446538</v>
          </cell>
          <cell r="E175">
            <v>-0.89934260178748648</v>
          </cell>
          <cell r="F175">
            <v>0.13515772598347542</v>
          </cell>
          <cell r="G175">
            <v>0.1351577259834775</v>
          </cell>
          <cell r="H175">
            <v>0.13515772598347348</v>
          </cell>
        </row>
        <row r="177">
          <cell r="A177" t="str">
            <v>Source: Bear, Stearns &amp; Co. Inc. estimates</v>
          </cell>
        </row>
      </sheetData>
      <sheetData sheetId="11" refreshError="1">
        <row r="4">
          <cell r="A4" t="str">
            <v>Viacom - Infinity Broadcasting Revenue and EBITDA Summary ($ in millions)</v>
          </cell>
        </row>
        <row r="5">
          <cell r="B5">
            <v>2000</v>
          </cell>
          <cell r="C5">
            <v>2001</v>
          </cell>
          <cell r="D5" t="str">
            <v>2002E</v>
          </cell>
          <cell r="E5" t="str">
            <v>2003E</v>
          </cell>
          <cell r="F5" t="str">
            <v>2004E</v>
          </cell>
          <cell r="G5" t="str">
            <v>2005E</v>
          </cell>
        </row>
        <row r="6">
          <cell r="A6" t="str">
            <v>Gross Revenues</v>
          </cell>
        </row>
        <row r="7">
          <cell r="A7" t="str">
            <v>Agency Commissions</v>
          </cell>
        </row>
        <row r="8">
          <cell r="A8" t="str">
            <v>Revenue - Radio</v>
          </cell>
          <cell r="B8">
            <v>2271.1903080000002</v>
          </cell>
          <cell r="C8">
            <v>2136.7358417664</v>
          </cell>
          <cell r="D8">
            <v>2205.1113887029246</v>
          </cell>
          <cell r="E8">
            <v>2359.4691859121294</v>
          </cell>
          <cell r="F8">
            <v>2548.2267207851</v>
          </cell>
          <cell r="G8">
            <v>2752.0848584479081</v>
          </cell>
        </row>
        <row r="9">
          <cell r="A9" t="str">
            <v>Revenue - Outdoor</v>
          </cell>
          <cell r="B9">
            <v>1697.2698560000003</v>
          </cell>
          <cell r="C9">
            <v>1530.9374101120004</v>
          </cell>
          <cell r="D9">
            <v>1572.2727201850244</v>
          </cell>
          <cell r="E9">
            <v>1682.3318105979761</v>
          </cell>
          <cell r="F9">
            <v>1816.9183554458143</v>
          </cell>
          <cell r="G9">
            <v>1962.2718238814796</v>
          </cell>
        </row>
        <row r="10">
          <cell r="A10" t="str">
            <v>Total Revenue</v>
          </cell>
          <cell r="B10">
            <v>3968.4601640000005</v>
          </cell>
          <cell r="C10">
            <v>3667.6732518784002</v>
          </cell>
          <cell r="D10">
            <v>3777.384108887949</v>
          </cell>
          <cell r="E10">
            <v>4041.8009965101055</v>
          </cell>
          <cell r="F10">
            <v>4365.1450762309141</v>
          </cell>
          <cell r="G10">
            <v>4714.3566823293877</v>
          </cell>
        </row>
        <row r="12">
          <cell r="A12" t="str">
            <v>Operating Expense - Radio</v>
          </cell>
          <cell r="B12">
            <v>-1177.0610250000002</v>
          </cell>
          <cell r="C12">
            <v>-1077.0108378750003</v>
          </cell>
          <cell r="D12">
            <v>-1082.3958920643752</v>
          </cell>
          <cell r="E12">
            <v>-1114.8677688263065</v>
          </cell>
          <cell r="F12">
            <v>-1159.4624795793588</v>
          </cell>
          <cell r="G12">
            <v>-1205.8409787625333</v>
          </cell>
        </row>
        <row r="13">
          <cell r="A13" t="str">
            <v>Operating Expense - Outdoor</v>
          </cell>
          <cell r="B13">
            <v>-1054.7011862499999</v>
          </cell>
          <cell r="C13">
            <v>-1074.7405087887498</v>
          </cell>
          <cell r="D13">
            <v>-1095.160578455736</v>
          </cell>
          <cell r="E13">
            <v>-1128.0153958094081</v>
          </cell>
          <cell r="F13">
            <v>-1161.8558576836904</v>
          </cell>
          <cell r="G13">
            <v>-1196.7115334142011</v>
          </cell>
        </row>
        <row r="14">
          <cell r="A14" t="str">
            <v>Total Operating Expense</v>
          </cell>
          <cell r="B14">
            <v>-2231.7622112500003</v>
          </cell>
          <cell r="C14">
            <v>-2151.7513466637502</v>
          </cell>
          <cell r="D14">
            <v>-2177.5564705201114</v>
          </cell>
          <cell r="E14">
            <v>-2242.8831646357148</v>
          </cell>
          <cell r="F14">
            <v>-2321.3183372630492</v>
          </cell>
          <cell r="G14">
            <v>-2402.5525121767341</v>
          </cell>
        </row>
        <row r="16">
          <cell r="A16" t="str">
            <v>EBITDA - Radio</v>
          </cell>
          <cell r="B16">
            <v>1094.129283</v>
          </cell>
          <cell r="C16">
            <v>1059.7250038913996</v>
          </cell>
          <cell r="D16">
            <v>1122.7154966385494</v>
          </cell>
          <cell r="E16">
            <v>1244.601417085823</v>
          </cell>
          <cell r="F16">
            <v>1388.7642412057412</v>
          </cell>
          <cell r="G16">
            <v>1546.2438796853748</v>
          </cell>
        </row>
        <row r="17">
          <cell r="A17" t="str">
            <v>EBITDA - Outdoor</v>
          </cell>
          <cell r="B17">
            <v>642.56866975000048</v>
          </cell>
          <cell r="C17">
            <v>456.19690132325059</v>
          </cell>
          <cell r="D17">
            <v>477.1121417292884</v>
          </cell>
          <cell r="E17">
            <v>554.31641478856795</v>
          </cell>
          <cell r="F17">
            <v>655.06249776212394</v>
          </cell>
          <cell r="G17">
            <v>765.56029046727849</v>
          </cell>
        </row>
        <row r="18">
          <cell r="A18" t="str">
            <v>Total EBITDA</v>
          </cell>
          <cell r="B18">
            <v>1736.6979527500002</v>
          </cell>
          <cell r="C18">
            <v>1515.92190521465</v>
          </cell>
          <cell r="D18">
            <v>1599.8276383678376</v>
          </cell>
          <cell r="E18">
            <v>1798.9178318743907</v>
          </cell>
          <cell r="F18">
            <v>2043.8267389678649</v>
          </cell>
          <cell r="G18">
            <v>2311.8041701526536</v>
          </cell>
        </row>
        <row r="21">
          <cell r="A21" t="str">
            <v>Summary Statistics:</v>
          </cell>
        </row>
        <row r="22">
          <cell r="A22" t="str">
            <v xml:space="preserve">   Revenue Growth - Radio</v>
          </cell>
          <cell r="B22">
            <v>0.11849999999999999</v>
          </cell>
          <cell r="C22">
            <v>-5.9200000000000003E-2</v>
          </cell>
          <cell r="D22">
            <v>3.2000000000000001E-2</v>
          </cell>
          <cell r="E22">
            <v>7.0000000000000007E-2</v>
          </cell>
          <cell r="F22">
            <v>0.08</v>
          </cell>
          <cell r="G22">
            <v>0.08</v>
          </cell>
        </row>
        <row r="23">
          <cell r="A23" t="str">
            <v xml:space="preserve">   Revenue Growth - Outdoor</v>
          </cell>
          <cell r="B23">
            <v>0.108</v>
          </cell>
          <cell r="C23">
            <v>-9.8000000000000004E-2</v>
          </cell>
          <cell r="D23">
            <v>2.7E-2</v>
          </cell>
          <cell r="E23">
            <v>7.0000000000000007E-2</v>
          </cell>
          <cell r="F23">
            <v>0.08</v>
          </cell>
          <cell r="G23">
            <v>0.08</v>
          </cell>
        </row>
        <row r="24">
          <cell r="A24" t="str">
            <v xml:space="preserve">   Revenue Growth - Total</v>
          </cell>
          <cell r="B24">
            <v>0.11398500000000023</v>
          </cell>
          <cell r="C24">
            <v>-7.5794363478862037E-2</v>
          </cell>
          <cell r="D24">
            <v>2.9912931026055967E-2</v>
          </cell>
          <cell r="E24">
            <v>7.0000000000000062E-2</v>
          </cell>
          <cell r="F24">
            <v>8.0000000000000071E-2</v>
          </cell>
          <cell r="G24">
            <v>8.0000000000000071E-2</v>
          </cell>
        </row>
        <row r="25">
          <cell r="A25" t="str">
            <v xml:space="preserve">   Operating Expense Growth - Radio</v>
          </cell>
          <cell r="B25">
            <v>0.09</v>
          </cell>
          <cell r="C25">
            <v>-8.5000000000000006E-2</v>
          </cell>
          <cell r="D25">
            <v>5.0000000000000001E-3</v>
          </cell>
          <cell r="E25">
            <v>0.03</v>
          </cell>
          <cell r="F25">
            <v>0.04</v>
          </cell>
          <cell r="G25">
            <v>0.04</v>
          </cell>
        </row>
        <row r="26">
          <cell r="A26" t="str">
            <v xml:space="preserve">   Operating Expense Growth - Outdoor</v>
          </cell>
          <cell r="B26">
            <v>7.9500000000000001E-2</v>
          </cell>
          <cell r="C26">
            <v>1.9E-2</v>
          </cell>
          <cell r="D26">
            <v>1.9E-2</v>
          </cell>
          <cell r="E26">
            <v>0.03</v>
          </cell>
          <cell r="F26">
            <v>0.03</v>
          </cell>
          <cell r="G26">
            <v>0.03</v>
          </cell>
        </row>
        <row r="27">
          <cell r="A27" t="str">
            <v xml:space="preserve">   Operating Expense Growth - Total</v>
          </cell>
          <cell r="B27">
            <v>8.5012500000000157E-2</v>
          </cell>
          <cell r="C27">
            <v>-3.5850980979481806E-2</v>
          </cell>
          <cell r="D27">
            <v>1.1992614247167355E-2</v>
          </cell>
          <cell r="E27">
            <v>3.0000000000000027E-2</v>
          </cell>
          <cell r="F27">
            <v>3.4970690343593347E-2</v>
          </cell>
          <cell r="G27">
            <v>3.4994844786977453E-2</v>
          </cell>
        </row>
        <row r="28">
          <cell r="A28" t="str">
            <v xml:space="preserve">   EBITDA Growth - Radio</v>
          </cell>
          <cell r="B28">
            <v>0.15087247494071465</v>
          </cell>
          <cell r="C28">
            <v>-3.1444436816705057E-2</v>
          </cell>
          <cell r="D28">
            <v>5.9440413801546077E-2</v>
          </cell>
          <cell r="E28">
            <v>0.10856349699652701</v>
          </cell>
          <cell r="F28">
            <v>0.11583051581081194</v>
          </cell>
          <cell r="G28">
            <v>0.11339551653699553</v>
          </cell>
        </row>
        <row r="29">
          <cell r="A29" t="str">
            <v xml:space="preserve">   EBITDA Growth - Outdoor</v>
          </cell>
          <cell r="B29">
            <v>0.15818936174814802</v>
          </cell>
          <cell r="C29">
            <v>-0.29004179195238422</v>
          </cell>
          <cell r="D29">
            <v>4.584695850710685E-2</v>
          </cell>
          <cell r="E29">
            <v>0.16181577936678249</v>
          </cell>
          <cell r="F29">
            <v>0.1817483305306471</v>
          </cell>
          <cell r="G29">
            <v>0.1686828250474508</v>
          </cell>
        </row>
        <row r="30">
          <cell r="A30" t="str">
            <v xml:space="preserve">  EBITDA Growth - Total</v>
          </cell>
          <cell r="B30">
            <v>0.15356888259714396</v>
          </cell>
          <cell r="C30">
            <v>-0.1271240328151243</v>
          </cell>
          <cell r="D30">
            <v>5.5349640944271972E-2</v>
          </cell>
          <cell r="E30">
            <v>0.12444477688213151</v>
          </cell>
          <cell r="F30">
            <v>0.13614235333822355</v>
          </cell>
          <cell r="G30">
            <v>0.1311155324839901</v>
          </cell>
        </row>
        <row r="31">
          <cell r="A31" t="str">
            <v xml:space="preserve">   EBITDA Margin - Radio</v>
          </cell>
          <cell r="B31">
            <v>0.48174266997620524</v>
          </cell>
          <cell r="C31">
            <v>0.49595508400109234</v>
          </cell>
          <cell r="D31">
            <v>0.5091423056405987</v>
          </cell>
          <cell r="E31">
            <v>0.52749212599048279</v>
          </cell>
          <cell r="F31">
            <v>0.54499241762046491</v>
          </cell>
          <cell r="G31">
            <v>0.56184455030118852</v>
          </cell>
        </row>
        <row r="32">
          <cell r="A32" t="str">
            <v xml:space="preserve">   EBITDA Margin - Outdoor</v>
          </cell>
          <cell r="B32">
            <v>0.37858957282394601</v>
          </cell>
          <cell r="C32">
            <v>0.29798533781330494</v>
          </cell>
          <cell r="D32">
            <v>0.30345380645740777</v>
          </cell>
          <cell r="E32">
            <v>0.32949291649638313</v>
          </cell>
          <cell r="F32">
            <v>0.3605349111030321</v>
          </cell>
          <cell r="G32">
            <v>0.39013977632974361</v>
          </cell>
        </row>
        <row r="33">
          <cell r="A33" t="str">
            <v xml:space="preserve">   EBITDA Margin - Total</v>
          </cell>
          <cell r="B33">
            <v>0.4376251445093251</v>
          </cell>
          <cell r="C33">
            <v>0.41331978099146921</v>
          </cell>
          <cell r="D33">
            <v>0.42352792097672648</v>
          </cell>
          <cell r="E33">
            <v>0.44507827907105446</v>
          </cell>
          <cell r="F33">
            <v>0.46821507722547628</v>
          </cell>
          <cell r="G33">
            <v>0.49037532073419177</v>
          </cell>
        </row>
        <row r="34">
          <cell r="A34" t="str">
            <v xml:space="preserve">   Incremental EBITDA Margin - Radio</v>
          </cell>
          <cell r="B34">
            <v>0.59609511766465162</v>
          </cell>
          <cell r="C34">
            <v>0.25588052276989148</v>
          </cell>
          <cell r="D34">
            <v>0.92124298187517284</v>
          </cell>
          <cell r="E34">
            <v>0.78963241670311357</v>
          </cell>
          <cell r="F34">
            <v>0.76374606299524117</v>
          </cell>
          <cell r="G34">
            <v>0.77249620881023218</v>
          </cell>
        </row>
        <row r="35">
          <cell r="A35" t="str">
            <v xml:space="preserve">   Incremental Operating Margin - Outdoor</v>
          </cell>
          <cell r="B35">
            <v>0.53049629553951838</v>
          </cell>
          <cell r="C35">
            <v>1.1204775317994389</v>
          </cell>
          <cell r="D35">
            <v>0.50598968216492013</v>
          </cell>
          <cell r="E35">
            <v>0.7014802027674597</v>
          </cell>
          <cell r="F35">
            <v>0.74855984368614392</v>
          </cell>
          <cell r="G35">
            <v>0.76020059166363718</v>
          </cell>
        </row>
        <row r="36">
          <cell r="A36" t="str">
            <v xml:space="preserve">   Incremental Operating Margin - Total</v>
          </cell>
          <cell r="B36">
            <v>0.56936871244035647</v>
          </cell>
          <cell r="C36">
            <v>0.73399486027535732</v>
          </cell>
          <cell r="D36">
            <v>0.76478969757646476</v>
          </cell>
          <cell r="E36">
            <v>0.75294053756145385</v>
          </cell>
          <cell r="F36">
            <v>0.75742505415574879</v>
          </cell>
          <cell r="G36">
            <v>0.76737836459313491</v>
          </cell>
        </row>
        <row r="38">
          <cell r="A38" t="str">
            <v>Source: Bear, Stearns &amp; Co. Inc. estimates</v>
          </cell>
        </row>
      </sheetData>
      <sheetData sheetId="12" refreshError="1">
        <row r="3">
          <cell r="A3" t="str">
            <v>Viacom - Blockbuster Revenue and EBITDA Summary ($ in millions)</v>
          </cell>
        </row>
        <row r="4">
          <cell r="B4" t="str">
            <v>1999</v>
          </cell>
          <cell r="C4">
            <v>2000</v>
          </cell>
          <cell r="D4">
            <v>2001</v>
          </cell>
          <cell r="E4" t="str">
            <v>2002E</v>
          </cell>
          <cell r="F4" t="str">
            <v>2003E</v>
          </cell>
          <cell r="G4" t="str">
            <v>2004E</v>
          </cell>
          <cell r="H4" t="str">
            <v>2005E</v>
          </cell>
        </row>
        <row r="6">
          <cell r="A6" t="str">
            <v>Rental Revenue</v>
          </cell>
          <cell r="B6" t="e">
            <v>#REF!</v>
          </cell>
          <cell r="C6" t="e">
            <v>#REF!</v>
          </cell>
          <cell r="D6" t="e">
            <v>#REF!</v>
          </cell>
          <cell r="E6" t="e">
            <v>#REF!</v>
          </cell>
          <cell r="F6" t="e">
            <v>#REF!</v>
          </cell>
          <cell r="G6" t="e">
            <v>#REF!</v>
          </cell>
          <cell r="H6" t="e">
            <v>#REF!</v>
          </cell>
        </row>
        <row r="7">
          <cell r="A7" t="str">
            <v>PVT Revenue</v>
          </cell>
          <cell r="B7" t="e">
            <v>#REF!</v>
          </cell>
          <cell r="C7" t="e">
            <v>#REF!</v>
          </cell>
          <cell r="D7" t="e">
            <v>#REF!</v>
          </cell>
          <cell r="E7" t="e">
            <v>#REF!</v>
          </cell>
          <cell r="F7" t="e">
            <v>#REF!</v>
          </cell>
          <cell r="G7" t="e">
            <v>#REF!</v>
          </cell>
          <cell r="H7" t="e">
            <v>#REF!</v>
          </cell>
        </row>
        <row r="8">
          <cell r="A8" t="str">
            <v>Total Rental/PVT Revenue</v>
          </cell>
          <cell r="B8">
            <v>3758.65</v>
          </cell>
          <cell r="C8">
            <v>4161.3</v>
          </cell>
          <cell r="D8">
            <v>4314.7</v>
          </cell>
          <cell r="E8">
            <v>4452.9480000000003</v>
          </cell>
          <cell r="F8">
            <v>4606.3677600000001</v>
          </cell>
          <cell r="G8">
            <v>4820.5638608400004</v>
          </cell>
          <cell r="H8">
            <v>5044.7200803690603</v>
          </cell>
        </row>
        <row r="9">
          <cell r="A9" t="str">
            <v>Product Sales</v>
          </cell>
          <cell r="B9">
            <v>612.24</v>
          </cell>
          <cell r="C9">
            <v>705.3</v>
          </cell>
          <cell r="D9">
            <v>735.2</v>
          </cell>
          <cell r="E9">
            <v>753.99</v>
          </cell>
          <cell r="F9">
            <v>773.27837999999997</v>
          </cell>
          <cell r="G9">
            <v>809.23582466999994</v>
          </cell>
          <cell r="H9">
            <v>846.8652905171549</v>
          </cell>
        </row>
        <row r="10">
          <cell r="A10" t="str">
            <v>Other Revenue</v>
          </cell>
          <cell r="B10">
            <v>92.54</v>
          </cell>
          <cell r="C10">
            <v>93.499999999999915</v>
          </cell>
          <cell r="D10">
            <v>106.8</v>
          </cell>
          <cell r="E10">
            <v>113.59</v>
          </cell>
          <cell r="F10">
            <v>130.62849999999997</v>
          </cell>
          <cell r="G10">
            <v>136.70272524999996</v>
          </cell>
          <cell r="H10">
            <v>143.05940197412497</v>
          </cell>
        </row>
        <row r="11">
          <cell r="A11" t="str">
            <v>Total Revenue</v>
          </cell>
          <cell r="B11">
            <v>4463.43</v>
          </cell>
          <cell r="C11">
            <v>4960.1000000000004</v>
          </cell>
          <cell r="D11">
            <v>5156.7</v>
          </cell>
          <cell r="E11">
            <v>5320.5280000000002</v>
          </cell>
          <cell r="F11">
            <v>5510.2746399999996</v>
          </cell>
          <cell r="G11">
            <v>5766.5024107600002</v>
          </cell>
          <cell r="H11">
            <v>6034.6447728603398</v>
          </cell>
        </row>
        <row r="13">
          <cell r="A13" t="str">
            <v>EBITDA (Incl. New Media)</v>
          </cell>
          <cell r="B13">
            <v>513.96000000000049</v>
          </cell>
          <cell r="C13">
            <v>534.79999999999995</v>
          </cell>
          <cell r="D13">
            <v>596.20000000000073</v>
          </cell>
          <cell r="E13">
            <v>654.39249100000006</v>
          </cell>
          <cell r="F13">
            <v>724.52110574999972</v>
          </cell>
          <cell r="G13">
            <v>789.72800526749973</v>
          </cell>
          <cell r="H13">
            <v>860.80352574157473</v>
          </cell>
        </row>
        <row r="14">
          <cell r="A14" t="str">
            <v>Margin</v>
          </cell>
          <cell r="B14">
            <v>0.11514911178174643</v>
          </cell>
          <cell r="C14">
            <v>0.10782040684663614</v>
          </cell>
          <cell r="D14">
            <v>0.11561657649271835</v>
          </cell>
          <cell r="E14">
            <v>0.12299390041740219</v>
          </cell>
          <cell r="F14">
            <v>0.09</v>
          </cell>
          <cell r="G14">
            <v>0.09</v>
          </cell>
          <cell r="H14">
            <v>0.09</v>
          </cell>
        </row>
        <row r="16">
          <cell r="A16" t="str">
            <v>Summary Statistics:</v>
          </cell>
        </row>
        <row r="17">
          <cell r="A17" t="str">
            <v>Revenue Growth</v>
          </cell>
          <cell r="C17">
            <v>0.11127540927044888</v>
          </cell>
          <cell r="D17">
            <v>3.9636297655289088E-2</v>
          </cell>
          <cell r="E17">
            <v>3.1769930381833511E-2</v>
          </cell>
          <cell r="F17">
            <v>3.5663122156297078E-2</v>
          </cell>
          <cell r="G17">
            <v>4.6500000000000208E-2</v>
          </cell>
          <cell r="H17">
            <v>4.6499999999999986E-2</v>
          </cell>
        </row>
        <row r="18">
          <cell r="A18" t="str">
            <v>Operating Expense Growth</v>
          </cell>
          <cell r="C18">
            <v>0.12047945673723315</v>
          </cell>
          <cell r="D18">
            <v>3.0551601021399533E-2</v>
          </cell>
          <cell r="E18">
            <v>2.3163141980046209E-2</v>
          </cell>
          <cell r="F18">
            <v>2.5635351785065374E-2</v>
          </cell>
          <cell r="G18">
            <v>3.9914481570233473E-2</v>
          </cell>
          <cell r="H18">
            <v>3.9597302503560527E-2</v>
          </cell>
        </row>
        <row r="19">
          <cell r="A19" t="str">
            <v>EBITDA Growth</v>
          </cell>
          <cell r="C19">
            <v>4.0547902560509552E-2</v>
          </cell>
          <cell r="D19">
            <v>0.11480927449513989</v>
          </cell>
          <cell r="E19">
            <v>9.7605654142903786E-2</v>
          </cell>
          <cell r="F19">
            <v>0.10716598328143045</v>
          </cell>
          <cell r="G19">
            <v>9.000000000000008E-2</v>
          </cell>
          <cell r="H19">
            <v>9.000000000000008E-2</v>
          </cell>
        </row>
        <row r="20">
          <cell r="A20" t="str">
            <v>EBITDA Margin</v>
          </cell>
          <cell r="C20">
            <v>0.10782040684663614</v>
          </cell>
          <cell r="D20">
            <v>0.11561657649271835</v>
          </cell>
          <cell r="E20">
            <v>0.12299390041740219</v>
          </cell>
          <cell r="F20">
            <v>0.13148547995967036</v>
          </cell>
          <cell r="G20">
            <v>0.13695095380414779</v>
          </cell>
          <cell r="H20">
            <v>0.14264361170236131</v>
          </cell>
        </row>
        <row r="21">
          <cell r="A21" t="str">
            <v>Incremental EBITDA Margin</v>
          </cell>
          <cell r="C21">
            <v>4.1959449936576521E-2</v>
          </cell>
          <cell r="D21">
            <v>0.31230925737538628</v>
          </cell>
          <cell r="E21">
            <v>0.35520479405229377</v>
          </cell>
          <cell r="F21">
            <v>0.36959081199013527</v>
          </cell>
          <cell r="G21">
            <v>0.2544880257283938</v>
          </cell>
          <cell r="H21">
            <v>0.26506636220157692</v>
          </cell>
        </row>
        <row r="23">
          <cell r="A23" t="str">
            <v>Source: Bear, Stearns &amp; Co. Inc. estimates</v>
          </cell>
        </row>
      </sheetData>
      <sheetData sheetId="13" refreshError="1">
        <row r="20">
          <cell r="A20" t="str">
            <v>Viacom - Consumer Publishing EBITDA Model ($ in mil)</v>
          </cell>
        </row>
        <row r="21">
          <cell r="B21">
            <v>2000</v>
          </cell>
          <cell r="C21">
            <v>2001</v>
          </cell>
          <cell r="D21" t="str">
            <v>2002E</v>
          </cell>
          <cell r="E21" t="str">
            <v>2003E</v>
          </cell>
          <cell r="F21" t="str">
            <v>2004E</v>
          </cell>
          <cell r="G21" t="str">
            <v>2005E</v>
          </cell>
        </row>
        <row r="22">
          <cell r="A22" t="str">
            <v>Revenues</v>
          </cell>
        </row>
        <row r="23">
          <cell r="A23" t="str">
            <v>New Product</v>
          </cell>
          <cell r="B23">
            <v>370.72712600000006</v>
          </cell>
          <cell r="C23">
            <v>405.94620297000006</v>
          </cell>
          <cell r="D23">
            <v>426.24351311850006</v>
          </cell>
          <cell r="E23">
            <v>447.55568877442511</v>
          </cell>
          <cell r="F23">
            <v>469.93347321314639</v>
          </cell>
          <cell r="G23">
            <v>493.43014687380372</v>
          </cell>
        </row>
        <row r="24">
          <cell r="A24" t="str">
            <v>Backlist</v>
          </cell>
          <cell r="B24">
            <v>225.27130762499996</v>
          </cell>
          <cell r="C24">
            <v>242.16665569687495</v>
          </cell>
          <cell r="D24">
            <v>251.85332192474996</v>
          </cell>
          <cell r="E24">
            <v>264.4459880209875</v>
          </cell>
          <cell r="F24">
            <v>277.66828742203688</v>
          </cell>
          <cell r="G24">
            <v>291.55170179313876</v>
          </cell>
        </row>
        <row r="25">
          <cell r="A25" t="str">
            <v>Tot. Consumer Revenues</v>
          </cell>
          <cell r="B25">
            <v>595.99843362499996</v>
          </cell>
          <cell r="C25">
            <v>648.11285866687501</v>
          </cell>
          <cell r="D25">
            <v>678.09683504325005</v>
          </cell>
          <cell r="E25">
            <v>712.00167679541255</v>
          </cell>
          <cell r="F25">
            <v>747.60176063518327</v>
          </cell>
          <cell r="G25">
            <v>784.98184866694248</v>
          </cell>
        </row>
        <row r="26">
          <cell r="A26" t="str">
            <v>Cash Operating Expenses</v>
          </cell>
          <cell r="B26">
            <v>-525.05174999999997</v>
          </cell>
          <cell r="C26">
            <v>-582.80744249999998</v>
          </cell>
          <cell r="D26">
            <v>-604.95412531499994</v>
          </cell>
          <cell r="E26">
            <v>-629.15229032759999</v>
          </cell>
          <cell r="F26">
            <v>-657.46414339234195</v>
          </cell>
          <cell r="G26">
            <v>-690.33735056195906</v>
          </cell>
        </row>
        <row r="27">
          <cell r="A27" t="str">
            <v>EBITDA</v>
          </cell>
          <cell r="B27">
            <v>70.946683624999991</v>
          </cell>
          <cell r="C27">
            <v>65.305416166875034</v>
          </cell>
          <cell r="D27">
            <v>73.142709728250111</v>
          </cell>
          <cell r="E27">
            <v>82.849386467812565</v>
          </cell>
          <cell r="F27">
            <v>90.137617242841316</v>
          </cell>
          <cell r="G27">
            <v>94.644498104983427</v>
          </cell>
        </row>
        <row r="28">
          <cell r="A28" t="str">
            <v>Margin %</v>
          </cell>
          <cell r="B28">
            <v>0.11903837262370959</v>
          </cell>
          <cell r="C28">
            <v>0.1007624139740167</v>
          </cell>
          <cell r="D28">
            <v>0.10786469711746252</v>
          </cell>
          <cell r="E28">
            <v>0.11636122381158186</v>
          </cell>
          <cell r="F28">
            <v>0.12056902750771732</v>
          </cell>
          <cell r="G28">
            <v>0.12056902750771738</v>
          </cell>
        </row>
        <row r="30">
          <cell r="A30" t="str">
            <v>Percent Change:</v>
          </cell>
        </row>
        <row r="31">
          <cell r="A31" t="str">
            <v>New Product Revenues</v>
          </cell>
          <cell r="C31">
            <v>9.5000000000000001E-2</v>
          </cell>
          <cell r="D31">
            <v>0.05</v>
          </cell>
          <cell r="E31">
            <v>0.05</v>
          </cell>
          <cell r="F31">
            <v>0.05</v>
          </cell>
          <cell r="G31">
            <v>0.05</v>
          </cell>
        </row>
        <row r="32">
          <cell r="A32" t="str">
            <v>Backlist Revenues</v>
          </cell>
          <cell r="C32">
            <v>7.4999999999999997E-2</v>
          </cell>
          <cell r="D32">
            <v>0.04</v>
          </cell>
          <cell r="E32">
            <v>0.05</v>
          </cell>
          <cell r="F32">
            <v>0.05</v>
          </cell>
          <cell r="G32">
            <v>0.05</v>
          </cell>
        </row>
        <row r="33">
          <cell r="A33" t="str">
            <v>Total Revenues</v>
          </cell>
          <cell r="C33">
            <v>8.7440540279448475E-2</v>
          </cell>
          <cell r="D33">
            <v>4.6263511015735892E-2</v>
          </cell>
          <cell r="E33">
            <v>5.0000000000000044E-2</v>
          </cell>
          <cell r="F33">
            <v>5.0000000000000044E-2</v>
          </cell>
          <cell r="G33">
            <v>5.0000000000000044E-2</v>
          </cell>
        </row>
        <row r="34">
          <cell r="A34" t="str">
            <v>Operating Expenses</v>
          </cell>
          <cell r="C34">
            <v>0.11</v>
          </cell>
          <cell r="D34">
            <v>3.7999999999999999E-2</v>
          </cell>
          <cell r="E34">
            <v>0.04</v>
          </cell>
          <cell r="F34">
            <v>4.4999999999999998E-2</v>
          </cell>
          <cell r="G34">
            <v>0.05</v>
          </cell>
        </row>
        <row r="35">
          <cell r="A35" t="str">
            <v>EBITDA</v>
          </cell>
          <cell r="C35">
            <v>-7.9514181211665647E-2</v>
          </cell>
          <cell r="D35">
            <v>0.12000985555851029</v>
          </cell>
          <cell r="E35">
            <v>0.13270873851441989</v>
          </cell>
          <cell r="F35">
            <v>8.7969640883946321E-2</v>
          </cell>
          <cell r="G35">
            <v>5.0000000000000488E-2</v>
          </cell>
        </row>
        <row r="38">
          <cell r="A38" t="str">
            <v>Source: Bear, Stearns &amp; Co. Inc. estimates</v>
          </cell>
        </row>
      </sheetData>
      <sheetData sheetId="14"/>
      <sheetData sheetId="15" refreshError="1"/>
      <sheetData sheetId="16" refreshError="1"/>
      <sheetData sheetId="17"/>
      <sheetData sheetId="18" refreshError="1"/>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NANCIALS"/>
      <sheetName val="TURBINES"/>
      <sheetName val="DEBT"/>
      <sheetName val="SOURCES"/>
      <sheetName val="ASSUME1"/>
      <sheetName val="ASSUME2"/>
      <sheetName val="CONSTRUCTION"/>
      <sheetName val="DEPR"/>
      <sheetName val="TAX"/>
      <sheetName val="NOLs"/>
      <sheetName val="BALANCES"/>
      <sheetName val="Control"/>
    </sheetNames>
    <sheetDataSet>
      <sheetData sheetId="0" refreshError="1"/>
      <sheetData sheetId="1" refreshError="1"/>
      <sheetData sheetId="2" refreshError="1"/>
      <sheetData sheetId="3" refreshError="1"/>
      <sheetData sheetId="4" refreshError="1"/>
      <sheetData sheetId="5" refreshError="1">
        <row r="7">
          <cell r="Q7">
            <v>60280.915883900008</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007 BUS PLN"/>
      <sheetName val="O-M 2007 BUS PLN"/>
      <sheetName val="CAPITAL"/>
      <sheetName val="O-M"/>
      <sheetName val="2000 LCM Update"/>
      <sheetName val="LR Capital Projects"/>
      <sheetName val="LR NRC Commitments"/>
      <sheetName val="2001-2005 Actuals"/>
      <sheetName val="Historical Actual"/>
      <sheetName val="Lookup Data"/>
      <sheetName val="CAPITAL ORIGINAL"/>
      <sheetName val="O-M ORIGINAL"/>
    </sheetNames>
    <sheetDataSet>
      <sheetData sheetId="0"/>
      <sheetData sheetId="1"/>
      <sheetData sheetId="2"/>
      <sheetData sheetId="3"/>
      <sheetData sheetId="4"/>
      <sheetData sheetId="5"/>
      <sheetData sheetId="6"/>
      <sheetData sheetId="7"/>
      <sheetData sheetId="8"/>
      <sheetData sheetId="9" refreshError="1">
        <row r="2">
          <cell r="B2" t="str">
            <v>Regulatory Required</v>
          </cell>
        </row>
        <row r="3">
          <cell r="B3" t="str">
            <v>Equipment Reliability</v>
          </cell>
        </row>
        <row r="4">
          <cell r="B4" t="str">
            <v>Outage Predictability</v>
          </cell>
        </row>
        <row r="5">
          <cell r="B5" t="str">
            <v>Infrastructure Improvements</v>
          </cell>
        </row>
        <row r="8">
          <cell r="B8" t="str">
            <v>Conceptual</v>
          </cell>
        </row>
        <row r="9">
          <cell r="B9" t="str">
            <v>On Hold</v>
          </cell>
        </row>
        <row r="10">
          <cell r="B10" t="str">
            <v>Initiation</v>
          </cell>
        </row>
        <row r="11">
          <cell r="B11" t="str">
            <v>Study</v>
          </cell>
        </row>
        <row r="12">
          <cell r="B12" t="str">
            <v>Design</v>
          </cell>
        </row>
        <row r="13">
          <cell r="B13" t="str">
            <v>Implementation</v>
          </cell>
        </row>
        <row r="14">
          <cell r="B14" t="str">
            <v>Closeout</v>
          </cell>
        </row>
        <row r="15">
          <cell r="B15" t="str">
            <v>Completed</v>
          </cell>
        </row>
        <row r="17">
          <cell r="B17" t="str">
            <v>Non-Outage</v>
          </cell>
        </row>
        <row r="18">
          <cell r="B18" t="str">
            <v>Multiple (See Notes)</v>
          </cell>
        </row>
        <row r="19">
          <cell r="B19" t="str">
            <v>U2R27</v>
          </cell>
        </row>
        <row r="20">
          <cell r="B20" t="str">
            <v>U1R29</v>
          </cell>
        </row>
        <row r="21">
          <cell r="B21" t="str">
            <v>U2R28</v>
          </cell>
        </row>
        <row r="22">
          <cell r="B22" t="str">
            <v>U1R30</v>
          </cell>
        </row>
        <row r="23">
          <cell r="B23" t="str">
            <v>U2R29</v>
          </cell>
        </row>
        <row r="24">
          <cell r="B24" t="str">
            <v>U1R31</v>
          </cell>
        </row>
        <row r="25">
          <cell r="B25" t="str">
            <v>U2R30</v>
          </cell>
        </row>
        <row r="26">
          <cell r="B26" t="str">
            <v>U1R32</v>
          </cell>
        </row>
        <row r="27">
          <cell r="B27" t="str">
            <v>U2R31</v>
          </cell>
        </row>
        <row r="28">
          <cell r="B28" t="str">
            <v>U1R33</v>
          </cell>
        </row>
        <row r="29">
          <cell r="B29" t="str">
            <v>U2R32</v>
          </cell>
        </row>
        <row r="30">
          <cell r="B30" t="str">
            <v>U1R34</v>
          </cell>
        </row>
        <row r="31">
          <cell r="B31" t="str">
            <v>U2R33</v>
          </cell>
        </row>
        <row r="32">
          <cell r="B32" t="str">
            <v>U1R35</v>
          </cell>
        </row>
        <row r="33">
          <cell r="B33" t="str">
            <v>U2R34</v>
          </cell>
        </row>
      </sheetData>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Inputs Project"/>
      <sheetName val="Inputs - Mrk Contract"/>
      <sheetName val="Inputs - DiscRate"/>
      <sheetName val="Contract MV"/>
      <sheetName val="FMV Contract"/>
      <sheetName val="FMV PPE"/>
      <sheetName val="Returns"/>
      <sheetName val="Graph"/>
      <sheetName val="Bid Model Assump"/>
      <sheetName val="Merchant"/>
      <sheetName val="SoCA prices"/>
      <sheetName val="Ref Plant"/>
      <sheetName val="BookTax Basis"/>
    </sheetNames>
    <sheetDataSet>
      <sheetData sheetId="0"/>
      <sheetData sheetId="1"/>
      <sheetData sheetId="2"/>
      <sheetData sheetId="3" refreshError="1"/>
      <sheetData sheetId="4" refreshError="1">
        <row r="43">
          <cell r="C43">
            <v>7.2052429329700356</v>
          </cell>
        </row>
      </sheetData>
      <sheetData sheetId="5" refreshError="1"/>
      <sheetData sheetId="6"/>
      <sheetData sheetId="7"/>
      <sheetData sheetId="8" refreshError="1">
        <row r="58">
          <cell r="D58">
            <v>-4.4421559722784387E-2</v>
          </cell>
        </row>
        <row r="64">
          <cell r="C64">
            <v>8.1316321003668646E-2</v>
          </cell>
        </row>
        <row r="65">
          <cell r="D65">
            <v>446.56156705013564</v>
          </cell>
        </row>
      </sheetData>
      <sheetData sheetId="9"/>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2013 FPL CorpTax Mapping Change"/>
    </sheetNames>
    <definedNames>
      <definedName name="__________P1"/>
      <definedName name="_11Module___Secret_.GoToEnd"/>
      <definedName name="_13Module___Secret_.GoToEnd"/>
      <definedName name="_16Module___Secret_.GoToEnd"/>
      <definedName name="_23Module___Secret_.GoToEnd"/>
      <definedName name="_7Module___Secret_.GoToEnd"/>
      <definedName name="_9Module___Secret_.GoToEnd"/>
      <definedName name="_P1"/>
      <definedName name="AA"/>
      <definedName name="AAAAA"/>
      <definedName name="AAAAAAAA"/>
      <definedName name="abc"/>
      <definedName name="AboutCompGraph"/>
      <definedName name="AddComp"/>
      <definedName name="AddComp1"/>
      <definedName name="aertser"/>
      <definedName name="aeruhy"/>
      <definedName name="Anal"/>
      <definedName name="aretr"/>
      <definedName name="astrhhjgf"/>
      <definedName name="AutoDestruct.AutoDestruct"/>
      <definedName name="AxesFormat"/>
      <definedName name="BackFromCompanySelector"/>
      <definedName name="BackFromItemSelect"/>
      <definedName name="banking123"/>
      <definedName name="bDown"/>
      <definedName name="bLeft"/>
      <definedName name="blowme322"/>
      <definedName name="bnaking32"/>
      <definedName name="bnv"/>
      <definedName name="bRight"/>
      <definedName name="bUp"/>
      <definedName name="ch"/>
      <definedName name="ChangeSize"/>
      <definedName name="ChartOptions"/>
      <definedName name="ChartTypeChange"/>
      <definedName name="ClearCompList"/>
      <definedName name="Comp"/>
      <definedName name="CompanyChangeSize"/>
      <definedName name="CompanyLookup"/>
      <definedName name="CompgraphHelp"/>
      <definedName name="complookup"/>
      <definedName name="CompositeBuilder"/>
      <definedName name="CoSelectorOutputs"/>
      <definedName name="CustomChart"/>
      <definedName name="deyut"/>
      <definedName name="dfas"/>
      <definedName name="dghjhb"/>
      <definedName name="DismissItemDlog"/>
      <definedName name="djdhgv"/>
      <definedName name="djgjhfk"/>
      <definedName name="djyty"/>
      <definedName name="dkdii.showgraph"/>
      <definedName name="dkhhf"/>
      <definedName name="dryws4"/>
      <definedName name="dsfhgrte"/>
      <definedName name="dtdg"/>
      <definedName name="dtyea"/>
      <definedName name="dvgsfdvfds"/>
      <definedName name="dyjtyj"/>
      <definedName name="dyjytdiyu"/>
      <definedName name="dytdjd"/>
      <definedName name="editgraph"/>
      <definedName name="enable"/>
      <definedName name="erthgh"/>
      <definedName name="ethy"/>
      <definedName name="ExitCompanySelector"/>
      <definedName name="ExitFormat"/>
      <definedName name="ExitItemBuilder"/>
      <definedName name="exitMainMenu"/>
      <definedName name="exitmsg"/>
      <definedName name="eyar"/>
      <definedName name="fadsljf"/>
      <definedName name="falewj"/>
      <definedName name="fdlwje"/>
      <definedName name="flkjew"/>
      <definedName name="FormatMaster"/>
      <definedName name="FormatMod.FormatMaster"/>
      <definedName name="fvdsvdsfv"/>
      <definedName name="garad"/>
      <definedName name="GoAssetChart"/>
      <definedName name="GoBack"/>
      <definedName name="GoBalanceSheet"/>
      <definedName name="GoCashFlow"/>
      <definedName name="GoData"/>
      <definedName name="GoIncomeChart"/>
      <definedName name="GoToEnd"/>
      <definedName name="GraphbuildingMod.ChangeTicker"/>
      <definedName name="GraphbuildingMod.editgraph"/>
      <definedName name="GraphbuildingMod.ExportData"/>
      <definedName name="GraphbuildingMod.LayoutSet"/>
      <definedName name="GraphbuildingMod.PasteGraph"/>
      <definedName name="GraphbuildingMod.PrintPreview"/>
      <definedName name="GraphbuildingMod.ShowData"/>
      <definedName name="GraphbuildingMod.ShowGraph"/>
      <definedName name="GraphCompBuild"/>
      <definedName name="Graphexitmsg"/>
      <definedName name="GraphIntroMod.exitmsg"/>
      <definedName name="GraphIntroMod.Graphexitmsg"/>
      <definedName name="HeaderFormat"/>
      <definedName name="HelpTest"/>
      <definedName name="htrsth"/>
      <definedName name="htyuj"/>
      <definedName name="iclr2"/>
      <definedName name="is1b"/>
      <definedName name="is1c"/>
      <definedName name="jjjjjjjjjjjjj"/>
      <definedName name="jkfruy"/>
      <definedName name="juoiuy"/>
      <definedName name="kuitly"/>
      <definedName name="lakmf"/>
      <definedName name="LaunchFormulaLookup"/>
      <definedName name="Nelvana"/>
      <definedName name="OnShow"/>
      <definedName name="owners"/>
      <definedName name="paste.old"/>
      <definedName name="PasteGraph"/>
      <definedName name="phish1"/>
      <definedName name="PrintPreview"/>
      <definedName name="qtrn2"/>
      <definedName name="Rankings"/>
      <definedName name="ResetItemView"/>
      <definedName name="rtg"/>
      <definedName name="rtwegvs"/>
      <definedName name="saoj.ss"/>
      <definedName name="sdkg"/>
      <definedName name="SeriesFormat"/>
      <definedName name="sert"/>
      <definedName name="sfgg"/>
      <definedName name="ShowData"/>
      <definedName name="ShowDottedLine"/>
      <definedName name="ShowGraph"/>
      <definedName name="sjhgfgj"/>
      <definedName name="srhtrhtrhrth"/>
      <definedName name="srtu"/>
      <definedName name="srtyr"/>
      <definedName name="srtythgf"/>
      <definedName name="STATS2"/>
      <definedName name="STATS3"/>
      <definedName name="sthbtf"/>
      <definedName name="stryhrth"/>
      <definedName name="styhrt"/>
      <definedName name="surprise"/>
      <definedName name="tdryfg"/>
      <definedName name="tdytjyjtyj"/>
      <definedName name="TextFormat"/>
      <definedName name="TickerToNameOnEnter"/>
      <definedName name="truhrnth"/>
      <definedName name="tryrt"/>
      <definedName name="tyrerwer"/>
      <definedName name="vcxzxcvfdz"/>
      <definedName name="vczx"/>
      <definedName name="vfdasv"/>
      <definedName name="w45y"/>
      <definedName name="w4y"/>
      <definedName name="wstsreggh"/>
      <definedName name="xcbv"/>
      <definedName name="xfgh"/>
      <definedName name="xgfad"/>
      <definedName name="xzcvz"/>
      <definedName name="ydryjhg"/>
      <definedName name="ydtyyer"/>
      <definedName name="yete"/>
      <definedName name="yjfg"/>
      <definedName name="yjyt"/>
      <definedName name="ysry"/>
      <definedName name="ystrhfd"/>
      <definedName name="ytdul"/>
      <definedName name="yueerw"/>
    </definedNames>
    <sheetDataSet>
      <sheetData sheetId="0"/>
      <sheetData sheetId="1"/>
      <sheetData sheetId="2"/>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2011 Provision"/>
      <sheetName val="7 Year - Restoration"/>
      <sheetName val="20 Year - Casualty"/>
      <sheetName val="20 yrs - Fossil Repairs"/>
      <sheetName val="15 yrs -Nuclear Repairs"/>
      <sheetName val="20 yrs - Distribution Repairs"/>
      <sheetName val="15 yrs - Transmission Repairs "/>
      <sheetName val="Restoration - Detail"/>
      <sheetName val="TaxStream IRS Items Only"/>
      <sheetName val="Reporting Dataset Balances"/>
      <sheetName val="7 Year - FED (2)"/>
    </sheetNames>
    <sheetDataSet>
      <sheetData sheetId="0"/>
      <sheetData sheetId="1"/>
      <sheetData sheetId="2"/>
      <sheetData sheetId="3"/>
      <sheetData sheetId="4"/>
      <sheetData sheetId="5"/>
      <sheetData sheetId="6"/>
      <sheetData sheetId="7"/>
      <sheetData sheetId="8">
        <row r="33">
          <cell r="D33">
            <v>137825238.94999999</v>
          </cell>
        </row>
        <row r="34">
          <cell r="D34">
            <v>137825238.94999999</v>
          </cell>
        </row>
      </sheetData>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atrix"/>
      <sheetName val="Wind FS"/>
      <sheetName val="Sum"/>
      <sheetName val="ConsCF"/>
      <sheetName val="Revenues"/>
      <sheetName val="Sell Impact"/>
      <sheetName val="Bridge"/>
      <sheetName val="BuyerSum"/>
      <sheetName val="PV Value"/>
      <sheetName val="SellerSum"/>
      <sheetName val="Cover"/>
      <sheetName val="Assump"/>
      <sheetName val="CFSum"/>
      <sheetName val="Buyer"/>
      <sheetName val="FPLE Buyer"/>
      <sheetName val="Caithness"/>
      <sheetName val="Tax"/>
      <sheetName val="FPLE"/>
      <sheetName val="Sale Impact (JR)"/>
      <sheetName val="FS"/>
      <sheetName val="ReFin"/>
      <sheetName val="Sale Impact"/>
      <sheetName val="Debt Takeout"/>
      <sheetName val="Takeout Sum"/>
      <sheetName val="FPLE SQ"/>
      <sheetName val="Refi Impact FPLE SQ"/>
      <sheetName val="FPLE BAC"/>
      <sheetName val="Refi Impact BAC"/>
      <sheetName val="99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4">
          <cell r="F54">
            <v>90.412983766786837</v>
          </cell>
        </row>
      </sheetData>
      <sheetData sheetId="12"/>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ver"/>
      <sheetName val="Assum"/>
      <sheetName val="CON"/>
      <sheetName val="Int"/>
      <sheetName val="tax"/>
      <sheetName val="reports"/>
      <sheetName val="Master"/>
      <sheetName val="corp"/>
      <sheetName val="elim"/>
      <sheetName val="ConBeg"/>
      <sheetName val="San"/>
      <sheetName val="Bly"/>
      <sheetName val="King"/>
      <sheetName val="Gray"/>
      <sheetName val="cer"/>
      <sheetName val="mac"/>
      <sheetName val="dos"/>
      <sheetName val="Ben"/>
      <sheetName val="lam"/>
      <sheetName val="mh5"/>
      <sheetName val="sou"/>
      <sheetName val="van"/>
      <sheetName val="Ris"/>
      <sheetName val="Woo"/>
      <sheetName val="mh7"/>
      <sheetName val="Cah"/>
      <sheetName val="Mnt"/>
      <sheetName val="Sta"/>
      <sheetName val="phi"/>
      <sheetName val="Lin"/>
      <sheetName val="Idc"/>
      <sheetName val="Big"/>
      <sheetName val="EV1"/>
      <sheetName val="Rio"/>
      <sheetName val="ConEnd"/>
      <sheetName val="UPBeg"/>
      <sheetName val="alt"/>
      <sheetName val="cam"/>
      <sheetName val="dou"/>
      <sheetName val="eas"/>
      <sheetName val="gre"/>
      <sheetName val="hig"/>
      <sheetName val="ker"/>
      <sheetName val="m16"/>
      <sheetName val="pac"/>
      <sheetName val="pos"/>
      <sheetName val="rid"/>
      <sheetName val="se8"/>
      <sheetName val="se9"/>
      <sheetName val="sky"/>
      <sheetName val="tpc"/>
      <sheetName val="vic"/>
      <sheetName val="u89"/>
      <sheetName val="u90"/>
      <sheetName val="u91"/>
      <sheetName val="u912"/>
      <sheetName val="u92"/>
      <sheetName val="UPEnd"/>
      <sheetName val="NUPBeg"/>
      <sheetName val="bel"/>
      <sheetName val="bir"/>
      <sheetName val="bra"/>
      <sheetName val="che"/>
      <sheetName val="ebe"/>
      <sheetName val="mam"/>
      <sheetName val="mon"/>
      <sheetName val="mul"/>
      <sheetName val="ter"/>
      <sheetName val="bas"/>
      <sheetName val="NUPEnd"/>
      <sheetName val="mo3"/>
      <sheetName val="Consolidate"/>
      <sheetName val="ASSUME1"/>
      <sheetName val="_OutputSetup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Valuation"/>
      <sheetName val="Cap Structure"/>
      <sheetName val="Accretion-Dilution"/>
      <sheetName val="Tusk Stand-alone"/>
      <sheetName val="Adj. Rec."/>
      <sheetName val="Cinnamon"/>
      <sheetName val="Klutz DCF"/>
      <sheetName val="Ownership"/>
      <sheetName val="Equity Offering"/>
      <sheetName val="PresCenter"/>
      <sheetName val="Tusk USD"/>
      <sheetName val="Beanbag"/>
      <sheetName val="Tusk canadian"/>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Group NEW"/>
      <sheetName val="Assump"/>
      <sheetName val="FinSum"/>
      <sheetName val="Returns"/>
      <sheetName val="FS"/>
      <sheetName val="Group FS"/>
      <sheetName val="PurchAcg"/>
      <sheetName val="Tax"/>
      <sheetName val="Summary"/>
      <sheetName val="Rev"/>
      <sheetName val="Detail"/>
      <sheetName val="Decom"/>
      <sheetName val="PTC Value"/>
      <sheetName val="Fuel"/>
      <sheetName val="RiskCom1"/>
      <sheetName val="RiskCom2"/>
      <sheetName val="VettingOutput"/>
      <sheetName val="bps"/>
      <sheetName val="Sens"/>
      <sheetName val="JPM Output"/>
      <sheetName val="Assets A-C Sum"/>
      <sheetName val="Cover"/>
      <sheetName val="Asset A"/>
      <sheetName val="Asset B"/>
      <sheetName val="Asset C"/>
      <sheetName val="Asset D"/>
      <sheetName val="Asset E"/>
      <sheetName val="FPL Group Plant"/>
      <sheetName val="FPL Group Decom"/>
    </sheetNames>
    <sheetDataSet>
      <sheetData sheetId="0" refreshError="1"/>
      <sheetData sheetId="1" refreshError="1">
        <row r="9">
          <cell r="D9">
            <v>38718</v>
          </cell>
        </row>
        <row r="11">
          <cell r="I11">
            <v>0.7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ead"/>
      <sheetName val="Interest"/>
      <sheetName val="Depreciation"/>
      <sheetName val="06ITCDEPLITIGATION"/>
      <sheetName val="Alloc of Corp svcs ICC"/>
      <sheetName val="ICC components"/>
      <sheetName val="Total FPL"/>
      <sheetName val="MSC Ratio"/>
      <sheetName val="Repairs Alloc"/>
      <sheetName val="Meals 901"/>
      <sheetName val="Meals 899"/>
      <sheetName val="ICC components (2)"/>
      <sheetName val="2006-revised"/>
      <sheetName val="ICC Alloc"/>
      <sheetName val="bufrs_percentage"/>
      <sheetName val="Removal Costs"/>
      <sheetName val="Deferred Allocation"/>
      <sheetName val="Repair Proj"/>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Account</v>
          </cell>
          <cell r="B1" t="str">
            <v>Percentage</v>
          </cell>
        </row>
        <row r="2">
          <cell r="A2">
            <v>407.31099999999998</v>
          </cell>
          <cell r="B2">
            <v>5.1799999999999999E-2</v>
          </cell>
        </row>
        <row r="3">
          <cell r="A3">
            <v>407.41</v>
          </cell>
          <cell r="B3">
            <v>0.14419999999999999</v>
          </cell>
        </row>
        <row r="4">
          <cell r="A4">
            <v>407.41199999999998</v>
          </cell>
          <cell r="B4">
            <v>3.0599999999999999E-2</v>
          </cell>
        </row>
        <row r="5">
          <cell r="A5">
            <v>411.61</v>
          </cell>
          <cell r="B5">
            <v>0</v>
          </cell>
        </row>
        <row r="6">
          <cell r="A6">
            <v>411.71</v>
          </cell>
          <cell r="B6">
            <v>0</v>
          </cell>
        </row>
        <row r="7">
          <cell r="A7">
            <v>426.3</v>
          </cell>
          <cell r="B7">
            <v>0.41070000000000001</v>
          </cell>
        </row>
        <row r="8">
          <cell r="A8">
            <v>426.11</v>
          </cell>
          <cell r="B8">
            <v>0.41070000000000001</v>
          </cell>
        </row>
        <row r="9">
          <cell r="A9">
            <v>426.4</v>
          </cell>
          <cell r="B9">
            <v>0.41070000000000001</v>
          </cell>
        </row>
        <row r="10">
          <cell r="A10">
            <v>426.41</v>
          </cell>
          <cell r="B10">
            <v>0.41070000000000001</v>
          </cell>
        </row>
        <row r="11">
          <cell r="A11">
            <v>426.42</v>
          </cell>
          <cell r="B11">
            <v>0.41070000000000001</v>
          </cell>
        </row>
        <row r="12">
          <cell r="A12">
            <v>431.52</v>
          </cell>
          <cell r="B12">
            <v>0.41070000000000001</v>
          </cell>
        </row>
        <row r="13">
          <cell r="A13">
            <v>431.54</v>
          </cell>
          <cell r="B13">
            <v>0.41070000000000001</v>
          </cell>
        </row>
        <row r="14">
          <cell r="A14">
            <v>500</v>
          </cell>
          <cell r="B14">
            <v>1</v>
          </cell>
        </row>
        <row r="15">
          <cell r="A15">
            <v>501.11500000000001</v>
          </cell>
          <cell r="B15">
            <v>1</v>
          </cell>
        </row>
        <row r="16">
          <cell r="A16">
            <v>501.27</v>
          </cell>
          <cell r="B16">
            <v>0</v>
          </cell>
        </row>
        <row r="17">
          <cell r="A17">
            <v>506.1</v>
          </cell>
          <cell r="B17">
            <v>1</v>
          </cell>
        </row>
        <row r="18">
          <cell r="A18">
            <v>506.96</v>
          </cell>
          <cell r="B18">
            <v>1</v>
          </cell>
        </row>
        <row r="19">
          <cell r="A19">
            <v>517</v>
          </cell>
          <cell r="B19">
            <v>1</v>
          </cell>
        </row>
        <row r="20">
          <cell r="A20">
            <v>524</v>
          </cell>
          <cell r="B20">
            <v>1</v>
          </cell>
        </row>
        <row r="21">
          <cell r="A21">
            <v>528</v>
          </cell>
          <cell r="B21">
            <v>1</v>
          </cell>
        </row>
        <row r="22">
          <cell r="A22">
            <v>547.27099999999996</v>
          </cell>
          <cell r="B22">
            <v>0</v>
          </cell>
        </row>
        <row r="23">
          <cell r="A23">
            <v>588.70000000000005</v>
          </cell>
          <cell r="B23">
            <v>0</v>
          </cell>
        </row>
        <row r="24">
          <cell r="A24">
            <v>901</v>
          </cell>
          <cell r="B24">
            <v>0</v>
          </cell>
        </row>
        <row r="25">
          <cell r="A25">
            <v>907.11</v>
          </cell>
          <cell r="B25">
            <v>0</v>
          </cell>
        </row>
        <row r="26">
          <cell r="A26">
            <v>920.1</v>
          </cell>
          <cell r="B26">
            <v>0.41070000000000001</v>
          </cell>
        </row>
        <row r="27">
          <cell r="A27">
            <v>920.11</v>
          </cell>
          <cell r="B27">
            <v>0.41070000000000001</v>
          </cell>
        </row>
        <row r="28">
          <cell r="A28">
            <v>921.1</v>
          </cell>
          <cell r="B28">
            <v>0.41070000000000001</v>
          </cell>
        </row>
        <row r="29">
          <cell r="A29">
            <v>924</v>
          </cell>
          <cell r="B29">
            <v>0.1389</v>
          </cell>
        </row>
        <row r="30">
          <cell r="A30">
            <v>925.1</v>
          </cell>
          <cell r="B30">
            <v>0.05</v>
          </cell>
        </row>
        <row r="31">
          <cell r="A31">
            <v>925.10199999999998</v>
          </cell>
          <cell r="B31">
            <v>1</v>
          </cell>
        </row>
        <row r="32">
          <cell r="A32">
            <v>925.10299999999995</v>
          </cell>
          <cell r="B32">
            <v>0.49120000000000003</v>
          </cell>
        </row>
        <row r="33">
          <cell r="A33">
            <v>926.11</v>
          </cell>
          <cell r="B33">
            <v>0.41070000000000001</v>
          </cell>
        </row>
        <row r="34">
          <cell r="A34">
            <v>926.14099999999996</v>
          </cell>
          <cell r="B34">
            <v>0.49120000000000003</v>
          </cell>
        </row>
        <row r="35">
          <cell r="A35">
            <v>926.202</v>
          </cell>
          <cell r="B35">
            <v>0.41070000000000001</v>
          </cell>
        </row>
        <row r="36">
          <cell r="A36">
            <v>926.20299999999997</v>
          </cell>
          <cell r="B36">
            <v>0.41070000000000001</v>
          </cell>
        </row>
        <row r="37">
          <cell r="A37">
            <v>926.21199999999999</v>
          </cell>
          <cell r="B37">
            <v>0.41070000000000001</v>
          </cell>
        </row>
        <row r="38">
          <cell r="A38">
            <v>926.3</v>
          </cell>
          <cell r="B38">
            <v>0.41070000000000001</v>
          </cell>
        </row>
        <row r="39">
          <cell r="A39">
            <v>926.30100000000004</v>
          </cell>
          <cell r="B39">
            <v>0.41070000000000001</v>
          </cell>
        </row>
        <row r="40">
          <cell r="A40">
            <v>926.5</v>
          </cell>
          <cell r="B40">
            <v>0.49120000000000003</v>
          </cell>
        </row>
        <row r="41">
          <cell r="A41">
            <v>926.6</v>
          </cell>
          <cell r="B41">
            <v>0.49120000000000003</v>
          </cell>
        </row>
        <row r="42">
          <cell r="A42">
            <v>926.62099999999998</v>
          </cell>
          <cell r="B42">
            <v>0.49120000000000003</v>
          </cell>
        </row>
        <row r="43">
          <cell r="A43">
            <v>926.65</v>
          </cell>
          <cell r="B43">
            <v>0.49120000000000003</v>
          </cell>
        </row>
        <row r="44">
          <cell r="A44">
            <v>926.72</v>
          </cell>
          <cell r="B44">
            <v>0.49120000000000003</v>
          </cell>
        </row>
        <row r="45">
          <cell r="A45">
            <v>930.2</v>
          </cell>
          <cell r="B45">
            <v>0.41070000000000001</v>
          </cell>
        </row>
        <row r="46">
          <cell r="A46">
            <v>930.26</v>
          </cell>
          <cell r="B46">
            <v>0.71379999999999999</v>
          </cell>
        </row>
      </sheetData>
      <sheetData sheetId="16"/>
      <sheetData sheetId="17"/>
      <sheetData sheetId="18"/>
      <sheetData sheetId="1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IX"/>
      <sheetName val="Revenue"/>
      <sheetName val="Graphs"/>
      <sheetName val="Module2"/>
      <sheetName val="Module3"/>
      <sheetName val="Module4"/>
      <sheetName val="TZIX MODEL"/>
      <sheetName val="Revenue Build"/>
      <sheetName val="Valuation"/>
      <sheetName val="Notes"/>
    </sheetNames>
    <sheetDataSet>
      <sheetData sheetId="0" refreshError="1">
        <row r="28">
          <cell r="C28">
            <v>0.34785935499346399</v>
          </cell>
        </row>
        <row r="157">
          <cell r="C157">
            <v>0.30715342995169082</v>
          </cell>
        </row>
        <row r="158">
          <cell r="C158">
            <v>0.23945154589371978</v>
          </cell>
        </row>
        <row r="164">
          <cell r="A164" t="str">
            <v>Calendarizded estimates</v>
          </cell>
          <cell r="C164" t="str">
            <v>CY94</v>
          </cell>
          <cell r="D164" t="str">
            <v>CY95</v>
          </cell>
          <cell r="E164" t="str">
            <v>CY96</v>
          </cell>
          <cell r="F164" t="str">
            <v>CY97E</v>
          </cell>
        </row>
        <row r="165">
          <cell r="A165" t="str">
            <v>EPS</v>
          </cell>
          <cell r="C165">
            <v>0.19936820181232814</v>
          </cell>
          <cell r="D165">
            <v>0.31615165830415259</v>
          </cell>
          <cell r="E165">
            <v>0.45082278162060813</v>
          </cell>
          <cell r="F165">
            <v>0.59784625574415784</v>
          </cell>
          <cell r="G165">
            <v>0.48823531444590068</v>
          </cell>
        </row>
        <row r="166">
          <cell r="A166" t="str">
            <v>Total Revenue</v>
          </cell>
          <cell r="C166">
            <v>22.931511500000003</v>
          </cell>
          <cell r="D166">
            <v>29.385819999999999</v>
          </cell>
          <cell r="E166">
            <v>36.197000000000003</v>
          </cell>
          <cell r="F166">
            <v>46.994</v>
          </cell>
          <cell r="G166">
            <v>46.07</v>
          </cell>
        </row>
        <row r="167">
          <cell r="A167" t="str">
            <v>Cash Flow Per Share</v>
          </cell>
          <cell r="C167">
            <v>0.26122482938476743</v>
          </cell>
          <cell r="D167">
            <v>0.38166463574932641</v>
          </cell>
          <cell r="E167">
            <v>0.55231693098477763</v>
          </cell>
          <cell r="F167">
            <v>0.6782385344217694</v>
          </cell>
          <cell r="G167">
            <v>0.57950381091034853</v>
          </cell>
        </row>
        <row r="168">
          <cell r="A168" t="str">
            <v>Free Cash Flow Per Share</v>
          </cell>
          <cell r="C168">
            <v>0.19872356826566462</v>
          </cell>
          <cell r="D168">
            <v>0.32021362927198393</v>
          </cell>
          <cell r="E168">
            <v>0.4866591831161563</v>
          </cell>
          <cell r="F168">
            <v>0.59081346278517</v>
          </cell>
          <cell r="G168">
            <v>0.48800042108741609</v>
          </cell>
        </row>
      </sheetData>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 Slides"/>
      <sheetName val="NCF"/>
      <sheetName val="Windlogics"/>
      <sheetName val="Merchant Input"/>
      <sheetName val="Revenue"/>
      <sheetName val="Ramp"/>
      <sheetName val="O&amp;M Budget"/>
      <sheetName val="Capital"/>
      <sheetName val="Bridge"/>
      <sheetName val="Input"/>
      <sheetName val="Financials"/>
      <sheetName val="Relative FS"/>
      <sheetName val="Depreciation"/>
      <sheetName val="FPL Group"/>
      <sheetName val="FPL Group Financials"/>
      <sheetName val="Project Finance"/>
      <sheetName val="ProjFin Financials"/>
      <sheetName val="Tax"/>
      <sheetName val="Balances"/>
      <sheetName val="Accounting"/>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E10">
            <v>40178</v>
          </cell>
        </row>
        <row r="32">
          <cell r="E32">
            <v>199500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PLSum"/>
      <sheetName val="PV Anasis"/>
      <sheetName val="FPL Group"/>
      <sheetName val="FPLE Returns"/>
      <sheetName val="US Tax"/>
      <sheetName val="Tax"/>
      <sheetName val="PR Tax"/>
      <sheetName val="PurchAcg"/>
      <sheetName val="PPA Value Revised"/>
      <sheetName val="EME del Caribe FS"/>
      <sheetName val="EcoElec Partnersip FS"/>
      <sheetName val="Ops"/>
      <sheetName val="FPL BookD&amp;A"/>
      <sheetName val="FPL TaxD&amp;A"/>
      <sheetName val="Assump"/>
      <sheetName val="Hurdle"/>
    </sheetNames>
    <sheetDataSet>
      <sheetData sheetId="0"/>
      <sheetData sheetId="1"/>
      <sheetData sheetId="2"/>
      <sheetData sheetId="3"/>
      <sheetData sheetId="4"/>
      <sheetData sheetId="5">
        <row r="6">
          <cell r="D6">
            <v>2004</v>
          </cell>
          <cell r="E6">
            <v>2005</v>
          </cell>
          <cell r="F6">
            <v>2006</v>
          </cell>
          <cell r="G6">
            <v>2007</v>
          </cell>
          <cell r="H6">
            <v>2008</v>
          </cell>
          <cell r="I6">
            <v>2009</v>
          </cell>
          <cell r="J6">
            <v>2010</v>
          </cell>
          <cell r="K6">
            <v>2011</v>
          </cell>
          <cell r="L6">
            <v>2012</v>
          </cell>
          <cell r="M6">
            <v>2013</v>
          </cell>
          <cell r="N6">
            <v>2014</v>
          </cell>
          <cell r="O6">
            <v>2015</v>
          </cell>
          <cell r="P6">
            <v>2016</v>
          </cell>
          <cell r="Q6">
            <v>2017</v>
          </cell>
          <cell r="R6">
            <v>2018</v>
          </cell>
          <cell r="S6">
            <v>2019</v>
          </cell>
          <cell r="T6">
            <v>2020</v>
          </cell>
          <cell r="U6">
            <v>2021</v>
          </cell>
          <cell r="V6">
            <v>2022</v>
          </cell>
          <cell r="W6">
            <v>2023</v>
          </cell>
          <cell r="X6">
            <v>2024</v>
          </cell>
          <cell r="Y6">
            <v>2025</v>
          </cell>
          <cell r="Z6">
            <v>2026</v>
          </cell>
          <cell r="AA6">
            <v>2027</v>
          </cell>
          <cell r="AB6">
            <v>2028</v>
          </cell>
          <cell r="AC6">
            <v>2029</v>
          </cell>
          <cell r="AD6">
            <v>2030</v>
          </cell>
          <cell r="AE6">
            <v>2031</v>
          </cell>
          <cell r="AF6">
            <v>2032</v>
          </cell>
          <cell r="AG6">
            <v>2033</v>
          </cell>
          <cell r="AH6">
            <v>2034</v>
          </cell>
        </row>
        <row r="10">
          <cell r="D10">
            <v>12234.094382662415</v>
          </cell>
          <cell r="E10">
            <v>8101.3748251210582</v>
          </cell>
          <cell r="F10">
            <v>21753.105754651449</v>
          </cell>
          <cell r="G10">
            <v>20090.637283177544</v>
          </cell>
          <cell r="H10">
            <v>26819.984442088771</v>
          </cell>
          <cell r="I10">
            <v>23499.45385564246</v>
          </cell>
          <cell r="J10">
            <v>28602.797995064342</v>
          </cell>
          <cell r="K10">
            <v>34893.211771598784</v>
          </cell>
          <cell r="L10">
            <v>34960.877261414375</v>
          </cell>
          <cell r="M10">
            <v>38054.0300353231</v>
          </cell>
          <cell r="N10">
            <v>44390.245734952769</v>
          </cell>
          <cell r="O10">
            <v>43099.120541726217</v>
          </cell>
          <cell r="P10">
            <v>26139.416484889225</v>
          </cell>
          <cell r="Q10">
            <v>31778.684494853136</v>
          </cell>
          <cell r="R10">
            <v>28332.217456745908</v>
          </cell>
          <cell r="S10">
            <v>28854.735685771539</v>
          </cell>
          <cell r="T10">
            <v>23568.001308476545</v>
          </cell>
          <cell r="U10">
            <v>16240.599522126215</v>
          </cell>
          <cell r="V10">
            <v>12848.816546522714</v>
          </cell>
          <cell r="W10">
            <v>8520.4704795667203</v>
          </cell>
          <cell r="X10">
            <v>9822.177123516467</v>
          </cell>
          <cell r="Y10">
            <v>1634.4678449446769</v>
          </cell>
          <cell r="Z10">
            <v>9219.3473360007683</v>
          </cell>
          <cell r="AA10">
            <v>6663.808180037533</v>
          </cell>
          <cell r="AB10">
            <v>7479.3927650381065</v>
          </cell>
          <cell r="AC10">
            <v>-897.81953864864136</v>
          </cell>
          <cell r="AD10">
            <v>6406.3589993546366</v>
          </cell>
          <cell r="AE10">
            <v>3608.0612624994574</v>
          </cell>
          <cell r="AF10">
            <v>6081.4159760188268</v>
          </cell>
          <cell r="AG10">
            <v>-28956.302872432672</v>
          </cell>
          <cell r="AH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D14">
            <v>12234.094382662415</v>
          </cell>
          <cell r="E14">
            <v>8101.3748251210582</v>
          </cell>
          <cell r="F14">
            <v>21753.105754651449</v>
          </cell>
          <cell r="G14">
            <v>20090.637283177544</v>
          </cell>
          <cell r="H14">
            <v>26819.984442088771</v>
          </cell>
          <cell r="I14">
            <v>23499.45385564246</v>
          </cell>
          <cell r="J14">
            <v>28602.797995064342</v>
          </cell>
          <cell r="K14">
            <v>34893.211771598784</v>
          </cell>
          <cell r="L14">
            <v>34960.877261414375</v>
          </cell>
          <cell r="M14">
            <v>38054.0300353231</v>
          </cell>
          <cell r="N14">
            <v>44390.245734952769</v>
          </cell>
          <cell r="O14">
            <v>43099.120541726217</v>
          </cell>
          <cell r="P14">
            <v>26139.416484889225</v>
          </cell>
          <cell r="Q14">
            <v>31778.684494853136</v>
          </cell>
          <cell r="R14">
            <v>28332.217456745908</v>
          </cell>
          <cell r="S14">
            <v>28854.735685771539</v>
          </cell>
          <cell r="T14">
            <v>23568.001308476545</v>
          </cell>
          <cell r="U14">
            <v>16240.599522126215</v>
          </cell>
          <cell r="V14">
            <v>12848.816546522714</v>
          </cell>
          <cell r="W14">
            <v>8520.4704795667203</v>
          </cell>
          <cell r="X14">
            <v>9822.177123516467</v>
          </cell>
          <cell r="Y14">
            <v>1634.4678449446769</v>
          </cell>
          <cell r="Z14">
            <v>9219.3473360007683</v>
          </cell>
          <cell r="AA14">
            <v>6663.808180037533</v>
          </cell>
          <cell r="AB14">
            <v>7479.3927650381065</v>
          </cell>
          <cell r="AC14">
            <v>-897.81953864864136</v>
          </cell>
          <cell r="AD14">
            <v>6406.3589993546366</v>
          </cell>
          <cell r="AE14">
            <v>3608.0612624994574</v>
          </cell>
          <cell r="AF14">
            <v>6081.4159760188268</v>
          </cell>
          <cell r="AG14">
            <v>-28956.302872432672</v>
          </cell>
          <cell r="AH14">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7">
          <cell r="D27">
            <v>0</v>
          </cell>
          <cell r="E27">
            <v>12234.094382662415</v>
          </cell>
          <cell r="F27">
            <v>20335.469207783473</v>
          </cell>
          <cell r="G27">
            <v>42088.574962434926</v>
          </cell>
          <cell r="H27">
            <v>62179.212245612471</v>
          </cell>
          <cell r="I27">
            <v>88999.196687701246</v>
          </cell>
          <cell r="J27">
            <v>112498.65054334371</v>
          </cell>
          <cell r="K27">
            <v>141101.44853840806</v>
          </cell>
          <cell r="L27">
            <v>175994.66031000685</v>
          </cell>
          <cell r="M27">
            <v>210955.53757142121</v>
          </cell>
          <cell r="N27">
            <v>249009.5676067443</v>
          </cell>
          <cell r="O27">
            <v>293399.8133416971</v>
          </cell>
          <cell r="P27">
            <v>336498.93388342333</v>
          </cell>
          <cell r="Q27">
            <v>362638.35036831256</v>
          </cell>
          <cell r="R27">
            <v>394417.0348631657</v>
          </cell>
          <cell r="S27">
            <v>422749.25231991161</v>
          </cell>
          <cell r="T27">
            <v>451603.98800568318</v>
          </cell>
          <cell r="U27">
            <v>475171.98931415973</v>
          </cell>
          <cell r="V27">
            <v>491412.58883628593</v>
          </cell>
          <cell r="W27">
            <v>504261.40538280865</v>
          </cell>
          <cell r="X27">
            <v>512781.87586237537</v>
          </cell>
          <cell r="Y27">
            <v>522604.05298589182</v>
          </cell>
          <cell r="Z27">
            <v>524238.5208308365</v>
          </cell>
          <cell r="AA27">
            <v>533457.86816683726</v>
          </cell>
          <cell r="AB27">
            <v>540121.6763468748</v>
          </cell>
          <cell r="AC27">
            <v>547601.06911191286</v>
          </cell>
          <cell r="AD27">
            <v>546703.24957326427</v>
          </cell>
          <cell r="AE27">
            <v>553109.60857261892</v>
          </cell>
          <cell r="AF27">
            <v>556717.66983511834</v>
          </cell>
          <cell r="AG27">
            <v>562799.08581113722</v>
          </cell>
          <cell r="AH27">
            <v>533842.78293870459</v>
          </cell>
        </row>
        <row r="29">
          <cell r="D29">
            <v>12234.094382662415</v>
          </cell>
          <cell r="E29">
            <v>8101.3748251210582</v>
          </cell>
          <cell r="F29">
            <v>21753.105754651449</v>
          </cell>
          <cell r="G29">
            <v>20090.637283177544</v>
          </cell>
          <cell r="H29">
            <v>26819.984442088771</v>
          </cell>
          <cell r="I29">
            <v>23499.45385564246</v>
          </cell>
          <cell r="J29">
            <v>28602.797995064342</v>
          </cell>
          <cell r="K29">
            <v>34893.211771598784</v>
          </cell>
          <cell r="L29">
            <v>34960.877261414375</v>
          </cell>
          <cell r="M29">
            <v>38054.0300353231</v>
          </cell>
          <cell r="N29">
            <v>44390.245734952769</v>
          </cell>
          <cell r="O29">
            <v>43099.120541726217</v>
          </cell>
          <cell r="P29">
            <v>26139.416484889225</v>
          </cell>
          <cell r="Q29">
            <v>31778.684494853136</v>
          </cell>
          <cell r="R29">
            <v>28332.217456745908</v>
          </cell>
          <cell r="S29">
            <v>28854.735685771539</v>
          </cell>
          <cell r="T29">
            <v>23568.001308476545</v>
          </cell>
          <cell r="U29">
            <v>16240.599522126215</v>
          </cell>
          <cell r="V29">
            <v>12848.816546522714</v>
          </cell>
          <cell r="W29">
            <v>8520.4704795667203</v>
          </cell>
          <cell r="X29">
            <v>9822.177123516467</v>
          </cell>
          <cell r="Y29">
            <v>1634.4678449446769</v>
          </cell>
          <cell r="Z29">
            <v>9219.3473360007683</v>
          </cell>
          <cell r="AA29">
            <v>6663.808180037533</v>
          </cell>
          <cell r="AB29">
            <v>7479.3927650381065</v>
          </cell>
          <cell r="AC29">
            <v>-897.81953864864136</v>
          </cell>
          <cell r="AD29">
            <v>6406.3589993546366</v>
          </cell>
          <cell r="AE29">
            <v>3608.0612624994574</v>
          </cell>
          <cell r="AF29">
            <v>6081.4159760188268</v>
          </cell>
          <cell r="AG29">
            <v>-28956.302872432672</v>
          </cell>
          <cell r="AH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D31">
            <v>12234.094382662415</v>
          </cell>
          <cell r="E31">
            <v>8101.3748251210582</v>
          </cell>
          <cell r="F31">
            <v>21753.105754651449</v>
          </cell>
          <cell r="G31">
            <v>20090.637283177544</v>
          </cell>
          <cell r="H31">
            <v>26819.984442088771</v>
          </cell>
          <cell r="I31">
            <v>23499.45385564246</v>
          </cell>
          <cell r="J31">
            <v>28602.797995064342</v>
          </cell>
          <cell r="K31">
            <v>34893.211771598784</v>
          </cell>
          <cell r="L31">
            <v>34960.877261414375</v>
          </cell>
          <cell r="M31">
            <v>38054.0300353231</v>
          </cell>
          <cell r="N31">
            <v>44390.245734952769</v>
          </cell>
          <cell r="O31">
            <v>43099.120541726217</v>
          </cell>
          <cell r="P31">
            <v>26139.416484889225</v>
          </cell>
          <cell r="Q31">
            <v>31778.684494853136</v>
          </cell>
          <cell r="R31">
            <v>28332.217456745908</v>
          </cell>
          <cell r="S31">
            <v>28854.735685771539</v>
          </cell>
          <cell r="T31">
            <v>23568.001308476545</v>
          </cell>
          <cell r="U31">
            <v>16240.599522126215</v>
          </cell>
          <cell r="V31">
            <v>12848.816546522714</v>
          </cell>
          <cell r="W31">
            <v>8520.4704795667203</v>
          </cell>
          <cell r="X31">
            <v>9822.177123516467</v>
          </cell>
          <cell r="Y31">
            <v>1634.4678449446769</v>
          </cell>
          <cell r="Z31">
            <v>9219.3473360007683</v>
          </cell>
          <cell r="AA31">
            <v>6663.808180037533</v>
          </cell>
          <cell r="AB31">
            <v>7479.3927650381065</v>
          </cell>
          <cell r="AC31">
            <v>-897.81953864864136</v>
          </cell>
          <cell r="AD31">
            <v>6406.3589993546366</v>
          </cell>
          <cell r="AE31">
            <v>3608.0612624994574</v>
          </cell>
          <cell r="AF31">
            <v>6081.4159760188268</v>
          </cell>
          <cell r="AG31">
            <v>-28956.302872432672</v>
          </cell>
          <cell r="AH31">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7">
          <cell r="D37">
            <v>229256.91783970228</v>
          </cell>
          <cell r="E37">
            <v>229256.91783970228</v>
          </cell>
          <cell r="F37">
            <v>229256.91783970228</v>
          </cell>
          <cell r="G37">
            <v>229256.91783970228</v>
          </cell>
          <cell r="H37">
            <v>229256.91783970228</v>
          </cell>
          <cell r="I37">
            <v>229256.91783970228</v>
          </cell>
          <cell r="J37">
            <v>229256.91783970228</v>
          </cell>
          <cell r="K37">
            <v>229256.91783970228</v>
          </cell>
          <cell r="L37">
            <v>229256.91783970228</v>
          </cell>
          <cell r="M37">
            <v>229256.91783970228</v>
          </cell>
          <cell r="N37">
            <v>229256.91783970228</v>
          </cell>
          <cell r="O37">
            <v>229256.91783970228</v>
          </cell>
          <cell r="P37">
            <v>229256.91783970228</v>
          </cell>
          <cell r="Q37">
            <v>229256.91783970228</v>
          </cell>
          <cell r="R37">
            <v>229256.91783970228</v>
          </cell>
          <cell r="S37">
            <v>229256.91783970228</v>
          </cell>
          <cell r="T37">
            <v>229256.91783970228</v>
          </cell>
          <cell r="U37">
            <v>229256.91783970228</v>
          </cell>
          <cell r="V37">
            <v>229256.91783970228</v>
          </cell>
          <cell r="W37">
            <v>229256.91783970228</v>
          </cell>
          <cell r="X37">
            <v>229256.91783970228</v>
          </cell>
          <cell r="Y37">
            <v>229256.91783970228</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D40">
            <v>229256.91783970228</v>
          </cell>
          <cell r="E40">
            <v>229256.91783970228</v>
          </cell>
          <cell r="F40">
            <v>229256.91783970228</v>
          </cell>
          <cell r="G40">
            <v>229256.91783970228</v>
          </cell>
          <cell r="H40">
            <v>229256.91783970228</v>
          </cell>
          <cell r="I40">
            <v>229256.91783970228</v>
          </cell>
          <cell r="J40">
            <v>229256.91783970228</v>
          </cell>
          <cell r="K40">
            <v>229256.91783970228</v>
          </cell>
          <cell r="L40">
            <v>229256.91783970228</v>
          </cell>
          <cell r="M40">
            <v>229256.91783970228</v>
          </cell>
          <cell r="N40">
            <v>229256.91783970228</v>
          </cell>
          <cell r="O40">
            <v>229256.91783970228</v>
          </cell>
          <cell r="P40">
            <v>229256.91783970228</v>
          </cell>
          <cell r="Q40">
            <v>229256.91783970228</v>
          </cell>
          <cell r="R40">
            <v>229256.91783970228</v>
          </cell>
          <cell r="S40">
            <v>229256.91783970228</v>
          </cell>
          <cell r="T40">
            <v>229256.91783970228</v>
          </cell>
          <cell r="U40">
            <v>229256.91783970228</v>
          </cell>
          <cell r="V40">
            <v>229256.91783970228</v>
          </cell>
          <cell r="W40">
            <v>229256.91783970228</v>
          </cell>
          <cell r="X40">
            <v>229256.91783970228</v>
          </cell>
          <cell r="Y40">
            <v>229256.91783970228</v>
          </cell>
          <cell r="Z40">
            <v>0</v>
          </cell>
          <cell r="AA40">
            <v>0</v>
          </cell>
          <cell r="AB40">
            <v>0</v>
          </cell>
          <cell r="AC40">
            <v>0</v>
          </cell>
          <cell r="AD40">
            <v>0</v>
          </cell>
          <cell r="AE40">
            <v>0</v>
          </cell>
          <cell r="AF40">
            <v>0</v>
          </cell>
          <cell r="AG40">
            <v>0</v>
          </cell>
          <cell r="AH40">
            <v>0</v>
          </cell>
        </row>
        <row r="42">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5">
          <cell r="D45">
            <v>12234.094382662415</v>
          </cell>
          <cell r="E45">
            <v>20335.469207783473</v>
          </cell>
          <cell r="F45">
            <v>42088.574962434926</v>
          </cell>
          <cell r="G45">
            <v>62179.212245612471</v>
          </cell>
          <cell r="H45">
            <v>88999.196687701246</v>
          </cell>
          <cell r="I45">
            <v>112498.65054334371</v>
          </cell>
          <cell r="J45">
            <v>141101.44853840806</v>
          </cell>
          <cell r="K45">
            <v>175994.66031000685</v>
          </cell>
          <cell r="L45">
            <v>210955.53757142121</v>
          </cell>
          <cell r="M45">
            <v>249009.5676067443</v>
          </cell>
          <cell r="N45">
            <v>293399.8133416971</v>
          </cell>
          <cell r="O45">
            <v>336498.93388342333</v>
          </cell>
          <cell r="P45">
            <v>362638.35036831256</v>
          </cell>
          <cell r="Q45">
            <v>394417.0348631657</v>
          </cell>
          <cell r="R45">
            <v>422749.25231991161</v>
          </cell>
          <cell r="S45">
            <v>451603.98800568318</v>
          </cell>
          <cell r="T45">
            <v>475171.98931415973</v>
          </cell>
          <cell r="U45">
            <v>491412.58883628593</v>
          </cell>
          <cell r="V45">
            <v>504261.40538280865</v>
          </cell>
          <cell r="W45">
            <v>512781.87586237537</v>
          </cell>
          <cell r="X45">
            <v>522604.05298589182</v>
          </cell>
          <cell r="Y45">
            <v>524238.5208308365</v>
          </cell>
          <cell r="Z45">
            <v>533457.86816683726</v>
          </cell>
          <cell r="AA45">
            <v>540121.6763468748</v>
          </cell>
          <cell r="AB45">
            <v>547601.06911191286</v>
          </cell>
          <cell r="AC45">
            <v>546703.24957326427</v>
          </cell>
          <cell r="AD45">
            <v>553109.60857261892</v>
          </cell>
          <cell r="AE45">
            <v>556717.66983511834</v>
          </cell>
          <cell r="AF45">
            <v>562799.08581113722</v>
          </cell>
          <cell r="AG45">
            <v>533842.78293870459</v>
          </cell>
          <cell r="AH45">
            <v>533842.78293870459</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51">
          <cell r="D51">
            <v>0</v>
          </cell>
          <cell r="E51">
            <v>0</v>
          </cell>
          <cell r="F51">
            <v>0</v>
          </cell>
          <cell r="G51">
            <v>0</v>
          </cell>
          <cell r="H51">
            <v>0</v>
          </cell>
          <cell r="I51">
            <v>0</v>
          </cell>
          <cell r="J51">
            <v>0</v>
          </cell>
          <cell r="K51">
            <v>0</v>
          </cell>
          <cell r="L51">
            <v>0</v>
          </cell>
          <cell r="M51">
            <v>6841.8157627492819</v>
          </cell>
          <cell r="N51">
            <v>14948.534101397669</v>
          </cell>
          <cell r="O51">
            <v>24273.030884387055</v>
          </cell>
          <cell r="P51">
            <v>33063.331498155771</v>
          </cell>
          <cell r="Q51">
            <v>79619.450609540741</v>
          </cell>
          <cell r="R51">
            <v>130948.73194367034</v>
          </cell>
          <cell r="S51">
            <v>175145.76372782653</v>
          </cell>
          <cell r="T51">
            <v>215699.60760407825</v>
          </cell>
          <cell r="U51">
            <v>274236.53696278285</v>
          </cell>
          <cell r="V51">
            <v>321389.44879873883</v>
          </cell>
          <cell r="W51">
            <v>347495.23018332128</v>
          </cell>
          <cell r="X51">
            <v>362910.82770813524</v>
          </cell>
          <cell r="Y51">
            <v>379510.92229247576</v>
          </cell>
          <cell r="Z51">
            <v>385547.90747961233</v>
          </cell>
          <cell r="AA51">
            <v>401186.26835234731</v>
          </cell>
          <cell r="AB51">
            <v>413455.67504499637</v>
          </cell>
          <cell r="AC51">
            <v>426662.69617661479</v>
          </cell>
          <cell r="AD51">
            <v>429048.39728832181</v>
          </cell>
          <cell r="AE51">
            <v>440765.47988160496</v>
          </cell>
          <cell r="AF51">
            <v>448831.35740829242</v>
          </cell>
          <cell r="AG51">
            <v>459936.74098644493</v>
          </cell>
          <cell r="AH51">
            <v>469720.60879974283</v>
          </cell>
        </row>
        <row r="52">
          <cell r="D52">
            <v>0</v>
          </cell>
          <cell r="E52">
            <v>0</v>
          </cell>
          <cell r="F52">
            <v>0</v>
          </cell>
          <cell r="G52">
            <v>0</v>
          </cell>
          <cell r="H52">
            <v>0</v>
          </cell>
          <cell r="I52">
            <v>0</v>
          </cell>
          <cell r="J52">
            <v>0</v>
          </cell>
          <cell r="K52">
            <v>0</v>
          </cell>
          <cell r="L52">
            <v>6841.8157627492819</v>
          </cell>
          <cell r="M52">
            <v>8106.7183386483866</v>
          </cell>
          <cell r="N52">
            <v>9324.4967829893867</v>
          </cell>
          <cell r="O52">
            <v>8790.3006137687153</v>
          </cell>
          <cell r="P52">
            <v>46556.119111384964</v>
          </cell>
          <cell r="Q52">
            <v>51329.281334129599</v>
          </cell>
          <cell r="R52">
            <v>44197.031784156185</v>
          </cell>
          <cell r="S52">
            <v>40553.843876251725</v>
          </cell>
          <cell r="T52">
            <v>58536.929358704569</v>
          </cell>
          <cell r="U52">
            <v>47152.911835955965</v>
          </cell>
          <cell r="V52">
            <v>26105.781384582468</v>
          </cell>
          <cell r="W52">
            <v>15415.59752481398</v>
          </cell>
          <cell r="X52">
            <v>16600.094584340517</v>
          </cell>
          <cell r="Y52">
            <v>6036.9851871365863</v>
          </cell>
          <cell r="Z52">
            <v>15638.360872734973</v>
          </cell>
          <cell r="AA52">
            <v>12269.406692649054</v>
          </cell>
          <cell r="AB52">
            <v>13207.021131618429</v>
          </cell>
          <cell r="AC52">
            <v>2385.7011117070224</v>
          </cell>
          <cell r="AD52">
            <v>11717.082593283172</v>
          </cell>
          <cell r="AE52">
            <v>8065.8775266874491</v>
          </cell>
          <cell r="AF52">
            <v>11105.383578152538</v>
          </cell>
          <cell r="AG52">
            <v>9783.8678132979185</v>
          </cell>
          <cell r="AH52">
            <v>0</v>
          </cell>
        </row>
        <row r="53">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D54">
            <v>0</v>
          </cell>
          <cell r="E54">
            <v>0</v>
          </cell>
          <cell r="F54">
            <v>0</v>
          </cell>
          <cell r="G54">
            <v>0</v>
          </cell>
          <cell r="H54">
            <v>0</v>
          </cell>
          <cell r="I54">
            <v>0</v>
          </cell>
          <cell r="J54">
            <v>0</v>
          </cell>
          <cell r="K54">
            <v>0</v>
          </cell>
          <cell r="L54">
            <v>6841.8157627492819</v>
          </cell>
          <cell r="M54">
            <v>14948.534101397669</v>
          </cell>
          <cell r="N54">
            <v>24273.030884387055</v>
          </cell>
          <cell r="O54">
            <v>33063.331498155771</v>
          </cell>
          <cell r="P54">
            <v>79619.450609540741</v>
          </cell>
          <cell r="Q54">
            <v>130948.73194367034</v>
          </cell>
          <cell r="R54">
            <v>175145.76372782653</v>
          </cell>
          <cell r="S54">
            <v>215699.60760407825</v>
          </cell>
          <cell r="T54">
            <v>274236.53696278285</v>
          </cell>
          <cell r="U54">
            <v>321389.44879873883</v>
          </cell>
          <cell r="V54">
            <v>347495.23018332128</v>
          </cell>
          <cell r="W54">
            <v>362910.82770813524</v>
          </cell>
          <cell r="X54">
            <v>379510.92229247576</v>
          </cell>
          <cell r="Y54">
            <v>385547.90747961233</v>
          </cell>
          <cell r="Z54">
            <v>401186.26835234731</v>
          </cell>
          <cell r="AA54">
            <v>413455.67504499637</v>
          </cell>
          <cell r="AB54">
            <v>426662.69617661479</v>
          </cell>
          <cell r="AC54">
            <v>429048.39728832181</v>
          </cell>
          <cell r="AD54">
            <v>440765.47988160496</v>
          </cell>
          <cell r="AE54">
            <v>448831.35740829242</v>
          </cell>
          <cell r="AF54">
            <v>459936.74098644493</v>
          </cell>
          <cell r="AG54">
            <v>469720.60879974283</v>
          </cell>
          <cell r="AH54">
            <v>469720.60879974283</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D59">
            <v>12234.094382662415</v>
          </cell>
          <cell r="E59">
            <v>20335.469207783473</v>
          </cell>
          <cell r="F59">
            <v>42088.574962434926</v>
          </cell>
          <cell r="G59">
            <v>62179.212245612471</v>
          </cell>
          <cell r="H59">
            <v>88999.196687701246</v>
          </cell>
          <cell r="I59">
            <v>112498.65054334371</v>
          </cell>
          <cell r="J59">
            <v>141101.44853840806</v>
          </cell>
          <cell r="K59">
            <v>175994.66031000685</v>
          </cell>
          <cell r="L59">
            <v>210955.53757142121</v>
          </cell>
          <cell r="M59">
            <v>249009.5676067443</v>
          </cell>
          <cell r="N59">
            <v>293399.8133416971</v>
          </cell>
          <cell r="O59">
            <v>336498.93388342333</v>
          </cell>
          <cell r="P59">
            <v>362638.35036831256</v>
          </cell>
          <cell r="Q59">
            <v>394417.0348631657</v>
          </cell>
          <cell r="R59">
            <v>422749.25231991161</v>
          </cell>
          <cell r="S59">
            <v>451603.98800568318</v>
          </cell>
          <cell r="T59">
            <v>475171.98931415973</v>
          </cell>
          <cell r="U59">
            <v>491412.58883628593</v>
          </cell>
          <cell r="V59">
            <v>504261.40538280865</v>
          </cell>
          <cell r="W59">
            <v>512781.87586237537</v>
          </cell>
          <cell r="X59">
            <v>522604.05298589182</v>
          </cell>
          <cell r="Y59">
            <v>524238.5208308365</v>
          </cell>
          <cell r="Z59">
            <v>533457.86816683726</v>
          </cell>
          <cell r="AA59">
            <v>540121.6763468748</v>
          </cell>
          <cell r="AB59">
            <v>547601.06911191286</v>
          </cell>
          <cell r="AC59">
            <v>546703.24957326427</v>
          </cell>
          <cell r="AD59">
            <v>553109.60857261892</v>
          </cell>
          <cell r="AE59">
            <v>556717.66983511834</v>
          </cell>
          <cell r="AF59">
            <v>562799.08581113722</v>
          </cell>
          <cell r="AG59">
            <v>533842.78293870459</v>
          </cell>
          <cell r="AH59">
            <v>533842.78293870459</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D61">
            <v>0</v>
          </cell>
          <cell r="E61">
            <v>0</v>
          </cell>
          <cell r="F61">
            <v>0</v>
          </cell>
          <cell r="G61">
            <v>0</v>
          </cell>
          <cell r="H61">
            <v>0</v>
          </cell>
          <cell r="I61">
            <v>0</v>
          </cell>
          <cell r="J61">
            <v>0</v>
          </cell>
          <cell r="K61">
            <v>0</v>
          </cell>
          <cell r="L61">
            <v>6841.8157627492819</v>
          </cell>
          <cell r="M61">
            <v>14948.534101397669</v>
          </cell>
          <cell r="N61">
            <v>24273.030884387055</v>
          </cell>
          <cell r="O61">
            <v>33063.331498155771</v>
          </cell>
          <cell r="P61">
            <v>79619.450609540741</v>
          </cell>
          <cell r="Q61">
            <v>130948.73194367034</v>
          </cell>
          <cell r="R61">
            <v>175145.76372782653</v>
          </cell>
          <cell r="S61">
            <v>215699.60760407825</v>
          </cell>
          <cell r="T61">
            <v>274236.53696278285</v>
          </cell>
          <cell r="U61">
            <v>321389.44879873883</v>
          </cell>
          <cell r="V61">
            <v>347495.23018332128</v>
          </cell>
          <cell r="W61">
            <v>362910.82770813524</v>
          </cell>
          <cell r="X61">
            <v>379510.92229247576</v>
          </cell>
          <cell r="Y61">
            <v>385547.90747961233</v>
          </cell>
          <cell r="Z61">
            <v>401186.26835234731</v>
          </cell>
          <cell r="AA61">
            <v>413455.67504499637</v>
          </cell>
          <cell r="AB61">
            <v>426662.69617661479</v>
          </cell>
          <cell r="AC61">
            <v>429048.39728832181</v>
          </cell>
          <cell r="AD61">
            <v>440765.47988160496</v>
          </cell>
          <cell r="AE61">
            <v>448831.35740829242</v>
          </cell>
          <cell r="AF61">
            <v>459936.74098644493</v>
          </cell>
          <cell r="AG61">
            <v>469720.60879974283</v>
          </cell>
          <cell r="AH61">
            <v>469720.60879974283</v>
          </cell>
        </row>
        <row r="62">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1">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3">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D77">
            <v>0.35</v>
          </cell>
          <cell r="E77">
            <v>0.35</v>
          </cell>
          <cell r="F77">
            <v>0.35</v>
          </cell>
          <cell r="G77">
            <v>0.35</v>
          </cell>
          <cell r="H77">
            <v>0.35</v>
          </cell>
          <cell r="I77">
            <v>0.35</v>
          </cell>
          <cell r="J77">
            <v>0.35</v>
          </cell>
          <cell r="K77">
            <v>0.35</v>
          </cell>
          <cell r="L77">
            <v>0.35</v>
          </cell>
          <cell r="M77">
            <v>0.35</v>
          </cell>
          <cell r="N77">
            <v>0.35</v>
          </cell>
          <cell r="O77">
            <v>0.35</v>
          </cell>
          <cell r="P77">
            <v>0.35</v>
          </cell>
          <cell r="Q77">
            <v>0.35</v>
          </cell>
          <cell r="R77">
            <v>0.35</v>
          </cell>
          <cell r="S77">
            <v>0.35</v>
          </cell>
          <cell r="T77">
            <v>0.35</v>
          </cell>
          <cell r="U77">
            <v>0.35</v>
          </cell>
          <cell r="V77">
            <v>0.35</v>
          </cell>
          <cell r="W77">
            <v>0.35</v>
          </cell>
          <cell r="X77">
            <v>0.35</v>
          </cell>
          <cell r="Y77">
            <v>0.35</v>
          </cell>
          <cell r="Z77">
            <v>0.35</v>
          </cell>
          <cell r="AA77">
            <v>0.35</v>
          </cell>
          <cell r="AB77">
            <v>0.35</v>
          </cell>
          <cell r="AC77">
            <v>0.35</v>
          </cell>
          <cell r="AD77">
            <v>0.35</v>
          </cell>
          <cell r="AE77">
            <v>0.35</v>
          </cell>
          <cell r="AF77">
            <v>0.35</v>
          </cell>
          <cell r="AG77">
            <v>0.35</v>
          </cell>
          <cell r="AH77">
            <v>0.35</v>
          </cell>
        </row>
        <row r="78">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5">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U111">
            <v>0</v>
          </cell>
        </row>
        <row r="112">
          <cell r="D112" t="str">
            <v>N/A</v>
          </cell>
          <cell r="E112" t="str">
            <v>N/A</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v>0</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t="str">
            <v>N/A</v>
          </cell>
          <cell r="AH112" t="str">
            <v>N/A</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D114" t="e">
            <v>#VALUE!</v>
          </cell>
          <cell r="E114" t="e">
            <v>#VALUE!</v>
          </cell>
          <cell r="F114" t="e">
            <v>#VALUE!</v>
          </cell>
          <cell r="G114" t="e">
            <v>#VALUE!</v>
          </cell>
          <cell r="H114" t="e">
            <v>#VALUE!</v>
          </cell>
          <cell r="I114" t="e">
            <v>#VALUE!</v>
          </cell>
          <cell r="J114" t="e">
            <v>#VALUE!</v>
          </cell>
          <cell r="K114" t="e">
            <v>#VALUE!</v>
          </cell>
          <cell r="L114" t="e">
            <v>#VALUE!</v>
          </cell>
          <cell r="M114" t="e">
            <v>#VALUE!</v>
          </cell>
          <cell r="N114" t="e">
            <v>#VALUE!</v>
          </cell>
          <cell r="O114" t="e">
            <v>#VALUE!</v>
          </cell>
          <cell r="P114" t="e">
            <v>#VALUE!</v>
          </cell>
          <cell r="Q114" t="e">
            <v>#VALUE!</v>
          </cell>
          <cell r="R114" t="e">
            <v>#VALUE!</v>
          </cell>
          <cell r="S114" t="e">
            <v>#VALUE!</v>
          </cell>
          <cell r="T114" t="e">
            <v>#VALUE!</v>
          </cell>
          <cell r="U114" t="str">
            <v>N/A</v>
          </cell>
          <cell r="V114" t="e">
            <v>#VALUE!</v>
          </cell>
          <cell r="W114" t="e">
            <v>#VALUE!</v>
          </cell>
          <cell r="X114" t="e">
            <v>#VALUE!</v>
          </cell>
          <cell r="Y114" t="e">
            <v>#VALUE!</v>
          </cell>
          <cell r="Z114" t="e">
            <v>#VALUE!</v>
          </cell>
          <cell r="AA114" t="e">
            <v>#VALUE!</v>
          </cell>
          <cell r="AB114" t="e">
            <v>#VALUE!</v>
          </cell>
          <cell r="AC114" t="e">
            <v>#VALUE!</v>
          </cell>
          <cell r="AD114" t="e">
            <v>#VALUE!</v>
          </cell>
          <cell r="AE114" t="e">
            <v>#VALUE!</v>
          </cell>
          <cell r="AF114" t="e">
            <v>#VALUE!</v>
          </cell>
          <cell r="AG114" t="e">
            <v>#VALUE!</v>
          </cell>
          <cell r="AH114" t="e">
            <v>#VALUE!</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6">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1">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9">
          <cell r="D149">
            <v>100</v>
          </cell>
          <cell r="E149">
            <v>50</v>
          </cell>
        </row>
        <row r="150">
          <cell r="D150">
            <v>7.0000000000000007E-2</v>
          </cell>
          <cell r="E150">
            <v>3.5</v>
          </cell>
        </row>
      </sheetData>
      <sheetData sheetId="6"/>
      <sheetData sheetId="7"/>
      <sheetData sheetId="8"/>
      <sheetData sheetId="9">
        <row r="17">
          <cell r="D17">
            <v>77319.750443421508</v>
          </cell>
        </row>
        <row r="92">
          <cell r="D92">
            <v>-5.714178085369781E-6</v>
          </cell>
        </row>
      </sheetData>
      <sheetData sheetId="10"/>
      <sheetData sheetId="11"/>
      <sheetData sheetId="12"/>
      <sheetData sheetId="13"/>
      <sheetData sheetId="14"/>
      <sheetData sheetId="15"/>
      <sheetData sheetId="16">
        <row r="39">
          <cell r="C39">
            <v>8.2347757844550964E-2</v>
          </cell>
        </row>
        <row r="40">
          <cell r="D40">
            <v>3205.9026869931258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Entity Status"/>
      <sheetName val="Consol"/>
      <sheetName val="Master"/>
      <sheetName val="Entity Table"/>
      <sheetName val="FED"/>
      <sheetName val="GA,RI,MA,MI,NH,NYS,NYC,NJ,WI,VA"/>
      <sheetName val="OR"/>
      <sheetName val="AL"/>
      <sheetName val="IA"/>
      <sheetName val="FL"/>
      <sheetName val="IL"/>
      <sheetName val="MN"/>
      <sheetName val="PA"/>
      <sheetName val="CA"/>
      <sheetName val="ME"/>
      <sheetName val="FED AMT"/>
      <sheetName val="FED ACE"/>
      <sheetName val="FL AMT"/>
      <sheetName val="FL ACE"/>
      <sheetName val="CA ADS"/>
      <sheetName val="CA ACE"/>
      <sheetName val="ACE No Bonus"/>
      <sheetName val="AMT No Bonus"/>
      <sheetName val="State Rules"/>
      <sheetName val="Sheet1"/>
    </sheetNames>
    <sheetDataSet>
      <sheetData sheetId="0" refreshError="1">
        <row r="2">
          <cell r="G2" t="str">
            <v>Prepared By: ----</v>
          </cell>
          <cell r="L2" t="str">
            <v>----</v>
          </cell>
          <cell r="M2" t="str">
            <v>----</v>
          </cell>
          <cell r="O2" t="str">
            <v>----</v>
          </cell>
        </row>
        <row r="3">
          <cell r="L3" t="str">
            <v>JUNO BEACH</v>
          </cell>
          <cell r="M3" t="str">
            <v>ALI BAWN</v>
          </cell>
          <cell r="O3">
            <v>40179</v>
          </cell>
        </row>
        <row r="4">
          <cell r="L4" t="str">
            <v>GO</v>
          </cell>
          <cell r="M4" t="str">
            <v>BRIAN O'DONNELL</v>
          </cell>
          <cell r="O4">
            <v>40180</v>
          </cell>
        </row>
        <row r="5">
          <cell r="M5" t="str">
            <v>DEAN WALCOTT</v>
          </cell>
          <cell r="O5">
            <v>40181</v>
          </cell>
        </row>
        <row r="6">
          <cell r="M6" t="str">
            <v>KAY HOLDEN</v>
          </cell>
          <cell r="O6">
            <v>40182</v>
          </cell>
        </row>
        <row r="7">
          <cell r="L7" t="str">
            <v>----</v>
          </cell>
          <cell r="M7" t="str">
            <v>KIM BOZETARNIK</v>
          </cell>
          <cell r="O7">
            <v>40183</v>
          </cell>
        </row>
        <row r="8">
          <cell r="L8" t="str">
            <v>NOT STARTED</v>
          </cell>
          <cell r="O8">
            <v>40184</v>
          </cell>
        </row>
        <row r="9">
          <cell r="L9" t="str">
            <v>STARTED, NOT COMPLETE</v>
          </cell>
          <cell r="M9" t="str">
            <v>----</v>
          </cell>
          <cell r="O9">
            <v>40185</v>
          </cell>
        </row>
        <row r="10">
          <cell r="L10" t="str">
            <v>COMPLETE, PENDING APPROVAL</v>
          </cell>
          <cell r="M10" t="str">
            <v>KAY HOLDEN</v>
          </cell>
          <cell r="O10">
            <v>40186</v>
          </cell>
        </row>
        <row r="11">
          <cell r="L11" t="str">
            <v>FINAL</v>
          </cell>
          <cell r="M11" t="str">
            <v>KIM BOZETARNIK</v>
          </cell>
          <cell r="O11">
            <v>40187</v>
          </cell>
        </row>
        <row r="12">
          <cell r="O12">
            <v>40188</v>
          </cell>
        </row>
        <row r="13">
          <cell r="M13" t="str">
            <v>----</v>
          </cell>
          <cell r="O13">
            <v>40189</v>
          </cell>
        </row>
        <row r="14">
          <cell r="M14" t="str">
            <v>DON CHASMAR</v>
          </cell>
          <cell r="O14">
            <v>40190</v>
          </cell>
        </row>
        <row r="15">
          <cell r="M15" t="str">
            <v>KIM BOZETARNIK</v>
          </cell>
          <cell r="O15">
            <v>40191</v>
          </cell>
        </row>
        <row r="16">
          <cell r="O16">
            <v>40192</v>
          </cell>
        </row>
        <row r="17">
          <cell r="O17">
            <v>40193</v>
          </cell>
        </row>
        <row r="18">
          <cell r="O18">
            <v>40194</v>
          </cell>
        </row>
        <row r="19">
          <cell r="O19">
            <v>40195</v>
          </cell>
        </row>
        <row r="20">
          <cell r="O20">
            <v>40196</v>
          </cell>
        </row>
        <row r="21">
          <cell r="O21">
            <v>40197</v>
          </cell>
        </row>
        <row r="22">
          <cell r="O22">
            <v>40198</v>
          </cell>
        </row>
        <row r="23">
          <cell r="O23">
            <v>40199</v>
          </cell>
        </row>
        <row r="24">
          <cell r="O24">
            <v>40200</v>
          </cell>
        </row>
        <row r="25">
          <cell r="O25">
            <v>40201</v>
          </cell>
        </row>
        <row r="26">
          <cell r="O26">
            <v>40202</v>
          </cell>
        </row>
        <row r="27">
          <cell r="O27">
            <v>40203</v>
          </cell>
        </row>
        <row r="28">
          <cell r="O28">
            <v>40204</v>
          </cell>
        </row>
        <row r="29">
          <cell r="O29">
            <v>40205</v>
          </cell>
        </row>
        <row r="30">
          <cell r="O30">
            <v>40206</v>
          </cell>
        </row>
        <row r="31">
          <cell r="O31">
            <v>40207</v>
          </cell>
        </row>
        <row r="32">
          <cell r="O32">
            <v>40208</v>
          </cell>
        </row>
        <row r="33">
          <cell r="O33">
            <v>40209</v>
          </cell>
        </row>
        <row r="34">
          <cell r="O34">
            <v>40210</v>
          </cell>
        </row>
        <row r="35">
          <cell r="O35">
            <v>40211</v>
          </cell>
        </row>
        <row r="36">
          <cell r="O36">
            <v>40212</v>
          </cell>
        </row>
        <row r="37">
          <cell r="O37">
            <v>40213</v>
          </cell>
        </row>
        <row r="38">
          <cell r="O38">
            <v>40214</v>
          </cell>
        </row>
        <row r="39">
          <cell r="O39">
            <v>40215</v>
          </cell>
        </row>
        <row r="40">
          <cell r="O40">
            <v>40216</v>
          </cell>
        </row>
        <row r="41">
          <cell r="O41">
            <v>40217</v>
          </cell>
        </row>
        <row r="42">
          <cell r="O42">
            <v>40218</v>
          </cell>
        </row>
        <row r="43">
          <cell r="O43">
            <v>40219</v>
          </cell>
        </row>
        <row r="44">
          <cell r="O44">
            <v>40220</v>
          </cell>
        </row>
        <row r="45">
          <cell r="O45">
            <v>40221</v>
          </cell>
        </row>
        <row r="46">
          <cell r="O46">
            <v>40222</v>
          </cell>
        </row>
        <row r="47">
          <cell r="O47">
            <v>40223</v>
          </cell>
        </row>
        <row r="48">
          <cell r="O48">
            <v>40224</v>
          </cell>
        </row>
        <row r="49">
          <cell r="O49">
            <v>40225</v>
          </cell>
        </row>
        <row r="50">
          <cell r="O50">
            <v>40226</v>
          </cell>
        </row>
        <row r="51">
          <cell r="O51">
            <v>40227</v>
          </cell>
        </row>
        <row r="52">
          <cell r="O52">
            <v>40228</v>
          </cell>
        </row>
        <row r="53">
          <cell r="O53">
            <v>40229</v>
          </cell>
        </row>
        <row r="54">
          <cell r="O54">
            <v>40230</v>
          </cell>
        </row>
        <row r="55">
          <cell r="O55">
            <v>40231</v>
          </cell>
        </row>
        <row r="56">
          <cell r="O56">
            <v>40232</v>
          </cell>
        </row>
        <row r="57">
          <cell r="O57">
            <v>40233</v>
          </cell>
        </row>
        <row r="58">
          <cell r="O58">
            <v>40234</v>
          </cell>
        </row>
        <row r="59">
          <cell r="O59">
            <v>40235</v>
          </cell>
        </row>
        <row r="60">
          <cell r="O60">
            <v>40236</v>
          </cell>
        </row>
        <row r="61">
          <cell r="O61">
            <v>40237</v>
          </cell>
        </row>
        <row r="62">
          <cell r="O62">
            <v>40238</v>
          </cell>
        </row>
        <row r="63">
          <cell r="O63">
            <v>40239</v>
          </cell>
        </row>
        <row r="64">
          <cell r="O64">
            <v>40240</v>
          </cell>
        </row>
        <row r="65">
          <cell r="O65">
            <v>40241</v>
          </cell>
        </row>
        <row r="66">
          <cell r="O66">
            <v>40242</v>
          </cell>
        </row>
        <row r="67">
          <cell r="O67">
            <v>40243</v>
          </cell>
        </row>
        <row r="68">
          <cell r="O68">
            <v>40244</v>
          </cell>
        </row>
        <row r="69">
          <cell r="O69">
            <v>40245</v>
          </cell>
        </row>
        <row r="70">
          <cell r="O70">
            <v>40246</v>
          </cell>
        </row>
        <row r="71">
          <cell r="O71">
            <v>40247</v>
          </cell>
        </row>
        <row r="72">
          <cell r="O72">
            <v>40248</v>
          </cell>
        </row>
        <row r="73">
          <cell r="O73">
            <v>40249</v>
          </cell>
        </row>
        <row r="74">
          <cell r="O74">
            <v>40250</v>
          </cell>
        </row>
        <row r="75">
          <cell r="O75">
            <v>40251</v>
          </cell>
        </row>
        <row r="76">
          <cell r="O76">
            <v>40252</v>
          </cell>
        </row>
        <row r="77">
          <cell r="O77">
            <v>40253</v>
          </cell>
        </row>
        <row r="78">
          <cell r="O78">
            <v>40254</v>
          </cell>
        </row>
        <row r="79">
          <cell r="O79">
            <v>40255</v>
          </cell>
        </row>
        <row r="80">
          <cell r="O80">
            <v>40256</v>
          </cell>
        </row>
        <row r="81">
          <cell r="O81">
            <v>40257</v>
          </cell>
        </row>
        <row r="82">
          <cell r="O82">
            <v>40258</v>
          </cell>
        </row>
        <row r="83">
          <cell r="O83">
            <v>40259</v>
          </cell>
        </row>
        <row r="84">
          <cell r="O84">
            <v>40260</v>
          </cell>
        </row>
        <row r="85">
          <cell r="O85">
            <v>40261</v>
          </cell>
        </row>
        <row r="86">
          <cell r="O86">
            <v>40262</v>
          </cell>
        </row>
        <row r="87">
          <cell r="O87">
            <v>40263</v>
          </cell>
        </row>
        <row r="88">
          <cell r="O88">
            <v>40264</v>
          </cell>
        </row>
        <row r="89">
          <cell r="O89">
            <v>40265</v>
          </cell>
        </row>
        <row r="90">
          <cell r="O90">
            <v>40266</v>
          </cell>
        </row>
        <row r="91">
          <cell r="O91">
            <v>40267</v>
          </cell>
        </row>
        <row r="92">
          <cell r="O92">
            <v>40268</v>
          </cell>
        </row>
        <row r="93">
          <cell r="O93">
            <v>40269</v>
          </cell>
        </row>
        <row r="94">
          <cell r="O94">
            <v>40270</v>
          </cell>
        </row>
        <row r="95">
          <cell r="O95">
            <v>40271</v>
          </cell>
        </row>
        <row r="96">
          <cell r="O96">
            <v>40272</v>
          </cell>
        </row>
        <row r="97">
          <cell r="O97">
            <v>40273</v>
          </cell>
        </row>
        <row r="98">
          <cell r="O98">
            <v>40274</v>
          </cell>
        </row>
        <row r="99">
          <cell r="O99">
            <v>40275</v>
          </cell>
        </row>
        <row r="100">
          <cell r="O100">
            <v>40276</v>
          </cell>
        </row>
        <row r="101">
          <cell r="O101">
            <v>40277</v>
          </cell>
        </row>
        <row r="102">
          <cell r="O102">
            <v>40278</v>
          </cell>
        </row>
        <row r="103">
          <cell r="O103">
            <v>40279</v>
          </cell>
        </row>
        <row r="104">
          <cell r="O104">
            <v>40280</v>
          </cell>
        </row>
        <row r="105">
          <cell r="O105">
            <v>40281</v>
          </cell>
        </row>
        <row r="106">
          <cell r="O106">
            <v>40282</v>
          </cell>
        </row>
        <row r="107">
          <cell r="O107">
            <v>40283</v>
          </cell>
        </row>
        <row r="108">
          <cell r="O108">
            <v>40284</v>
          </cell>
        </row>
        <row r="109">
          <cell r="O109">
            <v>40285</v>
          </cell>
        </row>
        <row r="110">
          <cell r="O110">
            <v>40286</v>
          </cell>
        </row>
        <row r="111">
          <cell r="O111">
            <v>40287</v>
          </cell>
        </row>
        <row r="112">
          <cell r="O112">
            <v>40288</v>
          </cell>
        </row>
        <row r="113">
          <cell r="O113">
            <v>40289</v>
          </cell>
        </row>
        <row r="114">
          <cell r="O114">
            <v>40290</v>
          </cell>
        </row>
        <row r="115">
          <cell r="O115">
            <v>40291</v>
          </cell>
        </row>
        <row r="116">
          <cell r="O116">
            <v>40292</v>
          </cell>
        </row>
        <row r="117">
          <cell r="O117">
            <v>40293</v>
          </cell>
        </row>
        <row r="118">
          <cell r="O118">
            <v>40294</v>
          </cell>
        </row>
        <row r="119">
          <cell r="O119">
            <v>40295</v>
          </cell>
        </row>
        <row r="120">
          <cell r="O120">
            <v>40296</v>
          </cell>
        </row>
        <row r="121">
          <cell r="O121">
            <v>40297</v>
          </cell>
        </row>
        <row r="122">
          <cell r="O122">
            <v>40298</v>
          </cell>
        </row>
        <row r="123">
          <cell r="O123">
            <v>40299</v>
          </cell>
        </row>
        <row r="124">
          <cell r="O124">
            <v>40300</v>
          </cell>
        </row>
        <row r="125">
          <cell r="O125">
            <v>40301</v>
          </cell>
        </row>
        <row r="126">
          <cell r="O126">
            <v>40302</v>
          </cell>
        </row>
        <row r="127">
          <cell r="O127">
            <v>40303</v>
          </cell>
        </row>
        <row r="128">
          <cell r="O128">
            <v>40304</v>
          </cell>
        </row>
        <row r="129">
          <cell r="O129">
            <v>40305</v>
          </cell>
        </row>
        <row r="130">
          <cell r="O130">
            <v>40306</v>
          </cell>
        </row>
        <row r="131">
          <cell r="O131">
            <v>40307</v>
          </cell>
        </row>
        <row r="132">
          <cell r="O132">
            <v>40308</v>
          </cell>
        </row>
        <row r="133">
          <cell r="O133">
            <v>40309</v>
          </cell>
        </row>
        <row r="134">
          <cell r="O134">
            <v>40310</v>
          </cell>
        </row>
        <row r="135">
          <cell r="O135">
            <v>40311</v>
          </cell>
        </row>
        <row r="136">
          <cell r="O136">
            <v>40312</v>
          </cell>
        </row>
        <row r="137">
          <cell r="O137">
            <v>40313</v>
          </cell>
        </row>
        <row r="138">
          <cell r="O138">
            <v>40314</v>
          </cell>
        </row>
        <row r="139">
          <cell r="O139">
            <v>40315</v>
          </cell>
        </row>
        <row r="140">
          <cell r="O140">
            <v>40316</v>
          </cell>
        </row>
        <row r="141">
          <cell r="O141">
            <v>40317</v>
          </cell>
        </row>
        <row r="142">
          <cell r="O142">
            <v>40318</v>
          </cell>
        </row>
        <row r="143">
          <cell r="O143">
            <v>40319</v>
          </cell>
        </row>
        <row r="144">
          <cell r="O144">
            <v>40320</v>
          </cell>
        </row>
        <row r="145">
          <cell r="O145">
            <v>40321</v>
          </cell>
        </row>
        <row r="146">
          <cell r="O146">
            <v>40322</v>
          </cell>
        </row>
        <row r="147">
          <cell r="O147">
            <v>40323</v>
          </cell>
        </row>
        <row r="148">
          <cell r="O148">
            <v>40324</v>
          </cell>
        </row>
        <row r="149">
          <cell r="O149">
            <v>40325</v>
          </cell>
        </row>
        <row r="150">
          <cell r="O150">
            <v>40326</v>
          </cell>
        </row>
        <row r="151">
          <cell r="O151">
            <v>40327</v>
          </cell>
        </row>
        <row r="152">
          <cell r="O152">
            <v>40328</v>
          </cell>
        </row>
        <row r="153">
          <cell r="O153">
            <v>40329</v>
          </cell>
        </row>
        <row r="154">
          <cell r="O154">
            <v>40330</v>
          </cell>
        </row>
        <row r="155">
          <cell r="O155">
            <v>40331</v>
          </cell>
        </row>
        <row r="156">
          <cell r="O156">
            <v>40332</v>
          </cell>
        </row>
        <row r="157">
          <cell r="O157">
            <v>40333</v>
          </cell>
        </row>
        <row r="158">
          <cell r="O158">
            <v>40334</v>
          </cell>
        </row>
        <row r="159">
          <cell r="O159">
            <v>40335</v>
          </cell>
        </row>
        <row r="160">
          <cell r="O160">
            <v>40336</v>
          </cell>
        </row>
        <row r="161">
          <cell r="O161">
            <v>40337</v>
          </cell>
        </row>
        <row r="162">
          <cell r="O162">
            <v>40338</v>
          </cell>
        </row>
        <row r="163">
          <cell r="O163">
            <v>40339</v>
          </cell>
        </row>
        <row r="164">
          <cell r="O164">
            <v>40340</v>
          </cell>
        </row>
        <row r="165">
          <cell r="O165">
            <v>40341</v>
          </cell>
        </row>
        <row r="166">
          <cell r="O166">
            <v>40342</v>
          </cell>
        </row>
        <row r="167">
          <cell r="O167">
            <v>40343</v>
          </cell>
        </row>
        <row r="168">
          <cell r="O168">
            <v>40344</v>
          </cell>
        </row>
        <row r="169">
          <cell r="O169">
            <v>40345</v>
          </cell>
        </row>
        <row r="170">
          <cell r="O170">
            <v>40346</v>
          </cell>
        </row>
        <row r="171">
          <cell r="O171">
            <v>40347</v>
          </cell>
        </row>
        <row r="172">
          <cell r="O172">
            <v>40348</v>
          </cell>
        </row>
        <row r="173">
          <cell r="O173">
            <v>40349</v>
          </cell>
        </row>
        <row r="174">
          <cell r="O174">
            <v>40350</v>
          </cell>
        </row>
        <row r="175">
          <cell r="O175">
            <v>40351</v>
          </cell>
        </row>
        <row r="176">
          <cell r="O176">
            <v>40352</v>
          </cell>
        </row>
        <row r="177">
          <cell r="O177">
            <v>40353</v>
          </cell>
        </row>
        <row r="178">
          <cell r="O178">
            <v>40354</v>
          </cell>
        </row>
        <row r="179">
          <cell r="O179">
            <v>40355</v>
          </cell>
        </row>
        <row r="180">
          <cell r="O180">
            <v>40356</v>
          </cell>
        </row>
        <row r="181">
          <cell r="O181">
            <v>40357</v>
          </cell>
        </row>
        <row r="182">
          <cell r="O182">
            <v>40358</v>
          </cell>
        </row>
        <row r="183">
          <cell r="O183">
            <v>40359</v>
          </cell>
        </row>
        <row r="184">
          <cell r="O184">
            <v>40360</v>
          </cell>
        </row>
        <row r="185">
          <cell r="O185">
            <v>40361</v>
          </cell>
        </row>
        <row r="186">
          <cell r="O186">
            <v>40362</v>
          </cell>
        </row>
        <row r="187">
          <cell r="O187">
            <v>40363</v>
          </cell>
        </row>
        <row r="188">
          <cell r="O188">
            <v>40364</v>
          </cell>
        </row>
        <row r="189">
          <cell r="O189">
            <v>40365</v>
          </cell>
        </row>
        <row r="190">
          <cell r="O190">
            <v>40366</v>
          </cell>
        </row>
        <row r="191">
          <cell r="O191">
            <v>40367</v>
          </cell>
        </row>
        <row r="192">
          <cell r="O192">
            <v>40368</v>
          </cell>
        </row>
        <row r="193">
          <cell r="O193">
            <v>40369</v>
          </cell>
        </row>
        <row r="194">
          <cell r="O194">
            <v>40370</v>
          </cell>
        </row>
        <row r="195">
          <cell r="O195">
            <v>40371</v>
          </cell>
        </row>
        <row r="196">
          <cell r="O196">
            <v>40372</v>
          </cell>
        </row>
        <row r="197">
          <cell r="O197">
            <v>40373</v>
          </cell>
        </row>
        <row r="198">
          <cell r="O198">
            <v>40374</v>
          </cell>
        </row>
        <row r="199">
          <cell r="O199">
            <v>40375</v>
          </cell>
        </row>
        <row r="200">
          <cell r="O200">
            <v>40376</v>
          </cell>
        </row>
        <row r="201">
          <cell r="O201">
            <v>40377</v>
          </cell>
        </row>
        <row r="202">
          <cell r="O202">
            <v>40378</v>
          </cell>
        </row>
        <row r="203">
          <cell r="O203">
            <v>40379</v>
          </cell>
        </row>
        <row r="204">
          <cell r="O204">
            <v>40380</v>
          </cell>
        </row>
        <row r="205">
          <cell r="O205">
            <v>40381</v>
          </cell>
        </row>
        <row r="206">
          <cell r="O206">
            <v>40382</v>
          </cell>
        </row>
        <row r="207">
          <cell r="O207">
            <v>40383</v>
          </cell>
        </row>
        <row r="208">
          <cell r="O208">
            <v>40384</v>
          </cell>
        </row>
        <row r="209">
          <cell r="O209">
            <v>40385</v>
          </cell>
        </row>
        <row r="210">
          <cell r="O210">
            <v>40386</v>
          </cell>
        </row>
        <row r="211">
          <cell r="O211">
            <v>40387</v>
          </cell>
        </row>
        <row r="212">
          <cell r="O212">
            <v>40388</v>
          </cell>
        </row>
        <row r="213">
          <cell r="O213">
            <v>40389</v>
          </cell>
        </row>
        <row r="214">
          <cell r="O214">
            <v>40390</v>
          </cell>
        </row>
        <row r="215">
          <cell r="O215">
            <v>40391</v>
          </cell>
        </row>
        <row r="216">
          <cell r="O216">
            <v>40392</v>
          </cell>
        </row>
        <row r="217">
          <cell r="O217">
            <v>40393</v>
          </cell>
        </row>
        <row r="218">
          <cell r="O218">
            <v>40394</v>
          </cell>
        </row>
        <row r="219">
          <cell r="O219">
            <v>40395</v>
          </cell>
        </row>
        <row r="220">
          <cell r="O220">
            <v>40396</v>
          </cell>
        </row>
        <row r="221">
          <cell r="O221">
            <v>40397</v>
          </cell>
        </row>
        <row r="222">
          <cell r="O222">
            <v>40398</v>
          </cell>
        </row>
        <row r="223">
          <cell r="O223">
            <v>40399</v>
          </cell>
        </row>
        <row r="224">
          <cell r="O224">
            <v>40400</v>
          </cell>
        </row>
        <row r="225">
          <cell r="O225">
            <v>40401</v>
          </cell>
        </row>
        <row r="226">
          <cell r="O226">
            <v>40402</v>
          </cell>
        </row>
        <row r="227">
          <cell r="O227">
            <v>40403</v>
          </cell>
        </row>
        <row r="228">
          <cell r="O228">
            <v>40404</v>
          </cell>
        </row>
        <row r="229">
          <cell r="O229">
            <v>40405</v>
          </cell>
        </row>
        <row r="230">
          <cell r="O230">
            <v>40406</v>
          </cell>
        </row>
        <row r="231">
          <cell r="O231">
            <v>40407</v>
          </cell>
        </row>
        <row r="232">
          <cell r="O232">
            <v>40408</v>
          </cell>
        </row>
        <row r="233">
          <cell r="O233">
            <v>40409</v>
          </cell>
        </row>
        <row r="234">
          <cell r="O234">
            <v>40410</v>
          </cell>
        </row>
        <row r="235">
          <cell r="O235">
            <v>40411</v>
          </cell>
        </row>
        <row r="236">
          <cell r="O236">
            <v>40412</v>
          </cell>
        </row>
        <row r="237">
          <cell r="O237">
            <v>40413</v>
          </cell>
        </row>
        <row r="238">
          <cell r="O238">
            <v>40414</v>
          </cell>
        </row>
        <row r="239">
          <cell r="O239">
            <v>40415</v>
          </cell>
        </row>
        <row r="240">
          <cell r="O240">
            <v>40416</v>
          </cell>
        </row>
        <row r="241">
          <cell r="O241">
            <v>40417</v>
          </cell>
        </row>
        <row r="242">
          <cell r="O242">
            <v>40418</v>
          </cell>
        </row>
        <row r="243">
          <cell r="O243">
            <v>40419</v>
          </cell>
        </row>
        <row r="244">
          <cell r="O244">
            <v>40420</v>
          </cell>
        </row>
        <row r="245">
          <cell r="O245">
            <v>40421</v>
          </cell>
        </row>
        <row r="246">
          <cell r="O246">
            <v>40422</v>
          </cell>
        </row>
        <row r="247">
          <cell r="O247">
            <v>40423</v>
          </cell>
        </row>
        <row r="248">
          <cell r="O248">
            <v>40424</v>
          </cell>
        </row>
        <row r="249">
          <cell r="O249">
            <v>40425</v>
          </cell>
        </row>
        <row r="250">
          <cell r="O250">
            <v>40426</v>
          </cell>
        </row>
        <row r="251">
          <cell r="O251">
            <v>40427</v>
          </cell>
        </row>
        <row r="252">
          <cell r="O252">
            <v>40428</v>
          </cell>
        </row>
        <row r="253">
          <cell r="O253">
            <v>40429</v>
          </cell>
        </row>
        <row r="254">
          <cell r="O254">
            <v>40430</v>
          </cell>
        </row>
        <row r="255">
          <cell r="O255">
            <v>40431</v>
          </cell>
        </row>
        <row r="256">
          <cell r="O256">
            <v>40432</v>
          </cell>
        </row>
        <row r="257">
          <cell r="O257">
            <v>40433</v>
          </cell>
        </row>
        <row r="258">
          <cell r="O258">
            <v>40434</v>
          </cell>
        </row>
        <row r="259">
          <cell r="O259">
            <v>40435</v>
          </cell>
        </row>
        <row r="260">
          <cell r="O260">
            <v>40436</v>
          </cell>
        </row>
      </sheetData>
      <sheetData sheetId="1" refreshError="1"/>
      <sheetData sheetId="2" refreshError="1"/>
      <sheetData sheetId="3" refreshError="1"/>
      <sheetData sheetId="4" refreshError="1">
        <row r="8">
          <cell r="A8" t="str">
            <v>FPL</v>
          </cell>
          <cell r="B8" t="str">
            <v>FPL Group, Inc. &amp; Subsidiaries</v>
          </cell>
          <cell r="C8" t="str">
            <v>N/A</v>
          </cell>
          <cell r="F8" t="str">
            <v>D</v>
          </cell>
          <cell r="G8" t="str">
            <v>US</v>
          </cell>
          <cell r="H8" t="str">
            <v>USD</v>
          </cell>
        </row>
        <row r="9">
          <cell r="A9">
            <v>1100</v>
          </cell>
          <cell r="B9" t="str">
            <v>FPL Group Inc.</v>
          </cell>
          <cell r="E9">
            <v>1100</v>
          </cell>
          <cell r="F9" t="str">
            <v>D</v>
          </cell>
          <cell r="G9" t="str">
            <v>US</v>
          </cell>
          <cell r="H9" t="str">
            <v>USD</v>
          </cell>
        </row>
        <row r="10">
          <cell r="A10">
            <v>1200</v>
          </cell>
          <cell r="B10" t="str">
            <v>FPL Group Capital Inc</v>
          </cell>
          <cell r="D10">
            <v>1200</v>
          </cell>
          <cell r="E10">
            <v>1200</v>
          </cell>
          <cell r="F10" t="str">
            <v>D</v>
          </cell>
          <cell r="G10" t="str">
            <v>US</v>
          </cell>
          <cell r="H10" t="str">
            <v>USD</v>
          </cell>
        </row>
        <row r="11">
          <cell r="A11">
            <v>1208</v>
          </cell>
          <cell r="B11" t="str">
            <v>FPL Energy Services, Inc.</v>
          </cell>
          <cell r="E11">
            <v>1208</v>
          </cell>
          <cell r="F11" t="str">
            <v>D</v>
          </cell>
          <cell r="G11" t="str">
            <v>US</v>
          </cell>
          <cell r="H11" t="str">
            <v>USD</v>
          </cell>
        </row>
        <row r="12">
          <cell r="A12">
            <v>1230</v>
          </cell>
          <cell r="B12" t="str">
            <v>FPL Tel, LLC</v>
          </cell>
          <cell r="E12">
            <v>1230</v>
          </cell>
          <cell r="F12" t="str">
            <v>D</v>
          </cell>
          <cell r="G12" t="str">
            <v>US</v>
          </cell>
          <cell r="H12" t="str">
            <v>USD</v>
          </cell>
        </row>
        <row r="13">
          <cell r="A13">
            <v>1240</v>
          </cell>
          <cell r="B13" t="str">
            <v>FPL Readi-Power, LLC</v>
          </cell>
          <cell r="D13">
            <v>1240</v>
          </cell>
          <cell r="E13">
            <v>1240</v>
          </cell>
          <cell r="F13" t="str">
            <v>D</v>
          </cell>
          <cell r="G13" t="str">
            <v>US</v>
          </cell>
          <cell r="H13" t="str">
            <v>USD</v>
          </cell>
        </row>
        <row r="14">
          <cell r="A14">
            <v>1241</v>
          </cell>
          <cell r="B14" t="str">
            <v>FPL Fibernet LLC</v>
          </cell>
          <cell r="D14">
            <v>1241</v>
          </cell>
          <cell r="E14">
            <v>1241</v>
          </cell>
          <cell r="F14" t="str">
            <v>D</v>
          </cell>
          <cell r="G14" t="str">
            <v>US</v>
          </cell>
          <cell r="H14" t="str">
            <v>USD</v>
          </cell>
        </row>
        <row r="15">
          <cell r="A15">
            <v>1250</v>
          </cell>
          <cell r="B15" t="str">
            <v>FPL Group Resources, LLC</v>
          </cell>
          <cell r="D15">
            <v>1250</v>
          </cell>
          <cell r="E15">
            <v>1250</v>
          </cell>
          <cell r="F15" t="str">
            <v>D</v>
          </cell>
          <cell r="G15" t="str">
            <v>US</v>
          </cell>
          <cell r="H15" t="str">
            <v>USD</v>
          </cell>
        </row>
        <row r="16">
          <cell r="A16">
            <v>1265</v>
          </cell>
          <cell r="B16" t="str">
            <v>FPL Group Interstate Pipeline Co, LLC</v>
          </cell>
          <cell r="D16">
            <v>1265</v>
          </cell>
          <cell r="E16">
            <v>1265</v>
          </cell>
          <cell r="F16" t="str">
            <v>D</v>
          </cell>
          <cell r="G16" t="str">
            <v>US</v>
          </cell>
          <cell r="H16" t="str">
            <v>USD</v>
          </cell>
        </row>
        <row r="17">
          <cell r="A17">
            <v>1270</v>
          </cell>
          <cell r="B17" t="str">
            <v>Palms Insurance Company, Ltd</v>
          </cell>
          <cell r="F17" t="str">
            <v>D</v>
          </cell>
          <cell r="G17" t="str">
            <v>US</v>
          </cell>
          <cell r="H17" t="str">
            <v>USD</v>
          </cell>
        </row>
        <row r="18">
          <cell r="A18">
            <v>1275</v>
          </cell>
          <cell r="B18" t="str">
            <v>Pipeline Funding Company</v>
          </cell>
          <cell r="E18">
            <v>1275</v>
          </cell>
          <cell r="F18" t="str">
            <v>D</v>
          </cell>
          <cell r="G18" t="str">
            <v>US</v>
          </cell>
          <cell r="H18" t="str">
            <v>USD</v>
          </cell>
        </row>
        <row r="19">
          <cell r="A19">
            <v>1280</v>
          </cell>
          <cell r="B19" t="str">
            <v>FPL Ethanol Holdings, LLC</v>
          </cell>
          <cell r="D19">
            <v>1280</v>
          </cell>
          <cell r="E19">
            <v>1280</v>
          </cell>
          <cell r="F19" t="str">
            <v>D</v>
          </cell>
          <cell r="G19" t="str">
            <v>US</v>
          </cell>
          <cell r="H19" t="str">
            <v>USD</v>
          </cell>
        </row>
        <row r="20">
          <cell r="A20">
            <v>1281</v>
          </cell>
          <cell r="B20" t="str">
            <v>Citranol Energy I, LLC</v>
          </cell>
          <cell r="D20">
            <v>1281</v>
          </cell>
          <cell r="E20">
            <v>1281</v>
          </cell>
          <cell r="F20" t="str">
            <v>D</v>
          </cell>
          <cell r="G20" t="str">
            <v>US</v>
          </cell>
          <cell r="H20" t="str">
            <v>USD</v>
          </cell>
        </row>
        <row r="21">
          <cell r="A21">
            <v>1285</v>
          </cell>
          <cell r="B21" t="str">
            <v>Contra Costa Capital, LLC</v>
          </cell>
          <cell r="E21">
            <v>1285</v>
          </cell>
          <cell r="F21" t="str">
            <v>D</v>
          </cell>
          <cell r="G21" t="str">
            <v>US</v>
          </cell>
          <cell r="H21" t="str">
            <v>USD</v>
          </cell>
        </row>
        <row r="22">
          <cell r="A22">
            <v>1290</v>
          </cell>
          <cell r="B22" t="str">
            <v>Santa Barbara Finance V</v>
          </cell>
          <cell r="E22">
            <v>1290</v>
          </cell>
          <cell r="F22" t="str">
            <v>D</v>
          </cell>
          <cell r="G22" t="str">
            <v>US</v>
          </cell>
          <cell r="H22" t="str">
            <v>USD</v>
          </cell>
        </row>
        <row r="23">
          <cell r="A23">
            <v>1310</v>
          </cell>
          <cell r="B23" t="str">
            <v>Alandco Inc.</v>
          </cell>
          <cell r="E23">
            <v>1310</v>
          </cell>
          <cell r="F23" t="str">
            <v>D</v>
          </cell>
          <cell r="G23" t="str">
            <v>US</v>
          </cell>
          <cell r="H23" t="str">
            <v>USD</v>
          </cell>
        </row>
        <row r="24">
          <cell r="A24">
            <v>1311</v>
          </cell>
          <cell r="B24" t="str">
            <v>Alandco/Cascade, Inc.</v>
          </cell>
          <cell r="E24">
            <v>1311</v>
          </cell>
          <cell r="F24" t="str">
            <v>D</v>
          </cell>
          <cell r="G24" t="str">
            <v>US</v>
          </cell>
          <cell r="H24" t="str">
            <v>USD</v>
          </cell>
        </row>
        <row r="25">
          <cell r="A25">
            <v>1312</v>
          </cell>
          <cell r="B25" t="str">
            <v>Alandco I, Inc.</v>
          </cell>
          <cell r="E25">
            <v>1312</v>
          </cell>
          <cell r="F25" t="str">
            <v>D</v>
          </cell>
          <cell r="G25" t="str">
            <v>US</v>
          </cell>
          <cell r="H25" t="str">
            <v>USD</v>
          </cell>
        </row>
        <row r="26">
          <cell r="A26">
            <v>1330</v>
          </cell>
          <cell r="B26" t="str">
            <v>FPL Holdings Inc</v>
          </cell>
          <cell r="E26">
            <v>1330</v>
          </cell>
          <cell r="F26" t="str">
            <v>D</v>
          </cell>
          <cell r="G26" t="str">
            <v>US</v>
          </cell>
          <cell r="H26" t="str">
            <v>USD</v>
          </cell>
        </row>
        <row r="27">
          <cell r="A27">
            <v>1340</v>
          </cell>
          <cell r="B27" t="str">
            <v>FPL Investments Inc</v>
          </cell>
          <cell r="F27" t="str">
            <v>D</v>
          </cell>
          <cell r="G27" t="str">
            <v>US</v>
          </cell>
          <cell r="H27" t="str">
            <v>USD</v>
          </cell>
        </row>
        <row r="28">
          <cell r="A28">
            <v>1343</v>
          </cell>
          <cell r="B28" t="str">
            <v>SL Ship, Inc.</v>
          </cell>
          <cell r="E28">
            <v>1343</v>
          </cell>
          <cell r="F28" t="str">
            <v>D</v>
          </cell>
          <cell r="G28" t="str">
            <v>US</v>
          </cell>
          <cell r="H28" t="str">
            <v>USD</v>
          </cell>
        </row>
        <row r="29">
          <cell r="A29">
            <v>1345</v>
          </cell>
          <cell r="B29" t="str">
            <v>FPL Leasing I, LLC</v>
          </cell>
          <cell r="D29">
            <v>1345</v>
          </cell>
          <cell r="E29">
            <v>1345</v>
          </cell>
          <cell r="F29" t="str">
            <v>D</v>
          </cell>
          <cell r="G29" t="str">
            <v>US</v>
          </cell>
          <cell r="H29" t="str">
            <v>USD</v>
          </cell>
        </row>
        <row r="30">
          <cell r="A30">
            <v>1356</v>
          </cell>
          <cell r="B30" t="str">
            <v>EMB Investments, Inc.</v>
          </cell>
          <cell r="E30">
            <v>1356</v>
          </cell>
          <cell r="F30" t="str">
            <v>D</v>
          </cell>
          <cell r="G30" t="str">
            <v>US</v>
          </cell>
          <cell r="H30" t="str">
            <v>USD</v>
          </cell>
        </row>
        <row r="31">
          <cell r="A31">
            <v>1360</v>
          </cell>
          <cell r="B31" t="str">
            <v>Pipeline Funding, LLC</v>
          </cell>
          <cell r="D31">
            <v>1360</v>
          </cell>
          <cell r="E31">
            <v>1360</v>
          </cell>
          <cell r="F31" t="str">
            <v>D</v>
          </cell>
          <cell r="G31" t="str">
            <v>US</v>
          </cell>
          <cell r="H31" t="str">
            <v>USD</v>
          </cell>
        </row>
        <row r="32">
          <cell r="A32">
            <v>1370</v>
          </cell>
          <cell r="B32" t="str">
            <v>Turner Foods Corporation</v>
          </cell>
          <cell r="E32">
            <v>1370</v>
          </cell>
          <cell r="F32" t="str">
            <v>D</v>
          </cell>
          <cell r="G32" t="str">
            <v>US</v>
          </cell>
          <cell r="H32" t="str">
            <v>USD</v>
          </cell>
        </row>
        <row r="33">
          <cell r="A33">
            <v>1380</v>
          </cell>
          <cell r="B33" t="str">
            <v>West Boca Security, Inc.</v>
          </cell>
          <cell r="E33">
            <v>1380</v>
          </cell>
          <cell r="F33" t="str">
            <v>D</v>
          </cell>
          <cell r="G33" t="str">
            <v>US</v>
          </cell>
          <cell r="H33" t="str">
            <v>USD</v>
          </cell>
        </row>
        <row r="34">
          <cell r="A34" t="str">
            <v>1500A</v>
          </cell>
          <cell r="B34" t="str">
            <v>Florida Power And Light Company-Above</v>
          </cell>
          <cell r="E34" t="str">
            <v>1500A</v>
          </cell>
          <cell r="F34" t="str">
            <v>D</v>
          </cell>
          <cell r="G34" t="str">
            <v>US</v>
          </cell>
          <cell r="H34" t="str">
            <v>USD</v>
          </cell>
        </row>
        <row r="35">
          <cell r="A35" t="str">
            <v>1500B</v>
          </cell>
          <cell r="B35" t="str">
            <v>Florida Power And Light Company-Below</v>
          </cell>
          <cell r="E35" t="str">
            <v>1500B</v>
          </cell>
          <cell r="F35" t="str">
            <v>D</v>
          </cell>
          <cell r="G35" t="str">
            <v>US</v>
          </cell>
          <cell r="H35" t="str">
            <v>USD</v>
          </cell>
        </row>
        <row r="36">
          <cell r="A36">
            <v>1510</v>
          </cell>
          <cell r="B36" t="str">
            <v>FPL Enersys, Inc.</v>
          </cell>
          <cell r="E36">
            <v>1510</v>
          </cell>
          <cell r="F36" t="str">
            <v>D</v>
          </cell>
          <cell r="G36" t="str">
            <v>US</v>
          </cell>
          <cell r="H36" t="str">
            <v>USD</v>
          </cell>
        </row>
        <row r="37">
          <cell r="A37">
            <v>1511</v>
          </cell>
          <cell r="B37" t="str">
            <v>FPL Services LLC</v>
          </cell>
          <cell r="E37">
            <v>1511</v>
          </cell>
          <cell r="F37" t="str">
            <v>D</v>
          </cell>
          <cell r="G37" t="str">
            <v>US</v>
          </cell>
          <cell r="H37" t="str">
            <v>USD</v>
          </cell>
        </row>
        <row r="38">
          <cell r="A38">
            <v>1520</v>
          </cell>
          <cell r="B38" t="str">
            <v>KPB Financial Corp.</v>
          </cell>
          <cell r="E38">
            <v>1520</v>
          </cell>
          <cell r="F38" t="str">
            <v>D</v>
          </cell>
          <cell r="G38" t="str">
            <v>US</v>
          </cell>
          <cell r="H38" t="str">
            <v>USD</v>
          </cell>
        </row>
        <row r="39">
          <cell r="A39">
            <v>1530</v>
          </cell>
          <cell r="B39" t="str">
            <v>FPL Fuels, Inc.</v>
          </cell>
          <cell r="F39" t="str">
            <v>D</v>
          </cell>
          <cell r="G39" t="str">
            <v>US</v>
          </cell>
          <cell r="H39" t="str">
            <v>USD</v>
          </cell>
        </row>
        <row r="40">
          <cell r="A40">
            <v>1540</v>
          </cell>
          <cell r="B40" t="str">
            <v>FPL New England Division</v>
          </cell>
          <cell r="E40">
            <v>1540</v>
          </cell>
          <cell r="F40" t="str">
            <v>D</v>
          </cell>
          <cell r="G40" t="str">
            <v>US</v>
          </cell>
          <cell r="H40" t="str">
            <v>USD</v>
          </cell>
        </row>
        <row r="41">
          <cell r="A41">
            <v>1550</v>
          </cell>
          <cell r="B41" t="str">
            <v>FPL Recovery Funding LLC</v>
          </cell>
          <cell r="E41">
            <v>1550</v>
          </cell>
          <cell r="F41" t="str">
            <v>D</v>
          </cell>
          <cell r="G41" t="str">
            <v>US</v>
          </cell>
          <cell r="H41" t="str">
            <v>USD</v>
          </cell>
        </row>
        <row r="42">
          <cell r="A42">
            <v>2000</v>
          </cell>
          <cell r="B42" t="str">
            <v>NextEra Energy Resources, LLC</v>
          </cell>
          <cell r="C42" t="str">
            <v xml:space="preserve">102L      </v>
          </cell>
          <cell r="D42">
            <v>2000</v>
          </cell>
          <cell r="E42">
            <v>2000</v>
          </cell>
          <cell r="F42" t="str">
            <v>D</v>
          </cell>
          <cell r="G42" t="str">
            <v>US</v>
          </cell>
          <cell r="H42" t="str">
            <v>USD</v>
          </cell>
        </row>
        <row r="43">
          <cell r="A43" t="str">
            <v>2000D</v>
          </cell>
          <cell r="B43" t="str">
            <v>NextEra Energy Resources, LLC</v>
          </cell>
          <cell r="D43" t="str">
            <v>2000D</v>
          </cell>
          <cell r="E43" t="str">
            <v>2000D</v>
          </cell>
          <cell r="F43" t="str">
            <v>D</v>
          </cell>
          <cell r="G43" t="str">
            <v>US</v>
          </cell>
          <cell r="H43" t="str">
            <v>USD</v>
          </cell>
        </row>
        <row r="44">
          <cell r="A44" t="str">
            <v>2000NO</v>
          </cell>
          <cell r="B44" t="str">
            <v>NextEra Energy Resources, LLC-NQH &amp; OTTI</v>
          </cell>
          <cell r="F44" t="str">
            <v>D</v>
          </cell>
          <cell r="G44" t="str">
            <v>US</v>
          </cell>
          <cell r="H44" t="str">
            <v>USD</v>
          </cell>
        </row>
        <row r="45">
          <cell r="A45">
            <v>2001</v>
          </cell>
          <cell r="B45" t="str">
            <v>FPL Energy Power Marketing, Inc.</v>
          </cell>
          <cell r="C45">
            <v>102205</v>
          </cell>
          <cell r="E45">
            <v>2001</v>
          </cell>
          <cell r="F45" t="str">
            <v>D</v>
          </cell>
          <cell r="G45" t="str">
            <v>US</v>
          </cell>
          <cell r="H45" t="str">
            <v>USD</v>
          </cell>
        </row>
        <row r="46">
          <cell r="A46" t="str">
            <v>2001NO</v>
          </cell>
          <cell r="B46" t="str">
            <v>FPL Energy Power Marketing, Inc.-NQH &amp; OTTI</v>
          </cell>
          <cell r="F46" t="str">
            <v>D</v>
          </cell>
          <cell r="G46" t="str">
            <v>US</v>
          </cell>
          <cell r="H46" t="str">
            <v>USD</v>
          </cell>
        </row>
        <row r="47">
          <cell r="A47">
            <v>2002</v>
          </cell>
          <cell r="B47" t="str">
            <v>FPL Energy East Mesa Holdings LLC</v>
          </cell>
          <cell r="D47">
            <v>2002</v>
          </cell>
          <cell r="E47">
            <v>2002</v>
          </cell>
          <cell r="F47" t="str">
            <v>D</v>
          </cell>
          <cell r="G47" t="str">
            <v>US</v>
          </cell>
          <cell r="H47" t="str">
            <v>USD</v>
          </cell>
        </row>
        <row r="48">
          <cell r="A48">
            <v>2003</v>
          </cell>
          <cell r="B48" t="str">
            <v>BAC Investment Corp.</v>
          </cell>
          <cell r="C48">
            <v>102209</v>
          </cell>
          <cell r="E48">
            <v>2003</v>
          </cell>
          <cell r="F48" t="str">
            <v>D</v>
          </cell>
          <cell r="G48" t="str">
            <v>US</v>
          </cell>
          <cell r="H48" t="str">
            <v>USD</v>
          </cell>
        </row>
        <row r="49">
          <cell r="A49">
            <v>2004</v>
          </cell>
          <cell r="B49" t="str">
            <v>Square Lake Holdings, Inc.</v>
          </cell>
          <cell r="C49">
            <v>102214</v>
          </cell>
          <cell r="E49">
            <v>2004</v>
          </cell>
          <cell r="F49" t="str">
            <v>D</v>
          </cell>
          <cell r="G49" t="str">
            <v>US</v>
          </cell>
          <cell r="H49" t="str">
            <v>USD</v>
          </cell>
        </row>
        <row r="50">
          <cell r="A50">
            <v>2005</v>
          </cell>
          <cell r="B50" t="str">
            <v>FPL Energy Project Management</v>
          </cell>
          <cell r="C50">
            <v>102216</v>
          </cell>
          <cell r="E50">
            <v>2005</v>
          </cell>
          <cell r="F50" t="str">
            <v>D</v>
          </cell>
          <cell r="G50" t="str">
            <v>US</v>
          </cell>
          <cell r="H50" t="str">
            <v>USD</v>
          </cell>
        </row>
        <row r="51">
          <cell r="A51">
            <v>2400</v>
          </cell>
          <cell r="B51" t="str">
            <v>FPL Energy Maine, Inc.</v>
          </cell>
          <cell r="C51">
            <v>100784</v>
          </cell>
          <cell r="E51">
            <v>2400</v>
          </cell>
          <cell r="F51" t="str">
            <v>D</v>
          </cell>
          <cell r="G51" t="str">
            <v>US</v>
          </cell>
          <cell r="H51" t="str">
            <v>USD</v>
          </cell>
        </row>
        <row r="52">
          <cell r="A52">
            <v>2401</v>
          </cell>
          <cell r="B52" t="str">
            <v>FPL Energy Maine Operating Services LLC</v>
          </cell>
          <cell r="C52">
            <v>10078407</v>
          </cell>
          <cell r="E52">
            <v>2401</v>
          </cell>
          <cell r="F52" t="str">
            <v>D</v>
          </cell>
          <cell r="G52" t="str">
            <v>US</v>
          </cell>
          <cell r="H52" t="str">
            <v>USD</v>
          </cell>
        </row>
        <row r="53">
          <cell r="A53">
            <v>2402</v>
          </cell>
          <cell r="B53" t="str">
            <v>FPL Energy Spruce Point LLC</v>
          </cell>
          <cell r="C53">
            <v>10078406</v>
          </cell>
          <cell r="E53">
            <v>2402</v>
          </cell>
          <cell r="F53" t="str">
            <v>D</v>
          </cell>
          <cell r="G53" t="str">
            <v>US</v>
          </cell>
          <cell r="H53" t="str">
            <v>USD</v>
          </cell>
        </row>
        <row r="54">
          <cell r="A54">
            <v>2403</v>
          </cell>
          <cell r="B54" t="str">
            <v>Blythe Project Management LLC</v>
          </cell>
          <cell r="E54">
            <v>2403</v>
          </cell>
          <cell r="F54" t="str">
            <v>D</v>
          </cell>
          <cell r="G54" t="str">
            <v>US</v>
          </cell>
          <cell r="H54" t="str">
            <v>USD</v>
          </cell>
        </row>
        <row r="55">
          <cell r="A55">
            <v>2404</v>
          </cell>
          <cell r="B55" t="str">
            <v>AE - FPL Energy Cowboy Wind LLC</v>
          </cell>
          <cell r="C55" t="str">
            <v xml:space="preserve">1007LAE29 </v>
          </cell>
          <cell r="D55">
            <v>2404</v>
          </cell>
          <cell r="E55">
            <v>2404</v>
          </cell>
          <cell r="F55" t="str">
            <v>D</v>
          </cell>
          <cell r="G55" t="str">
            <v>US</v>
          </cell>
          <cell r="H55" t="str">
            <v>USD</v>
          </cell>
        </row>
        <row r="56">
          <cell r="A56">
            <v>2405</v>
          </cell>
          <cell r="B56" t="str">
            <v>White Pine Hydro Investments, LLC</v>
          </cell>
          <cell r="C56">
            <v>10078409</v>
          </cell>
          <cell r="E56">
            <v>2405</v>
          </cell>
          <cell r="F56" t="str">
            <v>D</v>
          </cell>
          <cell r="G56" t="str">
            <v>US</v>
          </cell>
          <cell r="H56" t="str">
            <v>USD</v>
          </cell>
        </row>
        <row r="57">
          <cell r="A57">
            <v>2406</v>
          </cell>
          <cell r="B57" t="str">
            <v>White Pine Hydro Portfolio, LLC</v>
          </cell>
          <cell r="C57">
            <v>1007840901</v>
          </cell>
          <cell r="E57">
            <v>2406</v>
          </cell>
          <cell r="F57" t="str">
            <v>D</v>
          </cell>
          <cell r="G57" t="str">
            <v>US</v>
          </cell>
          <cell r="H57" t="str">
            <v>USD</v>
          </cell>
        </row>
        <row r="58">
          <cell r="A58">
            <v>2407</v>
          </cell>
          <cell r="B58" t="str">
            <v>White Pine Hydro Holdings, LLC</v>
          </cell>
          <cell r="C58">
            <v>1007840902</v>
          </cell>
          <cell r="E58">
            <v>2407</v>
          </cell>
          <cell r="F58" t="str">
            <v>D</v>
          </cell>
          <cell r="G58" t="str">
            <v>US</v>
          </cell>
          <cell r="H58" t="str">
            <v>USD</v>
          </cell>
        </row>
        <row r="59">
          <cell r="A59">
            <v>2408</v>
          </cell>
          <cell r="B59" t="str">
            <v>White Pine Hydro, LLC</v>
          </cell>
          <cell r="C59">
            <v>1007840903</v>
          </cell>
          <cell r="E59">
            <v>2408</v>
          </cell>
          <cell r="F59" t="str">
            <v>D</v>
          </cell>
          <cell r="G59" t="str">
            <v>US</v>
          </cell>
          <cell r="H59" t="str">
            <v>USD</v>
          </cell>
        </row>
        <row r="60">
          <cell r="A60">
            <v>2409</v>
          </cell>
          <cell r="B60" t="str">
            <v>FPL Energy US Gas Assets, LLC</v>
          </cell>
          <cell r="C60" t="str">
            <v xml:space="preserve">102L003   </v>
          </cell>
          <cell r="D60">
            <v>2409</v>
          </cell>
          <cell r="E60">
            <v>2409</v>
          </cell>
          <cell r="F60" t="str">
            <v>D</v>
          </cell>
          <cell r="G60" t="str">
            <v>US</v>
          </cell>
          <cell r="H60" t="str">
            <v>USD</v>
          </cell>
        </row>
        <row r="61">
          <cell r="A61">
            <v>2800</v>
          </cell>
          <cell r="B61" t="str">
            <v>EarthEra Renewable Energy Trust Company</v>
          </cell>
          <cell r="F61" t="str">
            <v>D</v>
          </cell>
          <cell r="G61" t="str">
            <v>US</v>
          </cell>
          <cell r="H61" t="str">
            <v>USD</v>
          </cell>
        </row>
        <row r="62">
          <cell r="A62">
            <v>3300</v>
          </cell>
          <cell r="B62" t="str">
            <v>Kennebec Hydro Resources, Inc.</v>
          </cell>
          <cell r="C62">
            <v>102224</v>
          </cell>
          <cell r="E62">
            <v>3300</v>
          </cell>
          <cell r="F62" t="str">
            <v>D</v>
          </cell>
          <cell r="G62" t="str">
            <v>US</v>
          </cell>
          <cell r="H62" t="str">
            <v>USD</v>
          </cell>
        </row>
        <row r="63">
          <cell r="A63">
            <v>3301</v>
          </cell>
          <cell r="B63" t="str">
            <v>FPL Energy Maine Hydro LLC</v>
          </cell>
          <cell r="C63">
            <v>10078401</v>
          </cell>
          <cell r="E63">
            <v>3301</v>
          </cell>
          <cell r="F63" t="str">
            <v>D</v>
          </cell>
          <cell r="G63" t="str">
            <v>US</v>
          </cell>
          <cell r="H63" t="str">
            <v>USD</v>
          </cell>
        </row>
        <row r="64">
          <cell r="A64" t="str">
            <v>3301NO</v>
          </cell>
          <cell r="B64" t="str">
            <v>FPL Energy Maine Hydro LLC-NQH &amp; OTTI</v>
          </cell>
          <cell r="F64" t="str">
            <v>D</v>
          </cell>
          <cell r="G64" t="str">
            <v>US</v>
          </cell>
          <cell r="H64" t="str">
            <v>USD</v>
          </cell>
        </row>
        <row r="65">
          <cell r="A65">
            <v>3302</v>
          </cell>
          <cell r="B65" t="str">
            <v>FPL Energy Wyman LLC</v>
          </cell>
          <cell r="C65">
            <v>10078404</v>
          </cell>
          <cell r="E65">
            <v>3302</v>
          </cell>
          <cell r="F65" t="str">
            <v>D</v>
          </cell>
          <cell r="G65" t="str">
            <v>US</v>
          </cell>
          <cell r="H65" t="str">
            <v>USD</v>
          </cell>
        </row>
        <row r="66">
          <cell r="A66" t="str">
            <v>3302NO</v>
          </cell>
          <cell r="B66" t="str">
            <v>FPL Energy Wyman LLC-NQH &amp; OTTI</v>
          </cell>
          <cell r="F66" t="str">
            <v>D</v>
          </cell>
          <cell r="G66" t="str">
            <v>US</v>
          </cell>
          <cell r="H66" t="str">
            <v>USD</v>
          </cell>
        </row>
        <row r="67">
          <cell r="A67">
            <v>3303</v>
          </cell>
          <cell r="B67" t="str">
            <v>FPL Energy Wyman IV, LLC</v>
          </cell>
          <cell r="C67">
            <v>10078405</v>
          </cell>
          <cell r="E67">
            <v>3303</v>
          </cell>
          <cell r="F67" t="str">
            <v>D</v>
          </cell>
          <cell r="G67" t="str">
            <v>US</v>
          </cell>
          <cell r="H67" t="str">
            <v>USD</v>
          </cell>
        </row>
        <row r="68">
          <cell r="A68" t="str">
            <v>3303NO</v>
          </cell>
          <cell r="B68" t="str">
            <v>FPL Energy Wyman IV, LLC-NQH &amp; OTTI</v>
          </cell>
          <cell r="F68" t="str">
            <v>D</v>
          </cell>
          <cell r="G68" t="str">
            <v>US</v>
          </cell>
          <cell r="H68" t="str">
            <v>USD</v>
          </cell>
        </row>
        <row r="69">
          <cell r="A69">
            <v>3304</v>
          </cell>
          <cell r="B69" t="str">
            <v>FPL Energy Mason LLC</v>
          </cell>
          <cell r="C69">
            <v>10078403</v>
          </cell>
          <cell r="E69">
            <v>3304</v>
          </cell>
          <cell r="F69" t="str">
            <v>D</v>
          </cell>
          <cell r="G69" t="str">
            <v>US</v>
          </cell>
          <cell r="H69" t="str">
            <v>USD</v>
          </cell>
        </row>
        <row r="70">
          <cell r="A70">
            <v>3305</v>
          </cell>
          <cell r="B70" t="str">
            <v>FPL Energy Cape LLC</v>
          </cell>
          <cell r="C70">
            <v>10078408</v>
          </cell>
          <cell r="E70">
            <v>3305</v>
          </cell>
          <cell r="F70" t="str">
            <v>D</v>
          </cell>
          <cell r="G70" t="str">
            <v>US</v>
          </cell>
          <cell r="H70" t="str">
            <v>USD</v>
          </cell>
        </row>
        <row r="71">
          <cell r="A71">
            <v>3306</v>
          </cell>
          <cell r="B71" t="str">
            <v>Merimil Limited Partnersh</v>
          </cell>
          <cell r="F71" t="str">
            <v>D</v>
          </cell>
          <cell r="G71" t="str">
            <v>US</v>
          </cell>
          <cell r="H71" t="str">
            <v>USD</v>
          </cell>
        </row>
        <row r="72">
          <cell r="A72">
            <v>3308</v>
          </cell>
          <cell r="B72" t="str">
            <v>Gulf Island Pond Oxygenation Project</v>
          </cell>
          <cell r="C72">
            <v>3051</v>
          </cell>
          <cell r="F72" t="str">
            <v>D</v>
          </cell>
          <cell r="G72" t="str">
            <v>US</v>
          </cell>
          <cell r="H72" t="str">
            <v>USD</v>
          </cell>
        </row>
        <row r="73">
          <cell r="A73">
            <v>3309</v>
          </cell>
          <cell r="B73" t="str">
            <v>Androscoggin Reservoir Company</v>
          </cell>
          <cell r="C73">
            <v>2040</v>
          </cell>
          <cell r="F73" t="str">
            <v>D</v>
          </cell>
          <cell r="G73" t="str">
            <v>US</v>
          </cell>
          <cell r="H73" t="str">
            <v>USD</v>
          </cell>
        </row>
        <row r="74">
          <cell r="A74">
            <v>3313</v>
          </cell>
          <cell r="B74" t="str">
            <v>FPL Energy Cowboy Wind LLC</v>
          </cell>
          <cell r="C74" t="str">
            <v>1007L17006</v>
          </cell>
          <cell r="D74">
            <v>3313</v>
          </cell>
          <cell r="E74">
            <v>3313</v>
          </cell>
          <cell r="F74" t="str">
            <v>D</v>
          </cell>
          <cell r="G74" t="str">
            <v>US</v>
          </cell>
          <cell r="H74" t="str">
            <v>USD</v>
          </cell>
        </row>
        <row r="75">
          <cell r="A75">
            <v>3314</v>
          </cell>
          <cell r="B75" t="str">
            <v>NG Pipeline Of America, LLC</v>
          </cell>
          <cell r="C75" t="str">
            <v xml:space="preserve">102L00301 </v>
          </cell>
          <cell r="D75">
            <v>3314</v>
          </cell>
          <cell r="E75">
            <v>3314</v>
          </cell>
          <cell r="F75" t="str">
            <v>D</v>
          </cell>
          <cell r="G75" t="str">
            <v>US</v>
          </cell>
          <cell r="H75" t="str">
            <v>USD</v>
          </cell>
        </row>
        <row r="76">
          <cell r="A76">
            <v>3315</v>
          </cell>
          <cell r="B76" t="str">
            <v>NG Storage Of America, LLC</v>
          </cell>
          <cell r="C76" t="str">
            <v xml:space="preserve">102L00302 </v>
          </cell>
          <cell r="D76">
            <v>3315</v>
          </cell>
          <cell r="E76">
            <v>3315</v>
          </cell>
          <cell r="F76" t="str">
            <v>D</v>
          </cell>
          <cell r="G76" t="str">
            <v>US</v>
          </cell>
          <cell r="H76" t="str">
            <v>USD</v>
          </cell>
        </row>
        <row r="77">
          <cell r="A77">
            <v>4000</v>
          </cell>
          <cell r="B77" t="str">
            <v>ESI Energy LLC</v>
          </cell>
          <cell r="C77" t="str">
            <v xml:space="preserve">1007L     </v>
          </cell>
          <cell r="D77">
            <v>4000</v>
          </cell>
          <cell r="E77">
            <v>4000</v>
          </cell>
          <cell r="F77" t="str">
            <v>D</v>
          </cell>
          <cell r="G77" t="str">
            <v>US</v>
          </cell>
          <cell r="H77" t="str">
            <v>USD</v>
          </cell>
        </row>
        <row r="78">
          <cell r="A78">
            <v>4001</v>
          </cell>
          <cell r="B78" t="str">
            <v>FPL Energy California Wind LLC</v>
          </cell>
          <cell r="C78" t="str">
            <v xml:space="preserve">1007L017  </v>
          </cell>
          <cell r="D78">
            <v>4001</v>
          </cell>
          <cell r="E78">
            <v>4001</v>
          </cell>
          <cell r="F78" t="str">
            <v>D</v>
          </cell>
          <cell r="G78" t="str">
            <v>US</v>
          </cell>
          <cell r="H78" t="str">
            <v>USD</v>
          </cell>
        </row>
        <row r="79">
          <cell r="A79">
            <v>4002</v>
          </cell>
          <cell r="B79" t="str">
            <v>CH Ormesa LP, Inc.</v>
          </cell>
          <cell r="E79">
            <v>4002</v>
          </cell>
          <cell r="F79" t="str">
            <v>D</v>
          </cell>
          <cell r="G79" t="str">
            <v>US</v>
          </cell>
          <cell r="H79" t="str">
            <v>USD</v>
          </cell>
        </row>
        <row r="80">
          <cell r="A80">
            <v>4003</v>
          </cell>
          <cell r="B80" t="str">
            <v>CH Ormesa, Inc.</v>
          </cell>
          <cell r="E80">
            <v>4003</v>
          </cell>
          <cell r="F80" t="str">
            <v>D</v>
          </cell>
          <cell r="G80" t="str">
            <v>US</v>
          </cell>
          <cell r="H80" t="str">
            <v>USD</v>
          </cell>
        </row>
        <row r="81">
          <cell r="A81">
            <v>4004</v>
          </cell>
          <cell r="B81" t="str">
            <v>ESI Geothermal Inc.</v>
          </cell>
          <cell r="E81">
            <v>4004</v>
          </cell>
          <cell r="F81" t="str">
            <v>D</v>
          </cell>
          <cell r="G81" t="str">
            <v>US</v>
          </cell>
          <cell r="H81" t="str">
            <v>USD</v>
          </cell>
        </row>
        <row r="82">
          <cell r="A82">
            <v>4005</v>
          </cell>
          <cell r="B82" t="str">
            <v>ESI Ebensburg, Inc.</v>
          </cell>
          <cell r="C82">
            <v>100707</v>
          </cell>
          <cell r="E82">
            <v>4005</v>
          </cell>
          <cell r="F82" t="str">
            <v>D</v>
          </cell>
          <cell r="G82" t="str">
            <v>US</v>
          </cell>
          <cell r="H82" t="str">
            <v>USD</v>
          </cell>
        </row>
        <row r="83">
          <cell r="A83">
            <v>4006</v>
          </cell>
          <cell r="B83" t="str">
            <v>ESI Sierra, Inc.</v>
          </cell>
          <cell r="C83">
            <v>100706</v>
          </cell>
          <cell r="E83">
            <v>4006</v>
          </cell>
          <cell r="F83" t="str">
            <v>D</v>
          </cell>
          <cell r="G83" t="str">
            <v>US</v>
          </cell>
          <cell r="H83" t="str">
            <v>USD</v>
          </cell>
        </row>
        <row r="84">
          <cell r="A84">
            <v>4007</v>
          </cell>
          <cell r="B84" t="str">
            <v>ESI Kern Front, Inc.</v>
          </cell>
          <cell r="C84">
            <v>100705</v>
          </cell>
          <cell r="E84">
            <v>4007</v>
          </cell>
          <cell r="F84" t="str">
            <v>D</v>
          </cell>
          <cell r="G84" t="str">
            <v>US</v>
          </cell>
          <cell r="H84" t="str">
            <v>USD</v>
          </cell>
        </row>
        <row r="85">
          <cell r="A85">
            <v>4008</v>
          </cell>
          <cell r="B85" t="str">
            <v>ESI Double "C", Inc.</v>
          </cell>
          <cell r="C85">
            <v>100704</v>
          </cell>
          <cell r="E85">
            <v>4008</v>
          </cell>
          <cell r="F85" t="str">
            <v>D</v>
          </cell>
          <cell r="G85" t="str">
            <v>US</v>
          </cell>
          <cell r="H85" t="str">
            <v>USD</v>
          </cell>
        </row>
        <row r="86">
          <cell r="A86">
            <v>4009</v>
          </cell>
          <cell r="B86" t="str">
            <v>ESI LP, LLC (VG)</v>
          </cell>
          <cell r="C86" t="str">
            <v xml:space="preserve">1007L140  </v>
          </cell>
          <cell r="D86">
            <v>4009</v>
          </cell>
          <cell r="E86">
            <v>4009</v>
          </cell>
          <cell r="F86" t="str">
            <v>D</v>
          </cell>
          <cell r="G86" t="str">
            <v>US</v>
          </cell>
          <cell r="H86" t="str">
            <v>USD</v>
          </cell>
        </row>
        <row r="87">
          <cell r="A87" t="str">
            <v>4009P_CTA</v>
          </cell>
          <cell r="B87" t="str">
            <v>ESI LP, LLC (VG)</v>
          </cell>
          <cell r="D87" t="str">
            <v>4009P_CTA</v>
          </cell>
          <cell r="E87" t="str">
            <v>4009P_CTA</v>
          </cell>
          <cell r="F87" t="str">
            <v>D</v>
          </cell>
          <cell r="G87" t="str">
            <v>US</v>
          </cell>
          <cell r="H87" t="str">
            <v>USD</v>
          </cell>
        </row>
        <row r="88">
          <cell r="A88">
            <v>4010</v>
          </cell>
          <cell r="B88" t="str">
            <v>ESI Victory, Inc</v>
          </cell>
          <cell r="C88">
            <v>100709</v>
          </cell>
          <cell r="E88">
            <v>4010</v>
          </cell>
          <cell r="F88" t="str">
            <v>D</v>
          </cell>
          <cell r="G88" t="str">
            <v>US</v>
          </cell>
          <cell r="H88" t="str">
            <v>USD</v>
          </cell>
        </row>
        <row r="89">
          <cell r="A89" t="str">
            <v>4010P_CTA</v>
          </cell>
          <cell r="B89" t="str">
            <v>ESI Victory, Inc</v>
          </cell>
          <cell r="E89" t="str">
            <v>4010P_CTA</v>
          </cell>
          <cell r="F89" t="str">
            <v>D</v>
          </cell>
          <cell r="G89" t="str">
            <v>US</v>
          </cell>
          <cell r="H89" t="str">
            <v>USD</v>
          </cell>
        </row>
        <row r="90">
          <cell r="A90">
            <v>4011</v>
          </cell>
          <cell r="B90" t="str">
            <v>CH Posdef, Inc.</v>
          </cell>
          <cell r="C90">
            <v>100732</v>
          </cell>
          <cell r="E90">
            <v>4011</v>
          </cell>
          <cell r="F90" t="str">
            <v>D</v>
          </cell>
          <cell r="G90" t="str">
            <v>US</v>
          </cell>
          <cell r="H90" t="str">
            <v>USD</v>
          </cell>
        </row>
        <row r="91">
          <cell r="A91" t="str">
            <v>4011P_CTA</v>
          </cell>
          <cell r="B91" t="str">
            <v>CH Posdef, Inc.</v>
          </cell>
          <cell r="E91" t="str">
            <v>4011P_CTA</v>
          </cell>
          <cell r="F91" t="str">
            <v>D</v>
          </cell>
          <cell r="G91" t="str">
            <v>US</v>
          </cell>
          <cell r="H91" t="str">
            <v>USD</v>
          </cell>
        </row>
        <row r="92">
          <cell r="A92">
            <v>4012</v>
          </cell>
          <cell r="B92" t="str">
            <v>CH Posdef LP, Inc.</v>
          </cell>
          <cell r="C92">
            <v>100733</v>
          </cell>
          <cell r="E92">
            <v>4012</v>
          </cell>
          <cell r="F92" t="str">
            <v>D</v>
          </cell>
          <cell r="G92" t="str">
            <v>US</v>
          </cell>
          <cell r="H92" t="str">
            <v>USD</v>
          </cell>
        </row>
        <row r="93">
          <cell r="A93" t="str">
            <v>4012P_CTA</v>
          </cell>
          <cell r="B93" t="str">
            <v>CH Posdef LP, Inc.</v>
          </cell>
          <cell r="E93" t="str">
            <v>4012P_CTA</v>
          </cell>
          <cell r="F93" t="str">
            <v>D</v>
          </cell>
          <cell r="G93" t="str">
            <v>US</v>
          </cell>
          <cell r="H93" t="str">
            <v>USD</v>
          </cell>
        </row>
        <row r="94">
          <cell r="A94">
            <v>4013</v>
          </cell>
          <cell r="B94" t="str">
            <v>ESI Pittsylvania, Inc.</v>
          </cell>
          <cell r="C94">
            <v>100734</v>
          </cell>
          <cell r="E94">
            <v>4013</v>
          </cell>
          <cell r="F94" t="str">
            <v>D</v>
          </cell>
          <cell r="G94" t="str">
            <v>US</v>
          </cell>
          <cell r="H94" t="str">
            <v>USD</v>
          </cell>
        </row>
        <row r="95">
          <cell r="A95">
            <v>4014</v>
          </cell>
          <cell r="B95" t="str">
            <v>ESI Bay Area GP, Inc.</v>
          </cell>
          <cell r="C95">
            <v>100760</v>
          </cell>
          <cell r="E95">
            <v>4014</v>
          </cell>
          <cell r="F95" t="str">
            <v>D</v>
          </cell>
          <cell r="G95" t="str">
            <v>US</v>
          </cell>
          <cell r="H95" t="str">
            <v>USD</v>
          </cell>
        </row>
        <row r="96">
          <cell r="A96" t="str">
            <v>4014P_CTA</v>
          </cell>
          <cell r="B96" t="str">
            <v>ESI Bay Area GP, Inc.</v>
          </cell>
          <cell r="E96" t="str">
            <v>4014P_CTA</v>
          </cell>
          <cell r="F96" t="str">
            <v>D</v>
          </cell>
          <cell r="G96" t="str">
            <v>US</v>
          </cell>
          <cell r="H96" t="str">
            <v>USD</v>
          </cell>
        </row>
        <row r="97">
          <cell r="A97">
            <v>4015</v>
          </cell>
          <cell r="B97" t="str">
            <v>ESI Bay Area, Inc.</v>
          </cell>
          <cell r="C97">
            <v>100711</v>
          </cell>
          <cell r="E97">
            <v>4015</v>
          </cell>
          <cell r="F97" t="str">
            <v>D</v>
          </cell>
          <cell r="G97" t="str">
            <v>US</v>
          </cell>
          <cell r="H97" t="str">
            <v>USD</v>
          </cell>
        </row>
        <row r="98">
          <cell r="A98" t="str">
            <v>4015P_CTA</v>
          </cell>
          <cell r="B98" t="str">
            <v>ESI Bay Area, Inc.</v>
          </cell>
          <cell r="E98" t="str">
            <v>4015P_CTA</v>
          </cell>
          <cell r="F98" t="str">
            <v>D</v>
          </cell>
          <cell r="G98" t="str">
            <v>US</v>
          </cell>
          <cell r="H98" t="str">
            <v>USD</v>
          </cell>
        </row>
        <row r="99">
          <cell r="A99">
            <v>4016</v>
          </cell>
          <cell r="B99" t="str">
            <v>ESI Multitrade LP, Inc.</v>
          </cell>
          <cell r="C99">
            <v>100745</v>
          </cell>
          <cell r="E99">
            <v>4016</v>
          </cell>
          <cell r="F99" t="str">
            <v>D</v>
          </cell>
          <cell r="G99" t="str">
            <v>US</v>
          </cell>
          <cell r="H99" t="str">
            <v>USD</v>
          </cell>
        </row>
        <row r="100">
          <cell r="A100">
            <v>4017</v>
          </cell>
          <cell r="B100" t="str">
            <v>MES Financial Corp.</v>
          </cell>
          <cell r="C100">
            <v>100744</v>
          </cell>
          <cell r="E100">
            <v>4017</v>
          </cell>
          <cell r="F100" t="str">
            <v>D</v>
          </cell>
          <cell r="G100" t="str">
            <v>US</v>
          </cell>
          <cell r="H100" t="str">
            <v>USD</v>
          </cell>
        </row>
        <row r="101">
          <cell r="A101">
            <v>4019</v>
          </cell>
          <cell r="B101" t="str">
            <v>ESI LP, LLC (SR)</v>
          </cell>
          <cell r="C101" t="str">
            <v xml:space="preserve">1007L140  </v>
          </cell>
          <cell r="D101">
            <v>4019</v>
          </cell>
          <cell r="E101">
            <v>4019</v>
          </cell>
          <cell r="F101" t="str">
            <v>D</v>
          </cell>
          <cell r="G101" t="str">
            <v>US</v>
          </cell>
          <cell r="H101" t="str">
            <v>USD</v>
          </cell>
        </row>
        <row r="102">
          <cell r="A102" t="str">
            <v>4019P_CTA</v>
          </cell>
          <cell r="B102" t="str">
            <v>ESI LP, LLC (SR)</v>
          </cell>
          <cell r="D102" t="str">
            <v>4019P_CTA</v>
          </cell>
          <cell r="E102" t="str">
            <v>4019P_CTA</v>
          </cell>
          <cell r="F102" t="str">
            <v>D</v>
          </cell>
          <cell r="G102" t="str">
            <v>US</v>
          </cell>
          <cell r="H102" t="str">
            <v>USD</v>
          </cell>
        </row>
        <row r="103">
          <cell r="A103">
            <v>4020</v>
          </cell>
          <cell r="B103" t="str">
            <v>ESI Sky River, Inc.</v>
          </cell>
          <cell r="C103">
            <v>100719</v>
          </cell>
          <cell r="E103">
            <v>4020</v>
          </cell>
          <cell r="F103" t="str">
            <v>D</v>
          </cell>
          <cell r="G103" t="str">
            <v>US</v>
          </cell>
          <cell r="H103" t="str">
            <v>USD</v>
          </cell>
        </row>
        <row r="104">
          <cell r="A104" t="str">
            <v>4020P_CTA</v>
          </cell>
          <cell r="B104" t="str">
            <v>ESI Sky River, Inc.</v>
          </cell>
          <cell r="E104" t="str">
            <v>4020P_CTA</v>
          </cell>
          <cell r="F104" t="str">
            <v>D</v>
          </cell>
          <cell r="G104" t="str">
            <v>US</v>
          </cell>
          <cell r="H104" t="str">
            <v>USD</v>
          </cell>
        </row>
        <row r="105">
          <cell r="A105">
            <v>4021</v>
          </cell>
          <cell r="B105" t="str">
            <v>ESI Brady, Inc.</v>
          </cell>
          <cell r="C105">
            <v>100725</v>
          </cell>
          <cell r="E105">
            <v>4021</v>
          </cell>
          <cell r="F105" t="str">
            <v>D</v>
          </cell>
          <cell r="G105" t="str">
            <v>US</v>
          </cell>
          <cell r="H105" t="str">
            <v>USD</v>
          </cell>
        </row>
        <row r="106">
          <cell r="A106">
            <v>4022</v>
          </cell>
          <cell r="B106" t="str">
            <v>ESI California Holdings, Inc.</v>
          </cell>
          <cell r="C106">
            <v>100716</v>
          </cell>
          <cell r="E106">
            <v>4022</v>
          </cell>
          <cell r="F106" t="str">
            <v>D</v>
          </cell>
          <cell r="G106" t="str">
            <v>US</v>
          </cell>
          <cell r="H106" t="str">
            <v>USD</v>
          </cell>
        </row>
        <row r="107">
          <cell r="A107">
            <v>4023</v>
          </cell>
          <cell r="B107" t="str">
            <v>ESI Montgomery County GP, Inc.</v>
          </cell>
          <cell r="C107">
            <v>102220</v>
          </cell>
          <cell r="E107">
            <v>4023</v>
          </cell>
          <cell r="F107" t="str">
            <v>D</v>
          </cell>
          <cell r="G107" t="str">
            <v>US</v>
          </cell>
          <cell r="H107" t="str">
            <v>USD</v>
          </cell>
        </row>
        <row r="108">
          <cell r="A108" t="str">
            <v>4023P_CTA</v>
          </cell>
          <cell r="B108" t="str">
            <v>ESI Montgomery County GP, Inc.</v>
          </cell>
          <cell r="E108" t="str">
            <v>4023P_CTA</v>
          </cell>
          <cell r="F108" t="str">
            <v>D</v>
          </cell>
          <cell r="G108" t="str">
            <v>US</v>
          </cell>
          <cell r="H108" t="str">
            <v>USD</v>
          </cell>
        </row>
        <row r="109">
          <cell r="A109">
            <v>4024</v>
          </cell>
          <cell r="B109" t="str">
            <v>ESI Montgomery County LLC</v>
          </cell>
          <cell r="C109" t="str">
            <v>1007L14001</v>
          </cell>
          <cell r="D109">
            <v>4024</v>
          </cell>
          <cell r="E109">
            <v>4024</v>
          </cell>
          <cell r="F109" t="str">
            <v>D</v>
          </cell>
          <cell r="G109" t="str">
            <v>US</v>
          </cell>
          <cell r="H109" t="str">
            <v>USD</v>
          </cell>
        </row>
        <row r="110">
          <cell r="A110">
            <v>4025</v>
          </cell>
          <cell r="B110" t="str">
            <v>ESI Montgomery County LP</v>
          </cell>
          <cell r="C110">
            <v>3057</v>
          </cell>
          <cell r="F110" t="str">
            <v>D</v>
          </cell>
          <cell r="G110" t="str">
            <v>US</v>
          </cell>
          <cell r="H110" t="str">
            <v>USD</v>
          </cell>
        </row>
        <row r="111">
          <cell r="A111">
            <v>4026</v>
          </cell>
          <cell r="B111" t="str">
            <v>ESI Montgomery County LP, Inc.</v>
          </cell>
          <cell r="C111">
            <v>102221</v>
          </cell>
          <cell r="E111">
            <v>4026</v>
          </cell>
          <cell r="F111" t="str">
            <v>D</v>
          </cell>
          <cell r="G111" t="str">
            <v>US</v>
          </cell>
          <cell r="H111" t="str">
            <v>USD</v>
          </cell>
        </row>
        <row r="112">
          <cell r="A112" t="str">
            <v>4026P_CTA</v>
          </cell>
          <cell r="B112" t="str">
            <v>ESI Montgomery County LP, Inc.</v>
          </cell>
          <cell r="E112" t="str">
            <v>4026P_CTA</v>
          </cell>
          <cell r="F112" t="str">
            <v>D</v>
          </cell>
          <cell r="G112" t="str">
            <v>US</v>
          </cell>
          <cell r="H112" t="str">
            <v>USD</v>
          </cell>
        </row>
        <row r="113">
          <cell r="A113">
            <v>4028</v>
          </cell>
          <cell r="B113" t="str">
            <v>ESI Calistoga GP, Inc.</v>
          </cell>
          <cell r="C113">
            <v>100775</v>
          </cell>
          <cell r="F113" t="str">
            <v>D</v>
          </cell>
          <cell r="G113" t="str">
            <v>US</v>
          </cell>
          <cell r="H113" t="str">
            <v>USD</v>
          </cell>
        </row>
        <row r="114">
          <cell r="A114">
            <v>4034</v>
          </cell>
          <cell r="B114" t="str">
            <v>ESI Altamont Acquisitions, Inc.</v>
          </cell>
          <cell r="C114">
            <v>100780</v>
          </cell>
          <cell r="E114">
            <v>4034</v>
          </cell>
          <cell r="F114" t="str">
            <v>D</v>
          </cell>
          <cell r="G114" t="str">
            <v>US</v>
          </cell>
          <cell r="H114" t="str">
            <v>USD</v>
          </cell>
        </row>
        <row r="115">
          <cell r="A115">
            <v>4035</v>
          </cell>
          <cell r="B115" t="str">
            <v>ESI Ormesa Holdings, Inc.</v>
          </cell>
          <cell r="C115">
            <v>100791</v>
          </cell>
          <cell r="E115">
            <v>4035</v>
          </cell>
          <cell r="F115" t="str">
            <v>D</v>
          </cell>
          <cell r="G115" t="str">
            <v>US</v>
          </cell>
          <cell r="H115" t="str">
            <v>USD</v>
          </cell>
        </row>
        <row r="116">
          <cell r="A116">
            <v>4036</v>
          </cell>
          <cell r="B116" t="str">
            <v>ESI Northeast Energy GP, Inc.</v>
          </cell>
          <cell r="C116">
            <v>100793</v>
          </cell>
          <cell r="E116">
            <v>4036</v>
          </cell>
          <cell r="F116" t="str">
            <v>D</v>
          </cell>
          <cell r="G116" t="str">
            <v>US</v>
          </cell>
          <cell r="H116" t="str">
            <v>USD</v>
          </cell>
        </row>
        <row r="117">
          <cell r="A117" t="str">
            <v>4036NO</v>
          </cell>
          <cell r="B117" t="str">
            <v>ESI Northeast Energy GP, Inc.-NQH &amp; OTTI</v>
          </cell>
          <cell r="F117" t="str">
            <v>D</v>
          </cell>
          <cell r="G117" t="str">
            <v>US</v>
          </cell>
          <cell r="H117" t="str">
            <v>USD</v>
          </cell>
        </row>
        <row r="118">
          <cell r="A118">
            <v>4037</v>
          </cell>
          <cell r="B118" t="str">
            <v>ESI Northeast Energy LP, Inc.</v>
          </cell>
          <cell r="C118">
            <v>100794</v>
          </cell>
          <cell r="E118">
            <v>4037</v>
          </cell>
          <cell r="F118" t="str">
            <v>D</v>
          </cell>
          <cell r="G118" t="str">
            <v>US</v>
          </cell>
          <cell r="H118" t="str">
            <v>USD</v>
          </cell>
        </row>
        <row r="119">
          <cell r="A119" t="str">
            <v>4037NO</v>
          </cell>
          <cell r="B119" t="str">
            <v>ESI Northeast Energy LP, Inc.-NQH &amp; OTTI</v>
          </cell>
          <cell r="F119" t="str">
            <v>D</v>
          </cell>
          <cell r="G119" t="str">
            <v>US</v>
          </cell>
          <cell r="H119" t="str">
            <v>USD</v>
          </cell>
        </row>
        <row r="120">
          <cell r="A120" t="str">
            <v>4037P_CTA</v>
          </cell>
          <cell r="B120" t="str">
            <v>ESI Northeast Energy LP, Inc.</v>
          </cell>
          <cell r="E120" t="str">
            <v>4037P_CTA</v>
          </cell>
          <cell r="F120" t="str">
            <v>D</v>
          </cell>
          <cell r="G120" t="str">
            <v>US</v>
          </cell>
          <cell r="H120" t="str">
            <v>USD</v>
          </cell>
        </row>
        <row r="121">
          <cell r="A121">
            <v>4038</v>
          </cell>
          <cell r="B121" t="str">
            <v>ESI Northeast Energy Acquisition Funding, Inc.</v>
          </cell>
          <cell r="C121">
            <v>100795</v>
          </cell>
          <cell r="E121">
            <v>4038</v>
          </cell>
          <cell r="F121" t="str">
            <v>D</v>
          </cell>
          <cell r="G121" t="str">
            <v>US</v>
          </cell>
          <cell r="H121" t="str">
            <v>USD</v>
          </cell>
        </row>
        <row r="122">
          <cell r="A122">
            <v>4039</v>
          </cell>
          <cell r="B122" t="str">
            <v>Northern Cross Investments, Inc.</v>
          </cell>
          <cell r="C122">
            <v>100790</v>
          </cell>
          <cell r="E122">
            <v>4039</v>
          </cell>
          <cell r="F122" t="str">
            <v>D</v>
          </cell>
          <cell r="G122" t="str">
            <v>US</v>
          </cell>
          <cell r="H122" t="str">
            <v>USD</v>
          </cell>
        </row>
        <row r="123">
          <cell r="A123">
            <v>4040</v>
          </cell>
          <cell r="B123" t="str">
            <v>ESI Northeast Energy Funding, Inc.</v>
          </cell>
          <cell r="C123">
            <v>100792</v>
          </cell>
          <cell r="E123">
            <v>4040</v>
          </cell>
          <cell r="F123" t="str">
            <v>D</v>
          </cell>
          <cell r="G123" t="str">
            <v>US</v>
          </cell>
          <cell r="H123" t="str">
            <v>USD</v>
          </cell>
        </row>
        <row r="124">
          <cell r="A124">
            <v>4041</v>
          </cell>
          <cell r="B124" t="str">
            <v>Sullivan Street Investments, Inc.</v>
          </cell>
          <cell r="C124">
            <v>100789</v>
          </cell>
          <cell r="E124">
            <v>4041</v>
          </cell>
          <cell r="F124" t="str">
            <v>D</v>
          </cell>
          <cell r="G124" t="str">
            <v>US</v>
          </cell>
          <cell r="H124" t="str">
            <v>USD</v>
          </cell>
        </row>
        <row r="125">
          <cell r="A125">
            <v>4042</v>
          </cell>
          <cell r="B125" t="str">
            <v>ESI Tehachapi Acquisitions, Inc.</v>
          </cell>
          <cell r="C125">
            <v>100785</v>
          </cell>
          <cell r="E125">
            <v>4042</v>
          </cell>
          <cell r="F125" t="str">
            <v>D</v>
          </cell>
          <cell r="G125" t="str">
            <v>US</v>
          </cell>
          <cell r="H125" t="str">
            <v>USD</v>
          </cell>
        </row>
        <row r="126">
          <cell r="A126">
            <v>4043</v>
          </cell>
          <cell r="B126" t="str">
            <v>ESI Ormesa Holdings I LLC</v>
          </cell>
          <cell r="D126">
            <v>4043</v>
          </cell>
          <cell r="E126">
            <v>4043</v>
          </cell>
          <cell r="F126" t="str">
            <v>D</v>
          </cell>
          <cell r="G126" t="str">
            <v>US</v>
          </cell>
          <cell r="H126" t="str">
            <v>USD</v>
          </cell>
        </row>
        <row r="127">
          <cell r="A127">
            <v>4045</v>
          </cell>
          <cell r="B127" t="str">
            <v>ESI Northeast Fuel Management, Inc.</v>
          </cell>
          <cell r="C127">
            <v>102200</v>
          </cell>
          <cell r="E127">
            <v>4045</v>
          </cell>
          <cell r="F127" t="str">
            <v>D</v>
          </cell>
          <cell r="G127" t="str">
            <v>US</v>
          </cell>
          <cell r="H127" t="str">
            <v>USD</v>
          </cell>
        </row>
        <row r="128">
          <cell r="A128">
            <v>4046</v>
          </cell>
          <cell r="B128" t="str">
            <v>FPL Energy Geo East Mesa Partners, Inc.</v>
          </cell>
          <cell r="E128">
            <v>4046</v>
          </cell>
          <cell r="F128" t="str">
            <v>D</v>
          </cell>
          <cell r="G128" t="str">
            <v>US</v>
          </cell>
          <cell r="H128" t="str">
            <v>USD</v>
          </cell>
        </row>
        <row r="129">
          <cell r="A129">
            <v>4047</v>
          </cell>
          <cell r="B129" t="str">
            <v>ESI Ormesa Debt Holdings LLC</v>
          </cell>
          <cell r="D129">
            <v>4047</v>
          </cell>
          <cell r="E129">
            <v>4047</v>
          </cell>
          <cell r="F129" t="str">
            <v>D</v>
          </cell>
          <cell r="G129" t="str">
            <v>US</v>
          </cell>
          <cell r="H129" t="str">
            <v>USD</v>
          </cell>
        </row>
        <row r="130">
          <cell r="A130">
            <v>4048</v>
          </cell>
          <cell r="B130" t="str">
            <v>ESI Cannon Acquisitions LLC</v>
          </cell>
          <cell r="D130">
            <v>4048</v>
          </cell>
          <cell r="E130">
            <v>4048</v>
          </cell>
          <cell r="F130" t="str">
            <v>D</v>
          </cell>
          <cell r="G130" t="str">
            <v>US</v>
          </cell>
          <cell r="H130" t="str">
            <v>USD</v>
          </cell>
        </row>
        <row r="131">
          <cell r="A131">
            <v>4049</v>
          </cell>
          <cell r="B131" t="str">
            <v>Ridgetop Power Corporation, Inc.</v>
          </cell>
          <cell r="E131">
            <v>4049</v>
          </cell>
          <cell r="F131" t="str">
            <v>D</v>
          </cell>
          <cell r="G131" t="str">
            <v>US</v>
          </cell>
          <cell r="H131" t="str">
            <v>USD</v>
          </cell>
        </row>
        <row r="132">
          <cell r="A132">
            <v>4050</v>
          </cell>
          <cell r="B132" t="str">
            <v>FPL Energy Pacific Crest Partner, LLC</v>
          </cell>
          <cell r="D132">
            <v>4050</v>
          </cell>
          <cell r="E132">
            <v>4050</v>
          </cell>
          <cell r="F132" t="str">
            <v>D</v>
          </cell>
          <cell r="G132" t="str">
            <v>US</v>
          </cell>
          <cell r="H132" t="str">
            <v>USD</v>
          </cell>
        </row>
        <row r="133">
          <cell r="A133">
            <v>4051</v>
          </cell>
          <cell r="B133" t="str">
            <v>FPL Energy East Mesa LLC</v>
          </cell>
          <cell r="D133">
            <v>4051</v>
          </cell>
          <cell r="E133">
            <v>4051</v>
          </cell>
          <cell r="F133" t="str">
            <v>D</v>
          </cell>
          <cell r="G133" t="str">
            <v>US</v>
          </cell>
          <cell r="H133" t="str">
            <v>USD</v>
          </cell>
        </row>
        <row r="134">
          <cell r="A134">
            <v>4052</v>
          </cell>
          <cell r="B134" t="str">
            <v>Doswell Funding Corporation</v>
          </cell>
          <cell r="E134">
            <v>4052</v>
          </cell>
          <cell r="F134" t="str">
            <v>D</v>
          </cell>
          <cell r="G134" t="str">
            <v>US</v>
          </cell>
          <cell r="H134" t="str">
            <v>USD</v>
          </cell>
        </row>
        <row r="135">
          <cell r="A135">
            <v>4053</v>
          </cell>
          <cell r="B135" t="str">
            <v>FPL Energy Doswell Holdings, Inc.</v>
          </cell>
          <cell r="C135">
            <v>102206</v>
          </cell>
          <cell r="E135">
            <v>4053</v>
          </cell>
          <cell r="F135" t="str">
            <v>D</v>
          </cell>
          <cell r="G135" t="str">
            <v>US</v>
          </cell>
          <cell r="H135" t="str">
            <v>USD</v>
          </cell>
        </row>
        <row r="136">
          <cell r="A136">
            <v>4054</v>
          </cell>
          <cell r="B136" t="str">
            <v>UFG Holdings, Inc.</v>
          </cell>
          <cell r="C136">
            <v>102203</v>
          </cell>
          <cell r="E136">
            <v>4054</v>
          </cell>
          <cell r="F136" t="str">
            <v>D</v>
          </cell>
          <cell r="G136" t="str">
            <v>US</v>
          </cell>
          <cell r="H136" t="str">
            <v>USD</v>
          </cell>
        </row>
        <row r="137">
          <cell r="A137">
            <v>4055</v>
          </cell>
          <cell r="B137" t="str">
            <v>Cherokee County Cogeneration Corp.</v>
          </cell>
          <cell r="C137">
            <v>100767</v>
          </cell>
          <cell r="E137">
            <v>4055</v>
          </cell>
          <cell r="F137" t="str">
            <v>D</v>
          </cell>
          <cell r="G137" t="str">
            <v>US</v>
          </cell>
          <cell r="H137" t="str">
            <v>USD</v>
          </cell>
        </row>
        <row r="138">
          <cell r="A138">
            <v>4056</v>
          </cell>
          <cell r="B138" t="str">
            <v>ESI Cherokee County LP</v>
          </cell>
          <cell r="C138">
            <v>3025</v>
          </cell>
          <cell r="E138">
            <v>4056</v>
          </cell>
          <cell r="F138" t="str">
            <v>D</v>
          </cell>
          <cell r="G138" t="str">
            <v>US</v>
          </cell>
          <cell r="H138" t="str">
            <v>USD</v>
          </cell>
        </row>
        <row r="139">
          <cell r="A139" t="str">
            <v>4056NO</v>
          </cell>
          <cell r="B139" t="str">
            <v>ESI Cherokee County LP-NQH &amp; OTTI</v>
          </cell>
          <cell r="F139" t="str">
            <v>D</v>
          </cell>
          <cell r="G139" t="str">
            <v>US</v>
          </cell>
          <cell r="H139" t="str">
            <v>USD</v>
          </cell>
        </row>
        <row r="140">
          <cell r="A140">
            <v>4057</v>
          </cell>
          <cell r="B140" t="str">
            <v>ESI Cherokee GP, LLC</v>
          </cell>
          <cell r="C140">
            <v>100754</v>
          </cell>
          <cell r="E140">
            <v>4057</v>
          </cell>
          <cell r="F140" t="str">
            <v>D</v>
          </cell>
          <cell r="G140" t="str">
            <v>US</v>
          </cell>
          <cell r="H140" t="str">
            <v>USD</v>
          </cell>
        </row>
        <row r="141">
          <cell r="A141">
            <v>4058</v>
          </cell>
          <cell r="B141" t="str">
            <v>ESI Cherokee Holdings, Inc.</v>
          </cell>
          <cell r="C141">
            <v>100765</v>
          </cell>
          <cell r="E141">
            <v>4058</v>
          </cell>
          <cell r="F141" t="str">
            <v>D</v>
          </cell>
          <cell r="G141" t="str">
            <v>US</v>
          </cell>
          <cell r="H141" t="str">
            <v>USD</v>
          </cell>
        </row>
        <row r="142">
          <cell r="A142">
            <v>4059</v>
          </cell>
          <cell r="B142" t="str">
            <v>ESI Cherokee LP, LLC</v>
          </cell>
          <cell r="C142">
            <v>100755</v>
          </cell>
          <cell r="E142">
            <v>4059</v>
          </cell>
          <cell r="F142" t="str">
            <v>D</v>
          </cell>
          <cell r="G142" t="str">
            <v>US</v>
          </cell>
          <cell r="H142" t="str">
            <v>USD</v>
          </cell>
        </row>
        <row r="143">
          <cell r="A143">
            <v>4060</v>
          </cell>
          <cell r="B143" t="str">
            <v>ESI Cherokee MGP, Inc.</v>
          </cell>
          <cell r="C143">
            <v>100766</v>
          </cell>
          <cell r="E143">
            <v>4060</v>
          </cell>
          <cell r="F143" t="str">
            <v>D</v>
          </cell>
          <cell r="G143" t="str">
            <v>US</v>
          </cell>
          <cell r="H143" t="str">
            <v>USD</v>
          </cell>
        </row>
        <row r="144">
          <cell r="A144" t="str">
            <v>4060NO</v>
          </cell>
          <cell r="B144" t="str">
            <v>ESI Cherokee MGP, Inc.-NQH &amp; OTTI</v>
          </cell>
          <cell r="F144" t="str">
            <v>D</v>
          </cell>
          <cell r="G144" t="str">
            <v>US</v>
          </cell>
          <cell r="H144" t="str">
            <v>USD</v>
          </cell>
        </row>
        <row r="145">
          <cell r="A145">
            <v>4061</v>
          </cell>
          <cell r="B145" t="str">
            <v>FPL Energy Mojave Operating Services LLC</v>
          </cell>
          <cell r="C145" t="str">
            <v xml:space="preserve">1007L022  </v>
          </cell>
          <cell r="D145">
            <v>4061</v>
          </cell>
          <cell r="E145">
            <v>4061</v>
          </cell>
          <cell r="F145" t="str">
            <v>D</v>
          </cell>
          <cell r="G145" t="str">
            <v>US</v>
          </cell>
          <cell r="H145" t="str">
            <v>USD</v>
          </cell>
        </row>
        <row r="146">
          <cell r="A146">
            <v>4062</v>
          </cell>
          <cell r="B146" t="str">
            <v>FPL Energy Morwind LLC</v>
          </cell>
          <cell r="C146" t="str">
            <v xml:space="preserve">1007L036  </v>
          </cell>
          <cell r="E146">
            <v>4062</v>
          </cell>
          <cell r="F146" t="str">
            <v>D</v>
          </cell>
          <cell r="G146" t="str">
            <v>US</v>
          </cell>
          <cell r="H146" t="str">
            <v>USD</v>
          </cell>
        </row>
        <row r="147">
          <cell r="A147">
            <v>4063</v>
          </cell>
          <cell r="B147" t="str">
            <v>FPL Energy Bastrop GP LLC</v>
          </cell>
          <cell r="C147" t="str">
            <v xml:space="preserve">1007L124  </v>
          </cell>
          <cell r="D147">
            <v>4063</v>
          </cell>
          <cell r="E147">
            <v>4063</v>
          </cell>
          <cell r="F147" t="str">
            <v>D</v>
          </cell>
          <cell r="G147" t="str">
            <v>US</v>
          </cell>
          <cell r="H147" t="str">
            <v>USD</v>
          </cell>
        </row>
        <row r="148">
          <cell r="A148">
            <v>4064</v>
          </cell>
          <cell r="B148" t="str">
            <v>FPL Energy Bastrop LP, LLC</v>
          </cell>
          <cell r="C148" t="str">
            <v xml:space="preserve">1007L042  </v>
          </cell>
          <cell r="D148">
            <v>4064</v>
          </cell>
          <cell r="E148">
            <v>4064</v>
          </cell>
          <cell r="F148" t="str">
            <v>D</v>
          </cell>
          <cell r="G148" t="str">
            <v>US</v>
          </cell>
          <cell r="H148" t="str">
            <v>USD</v>
          </cell>
        </row>
        <row r="149">
          <cell r="A149">
            <v>4066</v>
          </cell>
          <cell r="B149" t="str">
            <v>ESI Ormesa 1H Equity LLC</v>
          </cell>
          <cell r="D149">
            <v>4066</v>
          </cell>
          <cell r="E149">
            <v>4066</v>
          </cell>
          <cell r="F149" t="str">
            <v>D</v>
          </cell>
          <cell r="G149" t="str">
            <v>US</v>
          </cell>
          <cell r="H149" t="str">
            <v>USD</v>
          </cell>
        </row>
        <row r="150">
          <cell r="A150">
            <v>4067</v>
          </cell>
          <cell r="B150" t="str">
            <v>Pacific Power Investments LLC</v>
          </cell>
          <cell r="C150">
            <v>308302</v>
          </cell>
          <cell r="F150" t="str">
            <v>D</v>
          </cell>
          <cell r="G150" t="str">
            <v>US</v>
          </cell>
          <cell r="H150" t="str">
            <v>USD</v>
          </cell>
        </row>
        <row r="151">
          <cell r="A151">
            <v>4068</v>
          </cell>
          <cell r="B151" t="str">
            <v>FPL Energy Virginia Funding Corporation</v>
          </cell>
          <cell r="C151">
            <v>102250</v>
          </cell>
          <cell r="E151">
            <v>4068</v>
          </cell>
          <cell r="F151" t="str">
            <v>D</v>
          </cell>
          <cell r="G151" t="str">
            <v>US</v>
          </cell>
          <cell r="H151" t="str">
            <v>USD</v>
          </cell>
        </row>
        <row r="152">
          <cell r="A152">
            <v>4069</v>
          </cell>
          <cell r="B152" t="str">
            <v>FPL Energy Virginia Holdings, Inc.</v>
          </cell>
          <cell r="C152">
            <v>102249</v>
          </cell>
          <cell r="E152">
            <v>4069</v>
          </cell>
          <cell r="F152" t="str">
            <v>D</v>
          </cell>
          <cell r="G152" t="str">
            <v>US</v>
          </cell>
          <cell r="H152" t="str">
            <v>USD</v>
          </cell>
        </row>
        <row r="153">
          <cell r="A153">
            <v>4070</v>
          </cell>
          <cell r="B153" t="str">
            <v>FPL Energy Solar Funding Corp.</v>
          </cell>
          <cell r="E153">
            <v>4070</v>
          </cell>
          <cell r="F153" t="str">
            <v>D</v>
          </cell>
          <cell r="G153" t="str">
            <v>US</v>
          </cell>
          <cell r="H153" t="str">
            <v>USD</v>
          </cell>
        </row>
        <row r="154">
          <cell r="A154">
            <v>4071</v>
          </cell>
          <cell r="B154" t="str">
            <v>FPL Energy Caithness Funding Corp.</v>
          </cell>
          <cell r="F154" t="str">
            <v>D</v>
          </cell>
          <cell r="G154" t="str">
            <v>US</v>
          </cell>
          <cell r="H154" t="str">
            <v>USD</v>
          </cell>
        </row>
        <row r="155">
          <cell r="A155">
            <v>4072</v>
          </cell>
          <cell r="B155" t="str">
            <v>FPL Energy Island End GP, LLC</v>
          </cell>
          <cell r="C155" t="str">
            <v xml:space="preserve">1007L027  </v>
          </cell>
          <cell r="D155">
            <v>4072</v>
          </cell>
          <cell r="E155">
            <v>4072</v>
          </cell>
          <cell r="F155" t="str">
            <v>D</v>
          </cell>
          <cell r="G155" t="str">
            <v>US</v>
          </cell>
          <cell r="H155" t="str">
            <v>USD</v>
          </cell>
        </row>
        <row r="156">
          <cell r="A156">
            <v>4073</v>
          </cell>
          <cell r="B156" t="str">
            <v>FPL Energy Construction Funding Holdings LLC</v>
          </cell>
          <cell r="C156">
            <v>102260</v>
          </cell>
          <cell r="E156">
            <v>4073</v>
          </cell>
          <cell r="F156" t="str">
            <v>D</v>
          </cell>
          <cell r="G156" t="str">
            <v>US</v>
          </cell>
          <cell r="H156" t="str">
            <v>USD</v>
          </cell>
        </row>
        <row r="157">
          <cell r="A157">
            <v>4074</v>
          </cell>
          <cell r="B157" t="str">
            <v>FPL Energy Construction Funding LLC</v>
          </cell>
          <cell r="C157">
            <v>10226001</v>
          </cell>
          <cell r="E157">
            <v>4074</v>
          </cell>
          <cell r="F157" t="str">
            <v>D</v>
          </cell>
          <cell r="G157" t="str">
            <v>US</v>
          </cell>
          <cell r="H157" t="str">
            <v>USD</v>
          </cell>
        </row>
        <row r="158">
          <cell r="A158">
            <v>4076</v>
          </cell>
          <cell r="B158" t="str">
            <v>Tower Associates LLC</v>
          </cell>
          <cell r="C158">
            <v>102248</v>
          </cell>
          <cell r="E158">
            <v>4076</v>
          </cell>
          <cell r="F158" t="str">
            <v>D</v>
          </cell>
          <cell r="G158" t="str">
            <v>US</v>
          </cell>
          <cell r="H158" t="str">
            <v>USD</v>
          </cell>
        </row>
        <row r="159">
          <cell r="A159">
            <v>4077</v>
          </cell>
          <cell r="B159" t="str">
            <v>ESI Lake Benton Holdings, Inc.</v>
          </cell>
          <cell r="E159">
            <v>4077</v>
          </cell>
          <cell r="F159" t="str">
            <v>D</v>
          </cell>
          <cell r="G159" t="str">
            <v>US</v>
          </cell>
          <cell r="H159" t="str">
            <v>USD</v>
          </cell>
        </row>
        <row r="160">
          <cell r="A160">
            <v>4078</v>
          </cell>
          <cell r="B160" t="str">
            <v>Boulevard Associates, LLC</v>
          </cell>
          <cell r="C160" t="str">
            <v xml:space="preserve">1007L077  </v>
          </cell>
          <cell r="D160">
            <v>4078</v>
          </cell>
          <cell r="E160">
            <v>4078</v>
          </cell>
          <cell r="F160" t="str">
            <v>D</v>
          </cell>
          <cell r="G160" t="str">
            <v>US</v>
          </cell>
          <cell r="H160" t="str">
            <v>USD</v>
          </cell>
        </row>
        <row r="161">
          <cell r="A161">
            <v>4081</v>
          </cell>
          <cell r="B161" t="str">
            <v>FPL Energy Rockaway Peaking Facilities, LLC</v>
          </cell>
          <cell r="C161" t="str">
            <v xml:space="preserve">1007L1091 </v>
          </cell>
          <cell r="D161">
            <v>4081</v>
          </cell>
          <cell r="E161">
            <v>4081</v>
          </cell>
          <cell r="F161" t="str">
            <v>D</v>
          </cell>
          <cell r="G161" t="str">
            <v>US</v>
          </cell>
          <cell r="H161" t="str">
            <v>USD</v>
          </cell>
        </row>
        <row r="162">
          <cell r="A162">
            <v>4082</v>
          </cell>
          <cell r="B162" t="str">
            <v>FPL Energy Oklahoma Wind Finance LLC</v>
          </cell>
          <cell r="C162" t="str">
            <v>1007L11701</v>
          </cell>
          <cell r="D162">
            <v>4082</v>
          </cell>
          <cell r="E162">
            <v>4082</v>
          </cell>
          <cell r="F162" t="str">
            <v>D</v>
          </cell>
          <cell r="G162" t="str">
            <v>US</v>
          </cell>
          <cell r="H162" t="str">
            <v>USD</v>
          </cell>
        </row>
        <row r="163">
          <cell r="A163">
            <v>4083</v>
          </cell>
          <cell r="B163" t="str">
            <v>High Desert Land Acquisition LLC</v>
          </cell>
          <cell r="C163">
            <v>3037</v>
          </cell>
          <cell r="F163" t="str">
            <v>D</v>
          </cell>
          <cell r="G163" t="str">
            <v>US</v>
          </cell>
          <cell r="H163" t="str">
            <v>USD</v>
          </cell>
        </row>
        <row r="164">
          <cell r="A164">
            <v>4084</v>
          </cell>
          <cell r="B164" t="str">
            <v>FPL Energy Wind Funding Holdings LLC</v>
          </cell>
          <cell r="C164" t="str">
            <v xml:space="preserve">1007L118  </v>
          </cell>
          <cell r="D164">
            <v>4084</v>
          </cell>
          <cell r="E164">
            <v>4084</v>
          </cell>
          <cell r="F164" t="str">
            <v>D</v>
          </cell>
          <cell r="G164" t="str">
            <v>US</v>
          </cell>
          <cell r="H164" t="str">
            <v>USD</v>
          </cell>
        </row>
        <row r="165">
          <cell r="A165">
            <v>4085</v>
          </cell>
          <cell r="B165" t="str">
            <v>FPL Energy Wind Funding LLC</v>
          </cell>
          <cell r="C165" t="str">
            <v xml:space="preserve">1007L1181 </v>
          </cell>
          <cell r="D165">
            <v>4085</v>
          </cell>
          <cell r="E165">
            <v>4085</v>
          </cell>
          <cell r="F165" t="str">
            <v>D</v>
          </cell>
          <cell r="G165" t="str">
            <v>US</v>
          </cell>
          <cell r="H165" t="str">
            <v>USD</v>
          </cell>
        </row>
        <row r="166">
          <cell r="A166">
            <v>4086</v>
          </cell>
          <cell r="B166" t="str">
            <v>FPL Energy Wind Financing LLC</v>
          </cell>
          <cell r="C166" t="str">
            <v>1007L11811</v>
          </cell>
          <cell r="D166">
            <v>4086</v>
          </cell>
          <cell r="E166">
            <v>4086</v>
          </cell>
          <cell r="F166" t="str">
            <v>D</v>
          </cell>
          <cell r="G166" t="str">
            <v>US</v>
          </cell>
          <cell r="H166" t="str">
            <v>USD</v>
          </cell>
        </row>
        <row r="167">
          <cell r="A167">
            <v>4087</v>
          </cell>
          <cell r="B167" t="str">
            <v>FPL Energy WPP 93 GP, LLC</v>
          </cell>
          <cell r="C167" t="str">
            <v xml:space="preserve">1007L115  </v>
          </cell>
          <cell r="D167">
            <v>4087</v>
          </cell>
          <cell r="E167">
            <v>4087</v>
          </cell>
          <cell r="F167" t="str">
            <v>D</v>
          </cell>
          <cell r="G167" t="str">
            <v>US</v>
          </cell>
          <cell r="H167" t="str">
            <v>USD</v>
          </cell>
        </row>
        <row r="168">
          <cell r="A168" t="str">
            <v>4087P_CTA</v>
          </cell>
          <cell r="B168" t="str">
            <v>FPL Energy WPP 93 GP, LLC</v>
          </cell>
          <cell r="D168" t="str">
            <v>4087P_CTA</v>
          </cell>
          <cell r="E168" t="str">
            <v>4087P_CTA</v>
          </cell>
          <cell r="F168" t="str">
            <v>D</v>
          </cell>
          <cell r="G168" t="str">
            <v>US</v>
          </cell>
          <cell r="H168" t="str">
            <v>USD</v>
          </cell>
        </row>
        <row r="169">
          <cell r="A169">
            <v>4088</v>
          </cell>
          <cell r="B169" t="str">
            <v>FPL Energy WPP 93 LP, LLC</v>
          </cell>
          <cell r="C169" t="str">
            <v xml:space="preserve">1007L116  </v>
          </cell>
          <cell r="D169">
            <v>4088</v>
          </cell>
          <cell r="E169">
            <v>4088</v>
          </cell>
          <cell r="F169" t="str">
            <v>D</v>
          </cell>
          <cell r="G169" t="str">
            <v>US</v>
          </cell>
          <cell r="H169" t="str">
            <v>USD</v>
          </cell>
        </row>
        <row r="170">
          <cell r="A170" t="str">
            <v>4088P_CTA</v>
          </cell>
          <cell r="B170" t="str">
            <v>FPL Energy WPP 93 LP, LLC</v>
          </cell>
          <cell r="D170" t="str">
            <v>4088P_CTA</v>
          </cell>
          <cell r="E170" t="str">
            <v>4088P_CTA</v>
          </cell>
          <cell r="F170" t="str">
            <v>D</v>
          </cell>
          <cell r="G170" t="str">
            <v>US</v>
          </cell>
          <cell r="H170" t="str">
            <v>USD</v>
          </cell>
        </row>
        <row r="171">
          <cell r="A171">
            <v>4090</v>
          </cell>
          <cell r="B171" t="str">
            <v>FPL Energy New Mexico Wind Holdings II LLC</v>
          </cell>
          <cell r="C171">
            <v>308304</v>
          </cell>
          <cell r="F171" t="str">
            <v>D</v>
          </cell>
          <cell r="G171" t="str">
            <v>US</v>
          </cell>
          <cell r="H171" t="str">
            <v>USD</v>
          </cell>
        </row>
        <row r="172">
          <cell r="A172" t="str">
            <v>4090D1</v>
          </cell>
          <cell r="B172" t="str">
            <v>New Mexico Energy Investments, LLC</v>
          </cell>
          <cell r="F172" t="str">
            <v>D</v>
          </cell>
          <cell r="G172" t="str">
            <v>US</v>
          </cell>
          <cell r="H172" t="str">
            <v>USD</v>
          </cell>
        </row>
        <row r="173">
          <cell r="A173" t="str">
            <v>4090D1P_CTA</v>
          </cell>
          <cell r="B173" t="str">
            <v>New Mexico Energy Investments, LLC</v>
          </cell>
          <cell r="F173" t="str">
            <v>D</v>
          </cell>
          <cell r="G173" t="str">
            <v>US</v>
          </cell>
          <cell r="H173" t="str">
            <v>USD</v>
          </cell>
        </row>
        <row r="174">
          <cell r="A174" t="str">
            <v>4090D2</v>
          </cell>
          <cell r="B174" t="str">
            <v>New Mexico Wind Investments, LLC</v>
          </cell>
          <cell r="F174" t="str">
            <v>D</v>
          </cell>
          <cell r="G174" t="str">
            <v>US</v>
          </cell>
          <cell r="H174" t="str">
            <v>USD</v>
          </cell>
        </row>
        <row r="175">
          <cell r="A175" t="str">
            <v>4090D2P_CTA</v>
          </cell>
          <cell r="B175" t="str">
            <v>New Mexico Wind Investments, LLC</v>
          </cell>
          <cell r="F175" t="str">
            <v>D</v>
          </cell>
          <cell r="G175" t="str">
            <v>US</v>
          </cell>
          <cell r="H175" t="str">
            <v>USD</v>
          </cell>
        </row>
        <row r="176">
          <cell r="A176">
            <v>4091</v>
          </cell>
          <cell r="B176" t="str">
            <v>FPL Energy New Mexico Wind II LLC</v>
          </cell>
          <cell r="C176">
            <v>308305</v>
          </cell>
          <cell r="F176" t="str">
            <v>D</v>
          </cell>
          <cell r="G176" t="str">
            <v>US</v>
          </cell>
          <cell r="H176" t="str">
            <v>USD</v>
          </cell>
        </row>
        <row r="177">
          <cell r="A177">
            <v>4092</v>
          </cell>
          <cell r="B177" t="str">
            <v>FPL Energy New Mexico Wind Financing LLC</v>
          </cell>
          <cell r="C177">
            <v>308306</v>
          </cell>
          <cell r="F177" t="str">
            <v>D</v>
          </cell>
          <cell r="G177" t="str">
            <v>US</v>
          </cell>
          <cell r="H177" t="str">
            <v>USD</v>
          </cell>
        </row>
        <row r="178">
          <cell r="A178">
            <v>4093</v>
          </cell>
          <cell r="B178" t="str">
            <v>New Mexico Operating Services, LLC</v>
          </cell>
          <cell r="C178">
            <v>10079406</v>
          </cell>
          <cell r="E178">
            <v>4093</v>
          </cell>
          <cell r="F178" t="str">
            <v>D</v>
          </cell>
          <cell r="G178" t="str">
            <v>US</v>
          </cell>
          <cell r="H178" t="str">
            <v>USD</v>
          </cell>
        </row>
        <row r="179">
          <cell r="A179">
            <v>4094</v>
          </cell>
          <cell r="B179" t="str">
            <v>North American Power Systems LLC</v>
          </cell>
          <cell r="C179">
            <v>10079407</v>
          </cell>
          <cell r="E179">
            <v>4094</v>
          </cell>
          <cell r="F179" t="str">
            <v>D</v>
          </cell>
          <cell r="G179" t="str">
            <v>US</v>
          </cell>
          <cell r="H179" t="str">
            <v>USD</v>
          </cell>
        </row>
        <row r="180">
          <cell r="A180">
            <v>4095</v>
          </cell>
          <cell r="B180" t="str">
            <v>FPL Energy WPP94 GP, LLC</v>
          </cell>
          <cell r="C180" t="str">
            <v xml:space="preserve">1007L131  </v>
          </cell>
          <cell r="D180">
            <v>4095</v>
          </cell>
          <cell r="E180">
            <v>4095</v>
          </cell>
          <cell r="F180" t="str">
            <v>D</v>
          </cell>
          <cell r="G180" t="str">
            <v>US</v>
          </cell>
          <cell r="H180" t="str">
            <v>USD</v>
          </cell>
        </row>
        <row r="181">
          <cell r="A181">
            <v>4096</v>
          </cell>
          <cell r="B181" t="str">
            <v>FPL Energy WPP94 LP, LLC</v>
          </cell>
          <cell r="C181" t="str">
            <v xml:space="preserve">1007L132  </v>
          </cell>
          <cell r="D181">
            <v>4096</v>
          </cell>
          <cell r="E181">
            <v>4096</v>
          </cell>
          <cell r="F181" t="str">
            <v>D</v>
          </cell>
          <cell r="G181" t="str">
            <v>US</v>
          </cell>
          <cell r="H181" t="str">
            <v>USD</v>
          </cell>
        </row>
        <row r="182">
          <cell r="A182">
            <v>4097</v>
          </cell>
          <cell r="B182" t="str">
            <v>FPL Energy Segs III-VII LP, LLC</v>
          </cell>
          <cell r="C182" t="str">
            <v xml:space="preserve">1007L137  </v>
          </cell>
          <cell r="D182">
            <v>4097</v>
          </cell>
          <cell r="E182">
            <v>4097</v>
          </cell>
          <cell r="F182" t="str">
            <v>D</v>
          </cell>
          <cell r="G182" t="str">
            <v>US</v>
          </cell>
          <cell r="H182" t="str">
            <v>USD</v>
          </cell>
        </row>
        <row r="183">
          <cell r="A183">
            <v>4098</v>
          </cell>
          <cell r="B183" t="str">
            <v>FPL Energy Segs III-VII GP, LLC</v>
          </cell>
          <cell r="C183" t="str">
            <v xml:space="preserve">1007L138  </v>
          </cell>
          <cell r="D183">
            <v>4098</v>
          </cell>
          <cell r="E183">
            <v>4098</v>
          </cell>
          <cell r="F183" t="str">
            <v>D</v>
          </cell>
          <cell r="G183" t="str">
            <v>US</v>
          </cell>
          <cell r="H183" t="str">
            <v>USD</v>
          </cell>
        </row>
        <row r="184">
          <cell r="A184">
            <v>4099</v>
          </cell>
          <cell r="B184" t="str">
            <v>FPL Energy National Wind Investments, LLC</v>
          </cell>
          <cell r="C184" t="str">
            <v xml:space="preserve">1007L142  </v>
          </cell>
          <cell r="D184">
            <v>4099</v>
          </cell>
          <cell r="E184">
            <v>4099</v>
          </cell>
          <cell r="F184" t="str">
            <v>D</v>
          </cell>
          <cell r="G184" t="str">
            <v>US</v>
          </cell>
          <cell r="H184" t="str">
            <v>USD</v>
          </cell>
        </row>
        <row r="185">
          <cell r="A185">
            <v>4100</v>
          </cell>
          <cell r="B185" t="str">
            <v>FPL Energy National Wind Portfolio, LLC</v>
          </cell>
          <cell r="C185" t="str">
            <v xml:space="preserve">1007L1421 </v>
          </cell>
          <cell r="D185">
            <v>4100</v>
          </cell>
          <cell r="E185">
            <v>4100</v>
          </cell>
          <cell r="F185" t="str">
            <v>D</v>
          </cell>
          <cell r="G185" t="str">
            <v>US</v>
          </cell>
          <cell r="H185" t="str">
            <v>USD</v>
          </cell>
        </row>
        <row r="186">
          <cell r="A186">
            <v>4101</v>
          </cell>
          <cell r="B186" t="str">
            <v>FPL Energy National Wind Holdings, LLC</v>
          </cell>
          <cell r="C186" t="str">
            <v>1007L14211</v>
          </cell>
          <cell r="D186">
            <v>4101</v>
          </cell>
          <cell r="E186">
            <v>4101</v>
          </cell>
          <cell r="F186" t="str">
            <v>D</v>
          </cell>
          <cell r="G186" t="str">
            <v>US</v>
          </cell>
          <cell r="H186" t="str">
            <v>USD</v>
          </cell>
        </row>
        <row r="187">
          <cell r="A187">
            <v>4102</v>
          </cell>
          <cell r="B187" t="str">
            <v>FPL Energy National Wind. LLC</v>
          </cell>
          <cell r="C187" t="str">
            <v>1007L14212</v>
          </cell>
          <cell r="D187">
            <v>4102</v>
          </cell>
          <cell r="E187">
            <v>4102</v>
          </cell>
          <cell r="F187" t="str">
            <v>D</v>
          </cell>
          <cell r="G187" t="str">
            <v>US</v>
          </cell>
          <cell r="H187" t="str">
            <v>USD</v>
          </cell>
        </row>
        <row r="188">
          <cell r="A188">
            <v>4103</v>
          </cell>
          <cell r="B188" t="str">
            <v>FPL Energy Solar Partners III-VII, LLC</v>
          </cell>
          <cell r="C188" t="str">
            <v xml:space="preserve">1007L147  </v>
          </cell>
          <cell r="D188">
            <v>4103</v>
          </cell>
          <cell r="E188">
            <v>4103</v>
          </cell>
          <cell r="F188" t="str">
            <v>D</v>
          </cell>
          <cell r="G188" t="str">
            <v>US</v>
          </cell>
          <cell r="H188" t="str">
            <v>USD</v>
          </cell>
        </row>
        <row r="189">
          <cell r="A189">
            <v>4104</v>
          </cell>
          <cell r="B189" t="str">
            <v>AE - Waymart Wind Farm LP</v>
          </cell>
          <cell r="C189" t="str">
            <v xml:space="preserve">1007LAE25 </v>
          </cell>
          <cell r="D189">
            <v>4104</v>
          </cell>
          <cell r="E189">
            <v>4104</v>
          </cell>
          <cell r="F189" t="str">
            <v>D</v>
          </cell>
          <cell r="G189" t="str">
            <v>US</v>
          </cell>
          <cell r="H189" t="str">
            <v>USD</v>
          </cell>
        </row>
        <row r="190">
          <cell r="A190">
            <v>4105</v>
          </cell>
          <cell r="B190" t="str">
            <v>AE - Meyersdale Wind Farm LP</v>
          </cell>
          <cell r="C190" t="str">
            <v xml:space="preserve">1007LAE26 </v>
          </cell>
          <cell r="D190">
            <v>4105</v>
          </cell>
          <cell r="E190">
            <v>4105</v>
          </cell>
          <cell r="F190" t="str">
            <v>D</v>
          </cell>
          <cell r="G190" t="str">
            <v>US</v>
          </cell>
          <cell r="H190" t="str">
            <v>USD</v>
          </cell>
        </row>
        <row r="191">
          <cell r="A191">
            <v>4106</v>
          </cell>
          <cell r="B191" t="str">
            <v>AE - Backbone Wind Farm</v>
          </cell>
          <cell r="C191" t="str">
            <v xml:space="preserve">1007LAE27 </v>
          </cell>
          <cell r="D191">
            <v>4106</v>
          </cell>
          <cell r="E191">
            <v>4106</v>
          </cell>
          <cell r="F191" t="str">
            <v>D</v>
          </cell>
          <cell r="G191" t="str">
            <v>US</v>
          </cell>
          <cell r="H191" t="str">
            <v>USD</v>
          </cell>
        </row>
        <row r="192">
          <cell r="A192">
            <v>4107</v>
          </cell>
          <cell r="B192" t="str">
            <v>AE - Vansycle Wind Farm</v>
          </cell>
          <cell r="C192" t="str">
            <v xml:space="preserve">1007LAE28 </v>
          </cell>
          <cell r="D192">
            <v>4107</v>
          </cell>
          <cell r="E192">
            <v>4107</v>
          </cell>
          <cell r="F192" t="str">
            <v>D</v>
          </cell>
          <cell r="G192" t="str">
            <v>US</v>
          </cell>
          <cell r="H192" t="str">
            <v>USD</v>
          </cell>
        </row>
        <row r="193">
          <cell r="A193">
            <v>4108</v>
          </cell>
          <cell r="B193" t="str">
            <v>Kramer Junction Solar</v>
          </cell>
          <cell r="F193" t="str">
            <v>D</v>
          </cell>
          <cell r="G193" t="str">
            <v>US</v>
          </cell>
          <cell r="H193" t="str">
            <v>USD</v>
          </cell>
        </row>
        <row r="194">
          <cell r="A194">
            <v>4109</v>
          </cell>
          <cell r="B194" t="str">
            <v>FPL Energy Texas Wind Marketing GP, LLC</v>
          </cell>
          <cell r="C194" t="str">
            <v xml:space="preserve">1007L163  </v>
          </cell>
          <cell r="D194">
            <v>4109</v>
          </cell>
          <cell r="E194">
            <v>4109</v>
          </cell>
          <cell r="F194" t="str">
            <v>D</v>
          </cell>
          <cell r="G194" t="str">
            <v>US</v>
          </cell>
          <cell r="H194" t="str">
            <v>USD</v>
          </cell>
        </row>
        <row r="195">
          <cell r="A195">
            <v>4110</v>
          </cell>
          <cell r="B195" t="str">
            <v>FPL Energy Texas Wind Marketing LP, LLC</v>
          </cell>
          <cell r="C195" t="str">
            <v xml:space="preserve">1007L164  </v>
          </cell>
          <cell r="D195">
            <v>4110</v>
          </cell>
          <cell r="E195">
            <v>4110</v>
          </cell>
          <cell r="F195" t="str">
            <v>D</v>
          </cell>
          <cell r="G195" t="str">
            <v>US</v>
          </cell>
          <cell r="H195" t="str">
            <v>USD</v>
          </cell>
        </row>
        <row r="196">
          <cell r="A196">
            <v>4111</v>
          </cell>
          <cell r="B196" t="str">
            <v>FPL Energy Texas Wind Marketing LP</v>
          </cell>
          <cell r="C196" t="str">
            <v>1007L16301</v>
          </cell>
          <cell r="D196">
            <v>4111</v>
          </cell>
          <cell r="E196">
            <v>4111</v>
          </cell>
          <cell r="F196" t="str">
            <v>D</v>
          </cell>
          <cell r="G196" t="str">
            <v>US</v>
          </cell>
          <cell r="H196" t="str">
            <v>USD</v>
          </cell>
        </row>
        <row r="197">
          <cell r="A197">
            <v>4112</v>
          </cell>
          <cell r="B197" t="str">
            <v>FPL Energy Texas Wind GP, LLC</v>
          </cell>
          <cell r="C197" t="str">
            <v xml:space="preserve">1007L166  </v>
          </cell>
          <cell r="D197">
            <v>4112</v>
          </cell>
          <cell r="E197">
            <v>4112</v>
          </cell>
          <cell r="F197" t="str">
            <v>D</v>
          </cell>
          <cell r="G197" t="str">
            <v>US</v>
          </cell>
          <cell r="H197" t="str">
            <v>USD</v>
          </cell>
        </row>
        <row r="198">
          <cell r="A198" t="str">
            <v>4112NO</v>
          </cell>
          <cell r="B198" t="str">
            <v>FPL Energy Texas Wind GP, LLC-NQH &amp; OTTI</v>
          </cell>
          <cell r="F198" t="str">
            <v>D</v>
          </cell>
          <cell r="G198" t="str">
            <v>US</v>
          </cell>
          <cell r="H198" t="str">
            <v>USD</v>
          </cell>
        </row>
        <row r="199">
          <cell r="A199">
            <v>4113</v>
          </cell>
          <cell r="B199" t="str">
            <v>FPL Energy Tyler Texas LP, LLC</v>
          </cell>
          <cell r="C199" t="str">
            <v xml:space="preserve">1007L165  </v>
          </cell>
          <cell r="D199">
            <v>4113</v>
          </cell>
          <cell r="E199">
            <v>4113</v>
          </cell>
          <cell r="F199" t="str">
            <v>D</v>
          </cell>
          <cell r="G199" t="str">
            <v>US</v>
          </cell>
          <cell r="H199" t="str">
            <v>USD</v>
          </cell>
        </row>
        <row r="200">
          <cell r="A200">
            <v>4114</v>
          </cell>
          <cell r="B200" t="str">
            <v>FPL Energy Texas Wind Holdings, LP</v>
          </cell>
          <cell r="C200" t="str">
            <v>1007L16501</v>
          </cell>
          <cell r="D200">
            <v>4114</v>
          </cell>
          <cell r="E200">
            <v>4114</v>
          </cell>
          <cell r="F200" t="str">
            <v>D</v>
          </cell>
          <cell r="G200" t="str">
            <v>US</v>
          </cell>
          <cell r="H200" t="str">
            <v>USD</v>
          </cell>
        </row>
        <row r="201">
          <cell r="A201">
            <v>4115</v>
          </cell>
          <cell r="B201" t="str">
            <v>FPL Energy Texas Wind, LP</v>
          </cell>
          <cell r="C201" t="str">
            <v>1007L16601</v>
          </cell>
          <cell r="D201">
            <v>4115</v>
          </cell>
          <cell r="E201">
            <v>4115</v>
          </cell>
          <cell r="F201" t="str">
            <v>D</v>
          </cell>
          <cell r="G201" t="str">
            <v>US</v>
          </cell>
          <cell r="H201" t="str">
            <v>USD</v>
          </cell>
        </row>
        <row r="202">
          <cell r="A202" t="str">
            <v>4115NO</v>
          </cell>
          <cell r="B202" t="str">
            <v>FPL Energy Texas Wind, LP-NQH &amp; OTTI</v>
          </cell>
          <cell r="F202" t="str">
            <v>D</v>
          </cell>
          <cell r="G202" t="str">
            <v>US</v>
          </cell>
          <cell r="H202" t="str">
            <v>USD</v>
          </cell>
        </row>
        <row r="203">
          <cell r="A203">
            <v>4116</v>
          </cell>
          <cell r="B203" t="str">
            <v>Bison Wind GP, LLC</v>
          </cell>
          <cell r="C203" t="str">
            <v xml:space="preserve">1007L171  </v>
          </cell>
          <cell r="D203">
            <v>4116</v>
          </cell>
          <cell r="E203">
            <v>4116</v>
          </cell>
          <cell r="F203" t="str">
            <v>D</v>
          </cell>
          <cell r="G203" t="str">
            <v>US</v>
          </cell>
          <cell r="H203" t="str">
            <v>USD</v>
          </cell>
        </row>
        <row r="204">
          <cell r="A204">
            <v>4117</v>
          </cell>
          <cell r="B204" t="str">
            <v>Bison Wind Investments, LLC</v>
          </cell>
          <cell r="C204" t="str">
            <v>1007L17001</v>
          </cell>
          <cell r="D204">
            <v>4117</v>
          </cell>
          <cell r="E204">
            <v>4117</v>
          </cell>
          <cell r="F204" t="str">
            <v>D</v>
          </cell>
          <cell r="G204" t="str">
            <v>US</v>
          </cell>
          <cell r="H204" t="str">
            <v>USD</v>
          </cell>
        </row>
        <row r="205">
          <cell r="A205">
            <v>4118</v>
          </cell>
          <cell r="B205" t="str">
            <v>Heartland LP, LLC</v>
          </cell>
          <cell r="C205" t="str">
            <v xml:space="preserve">1007L170  </v>
          </cell>
          <cell r="D205">
            <v>4118</v>
          </cell>
          <cell r="E205">
            <v>4118</v>
          </cell>
          <cell r="F205" t="str">
            <v>D</v>
          </cell>
          <cell r="G205" t="str">
            <v>US</v>
          </cell>
          <cell r="H205" t="str">
            <v>USD</v>
          </cell>
        </row>
        <row r="206">
          <cell r="A206">
            <v>4119</v>
          </cell>
          <cell r="B206" t="str">
            <v>Bison Wind Portfolio, LLC</v>
          </cell>
          <cell r="C206" t="str">
            <v>1007L17002</v>
          </cell>
          <cell r="D206">
            <v>4119</v>
          </cell>
          <cell r="E206">
            <v>4119</v>
          </cell>
          <cell r="F206" t="str">
            <v>D</v>
          </cell>
          <cell r="G206" t="str">
            <v>US</v>
          </cell>
          <cell r="H206" t="str">
            <v>USD</v>
          </cell>
        </row>
        <row r="207">
          <cell r="A207">
            <v>4120</v>
          </cell>
          <cell r="B207" t="str">
            <v>Bison Wind Holdings, LLC</v>
          </cell>
          <cell r="C207" t="str">
            <v>1007L17003</v>
          </cell>
          <cell r="D207">
            <v>4120</v>
          </cell>
          <cell r="E207">
            <v>4120</v>
          </cell>
          <cell r="F207" t="str">
            <v>D</v>
          </cell>
          <cell r="G207" t="str">
            <v>US</v>
          </cell>
          <cell r="H207" t="str">
            <v>USD</v>
          </cell>
        </row>
        <row r="208">
          <cell r="A208">
            <v>4121</v>
          </cell>
          <cell r="B208" t="str">
            <v>Bison Wind, LLC</v>
          </cell>
          <cell r="C208" t="str">
            <v>1007L17004</v>
          </cell>
          <cell r="D208">
            <v>4121</v>
          </cell>
          <cell r="E208">
            <v>4121</v>
          </cell>
          <cell r="F208" t="str">
            <v>D</v>
          </cell>
          <cell r="G208" t="str">
            <v>US</v>
          </cell>
          <cell r="H208" t="str">
            <v>USD</v>
          </cell>
        </row>
        <row r="209">
          <cell r="A209">
            <v>4122</v>
          </cell>
          <cell r="B209" t="str">
            <v>NAPS Wind GP, LLC</v>
          </cell>
          <cell r="C209">
            <v>10079409</v>
          </cell>
          <cell r="E209">
            <v>4122</v>
          </cell>
          <cell r="F209" t="str">
            <v>D</v>
          </cell>
          <cell r="G209" t="str">
            <v>US</v>
          </cell>
          <cell r="H209" t="str">
            <v>USD</v>
          </cell>
        </row>
        <row r="210">
          <cell r="A210">
            <v>4123</v>
          </cell>
          <cell r="B210" t="str">
            <v>NAPS Wind, LP</v>
          </cell>
          <cell r="C210">
            <v>100794010</v>
          </cell>
          <cell r="E210">
            <v>4123</v>
          </cell>
          <cell r="F210" t="str">
            <v>D</v>
          </cell>
          <cell r="G210" t="str">
            <v>US</v>
          </cell>
          <cell r="H210" t="str">
            <v>USD</v>
          </cell>
        </row>
        <row r="211">
          <cell r="A211">
            <v>4124</v>
          </cell>
          <cell r="B211" t="str">
            <v>North American Power Systems Solar, LLC</v>
          </cell>
          <cell r="C211" t="str">
            <v xml:space="preserve">1007L177  </v>
          </cell>
          <cell r="D211">
            <v>4124</v>
          </cell>
          <cell r="E211">
            <v>4124</v>
          </cell>
          <cell r="F211" t="str">
            <v>D</v>
          </cell>
          <cell r="G211" t="str">
            <v>US</v>
          </cell>
          <cell r="H211" t="str">
            <v>USD</v>
          </cell>
        </row>
        <row r="212">
          <cell r="A212">
            <v>4125</v>
          </cell>
          <cell r="B212" t="str">
            <v>Windlogics Inc.</v>
          </cell>
          <cell r="C212">
            <v>10226101</v>
          </cell>
          <cell r="E212">
            <v>4125</v>
          </cell>
          <cell r="F212" t="str">
            <v>D</v>
          </cell>
          <cell r="G212" t="str">
            <v>US</v>
          </cell>
          <cell r="H212" t="str">
            <v>USD</v>
          </cell>
        </row>
        <row r="213">
          <cell r="A213">
            <v>4126</v>
          </cell>
          <cell r="B213" t="str">
            <v>Wind Holdings, Inc.</v>
          </cell>
          <cell r="C213">
            <v>102261</v>
          </cell>
          <cell r="E213">
            <v>4126</v>
          </cell>
          <cell r="F213" t="str">
            <v>D</v>
          </cell>
          <cell r="G213" t="str">
            <v>US</v>
          </cell>
          <cell r="H213" t="str">
            <v>USD</v>
          </cell>
        </row>
        <row r="214">
          <cell r="A214">
            <v>4127</v>
          </cell>
          <cell r="B214" t="str">
            <v>Lone Star Wind Holdings, LLC</v>
          </cell>
          <cell r="C214" t="str">
            <v xml:space="preserve">1007L178  </v>
          </cell>
          <cell r="D214">
            <v>4127</v>
          </cell>
          <cell r="E214">
            <v>4127</v>
          </cell>
          <cell r="F214" t="str">
            <v>D</v>
          </cell>
          <cell r="G214" t="str">
            <v>US</v>
          </cell>
          <cell r="H214" t="str">
            <v>USD</v>
          </cell>
        </row>
        <row r="215">
          <cell r="A215" t="str">
            <v>4127NO</v>
          </cell>
          <cell r="B215" t="str">
            <v>Lone Star Wind Holdings, LLC-NQH &amp; OTTI</v>
          </cell>
          <cell r="F215" t="str">
            <v>D</v>
          </cell>
          <cell r="G215" t="str">
            <v>US</v>
          </cell>
          <cell r="H215" t="str">
            <v>USD</v>
          </cell>
        </row>
        <row r="216">
          <cell r="A216">
            <v>4128</v>
          </cell>
          <cell r="B216" t="str">
            <v>Lone Star Wind, LLC</v>
          </cell>
          <cell r="C216" t="str">
            <v xml:space="preserve">1007L1782 </v>
          </cell>
          <cell r="D216">
            <v>4128</v>
          </cell>
          <cell r="E216">
            <v>4128</v>
          </cell>
          <cell r="F216" t="str">
            <v>D</v>
          </cell>
          <cell r="G216" t="str">
            <v>US</v>
          </cell>
          <cell r="H216" t="str">
            <v>USD</v>
          </cell>
        </row>
        <row r="217">
          <cell r="A217" t="str">
            <v>4128NO</v>
          </cell>
          <cell r="B217" t="str">
            <v>Lone Star Wind, LLC-NQH &amp; OTTI</v>
          </cell>
          <cell r="F217" t="str">
            <v>D</v>
          </cell>
          <cell r="G217" t="str">
            <v>US</v>
          </cell>
          <cell r="H217" t="str">
            <v>USD</v>
          </cell>
        </row>
        <row r="218">
          <cell r="A218">
            <v>4131</v>
          </cell>
          <cell r="B218" t="str">
            <v>Northern Frontier Wind Holding, LLC</v>
          </cell>
          <cell r="C218">
            <v>102268</v>
          </cell>
          <cell r="E218">
            <v>4131</v>
          </cell>
          <cell r="F218" t="str">
            <v>D</v>
          </cell>
          <cell r="G218" t="str">
            <v>US</v>
          </cell>
          <cell r="H218" t="str">
            <v>USD</v>
          </cell>
        </row>
        <row r="219">
          <cell r="A219">
            <v>4132</v>
          </cell>
          <cell r="B219" t="str">
            <v>Northern Frontier Wind Funding, LLC</v>
          </cell>
          <cell r="C219">
            <v>10226801</v>
          </cell>
          <cell r="F219" t="str">
            <v>D</v>
          </cell>
          <cell r="G219" t="str">
            <v>US</v>
          </cell>
          <cell r="H219" t="str">
            <v>USD</v>
          </cell>
        </row>
        <row r="220">
          <cell r="A220" t="str">
            <v>4132P_CTA</v>
          </cell>
          <cell r="B220" t="str">
            <v>Northern Frontier Wind Funding, LLC</v>
          </cell>
          <cell r="E220" t="str">
            <v>4132P_CTA</v>
          </cell>
          <cell r="F220" t="str">
            <v>D</v>
          </cell>
          <cell r="G220" t="str">
            <v>US</v>
          </cell>
          <cell r="H220" t="str">
            <v>USD</v>
          </cell>
        </row>
        <row r="221">
          <cell r="A221">
            <v>4133</v>
          </cell>
          <cell r="B221" t="str">
            <v>Northern Frontier Wind, LLC</v>
          </cell>
          <cell r="F221" t="str">
            <v>D</v>
          </cell>
          <cell r="G221" t="str">
            <v>US</v>
          </cell>
          <cell r="H221" t="str">
            <v>USD</v>
          </cell>
        </row>
        <row r="222">
          <cell r="A222" t="str">
            <v>4133D</v>
          </cell>
          <cell r="B222" t="str">
            <v>Northern Frontier Wind, LLC</v>
          </cell>
          <cell r="F222" t="str">
            <v>D</v>
          </cell>
          <cell r="G222" t="str">
            <v>US</v>
          </cell>
          <cell r="H222" t="str">
            <v>USD</v>
          </cell>
        </row>
        <row r="223">
          <cell r="A223">
            <v>4134</v>
          </cell>
          <cell r="B223" t="str">
            <v>FPL Energy Gas Producing, LLC</v>
          </cell>
          <cell r="C223" t="str">
            <v xml:space="preserve">1007L200  </v>
          </cell>
          <cell r="D223">
            <v>4134</v>
          </cell>
          <cell r="E223">
            <v>4134</v>
          </cell>
          <cell r="F223" t="str">
            <v>D</v>
          </cell>
          <cell r="G223" t="str">
            <v>US</v>
          </cell>
          <cell r="H223" t="str">
            <v>USD</v>
          </cell>
        </row>
        <row r="224">
          <cell r="A224" t="str">
            <v>4134NO</v>
          </cell>
          <cell r="B224" t="str">
            <v>FPL Energy Gas Producing, LLC-NQH &amp; OTTI</v>
          </cell>
          <cell r="F224" t="str">
            <v>D</v>
          </cell>
          <cell r="G224" t="str">
            <v>US</v>
          </cell>
          <cell r="H224" t="str">
            <v>USD</v>
          </cell>
        </row>
        <row r="225">
          <cell r="A225">
            <v>4135</v>
          </cell>
          <cell r="B225" t="str">
            <v>FPL Energy Producer Svcs</v>
          </cell>
          <cell r="C225" t="str">
            <v xml:space="preserve">1007L210  </v>
          </cell>
          <cell r="D225">
            <v>4135</v>
          </cell>
          <cell r="E225">
            <v>4135</v>
          </cell>
          <cell r="F225" t="str">
            <v>D</v>
          </cell>
          <cell r="G225" t="str">
            <v>US</v>
          </cell>
          <cell r="H225" t="str">
            <v>USD</v>
          </cell>
        </row>
        <row r="226">
          <cell r="A226">
            <v>4136</v>
          </cell>
          <cell r="B226" t="str">
            <v>Generation Repair &amp; Srvc</v>
          </cell>
          <cell r="C226" t="str">
            <v xml:space="preserve">1007L213  </v>
          </cell>
          <cell r="D226">
            <v>4136</v>
          </cell>
          <cell r="E226">
            <v>4136</v>
          </cell>
          <cell r="F226" t="str">
            <v>D</v>
          </cell>
          <cell r="G226" t="str">
            <v>US</v>
          </cell>
          <cell r="H226" t="str">
            <v>USD</v>
          </cell>
        </row>
        <row r="227">
          <cell r="A227">
            <v>4137</v>
          </cell>
          <cell r="B227" t="str">
            <v>EFB Constructors, LLC</v>
          </cell>
          <cell r="C227" t="str">
            <v xml:space="preserve">1007L191  </v>
          </cell>
          <cell r="D227">
            <v>4137</v>
          </cell>
          <cell r="E227">
            <v>4137</v>
          </cell>
          <cell r="F227" t="str">
            <v>D</v>
          </cell>
          <cell r="G227" t="str">
            <v>US</v>
          </cell>
          <cell r="H227" t="str">
            <v>USD</v>
          </cell>
        </row>
        <row r="228">
          <cell r="A228">
            <v>4138</v>
          </cell>
          <cell r="B228" t="str">
            <v>NQH Lamar Test (fka Oliver Wind)</v>
          </cell>
          <cell r="F228" t="str">
            <v>D</v>
          </cell>
          <cell r="G228" t="str">
            <v>US</v>
          </cell>
          <cell r="H228" t="str">
            <v>USD</v>
          </cell>
        </row>
        <row r="229">
          <cell r="A229">
            <v>4139</v>
          </cell>
          <cell r="B229" t="str">
            <v>Heartland Wind Holding</v>
          </cell>
          <cell r="C229" t="str">
            <v xml:space="preserve">1007L218  </v>
          </cell>
          <cell r="D229">
            <v>4139</v>
          </cell>
          <cell r="E229">
            <v>4139</v>
          </cell>
          <cell r="F229" t="str">
            <v>D</v>
          </cell>
          <cell r="G229" t="str">
            <v>US</v>
          </cell>
          <cell r="H229" t="str">
            <v>USD</v>
          </cell>
        </row>
        <row r="230">
          <cell r="A230">
            <v>4140</v>
          </cell>
          <cell r="B230" t="str">
            <v>Heartland Wind, LLC</v>
          </cell>
          <cell r="C230" t="str">
            <v>1007L21801</v>
          </cell>
          <cell r="D230">
            <v>4140</v>
          </cell>
          <cell r="E230">
            <v>4140</v>
          </cell>
          <cell r="F230" t="str">
            <v>D</v>
          </cell>
          <cell r="G230" t="str">
            <v>US</v>
          </cell>
          <cell r="H230" t="str">
            <v>USD</v>
          </cell>
        </row>
        <row r="231">
          <cell r="A231">
            <v>4141</v>
          </cell>
          <cell r="B231" t="str">
            <v>Legacy Renewables Holding</v>
          </cell>
          <cell r="C231" t="str">
            <v xml:space="preserve">1007L219  </v>
          </cell>
          <cell r="D231">
            <v>4141</v>
          </cell>
          <cell r="E231">
            <v>4141</v>
          </cell>
          <cell r="F231" t="str">
            <v>D</v>
          </cell>
          <cell r="G231" t="str">
            <v>US</v>
          </cell>
          <cell r="H231" t="str">
            <v>USD</v>
          </cell>
        </row>
        <row r="232">
          <cell r="A232">
            <v>4142</v>
          </cell>
          <cell r="B232" t="str">
            <v>Legacy Renewables, LLC</v>
          </cell>
          <cell r="C232" t="str">
            <v xml:space="preserve">1007L2191 </v>
          </cell>
          <cell r="D232">
            <v>4142</v>
          </cell>
          <cell r="E232">
            <v>4142</v>
          </cell>
          <cell r="F232" t="str">
            <v>D</v>
          </cell>
          <cell r="G232" t="str">
            <v>US</v>
          </cell>
          <cell r="H232" t="str">
            <v>USD</v>
          </cell>
        </row>
        <row r="233">
          <cell r="A233">
            <v>4143</v>
          </cell>
          <cell r="B233" t="str">
            <v>HEARTLAND WIND</v>
          </cell>
          <cell r="D233">
            <v>4143</v>
          </cell>
          <cell r="E233">
            <v>4143</v>
          </cell>
          <cell r="F233" t="str">
            <v>D</v>
          </cell>
          <cell r="G233" t="str">
            <v>US</v>
          </cell>
          <cell r="H233" t="str">
            <v>USD</v>
          </cell>
        </row>
        <row r="234">
          <cell r="A234">
            <v>4144</v>
          </cell>
          <cell r="B234" t="str">
            <v>Heartland Wind</v>
          </cell>
          <cell r="D234">
            <v>4144</v>
          </cell>
          <cell r="E234">
            <v>4144</v>
          </cell>
          <cell r="F234" t="str">
            <v>D</v>
          </cell>
          <cell r="G234" t="str">
            <v>US</v>
          </cell>
          <cell r="H234" t="str">
            <v>USD</v>
          </cell>
        </row>
        <row r="235">
          <cell r="A235">
            <v>4145</v>
          </cell>
          <cell r="B235" t="str">
            <v>CTA-Frontier Wind</v>
          </cell>
          <cell r="E235">
            <v>4145</v>
          </cell>
          <cell r="F235" t="str">
            <v>D</v>
          </cell>
          <cell r="G235" t="str">
            <v>US</v>
          </cell>
          <cell r="H235" t="str">
            <v>USD</v>
          </cell>
        </row>
        <row r="236">
          <cell r="A236">
            <v>4146</v>
          </cell>
          <cell r="B236" t="str">
            <v>CTA-NELP, Inc.</v>
          </cell>
          <cell r="E236">
            <v>4146</v>
          </cell>
          <cell r="F236" t="str">
            <v>D</v>
          </cell>
          <cell r="G236" t="str">
            <v>US</v>
          </cell>
          <cell r="H236" t="str">
            <v>USD</v>
          </cell>
        </row>
        <row r="237">
          <cell r="A237">
            <v>5000</v>
          </cell>
          <cell r="B237" t="str">
            <v>Harper Lake Company VIII</v>
          </cell>
          <cell r="C237">
            <v>100797</v>
          </cell>
          <cell r="E237">
            <v>5000</v>
          </cell>
          <cell r="F237" t="str">
            <v>D</v>
          </cell>
          <cell r="G237" t="str">
            <v>US</v>
          </cell>
          <cell r="H237" t="str">
            <v>USD</v>
          </cell>
        </row>
        <row r="238">
          <cell r="A238">
            <v>5001</v>
          </cell>
          <cell r="B238" t="str">
            <v>HLC IX Company</v>
          </cell>
          <cell r="C238">
            <v>100798</v>
          </cell>
          <cell r="E238">
            <v>5001</v>
          </cell>
          <cell r="F238" t="str">
            <v>D</v>
          </cell>
          <cell r="G238" t="str">
            <v>US</v>
          </cell>
          <cell r="H238" t="str">
            <v>USD</v>
          </cell>
        </row>
        <row r="239">
          <cell r="A239">
            <v>5002</v>
          </cell>
          <cell r="B239" t="str">
            <v>ESI Mojave LLC</v>
          </cell>
          <cell r="C239">
            <v>102222</v>
          </cell>
          <cell r="E239">
            <v>5002</v>
          </cell>
          <cell r="F239" t="str">
            <v>D</v>
          </cell>
          <cell r="G239" t="str">
            <v>US</v>
          </cell>
          <cell r="H239" t="str">
            <v>USD</v>
          </cell>
        </row>
        <row r="240">
          <cell r="A240">
            <v>5004</v>
          </cell>
          <cell r="B240" t="str">
            <v>ESI Vansycle GP, Inc.</v>
          </cell>
          <cell r="C240">
            <v>100768</v>
          </cell>
          <cell r="E240">
            <v>5004</v>
          </cell>
          <cell r="F240" t="str">
            <v>D</v>
          </cell>
          <cell r="G240" t="str">
            <v>US</v>
          </cell>
          <cell r="H240" t="str">
            <v>USD</v>
          </cell>
        </row>
        <row r="241">
          <cell r="A241" t="str">
            <v>5004P_CTA</v>
          </cell>
          <cell r="B241" t="str">
            <v>ESI Vansycle GP, Inc.</v>
          </cell>
          <cell r="E241" t="str">
            <v>5004P_CTA</v>
          </cell>
          <cell r="F241" t="str">
            <v>D</v>
          </cell>
          <cell r="G241" t="str">
            <v>US</v>
          </cell>
          <cell r="H241" t="str">
            <v>USD</v>
          </cell>
        </row>
        <row r="242">
          <cell r="A242">
            <v>5005</v>
          </cell>
          <cell r="B242" t="str">
            <v>ESI Vansycle LP, Inc.</v>
          </cell>
          <cell r="C242">
            <v>100769</v>
          </cell>
          <cell r="E242">
            <v>5005</v>
          </cell>
          <cell r="F242" t="str">
            <v>D</v>
          </cell>
          <cell r="G242" t="str">
            <v>US</v>
          </cell>
          <cell r="H242" t="str">
            <v>USD</v>
          </cell>
        </row>
        <row r="243">
          <cell r="A243" t="str">
            <v>5005P_CTA</v>
          </cell>
          <cell r="B243" t="str">
            <v>ESI Vansycle LP, Inc.</v>
          </cell>
          <cell r="E243" t="str">
            <v>5005P_CTA</v>
          </cell>
          <cell r="F243" t="str">
            <v>D</v>
          </cell>
          <cell r="G243" t="str">
            <v>US</v>
          </cell>
          <cell r="H243" t="str">
            <v>USD</v>
          </cell>
        </row>
        <row r="244">
          <cell r="A244">
            <v>5008</v>
          </cell>
          <cell r="B244" t="str">
            <v>FPL Energy Virginia Power Services, Inc.</v>
          </cell>
          <cell r="C244">
            <v>100747</v>
          </cell>
          <cell r="E244">
            <v>5008</v>
          </cell>
          <cell r="F244" t="str">
            <v>D</v>
          </cell>
          <cell r="G244" t="str">
            <v>US</v>
          </cell>
          <cell r="H244" t="str">
            <v>USD</v>
          </cell>
        </row>
        <row r="245">
          <cell r="A245">
            <v>5011</v>
          </cell>
          <cell r="B245" t="str">
            <v>FPL Energy Operating Services, Inc.</v>
          </cell>
          <cell r="C245">
            <v>100746</v>
          </cell>
          <cell r="E245">
            <v>5011</v>
          </cell>
          <cell r="F245" t="str">
            <v>D</v>
          </cell>
          <cell r="G245" t="str">
            <v>US</v>
          </cell>
          <cell r="H245" t="str">
            <v>USD</v>
          </cell>
        </row>
        <row r="246">
          <cell r="A246">
            <v>5012</v>
          </cell>
          <cell r="B246" t="str">
            <v>Hyperion VIII, Inc.</v>
          </cell>
          <cell r="C246">
            <v>100710</v>
          </cell>
          <cell r="E246">
            <v>5012</v>
          </cell>
          <cell r="F246" t="str">
            <v>D</v>
          </cell>
          <cell r="G246" t="str">
            <v>US</v>
          </cell>
          <cell r="H246" t="str">
            <v>USD</v>
          </cell>
        </row>
        <row r="247">
          <cell r="A247">
            <v>5013</v>
          </cell>
          <cell r="B247" t="str">
            <v>Hyperion IX, Inc.</v>
          </cell>
          <cell r="C247">
            <v>100718</v>
          </cell>
          <cell r="E247">
            <v>5013</v>
          </cell>
          <cell r="F247" t="str">
            <v>D</v>
          </cell>
          <cell r="G247" t="str">
            <v>US</v>
          </cell>
          <cell r="H247" t="str">
            <v>USD</v>
          </cell>
        </row>
        <row r="248">
          <cell r="A248">
            <v>5014</v>
          </cell>
          <cell r="B248" t="str">
            <v>ESI Ormesa 1E Equity, Inc.</v>
          </cell>
          <cell r="E248">
            <v>5014</v>
          </cell>
          <cell r="F248" t="str">
            <v>D</v>
          </cell>
          <cell r="G248" t="str">
            <v>US</v>
          </cell>
          <cell r="H248" t="str">
            <v>USD</v>
          </cell>
        </row>
        <row r="249">
          <cell r="A249">
            <v>5015</v>
          </cell>
          <cell r="B249" t="str">
            <v>ESI Ormesa Equity Holdings LLC</v>
          </cell>
          <cell r="E249">
            <v>5015</v>
          </cell>
          <cell r="F249" t="str">
            <v>D</v>
          </cell>
          <cell r="G249" t="str">
            <v>US</v>
          </cell>
          <cell r="H249" t="str">
            <v>USD</v>
          </cell>
        </row>
        <row r="250">
          <cell r="A250">
            <v>5016</v>
          </cell>
          <cell r="B250" t="str">
            <v>ESI Hawkeye Power LLC (AE)</v>
          </cell>
          <cell r="C250" t="str">
            <v xml:space="preserve">1007LAE1  </v>
          </cell>
          <cell r="D250">
            <v>5016</v>
          </cell>
          <cell r="E250">
            <v>5016</v>
          </cell>
          <cell r="F250" t="str">
            <v>D</v>
          </cell>
          <cell r="G250" t="str">
            <v>US</v>
          </cell>
          <cell r="H250" t="str">
            <v>USD</v>
          </cell>
        </row>
        <row r="251">
          <cell r="A251">
            <v>5017</v>
          </cell>
          <cell r="B251" t="str">
            <v>ESI West Texas Energy, Inc.</v>
          </cell>
          <cell r="C251">
            <v>102201</v>
          </cell>
          <cell r="E251">
            <v>5017</v>
          </cell>
          <cell r="F251" t="str">
            <v>D</v>
          </cell>
          <cell r="G251" t="str">
            <v>US</v>
          </cell>
          <cell r="H251" t="str">
            <v>USD</v>
          </cell>
        </row>
        <row r="252">
          <cell r="A252" t="str">
            <v>5017P_CTA</v>
          </cell>
          <cell r="B252" t="str">
            <v>ESI West Texas Energy, Inc.</v>
          </cell>
          <cell r="E252" t="str">
            <v>5017P_CTA</v>
          </cell>
          <cell r="F252" t="str">
            <v>D</v>
          </cell>
          <cell r="G252" t="str">
            <v>US</v>
          </cell>
          <cell r="H252" t="str">
            <v>USD</v>
          </cell>
        </row>
        <row r="253">
          <cell r="A253">
            <v>5018</v>
          </cell>
          <cell r="B253" t="str">
            <v>ESI West Texas Energy LP, LLC</v>
          </cell>
          <cell r="C253" t="str">
            <v>1007L10812</v>
          </cell>
          <cell r="E253">
            <v>5018</v>
          </cell>
          <cell r="F253" t="str">
            <v>D</v>
          </cell>
          <cell r="G253" t="str">
            <v>US</v>
          </cell>
          <cell r="H253" t="str">
            <v>USD</v>
          </cell>
        </row>
        <row r="254">
          <cell r="A254" t="str">
            <v>5018P_CTA</v>
          </cell>
          <cell r="B254" t="str">
            <v>ESI West Texas Energy LP, LLC</v>
          </cell>
          <cell r="E254" t="str">
            <v>5018P_CTA</v>
          </cell>
          <cell r="F254" t="str">
            <v>D</v>
          </cell>
          <cell r="G254" t="str">
            <v>US</v>
          </cell>
          <cell r="H254" t="str">
            <v>USD</v>
          </cell>
        </row>
        <row r="255">
          <cell r="A255">
            <v>5019</v>
          </cell>
          <cell r="B255" t="str">
            <v>FPL Energy Paris GP LLC</v>
          </cell>
          <cell r="C255" t="str">
            <v xml:space="preserve">1007L125  </v>
          </cell>
          <cell r="D255">
            <v>5019</v>
          </cell>
          <cell r="E255">
            <v>5019</v>
          </cell>
          <cell r="F255" t="str">
            <v>D</v>
          </cell>
          <cell r="G255" t="str">
            <v>US</v>
          </cell>
          <cell r="H255" t="str">
            <v>USD</v>
          </cell>
        </row>
        <row r="256">
          <cell r="A256">
            <v>5020</v>
          </cell>
          <cell r="B256" t="str">
            <v>CLSD-FPL Energy Paris LP</v>
          </cell>
          <cell r="D256">
            <v>5020</v>
          </cell>
          <cell r="E256">
            <v>5020</v>
          </cell>
          <cell r="F256" t="str">
            <v>D</v>
          </cell>
          <cell r="G256" t="str">
            <v>US</v>
          </cell>
          <cell r="H256" t="str">
            <v>USD</v>
          </cell>
        </row>
        <row r="257">
          <cell r="A257">
            <v>5021</v>
          </cell>
          <cell r="B257" t="str">
            <v>FPL Energy MH50 GP, LLC</v>
          </cell>
          <cell r="C257" t="str">
            <v xml:space="preserve">1007L013  </v>
          </cell>
          <cell r="D257">
            <v>5021</v>
          </cell>
          <cell r="E257">
            <v>5021</v>
          </cell>
          <cell r="F257" t="str">
            <v>D</v>
          </cell>
          <cell r="G257" t="str">
            <v>US</v>
          </cell>
          <cell r="H257" t="str">
            <v>USD</v>
          </cell>
        </row>
        <row r="258">
          <cell r="A258">
            <v>5022</v>
          </cell>
          <cell r="B258" t="str">
            <v>FPL Energy MH50 LP, LLC</v>
          </cell>
          <cell r="C258" t="str">
            <v xml:space="preserve">1007L012  </v>
          </cell>
          <cell r="D258">
            <v>5022</v>
          </cell>
          <cell r="E258">
            <v>5022</v>
          </cell>
          <cell r="F258" t="str">
            <v>D</v>
          </cell>
          <cell r="G258" t="str">
            <v>US</v>
          </cell>
          <cell r="H258" t="str">
            <v>USD</v>
          </cell>
        </row>
        <row r="259">
          <cell r="A259">
            <v>5023</v>
          </cell>
          <cell r="B259" t="str">
            <v>ESI Doswell GP, LLC</v>
          </cell>
          <cell r="C259" t="str">
            <v xml:space="preserve">1007L139  </v>
          </cell>
          <cell r="D259">
            <v>5023</v>
          </cell>
          <cell r="E259">
            <v>5023</v>
          </cell>
          <cell r="F259" t="str">
            <v>D</v>
          </cell>
          <cell r="G259" t="str">
            <v>US</v>
          </cell>
          <cell r="H259" t="str">
            <v>USD</v>
          </cell>
        </row>
        <row r="260">
          <cell r="A260">
            <v>5024</v>
          </cell>
          <cell r="B260" t="str">
            <v>ESI LP, LLC (Doswell)</v>
          </cell>
          <cell r="C260" t="str">
            <v xml:space="preserve">1007L140  </v>
          </cell>
          <cell r="D260">
            <v>5024</v>
          </cell>
          <cell r="E260">
            <v>5024</v>
          </cell>
          <cell r="F260" t="str">
            <v>D</v>
          </cell>
          <cell r="G260" t="str">
            <v>US</v>
          </cell>
          <cell r="H260" t="str">
            <v>USD</v>
          </cell>
        </row>
        <row r="261">
          <cell r="A261">
            <v>5025</v>
          </cell>
          <cell r="B261" t="str">
            <v>Doswell I, LLC</v>
          </cell>
          <cell r="C261" t="str">
            <v xml:space="preserve">1007L141  </v>
          </cell>
          <cell r="D261">
            <v>5025</v>
          </cell>
          <cell r="E261">
            <v>5025</v>
          </cell>
          <cell r="F261" t="str">
            <v>D</v>
          </cell>
          <cell r="G261" t="str">
            <v>US</v>
          </cell>
          <cell r="H261" t="str">
            <v>USD</v>
          </cell>
        </row>
        <row r="262">
          <cell r="A262">
            <v>5026</v>
          </cell>
          <cell r="B262" t="str">
            <v>FPL Energy Marcus Hook LLC</v>
          </cell>
          <cell r="C262">
            <v>102260012</v>
          </cell>
          <cell r="D262">
            <v>5026</v>
          </cell>
          <cell r="E262">
            <v>5026</v>
          </cell>
          <cell r="F262" t="str">
            <v>D</v>
          </cell>
          <cell r="G262" t="str">
            <v>US</v>
          </cell>
          <cell r="H262" t="str">
            <v>USD</v>
          </cell>
        </row>
        <row r="263">
          <cell r="A263">
            <v>5027</v>
          </cell>
          <cell r="B263" t="str">
            <v>FPL Energy MH700, LLC</v>
          </cell>
          <cell r="C263">
            <v>1022600121</v>
          </cell>
          <cell r="D263">
            <v>5027</v>
          </cell>
          <cell r="E263">
            <v>5027</v>
          </cell>
          <cell r="F263" t="str">
            <v>D</v>
          </cell>
          <cell r="G263" t="str">
            <v>US</v>
          </cell>
          <cell r="H263" t="str">
            <v>USD</v>
          </cell>
        </row>
        <row r="264">
          <cell r="A264">
            <v>5028</v>
          </cell>
          <cell r="B264" t="str">
            <v>FPLE Rhode Island State Energy , GP, Inc.</v>
          </cell>
          <cell r="C264">
            <v>102229</v>
          </cell>
          <cell r="E264">
            <v>5028</v>
          </cell>
          <cell r="F264" t="str">
            <v>D</v>
          </cell>
          <cell r="G264" t="str">
            <v>US</v>
          </cell>
          <cell r="H264" t="str">
            <v>USD</v>
          </cell>
        </row>
        <row r="265">
          <cell r="A265" t="str">
            <v>5028P_CTA</v>
          </cell>
          <cell r="B265" t="str">
            <v>FPLE Rhode Island State Energy , GP, Inc.</v>
          </cell>
          <cell r="E265" t="str">
            <v>5028P_CTA</v>
          </cell>
          <cell r="F265" t="str">
            <v>D</v>
          </cell>
          <cell r="G265" t="str">
            <v>US</v>
          </cell>
          <cell r="H265" t="str">
            <v>USD</v>
          </cell>
        </row>
        <row r="266">
          <cell r="A266">
            <v>5029</v>
          </cell>
          <cell r="B266" t="str">
            <v>FPLE Rhode Island State Energy LP, LLC</v>
          </cell>
          <cell r="C266" t="str">
            <v xml:space="preserve">1007L043  </v>
          </cell>
          <cell r="D266">
            <v>5029</v>
          </cell>
          <cell r="E266">
            <v>5029</v>
          </cell>
          <cell r="F266" t="str">
            <v>D</v>
          </cell>
          <cell r="G266" t="str">
            <v>US</v>
          </cell>
          <cell r="H266" t="str">
            <v>USD</v>
          </cell>
        </row>
        <row r="267">
          <cell r="A267" t="str">
            <v>5029P_CTA</v>
          </cell>
          <cell r="B267" t="str">
            <v>FPLE Rhode Island State Energy LP, LLC</v>
          </cell>
          <cell r="D267" t="str">
            <v>5029P_CTA</v>
          </cell>
          <cell r="E267" t="str">
            <v>5029P_CTA</v>
          </cell>
          <cell r="F267" t="str">
            <v>D</v>
          </cell>
          <cell r="G267" t="str">
            <v>US</v>
          </cell>
          <cell r="H267" t="str">
            <v>USD</v>
          </cell>
        </row>
        <row r="268">
          <cell r="A268">
            <v>5030</v>
          </cell>
          <cell r="B268" t="str">
            <v>FPL Energy Lake Benton Acquisitions LLC (AE)</v>
          </cell>
          <cell r="C268" t="str">
            <v xml:space="preserve">1007LAE2  </v>
          </cell>
          <cell r="D268">
            <v>5030</v>
          </cell>
          <cell r="E268">
            <v>5030</v>
          </cell>
          <cell r="F268" t="str">
            <v>D</v>
          </cell>
          <cell r="G268" t="str">
            <v>US</v>
          </cell>
          <cell r="H268" t="str">
            <v>USD</v>
          </cell>
        </row>
        <row r="269">
          <cell r="A269">
            <v>5031</v>
          </cell>
          <cell r="B269" t="str">
            <v>FPL Energy Pecos Wind I GP, LLC</v>
          </cell>
          <cell r="C269" t="str">
            <v xml:space="preserve">1007L090  </v>
          </cell>
          <cell r="D269">
            <v>5031</v>
          </cell>
          <cell r="E269">
            <v>5031</v>
          </cell>
          <cell r="F269" t="str">
            <v>D</v>
          </cell>
          <cell r="G269" t="str">
            <v>US</v>
          </cell>
          <cell r="H269" t="str">
            <v>USD</v>
          </cell>
        </row>
        <row r="270">
          <cell r="A270">
            <v>5033</v>
          </cell>
          <cell r="B270" t="str">
            <v>FPL Energy Pecos Wind II GP, LLC</v>
          </cell>
          <cell r="C270" t="str">
            <v xml:space="preserve">1007L091  </v>
          </cell>
          <cell r="D270">
            <v>5033</v>
          </cell>
          <cell r="E270">
            <v>5033</v>
          </cell>
          <cell r="F270" t="str">
            <v>D</v>
          </cell>
          <cell r="G270" t="str">
            <v>US</v>
          </cell>
          <cell r="H270" t="str">
            <v>USD</v>
          </cell>
        </row>
        <row r="271">
          <cell r="A271">
            <v>5035</v>
          </cell>
          <cell r="B271" t="str">
            <v>FPL Energy Forney GP LLC</v>
          </cell>
          <cell r="C271" t="str">
            <v xml:space="preserve">1007L123  </v>
          </cell>
          <cell r="D271">
            <v>5035</v>
          </cell>
          <cell r="E271">
            <v>5035</v>
          </cell>
          <cell r="F271" t="str">
            <v>D</v>
          </cell>
          <cell r="G271" t="str">
            <v>US</v>
          </cell>
          <cell r="H271" t="str">
            <v>USD</v>
          </cell>
        </row>
        <row r="272">
          <cell r="A272">
            <v>5036</v>
          </cell>
          <cell r="B272" t="str">
            <v>FPL ENERGY FORNEY, LLC</v>
          </cell>
          <cell r="F272" t="str">
            <v>D</v>
          </cell>
          <cell r="G272" t="str">
            <v>US</v>
          </cell>
          <cell r="H272" t="str">
            <v>USD</v>
          </cell>
        </row>
        <row r="273">
          <cell r="A273">
            <v>5037</v>
          </cell>
          <cell r="B273" t="str">
            <v>FPL Energy Stateline Holdings LLC</v>
          </cell>
          <cell r="C273" t="str">
            <v xml:space="preserve">1007L119  </v>
          </cell>
          <cell r="D273">
            <v>5037</v>
          </cell>
          <cell r="E273">
            <v>5037</v>
          </cell>
          <cell r="F273" t="str">
            <v>D</v>
          </cell>
          <cell r="G273" t="str">
            <v>US</v>
          </cell>
          <cell r="H273" t="str">
            <v>USD</v>
          </cell>
        </row>
        <row r="274">
          <cell r="A274">
            <v>5038</v>
          </cell>
          <cell r="B274" t="str">
            <v>Badger Windpower Holdings LLC (AE)</v>
          </cell>
          <cell r="C274" t="str">
            <v xml:space="preserve">1007LAE4  </v>
          </cell>
          <cell r="D274">
            <v>5038</v>
          </cell>
          <cell r="E274">
            <v>5038</v>
          </cell>
          <cell r="F274" t="str">
            <v>D</v>
          </cell>
          <cell r="G274" t="str">
            <v>US</v>
          </cell>
          <cell r="H274" t="str">
            <v>USD</v>
          </cell>
        </row>
        <row r="275">
          <cell r="A275">
            <v>5039</v>
          </cell>
          <cell r="B275" t="str">
            <v>FPL Energy Gray County Wind, LLC</v>
          </cell>
          <cell r="C275" t="str">
            <v xml:space="preserve">1007L058  </v>
          </cell>
          <cell r="D275">
            <v>5039</v>
          </cell>
          <cell r="E275">
            <v>5039</v>
          </cell>
          <cell r="F275" t="str">
            <v>D</v>
          </cell>
          <cell r="G275" t="str">
            <v>US</v>
          </cell>
          <cell r="H275" t="str">
            <v>USD</v>
          </cell>
        </row>
        <row r="276">
          <cell r="A276">
            <v>5040</v>
          </cell>
          <cell r="B276" t="str">
            <v>FPL Energy Upton Wind I GP, LLC</v>
          </cell>
          <cell r="C276" t="str">
            <v xml:space="preserve">1007L083  </v>
          </cell>
          <cell r="D276">
            <v>5040</v>
          </cell>
          <cell r="E276">
            <v>5040</v>
          </cell>
          <cell r="F276" t="str">
            <v>D</v>
          </cell>
          <cell r="G276" t="str">
            <v>US</v>
          </cell>
          <cell r="H276" t="str">
            <v>USD</v>
          </cell>
        </row>
        <row r="277">
          <cell r="A277">
            <v>5042</v>
          </cell>
          <cell r="B277" t="str">
            <v>FPL Energy Upton Wind II GP, LLC</v>
          </cell>
          <cell r="C277" t="str">
            <v xml:space="preserve">1007L085  </v>
          </cell>
          <cell r="D277">
            <v>5042</v>
          </cell>
          <cell r="E277">
            <v>5042</v>
          </cell>
          <cell r="F277" t="str">
            <v>D</v>
          </cell>
          <cell r="G277" t="str">
            <v>US</v>
          </cell>
          <cell r="H277" t="str">
            <v>USD</v>
          </cell>
        </row>
        <row r="278">
          <cell r="A278">
            <v>5044</v>
          </cell>
          <cell r="B278" t="str">
            <v>FPL Energy Upton Wind III GP, LLC</v>
          </cell>
          <cell r="C278" t="str">
            <v xml:space="preserve">1007L087  </v>
          </cell>
          <cell r="D278">
            <v>5044</v>
          </cell>
          <cell r="E278">
            <v>5044</v>
          </cell>
          <cell r="F278" t="str">
            <v>D</v>
          </cell>
          <cell r="G278" t="str">
            <v>US</v>
          </cell>
          <cell r="H278" t="str">
            <v>USD</v>
          </cell>
        </row>
        <row r="279">
          <cell r="A279">
            <v>5046</v>
          </cell>
          <cell r="B279" t="str">
            <v>FPL Energy Upton Wind IV GP, LLC</v>
          </cell>
          <cell r="C279" t="str">
            <v xml:space="preserve">1007L089  </v>
          </cell>
          <cell r="D279">
            <v>5046</v>
          </cell>
          <cell r="E279">
            <v>5046</v>
          </cell>
          <cell r="F279" t="str">
            <v>D</v>
          </cell>
          <cell r="G279" t="str">
            <v>US</v>
          </cell>
          <cell r="H279" t="str">
            <v>USD</v>
          </cell>
        </row>
        <row r="280">
          <cell r="A280">
            <v>5048</v>
          </cell>
          <cell r="B280" t="str">
            <v>ESI Mojave, Inc.</v>
          </cell>
          <cell r="C280">
            <v>100781</v>
          </cell>
          <cell r="E280">
            <v>5048</v>
          </cell>
          <cell r="F280" t="str">
            <v>D</v>
          </cell>
          <cell r="G280" t="str">
            <v>US</v>
          </cell>
          <cell r="H280" t="str">
            <v>USD</v>
          </cell>
        </row>
        <row r="281">
          <cell r="A281">
            <v>5049</v>
          </cell>
          <cell r="B281" t="str">
            <v>FPL Energy Bayswater, LLC</v>
          </cell>
          <cell r="D281">
            <v>5049</v>
          </cell>
          <cell r="E281">
            <v>5049</v>
          </cell>
          <cell r="F281" t="str">
            <v>D</v>
          </cell>
          <cell r="G281" t="str">
            <v>US</v>
          </cell>
          <cell r="H281" t="str">
            <v>USD</v>
          </cell>
        </row>
        <row r="282">
          <cell r="A282">
            <v>5050</v>
          </cell>
          <cell r="B282" t="str">
            <v>FPL Energy Calhoun I, LLC (AE)</v>
          </cell>
          <cell r="C282" t="str">
            <v xml:space="preserve">1007LAE5  </v>
          </cell>
          <cell r="D282">
            <v>5050</v>
          </cell>
          <cell r="E282">
            <v>5050</v>
          </cell>
          <cell r="F282" t="str">
            <v>D</v>
          </cell>
          <cell r="G282" t="str">
            <v>US</v>
          </cell>
          <cell r="H282" t="str">
            <v>USD</v>
          </cell>
        </row>
        <row r="283">
          <cell r="A283">
            <v>5052</v>
          </cell>
          <cell r="B283" t="str">
            <v>FPL Energy Blythe, LLC</v>
          </cell>
          <cell r="C283" t="str">
            <v xml:space="preserve">1007L0631 </v>
          </cell>
          <cell r="D283">
            <v>5052</v>
          </cell>
          <cell r="E283">
            <v>5052</v>
          </cell>
          <cell r="F283" t="str">
            <v>D</v>
          </cell>
          <cell r="G283" t="str">
            <v>US</v>
          </cell>
          <cell r="H283" t="str">
            <v>USD</v>
          </cell>
        </row>
        <row r="284">
          <cell r="A284">
            <v>5053</v>
          </cell>
          <cell r="B284" t="str">
            <v>Blythe Energy Acquisitions LLC</v>
          </cell>
          <cell r="C284" t="str">
            <v xml:space="preserve">1007L063  </v>
          </cell>
          <cell r="D284">
            <v>5053</v>
          </cell>
          <cell r="E284">
            <v>5053</v>
          </cell>
          <cell r="F284" t="str">
            <v>D</v>
          </cell>
          <cell r="G284" t="str">
            <v>US</v>
          </cell>
          <cell r="H284" t="str">
            <v>USD</v>
          </cell>
        </row>
        <row r="285">
          <cell r="A285">
            <v>5054</v>
          </cell>
          <cell r="B285" t="str">
            <v>FPL Energy Delaware Mountain GP LLC</v>
          </cell>
          <cell r="C285" t="str">
            <v xml:space="preserve">1007L102  </v>
          </cell>
          <cell r="D285">
            <v>5054</v>
          </cell>
          <cell r="E285">
            <v>5054</v>
          </cell>
          <cell r="F285" t="str">
            <v>D</v>
          </cell>
          <cell r="G285" t="str">
            <v>US</v>
          </cell>
          <cell r="H285" t="str">
            <v>USD</v>
          </cell>
        </row>
        <row r="286">
          <cell r="A286">
            <v>5056</v>
          </cell>
          <cell r="B286" t="str">
            <v>FPL Energy Indian Mesa GP LLC</v>
          </cell>
          <cell r="C286" t="str">
            <v xml:space="preserve">1007L104  </v>
          </cell>
          <cell r="D286">
            <v>5056</v>
          </cell>
          <cell r="E286">
            <v>5056</v>
          </cell>
          <cell r="F286" t="str">
            <v>D</v>
          </cell>
          <cell r="G286" t="str">
            <v>US</v>
          </cell>
          <cell r="H286" t="str">
            <v>USD</v>
          </cell>
        </row>
        <row r="287">
          <cell r="A287">
            <v>5058</v>
          </cell>
          <cell r="B287" t="str">
            <v>Backbone Windpower Holdings LLC</v>
          </cell>
          <cell r="C287">
            <v>102253</v>
          </cell>
          <cell r="E287">
            <v>5058</v>
          </cell>
          <cell r="F287" t="str">
            <v>D</v>
          </cell>
          <cell r="G287" t="str">
            <v>US</v>
          </cell>
          <cell r="H287" t="str">
            <v>USD</v>
          </cell>
        </row>
        <row r="288">
          <cell r="A288">
            <v>5059</v>
          </cell>
          <cell r="B288" t="str">
            <v>FPL Energy Pennsylvania Wind LLC</v>
          </cell>
          <cell r="C288" t="str">
            <v xml:space="preserve">1007L106  </v>
          </cell>
          <cell r="D288">
            <v>5059</v>
          </cell>
          <cell r="E288">
            <v>5059</v>
          </cell>
          <cell r="F288" t="str">
            <v>D</v>
          </cell>
          <cell r="G288" t="str">
            <v>US</v>
          </cell>
          <cell r="H288" t="str">
            <v>USD</v>
          </cell>
        </row>
        <row r="289">
          <cell r="A289">
            <v>5060</v>
          </cell>
          <cell r="B289" t="str">
            <v>AE - Hancock County Wind</v>
          </cell>
          <cell r="C289" t="str">
            <v xml:space="preserve">1007LAE6  </v>
          </cell>
          <cell r="D289">
            <v>5060</v>
          </cell>
          <cell r="E289">
            <v>5060</v>
          </cell>
          <cell r="F289" t="str">
            <v>D</v>
          </cell>
          <cell r="G289" t="str">
            <v>US</v>
          </cell>
          <cell r="H289" t="str">
            <v>USD</v>
          </cell>
        </row>
        <row r="290">
          <cell r="A290">
            <v>5061</v>
          </cell>
          <cell r="B290" t="str">
            <v>High Winds Holdings LLC (AE)</v>
          </cell>
          <cell r="C290" t="str">
            <v xml:space="preserve">1007LAE7  </v>
          </cell>
          <cell r="D290">
            <v>5061</v>
          </cell>
          <cell r="E290">
            <v>5061</v>
          </cell>
          <cell r="F290" t="str">
            <v>D</v>
          </cell>
          <cell r="G290" t="str">
            <v>US</v>
          </cell>
          <cell r="H290" t="str">
            <v>USD</v>
          </cell>
        </row>
        <row r="291">
          <cell r="A291">
            <v>5062</v>
          </cell>
          <cell r="B291" t="str">
            <v>AE - FPLE Illinois Wind, LLC</v>
          </cell>
          <cell r="C291" t="str">
            <v xml:space="preserve">1007LAE8  </v>
          </cell>
          <cell r="D291">
            <v>5062</v>
          </cell>
          <cell r="E291">
            <v>5062</v>
          </cell>
          <cell r="F291" t="str">
            <v>D</v>
          </cell>
          <cell r="G291" t="str">
            <v>US</v>
          </cell>
          <cell r="H291" t="str">
            <v>USD</v>
          </cell>
        </row>
        <row r="292">
          <cell r="A292">
            <v>5063</v>
          </cell>
          <cell r="B292" t="str">
            <v>AE - FPLE South Dakota Wind LLC</v>
          </cell>
          <cell r="C292" t="str">
            <v xml:space="preserve">1007LAE9  </v>
          </cell>
          <cell r="D292">
            <v>5063</v>
          </cell>
          <cell r="E292">
            <v>5063</v>
          </cell>
          <cell r="F292" t="str">
            <v>D</v>
          </cell>
          <cell r="G292" t="str">
            <v>US</v>
          </cell>
          <cell r="H292" t="str">
            <v>USD</v>
          </cell>
        </row>
        <row r="293">
          <cell r="A293">
            <v>5064</v>
          </cell>
          <cell r="B293" t="str">
            <v>AE - FPLE North Dakota Wind LLC</v>
          </cell>
          <cell r="C293" t="str">
            <v xml:space="preserve">1007LAE10 </v>
          </cell>
          <cell r="D293">
            <v>5064</v>
          </cell>
          <cell r="E293">
            <v>5064</v>
          </cell>
          <cell r="F293" t="str">
            <v>D</v>
          </cell>
          <cell r="G293" t="str">
            <v>US</v>
          </cell>
          <cell r="H293" t="str">
            <v>USD</v>
          </cell>
        </row>
        <row r="294">
          <cell r="A294">
            <v>5065</v>
          </cell>
          <cell r="B294" t="str">
            <v>AE - FPLE Oklahoma Wind LLC</v>
          </cell>
          <cell r="C294" t="str">
            <v xml:space="preserve">1007LAE11 </v>
          </cell>
          <cell r="D294">
            <v>5065</v>
          </cell>
          <cell r="E294">
            <v>5065</v>
          </cell>
          <cell r="F294" t="str">
            <v>D</v>
          </cell>
          <cell r="G294" t="str">
            <v>US</v>
          </cell>
          <cell r="H294" t="str">
            <v>USD</v>
          </cell>
        </row>
        <row r="295">
          <cell r="A295">
            <v>5066</v>
          </cell>
          <cell r="B295" t="str">
            <v>AE - Midway Power</v>
          </cell>
          <cell r="C295" t="str">
            <v xml:space="preserve">1007LAE12 </v>
          </cell>
          <cell r="D295">
            <v>5066</v>
          </cell>
          <cell r="E295">
            <v>5066</v>
          </cell>
          <cell r="F295" t="str">
            <v>D</v>
          </cell>
          <cell r="G295" t="str">
            <v>US</v>
          </cell>
          <cell r="H295" t="str">
            <v>USD</v>
          </cell>
        </row>
        <row r="296">
          <cell r="A296">
            <v>5067</v>
          </cell>
          <cell r="B296" t="str">
            <v>AE - Wyoming</v>
          </cell>
          <cell r="C296" t="str">
            <v xml:space="preserve">1007LAE18 </v>
          </cell>
          <cell r="D296">
            <v>5067</v>
          </cell>
          <cell r="E296">
            <v>5067</v>
          </cell>
          <cell r="F296" t="str">
            <v>D</v>
          </cell>
          <cell r="G296" t="str">
            <v>US</v>
          </cell>
          <cell r="H296" t="str">
            <v>USD</v>
          </cell>
        </row>
        <row r="297">
          <cell r="A297">
            <v>5068</v>
          </cell>
          <cell r="B297" t="str">
            <v>FPL Energy New York, LLC (2)</v>
          </cell>
          <cell r="C297" t="str">
            <v xml:space="preserve">1007L109  </v>
          </cell>
          <cell r="D297">
            <v>5068</v>
          </cell>
          <cell r="E297">
            <v>5068</v>
          </cell>
          <cell r="F297" t="str">
            <v>D</v>
          </cell>
          <cell r="G297" t="str">
            <v>US</v>
          </cell>
          <cell r="H297" t="str">
            <v>USD</v>
          </cell>
        </row>
        <row r="298">
          <cell r="A298">
            <v>5069</v>
          </cell>
          <cell r="B298" t="str">
            <v>FPL Energy New Mexico Holdings LLC</v>
          </cell>
          <cell r="C298">
            <v>308303</v>
          </cell>
          <cell r="F298" t="str">
            <v>D</v>
          </cell>
          <cell r="G298" t="str">
            <v>US</v>
          </cell>
          <cell r="H298" t="str">
            <v>USD</v>
          </cell>
        </row>
        <row r="299">
          <cell r="A299">
            <v>5070</v>
          </cell>
          <cell r="B299" t="str">
            <v>AE - Seabrook</v>
          </cell>
          <cell r="C299" t="str">
            <v xml:space="preserve">1007LAE13 </v>
          </cell>
          <cell r="D299">
            <v>5070</v>
          </cell>
          <cell r="E299">
            <v>5070</v>
          </cell>
          <cell r="F299" t="str">
            <v>D</v>
          </cell>
          <cell r="G299" t="str">
            <v>US</v>
          </cell>
          <cell r="H299" t="str">
            <v>USD</v>
          </cell>
        </row>
        <row r="300">
          <cell r="A300">
            <v>5072</v>
          </cell>
          <cell r="B300" t="str">
            <v>FPL Energy Waymart GP, LLC</v>
          </cell>
          <cell r="C300" t="str">
            <v xml:space="preserve">1007L112  </v>
          </cell>
          <cell r="D300">
            <v>5072</v>
          </cell>
          <cell r="E300">
            <v>5072</v>
          </cell>
          <cell r="F300" t="str">
            <v>D</v>
          </cell>
          <cell r="G300" t="str">
            <v>US</v>
          </cell>
          <cell r="H300" t="str">
            <v>USD</v>
          </cell>
        </row>
        <row r="301">
          <cell r="A301">
            <v>5073</v>
          </cell>
          <cell r="B301" t="str">
            <v>FPL Energy Waymart LP, LLC</v>
          </cell>
          <cell r="C301" t="str">
            <v xml:space="preserve">1007L113  </v>
          </cell>
          <cell r="D301">
            <v>5073</v>
          </cell>
          <cell r="E301">
            <v>5073</v>
          </cell>
          <cell r="F301" t="str">
            <v>D</v>
          </cell>
          <cell r="G301" t="str">
            <v>US</v>
          </cell>
          <cell r="H301" t="str">
            <v>USD</v>
          </cell>
        </row>
        <row r="302">
          <cell r="A302">
            <v>5074</v>
          </cell>
          <cell r="B302" t="str">
            <v>FPL Energy American Wind Holdings LLC</v>
          </cell>
          <cell r="C302" t="str">
            <v xml:space="preserve">1007L108  </v>
          </cell>
          <cell r="D302">
            <v>5074</v>
          </cell>
          <cell r="E302">
            <v>5074</v>
          </cell>
          <cell r="F302" t="str">
            <v>D</v>
          </cell>
          <cell r="G302" t="str">
            <v>US</v>
          </cell>
          <cell r="H302" t="str">
            <v>USD</v>
          </cell>
        </row>
        <row r="303">
          <cell r="A303">
            <v>5075</v>
          </cell>
          <cell r="B303" t="str">
            <v>FPL Energy American Wind LLC</v>
          </cell>
          <cell r="C303" t="str">
            <v xml:space="preserve">1007L1081 </v>
          </cell>
          <cell r="D303">
            <v>5075</v>
          </cell>
          <cell r="E303">
            <v>5075</v>
          </cell>
          <cell r="F303" t="str">
            <v>D</v>
          </cell>
          <cell r="G303" t="str">
            <v>US</v>
          </cell>
          <cell r="H303" t="str">
            <v>USD</v>
          </cell>
        </row>
        <row r="304">
          <cell r="A304">
            <v>5076</v>
          </cell>
          <cell r="B304" t="str">
            <v>AE - FPL Energy Sooner Wind</v>
          </cell>
          <cell r="C304" t="str">
            <v xml:space="preserve">1007LAE14 </v>
          </cell>
          <cell r="D304">
            <v>5076</v>
          </cell>
          <cell r="E304">
            <v>5076</v>
          </cell>
          <cell r="F304" t="str">
            <v>D</v>
          </cell>
          <cell r="G304" t="str">
            <v>US</v>
          </cell>
          <cell r="H304" t="str">
            <v>USD</v>
          </cell>
        </row>
        <row r="305">
          <cell r="A305">
            <v>5077</v>
          </cell>
          <cell r="B305" t="str">
            <v>AE - West Texas Wind</v>
          </cell>
          <cell r="C305" t="str">
            <v xml:space="preserve">1007LAE15 </v>
          </cell>
          <cell r="D305">
            <v>5077</v>
          </cell>
          <cell r="E305">
            <v>5077</v>
          </cell>
          <cell r="F305" t="str">
            <v>D</v>
          </cell>
          <cell r="G305" t="str">
            <v>US</v>
          </cell>
          <cell r="H305" t="str">
            <v>USD</v>
          </cell>
        </row>
        <row r="306">
          <cell r="A306">
            <v>5078</v>
          </cell>
          <cell r="B306" t="str">
            <v>FPL Energy Vg Wind, LLC</v>
          </cell>
          <cell r="C306">
            <v>3076</v>
          </cell>
          <cell r="F306" t="str">
            <v>D</v>
          </cell>
          <cell r="G306" t="str">
            <v>US</v>
          </cell>
          <cell r="H306" t="str">
            <v>USD</v>
          </cell>
        </row>
        <row r="307">
          <cell r="A307" t="str">
            <v>5078P_CTA</v>
          </cell>
          <cell r="B307" t="str">
            <v>FPL Energy Vg Wind, LLC</v>
          </cell>
          <cell r="F307" t="str">
            <v>D</v>
          </cell>
          <cell r="G307" t="str">
            <v>US</v>
          </cell>
          <cell r="H307" t="str">
            <v>USD</v>
          </cell>
        </row>
        <row r="308">
          <cell r="A308">
            <v>5079</v>
          </cell>
          <cell r="B308" t="str">
            <v>FPL Energy Sky River Wind, LLC</v>
          </cell>
          <cell r="C308">
            <v>3075</v>
          </cell>
          <cell r="F308" t="str">
            <v>D</v>
          </cell>
          <cell r="G308" t="str">
            <v>US</v>
          </cell>
          <cell r="H308" t="str">
            <v>USD</v>
          </cell>
        </row>
        <row r="309">
          <cell r="A309" t="str">
            <v>5079P_CTA</v>
          </cell>
          <cell r="B309" t="str">
            <v>CTA-FPL Energy Sky River Wind, LLC</v>
          </cell>
          <cell r="F309" t="str">
            <v>D</v>
          </cell>
          <cell r="G309" t="str">
            <v>US</v>
          </cell>
          <cell r="H309" t="str">
            <v>USD</v>
          </cell>
        </row>
        <row r="310">
          <cell r="A310">
            <v>5080</v>
          </cell>
          <cell r="B310" t="str">
            <v>ESI VG Limited Partnership</v>
          </cell>
          <cell r="C310">
            <v>3004</v>
          </cell>
          <cell r="F310" t="str">
            <v>D</v>
          </cell>
          <cell r="G310" t="str">
            <v>US</v>
          </cell>
          <cell r="H310" t="str">
            <v>USD</v>
          </cell>
        </row>
        <row r="311">
          <cell r="A311" t="str">
            <v>5080P_CTA</v>
          </cell>
          <cell r="B311" t="str">
            <v>ESI VG Limited Partnership</v>
          </cell>
          <cell r="F311" t="str">
            <v>D</v>
          </cell>
          <cell r="G311" t="str">
            <v>US</v>
          </cell>
          <cell r="H311" t="str">
            <v>USD</v>
          </cell>
        </row>
        <row r="312">
          <cell r="A312">
            <v>5081</v>
          </cell>
          <cell r="B312" t="str">
            <v>ESI Sky River Limited Partnership</v>
          </cell>
          <cell r="C312">
            <v>3003</v>
          </cell>
          <cell r="F312" t="str">
            <v>D</v>
          </cell>
          <cell r="G312" t="str">
            <v>US</v>
          </cell>
          <cell r="H312" t="str">
            <v>USD</v>
          </cell>
        </row>
        <row r="313">
          <cell r="A313" t="str">
            <v>5081P_CTA</v>
          </cell>
          <cell r="B313" t="str">
            <v>CTA-ESI Sky River Limited Partnership</v>
          </cell>
          <cell r="F313" t="str">
            <v>D</v>
          </cell>
          <cell r="G313" t="str">
            <v>US</v>
          </cell>
          <cell r="H313" t="str">
            <v>USD</v>
          </cell>
        </row>
        <row r="314">
          <cell r="A314">
            <v>5082</v>
          </cell>
          <cell r="B314" t="str">
            <v>AE - Green Power Wind LLC</v>
          </cell>
          <cell r="C314" t="str">
            <v xml:space="preserve">1007LAE16 </v>
          </cell>
          <cell r="D314">
            <v>5082</v>
          </cell>
          <cell r="E314">
            <v>5082</v>
          </cell>
          <cell r="F314" t="str">
            <v>D</v>
          </cell>
          <cell r="G314" t="str">
            <v>US</v>
          </cell>
          <cell r="H314" t="str">
            <v>USD</v>
          </cell>
        </row>
        <row r="315">
          <cell r="A315">
            <v>5083</v>
          </cell>
          <cell r="B315" t="str">
            <v>AE - Cabazon Wind LLC</v>
          </cell>
          <cell r="C315" t="str">
            <v xml:space="preserve">1007LAE17 </v>
          </cell>
          <cell r="D315">
            <v>5083</v>
          </cell>
          <cell r="E315">
            <v>5083</v>
          </cell>
          <cell r="F315" t="str">
            <v>D</v>
          </cell>
          <cell r="G315" t="str">
            <v>US</v>
          </cell>
          <cell r="H315" t="str">
            <v>USD</v>
          </cell>
        </row>
        <row r="316">
          <cell r="A316">
            <v>5084</v>
          </cell>
          <cell r="B316" t="str">
            <v>AE - Diablo</v>
          </cell>
          <cell r="C316" t="str">
            <v xml:space="preserve">1007LAE19 </v>
          </cell>
          <cell r="D316">
            <v>5084</v>
          </cell>
          <cell r="E316">
            <v>5084</v>
          </cell>
          <cell r="F316" t="str">
            <v>D</v>
          </cell>
          <cell r="G316" t="str">
            <v>US</v>
          </cell>
          <cell r="H316" t="str">
            <v>USD</v>
          </cell>
        </row>
        <row r="317">
          <cell r="A317">
            <v>5085</v>
          </cell>
          <cell r="B317" t="str">
            <v>FPL Energy Callahan Wind GP, LLC</v>
          </cell>
          <cell r="C317" t="str">
            <v>1007L16602</v>
          </cell>
          <cell r="D317">
            <v>5085</v>
          </cell>
          <cell r="E317">
            <v>5085</v>
          </cell>
          <cell r="F317" t="str">
            <v>D</v>
          </cell>
          <cell r="G317" t="str">
            <v>US</v>
          </cell>
          <cell r="H317" t="str">
            <v>USD</v>
          </cell>
        </row>
        <row r="318">
          <cell r="A318">
            <v>5086</v>
          </cell>
          <cell r="B318" t="str">
            <v>FPL Energy Callahan Wind LP, LLC</v>
          </cell>
          <cell r="C318" t="str">
            <v>1007L16603</v>
          </cell>
          <cell r="D318">
            <v>5086</v>
          </cell>
          <cell r="E318">
            <v>5086</v>
          </cell>
          <cell r="F318" t="str">
            <v>D</v>
          </cell>
          <cell r="G318" t="str">
            <v>US</v>
          </cell>
          <cell r="H318" t="str">
            <v>USD</v>
          </cell>
        </row>
        <row r="319">
          <cell r="A319">
            <v>5087</v>
          </cell>
          <cell r="B319" t="str">
            <v>LQ GP, LLC</v>
          </cell>
          <cell r="C319" t="str">
            <v>1007L13101</v>
          </cell>
          <cell r="D319">
            <v>5087</v>
          </cell>
          <cell r="E319">
            <v>5087</v>
          </cell>
          <cell r="F319" t="str">
            <v>D</v>
          </cell>
          <cell r="G319" t="str">
            <v>US</v>
          </cell>
          <cell r="H319" t="str">
            <v>USD</v>
          </cell>
        </row>
        <row r="320">
          <cell r="A320">
            <v>5088</v>
          </cell>
          <cell r="B320" t="str">
            <v>LQC LP, LLC</v>
          </cell>
          <cell r="C320" t="str">
            <v>1007L13201</v>
          </cell>
          <cell r="D320">
            <v>5088</v>
          </cell>
          <cell r="E320">
            <v>5088</v>
          </cell>
          <cell r="F320" t="str">
            <v>D</v>
          </cell>
          <cell r="G320" t="str">
            <v>US</v>
          </cell>
          <cell r="H320" t="str">
            <v>USD</v>
          </cell>
        </row>
        <row r="321">
          <cell r="A321">
            <v>5089</v>
          </cell>
          <cell r="B321" t="str">
            <v>FPLE HORSE HOLLOW WIND GP, LLC</v>
          </cell>
          <cell r="F321" t="str">
            <v>D</v>
          </cell>
          <cell r="G321" t="str">
            <v>US</v>
          </cell>
          <cell r="H321" t="str">
            <v>USD</v>
          </cell>
        </row>
        <row r="322">
          <cell r="A322">
            <v>5090</v>
          </cell>
          <cell r="B322" t="str">
            <v>FPLE HORSE HOLLOW WIND LP, LLC</v>
          </cell>
          <cell r="F322" t="str">
            <v>D</v>
          </cell>
          <cell r="G322" t="str">
            <v>US</v>
          </cell>
          <cell r="H322" t="str">
            <v>USD</v>
          </cell>
        </row>
        <row r="323">
          <cell r="A323">
            <v>5091</v>
          </cell>
          <cell r="B323" t="str">
            <v>AE - Long Island Offshore Wind</v>
          </cell>
          <cell r="C323" t="str">
            <v xml:space="preserve">1007LAE20 </v>
          </cell>
          <cell r="D323">
            <v>5091</v>
          </cell>
          <cell r="E323">
            <v>5091</v>
          </cell>
          <cell r="F323" t="str">
            <v>D</v>
          </cell>
          <cell r="G323" t="str">
            <v>US</v>
          </cell>
          <cell r="H323" t="str">
            <v>USD</v>
          </cell>
        </row>
        <row r="324">
          <cell r="A324">
            <v>5092</v>
          </cell>
          <cell r="B324" t="str">
            <v>FRM Holdings, LLC</v>
          </cell>
          <cell r="C324" t="str">
            <v xml:space="preserve">1007L157  </v>
          </cell>
          <cell r="D324">
            <v>5092</v>
          </cell>
          <cell r="E324">
            <v>5092</v>
          </cell>
          <cell r="F324" t="str">
            <v>D</v>
          </cell>
          <cell r="G324" t="str">
            <v>US</v>
          </cell>
          <cell r="H324" t="str">
            <v>USD</v>
          </cell>
        </row>
        <row r="325">
          <cell r="A325">
            <v>5094</v>
          </cell>
          <cell r="B325" t="str">
            <v>GEXA Energy Holdings, LLC</v>
          </cell>
          <cell r="C325" t="str">
            <v xml:space="preserve">1007L1571 </v>
          </cell>
          <cell r="D325">
            <v>5094</v>
          </cell>
          <cell r="E325">
            <v>5094</v>
          </cell>
          <cell r="F325" t="str">
            <v>D</v>
          </cell>
          <cell r="G325" t="str">
            <v>US</v>
          </cell>
          <cell r="H325" t="str">
            <v>USD</v>
          </cell>
        </row>
        <row r="326">
          <cell r="A326">
            <v>5095</v>
          </cell>
          <cell r="B326" t="str">
            <v>GEXA Energy GP, LLC</v>
          </cell>
          <cell r="C326" t="str">
            <v>1007L15711</v>
          </cell>
          <cell r="D326">
            <v>5095</v>
          </cell>
          <cell r="E326">
            <v>5095</v>
          </cell>
          <cell r="F326" t="str">
            <v>D</v>
          </cell>
          <cell r="G326" t="str">
            <v>US</v>
          </cell>
          <cell r="H326" t="str">
            <v>USD</v>
          </cell>
        </row>
        <row r="327">
          <cell r="A327">
            <v>5096</v>
          </cell>
          <cell r="B327" t="str">
            <v>AE - FPL Energy Burleigh Co</v>
          </cell>
          <cell r="C327" t="str">
            <v xml:space="preserve">1007LAE21 </v>
          </cell>
          <cell r="D327">
            <v>5096</v>
          </cell>
          <cell r="E327">
            <v>5096</v>
          </cell>
          <cell r="F327" t="str">
            <v>D</v>
          </cell>
          <cell r="G327" t="str">
            <v>US</v>
          </cell>
          <cell r="H327" t="str">
            <v>USD</v>
          </cell>
        </row>
        <row r="328">
          <cell r="A328">
            <v>5097</v>
          </cell>
          <cell r="B328" t="str">
            <v>AE - FPLE Montezuma Wind</v>
          </cell>
          <cell r="C328" t="str">
            <v xml:space="preserve">1007LAE22 </v>
          </cell>
          <cell r="D328">
            <v>5097</v>
          </cell>
          <cell r="E328">
            <v>5097</v>
          </cell>
          <cell r="F328" t="str">
            <v>D</v>
          </cell>
          <cell r="G328" t="str">
            <v>US</v>
          </cell>
          <cell r="H328" t="str">
            <v>USD</v>
          </cell>
        </row>
        <row r="329">
          <cell r="A329">
            <v>5098</v>
          </cell>
          <cell r="B329" t="str">
            <v>AE - Duane Arnold</v>
          </cell>
          <cell r="C329" t="str">
            <v xml:space="preserve">1007LAE39 </v>
          </cell>
          <cell r="D329">
            <v>5098</v>
          </cell>
          <cell r="E329">
            <v>5098</v>
          </cell>
          <cell r="F329" t="str">
            <v>D</v>
          </cell>
          <cell r="G329" t="str">
            <v>US</v>
          </cell>
          <cell r="H329" t="str">
            <v>USD</v>
          </cell>
        </row>
        <row r="330">
          <cell r="A330">
            <v>5099</v>
          </cell>
          <cell r="B330" t="str">
            <v>AE - Oliver Wind</v>
          </cell>
          <cell r="C330" t="str">
            <v xml:space="preserve">1007LAE23 </v>
          </cell>
          <cell r="D330">
            <v>5099</v>
          </cell>
          <cell r="E330">
            <v>5099</v>
          </cell>
          <cell r="F330" t="str">
            <v>D</v>
          </cell>
          <cell r="G330" t="str">
            <v>US</v>
          </cell>
          <cell r="H330" t="str">
            <v>USD</v>
          </cell>
        </row>
        <row r="331">
          <cell r="A331">
            <v>5100</v>
          </cell>
          <cell r="B331" t="str">
            <v>HORSE HOLLOW II GP, LLC</v>
          </cell>
          <cell r="F331" t="str">
            <v>D</v>
          </cell>
          <cell r="G331" t="str">
            <v>US</v>
          </cell>
          <cell r="H331" t="str">
            <v>USD</v>
          </cell>
        </row>
        <row r="332">
          <cell r="A332">
            <v>5101</v>
          </cell>
          <cell r="B332" t="str">
            <v>HORSE HOLLOW II, LP, LLC.</v>
          </cell>
          <cell r="F332" t="str">
            <v>D</v>
          </cell>
          <cell r="G332" t="str">
            <v>US</v>
          </cell>
          <cell r="H332" t="str">
            <v>USD</v>
          </cell>
        </row>
        <row r="333">
          <cell r="A333">
            <v>5102</v>
          </cell>
          <cell r="B333" t="str">
            <v>AE - Mower County Wind</v>
          </cell>
          <cell r="C333" t="str">
            <v xml:space="preserve">1007LAE24 </v>
          </cell>
          <cell r="D333">
            <v>5102</v>
          </cell>
          <cell r="E333">
            <v>5102</v>
          </cell>
          <cell r="F333" t="str">
            <v>D</v>
          </cell>
          <cell r="G333" t="str">
            <v>US</v>
          </cell>
          <cell r="H333" t="str">
            <v>USD</v>
          </cell>
        </row>
        <row r="334">
          <cell r="A334">
            <v>5103</v>
          </cell>
          <cell r="B334" t="str">
            <v>FPL Energy Post Wind GP, LLC</v>
          </cell>
          <cell r="C334" t="str">
            <v xml:space="preserve">1007L1781 </v>
          </cell>
          <cell r="D334">
            <v>5103</v>
          </cell>
          <cell r="E334">
            <v>5103</v>
          </cell>
          <cell r="F334" t="str">
            <v>D</v>
          </cell>
          <cell r="G334" t="str">
            <v>US</v>
          </cell>
          <cell r="H334" t="str">
            <v>USD</v>
          </cell>
        </row>
        <row r="335">
          <cell r="A335">
            <v>5104</v>
          </cell>
          <cell r="B335" t="str">
            <v>FPL Energy Post Wind LP, LLC</v>
          </cell>
          <cell r="C335" t="str">
            <v>1007L17811</v>
          </cell>
          <cell r="D335">
            <v>5104</v>
          </cell>
          <cell r="E335">
            <v>5104</v>
          </cell>
          <cell r="F335" t="str">
            <v>D</v>
          </cell>
          <cell r="G335" t="str">
            <v>US</v>
          </cell>
          <cell r="H335" t="str">
            <v>USD</v>
          </cell>
        </row>
        <row r="336">
          <cell r="A336">
            <v>5105</v>
          </cell>
          <cell r="B336" t="str">
            <v>AE - Peetz Table Wind</v>
          </cell>
          <cell r="C336" t="str">
            <v xml:space="preserve">1007LAE30 </v>
          </cell>
          <cell r="D336">
            <v>5105</v>
          </cell>
          <cell r="E336">
            <v>5105</v>
          </cell>
          <cell r="F336" t="str">
            <v>D</v>
          </cell>
          <cell r="G336" t="str">
            <v>US</v>
          </cell>
          <cell r="H336" t="str">
            <v>USD</v>
          </cell>
        </row>
        <row r="337">
          <cell r="A337">
            <v>5106</v>
          </cell>
          <cell r="B337" t="str">
            <v>Peetz Table Transmission Line, LLC</v>
          </cell>
          <cell r="F337" t="str">
            <v>D</v>
          </cell>
          <cell r="G337" t="str">
            <v>US</v>
          </cell>
          <cell r="H337" t="str">
            <v>USD</v>
          </cell>
        </row>
        <row r="338">
          <cell r="A338" t="str">
            <v>5106D</v>
          </cell>
          <cell r="B338" t="str">
            <v>Peetz Table Transmission Line, LLC</v>
          </cell>
          <cell r="F338" t="str">
            <v>D</v>
          </cell>
          <cell r="G338" t="str">
            <v>US</v>
          </cell>
          <cell r="H338" t="str">
            <v>USD</v>
          </cell>
        </row>
        <row r="339">
          <cell r="A339">
            <v>5107</v>
          </cell>
          <cell r="B339" t="str">
            <v>Beaver Point Wind GP, LLC</v>
          </cell>
          <cell r="C339" t="str">
            <v xml:space="preserve">1007L180  </v>
          </cell>
          <cell r="D339">
            <v>5107</v>
          </cell>
          <cell r="E339">
            <v>5107</v>
          </cell>
          <cell r="F339" t="str">
            <v>D</v>
          </cell>
          <cell r="G339" t="str">
            <v>US</v>
          </cell>
          <cell r="H339" t="str">
            <v>USD</v>
          </cell>
        </row>
        <row r="340">
          <cell r="A340">
            <v>5108</v>
          </cell>
          <cell r="B340" t="str">
            <v>Beaver Point Wind LP, LLC</v>
          </cell>
          <cell r="C340" t="str">
            <v xml:space="preserve">1007L181  </v>
          </cell>
          <cell r="D340">
            <v>5108</v>
          </cell>
          <cell r="E340">
            <v>5108</v>
          </cell>
          <cell r="F340" t="str">
            <v>D</v>
          </cell>
          <cell r="G340" t="str">
            <v>US</v>
          </cell>
          <cell r="H340" t="str">
            <v>USD</v>
          </cell>
        </row>
        <row r="341">
          <cell r="A341">
            <v>5109</v>
          </cell>
          <cell r="B341" t="str">
            <v>Blue Summit Wind GP, LLC</v>
          </cell>
          <cell r="C341" t="str">
            <v xml:space="preserve">1007L182  </v>
          </cell>
          <cell r="D341">
            <v>5109</v>
          </cell>
          <cell r="E341">
            <v>5109</v>
          </cell>
          <cell r="F341" t="str">
            <v>D</v>
          </cell>
          <cell r="G341" t="str">
            <v>US</v>
          </cell>
          <cell r="H341" t="str">
            <v>USD</v>
          </cell>
        </row>
        <row r="342">
          <cell r="A342">
            <v>5110</v>
          </cell>
          <cell r="B342" t="str">
            <v>Blue Summit Wind LP, LLC</v>
          </cell>
          <cell r="C342" t="str">
            <v xml:space="preserve">1007L183  </v>
          </cell>
          <cell r="D342">
            <v>5110</v>
          </cell>
          <cell r="E342">
            <v>5110</v>
          </cell>
          <cell r="F342" t="str">
            <v>D</v>
          </cell>
          <cell r="G342" t="str">
            <v>US</v>
          </cell>
          <cell r="H342" t="str">
            <v>USD</v>
          </cell>
        </row>
        <row r="343">
          <cell r="A343">
            <v>5111</v>
          </cell>
          <cell r="B343" t="str">
            <v>Goat Mountain Wind GP, LLC</v>
          </cell>
          <cell r="C343" t="str">
            <v xml:space="preserve">1007LAE54 </v>
          </cell>
          <cell r="D343">
            <v>5111</v>
          </cell>
          <cell r="E343">
            <v>5111</v>
          </cell>
          <cell r="F343" t="str">
            <v>D</v>
          </cell>
          <cell r="G343" t="str">
            <v>US</v>
          </cell>
          <cell r="H343" t="str">
            <v>USD</v>
          </cell>
        </row>
        <row r="344">
          <cell r="A344">
            <v>5112</v>
          </cell>
          <cell r="B344" t="str">
            <v>Goat Mountain Wind LP, LLC</v>
          </cell>
          <cell r="C344" t="str">
            <v xml:space="preserve">1007LAE54 </v>
          </cell>
          <cell r="D344">
            <v>5112</v>
          </cell>
          <cell r="E344">
            <v>5112</v>
          </cell>
          <cell r="F344" t="str">
            <v>D</v>
          </cell>
          <cell r="G344" t="str">
            <v>US</v>
          </cell>
          <cell r="H344" t="str">
            <v>USD</v>
          </cell>
        </row>
        <row r="345">
          <cell r="A345">
            <v>5113</v>
          </cell>
          <cell r="B345" t="str">
            <v>AE - Osceola Windpower</v>
          </cell>
          <cell r="C345" t="str">
            <v xml:space="preserve">1007LAE31 </v>
          </cell>
          <cell r="D345">
            <v>5113</v>
          </cell>
          <cell r="E345">
            <v>5113</v>
          </cell>
          <cell r="F345" t="str">
            <v>D</v>
          </cell>
          <cell r="G345" t="str">
            <v>US</v>
          </cell>
          <cell r="H345" t="str">
            <v>USD</v>
          </cell>
        </row>
        <row r="346">
          <cell r="A346">
            <v>5114</v>
          </cell>
          <cell r="B346" t="str">
            <v>FPL Energy Oliver Wind II, LLC.</v>
          </cell>
          <cell r="C346" t="str">
            <v xml:space="preserve">1007LAE40 </v>
          </cell>
          <cell r="D346">
            <v>5114</v>
          </cell>
          <cell r="E346">
            <v>5114</v>
          </cell>
          <cell r="F346" t="str">
            <v>D</v>
          </cell>
          <cell r="G346" t="str">
            <v>US</v>
          </cell>
          <cell r="H346" t="str">
            <v>USD</v>
          </cell>
        </row>
        <row r="347">
          <cell r="A347">
            <v>5115</v>
          </cell>
          <cell r="B347" t="str">
            <v>AE - FPLE Point Beach</v>
          </cell>
          <cell r="C347" t="str">
            <v xml:space="preserve">1007LAE33 </v>
          </cell>
          <cell r="D347">
            <v>5115</v>
          </cell>
          <cell r="E347">
            <v>5115</v>
          </cell>
          <cell r="F347" t="str">
            <v>D</v>
          </cell>
          <cell r="G347" t="str">
            <v>US</v>
          </cell>
          <cell r="H347" t="str">
            <v>USD</v>
          </cell>
        </row>
        <row r="348">
          <cell r="A348">
            <v>5116</v>
          </cell>
          <cell r="B348" t="str">
            <v>AE - Langdon Wind</v>
          </cell>
          <cell r="C348" t="str">
            <v xml:space="preserve">1007LAE34 </v>
          </cell>
          <cell r="D348">
            <v>5116</v>
          </cell>
          <cell r="E348">
            <v>5116</v>
          </cell>
          <cell r="F348" t="str">
            <v>D</v>
          </cell>
          <cell r="G348" t="str">
            <v>US</v>
          </cell>
          <cell r="H348" t="str">
            <v>USD</v>
          </cell>
        </row>
        <row r="349">
          <cell r="A349">
            <v>5117</v>
          </cell>
          <cell r="B349" t="str">
            <v>Logan Energy Holdings, LLC</v>
          </cell>
          <cell r="F349" t="str">
            <v>D</v>
          </cell>
          <cell r="G349" t="str">
            <v>US</v>
          </cell>
          <cell r="H349" t="str">
            <v>USD</v>
          </cell>
        </row>
        <row r="350">
          <cell r="A350" t="str">
            <v>5117D</v>
          </cell>
          <cell r="B350" t="str">
            <v>Logan Energy Holdings, LLC</v>
          </cell>
          <cell r="F350" t="str">
            <v>D</v>
          </cell>
          <cell r="G350" t="str">
            <v>US</v>
          </cell>
          <cell r="H350" t="str">
            <v>USD</v>
          </cell>
        </row>
        <row r="351">
          <cell r="A351">
            <v>5118</v>
          </cell>
          <cell r="B351" t="str">
            <v>Logan Connect LLC</v>
          </cell>
          <cell r="F351" t="str">
            <v>D</v>
          </cell>
          <cell r="G351" t="str">
            <v>US</v>
          </cell>
          <cell r="H351" t="str">
            <v>USD</v>
          </cell>
        </row>
        <row r="352">
          <cell r="A352" t="str">
            <v>5118D</v>
          </cell>
          <cell r="B352" t="str">
            <v>Logan Connect LLC</v>
          </cell>
          <cell r="F352" t="str">
            <v>D</v>
          </cell>
          <cell r="G352" t="str">
            <v>US</v>
          </cell>
          <cell r="H352" t="str">
            <v>USD</v>
          </cell>
        </row>
        <row r="353">
          <cell r="A353">
            <v>5119</v>
          </cell>
          <cell r="B353" t="str">
            <v>AE - Crystal Lake Wind</v>
          </cell>
          <cell r="C353" t="str">
            <v xml:space="preserve">1007LAE35 </v>
          </cell>
          <cell r="D353">
            <v>5119</v>
          </cell>
          <cell r="E353">
            <v>5119</v>
          </cell>
          <cell r="F353" t="str">
            <v>D</v>
          </cell>
          <cell r="G353" t="str">
            <v>US</v>
          </cell>
          <cell r="H353" t="str">
            <v>USD</v>
          </cell>
        </row>
        <row r="354">
          <cell r="A354">
            <v>5120</v>
          </cell>
          <cell r="B354" t="str">
            <v>AE - FPLE Story County Wind</v>
          </cell>
          <cell r="C354" t="str">
            <v xml:space="preserve">1007LAE36 </v>
          </cell>
          <cell r="D354">
            <v>5120</v>
          </cell>
          <cell r="E354">
            <v>5120</v>
          </cell>
          <cell r="F354" t="str">
            <v>D</v>
          </cell>
          <cell r="G354" t="str">
            <v>US</v>
          </cell>
          <cell r="H354" t="str">
            <v>USD</v>
          </cell>
        </row>
        <row r="355">
          <cell r="A355">
            <v>5121</v>
          </cell>
          <cell r="B355" t="str">
            <v>AE - Wolf Ridge Wind</v>
          </cell>
          <cell r="C355" t="str">
            <v xml:space="preserve">1007LAE37 </v>
          </cell>
          <cell r="D355">
            <v>5121</v>
          </cell>
          <cell r="E355">
            <v>5121</v>
          </cell>
          <cell r="F355" t="str">
            <v>D</v>
          </cell>
          <cell r="G355" t="str">
            <v>US</v>
          </cell>
          <cell r="H355" t="str">
            <v>USD</v>
          </cell>
        </row>
        <row r="356">
          <cell r="A356">
            <v>5122</v>
          </cell>
          <cell r="B356" t="str">
            <v>AE - Capricorn Ridge Wind II</v>
          </cell>
          <cell r="C356" t="str">
            <v xml:space="preserve">1007LAE38 </v>
          </cell>
          <cell r="D356">
            <v>5122</v>
          </cell>
          <cell r="E356">
            <v>5122</v>
          </cell>
          <cell r="F356" t="str">
            <v>D</v>
          </cell>
          <cell r="G356" t="str">
            <v>US</v>
          </cell>
          <cell r="H356" t="str">
            <v>USD</v>
          </cell>
        </row>
        <row r="357">
          <cell r="A357">
            <v>5123</v>
          </cell>
          <cell r="B357" t="str">
            <v>AE Osceola Windpower II</v>
          </cell>
          <cell r="C357" t="str">
            <v xml:space="preserve">1007LAE41 </v>
          </cell>
          <cell r="D357">
            <v>5123</v>
          </cell>
          <cell r="E357">
            <v>5123</v>
          </cell>
          <cell r="F357" t="str">
            <v>D</v>
          </cell>
          <cell r="G357" t="str">
            <v>US</v>
          </cell>
          <cell r="H357" t="str">
            <v>USD</v>
          </cell>
        </row>
        <row r="358">
          <cell r="A358">
            <v>5124</v>
          </cell>
          <cell r="B358" t="str">
            <v>AE - Elk City Wind</v>
          </cell>
          <cell r="D358">
            <v>5124</v>
          </cell>
          <cell r="E358">
            <v>5124</v>
          </cell>
          <cell r="F358" t="str">
            <v>D</v>
          </cell>
          <cell r="G358" t="str">
            <v>US</v>
          </cell>
          <cell r="H358" t="str">
            <v>USD</v>
          </cell>
        </row>
        <row r="359">
          <cell r="A359">
            <v>5125</v>
          </cell>
          <cell r="B359" t="str">
            <v>AE Ashtabula Wind LLC</v>
          </cell>
          <cell r="C359" t="str">
            <v xml:space="preserve">1007LAE42 </v>
          </cell>
          <cell r="D359">
            <v>5125</v>
          </cell>
          <cell r="E359">
            <v>5125</v>
          </cell>
          <cell r="F359" t="str">
            <v>D</v>
          </cell>
          <cell r="G359" t="str">
            <v>US</v>
          </cell>
          <cell r="H359" t="str">
            <v>USD</v>
          </cell>
        </row>
        <row r="360">
          <cell r="A360">
            <v>5126</v>
          </cell>
          <cell r="B360" t="str">
            <v>AE Crystal Lake Wind II</v>
          </cell>
          <cell r="C360" t="str">
            <v xml:space="preserve">1007LAE43 </v>
          </cell>
          <cell r="D360">
            <v>5126</v>
          </cell>
          <cell r="E360">
            <v>5126</v>
          </cell>
          <cell r="F360" t="str">
            <v>D</v>
          </cell>
          <cell r="G360" t="str">
            <v>US</v>
          </cell>
          <cell r="H360" t="str">
            <v>USD</v>
          </cell>
        </row>
        <row r="361">
          <cell r="A361">
            <v>5127</v>
          </cell>
          <cell r="B361" t="str">
            <v>FPL Energy Stateline Holdings, LLC.</v>
          </cell>
          <cell r="D361">
            <v>5127</v>
          </cell>
          <cell r="E361">
            <v>5127</v>
          </cell>
          <cell r="F361" t="str">
            <v>D</v>
          </cell>
          <cell r="G361" t="str">
            <v>US</v>
          </cell>
          <cell r="H361" t="str">
            <v>USD</v>
          </cell>
        </row>
        <row r="362">
          <cell r="A362">
            <v>5128</v>
          </cell>
          <cell r="B362" t="str">
            <v>AE Forney, LLC</v>
          </cell>
          <cell r="C362" t="str">
            <v xml:space="preserve">1007LAE44 </v>
          </cell>
          <cell r="D362">
            <v>5128</v>
          </cell>
          <cell r="E362">
            <v>5128</v>
          </cell>
          <cell r="F362" t="str">
            <v>D</v>
          </cell>
          <cell r="G362" t="str">
            <v>US</v>
          </cell>
          <cell r="H362" t="str">
            <v>USD</v>
          </cell>
        </row>
        <row r="363">
          <cell r="A363">
            <v>5129</v>
          </cell>
          <cell r="B363" t="str">
            <v>AE Lamar, LLC</v>
          </cell>
          <cell r="C363" t="str">
            <v xml:space="preserve">1007LAE45 </v>
          </cell>
          <cell r="D363">
            <v>5129</v>
          </cell>
          <cell r="E363">
            <v>5129</v>
          </cell>
          <cell r="F363" t="str">
            <v>D</v>
          </cell>
          <cell r="G363" t="str">
            <v>US</v>
          </cell>
          <cell r="H363" t="str">
            <v>USD</v>
          </cell>
        </row>
        <row r="364">
          <cell r="A364">
            <v>5130</v>
          </cell>
          <cell r="B364" t="str">
            <v>AE Pecos I &amp; II</v>
          </cell>
          <cell r="C364" t="str">
            <v xml:space="preserve">1007LAE46 </v>
          </cell>
          <cell r="D364">
            <v>5130</v>
          </cell>
          <cell r="E364">
            <v>5130</v>
          </cell>
          <cell r="F364" t="str">
            <v>D</v>
          </cell>
          <cell r="G364" t="str">
            <v>US</v>
          </cell>
          <cell r="H364" t="str">
            <v>USD</v>
          </cell>
        </row>
        <row r="365">
          <cell r="A365">
            <v>5131</v>
          </cell>
          <cell r="B365" t="str">
            <v>AE Upton Wind I-IV</v>
          </cell>
          <cell r="C365" t="str">
            <v xml:space="preserve">1007LAE47 </v>
          </cell>
          <cell r="D365">
            <v>5131</v>
          </cell>
          <cell r="E365">
            <v>5131</v>
          </cell>
          <cell r="F365" t="str">
            <v>D</v>
          </cell>
          <cell r="G365" t="str">
            <v>US</v>
          </cell>
          <cell r="H365" t="str">
            <v>USD</v>
          </cell>
        </row>
        <row r="366">
          <cell r="A366">
            <v>5132</v>
          </cell>
          <cell r="B366" t="str">
            <v>AE-Delaware</v>
          </cell>
          <cell r="C366" t="str">
            <v xml:space="preserve">1007LAE48 </v>
          </cell>
          <cell r="D366">
            <v>5132</v>
          </cell>
          <cell r="E366">
            <v>5132</v>
          </cell>
          <cell r="F366" t="str">
            <v>D</v>
          </cell>
          <cell r="G366" t="str">
            <v>US</v>
          </cell>
          <cell r="H366" t="str">
            <v>USD</v>
          </cell>
        </row>
        <row r="367">
          <cell r="A367">
            <v>5133</v>
          </cell>
          <cell r="B367" t="str">
            <v>AE Indian Mesa</v>
          </cell>
          <cell r="C367" t="str">
            <v xml:space="preserve">1007LAE49 </v>
          </cell>
          <cell r="D367">
            <v>5133</v>
          </cell>
          <cell r="E367">
            <v>5133</v>
          </cell>
          <cell r="F367" t="str">
            <v>D</v>
          </cell>
          <cell r="G367" t="str">
            <v>US</v>
          </cell>
          <cell r="H367" t="str">
            <v>USD</v>
          </cell>
        </row>
        <row r="368">
          <cell r="A368">
            <v>5134</v>
          </cell>
          <cell r="B368" t="str">
            <v>AE Blue Summit Wind</v>
          </cell>
          <cell r="C368" t="str">
            <v xml:space="preserve">1007LAE50 </v>
          </cell>
          <cell r="D368">
            <v>5134</v>
          </cell>
          <cell r="E368">
            <v>5134</v>
          </cell>
          <cell r="F368" t="str">
            <v>D</v>
          </cell>
          <cell r="G368" t="str">
            <v>US</v>
          </cell>
          <cell r="H368" t="str">
            <v>USD</v>
          </cell>
        </row>
        <row r="369">
          <cell r="A369">
            <v>5135</v>
          </cell>
          <cell r="B369" t="str">
            <v>AE Windco, LLC</v>
          </cell>
          <cell r="C369" t="str">
            <v xml:space="preserve">1007LAE51 </v>
          </cell>
          <cell r="D369">
            <v>5135</v>
          </cell>
          <cell r="E369">
            <v>5135</v>
          </cell>
          <cell r="F369" t="str">
            <v>D</v>
          </cell>
          <cell r="G369" t="str">
            <v>US</v>
          </cell>
          <cell r="H369" t="str">
            <v>USD</v>
          </cell>
        </row>
        <row r="370">
          <cell r="A370">
            <v>5136</v>
          </cell>
          <cell r="B370" t="str">
            <v>N. Colorado Wind Holdings, LLC</v>
          </cell>
          <cell r="C370">
            <v>102299</v>
          </cell>
          <cell r="E370">
            <v>5136</v>
          </cell>
          <cell r="F370" t="str">
            <v>D</v>
          </cell>
          <cell r="G370" t="str">
            <v>US</v>
          </cell>
          <cell r="H370" t="str">
            <v>USD</v>
          </cell>
        </row>
        <row r="371">
          <cell r="A371">
            <v>5137</v>
          </cell>
          <cell r="B371" t="str">
            <v>US Transmission Holdings</v>
          </cell>
          <cell r="C371" t="str">
            <v xml:space="preserve">1007L192  </v>
          </cell>
          <cell r="D371">
            <v>5137</v>
          </cell>
          <cell r="E371">
            <v>5137</v>
          </cell>
          <cell r="F371" t="str">
            <v>D</v>
          </cell>
          <cell r="G371" t="str">
            <v>US</v>
          </cell>
          <cell r="H371" t="str">
            <v>USD</v>
          </cell>
        </row>
        <row r="372">
          <cell r="A372">
            <v>5138</v>
          </cell>
          <cell r="B372" t="str">
            <v>AE - Gas Producing Barnett, LLC</v>
          </cell>
          <cell r="C372" t="str">
            <v xml:space="preserve">1007LAE52 </v>
          </cell>
          <cell r="D372">
            <v>5138</v>
          </cell>
          <cell r="E372">
            <v>5138</v>
          </cell>
          <cell r="F372" t="str">
            <v>D</v>
          </cell>
          <cell r="G372" t="str">
            <v>US</v>
          </cell>
          <cell r="H372" t="str">
            <v>USD</v>
          </cell>
        </row>
        <row r="373">
          <cell r="A373">
            <v>5139</v>
          </cell>
          <cell r="B373" t="str">
            <v>AE - Gas Producer Services Barnett, LLC</v>
          </cell>
          <cell r="C373" t="str">
            <v xml:space="preserve">1007LAE53 </v>
          </cell>
          <cell r="D373">
            <v>5139</v>
          </cell>
          <cell r="E373">
            <v>5139</v>
          </cell>
          <cell r="F373" t="str">
            <v>D</v>
          </cell>
          <cell r="G373" t="str">
            <v>US</v>
          </cell>
          <cell r="H373" t="str">
            <v>USD</v>
          </cell>
        </row>
        <row r="374">
          <cell r="A374">
            <v>5140</v>
          </cell>
          <cell r="B374" t="str">
            <v>AE Green Ridge Services</v>
          </cell>
          <cell r="C374" t="str">
            <v xml:space="preserve">1007LAE55 </v>
          </cell>
          <cell r="D374">
            <v>5140</v>
          </cell>
          <cell r="E374">
            <v>5140</v>
          </cell>
          <cell r="F374" t="str">
            <v>D</v>
          </cell>
          <cell r="G374" t="str">
            <v>US</v>
          </cell>
          <cell r="H374" t="str">
            <v>USD</v>
          </cell>
        </row>
        <row r="375">
          <cell r="A375">
            <v>5141</v>
          </cell>
          <cell r="B375" t="str">
            <v>AE - Wilton Wind II, LLC</v>
          </cell>
          <cell r="D375">
            <v>5141</v>
          </cell>
          <cell r="E375">
            <v>5141</v>
          </cell>
          <cell r="F375" t="str">
            <v>D</v>
          </cell>
          <cell r="G375" t="str">
            <v>US</v>
          </cell>
          <cell r="H375" t="str">
            <v>USD</v>
          </cell>
        </row>
        <row r="376">
          <cell r="A376">
            <v>5142</v>
          </cell>
          <cell r="B376" t="str">
            <v>AE - Ashtabula Wind II, LLC</v>
          </cell>
          <cell r="D376">
            <v>5142</v>
          </cell>
          <cell r="E376">
            <v>5142</v>
          </cell>
          <cell r="F376" t="str">
            <v>D</v>
          </cell>
          <cell r="G376" t="str">
            <v>US</v>
          </cell>
          <cell r="H376" t="str">
            <v>USD</v>
          </cell>
        </row>
        <row r="377">
          <cell r="A377">
            <v>5143</v>
          </cell>
          <cell r="B377" t="str">
            <v>AE - Garden Wind, LLC.</v>
          </cell>
          <cell r="D377">
            <v>5143</v>
          </cell>
          <cell r="E377">
            <v>5143</v>
          </cell>
          <cell r="F377" t="str">
            <v>D</v>
          </cell>
          <cell r="G377" t="str">
            <v>US</v>
          </cell>
          <cell r="H377" t="str">
            <v>USD</v>
          </cell>
        </row>
        <row r="378">
          <cell r="A378">
            <v>5144</v>
          </cell>
          <cell r="B378" t="str">
            <v>AE - Crystal Lake Wind III, LLC</v>
          </cell>
          <cell r="D378">
            <v>5144</v>
          </cell>
          <cell r="E378">
            <v>5144</v>
          </cell>
          <cell r="F378" t="str">
            <v>D</v>
          </cell>
          <cell r="G378" t="str">
            <v>US</v>
          </cell>
          <cell r="H378" t="str">
            <v>USD</v>
          </cell>
        </row>
        <row r="379">
          <cell r="A379">
            <v>5145</v>
          </cell>
          <cell r="B379" t="str">
            <v>AE Day County Wind LLC</v>
          </cell>
          <cell r="D379">
            <v>5145</v>
          </cell>
          <cell r="E379">
            <v>5145</v>
          </cell>
          <cell r="F379" t="str">
            <v>D</v>
          </cell>
          <cell r="G379" t="str">
            <v>US</v>
          </cell>
          <cell r="H379" t="str">
            <v>USD</v>
          </cell>
        </row>
        <row r="380">
          <cell r="A380">
            <v>5146</v>
          </cell>
          <cell r="B380" t="str">
            <v>AE Butler Ridge Wind Energy</v>
          </cell>
          <cell r="D380">
            <v>5146</v>
          </cell>
          <cell r="E380">
            <v>5146</v>
          </cell>
          <cell r="F380" t="str">
            <v>D</v>
          </cell>
          <cell r="G380" t="str">
            <v>US</v>
          </cell>
          <cell r="H380" t="str">
            <v>USD</v>
          </cell>
        </row>
        <row r="381">
          <cell r="A381">
            <v>5147</v>
          </cell>
          <cell r="B381" t="str">
            <v>AE High Majestic Wind Energy</v>
          </cell>
          <cell r="D381">
            <v>5147</v>
          </cell>
          <cell r="E381">
            <v>5147</v>
          </cell>
          <cell r="F381" t="str">
            <v>D</v>
          </cell>
          <cell r="G381" t="str">
            <v>US</v>
          </cell>
          <cell r="H381" t="str">
            <v>USD</v>
          </cell>
        </row>
        <row r="382">
          <cell r="A382">
            <v>5148</v>
          </cell>
          <cell r="B382" t="str">
            <v>AE Wessington Wind Energy</v>
          </cell>
          <cell r="D382">
            <v>5148</v>
          </cell>
          <cell r="E382">
            <v>5148</v>
          </cell>
          <cell r="F382" t="str">
            <v>D</v>
          </cell>
          <cell r="G382" t="str">
            <v>US</v>
          </cell>
          <cell r="H382" t="str">
            <v>USD</v>
          </cell>
        </row>
        <row r="383">
          <cell r="A383">
            <v>5149</v>
          </cell>
          <cell r="B383" t="str">
            <v>AE NextEra Gas Producing-Haynesville TX</v>
          </cell>
          <cell r="D383">
            <v>5149</v>
          </cell>
          <cell r="E383">
            <v>5149</v>
          </cell>
          <cell r="F383" t="str">
            <v>D</v>
          </cell>
          <cell r="G383" t="str">
            <v>US</v>
          </cell>
          <cell r="H383" t="str">
            <v>USD</v>
          </cell>
        </row>
        <row r="384">
          <cell r="A384">
            <v>5150</v>
          </cell>
          <cell r="B384" t="str">
            <v>AE NextEra Producer Services-Haynesville TX</v>
          </cell>
          <cell r="D384">
            <v>5150</v>
          </cell>
          <cell r="E384">
            <v>5150</v>
          </cell>
          <cell r="F384" t="str">
            <v>D</v>
          </cell>
          <cell r="G384" t="str">
            <v>US</v>
          </cell>
          <cell r="H384" t="str">
            <v>USD</v>
          </cell>
        </row>
        <row r="385">
          <cell r="A385">
            <v>5151</v>
          </cell>
          <cell r="B385" t="str">
            <v>Calhoun Power Company Holdings</v>
          </cell>
          <cell r="D385">
            <v>5151</v>
          </cell>
          <cell r="E385">
            <v>5151</v>
          </cell>
          <cell r="F385" t="str">
            <v>D</v>
          </cell>
          <cell r="G385" t="str">
            <v>US</v>
          </cell>
          <cell r="H385" t="str">
            <v>USD</v>
          </cell>
        </row>
        <row r="386">
          <cell r="A386">
            <v>6000</v>
          </cell>
          <cell r="B386" t="str">
            <v>LUZ Solar Prtnrs Ltd VIII</v>
          </cell>
          <cell r="F386" t="str">
            <v>D</v>
          </cell>
          <cell r="G386" t="str">
            <v>US</v>
          </cell>
          <cell r="H386" t="str">
            <v>USD</v>
          </cell>
        </row>
        <row r="387">
          <cell r="A387" t="str">
            <v>6000PTC</v>
          </cell>
          <cell r="B387" t="str">
            <v>PTC Unit for Partnerships</v>
          </cell>
          <cell r="F387" t="str">
            <v>D</v>
          </cell>
          <cell r="G387" t="str">
            <v>US</v>
          </cell>
          <cell r="H387" t="str">
            <v>USD</v>
          </cell>
        </row>
        <row r="388">
          <cell r="A388">
            <v>6001</v>
          </cell>
          <cell r="B388" t="str">
            <v>LUZ Solar Partners Ltd IX</v>
          </cell>
          <cell r="F388" t="str">
            <v>D</v>
          </cell>
          <cell r="G388" t="str">
            <v>US</v>
          </cell>
          <cell r="H388" t="str">
            <v>USD</v>
          </cell>
        </row>
        <row r="389">
          <cell r="A389">
            <v>6002</v>
          </cell>
          <cell r="B389" t="str">
            <v>ESI Vansycle Partners LP</v>
          </cell>
          <cell r="C389">
            <v>3033</v>
          </cell>
          <cell r="F389" t="str">
            <v>D</v>
          </cell>
          <cell r="G389" t="str">
            <v>US</v>
          </cell>
          <cell r="H389" t="str">
            <v>USD</v>
          </cell>
        </row>
        <row r="390">
          <cell r="A390">
            <v>6003</v>
          </cell>
          <cell r="B390" t="str">
            <v>Hawkeye Power Partners, LLC</v>
          </cell>
          <cell r="C390" t="str">
            <v>1007L10814</v>
          </cell>
          <cell r="D390">
            <v>6003</v>
          </cell>
          <cell r="E390">
            <v>6003</v>
          </cell>
          <cell r="F390" t="str">
            <v>D</v>
          </cell>
          <cell r="G390" t="str">
            <v>US</v>
          </cell>
          <cell r="H390" t="str">
            <v>USD</v>
          </cell>
        </row>
        <row r="391">
          <cell r="A391">
            <v>6004</v>
          </cell>
          <cell r="B391" t="str">
            <v>West Texas Wind Energy Partners LP</v>
          </cell>
          <cell r="C391">
            <v>3056</v>
          </cell>
          <cell r="F391" t="str">
            <v>D</v>
          </cell>
          <cell r="G391" t="str">
            <v>US</v>
          </cell>
          <cell r="H391" t="str">
            <v>USD</v>
          </cell>
        </row>
        <row r="392">
          <cell r="A392">
            <v>6005</v>
          </cell>
          <cell r="B392" t="str">
            <v>Lamar Power Partners LP</v>
          </cell>
          <cell r="C392" t="str">
            <v>1007L12501</v>
          </cell>
          <cell r="D392">
            <v>6005</v>
          </cell>
          <cell r="E392">
            <v>6005</v>
          </cell>
          <cell r="F392" t="str">
            <v>D</v>
          </cell>
          <cell r="G392" t="str">
            <v>US</v>
          </cell>
          <cell r="H392" t="str">
            <v>USD</v>
          </cell>
        </row>
        <row r="393">
          <cell r="A393" t="str">
            <v>6005NO</v>
          </cell>
          <cell r="B393" t="str">
            <v>Lamar Power Partners LP-NQH &amp; OTTI</v>
          </cell>
          <cell r="F393" t="str">
            <v>D</v>
          </cell>
          <cell r="G393" t="str">
            <v>US</v>
          </cell>
          <cell r="H393" t="str">
            <v>USD</v>
          </cell>
        </row>
        <row r="394">
          <cell r="A394">
            <v>6006</v>
          </cell>
          <cell r="B394" t="str">
            <v>FPL Energy MH50, LP</v>
          </cell>
          <cell r="C394" t="str">
            <v>1007L01301</v>
          </cell>
          <cell r="D394">
            <v>6006</v>
          </cell>
          <cell r="E394">
            <v>6006</v>
          </cell>
          <cell r="F394" t="str">
            <v>D</v>
          </cell>
          <cell r="G394" t="str">
            <v>US</v>
          </cell>
          <cell r="H394" t="str">
            <v>USD</v>
          </cell>
        </row>
        <row r="395">
          <cell r="A395" t="str">
            <v>6006NO</v>
          </cell>
          <cell r="B395" t="str">
            <v>FPL Energy MH50, LP-NQH &amp; OTTI</v>
          </cell>
          <cell r="F395" t="str">
            <v>D</v>
          </cell>
          <cell r="G395" t="str">
            <v>US</v>
          </cell>
          <cell r="H395" t="str">
            <v>USD</v>
          </cell>
        </row>
        <row r="396">
          <cell r="A396">
            <v>6007</v>
          </cell>
          <cell r="B396" t="str">
            <v>Intexco I LP, LLC</v>
          </cell>
          <cell r="C396" t="str">
            <v>1007L12503</v>
          </cell>
          <cell r="D396">
            <v>6007</v>
          </cell>
          <cell r="E396">
            <v>6007</v>
          </cell>
          <cell r="F396" t="str">
            <v>D</v>
          </cell>
          <cell r="G396" t="str">
            <v>US</v>
          </cell>
          <cell r="H396" t="str">
            <v>USD</v>
          </cell>
        </row>
        <row r="397">
          <cell r="A397">
            <v>6008</v>
          </cell>
          <cell r="B397" t="str">
            <v>Intexco I LP</v>
          </cell>
          <cell r="D397">
            <v>6008</v>
          </cell>
          <cell r="E397">
            <v>6008</v>
          </cell>
          <cell r="F397" t="str">
            <v>D</v>
          </cell>
          <cell r="G397" t="str">
            <v>US</v>
          </cell>
          <cell r="H397" t="str">
            <v>USD</v>
          </cell>
        </row>
        <row r="398">
          <cell r="A398">
            <v>6009</v>
          </cell>
          <cell r="B398" t="str">
            <v>FPL Energy Marcus Hook LP</v>
          </cell>
          <cell r="C398">
            <v>1022600122</v>
          </cell>
          <cell r="D398">
            <v>6009</v>
          </cell>
          <cell r="E398">
            <v>6009</v>
          </cell>
          <cell r="F398" t="str">
            <v>D</v>
          </cell>
          <cell r="G398" t="str">
            <v>US</v>
          </cell>
          <cell r="H398" t="str">
            <v>USD</v>
          </cell>
        </row>
        <row r="399">
          <cell r="A399" t="str">
            <v>6009NO</v>
          </cell>
          <cell r="B399" t="str">
            <v>FPL Energy Marcus Hook LP</v>
          </cell>
          <cell r="F399" t="str">
            <v>D</v>
          </cell>
          <cell r="G399" t="str">
            <v>US</v>
          </cell>
          <cell r="H399" t="str">
            <v>USD</v>
          </cell>
        </row>
        <row r="400">
          <cell r="A400">
            <v>6010</v>
          </cell>
          <cell r="B400" t="str">
            <v>FPLE Rhode Island State Energy LP</v>
          </cell>
          <cell r="C400">
            <v>3058</v>
          </cell>
          <cell r="F400" t="str">
            <v>D</v>
          </cell>
          <cell r="G400" t="str">
            <v>US</v>
          </cell>
          <cell r="H400" t="str">
            <v>USD</v>
          </cell>
        </row>
        <row r="401">
          <cell r="A401" t="str">
            <v>6010NO</v>
          </cell>
          <cell r="B401" t="str">
            <v>FPLE Rhode Island State Energy LP-NQH &amp; OTTI</v>
          </cell>
          <cell r="F401" t="str">
            <v>D</v>
          </cell>
          <cell r="G401" t="str">
            <v>US</v>
          </cell>
          <cell r="H401" t="str">
            <v>USD</v>
          </cell>
        </row>
        <row r="402">
          <cell r="A402">
            <v>6011</v>
          </cell>
          <cell r="B402" t="str">
            <v>Lake Benton Power Partners II, LLC</v>
          </cell>
          <cell r="C402" t="str">
            <v>1007L10816</v>
          </cell>
          <cell r="D402">
            <v>6011</v>
          </cell>
          <cell r="E402">
            <v>6011</v>
          </cell>
          <cell r="F402" t="str">
            <v>D</v>
          </cell>
          <cell r="G402" t="str">
            <v>US</v>
          </cell>
          <cell r="H402" t="str">
            <v>USD</v>
          </cell>
        </row>
        <row r="403">
          <cell r="A403">
            <v>6012</v>
          </cell>
          <cell r="B403" t="str">
            <v>Doswell Limited Partnership</v>
          </cell>
          <cell r="C403" t="str">
            <v>1007L14101</v>
          </cell>
          <cell r="D403">
            <v>6012</v>
          </cell>
          <cell r="E403">
            <v>6012</v>
          </cell>
          <cell r="F403" t="str">
            <v>D</v>
          </cell>
          <cell r="G403" t="str">
            <v>US</v>
          </cell>
          <cell r="H403" t="str">
            <v>USD</v>
          </cell>
        </row>
        <row r="404">
          <cell r="A404" t="str">
            <v>6012NO</v>
          </cell>
          <cell r="B404" t="str">
            <v>Doswell Limited Partnership-NQH &amp; OTTI</v>
          </cell>
          <cell r="F404" t="str">
            <v>D</v>
          </cell>
          <cell r="G404" t="str">
            <v>US</v>
          </cell>
          <cell r="H404" t="str">
            <v>USD</v>
          </cell>
        </row>
        <row r="405">
          <cell r="A405">
            <v>6013</v>
          </cell>
          <cell r="B405" t="str">
            <v>FPL Energy Pecos Wind I LP</v>
          </cell>
          <cell r="C405" t="str">
            <v>1007L09001</v>
          </cell>
          <cell r="E405">
            <v>6013</v>
          </cell>
          <cell r="F405" t="str">
            <v>D</v>
          </cell>
          <cell r="G405" t="str">
            <v>US</v>
          </cell>
          <cell r="H405" t="str">
            <v>USD</v>
          </cell>
        </row>
        <row r="406">
          <cell r="A406">
            <v>6014</v>
          </cell>
          <cell r="B406" t="str">
            <v>FPL Energy Pecos Wind II LP</v>
          </cell>
          <cell r="C406" t="str">
            <v>1007L09101</v>
          </cell>
          <cell r="E406">
            <v>6014</v>
          </cell>
          <cell r="F406" t="str">
            <v>D</v>
          </cell>
          <cell r="G406" t="str">
            <v>US</v>
          </cell>
          <cell r="H406" t="str">
            <v>USD</v>
          </cell>
        </row>
        <row r="407">
          <cell r="A407">
            <v>6015</v>
          </cell>
          <cell r="B407" t="str">
            <v>FPLE Forney LP</v>
          </cell>
          <cell r="C407" t="str">
            <v xml:space="preserve">1007L1654 </v>
          </cell>
          <cell r="D407">
            <v>6015</v>
          </cell>
          <cell r="E407">
            <v>6015</v>
          </cell>
          <cell r="F407" t="str">
            <v>D</v>
          </cell>
          <cell r="G407" t="str">
            <v>US</v>
          </cell>
          <cell r="H407" t="str">
            <v>USD</v>
          </cell>
        </row>
        <row r="408">
          <cell r="A408" t="str">
            <v>6015NO</v>
          </cell>
          <cell r="B408" t="str">
            <v>FPLE Forney LP-NQH &amp; OTTI</v>
          </cell>
          <cell r="F408" t="str">
            <v>D</v>
          </cell>
          <cell r="G408" t="str">
            <v>US</v>
          </cell>
          <cell r="H408" t="str">
            <v>USD</v>
          </cell>
        </row>
        <row r="409">
          <cell r="A409">
            <v>6016</v>
          </cell>
          <cell r="B409" t="str">
            <v>FPLE Forney Pipeline LP</v>
          </cell>
          <cell r="C409" t="str">
            <v xml:space="preserve">1007L1655 </v>
          </cell>
          <cell r="D409">
            <v>6016</v>
          </cell>
          <cell r="E409">
            <v>6016</v>
          </cell>
          <cell r="F409" t="str">
            <v>D</v>
          </cell>
          <cell r="G409" t="str">
            <v>US</v>
          </cell>
          <cell r="H409" t="str">
            <v>USD</v>
          </cell>
        </row>
        <row r="410">
          <cell r="A410">
            <v>6017</v>
          </cell>
          <cell r="B410" t="str">
            <v>FPL Energy Vansycle LLC</v>
          </cell>
          <cell r="C410" t="str">
            <v xml:space="preserve">1007L006  </v>
          </cell>
          <cell r="E410">
            <v>6017</v>
          </cell>
          <cell r="F410" t="str">
            <v>D</v>
          </cell>
          <cell r="G410" t="str">
            <v>US</v>
          </cell>
          <cell r="H410" t="str">
            <v>USD</v>
          </cell>
        </row>
        <row r="411">
          <cell r="A411">
            <v>6018</v>
          </cell>
          <cell r="B411" t="str">
            <v>Badger Windpower LLC</v>
          </cell>
          <cell r="C411" t="str">
            <v>1007L10811</v>
          </cell>
          <cell r="D411">
            <v>6018</v>
          </cell>
          <cell r="E411">
            <v>6018</v>
          </cell>
          <cell r="F411" t="str">
            <v>D</v>
          </cell>
          <cell r="G411" t="str">
            <v>US</v>
          </cell>
          <cell r="H411" t="str">
            <v>USD</v>
          </cell>
        </row>
        <row r="412">
          <cell r="A412">
            <v>6019</v>
          </cell>
          <cell r="B412" t="str">
            <v>Gray County Wind Energy LLC</v>
          </cell>
          <cell r="C412" t="str">
            <v>1007L05801</v>
          </cell>
          <cell r="E412">
            <v>6019</v>
          </cell>
          <cell r="F412" t="str">
            <v>D</v>
          </cell>
          <cell r="G412" t="str">
            <v>US</v>
          </cell>
          <cell r="H412" t="str">
            <v>USD</v>
          </cell>
        </row>
        <row r="413">
          <cell r="A413">
            <v>6020</v>
          </cell>
          <cell r="B413" t="str">
            <v>FPL Energy Upton Wind I LP</v>
          </cell>
          <cell r="C413" t="str">
            <v>1007L08301</v>
          </cell>
          <cell r="E413">
            <v>6020</v>
          </cell>
          <cell r="F413" t="str">
            <v>D</v>
          </cell>
          <cell r="G413" t="str">
            <v>US</v>
          </cell>
          <cell r="H413" t="str">
            <v>USD</v>
          </cell>
        </row>
        <row r="414">
          <cell r="A414">
            <v>6021</v>
          </cell>
          <cell r="B414" t="str">
            <v>FPL Energy Upton Wind II LP</v>
          </cell>
          <cell r="C414" t="str">
            <v>1007L08501</v>
          </cell>
          <cell r="E414">
            <v>6021</v>
          </cell>
          <cell r="F414" t="str">
            <v>D</v>
          </cell>
          <cell r="G414" t="str">
            <v>US</v>
          </cell>
          <cell r="H414" t="str">
            <v>USD</v>
          </cell>
        </row>
        <row r="415">
          <cell r="A415">
            <v>6022</v>
          </cell>
          <cell r="B415" t="str">
            <v>FPL Energy Upton Wind III LP</v>
          </cell>
          <cell r="C415" t="str">
            <v>1007L08701</v>
          </cell>
          <cell r="E415">
            <v>6022</v>
          </cell>
          <cell r="F415" t="str">
            <v>D</v>
          </cell>
          <cell r="G415" t="str">
            <v>US</v>
          </cell>
          <cell r="H415" t="str">
            <v>USD</v>
          </cell>
        </row>
        <row r="416">
          <cell r="A416">
            <v>6023</v>
          </cell>
          <cell r="B416" t="str">
            <v>FPL Energy Upton Wind IV LP</v>
          </cell>
          <cell r="C416" t="str">
            <v>1007L08901</v>
          </cell>
          <cell r="E416">
            <v>6023</v>
          </cell>
          <cell r="F416" t="str">
            <v>D</v>
          </cell>
          <cell r="G416" t="str">
            <v>US</v>
          </cell>
          <cell r="H416" t="str">
            <v>USD</v>
          </cell>
        </row>
        <row r="417">
          <cell r="A417">
            <v>6025</v>
          </cell>
          <cell r="B417" t="str">
            <v>Bayswater Peaking Facility LLC</v>
          </cell>
          <cell r="C417" t="str">
            <v>1007L10911</v>
          </cell>
          <cell r="D417">
            <v>6025</v>
          </cell>
          <cell r="E417">
            <v>6025</v>
          </cell>
          <cell r="F417" t="str">
            <v>D</v>
          </cell>
          <cell r="G417" t="str">
            <v>US</v>
          </cell>
          <cell r="H417" t="str">
            <v>USD</v>
          </cell>
        </row>
        <row r="418">
          <cell r="A418" t="str">
            <v>6025NO</v>
          </cell>
          <cell r="B418" t="str">
            <v>Bayswater Peaking Facility LLC</v>
          </cell>
          <cell r="F418" t="str">
            <v>D</v>
          </cell>
          <cell r="G418" t="str">
            <v>US</v>
          </cell>
          <cell r="H418" t="str">
            <v>USD</v>
          </cell>
        </row>
        <row r="419">
          <cell r="A419">
            <v>6026</v>
          </cell>
          <cell r="B419" t="str">
            <v>Calhoun Power Company I, LLC</v>
          </cell>
          <cell r="C419">
            <v>102260011</v>
          </cell>
          <cell r="D419">
            <v>6026</v>
          </cell>
          <cell r="E419">
            <v>6026</v>
          </cell>
          <cell r="F419" t="str">
            <v>D</v>
          </cell>
          <cell r="G419" t="str">
            <v>US</v>
          </cell>
          <cell r="H419" t="str">
            <v>USD</v>
          </cell>
        </row>
        <row r="420">
          <cell r="A420">
            <v>6036</v>
          </cell>
          <cell r="B420" t="str">
            <v>Acme Posdef Partners, L.P.</v>
          </cell>
          <cell r="C420">
            <v>3015</v>
          </cell>
          <cell r="F420" t="str">
            <v>D</v>
          </cell>
          <cell r="G420" t="str">
            <v>US</v>
          </cell>
          <cell r="H420" t="str">
            <v>USD</v>
          </cell>
        </row>
        <row r="421">
          <cell r="A421" t="str">
            <v>6036P_CTA</v>
          </cell>
          <cell r="B421" t="str">
            <v>Acme Posdef Partners, L.P.</v>
          </cell>
          <cell r="F421" t="str">
            <v>D</v>
          </cell>
          <cell r="G421" t="str">
            <v>US</v>
          </cell>
          <cell r="H421" t="str">
            <v>USD</v>
          </cell>
        </row>
        <row r="422">
          <cell r="A422">
            <v>6042</v>
          </cell>
          <cell r="B422" t="str">
            <v>ESI Tractebel Funding Corp.</v>
          </cell>
          <cell r="F422" t="str">
            <v>D</v>
          </cell>
          <cell r="G422" t="str">
            <v>US</v>
          </cell>
          <cell r="H422" t="str">
            <v>USD</v>
          </cell>
        </row>
        <row r="423">
          <cell r="A423">
            <v>6043</v>
          </cell>
          <cell r="B423" t="str">
            <v>North Jersey Energy Associates</v>
          </cell>
          <cell r="F423" t="str">
            <v>D</v>
          </cell>
          <cell r="G423" t="str">
            <v>US</v>
          </cell>
          <cell r="H423" t="str">
            <v>USD</v>
          </cell>
        </row>
        <row r="424">
          <cell r="A424">
            <v>6044</v>
          </cell>
          <cell r="B424" t="str">
            <v>Northeast Energy Associates</v>
          </cell>
          <cell r="F424" t="str">
            <v>D</v>
          </cell>
          <cell r="G424" t="str">
            <v>US</v>
          </cell>
          <cell r="H424" t="str">
            <v>USD</v>
          </cell>
        </row>
        <row r="425">
          <cell r="A425">
            <v>6045</v>
          </cell>
          <cell r="B425" t="str">
            <v>Northeast Energy LLC</v>
          </cell>
          <cell r="F425" t="str">
            <v>D</v>
          </cell>
          <cell r="G425" t="str">
            <v>US</v>
          </cell>
          <cell r="H425" t="str">
            <v>USD</v>
          </cell>
        </row>
        <row r="426">
          <cell r="A426">
            <v>6046</v>
          </cell>
          <cell r="B426" t="str">
            <v>Northeast Energy Limited Partnership</v>
          </cell>
          <cell r="F426" t="str">
            <v>D</v>
          </cell>
          <cell r="G426" t="str">
            <v>US</v>
          </cell>
          <cell r="H426" t="str">
            <v>USD</v>
          </cell>
        </row>
        <row r="427">
          <cell r="A427">
            <v>6048</v>
          </cell>
          <cell r="B427" t="str">
            <v>Altamont Infrastructure</v>
          </cell>
          <cell r="F427" t="str">
            <v>D</v>
          </cell>
          <cell r="G427" t="str">
            <v>US</v>
          </cell>
          <cell r="H427" t="str">
            <v>USD</v>
          </cell>
        </row>
        <row r="428">
          <cell r="A428">
            <v>6049</v>
          </cell>
          <cell r="B428" t="str">
            <v>ESI Tractebel Acquisition Corp.</v>
          </cell>
          <cell r="F428" t="str">
            <v>D</v>
          </cell>
          <cell r="G428" t="str">
            <v>US</v>
          </cell>
          <cell r="H428" t="str">
            <v>USD</v>
          </cell>
        </row>
        <row r="429">
          <cell r="A429">
            <v>6050</v>
          </cell>
          <cell r="B429" t="str">
            <v>Windco, LLC</v>
          </cell>
          <cell r="F429" t="str">
            <v>D</v>
          </cell>
          <cell r="G429" t="str">
            <v>US</v>
          </cell>
          <cell r="H429" t="str">
            <v>USD</v>
          </cell>
        </row>
        <row r="430">
          <cell r="A430">
            <v>6053</v>
          </cell>
          <cell r="B430" t="str">
            <v>Cherokee County Cogen Par</v>
          </cell>
          <cell r="F430" t="str">
            <v>D</v>
          </cell>
          <cell r="G430" t="str">
            <v>US</v>
          </cell>
          <cell r="H430" t="str">
            <v>USD</v>
          </cell>
        </row>
        <row r="431">
          <cell r="A431">
            <v>6054</v>
          </cell>
          <cell r="B431" t="str">
            <v>Multitrade Of Pittsylvania County, LP</v>
          </cell>
          <cell r="C431">
            <v>3089</v>
          </cell>
          <cell r="F431" t="str">
            <v>D</v>
          </cell>
          <cell r="G431" t="str">
            <v>US</v>
          </cell>
          <cell r="H431" t="str">
            <v>USD</v>
          </cell>
        </row>
        <row r="432">
          <cell r="A432">
            <v>6055</v>
          </cell>
          <cell r="B432" t="str">
            <v>Posdef Power Company</v>
          </cell>
          <cell r="C432">
            <v>3080</v>
          </cell>
          <cell r="D432">
            <v>6055</v>
          </cell>
          <cell r="E432">
            <v>6055</v>
          </cell>
          <cell r="F432" t="str">
            <v>D</v>
          </cell>
          <cell r="G432" t="str">
            <v>US</v>
          </cell>
          <cell r="H432" t="str">
            <v>USD</v>
          </cell>
        </row>
        <row r="433">
          <cell r="A433" t="str">
            <v>6055NO</v>
          </cell>
          <cell r="B433" t="str">
            <v>Posdef Power Company-NQH &amp; OTTI</v>
          </cell>
          <cell r="F433" t="str">
            <v>D</v>
          </cell>
          <cell r="G433" t="str">
            <v>US</v>
          </cell>
          <cell r="H433" t="str">
            <v>USD</v>
          </cell>
        </row>
        <row r="434">
          <cell r="A434">
            <v>6059</v>
          </cell>
          <cell r="B434" t="str">
            <v>Mojave 16/17/18 LLC</v>
          </cell>
          <cell r="F434" t="str">
            <v>D</v>
          </cell>
          <cell r="G434" t="str">
            <v>US</v>
          </cell>
          <cell r="H434" t="str">
            <v>USD</v>
          </cell>
        </row>
        <row r="435">
          <cell r="A435">
            <v>6063</v>
          </cell>
          <cell r="B435" t="str">
            <v>TPC Windfarms LLC</v>
          </cell>
          <cell r="F435" t="str">
            <v>D</v>
          </cell>
          <cell r="G435" t="str">
            <v>US</v>
          </cell>
          <cell r="H435" t="str">
            <v>USD</v>
          </cell>
        </row>
        <row r="436">
          <cell r="A436">
            <v>6064</v>
          </cell>
          <cell r="B436" t="str">
            <v>Windpower Partners 1990</v>
          </cell>
          <cell r="C436">
            <v>3087</v>
          </cell>
          <cell r="F436" t="str">
            <v>D</v>
          </cell>
          <cell r="G436" t="str">
            <v>US</v>
          </cell>
          <cell r="H436" t="str">
            <v>USD</v>
          </cell>
        </row>
        <row r="437">
          <cell r="A437">
            <v>6065</v>
          </cell>
          <cell r="B437" t="str">
            <v>Windpower Partners 1991</v>
          </cell>
          <cell r="C437">
            <v>3088</v>
          </cell>
          <cell r="F437" t="str">
            <v>D</v>
          </cell>
          <cell r="G437" t="str">
            <v>US</v>
          </cell>
          <cell r="H437" t="str">
            <v>USD</v>
          </cell>
        </row>
        <row r="438">
          <cell r="A438">
            <v>6068</v>
          </cell>
          <cell r="B438" t="str">
            <v>Green Ridge Power, LLC</v>
          </cell>
          <cell r="C438">
            <v>10078002</v>
          </cell>
          <cell r="E438">
            <v>6068</v>
          </cell>
          <cell r="F438" t="str">
            <v>D</v>
          </cell>
          <cell r="G438" t="str">
            <v>US</v>
          </cell>
          <cell r="H438" t="str">
            <v>USD</v>
          </cell>
        </row>
        <row r="439">
          <cell r="A439">
            <v>6069</v>
          </cell>
          <cell r="B439" t="str">
            <v>Altamont Power, LLC</v>
          </cell>
          <cell r="F439" t="str">
            <v>D</v>
          </cell>
          <cell r="G439" t="str">
            <v>US</v>
          </cell>
          <cell r="H439" t="str">
            <v>USD</v>
          </cell>
        </row>
        <row r="440">
          <cell r="A440">
            <v>6078</v>
          </cell>
          <cell r="B440" t="str">
            <v>Birch Limited Partnership</v>
          </cell>
          <cell r="F440" t="str">
            <v>D</v>
          </cell>
          <cell r="G440" t="str">
            <v>US</v>
          </cell>
          <cell r="H440" t="str">
            <v>USD</v>
          </cell>
        </row>
        <row r="441">
          <cell r="A441">
            <v>6079</v>
          </cell>
          <cell r="B441" t="str">
            <v>Montenay Montgomery Cty LP</v>
          </cell>
          <cell r="F441" t="str">
            <v>D</v>
          </cell>
          <cell r="G441" t="str">
            <v>US</v>
          </cell>
          <cell r="H441" t="str">
            <v>USD</v>
          </cell>
        </row>
        <row r="442">
          <cell r="A442">
            <v>6082</v>
          </cell>
          <cell r="B442" t="str">
            <v>Delaware Mountain Wind Farm LP</v>
          </cell>
          <cell r="C442" t="str">
            <v>1007L10201</v>
          </cell>
          <cell r="E442">
            <v>6082</v>
          </cell>
          <cell r="F442" t="str">
            <v>D</v>
          </cell>
          <cell r="G442" t="str">
            <v>US</v>
          </cell>
          <cell r="H442" t="str">
            <v>USD</v>
          </cell>
        </row>
        <row r="443">
          <cell r="A443">
            <v>6083</v>
          </cell>
          <cell r="B443" t="str">
            <v>Indian Mesa Wind Farm LP</v>
          </cell>
          <cell r="C443" t="str">
            <v>1007L10401</v>
          </cell>
          <cell r="E443">
            <v>6083</v>
          </cell>
          <cell r="F443" t="str">
            <v>D</v>
          </cell>
          <cell r="G443" t="str">
            <v>US</v>
          </cell>
          <cell r="H443" t="str">
            <v>USD</v>
          </cell>
        </row>
        <row r="444">
          <cell r="A444">
            <v>6084</v>
          </cell>
          <cell r="B444" t="str">
            <v>Backbone Mountain Windpower LLC</v>
          </cell>
          <cell r="C444">
            <v>10225301</v>
          </cell>
          <cell r="E444">
            <v>6084</v>
          </cell>
          <cell r="F444" t="str">
            <v>D</v>
          </cell>
          <cell r="G444" t="str">
            <v>US</v>
          </cell>
          <cell r="H444" t="str">
            <v>USD</v>
          </cell>
        </row>
        <row r="445">
          <cell r="A445">
            <v>6085</v>
          </cell>
          <cell r="B445" t="str">
            <v>Pennsylvania Windfarms, Inc.</v>
          </cell>
          <cell r="C445">
            <v>102254</v>
          </cell>
          <cell r="D445">
            <v>6085</v>
          </cell>
          <cell r="E445">
            <v>6085</v>
          </cell>
          <cell r="F445" t="str">
            <v>D</v>
          </cell>
          <cell r="G445" t="str">
            <v>US</v>
          </cell>
          <cell r="H445" t="str">
            <v>USD</v>
          </cell>
        </row>
        <row r="446">
          <cell r="A446">
            <v>6086</v>
          </cell>
          <cell r="B446" t="str">
            <v>FPL Energy Hancock County Wind, LLC</v>
          </cell>
          <cell r="C446" t="str">
            <v>1007L10813</v>
          </cell>
          <cell r="D446">
            <v>6086</v>
          </cell>
          <cell r="E446">
            <v>6086</v>
          </cell>
          <cell r="F446" t="str">
            <v>D</v>
          </cell>
          <cell r="G446" t="str">
            <v>US</v>
          </cell>
          <cell r="H446" t="str">
            <v>USD</v>
          </cell>
        </row>
        <row r="447">
          <cell r="A447">
            <v>6087</v>
          </cell>
          <cell r="B447" t="str">
            <v>Ebensburg Power Co LP</v>
          </cell>
          <cell r="F447" t="str">
            <v>D</v>
          </cell>
          <cell r="G447" t="str">
            <v>US</v>
          </cell>
          <cell r="H447" t="str">
            <v>USD</v>
          </cell>
        </row>
        <row r="448">
          <cell r="A448">
            <v>6091</v>
          </cell>
          <cell r="B448" t="str">
            <v>High Winds LLC</v>
          </cell>
          <cell r="C448" t="str">
            <v>1007L10815</v>
          </cell>
          <cell r="E448">
            <v>6091</v>
          </cell>
          <cell r="F448" t="str">
            <v>D</v>
          </cell>
          <cell r="G448" t="str">
            <v>US</v>
          </cell>
          <cell r="H448" t="str">
            <v>USD</v>
          </cell>
        </row>
        <row r="449">
          <cell r="A449">
            <v>6092</v>
          </cell>
          <cell r="B449" t="str">
            <v>FPL Energy Illinois Wind LLC</v>
          </cell>
          <cell r="C449" t="str">
            <v xml:space="preserve">1007L075  </v>
          </cell>
          <cell r="D449">
            <v>6092</v>
          </cell>
          <cell r="E449">
            <v>6092</v>
          </cell>
          <cell r="F449" t="str">
            <v>D</v>
          </cell>
          <cell r="G449" t="str">
            <v>US</v>
          </cell>
          <cell r="H449" t="str">
            <v>USD</v>
          </cell>
        </row>
        <row r="450">
          <cell r="A450">
            <v>6093</v>
          </cell>
          <cell r="B450" t="str">
            <v>FPL Energy South Dakota Wind LLC</v>
          </cell>
          <cell r="C450" t="str">
            <v xml:space="preserve">1007L097  </v>
          </cell>
          <cell r="E450">
            <v>6093</v>
          </cell>
          <cell r="F450" t="str">
            <v>D</v>
          </cell>
          <cell r="G450" t="str">
            <v>US</v>
          </cell>
          <cell r="H450" t="str">
            <v>USD</v>
          </cell>
        </row>
        <row r="451">
          <cell r="A451">
            <v>6094</v>
          </cell>
          <cell r="B451" t="str">
            <v>FPL Energy North Dakota Wind LLC</v>
          </cell>
          <cell r="C451" t="str">
            <v xml:space="preserve">1007L107  </v>
          </cell>
          <cell r="E451">
            <v>6094</v>
          </cell>
          <cell r="F451" t="str">
            <v>D</v>
          </cell>
          <cell r="G451" t="str">
            <v>US</v>
          </cell>
          <cell r="H451" t="str">
            <v>USD</v>
          </cell>
        </row>
        <row r="452">
          <cell r="A452">
            <v>6095</v>
          </cell>
          <cell r="B452" t="str">
            <v>FPL Energy Oklahoma Wind LLC</v>
          </cell>
          <cell r="C452" t="str">
            <v xml:space="preserve">1007L117  </v>
          </cell>
          <cell r="D452">
            <v>6095</v>
          </cell>
          <cell r="E452">
            <v>6095</v>
          </cell>
          <cell r="F452" t="str">
            <v>D</v>
          </cell>
          <cell r="G452" t="str">
            <v>US</v>
          </cell>
          <cell r="H452" t="str">
            <v>USD</v>
          </cell>
        </row>
        <row r="453">
          <cell r="A453">
            <v>6096</v>
          </cell>
          <cell r="B453" t="str">
            <v>Midway Power LLC</v>
          </cell>
          <cell r="C453" t="str">
            <v xml:space="preserve">1007L046  </v>
          </cell>
          <cell r="D453">
            <v>6096</v>
          </cell>
          <cell r="E453">
            <v>6096</v>
          </cell>
          <cell r="F453" t="str">
            <v>D</v>
          </cell>
          <cell r="G453" t="str">
            <v>US</v>
          </cell>
          <cell r="H453" t="str">
            <v>USD</v>
          </cell>
        </row>
        <row r="454">
          <cell r="A454">
            <v>6097</v>
          </cell>
          <cell r="B454" t="str">
            <v>FPL Energy Wyoming LLC</v>
          </cell>
          <cell r="C454" t="str">
            <v xml:space="preserve">1007L092  </v>
          </cell>
          <cell r="E454">
            <v>6097</v>
          </cell>
          <cell r="F454" t="str">
            <v>D</v>
          </cell>
          <cell r="G454" t="str">
            <v>US</v>
          </cell>
          <cell r="H454" t="str">
            <v>USD</v>
          </cell>
        </row>
        <row r="455">
          <cell r="A455">
            <v>6098</v>
          </cell>
          <cell r="B455" t="str">
            <v>Jamaica Bay Peaking Facility LLC</v>
          </cell>
          <cell r="C455" t="str">
            <v>1007L10912</v>
          </cell>
          <cell r="D455">
            <v>6098</v>
          </cell>
          <cell r="E455">
            <v>6098</v>
          </cell>
          <cell r="F455" t="str">
            <v>D</v>
          </cell>
          <cell r="G455" t="str">
            <v>US</v>
          </cell>
          <cell r="H455" t="str">
            <v>USD</v>
          </cell>
        </row>
        <row r="456">
          <cell r="A456" t="str">
            <v>6098NO</v>
          </cell>
          <cell r="B456" t="str">
            <v>Jamaica Bay Peaking Facility LLC</v>
          </cell>
          <cell r="F456" t="str">
            <v>D</v>
          </cell>
          <cell r="G456" t="str">
            <v>US</v>
          </cell>
          <cell r="H456" t="str">
            <v>USD</v>
          </cell>
        </row>
        <row r="457">
          <cell r="A457">
            <v>6099</v>
          </cell>
          <cell r="B457" t="str">
            <v>FPL Energy New Mexico Wind LLC</v>
          </cell>
          <cell r="C457">
            <v>308301</v>
          </cell>
          <cell r="F457" t="str">
            <v>D</v>
          </cell>
          <cell r="G457" t="str">
            <v>US</v>
          </cell>
          <cell r="H457" t="str">
            <v>USD</v>
          </cell>
        </row>
        <row r="458">
          <cell r="A458">
            <v>6100</v>
          </cell>
          <cell r="B458" t="str">
            <v>FPL Energy Seabrook LLC</v>
          </cell>
          <cell r="C458">
            <v>102252</v>
          </cell>
          <cell r="E458">
            <v>6100</v>
          </cell>
          <cell r="F458" t="str">
            <v>D</v>
          </cell>
          <cell r="G458" t="str">
            <v>US</v>
          </cell>
          <cell r="H458" t="str">
            <v>USD</v>
          </cell>
        </row>
        <row r="459">
          <cell r="A459" t="str">
            <v>6100NO</v>
          </cell>
          <cell r="B459" t="str">
            <v>FPL Energy Seabrook LLC-NQH &amp; OTTI</v>
          </cell>
          <cell r="F459" t="str">
            <v>D</v>
          </cell>
          <cell r="G459" t="str">
            <v>US</v>
          </cell>
          <cell r="H459" t="str">
            <v>USD</v>
          </cell>
        </row>
        <row r="460">
          <cell r="A460">
            <v>6101</v>
          </cell>
          <cell r="B460" t="str">
            <v>Blythe Energy, LLC</v>
          </cell>
          <cell r="C460" t="str">
            <v>1007L06311</v>
          </cell>
          <cell r="D460">
            <v>6101</v>
          </cell>
          <cell r="E460">
            <v>6101</v>
          </cell>
          <cell r="F460" t="str">
            <v>D</v>
          </cell>
          <cell r="G460" t="str">
            <v>US</v>
          </cell>
          <cell r="H460" t="str">
            <v>USD</v>
          </cell>
        </row>
        <row r="461">
          <cell r="A461" t="str">
            <v>6101NO</v>
          </cell>
          <cell r="B461" t="str">
            <v>Blythe Energy, LLC-NQH &amp; OTTI</v>
          </cell>
          <cell r="F461" t="str">
            <v>D</v>
          </cell>
          <cell r="G461" t="str">
            <v>US</v>
          </cell>
          <cell r="H461" t="str">
            <v>USD</v>
          </cell>
        </row>
        <row r="462">
          <cell r="A462">
            <v>6102</v>
          </cell>
          <cell r="B462" t="str">
            <v>FPLE New Englnd Transmiss</v>
          </cell>
          <cell r="F462" t="str">
            <v>D</v>
          </cell>
          <cell r="G462" t="str">
            <v>US</v>
          </cell>
          <cell r="H462" t="str">
            <v>USD</v>
          </cell>
        </row>
        <row r="463">
          <cell r="A463">
            <v>6104</v>
          </cell>
          <cell r="B463" t="str">
            <v>Somerset Windpower LLC</v>
          </cell>
          <cell r="C463" t="str">
            <v>1007L10603</v>
          </cell>
          <cell r="D463">
            <v>6104</v>
          </cell>
          <cell r="E463">
            <v>6104</v>
          </cell>
          <cell r="F463" t="str">
            <v>D</v>
          </cell>
          <cell r="G463" t="str">
            <v>US</v>
          </cell>
          <cell r="H463" t="str">
            <v>USD</v>
          </cell>
        </row>
        <row r="464">
          <cell r="A464">
            <v>6105</v>
          </cell>
          <cell r="B464" t="str">
            <v>Mill Run Windpower LLC</v>
          </cell>
          <cell r="C464" t="str">
            <v>1007L10602</v>
          </cell>
          <cell r="D464">
            <v>6105</v>
          </cell>
          <cell r="E464">
            <v>6105</v>
          </cell>
          <cell r="F464" t="str">
            <v>D</v>
          </cell>
          <cell r="G464" t="str">
            <v>US</v>
          </cell>
          <cell r="H464" t="str">
            <v>USD</v>
          </cell>
        </row>
        <row r="465">
          <cell r="A465">
            <v>6106</v>
          </cell>
          <cell r="B465" t="str">
            <v>Waymart Wind Farm L.P.</v>
          </cell>
          <cell r="C465" t="str">
            <v>1007L11201</v>
          </cell>
          <cell r="D465">
            <v>6106</v>
          </cell>
          <cell r="E465">
            <v>6106</v>
          </cell>
          <cell r="F465" t="str">
            <v>D</v>
          </cell>
          <cell r="G465" t="str">
            <v>US</v>
          </cell>
          <cell r="H465" t="str">
            <v>USD</v>
          </cell>
        </row>
        <row r="466">
          <cell r="A466">
            <v>6107</v>
          </cell>
          <cell r="B466" t="str">
            <v>FPL Energy Sooner Wind LLC</v>
          </cell>
          <cell r="C466" t="str">
            <v xml:space="preserve">1007L094  </v>
          </cell>
          <cell r="D466">
            <v>6107</v>
          </cell>
          <cell r="E466">
            <v>6107</v>
          </cell>
          <cell r="F466" t="str">
            <v>D</v>
          </cell>
          <cell r="G466" t="str">
            <v>US</v>
          </cell>
          <cell r="H466" t="str">
            <v>USD</v>
          </cell>
        </row>
        <row r="467">
          <cell r="A467">
            <v>6110</v>
          </cell>
          <cell r="B467" t="str">
            <v>FPLE Rhode Island State Energy LP (2)</v>
          </cell>
          <cell r="F467" t="str">
            <v>D</v>
          </cell>
          <cell r="G467" t="str">
            <v>US</v>
          </cell>
          <cell r="H467" t="str">
            <v>USD</v>
          </cell>
        </row>
        <row r="468">
          <cell r="A468">
            <v>6111</v>
          </cell>
          <cell r="B468" t="str">
            <v>Meyersdale Windpower LLC</v>
          </cell>
          <cell r="C468" t="str">
            <v>1007L10601</v>
          </cell>
          <cell r="D468">
            <v>6111</v>
          </cell>
          <cell r="E468">
            <v>6111</v>
          </cell>
          <cell r="F468" t="str">
            <v>D</v>
          </cell>
          <cell r="G468" t="str">
            <v>US</v>
          </cell>
          <cell r="H468" t="str">
            <v>USD</v>
          </cell>
        </row>
        <row r="469">
          <cell r="A469">
            <v>6112</v>
          </cell>
          <cell r="B469" t="str">
            <v>WINDPWR PRTNERS 1993,LP</v>
          </cell>
          <cell r="F469" t="str">
            <v>D</v>
          </cell>
          <cell r="G469" t="str">
            <v>US</v>
          </cell>
          <cell r="H469" t="str">
            <v>USD</v>
          </cell>
        </row>
        <row r="470">
          <cell r="A470">
            <v>6113</v>
          </cell>
          <cell r="B470" t="str">
            <v>Victory Garden Phase IV Partnership</v>
          </cell>
          <cell r="C470">
            <v>3073</v>
          </cell>
          <cell r="F470" t="str">
            <v>D</v>
          </cell>
          <cell r="G470" t="str">
            <v>US</v>
          </cell>
          <cell r="H470" t="str">
            <v>USD</v>
          </cell>
        </row>
        <row r="471">
          <cell r="A471">
            <v>6114</v>
          </cell>
          <cell r="B471" t="str">
            <v>Sky River Partnership (2)</v>
          </cell>
          <cell r="C471">
            <v>3072</v>
          </cell>
          <cell r="F471" t="str">
            <v>D</v>
          </cell>
          <cell r="G471" t="str">
            <v>US</v>
          </cell>
          <cell r="H471" t="str">
            <v>USD</v>
          </cell>
        </row>
        <row r="472">
          <cell r="A472">
            <v>6115</v>
          </cell>
          <cell r="B472" t="str">
            <v>FPL Energy Green Power Wind, LLC</v>
          </cell>
          <cell r="C472">
            <v>10071604</v>
          </cell>
          <cell r="E472">
            <v>6115</v>
          </cell>
          <cell r="F472" t="str">
            <v>D</v>
          </cell>
          <cell r="G472" t="str">
            <v>US</v>
          </cell>
          <cell r="H472" t="str">
            <v>USD</v>
          </cell>
        </row>
        <row r="473">
          <cell r="A473">
            <v>6116</v>
          </cell>
          <cell r="B473" t="str">
            <v>FPL Energy Cabazon Wind, LLC</v>
          </cell>
          <cell r="C473">
            <v>10071603</v>
          </cell>
          <cell r="E473">
            <v>6116</v>
          </cell>
          <cell r="F473" t="str">
            <v>D</v>
          </cell>
          <cell r="G473" t="str">
            <v>US</v>
          </cell>
          <cell r="H473" t="str">
            <v>USD</v>
          </cell>
        </row>
        <row r="474">
          <cell r="A474">
            <v>6117</v>
          </cell>
          <cell r="B474" t="str">
            <v>MNM I LP, LLC</v>
          </cell>
          <cell r="C474" t="str">
            <v>1007L16541</v>
          </cell>
          <cell r="D474">
            <v>6117</v>
          </cell>
          <cell r="E474">
            <v>6117</v>
          </cell>
          <cell r="F474" t="str">
            <v>D</v>
          </cell>
          <cell r="G474" t="str">
            <v>US</v>
          </cell>
          <cell r="H474" t="str">
            <v>USD</v>
          </cell>
        </row>
        <row r="475">
          <cell r="A475">
            <v>6118</v>
          </cell>
          <cell r="B475" t="str">
            <v>MNM I LP</v>
          </cell>
          <cell r="C475" t="str">
            <v>1007L16541</v>
          </cell>
          <cell r="D475">
            <v>6118</v>
          </cell>
          <cell r="E475">
            <v>6118</v>
          </cell>
          <cell r="F475" t="str">
            <v>D</v>
          </cell>
          <cell r="G475" t="str">
            <v>US</v>
          </cell>
          <cell r="H475" t="str">
            <v>USD</v>
          </cell>
        </row>
        <row r="476">
          <cell r="A476">
            <v>6119</v>
          </cell>
          <cell r="B476" t="str">
            <v>Diablo Winds, LLC</v>
          </cell>
          <cell r="C476" t="str">
            <v xml:space="preserve">1007L133  </v>
          </cell>
          <cell r="E476">
            <v>6119</v>
          </cell>
          <cell r="F476" t="str">
            <v>D</v>
          </cell>
          <cell r="G476" t="str">
            <v>US</v>
          </cell>
          <cell r="H476" t="str">
            <v>USD</v>
          </cell>
        </row>
        <row r="477">
          <cell r="A477">
            <v>6120</v>
          </cell>
          <cell r="B477" t="str">
            <v>FPL Energy Callahan Wind, LP</v>
          </cell>
          <cell r="C477" t="str">
            <v>1007L16604</v>
          </cell>
          <cell r="E477">
            <v>6120</v>
          </cell>
          <cell r="F477" t="str">
            <v>D</v>
          </cell>
          <cell r="G477" t="str">
            <v>US</v>
          </cell>
          <cell r="H477" t="str">
            <v>USD</v>
          </cell>
        </row>
        <row r="478">
          <cell r="A478">
            <v>6121</v>
          </cell>
          <cell r="B478" t="str">
            <v>Windpower Partners 1994 LP</v>
          </cell>
          <cell r="C478">
            <v>102267</v>
          </cell>
          <cell r="E478">
            <v>6121</v>
          </cell>
          <cell r="F478" t="str">
            <v>D</v>
          </cell>
          <cell r="G478" t="str">
            <v>US</v>
          </cell>
          <cell r="H478" t="str">
            <v>USD</v>
          </cell>
        </row>
        <row r="479">
          <cell r="A479">
            <v>6122</v>
          </cell>
          <cell r="B479" t="str">
            <v>FPL Energy Horse Hollow Wind, LLC</v>
          </cell>
          <cell r="C479" t="str">
            <v xml:space="preserve">1007L1661 </v>
          </cell>
          <cell r="E479">
            <v>6122</v>
          </cell>
          <cell r="F479" t="str">
            <v>D</v>
          </cell>
          <cell r="G479" t="str">
            <v>US</v>
          </cell>
          <cell r="H479" t="str">
            <v>USD</v>
          </cell>
        </row>
        <row r="480">
          <cell r="A480">
            <v>6123</v>
          </cell>
          <cell r="B480" t="str">
            <v>AE - Windpower Partners 1994 LP</v>
          </cell>
          <cell r="D480">
            <v>6123</v>
          </cell>
          <cell r="E480">
            <v>6123</v>
          </cell>
          <cell r="F480" t="str">
            <v>D</v>
          </cell>
          <cell r="G480" t="str">
            <v>US</v>
          </cell>
          <cell r="H480" t="str">
            <v>USD</v>
          </cell>
        </row>
        <row r="481">
          <cell r="A481">
            <v>6124</v>
          </cell>
          <cell r="B481" t="str">
            <v>LUZ Solar Ptnrs Ltd III</v>
          </cell>
          <cell r="F481" t="str">
            <v>D</v>
          </cell>
          <cell r="G481" t="str">
            <v>US</v>
          </cell>
          <cell r="H481" t="str">
            <v>USD</v>
          </cell>
        </row>
        <row r="482">
          <cell r="A482">
            <v>6125</v>
          </cell>
          <cell r="B482" t="str">
            <v>LUZ Solar Ptnrs Ltd IV</v>
          </cell>
          <cell r="F482" t="str">
            <v>D</v>
          </cell>
          <cell r="G482" t="str">
            <v>US</v>
          </cell>
          <cell r="H482" t="str">
            <v>USD</v>
          </cell>
        </row>
        <row r="483">
          <cell r="A483">
            <v>6126</v>
          </cell>
          <cell r="B483" t="str">
            <v>LUZ Solar Ptnrs Ltd V</v>
          </cell>
          <cell r="F483" t="str">
            <v>D</v>
          </cell>
          <cell r="G483" t="str">
            <v>US</v>
          </cell>
          <cell r="H483" t="str">
            <v>USD</v>
          </cell>
        </row>
        <row r="484">
          <cell r="A484">
            <v>6127</v>
          </cell>
          <cell r="B484" t="str">
            <v>LUZ Solar Ptnrs Ltd VI</v>
          </cell>
          <cell r="F484" t="str">
            <v>D</v>
          </cell>
          <cell r="G484" t="str">
            <v>US</v>
          </cell>
          <cell r="H484" t="str">
            <v>USD</v>
          </cell>
        </row>
        <row r="485">
          <cell r="A485">
            <v>6128</v>
          </cell>
          <cell r="B485" t="str">
            <v>LUZ Solar Ptnrs Ltd VII</v>
          </cell>
          <cell r="F485" t="str">
            <v>D</v>
          </cell>
          <cell r="G485" t="str">
            <v>US</v>
          </cell>
          <cell r="H485" t="str">
            <v>USD</v>
          </cell>
        </row>
        <row r="486">
          <cell r="A486">
            <v>6129</v>
          </cell>
          <cell r="B486" t="str">
            <v>Long Island Offshore Wind Park, LLC</v>
          </cell>
          <cell r="D486">
            <v>6129</v>
          </cell>
          <cell r="E486">
            <v>6129</v>
          </cell>
          <cell r="F486" t="str">
            <v>D</v>
          </cell>
          <cell r="G486" t="str">
            <v>US</v>
          </cell>
          <cell r="H486" t="str">
            <v>USD</v>
          </cell>
        </row>
        <row r="487">
          <cell r="A487">
            <v>6131</v>
          </cell>
          <cell r="B487" t="str">
            <v>Gexa Energy, LP</v>
          </cell>
          <cell r="C487" t="str">
            <v>1007L15710</v>
          </cell>
          <cell r="D487">
            <v>6131</v>
          </cell>
          <cell r="E487">
            <v>6131</v>
          </cell>
          <cell r="F487" t="str">
            <v>D</v>
          </cell>
          <cell r="G487" t="str">
            <v>US</v>
          </cell>
          <cell r="H487" t="str">
            <v>USD</v>
          </cell>
        </row>
        <row r="488">
          <cell r="A488" t="str">
            <v>6131NO</v>
          </cell>
          <cell r="B488" t="str">
            <v>Gexa Energy, LP-NQH &amp; OTTI</v>
          </cell>
          <cell r="F488" t="str">
            <v>D</v>
          </cell>
          <cell r="G488" t="str">
            <v>US</v>
          </cell>
          <cell r="H488" t="str">
            <v>USD</v>
          </cell>
        </row>
        <row r="489">
          <cell r="A489">
            <v>6132</v>
          </cell>
          <cell r="B489" t="str">
            <v>FPL Energy Burleigh County Wind, LLC</v>
          </cell>
          <cell r="C489" t="str">
            <v>1007L17005</v>
          </cell>
          <cell r="E489">
            <v>6132</v>
          </cell>
          <cell r="F489" t="str">
            <v>D</v>
          </cell>
          <cell r="G489" t="str">
            <v>US</v>
          </cell>
          <cell r="H489" t="str">
            <v>USD</v>
          </cell>
        </row>
        <row r="490">
          <cell r="A490">
            <v>6133</v>
          </cell>
          <cell r="B490" t="str">
            <v>FPL Energy Montezuma Wind, LLC</v>
          </cell>
          <cell r="C490" t="str">
            <v xml:space="preserve">1007L144  </v>
          </cell>
          <cell r="D490">
            <v>6133</v>
          </cell>
          <cell r="E490">
            <v>6133</v>
          </cell>
          <cell r="F490" t="str">
            <v>D</v>
          </cell>
          <cell r="G490" t="str">
            <v>US</v>
          </cell>
          <cell r="H490" t="str">
            <v>USD</v>
          </cell>
        </row>
        <row r="491">
          <cell r="A491">
            <v>6134</v>
          </cell>
          <cell r="B491" t="str">
            <v>FPL Energy Duane Arnold, LLC</v>
          </cell>
          <cell r="C491" t="str">
            <v xml:space="preserve">1007L156  </v>
          </cell>
          <cell r="D491">
            <v>6134</v>
          </cell>
          <cell r="E491">
            <v>6134</v>
          </cell>
          <cell r="F491" t="str">
            <v>D</v>
          </cell>
          <cell r="G491" t="str">
            <v>US</v>
          </cell>
          <cell r="H491" t="str">
            <v>USD</v>
          </cell>
        </row>
        <row r="492">
          <cell r="A492" t="str">
            <v>6134NO</v>
          </cell>
          <cell r="B492" t="str">
            <v>FPL Energy Duane Arnold, LLC-NQH &amp; OTTI</v>
          </cell>
          <cell r="F492" t="str">
            <v>D</v>
          </cell>
          <cell r="G492" t="str">
            <v>US</v>
          </cell>
          <cell r="H492" t="str">
            <v>USD</v>
          </cell>
        </row>
        <row r="493">
          <cell r="A493">
            <v>6135</v>
          </cell>
          <cell r="B493" t="str">
            <v>FPL Energy Oliver Wind, LLC (2)</v>
          </cell>
          <cell r="F493" t="str">
            <v>D</v>
          </cell>
          <cell r="G493" t="str">
            <v>US</v>
          </cell>
          <cell r="H493" t="str">
            <v>USD</v>
          </cell>
        </row>
        <row r="494">
          <cell r="A494" t="str">
            <v>6135D</v>
          </cell>
          <cell r="B494" t="str">
            <v>FPL Energy Oliver Wind, LLC (2)</v>
          </cell>
          <cell r="F494" t="str">
            <v>D</v>
          </cell>
          <cell r="G494" t="str">
            <v>US</v>
          </cell>
          <cell r="H494" t="str">
            <v>USD</v>
          </cell>
        </row>
        <row r="495">
          <cell r="A495">
            <v>6136</v>
          </cell>
          <cell r="B495" t="str">
            <v>FPL Energy Horse Hollow Wind II, LLC</v>
          </cell>
          <cell r="C495" t="str">
            <v>1007L17821</v>
          </cell>
          <cell r="E495">
            <v>6136</v>
          </cell>
          <cell r="F495" t="str">
            <v>D</v>
          </cell>
          <cell r="G495" t="str">
            <v>US</v>
          </cell>
          <cell r="H495" t="str">
            <v>USD</v>
          </cell>
        </row>
        <row r="496">
          <cell r="A496" t="str">
            <v>6136D</v>
          </cell>
          <cell r="B496" t="str">
            <v>FPL Energy Horse Hollow Wind II, LLC</v>
          </cell>
          <cell r="E496" t="str">
            <v>6136D</v>
          </cell>
          <cell r="F496" t="str">
            <v>D</v>
          </cell>
          <cell r="G496" t="str">
            <v>US</v>
          </cell>
          <cell r="H496" t="str">
            <v>USD</v>
          </cell>
        </row>
        <row r="497">
          <cell r="A497">
            <v>6137</v>
          </cell>
          <cell r="B497" t="str">
            <v>FPL Energy Mower County, LLC</v>
          </cell>
          <cell r="F497" t="str">
            <v>D</v>
          </cell>
          <cell r="G497" t="str">
            <v>US</v>
          </cell>
          <cell r="H497" t="str">
            <v>USD</v>
          </cell>
        </row>
        <row r="498">
          <cell r="A498" t="str">
            <v>6137D</v>
          </cell>
          <cell r="B498" t="str">
            <v>FPL Energy Mower County, LLC</v>
          </cell>
          <cell r="F498" t="str">
            <v>D</v>
          </cell>
          <cell r="G498" t="str">
            <v>US</v>
          </cell>
          <cell r="H498" t="str">
            <v>USD</v>
          </cell>
        </row>
        <row r="499">
          <cell r="A499">
            <v>6138</v>
          </cell>
          <cell r="B499" t="str">
            <v>Post Wind Farm LP</v>
          </cell>
          <cell r="C499" t="str">
            <v>1007L17810</v>
          </cell>
          <cell r="E499">
            <v>6138</v>
          </cell>
          <cell r="F499" t="str">
            <v>D</v>
          </cell>
          <cell r="G499" t="str">
            <v>US</v>
          </cell>
          <cell r="H499" t="str">
            <v>USD</v>
          </cell>
        </row>
        <row r="500">
          <cell r="A500">
            <v>6139</v>
          </cell>
          <cell r="B500" t="str">
            <v>WPP 1993, L.P.</v>
          </cell>
          <cell r="F500" t="str">
            <v>D</v>
          </cell>
          <cell r="G500" t="str">
            <v>US</v>
          </cell>
          <cell r="H500" t="str">
            <v>USD</v>
          </cell>
        </row>
        <row r="501">
          <cell r="A501">
            <v>6140</v>
          </cell>
          <cell r="B501" t="str">
            <v>Peetz Table Wind Energy, LLC</v>
          </cell>
          <cell r="F501" t="str">
            <v>D</v>
          </cell>
          <cell r="G501" t="str">
            <v>US</v>
          </cell>
          <cell r="H501" t="str">
            <v>USD</v>
          </cell>
        </row>
        <row r="502">
          <cell r="A502" t="str">
            <v>6140D</v>
          </cell>
          <cell r="B502" t="str">
            <v>Peetz Table Wind Energy, LLC</v>
          </cell>
          <cell r="F502" t="str">
            <v>D</v>
          </cell>
          <cell r="G502" t="str">
            <v>US</v>
          </cell>
          <cell r="H502" t="str">
            <v>USD</v>
          </cell>
        </row>
        <row r="503">
          <cell r="A503">
            <v>6141</v>
          </cell>
          <cell r="B503" t="str">
            <v>Windpower Partners 1991-2 LP (2)</v>
          </cell>
          <cell r="C503">
            <v>3081</v>
          </cell>
          <cell r="F503" t="str">
            <v>D</v>
          </cell>
          <cell r="G503" t="str">
            <v>US</v>
          </cell>
          <cell r="H503" t="str">
            <v>USD</v>
          </cell>
        </row>
        <row r="504">
          <cell r="A504">
            <v>6142</v>
          </cell>
          <cell r="B504" t="str">
            <v>Windpower Partners 1992 LP (2)</v>
          </cell>
          <cell r="C504">
            <v>3082</v>
          </cell>
          <cell r="F504" t="str">
            <v>D</v>
          </cell>
          <cell r="G504" t="str">
            <v>US</v>
          </cell>
          <cell r="H504" t="str">
            <v>USD</v>
          </cell>
        </row>
        <row r="505">
          <cell r="A505">
            <v>6143</v>
          </cell>
          <cell r="B505" t="str">
            <v>Green Ridge Services, LLC (2)</v>
          </cell>
          <cell r="C505" t="str">
            <v>1007L222</v>
          </cell>
          <cell r="D505">
            <v>6143</v>
          </cell>
          <cell r="E505">
            <v>6143</v>
          </cell>
          <cell r="F505" t="str">
            <v>D</v>
          </cell>
          <cell r="G505" t="str">
            <v>US</v>
          </cell>
          <cell r="H505" t="str">
            <v>USD</v>
          </cell>
        </row>
        <row r="506">
          <cell r="A506">
            <v>6144</v>
          </cell>
          <cell r="B506" t="str">
            <v>Green Ridge Power, LLC (2)</v>
          </cell>
          <cell r="C506">
            <v>10078002</v>
          </cell>
          <cell r="E506">
            <v>6144</v>
          </cell>
          <cell r="F506" t="str">
            <v>D</v>
          </cell>
          <cell r="G506" t="str">
            <v>US</v>
          </cell>
          <cell r="H506" t="str">
            <v>USD</v>
          </cell>
        </row>
        <row r="507">
          <cell r="A507">
            <v>6145</v>
          </cell>
          <cell r="B507" t="str">
            <v>Peetz Logan Interconnect, LLC</v>
          </cell>
          <cell r="F507" t="str">
            <v>D</v>
          </cell>
          <cell r="G507" t="str">
            <v>US</v>
          </cell>
          <cell r="H507" t="str">
            <v>USD</v>
          </cell>
        </row>
        <row r="508">
          <cell r="A508" t="str">
            <v>6145D</v>
          </cell>
          <cell r="B508" t="str">
            <v>Peetz Logan Interconnect, LLC</v>
          </cell>
          <cell r="F508" t="str">
            <v>D</v>
          </cell>
          <cell r="G508" t="str">
            <v>US</v>
          </cell>
          <cell r="H508" t="str">
            <v>USD</v>
          </cell>
        </row>
        <row r="509">
          <cell r="A509">
            <v>6146</v>
          </cell>
          <cell r="B509" t="str">
            <v>Beaver Point Wind, LP</v>
          </cell>
          <cell r="C509" t="str">
            <v>1007L18001</v>
          </cell>
          <cell r="D509">
            <v>6146</v>
          </cell>
          <cell r="E509">
            <v>6146</v>
          </cell>
          <cell r="F509" t="str">
            <v>D</v>
          </cell>
          <cell r="G509" t="str">
            <v>US</v>
          </cell>
          <cell r="H509" t="str">
            <v>USD</v>
          </cell>
        </row>
        <row r="510">
          <cell r="A510">
            <v>6147</v>
          </cell>
          <cell r="B510" t="str">
            <v>Blue Summit Wind, LP</v>
          </cell>
          <cell r="C510" t="str">
            <v>1007L18201</v>
          </cell>
          <cell r="D510">
            <v>6147</v>
          </cell>
          <cell r="E510">
            <v>6147</v>
          </cell>
          <cell r="F510" t="str">
            <v>D</v>
          </cell>
          <cell r="G510" t="str">
            <v>US</v>
          </cell>
          <cell r="H510" t="str">
            <v>USD</v>
          </cell>
        </row>
        <row r="511">
          <cell r="A511">
            <v>6148</v>
          </cell>
          <cell r="B511" t="str">
            <v>Capricorn Ridge, LLC</v>
          </cell>
          <cell r="C511" t="str">
            <v>1007L18401</v>
          </cell>
          <cell r="D511">
            <v>6148</v>
          </cell>
          <cell r="E511">
            <v>6148</v>
          </cell>
          <cell r="F511" t="str">
            <v>D</v>
          </cell>
          <cell r="G511" t="str">
            <v>US</v>
          </cell>
          <cell r="H511" t="str">
            <v>USD</v>
          </cell>
        </row>
        <row r="512">
          <cell r="A512" t="str">
            <v>6148D</v>
          </cell>
          <cell r="B512" t="str">
            <v>Capricorn Ridge III</v>
          </cell>
          <cell r="D512" t="str">
            <v>6148D</v>
          </cell>
          <cell r="E512" t="str">
            <v>6148D</v>
          </cell>
          <cell r="F512" t="str">
            <v>D</v>
          </cell>
          <cell r="G512" t="str">
            <v>US</v>
          </cell>
          <cell r="H512" t="str">
            <v>USD</v>
          </cell>
        </row>
        <row r="513">
          <cell r="A513">
            <v>6149</v>
          </cell>
          <cell r="B513" t="str">
            <v>Cherokee County Cogeneration Partners, LLC</v>
          </cell>
          <cell r="C513">
            <v>10076601</v>
          </cell>
          <cell r="E513">
            <v>6149</v>
          </cell>
          <cell r="F513" t="str">
            <v>D</v>
          </cell>
          <cell r="G513" t="str">
            <v>US</v>
          </cell>
          <cell r="H513" t="str">
            <v>USD</v>
          </cell>
        </row>
        <row r="514">
          <cell r="A514" t="str">
            <v>6149NO</v>
          </cell>
          <cell r="B514" t="str">
            <v>Cherokee County Cogeneration Partners, LLC-NQH &amp; OTTI</v>
          </cell>
          <cell r="F514" t="str">
            <v>D</v>
          </cell>
          <cell r="G514" t="str">
            <v>US</v>
          </cell>
          <cell r="H514" t="str">
            <v>USD</v>
          </cell>
        </row>
        <row r="515">
          <cell r="A515">
            <v>6150</v>
          </cell>
          <cell r="B515" t="str">
            <v>Osceola Windpower, LLC</v>
          </cell>
          <cell r="C515" t="str">
            <v xml:space="preserve">1007L179  </v>
          </cell>
          <cell r="D515">
            <v>6150</v>
          </cell>
          <cell r="E515">
            <v>6150</v>
          </cell>
          <cell r="F515" t="str">
            <v>D</v>
          </cell>
          <cell r="G515" t="str">
            <v>US</v>
          </cell>
          <cell r="H515" t="str">
            <v>USD</v>
          </cell>
        </row>
        <row r="516">
          <cell r="A516">
            <v>6151</v>
          </cell>
          <cell r="B516" t="str">
            <v>FPL Energy Oliver Wind II, LLC. (2)</v>
          </cell>
          <cell r="F516" t="str">
            <v>D</v>
          </cell>
          <cell r="G516" t="str">
            <v>US</v>
          </cell>
          <cell r="H516" t="str">
            <v>USD</v>
          </cell>
        </row>
        <row r="517">
          <cell r="A517" t="str">
            <v>6151D</v>
          </cell>
          <cell r="B517" t="str">
            <v>FPL Energy Oliver Wind II, LLC. (2)</v>
          </cell>
          <cell r="F517" t="str">
            <v>D</v>
          </cell>
          <cell r="G517" t="str">
            <v>US</v>
          </cell>
          <cell r="H517" t="str">
            <v>USD</v>
          </cell>
        </row>
        <row r="518">
          <cell r="A518">
            <v>6152</v>
          </cell>
          <cell r="B518" t="str">
            <v>FPL Energy Point Beach, LLC</v>
          </cell>
          <cell r="C518" t="str">
            <v xml:space="preserve">1007L187  </v>
          </cell>
          <cell r="D518">
            <v>6152</v>
          </cell>
          <cell r="E518">
            <v>6152</v>
          </cell>
          <cell r="F518" t="str">
            <v>D</v>
          </cell>
          <cell r="G518" t="str">
            <v>US</v>
          </cell>
          <cell r="H518" t="str">
            <v>USD</v>
          </cell>
        </row>
        <row r="519">
          <cell r="A519" t="str">
            <v>6152NO</v>
          </cell>
          <cell r="B519" t="str">
            <v>FPL Energy Point Beach, LLC-NQH &amp; OTTI</v>
          </cell>
          <cell r="F519" t="str">
            <v>D</v>
          </cell>
          <cell r="G519" t="str">
            <v>US</v>
          </cell>
          <cell r="H519" t="str">
            <v>USD</v>
          </cell>
        </row>
        <row r="520">
          <cell r="A520">
            <v>6153</v>
          </cell>
          <cell r="B520" t="str">
            <v>FPLE Point Beach LLC-Proj</v>
          </cell>
          <cell r="F520" t="str">
            <v>D</v>
          </cell>
          <cell r="G520" t="str">
            <v>US</v>
          </cell>
          <cell r="H520" t="str">
            <v>USD</v>
          </cell>
        </row>
        <row r="521">
          <cell r="A521">
            <v>6154</v>
          </cell>
          <cell r="B521" t="str">
            <v>Langdon Wind, LLC</v>
          </cell>
          <cell r="C521" t="str">
            <v xml:space="preserve">1007L189  </v>
          </cell>
          <cell r="D521">
            <v>6154</v>
          </cell>
          <cell r="E521">
            <v>6154</v>
          </cell>
          <cell r="F521" t="str">
            <v>D</v>
          </cell>
          <cell r="G521" t="str">
            <v>US</v>
          </cell>
          <cell r="H521" t="str">
            <v>USD</v>
          </cell>
        </row>
        <row r="522">
          <cell r="A522">
            <v>6155</v>
          </cell>
          <cell r="B522" t="str">
            <v>Logan Wind Energy LLC</v>
          </cell>
          <cell r="F522" t="str">
            <v>D</v>
          </cell>
          <cell r="G522" t="str">
            <v>US</v>
          </cell>
          <cell r="H522" t="str">
            <v>USD</v>
          </cell>
        </row>
        <row r="523">
          <cell r="A523" t="str">
            <v>6155D</v>
          </cell>
          <cell r="B523" t="str">
            <v>Logan Wind Energy LLC</v>
          </cell>
          <cell r="F523" t="str">
            <v>D</v>
          </cell>
          <cell r="G523" t="str">
            <v>US</v>
          </cell>
          <cell r="H523" t="str">
            <v>USD</v>
          </cell>
        </row>
        <row r="524">
          <cell r="A524">
            <v>6156</v>
          </cell>
          <cell r="B524" t="str">
            <v>Crystal Lake Wind, LLC</v>
          </cell>
          <cell r="C524" t="str">
            <v xml:space="preserve">1007L176  </v>
          </cell>
          <cell r="D524">
            <v>6156</v>
          </cell>
          <cell r="E524">
            <v>6156</v>
          </cell>
          <cell r="F524" t="str">
            <v>D</v>
          </cell>
          <cell r="G524" t="str">
            <v>US</v>
          </cell>
          <cell r="H524" t="str">
            <v>USD</v>
          </cell>
        </row>
        <row r="525">
          <cell r="A525">
            <v>6157</v>
          </cell>
          <cell r="B525" t="str">
            <v>Windpower Partners 1990 LP</v>
          </cell>
          <cell r="C525">
            <v>3087</v>
          </cell>
          <cell r="F525" t="str">
            <v>D</v>
          </cell>
          <cell r="G525" t="str">
            <v>US</v>
          </cell>
          <cell r="H525" t="str">
            <v>USD</v>
          </cell>
        </row>
        <row r="526">
          <cell r="A526">
            <v>6158</v>
          </cell>
          <cell r="B526" t="str">
            <v>Windpower Partners 1991</v>
          </cell>
          <cell r="C526">
            <v>3088</v>
          </cell>
          <cell r="F526" t="str">
            <v>D</v>
          </cell>
          <cell r="G526" t="str">
            <v>US</v>
          </cell>
          <cell r="H526" t="str">
            <v>USD</v>
          </cell>
        </row>
        <row r="527">
          <cell r="A527">
            <v>6159</v>
          </cell>
          <cell r="B527" t="str">
            <v>FPL Energy Story County Wind, LLC</v>
          </cell>
          <cell r="C527" t="str">
            <v xml:space="preserve">1007L149  </v>
          </cell>
          <cell r="D527">
            <v>6159</v>
          </cell>
          <cell r="E527">
            <v>6159</v>
          </cell>
          <cell r="F527" t="str">
            <v>D</v>
          </cell>
          <cell r="G527" t="str">
            <v>US</v>
          </cell>
          <cell r="H527" t="str">
            <v>USD</v>
          </cell>
        </row>
        <row r="528">
          <cell r="A528">
            <v>6160</v>
          </cell>
          <cell r="B528" t="str">
            <v>Wolf Ridge Wind, LLC</v>
          </cell>
          <cell r="C528" t="str">
            <v xml:space="preserve">1007L193  </v>
          </cell>
          <cell r="D528">
            <v>6160</v>
          </cell>
          <cell r="E528">
            <v>6160</v>
          </cell>
          <cell r="F528" t="str">
            <v>D</v>
          </cell>
          <cell r="G528" t="str">
            <v>US</v>
          </cell>
          <cell r="H528" t="str">
            <v>USD</v>
          </cell>
        </row>
        <row r="529">
          <cell r="A529">
            <v>6161</v>
          </cell>
          <cell r="B529" t="str">
            <v>Capricorn Ridge Wind II, LLC</v>
          </cell>
          <cell r="C529" t="str">
            <v xml:space="preserve">1007L198  </v>
          </cell>
          <cell r="D529">
            <v>6161</v>
          </cell>
          <cell r="E529">
            <v>6161</v>
          </cell>
          <cell r="F529" t="str">
            <v>D</v>
          </cell>
          <cell r="G529" t="str">
            <v>US</v>
          </cell>
          <cell r="H529" t="str">
            <v>USD</v>
          </cell>
        </row>
        <row r="530">
          <cell r="A530">
            <v>6162</v>
          </cell>
          <cell r="B530" t="str">
            <v>Osceola Windpower II</v>
          </cell>
          <cell r="C530" t="str">
            <v xml:space="preserve">1007L206  </v>
          </cell>
          <cell r="D530">
            <v>6162</v>
          </cell>
          <cell r="E530">
            <v>6162</v>
          </cell>
          <cell r="F530" t="str">
            <v>D</v>
          </cell>
          <cell r="G530" t="str">
            <v>US</v>
          </cell>
          <cell r="H530" t="str">
            <v>USD</v>
          </cell>
        </row>
        <row r="531">
          <cell r="A531">
            <v>6163</v>
          </cell>
          <cell r="B531" t="str">
            <v>Elk City Wind, LLC</v>
          </cell>
          <cell r="D531">
            <v>6163</v>
          </cell>
          <cell r="E531">
            <v>6163</v>
          </cell>
          <cell r="F531" t="str">
            <v>D</v>
          </cell>
          <cell r="G531" t="str">
            <v>US</v>
          </cell>
          <cell r="H531" t="str">
            <v>USD</v>
          </cell>
        </row>
        <row r="532">
          <cell r="A532">
            <v>6164</v>
          </cell>
          <cell r="B532" t="str">
            <v>AE Langdon Wind II LLC</v>
          </cell>
          <cell r="C532" t="str">
            <v xml:space="preserve">1007L189  </v>
          </cell>
          <cell r="D532">
            <v>6164</v>
          </cell>
          <cell r="E532">
            <v>6164</v>
          </cell>
          <cell r="F532" t="str">
            <v>D</v>
          </cell>
          <cell r="G532" t="str">
            <v>US</v>
          </cell>
          <cell r="H532" t="str">
            <v>USD</v>
          </cell>
        </row>
        <row r="533">
          <cell r="A533">
            <v>6165</v>
          </cell>
          <cell r="B533" t="str">
            <v>Ashtabula Wind, LLC</v>
          </cell>
          <cell r="C533" t="str">
            <v xml:space="preserve">1007L208  </v>
          </cell>
          <cell r="D533">
            <v>6165</v>
          </cell>
          <cell r="E533">
            <v>6165</v>
          </cell>
          <cell r="F533" t="str">
            <v>D</v>
          </cell>
          <cell r="G533" t="str">
            <v>US</v>
          </cell>
          <cell r="H533" t="str">
            <v>USD</v>
          </cell>
        </row>
        <row r="534">
          <cell r="A534">
            <v>6166</v>
          </cell>
          <cell r="B534" t="str">
            <v>Crystal Lake Wind II LLC</v>
          </cell>
          <cell r="C534" t="str">
            <v xml:space="preserve">1007L199  </v>
          </cell>
          <cell r="D534">
            <v>6166</v>
          </cell>
          <cell r="E534">
            <v>6166</v>
          </cell>
          <cell r="F534" t="str">
            <v>D</v>
          </cell>
          <cell r="G534" t="str">
            <v>US</v>
          </cell>
          <cell r="H534" t="str">
            <v>USD</v>
          </cell>
        </row>
        <row r="535">
          <cell r="A535">
            <v>6167</v>
          </cell>
          <cell r="B535" t="str">
            <v>FPL Energy Statline II, Inc.</v>
          </cell>
          <cell r="E535">
            <v>6167</v>
          </cell>
          <cell r="F535" t="str">
            <v>D</v>
          </cell>
          <cell r="G535" t="str">
            <v>US</v>
          </cell>
          <cell r="H535" t="str">
            <v>USD</v>
          </cell>
        </row>
        <row r="536">
          <cell r="A536">
            <v>6168</v>
          </cell>
          <cell r="B536" t="str">
            <v>NQH Seabrook Test (fka FPLE Oliver Wind I)</v>
          </cell>
          <cell r="F536" t="str">
            <v>D</v>
          </cell>
          <cell r="G536" t="str">
            <v>US</v>
          </cell>
          <cell r="H536" t="str">
            <v>USD</v>
          </cell>
        </row>
        <row r="537">
          <cell r="A537">
            <v>6169</v>
          </cell>
          <cell r="B537" t="str">
            <v>Garden Wind, LLC</v>
          </cell>
          <cell r="D537">
            <v>6169</v>
          </cell>
          <cell r="E537">
            <v>6169</v>
          </cell>
          <cell r="F537" t="str">
            <v>D</v>
          </cell>
          <cell r="G537" t="str">
            <v>US</v>
          </cell>
          <cell r="H537" t="str">
            <v>USD</v>
          </cell>
        </row>
        <row r="538">
          <cell r="A538">
            <v>6170</v>
          </cell>
          <cell r="B538" t="str">
            <v>Windco, LLC</v>
          </cell>
          <cell r="D538">
            <v>6170</v>
          </cell>
          <cell r="E538">
            <v>6170</v>
          </cell>
          <cell r="F538" t="str">
            <v>D</v>
          </cell>
          <cell r="G538" t="str">
            <v>US</v>
          </cell>
          <cell r="H538" t="str">
            <v>USD</v>
          </cell>
        </row>
        <row r="539">
          <cell r="A539">
            <v>6171</v>
          </cell>
          <cell r="B539" t="str">
            <v>Altamont Power, LLC</v>
          </cell>
          <cell r="D539">
            <v>6171</v>
          </cell>
          <cell r="E539">
            <v>6171</v>
          </cell>
          <cell r="F539" t="str">
            <v>D</v>
          </cell>
          <cell r="G539" t="str">
            <v>US</v>
          </cell>
          <cell r="H539" t="str">
            <v>USD</v>
          </cell>
        </row>
        <row r="540">
          <cell r="A540">
            <v>6172</v>
          </cell>
          <cell r="B540" t="str">
            <v>Seabrook Qualified Fund</v>
          </cell>
          <cell r="F540" t="str">
            <v>D</v>
          </cell>
          <cell r="G540" t="str">
            <v>US</v>
          </cell>
          <cell r="H540" t="str">
            <v>USD</v>
          </cell>
        </row>
        <row r="541">
          <cell r="A541" t="str">
            <v>6172NO</v>
          </cell>
          <cell r="B541" t="str">
            <v>Seabrook Qualified Fund-NQH &amp; OTTI</v>
          </cell>
          <cell r="F541" t="str">
            <v>D</v>
          </cell>
          <cell r="G541" t="str">
            <v>US</v>
          </cell>
          <cell r="H541" t="str">
            <v>USD</v>
          </cell>
        </row>
        <row r="542">
          <cell r="A542">
            <v>6173</v>
          </cell>
          <cell r="B542" t="str">
            <v>Duane Arnold Qualified Fund</v>
          </cell>
          <cell r="F542" t="str">
            <v>D</v>
          </cell>
          <cell r="G542" t="str">
            <v>US</v>
          </cell>
          <cell r="H542" t="str">
            <v>USD</v>
          </cell>
        </row>
        <row r="543">
          <cell r="A543" t="str">
            <v>6173NO</v>
          </cell>
          <cell r="B543" t="str">
            <v>Duane Arnold Qualified Fund-NQH &amp; OTTI</v>
          </cell>
          <cell r="F543" t="str">
            <v>D</v>
          </cell>
          <cell r="G543" t="str">
            <v>US</v>
          </cell>
          <cell r="H543" t="str">
            <v>USD</v>
          </cell>
        </row>
        <row r="544">
          <cell r="A544">
            <v>6174</v>
          </cell>
          <cell r="B544" t="str">
            <v>N. Colorado Wind, LLC</v>
          </cell>
          <cell r="C544">
            <v>10229901</v>
          </cell>
          <cell r="E544">
            <v>6174</v>
          </cell>
          <cell r="F544" t="str">
            <v>D</v>
          </cell>
          <cell r="G544" t="str">
            <v>US</v>
          </cell>
          <cell r="H544" t="str">
            <v>USD</v>
          </cell>
        </row>
        <row r="545">
          <cell r="A545">
            <v>6175</v>
          </cell>
          <cell r="B545" t="str">
            <v>Horse Hollow Generation</v>
          </cell>
          <cell r="C545" t="str">
            <v xml:space="preserve">1007L1921 </v>
          </cell>
          <cell r="D545">
            <v>6175</v>
          </cell>
          <cell r="E545">
            <v>6175</v>
          </cell>
          <cell r="F545" t="str">
            <v>D</v>
          </cell>
          <cell r="G545" t="str">
            <v>US</v>
          </cell>
          <cell r="H545" t="str">
            <v>USD</v>
          </cell>
        </row>
        <row r="546">
          <cell r="A546">
            <v>6176</v>
          </cell>
          <cell r="B546" t="str">
            <v>FPLE Gas Producing Barnett, LLC</v>
          </cell>
          <cell r="D546">
            <v>6176</v>
          </cell>
          <cell r="E546">
            <v>6176</v>
          </cell>
          <cell r="F546" t="str">
            <v>D</v>
          </cell>
          <cell r="G546" t="str">
            <v>US</v>
          </cell>
          <cell r="H546" t="str">
            <v>USD</v>
          </cell>
        </row>
        <row r="547">
          <cell r="A547" t="str">
            <v>6176NO</v>
          </cell>
          <cell r="B547" t="str">
            <v>FPLE Gas Producing Barnett, LLC</v>
          </cell>
          <cell r="F547" t="str">
            <v>D</v>
          </cell>
          <cell r="G547" t="str">
            <v>US</v>
          </cell>
          <cell r="H547" t="str">
            <v>USD</v>
          </cell>
        </row>
        <row r="548">
          <cell r="A548">
            <v>6177</v>
          </cell>
          <cell r="B548" t="str">
            <v>Producer Services Barnett, LLC</v>
          </cell>
          <cell r="D548">
            <v>6177</v>
          </cell>
          <cell r="E548">
            <v>6177</v>
          </cell>
          <cell r="F548" t="str">
            <v>D</v>
          </cell>
          <cell r="G548" t="str">
            <v>US</v>
          </cell>
          <cell r="H548" t="str">
            <v>USD</v>
          </cell>
        </row>
        <row r="549">
          <cell r="A549">
            <v>6178</v>
          </cell>
          <cell r="B549" t="str">
            <v>GEXA Energy CT, LLC</v>
          </cell>
          <cell r="C549">
            <v>102265</v>
          </cell>
          <cell r="E549">
            <v>6178</v>
          </cell>
          <cell r="F549" t="str">
            <v>D</v>
          </cell>
          <cell r="G549" t="str">
            <v>US</v>
          </cell>
          <cell r="H549" t="str">
            <v>USD</v>
          </cell>
        </row>
        <row r="550">
          <cell r="A550">
            <v>6179</v>
          </cell>
          <cell r="B550" t="str">
            <v>GEXA Energy DE, LLC</v>
          </cell>
          <cell r="C550">
            <v>102298</v>
          </cell>
          <cell r="E550">
            <v>6179</v>
          </cell>
          <cell r="F550" t="str">
            <v>D</v>
          </cell>
          <cell r="G550" t="str">
            <v>US</v>
          </cell>
          <cell r="H550" t="str">
            <v>USD</v>
          </cell>
        </row>
        <row r="551">
          <cell r="A551">
            <v>6180</v>
          </cell>
          <cell r="B551" t="str">
            <v>GEXA Energy DC, LLC</v>
          </cell>
          <cell r="C551">
            <v>102266</v>
          </cell>
          <cell r="E551">
            <v>6180</v>
          </cell>
          <cell r="F551" t="str">
            <v>D</v>
          </cell>
          <cell r="G551" t="str">
            <v>US</v>
          </cell>
          <cell r="H551" t="str">
            <v>USD</v>
          </cell>
        </row>
        <row r="552">
          <cell r="A552">
            <v>6181</v>
          </cell>
          <cell r="B552" t="str">
            <v>GEXA Energy IL, LLC</v>
          </cell>
          <cell r="C552">
            <v>102262</v>
          </cell>
          <cell r="E552">
            <v>6181</v>
          </cell>
          <cell r="F552" t="str">
            <v>D</v>
          </cell>
          <cell r="G552" t="str">
            <v>US</v>
          </cell>
          <cell r="H552" t="str">
            <v>USD</v>
          </cell>
        </row>
        <row r="553">
          <cell r="A553">
            <v>6182</v>
          </cell>
          <cell r="B553" t="str">
            <v>GEXA Energy, LLC (MASS)</v>
          </cell>
          <cell r="C553">
            <v>102302</v>
          </cell>
          <cell r="E553">
            <v>6182</v>
          </cell>
          <cell r="F553" t="str">
            <v>D</v>
          </cell>
          <cell r="G553" t="str">
            <v>US</v>
          </cell>
          <cell r="H553" t="str">
            <v>USD</v>
          </cell>
        </row>
        <row r="554">
          <cell r="A554">
            <v>6183</v>
          </cell>
          <cell r="B554" t="str">
            <v>GEXA Energy, LLC (NY)</v>
          </cell>
          <cell r="C554" t="str">
            <v>1007L15719</v>
          </cell>
          <cell r="D554">
            <v>6183</v>
          </cell>
          <cell r="E554">
            <v>6183</v>
          </cell>
          <cell r="F554" t="str">
            <v>D</v>
          </cell>
          <cell r="G554" t="str">
            <v>US</v>
          </cell>
          <cell r="H554" t="str">
            <v>USD</v>
          </cell>
        </row>
        <row r="555">
          <cell r="A555">
            <v>6184</v>
          </cell>
          <cell r="B555" t="str">
            <v>GEXA Energy MD, LLC</v>
          </cell>
          <cell r="C555">
            <v>102264</v>
          </cell>
          <cell r="E555">
            <v>6184</v>
          </cell>
          <cell r="F555" t="str">
            <v>D</v>
          </cell>
          <cell r="G555" t="str">
            <v>US</v>
          </cell>
          <cell r="H555" t="str">
            <v>USD</v>
          </cell>
        </row>
        <row r="556">
          <cell r="A556">
            <v>6185</v>
          </cell>
          <cell r="B556" t="str">
            <v>GEXA Energy NH, LLC</v>
          </cell>
          <cell r="C556" t="str">
            <v xml:space="preserve">1007L1573 </v>
          </cell>
          <cell r="D556">
            <v>6185</v>
          </cell>
          <cell r="E556">
            <v>6185</v>
          </cell>
          <cell r="F556" t="str">
            <v>D</v>
          </cell>
          <cell r="G556" t="str">
            <v>US</v>
          </cell>
          <cell r="H556" t="str">
            <v>USD</v>
          </cell>
        </row>
        <row r="557">
          <cell r="A557">
            <v>6186</v>
          </cell>
          <cell r="B557" t="str">
            <v>GEXA Energy NJ, LLC</v>
          </cell>
          <cell r="C557">
            <v>102263</v>
          </cell>
          <cell r="E557">
            <v>6186</v>
          </cell>
          <cell r="F557" t="str">
            <v>D</v>
          </cell>
          <cell r="G557" t="str">
            <v>US</v>
          </cell>
          <cell r="H557" t="str">
            <v>USD</v>
          </cell>
        </row>
        <row r="558">
          <cell r="A558">
            <v>6187</v>
          </cell>
          <cell r="B558" t="str">
            <v>GEXA Energy OH, LLC</v>
          </cell>
          <cell r="C558" t="str">
            <v xml:space="preserve">1007L1572 </v>
          </cell>
          <cell r="D558">
            <v>6187</v>
          </cell>
          <cell r="E558">
            <v>6187</v>
          </cell>
          <cell r="F558" t="str">
            <v>D</v>
          </cell>
          <cell r="G558" t="str">
            <v>US</v>
          </cell>
          <cell r="H558" t="str">
            <v>USD</v>
          </cell>
        </row>
        <row r="559">
          <cell r="A559">
            <v>6188</v>
          </cell>
          <cell r="B559" t="str">
            <v>GEXA Energy PA, LLC</v>
          </cell>
          <cell r="C559" t="str">
            <v xml:space="preserve">1007L1574 </v>
          </cell>
          <cell r="D559">
            <v>6188</v>
          </cell>
          <cell r="E559">
            <v>6188</v>
          </cell>
          <cell r="F559" t="str">
            <v>D</v>
          </cell>
          <cell r="G559" t="str">
            <v>US</v>
          </cell>
          <cell r="H559" t="str">
            <v>USD</v>
          </cell>
        </row>
        <row r="560">
          <cell r="A560">
            <v>6189</v>
          </cell>
          <cell r="B560" t="str">
            <v>GEXA Energy RI, LLC</v>
          </cell>
          <cell r="C560">
            <v>102269</v>
          </cell>
          <cell r="E560">
            <v>6189</v>
          </cell>
          <cell r="F560" t="str">
            <v>D</v>
          </cell>
          <cell r="G560" t="str">
            <v>US</v>
          </cell>
          <cell r="H560" t="str">
            <v>USD</v>
          </cell>
        </row>
        <row r="561">
          <cell r="A561">
            <v>6190</v>
          </cell>
          <cell r="B561" t="str">
            <v>Illinois Leasing, LLC</v>
          </cell>
          <cell r="C561">
            <v>102301</v>
          </cell>
          <cell r="E561">
            <v>6190</v>
          </cell>
          <cell r="F561" t="str">
            <v>D</v>
          </cell>
          <cell r="G561" t="str">
            <v>US</v>
          </cell>
          <cell r="H561" t="str">
            <v>USD</v>
          </cell>
        </row>
        <row r="562">
          <cell r="A562">
            <v>6191</v>
          </cell>
          <cell r="B562" t="str">
            <v>Pennsylvania Windfarm, LLC</v>
          </cell>
          <cell r="C562">
            <v>102254</v>
          </cell>
          <cell r="D562">
            <v>6191</v>
          </cell>
          <cell r="E562">
            <v>6191</v>
          </cell>
          <cell r="F562" t="str">
            <v>D</v>
          </cell>
          <cell r="G562" t="str">
            <v>US</v>
          </cell>
          <cell r="H562" t="str">
            <v>USD</v>
          </cell>
        </row>
        <row r="563">
          <cell r="A563">
            <v>6192</v>
          </cell>
          <cell r="B563" t="str">
            <v>Wilton Wind II, LLC</v>
          </cell>
          <cell r="C563" t="str">
            <v xml:space="preserve">1007L215  </v>
          </cell>
          <cell r="D563">
            <v>6192</v>
          </cell>
          <cell r="E563">
            <v>6192</v>
          </cell>
          <cell r="F563" t="str">
            <v>D</v>
          </cell>
          <cell r="G563" t="str">
            <v>US</v>
          </cell>
          <cell r="H563" t="str">
            <v>USD</v>
          </cell>
        </row>
        <row r="564">
          <cell r="A564">
            <v>6193</v>
          </cell>
          <cell r="B564" t="str">
            <v>Ashtabula Wind II, LLC</v>
          </cell>
          <cell r="D564">
            <v>6193</v>
          </cell>
          <cell r="E564">
            <v>6193</v>
          </cell>
          <cell r="F564" t="str">
            <v>D</v>
          </cell>
          <cell r="G564" t="str">
            <v>US</v>
          </cell>
          <cell r="H564" t="str">
            <v>USD</v>
          </cell>
        </row>
        <row r="565">
          <cell r="A565">
            <v>6194</v>
          </cell>
          <cell r="B565" t="str">
            <v>Crystal Lake Wind III, LLC</v>
          </cell>
          <cell r="D565">
            <v>6194</v>
          </cell>
          <cell r="E565">
            <v>6194</v>
          </cell>
          <cell r="F565" t="str">
            <v>D</v>
          </cell>
          <cell r="G565" t="str">
            <v>US</v>
          </cell>
          <cell r="H565" t="str">
            <v>USD</v>
          </cell>
        </row>
        <row r="566">
          <cell r="A566">
            <v>6195</v>
          </cell>
          <cell r="B566" t="str">
            <v>Day County Wind, LLC</v>
          </cell>
          <cell r="D566">
            <v>6195</v>
          </cell>
          <cell r="E566">
            <v>6195</v>
          </cell>
          <cell r="F566" t="str">
            <v>D</v>
          </cell>
          <cell r="G566" t="str">
            <v>US</v>
          </cell>
          <cell r="H566" t="str">
            <v>USD</v>
          </cell>
        </row>
        <row r="567">
          <cell r="A567">
            <v>6196</v>
          </cell>
          <cell r="B567" t="str">
            <v>Butler Ridge Wind Energy Center, LLC</v>
          </cell>
          <cell r="D567">
            <v>6196</v>
          </cell>
          <cell r="E567">
            <v>6196</v>
          </cell>
          <cell r="F567" t="str">
            <v>D</v>
          </cell>
          <cell r="G567" t="str">
            <v>US</v>
          </cell>
          <cell r="H567" t="str">
            <v>USD</v>
          </cell>
        </row>
        <row r="568">
          <cell r="A568">
            <v>6197</v>
          </cell>
          <cell r="B568" t="str">
            <v>High Majestic Wind Energy Center, LLC</v>
          </cell>
          <cell r="D568">
            <v>6197</v>
          </cell>
          <cell r="E568">
            <v>6197</v>
          </cell>
          <cell r="F568" t="str">
            <v>D</v>
          </cell>
          <cell r="G568" t="str">
            <v>US</v>
          </cell>
          <cell r="H568" t="str">
            <v>USD</v>
          </cell>
        </row>
        <row r="569">
          <cell r="A569">
            <v>6198</v>
          </cell>
          <cell r="B569" t="str">
            <v>Wessington Wind Energy Center, LLC</v>
          </cell>
          <cell r="D569">
            <v>6198</v>
          </cell>
          <cell r="E569">
            <v>6198</v>
          </cell>
          <cell r="F569" t="str">
            <v>D</v>
          </cell>
          <cell r="G569" t="str">
            <v>US</v>
          </cell>
          <cell r="H569" t="str">
            <v>USD</v>
          </cell>
        </row>
        <row r="570">
          <cell r="A570">
            <v>6199</v>
          </cell>
          <cell r="B570" t="str">
            <v>NextEra Gas Producing-Haynesville TX</v>
          </cell>
          <cell r="D570">
            <v>6199</v>
          </cell>
          <cell r="E570">
            <v>6199</v>
          </cell>
          <cell r="F570" t="str">
            <v>D</v>
          </cell>
          <cell r="G570" t="str">
            <v>US</v>
          </cell>
          <cell r="H570" t="str">
            <v>USD</v>
          </cell>
        </row>
        <row r="571">
          <cell r="A571">
            <v>6200</v>
          </cell>
          <cell r="B571" t="str">
            <v>NextEra Producer Services-Haynesville TX</v>
          </cell>
          <cell r="D571">
            <v>6200</v>
          </cell>
          <cell r="E571">
            <v>6200</v>
          </cell>
          <cell r="F571" t="str">
            <v>D</v>
          </cell>
          <cell r="G571" t="str">
            <v>US</v>
          </cell>
          <cell r="H571" t="str">
            <v>USD</v>
          </cell>
        </row>
        <row r="572">
          <cell r="A572">
            <v>7017</v>
          </cell>
          <cell r="B572" t="str">
            <v>OTTER TAIL - ASHTABULA II O&amp;M</v>
          </cell>
          <cell r="F572" t="str">
            <v>D</v>
          </cell>
          <cell r="G572" t="str">
            <v>US</v>
          </cell>
          <cell r="H572" t="str">
            <v>USD</v>
          </cell>
        </row>
        <row r="573">
          <cell r="A573">
            <v>7200</v>
          </cell>
          <cell r="B573" t="str">
            <v>FPL Group International, Inc.</v>
          </cell>
          <cell r="C573">
            <v>101101</v>
          </cell>
          <cell r="E573">
            <v>7200</v>
          </cell>
          <cell r="F573" t="str">
            <v>D</v>
          </cell>
          <cell r="G573" t="str">
            <v>US</v>
          </cell>
          <cell r="H573" t="str">
            <v>USD</v>
          </cell>
        </row>
        <row r="574">
          <cell r="A574">
            <v>7217</v>
          </cell>
          <cell r="B574" t="str">
            <v>Karaha Bodas Investment Corp.</v>
          </cell>
          <cell r="C574">
            <v>4000113</v>
          </cell>
          <cell r="F574" t="str">
            <v>D</v>
          </cell>
          <cell r="G574" t="str">
            <v>KY</v>
          </cell>
          <cell r="H574" t="str">
            <v>USD</v>
          </cell>
        </row>
        <row r="575">
          <cell r="A575">
            <v>7218</v>
          </cell>
          <cell r="B575" t="str">
            <v>FPL Grp Intl South America, Inc.</v>
          </cell>
          <cell r="E575">
            <v>7218</v>
          </cell>
          <cell r="F575" t="str">
            <v>D</v>
          </cell>
          <cell r="G575" t="str">
            <v>US</v>
          </cell>
          <cell r="H575" t="str">
            <v>USD</v>
          </cell>
        </row>
        <row r="576">
          <cell r="A576">
            <v>7219</v>
          </cell>
          <cell r="B576" t="str">
            <v>FPL Grp Intl South America II, Inc.</v>
          </cell>
          <cell r="E576">
            <v>7219</v>
          </cell>
          <cell r="F576" t="str">
            <v>D</v>
          </cell>
          <cell r="G576" t="str">
            <v>US</v>
          </cell>
          <cell r="H576" t="str">
            <v>USD</v>
          </cell>
        </row>
        <row r="577">
          <cell r="A577">
            <v>7222</v>
          </cell>
          <cell r="B577" t="str">
            <v>Tall Pines International Limited</v>
          </cell>
          <cell r="C577">
            <v>4000112</v>
          </cell>
          <cell r="F577" t="str">
            <v>D</v>
          </cell>
          <cell r="G577" t="str">
            <v>VG</v>
          </cell>
          <cell r="H577" t="str">
            <v>USD</v>
          </cell>
        </row>
        <row r="578">
          <cell r="A578">
            <v>7223</v>
          </cell>
          <cell r="B578" t="str">
            <v>Short Pines Intl, LTD</v>
          </cell>
          <cell r="C578">
            <v>400040</v>
          </cell>
          <cell r="F578" t="str">
            <v>D</v>
          </cell>
          <cell r="G578" t="str">
            <v>US</v>
          </cell>
          <cell r="H578" t="str">
            <v>USD</v>
          </cell>
        </row>
        <row r="579">
          <cell r="A579" t="str">
            <v>7401F</v>
          </cell>
          <cell r="B579" t="str">
            <v>FPLE GLOBAL ASSETS HOLDINGS BV</v>
          </cell>
          <cell r="F579" t="str">
            <v>F</v>
          </cell>
          <cell r="G579" t="str">
            <v>NL</v>
          </cell>
          <cell r="H579" t="str">
            <v>USD</v>
          </cell>
        </row>
        <row r="580">
          <cell r="A580" t="str">
            <v>7402F</v>
          </cell>
          <cell r="B580" t="str">
            <v>FPLE GLOBAL ASSETS HOLDINGS CANADA BV</v>
          </cell>
          <cell r="F580" t="str">
            <v>F</v>
          </cell>
          <cell r="G580" t="str">
            <v>NL</v>
          </cell>
          <cell r="H580" t="str">
            <v>USD</v>
          </cell>
        </row>
        <row r="581">
          <cell r="A581" t="str">
            <v>7403F</v>
          </cell>
          <cell r="B581" t="str">
            <v>FPLE GLOBAL ASSETS HOLDINGS SPAIN BV</v>
          </cell>
          <cell r="F581" t="str">
            <v>F</v>
          </cell>
          <cell r="G581" t="str">
            <v>NL</v>
          </cell>
          <cell r="H581" t="str">
            <v>USD</v>
          </cell>
        </row>
        <row r="582">
          <cell r="A582" t="str">
            <v>8000F</v>
          </cell>
          <cell r="B582" t="str">
            <v>FPLE Canadian Wind, ULC (Local Curr)</v>
          </cell>
          <cell r="C582" t="str">
            <v xml:space="preserve">400010L11 </v>
          </cell>
          <cell r="F582" t="str">
            <v>F</v>
          </cell>
          <cell r="G582" t="str">
            <v>CA</v>
          </cell>
          <cell r="H582" t="str">
            <v>CAD</v>
          </cell>
        </row>
        <row r="583">
          <cell r="A583" t="str">
            <v>8001F</v>
          </cell>
          <cell r="B583" t="str">
            <v>FPLE Global Assets Hldgs (Local Curr)</v>
          </cell>
          <cell r="C583">
            <v>400010</v>
          </cell>
          <cell r="F583" t="str">
            <v>F</v>
          </cell>
          <cell r="G583" t="str">
            <v>NL</v>
          </cell>
          <cell r="H583" t="str">
            <v>USD</v>
          </cell>
        </row>
        <row r="584">
          <cell r="A584" t="str">
            <v>8002F</v>
          </cell>
          <cell r="B584" t="str">
            <v>FPLE Global Assets Ca Hld (Local Curr)</v>
          </cell>
          <cell r="C584" t="str">
            <v xml:space="preserve">400010L1  </v>
          </cell>
          <cell r="F584" t="str">
            <v>F</v>
          </cell>
          <cell r="G584" t="str">
            <v>NL</v>
          </cell>
          <cell r="H584" t="str">
            <v>USD</v>
          </cell>
        </row>
        <row r="585">
          <cell r="A585" t="str">
            <v>8003F</v>
          </cell>
          <cell r="B585" t="str">
            <v>FPLE Global Assets SP Hld (Local Curr)</v>
          </cell>
          <cell r="C585" t="str">
            <v xml:space="preserve">400010L2  </v>
          </cell>
          <cell r="F585" t="str">
            <v>F</v>
          </cell>
          <cell r="G585" t="str">
            <v>NL</v>
          </cell>
          <cell r="H585" t="str">
            <v>USD</v>
          </cell>
        </row>
        <row r="586">
          <cell r="A586" t="str">
            <v>8004F</v>
          </cell>
          <cell r="B586" t="str">
            <v>FPLE Solar Assets, S.L. (Local Curr)</v>
          </cell>
          <cell r="C586" t="str">
            <v xml:space="preserve">400010L21 </v>
          </cell>
          <cell r="F586" t="str">
            <v>F</v>
          </cell>
          <cell r="G586" t="str">
            <v>ES</v>
          </cell>
          <cell r="H586" t="str">
            <v>EUR</v>
          </cell>
        </row>
        <row r="587">
          <cell r="A587" t="str">
            <v>8005F</v>
          </cell>
          <cell r="B587" t="str">
            <v>Aquilo Holdings LP ULC (Local Curr)</v>
          </cell>
          <cell r="C587" t="str">
            <v>400010L112</v>
          </cell>
          <cell r="F587" t="str">
            <v>F</v>
          </cell>
          <cell r="G587" t="str">
            <v>CA</v>
          </cell>
          <cell r="H587" t="str">
            <v>CAD</v>
          </cell>
        </row>
        <row r="588">
          <cell r="A588" t="str">
            <v>8006F</v>
          </cell>
          <cell r="B588" t="str">
            <v>Aquilo LP, ULC (Local Curr)</v>
          </cell>
          <cell r="C588" t="str">
            <v>400010L113</v>
          </cell>
          <cell r="F588" t="str">
            <v>F</v>
          </cell>
          <cell r="G588" t="str">
            <v>CA</v>
          </cell>
          <cell r="H588" t="str">
            <v>CAD</v>
          </cell>
        </row>
        <row r="589">
          <cell r="A589" t="str">
            <v>8007F</v>
          </cell>
          <cell r="B589" t="str">
            <v>FPLE Canadian Op Srv, Inc</v>
          </cell>
          <cell r="C589">
            <v>4000108</v>
          </cell>
          <cell r="F589" t="str">
            <v>F</v>
          </cell>
          <cell r="G589" t="str">
            <v>CA</v>
          </cell>
          <cell r="H589" t="str">
            <v>CAD</v>
          </cell>
        </row>
        <row r="590">
          <cell r="A590" t="str">
            <v>8008F</v>
          </cell>
          <cell r="B590" t="str">
            <v>Mount Copper GP, Inc</v>
          </cell>
          <cell r="C590">
            <v>4000104</v>
          </cell>
          <cell r="F590" t="str">
            <v>F</v>
          </cell>
          <cell r="G590" t="str">
            <v>CA</v>
          </cell>
          <cell r="H590" t="str">
            <v>CAD</v>
          </cell>
        </row>
        <row r="591">
          <cell r="A591" t="str">
            <v>8009F</v>
          </cell>
          <cell r="B591" t="str">
            <v>Pubnico Point GP, Inc</v>
          </cell>
          <cell r="C591">
            <v>4000101</v>
          </cell>
          <cell r="F591" t="str">
            <v>F</v>
          </cell>
          <cell r="G591" t="str">
            <v>CA</v>
          </cell>
          <cell r="H591" t="str">
            <v>CAD</v>
          </cell>
        </row>
        <row r="592">
          <cell r="A592" t="str">
            <v>8012F</v>
          </cell>
          <cell r="B592" t="str">
            <v>AE PLANTA TERMOSOLAR DE EXTREMADURA, S.L. (Local Curr)</v>
          </cell>
          <cell r="F592" t="str">
            <v>F</v>
          </cell>
          <cell r="G592" t="str">
            <v>ES</v>
          </cell>
          <cell r="H592" t="str">
            <v>EUR</v>
          </cell>
        </row>
        <row r="593">
          <cell r="A593" t="str">
            <v>8013F</v>
          </cell>
          <cell r="B593" t="str">
            <v>AE PLANTA TERMOSOLAR DE EXTREMADURA 2, S.L. (Local Curr)</v>
          </cell>
          <cell r="F593" t="str">
            <v>F</v>
          </cell>
          <cell r="G593" t="str">
            <v>ES</v>
          </cell>
          <cell r="H593" t="str">
            <v>EUR</v>
          </cell>
        </row>
        <row r="594">
          <cell r="A594" t="str">
            <v>8014F</v>
          </cell>
          <cell r="B594" t="str">
            <v>AE PLANTA TERMOSOLAR DE EXTREMADURA 3, S.L. (Local Curr)</v>
          </cell>
          <cell r="F594" t="str">
            <v>F</v>
          </cell>
          <cell r="G594" t="str">
            <v>ES</v>
          </cell>
          <cell r="H594" t="str">
            <v>EUR</v>
          </cell>
        </row>
        <row r="595">
          <cell r="A595" t="str">
            <v>8015F</v>
          </cell>
          <cell r="B595" t="str">
            <v>AE PLANTA TERMOSOLAR DE EXTREMADURA 4, S.L. (Local Curr)</v>
          </cell>
          <cell r="F595" t="str">
            <v>F</v>
          </cell>
          <cell r="G595" t="str">
            <v>ES</v>
          </cell>
          <cell r="H595" t="str">
            <v>EUR</v>
          </cell>
        </row>
        <row r="596">
          <cell r="A596" t="str">
            <v>8402F</v>
          </cell>
          <cell r="B596" t="str">
            <v>Planta Termosolar (Local Curr)</v>
          </cell>
          <cell r="C596" t="str">
            <v>400010L211</v>
          </cell>
          <cell r="F596" t="str">
            <v>F</v>
          </cell>
          <cell r="G596" t="str">
            <v>ES</v>
          </cell>
          <cell r="H596" t="str">
            <v>EUR</v>
          </cell>
        </row>
        <row r="597">
          <cell r="A597" t="str">
            <v>8403F</v>
          </cell>
          <cell r="B597" t="str">
            <v>Planta Termosolar 2 (Local Curr)</v>
          </cell>
          <cell r="C597" t="str">
            <v>400010L212</v>
          </cell>
          <cell r="F597" t="str">
            <v>F</v>
          </cell>
          <cell r="G597" t="str">
            <v>ES</v>
          </cell>
          <cell r="H597" t="str">
            <v>EUR</v>
          </cell>
        </row>
        <row r="598">
          <cell r="A598" t="str">
            <v>8404F</v>
          </cell>
          <cell r="B598" t="str">
            <v>Planta Termosolar 3 (Local Curr)</v>
          </cell>
          <cell r="C598" t="str">
            <v>400010L213</v>
          </cell>
          <cell r="F598" t="str">
            <v>F</v>
          </cell>
          <cell r="G598" t="str">
            <v>ES</v>
          </cell>
          <cell r="H598" t="str">
            <v>EUR</v>
          </cell>
        </row>
        <row r="599">
          <cell r="A599" t="str">
            <v>8405F</v>
          </cell>
          <cell r="B599" t="str">
            <v>Planta Termosolar 4 (Local Curr)</v>
          </cell>
          <cell r="C599" t="str">
            <v>400010L214</v>
          </cell>
          <cell r="F599" t="str">
            <v>F</v>
          </cell>
          <cell r="G599" t="str">
            <v>ES</v>
          </cell>
          <cell r="H599" t="str">
            <v>EUR</v>
          </cell>
        </row>
        <row r="600">
          <cell r="A600" t="str">
            <v>8406F</v>
          </cell>
          <cell r="B600" t="str">
            <v>Mount Copper, LP</v>
          </cell>
          <cell r="C600">
            <v>3092</v>
          </cell>
          <cell r="F600" t="str">
            <v>F</v>
          </cell>
          <cell r="G600" t="str">
            <v>CA</v>
          </cell>
          <cell r="H600" t="str">
            <v>CAD</v>
          </cell>
        </row>
        <row r="601">
          <cell r="A601" t="str">
            <v>8407F</v>
          </cell>
          <cell r="B601" t="str">
            <v>Pubnico Point, LP</v>
          </cell>
          <cell r="C601">
            <v>3091</v>
          </cell>
          <cell r="F601" t="str">
            <v>F</v>
          </cell>
          <cell r="G601" t="str">
            <v>CA</v>
          </cell>
          <cell r="H601" t="str">
            <v>CAD</v>
          </cell>
        </row>
        <row r="602">
          <cell r="A602" t="str">
            <v>8888FX</v>
          </cell>
          <cell r="B602" t="str">
            <v>FOREIGN TRANSLATION</v>
          </cell>
          <cell r="F602" t="str">
            <v>F</v>
          </cell>
          <cell r="G602" t="str">
            <v>US</v>
          </cell>
          <cell r="H602" t="str">
            <v>USD</v>
          </cell>
        </row>
        <row r="603">
          <cell r="A603" t="str">
            <v>A05-HIST</v>
          </cell>
          <cell r="B603" t="str">
            <v>LAMAR AE HISTORICAL</v>
          </cell>
          <cell r="F603" t="str">
            <v>D</v>
          </cell>
          <cell r="G603" t="str">
            <v>US</v>
          </cell>
          <cell r="H603" t="str">
            <v>USD</v>
          </cell>
        </row>
        <row r="604">
          <cell r="A604" t="str">
            <v>C1100CTA</v>
          </cell>
          <cell r="B604" t="str">
            <v>Consolidated Current Tax Adjustment - Group</v>
          </cell>
          <cell r="F604" t="str">
            <v>D</v>
          </cell>
          <cell r="G604" t="str">
            <v>US</v>
          </cell>
          <cell r="H604" t="str">
            <v>USD</v>
          </cell>
        </row>
        <row r="605">
          <cell r="A605" t="str">
            <v>C1100DTA</v>
          </cell>
          <cell r="B605" t="str">
            <v>Consolidated Deferred Tax Adjustment - Group</v>
          </cell>
          <cell r="F605" t="str">
            <v>D</v>
          </cell>
          <cell r="G605" t="str">
            <v>US</v>
          </cell>
          <cell r="H605" t="str">
            <v>USD</v>
          </cell>
        </row>
        <row r="606">
          <cell r="A606" t="str">
            <v>C1200CTA</v>
          </cell>
          <cell r="B606" t="str">
            <v>Consolidated Current Tax Adjustment - Capital</v>
          </cell>
          <cell r="F606" t="str">
            <v>D</v>
          </cell>
          <cell r="G606" t="str">
            <v>US</v>
          </cell>
          <cell r="H606" t="str">
            <v>USD</v>
          </cell>
        </row>
        <row r="607">
          <cell r="A607" t="str">
            <v>C1200DTA</v>
          </cell>
          <cell r="B607" t="str">
            <v>Consolidated Deferred Tax Adjustment - Capital</v>
          </cell>
          <cell r="F607" t="str">
            <v>D</v>
          </cell>
          <cell r="G607" t="str">
            <v>US</v>
          </cell>
          <cell r="H607" t="str">
            <v>USD</v>
          </cell>
        </row>
        <row r="608">
          <cell r="A608" t="str">
            <v>C4037CTA</v>
          </cell>
          <cell r="B608" t="str">
            <v>Consolidated CTA - ESI Northeast Energy LP, Inc.</v>
          </cell>
          <cell r="E608" t="str">
            <v>C4037CTA</v>
          </cell>
          <cell r="F608" t="str">
            <v>D</v>
          </cell>
          <cell r="G608" t="str">
            <v>US</v>
          </cell>
          <cell r="H608" t="str">
            <v>USD</v>
          </cell>
        </row>
        <row r="609">
          <cell r="A609" t="str">
            <v>C4037DTA</v>
          </cell>
          <cell r="B609" t="str">
            <v>Consolidated DTA - ESI Northeast Energy LP, Inc.</v>
          </cell>
          <cell r="E609" t="str">
            <v>C4037DTA</v>
          </cell>
          <cell r="F609" t="str">
            <v>D</v>
          </cell>
          <cell r="G609" t="str">
            <v>US</v>
          </cell>
          <cell r="H609" t="str">
            <v>USD</v>
          </cell>
        </row>
        <row r="610">
          <cell r="A610" t="str">
            <v>C4131CTA</v>
          </cell>
          <cell r="B610" t="str">
            <v>Consolidated CTA - Northern Frontier Wind Holding, LLC</v>
          </cell>
          <cell r="D610" t="str">
            <v>C4131CTA</v>
          </cell>
          <cell r="E610" t="str">
            <v>C4131CTA</v>
          </cell>
          <cell r="F610" t="str">
            <v>D</v>
          </cell>
          <cell r="G610" t="str">
            <v>US</v>
          </cell>
          <cell r="H610" t="str">
            <v>USD</v>
          </cell>
        </row>
        <row r="611">
          <cell r="A611" t="str">
            <v>C4131DTA</v>
          </cell>
          <cell r="B611" t="str">
            <v>Consolidated DTA - Northern Frontier Wind Holding, LLC.</v>
          </cell>
          <cell r="D611" t="str">
            <v>C4131DTA</v>
          </cell>
          <cell r="E611" t="str">
            <v>C4131DTA</v>
          </cell>
          <cell r="F611" t="str">
            <v>D</v>
          </cell>
          <cell r="G611" t="str">
            <v>US</v>
          </cell>
          <cell r="H611" t="str">
            <v>USD</v>
          </cell>
        </row>
        <row r="612">
          <cell r="A612" t="str">
            <v>E1100</v>
          </cell>
          <cell r="B612" t="str">
            <v>FPL-TOPG - Level 10 Elims</v>
          </cell>
          <cell r="F612" t="str">
            <v>D</v>
          </cell>
          <cell r="G612" t="str">
            <v>US</v>
          </cell>
          <cell r="H612" t="str">
            <v>USD</v>
          </cell>
        </row>
        <row r="613">
          <cell r="A613" t="str">
            <v>E1200</v>
          </cell>
          <cell r="B613" t="str">
            <v>CAP-INC - Level 30 Elims</v>
          </cell>
          <cell r="F613" t="str">
            <v>D</v>
          </cell>
          <cell r="G613" t="str">
            <v>US</v>
          </cell>
          <cell r="H613" t="str">
            <v>USD</v>
          </cell>
        </row>
        <row r="614">
          <cell r="A614" t="str">
            <v>E1230</v>
          </cell>
          <cell r="B614" t="str">
            <v>GC-CONS - Level 20 Elims</v>
          </cell>
          <cell r="F614" t="str">
            <v>D</v>
          </cell>
          <cell r="G614" t="str">
            <v>US</v>
          </cell>
          <cell r="H614" t="str">
            <v>USD</v>
          </cell>
        </row>
        <row r="615">
          <cell r="A615" t="str">
            <v>E1280</v>
          </cell>
          <cell r="B615" t="str">
            <v>ETH-HOLD - Level 50 Elims</v>
          </cell>
          <cell r="F615" t="str">
            <v>D</v>
          </cell>
          <cell r="G615" t="str">
            <v>US</v>
          </cell>
          <cell r="H615" t="str">
            <v>USD</v>
          </cell>
        </row>
        <row r="616">
          <cell r="A616" t="str">
            <v>E1310</v>
          </cell>
          <cell r="B616" t="str">
            <v>ALANDCO - Level 40 Elims</v>
          </cell>
          <cell r="F616" t="str">
            <v>D</v>
          </cell>
          <cell r="G616" t="str">
            <v>US</v>
          </cell>
          <cell r="H616" t="str">
            <v>USD</v>
          </cell>
        </row>
        <row r="617">
          <cell r="A617" t="str">
            <v>E1500</v>
          </cell>
          <cell r="B617" t="str">
            <v>FPL Utility - Elims</v>
          </cell>
          <cell r="F617" t="str">
            <v>D</v>
          </cell>
          <cell r="G617" t="str">
            <v>US</v>
          </cell>
          <cell r="H617" t="str">
            <v>USD</v>
          </cell>
        </row>
        <row r="618">
          <cell r="A618" t="str">
            <v>E1550</v>
          </cell>
          <cell r="B618" t="str">
            <v>FPL Recovery Funding - Elims</v>
          </cell>
          <cell r="F618" t="str">
            <v>D</v>
          </cell>
          <cell r="G618" t="str">
            <v>US</v>
          </cell>
          <cell r="H618" t="str">
            <v>USD</v>
          </cell>
        </row>
        <row r="619">
          <cell r="A619" t="str">
            <v>E2000</v>
          </cell>
          <cell r="B619" t="str">
            <v>NextEra Energy - Elims</v>
          </cell>
          <cell r="F619" t="str">
            <v>D</v>
          </cell>
          <cell r="G619" t="str">
            <v>US</v>
          </cell>
          <cell r="H619" t="str">
            <v>USD</v>
          </cell>
        </row>
        <row r="620">
          <cell r="A620" t="str">
            <v>R1100</v>
          </cell>
          <cell r="B620" t="str">
            <v>FPL-TOPG - Level 10 Reclasses</v>
          </cell>
          <cell r="F620" t="str">
            <v>D</v>
          </cell>
          <cell r="G620" t="str">
            <v>US</v>
          </cell>
          <cell r="H620" t="str">
            <v>USD</v>
          </cell>
        </row>
        <row r="621">
          <cell r="A621" t="str">
            <v>R1200</v>
          </cell>
          <cell r="B621" t="str">
            <v>CAP-INC - Level 30 Reclasses</v>
          </cell>
          <cell r="F621" t="str">
            <v>D</v>
          </cell>
          <cell r="G621" t="str">
            <v>US</v>
          </cell>
          <cell r="H621" t="str">
            <v>USD</v>
          </cell>
        </row>
        <row r="622">
          <cell r="A622" t="str">
            <v>R1230</v>
          </cell>
          <cell r="B622" t="str">
            <v>GC-CONS - Level 20 Reclasses</v>
          </cell>
          <cell r="F622" t="str">
            <v>D</v>
          </cell>
          <cell r="G622" t="str">
            <v>US</v>
          </cell>
          <cell r="H622" t="str">
            <v>USD</v>
          </cell>
        </row>
        <row r="623">
          <cell r="A623" t="str">
            <v>R1280</v>
          </cell>
          <cell r="B623" t="str">
            <v>ETH-HOLD - Level 50 Reclasses</v>
          </cell>
          <cell r="F623" t="str">
            <v>D</v>
          </cell>
          <cell r="G623" t="str">
            <v>US</v>
          </cell>
          <cell r="H623" t="str">
            <v>USD</v>
          </cell>
        </row>
        <row r="624">
          <cell r="A624" t="str">
            <v>R1310</v>
          </cell>
          <cell r="B624" t="str">
            <v>ALANDCO - Level 40 Reclasses</v>
          </cell>
          <cell r="F624" t="str">
            <v>D</v>
          </cell>
          <cell r="G624" t="str">
            <v>US</v>
          </cell>
          <cell r="H624" t="str">
            <v>USD</v>
          </cell>
        </row>
        <row r="625">
          <cell r="A625" t="str">
            <v>R1500</v>
          </cell>
          <cell r="B625" t="str">
            <v>FPL Utility - Reclasses</v>
          </cell>
          <cell r="F625" t="str">
            <v>D</v>
          </cell>
          <cell r="G625" t="str">
            <v>US</v>
          </cell>
          <cell r="H625" t="str">
            <v>USD</v>
          </cell>
        </row>
        <row r="626">
          <cell r="A626" t="str">
            <v>R2000</v>
          </cell>
          <cell r="B626" t="str">
            <v>NextEra Energy - Reclasses</v>
          </cell>
          <cell r="F626" t="str">
            <v>D</v>
          </cell>
          <cell r="G626" t="str">
            <v>US</v>
          </cell>
          <cell r="H626" t="str">
            <v>USD</v>
          </cell>
        </row>
        <row r="627">
          <cell r="A627" t="str">
            <v>ST15SAGE</v>
          </cell>
          <cell r="B627" t="str">
            <v>Sagebrush Partner Fifteen</v>
          </cell>
          <cell r="E627" t="str">
            <v>ST15SAGE</v>
          </cell>
          <cell r="F627" t="str">
            <v>D</v>
          </cell>
          <cell r="G627" t="str">
            <v>US</v>
          </cell>
          <cell r="H627" t="str">
            <v>USD</v>
          </cell>
        </row>
        <row r="628">
          <cell r="A628" t="str">
            <v>ST16SAGE</v>
          </cell>
          <cell r="B628" t="str">
            <v>Sagebrush Partner Sixteen</v>
          </cell>
          <cell r="E628" t="str">
            <v>ST16SAGE</v>
          </cell>
          <cell r="F628" t="str">
            <v>D</v>
          </cell>
          <cell r="G628" t="str">
            <v>US</v>
          </cell>
          <cell r="H628" t="str">
            <v>USD</v>
          </cell>
        </row>
        <row r="629">
          <cell r="A629" t="str">
            <v>STAJOSHUA</v>
          </cell>
          <cell r="B629" t="str">
            <v>Alpha Joshua (Prime)</v>
          </cell>
          <cell r="E629" t="str">
            <v>STAJOSHUA</v>
          </cell>
          <cell r="F629" t="str">
            <v>D</v>
          </cell>
          <cell r="G629" t="str">
            <v>US</v>
          </cell>
          <cell r="H629" t="str">
            <v>USD</v>
          </cell>
        </row>
        <row r="630">
          <cell r="A630" t="str">
            <v>STAJOSHUAINC</v>
          </cell>
          <cell r="B630" t="str">
            <v>Alpha Joshua Inc.</v>
          </cell>
          <cell r="E630" t="str">
            <v>STAJOSHUAINC</v>
          </cell>
          <cell r="F630" t="str">
            <v>D</v>
          </cell>
          <cell r="G630" t="str">
            <v>US</v>
          </cell>
          <cell r="H630" t="str">
            <v>USD</v>
          </cell>
        </row>
        <row r="631">
          <cell r="A631" t="str">
            <v>STAMARIAH</v>
          </cell>
          <cell r="B631" t="str">
            <v>Alpha Mariah (Prime)</v>
          </cell>
          <cell r="E631" t="str">
            <v>STAMARIAH</v>
          </cell>
          <cell r="F631" t="str">
            <v>D</v>
          </cell>
          <cell r="G631" t="str">
            <v>US</v>
          </cell>
          <cell r="H631" t="str">
            <v>USD</v>
          </cell>
        </row>
        <row r="632">
          <cell r="A632" t="str">
            <v>STBAYLOAN</v>
          </cell>
          <cell r="B632" t="str">
            <v>State specific for"Bay Loan"</v>
          </cell>
          <cell r="F632" t="str">
            <v>D</v>
          </cell>
          <cell r="G632" t="str">
            <v>US</v>
          </cell>
          <cell r="H632" t="str">
            <v>USD</v>
          </cell>
        </row>
        <row r="633">
          <cell r="A633" t="str">
            <v>STBJOSHUAINC</v>
          </cell>
          <cell r="B633" t="str">
            <v>Beta Joshua Inc.</v>
          </cell>
          <cell r="E633" t="str">
            <v>STBJOSHUAINC</v>
          </cell>
          <cell r="F633" t="str">
            <v>D</v>
          </cell>
          <cell r="G633" t="str">
            <v>US</v>
          </cell>
          <cell r="H633" t="str">
            <v>USD</v>
          </cell>
        </row>
        <row r="634">
          <cell r="A634" t="str">
            <v>STBMARIAH</v>
          </cell>
          <cell r="B634" t="str">
            <v>Beta Mariah (Prime)</v>
          </cell>
          <cell r="E634" t="str">
            <v>STBMARIAH</v>
          </cell>
          <cell r="F634" t="str">
            <v>D</v>
          </cell>
          <cell r="G634" t="str">
            <v>US</v>
          </cell>
          <cell r="H634" t="str">
            <v>USD</v>
          </cell>
        </row>
        <row r="635">
          <cell r="A635" t="str">
            <v>STBWILLOW</v>
          </cell>
          <cell r="B635" t="str">
            <v>Beta Willow (Prime)</v>
          </cell>
          <cell r="E635" t="str">
            <v>STBWILLOW</v>
          </cell>
          <cell r="F635" t="str">
            <v>D</v>
          </cell>
          <cell r="G635" t="str">
            <v>US</v>
          </cell>
          <cell r="H635" t="str">
            <v>USD</v>
          </cell>
        </row>
        <row r="636">
          <cell r="A636" t="str">
            <v>STBWILLOWINC</v>
          </cell>
          <cell r="B636" t="str">
            <v>Beta Willow Inc.</v>
          </cell>
          <cell r="E636" t="str">
            <v>STBWILLOWINC</v>
          </cell>
          <cell r="F636" t="str">
            <v>D</v>
          </cell>
          <cell r="G636" t="str">
            <v>US</v>
          </cell>
          <cell r="H636" t="str">
            <v>USD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vironment#1"/>
      <sheetName val="telecomsum#2"/>
      <sheetName val="videolaunch#3"/>
      <sheetName val="Viewership#4"/>
      <sheetName val="AdvPie#5"/>
      <sheetName val="cpmindex#6"/>
      <sheetName val="top50radiomkts"/>
      <sheetName val="CIRCLISTENVIEW#7"/>
      <sheetName val="cume#8"/>
      <sheetName val="SpotTVRadioGraph#9"/>
      <sheetName val="98 Primetime#10"/>
      <sheetName val="cblnetowners#11"/>
      <sheetName val="Ad and GDP"/>
      <sheetName val="CableRatingsGraph#12"/>
      <sheetName val="CablePenetration#13"/>
      <sheetName val="cblnetecon #14"/>
      <sheetName val="GrwthofCableAdvertising#15"/>
      <sheetName val="CableNetworkShare#16"/>
      <sheetName val="#17"/>
      <sheetName val="Station Graph#18"/>
      <sheetName val="SynClearChrt#19"/>
      <sheetName val="FCCClearChrt#20"/>
      <sheetName val="FCCSYNratio#21"/>
      <sheetName val="RevbyDaypart#22"/>
      <sheetName val="chartENTD#23"/>
      <sheetName val="chartenrev97#24"/>
      <sheetName val="reverank97chart#25"/>
      <sheetName val="PropBrdcastRatings#26"/>
      <sheetName val="Ratings Chart#27"/>
      <sheetName val="ChrtProfitNetw#28"/>
      <sheetName val="YrlyNielsenRating#29"/>
      <sheetName val="LN-EN#30"/>
      <sheetName val="nflcities#31"/>
      <sheetName val="NwtrkAffilBal#32"/>
      <sheetName val="geobalance#33"/>
      <sheetName val="RevenueCon#34"/>
      <sheetName val="CrossOwner#35"/>
      <sheetName val="LMA #36"/>
      <sheetName val="Stationlst"/>
      <sheetName val="Political Dollars"/>
      <sheetName val="TV Growth"/>
      <sheetName val="opeartorsout"/>
      <sheetName val="Sheet3"/>
      <sheetName val="Sheet2"/>
    </sheetNames>
    <sheetDataSet>
      <sheetData sheetId="0" refreshError="1">
        <row r="1">
          <cell r="A1" t="str">
            <v>Exhibit 1:  Summary Operating Environment for Local Terrestrial TV Broadcaster</v>
          </cell>
        </row>
        <row r="3">
          <cell r="A3" t="str">
            <v>Operating Environment Characteristic</v>
          </cell>
          <cell r="C3" t="str">
            <v>Television</v>
          </cell>
          <cell r="D3" t="str">
            <v>Radio</v>
          </cell>
        </row>
        <row r="4">
          <cell r="A4" t="str">
            <v>Competition</v>
          </cell>
          <cell r="B4" t="str">
            <v>-New Networks</v>
          </cell>
          <cell r="C4" t="str">
            <v>Fox (1986), WB (1991), UPN (1991)</v>
          </cell>
          <cell r="D4" t="str">
            <v>AMFM(Chancellor)</v>
          </cell>
        </row>
        <row r="5">
          <cell r="C5" t="str">
            <v>PaxNet (August 1998)</v>
          </cell>
        </row>
        <row r="7">
          <cell r="B7" t="str">
            <v>-New Local Competition</v>
          </cell>
          <cell r="C7" t="str">
            <v xml:space="preserve">Affiliates of Fox, WB, UPN, PaxNet, Univision, Telemundo, </v>
          </cell>
          <cell r="D7" t="str">
            <v>None</v>
          </cell>
        </row>
        <row r="8">
          <cell r="C8" t="str">
            <v>Television USA, Value Vision</v>
          </cell>
        </row>
        <row r="10">
          <cell r="B10" t="str">
            <v>-Video/Audio Competition</v>
          </cell>
          <cell r="C10" t="str">
            <v>Cable Networks(50+ Viable Networks)</v>
          </cell>
          <cell r="D10" t="str">
            <v>CD Radio (2000), American Mobile Satellite radio (2000)</v>
          </cell>
        </row>
        <row r="11">
          <cell r="A11" t="str">
            <v>Power of Networks</v>
          </cell>
          <cell r="C11" t="str">
            <v>Progressively more powerful relative to broadcast affiliates</v>
          </cell>
          <cell r="D11" t="str">
            <v>Owned, controlled or manged by largest radio broadcasters</v>
          </cell>
        </row>
        <row r="12">
          <cell r="A12" t="str">
            <v>Advertising</v>
          </cell>
          <cell r="B12" t="str">
            <v>-New Competition</v>
          </cell>
          <cell r="C12" t="str">
            <v>Radio</v>
          </cell>
          <cell r="D12" t="str">
            <v>None</v>
          </cell>
        </row>
        <row r="14">
          <cell r="B14" t="str">
            <v>-Washington</v>
          </cell>
          <cell r="C14" t="str">
            <v>Big Impact-85% + of political advertising placed in television</v>
          </cell>
          <cell r="D14" t="str">
            <v>Minimal impact-Not much placed in Radio</v>
          </cell>
        </row>
        <row r="15">
          <cell r="B15" t="str">
            <v>From Political Advertising</v>
          </cell>
        </row>
        <row r="17">
          <cell r="B17" t="str">
            <v xml:space="preserve">-Washington </v>
          </cell>
          <cell r="C17" t="str">
            <v>Big impact-vast majority placed in television</v>
          </cell>
          <cell r="D17" t="str">
            <v>Minimal impact-much placed in radio</v>
          </cell>
        </row>
        <row r="18">
          <cell r="B18" t="str">
            <v>Alcohol Advertising</v>
          </cell>
        </row>
        <row r="20">
          <cell r="B20" t="str">
            <v>-Washington</v>
          </cell>
          <cell r="C20" t="str">
            <v>Big Impact-Likely To Reduce Advertising Spending</v>
          </cell>
          <cell r="D20" t="str">
            <v>Big impact-Likely to reduce advertising Spending</v>
          </cell>
        </row>
        <row r="21">
          <cell r="B21" t="str">
            <v>Advertising Deductibility</v>
          </cell>
        </row>
        <row r="22">
          <cell r="A22" t="str">
            <v>Content</v>
          </cell>
          <cell r="B22" t="str">
            <v>-Ratings</v>
          </cell>
          <cell r="C22" t="str">
            <v>Ratings system enacted in 1997</v>
          </cell>
          <cell r="D22" t="str">
            <v>No ratings system</v>
          </cell>
        </row>
        <row r="24">
          <cell r="B24" t="str">
            <v>-Mandatory Programming</v>
          </cell>
          <cell r="C24" t="str">
            <v>3 Hours of Children's Programming Per Week</v>
          </cell>
          <cell r="D24" t="str">
            <v>No mandatory programming</v>
          </cell>
        </row>
        <row r="26">
          <cell r="B26" t="str">
            <v>-Equipment</v>
          </cell>
          <cell r="C26" t="str">
            <v>V-Chips to Block Certain Rated Programming</v>
          </cell>
          <cell r="D26" t="str">
            <v>None</v>
          </cell>
        </row>
        <row r="27">
          <cell r="A27" t="str">
            <v xml:space="preserve">Digital </v>
          </cell>
          <cell r="C27" t="str">
            <v>Must spent to build out digital TV licenses within the next 1- 5 years-</v>
          </cell>
          <cell r="D27" t="str">
            <v>No digital build-out</v>
          </cell>
        </row>
        <row r="28">
          <cell r="C28" t="str">
            <v>Ramp-up of Cap Ex</v>
          </cell>
        </row>
        <row r="30">
          <cell r="A30" t="str">
            <v>Source: Bear Stearns &amp; Co. Inc.</v>
          </cell>
        </row>
      </sheetData>
      <sheetData sheetId="1" refreshError="1">
        <row r="1">
          <cell r="A1" t="str">
            <v>Exhibit: 2  Summary of Major Change of Telecommunications Act of 1996 on Broadcast Television</v>
          </cell>
        </row>
        <row r="3">
          <cell r="A3" t="str">
            <v xml:space="preserve"> </v>
          </cell>
          <cell r="B3" t="str">
            <v>Pre-Telecommunications</v>
          </cell>
          <cell r="D3" t="str">
            <v>Telecommunications</v>
          </cell>
        </row>
        <row r="4">
          <cell r="B4" t="str">
            <v>Act of 1996</v>
          </cell>
          <cell r="D4" t="str">
            <v>Act of 1996</v>
          </cell>
        </row>
        <row r="5">
          <cell r="A5" t="str">
            <v>Limitation on Number of Stations One Operator Can Own</v>
          </cell>
          <cell r="B5">
            <v>12</v>
          </cell>
          <cell r="D5">
            <v>0</v>
          </cell>
        </row>
        <row r="7">
          <cell r="A7" t="str">
            <v>Television Household "Reach" Limitations</v>
          </cell>
          <cell r="B7">
            <v>0.25</v>
          </cell>
          <cell r="D7">
            <v>0.35</v>
          </cell>
        </row>
        <row r="9">
          <cell r="A9" t="str">
            <v>VHF Discount</v>
          </cell>
          <cell r="B9">
            <v>0.5</v>
          </cell>
          <cell r="D9">
            <v>0.5</v>
          </cell>
        </row>
        <row r="11">
          <cell r="A11" t="str">
            <v>Review of Broadcast Ratings</v>
          </cell>
          <cell r="B11" t="str">
            <v>No Review Procedure</v>
          </cell>
          <cell r="D11" t="str">
            <v>Review</v>
          </cell>
        </row>
        <row r="14">
          <cell r="A14" t="str">
            <v>Source:  Telecommunications Act of 1996, Federal Communications Commission</v>
          </cell>
        </row>
      </sheetData>
      <sheetData sheetId="2" refreshError="1">
        <row r="1">
          <cell r="A1" t="str">
            <v>Exhibit 3: Competitive Entries in the Video - Broadcast and Cable Networks</v>
          </cell>
        </row>
        <row r="3">
          <cell r="C3" t="str">
            <v xml:space="preserve">Cable </v>
          </cell>
        </row>
        <row r="4">
          <cell r="B4" t="str">
            <v>Broadcast</v>
          </cell>
          <cell r="C4" t="str">
            <v>Network Launch</v>
          </cell>
        </row>
        <row r="5">
          <cell r="B5" t="str">
            <v>Network</v>
          </cell>
          <cell r="C5" t="str">
            <v>(Launch Date -</v>
          </cell>
        </row>
        <row r="6">
          <cell r="A6" t="str">
            <v>Year</v>
          </cell>
          <cell r="B6" t="str">
            <v>Launch</v>
          </cell>
          <cell r="C6" t="str">
            <v>12/1997 Subscribers)</v>
          </cell>
        </row>
        <row r="7">
          <cell r="A7">
            <v>1975</v>
          </cell>
          <cell r="C7" t="str">
            <v>Home Box Office (December - 20.8)</v>
          </cell>
        </row>
        <row r="8">
          <cell r="A8">
            <v>1976</v>
          </cell>
          <cell r="C8" t="str">
            <v>Univision (September - 15.7)</v>
          </cell>
        </row>
        <row r="9">
          <cell r="C9" t="str">
            <v>TBS (December - 60.4)</v>
          </cell>
        </row>
        <row r="10">
          <cell r="A10">
            <v>1977</v>
          </cell>
          <cell r="C10" t="str">
            <v>Family Channel (April - 59.0)</v>
          </cell>
        </row>
        <row r="11">
          <cell r="A11">
            <v>1978</v>
          </cell>
          <cell r="C11" t="str">
            <v>Showtime (March - 15.2)</v>
          </cell>
        </row>
        <row r="12">
          <cell r="C12" t="str">
            <v>WGN (November - 35.4)</v>
          </cell>
        </row>
        <row r="13">
          <cell r="A13">
            <v>1979</v>
          </cell>
          <cell r="C13" t="str">
            <v>C-Span (March - 71.1)</v>
          </cell>
        </row>
        <row r="14">
          <cell r="C14" t="str">
            <v>Nickelodeon (April - 66.8)</v>
          </cell>
        </row>
        <row r="15">
          <cell r="C15" t="str">
            <v>ESPN (September - 67.0)</v>
          </cell>
        </row>
        <row r="16">
          <cell r="C16" t="str">
            <v>The Movie Channel (December - 15.2)</v>
          </cell>
        </row>
        <row r="17">
          <cell r="A17">
            <v>1980</v>
          </cell>
          <cell r="C17" t="str">
            <v>Black Entertainment Television(January - 51.6)</v>
          </cell>
        </row>
        <row r="18">
          <cell r="C18" t="str">
            <v>USA Network (April - 68.2)</v>
          </cell>
        </row>
        <row r="19">
          <cell r="C19" t="str">
            <v>Cable News Network (June - 60.1)</v>
          </cell>
        </row>
        <row r="20">
          <cell r="C20" t="str">
            <v>Cinemax (August - 8.9)</v>
          </cell>
        </row>
        <row r="21">
          <cell r="C21" t="str">
            <v>The Learning Channel (November - 57.1)</v>
          </cell>
        </row>
        <row r="22">
          <cell r="C22" t="str">
            <v>Bravo (December - 22.7)</v>
          </cell>
        </row>
        <row r="23">
          <cell r="A23">
            <v>1981</v>
          </cell>
          <cell r="C23" t="str">
            <v>MTV ( August - 64.2)</v>
          </cell>
        </row>
        <row r="24">
          <cell r="A24">
            <v>1982</v>
          </cell>
          <cell r="C24" t="str">
            <v>Headline News (January - 55.5)</v>
          </cell>
        </row>
        <row r="25">
          <cell r="C25" t="str">
            <v>The Weather Channel ( May - 61.6)</v>
          </cell>
        </row>
        <row r="26">
          <cell r="A26">
            <v>1983</v>
          </cell>
          <cell r="C26" t="str">
            <v>The Nashville Network (March - 69.0)</v>
          </cell>
        </row>
        <row r="27">
          <cell r="C27" t="str">
            <v>Country Music Television (March - 39.4)</v>
          </cell>
        </row>
        <row r="28">
          <cell r="C28" t="str">
            <v>Disney Channel (April - 25.0)</v>
          </cell>
        </row>
        <row r="29">
          <cell r="A29">
            <v>1984</v>
          </cell>
          <cell r="C29" t="str">
            <v>Lifetime (February - 62.7)</v>
          </cell>
        </row>
        <row r="30">
          <cell r="C30" t="str">
            <v>Arts &amp; Entertainment (February - 64.6)</v>
          </cell>
        </row>
        <row r="31">
          <cell r="C31" t="str">
            <v>American Movie Classics (October - 61.5)</v>
          </cell>
        </row>
        <row r="32">
          <cell r="A32">
            <v>1985</v>
          </cell>
          <cell r="C32" t="str">
            <v>VH-1 (January - 56.1)</v>
          </cell>
        </row>
        <row r="33">
          <cell r="C33" t="str">
            <v>Nostalgia Television (February - 9.5)</v>
          </cell>
        </row>
        <row r="34">
          <cell r="C34" t="str">
            <v>The Discovery Channel (June - 69.4)</v>
          </cell>
        </row>
        <row r="35">
          <cell r="C35" t="str">
            <v>Home Shopping Network (July - 52.9)</v>
          </cell>
        </row>
        <row r="36">
          <cell r="A36">
            <v>1986</v>
          </cell>
          <cell r="B36" t="str">
            <v>Fox (October)</v>
          </cell>
          <cell r="C36" t="str">
            <v>C-Span 2 (June - 47.7)</v>
          </cell>
        </row>
        <row r="37">
          <cell r="C37" t="str">
            <v>QVC ( November - 62.6)</v>
          </cell>
        </row>
        <row r="38">
          <cell r="A38">
            <v>1987</v>
          </cell>
          <cell r="C38" t="str">
            <v>Telemundo (January - 17.5)</v>
          </cell>
        </row>
        <row r="39">
          <cell r="C39" t="str">
            <v>The Travel Channel (February - 20.2)</v>
          </cell>
        </row>
        <row r="40">
          <cell r="A40">
            <v>1988</v>
          </cell>
          <cell r="C40" t="str">
            <v>TNT (October - 66.5)</v>
          </cell>
        </row>
        <row r="41">
          <cell r="A41">
            <v>1989</v>
          </cell>
          <cell r="C41" t="str">
            <v>Prime SportsChannel (January - 48.4)</v>
          </cell>
        </row>
        <row r="42">
          <cell r="C42" t="str">
            <v>CNBC (April - 61.2)</v>
          </cell>
        </row>
        <row r="43">
          <cell r="A43">
            <v>1990</v>
          </cell>
          <cell r="C43" t="str">
            <v>E! (June - 40.3)</v>
          </cell>
        </row>
        <row r="44">
          <cell r="A44">
            <v>1991</v>
          </cell>
          <cell r="C44" t="str">
            <v>Comedy Central (April - 40.6)</v>
          </cell>
        </row>
        <row r="45">
          <cell r="C45" t="str">
            <v>Courtroom Television Network (July - 25.6)</v>
          </cell>
        </row>
        <row r="46">
          <cell r="A46">
            <v>1992</v>
          </cell>
          <cell r="C46" t="str">
            <v>Cartoon Network (July - 33.6)</v>
          </cell>
        </row>
        <row r="47">
          <cell r="C47" t="str">
            <v>Sci-Fi Channel (September - 34.3)</v>
          </cell>
        </row>
        <row r="48">
          <cell r="A48">
            <v>1993</v>
          </cell>
          <cell r="C48" t="str">
            <v>Z Music Television - (March - 18.8)</v>
          </cell>
        </row>
        <row r="49">
          <cell r="C49" t="str">
            <v>ESPN2 (October - 44.5)</v>
          </cell>
        </row>
        <row r="50">
          <cell r="C50" t="str">
            <v>Odyssey (October - 25.9)</v>
          </cell>
        </row>
        <row r="51">
          <cell r="C51" t="str">
            <v>TV Food Network (November - 22.3)</v>
          </cell>
        </row>
        <row r="52">
          <cell r="C52" t="str">
            <v>FiT TV (December - 11.8)</v>
          </cell>
        </row>
        <row r="53">
          <cell r="A53">
            <v>1994</v>
          </cell>
          <cell r="C53" t="str">
            <v>Turner Classic Movies (April - 12.6)</v>
          </cell>
        </row>
        <row r="54">
          <cell r="C54" t="str">
            <v>fX (June - 30.6)</v>
          </cell>
        </row>
        <row r="55">
          <cell r="C55" t="str">
            <v>MSNBC (July - 22.0)</v>
          </cell>
        </row>
        <row r="56">
          <cell r="C56" t="str">
            <v>Q2 (September - 11.1)</v>
          </cell>
        </row>
        <row r="57">
          <cell r="A57">
            <v>1995</v>
          </cell>
          <cell r="B57" t="str">
            <v>WB (January)</v>
          </cell>
          <cell r="C57" t="str">
            <v>The Golf Channel (January - 10.3)</v>
          </cell>
        </row>
        <row r="58">
          <cell r="B58" t="str">
            <v>UPN (January)</v>
          </cell>
          <cell r="C58" t="str">
            <v>The History Channel (January - 29.4)</v>
          </cell>
        </row>
        <row r="59">
          <cell r="C59" t="str">
            <v>Speedvision (December - 5.0)</v>
          </cell>
        </row>
        <row r="60">
          <cell r="A60">
            <v>1996</v>
          </cell>
          <cell r="C60" t="str">
            <v>America's Health Network (March - 4.0)</v>
          </cell>
        </row>
        <row r="61">
          <cell r="C61" t="str">
            <v>Nick at Nite's TV Land (April - 7.0)</v>
          </cell>
        </row>
        <row r="62">
          <cell r="C62" t="str">
            <v>Fox News Channel (October - 21.6)</v>
          </cell>
        </row>
        <row r="63">
          <cell r="A63">
            <v>1997</v>
          </cell>
          <cell r="C63" t="str">
            <v>CBS Eye on People (March - 2.1)</v>
          </cell>
        </row>
        <row r="64">
          <cell r="A64">
            <v>1998</v>
          </cell>
          <cell r="B64" t="str">
            <v>PaxNet (August)</v>
          </cell>
        </row>
        <row r="65">
          <cell r="B65" t="str">
            <v>Television USA (May)</v>
          </cell>
        </row>
        <row r="68">
          <cell r="A68" t="str">
            <v xml:space="preserve">Sources:  Cablevision Magazine; Federal Communications Commission 4th Quarter 1997 Annual Report; Kagan's Economics of Basic Cable Networks  </v>
          </cell>
        </row>
      </sheetData>
      <sheetData sheetId="3"/>
      <sheetData sheetId="4" refreshError="1">
        <row r="14">
          <cell r="A14" t="str">
            <v>Exhibit 5:  Share of National Television Ad Dollars - 1982, 1987, 1992, 1997</v>
          </cell>
        </row>
        <row r="50">
          <cell r="A50" t="str">
            <v>Sources: McCann Erickson Worldwide, Bear, Stearns &amp; Co. Inc.</v>
          </cell>
        </row>
      </sheetData>
      <sheetData sheetId="5" refreshError="1">
        <row r="1">
          <cell r="A1" t="str">
            <v>Exhibit 6: Cost per Thousand Index (CPM) for Radio Versus Other Media</v>
          </cell>
        </row>
        <row r="3">
          <cell r="G3" t="str">
            <v>Index</v>
          </cell>
          <cell r="H3" t="str">
            <v>Index</v>
          </cell>
          <cell r="J3" t="str">
            <v>Index</v>
          </cell>
          <cell r="K3" t="str">
            <v>Index</v>
          </cell>
        </row>
        <row r="4">
          <cell r="G4" t="str">
            <v>Versus</v>
          </cell>
          <cell r="H4" t="str">
            <v>Versus</v>
          </cell>
          <cell r="J4" t="str">
            <v>Versus</v>
          </cell>
          <cell r="K4" t="str">
            <v>Versus</v>
          </cell>
        </row>
        <row r="5">
          <cell r="C5" t="str">
            <v>Ad</v>
          </cell>
          <cell r="D5" t="str">
            <v>Cost per 1000</v>
          </cell>
          <cell r="E5" t="str">
            <v>Cost per 1000</v>
          </cell>
          <cell r="G5" t="str">
            <v xml:space="preserve"> Men</v>
          </cell>
          <cell r="H5" t="str">
            <v>Women</v>
          </cell>
          <cell r="J5" t="str">
            <v>Radio - Men</v>
          </cell>
          <cell r="K5" t="str">
            <v>Radio - Women</v>
          </cell>
        </row>
        <row r="6">
          <cell r="A6" t="str">
            <v>Media</v>
          </cell>
          <cell r="B6" t="str">
            <v>Placement</v>
          </cell>
          <cell r="C6" t="str">
            <v>Unit</v>
          </cell>
          <cell r="D6" t="str">
            <v>Men</v>
          </cell>
          <cell r="E6" t="str">
            <v>Women</v>
          </cell>
          <cell r="G6" t="str">
            <v>Early Evening(spot)</v>
          </cell>
          <cell r="H6" t="str">
            <v>Early Evening(spot)</v>
          </cell>
          <cell r="J6" t="str">
            <v>Late News(spot)</v>
          </cell>
          <cell r="K6" t="str">
            <v>Late News(spot)</v>
          </cell>
        </row>
        <row r="7">
          <cell r="A7" t="str">
            <v>Television</v>
          </cell>
          <cell r="B7" t="str">
            <v>Early AM - Major Networks</v>
          </cell>
          <cell r="C7" t="str">
            <v>30 seconds</v>
          </cell>
          <cell r="D7">
            <v>11.25</v>
          </cell>
          <cell r="E7">
            <v>7.1</v>
          </cell>
          <cell r="G7">
            <v>0.91836734693877553</v>
          </cell>
          <cell r="H7">
            <v>0.72820512820512817</v>
          </cell>
          <cell r="J7">
            <v>0.54878048780487809</v>
          </cell>
          <cell r="K7">
            <v>0.43692307692307691</v>
          </cell>
        </row>
        <row r="8">
          <cell r="B8" t="str">
            <v>Daytime (Major Networks)</v>
          </cell>
          <cell r="C8" t="str">
            <v>30 seconds</v>
          </cell>
          <cell r="D8" t="str">
            <v>NA</v>
          </cell>
          <cell r="E8">
            <v>4.1500000000000004</v>
          </cell>
          <cell r="G8" t="str">
            <v>NA</v>
          </cell>
          <cell r="H8">
            <v>0.42564102564102568</v>
          </cell>
          <cell r="J8" t="str">
            <v>NA</v>
          </cell>
          <cell r="K8">
            <v>0.25538461538461543</v>
          </cell>
        </row>
        <row r="9">
          <cell r="B9" t="str">
            <v>Early Evening (Spot)</v>
          </cell>
          <cell r="C9" t="str">
            <v>30 seconds</v>
          </cell>
          <cell r="D9">
            <v>12.25</v>
          </cell>
          <cell r="E9">
            <v>9.75</v>
          </cell>
          <cell r="G9">
            <v>1</v>
          </cell>
          <cell r="H9">
            <v>1</v>
          </cell>
          <cell r="J9">
            <v>0.59756097560975607</v>
          </cell>
          <cell r="K9">
            <v>0.6</v>
          </cell>
        </row>
        <row r="10">
          <cell r="B10" t="str">
            <v>Early News (Major Networks)</v>
          </cell>
          <cell r="C10" t="str">
            <v>30 seconds</v>
          </cell>
          <cell r="D10">
            <v>11.85</v>
          </cell>
          <cell r="E10">
            <v>9.25</v>
          </cell>
          <cell r="G10">
            <v>0.96734693877551015</v>
          </cell>
          <cell r="H10">
            <v>0.94871794871794868</v>
          </cell>
          <cell r="J10">
            <v>0.57804878048780484</v>
          </cell>
          <cell r="K10">
            <v>0.56923076923076921</v>
          </cell>
        </row>
        <row r="11">
          <cell r="B11" t="str">
            <v>Primetime (Major Networks)</v>
          </cell>
          <cell r="C11" t="str">
            <v>30 seconds</v>
          </cell>
          <cell r="D11">
            <v>16.7</v>
          </cell>
          <cell r="E11">
            <v>13.1</v>
          </cell>
          <cell r="G11">
            <v>1.3632653061224489</v>
          </cell>
          <cell r="H11">
            <v>1.3435897435897435</v>
          </cell>
          <cell r="J11">
            <v>0.81463414634146336</v>
          </cell>
          <cell r="K11">
            <v>0.80615384615384611</v>
          </cell>
        </row>
        <row r="12">
          <cell r="B12" t="str">
            <v>Primetime (Cable)</v>
          </cell>
          <cell r="C12" t="str">
            <v>30 seconds</v>
          </cell>
          <cell r="D12">
            <v>8.75</v>
          </cell>
          <cell r="E12">
            <v>8.15</v>
          </cell>
          <cell r="G12">
            <v>0.7142857142857143</v>
          </cell>
          <cell r="H12">
            <v>0.83589743589743593</v>
          </cell>
          <cell r="J12">
            <v>0.42682926829268292</v>
          </cell>
          <cell r="K12">
            <v>0.5015384615384616</v>
          </cell>
        </row>
        <row r="13">
          <cell r="B13" t="str">
            <v>Late News (Spot)</v>
          </cell>
          <cell r="C13" t="str">
            <v>30 seconds</v>
          </cell>
          <cell r="D13">
            <v>20.5</v>
          </cell>
          <cell r="E13">
            <v>16.25</v>
          </cell>
          <cell r="G13">
            <v>1.6734693877551021</v>
          </cell>
          <cell r="H13">
            <v>1.6666666666666667</v>
          </cell>
          <cell r="J13">
            <v>1</v>
          </cell>
          <cell r="K13">
            <v>1</v>
          </cell>
        </row>
        <row r="14">
          <cell r="B14" t="str">
            <v>Late Fringe (Major Networks)</v>
          </cell>
          <cell r="C14" t="str">
            <v>30 seconds</v>
          </cell>
          <cell r="D14">
            <v>16.149999999999999</v>
          </cell>
          <cell r="E14">
            <v>14.2</v>
          </cell>
          <cell r="G14">
            <v>1.3183673469387753</v>
          </cell>
          <cell r="H14">
            <v>1.4564102564102563</v>
          </cell>
          <cell r="J14">
            <v>0.78780487804878041</v>
          </cell>
          <cell r="K14">
            <v>0.87384615384615383</v>
          </cell>
        </row>
        <row r="15">
          <cell r="B15" t="str">
            <v>Sports (Major Networks)</v>
          </cell>
          <cell r="C15" t="str">
            <v>30 seconds</v>
          </cell>
          <cell r="D15">
            <v>15</v>
          </cell>
          <cell r="E15" t="str">
            <v>NA</v>
          </cell>
          <cell r="G15">
            <v>1.2244897959183674</v>
          </cell>
          <cell r="H15" t="str">
            <v>NA</v>
          </cell>
          <cell r="J15">
            <v>0.73170731707317072</v>
          </cell>
          <cell r="K15" t="str">
            <v>NA</v>
          </cell>
        </row>
        <row r="16">
          <cell r="A16" t="str">
            <v>Radio</v>
          </cell>
          <cell r="B16" t="str">
            <v>Network</v>
          </cell>
          <cell r="C16" t="str">
            <v>30 seconds</v>
          </cell>
          <cell r="D16">
            <v>4.45</v>
          </cell>
          <cell r="E16">
            <v>4.0999999999999996</v>
          </cell>
          <cell r="G16">
            <v>0.36326530612244901</v>
          </cell>
          <cell r="H16">
            <v>0.42051282051282046</v>
          </cell>
          <cell r="J16">
            <v>0.21707317073170732</v>
          </cell>
          <cell r="K16">
            <v>0.25230769230769229</v>
          </cell>
        </row>
        <row r="17">
          <cell r="B17" t="str">
            <v>Spot</v>
          </cell>
          <cell r="C17" t="str">
            <v>30 seconds</v>
          </cell>
          <cell r="D17">
            <v>6.95</v>
          </cell>
          <cell r="E17">
            <v>6.05</v>
          </cell>
          <cell r="G17">
            <v>0.56734693877551023</v>
          </cell>
          <cell r="H17">
            <v>0.62051282051282053</v>
          </cell>
          <cell r="J17">
            <v>0.33902439024390246</v>
          </cell>
          <cell r="K17">
            <v>0.37230769230769228</v>
          </cell>
        </row>
        <row r="18">
          <cell r="A18" t="str">
            <v>Magazines</v>
          </cell>
          <cell r="B18" t="str">
            <v>Business</v>
          </cell>
          <cell r="C18" t="str">
            <v>Page - 4 color</v>
          </cell>
          <cell r="D18">
            <v>19.75</v>
          </cell>
          <cell r="E18" t="str">
            <v>NA</v>
          </cell>
          <cell r="G18">
            <v>1.6122448979591837</v>
          </cell>
          <cell r="H18" t="str">
            <v>NA</v>
          </cell>
          <cell r="J18">
            <v>0.96341463414634143</v>
          </cell>
          <cell r="K18" t="str">
            <v>NA</v>
          </cell>
        </row>
        <row r="19">
          <cell r="B19" t="str">
            <v>Mass Dual Audience</v>
          </cell>
          <cell r="C19" t="str">
            <v>Page - 4 color</v>
          </cell>
          <cell r="D19">
            <v>6.6</v>
          </cell>
          <cell r="E19">
            <v>4.5</v>
          </cell>
          <cell r="G19">
            <v>0.53877551020408165</v>
          </cell>
          <cell r="H19">
            <v>0.46153846153846156</v>
          </cell>
          <cell r="J19">
            <v>0.32195121951219513</v>
          </cell>
          <cell r="K19">
            <v>0.27692307692307694</v>
          </cell>
        </row>
        <row r="20">
          <cell r="B20" t="str">
            <v>Newsweeklies</v>
          </cell>
          <cell r="C20" t="str">
            <v>Page - 4 color</v>
          </cell>
          <cell r="D20">
            <v>8.15</v>
          </cell>
          <cell r="E20" t="str">
            <v>NA</v>
          </cell>
          <cell r="G20">
            <v>0.66530612244897958</v>
          </cell>
          <cell r="H20" t="str">
            <v>NA</v>
          </cell>
          <cell r="J20">
            <v>0.39756097560975612</v>
          </cell>
          <cell r="K20" t="str">
            <v>NA</v>
          </cell>
        </row>
        <row r="21">
          <cell r="B21" t="str">
            <v>Sports</v>
          </cell>
          <cell r="C21" t="str">
            <v>Page - 4 color</v>
          </cell>
          <cell r="D21">
            <v>7.1</v>
          </cell>
          <cell r="E21" t="str">
            <v>NA</v>
          </cell>
          <cell r="G21">
            <v>0.57959183673469383</v>
          </cell>
          <cell r="H21" t="str">
            <v>NA</v>
          </cell>
          <cell r="J21">
            <v>0.34634146341463412</v>
          </cell>
          <cell r="K21" t="str">
            <v>NA</v>
          </cell>
        </row>
        <row r="22">
          <cell r="B22" t="str">
            <v>Selective Men's Interest</v>
          </cell>
          <cell r="C22" t="str">
            <v>Page - 4 color</v>
          </cell>
          <cell r="D22">
            <v>11.45</v>
          </cell>
          <cell r="E22" t="str">
            <v>NA</v>
          </cell>
          <cell r="G22">
            <v>0.9346938775510204</v>
          </cell>
          <cell r="H22" t="str">
            <v>NA</v>
          </cell>
          <cell r="J22">
            <v>0.5585365853658536</v>
          </cell>
          <cell r="K22" t="str">
            <v>NA</v>
          </cell>
        </row>
        <row r="23">
          <cell r="B23" t="str">
            <v>Selective Women's Interest</v>
          </cell>
          <cell r="C23" t="str">
            <v>Page - 4 color</v>
          </cell>
          <cell r="D23" t="str">
            <v>NA</v>
          </cell>
          <cell r="E23">
            <v>8.6999999999999993</v>
          </cell>
          <cell r="G23" t="str">
            <v>NA</v>
          </cell>
          <cell r="H23">
            <v>0.89230769230769225</v>
          </cell>
          <cell r="J23" t="str">
            <v>NA</v>
          </cell>
          <cell r="K23">
            <v>0.53538461538461535</v>
          </cell>
        </row>
        <row r="24">
          <cell r="B24" t="str">
            <v>Women's Fashion</v>
          </cell>
          <cell r="C24" t="str">
            <v>Page - 4 color</v>
          </cell>
          <cell r="D24" t="str">
            <v>NA</v>
          </cell>
          <cell r="E24">
            <v>10.5</v>
          </cell>
          <cell r="G24" t="str">
            <v>NA</v>
          </cell>
          <cell r="H24">
            <v>1.0769230769230769</v>
          </cell>
          <cell r="J24" t="str">
            <v>NA</v>
          </cell>
          <cell r="K24">
            <v>0.64615384615384619</v>
          </cell>
        </row>
        <row r="25">
          <cell r="B25" t="str">
            <v>Women's Service</v>
          </cell>
          <cell r="C25" t="str">
            <v>Page - 4 color</v>
          </cell>
          <cell r="D25" t="str">
            <v>NA</v>
          </cell>
          <cell r="E25">
            <v>5.35</v>
          </cell>
          <cell r="G25" t="str">
            <v>NA</v>
          </cell>
          <cell r="H25">
            <v>0.54871794871794866</v>
          </cell>
          <cell r="J25" t="str">
            <v>NA</v>
          </cell>
          <cell r="K25">
            <v>0.32923076923076922</v>
          </cell>
        </row>
        <row r="26">
          <cell r="A26" t="str">
            <v>Newspapers</v>
          </cell>
          <cell r="B26" t="str">
            <v>Dailies</v>
          </cell>
          <cell r="C26" t="str">
            <v>1/3 Page - Black &amp; White</v>
          </cell>
          <cell r="D26">
            <v>18.2</v>
          </cell>
          <cell r="E26">
            <v>17.850000000000001</v>
          </cell>
          <cell r="G26">
            <v>1.4857142857142858</v>
          </cell>
          <cell r="H26">
            <v>1.8307692307692309</v>
          </cell>
          <cell r="J26">
            <v>0.8878048780487805</v>
          </cell>
          <cell r="K26">
            <v>1.0984615384615386</v>
          </cell>
        </row>
        <row r="27">
          <cell r="A27" t="str">
            <v>Out of Home</v>
          </cell>
          <cell r="B27" t="str">
            <v>Billboard</v>
          </cell>
          <cell r="C27" t="str">
            <v>30 sheet</v>
          </cell>
          <cell r="D27">
            <v>3.25</v>
          </cell>
          <cell r="E27">
            <v>3.65</v>
          </cell>
          <cell r="G27">
            <v>0.26530612244897961</v>
          </cell>
          <cell r="H27">
            <v>0.37435897435897436</v>
          </cell>
          <cell r="J27">
            <v>0.15853658536585366</v>
          </cell>
          <cell r="K27">
            <v>0.22461538461538461</v>
          </cell>
        </row>
        <row r="29">
          <cell r="A29" t="str">
            <v>Source:  TV Dimensions '97; Bear, Stearns &amp; Co. Inc. estimates.</v>
          </cell>
        </row>
      </sheetData>
      <sheetData sheetId="6" refreshError="1">
        <row r="1">
          <cell r="A1" t="str">
            <v>Exhibit 7: Total Listenership for the Top Radio Operator in the Top Fifty Markets</v>
          </cell>
        </row>
        <row r="3">
          <cell r="A3" t="str">
            <v xml:space="preserve">Market </v>
          </cell>
          <cell r="C3" t="str">
            <v>Largest</v>
          </cell>
          <cell r="H3" t="str">
            <v>Total</v>
          </cell>
        </row>
        <row r="4">
          <cell r="A4" t="str">
            <v>Revenue</v>
          </cell>
          <cell r="C4" t="str">
            <v xml:space="preserve">Radio </v>
          </cell>
          <cell r="E4" t="str">
            <v>Summer '97</v>
          </cell>
          <cell r="G4" t="str">
            <v xml:space="preserve">Summer `97 </v>
          </cell>
          <cell r="H4" t="str">
            <v>Market</v>
          </cell>
          <cell r="K4" t="str">
            <v xml:space="preserve">Total </v>
          </cell>
        </row>
        <row r="5">
          <cell r="A5" t="str">
            <v>Rank</v>
          </cell>
          <cell r="B5" t="str">
            <v>Market</v>
          </cell>
          <cell r="C5" t="str">
            <v>Holder</v>
          </cell>
          <cell r="D5" t="str">
            <v>FM Stations</v>
          </cell>
          <cell r="E5" t="str">
            <v>Share</v>
          </cell>
          <cell r="F5" t="str">
            <v>AM Stations</v>
          </cell>
          <cell r="G5" t="str">
            <v>Share</v>
          </cell>
          <cell r="H5" t="str">
            <v>Share</v>
          </cell>
          <cell r="J5" t="str">
            <v>12+ Population</v>
          </cell>
          <cell r="K5" t="str">
            <v>Listenership</v>
          </cell>
        </row>
        <row r="7">
          <cell r="A7">
            <v>1</v>
          </cell>
          <cell r="B7" t="str">
            <v>New York</v>
          </cell>
          <cell r="C7" t="str">
            <v>CBS</v>
          </cell>
          <cell r="D7" t="str">
            <v>WCBS</v>
          </cell>
          <cell r="E7">
            <v>4.7</v>
          </cell>
          <cell r="F7" t="str">
            <v>WCBS</v>
          </cell>
          <cell r="G7">
            <v>3.2</v>
          </cell>
        </row>
        <row r="8">
          <cell r="D8" t="str">
            <v>WNEW</v>
          </cell>
          <cell r="E8">
            <v>1.8</v>
          </cell>
          <cell r="F8" t="str">
            <v>WFAN</v>
          </cell>
          <cell r="G8">
            <v>2.9</v>
          </cell>
        </row>
        <row r="9">
          <cell r="D9" t="str">
            <v>WXRK</v>
          </cell>
          <cell r="E9">
            <v>3.5</v>
          </cell>
          <cell r="F9" t="str">
            <v>WINS</v>
          </cell>
          <cell r="G9">
            <v>3.6</v>
          </cell>
        </row>
        <row r="10">
          <cell r="A10" t="str">
            <v>Total Share</v>
          </cell>
          <cell r="E10">
            <v>10</v>
          </cell>
          <cell r="G10">
            <v>9.6999999999999993</v>
          </cell>
          <cell r="H10">
            <v>19.7</v>
          </cell>
          <cell r="J10">
            <v>14114</v>
          </cell>
          <cell r="K10">
            <v>2780.4580000000001</v>
          </cell>
        </row>
        <row r="13">
          <cell r="A13">
            <v>2</v>
          </cell>
          <cell r="B13" t="str">
            <v>Los Angeles</v>
          </cell>
          <cell r="C13" t="str">
            <v>CBS</v>
          </cell>
          <cell r="D13" t="str">
            <v>KCBS</v>
          </cell>
          <cell r="E13">
            <v>1.9</v>
          </cell>
        </row>
        <row r="14">
          <cell r="D14" t="str">
            <v>KROQ</v>
          </cell>
          <cell r="E14">
            <v>3.6</v>
          </cell>
        </row>
        <row r="15">
          <cell r="D15" t="str">
            <v>KRTH</v>
          </cell>
          <cell r="E15">
            <v>4</v>
          </cell>
          <cell r="F15" t="str">
            <v>KFWB</v>
          </cell>
          <cell r="G15">
            <v>1.8</v>
          </cell>
        </row>
        <row r="16">
          <cell r="D16" t="str">
            <v>KLSX</v>
          </cell>
          <cell r="E16">
            <v>2</v>
          </cell>
          <cell r="F16" t="str">
            <v>KNX</v>
          </cell>
          <cell r="G16">
            <v>2.2000000000000002</v>
          </cell>
        </row>
        <row r="17">
          <cell r="D17" t="str">
            <v>KTWV</v>
          </cell>
          <cell r="E17">
            <v>3.6</v>
          </cell>
          <cell r="F17" t="str">
            <v>KRLA</v>
          </cell>
          <cell r="G17">
            <v>1.2</v>
          </cell>
        </row>
        <row r="18">
          <cell r="A18" t="str">
            <v>Total Share</v>
          </cell>
          <cell r="E18">
            <v>15.1</v>
          </cell>
          <cell r="G18">
            <v>5.2</v>
          </cell>
          <cell r="H18">
            <v>20.3</v>
          </cell>
          <cell r="J18">
            <v>9741</v>
          </cell>
          <cell r="K18">
            <v>1977.4230000000002</v>
          </cell>
        </row>
        <row r="21">
          <cell r="A21">
            <v>3</v>
          </cell>
          <cell r="B21" t="str">
            <v>Chicago</v>
          </cell>
          <cell r="C21" t="str">
            <v>CBS</v>
          </cell>
          <cell r="D21" t="str">
            <v>WBBM</v>
          </cell>
          <cell r="E21">
            <v>5</v>
          </cell>
        </row>
        <row r="22">
          <cell r="D22" t="str">
            <v>WCKG</v>
          </cell>
          <cell r="E22">
            <v>2.2999999999999998</v>
          </cell>
        </row>
        <row r="23">
          <cell r="D23" t="str">
            <v>WJMK</v>
          </cell>
          <cell r="E23">
            <v>3.9</v>
          </cell>
          <cell r="F23" t="str">
            <v>WBBM</v>
          </cell>
          <cell r="G23">
            <v>3.8</v>
          </cell>
        </row>
        <row r="24">
          <cell r="D24" t="str">
            <v>WUSN</v>
          </cell>
          <cell r="E24">
            <v>3.9</v>
          </cell>
          <cell r="F24" t="str">
            <v>WSCR</v>
          </cell>
          <cell r="G24">
            <v>1.9</v>
          </cell>
        </row>
        <row r="25">
          <cell r="D25" t="str">
            <v>WXRT</v>
          </cell>
          <cell r="E25">
            <v>2.5</v>
          </cell>
          <cell r="F25" t="str">
            <v>WMAQ</v>
          </cell>
          <cell r="G25">
            <v>2.2000000000000002</v>
          </cell>
        </row>
        <row r="26">
          <cell r="A26" t="str">
            <v>Total Share</v>
          </cell>
          <cell r="E26">
            <v>17.600000000000001</v>
          </cell>
          <cell r="G26">
            <v>7.8999999999999995</v>
          </cell>
          <cell r="H26">
            <v>25.5</v>
          </cell>
          <cell r="J26">
            <v>6953</v>
          </cell>
          <cell r="K26">
            <v>1773.0150000000001</v>
          </cell>
        </row>
        <row r="29">
          <cell r="A29">
            <v>4</v>
          </cell>
          <cell r="B29" t="str">
            <v>San Francisco</v>
          </cell>
          <cell r="C29" t="str">
            <v>Chancellor</v>
          </cell>
          <cell r="D29" t="str">
            <v>KISQ</v>
          </cell>
          <cell r="E29">
            <v>1.8</v>
          </cell>
        </row>
        <row r="30">
          <cell r="D30" t="str">
            <v>KIOI</v>
          </cell>
          <cell r="E30">
            <v>3.3</v>
          </cell>
        </row>
        <row r="31">
          <cell r="D31" t="str">
            <v>KKSF</v>
          </cell>
          <cell r="E31">
            <v>3.3</v>
          </cell>
          <cell r="F31" t="str">
            <v xml:space="preserve"> </v>
          </cell>
          <cell r="G31" t="str">
            <v xml:space="preserve"> </v>
          </cell>
        </row>
        <row r="32">
          <cell r="D32" t="str">
            <v>KMEL</v>
          </cell>
          <cell r="E32">
            <v>3.7</v>
          </cell>
          <cell r="F32" t="str">
            <v>KABL</v>
          </cell>
          <cell r="G32">
            <v>3</v>
          </cell>
        </row>
        <row r="33">
          <cell r="D33" t="str">
            <v>KYLD</v>
          </cell>
          <cell r="E33">
            <v>4.3</v>
          </cell>
          <cell r="F33" t="str">
            <v>KNEW</v>
          </cell>
          <cell r="G33">
            <v>1.9</v>
          </cell>
        </row>
        <row r="34">
          <cell r="A34" t="str">
            <v>Total Share</v>
          </cell>
          <cell r="E34">
            <v>16.399999999999999</v>
          </cell>
          <cell r="G34">
            <v>4.9000000000000004</v>
          </cell>
          <cell r="H34">
            <v>21.299999999999997</v>
          </cell>
          <cell r="J34">
            <v>5446</v>
          </cell>
          <cell r="K34">
            <v>1159.9979999999998</v>
          </cell>
        </row>
        <row r="37">
          <cell r="A37">
            <v>5</v>
          </cell>
          <cell r="B37" t="str">
            <v>Philadelphia</v>
          </cell>
          <cell r="C37" t="str">
            <v>CBS</v>
          </cell>
          <cell r="F37" t="str">
            <v>KYW</v>
          </cell>
          <cell r="G37">
            <v>6.3</v>
          </cell>
        </row>
        <row r="38">
          <cell r="D38" t="str">
            <v>WOGL</v>
          </cell>
          <cell r="E38">
            <v>5.4</v>
          </cell>
          <cell r="F38" t="str">
            <v>WIP</v>
          </cell>
          <cell r="G38">
            <v>3.7</v>
          </cell>
        </row>
        <row r="39">
          <cell r="D39" t="str">
            <v>WYSP</v>
          </cell>
          <cell r="E39">
            <v>5.3</v>
          </cell>
          <cell r="F39" t="str">
            <v>WPHT</v>
          </cell>
          <cell r="G39">
            <v>0.8</v>
          </cell>
        </row>
        <row r="40">
          <cell r="A40" t="str">
            <v>Total Share</v>
          </cell>
          <cell r="E40">
            <v>10.7</v>
          </cell>
          <cell r="G40">
            <v>10.8</v>
          </cell>
          <cell r="H40">
            <v>21.5</v>
          </cell>
          <cell r="J40">
            <v>4065</v>
          </cell>
          <cell r="K40">
            <v>873.97500000000002</v>
          </cell>
        </row>
        <row r="43">
          <cell r="A43">
            <v>6</v>
          </cell>
          <cell r="B43" t="str">
            <v>Detroit</v>
          </cell>
          <cell r="C43" t="str">
            <v>Chancellor</v>
          </cell>
        </row>
        <row r="44">
          <cell r="D44" t="str">
            <v>WJLB</v>
          </cell>
          <cell r="E44">
            <v>7.9</v>
          </cell>
        </row>
        <row r="45">
          <cell r="D45" t="str">
            <v>WKQI</v>
          </cell>
          <cell r="E45">
            <v>4.5</v>
          </cell>
        </row>
        <row r="46">
          <cell r="D46" t="str">
            <v>WMXD</v>
          </cell>
          <cell r="E46">
            <v>3.9</v>
          </cell>
        </row>
        <row r="47">
          <cell r="D47" t="str">
            <v>WNIC</v>
          </cell>
          <cell r="E47">
            <v>6.6</v>
          </cell>
          <cell r="F47" t="str">
            <v>WDFN</v>
          </cell>
          <cell r="G47">
            <v>1.4</v>
          </cell>
        </row>
        <row r="48">
          <cell r="D48" t="str">
            <v>WWWW</v>
          </cell>
          <cell r="E48">
            <v>3.5</v>
          </cell>
          <cell r="F48" t="str">
            <v>WYUR</v>
          </cell>
          <cell r="G48">
            <v>0</v>
          </cell>
        </row>
        <row r="49">
          <cell r="A49" t="str">
            <v>Total Share</v>
          </cell>
          <cell r="E49">
            <v>26.4</v>
          </cell>
          <cell r="G49">
            <v>1.4</v>
          </cell>
          <cell r="H49">
            <v>27.799999999999997</v>
          </cell>
          <cell r="J49">
            <v>3679</v>
          </cell>
          <cell r="K49">
            <v>1022.7619999999998</v>
          </cell>
        </row>
        <row r="52">
          <cell r="A52">
            <v>7</v>
          </cell>
          <cell r="B52" t="str">
            <v>Dallas/Ft Worth</v>
          </cell>
          <cell r="C52" t="str">
            <v>Chancellor</v>
          </cell>
          <cell r="D52" t="str">
            <v>KLUV</v>
          </cell>
          <cell r="E52">
            <v>3.9</v>
          </cell>
        </row>
        <row r="53">
          <cell r="D53" t="str">
            <v>KOAI</v>
          </cell>
          <cell r="E53">
            <v>2.9</v>
          </cell>
        </row>
        <row r="54">
          <cell r="D54" t="str">
            <v>KRBV</v>
          </cell>
          <cell r="E54">
            <v>2.7</v>
          </cell>
          <cell r="F54" t="str">
            <v>KOOO</v>
          </cell>
          <cell r="G54">
            <v>0</v>
          </cell>
        </row>
        <row r="55">
          <cell r="D55" t="str">
            <v>KVIL</v>
          </cell>
          <cell r="E55">
            <v>5.2</v>
          </cell>
          <cell r="F55" t="str">
            <v>KRLD</v>
          </cell>
          <cell r="G55">
            <v>4</v>
          </cell>
        </row>
        <row r="56">
          <cell r="D56" t="str">
            <v>KYNG</v>
          </cell>
          <cell r="E56">
            <v>3.8</v>
          </cell>
          <cell r="F56" t="str">
            <v>KHVN</v>
          </cell>
          <cell r="G56">
            <v>0.9</v>
          </cell>
        </row>
        <row r="57">
          <cell r="A57" t="str">
            <v>Total Share</v>
          </cell>
          <cell r="E57">
            <v>18.5</v>
          </cell>
          <cell r="G57">
            <v>4.9000000000000004</v>
          </cell>
          <cell r="H57">
            <v>23.4</v>
          </cell>
          <cell r="J57">
            <v>3622</v>
          </cell>
          <cell r="K57">
            <v>847.54799999999989</v>
          </cell>
        </row>
        <row r="60">
          <cell r="A60">
            <v>8</v>
          </cell>
          <cell r="B60" t="str">
            <v>Washington DC</v>
          </cell>
          <cell r="C60" t="str">
            <v>Chancellor</v>
          </cell>
          <cell r="D60" t="str">
            <v>WASH</v>
          </cell>
          <cell r="E60">
            <v>3.9</v>
          </cell>
        </row>
        <row r="61">
          <cell r="D61" t="str">
            <v>WGAY</v>
          </cell>
          <cell r="E61">
            <v>4.2</v>
          </cell>
        </row>
        <row r="62">
          <cell r="D62" t="str">
            <v>WBIG</v>
          </cell>
          <cell r="E62">
            <v>4.4000000000000004</v>
          </cell>
          <cell r="F62" t="str">
            <v>WWDC</v>
          </cell>
          <cell r="G62">
            <v>0.6</v>
          </cell>
        </row>
        <row r="63">
          <cell r="D63" t="str">
            <v>WWDC</v>
          </cell>
          <cell r="E63">
            <v>3.2</v>
          </cell>
          <cell r="F63" t="str">
            <v>WTEM</v>
          </cell>
          <cell r="G63">
            <v>1</v>
          </cell>
        </row>
        <row r="64">
          <cell r="D64" t="str">
            <v>WMZQ</v>
          </cell>
          <cell r="E64">
            <v>5</v>
          </cell>
          <cell r="F64" t="str">
            <v>WWRC</v>
          </cell>
          <cell r="G64">
            <v>1.1000000000000001</v>
          </cell>
        </row>
        <row r="65">
          <cell r="A65" t="str">
            <v>Total Share</v>
          </cell>
          <cell r="E65">
            <v>20.7</v>
          </cell>
          <cell r="G65">
            <v>2.7</v>
          </cell>
          <cell r="H65">
            <v>23.4</v>
          </cell>
          <cell r="J65">
            <v>3535</v>
          </cell>
          <cell r="K65">
            <v>827.19</v>
          </cell>
        </row>
        <row r="68">
          <cell r="A68">
            <v>9</v>
          </cell>
          <cell r="B68" t="str">
            <v>Houston/</v>
          </cell>
          <cell r="C68" t="str">
            <v>Chancellor</v>
          </cell>
          <cell r="D68" t="str">
            <v>KKBQ</v>
          </cell>
          <cell r="E68">
            <v>4.3</v>
          </cell>
        </row>
        <row r="69">
          <cell r="B69" t="str">
            <v>Galveston</v>
          </cell>
          <cell r="D69" t="str">
            <v>KLOL</v>
          </cell>
          <cell r="E69">
            <v>3.9</v>
          </cell>
        </row>
        <row r="70">
          <cell r="D70" t="str">
            <v>KLDE</v>
          </cell>
          <cell r="E70">
            <v>3.9</v>
          </cell>
          <cell r="F70" t="str">
            <v>KKBQ</v>
          </cell>
          <cell r="G70">
            <v>0</v>
          </cell>
        </row>
        <row r="71">
          <cell r="D71" t="str">
            <v>KKRW</v>
          </cell>
          <cell r="E71">
            <v>2.9</v>
          </cell>
          <cell r="F71" t="str">
            <v>KTRH</v>
          </cell>
          <cell r="G71">
            <v>3.8</v>
          </cell>
        </row>
        <row r="72">
          <cell r="D72" t="str">
            <v>KODA</v>
          </cell>
          <cell r="E72">
            <v>7.3</v>
          </cell>
          <cell r="F72" t="str">
            <v>KQUE</v>
          </cell>
          <cell r="G72">
            <v>1.8</v>
          </cell>
        </row>
        <row r="73">
          <cell r="A73" t="str">
            <v>Total Share</v>
          </cell>
          <cell r="E73">
            <v>22.3</v>
          </cell>
          <cell r="G73">
            <v>5.6</v>
          </cell>
          <cell r="H73">
            <v>27.9</v>
          </cell>
          <cell r="J73">
            <v>3393</v>
          </cell>
          <cell r="K73">
            <v>946.64699999999993</v>
          </cell>
        </row>
        <row r="76">
          <cell r="A76">
            <v>10</v>
          </cell>
          <cell r="B76" t="str">
            <v>Boston</v>
          </cell>
          <cell r="C76" t="str">
            <v>CBS</v>
          </cell>
          <cell r="D76" t="str">
            <v>WBCN</v>
          </cell>
          <cell r="E76">
            <v>5.2</v>
          </cell>
        </row>
        <row r="77">
          <cell r="D77" t="str">
            <v>WODS</v>
          </cell>
          <cell r="E77">
            <v>4.4000000000000004</v>
          </cell>
        </row>
        <row r="78">
          <cell r="D78" t="str">
            <v>WZLX</v>
          </cell>
          <cell r="E78">
            <v>3.1</v>
          </cell>
          <cell r="F78" t="str">
            <v>WBZ</v>
          </cell>
          <cell r="G78">
            <v>8.4</v>
          </cell>
        </row>
        <row r="79">
          <cell r="D79" t="str">
            <v>WBMX</v>
          </cell>
          <cell r="E79">
            <v>3.8</v>
          </cell>
          <cell r="F79" t="str">
            <v>WEEI</v>
          </cell>
          <cell r="G79">
            <v>3.3</v>
          </cell>
        </row>
        <row r="80">
          <cell r="D80" t="str">
            <v>WAAF</v>
          </cell>
          <cell r="E80">
            <v>2.9</v>
          </cell>
          <cell r="F80" t="str">
            <v>WNFT</v>
          </cell>
          <cell r="G80">
            <v>0</v>
          </cell>
        </row>
        <row r="81">
          <cell r="D81" t="str">
            <v>WEGQ</v>
          </cell>
          <cell r="E81">
            <v>2.9</v>
          </cell>
          <cell r="F81" t="str">
            <v>WRKO</v>
          </cell>
          <cell r="G81">
            <v>5.5</v>
          </cell>
        </row>
        <row r="82">
          <cell r="A82" t="str">
            <v>Total Share</v>
          </cell>
          <cell r="E82">
            <v>22.299999999999997</v>
          </cell>
          <cell r="G82">
            <v>17.2</v>
          </cell>
          <cell r="H82">
            <v>39.5</v>
          </cell>
          <cell r="J82">
            <v>3265</v>
          </cell>
          <cell r="K82">
            <v>1289.675</v>
          </cell>
        </row>
        <row r="84">
          <cell r="A84" t="str">
            <v>Source: BIA Investing In Radio '97</v>
          </cell>
        </row>
        <row r="86">
          <cell r="A86" t="str">
            <v>Total Listenership for the Top Radio Operator in the Top Fifty Markets</v>
          </cell>
        </row>
        <row r="87">
          <cell r="A87" t="str">
            <v xml:space="preserve">Market </v>
          </cell>
          <cell r="C87" t="str">
            <v>Largest</v>
          </cell>
          <cell r="H87" t="str">
            <v>Total</v>
          </cell>
        </row>
        <row r="88">
          <cell r="A88" t="str">
            <v>Revenue</v>
          </cell>
          <cell r="C88" t="str">
            <v xml:space="preserve">Radio </v>
          </cell>
          <cell r="E88" t="str">
            <v>Winter `96</v>
          </cell>
          <cell r="G88" t="str">
            <v xml:space="preserve">Winter `96 </v>
          </cell>
          <cell r="H88" t="str">
            <v>Market</v>
          </cell>
          <cell r="K88" t="str">
            <v xml:space="preserve">Total </v>
          </cell>
        </row>
        <row r="89">
          <cell r="A89" t="str">
            <v>Rank</v>
          </cell>
          <cell r="B89" t="str">
            <v>Market</v>
          </cell>
          <cell r="C89" t="str">
            <v>Holder</v>
          </cell>
          <cell r="D89" t="str">
            <v>FM Stations</v>
          </cell>
          <cell r="E89" t="str">
            <v>Share</v>
          </cell>
          <cell r="F89" t="str">
            <v>AM Stations</v>
          </cell>
          <cell r="G89" t="str">
            <v>Share</v>
          </cell>
          <cell r="H89" t="str">
            <v>share</v>
          </cell>
          <cell r="J89" t="str">
            <v>12+ Population</v>
          </cell>
          <cell r="K89" t="str">
            <v>Listenership</v>
          </cell>
        </row>
        <row r="91">
          <cell r="A91">
            <v>11</v>
          </cell>
          <cell r="B91" t="str">
            <v>Miami</v>
          </cell>
          <cell r="C91" t="str">
            <v>Paxson</v>
          </cell>
          <cell r="D91" t="str">
            <v>WLVE</v>
          </cell>
          <cell r="E91">
            <v>3.3</v>
          </cell>
          <cell r="F91" t="str">
            <v>WACC</v>
          </cell>
          <cell r="G91">
            <v>0</v>
          </cell>
        </row>
        <row r="92">
          <cell r="D92" t="str">
            <v>WPLL/WSHE</v>
          </cell>
          <cell r="E92">
            <v>1.6</v>
          </cell>
          <cell r="F92" t="str">
            <v>WFTL</v>
          </cell>
          <cell r="G92">
            <v>0.7</v>
          </cell>
        </row>
        <row r="93">
          <cell r="D93" t="str">
            <v>WZTA</v>
          </cell>
          <cell r="E93">
            <v>3.3</v>
          </cell>
          <cell r="F93" t="str">
            <v>WINZ</v>
          </cell>
          <cell r="G93">
            <v>1.9</v>
          </cell>
        </row>
        <row r="94">
          <cell r="F94" t="str">
            <v>WIOD</v>
          </cell>
          <cell r="G94">
            <v>3.4</v>
          </cell>
        </row>
        <row r="95">
          <cell r="F95" t="str">
            <v>WSRF</v>
          </cell>
          <cell r="G95">
            <v>0</v>
          </cell>
        </row>
        <row r="96">
          <cell r="A96" t="str">
            <v>Total Share</v>
          </cell>
          <cell r="E96">
            <v>8.1999999999999993</v>
          </cell>
          <cell r="G96">
            <v>6</v>
          </cell>
          <cell r="H96">
            <v>14.2</v>
          </cell>
          <cell r="J96">
            <v>2893</v>
          </cell>
          <cell r="K96">
            <v>410.80599999999998</v>
          </cell>
        </row>
        <row r="99">
          <cell r="A99">
            <v>12</v>
          </cell>
          <cell r="B99" t="str">
            <v>Atlanta</v>
          </cell>
          <cell r="C99" t="str">
            <v>Jacor</v>
          </cell>
          <cell r="D99" t="str">
            <v>WGST</v>
          </cell>
          <cell r="E99">
            <v>2.2999999999999998</v>
          </cell>
          <cell r="F99" t="str">
            <v>WGST</v>
          </cell>
          <cell r="G99">
            <v>2.1</v>
          </cell>
        </row>
        <row r="100">
          <cell r="D100" t="str">
            <v>WKLS</v>
          </cell>
          <cell r="E100">
            <v>3.9</v>
          </cell>
        </row>
        <row r="101">
          <cell r="D101" t="str">
            <v>WPCH</v>
          </cell>
          <cell r="E101">
            <v>6</v>
          </cell>
        </row>
        <row r="102">
          <cell r="A102" t="str">
            <v>Total Share</v>
          </cell>
          <cell r="E102">
            <v>12.2</v>
          </cell>
          <cell r="G102">
            <v>2.1</v>
          </cell>
          <cell r="H102">
            <v>14.299999999999999</v>
          </cell>
          <cell r="J102">
            <v>2770.8</v>
          </cell>
          <cell r="K102">
            <v>396.2244</v>
          </cell>
        </row>
        <row r="105">
          <cell r="A105">
            <v>13</v>
          </cell>
          <cell r="B105" t="str">
            <v>Seattle</v>
          </cell>
          <cell r="C105" t="str">
            <v>Entercom</v>
          </cell>
          <cell r="D105" t="str">
            <v>KITS</v>
          </cell>
          <cell r="F105" t="str">
            <v>KBSG</v>
          </cell>
          <cell r="G105">
            <v>0.1</v>
          </cell>
        </row>
        <row r="106">
          <cell r="D106" t="str">
            <v>KBSG</v>
          </cell>
          <cell r="E106">
            <v>5.8</v>
          </cell>
          <cell r="F106" t="str">
            <v>KIRO</v>
          </cell>
          <cell r="G106">
            <v>5.6</v>
          </cell>
        </row>
        <row r="107">
          <cell r="D107" t="str">
            <v>KIRO</v>
          </cell>
          <cell r="E107">
            <v>2.1</v>
          </cell>
          <cell r="F107" t="str">
            <v>KNWX</v>
          </cell>
          <cell r="G107">
            <v>0.7</v>
          </cell>
        </row>
        <row r="108">
          <cell r="D108" t="str">
            <v>KISW</v>
          </cell>
          <cell r="E108">
            <v>3.4</v>
          </cell>
        </row>
        <row r="109">
          <cell r="D109" t="str">
            <v>KMTT</v>
          </cell>
          <cell r="E109">
            <v>3.3</v>
          </cell>
        </row>
        <row r="110">
          <cell r="D110" t="str">
            <v>KNDD</v>
          </cell>
          <cell r="E110">
            <v>5.0999999999999996</v>
          </cell>
        </row>
        <row r="111">
          <cell r="A111" t="str">
            <v>Total Share</v>
          </cell>
          <cell r="E111">
            <v>19.700000000000003</v>
          </cell>
          <cell r="G111">
            <v>6.3999999999999995</v>
          </cell>
          <cell r="H111">
            <v>26.1</v>
          </cell>
          <cell r="J111">
            <v>2664</v>
          </cell>
          <cell r="K111">
            <v>695.30400000000009</v>
          </cell>
        </row>
        <row r="114">
          <cell r="A114">
            <v>14</v>
          </cell>
          <cell r="B114" t="str">
            <v>Nassau-Suffolk</v>
          </cell>
          <cell r="C114" t="str">
            <v>Chancellor/</v>
          </cell>
          <cell r="D114" t="str">
            <v>WALK</v>
          </cell>
          <cell r="E114">
            <v>7.3</v>
          </cell>
          <cell r="F114" t="str">
            <v>WALK</v>
          </cell>
          <cell r="G114">
            <v>0</v>
          </cell>
        </row>
        <row r="115">
          <cell r="C115" t="str">
            <v>Evergreen/</v>
          </cell>
          <cell r="D115" t="str">
            <v>WBAB</v>
          </cell>
          <cell r="E115">
            <v>3.1</v>
          </cell>
          <cell r="F115" t="str">
            <v>WGBB</v>
          </cell>
          <cell r="G115">
            <v>0</v>
          </cell>
        </row>
        <row r="116">
          <cell r="C116" t="str">
            <v>Viacom</v>
          </cell>
          <cell r="D116" t="str">
            <v>WBLI</v>
          </cell>
          <cell r="E116">
            <v>3.4</v>
          </cell>
        </row>
        <row r="117">
          <cell r="D117" t="str">
            <v>WHFM</v>
          </cell>
          <cell r="E117">
            <v>0.1</v>
          </cell>
        </row>
        <row r="118">
          <cell r="A118" t="str">
            <v>Total Share</v>
          </cell>
          <cell r="E118">
            <v>13.9</v>
          </cell>
          <cell r="G118">
            <v>0</v>
          </cell>
          <cell r="H118">
            <v>13.9</v>
          </cell>
          <cell r="J118">
            <v>2243.5</v>
          </cell>
          <cell r="K118">
            <v>311.84649999999999</v>
          </cell>
        </row>
        <row r="121">
          <cell r="A121">
            <v>15</v>
          </cell>
          <cell r="B121" t="str">
            <v>San Diego</v>
          </cell>
          <cell r="C121" t="str">
            <v>Jacor</v>
          </cell>
          <cell r="D121" t="str">
            <v>KGB</v>
          </cell>
          <cell r="E121">
            <v>2.8</v>
          </cell>
          <cell r="F121" t="str">
            <v>KOGO</v>
          </cell>
          <cell r="G121">
            <v>2</v>
          </cell>
        </row>
        <row r="122">
          <cell r="D122" t="str">
            <v>KHTS</v>
          </cell>
          <cell r="E122">
            <v>0.5</v>
          </cell>
          <cell r="F122" t="str">
            <v>KPOP</v>
          </cell>
          <cell r="G122">
            <v>3.2</v>
          </cell>
        </row>
        <row r="123">
          <cell r="D123" t="str">
            <v>KIOZ</v>
          </cell>
          <cell r="E123">
            <v>2.7</v>
          </cell>
          <cell r="F123" t="str">
            <v>KSDO</v>
          </cell>
          <cell r="G123">
            <v>4.8</v>
          </cell>
        </row>
        <row r="124">
          <cell r="D124" t="str">
            <v>KKBH</v>
          </cell>
          <cell r="E124">
            <v>1.5</v>
          </cell>
          <cell r="F124" t="str">
            <v>XTRA</v>
          </cell>
          <cell r="G124">
            <v>2.1</v>
          </cell>
        </row>
        <row r="125">
          <cell r="D125" t="str">
            <v>KKLQ</v>
          </cell>
          <cell r="E125">
            <v>4.5</v>
          </cell>
        </row>
        <row r="126">
          <cell r="D126" t="str">
            <v>XTRA</v>
          </cell>
          <cell r="E126">
            <v>4.8</v>
          </cell>
        </row>
        <row r="127">
          <cell r="A127" t="str">
            <v>Total Share</v>
          </cell>
          <cell r="E127">
            <v>16.8</v>
          </cell>
          <cell r="G127">
            <v>12.1</v>
          </cell>
          <cell r="H127">
            <v>28.9</v>
          </cell>
          <cell r="J127">
            <v>2198.6999999999998</v>
          </cell>
          <cell r="K127">
            <v>635.4242999999999</v>
          </cell>
        </row>
        <row r="130">
          <cell r="A130">
            <v>16</v>
          </cell>
          <cell r="B130" t="str">
            <v>Minneapolis/</v>
          </cell>
          <cell r="C130" t="str">
            <v>Chancellor/</v>
          </cell>
          <cell r="D130" t="str">
            <v>KDWB</v>
          </cell>
          <cell r="E130">
            <v>7.8</v>
          </cell>
          <cell r="F130" t="str">
            <v>KFAN</v>
          </cell>
          <cell r="G130">
            <v>1.5</v>
          </cell>
        </row>
        <row r="131">
          <cell r="B131" t="str">
            <v>St. Paul</v>
          </cell>
          <cell r="C131" t="str">
            <v>Evergreen/</v>
          </cell>
          <cell r="D131" t="str">
            <v>KEEY</v>
          </cell>
          <cell r="E131">
            <v>5.5</v>
          </cell>
          <cell r="F131" t="str">
            <v>KTCJ</v>
          </cell>
          <cell r="G131">
            <v>0</v>
          </cell>
        </row>
        <row r="132">
          <cell r="C132" t="str">
            <v>Viacom</v>
          </cell>
          <cell r="D132" t="str">
            <v>KQQL</v>
          </cell>
          <cell r="E132">
            <v>4.0999999999999996</v>
          </cell>
        </row>
        <row r="133">
          <cell r="D133" t="str">
            <v>KTCZ</v>
          </cell>
          <cell r="E133">
            <v>4</v>
          </cell>
        </row>
        <row r="134">
          <cell r="D134" t="str">
            <v>WBOB</v>
          </cell>
          <cell r="E134">
            <v>5.4</v>
          </cell>
        </row>
        <row r="135">
          <cell r="A135" t="str">
            <v>Total Share</v>
          </cell>
          <cell r="E135">
            <v>26.799999999999997</v>
          </cell>
          <cell r="G135">
            <v>1.5</v>
          </cell>
          <cell r="H135">
            <v>28.299999999999997</v>
          </cell>
          <cell r="J135">
            <v>2176.1</v>
          </cell>
          <cell r="K135">
            <v>615.83629999999994</v>
          </cell>
        </row>
        <row r="138">
          <cell r="A138">
            <v>17</v>
          </cell>
          <cell r="B138" t="str">
            <v>St. Louis</v>
          </cell>
          <cell r="C138" t="str">
            <v>Westinghouse</v>
          </cell>
          <cell r="D138" t="str">
            <v>KLOU</v>
          </cell>
          <cell r="E138">
            <v>3.9</v>
          </cell>
          <cell r="F138" t="str">
            <v>KMOX</v>
          </cell>
          <cell r="G138">
            <v>14.1</v>
          </cell>
        </row>
        <row r="139">
          <cell r="A139" t="str">
            <v>Total Share</v>
          </cell>
          <cell r="E139">
            <v>3.9</v>
          </cell>
          <cell r="G139">
            <v>14.1</v>
          </cell>
          <cell r="H139">
            <v>18</v>
          </cell>
          <cell r="J139">
            <v>2073.7999999999997</v>
          </cell>
          <cell r="K139">
            <v>373.28399999999993</v>
          </cell>
        </row>
        <row r="142">
          <cell r="A142">
            <v>17</v>
          </cell>
          <cell r="B142" t="str">
            <v>St. Louis</v>
          </cell>
          <cell r="C142" t="str">
            <v>American Radio</v>
          </cell>
          <cell r="D142" t="str">
            <v>KYKY</v>
          </cell>
          <cell r="E142">
            <v>4.5</v>
          </cell>
          <cell r="F142" t="str">
            <v>KFNS</v>
          </cell>
          <cell r="G142">
            <v>1</v>
          </cell>
        </row>
        <row r="143">
          <cell r="D143" t="str">
            <v>KEZK</v>
          </cell>
          <cell r="E143">
            <v>7.3</v>
          </cell>
        </row>
        <row r="144">
          <cell r="D144" t="str">
            <v>KSD</v>
          </cell>
          <cell r="E144">
            <v>2.7</v>
          </cell>
        </row>
        <row r="145">
          <cell r="E145">
            <v>14.5</v>
          </cell>
          <cell r="G145">
            <v>1</v>
          </cell>
          <cell r="H145">
            <v>15.5</v>
          </cell>
        </row>
        <row r="147">
          <cell r="A147">
            <v>18</v>
          </cell>
          <cell r="B147" t="str">
            <v>Baltimore</v>
          </cell>
          <cell r="C147" t="str">
            <v>American Radio</v>
          </cell>
          <cell r="D147" t="str">
            <v>WOCT</v>
          </cell>
          <cell r="E147">
            <v>2.9</v>
          </cell>
          <cell r="F147" t="str">
            <v>WBGR</v>
          </cell>
          <cell r="G147">
            <v>0.7</v>
          </cell>
        </row>
        <row r="148">
          <cell r="D148" t="str">
            <v>WQSR</v>
          </cell>
          <cell r="E148">
            <v>6.8</v>
          </cell>
          <cell r="F148" t="str">
            <v>WBMD</v>
          </cell>
          <cell r="G148">
            <v>0</v>
          </cell>
        </row>
        <row r="149">
          <cell r="D149" t="str">
            <v>WWMX</v>
          </cell>
          <cell r="E149">
            <v>6.4</v>
          </cell>
        </row>
        <row r="150">
          <cell r="A150" t="str">
            <v>Total Share</v>
          </cell>
          <cell r="E150">
            <v>16.100000000000001</v>
          </cell>
          <cell r="G150">
            <v>0.7</v>
          </cell>
          <cell r="H150">
            <v>16.8</v>
          </cell>
          <cell r="J150">
            <v>2042.1999999999998</v>
          </cell>
          <cell r="K150">
            <v>343.08960000000002</v>
          </cell>
        </row>
        <row r="153">
          <cell r="A153">
            <v>19</v>
          </cell>
          <cell r="B153" t="str">
            <v>Pittsburgh</v>
          </cell>
          <cell r="C153" t="str">
            <v>SFX</v>
          </cell>
          <cell r="D153" t="str">
            <v>WDSY</v>
          </cell>
          <cell r="E153">
            <v>7.3</v>
          </cell>
        </row>
        <row r="154">
          <cell r="D154" t="str">
            <v>WDVE</v>
          </cell>
          <cell r="E154">
            <v>8.6</v>
          </cell>
        </row>
        <row r="155">
          <cell r="D155" t="str">
            <v>WJJJ/WNRQ</v>
          </cell>
          <cell r="E155">
            <v>4.0999999999999996</v>
          </cell>
        </row>
        <row r="156">
          <cell r="D156" t="str">
            <v>WXDX</v>
          </cell>
          <cell r="E156">
            <v>1.9</v>
          </cell>
        </row>
        <row r="157">
          <cell r="A157" t="str">
            <v>Total Share</v>
          </cell>
          <cell r="E157">
            <v>21.9</v>
          </cell>
          <cell r="G157">
            <v>0</v>
          </cell>
          <cell r="H157">
            <v>21.9</v>
          </cell>
          <cell r="J157">
            <v>2039.1999999999998</v>
          </cell>
          <cell r="K157">
            <v>446.58479999999997</v>
          </cell>
        </row>
        <row r="160">
          <cell r="A160">
            <v>20</v>
          </cell>
          <cell r="B160" t="str">
            <v>Phoenix</v>
          </cell>
          <cell r="C160" t="str">
            <v>Chancellor/</v>
          </cell>
          <cell r="D160" t="str">
            <v>KMLE</v>
          </cell>
          <cell r="E160">
            <v>6.6</v>
          </cell>
          <cell r="F160" t="str">
            <v>KISO</v>
          </cell>
          <cell r="G160">
            <v>0.6</v>
          </cell>
        </row>
        <row r="161">
          <cell r="C161" t="str">
            <v>Evergreen/</v>
          </cell>
          <cell r="D161" t="str">
            <v>KOOL</v>
          </cell>
          <cell r="E161">
            <v>4.5999999999999996</v>
          </cell>
          <cell r="F161" t="str">
            <v>KOY</v>
          </cell>
          <cell r="G161">
            <v>5.6</v>
          </cell>
        </row>
        <row r="162">
          <cell r="C162" t="str">
            <v>Viacom</v>
          </cell>
          <cell r="D162" t="str">
            <v>KYOT</v>
          </cell>
          <cell r="E162">
            <v>4.5</v>
          </cell>
        </row>
        <row r="163">
          <cell r="D163" t="str">
            <v>KZON</v>
          </cell>
          <cell r="E163">
            <v>3.3</v>
          </cell>
        </row>
        <row r="164">
          <cell r="A164" t="str">
            <v>Total Share</v>
          </cell>
          <cell r="E164">
            <v>19</v>
          </cell>
          <cell r="G164">
            <v>6.1999999999999993</v>
          </cell>
          <cell r="H164">
            <v>25.2</v>
          </cell>
          <cell r="J164">
            <v>1939.8</v>
          </cell>
          <cell r="K164">
            <v>488.82959999999997</v>
          </cell>
        </row>
        <row r="167">
          <cell r="A167" t="str">
            <v>Total Listenership for the Top Radio Operator in the Top Fifty Markets</v>
          </cell>
        </row>
        <row r="168">
          <cell r="A168" t="str">
            <v xml:space="preserve">Market </v>
          </cell>
          <cell r="C168" t="str">
            <v>Largest</v>
          </cell>
          <cell r="H168" t="str">
            <v>Total</v>
          </cell>
        </row>
        <row r="169">
          <cell r="A169" t="str">
            <v>Revenue</v>
          </cell>
          <cell r="C169" t="str">
            <v xml:space="preserve">Radio </v>
          </cell>
          <cell r="E169" t="str">
            <v>Winter `96</v>
          </cell>
          <cell r="G169" t="str">
            <v xml:space="preserve">Winter `96 </v>
          </cell>
          <cell r="H169" t="str">
            <v>Market</v>
          </cell>
          <cell r="K169" t="str">
            <v xml:space="preserve">Total </v>
          </cell>
        </row>
        <row r="170">
          <cell r="A170" t="str">
            <v>Rank</v>
          </cell>
          <cell r="B170" t="str">
            <v>Market</v>
          </cell>
          <cell r="C170" t="str">
            <v>Holder</v>
          </cell>
          <cell r="D170" t="str">
            <v>FM Stations</v>
          </cell>
          <cell r="E170" t="str">
            <v>Share</v>
          </cell>
          <cell r="F170" t="str">
            <v>AM Stations</v>
          </cell>
          <cell r="G170" t="str">
            <v>Share</v>
          </cell>
          <cell r="H170" t="str">
            <v>share</v>
          </cell>
          <cell r="J170" t="str">
            <v>12+ Population</v>
          </cell>
          <cell r="K170" t="str">
            <v>Listenership</v>
          </cell>
        </row>
        <row r="172">
          <cell r="A172">
            <v>21</v>
          </cell>
          <cell r="B172" t="str">
            <v>Tampa/</v>
          </cell>
          <cell r="C172" t="str">
            <v>Jacor</v>
          </cell>
          <cell r="D172" t="str">
            <v>WDUV</v>
          </cell>
          <cell r="E172">
            <v>6.7</v>
          </cell>
          <cell r="F172" t="str">
            <v>WDAE</v>
          </cell>
          <cell r="G172">
            <v>0</v>
          </cell>
        </row>
        <row r="173">
          <cell r="B173" t="str">
            <v>St. Pete</v>
          </cell>
          <cell r="D173" t="str">
            <v>WFLZ</v>
          </cell>
          <cell r="E173">
            <v>7.5</v>
          </cell>
          <cell r="F173" t="str">
            <v>WFLA</v>
          </cell>
          <cell r="G173">
            <v>6.8</v>
          </cell>
        </row>
        <row r="174">
          <cell r="D174" t="str">
            <v>WTBT</v>
          </cell>
          <cell r="E174">
            <v>1.9</v>
          </cell>
        </row>
        <row r="175">
          <cell r="D175" t="str">
            <v>WAKS</v>
          </cell>
        </row>
        <row r="176">
          <cell r="D176" t="str">
            <v>WXTB</v>
          </cell>
          <cell r="E176">
            <v>5</v>
          </cell>
        </row>
        <row r="177">
          <cell r="A177" t="str">
            <v>Total Share</v>
          </cell>
          <cell r="E177">
            <v>21.099999999999998</v>
          </cell>
          <cell r="G177">
            <v>6.8</v>
          </cell>
          <cell r="H177">
            <v>27.9</v>
          </cell>
          <cell r="J177">
            <v>1867.1</v>
          </cell>
          <cell r="K177">
            <v>520.92089999999996</v>
          </cell>
        </row>
        <row r="180">
          <cell r="A180">
            <v>22</v>
          </cell>
          <cell r="B180" t="str">
            <v>Cleveland</v>
          </cell>
          <cell r="C180" t="str">
            <v>Nationwide</v>
          </cell>
          <cell r="D180" t="str">
            <v>WGAR</v>
          </cell>
          <cell r="E180">
            <v>8.9</v>
          </cell>
        </row>
        <row r="181">
          <cell r="D181" t="str">
            <v>WMJI</v>
          </cell>
          <cell r="E181">
            <v>7.2</v>
          </cell>
        </row>
        <row r="182">
          <cell r="D182" t="str">
            <v>WMMS</v>
          </cell>
          <cell r="E182">
            <v>4.8</v>
          </cell>
        </row>
        <row r="183">
          <cell r="A183" t="str">
            <v>Total Share</v>
          </cell>
          <cell r="E183">
            <v>20.900000000000002</v>
          </cell>
          <cell r="G183">
            <v>0</v>
          </cell>
          <cell r="H183">
            <v>20.900000000000002</v>
          </cell>
          <cell r="J183">
            <v>1758.7</v>
          </cell>
          <cell r="K183">
            <v>367.56830000000002</v>
          </cell>
        </row>
        <row r="186">
          <cell r="A186">
            <v>23</v>
          </cell>
          <cell r="B186" t="str">
            <v>Denver</v>
          </cell>
          <cell r="C186" t="str">
            <v>Jacor</v>
          </cell>
          <cell r="D186" t="str">
            <v>KBCO</v>
          </cell>
          <cell r="E186">
            <v>4.2</v>
          </cell>
          <cell r="F186" t="str">
            <v>KBCO</v>
          </cell>
          <cell r="G186">
            <v>0</v>
          </cell>
        </row>
        <row r="187">
          <cell r="D187" t="str">
            <v>KBPI</v>
          </cell>
          <cell r="E187">
            <v>4.2</v>
          </cell>
          <cell r="F187" t="str">
            <v>KHOW</v>
          </cell>
          <cell r="G187">
            <v>2.7</v>
          </cell>
        </row>
        <row r="188">
          <cell r="D188" t="str">
            <v>KHIH</v>
          </cell>
          <cell r="E188">
            <v>4.9000000000000004</v>
          </cell>
          <cell r="F188" t="str">
            <v>KOA</v>
          </cell>
          <cell r="G188">
            <v>6.9</v>
          </cell>
        </row>
        <row r="189">
          <cell r="D189" t="str">
            <v>KRFX</v>
          </cell>
          <cell r="E189">
            <v>6.3</v>
          </cell>
          <cell r="F189" t="str">
            <v>KTLK</v>
          </cell>
          <cell r="G189">
            <v>2.2000000000000002</v>
          </cell>
        </row>
        <row r="190">
          <cell r="A190" t="str">
            <v>Total Share</v>
          </cell>
          <cell r="E190">
            <v>19.600000000000001</v>
          </cell>
          <cell r="G190">
            <v>11.8</v>
          </cell>
          <cell r="H190">
            <v>31.400000000000002</v>
          </cell>
          <cell r="J190">
            <v>1699.1</v>
          </cell>
          <cell r="K190">
            <v>533.51739999999995</v>
          </cell>
        </row>
        <row r="193">
          <cell r="A193">
            <v>24</v>
          </cell>
          <cell r="B193" t="str">
            <v>Portland</v>
          </cell>
          <cell r="C193" t="str">
            <v>Jacor</v>
          </cell>
          <cell r="D193" t="str">
            <v>KKCW</v>
          </cell>
          <cell r="E193">
            <v>7.1</v>
          </cell>
          <cell r="F193" t="str">
            <v>KEX</v>
          </cell>
          <cell r="G193">
            <v>5.8</v>
          </cell>
        </row>
        <row r="194">
          <cell r="D194" t="str">
            <v>KKRZ</v>
          </cell>
          <cell r="E194">
            <v>6.1</v>
          </cell>
        </row>
        <row r="195">
          <cell r="A195" t="str">
            <v>Total Share</v>
          </cell>
          <cell r="E195">
            <v>13.2</v>
          </cell>
          <cell r="G195">
            <v>5.8</v>
          </cell>
          <cell r="H195">
            <v>19</v>
          </cell>
          <cell r="J195">
            <v>1567.4</v>
          </cell>
          <cell r="K195">
            <v>297.80600000000004</v>
          </cell>
        </row>
        <row r="198">
          <cell r="A198">
            <v>25</v>
          </cell>
          <cell r="B198" t="str">
            <v>Cincinnati</v>
          </cell>
          <cell r="C198" t="str">
            <v>Jacor</v>
          </cell>
          <cell r="D198" t="str">
            <v>WAQZ</v>
          </cell>
          <cell r="E198">
            <v>2.6</v>
          </cell>
          <cell r="F198" t="str">
            <v>WAZU/WAOZ</v>
          </cell>
          <cell r="G198">
            <v>0</v>
          </cell>
        </row>
        <row r="199">
          <cell r="D199" t="str">
            <v>WEBN</v>
          </cell>
          <cell r="E199">
            <v>9</v>
          </cell>
          <cell r="F199" t="str">
            <v>WCKY</v>
          </cell>
          <cell r="G199">
            <v>4.5</v>
          </cell>
        </row>
        <row r="200">
          <cell r="D200" t="str">
            <v>WOFX</v>
          </cell>
          <cell r="E200">
            <v>3.6</v>
          </cell>
          <cell r="F200" t="str">
            <v>WLW</v>
          </cell>
          <cell r="G200">
            <v>10.3</v>
          </cell>
        </row>
        <row r="201">
          <cell r="D201" t="str">
            <v>WWNK</v>
          </cell>
          <cell r="E201">
            <v>3.8</v>
          </cell>
          <cell r="F201" t="str">
            <v>WSAI</v>
          </cell>
          <cell r="G201">
            <v>4.5999999999999996</v>
          </cell>
        </row>
        <row r="202">
          <cell r="A202" t="str">
            <v>Total Share</v>
          </cell>
          <cell r="E202">
            <v>19</v>
          </cell>
          <cell r="G202">
            <v>19.399999999999999</v>
          </cell>
          <cell r="H202">
            <v>38.4</v>
          </cell>
          <cell r="J202">
            <v>1544.3000000000002</v>
          </cell>
          <cell r="K202">
            <v>593.01120000000003</v>
          </cell>
        </row>
        <row r="205">
          <cell r="A205">
            <v>26</v>
          </cell>
          <cell r="B205" t="str">
            <v>Kansas City</v>
          </cell>
          <cell r="C205" t="str">
            <v>Heritage</v>
          </cell>
          <cell r="D205" t="str">
            <v>KCFX</v>
          </cell>
          <cell r="E205">
            <v>6.2</v>
          </cell>
          <cell r="F205" t="str">
            <v>KCAZ</v>
          </cell>
          <cell r="G205">
            <v>0</v>
          </cell>
        </row>
        <row r="206">
          <cell r="D206" t="str">
            <v>KCIY</v>
          </cell>
          <cell r="E206">
            <v>4.0999999999999996</v>
          </cell>
        </row>
        <row r="207">
          <cell r="D207" t="str">
            <v>KQRC</v>
          </cell>
          <cell r="E207">
            <v>5.6</v>
          </cell>
        </row>
        <row r="208">
          <cell r="D208" t="str">
            <v>KXTR</v>
          </cell>
          <cell r="E208">
            <v>3.3</v>
          </cell>
        </row>
        <row r="209">
          <cell r="A209" t="str">
            <v>Total Share</v>
          </cell>
          <cell r="E209">
            <v>19.2</v>
          </cell>
          <cell r="G209">
            <v>0</v>
          </cell>
          <cell r="H209">
            <v>19.2</v>
          </cell>
          <cell r="J209">
            <v>1335</v>
          </cell>
          <cell r="K209">
            <v>256.32</v>
          </cell>
        </row>
        <row r="212">
          <cell r="A212">
            <v>27</v>
          </cell>
          <cell r="B212" t="str">
            <v>Riverside/</v>
          </cell>
          <cell r="C212" t="str">
            <v>Amaturo</v>
          </cell>
          <cell r="D212" t="str">
            <v>KOOJ</v>
          </cell>
          <cell r="E212">
            <v>1.2</v>
          </cell>
        </row>
        <row r="213">
          <cell r="B213" t="str">
            <v>San Bernadino</v>
          </cell>
          <cell r="D213" t="str">
            <v>KFRG</v>
          </cell>
          <cell r="E213">
            <v>9.3000000000000007</v>
          </cell>
        </row>
        <row r="214">
          <cell r="A214" t="str">
            <v>Total Share</v>
          </cell>
          <cell r="E214">
            <v>10.5</v>
          </cell>
          <cell r="G214">
            <v>0</v>
          </cell>
          <cell r="H214">
            <v>10.5</v>
          </cell>
          <cell r="J214">
            <v>1177</v>
          </cell>
          <cell r="K214">
            <v>123.58499999999999</v>
          </cell>
        </row>
        <row r="217">
          <cell r="A217">
            <v>28</v>
          </cell>
          <cell r="B217" t="str">
            <v>Milwaukee</v>
          </cell>
          <cell r="C217" t="str">
            <v>Journal Broadcast</v>
          </cell>
          <cell r="D217" t="str">
            <v>WKTI</v>
          </cell>
          <cell r="E217">
            <v>7.2</v>
          </cell>
          <cell r="F217" t="str">
            <v>WTMJ</v>
          </cell>
          <cell r="G217">
            <v>9.1999999999999993</v>
          </cell>
        </row>
        <row r="218">
          <cell r="A218" t="str">
            <v>Total Share</v>
          </cell>
          <cell r="E218">
            <v>7.2</v>
          </cell>
          <cell r="G218">
            <v>9.1999999999999993</v>
          </cell>
          <cell r="H218">
            <v>16.399999999999999</v>
          </cell>
          <cell r="J218">
            <v>1336.4</v>
          </cell>
          <cell r="K218">
            <v>219.1696</v>
          </cell>
        </row>
        <row r="221">
          <cell r="A221">
            <v>29</v>
          </cell>
          <cell r="B221" t="str">
            <v>Sacramento</v>
          </cell>
          <cell r="C221" t="str">
            <v>American Radio</v>
          </cell>
          <cell r="D221" t="str">
            <v>KNCI</v>
          </cell>
          <cell r="E221">
            <v>6</v>
          </cell>
          <cell r="F221" t="str">
            <v>KCTC</v>
          </cell>
          <cell r="G221">
            <v>2.8</v>
          </cell>
        </row>
        <row r="222">
          <cell r="D222" t="str">
            <v>KQPT</v>
          </cell>
          <cell r="E222">
            <v>4.0999999999999996</v>
          </cell>
          <cell r="F222" t="str">
            <v>KHTK</v>
          </cell>
          <cell r="G222">
            <v>2.8</v>
          </cell>
        </row>
        <row r="223">
          <cell r="D223" t="str">
            <v>KRAK</v>
          </cell>
          <cell r="E223">
            <v>2.5</v>
          </cell>
          <cell r="F223" t="str">
            <v>KXOA</v>
          </cell>
          <cell r="G223">
            <v>0.6</v>
          </cell>
        </row>
        <row r="224">
          <cell r="D224" t="str">
            <v>KSFM</v>
          </cell>
          <cell r="E224">
            <v>8.5</v>
          </cell>
        </row>
        <row r="225">
          <cell r="D225" t="str">
            <v>KSSJ</v>
          </cell>
          <cell r="E225">
            <v>2.7</v>
          </cell>
        </row>
        <row r="226">
          <cell r="D226" t="str">
            <v>KYMX</v>
          </cell>
          <cell r="E226">
            <v>4.3</v>
          </cell>
        </row>
        <row r="227">
          <cell r="A227" t="str">
            <v>Total Share</v>
          </cell>
          <cell r="E227">
            <v>28.1</v>
          </cell>
          <cell r="G227">
            <v>6.1999999999999993</v>
          </cell>
          <cell r="H227">
            <v>34.299999999999997</v>
          </cell>
          <cell r="J227">
            <v>1326</v>
          </cell>
          <cell r="K227">
            <v>454.81799999999998</v>
          </cell>
        </row>
        <row r="230">
          <cell r="A230">
            <v>30</v>
          </cell>
          <cell r="B230" t="str">
            <v>San Jose</v>
          </cell>
          <cell r="C230" t="str">
            <v>American Radio</v>
          </cell>
          <cell r="D230" t="str">
            <v>KBAY</v>
          </cell>
          <cell r="E230">
            <v>5.4</v>
          </cell>
        </row>
        <row r="231">
          <cell r="D231" t="str">
            <v>KSJO</v>
          </cell>
          <cell r="E231">
            <v>4.7</v>
          </cell>
        </row>
        <row r="232">
          <cell r="D232" t="str">
            <v>KEZR</v>
          </cell>
          <cell r="E232">
            <v>5.0999999999999996</v>
          </cell>
        </row>
        <row r="233">
          <cell r="D233" t="str">
            <v>KUFX</v>
          </cell>
          <cell r="E233">
            <v>1.7</v>
          </cell>
        </row>
        <row r="234">
          <cell r="A234" t="str">
            <v>Total Share</v>
          </cell>
          <cell r="E234">
            <v>16.900000000000002</v>
          </cell>
          <cell r="G234">
            <v>0</v>
          </cell>
          <cell r="H234">
            <v>16.900000000000002</v>
          </cell>
          <cell r="J234">
            <v>1305.9000000000001</v>
          </cell>
          <cell r="K234">
            <v>220.69710000000003</v>
          </cell>
        </row>
        <row r="237">
          <cell r="A237" t="str">
            <v>Total Listenership for the Top Radio Operator in the Top Fifty Markets</v>
          </cell>
        </row>
        <row r="238">
          <cell r="A238" t="str">
            <v xml:space="preserve">Market </v>
          </cell>
          <cell r="C238" t="str">
            <v>Largest</v>
          </cell>
          <cell r="H238" t="str">
            <v>Total</v>
          </cell>
        </row>
        <row r="239">
          <cell r="A239" t="str">
            <v>Revenue</v>
          </cell>
          <cell r="C239" t="str">
            <v xml:space="preserve">Radio </v>
          </cell>
          <cell r="E239" t="str">
            <v>Winter `96</v>
          </cell>
          <cell r="G239" t="str">
            <v xml:space="preserve">Winter `96 </v>
          </cell>
          <cell r="H239" t="str">
            <v>Market</v>
          </cell>
          <cell r="K239" t="str">
            <v xml:space="preserve">Total </v>
          </cell>
        </row>
        <row r="240">
          <cell r="A240" t="str">
            <v>Rank</v>
          </cell>
          <cell r="B240" t="str">
            <v>Market</v>
          </cell>
          <cell r="C240" t="str">
            <v>Holder</v>
          </cell>
          <cell r="D240" t="str">
            <v>FM Stations</v>
          </cell>
          <cell r="E240" t="str">
            <v>Share</v>
          </cell>
          <cell r="F240" t="str">
            <v>AM Stations</v>
          </cell>
          <cell r="G240" t="str">
            <v>Share</v>
          </cell>
          <cell r="H240" t="str">
            <v>share</v>
          </cell>
          <cell r="J240" t="str">
            <v>12+ Population</v>
          </cell>
          <cell r="K240" t="str">
            <v>Listenership</v>
          </cell>
        </row>
        <row r="242">
          <cell r="A242">
            <v>31</v>
          </cell>
          <cell r="B242" t="str">
            <v>Providence/</v>
          </cell>
          <cell r="C242" t="str">
            <v>Tele-Media</v>
          </cell>
          <cell r="D242" t="str">
            <v>WPRO</v>
          </cell>
          <cell r="E242">
            <v>7.2</v>
          </cell>
          <cell r="F242" t="str">
            <v>WPRO</v>
          </cell>
          <cell r="G242">
            <v>4.5</v>
          </cell>
        </row>
        <row r="243">
          <cell r="B243" t="str">
            <v>Warwick</v>
          </cell>
          <cell r="D243" t="str">
            <v>WWLI</v>
          </cell>
          <cell r="E243">
            <v>7.6</v>
          </cell>
          <cell r="F243" t="str">
            <v>WLKW</v>
          </cell>
          <cell r="G243">
            <v>4.9000000000000004</v>
          </cell>
        </row>
        <row r="244">
          <cell r="B244" t="str">
            <v>Pawtucket</v>
          </cell>
        </row>
        <row r="245">
          <cell r="A245" t="str">
            <v>Total Share</v>
          </cell>
          <cell r="E245">
            <v>14.8</v>
          </cell>
          <cell r="G245">
            <v>9.4</v>
          </cell>
          <cell r="H245">
            <v>24.200000000000003</v>
          </cell>
          <cell r="J245">
            <v>1264.8999999999999</v>
          </cell>
          <cell r="K245">
            <v>306.10580000000004</v>
          </cell>
        </row>
        <row r="248">
          <cell r="A248">
            <v>32</v>
          </cell>
          <cell r="B248" t="str">
            <v>Columbus</v>
          </cell>
          <cell r="C248" t="str">
            <v>Jacor</v>
          </cell>
          <cell r="D248" t="str">
            <v>WAZU</v>
          </cell>
          <cell r="F248" t="str">
            <v>WLOH</v>
          </cell>
          <cell r="G248">
            <v>0</v>
          </cell>
        </row>
        <row r="249">
          <cell r="D249" t="str">
            <v>WHOK</v>
          </cell>
          <cell r="E249">
            <v>4.9000000000000004</v>
          </cell>
          <cell r="F249" t="str">
            <v>WTVN</v>
          </cell>
          <cell r="G249">
            <v>9.6</v>
          </cell>
        </row>
        <row r="250">
          <cell r="D250" t="str">
            <v>WHQK/WLLD</v>
          </cell>
          <cell r="E250">
            <v>2.7</v>
          </cell>
        </row>
        <row r="251">
          <cell r="D251" t="str">
            <v>WLVQ</v>
          </cell>
          <cell r="E251">
            <v>5.6</v>
          </cell>
        </row>
        <row r="252">
          <cell r="D252" t="str">
            <v>WZAZ</v>
          </cell>
        </row>
        <row r="253">
          <cell r="A253" t="str">
            <v>Total Share</v>
          </cell>
          <cell r="E253">
            <v>13.2</v>
          </cell>
          <cell r="G253">
            <v>9.6</v>
          </cell>
          <cell r="H253">
            <v>22.799999999999997</v>
          </cell>
          <cell r="J253">
            <v>1210</v>
          </cell>
          <cell r="K253">
            <v>275.87999999999994</v>
          </cell>
        </row>
        <row r="256">
          <cell r="A256">
            <v>33</v>
          </cell>
          <cell r="B256" t="str">
            <v>Norfolk/</v>
          </cell>
          <cell r="C256" t="str">
            <v>Clear Channel</v>
          </cell>
          <cell r="D256" t="str">
            <v>WJCD</v>
          </cell>
          <cell r="E256">
            <v>4.3</v>
          </cell>
        </row>
        <row r="257">
          <cell r="B257" t="str">
            <v>Virginia Beach</v>
          </cell>
          <cell r="D257" t="str">
            <v>WMYK</v>
          </cell>
          <cell r="E257">
            <v>1.5</v>
          </cell>
        </row>
        <row r="258">
          <cell r="D258" t="str">
            <v>WOWI</v>
          </cell>
          <cell r="E258">
            <v>12.1</v>
          </cell>
        </row>
        <row r="259">
          <cell r="D259" t="str">
            <v>WSVY</v>
          </cell>
          <cell r="E259">
            <v>3.4</v>
          </cell>
        </row>
        <row r="260">
          <cell r="A260" t="str">
            <v>Total Share</v>
          </cell>
          <cell r="E260">
            <v>21.299999999999997</v>
          </cell>
          <cell r="G260">
            <v>0</v>
          </cell>
          <cell r="H260">
            <v>21.299999999999997</v>
          </cell>
          <cell r="J260">
            <v>1198.6999999999998</v>
          </cell>
          <cell r="K260">
            <v>255.32309999999995</v>
          </cell>
        </row>
        <row r="263">
          <cell r="A263">
            <v>34</v>
          </cell>
          <cell r="B263" t="str">
            <v>San Antonio</v>
          </cell>
          <cell r="C263" t="str">
            <v>Clear Channel</v>
          </cell>
          <cell r="D263" t="str">
            <v>KAJA</v>
          </cell>
          <cell r="E263">
            <v>5.2</v>
          </cell>
          <cell r="F263" t="str">
            <v>KTKR</v>
          </cell>
          <cell r="G263">
            <v>0.7</v>
          </cell>
        </row>
        <row r="264">
          <cell r="D264" t="str">
            <v>KQXT</v>
          </cell>
          <cell r="E264">
            <v>5.6</v>
          </cell>
          <cell r="F264" t="str">
            <v>WOAI</v>
          </cell>
          <cell r="G264">
            <v>3.9</v>
          </cell>
        </row>
        <row r="265">
          <cell r="D265" t="str">
            <v>KSJL</v>
          </cell>
          <cell r="E265">
            <v>4.9000000000000004</v>
          </cell>
        </row>
        <row r="266">
          <cell r="A266" t="str">
            <v>Total Share</v>
          </cell>
          <cell r="E266">
            <v>15.700000000000001</v>
          </cell>
          <cell r="G266">
            <v>4.5999999999999996</v>
          </cell>
          <cell r="H266">
            <v>20.3</v>
          </cell>
          <cell r="J266">
            <v>1159.6000000000001</v>
          </cell>
          <cell r="K266">
            <v>235.39880000000005</v>
          </cell>
        </row>
        <row r="269">
          <cell r="A269">
            <v>35</v>
          </cell>
          <cell r="B269" t="str">
            <v>Salt Lake City/</v>
          </cell>
          <cell r="C269" t="str">
            <v>Simmons</v>
          </cell>
          <cell r="D269" t="str">
            <v>KSFI</v>
          </cell>
          <cell r="E269">
            <v>9</v>
          </cell>
          <cell r="F269" t="str">
            <v>KDYL</v>
          </cell>
          <cell r="G269">
            <v>2.8</v>
          </cell>
        </row>
        <row r="270">
          <cell r="B270" t="str">
            <v>Ogden</v>
          </cell>
          <cell r="D270" t="str">
            <v>KRSP</v>
          </cell>
          <cell r="E270">
            <v>6.7</v>
          </cell>
        </row>
        <row r="271">
          <cell r="A271" t="str">
            <v>Total Share</v>
          </cell>
          <cell r="E271">
            <v>15.7</v>
          </cell>
          <cell r="G271">
            <v>2.8</v>
          </cell>
          <cell r="H271">
            <v>18.5</v>
          </cell>
          <cell r="J271">
            <v>1133.5999999999999</v>
          </cell>
          <cell r="K271">
            <v>209.71599999999998</v>
          </cell>
        </row>
        <row r="274">
          <cell r="A274">
            <v>36</v>
          </cell>
          <cell r="B274" t="str">
            <v>Indianapolis</v>
          </cell>
          <cell r="C274" t="str">
            <v>SFX</v>
          </cell>
          <cell r="D274" t="str">
            <v>WFBQ</v>
          </cell>
          <cell r="E274">
            <v>10.9</v>
          </cell>
          <cell r="F274" t="str">
            <v>WNDE</v>
          </cell>
          <cell r="G274">
            <v>1.8</v>
          </cell>
        </row>
        <row r="275">
          <cell r="D275" t="str">
            <v>WRZX</v>
          </cell>
          <cell r="E275">
            <v>5.3</v>
          </cell>
        </row>
        <row r="276">
          <cell r="A276" t="str">
            <v>Total Share</v>
          </cell>
          <cell r="E276">
            <v>16.2</v>
          </cell>
          <cell r="G276">
            <v>1.8</v>
          </cell>
          <cell r="H276">
            <v>18</v>
          </cell>
          <cell r="J276">
            <v>1094.3</v>
          </cell>
          <cell r="K276">
            <v>196.97399999999999</v>
          </cell>
        </row>
        <row r="279">
          <cell r="A279">
            <v>37</v>
          </cell>
          <cell r="B279" t="str">
            <v>Charlotte/</v>
          </cell>
          <cell r="C279" t="str">
            <v>American Radio</v>
          </cell>
          <cell r="D279" t="str">
            <v>WBAV</v>
          </cell>
          <cell r="E279">
            <v>4.5</v>
          </cell>
          <cell r="F279" t="str">
            <v>WBAV</v>
          </cell>
          <cell r="G279">
            <v>0.8</v>
          </cell>
        </row>
        <row r="280">
          <cell r="B280" t="str">
            <v>Gastonia/</v>
          </cell>
          <cell r="D280" t="str">
            <v>WNKS/WEDJ</v>
          </cell>
          <cell r="E280">
            <v>4.5999999999999996</v>
          </cell>
          <cell r="F280" t="str">
            <v>WFNZ</v>
          </cell>
          <cell r="G280">
            <v>0.6</v>
          </cell>
        </row>
        <row r="281">
          <cell r="B281" t="str">
            <v>Rock-Hill</v>
          </cell>
          <cell r="D281" t="str">
            <v>WPEG</v>
          </cell>
          <cell r="E281">
            <v>11.5</v>
          </cell>
        </row>
        <row r="282">
          <cell r="D282" t="str">
            <v>WSOC</v>
          </cell>
          <cell r="E282">
            <v>9.4</v>
          </cell>
        </row>
        <row r="283">
          <cell r="D283" t="str">
            <v>WSSS</v>
          </cell>
          <cell r="E283">
            <v>3.4</v>
          </cell>
        </row>
        <row r="284">
          <cell r="A284" t="str">
            <v>Total Share</v>
          </cell>
          <cell r="E284">
            <v>33.4</v>
          </cell>
          <cell r="G284">
            <v>1.4</v>
          </cell>
          <cell r="H284">
            <v>34.799999999999997</v>
          </cell>
          <cell r="J284">
            <v>1056.0999999999999</v>
          </cell>
          <cell r="K284">
            <v>367.5227999999999</v>
          </cell>
        </row>
        <row r="287">
          <cell r="A287">
            <v>38</v>
          </cell>
          <cell r="B287" t="str">
            <v>New Orleans</v>
          </cell>
          <cell r="C287" t="str">
            <v>Clear Channel</v>
          </cell>
          <cell r="D287" t="str">
            <v>KHOM</v>
          </cell>
          <cell r="E287">
            <v>4.0999999999999996</v>
          </cell>
          <cell r="F287" t="str">
            <v>WODT</v>
          </cell>
          <cell r="G287">
            <v>0.3</v>
          </cell>
        </row>
        <row r="288">
          <cell r="D288" t="str">
            <v>KKND/KLJZ</v>
          </cell>
          <cell r="E288">
            <v>3.2</v>
          </cell>
          <cell r="F288" t="str">
            <v>WYLD</v>
          </cell>
          <cell r="G288">
            <v>2.5</v>
          </cell>
        </row>
        <row r="289">
          <cell r="D289" t="str">
            <v>WNOE</v>
          </cell>
          <cell r="E289">
            <v>8.5</v>
          </cell>
        </row>
        <row r="290">
          <cell r="D290" t="str">
            <v>WQUE</v>
          </cell>
          <cell r="E290">
            <v>12.4</v>
          </cell>
        </row>
        <row r="291">
          <cell r="D291" t="str">
            <v>WYLD</v>
          </cell>
          <cell r="E291">
            <v>7.3</v>
          </cell>
        </row>
        <row r="292">
          <cell r="A292" t="str">
            <v>Total Share</v>
          </cell>
          <cell r="E292">
            <v>35.5</v>
          </cell>
          <cell r="G292">
            <v>2.8</v>
          </cell>
          <cell r="H292">
            <v>38.299999999999997</v>
          </cell>
          <cell r="J292">
            <v>1021.7</v>
          </cell>
          <cell r="K292">
            <v>391.31110000000001</v>
          </cell>
        </row>
        <row r="295">
          <cell r="A295">
            <v>39</v>
          </cell>
          <cell r="B295" t="str">
            <v>Orlando</v>
          </cell>
          <cell r="C295" t="str">
            <v>Chancellor/</v>
          </cell>
          <cell r="D295" t="str">
            <v>WJHM</v>
          </cell>
          <cell r="E295">
            <v>6.4</v>
          </cell>
        </row>
        <row r="296">
          <cell r="C296" t="str">
            <v>Evergreen/</v>
          </cell>
          <cell r="D296" t="str">
            <v>WOCL</v>
          </cell>
          <cell r="E296">
            <v>5.8</v>
          </cell>
        </row>
        <row r="297">
          <cell r="C297" t="str">
            <v>Viacom</v>
          </cell>
          <cell r="D297" t="str">
            <v>WOMX</v>
          </cell>
          <cell r="E297">
            <v>7.5</v>
          </cell>
        </row>
        <row r="298">
          <cell r="D298" t="str">
            <v>WXXL</v>
          </cell>
          <cell r="E298">
            <v>6.8</v>
          </cell>
        </row>
        <row r="299">
          <cell r="A299" t="str">
            <v>Total Share</v>
          </cell>
          <cell r="E299">
            <v>26.5</v>
          </cell>
          <cell r="G299">
            <v>0</v>
          </cell>
          <cell r="H299">
            <v>26.5</v>
          </cell>
          <cell r="J299">
            <v>1203.5999999999999</v>
          </cell>
          <cell r="K299">
            <v>318.95399999999995</v>
          </cell>
        </row>
        <row r="302">
          <cell r="A302">
            <v>40</v>
          </cell>
          <cell r="B302" t="str">
            <v>Buffalo/</v>
          </cell>
          <cell r="C302" t="str">
            <v>Sinclair</v>
          </cell>
          <cell r="D302" t="str">
            <v>WKSE</v>
          </cell>
          <cell r="E302">
            <v>7</v>
          </cell>
          <cell r="F302" t="str">
            <v>WBEN</v>
          </cell>
          <cell r="G302">
            <v>8.6999999999999993</v>
          </cell>
        </row>
        <row r="303">
          <cell r="B303" t="str">
            <v>Niagara Falls</v>
          </cell>
          <cell r="D303" t="str">
            <v>WMJQ</v>
          </cell>
          <cell r="E303">
            <v>5.3</v>
          </cell>
          <cell r="F303" t="str">
            <v>WGR</v>
          </cell>
          <cell r="G303">
            <v>6.2</v>
          </cell>
        </row>
        <row r="304">
          <cell r="F304" t="str">
            <v>WWKB</v>
          </cell>
          <cell r="G304">
            <v>0.4</v>
          </cell>
        </row>
        <row r="305">
          <cell r="F305" t="str">
            <v>WWWS</v>
          </cell>
          <cell r="G305">
            <v>0.9</v>
          </cell>
        </row>
        <row r="306">
          <cell r="A306" t="str">
            <v>Total Share</v>
          </cell>
          <cell r="E306">
            <v>12.3</v>
          </cell>
          <cell r="G306">
            <v>16.2</v>
          </cell>
          <cell r="H306">
            <v>28.5</v>
          </cell>
          <cell r="J306">
            <v>993.00000000000011</v>
          </cell>
          <cell r="K306">
            <v>283.00500000000005</v>
          </cell>
        </row>
        <row r="310">
          <cell r="A310" t="str">
            <v>Total Listenership for the Top Radio Operator in the Top Fifty Markets</v>
          </cell>
        </row>
        <row r="311">
          <cell r="A311" t="str">
            <v xml:space="preserve">Market </v>
          </cell>
          <cell r="C311" t="str">
            <v>Largest</v>
          </cell>
          <cell r="H311" t="str">
            <v>Total</v>
          </cell>
        </row>
        <row r="312">
          <cell r="A312" t="str">
            <v>Revenue</v>
          </cell>
          <cell r="C312" t="str">
            <v xml:space="preserve">Radio </v>
          </cell>
          <cell r="E312" t="str">
            <v>Winter `96</v>
          </cell>
          <cell r="G312" t="str">
            <v xml:space="preserve">Winter `96 </v>
          </cell>
          <cell r="H312" t="str">
            <v>Market</v>
          </cell>
          <cell r="K312" t="str">
            <v xml:space="preserve">Total </v>
          </cell>
        </row>
        <row r="313">
          <cell r="A313" t="str">
            <v>Rank</v>
          </cell>
          <cell r="B313" t="str">
            <v>Market</v>
          </cell>
          <cell r="C313" t="str">
            <v>Holder</v>
          </cell>
          <cell r="D313" t="str">
            <v>FM Stations</v>
          </cell>
          <cell r="E313" t="str">
            <v>Share</v>
          </cell>
          <cell r="F313" t="str">
            <v>AM Stations</v>
          </cell>
          <cell r="G313" t="str">
            <v>Share</v>
          </cell>
          <cell r="H313" t="str">
            <v>share</v>
          </cell>
          <cell r="J313" t="str">
            <v>12+ Population</v>
          </cell>
          <cell r="K313" t="str">
            <v>Listenership</v>
          </cell>
        </row>
        <row r="315">
          <cell r="A315">
            <v>41</v>
          </cell>
          <cell r="B315" t="str">
            <v>Hartford/</v>
          </cell>
          <cell r="C315" t="str">
            <v>American Radio</v>
          </cell>
          <cell r="D315" t="str">
            <v>WRCH</v>
          </cell>
          <cell r="E315">
            <v>10.1</v>
          </cell>
          <cell r="F315" t="str">
            <v>WTIC</v>
          </cell>
          <cell r="G315">
            <v>12.5</v>
          </cell>
        </row>
        <row r="316">
          <cell r="B316" t="str">
            <v>New Britain/</v>
          </cell>
          <cell r="D316" t="str">
            <v>WTIC</v>
          </cell>
          <cell r="E316">
            <v>5.8</v>
          </cell>
        </row>
        <row r="317">
          <cell r="B317" t="str">
            <v>Middletown</v>
          </cell>
          <cell r="D317" t="str">
            <v>WZMX</v>
          </cell>
          <cell r="E317">
            <v>6.1</v>
          </cell>
        </row>
        <row r="318">
          <cell r="A318" t="str">
            <v>Total Share</v>
          </cell>
          <cell r="E318">
            <v>22</v>
          </cell>
          <cell r="G318">
            <v>12.5</v>
          </cell>
          <cell r="H318">
            <v>34.5</v>
          </cell>
          <cell r="J318">
            <v>964.6</v>
          </cell>
          <cell r="K318">
            <v>332.78700000000003</v>
          </cell>
        </row>
        <row r="321">
          <cell r="A321">
            <v>42</v>
          </cell>
          <cell r="B321" t="str">
            <v>Greensboro/</v>
          </cell>
          <cell r="C321" t="str">
            <v>Clear Channel</v>
          </cell>
          <cell r="D321" t="str">
            <v>WTQR</v>
          </cell>
          <cell r="E321">
            <v>11.7</v>
          </cell>
          <cell r="F321" t="str">
            <v>WSJS</v>
          </cell>
          <cell r="G321">
            <v>4.3</v>
          </cell>
        </row>
        <row r="322">
          <cell r="B322" t="str">
            <v>Winston-Salem</v>
          </cell>
          <cell r="D322" t="str">
            <v>WXRA</v>
          </cell>
          <cell r="E322">
            <v>5.0999999999999996</v>
          </cell>
        </row>
        <row r="323">
          <cell r="A323" t="str">
            <v>Total Share</v>
          </cell>
          <cell r="E323">
            <v>16.799999999999997</v>
          </cell>
          <cell r="G323">
            <v>4.3</v>
          </cell>
          <cell r="H323">
            <v>21.099999999999998</v>
          </cell>
          <cell r="J323">
            <v>943.9</v>
          </cell>
          <cell r="K323">
            <v>199.16289999999998</v>
          </cell>
        </row>
        <row r="326">
          <cell r="A326">
            <v>43</v>
          </cell>
          <cell r="B326" t="str">
            <v>Memphis</v>
          </cell>
          <cell r="C326" t="str">
            <v>Clear Channel</v>
          </cell>
          <cell r="D326" t="str">
            <v>KJMS</v>
          </cell>
          <cell r="E326">
            <v>6.9</v>
          </cell>
          <cell r="F326" t="str">
            <v>KWAM</v>
          </cell>
          <cell r="G326">
            <v>0</v>
          </cell>
        </row>
        <row r="327">
          <cell r="D327" t="str">
            <v>WEGR</v>
          </cell>
          <cell r="E327">
            <v>5.2</v>
          </cell>
          <cell r="F327" t="str">
            <v>WDIA</v>
          </cell>
          <cell r="G327">
            <v>9</v>
          </cell>
        </row>
        <row r="328">
          <cell r="D328" t="str">
            <v>WHRK</v>
          </cell>
          <cell r="E328">
            <v>14.3</v>
          </cell>
          <cell r="F328" t="str">
            <v>WREC</v>
          </cell>
          <cell r="G328">
            <v>1.5</v>
          </cell>
        </row>
        <row r="329">
          <cell r="D329" t="str">
            <v>WRXQ</v>
          </cell>
          <cell r="E329">
            <v>3</v>
          </cell>
        </row>
        <row r="330">
          <cell r="A330" t="str">
            <v>Total Share</v>
          </cell>
          <cell r="E330">
            <v>29.400000000000002</v>
          </cell>
          <cell r="G330">
            <v>10.5</v>
          </cell>
          <cell r="H330">
            <v>39.900000000000006</v>
          </cell>
          <cell r="J330">
            <v>922.8</v>
          </cell>
          <cell r="K330">
            <v>368.19720000000001</v>
          </cell>
        </row>
        <row r="333">
          <cell r="A333">
            <v>44</v>
          </cell>
          <cell r="B333" t="str">
            <v>Nashville</v>
          </cell>
          <cell r="C333" t="str">
            <v>SFX</v>
          </cell>
          <cell r="D333" t="str">
            <v>WRVW</v>
          </cell>
          <cell r="E333">
            <v>5.4</v>
          </cell>
        </row>
        <row r="334">
          <cell r="D334" t="str">
            <v>WSIX</v>
          </cell>
          <cell r="E334">
            <v>14.9</v>
          </cell>
        </row>
        <row r="335">
          <cell r="A335" t="str">
            <v>Total Share</v>
          </cell>
          <cell r="E335">
            <v>20.3</v>
          </cell>
          <cell r="G335">
            <v>0</v>
          </cell>
          <cell r="H335">
            <v>20.3</v>
          </cell>
          <cell r="J335">
            <v>893.80000000000007</v>
          </cell>
          <cell r="K335">
            <v>181.44140000000004</v>
          </cell>
        </row>
        <row r="338">
          <cell r="A338">
            <v>45</v>
          </cell>
          <cell r="B338" t="str">
            <v>Rochester</v>
          </cell>
          <cell r="C338" t="str">
            <v>American Radio</v>
          </cell>
          <cell r="D338" t="str">
            <v>WAQB</v>
          </cell>
          <cell r="E338">
            <v>0</v>
          </cell>
        </row>
        <row r="339">
          <cell r="D339" t="str">
            <v>WCMF</v>
          </cell>
          <cell r="E339">
            <v>7.4</v>
          </cell>
        </row>
        <row r="340">
          <cell r="D340" t="str">
            <v>WPXY</v>
          </cell>
          <cell r="E340">
            <v>7</v>
          </cell>
        </row>
        <row r="341">
          <cell r="D341" t="str">
            <v>WRMM</v>
          </cell>
          <cell r="E341">
            <v>7.1</v>
          </cell>
        </row>
        <row r="342">
          <cell r="A342" t="str">
            <v>Total Share</v>
          </cell>
          <cell r="E342">
            <v>21.5</v>
          </cell>
          <cell r="G342">
            <v>0</v>
          </cell>
          <cell r="H342">
            <v>21.5</v>
          </cell>
          <cell r="J342">
            <v>898.1</v>
          </cell>
          <cell r="K342">
            <v>193.09150000000002</v>
          </cell>
        </row>
        <row r="345">
          <cell r="A345" t="str">
            <v>*  46</v>
          </cell>
          <cell r="B345" t="str">
            <v>Monmouth/</v>
          </cell>
          <cell r="C345" t="str">
            <v>Nassau Broadcasting</v>
          </cell>
          <cell r="D345" t="str">
            <v>WJLK</v>
          </cell>
          <cell r="E345">
            <v>4.9000000000000004</v>
          </cell>
          <cell r="F345" t="str">
            <v>WJLK</v>
          </cell>
          <cell r="G345">
            <v>0.4</v>
          </cell>
        </row>
        <row r="346">
          <cell r="B346" t="str">
            <v>Ocean, NJ</v>
          </cell>
          <cell r="D346" t="str">
            <v>WQNJ</v>
          </cell>
          <cell r="E346">
            <v>0.1</v>
          </cell>
        </row>
        <row r="347">
          <cell r="A347" t="str">
            <v>Total Share</v>
          </cell>
          <cell r="E347">
            <v>5</v>
          </cell>
          <cell r="G347">
            <v>0.4</v>
          </cell>
          <cell r="H347">
            <v>5.4</v>
          </cell>
          <cell r="J347">
            <v>873.2</v>
          </cell>
          <cell r="K347">
            <v>47.152800000000006</v>
          </cell>
        </row>
        <row r="350">
          <cell r="A350">
            <v>47</v>
          </cell>
          <cell r="B350" t="str">
            <v>West Palm Bch/</v>
          </cell>
          <cell r="C350" t="str">
            <v>American Radio</v>
          </cell>
          <cell r="D350" t="str">
            <v>WEAT</v>
          </cell>
          <cell r="E350">
            <v>7.2</v>
          </cell>
        </row>
        <row r="351">
          <cell r="B351" t="str">
            <v>Boca Raton</v>
          </cell>
          <cell r="D351" t="str">
            <v>WIRK</v>
          </cell>
          <cell r="E351">
            <v>5.9</v>
          </cell>
        </row>
        <row r="352">
          <cell r="D352" t="str">
            <v>WPBZ</v>
          </cell>
          <cell r="E352">
            <v>4</v>
          </cell>
        </row>
        <row r="353">
          <cell r="D353" t="str">
            <v>WHLG (est.)</v>
          </cell>
          <cell r="E353">
            <v>3</v>
          </cell>
        </row>
        <row r="354">
          <cell r="D354" t="str">
            <v>WTPX</v>
          </cell>
          <cell r="E354">
            <v>0</v>
          </cell>
        </row>
        <row r="355">
          <cell r="A355" t="str">
            <v>Total Share</v>
          </cell>
          <cell r="E355">
            <v>20.100000000000001</v>
          </cell>
          <cell r="G355">
            <v>0</v>
          </cell>
          <cell r="H355">
            <v>20.100000000000001</v>
          </cell>
          <cell r="J355">
            <v>830.7</v>
          </cell>
          <cell r="K355">
            <v>166.97070000000002</v>
          </cell>
        </row>
        <row r="358">
          <cell r="A358">
            <v>48</v>
          </cell>
          <cell r="B358" t="str">
            <v>Las Vegas</v>
          </cell>
          <cell r="C358" t="str">
            <v>American Radio/</v>
          </cell>
          <cell r="D358" t="str">
            <v>KLUC</v>
          </cell>
          <cell r="E358">
            <v>5.3</v>
          </cell>
          <cell r="F358" t="str">
            <v>KXNO</v>
          </cell>
          <cell r="G358">
            <v>0</v>
          </cell>
        </row>
        <row r="359">
          <cell r="C359" t="str">
            <v>Jacor</v>
          </cell>
          <cell r="D359" t="str">
            <v>KMXB (KJMZ)</v>
          </cell>
          <cell r="E359">
            <v>4.7</v>
          </cell>
          <cell r="F359" t="str">
            <v>KXNT (KVEG)</v>
          </cell>
          <cell r="G359">
            <v>0.9</v>
          </cell>
        </row>
        <row r="360">
          <cell r="D360" t="str">
            <v>KMZQ</v>
          </cell>
          <cell r="E360">
            <v>6.5</v>
          </cell>
        </row>
        <row r="361">
          <cell r="D361" t="str">
            <v>KXTE (KFBI)</v>
          </cell>
          <cell r="E361">
            <v>3.7</v>
          </cell>
        </row>
        <row r="362">
          <cell r="A362" t="str">
            <v>Total Share</v>
          </cell>
          <cell r="E362">
            <v>20.2</v>
          </cell>
          <cell r="G362">
            <v>0.9</v>
          </cell>
          <cell r="H362">
            <v>21.099999999999998</v>
          </cell>
          <cell r="J362">
            <v>813.59999999999991</v>
          </cell>
          <cell r="K362">
            <v>171.66959999999995</v>
          </cell>
        </row>
        <row r="365">
          <cell r="A365">
            <v>49</v>
          </cell>
          <cell r="B365" t="str">
            <v>Louisville</v>
          </cell>
          <cell r="C365" t="str">
            <v>Clear Channel</v>
          </cell>
          <cell r="D365" t="str">
            <v>WAMZ</v>
          </cell>
          <cell r="E365">
            <v>12.7</v>
          </cell>
          <cell r="F365" t="str">
            <v>WHAS</v>
          </cell>
          <cell r="G365">
            <v>16.5</v>
          </cell>
        </row>
        <row r="366">
          <cell r="D366" t="str">
            <v>WHKW</v>
          </cell>
          <cell r="E366">
            <v>4.0999999999999996</v>
          </cell>
          <cell r="F366" t="str">
            <v>WKJK</v>
          </cell>
        </row>
        <row r="367">
          <cell r="D367" t="str">
            <v>WQMF</v>
          </cell>
          <cell r="E367">
            <v>4</v>
          </cell>
          <cell r="F367" t="str">
            <v>WWKY</v>
          </cell>
          <cell r="G367">
            <v>1.8</v>
          </cell>
        </row>
        <row r="368">
          <cell r="D368" t="str">
            <v>WTFX</v>
          </cell>
          <cell r="E368">
            <v>6.1</v>
          </cell>
        </row>
        <row r="369">
          <cell r="A369" t="str">
            <v>Total Share</v>
          </cell>
          <cell r="E369">
            <v>26.9</v>
          </cell>
          <cell r="G369">
            <v>18.3</v>
          </cell>
          <cell r="H369">
            <v>45.2</v>
          </cell>
          <cell r="J369">
            <v>839.7</v>
          </cell>
          <cell r="K369">
            <v>379.5444</v>
          </cell>
        </row>
        <row r="372">
          <cell r="A372">
            <v>50</v>
          </cell>
          <cell r="B372" t="str">
            <v>Raleigh-Durham</v>
          </cell>
          <cell r="C372" t="str">
            <v>SFX</v>
          </cell>
          <cell r="D372" t="str">
            <v>WDCG</v>
          </cell>
          <cell r="E372">
            <v>9.3000000000000007</v>
          </cell>
        </row>
        <row r="373">
          <cell r="D373" t="str">
            <v>WRDU</v>
          </cell>
          <cell r="E373">
            <v>5.6</v>
          </cell>
        </row>
        <row r="374">
          <cell r="D374" t="str">
            <v>WRSN/WZZU</v>
          </cell>
          <cell r="E374">
            <v>4</v>
          </cell>
        </row>
        <row r="375">
          <cell r="D375" t="str">
            <v>WTRG</v>
          </cell>
          <cell r="E375">
            <v>5.5</v>
          </cell>
        </row>
        <row r="376">
          <cell r="A376" t="str">
            <v>Total Share</v>
          </cell>
          <cell r="E376">
            <v>24.4</v>
          </cell>
          <cell r="G376">
            <v>0</v>
          </cell>
          <cell r="H376">
            <v>24.4</v>
          </cell>
          <cell r="J376">
            <v>822.2</v>
          </cell>
          <cell r="K376">
            <v>200.61680000000001</v>
          </cell>
        </row>
      </sheetData>
      <sheetData sheetId="7" refreshError="1">
        <row r="1">
          <cell r="A1" t="str">
            <v>Listenership (Radio), Viewership (Television) and Circulation (Newspaper) Of Largest Local Media Properties</v>
          </cell>
        </row>
        <row r="2">
          <cell r="G2" t="str">
            <v>Largest</v>
          </cell>
          <cell r="I2" t="str">
            <v>Largest</v>
          </cell>
        </row>
        <row r="3">
          <cell r="G3" t="str">
            <v>Radio</v>
          </cell>
          <cell r="I3" t="str">
            <v>Television</v>
          </cell>
        </row>
        <row r="4">
          <cell r="D4" t="str">
            <v>Fall</v>
          </cell>
          <cell r="G4" t="str">
            <v>Group</v>
          </cell>
          <cell r="I4" t="str">
            <v>Station</v>
          </cell>
          <cell r="N4" t="str">
            <v>Largest</v>
          </cell>
          <cell r="W4" t="str">
            <v>Largest Radio Group in Top Fifty Markets</v>
          </cell>
        </row>
        <row r="5">
          <cell r="A5" t="str">
            <v>Market</v>
          </cell>
          <cell r="C5" t="str">
            <v>Largest</v>
          </cell>
          <cell r="D5">
            <v>1996</v>
          </cell>
          <cell r="E5" t="str">
            <v>Persons</v>
          </cell>
          <cell r="F5" t="str">
            <v>Total</v>
          </cell>
          <cell r="G5" t="str">
            <v>Total</v>
          </cell>
          <cell r="H5" t="str">
            <v>Largest</v>
          </cell>
          <cell r="I5" t="str">
            <v>18+Viewers</v>
          </cell>
          <cell r="J5" t="str">
            <v>Largest</v>
          </cell>
          <cell r="L5" t="str">
            <v>Saturday</v>
          </cell>
          <cell r="M5" t="str">
            <v>Average</v>
          </cell>
          <cell r="N5" t="str">
            <v>Newspaper</v>
          </cell>
          <cell r="W5" t="str">
            <v>Market</v>
          </cell>
          <cell r="Y5" t="str">
            <v>Largest</v>
          </cell>
        </row>
        <row r="6">
          <cell r="A6" t="str">
            <v>Revenue</v>
          </cell>
          <cell r="C6" t="str">
            <v>Radio</v>
          </cell>
          <cell r="D6" t="str">
            <v>Radio</v>
          </cell>
          <cell r="E6" t="str">
            <v>Using</v>
          </cell>
          <cell r="F6" t="str">
            <v>12+</v>
          </cell>
          <cell r="G6" t="str">
            <v>12+</v>
          </cell>
          <cell r="H6" t="str">
            <v>Television</v>
          </cell>
          <cell r="I6" t="str">
            <v>Within</v>
          </cell>
          <cell r="J6" t="str">
            <v>Newspaper</v>
          </cell>
          <cell r="K6" t="str">
            <v>Daily</v>
          </cell>
          <cell r="L6" t="str">
            <v>Circulation</v>
          </cell>
          <cell r="M6" t="str">
            <v>Sunday</v>
          </cell>
          <cell r="N6" t="str">
            <v>Average</v>
          </cell>
          <cell r="O6" t="str">
            <v xml:space="preserve">Local </v>
          </cell>
          <cell r="P6" t="str">
            <v>Pass-Along</v>
          </cell>
          <cell r="W6" t="str">
            <v>Revenue</v>
          </cell>
          <cell r="Y6" t="str">
            <v>Radio</v>
          </cell>
        </row>
        <row r="7">
          <cell r="A7" t="str">
            <v>Rank</v>
          </cell>
          <cell r="B7" t="str">
            <v>Market</v>
          </cell>
          <cell r="C7" t="str">
            <v>Holder</v>
          </cell>
          <cell r="D7" t="str">
            <v>Share</v>
          </cell>
          <cell r="E7" t="str">
            <v>Radio</v>
          </cell>
          <cell r="F7" t="str">
            <v>Persons</v>
          </cell>
          <cell r="G7" t="str">
            <v>Listeners (000s)</v>
          </cell>
          <cell r="H7" t="str">
            <v>Holder</v>
          </cell>
          <cell r="I7" t="str">
            <v>DMA (000s)</v>
          </cell>
          <cell r="J7" t="str">
            <v>Holder</v>
          </cell>
          <cell r="K7" t="str">
            <v>Circulation</v>
          </cell>
          <cell r="L7" t="str">
            <v>(When Applicable)</v>
          </cell>
          <cell r="M7" t="str">
            <v>Circulation</v>
          </cell>
          <cell r="N7" t="str">
            <v>Circulation (000s)</v>
          </cell>
          <cell r="O7" t="str">
            <v>Newspapers</v>
          </cell>
          <cell r="P7" t="str">
            <v>Ratio</v>
          </cell>
          <cell r="W7" t="str">
            <v>Rank</v>
          </cell>
          <cell r="X7" t="str">
            <v>Market</v>
          </cell>
          <cell r="Y7" t="str">
            <v>Holder</v>
          </cell>
        </row>
        <row r="8">
          <cell r="A8">
            <v>1</v>
          </cell>
          <cell r="B8" t="str">
            <v>New York</v>
          </cell>
          <cell r="C8" t="str">
            <v>Westinghouse</v>
          </cell>
          <cell r="D8">
            <v>18.600000000000001</v>
          </cell>
          <cell r="E8">
            <v>0.16900000000000001</v>
          </cell>
          <cell r="F8">
            <v>14114</v>
          </cell>
          <cell r="G8">
            <v>443.65947600000004</v>
          </cell>
          <cell r="H8" t="str">
            <v>Disney</v>
          </cell>
          <cell r="I8">
            <v>722</v>
          </cell>
          <cell r="J8" t="str">
            <v>New York Times</v>
          </cell>
          <cell r="K8">
            <v>672.15899999999999</v>
          </cell>
          <cell r="L8">
            <v>642.24800000000005</v>
          </cell>
          <cell r="M8">
            <v>995.69399999999996</v>
          </cell>
          <cell r="N8">
            <v>714.10528571428574</v>
          </cell>
          <cell r="O8" t="str">
            <v>Times, Daily News, Post</v>
          </cell>
          <cell r="P8">
            <v>2.25</v>
          </cell>
          <cell r="W8">
            <v>1</v>
          </cell>
          <cell r="X8" t="str">
            <v>New York</v>
          </cell>
          <cell r="Y8" t="str">
            <v>Westinghouse</v>
          </cell>
        </row>
        <row r="9">
          <cell r="A9">
            <v>2</v>
          </cell>
          <cell r="B9" t="str">
            <v>Los Angeles</v>
          </cell>
          <cell r="C9" t="str">
            <v>Westinghouse</v>
          </cell>
          <cell r="D9">
            <v>20.3</v>
          </cell>
          <cell r="E9">
            <v>0.16900000000000001</v>
          </cell>
          <cell r="F9">
            <v>9741</v>
          </cell>
          <cell r="G9">
            <v>334.18448699999999</v>
          </cell>
          <cell r="H9" t="str">
            <v>Disney</v>
          </cell>
          <cell r="I9">
            <v>415</v>
          </cell>
          <cell r="J9" t="str">
            <v>Times-Mirror</v>
          </cell>
          <cell r="K9">
            <v>858.14599999999996</v>
          </cell>
          <cell r="L9">
            <v>799.55100000000004</v>
          </cell>
          <cell r="M9">
            <v>1116.1559999999999</v>
          </cell>
          <cell r="N9">
            <v>886.6338571428571</v>
          </cell>
          <cell r="O9" t="str">
            <v>Times, Daily News</v>
          </cell>
          <cell r="P9">
            <v>2.25</v>
          </cell>
          <cell r="W9">
            <v>2</v>
          </cell>
          <cell r="X9" t="str">
            <v>Los Angeles</v>
          </cell>
          <cell r="Y9" t="str">
            <v>Westinghouse</v>
          </cell>
        </row>
        <row r="10">
          <cell r="A10">
            <v>3</v>
          </cell>
          <cell r="B10" t="str">
            <v>Chicago</v>
          </cell>
          <cell r="C10" t="str">
            <v>Westinghouse</v>
          </cell>
          <cell r="D10">
            <v>23.8</v>
          </cell>
          <cell r="E10">
            <v>0.16900000000000001</v>
          </cell>
          <cell r="F10">
            <v>6953</v>
          </cell>
          <cell r="G10">
            <v>279.663566</v>
          </cell>
          <cell r="H10" t="str">
            <v>Disney</v>
          </cell>
          <cell r="I10">
            <v>365</v>
          </cell>
          <cell r="J10" t="str">
            <v>Tribune</v>
          </cell>
          <cell r="K10">
            <v>604.09699999999998</v>
          </cell>
          <cell r="L10">
            <v>536.61599999999999</v>
          </cell>
          <cell r="M10">
            <v>936.96199999999999</v>
          </cell>
          <cell r="N10">
            <v>642.00900000000001</v>
          </cell>
          <cell r="O10" t="str">
            <v>Tribune, Sun Times</v>
          </cell>
          <cell r="P10">
            <v>2.25</v>
          </cell>
          <cell r="W10">
            <v>3</v>
          </cell>
          <cell r="X10" t="str">
            <v>Chicago</v>
          </cell>
          <cell r="Y10" t="str">
            <v>Westinghouse</v>
          </cell>
        </row>
        <row r="11">
          <cell r="A11">
            <v>4</v>
          </cell>
          <cell r="B11" t="str">
            <v>San Francisco</v>
          </cell>
          <cell r="C11" t="str">
            <v>Chancellor</v>
          </cell>
          <cell r="D11">
            <v>24.6</v>
          </cell>
          <cell r="E11">
            <v>0.16900000000000001</v>
          </cell>
          <cell r="F11">
            <v>5446</v>
          </cell>
          <cell r="G11">
            <v>226.41200400000005</v>
          </cell>
          <cell r="H11" t="str">
            <v>Disney/Chronicle</v>
          </cell>
          <cell r="I11">
            <v>187</v>
          </cell>
          <cell r="J11" t="str">
            <v>Hearst/Chronicle</v>
          </cell>
          <cell r="K11">
            <v>519.13900000000001</v>
          </cell>
          <cell r="L11">
            <v>464.66300000000001</v>
          </cell>
          <cell r="M11">
            <v>543.43299999999999</v>
          </cell>
          <cell r="N11">
            <v>514.82728571428572</v>
          </cell>
          <cell r="O11" t="str">
            <v>Chronicle, Examiner</v>
          </cell>
          <cell r="P11">
            <v>2.25</v>
          </cell>
          <cell r="W11">
            <v>4</v>
          </cell>
          <cell r="X11" t="str">
            <v>San Francisco</v>
          </cell>
          <cell r="Y11" t="str">
            <v>Chancellor</v>
          </cell>
        </row>
        <row r="12">
          <cell r="A12">
            <v>5</v>
          </cell>
          <cell r="B12" t="str">
            <v>Philadelphia</v>
          </cell>
          <cell r="C12" t="str">
            <v>Chancellor</v>
          </cell>
          <cell r="D12">
            <v>23.3</v>
          </cell>
          <cell r="E12">
            <v>0.16900000000000001</v>
          </cell>
          <cell r="F12">
            <v>4065</v>
          </cell>
          <cell r="G12">
            <v>160.06750500000001</v>
          </cell>
          <cell r="H12" t="str">
            <v>Disney</v>
          </cell>
          <cell r="I12">
            <v>323</v>
          </cell>
          <cell r="J12" t="str">
            <v>Knight-Ridder</v>
          </cell>
          <cell r="K12">
            <v>390.88900000000001</v>
          </cell>
          <cell r="L12">
            <v>349.88600000000002</v>
          </cell>
          <cell r="M12">
            <v>790.97299999999996</v>
          </cell>
          <cell r="N12">
            <v>442.1862857142857</v>
          </cell>
          <cell r="O12" t="str">
            <v>Inquirer, News</v>
          </cell>
          <cell r="P12">
            <v>2.25</v>
          </cell>
          <cell r="W12">
            <v>5</v>
          </cell>
          <cell r="X12" t="str">
            <v>Philadelphia</v>
          </cell>
          <cell r="Y12" t="str">
            <v>Westinghouse</v>
          </cell>
        </row>
        <row r="13">
          <cell r="A13">
            <v>6</v>
          </cell>
          <cell r="B13" t="str">
            <v>Detroit</v>
          </cell>
          <cell r="C13" t="str">
            <v>Chancellor</v>
          </cell>
          <cell r="D13">
            <v>31.9</v>
          </cell>
          <cell r="E13">
            <v>0.16900000000000001</v>
          </cell>
          <cell r="F13">
            <v>3679</v>
          </cell>
          <cell r="G13">
            <v>198.33856899999998</v>
          </cell>
          <cell r="H13" t="str">
            <v>Post-Newsweek/Scripps</v>
          </cell>
          <cell r="I13">
            <v>208</v>
          </cell>
          <cell r="J13" t="str">
            <v>Gannett/Knight-Ridder</v>
          </cell>
          <cell r="K13">
            <v>499.01799999999997</v>
          </cell>
          <cell r="L13">
            <v>490.83</v>
          </cell>
          <cell r="M13">
            <v>661.476</v>
          </cell>
          <cell r="N13">
            <v>521.05657142857137</v>
          </cell>
          <cell r="O13" t="str">
            <v>Free Press, News</v>
          </cell>
          <cell r="P13">
            <v>2.25</v>
          </cell>
          <cell r="W13">
            <v>6</v>
          </cell>
          <cell r="X13" t="str">
            <v>Detroit</v>
          </cell>
          <cell r="Y13" t="str">
            <v>Chancellor</v>
          </cell>
        </row>
        <row r="14">
          <cell r="A14">
            <v>7</v>
          </cell>
          <cell r="B14" t="str">
            <v>Dallas, Ft. Worth</v>
          </cell>
          <cell r="C14" t="str">
            <v>Westinghouse</v>
          </cell>
          <cell r="D14">
            <v>22.2</v>
          </cell>
          <cell r="E14">
            <v>0.16900000000000001</v>
          </cell>
          <cell r="F14">
            <v>3622</v>
          </cell>
          <cell r="G14">
            <v>135.890196</v>
          </cell>
          <cell r="H14" t="str">
            <v>A.H. Belo</v>
          </cell>
          <cell r="I14">
            <v>218</v>
          </cell>
          <cell r="J14" t="str">
            <v>A.H. Belo</v>
          </cell>
          <cell r="K14">
            <v>440.53999999999996</v>
          </cell>
          <cell r="L14">
            <v>497.68099999999998</v>
          </cell>
          <cell r="M14">
            <v>703.66099999999994</v>
          </cell>
          <cell r="N14">
            <v>486.29171428571425</v>
          </cell>
          <cell r="O14" t="str">
            <v>Morning News</v>
          </cell>
          <cell r="P14">
            <v>2.25</v>
          </cell>
          <cell r="W14">
            <v>7</v>
          </cell>
          <cell r="X14" t="str">
            <v>Dallas, Ft. Worth</v>
          </cell>
          <cell r="Y14" t="str">
            <v>Westinghouse</v>
          </cell>
        </row>
        <row r="15">
          <cell r="A15">
            <v>8</v>
          </cell>
          <cell r="B15" t="str">
            <v>Washington, DC</v>
          </cell>
          <cell r="C15" t="str">
            <v>Chancellor</v>
          </cell>
          <cell r="D15">
            <v>20.6</v>
          </cell>
          <cell r="E15">
            <v>0.16900000000000001</v>
          </cell>
          <cell r="F15">
            <v>3535</v>
          </cell>
          <cell r="G15">
            <v>123.06749000000002</v>
          </cell>
          <cell r="H15" t="str">
            <v>Gannett/Albritton</v>
          </cell>
          <cell r="I15">
            <v>181</v>
          </cell>
          <cell r="J15" t="str">
            <v>Post-Newsweek</v>
          </cell>
          <cell r="K15">
            <v>681.00300000000004</v>
          </cell>
          <cell r="L15">
            <v>626.45000000000005</v>
          </cell>
          <cell r="M15">
            <v>911.59900000000005</v>
          </cell>
          <cell r="N15">
            <v>706.15200000000004</v>
          </cell>
          <cell r="O15" t="str">
            <v>Post, Times</v>
          </cell>
          <cell r="P15">
            <v>2.25</v>
          </cell>
          <cell r="W15">
            <v>8</v>
          </cell>
          <cell r="X15" t="str">
            <v>Washington, DC</v>
          </cell>
          <cell r="Y15" t="str">
            <v>Chancellor</v>
          </cell>
        </row>
        <row r="16">
          <cell r="A16">
            <v>9</v>
          </cell>
          <cell r="B16" t="str">
            <v>Houston, Galveston</v>
          </cell>
          <cell r="C16" t="str">
            <v>Clear Channel</v>
          </cell>
          <cell r="D16">
            <v>19</v>
          </cell>
          <cell r="E16">
            <v>0.16900000000000001</v>
          </cell>
          <cell r="F16">
            <v>3393</v>
          </cell>
          <cell r="G16">
            <v>108.94923</v>
          </cell>
          <cell r="H16" t="str">
            <v>Disney/Belo</v>
          </cell>
          <cell r="I16">
            <v>167</v>
          </cell>
          <cell r="J16" t="str">
            <v>Hearst</v>
          </cell>
          <cell r="K16">
            <v>524.34799999999996</v>
          </cell>
          <cell r="M16">
            <v>717.70500000000004</v>
          </cell>
          <cell r="N16">
            <v>551.97042857142856</v>
          </cell>
          <cell r="O16" t="str">
            <v>Chronicle, Post</v>
          </cell>
          <cell r="P16">
            <v>2.25</v>
          </cell>
          <cell r="W16">
            <v>9</v>
          </cell>
          <cell r="X16" t="str">
            <v>Houston, Galveston</v>
          </cell>
          <cell r="Y16" t="str">
            <v>Chancellor</v>
          </cell>
        </row>
        <row r="17">
          <cell r="A17">
            <v>10</v>
          </cell>
          <cell r="B17" t="str">
            <v>Boston</v>
          </cell>
          <cell r="C17" t="str">
            <v>Westinghouse</v>
          </cell>
          <cell r="D17">
            <v>21.5</v>
          </cell>
          <cell r="E17">
            <v>0.16900000000000001</v>
          </cell>
          <cell r="F17">
            <v>3265</v>
          </cell>
          <cell r="G17">
            <v>118.633775</v>
          </cell>
          <cell r="H17" t="str">
            <v>Hearst</v>
          </cell>
          <cell r="I17">
            <v>200</v>
          </cell>
          <cell r="J17" t="str">
            <v>New York Times</v>
          </cell>
          <cell r="K17">
            <v>381.98399999999998</v>
          </cell>
          <cell r="L17">
            <v>355.68299999999999</v>
          </cell>
          <cell r="M17">
            <v>584.31799999999998</v>
          </cell>
          <cell r="N17">
            <v>407.13157142857148</v>
          </cell>
          <cell r="O17" t="str">
            <v>Globe, Herald</v>
          </cell>
          <cell r="P17">
            <v>2.25</v>
          </cell>
          <cell r="W17">
            <v>10</v>
          </cell>
          <cell r="X17" t="str">
            <v>Boston</v>
          </cell>
          <cell r="Y17" t="str">
            <v>Westinghouse</v>
          </cell>
        </row>
        <row r="18">
          <cell r="A18">
            <v>11</v>
          </cell>
          <cell r="B18" t="str">
            <v>Miami, Ft. Laud.</v>
          </cell>
          <cell r="C18" t="str">
            <v>Paxson</v>
          </cell>
          <cell r="D18">
            <v>14.6</v>
          </cell>
          <cell r="E18">
            <v>0.16900000000000001</v>
          </cell>
          <cell r="F18">
            <v>2893</v>
          </cell>
          <cell r="G18">
            <v>71.381882000000004</v>
          </cell>
          <cell r="H18" t="str">
            <v>Post-Newsweek</v>
          </cell>
          <cell r="I18">
            <v>115</v>
          </cell>
          <cell r="J18" t="str">
            <v>Knight-Ridder</v>
          </cell>
          <cell r="K18">
            <v>327.74200000000002</v>
          </cell>
          <cell r="M18">
            <v>438.846</v>
          </cell>
          <cell r="N18">
            <v>343.61400000000003</v>
          </cell>
          <cell r="O18" t="str">
            <v>Miami Herald, Ft.Lauderdale Sun Suntinel</v>
          </cell>
          <cell r="P18">
            <v>2.25</v>
          </cell>
          <cell r="W18">
            <v>11</v>
          </cell>
          <cell r="X18" t="str">
            <v>Miami, Ft. Laud.</v>
          </cell>
          <cell r="Y18" t="str">
            <v>Paxson</v>
          </cell>
        </row>
        <row r="19">
          <cell r="A19">
            <v>12</v>
          </cell>
          <cell r="B19" t="str">
            <v>Atlanta</v>
          </cell>
          <cell r="C19" t="str">
            <v>Cox</v>
          </cell>
          <cell r="D19">
            <v>17.5</v>
          </cell>
          <cell r="E19">
            <v>0.16900000000000001</v>
          </cell>
          <cell r="F19">
            <v>2770.8</v>
          </cell>
          <cell r="G19">
            <v>81.946410000000014</v>
          </cell>
          <cell r="H19" t="str">
            <v>Cox Communications</v>
          </cell>
          <cell r="I19">
            <v>190</v>
          </cell>
          <cell r="J19" t="str">
            <v>Cox Communications</v>
          </cell>
          <cell r="K19">
            <v>165.94159999999999</v>
          </cell>
          <cell r="L19">
            <v>191.42400000000001</v>
          </cell>
          <cell r="M19">
            <v>238.238</v>
          </cell>
          <cell r="N19">
            <v>179.91</v>
          </cell>
          <cell r="O19" t="str">
            <v>Constitution, Journal</v>
          </cell>
          <cell r="P19">
            <v>2.25</v>
          </cell>
          <cell r="W19">
            <v>12</v>
          </cell>
          <cell r="X19" t="str">
            <v>Atlanta</v>
          </cell>
          <cell r="Y19" t="str">
            <v>Jacor</v>
          </cell>
        </row>
        <row r="20">
          <cell r="A20">
            <v>13</v>
          </cell>
          <cell r="B20" t="str">
            <v>Seattle, Tacoma</v>
          </cell>
          <cell r="C20" t="str">
            <v>Entercom</v>
          </cell>
          <cell r="D20">
            <v>26.4</v>
          </cell>
          <cell r="E20">
            <v>0.16900000000000001</v>
          </cell>
          <cell r="F20">
            <v>2664</v>
          </cell>
          <cell r="G20">
            <v>118.857024</v>
          </cell>
          <cell r="H20" t="str">
            <v>Providence Journal/Fisher</v>
          </cell>
          <cell r="I20">
            <v>149</v>
          </cell>
          <cell r="J20" t="str">
            <v>Hearst/Seattle Times</v>
          </cell>
          <cell r="K20">
            <v>350.99400000000003</v>
          </cell>
          <cell r="L20">
            <v>329.154</v>
          </cell>
          <cell r="M20">
            <v>393.78800000000001</v>
          </cell>
          <cell r="N20">
            <v>353.98742857142861</v>
          </cell>
          <cell r="O20" t="str">
            <v>Times, Post-Intelligencer</v>
          </cell>
          <cell r="P20">
            <v>2.25</v>
          </cell>
          <cell r="W20">
            <v>13</v>
          </cell>
          <cell r="X20" t="str">
            <v>Seattle, Tacoma</v>
          </cell>
          <cell r="Y20" t="str">
            <v>Entercom</v>
          </cell>
        </row>
        <row r="21">
          <cell r="A21">
            <v>14</v>
          </cell>
          <cell r="B21" t="str">
            <v>San Diego</v>
          </cell>
          <cell r="C21" t="str">
            <v>Jacor</v>
          </cell>
          <cell r="D21">
            <v>32.9</v>
          </cell>
          <cell r="E21">
            <v>0.16900000000000001</v>
          </cell>
          <cell r="F21">
            <v>2198.6999999999998</v>
          </cell>
          <cell r="G21">
            <v>122.24991869999999</v>
          </cell>
          <cell r="H21" t="str">
            <v>Mc-Graw Hill/Fox</v>
          </cell>
          <cell r="I21">
            <v>76</v>
          </cell>
          <cell r="J21" t="str">
            <v>Copley</v>
          </cell>
          <cell r="K21">
            <v>363.47199999999998</v>
          </cell>
          <cell r="M21">
            <v>438.125</v>
          </cell>
          <cell r="N21">
            <v>374.13671428571428</v>
          </cell>
          <cell r="O21" t="str">
            <v>Union/Tribune</v>
          </cell>
          <cell r="P21">
            <v>2.25</v>
          </cell>
          <cell r="W21">
            <v>15</v>
          </cell>
          <cell r="X21" t="str">
            <v>San Diego</v>
          </cell>
          <cell r="Y21" t="str">
            <v>Jacor</v>
          </cell>
        </row>
        <row r="22">
          <cell r="A22">
            <v>15</v>
          </cell>
          <cell r="B22" t="str">
            <v>Naussau-Suffolk</v>
          </cell>
          <cell r="C22" t="str">
            <v>Chancellor</v>
          </cell>
          <cell r="D22">
            <v>27.8</v>
          </cell>
          <cell r="E22">
            <v>0.16900000000000001</v>
          </cell>
          <cell r="F22">
            <v>2243.5</v>
          </cell>
          <cell r="G22">
            <v>105.40411700000003</v>
          </cell>
          <cell r="H22" t="str">
            <v>Disney</v>
          </cell>
          <cell r="J22" t="str">
            <v>New York Times</v>
          </cell>
          <cell r="N22" t="str">
            <v>NA</v>
          </cell>
          <cell r="P22">
            <v>2.25</v>
          </cell>
          <cell r="W22">
            <v>14</v>
          </cell>
          <cell r="X22" t="str">
            <v>Naussau-Suffolk</v>
          </cell>
          <cell r="Y22" t="str">
            <v>Chancellor</v>
          </cell>
        </row>
        <row r="23">
          <cell r="A23">
            <v>16</v>
          </cell>
          <cell r="B23" t="str">
            <v>Minneapolis, St. Paul</v>
          </cell>
          <cell r="C23" t="str">
            <v>Chancellor</v>
          </cell>
          <cell r="D23">
            <v>29.3</v>
          </cell>
          <cell r="E23">
            <v>0.16900000000000001</v>
          </cell>
          <cell r="F23">
            <v>2176.1</v>
          </cell>
          <cell r="G23">
            <v>107.75394370000002</v>
          </cell>
          <cell r="H23" t="str">
            <v>Westinghouse</v>
          </cell>
          <cell r="I23">
            <v>129</v>
          </cell>
          <cell r="J23" t="str">
            <v>Cowles Media</v>
          </cell>
          <cell r="K23">
            <v>321</v>
          </cell>
          <cell r="M23">
            <v>572.48900000000003</v>
          </cell>
          <cell r="N23">
            <v>356.92700000000002</v>
          </cell>
          <cell r="O23" t="str">
            <v>Minneapolis Star Tribune, St.Paul Pioneer-Press</v>
          </cell>
          <cell r="P23">
            <v>2.25</v>
          </cell>
          <cell r="W23">
            <v>16</v>
          </cell>
          <cell r="X23" t="str">
            <v>Minneapolis, St. Paul</v>
          </cell>
          <cell r="Y23" t="str">
            <v>Chancellor</v>
          </cell>
        </row>
        <row r="24">
          <cell r="A24">
            <v>17</v>
          </cell>
          <cell r="B24" t="str">
            <v>St. Louis</v>
          </cell>
          <cell r="C24" t="str">
            <v>Westinghouse</v>
          </cell>
          <cell r="D24">
            <v>17.600000000000001</v>
          </cell>
          <cell r="E24">
            <v>0.16900000000000001</v>
          </cell>
          <cell r="F24">
            <v>2073.7999999999997</v>
          </cell>
          <cell r="G24">
            <v>61.683107200000002</v>
          </cell>
          <cell r="H24" t="str">
            <v>Gannett</v>
          </cell>
          <cell r="I24">
            <v>157</v>
          </cell>
          <cell r="J24" t="str">
            <v>Pulitzer</v>
          </cell>
          <cell r="K24">
            <v>266.00799999999998</v>
          </cell>
          <cell r="L24">
            <v>251.65299999999999</v>
          </cell>
          <cell r="M24">
            <v>441.154</v>
          </cell>
          <cell r="N24">
            <v>288.97814285714287</v>
          </cell>
          <cell r="O24" t="str">
            <v>Post-Dispatch</v>
          </cell>
          <cell r="P24">
            <v>2.25</v>
          </cell>
          <cell r="W24">
            <v>17</v>
          </cell>
          <cell r="X24" t="str">
            <v>St. Louis</v>
          </cell>
          <cell r="Y24" t="str">
            <v>American Radio</v>
          </cell>
        </row>
        <row r="25">
          <cell r="A25">
            <v>18</v>
          </cell>
          <cell r="B25" t="str">
            <v>Phoenix</v>
          </cell>
          <cell r="C25" t="str">
            <v>Chancellor</v>
          </cell>
          <cell r="D25">
            <v>24.2</v>
          </cell>
          <cell r="E25">
            <v>0.16900000000000001</v>
          </cell>
          <cell r="F25">
            <v>1939.8</v>
          </cell>
          <cell r="G25">
            <v>79.333940400000003</v>
          </cell>
          <cell r="H25" t="str">
            <v>Gannett</v>
          </cell>
          <cell r="I25">
            <v>95</v>
          </cell>
          <cell r="J25" t="str">
            <v>Central</v>
          </cell>
          <cell r="K25">
            <v>402.84800000000001</v>
          </cell>
          <cell r="L25">
            <v>446.87700000000001</v>
          </cell>
          <cell r="M25">
            <v>515.74599999999998</v>
          </cell>
          <cell r="N25">
            <v>425.26614285714288</v>
          </cell>
          <cell r="O25" t="str">
            <v>Arizona Republic</v>
          </cell>
          <cell r="P25">
            <v>2.25</v>
          </cell>
          <cell r="W25">
            <v>20</v>
          </cell>
          <cell r="X25" t="str">
            <v>Phoenix</v>
          </cell>
          <cell r="Y25" t="str">
            <v>Chancellor</v>
          </cell>
        </row>
        <row r="26">
          <cell r="A26">
            <v>19</v>
          </cell>
          <cell r="B26" t="str">
            <v>Baltimore</v>
          </cell>
          <cell r="C26" t="str">
            <v>Westinghouse</v>
          </cell>
          <cell r="D26">
            <v>26.5</v>
          </cell>
          <cell r="E26">
            <v>0.16900000000000001</v>
          </cell>
          <cell r="F26">
            <v>2042.1999999999998</v>
          </cell>
          <cell r="G26">
            <v>91.459927000000008</v>
          </cell>
          <cell r="H26" t="str">
            <v>Westinghouse/Hearst</v>
          </cell>
          <cell r="I26">
            <v>101</v>
          </cell>
          <cell r="J26" t="str">
            <v>Times-Mirror</v>
          </cell>
          <cell r="K26">
            <v>282.589</v>
          </cell>
          <cell r="M26">
            <v>432.50200000000001</v>
          </cell>
          <cell r="N26">
            <v>304.00514285714286</v>
          </cell>
          <cell r="O26" t="str">
            <v>Sun</v>
          </cell>
          <cell r="P26">
            <v>2.25</v>
          </cell>
          <cell r="W26">
            <v>18</v>
          </cell>
          <cell r="X26" t="str">
            <v>Baltimore</v>
          </cell>
          <cell r="Y26" t="str">
            <v>American Radio</v>
          </cell>
        </row>
        <row r="27">
          <cell r="A27">
            <v>20</v>
          </cell>
          <cell r="B27" t="str">
            <v>Pittsburgh</v>
          </cell>
          <cell r="C27" t="str">
            <v>American Radio</v>
          </cell>
          <cell r="D27">
            <v>12.3</v>
          </cell>
          <cell r="E27">
            <v>0.16900000000000001</v>
          </cell>
          <cell r="F27">
            <v>2039.1999999999998</v>
          </cell>
          <cell r="G27">
            <v>42.388850400000003</v>
          </cell>
          <cell r="H27" t="str">
            <v>Cox/Hearst/Westinghouse</v>
          </cell>
          <cell r="I27">
            <v>136</v>
          </cell>
          <cell r="J27" t="str">
            <v>Bloch</v>
          </cell>
          <cell r="K27">
            <v>211.52500000000001</v>
          </cell>
          <cell r="L27">
            <v>204.13499999999999</v>
          </cell>
          <cell r="M27">
            <v>340.32100000000003</v>
          </cell>
          <cell r="N27">
            <v>228.8687142857143</v>
          </cell>
          <cell r="O27" t="str">
            <v>Post-Gazette</v>
          </cell>
          <cell r="P27">
            <v>2.25</v>
          </cell>
          <cell r="W27">
            <v>19</v>
          </cell>
          <cell r="X27" t="str">
            <v>Pittsburgh</v>
          </cell>
          <cell r="Y27" t="str">
            <v>SFX</v>
          </cell>
        </row>
        <row r="28">
          <cell r="A28">
            <v>21</v>
          </cell>
          <cell r="B28" t="str">
            <v>Tampa, St. Pete.</v>
          </cell>
          <cell r="C28" t="str">
            <v>Jacor</v>
          </cell>
          <cell r="D28">
            <v>32.9</v>
          </cell>
          <cell r="E28">
            <v>0.16900000000000001</v>
          </cell>
          <cell r="F28">
            <v>1867.1</v>
          </cell>
          <cell r="G28">
            <v>103.81262710000001</v>
          </cell>
          <cell r="H28" t="str">
            <v>Media General</v>
          </cell>
          <cell r="I28">
            <v>138</v>
          </cell>
          <cell r="J28" t="str">
            <v>Media General/Pointer Institute</v>
          </cell>
          <cell r="K28">
            <v>234.767</v>
          </cell>
          <cell r="M28">
            <v>324.80799999999999</v>
          </cell>
          <cell r="N28">
            <v>247.62999999999997</v>
          </cell>
          <cell r="O28" t="str">
            <v>Tampa Tribune, St. Petersburg Times</v>
          </cell>
          <cell r="P28">
            <v>2.25</v>
          </cell>
          <cell r="W28">
            <v>21</v>
          </cell>
          <cell r="X28" t="str">
            <v>Tampa, St. Pete.</v>
          </cell>
          <cell r="Y28" t="str">
            <v>Jacor</v>
          </cell>
        </row>
        <row r="29">
          <cell r="A29">
            <v>22</v>
          </cell>
          <cell r="B29" t="str">
            <v>Cleveland</v>
          </cell>
          <cell r="C29" t="str">
            <v>Nationwide</v>
          </cell>
          <cell r="D29">
            <v>21.9</v>
          </cell>
          <cell r="E29">
            <v>0.16900000000000001</v>
          </cell>
          <cell r="F29">
            <v>1758.7</v>
          </cell>
          <cell r="G29">
            <v>65.091245700000002</v>
          </cell>
          <cell r="H29" t="str">
            <v>Scripps Howard</v>
          </cell>
          <cell r="I29">
            <v>171</v>
          </cell>
          <cell r="J29" t="str">
            <v>Newhouse</v>
          </cell>
          <cell r="K29">
            <v>366.58800000000002</v>
          </cell>
          <cell r="M29">
            <v>494.572</v>
          </cell>
          <cell r="N29">
            <v>384.87142857142862</v>
          </cell>
          <cell r="O29" t="str">
            <v>Plain Dealer</v>
          </cell>
          <cell r="P29">
            <v>2.25</v>
          </cell>
          <cell r="W29">
            <v>22</v>
          </cell>
          <cell r="X29" t="str">
            <v>Cleveland</v>
          </cell>
          <cell r="Y29" t="str">
            <v>Nationwide</v>
          </cell>
        </row>
        <row r="30">
          <cell r="A30">
            <v>23</v>
          </cell>
          <cell r="B30" t="str">
            <v>Denver</v>
          </cell>
          <cell r="C30" t="str">
            <v>Jacor</v>
          </cell>
          <cell r="D30">
            <v>29</v>
          </cell>
          <cell r="E30">
            <v>0.16900000000000001</v>
          </cell>
          <cell r="F30">
            <v>1699.1</v>
          </cell>
          <cell r="G30">
            <v>83.272891000000001</v>
          </cell>
          <cell r="H30" t="str">
            <v>Gannett</v>
          </cell>
          <cell r="I30">
            <v>130</v>
          </cell>
          <cell r="J30" t="str">
            <v>Scripps-Howard/Media News, Inc.</v>
          </cell>
          <cell r="K30">
            <v>296.32499999999999</v>
          </cell>
          <cell r="M30">
            <v>375.661</v>
          </cell>
          <cell r="N30">
            <v>307.65871428571427</v>
          </cell>
          <cell r="O30" t="str">
            <v>Rocky Mountain News, Post</v>
          </cell>
          <cell r="P30">
            <v>2.25</v>
          </cell>
          <cell r="W30">
            <v>23</v>
          </cell>
          <cell r="X30" t="str">
            <v>Denver</v>
          </cell>
          <cell r="Y30" t="str">
            <v>Jacor</v>
          </cell>
        </row>
        <row r="31">
          <cell r="A31">
            <v>24</v>
          </cell>
          <cell r="B31" t="str">
            <v>Portland</v>
          </cell>
          <cell r="C31" t="str">
            <v>Jacor</v>
          </cell>
          <cell r="D31">
            <v>20.2</v>
          </cell>
          <cell r="E31">
            <v>0.16900000000000001</v>
          </cell>
          <cell r="F31">
            <v>1567.4</v>
          </cell>
          <cell r="G31">
            <v>53.507901200000006</v>
          </cell>
          <cell r="H31" t="str">
            <v>Fisher</v>
          </cell>
          <cell r="I31">
            <v>91</v>
          </cell>
          <cell r="J31" t="str">
            <v>Newhouse</v>
          </cell>
          <cell r="K31">
            <v>246.2</v>
          </cell>
          <cell r="L31">
            <v>232.185</v>
          </cell>
          <cell r="M31">
            <v>306.577</v>
          </cell>
          <cell r="N31">
            <v>252.82314285714284</v>
          </cell>
          <cell r="O31" t="str">
            <v>Oregonian</v>
          </cell>
          <cell r="P31">
            <v>2.25</v>
          </cell>
          <cell r="W31">
            <v>24</v>
          </cell>
          <cell r="X31" t="str">
            <v>Portland</v>
          </cell>
          <cell r="Y31" t="str">
            <v>Jacor</v>
          </cell>
        </row>
        <row r="32">
          <cell r="A32">
            <v>25</v>
          </cell>
          <cell r="B32" t="str">
            <v>Cincinnati</v>
          </cell>
          <cell r="C32" t="str">
            <v>Jacor</v>
          </cell>
          <cell r="D32">
            <v>31.6</v>
          </cell>
          <cell r="E32">
            <v>0.16900000000000001</v>
          </cell>
          <cell r="F32">
            <v>1544.3000000000002</v>
          </cell>
          <cell r="G32">
            <v>82.471797200000026</v>
          </cell>
          <cell r="H32" t="str">
            <v>Scripps Howard</v>
          </cell>
          <cell r="I32">
            <v>80</v>
          </cell>
          <cell r="J32" t="str">
            <v>Scripps-Howard</v>
          </cell>
          <cell r="K32">
            <v>194.37799999999999</v>
          </cell>
          <cell r="M32">
            <v>324.548</v>
          </cell>
          <cell r="N32">
            <v>212.97371428571429</v>
          </cell>
          <cell r="O32" t="str">
            <v>Enquirer, Post</v>
          </cell>
          <cell r="P32">
            <v>2.25</v>
          </cell>
          <cell r="W32">
            <v>25</v>
          </cell>
          <cell r="X32" t="str">
            <v>Cincinnati</v>
          </cell>
          <cell r="Y32" t="str">
            <v>Jacor</v>
          </cell>
        </row>
        <row r="33">
          <cell r="A33">
            <v>26</v>
          </cell>
          <cell r="B33" t="str">
            <v>Riverside, San Bernadino</v>
          </cell>
          <cell r="C33" t="str">
            <v>Westinghouse</v>
          </cell>
          <cell r="D33">
            <v>13.2</v>
          </cell>
          <cell r="E33">
            <v>0.16900000000000001</v>
          </cell>
          <cell r="F33">
            <v>1177</v>
          </cell>
          <cell r="G33">
            <v>26.256515999999998</v>
          </cell>
          <cell r="H33" t="str">
            <v>Disney</v>
          </cell>
          <cell r="J33" t="str">
            <v>Times-Mirror</v>
          </cell>
          <cell r="N33" t="str">
            <v>NA</v>
          </cell>
          <cell r="P33">
            <v>2.25</v>
          </cell>
          <cell r="W33">
            <v>27</v>
          </cell>
          <cell r="X33" t="str">
            <v>Riverside, San Bernadino</v>
          </cell>
          <cell r="Y33" t="str">
            <v>American Radio</v>
          </cell>
        </row>
        <row r="34">
          <cell r="A34">
            <v>27</v>
          </cell>
          <cell r="B34" t="str">
            <v>Kansas City</v>
          </cell>
          <cell r="C34" t="str">
            <v>Heritage</v>
          </cell>
          <cell r="D34">
            <v>21</v>
          </cell>
          <cell r="E34">
            <v>0.16900000000000001</v>
          </cell>
          <cell r="F34">
            <v>1335</v>
          </cell>
          <cell r="G34">
            <v>47.37915000000001</v>
          </cell>
          <cell r="H34" t="str">
            <v>Meredith/Hearst</v>
          </cell>
          <cell r="I34">
            <v>79</v>
          </cell>
          <cell r="J34" t="str">
            <v>Disney</v>
          </cell>
          <cell r="K34">
            <v>261.65800000000002</v>
          </cell>
          <cell r="L34">
            <v>297.85199999999998</v>
          </cell>
          <cell r="M34">
            <v>387.08300000000003</v>
          </cell>
          <cell r="N34">
            <v>284.74642857142857</v>
          </cell>
          <cell r="O34" t="str">
            <v>Star/Tribune</v>
          </cell>
          <cell r="P34">
            <v>2.25</v>
          </cell>
          <cell r="W34">
            <v>26</v>
          </cell>
          <cell r="X34" t="str">
            <v>Kansas City</v>
          </cell>
          <cell r="Y34" t="str">
            <v>Heritage</v>
          </cell>
        </row>
        <row r="35">
          <cell r="A35">
            <v>28</v>
          </cell>
          <cell r="B35" t="str">
            <v>Sacramento</v>
          </cell>
          <cell r="C35" t="str">
            <v>American Radio</v>
          </cell>
          <cell r="D35">
            <v>35.200000000000003</v>
          </cell>
          <cell r="E35">
            <v>0.16900000000000001</v>
          </cell>
          <cell r="F35">
            <v>1326</v>
          </cell>
          <cell r="G35">
            <v>78.88108800000002</v>
          </cell>
          <cell r="H35" t="str">
            <v>Kelly</v>
          </cell>
          <cell r="I35">
            <v>144</v>
          </cell>
          <cell r="J35" t="str">
            <v>McClatchy</v>
          </cell>
          <cell r="K35">
            <v>246.24</v>
          </cell>
          <cell r="M35">
            <v>301.89</v>
          </cell>
          <cell r="N35">
            <v>254.19</v>
          </cell>
          <cell r="O35" t="str">
            <v>Sacramento Bee, Stockton Record</v>
          </cell>
          <cell r="P35">
            <v>2.25</v>
          </cell>
          <cell r="W35">
            <v>29</v>
          </cell>
          <cell r="X35" t="str">
            <v>Sacramento</v>
          </cell>
          <cell r="Y35" t="str">
            <v>American Radio</v>
          </cell>
        </row>
        <row r="36">
          <cell r="A36">
            <v>29</v>
          </cell>
          <cell r="B36" t="str">
            <v>Milwaukee</v>
          </cell>
          <cell r="C36" t="str">
            <v>Clear Channel</v>
          </cell>
          <cell r="D36">
            <v>21.1</v>
          </cell>
          <cell r="E36">
            <v>0.16900000000000001</v>
          </cell>
          <cell r="F36">
            <v>1336.4</v>
          </cell>
          <cell r="G36">
            <v>47.65468760000001</v>
          </cell>
          <cell r="H36" t="str">
            <v>WTMJ</v>
          </cell>
          <cell r="I36">
            <v>93</v>
          </cell>
          <cell r="J36" t="str">
            <v>Journal Communications</v>
          </cell>
          <cell r="K36">
            <v>249.44399999999999</v>
          </cell>
          <cell r="L36">
            <v>244.77500000000001</v>
          </cell>
          <cell r="M36">
            <v>411.72699999999998</v>
          </cell>
          <cell r="N36">
            <v>271.96028571428576</v>
          </cell>
          <cell r="O36" t="str">
            <v>Journal/Sentinel</v>
          </cell>
          <cell r="P36">
            <v>2.25</v>
          </cell>
          <cell r="W36">
            <v>28</v>
          </cell>
          <cell r="X36" t="str">
            <v>Milwaukee</v>
          </cell>
          <cell r="Y36" t="str">
            <v>Journal</v>
          </cell>
        </row>
        <row r="37">
          <cell r="A37">
            <v>30</v>
          </cell>
          <cell r="B37" t="str">
            <v>San Jose</v>
          </cell>
          <cell r="C37" t="str">
            <v>Chancellor</v>
          </cell>
          <cell r="D37">
            <v>17.600000000000001</v>
          </cell>
          <cell r="E37">
            <v>0.16900000000000001</v>
          </cell>
          <cell r="F37">
            <v>1305.9000000000001</v>
          </cell>
          <cell r="G37">
            <v>38.842689600000014</v>
          </cell>
          <cell r="H37" t="str">
            <v>ABC</v>
          </cell>
          <cell r="J37" t="str">
            <v>Hearst/Chronicle</v>
          </cell>
          <cell r="K37">
            <v>231.46799999999999</v>
          </cell>
          <cell r="L37">
            <v>229.88</v>
          </cell>
          <cell r="M37">
            <v>276.39499999999998</v>
          </cell>
          <cell r="N37">
            <v>237.65928571428569</v>
          </cell>
          <cell r="P37">
            <v>2.25</v>
          </cell>
          <cell r="W37">
            <v>30</v>
          </cell>
          <cell r="X37" t="str">
            <v>San Jose</v>
          </cell>
          <cell r="Y37" t="str">
            <v>American Radio</v>
          </cell>
        </row>
        <row r="38">
          <cell r="A38">
            <v>31</v>
          </cell>
          <cell r="B38" t="str">
            <v>Providence, Warwick, Pawtucket</v>
          </cell>
          <cell r="C38" t="str">
            <v>Tele-Media</v>
          </cell>
          <cell r="D38">
            <v>23.8</v>
          </cell>
          <cell r="E38">
            <v>0.16900000000000001</v>
          </cell>
          <cell r="F38">
            <v>1264.8999999999999</v>
          </cell>
          <cell r="G38">
            <v>50.876807800000009</v>
          </cell>
          <cell r="H38" t="str">
            <v>General Electric/NBC</v>
          </cell>
          <cell r="I38">
            <v>78</v>
          </cell>
          <cell r="J38" t="str">
            <v>Providence Journal</v>
          </cell>
          <cell r="K38">
            <v>169.07</v>
          </cell>
          <cell r="M38">
            <v>241.459</v>
          </cell>
          <cell r="N38">
            <v>179.4112857142857</v>
          </cell>
          <cell r="O38" t="str">
            <v>Journal</v>
          </cell>
          <cell r="P38">
            <v>2.25</v>
          </cell>
          <cell r="W38">
            <v>31</v>
          </cell>
          <cell r="X38" t="str">
            <v>Providence, Warwick, Pawtucket</v>
          </cell>
          <cell r="Y38" t="str">
            <v>Citadel</v>
          </cell>
        </row>
        <row r="39">
          <cell r="A39">
            <v>32</v>
          </cell>
          <cell r="B39" t="str">
            <v>Columbus</v>
          </cell>
          <cell r="C39" t="str">
            <v>Jacor</v>
          </cell>
          <cell r="D39">
            <v>22.4</v>
          </cell>
          <cell r="E39">
            <v>0.16900000000000001</v>
          </cell>
          <cell r="F39">
            <v>1210</v>
          </cell>
          <cell r="G39">
            <v>45.805759999999999</v>
          </cell>
          <cell r="H39" t="str">
            <v>Dispatch</v>
          </cell>
          <cell r="I39">
            <v>108</v>
          </cell>
          <cell r="J39" t="str">
            <v>John Wolff</v>
          </cell>
          <cell r="K39">
            <v>236.239</v>
          </cell>
          <cell r="L39">
            <v>254.90899999999999</v>
          </cell>
          <cell r="M39">
            <v>353.91899999999998</v>
          </cell>
          <cell r="N39">
            <v>255.71757142857138</v>
          </cell>
          <cell r="O39" t="str">
            <v xml:space="preserve">Dispatch </v>
          </cell>
          <cell r="P39">
            <v>2.25</v>
          </cell>
          <cell r="W39">
            <v>32</v>
          </cell>
          <cell r="X39" t="str">
            <v>Columbus</v>
          </cell>
          <cell r="Y39" t="str">
            <v>Jacor</v>
          </cell>
        </row>
        <row r="40">
          <cell r="A40">
            <v>33</v>
          </cell>
          <cell r="B40" t="str">
            <v>Norfolk, Virgina Beach</v>
          </cell>
          <cell r="C40" t="str">
            <v>Clear Channel</v>
          </cell>
          <cell r="D40">
            <v>22.7</v>
          </cell>
          <cell r="E40">
            <v>0.16900000000000001</v>
          </cell>
          <cell r="F40">
            <v>1198.6999999999998</v>
          </cell>
          <cell r="G40">
            <v>45.985728099999996</v>
          </cell>
          <cell r="H40" t="str">
            <v>New York Times/A.H.Belo</v>
          </cell>
          <cell r="I40">
            <v>55</v>
          </cell>
          <cell r="J40" t="str">
            <v>Landmark</v>
          </cell>
          <cell r="K40">
            <v>198.22200000000001</v>
          </cell>
          <cell r="L40">
            <v>230.22800000000001</v>
          </cell>
          <cell r="M40">
            <v>235.31700000000001</v>
          </cell>
          <cell r="N40">
            <v>208.09357142857144</v>
          </cell>
          <cell r="O40" t="str">
            <v>Virginia Pilot/Star Ledger, Newport News Press</v>
          </cell>
          <cell r="P40">
            <v>2.25</v>
          </cell>
          <cell r="W40">
            <v>33</v>
          </cell>
          <cell r="X40" t="str">
            <v>Norfolk, Virgina Beach</v>
          </cell>
          <cell r="Y40" t="str">
            <v>Clear Channel</v>
          </cell>
        </row>
        <row r="41">
          <cell r="A41">
            <v>34</v>
          </cell>
          <cell r="B41" t="str">
            <v>San Antonio</v>
          </cell>
          <cell r="C41" t="str">
            <v>Rusk</v>
          </cell>
          <cell r="D41">
            <v>14.6</v>
          </cell>
          <cell r="E41">
            <v>0.16900000000000001</v>
          </cell>
          <cell r="F41">
            <v>1159.6000000000001</v>
          </cell>
          <cell r="G41">
            <v>28.611970400000004</v>
          </cell>
          <cell r="H41" t="str">
            <v>Post-Newsweek</v>
          </cell>
          <cell r="I41">
            <v>65</v>
          </cell>
          <cell r="J41" t="str">
            <v>News Corp.</v>
          </cell>
          <cell r="K41">
            <v>203.4</v>
          </cell>
          <cell r="L41">
            <v>246.55099999999999</v>
          </cell>
          <cell r="M41">
            <v>336.82499999999999</v>
          </cell>
          <cell r="N41">
            <v>228.62514285714286</v>
          </cell>
          <cell r="P41">
            <v>2.25</v>
          </cell>
          <cell r="W41">
            <v>34</v>
          </cell>
          <cell r="X41" t="str">
            <v>San Antonio</v>
          </cell>
          <cell r="Y41" t="str">
            <v>Clear Channel</v>
          </cell>
        </row>
        <row r="42">
          <cell r="A42">
            <v>35</v>
          </cell>
          <cell r="B42" t="str">
            <v>Salt Lake City, Ogden</v>
          </cell>
          <cell r="C42" t="str">
            <v>Jacor</v>
          </cell>
          <cell r="D42">
            <v>19.7</v>
          </cell>
          <cell r="E42">
            <v>0.16900000000000001</v>
          </cell>
          <cell r="F42">
            <v>1133.5999999999999</v>
          </cell>
          <cell r="G42">
            <v>37.740944799999994</v>
          </cell>
          <cell r="H42" t="str">
            <v>United Television</v>
          </cell>
          <cell r="I42">
            <v>61</v>
          </cell>
          <cell r="J42" t="str">
            <v>Newspaper Agency Corp.</v>
          </cell>
          <cell r="K42">
            <v>181.79900000000001</v>
          </cell>
          <cell r="M42">
            <v>216.095</v>
          </cell>
          <cell r="N42">
            <v>186.69842857142859</v>
          </cell>
          <cell r="P42">
            <v>2.25</v>
          </cell>
          <cell r="W42">
            <v>35</v>
          </cell>
          <cell r="X42" t="str">
            <v>Salt Lake City, Ogden</v>
          </cell>
          <cell r="Y42" t="str">
            <v>Simmons</v>
          </cell>
        </row>
        <row r="43">
          <cell r="A43">
            <v>36</v>
          </cell>
          <cell r="B43" t="str">
            <v>Indianapolis</v>
          </cell>
          <cell r="C43" t="str">
            <v>SFX</v>
          </cell>
          <cell r="D43">
            <v>18</v>
          </cell>
          <cell r="E43">
            <v>0.16900000000000001</v>
          </cell>
          <cell r="F43">
            <v>1094.3</v>
          </cell>
          <cell r="G43">
            <v>33.288606000000001</v>
          </cell>
          <cell r="H43" t="str">
            <v>LIN Television</v>
          </cell>
          <cell r="I43">
            <v>104</v>
          </cell>
          <cell r="J43" t="str">
            <v>Central</v>
          </cell>
          <cell r="K43">
            <v>232.89099999999999</v>
          </cell>
          <cell r="M43">
            <v>328.07900000000001</v>
          </cell>
          <cell r="N43">
            <v>246.4892857142857</v>
          </cell>
          <cell r="P43">
            <v>2.25</v>
          </cell>
          <cell r="W43">
            <v>36</v>
          </cell>
          <cell r="X43" t="str">
            <v>Indianapolis</v>
          </cell>
          <cell r="Y43" t="str">
            <v>SFX/Emmis</v>
          </cell>
        </row>
        <row r="44">
          <cell r="A44">
            <v>37</v>
          </cell>
          <cell r="B44" t="str">
            <v>Charlotte, Gastonia, Rock-Hill</v>
          </cell>
          <cell r="C44" t="str">
            <v>American Radio</v>
          </cell>
          <cell r="D44">
            <v>39.5</v>
          </cell>
          <cell r="E44">
            <v>0.16900000000000001</v>
          </cell>
          <cell r="F44">
            <v>1056.0999999999999</v>
          </cell>
          <cell r="G44">
            <v>70.499955499999999</v>
          </cell>
          <cell r="H44" t="str">
            <v>Jefferson-Pilot</v>
          </cell>
          <cell r="I44">
            <v>94</v>
          </cell>
          <cell r="J44" t="str">
            <v>Knight-Ridder</v>
          </cell>
          <cell r="K44">
            <v>211.28299999999999</v>
          </cell>
          <cell r="M44">
            <v>263.786</v>
          </cell>
          <cell r="N44">
            <v>218.78342857142857</v>
          </cell>
          <cell r="P44">
            <v>2.25</v>
          </cell>
          <cell r="W44">
            <v>37</v>
          </cell>
          <cell r="X44" t="str">
            <v>Charlotte, Gastonia, Rock-Hill</v>
          </cell>
          <cell r="Y44" t="str">
            <v>American Radio</v>
          </cell>
        </row>
        <row r="45">
          <cell r="A45">
            <v>38</v>
          </cell>
          <cell r="B45" t="str">
            <v>Orlando</v>
          </cell>
          <cell r="C45" t="str">
            <v>Cox</v>
          </cell>
          <cell r="D45">
            <v>32.1</v>
          </cell>
          <cell r="E45">
            <v>0.16900000000000001</v>
          </cell>
          <cell r="F45">
            <v>1203.5999999999999</v>
          </cell>
          <cell r="G45">
            <v>65.294096400000001</v>
          </cell>
          <cell r="H45" t="str">
            <v>Cox Communications</v>
          </cell>
          <cell r="I45">
            <v>124</v>
          </cell>
          <cell r="J45" t="str">
            <v>Tribune</v>
          </cell>
          <cell r="K45">
            <v>179.74799999999999</v>
          </cell>
          <cell r="M45">
            <v>282.012</v>
          </cell>
          <cell r="N45">
            <v>194.35714285714283</v>
          </cell>
          <cell r="P45">
            <v>2.25</v>
          </cell>
          <cell r="W45">
            <v>39</v>
          </cell>
          <cell r="X45" t="str">
            <v>Orlando</v>
          </cell>
          <cell r="Y45" t="str">
            <v>Chancellor</v>
          </cell>
        </row>
        <row r="46">
          <cell r="A46">
            <v>39</v>
          </cell>
          <cell r="B46" t="str">
            <v>New Orleans</v>
          </cell>
          <cell r="C46" t="str">
            <v>Clear Channel</v>
          </cell>
          <cell r="D46">
            <v>39</v>
          </cell>
          <cell r="E46">
            <v>0.16900000000000001</v>
          </cell>
          <cell r="F46">
            <v>1021.7</v>
          </cell>
          <cell r="G46">
            <v>67.340247000000005</v>
          </cell>
          <cell r="H46" t="str">
            <v>A.H. Belo</v>
          </cell>
          <cell r="I46">
            <v>88</v>
          </cell>
          <cell r="J46" t="str">
            <v>Newhouse</v>
          </cell>
          <cell r="K46">
            <v>240.923</v>
          </cell>
          <cell r="M46">
            <v>277.32499999999999</v>
          </cell>
          <cell r="N46">
            <v>246.12328571428571</v>
          </cell>
          <cell r="P46">
            <v>2.25</v>
          </cell>
          <cell r="W46">
            <v>38</v>
          </cell>
          <cell r="X46" t="str">
            <v>New Orleans</v>
          </cell>
          <cell r="Y46" t="str">
            <v>Clear Channel</v>
          </cell>
        </row>
        <row r="47">
          <cell r="A47">
            <v>40</v>
          </cell>
          <cell r="B47" t="str">
            <v>Buffalo, Niagara Falls</v>
          </cell>
          <cell r="C47" t="str">
            <v>Sinclair</v>
          </cell>
          <cell r="D47">
            <v>32</v>
          </cell>
          <cell r="E47">
            <v>0.16900000000000001</v>
          </cell>
          <cell r="F47">
            <v>993.00000000000011</v>
          </cell>
          <cell r="G47">
            <v>53.701440000000012</v>
          </cell>
          <cell r="H47" t="str">
            <v>Granite</v>
          </cell>
          <cell r="I47">
            <v>69</v>
          </cell>
          <cell r="J47" t="str">
            <v>Berkshire Hathaway</v>
          </cell>
          <cell r="K47">
            <v>251.09100000000001</v>
          </cell>
          <cell r="L47">
            <v>255.97</v>
          </cell>
          <cell r="M47">
            <v>337.71100000000001</v>
          </cell>
          <cell r="N47">
            <v>264.1622857142857</v>
          </cell>
          <cell r="P47">
            <v>2.25</v>
          </cell>
          <cell r="W47">
            <v>40</v>
          </cell>
          <cell r="X47" t="str">
            <v>Buffalo, Niagara Falls</v>
          </cell>
          <cell r="Y47" t="str">
            <v>Sinclair</v>
          </cell>
        </row>
        <row r="48">
          <cell r="A48">
            <v>41</v>
          </cell>
          <cell r="B48" t="str">
            <v>Greensboro, Winston-Salem</v>
          </cell>
          <cell r="C48" t="str">
            <v>Max Media</v>
          </cell>
          <cell r="D48">
            <v>22.5</v>
          </cell>
          <cell r="E48">
            <v>0.16900000000000001</v>
          </cell>
          <cell r="F48">
            <v>943.9</v>
          </cell>
          <cell r="G48">
            <v>35.891797500000003</v>
          </cell>
          <cell r="H48" t="str">
            <v>Gannett</v>
          </cell>
          <cell r="I48">
            <v>65</v>
          </cell>
          <cell r="J48" t="str">
            <v>Landmark</v>
          </cell>
          <cell r="K48">
            <v>88.436999999999998</v>
          </cell>
          <cell r="L48">
            <v>108.434</v>
          </cell>
          <cell r="M48">
            <v>114.145</v>
          </cell>
          <cell r="N48">
            <v>94.966285714285718</v>
          </cell>
          <cell r="P48">
            <v>2.25</v>
          </cell>
          <cell r="W48">
            <v>42</v>
          </cell>
          <cell r="X48" t="str">
            <v>Greensboro, Winston-Salem</v>
          </cell>
          <cell r="Y48" t="str">
            <v>Clear Channel</v>
          </cell>
        </row>
        <row r="49">
          <cell r="A49">
            <v>42</v>
          </cell>
          <cell r="B49" t="str">
            <v>Hartford, New Britain, Middletown</v>
          </cell>
          <cell r="C49" t="str">
            <v>American Radio</v>
          </cell>
          <cell r="D49">
            <v>35.299999999999997</v>
          </cell>
          <cell r="E49">
            <v>0.16900000000000001</v>
          </cell>
          <cell r="F49">
            <v>964.6</v>
          </cell>
          <cell r="G49">
            <v>57.545142200000001</v>
          </cell>
          <cell r="H49" t="str">
            <v>Post-Newsweek</v>
          </cell>
          <cell r="I49">
            <v>101</v>
          </cell>
          <cell r="J49" t="str">
            <v>Times-Mirror</v>
          </cell>
          <cell r="K49">
            <v>157.77000000000001</v>
          </cell>
          <cell r="M49">
            <v>208.84399999999999</v>
          </cell>
          <cell r="N49">
            <v>165.06628571428573</v>
          </cell>
          <cell r="P49">
            <v>2.25</v>
          </cell>
          <cell r="W49">
            <v>41</v>
          </cell>
          <cell r="X49" t="str">
            <v>Hartford, New Britain, Middletown</v>
          </cell>
          <cell r="Y49" t="str">
            <v>American Radio</v>
          </cell>
        </row>
        <row r="50">
          <cell r="A50">
            <v>43</v>
          </cell>
          <cell r="B50" t="str">
            <v>Memphis</v>
          </cell>
          <cell r="C50" t="str">
            <v>Clear Channel</v>
          </cell>
          <cell r="D50">
            <v>34.6</v>
          </cell>
          <cell r="E50">
            <v>0.16900000000000001</v>
          </cell>
          <cell r="F50">
            <v>922.8</v>
          </cell>
          <cell r="G50">
            <v>53.959807200000007</v>
          </cell>
          <cell r="H50" t="str">
            <v>Raycom</v>
          </cell>
          <cell r="I50">
            <v>138</v>
          </cell>
          <cell r="J50" t="str">
            <v>Scripps-Howard</v>
          </cell>
          <cell r="K50">
            <v>148.6</v>
          </cell>
          <cell r="N50">
            <v>127.37142857142855</v>
          </cell>
          <cell r="P50">
            <v>2.25</v>
          </cell>
          <cell r="W50">
            <v>43</v>
          </cell>
          <cell r="X50" t="str">
            <v>Memphis</v>
          </cell>
          <cell r="Y50" t="str">
            <v>Clear Channel</v>
          </cell>
        </row>
        <row r="51">
          <cell r="A51">
            <v>44</v>
          </cell>
          <cell r="B51" t="str">
            <v>Nashville</v>
          </cell>
          <cell r="C51" t="str">
            <v>Gaylord</v>
          </cell>
          <cell r="D51">
            <v>18</v>
          </cell>
          <cell r="E51">
            <v>0.16900000000000001</v>
          </cell>
          <cell r="F51">
            <v>893.80000000000007</v>
          </cell>
          <cell r="G51">
            <v>27.189396000000006</v>
          </cell>
          <cell r="H51" t="str">
            <v>Landmark/Meredith</v>
          </cell>
          <cell r="I51">
            <v>74</v>
          </cell>
          <cell r="J51" t="str">
            <v>Gannett</v>
          </cell>
          <cell r="K51">
            <v>120.133</v>
          </cell>
          <cell r="L51">
            <v>192.691</v>
          </cell>
          <cell r="M51">
            <v>223.30199999999999</v>
          </cell>
          <cell r="N51">
            <v>145.23685714285713</v>
          </cell>
          <cell r="P51">
            <v>2.25</v>
          </cell>
          <cell r="W51">
            <v>44</v>
          </cell>
          <cell r="X51" t="str">
            <v>Nashville</v>
          </cell>
          <cell r="Y51" t="str">
            <v>SFX</v>
          </cell>
        </row>
        <row r="52">
          <cell r="A52">
            <v>45</v>
          </cell>
          <cell r="B52" t="str">
            <v>Las Vegas</v>
          </cell>
          <cell r="C52" t="str">
            <v>American Radio</v>
          </cell>
          <cell r="D52">
            <v>25.8</v>
          </cell>
          <cell r="E52">
            <v>0.16900000000000001</v>
          </cell>
          <cell r="F52">
            <v>813.59999999999991</v>
          </cell>
          <cell r="G52">
            <v>35.474587200000002</v>
          </cell>
          <cell r="H52" t="str">
            <v>Sunbelt</v>
          </cell>
          <cell r="I52">
            <v>44</v>
          </cell>
          <cell r="J52" t="str">
            <v>Donrey/Barbara Greenspan</v>
          </cell>
          <cell r="K52">
            <v>183.20500000000001</v>
          </cell>
          <cell r="L52">
            <v>176.07599999999999</v>
          </cell>
          <cell r="M52">
            <v>205.33099999999999</v>
          </cell>
          <cell r="N52">
            <v>185.34742857142857</v>
          </cell>
          <cell r="P52">
            <v>2.25</v>
          </cell>
          <cell r="W52">
            <v>48</v>
          </cell>
          <cell r="X52" t="str">
            <v>Las Vegas</v>
          </cell>
          <cell r="Y52" t="str">
            <v>American Radio/Jacor</v>
          </cell>
        </row>
        <row r="53">
          <cell r="A53">
            <v>46</v>
          </cell>
          <cell r="B53" t="str">
            <v>Rochester</v>
          </cell>
          <cell r="C53" t="str">
            <v>Jacor</v>
          </cell>
          <cell r="D53">
            <v>24.3</v>
          </cell>
          <cell r="E53">
            <v>0.16900000000000001</v>
          </cell>
          <cell r="F53">
            <v>898.1</v>
          </cell>
          <cell r="G53">
            <v>36.882272700000001</v>
          </cell>
          <cell r="H53" t="str">
            <v>Smith/Viacom/Guy Gannett</v>
          </cell>
          <cell r="I53">
            <v>33</v>
          </cell>
          <cell r="J53" t="str">
            <v>Gannett</v>
          </cell>
          <cell r="K53">
            <v>167.642</v>
          </cell>
          <cell r="L53">
            <v>180.559</v>
          </cell>
          <cell r="M53">
            <v>210.77</v>
          </cell>
          <cell r="N53">
            <v>175.64842857142858</v>
          </cell>
          <cell r="P53">
            <v>2.25</v>
          </cell>
          <cell r="W53">
            <v>45</v>
          </cell>
          <cell r="X53" t="str">
            <v>Rochester</v>
          </cell>
          <cell r="Y53" t="str">
            <v>American Radio</v>
          </cell>
        </row>
        <row r="54">
          <cell r="A54">
            <v>47</v>
          </cell>
          <cell r="B54" t="str">
            <v>Monmouth-Ocean, NJ</v>
          </cell>
          <cell r="C54" t="str">
            <v>Westinghouse</v>
          </cell>
          <cell r="D54">
            <v>19.100000000000001</v>
          </cell>
          <cell r="E54">
            <v>0.16900000000000001</v>
          </cell>
          <cell r="F54">
            <v>873.2</v>
          </cell>
          <cell r="G54">
            <v>28.186022800000003</v>
          </cell>
          <cell r="H54" t="str">
            <v>Disney</v>
          </cell>
          <cell r="N54" t="str">
            <v>NA</v>
          </cell>
          <cell r="P54">
            <v>2.25</v>
          </cell>
          <cell r="W54">
            <v>46</v>
          </cell>
          <cell r="X54" t="str">
            <v>Monmouth-Ocean, NJ</v>
          </cell>
          <cell r="Y54" t="str">
            <v>Nassau Broadcasting</v>
          </cell>
        </row>
        <row r="55">
          <cell r="A55">
            <v>48</v>
          </cell>
          <cell r="B55" t="str">
            <v>Raleigh-Durham</v>
          </cell>
          <cell r="C55" t="str">
            <v>SFX</v>
          </cell>
          <cell r="D55">
            <v>22.2</v>
          </cell>
          <cell r="E55">
            <v>0.16900000000000001</v>
          </cell>
          <cell r="F55">
            <v>822.2</v>
          </cell>
          <cell r="G55">
            <v>30.847299600000007</v>
          </cell>
          <cell r="H55" t="str">
            <v>Capitol Broadcasting</v>
          </cell>
          <cell r="I55">
            <v>112</v>
          </cell>
          <cell r="J55" t="str">
            <v>Knight-Ridder</v>
          </cell>
          <cell r="K55">
            <v>119.261</v>
          </cell>
          <cell r="L55">
            <v>137.51400000000001</v>
          </cell>
          <cell r="M55">
            <v>159.357</v>
          </cell>
          <cell r="N55">
            <v>127.59657142857142</v>
          </cell>
          <cell r="P55">
            <v>2.25</v>
          </cell>
          <cell r="W55">
            <v>50</v>
          </cell>
          <cell r="X55" t="str">
            <v>Raleigh-Durham</v>
          </cell>
          <cell r="Y55" t="str">
            <v>SFX</v>
          </cell>
        </row>
        <row r="56">
          <cell r="A56">
            <v>49</v>
          </cell>
          <cell r="B56" t="str">
            <v>W. Palm Beach, Boca Raton</v>
          </cell>
          <cell r="C56" t="str">
            <v>Fairbanks</v>
          </cell>
          <cell r="D56">
            <v>22.6</v>
          </cell>
          <cell r="E56">
            <v>0.16900000000000001</v>
          </cell>
          <cell r="F56">
            <v>830.7</v>
          </cell>
          <cell r="G56">
            <v>31.727755800000004</v>
          </cell>
          <cell r="H56" t="str">
            <v>Scripps Howard</v>
          </cell>
          <cell r="I56">
            <v>69</v>
          </cell>
          <cell r="J56" t="str">
            <v>Cox Communications</v>
          </cell>
          <cell r="K56">
            <v>151.66300000000001</v>
          </cell>
          <cell r="M56">
            <v>195.714</v>
          </cell>
          <cell r="N56">
            <v>157.95599999999999</v>
          </cell>
          <cell r="P56">
            <v>2.25</v>
          </cell>
          <cell r="W56">
            <v>47</v>
          </cell>
          <cell r="X56" t="str">
            <v>W. Palm Beach, Boca Raton</v>
          </cell>
          <cell r="Y56" t="str">
            <v>American Radio</v>
          </cell>
        </row>
        <row r="57">
          <cell r="A57">
            <v>50</v>
          </cell>
          <cell r="B57" t="str">
            <v>Louisville</v>
          </cell>
          <cell r="C57" t="str">
            <v>Clear Channel</v>
          </cell>
          <cell r="D57">
            <v>34.4</v>
          </cell>
          <cell r="E57">
            <v>0.16900000000000001</v>
          </cell>
          <cell r="F57">
            <v>839.7</v>
          </cell>
          <cell r="G57">
            <v>48.816799200000005</v>
          </cell>
          <cell r="H57" t="str">
            <v>Providence Journal/A.H. Belo</v>
          </cell>
          <cell r="I57">
            <v>92</v>
          </cell>
          <cell r="J57" t="str">
            <v>Gannett</v>
          </cell>
          <cell r="K57">
            <v>183.346</v>
          </cell>
          <cell r="M57">
            <v>251.4</v>
          </cell>
          <cell r="N57">
            <v>193.06800000000001</v>
          </cell>
          <cell r="P57">
            <v>2.25</v>
          </cell>
          <cell r="W57">
            <v>49</v>
          </cell>
          <cell r="X57" t="str">
            <v>Louisville</v>
          </cell>
          <cell r="Y57" t="str">
            <v>Clear Channel</v>
          </cell>
        </row>
        <row r="58">
          <cell r="A58" t="str">
            <v>Note:  Radio is Fall 1996 ratings period, Television is November 1996 ratings period and Newspaper is September 1996 circulation data.</v>
          </cell>
        </row>
        <row r="59">
          <cell r="A59" t="str">
            <v>Sources:   Radio and Records Ratings Report and Directory, BIA Publishing</v>
          </cell>
        </row>
        <row r="60">
          <cell r="A60" t="str">
            <v xml:space="preserve">    Audit Bureau of Circulation, Nielsen Media Research, Arbitron, Bear Stearns and Company</v>
          </cell>
        </row>
        <row r="89">
          <cell r="A89" t="str">
            <v>Exhibit 7: Listenership (Radio), Viewership (Television) and Circulation (Newspaper) Of Largest Local Media Properties</v>
          </cell>
        </row>
        <row r="90">
          <cell r="G90" t="str">
            <v>Largest</v>
          </cell>
          <cell r="I90" t="str">
            <v>Largest</v>
          </cell>
        </row>
        <row r="91">
          <cell r="G91" t="str">
            <v>Radio</v>
          </cell>
          <cell r="I91" t="str">
            <v>Television</v>
          </cell>
        </row>
        <row r="92">
          <cell r="D92" t="str">
            <v>Summer</v>
          </cell>
          <cell r="G92" t="str">
            <v>Group</v>
          </cell>
          <cell r="I92" t="str">
            <v>Station</v>
          </cell>
          <cell r="N92" t="str">
            <v>Largest</v>
          </cell>
        </row>
        <row r="93">
          <cell r="A93" t="str">
            <v>Market</v>
          </cell>
          <cell r="C93" t="str">
            <v>Largest</v>
          </cell>
          <cell r="D93">
            <v>1997</v>
          </cell>
          <cell r="E93" t="str">
            <v>Persons</v>
          </cell>
          <cell r="F93" t="str">
            <v>Total</v>
          </cell>
          <cell r="G93" t="str">
            <v>Total</v>
          </cell>
          <cell r="H93" t="str">
            <v>Largest</v>
          </cell>
          <cell r="I93" t="str">
            <v>18+Viewers</v>
          </cell>
          <cell r="J93" t="str">
            <v>Largest</v>
          </cell>
          <cell r="L93" t="str">
            <v>Saturday</v>
          </cell>
          <cell r="M93" t="str">
            <v>Average</v>
          </cell>
          <cell r="N93" t="str">
            <v>Newspaper</v>
          </cell>
        </row>
        <row r="94">
          <cell r="A94" t="str">
            <v>Revenue</v>
          </cell>
          <cell r="C94" t="str">
            <v>Radio</v>
          </cell>
          <cell r="D94" t="str">
            <v>Radio</v>
          </cell>
          <cell r="E94" t="str">
            <v>Using</v>
          </cell>
          <cell r="F94" t="str">
            <v>12+</v>
          </cell>
          <cell r="G94" t="str">
            <v>12+</v>
          </cell>
          <cell r="H94" t="str">
            <v>Television</v>
          </cell>
          <cell r="I94" t="str">
            <v>Within</v>
          </cell>
          <cell r="J94" t="str">
            <v>Newspaper</v>
          </cell>
          <cell r="K94" t="str">
            <v>Daily</v>
          </cell>
          <cell r="L94" t="str">
            <v>Circulation</v>
          </cell>
          <cell r="M94" t="str">
            <v>Sunday</v>
          </cell>
          <cell r="N94" t="str">
            <v>Average</v>
          </cell>
          <cell r="O94" t="str">
            <v xml:space="preserve">Local </v>
          </cell>
        </row>
        <row r="95">
          <cell r="A95" t="str">
            <v>Rank</v>
          </cell>
          <cell r="B95" t="str">
            <v>Market</v>
          </cell>
          <cell r="C95" t="str">
            <v>Share</v>
          </cell>
          <cell r="D95" t="str">
            <v>Share</v>
          </cell>
          <cell r="E95" t="str">
            <v>Radio</v>
          </cell>
          <cell r="F95" t="str">
            <v>Persons</v>
          </cell>
          <cell r="G95" t="str">
            <v>Listeners (000s)</v>
          </cell>
          <cell r="H95" t="str">
            <v>Share</v>
          </cell>
          <cell r="I95" t="str">
            <v>DMA (000s)</v>
          </cell>
          <cell r="J95" t="str">
            <v>Holder</v>
          </cell>
          <cell r="K95" t="str">
            <v>Circulation</v>
          </cell>
          <cell r="L95" t="str">
            <v>(When Applicable)</v>
          </cell>
          <cell r="M95" t="str">
            <v>Circulation</v>
          </cell>
          <cell r="N95" t="str">
            <v>Circulation (000s)</v>
          </cell>
          <cell r="O95" t="str">
            <v>Newspapers</v>
          </cell>
        </row>
        <row r="96">
          <cell r="A96">
            <v>1</v>
          </cell>
          <cell r="B96" t="str">
            <v>New York</v>
          </cell>
          <cell r="C96" t="str">
            <v>CBS</v>
          </cell>
          <cell r="D96">
            <v>19.7</v>
          </cell>
          <cell r="E96">
            <v>0.16900000000000001</v>
          </cell>
          <cell r="F96">
            <v>14114</v>
          </cell>
          <cell r="G96">
            <v>469.897402</v>
          </cell>
          <cell r="H96" t="str">
            <v>NBC</v>
          </cell>
          <cell r="I96">
            <v>643</v>
          </cell>
          <cell r="J96" t="str">
            <v>New York Times</v>
          </cell>
          <cell r="K96">
            <v>669.89499999999998</v>
          </cell>
          <cell r="L96">
            <v>646.89300000000003</v>
          </cell>
          <cell r="M96">
            <v>974.47799999999995</v>
          </cell>
          <cell r="N96">
            <v>710.12085714285706</v>
          </cell>
          <cell r="O96" t="str">
            <v>Times, Daily News, Post</v>
          </cell>
        </row>
        <row r="97">
          <cell r="A97">
            <v>2</v>
          </cell>
          <cell r="B97" t="str">
            <v>Los Angeles</v>
          </cell>
          <cell r="C97" t="str">
            <v>CBS</v>
          </cell>
          <cell r="D97">
            <v>20.3</v>
          </cell>
          <cell r="E97">
            <v>0.16900000000000001</v>
          </cell>
          <cell r="F97">
            <v>9741</v>
          </cell>
          <cell r="G97">
            <v>334.18448699999999</v>
          </cell>
          <cell r="H97" t="str">
            <v>NBC-KNBC</v>
          </cell>
          <cell r="I97">
            <v>411</v>
          </cell>
          <cell r="J97" t="str">
            <v>Times-Mirror</v>
          </cell>
          <cell r="K97">
            <v>877.41399999999999</v>
          </cell>
          <cell r="L97">
            <v>816.36900000000003</v>
          </cell>
          <cell r="M97">
            <v>1131.2329999999999</v>
          </cell>
          <cell r="N97">
            <v>904.95314285714278</v>
          </cell>
          <cell r="O97" t="str">
            <v>Times, Daily News</v>
          </cell>
        </row>
        <row r="98">
          <cell r="A98">
            <v>3</v>
          </cell>
          <cell r="B98" t="str">
            <v>Chicago</v>
          </cell>
          <cell r="C98" t="str">
            <v>CBS</v>
          </cell>
          <cell r="D98">
            <v>25.5</v>
          </cell>
          <cell r="E98">
            <v>0.16900000000000001</v>
          </cell>
          <cell r="F98">
            <v>6953</v>
          </cell>
          <cell r="G98">
            <v>299.63953500000002</v>
          </cell>
          <cell r="H98" t="str">
            <v>Disney-WLS</v>
          </cell>
          <cell r="I98">
            <v>299</v>
          </cell>
          <cell r="J98" t="str">
            <v>Tribune</v>
          </cell>
          <cell r="K98">
            <v>583.83100000000002</v>
          </cell>
          <cell r="L98">
            <v>527.02099999999996</v>
          </cell>
          <cell r="M98">
            <v>922.04600000000005</v>
          </cell>
          <cell r="N98">
            <v>624.03171428571443</v>
          </cell>
          <cell r="O98" t="str">
            <v>Tribune, Sun Times</v>
          </cell>
        </row>
        <row r="99">
          <cell r="A99">
            <v>4</v>
          </cell>
          <cell r="B99" t="str">
            <v>San Francisco</v>
          </cell>
          <cell r="C99" t="str">
            <v>Chancellor</v>
          </cell>
          <cell r="D99">
            <v>21.299999999999997</v>
          </cell>
          <cell r="E99">
            <v>0.16900000000000001</v>
          </cell>
          <cell r="F99">
            <v>5446</v>
          </cell>
          <cell r="G99">
            <v>196.03966199999999</v>
          </cell>
          <cell r="H99" t="str">
            <v>Disney/Chronicle-KRON</v>
          </cell>
          <cell r="I99">
            <v>174</v>
          </cell>
          <cell r="J99" t="str">
            <v>Hearst/Chronicle</v>
          </cell>
          <cell r="K99">
            <v>410.56700000000001</v>
          </cell>
          <cell r="L99">
            <v>382.78500000000003</v>
          </cell>
          <cell r="M99">
            <v>537.12300000000005</v>
          </cell>
          <cell r="N99">
            <v>424.67757142857141</v>
          </cell>
          <cell r="O99" t="str">
            <v>Chronicle, Examiner</v>
          </cell>
        </row>
        <row r="100">
          <cell r="A100">
            <v>5</v>
          </cell>
          <cell r="B100" t="str">
            <v>Philadelphia</v>
          </cell>
          <cell r="C100" t="str">
            <v>CBS</v>
          </cell>
          <cell r="D100">
            <v>21.5</v>
          </cell>
          <cell r="E100">
            <v>0.16900000000000001</v>
          </cell>
          <cell r="F100">
            <v>4065</v>
          </cell>
          <cell r="G100">
            <v>147.70177500000003</v>
          </cell>
          <cell r="H100" t="str">
            <v>ABC</v>
          </cell>
          <cell r="I100">
            <v>302</v>
          </cell>
          <cell r="J100" t="str">
            <v>Knight-Ridder</v>
          </cell>
          <cell r="K100">
            <v>392.85</v>
          </cell>
          <cell r="L100">
            <v>356.404</v>
          </cell>
          <cell r="M100">
            <v>796.12699999999995</v>
          </cell>
          <cell r="N100">
            <v>445.25442857142855</v>
          </cell>
          <cell r="O100" t="str">
            <v>Inquirer, News</v>
          </cell>
        </row>
        <row r="101">
          <cell r="A101">
            <v>6</v>
          </cell>
          <cell r="B101" t="str">
            <v>Detroit</v>
          </cell>
          <cell r="C101" t="str">
            <v>Chancellor</v>
          </cell>
          <cell r="D101">
            <v>27.799999999999997</v>
          </cell>
          <cell r="E101">
            <v>0.16900000000000001</v>
          </cell>
          <cell r="F101">
            <v>3679</v>
          </cell>
          <cell r="G101">
            <v>172.846778</v>
          </cell>
          <cell r="H101" t="str">
            <v>WDIV-N</v>
          </cell>
          <cell r="I101">
            <v>197</v>
          </cell>
          <cell r="J101" t="str">
            <v>Gannett/Knight-Ridder</v>
          </cell>
          <cell r="K101">
            <v>529.90899999999999</v>
          </cell>
          <cell r="L101">
            <v>531.87</v>
          </cell>
          <cell r="M101">
            <v>707.23099999999999</v>
          </cell>
          <cell r="N101">
            <v>555.52085714285715</v>
          </cell>
          <cell r="O101" t="str">
            <v>Free Press, News</v>
          </cell>
        </row>
        <row r="102">
          <cell r="A102">
            <v>7</v>
          </cell>
          <cell r="B102" t="str">
            <v>Dallas, Ft. Worth</v>
          </cell>
          <cell r="C102" t="str">
            <v>Chancellor</v>
          </cell>
          <cell r="D102">
            <v>23.4</v>
          </cell>
          <cell r="E102">
            <v>0.16900000000000001</v>
          </cell>
          <cell r="F102">
            <v>3622</v>
          </cell>
          <cell r="G102">
            <v>143.235612</v>
          </cell>
          <cell r="H102" t="str">
            <v>A.H. Belo</v>
          </cell>
          <cell r="I102">
            <v>168</v>
          </cell>
          <cell r="J102" t="str">
            <v>A.H. Belo</v>
          </cell>
          <cell r="K102">
            <v>418.327</v>
          </cell>
          <cell r="L102">
            <v>503.1</v>
          </cell>
          <cell r="M102">
            <v>704.904</v>
          </cell>
          <cell r="N102">
            <v>471.37700000000001</v>
          </cell>
          <cell r="O102" t="str">
            <v>Morning News</v>
          </cell>
        </row>
        <row r="103">
          <cell r="A103">
            <v>8</v>
          </cell>
          <cell r="B103" t="str">
            <v>Washington, DC</v>
          </cell>
          <cell r="C103" t="str">
            <v>Chancellor</v>
          </cell>
          <cell r="D103">
            <v>23.4</v>
          </cell>
          <cell r="E103">
            <v>0.16900000000000001</v>
          </cell>
          <cell r="F103">
            <v>3535</v>
          </cell>
          <cell r="G103">
            <v>139.79510999999999</v>
          </cell>
          <cell r="H103" t="str">
            <v>Gannett/Albritton-WUSA</v>
          </cell>
          <cell r="I103">
            <v>140</v>
          </cell>
          <cell r="J103" t="str">
            <v>Post-Newsweek</v>
          </cell>
          <cell r="K103">
            <v>668.62199999999996</v>
          </cell>
          <cell r="L103">
            <v>615.24699999999996</v>
          </cell>
          <cell r="M103">
            <v>898.39400000000001</v>
          </cell>
          <cell r="N103">
            <v>693.82157142857136</v>
          </cell>
          <cell r="O103" t="str">
            <v>Post, Times</v>
          </cell>
        </row>
        <row r="104">
          <cell r="A104">
            <v>9</v>
          </cell>
          <cell r="B104" t="str">
            <v>Houston, Galveston</v>
          </cell>
          <cell r="C104" t="str">
            <v>Chancellor</v>
          </cell>
          <cell r="D104">
            <v>27.9</v>
          </cell>
          <cell r="E104">
            <v>0.16900000000000001</v>
          </cell>
          <cell r="F104">
            <v>3393</v>
          </cell>
          <cell r="G104">
            <v>159.98334300000002</v>
          </cell>
          <cell r="H104" t="str">
            <v>Disney/Belo-KTRK</v>
          </cell>
          <cell r="I104">
            <v>133</v>
          </cell>
          <cell r="J104" t="str">
            <v>Hearst</v>
          </cell>
          <cell r="K104">
            <v>525.71199999999999</v>
          </cell>
          <cell r="M104">
            <v>714.93200000000002</v>
          </cell>
          <cell r="N104">
            <v>552.74342857142858</v>
          </cell>
          <cell r="O104" t="str">
            <v>Chronicle, Post</v>
          </cell>
        </row>
        <row r="105">
          <cell r="A105">
            <v>10</v>
          </cell>
          <cell r="B105" t="str">
            <v>Boston</v>
          </cell>
          <cell r="C105" t="str">
            <v>CBS</v>
          </cell>
          <cell r="D105">
            <v>39.5</v>
          </cell>
          <cell r="E105">
            <v>0.16900000000000001</v>
          </cell>
          <cell r="F105">
            <v>3265</v>
          </cell>
          <cell r="G105">
            <v>217.95507499999999</v>
          </cell>
          <cell r="H105" t="str">
            <v>Hearst-WHDH</v>
          </cell>
          <cell r="I105">
            <v>216</v>
          </cell>
          <cell r="J105" t="str">
            <v>New York Times</v>
          </cell>
          <cell r="K105">
            <v>381.98399999999998</v>
          </cell>
          <cell r="L105">
            <v>355.68299999999999</v>
          </cell>
          <cell r="M105">
            <v>584.31799999999998</v>
          </cell>
          <cell r="N105">
            <v>407.13157142857148</v>
          </cell>
          <cell r="O105" t="str">
            <v>Globe, Herald</v>
          </cell>
        </row>
        <row r="106">
          <cell r="A106" t="str">
            <v>Note:  Radio is Summer 1997 ratings period, Television is November 1996 ratings period and Newspaper is September 1996 circulation data.</v>
          </cell>
        </row>
        <row r="107">
          <cell r="A107" t="str">
            <v>Sources:   Radio and Records Ratings Report and Directory, BIA Publishing</v>
          </cell>
        </row>
        <row r="108">
          <cell r="A108" t="str">
            <v xml:space="preserve">    Audit Bureau of Circulation, Nielsen Media Research, Arbitron, Bear Stearns and Company</v>
          </cell>
        </row>
      </sheetData>
      <sheetData sheetId="8" refreshError="1"/>
      <sheetData sheetId="9" refreshError="1">
        <row r="10">
          <cell r="A10" t="str">
            <v>Exhibit 9: Advertising Spending and Growth: National Spot Television and National Spot Radio — 1990-97</v>
          </cell>
        </row>
        <row r="29">
          <cell r="B29">
            <v>1990</v>
          </cell>
          <cell r="C29">
            <v>1991</v>
          </cell>
          <cell r="D29">
            <v>1992</v>
          </cell>
          <cell r="E29">
            <v>1993</v>
          </cell>
          <cell r="F29">
            <v>1994</v>
          </cell>
          <cell r="G29">
            <v>1995</v>
          </cell>
          <cell r="H29">
            <v>1996</v>
          </cell>
          <cell r="I29">
            <v>1997</v>
          </cell>
        </row>
        <row r="30">
          <cell r="A30" t="str">
            <v>Growth- Spot Television</v>
          </cell>
          <cell r="B30">
            <v>5.8999999999999997E-2</v>
          </cell>
          <cell r="C30">
            <v>-8.6999999999999994E-2</v>
          </cell>
          <cell r="D30">
            <v>6.2E-2</v>
          </cell>
          <cell r="E30">
            <v>3.3000000000000002E-2</v>
          </cell>
          <cell r="F30">
            <v>0.153</v>
          </cell>
          <cell r="G30">
            <v>1.4E-2</v>
          </cell>
          <cell r="H30">
            <v>7.4999999999999997E-2</v>
          </cell>
          <cell r="I30">
            <v>0.02</v>
          </cell>
        </row>
        <row r="31">
          <cell r="A31" t="str">
            <v>Growth- Spot National Radio</v>
          </cell>
          <cell r="B31">
            <v>5.6884292178409825E-2</v>
          </cell>
          <cell r="C31">
            <v>-3.669724770642202E-2</v>
          </cell>
          <cell r="D31">
            <v>-4.4444444444444446E-2</v>
          </cell>
          <cell r="E31">
            <v>0.10099667774086379</v>
          </cell>
          <cell r="F31">
            <v>0.14785757392878696</v>
          </cell>
          <cell r="G31">
            <v>2.996845425867508E-2</v>
          </cell>
          <cell r="H31">
            <v>8.9841755997958142E-2</v>
          </cell>
          <cell r="I31">
            <v>9.6018735362997654E-2</v>
          </cell>
        </row>
        <row r="34">
          <cell r="A34" t="str">
            <v xml:space="preserve">Source:  McCann Erickson Worldwide, Bear, Stearns &amp; Co. Inc.  </v>
          </cell>
        </row>
      </sheetData>
      <sheetData sheetId="10"/>
      <sheetData sheetId="11" refreshError="1">
        <row r="1">
          <cell r="A1" t="str">
            <v>Exhibit 11: Cable Network Owners</v>
          </cell>
        </row>
        <row r="3">
          <cell r="B3" t="str">
            <v>Broadcast</v>
          </cell>
          <cell r="C3" t="str">
            <v>Broadcast</v>
          </cell>
          <cell r="D3" t="str">
            <v>Broadcast</v>
          </cell>
          <cell r="E3" t="str">
            <v>Broadcast</v>
          </cell>
          <cell r="F3" t="str">
            <v>Broadcast</v>
          </cell>
          <cell r="G3" t="str">
            <v>Broadcast</v>
          </cell>
          <cell r="H3" t="str">
            <v>Broadcast</v>
          </cell>
        </row>
        <row r="4">
          <cell r="B4" t="str">
            <v>Network</v>
          </cell>
          <cell r="C4" t="str">
            <v>Network</v>
          </cell>
          <cell r="D4" t="str">
            <v>Network</v>
          </cell>
          <cell r="E4" t="str">
            <v>Network</v>
          </cell>
          <cell r="F4" t="str">
            <v>Network</v>
          </cell>
          <cell r="G4" t="str">
            <v>Network</v>
          </cell>
          <cell r="H4" t="str">
            <v>Network</v>
          </cell>
        </row>
        <row r="5">
          <cell r="B5" t="str">
            <v>Disney</v>
          </cell>
          <cell r="C5" t="str">
            <v>CBS</v>
          </cell>
          <cell r="D5" t="str">
            <v>NBC</v>
          </cell>
          <cell r="E5" t="str">
            <v>News Corp.</v>
          </cell>
          <cell r="F5" t="str">
            <v>Time Warner</v>
          </cell>
          <cell r="G5" t="str">
            <v>Viacom</v>
          </cell>
          <cell r="H5" t="str">
            <v>USA Networks</v>
          </cell>
          <cell r="I5" t="str">
            <v>Total</v>
          </cell>
          <cell r="J5" t="str">
            <v>Other</v>
          </cell>
        </row>
        <row r="6">
          <cell r="A6" t="str">
            <v>Network</v>
          </cell>
          <cell r="B6" t="str">
            <v>ABC</v>
          </cell>
          <cell r="C6" t="str">
            <v>CBS</v>
          </cell>
          <cell r="D6" t="str">
            <v>NBC</v>
          </cell>
          <cell r="E6" t="str">
            <v>Fox</v>
          </cell>
          <cell r="F6" t="str">
            <v>WB</v>
          </cell>
          <cell r="G6" t="str">
            <v>UPN</v>
          </cell>
          <cell r="H6" t="str">
            <v>USA</v>
          </cell>
          <cell r="I6" t="str">
            <v>Networks</v>
          </cell>
          <cell r="J6" t="str">
            <v>Owners</v>
          </cell>
        </row>
        <row r="7">
          <cell r="A7" t="str">
            <v>TNT</v>
          </cell>
          <cell r="B7">
            <v>0</v>
          </cell>
          <cell r="C7">
            <v>0</v>
          </cell>
          <cell r="D7">
            <v>0</v>
          </cell>
          <cell r="E7">
            <v>0</v>
          </cell>
          <cell r="F7">
            <v>1</v>
          </cell>
          <cell r="G7">
            <v>0</v>
          </cell>
          <cell r="H7">
            <v>0</v>
          </cell>
          <cell r="I7">
            <v>1</v>
          </cell>
          <cell r="J7" t="str">
            <v>None</v>
          </cell>
        </row>
        <row r="8">
          <cell r="A8" t="str">
            <v>USA</v>
          </cell>
          <cell r="B8">
            <v>0</v>
          </cell>
          <cell r="C8">
            <v>0</v>
          </cell>
          <cell r="D8">
            <v>0</v>
          </cell>
          <cell r="E8">
            <v>0</v>
          </cell>
          <cell r="F8">
            <v>0</v>
          </cell>
          <cell r="G8">
            <v>0</v>
          </cell>
          <cell r="H8">
            <v>1</v>
          </cell>
          <cell r="I8">
            <v>1</v>
          </cell>
          <cell r="J8" t="str">
            <v>None</v>
          </cell>
        </row>
        <row r="9">
          <cell r="A9" t="str">
            <v>TBS</v>
          </cell>
          <cell r="B9">
            <v>0</v>
          </cell>
          <cell r="C9">
            <v>0</v>
          </cell>
          <cell r="D9">
            <v>0</v>
          </cell>
          <cell r="E9">
            <v>0</v>
          </cell>
          <cell r="F9">
            <v>1</v>
          </cell>
          <cell r="G9">
            <v>0</v>
          </cell>
          <cell r="H9">
            <v>0</v>
          </cell>
          <cell r="I9">
            <v>1</v>
          </cell>
          <cell r="J9" t="str">
            <v>None</v>
          </cell>
        </row>
        <row r="10">
          <cell r="A10" t="str">
            <v>Nickelodeon</v>
          </cell>
          <cell r="B10">
            <v>0</v>
          </cell>
          <cell r="C10">
            <v>0</v>
          </cell>
          <cell r="D10">
            <v>0</v>
          </cell>
          <cell r="E10">
            <v>0</v>
          </cell>
          <cell r="F10">
            <v>0</v>
          </cell>
          <cell r="G10">
            <v>1</v>
          </cell>
          <cell r="H10">
            <v>0</v>
          </cell>
          <cell r="I10">
            <v>1</v>
          </cell>
          <cell r="J10" t="str">
            <v>None</v>
          </cell>
        </row>
        <row r="11">
          <cell r="A11" t="str">
            <v>Lifetime</v>
          </cell>
          <cell r="B11">
            <v>0.5</v>
          </cell>
          <cell r="C11">
            <v>0</v>
          </cell>
          <cell r="D11">
            <v>0</v>
          </cell>
          <cell r="E11">
            <v>0</v>
          </cell>
          <cell r="F11">
            <v>0</v>
          </cell>
          <cell r="G11">
            <v>0</v>
          </cell>
          <cell r="H11">
            <v>0</v>
          </cell>
          <cell r="I11">
            <v>0.5</v>
          </cell>
          <cell r="J11" t="str">
            <v>Hearst (50%)</v>
          </cell>
        </row>
        <row r="12">
          <cell r="A12" t="str">
            <v>ESPN</v>
          </cell>
          <cell r="B12">
            <v>0.8</v>
          </cell>
          <cell r="C12">
            <v>0</v>
          </cell>
          <cell r="D12">
            <v>0</v>
          </cell>
          <cell r="E12">
            <v>0</v>
          </cell>
          <cell r="F12">
            <v>0</v>
          </cell>
          <cell r="G12">
            <v>0</v>
          </cell>
          <cell r="H12">
            <v>0</v>
          </cell>
          <cell r="I12">
            <v>0.8</v>
          </cell>
          <cell r="J12" t="str">
            <v>Hearst (20%)</v>
          </cell>
        </row>
        <row r="13">
          <cell r="A13" t="str">
            <v>Family</v>
          </cell>
          <cell r="B13">
            <v>0</v>
          </cell>
          <cell r="C13">
            <v>0</v>
          </cell>
          <cell r="D13">
            <v>0</v>
          </cell>
          <cell r="E13">
            <v>1</v>
          </cell>
          <cell r="F13">
            <v>0</v>
          </cell>
          <cell r="G13">
            <v>0</v>
          </cell>
          <cell r="H13">
            <v>0</v>
          </cell>
          <cell r="I13">
            <v>1</v>
          </cell>
          <cell r="J13" t="str">
            <v>None</v>
          </cell>
        </row>
        <row r="14">
          <cell r="A14" t="str">
            <v>A&amp;E</v>
          </cell>
          <cell r="B14">
            <v>0.375</v>
          </cell>
          <cell r="C14">
            <v>0</v>
          </cell>
          <cell r="D14">
            <v>0.25</v>
          </cell>
          <cell r="E14">
            <v>0</v>
          </cell>
          <cell r="F14">
            <v>0</v>
          </cell>
          <cell r="G14">
            <v>0</v>
          </cell>
          <cell r="H14">
            <v>0</v>
          </cell>
          <cell r="I14">
            <v>0.625</v>
          </cell>
          <cell r="J14" t="str">
            <v>Hearst (25%)</v>
          </cell>
        </row>
        <row r="15">
          <cell r="A15" t="str">
            <v>Discovery</v>
          </cell>
          <cell r="B15">
            <v>0</v>
          </cell>
          <cell r="C15">
            <v>0</v>
          </cell>
          <cell r="D15">
            <v>0</v>
          </cell>
          <cell r="E15">
            <v>0</v>
          </cell>
          <cell r="F15">
            <v>0</v>
          </cell>
          <cell r="G15">
            <v>0</v>
          </cell>
          <cell r="H15">
            <v>0</v>
          </cell>
          <cell r="I15">
            <v>0</v>
          </cell>
          <cell r="J15" t="str">
            <v>Liberty (49%), Cox (24.5%), Newhouse (24.5%), John Hendricks (2%)</v>
          </cell>
        </row>
        <row r="16">
          <cell r="A16" t="str">
            <v>CNN</v>
          </cell>
          <cell r="B16">
            <v>0</v>
          </cell>
          <cell r="C16">
            <v>0</v>
          </cell>
          <cell r="D16">
            <v>0</v>
          </cell>
          <cell r="E16">
            <v>0</v>
          </cell>
          <cell r="F16">
            <v>1</v>
          </cell>
          <cell r="G16">
            <v>0</v>
          </cell>
          <cell r="H16">
            <v>0</v>
          </cell>
          <cell r="I16">
            <v>1</v>
          </cell>
          <cell r="J16" t="str">
            <v>None</v>
          </cell>
        </row>
        <row r="17">
          <cell r="A17" t="str">
            <v>Nashville Network</v>
          </cell>
          <cell r="B17">
            <v>0</v>
          </cell>
          <cell r="C17">
            <v>1</v>
          </cell>
          <cell r="D17">
            <v>0</v>
          </cell>
          <cell r="E17">
            <v>0</v>
          </cell>
          <cell r="F17">
            <v>0</v>
          </cell>
          <cell r="G17">
            <v>0</v>
          </cell>
          <cell r="H17">
            <v>0</v>
          </cell>
          <cell r="I17">
            <v>1</v>
          </cell>
          <cell r="J17" t="str">
            <v>None</v>
          </cell>
        </row>
        <row r="18">
          <cell r="A18" t="str">
            <v>MTV</v>
          </cell>
          <cell r="B18">
            <v>0</v>
          </cell>
          <cell r="C18">
            <v>0</v>
          </cell>
          <cell r="D18">
            <v>0</v>
          </cell>
          <cell r="E18">
            <v>0</v>
          </cell>
          <cell r="F18">
            <v>0</v>
          </cell>
          <cell r="G18">
            <v>1</v>
          </cell>
          <cell r="H18">
            <v>0</v>
          </cell>
          <cell r="I18">
            <v>1</v>
          </cell>
          <cell r="J18" t="str">
            <v>None</v>
          </cell>
        </row>
        <row r="19">
          <cell r="A19" t="str">
            <v>WGN</v>
          </cell>
          <cell r="B19">
            <v>0</v>
          </cell>
          <cell r="C19">
            <v>0</v>
          </cell>
          <cell r="D19">
            <v>0</v>
          </cell>
          <cell r="E19">
            <v>0</v>
          </cell>
          <cell r="F19">
            <v>0</v>
          </cell>
          <cell r="G19">
            <v>0</v>
          </cell>
          <cell r="H19">
            <v>0</v>
          </cell>
          <cell r="I19">
            <v>0</v>
          </cell>
          <cell r="J19" t="str">
            <v>Tribune (100%) - 50% Partner in WB</v>
          </cell>
        </row>
        <row r="20">
          <cell r="A20" t="str">
            <v>Cartoon</v>
          </cell>
          <cell r="B20">
            <v>0</v>
          </cell>
          <cell r="C20">
            <v>0</v>
          </cell>
          <cell r="D20">
            <v>0</v>
          </cell>
          <cell r="E20">
            <v>0</v>
          </cell>
          <cell r="F20">
            <v>1</v>
          </cell>
          <cell r="G20">
            <v>0</v>
          </cell>
          <cell r="H20">
            <v>0</v>
          </cell>
          <cell r="I20">
            <v>1</v>
          </cell>
        </row>
        <row r="21">
          <cell r="A21" t="str">
            <v>CNBC</v>
          </cell>
          <cell r="B21">
            <v>0</v>
          </cell>
          <cell r="C21">
            <v>0</v>
          </cell>
          <cell r="D21">
            <v>1</v>
          </cell>
          <cell r="E21">
            <v>0</v>
          </cell>
          <cell r="F21">
            <v>0</v>
          </cell>
          <cell r="G21">
            <v>0</v>
          </cell>
          <cell r="H21">
            <v>0</v>
          </cell>
          <cell r="I21">
            <v>1</v>
          </cell>
        </row>
        <row r="22">
          <cell r="A22" t="str">
            <v>Sci-Fi</v>
          </cell>
          <cell r="B22">
            <v>0</v>
          </cell>
          <cell r="C22">
            <v>0</v>
          </cell>
          <cell r="D22">
            <v>0</v>
          </cell>
          <cell r="E22">
            <v>0</v>
          </cell>
          <cell r="F22">
            <v>0</v>
          </cell>
          <cell r="G22">
            <v>0</v>
          </cell>
          <cell r="H22">
            <v>1</v>
          </cell>
          <cell r="I22">
            <v>1</v>
          </cell>
        </row>
        <row r="23">
          <cell r="A23" t="str">
            <v>BET</v>
          </cell>
          <cell r="B23">
            <v>0</v>
          </cell>
          <cell r="C23">
            <v>0</v>
          </cell>
          <cell r="D23">
            <v>0</v>
          </cell>
          <cell r="E23">
            <v>0</v>
          </cell>
          <cell r="F23">
            <v>0</v>
          </cell>
          <cell r="G23">
            <v>0</v>
          </cell>
          <cell r="H23">
            <v>0</v>
          </cell>
          <cell r="I23">
            <v>0</v>
          </cell>
          <cell r="J23" t="str">
            <v>Robert Johnson (49%), Liberty Media Corp. (22%), Public (29%)</v>
          </cell>
        </row>
        <row r="24">
          <cell r="A24" t="str">
            <v>Learning Channel</v>
          </cell>
          <cell r="B24">
            <v>0</v>
          </cell>
          <cell r="C24">
            <v>0</v>
          </cell>
          <cell r="D24">
            <v>0</v>
          </cell>
          <cell r="E24">
            <v>0</v>
          </cell>
          <cell r="F24">
            <v>0</v>
          </cell>
          <cell r="G24">
            <v>0</v>
          </cell>
          <cell r="H24">
            <v>0</v>
          </cell>
          <cell r="I24">
            <v>0</v>
          </cell>
          <cell r="J24" t="str">
            <v>Liberty (49%), Cox (24.5%), Newhouse (24.5%), John Hendricks (2%)</v>
          </cell>
        </row>
        <row r="25">
          <cell r="A25" t="str">
            <v>Headline News</v>
          </cell>
          <cell r="B25">
            <v>0</v>
          </cell>
          <cell r="C25">
            <v>0</v>
          </cell>
          <cell r="D25">
            <v>0</v>
          </cell>
          <cell r="E25">
            <v>0</v>
          </cell>
          <cell r="F25">
            <v>0</v>
          </cell>
          <cell r="G25">
            <v>1</v>
          </cell>
          <cell r="H25">
            <v>0</v>
          </cell>
          <cell r="I25">
            <v>1</v>
          </cell>
        </row>
        <row r="26">
          <cell r="A26" t="str">
            <v>Comedy Channel</v>
          </cell>
          <cell r="B26">
            <v>0</v>
          </cell>
          <cell r="C26">
            <v>0</v>
          </cell>
          <cell r="D26">
            <v>0</v>
          </cell>
          <cell r="E26">
            <v>0</v>
          </cell>
          <cell r="F26">
            <v>0.5</v>
          </cell>
          <cell r="G26">
            <v>0.5</v>
          </cell>
          <cell r="H26">
            <v>0</v>
          </cell>
          <cell r="I26">
            <v>1</v>
          </cell>
        </row>
        <row r="28">
          <cell r="A28" t="str">
            <v>Source:  Federal Communications Commission; National Cable Television Association; Bear, Stearns &amp; Co. Inc.</v>
          </cell>
        </row>
      </sheetData>
      <sheetData sheetId="12"/>
      <sheetData sheetId="13" refreshError="1">
        <row r="19">
          <cell r="A19" t="str">
            <v>Exhibit 12: Cable Ratings and Share - 1987 - 1997</v>
          </cell>
        </row>
        <row r="40">
          <cell r="A40" t="str">
            <v>Source: Nielsen-November 1997 Ratings Book</v>
          </cell>
        </row>
      </sheetData>
      <sheetData sheetId="14" refreshError="1">
        <row r="1">
          <cell r="A1" t="str">
            <v>Exhibit 13: Ten Most and Least Penetrated Markets by Cable</v>
          </cell>
        </row>
        <row r="4">
          <cell r="A4" t="str">
            <v>Ten Highest</v>
          </cell>
          <cell r="E4" t="str">
            <v>Ten Lowest</v>
          </cell>
        </row>
        <row r="5">
          <cell r="A5" t="str">
            <v>Honolulu (71)</v>
          </cell>
          <cell r="C5">
            <v>0.87667595562332401</v>
          </cell>
          <cell r="E5" t="str">
            <v>Phoenix (17)</v>
          </cell>
          <cell r="G5">
            <v>0.58600228046633207</v>
          </cell>
        </row>
        <row r="6">
          <cell r="A6" t="str">
            <v>Hartford-New Haven (26)</v>
          </cell>
          <cell r="C6">
            <v>0.86482413706498351</v>
          </cell>
          <cell r="E6" t="str">
            <v>Houston (11)</v>
          </cell>
          <cell r="G6">
            <v>0.56497408178090791</v>
          </cell>
        </row>
        <row r="7">
          <cell r="A7" t="str">
            <v>West Palm Beach-Ft. Pierce (43)</v>
          </cell>
          <cell r="C7">
            <v>0.835512569926535</v>
          </cell>
          <cell r="E7" t="str">
            <v>Salt Lake City (36)</v>
          </cell>
          <cell r="G7">
            <v>0.56051628978285117</v>
          </cell>
        </row>
        <row r="8">
          <cell r="A8" t="str">
            <v>San Diego (26)</v>
          </cell>
          <cell r="C8">
            <v>0.82499269630703642</v>
          </cell>
          <cell r="E8" t="str">
            <v>Fresno-Visalia (55)</v>
          </cell>
          <cell r="G8">
            <v>0.53122792856422152</v>
          </cell>
        </row>
        <row r="9">
          <cell r="A9" t="str">
            <v>Wilkes Barre-Scranton (47)</v>
          </cell>
          <cell r="C9">
            <v>0.7985766507143236</v>
          </cell>
          <cell r="E9" t="str">
            <v>St. Louis (21)</v>
          </cell>
          <cell r="G9">
            <v>0.5276888532188686</v>
          </cell>
        </row>
        <row r="10">
          <cell r="A10" t="str">
            <v>Johnstown-Altoona (92)</v>
          </cell>
          <cell r="C10">
            <v>0.79621987168371766</v>
          </cell>
          <cell r="E10" t="str">
            <v>Dallas-Ft. Worth (8)</v>
          </cell>
          <cell r="G10">
            <v>0.5207573196864157</v>
          </cell>
        </row>
        <row r="11">
          <cell r="A11" t="str">
            <v>Ft. Myers-Naples (83)</v>
          </cell>
          <cell r="C11">
            <v>0.7905363170396299</v>
          </cell>
          <cell r="E11" t="str">
            <v>Minneapolis - St. Paul (14)</v>
          </cell>
          <cell r="G11">
            <v>0.51513017056833088</v>
          </cell>
        </row>
        <row r="12">
          <cell r="A12" t="str">
            <v>Pittsburgh (19)</v>
          </cell>
          <cell r="C12">
            <v>0.78861382231459309</v>
          </cell>
          <cell r="E12" t="str">
            <v>Springfield, MO (77)</v>
          </cell>
          <cell r="G12">
            <v>0.49493999889398882</v>
          </cell>
        </row>
        <row r="13">
          <cell r="A13" t="str">
            <v>Boston (6)</v>
          </cell>
          <cell r="C13">
            <v>0.77928988640022079</v>
          </cell>
          <cell r="E13" t="str">
            <v>Portland, OR (24)</v>
          </cell>
          <cell r="G13">
            <v>0.2723650109097614</v>
          </cell>
        </row>
        <row r="14">
          <cell r="A14" t="str">
            <v>Providence-New Bedford (49)</v>
          </cell>
          <cell r="C14">
            <v>0.7748086141518209</v>
          </cell>
          <cell r="E14" t="str">
            <v>Albany-Schenectady-Troy (52)</v>
          </cell>
          <cell r="G14">
            <v>0.17079786920370335</v>
          </cell>
        </row>
        <row r="17">
          <cell r="A17" t="str">
            <v>Source: Nielsen US Television Household estimates - September 1997.</v>
          </cell>
        </row>
      </sheetData>
      <sheetData sheetId="15" refreshError="1">
        <row r="31">
          <cell r="B31" t="str">
            <v>Exhibit 14: Broadcast and Cable Network Revenue and Cash Flow -1996</v>
          </cell>
        </row>
        <row r="46">
          <cell r="B46" t="str">
            <v xml:space="preserve">Note: Cable Networks Represent 20 Highest Rated Channels </v>
          </cell>
        </row>
        <row r="47">
          <cell r="B47" t="str">
            <v>Source: Paul Kagan Associates; Broadcasting and Cable</v>
          </cell>
        </row>
      </sheetData>
      <sheetData sheetId="16" refreshError="1">
        <row r="3">
          <cell r="B3" t="str">
            <v>Exhibit 15: Rate of Growth of Cable Advertising vs. Broadcast</v>
          </cell>
        </row>
        <row r="19">
          <cell r="B19" t="str">
            <v xml:space="preserve">Source:McCann Erickson Worldwide, Bear, Stearns &amp; Co. Inc. </v>
          </cell>
        </row>
      </sheetData>
      <sheetData sheetId="17" refreshError="1">
        <row r="2">
          <cell r="D2" t="str">
            <v>Exhibit 16: Cable Network's Share of Local Television Dollars</v>
          </cell>
        </row>
        <row r="14">
          <cell r="E14" t="str">
            <v xml:space="preserve"> </v>
          </cell>
        </row>
        <row r="15">
          <cell r="E15" t="str">
            <v xml:space="preserve"> </v>
          </cell>
        </row>
        <row r="16">
          <cell r="E16" t="str">
            <v xml:space="preserve"> </v>
          </cell>
        </row>
        <row r="23">
          <cell r="D23" t="str">
            <v>Source: McCann Erickson Worldwide, Bear, Stearns &amp; Co. Inc.</v>
          </cell>
        </row>
      </sheetData>
      <sheetData sheetId="18"/>
      <sheetData sheetId="19" refreshError="1">
        <row r="3">
          <cell r="B3" t="str">
            <v>Exhibit 18: Number of UHF and VHF Commerical Television Stations</v>
          </cell>
        </row>
        <row r="16">
          <cell r="B16" t="str">
            <v>Source: Broadcasting and Cable Magazine; TV Dimensions</v>
          </cell>
        </row>
      </sheetData>
      <sheetData sheetId="20" refreshError="1">
        <row r="1">
          <cell r="A1" t="str">
            <v>Exhibit 19: 25 Largest Broadcasters — Ranked by Total Clearance (Syndicator Perspective)</v>
          </cell>
        </row>
        <row r="3">
          <cell r="E3" t="str">
            <v>Total</v>
          </cell>
        </row>
        <row r="4">
          <cell r="E4" t="str">
            <v>"Syndicator"</v>
          </cell>
        </row>
        <row r="5">
          <cell r="A5" t="str">
            <v>Rank</v>
          </cell>
          <cell r="C5" t="str">
            <v>Company</v>
          </cell>
          <cell r="E5" t="str">
            <v>Clearance</v>
          </cell>
        </row>
        <row r="6">
          <cell r="A6">
            <v>1</v>
          </cell>
          <cell r="C6" t="str">
            <v>Paxson Communications</v>
          </cell>
          <cell r="E6">
            <v>0.56275357096433576</v>
          </cell>
        </row>
        <row r="7">
          <cell r="A7">
            <v>2</v>
          </cell>
          <cell r="C7" t="str">
            <v>News Corp. (Fox Broadcasting)</v>
          </cell>
          <cell r="E7">
            <v>0.40447106882487666</v>
          </cell>
        </row>
        <row r="8">
          <cell r="A8">
            <v>3</v>
          </cell>
          <cell r="C8" t="str">
            <v xml:space="preserve">Tribune </v>
          </cell>
          <cell r="E8">
            <v>0.35564861631290501</v>
          </cell>
        </row>
        <row r="9">
          <cell r="A9">
            <v>4</v>
          </cell>
          <cell r="C9" t="str">
            <v>CBS Corp.</v>
          </cell>
          <cell r="E9">
            <v>0.31792357992338499</v>
          </cell>
        </row>
        <row r="10">
          <cell r="A10">
            <v>5</v>
          </cell>
          <cell r="C10" t="str">
            <v>USA Networks, Inc.</v>
          </cell>
          <cell r="E10">
            <v>0.31717184382933628</v>
          </cell>
        </row>
        <row r="11">
          <cell r="A11">
            <v>6</v>
          </cell>
          <cell r="C11" t="str">
            <v>General Electric (NBC)</v>
          </cell>
          <cell r="E11">
            <v>0.2730676888010789</v>
          </cell>
        </row>
        <row r="12">
          <cell r="A12">
            <v>7</v>
          </cell>
          <cell r="C12" t="str">
            <v>Univision Communications</v>
          </cell>
          <cell r="E12">
            <v>0.26966436350822498</v>
          </cell>
        </row>
        <row r="13">
          <cell r="A13">
            <v>8</v>
          </cell>
          <cell r="C13" t="str">
            <v>Disney (ABC)</v>
          </cell>
          <cell r="E13">
            <v>0.24157789310985409</v>
          </cell>
        </row>
        <row r="14">
          <cell r="A14">
            <v>9</v>
          </cell>
          <cell r="C14" t="str">
            <v>Viacom</v>
          </cell>
          <cell r="E14">
            <v>0.23803774045749149</v>
          </cell>
        </row>
        <row r="15">
          <cell r="A15">
            <v>10</v>
          </cell>
          <cell r="C15" t="str">
            <v>Sinclair Broadcast</v>
          </cell>
          <cell r="E15">
            <v>0.22520729002630566</v>
          </cell>
        </row>
        <row r="16">
          <cell r="A16">
            <v>11</v>
          </cell>
          <cell r="C16" t="str">
            <v>Chris-Craft Industries (BHC, United)</v>
          </cell>
          <cell r="E16">
            <v>0.21590540450711362</v>
          </cell>
        </row>
        <row r="17">
          <cell r="A17">
            <v>12</v>
          </cell>
          <cell r="C17" t="str">
            <v>Telemundo Group</v>
          </cell>
          <cell r="E17">
            <v>0.21512691809749115</v>
          </cell>
        </row>
        <row r="18">
          <cell r="A18">
            <v>13</v>
          </cell>
          <cell r="C18" t="str">
            <v>Gannett Broadcasting</v>
          </cell>
          <cell r="E18">
            <v>0.16314844307285828</v>
          </cell>
        </row>
        <row r="19">
          <cell r="A19">
            <v>14</v>
          </cell>
          <cell r="C19" t="str">
            <v>A.H. Belo</v>
          </cell>
          <cell r="E19">
            <v>0.1417172017416285</v>
          </cell>
        </row>
        <row r="20">
          <cell r="A20">
            <v>15</v>
          </cell>
          <cell r="C20" t="str">
            <v>Scripps Howard</v>
          </cell>
          <cell r="E20">
            <v>9.8168524948988423E-2</v>
          </cell>
        </row>
        <row r="21">
          <cell r="A21">
            <v>16</v>
          </cell>
          <cell r="C21" t="str">
            <v>Cox Enterprises</v>
          </cell>
          <cell r="E21">
            <v>9.466329390629144E-2</v>
          </cell>
        </row>
        <row r="22">
          <cell r="A22">
            <v>17</v>
          </cell>
          <cell r="C22" t="str">
            <v xml:space="preserve">Young Broadcasting </v>
          </cell>
          <cell r="E22">
            <v>9.1821612847871992E-2</v>
          </cell>
        </row>
        <row r="23">
          <cell r="A23">
            <v>18</v>
          </cell>
          <cell r="C23" t="str">
            <v>Hearst-Argyle Television</v>
          </cell>
          <cell r="E23">
            <v>9.1488592835780716E-2</v>
          </cell>
        </row>
        <row r="24">
          <cell r="A24">
            <v>19</v>
          </cell>
          <cell r="C24" t="str">
            <v xml:space="preserve">Meredith </v>
          </cell>
          <cell r="E24">
            <v>7.6689095498966631E-2</v>
          </cell>
        </row>
        <row r="25">
          <cell r="A25">
            <v>20</v>
          </cell>
          <cell r="C25" t="str">
            <v>Washington Post</v>
          </cell>
          <cell r="E25">
            <v>7.1316564085289191E-2</v>
          </cell>
        </row>
        <row r="26">
          <cell r="A26">
            <v>21</v>
          </cell>
          <cell r="C26" t="str">
            <v>Granite Broadcasting</v>
          </cell>
          <cell r="E26">
            <v>7.0259113238220622E-2</v>
          </cell>
        </row>
        <row r="27">
          <cell r="A27">
            <v>22</v>
          </cell>
          <cell r="C27" t="str">
            <v>Raycom</v>
          </cell>
          <cell r="E27">
            <v>6.8286271768679532E-2</v>
          </cell>
        </row>
        <row r="28">
          <cell r="A28">
            <v>23</v>
          </cell>
          <cell r="C28" t="str">
            <v>All-American TV, Inc.</v>
          </cell>
          <cell r="E28">
            <v>6.7897048880468214E-2</v>
          </cell>
        </row>
        <row r="29">
          <cell r="A29">
            <v>24</v>
          </cell>
          <cell r="C29" t="str">
            <v>Glencairn Acquisitions</v>
          </cell>
          <cell r="E29">
            <v>6.5149428240329696E-2</v>
          </cell>
        </row>
        <row r="30">
          <cell r="A30">
            <v>25</v>
          </cell>
          <cell r="C30" t="str">
            <v>Clear Channel</v>
          </cell>
          <cell r="E30">
            <v>6.1556172754993844E-2</v>
          </cell>
        </row>
        <row r="31">
          <cell r="A31" t="str">
            <v xml:space="preserve">Note:  Clearance rank is based on total clearance of a broadcaster's station group based on the number of </v>
          </cell>
        </row>
        <row r="32">
          <cell r="A32" t="str">
            <v xml:space="preserve">cumulative television households reached (%) within that group's Designated Marketing Areas (DMAs).  </v>
          </cell>
        </row>
        <row r="33">
          <cell r="A33" t="str">
            <v>This rank includes pure independent, ethnic, and home shopping stations.</v>
          </cell>
        </row>
        <row r="35">
          <cell r="A35" t="str">
            <v>Sources:  Bear, Stearns &amp; Co. Inc.; Nielsen Media Research; BIA - Investing in Television '97.</v>
          </cell>
        </row>
      </sheetData>
      <sheetData sheetId="21" refreshError="1">
        <row r="1">
          <cell r="A1" t="str">
            <v>Exhibit 20: 50 Largest Broadcasters — Ranked by FCC Clearance</v>
          </cell>
        </row>
        <row r="3">
          <cell r="D3" t="str">
            <v>Total</v>
          </cell>
        </row>
        <row r="4">
          <cell r="D4" t="str">
            <v>"FCC"</v>
          </cell>
        </row>
        <row r="5">
          <cell r="A5" t="str">
            <v>Rank</v>
          </cell>
          <cell r="C5" t="str">
            <v>Company</v>
          </cell>
          <cell r="D5" t="str">
            <v>Clearance</v>
          </cell>
        </row>
        <row r="6">
          <cell r="A6">
            <v>1</v>
          </cell>
          <cell r="C6" t="str">
            <v>News Corp. (Fox Broadcasting)</v>
          </cell>
          <cell r="D6">
            <v>0.34621227662040099</v>
          </cell>
        </row>
        <row r="7">
          <cell r="A7">
            <v>2</v>
          </cell>
          <cell r="C7" t="str">
            <v>Paxson Communications</v>
          </cell>
          <cell r="D7">
            <v>0.31779890115377118</v>
          </cell>
        </row>
        <row r="8">
          <cell r="A8">
            <v>3</v>
          </cell>
          <cell r="C8" t="str">
            <v>CBS Corp.</v>
          </cell>
          <cell r="D8">
            <v>0.30882706221031747</v>
          </cell>
        </row>
        <row r="9">
          <cell r="A9">
            <v>4</v>
          </cell>
          <cell r="C9" t="str">
            <v xml:space="preserve">Tribune </v>
          </cell>
          <cell r="D9">
            <v>0.26004213261573172</v>
          </cell>
        </row>
        <row r="10">
          <cell r="A10">
            <v>5</v>
          </cell>
          <cell r="C10" t="str">
            <v>General Electric (NBC)</v>
          </cell>
          <cell r="D10">
            <v>0.25945658299401342</v>
          </cell>
        </row>
        <row r="11">
          <cell r="A11">
            <v>6</v>
          </cell>
          <cell r="C11" t="str">
            <v>Disney (ABC)</v>
          </cell>
          <cell r="D11">
            <v>0.23904786333356579</v>
          </cell>
        </row>
        <row r="12">
          <cell r="A12">
            <v>7</v>
          </cell>
          <cell r="C12" t="str">
            <v>Chris-Craft Industries (BHC, United)</v>
          </cell>
          <cell r="D12">
            <v>0.18723032118793104</v>
          </cell>
        </row>
        <row r="13">
          <cell r="A13">
            <v>8</v>
          </cell>
          <cell r="C13" t="str">
            <v>USA Networks, Inc.</v>
          </cell>
          <cell r="D13">
            <v>0.16795037618844519</v>
          </cell>
        </row>
        <row r="14">
          <cell r="A14">
            <v>9</v>
          </cell>
          <cell r="C14" t="str">
            <v>Gannett Broadcasting</v>
          </cell>
          <cell r="D14">
            <v>0.15747230301759843</v>
          </cell>
        </row>
        <row r="15">
          <cell r="A15">
            <v>10</v>
          </cell>
          <cell r="C15" t="str">
            <v>Univision Communications</v>
          </cell>
          <cell r="D15">
            <v>0.13483218175411249</v>
          </cell>
        </row>
        <row r="16">
          <cell r="A16">
            <v>11</v>
          </cell>
          <cell r="C16" t="str">
            <v>A.H. Belo</v>
          </cell>
          <cell r="D16">
            <v>0.13411593137107244</v>
          </cell>
        </row>
        <row r="17">
          <cell r="A17">
            <v>12</v>
          </cell>
          <cell r="C17" t="str">
            <v>Sinclair Broadcast</v>
          </cell>
          <cell r="D17">
            <v>0.13165562950509904</v>
          </cell>
        </row>
        <row r="18">
          <cell r="A18">
            <v>13</v>
          </cell>
          <cell r="C18" t="str">
            <v>Viacom</v>
          </cell>
          <cell r="D18">
            <v>0.12674808439143939</v>
          </cell>
        </row>
        <row r="19">
          <cell r="A19">
            <v>14</v>
          </cell>
          <cell r="C19" t="str">
            <v>Telemundo Group</v>
          </cell>
          <cell r="D19">
            <v>0.10756345904874558</v>
          </cell>
        </row>
        <row r="20">
          <cell r="A20">
            <v>15</v>
          </cell>
          <cell r="C20" t="str">
            <v>Cox Enterprises</v>
          </cell>
          <cell r="D20">
            <v>9.3337651223588877E-2</v>
          </cell>
        </row>
        <row r="21">
          <cell r="A21">
            <v>16</v>
          </cell>
          <cell r="C21" t="str">
            <v xml:space="preserve">Young Broadcasting </v>
          </cell>
          <cell r="D21">
            <v>9.0526532400804202E-2</v>
          </cell>
        </row>
        <row r="22">
          <cell r="A22">
            <v>17</v>
          </cell>
          <cell r="C22" t="str">
            <v>Hearst-Argyle Television</v>
          </cell>
          <cell r="D22">
            <v>8.7376215912756419E-2</v>
          </cell>
        </row>
        <row r="23">
          <cell r="A23">
            <v>18</v>
          </cell>
          <cell r="C23" t="str">
            <v>Scripps Howard</v>
          </cell>
          <cell r="D23">
            <v>8.0214886347008685E-2</v>
          </cell>
        </row>
        <row r="24">
          <cell r="A24">
            <v>19</v>
          </cell>
          <cell r="C24" t="str">
            <v>Washington Post</v>
          </cell>
          <cell r="D24">
            <v>7.1316564085289191E-2</v>
          </cell>
        </row>
        <row r="25">
          <cell r="A25">
            <v>20</v>
          </cell>
          <cell r="C25" t="str">
            <v xml:space="preserve">Meredith </v>
          </cell>
          <cell r="D25">
            <v>6.2230877705801685E-2</v>
          </cell>
        </row>
        <row r="26">
          <cell r="A26">
            <v>21</v>
          </cell>
          <cell r="C26" t="str">
            <v>Raycom</v>
          </cell>
          <cell r="D26">
            <v>5.6966411573565731E-2</v>
          </cell>
        </row>
        <row r="27">
          <cell r="A27">
            <v>22</v>
          </cell>
          <cell r="C27" t="str">
            <v xml:space="preserve">Pulitzer </v>
          </cell>
          <cell r="D27">
            <v>5.2467165773391625E-2</v>
          </cell>
        </row>
        <row r="28">
          <cell r="A28">
            <v>23</v>
          </cell>
          <cell r="C28" t="str">
            <v>Media General</v>
          </cell>
          <cell r="D28">
            <v>5.0372843872097631E-2</v>
          </cell>
        </row>
        <row r="29">
          <cell r="A29">
            <v>24</v>
          </cell>
          <cell r="C29" t="str">
            <v>LIN Television Corp. (Hicks, Muse)</v>
          </cell>
          <cell r="D29">
            <v>4.9606452859962409E-2</v>
          </cell>
        </row>
        <row r="30">
          <cell r="A30">
            <v>25</v>
          </cell>
          <cell r="C30" t="str">
            <v>Granite Broadcasting</v>
          </cell>
          <cell r="D30">
            <v>4.2194953868247301E-2</v>
          </cell>
        </row>
        <row r="31">
          <cell r="A31" t="str">
            <v>Note:  FCC rank is based on total clearance of a broadcaster's station group based on the number of cumulative</v>
          </cell>
        </row>
        <row r="32">
          <cell r="A32" t="str">
            <v>television households reached within that group's Designated Marketing Areas (DMAs), taking into account the</v>
          </cell>
        </row>
        <row r="33">
          <cell r="A33" t="str">
            <v>50% discount for UHF stations as applied to national ownership caps.  This rank includes pure independents,</v>
          </cell>
        </row>
        <row r="34">
          <cell r="A34" t="str">
            <v>ethnic, and home shopping stations.</v>
          </cell>
        </row>
        <row r="36">
          <cell r="A36" t="str">
            <v>Sources:  Bear, Stearns &amp; Co. Inc.; Nielsen Media Research; BIA - Investing in Television.</v>
          </cell>
        </row>
      </sheetData>
      <sheetData sheetId="22" refreshError="1">
        <row r="1">
          <cell r="A1" t="str">
            <v>Exhibit 21: Top 25 Broadcasters: FCC Clearance to Syndicator Clearance Ratio</v>
          </cell>
        </row>
        <row r="3">
          <cell r="A3" t="str">
            <v>Broadcaster</v>
          </cell>
          <cell r="B3" t="str">
            <v>FCC</v>
          </cell>
          <cell r="C3" t="str">
            <v>Syndicator</v>
          </cell>
          <cell r="D3" t="str">
            <v>FCC/Syndicator</v>
          </cell>
          <cell r="E3" t="str">
            <v>Telecom Act</v>
          </cell>
          <cell r="F3" t="str">
            <v xml:space="preserve">Acquisition </v>
          </cell>
          <cell r="G3" t="str">
            <v>FCC Clearance to</v>
          </cell>
        </row>
        <row r="4">
          <cell r="B4" t="str">
            <v>Clearance</v>
          </cell>
          <cell r="C4" t="str">
            <v>Clearance</v>
          </cell>
          <cell r="D4" t="str">
            <v>Clearance</v>
          </cell>
          <cell r="E4" t="str">
            <v>Ownership Cap</v>
          </cell>
          <cell r="F4" t="str">
            <v>Capacity</v>
          </cell>
          <cell r="G4" t="str">
            <v>Maximum</v>
          </cell>
        </row>
        <row r="5">
          <cell r="A5" t="str">
            <v>Paxson Communications</v>
          </cell>
          <cell r="B5">
            <v>0.318</v>
          </cell>
          <cell r="C5">
            <v>0.56275357096433576</v>
          </cell>
          <cell r="D5">
            <v>0.56507859995463827</v>
          </cell>
          <cell r="E5">
            <v>0.35</v>
          </cell>
          <cell r="F5">
            <v>3.1999999999999973E-2</v>
          </cell>
          <cell r="G5">
            <v>0.9085714285714287</v>
          </cell>
        </row>
        <row r="6">
          <cell r="A6" t="str">
            <v>News Corp. (Fox Broadcasting)</v>
          </cell>
          <cell r="B6">
            <v>0.34599999999999997</v>
          </cell>
          <cell r="C6">
            <v>0.40447106882487666</v>
          </cell>
          <cell r="D6">
            <v>0.85543819241570318</v>
          </cell>
          <cell r="E6">
            <v>0.35</v>
          </cell>
          <cell r="F6">
            <v>4.0000000000000036E-3</v>
          </cell>
          <cell r="G6">
            <v>0.98857142857142855</v>
          </cell>
        </row>
        <row r="7">
          <cell r="A7" t="str">
            <v xml:space="preserve">Tribune </v>
          </cell>
          <cell r="B7">
            <v>0.26</v>
          </cell>
          <cell r="C7">
            <v>0.35564861631290501</v>
          </cell>
          <cell r="D7">
            <v>0.73105865754654897</v>
          </cell>
          <cell r="E7">
            <v>0.35</v>
          </cell>
          <cell r="F7">
            <v>8.9999999999999969E-2</v>
          </cell>
          <cell r="G7">
            <v>0.74285714285714288</v>
          </cell>
        </row>
        <row r="8">
          <cell r="A8" t="str">
            <v>CBS Corp.</v>
          </cell>
          <cell r="B8">
            <v>0.30880000000000002</v>
          </cell>
          <cell r="C8">
            <v>0.31792357992338499</v>
          </cell>
          <cell r="D8">
            <v>0.97130260068918572</v>
          </cell>
          <cell r="E8">
            <v>0.35</v>
          </cell>
          <cell r="F8">
            <v>4.1199999999999959E-2</v>
          </cell>
          <cell r="G8">
            <v>0.88228571428571445</v>
          </cell>
        </row>
        <row r="9">
          <cell r="A9" t="str">
            <v>USA Networks, Inc.</v>
          </cell>
          <cell r="B9">
            <v>0.16800000000000001</v>
          </cell>
          <cell r="C9">
            <v>0.31717184382933628</v>
          </cell>
          <cell r="D9">
            <v>0.52968131714237976</v>
          </cell>
          <cell r="E9">
            <v>0.35</v>
          </cell>
          <cell r="F9">
            <v>0.18199999999999997</v>
          </cell>
          <cell r="G9">
            <v>0.48000000000000004</v>
          </cell>
        </row>
        <row r="10">
          <cell r="A10" t="str">
            <v>General Electric (NBC)</v>
          </cell>
          <cell r="B10">
            <v>0.25900000000000001</v>
          </cell>
          <cell r="C10">
            <v>0.2730676888010789</v>
          </cell>
          <cell r="D10">
            <v>0.94848277779460477</v>
          </cell>
          <cell r="E10">
            <v>0.35</v>
          </cell>
          <cell r="F10">
            <v>9.099999999999997E-2</v>
          </cell>
          <cell r="G10">
            <v>0.7400000000000001</v>
          </cell>
        </row>
        <row r="11">
          <cell r="A11" t="str">
            <v>Univision Communications</v>
          </cell>
          <cell r="B11">
            <v>0.1348</v>
          </cell>
          <cell r="C11">
            <v>0.26966436350822498</v>
          </cell>
          <cell r="D11">
            <v>0.4998806599667312</v>
          </cell>
          <cell r="E11">
            <v>0.35</v>
          </cell>
          <cell r="F11">
            <v>0.21519999999999997</v>
          </cell>
          <cell r="G11">
            <v>0.38514285714285718</v>
          </cell>
        </row>
        <row r="12">
          <cell r="A12" t="str">
            <v>Disney (ABC)</v>
          </cell>
          <cell r="B12">
            <v>0.23899999999999999</v>
          </cell>
          <cell r="C12">
            <v>0.24157789310985409</v>
          </cell>
          <cell r="D12">
            <v>0.98932893620078954</v>
          </cell>
          <cell r="E12">
            <v>0.35</v>
          </cell>
          <cell r="F12">
            <v>0.11099999999999999</v>
          </cell>
          <cell r="G12">
            <v>0.68285714285714283</v>
          </cell>
        </row>
        <row r="13">
          <cell r="A13" t="str">
            <v>Viacom</v>
          </cell>
          <cell r="B13">
            <v>0.12670000000000001</v>
          </cell>
          <cell r="C13">
            <v>0.23803774045749149</v>
          </cell>
          <cell r="D13">
            <v>0.53226853757094017</v>
          </cell>
          <cell r="E13">
            <v>0.35</v>
          </cell>
          <cell r="F13">
            <v>0.22329999999999997</v>
          </cell>
          <cell r="G13">
            <v>0.36200000000000004</v>
          </cell>
        </row>
        <row r="14">
          <cell r="A14" t="str">
            <v>Sinclair Broadcast</v>
          </cell>
          <cell r="B14">
            <v>0.13170000000000001</v>
          </cell>
          <cell r="C14">
            <v>0.22520729002630566</v>
          </cell>
          <cell r="D14">
            <v>0.58479456852669642</v>
          </cell>
          <cell r="E14">
            <v>0.35</v>
          </cell>
          <cell r="F14">
            <v>0.21829999999999997</v>
          </cell>
          <cell r="G14">
            <v>0.37628571428571433</v>
          </cell>
        </row>
        <row r="15">
          <cell r="A15" t="str">
            <v>Chris-Craft Industries (BHC, United)</v>
          </cell>
          <cell r="B15">
            <v>0.18720000000000001</v>
          </cell>
          <cell r="C15">
            <v>0.21590540450711362</v>
          </cell>
          <cell r="D15">
            <v>0.86704638277747315</v>
          </cell>
          <cell r="E15">
            <v>0.35</v>
          </cell>
          <cell r="F15">
            <v>0.16279999999999997</v>
          </cell>
          <cell r="G15">
            <v>0.53485714285714292</v>
          </cell>
        </row>
        <row r="16">
          <cell r="A16" t="str">
            <v>Telemundo Group</v>
          </cell>
          <cell r="B16">
            <v>0.1076</v>
          </cell>
          <cell r="C16">
            <v>0.21512691809749115</v>
          </cell>
          <cell r="D16">
            <v>0.50016985764300248</v>
          </cell>
          <cell r="E16">
            <v>0.35</v>
          </cell>
          <cell r="F16">
            <v>0.24239999999999998</v>
          </cell>
          <cell r="G16">
            <v>0.30742857142857144</v>
          </cell>
        </row>
        <row r="17">
          <cell r="A17" t="str">
            <v>Gannett Broadcasting</v>
          </cell>
          <cell r="B17">
            <v>0.157</v>
          </cell>
          <cell r="C17">
            <v>0.16314844307285828</v>
          </cell>
          <cell r="D17">
            <v>0.96231381092547397</v>
          </cell>
          <cell r="E17">
            <v>0.35</v>
          </cell>
          <cell r="F17">
            <v>0.19299999999999998</v>
          </cell>
          <cell r="G17">
            <v>0.44857142857142862</v>
          </cell>
        </row>
        <row r="18">
          <cell r="A18" t="str">
            <v>A.H. Belo</v>
          </cell>
          <cell r="B18">
            <v>0.1341</v>
          </cell>
          <cell r="C18">
            <v>0.1417172017416285</v>
          </cell>
          <cell r="D18">
            <v>0.94625069047358279</v>
          </cell>
          <cell r="E18">
            <v>0.35</v>
          </cell>
          <cell r="F18">
            <v>0.21589999999999998</v>
          </cell>
          <cell r="G18">
            <v>0.38314285714285717</v>
          </cell>
        </row>
        <row r="19">
          <cell r="A19" t="str">
            <v>Scripps Howard</v>
          </cell>
          <cell r="B19">
            <v>8.0199999999999994E-2</v>
          </cell>
          <cell r="C19">
            <v>9.8168524948988423E-2</v>
          </cell>
          <cell r="D19">
            <v>0.81696246369877246</v>
          </cell>
          <cell r="E19">
            <v>0.35</v>
          </cell>
          <cell r="F19">
            <v>0.26979999999999998</v>
          </cell>
          <cell r="G19">
            <v>0.22914285714285715</v>
          </cell>
        </row>
        <row r="20">
          <cell r="A20" t="str">
            <v>Cox Enterprises</v>
          </cell>
          <cell r="B20">
            <v>9.3299999999999994E-2</v>
          </cell>
          <cell r="C20">
            <v>9.466329390629144E-2</v>
          </cell>
          <cell r="D20">
            <v>0.98559849493890428</v>
          </cell>
          <cell r="E20">
            <v>0.35</v>
          </cell>
          <cell r="F20">
            <v>0.25669999999999998</v>
          </cell>
          <cell r="G20">
            <v>0.26657142857142857</v>
          </cell>
        </row>
        <row r="21">
          <cell r="A21" t="str">
            <v xml:space="preserve">Young Broadcasting </v>
          </cell>
          <cell r="B21">
            <v>9.0499999999999997E-2</v>
          </cell>
          <cell r="C21">
            <v>9.1821612847871992E-2</v>
          </cell>
          <cell r="D21">
            <v>0.98560673454885162</v>
          </cell>
          <cell r="E21">
            <v>0.35</v>
          </cell>
          <cell r="F21">
            <v>0.25949999999999995</v>
          </cell>
          <cell r="G21">
            <v>0.25857142857142856</v>
          </cell>
        </row>
        <row r="22">
          <cell r="A22" t="str">
            <v>Hearst-Argyle Television</v>
          </cell>
          <cell r="B22">
            <v>8.7400000000000005E-2</v>
          </cell>
          <cell r="C22">
            <v>9.1488592835780716E-2</v>
          </cell>
          <cell r="D22">
            <v>0.955310353902594</v>
          </cell>
          <cell r="E22">
            <v>0.35</v>
          </cell>
          <cell r="F22">
            <v>0.26259999999999994</v>
          </cell>
          <cell r="G22">
            <v>0.24971428571428575</v>
          </cell>
        </row>
        <row r="23">
          <cell r="A23" t="str">
            <v xml:space="preserve">Meredith </v>
          </cell>
          <cell r="B23">
            <v>6.2199999999999998E-2</v>
          </cell>
          <cell r="C23">
            <v>7.6689095498966631E-2</v>
          </cell>
          <cell r="D23">
            <v>0.81106707016564217</v>
          </cell>
          <cell r="E23">
            <v>0.35</v>
          </cell>
          <cell r="F23">
            <v>0.2878</v>
          </cell>
          <cell r="G23">
            <v>0.17771428571428571</v>
          </cell>
        </row>
        <row r="24">
          <cell r="A24" t="str">
            <v>Washington Post</v>
          </cell>
          <cell r="B24">
            <v>7.1300000000000002E-2</v>
          </cell>
          <cell r="C24">
            <v>7.1316564085289191E-2</v>
          </cell>
          <cell r="D24">
            <v>0.99976773859619228</v>
          </cell>
          <cell r="E24">
            <v>0.35</v>
          </cell>
          <cell r="F24">
            <v>0.27869999999999995</v>
          </cell>
          <cell r="G24">
            <v>0.20371428571428574</v>
          </cell>
        </row>
        <row r="25">
          <cell r="A25" t="str">
            <v>Granite Broadcasting</v>
          </cell>
          <cell r="B25">
            <v>4.2200000000000001E-2</v>
          </cell>
          <cell r="C25">
            <v>7.0259113238220622E-2</v>
          </cell>
          <cell r="D25">
            <v>0.60063382606206028</v>
          </cell>
          <cell r="E25">
            <v>0.35</v>
          </cell>
          <cell r="F25">
            <v>0.30779999999999996</v>
          </cell>
          <cell r="G25">
            <v>0.12057142857142858</v>
          </cell>
        </row>
        <row r="26">
          <cell r="A26" t="str">
            <v>Raycom</v>
          </cell>
          <cell r="B26">
            <v>5.7000000000000002E-2</v>
          </cell>
          <cell r="C26">
            <v>6.8286271768679532E-2</v>
          </cell>
          <cell r="D26">
            <v>0.83472121882840677</v>
          </cell>
          <cell r="E26">
            <v>0.35</v>
          </cell>
          <cell r="F26">
            <v>0.29299999999999998</v>
          </cell>
          <cell r="G26">
            <v>0.16285714285714287</v>
          </cell>
        </row>
        <row r="27">
          <cell r="A27" t="str">
            <v>All-American TV, Inc.</v>
          </cell>
          <cell r="B27">
            <v>3.39E-2</v>
          </cell>
          <cell r="C27">
            <v>6.7897048880468214E-2</v>
          </cell>
          <cell r="D27">
            <v>0.49928532327937353</v>
          </cell>
          <cell r="E27">
            <v>0.35</v>
          </cell>
          <cell r="F27">
            <v>0.31609999999999999</v>
          </cell>
          <cell r="G27">
            <v>9.6857142857142864E-2</v>
          </cell>
        </row>
        <row r="28">
          <cell r="A28" t="str">
            <v>Glencairn Acquisitions</v>
          </cell>
          <cell r="B28">
            <v>3.5000000000000003E-2</v>
          </cell>
          <cell r="C28">
            <v>6.5149428240329696E-2</v>
          </cell>
          <cell r="D28">
            <v>0.53722651058254145</v>
          </cell>
          <cell r="E28">
            <v>0.35</v>
          </cell>
          <cell r="F28">
            <v>0.31499999999999995</v>
          </cell>
          <cell r="G28">
            <v>0.10000000000000002</v>
          </cell>
        </row>
        <row r="29">
          <cell r="A29" t="str">
            <v>Clear Channel</v>
          </cell>
          <cell r="B29">
            <v>3.3599999999999998E-2</v>
          </cell>
          <cell r="C29">
            <v>6.1556172754993844E-2</v>
          </cell>
          <cell r="D29">
            <v>0.54584290244513523</v>
          </cell>
          <cell r="E29">
            <v>0.35</v>
          </cell>
          <cell r="F29">
            <v>0.31639999999999996</v>
          </cell>
          <cell r="G29">
            <v>9.6000000000000002E-2</v>
          </cell>
        </row>
        <row r="31">
          <cell r="A31" t="str">
            <v>Sources: Bear, Stearns &amp; Co. Inc.; Nielsen Media Research; BIA - Investing in Television '97</v>
          </cell>
        </row>
      </sheetData>
      <sheetData sheetId="23"/>
      <sheetData sheetId="24" refreshError="1">
        <row r="1">
          <cell r="A1" t="str">
            <v>Exhibit 23: Correlation of Rank in Early News and Sign-On/Sign-Off Rank - Top Fifty Markets</v>
          </cell>
        </row>
        <row r="3">
          <cell r="D3" t="str">
            <v>Early News</v>
          </cell>
          <cell r="E3" t="str">
            <v>Early News</v>
          </cell>
          <cell r="F3" t="str">
            <v>Early News</v>
          </cell>
        </row>
        <row r="4">
          <cell r="D4" t="str">
            <v>Rank 1</v>
          </cell>
          <cell r="E4" t="str">
            <v>Rank 2</v>
          </cell>
          <cell r="F4" t="str">
            <v>Rank 3</v>
          </cell>
        </row>
        <row r="6">
          <cell r="A6" t="str">
            <v>Number of Stations</v>
          </cell>
        </row>
        <row r="7">
          <cell r="A7" t="str">
            <v>Total Day Rank 1</v>
          </cell>
          <cell r="D7">
            <v>36</v>
          </cell>
          <cell r="E7">
            <v>14</v>
          </cell>
          <cell r="F7">
            <v>2</v>
          </cell>
        </row>
        <row r="8">
          <cell r="A8" t="str">
            <v>Total Day Rank 2</v>
          </cell>
          <cell r="D8">
            <v>15</v>
          </cell>
          <cell r="E8">
            <v>31</v>
          </cell>
          <cell r="F8">
            <v>4</v>
          </cell>
        </row>
        <row r="9">
          <cell r="A9" t="str">
            <v>Total Day Rank 3</v>
          </cell>
          <cell r="D9">
            <v>1</v>
          </cell>
          <cell r="E9">
            <v>4</v>
          </cell>
          <cell r="F9">
            <v>43</v>
          </cell>
        </row>
        <row r="10">
          <cell r="A10" t="str">
            <v xml:space="preserve">   Total Stations</v>
          </cell>
          <cell r="D10">
            <v>52</v>
          </cell>
          <cell r="E10">
            <v>49</v>
          </cell>
          <cell r="F10">
            <v>49</v>
          </cell>
        </row>
        <row r="12">
          <cell r="A12" t="str">
            <v>Percent</v>
          </cell>
        </row>
        <row r="13">
          <cell r="A13" t="str">
            <v>Total Day Rank 1</v>
          </cell>
          <cell r="D13">
            <v>0.69230769230769229</v>
          </cell>
          <cell r="E13">
            <v>0.2857142857142857</v>
          </cell>
          <cell r="F13">
            <v>4.0816326530612242E-2</v>
          </cell>
        </row>
        <row r="14">
          <cell r="A14" t="str">
            <v>Total Day Rank 2</v>
          </cell>
          <cell r="D14">
            <v>0.28846153846153844</v>
          </cell>
          <cell r="E14">
            <v>0.63265306122448983</v>
          </cell>
          <cell r="F14">
            <v>8.1632653061224483E-2</v>
          </cell>
        </row>
        <row r="15">
          <cell r="A15" t="str">
            <v>Total Day Rank 3</v>
          </cell>
          <cell r="D15">
            <v>1.9230769230769232E-2</v>
          </cell>
          <cell r="E15">
            <v>8.1632653061224483E-2</v>
          </cell>
          <cell r="F15">
            <v>0.87755102040816324</v>
          </cell>
        </row>
        <row r="17">
          <cell r="A17" t="str">
            <v>Note:  Analysis was based on November, May and February 1997 share data for ABC, CBS, and NBC</v>
          </cell>
        </row>
        <row r="18">
          <cell r="A18" t="str">
            <v xml:space="preserve">affiliates in top 50 markets.  There were total day ties for number one in Washington and Kansas City, ties  </v>
          </cell>
        </row>
        <row r="19">
          <cell r="A19" t="str">
            <v>for number two in Philadelphia and Pittsburgh and a 3-way early news tie for number one in San Diego</v>
          </cell>
        </row>
        <row r="21">
          <cell r="A21" t="str">
            <v>Source:  BIA - Investing in Television '97; Bear, Stearns &amp; Co. Inc.</v>
          </cell>
        </row>
      </sheetData>
      <sheetData sheetId="25" refreshError="1">
        <row r="1">
          <cell r="A1" t="str">
            <v>Exhibit 24: Correlation of Rank in Early News and Revenue - Top Fifty Markets</v>
          </cell>
        </row>
        <row r="3">
          <cell r="D3" t="str">
            <v>Early News</v>
          </cell>
          <cell r="E3" t="str">
            <v>Early News</v>
          </cell>
          <cell r="F3" t="str">
            <v>Early News</v>
          </cell>
        </row>
        <row r="4">
          <cell r="D4" t="str">
            <v>Rank 1</v>
          </cell>
          <cell r="E4" t="str">
            <v>Rank 2</v>
          </cell>
          <cell r="F4" t="str">
            <v>Rank 3</v>
          </cell>
        </row>
        <row r="6">
          <cell r="A6" t="str">
            <v>Number of Stations</v>
          </cell>
        </row>
        <row r="7">
          <cell r="A7" t="str">
            <v>Total Day Rank 1</v>
          </cell>
          <cell r="D7">
            <v>26</v>
          </cell>
          <cell r="E7">
            <v>21</v>
          </cell>
          <cell r="F7">
            <v>5</v>
          </cell>
        </row>
        <row r="8">
          <cell r="A8" t="str">
            <v>Total Day Rank 2</v>
          </cell>
          <cell r="D8">
            <v>21</v>
          </cell>
          <cell r="E8">
            <v>22</v>
          </cell>
          <cell r="F8">
            <v>6</v>
          </cell>
        </row>
        <row r="9">
          <cell r="A9" t="str">
            <v>Total Day Rank 3</v>
          </cell>
          <cell r="D9">
            <v>3</v>
          </cell>
          <cell r="E9">
            <v>8</v>
          </cell>
          <cell r="F9">
            <v>38</v>
          </cell>
        </row>
        <row r="10">
          <cell r="A10" t="str">
            <v xml:space="preserve">   Total Stations</v>
          </cell>
          <cell r="D10">
            <v>50</v>
          </cell>
          <cell r="E10">
            <v>51</v>
          </cell>
          <cell r="F10">
            <v>49</v>
          </cell>
        </row>
        <row r="12">
          <cell r="A12" t="str">
            <v>Percent</v>
          </cell>
        </row>
        <row r="13">
          <cell r="A13" t="str">
            <v>Total Day Rank 1</v>
          </cell>
          <cell r="D13">
            <v>0.52</v>
          </cell>
          <cell r="E13">
            <v>0.41176470588235292</v>
          </cell>
          <cell r="F13">
            <v>0.10204081632653061</v>
          </cell>
        </row>
        <row r="14">
          <cell r="A14" t="str">
            <v>Total Day Rank 2</v>
          </cell>
          <cell r="D14">
            <v>0.42</v>
          </cell>
          <cell r="E14">
            <v>0.43137254901960786</v>
          </cell>
          <cell r="F14">
            <v>0.12244897959183673</v>
          </cell>
        </row>
        <row r="15">
          <cell r="A15" t="str">
            <v>Total Day Rank 3</v>
          </cell>
          <cell r="D15">
            <v>0.06</v>
          </cell>
          <cell r="E15">
            <v>0.15686274509803921</v>
          </cell>
          <cell r="F15">
            <v>0.77551020408163263</v>
          </cell>
        </row>
        <row r="17">
          <cell r="A17" t="str">
            <v>Note:  Analysis was based on November, May and February 1997 share data for ABC, CBS, and NBC</v>
          </cell>
        </row>
        <row r="18">
          <cell r="A18" t="str">
            <v xml:space="preserve">affiliates in top 50 markets.  There were total revenue ties for number two in Hartford-New Haven  </v>
          </cell>
        </row>
        <row r="20">
          <cell r="A20" t="str">
            <v>Source:  BIA - Investing in Television '97, Bear, Stearns &amp; Co. Inc.</v>
          </cell>
        </row>
      </sheetData>
      <sheetData sheetId="26" refreshError="1">
        <row r="1">
          <cell r="A1" t="str">
            <v>Exhibit 25: Correlation of Revenue Rank by Affiliation - Top Fifty Markets</v>
          </cell>
        </row>
        <row r="3">
          <cell r="E3" t="str">
            <v xml:space="preserve"> </v>
          </cell>
          <cell r="F3" t="str">
            <v xml:space="preserve"> </v>
          </cell>
        </row>
        <row r="4">
          <cell r="D4" t="str">
            <v>ABC</v>
          </cell>
          <cell r="E4" t="str">
            <v>CBS</v>
          </cell>
          <cell r="F4" t="str">
            <v>NBC</v>
          </cell>
          <cell r="G4" t="str">
            <v xml:space="preserve">Total </v>
          </cell>
        </row>
        <row r="6">
          <cell r="A6" t="str">
            <v>Number of Stations</v>
          </cell>
        </row>
        <row r="7">
          <cell r="A7" t="str">
            <v>Total Revenue Rank 1</v>
          </cell>
          <cell r="D7">
            <v>17</v>
          </cell>
          <cell r="E7">
            <v>8</v>
          </cell>
          <cell r="F7">
            <v>25</v>
          </cell>
          <cell r="G7">
            <v>50</v>
          </cell>
        </row>
        <row r="8">
          <cell r="A8" t="str">
            <v>Total Revenue Rank 2</v>
          </cell>
          <cell r="D8">
            <v>16</v>
          </cell>
          <cell r="E8">
            <v>15</v>
          </cell>
          <cell r="F8">
            <v>20</v>
          </cell>
          <cell r="G8">
            <v>51</v>
          </cell>
        </row>
        <row r="9">
          <cell r="A9" t="str">
            <v>Total Revenue Rank 3</v>
          </cell>
          <cell r="D9">
            <v>17</v>
          </cell>
          <cell r="E9">
            <v>27</v>
          </cell>
          <cell r="F9">
            <v>5</v>
          </cell>
          <cell r="G9">
            <v>49</v>
          </cell>
        </row>
        <row r="10">
          <cell r="A10" t="str">
            <v xml:space="preserve">   Total Stations</v>
          </cell>
          <cell r="D10">
            <v>50</v>
          </cell>
          <cell r="E10">
            <v>50</v>
          </cell>
          <cell r="F10">
            <v>50</v>
          </cell>
        </row>
        <row r="12">
          <cell r="A12" t="str">
            <v>Percent</v>
          </cell>
        </row>
        <row r="13">
          <cell r="A13" t="str">
            <v>Total Revenue Rank 1</v>
          </cell>
          <cell r="D13">
            <v>0.34</v>
          </cell>
          <cell r="E13">
            <v>0.16</v>
          </cell>
          <cell r="F13">
            <v>0.5</v>
          </cell>
        </row>
        <row r="14">
          <cell r="A14" t="str">
            <v>Total Revenue Rank 2</v>
          </cell>
          <cell r="D14">
            <v>0.32</v>
          </cell>
          <cell r="E14">
            <v>0.3</v>
          </cell>
          <cell r="F14">
            <v>0.4</v>
          </cell>
        </row>
        <row r="15">
          <cell r="A15" t="str">
            <v>Total Revenue Rank 3</v>
          </cell>
          <cell r="D15">
            <v>0.34</v>
          </cell>
          <cell r="E15">
            <v>0.54</v>
          </cell>
          <cell r="F15">
            <v>0.1</v>
          </cell>
        </row>
        <row r="17">
          <cell r="A17" t="str">
            <v>Note:  Analysis was based on November, May and February 1997 share data for ABC, CBS, and NBC</v>
          </cell>
        </row>
        <row r="18">
          <cell r="A18" t="str">
            <v xml:space="preserve">affiliates in top 50 markets.  There was a tie in revenue rank for number two in Hartford-New Haven  </v>
          </cell>
        </row>
        <row r="20">
          <cell r="A20" t="str">
            <v>Source:  BIA - Investing in Television, Bear, Stearns &amp; Co. Inc.</v>
          </cell>
        </row>
      </sheetData>
      <sheetData sheetId="27"/>
      <sheetData sheetId="28" refreshError="1">
        <row r="1">
          <cell r="A1" t="str">
            <v xml:space="preserve">Exhibit 27: Summary of Television Ratings - Average Households and Adults Over 1997-1998 Season to Date  </v>
          </cell>
        </row>
        <row r="4">
          <cell r="A4" t="str">
            <v xml:space="preserve">For the Week Ending February 22, 1998 </v>
          </cell>
        </row>
        <row r="6">
          <cell r="A6" t="str">
            <v>Primetime - Total Households</v>
          </cell>
          <cell r="B6" t="str">
            <v>ABC</v>
          </cell>
          <cell r="C6" t="str">
            <v>CBS</v>
          </cell>
          <cell r="D6" t="str">
            <v>NBC</v>
          </cell>
          <cell r="E6" t="str">
            <v>Fox</v>
          </cell>
          <cell r="F6" t="str">
            <v>WB</v>
          </cell>
          <cell r="G6" t="str">
            <v>UPN</v>
          </cell>
        </row>
        <row r="7">
          <cell r="A7" t="str">
            <v>1997- 1998 Season</v>
          </cell>
          <cell r="B7">
            <v>8396</v>
          </cell>
          <cell r="C7">
            <v>9786</v>
          </cell>
          <cell r="D7">
            <v>10241</v>
          </cell>
          <cell r="E7">
            <v>7036</v>
          </cell>
          <cell r="F7">
            <v>3021</v>
          </cell>
          <cell r="G7">
            <v>2861</v>
          </cell>
        </row>
        <row r="8">
          <cell r="A8" t="str">
            <v>1996 - 1997 Season</v>
          </cell>
          <cell r="B8">
            <v>9246</v>
          </cell>
          <cell r="C8">
            <v>9406</v>
          </cell>
          <cell r="D8">
            <v>10449</v>
          </cell>
          <cell r="E8">
            <v>7800</v>
          </cell>
          <cell r="F8">
            <v>2540</v>
          </cell>
          <cell r="G8">
            <v>3127</v>
          </cell>
        </row>
        <row r="9">
          <cell r="A9" t="str">
            <v xml:space="preserve">   Change</v>
          </cell>
          <cell r="B9">
            <v>-9.193164611723989E-2</v>
          </cell>
          <cell r="C9">
            <v>4.0399744843716778E-2</v>
          </cell>
          <cell r="D9">
            <v>-1.9906211120681406E-2</v>
          </cell>
          <cell r="E9">
            <v>-9.7948717948717942E-2</v>
          </cell>
          <cell r="F9">
            <v>0.18937007874015749</v>
          </cell>
          <cell r="G9">
            <v>-8.5065558042852568E-2</v>
          </cell>
        </row>
        <row r="11">
          <cell r="A11" t="str">
            <v xml:space="preserve">Primetime - Adults 18-49 </v>
          </cell>
        </row>
        <row r="12">
          <cell r="A12" t="str">
            <v>1997- 1998 Season</v>
          </cell>
          <cell r="B12">
            <v>6292</v>
          </cell>
          <cell r="C12">
            <v>5534</v>
          </cell>
          <cell r="D12">
            <v>8404</v>
          </cell>
          <cell r="E12">
            <v>6275</v>
          </cell>
          <cell r="F12">
            <v>1989</v>
          </cell>
          <cell r="G12">
            <v>2069</v>
          </cell>
        </row>
        <row r="13">
          <cell r="A13" t="str">
            <v>1996 - 1997 Season</v>
          </cell>
          <cell r="B13">
            <v>6957</v>
          </cell>
          <cell r="C13">
            <v>5336</v>
          </cell>
          <cell r="D13">
            <v>8513</v>
          </cell>
          <cell r="E13">
            <v>6885</v>
          </cell>
          <cell r="F13">
            <v>1617</v>
          </cell>
          <cell r="G13">
            <v>2466</v>
          </cell>
        </row>
        <row r="14">
          <cell r="A14" t="str">
            <v xml:space="preserve">   Change</v>
          </cell>
          <cell r="B14">
            <v>-9.5587178381486268E-2</v>
          </cell>
          <cell r="C14">
            <v>3.7106446776611693E-2</v>
          </cell>
          <cell r="D14">
            <v>-1.2803946904733937E-2</v>
          </cell>
          <cell r="E14">
            <v>-8.8598402323892517E-2</v>
          </cell>
          <cell r="F14">
            <v>0.23005565862708721</v>
          </cell>
          <cell r="G14">
            <v>-0.16098945660989455</v>
          </cell>
        </row>
        <row r="16">
          <cell r="A16" t="str">
            <v>Primetime - Adults 25-54</v>
          </cell>
        </row>
        <row r="17">
          <cell r="A17" t="str">
            <v>1997- 1998 Season</v>
          </cell>
          <cell r="B17">
            <v>6553</v>
          </cell>
          <cell r="C17">
            <v>6320</v>
          </cell>
          <cell r="D17">
            <v>8537</v>
          </cell>
          <cell r="E17">
            <v>5755</v>
          </cell>
          <cell r="F17">
            <v>1731</v>
          </cell>
          <cell r="G17">
            <v>1912</v>
          </cell>
        </row>
        <row r="18">
          <cell r="A18" t="str">
            <v>1996 - 1997 Season</v>
          </cell>
          <cell r="B18">
            <v>7103</v>
          </cell>
          <cell r="C18">
            <v>5931</v>
          </cell>
          <cell r="D18">
            <v>8674</v>
          </cell>
          <cell r="E18">
            <v>6423</v>
          </cell>
          <cell r="F18">
            <v>1384</v>
          </cell>
          <cell r="G18">
            <v>2290</v>
          </cell>
        </row>
        <row r="19">
          <cell r="A19" t="str">
            <v xml:space="preserve">   Change</v>
          </cell>
          <cell r="B19">
            <v>-7.7432070955934115E-2</v>
          </cell>
          <cell r="C19">
            <v>6.5587590625526895E-2</v>
          </cell>
          <cell r="D19">
            <v>-1.5794327876412266E-2</v>
          </cell>
          <cell r="E19">
            <v>-0.10400124552389849</v>
          </cell>
          <cell r="F19">
            <v>0.25072254335260113</v>
          </cell>
          <cell r="G19">
            <v>-0.16506550218340613</v>
          </cell>
        </row>
        <row r="21">
          <cell r="A21" t="str">
            <v xml:space="preserve">Source: Nielsen Media Research; Fox Broadcasting, Inc.; Westinghouse; Bear, Stearns &amp; Co. Inc. </v>
          </cell>
        </row>
      </sheetData>
      <sheetData sheetId="29" refreshError="1">
        <row r="1">
          <cell r="A1" t="str">
            <v>Exhibit 28: Profitability of Networks</v>
          </cell>
        </row>
        <row r="21">
          <cell r="A21" t="str">
            <v>Source: Broadcasting and Cable</v>
          </cell>
        </row>
      </sheetData>
      <sheetData sheetId="30" refreshError="1">
        <row r="1">
          <cell r="A1" t="str">
            <v>Exhibit 29: Nielsen Total Television Households Ratings Summary</v>
          </cell>
        </row>
        <row r="3">
          <cell r="A3" t="str">
            <v>Broadcast</v>
          </cell>
        </row>
        <row r="4">
          <cell r="A4" t="str">
            <v>Season -</v>
          </cell>
          <cell r="B4" t="str">
            <v>ABC</v>
          </cell>
          <cell r="C4" t="str">
            <v>CBS</v>
          </cell>
          <cell r="D4" t="str">
            <v>NBC</v>
          </cell>
          <cell r="E4" t="str">
            <v>Fox</v>
          </cell>
          <cell r="F4" t="str">
            <v>UPN</v>
          </cell>
          <cell r="G4" t="str">
            <v>WB</v>
          </cell>
          <cell r="H4" t="str">
            <v>ABC</v>
          </cell>
          <cell r="I4" t="str">
            <v>CBS</v>
          </cell>
          <cell r="J4" t="str">
            <v>NBC</v>
          </cell>
          <cell r="K4" t="str">
            <v>Fox</v>
          </cell>
        </row>
        <row r="5">
          <cell r="A5" t="str">
            <v>September to April</v>
          </cell>
          <cell r="B5" t="str">
            <v>Ratings</v>
          </cell>
          <cell r="C5" t="str">
            <v>Ratings</v>
          </cell>
          <cell r="D5" t="str">
            <v>Ratings</v>
          </cell>
          <cell r="E5" t="str">
            <v>Ratings</v>
          </cell>
          <cell r="F5" t="str">
            <v>Ratings</v>
          </cell>
          <cell r="G5" t="str">
            <v>Ratings</v>
          </cell>
        </row>
        <row r="6">
          <cell r="A6" t="str">
            <v>1978-1979</v>
          </cell>
          <cell r="B6">
            <v>21</v>
          </cell>
          <cell r="C6">
            <v>18.600000000000001</v>
          </cell>
          <cell r="D6">
            <v>17.100000000000001</v>
          </cell>
          <cell r="E6">
            <v>0</v>
          </cell>
          <cell r="F6">
            <v>0</v>
          </cell>
          <cell r="G6">
            <v>0</v>
          </cell>
          <cell r="H6">
            <v>1</v>
          </cell>
          <cell r="I6">
            <v>2</v>
          </cell>
          <cell r="J6">
            <v>3</v>
          </cell>
          <cell r="K6" t="str">
            <v>NA</v>
          </cell>
        </row>
        <row r="7">
          <cell r="A7" t="str">
            <v>1979-1980</v>
          </cell>
          <cell r="B7">
            <v>19.5</v>
          </cell>
          <cell r="C7">
            <v>19.600000000000001</v>
          </cell>
          <cell r="D7">
            <v>17.399999999999999</v>
          </cell>
          <cell r="E7">
            <v>0</v>
          </cell>
          <cell r="F7">
            <v>0</v>
          </cell>
          <cell r="G7">
            <v>0</v>
          </cell>
          <cell r="H7">
            <v>2</v>
          </cell>
          <cell r="I7">
            <v>1</v>
          </cell>
          <cell r="J7">
            <v>3</v>
          </cell>
          <cell r="K7" t="str">
            <v>NA</v>
          </cell>
        </row>
        <row r="8">
          <cell r="A8" t="str">
            <v>1980-1981</v>
          </cell>
          <cell r="B8">
            <v>18.2</v>
          </cell>
          <cell r="C8">
            <v>19.8</v>
          </cell>
          <cell r="D8">
            <v>16.600000000000001</v>
          </cell>
          <cell r="E8">
            <v>0</v>
          </cell>
          <cell r="F8">
            <v>0</v>
          </cell>
          <cell r="G8">
            <v>0</v>
          </cell>
          <cell r="H8">
            <v>2</v>
          </cell>
          <cell r="I8">
            <v>1</v>
          </cell>
          <cell r="J8">
            <v>3</v>
          </cell>
          <cell r="K8" t="str">
            <v>NA</v>
          </cell>
        </row>
        <row r="9">
          <cell r="A9" t="str">
            <v>1981-1982</v>
          </cell>
          <cell r="B9">
            <v>18.100000000000001</v>
          </cell>
          <cell r="C9">
            <v>19</v>
          </cell>
          <cell r="D9">
            <v>15.2</v>
          </cell>
          <cell r="E9">
            <v>0</v>
          </cell>
          <cell r="F9">
            <v>0</v>
          </cell>
          <cell r="G9">
            <v>0</v>
          </cell>
          <cell r="H9">
            <v>2</v>
          </cell>
          <cell r="I9">
            <v>1</v>
          </cell>
          <cell r="J9">
            <v>3</v>
          </cell>
          <cell r="K9" t="str">
            <v>NA</v>
          </cell>
        </row>
        <row r="10">
          <cell r="A10" t="str">
            <v>1982-1983</v>
          </cell>
          <cell r="B10">
            <v>17.7</v>
          </cell>
          <cell r="C10">
            <v>18.2</v>
          </cell>
          <cell r="D10">
            <v>15.1</v>
          </cell>
          <cell r="E10">
            <v>0</v>
          </cell>
          <cell r="F10">
            <v>0</v>
          </cell>
          <cell r="G10">
            <v>0</v>
          </cell>
          <cell r="H10">
            <v>2</v>
          </cell>
          <cell r="I10">
            <v>1</v>
          </cell>
          <cell r="J10">
            <v>3</v>
          </cell>
          <cell r="K10" t="str">
            <v>NA</v>
          </cell>
        </row>
        <row r="11">
          <cell r="A11" t="str">
            <v>1983-1984</v>
          </cell>
          <cell r="B11">
            <v>17.2</v>
          </cell>
          <cell r="C11">
            <v>18</v>
          </cell>
          <cell r="D11">
            <v>14.9</v>
          </cell>
          <cell r="E11">
            <v>0</v>
          </cell>
          <cell r="F11">
            <v>0</v>
          </cell>
          <cell r="G11">
            <v>0</v>
          </cell>
          <cell r="H11">
            <v>2</v>
          </cell>
          <cell r="I11">
            <v>1</v>
          </cell>
          <cell r="J11">
            <v>3</v>
          </cell>
          <cell r="K11" t="str">
            <v>NA</v>
          </cell>
        </row>
        <row r="12">
          <cell r="A12" t="str">
            <v>1984-1985</v>
          </cell>
          <cell r="B12">
            <v>15.4</v>
          </cell>
          <cell r="C12">
            <v>16.899999999999999</v>
          </cell>
          <cell r="D12">
            <v>16.2</v>
          </cell>
          <cell r="E12">
            <v>0</v>
          </cell>
          <cell r="F12">
            <v>0</v>
          </cell>
          <cell r="G12">
            <v>0</v>
          </cell>
          <cell r="H12">
            <v>3</v>
          </cell>
          <cell r="I12">
            <v>1</v>
          </cell>
          <cell r="J12">
            <v>2</v>
          </cell>
          <cell r="K12" t="str">
            <v>NA</v>
          </cell>
        </row>
        <row r="13">
          <cell r="A13" t="str">
            <v>1985-1986</v>
          </cell>
          <cell r="B13">
            <v>14.9</v>
          </cell>
          <cell r="C13">
            <v>16.7</v>
          </cell>
          <cell r="D13">
            <v>17.5</v>
          </cell>
          <cell r="E13">
            <v>0</v>
          </cell>
          <cell r="F13">
            <v>0</v>
          </cell>
          <cell r="G13">
            <v>0</v>
          </cell>
          <cell r="H13">
            <v>3</v>
          </cell>
          <cell r="I13">
            <v>2</v>
          </cell>
          <cell r="J13">
            <v>1</v>
          </cell>
          <cell r="K13" t="str">
            <v>NA</v>
          </cell>
        </row>
        <row r="14">
          <cell r="A14" t="str">
            <v>1986-1987</v>
          </cell>
          <cell r="B14">
            <v>14.1</v>
          </cell>
          <cell r="C14">
            <v>15.8</v>
          </cell>
          <cell r="D14">
            <v>17.8</v>
          </cell>
          <cell r="E14">
            <v>0</v>
          </cell>
          <cell r="F14">
            <v>0</v>
          </cell>
          <cell r="G14">
            <v>0</v>
          </cell>
          <cell r="H14">
            <v>3</v>
          </cell>
          <cell r="I14">
            <v>2</v>
          </cell>
          <cell r="J14">
            <v>1</v>
          </cell>
          <cell r="K14" t="str">
            <v>NA</v>
          </cell>
        </row>
        <row r="15">
          <cell r="A15" t="str">
            <v>1987-1988(1)</v>
          </cell>
          <cell r="B15">
            <v>13.7</v>
          </cell>
          <cell r="C15">
            <v>13.4</v>
          </cell>
          <cell r="D15">
            <v>16</v>
          </cell>
          <cell r="E15">
            <v>3.9</v>
          </cell>
          <cell r="F15">
            <v>0</v>
          </cell>
          <cell r="G15">
            <v>0</v>
          </cell>
          <cell r="H15">
            <v>2</v>
          </cell>
          <cell r="I15">
            <v>3</v>
          </cell>
          <cell r="J15">
            <v>1</v>
          </cell>
          <cell r="K15">
            <v>4</v>
          </cell>
        </row>
        <row r="16">
          <cell r="A16" t="str">
            <v>1988-1989(1)</v>
          </cell>
          <cell r="B16">
            <v>12.9</v>
          </cell>
          <cell r="C16">
            <v>12.5</v>
          </cell>
          <cell r="D16">
            <v>15.9</v>
          </cell>
          <cell r="E16">
            <v>5.6</v>
          </cell>
          <cell r="F16">
            <v>0</v>
          </cell>
          <cell r="G16">
            <v>0</v>
          </cell>
          <cell r="H16">
            <v>2</v>
          </cell>
          <cell r="I16">
            <v>3</v>
          </cell>
          <cell r="J16">
            <v>1</v>
          </cell>
          <cell r="K16">
            <v>4</v>
          </cell>
        </row>
        <row r="17">
          <cell r="A17" t="str">
            <v>1989-1990(1)</v>
          </cell>
          <cell r="B17">
            <v>12.9</v>
          </cell>
          <cell r="C17">
            <v>12.2</v>
          </cell>
          <cell r="D17">
            <v>14.6</v>
          </cell>
          <cell r="E17">
            <v>6.3</v>
          </cell>
          <cell r="F17">
            <v>0</v>
          </cell>
          <cell r="G17">
            <v>0</v>
          </cell>
          <cell r="H17">
            <v>2</v>
          </cell>
          <cell r="I17">
            <v>3</v>
          </cell>
          <cell r="J17">
            <v>1</v>
          </cell>
          <cell r="K17">
            <v>4</v>
          </cell>
        </row>
        <row r="18">
          <cell r="A18" t="str">
            <v>1990-1991</v>
          </cell>
          <cell r="B18">
            <v>12.5</v>
          </cell>
          <cell r="C18">
            <v>12.3</v>
          </cell>
          <cell r="D18">
            <v>12.7</v>
          </cell>
          <cell r="E18">
            <v>6.4</v>
          </cell>
          <cell r="F18">
            <v>0</v>
          </cell>
          <cell r="G18">
            <v>0</v>
          </cell>
          <cell r="H18">
            <v>2</v>
          </cell>
          <cell r="I18">
            <v>3</v>
          </cell>
          <cell r="J18">
            <v>1</v>
          </cell>
          <cell r="K18">
            <v>4</v>
          </cell>
        </row>
        <row r="19">
          <cell r="A19" t="str">
            <v>1991-1992(2)</v>
          </cell>
          <cell r="B19">
            <v>12.2</v>
          </cell>
          <cell r="C19">
            <v>13.8</v>
          </cell>
          <cell r="D19">
            <v>12.3</v>
          </cell>
          <cell r="E19">
            <v>8</v>
          </cell>
          <cell r="F19">
            <v>0</v>
          </cell>
          <cell r="G19">
            <v>0</v>
          </cell>
          <cell r="H19">
            <v>3</v>
          </cell>
          <cell r="I19">
            <v>1</v>
          </cell>
          <cell r="J19">
            <v>2</v>
          </cell>
          <cell r="K19">
            <v>4</v>
          </cell>
        </row>
        <row r="20">
          <cell r="A20" t="str">
            <v>1992-1993</v>
          </cell>
          <cell r="B20">
            <v>12.4</v>
          </cell>
          <cell r="C20">
            <v>13.3</v>
          </cell>
          <cell r="D20">
            <v>11</v>
          </cell>
          <cell r="E20">
            <v>7.7</v>
          </cell>
          <cell r="F20">
            <v>0</v>
          </cell>
          <cell r="G20">
            <v>0</v>
          </cell>
          <cell r="H20">
            <v>2</v>
          </cell>
          <cell r="I20">
            <v>1</v>
          </cell>
          <cell r="J20">
            <v>3</v>
          </cell>
          <cell r="K20">
            <v>4</v>
          </cell>
        </row>
        <row r="21">
          <cell r="A21" t="str">
            <v>1993-1994</v>
          </cell>
          <cell r="B21">
            <v>12.4</v>
          </cell>
          <cell r="C21">
            <v>14</v>
          </cell>
          <cell r="D21">
            <v>11</v>
          </cell>
          <cell r="E21">
            <v>7.2</v>
          </cell>
          <cell r="F21">
            <v>0</v>
          </cell>
          <cell r="G21">
            <v>0</v>
          </cell>
          <cell r="H21">
            <v>2</v>
          </cell>
          <cell r="I21">
            <v>1</v>
          </cell>
          <cell r="J21">
            <v>3</v>
          </cell>
          <cell r="K21">
            <v>4</v>
          </cell>
        </row>
        <row r="22">
          <cell r="A22" t="str">
            <v>1994-1995</v>
          </cell>
          <cell r="B22">
            <v>12</v>
          </cell>
          <cell r="C22">
            <v>11.1</v>
          </cell>
          <cell r="D22">
            <v>11.5</v>
          </cell>
          <cell r="E22">
            <v>7.7</v>
          </cell>
          <cell r="F22">
            <v>3.4</v>
          </cell>
          <cell r="G22">
            <v>1.9</v>
          </cell>
          <cell r="H22">
            <v>1</v>
          </cell>
          <cell r="I22">
            <v>3</v>
          </cell>
          <cell r="J22">
            <v>2</v>
          </cell>
          <cell r="K22">
            <v>4</v>
          </cell>
        </row>
        <row r="23">
          <cell r="A23" t="str">
            <v>1995-1996(3)</v>
          </cell>
          <cell r="B23">
            <v>10.6</v>
          </cell>
          <cell r="C23">
            <v>9.6</v>
          </cell>
          <cell r="D23">
            <v>11.7</v>
          </cell>
          <cell r="E23">
            <v>7.3</v>
          </cell>
          <cell r="F23">
            <v>3.1</v>
          </cell>
          <cell r="G23">
            <v>2.4</v>
          </cell>
          <cell r="H23">
            <v>2</v>
          </cell>
          <cell r="I23">
            <v>3</v>
          </cell>
          <cell r="J23">
            <v>1</v>
          </cell>
          <cell r="K23">
            <v>4</v>
          </cell>
        </row>
        <row r="24">
          <cell r="A24" t="str">
            <v>1996-1997(4)</v>
          </cell>
          <cell r="B24">
            <v>9.1999999999999993</v>
          </cell>
          <cell r="C24">
            <v>9.6</v>
          </cell>
          <cell r="D24">
            <v>10.5</v>
          </cell>
          <cell r="E24">
            <v>7.7</v>
          </cell>
          <cell r="F24">
            <v>3.2</v>
          </cell>
          <cell r="G24">
            <v>2.6</v>
          </cell>
          <cell r="H24">
            <v>3</v>
          </cell>
          <cell r="I24">
            <v>2</v>
          </cell>
          <cell r="J24">
            <v>1</v>
          </cell>
          <cell r="K24">
            <v>4</v>
          </cell>
        </row>
        <row r="25">
          <cell r="A25" t="str">
            <v>1997-1998 (5)</v>
          </cell>
          <cell r="B25">
            <v>8.6</v>
          </cell>
          <cell r="C25">
            <v>10</v>
          </cell>
          <cell r="D25">
            <v>10.5</v>
          </cell>
          <cell r="E25">
            <v>7.2</v>
          </cell>
          <cell r="F25">
            <v>2.9</v>
          </cell>
          <cell r="G25">
            <v>3.1</v>
          </cell>
          <cell r="H25">
            <v>3</v>
          </cell>
          <cell r="I25">
            <v>2</v>
          </cell>
          <cell r="J25">
            <v>1</v>
          </cell>
          <cell r="K25">
            <v>4</v>
          </cell>
        </row>
        <row r="26">
          <cell r="A26" t="str">
            <v>Notes:</v>
          </cell>
        </row>
        <row r="27">
          <cell r="A27" t="str">
            <v xml:space="preserve">(1) Ratings for Fox are from Fox Broadcasting, Inc. for the seasons ending 1988 to 1990; </v>
          </cell>
        </row>
        <row r="28">
          <cell r="A28" t="str">
            <v xml:space="preserve">     Nielsen began breaking out Fox ratings beginning in 1990-91 season.</v>
          </cell>
        </row>
        <row r="29">
          <cell r="A29" t="str">
            <v>(2)  In 1992, Total Number of U.S. Households was adjusted downward slightly due to census results.</v>
          </cell>
        </row>
        <row r="30">
          <cell r="A30" t="str">
            <v>(3)  1995-96 season was extended until May 22, 1996.</v>
          </cell>
        </row>
        <row r="31">
          <cell r="A31" t="str">
            <v>(4) 1996-1997 Broadcast Season is through May 25, 1997</v>
          </cell>
        </row>
        <row r="32">
          <cell r="A32" t="str">
            <v>(5) 1997-1998 Broadcast Season to Date February 22, 1998</v>
          </cell>
        </row>
        <row r="34">
          <cell r="A34" t="str">
            <v>Sources:  Nielsen Media Research; Fox Broadcasting, Inc.; Westinghouse; Bear, Stearns &amp; Co. Inc.</v>
          </cell>
        </row>
      </sheetData>
      <sheetData sheetId="31" refreshError="1">
        <row r="1">
          <cell r="A1" t="str">
            <v>Exhibit 30: Difference Between Late News Share and Early News Share</v>
          </cell>
        </row>
        <row r="3">
          <cell r="E3" t="str">
            <v>Late News</v>
          </cell>
          <cell r="F3" t="str">
            <v>Late News</v>
          </cell>
          <cell r="G3" t="str">
            <v>Late News</v>
          </cell>
        </row>
        <row r="4">
          <cell r="E4" t="str">
            <v>Minus</v>
          </cell>
          <cell r="F4" t="str">
            <v>Minus</v>
          </cell>
          <cell r="G4" t="str">
            <v>Minus</v>
          </cell>
        </row>
        <row r="5">
          <cell r="A5" t="str">
            <v>Market</v>
          </cell>
          <cell r="E5" t="str">
            <v>Early News</v>
          </cell>
          <cell r="F5" t="str">
            <v>Early Fringe</v>
          </cell>
          <cell r="G5" t="str">
            <v>Early Fringe</v>
          </cell>
        </row>
        <row r="6">
          <cell r="A6" t="str">
            <v>Rank</v>
          </cell>
          <cell r="B6" t="str">
            <v>Market</v>
          </cell>
          <cell r="E6" t="str">
            <v>ABC</v>
          </cell>
          <cell r="F6" t="str">
            <v>CBS</v>
          </cell>
          <cell r="G6" t="str">
            <v>NBC</v>
          </cell>
        </row>
        <row r="7">
          <cell r="A7">
            <v>1</v>
          </cell>
          <cell r="B7" t="str">
            <v>New York</v>
          </cell>
          <cell r="E7">
            <v>-4.6666666666666679</v>
          </cell>
          <cell r="F7">
            <v>2.666666666666667</v>
          </cell>
          <cell r="G7">
            <v>6.6666666666666661</v>
          </cell>
        </row>
        <row r="8">
          <cell r="A8">
            <v>2</v>
          </cell>
          <cell r="B8" t="str">
            <v>Los Angeles</v>
          </cell>
          <cell r="E8">
            <v>0.3333333333333357</v>
          </cell>
          <cell r="F8">
            <v>6.333333333333333</v>
          </cell>
          <cell r="G8">
            <v>9.3333333333333339</v>
          </cell>
        </row>
        <row r="9">
          <cell r="A9">
            <v>3</v>
          </cell>
          <cell r="B9" t="str">
            <v>Chicago</v>
          </cell>
          <cell r="E9">
            <v>1.3333333333333321</v>
          </cell>
          <cell r="F9">
            <v>3.6666666666666679</v>
          </cell>
          <cell r="G9">
            <v>10.333333333333334</v>
          </cell>
        </row>
        <row r="10">
          <cell r="A10">
            <v>4</v>
          </cell>
          <cell r="B10" t="str">
            <v>Philadelphia</v>
          </cell>
          <cell r="E10">
            <v>0.3333333333333357</v>
          </cell>
          <cell r="F10">
            <v>2</v>
          </cell>
          <cell r="G10">
            <v>10.666666666666668</v>
          </cell>
        </row>
        <row r="11">
          <cell r="A11">
            <v>5</v>
          </cell>
          <cell r="B11" t="str">
            <v>San Francisco-Oakland-San Jose</v>
          </cell>
          <cell r="E11">
            <v>-1.6666666666666679</v>
          </cell>
          <cell r="F11">
            <v>2.6666666666666661</v>
          </cell>
          <cell r="G11">
            <v>8.3333333333333321</v>
          </cell>
        </row>
        <row r="12">
          <cell r="A12">
            <v>6</v>
          </cell>
          <cell r="B12" t="str">
            <v>Boston</v>
          </cell>
          <cell r="E12">
            <v>6</v>
          </cell>
          <cell r="F12">
            <v>4</v>
          </cell>
          <cell r="G12">
            <v>3.6666666666666679</v>
          </cell>
        </row>
        <row r="13">
          <cell r="A13">
            <v>7</v>
          </cell>
          <cell r="B13" t="str">
            <v>Washington, D.C.</v>
          </cell>
          <cell r="E13">
            <v>0.33333333333333215</v>
          </cell>
          <cell r="F13">
            <v>0.66666666666666607</v>
          </cell>
          <cell r="G13">
            <v>7.6666666666666661</v>
          </cell>
        </row>
        <row r="14">
          <cell r="A14">
            <v>8</v>
          </cell>
          <cell r="B14" t="str">
            <v>Dallas-Ft. Worth</v>
          </cell>
          <cell r="E14">
            <v>3.3333333333333321</v>
          </cell>
          <cell r="F14">
            <v>2.666666666666667</v>
          </cell>
          <cell r="G14">
            <v>6</v>
          </cell>
        </row>
        <row r="15">
          <cell r="A15">
            <v>9</v>
          </cell>
          <cell r="B15" t="str">
            <v>Detroit</v>
          </cell>
          <cell r="E15">
            <v>4.6666666666666643</v>
          </cell>
          <cell r="F15">
            <v>0.33333333333333393</v>
          </cell>
          <cell r="G15">
            <v>4.6666666666666679</v>
          </cell>
        </row>
        <row r="16">
          <cell r="A16">
            <v>10</v>
          </cell>
          <cell r="B16" t="str">
            <v>Atlanta</v>
          </cell>
          <cell r="E16">
            <v>-0.6666666666666643</v>
          </cell>
          <cell r="F16">
            <v>1.6666666666666661</v>
          </cell>
          <cell r="G16">
            <v>2.3333333333333321</v>
          </cell>
        </row>
        <row r="17">
          <cell r="A17">
            <v>11</v>
          </cell>
          <cell r="B17" t="str">
            <v>Houston</v>
          </cell>
          <cell r="E17">
            <v>5</v>
          </cell>
          <cell r="F17">
            <v>-2.3333333333333321</v>
          </cell>
          <cell r="G17">
            <v>2.6666666666666661</v>
          </cell>
        </row>
        <row r="18">
          <cell r="A18">
            <v>12</v>
          </cell>
          <cell r="B18" t="str">
            <v>Seattle-Tacoma</v>
          </cell>
          <cell r="E18">
            <v>2.6666666666666679</v>
          </cell>
          <cell r="F18">
            <v>-2.3333333333333339</v>
          </cell>
          <cell r="G18">
            <v>7.6666666666666679</v>
          </cell>
        </row>
        <row r="19">
          <cell r="A19">
            <v>13</v>
          </cell>
          <cell r="B19" t="str">
            <v>Cleveland</v>
          </cell>
          <cell r="E19">
            <v>5</v>
          </cell>
          <cell r="F19">
            <v>3.3333333333333339</v>
          </cell>
          <cell r="G19">
            <v>8.3333333333333339</v>
          </cell>
        </row>
        <row r="20">
          <cell r="A20">
            <v>14</v>
          </cell>
          <cell r="B20" t="str">
            <v>Minneapolis - St. Paul</v>
          </cell>
          <cell r="E20">
            <v>5.3333333333333321</v>
          </cell>
          <cell r="F20">
            <v>-2</v>
          </cell>
          <cell r="G20">
            <v>10.666666666666668</v>
          </cell>
        </row>
        <row r="21">
          <cell r="A21">
            <v>15</v>
          </cell>
          <cell r="B21" t="str">
            <v>Tampa-St Petersburg-Sarasota</v>
          </cell>
          <cell r="E21">
            <v>2.6666666666666661</v>
          </cell>
          <cell r="F21">
            <v>-4.3333333333333321</v>
          </cell>
          <cell r="G21">
            <v>3.3333333333333357</v>
          </cell>
        </row>
        <row r="22">
          <cell r="A22">
            <v>16</v>
          </cell>
          <cell r="B22" t="str">
            <v>Miami - Ft. Lauderdale</v>
          </cell>
          <cell r="E22">
            <v>-2.3333333333333321</v>
          </cell>
          <cell r="F22">
            <v>3.666666666666667</v>
          </cell>
          <cell r="G22">
            <v>5.666666666666667</v>
          </cell>
        </row>
        <row r="23">
          <cell r="A23">
            <v>17</v>
          </cell>
          <cell r="B23" t="str">
            <v>Phoenix</v>
          </cell>
          <cell r="E23">
            <v>1.3333333333333339</v>
          </cell>
          <cell r="F23">
            <v>7</v>
          </cell>
          <cell r="G23">
            <v>6.9999999999999982</v>
          </cell>
        </row>
        <row r="24">
          <cell r="A24">
            <v>18</v>
          </cell>
          <cell r="B24" t="str">
            <v>Denver</v>
          </cell>
          <cell r="E24">
            <v>-3</v>
          </cell>
          <cell r="F24">
            <v>6.6666666666666661</v>
          </cell>
          <cell r="G24">
            <v>15.000000000000002</v>
          </cell>
        </row>
        <row r="25">
          <cell r="A25">
            <v>19</v>
          </cell>
          <cell r="B25" t="str">
            <v>Pittsburgh</v>
          </cell>
          <cell r="E25">
            <v>8.0000000000000018</v>
          </cell>
          <cell r="F25">
            <v>4.6666666666666643</v>
          </cell>
          <cell r="G25">
            <v>0</v>
          </cell>
        </row>
        <row r="26">
          <cell r="A26">
            <v>20</v>
          </cell>
          <cell r="B26" t="str">
            <v>Sacramento-Stockton-Modesto</v>
          </cell>
          <cell r="E26">
            <v>5</v>
          </cell>
          <cell r="F26">
            <v>1</v>
          </cell>
          <cell r="G26">
            <v>9</v>
          </cell>
        </row>
        <row r="27">
          <cell r="A27">
            <v>21</v>
          </cell>
          <cell r="B27" t="str">
            <v>St. Louis</v>
          </cell>
          <cell r="E27">
            <v>0.33333333333333215</v>
          </cell>
          <cell r="F27">
            <v>4</v>
          </cell>
          <cell r="G27">
            <v>-2</v>
          </cell>
        </row>
        <row r="28">
          <cell r="A28">
            <v>22</v>
          </cell>
          <cell r="B28" t="str">
            <v>Orlando-Daytona Beach-Melbourne</v>
          </cell>
          <cell r="E28">
            <v>-2</v>
          </cell>
          <cell r="F28">
            <v>4.6666666666666661</v>
          </cell>
          <cell r="G28">
            <v>2.9999999999999982</v>
          </cell>
        </row>
        <row r="29">
          <cell r="A29">
            <v>23</v>
          </cell>
          <cell r="B29" t="str">
            <v>Baltimore</v>
          </cell>
          <cell r="E29">
            <v>-1.3333333333333339</v>
          </cell>
          <cell r="F29">
            <v>1</v>
          </cell>
          <cell r="G29">
            <v>7</v>
          </cell>
        </row>
        <row r="30">
          <cell r="A30">
            <v>24</v>
          </cell>
          <cell r="B30" t="str">
            <v>Portland, OR</v>
          </cell>
          <cell r="E30">
            <v>-0.6666666666666643</v>
          </cell>
          <cell r="F30">
            <v>5</v>
          </cell>
          <cell r="G30">
            <v>8.9999999999999982</v>
          </cell>
        </row>
        <row r="31">
          <cell r="A31">
            <v>25</v>
          </cell>
          <cell r="B31" t="str">
            <v>Indianapolis</v>
          </cell>
          <cell r="E31">
            <v>2.3333333333333339</v>
          </cell>
          <cell r="F31">
            <v>-1.6666666666666679</v>
          </cell>
          <cell r="G31">
            <v>5.9999999999999982</v>
          </cell>
        </row>
        <row r="32">
          <cell r="A32">
            <v>26</v>
          </cell>
          <cell r="B32" t="str">
            <v>San Diego</v>
          </cell>
          <cell r="E32">
            <v>2.3333333333333339</v>
          </cell>
          <cell r="F32">
            <v>2.3333333333333339</v>
          </cell>
          <cell r="G32">
            <v>6.6666666666666679</v>
          </cell>
        </row>
        <row r="33">
          <cell r="A33">
            <v>27</v>
          </cell>
          <cell r="B33" t="str">
            <v>Hartford-New Haven</v>
          </cell>
          <cell r="E33">
            <v>-1</v>
          </cell>
          <cell r="F33">
            <v>-0.3333333333333357</v>
          </cell>
          <cell r="G33">
            <v>7.3333333333333339</v>
          </cell>
        </row>
        <row r="34">
          <cell r="A34">
            <v>28</v>
          </cell>
          <cell r="B34" t="str">
            <v>Charlotte</v>
          </cell>
          <cell r="E34">
            <v>4.6666666666666679</v>
          </cell>
          <cell r="F34">
            <v>4</v>
          </cell>
          <cell r="G34">
            <v>-2</v>
          </cell>
        </row>
        <row r="35">
          <cell r="A35">
            <v>29</v>
          </cell>
          <cell r="B35" t="str">
            <v>Raleigh-Durham</v>
          </cell>
          <cell r="E35">
            <v>1.6666666666666679</v>
          </cell>
          <cell r="F35">
            <v>5.6666666666666679</v>
          </cell>
          <cell r="G35">
            <v>1</v>
          </cell>
        </row>
        <row r="36">
          <cell r="A36">
            <v>30</v>
          </cell>
          <cell r="B36" t="str">
            <v>Cincinnati</v>
          </cell>
          <cell r="E36">
            <v>0.6666666666666643</v>
          </cell>
          <cell r="F36">
            <v>7.3333333333333339</v>
          </cell>
          <cell r="G36">
            <v>6</v>
          </cell>
        </row>
        <row r="37">
          <cell r="A37">
            <v>31</v>
          </cell>
          <cell r="B37" t="str">
            <v>Kansas City</v>
          </cell>
          <cell r="E37">
            <v>8.6666666666666679</v>
          </cell>
          <cell r="F37">
            <v>-2.6666666666666679</v>
          </cell>
          <cell r="G37">
            <v>0.66666666666666696</v>
          </cell>
        </row>
        <row r="38">
          <cell r="A38">
            <v>32</v>
          </cell>
          <cell r="B38" t="str">
            <v>Milwaukee</v>
          </cell>
          <cell r="E38">
            <v>6.0000000000000018</v>
          </cell>
          <cell r="F38">
            <v>0.66666666666666652</v>
          </cell>
          <cell r="G38">
            <v>3.6666666666666643</v>
          </cell>
        </row>
        <row r="39">
          <cell r="A39">
            <v>33</v>
          </cell>
          <cell r="B39" t="str">
            <v>Nashville</v>
          </cell>
          <cell r="E39">
            <v>2</v>
          </cell>
          <cell r="F39">
            <v>7</v>
          </cell>
          <cell r="G39">
            <v>1.6666666666666679</v>
          </cell>
        </row>
        <row r="40">
          <cell r="A40">
            <v>34</v>
          </cell>
          <cell r="B40" t="str">
            <v>Columbus, OH</v>
          </cell>
          <cell r="E40">
            <v>6.0000000000000018</v>
          </cell>
          <cell r="F40">
            <v>-2.3333333333333357</v>
          </cell>
          <cell r="G40">
            <v>7.6666666666666679</v>
          </cell>
        </row>
        <row r="41">
          <cell r="A41">
            <v>35</v>
          </cell>
          <cell r="B41" t="str">
            <v>Greenville-Spartanburg-Asheville</v>
          </cell>
          <cell r="E41">
            <v>-4</v>
          </cell>
          <cell r="F41">
            <v>5.3333333333333357</v>
          </cell>
          <cell r="G41">
            <v>5</v>
          </cell>
        </row>
        <row r="42">
          <cell r="A42">
            <v>36</v>
          </cell>
          <cell r="B42" t="str">
            <v>Salt Lake City</v>
          </cell>
          <cell r="E42">
            <v>-0.6666666666666643</v>
          </cell>
          <cell r="F42">
            <v>2.6666666666666679</v>
          </cell>
          <cell r="G42">
            <v>16.333333333333336</v>
          </cell>
        </row>
        <row r="43">
          <cell r="A43">
            <v>37</v>
          </cell>
          <cell r="B43" t="str">
            <v>Grand Rapids-Kalamazoo-Battle Creek</v>
          </cell>
          <cell r="E43">
            <v>7.3333333333333339</v>
          </cell>
          <cell r="F43">
            <v>-6</v>
          </cell>
          <cell r="G43">
            <v>8.6666666666666679</v>
          </cell>
        </row>
        <row r="44">
          <cell r="A44">
            <v>38</v>
          </cell>
          <cell r="B44" t="str">
            <v>San Antonio</v>
          </cell>
          <cell r="E44">
            <v>5.6666666666666679</v>
          </cell>
          <cell r="F44">
            <v>10.333333333333334</v>
          </cell>
          <cell r="G44">
            <v>1.6666666666666643</v>
          </cell>
        </row>
        <row r="45">
          <cell r="A45">
            <v>39</v>
          </cell>
          <cell r="B45" t="str">
            <v>Norfolk-Portsmouth-Newport News</v>
          </cell>
          <cell r="E45">
            <v>-5.6666666666666679</v>
          </cell>
          <cell r="F45">
            <v>2.3333333333333339</v>
          </cell>
          <cell r="G45">
            <v>11.666666666666664</v>
          </cell>
        </row>
        <row r="46">
          <cell r="A46">
            <v>40</v>
          </cell>
          <cell r="B46" t="str">
            <v>Buffalo</v>
          </cell>
          <cell r="E46">
            <v>1.6666666666666714</v>
          </cell>
          <cell r="F46">
            <v>7.6666666666666643</v>
          </cell>
          <cell r="G46">
            <v>4.6666666666666661</v>
          </cell>
        </row>
        <row r="47">
          <cell r="A47">
            <v>41</v>
          </cell>
          <cell r="B47" t="str">
            <v>New Orleans</v>
          </cell>
          <cell r="E47">
            <v>-0.33333333333333215</v>
          </cell>
          <cell r="F47">
            <v>-1.6666666666666643</v>
          </cell>
          <cell r="G47">
            <v>5.666666666666667</v>
          </cell>
        </row>
        <row r="48">
          <cell r="A48">
            <v>42</v>
          </cell>
          <cell r="B48" t="str">
            <v>Memphis</v>
          </cell>
          <cell r="E48">
            <v>1.666666666666667</v>
          </cell>
          <cell r="F48">
            <v>2.3333333333333321</v>
          </cell>
          <cell r="G48">
            <v>1</v>
          </cell>
        </row>
        <row r="49">
          <cell r="A49">
            <v>43</v>
          </cell>
          <cell r="B49" t="str">
            <v>West Palm Beach-Ft. Pierce</v>
          </cell>
          <cell r="E49">
            <v>3</v>
          </cell>
          <cell r="F49">
            <v>0</v>
          </cell>
          <cell r="G49">
            <v>0</v>
          </cell>
        </row>
        <row r="50">
          <cell r="A50">
            <v>44</v>
          </cell>
          <cell r="B50" t="str">
            <v>Oklahoma City</v>
          </cell>
          <cell r="E50">
            <v>-3</v>
          </cell>
          <cell r="F50">
            <v>10.333333333333332</v>
          </cell>
          <cell r="G50">
            <v>5.3333333333333321</v>
          </cell>
        </row>
        <row r="51">
          <cell r="A51">
            <v>45</v>
          </cell>
          <cell r="B51" t="str">
            <v>Harrisburg-Lancaster-Lebanon-York</v>
          </cell>
          <cell r="E51">
            <v>9.6666666666666661</v>
          </cell>
          <cell r="F51">
            <v>-8.6666666666666679</v>
          </cell>
          <cell r="G51">
            <v>11.000000000000004</v>
          </cell>
        </row>
        <row r="52">
          <cell r="A52">
            <v>46</v>
          </cell>
          <cell r="B52" t="str">
            <v>Greensboro-High Point-Winston Salem</v>
          </cell>
          <cell r="E52">
            <v>-1.333333333333333</v>
          </cell>
          <cell r="F52">
            <v>-1.3333333333333321</v>
          </cell>
          <cell r="G52">
            <v>9</v>
          </cell>
        </row>
        <row r="53">
          <cell r="A53">
            <v>47</v>
          </cell>
          <cell r="B53" t="str">
            <v>Wilkes Barre-Scranton</v>
          </cell>
          <cell r="E53">
            <v>11.666666666666668</v>
          </cell>
          <cell r="F53">
            <v>-0.33333333333333393</v>
          </cell>
          <cell r="G53">
            <v>-2.3333333333333321</v>
          </cell>
        </row>
        <row r="54">
          <cell r="A54">
            <v>48</v>
          </cell>
          <cell r="B54" t="str">
            <v>Albuquerque-Santa Fe</v>
          </cell>
          <cell r="E54">
            <v>9.3333333333333321</v>
          </cell>
          <cell r="F54">
            <v>-6.3333333333333321</v>
          </cell>
          <cell r="G54">
            <v>8.6666666666666679</v>
          </cell>
        </row>
        <row r="55">
          <cell r="A55">
            <v>49</v>
          </cell>
          <cell r="B55" t="str">
            <v>Providence-New Bedford</v>
          </cell>
          <cell r="E55">
            <v>-4.333333333333333</v>
          </cell>
          <cell r="F55">
            <v>-2</v>
          </cell>
          <cell r="G55">
            <v>13</v>
          </cell>
        </row>
        <row r="56">
          <cell r="A56">
            <v>50</v>
          </cell>
          <cell r="B56" t="str">
            <v>Louisville</v>
          </cell>
          <cell r="E56">
            <v>11.333333333333336</v>
          </cell>
          <cell r="F56">
            <v>-4.6666666666666643</v>
          </cell>
          <cell r="G56">
            <v>4</v>
          </cell>
        </row>
        <row r="57">
          <cell r="B57" t="str">
            <v>Cumulative Totals</v>
          </cell>
          <cell r="E57">
            <v>110.66666666666669</v>
          </cell>
          <cell r="F57">
            <v>86.666666666666686</v>
          </cell>
          <cell r="G57">
            <v>298</v>
          </cell>
        </row>
        <row r="59">
          <cell r="B59" t="str">
            <v>Average Increase Per Station</v>
          </cell>
          <cell r="E59">
            <v>2.2133333333333338</v>
          </cell>
          <cell r="F59">
            <v>1.7333333333333336</v>
          </cell>
          <cell r="G59">
            <v>5.96</v>
          </cell>
        </row>
        <row r="61">
          <cell r="A61" t="str">
            <v>Sources:  BIA - Investing in Television '97; Bear Stearns &amp; Co. Inc.</v>
          </cell>
        </row>
      </sheetData>
      <sheetData sheetId="32" refreshError="1">
        <row r="1">
          <cell r="A1" t="str">
            <v>Exhibit 31:  Affiliate Switches in NFL AFC Cities</v>
          </cell>
        </row>
        <row r="3">
          <cell r="C3" t="str">
            <v>Former</v>
          </cell>
          <cell r="D3" t="str">
            <v>Current</v>
          </cell>
        </row>
        <row r="4">
          <cell r="C4" t="str">
            <v>Market</v>
          </cell>
          <cell r="D4" t="str">
            <v>Market</v>
          </cell>
        </row>
        <row r="5">
          <cell r="A5" t="str">
            <v>AFC</v>
          </cell>
          <cell r="B5" t="str">
            <v>AFC</v>
          </cell>
          <cell r="C5" t="str">
            <v>Affiliate</v>
          </cell>
          <cell r="D5" t="str">
            <v>Affiliate</v>
          </cell>
        </row>
        <row r="6">
          <cell r="A6" t="str">
            <v>Team</v>
          </cell>
          <cell r="B6" t="str">
            <v>City</v>
          </cell>
          <cell r="C6" t="str">
            <v>NBC Owner</v>
          </cell>
          <cell r="D6" t="str">
            <v>CBS Owner</v>
          </cell>
        </row>
        <row r="8">
          <cell r="A8" t="str">
            <v>East</v>
          </cell>
        </row>
        <row r="9">
          <cell r="A9" t="str">
            <v>New England Patriots</v>
          </cell>
          <cell r="B9" t="str">
            <v>Boston</v>
          </cell>
          <cell r="C9" t="str">
            <v>Sunbeam Television</v>
          </cell>
          <cell r="D9" t="str">
            <v>CBS Corp.</v>
          </cell>
        </row>
        <row r="10">
          <cell r="A10" t="str">
            <v>Miami Dolphins</v>
          </cell>
          <cell r="B10" t="str">
            <v>Miami</v>
          </cell>
          <cell r="C10" t="str">
            <v>General Electric</v>
          </cell>
          <cell r="D10" t="str">
            <v>CBS Corp.</v>
          </cell>
        </row>
        <row r="11">
          <cell r="A11" t="str">
            <v>New York Jets</v>
          </cell>
          <cell r="B11" t="str">
            <v>New York</v>
          </cell>
          <cell r="C11" t="str">
            <v>General Electric</v>
          </cell>
          <cell r="D11" t="str">
            <v>CBS Corp.</v>
          </cell>
        </row>
        <row r="12">
          <cell r="A12" t="str">
            <v>Buffalo Bills</v>
          </cell>
          <cell r="B12" t="str">
            <v>Buffalo</v>
          </cell>
          <cell r="C12" t="str">
            <v>Gannett Co. Inc.</v>
          </cell>
          <cell r="D12" t="str">
            <v>LIN Television</v>
          </cell>
        </row>
        <row r="13">
          <cell r="A13" t="str">
            <v>Indianapolis Colts</v>
          </cell>
          <cell r="B13" t="str">
            <v>Indianapolis</v>
          </cell>
          <cell r="C13" t="str">
            <v>Dispatch Bcst Group</v>
          </cell>
          <cell r="D13" t="str">
            <v>LIN Television</v>
          </cell>
        </row>
        <row r="15">
          <cell r="A15" t="str">
            <v>Central</v>
          </cell>
        </row>
        <row r="16">
          <cell r="A16" t="str">
            <v>Pittsburgh Steelers</v>
          </cell>
          <cell r="B16" t="str">
            <v>Pittsburgh</v>
          </cell>
          <cell r="C16" t="str">
            <v>Cox Communications</v>
          </cell>
          <cell r="D16" t="str">
            <v>CBS Corp.</v>
          </cell>
        </row>
        <row r="17">
          <cell r="A17" t="str">
            <v>Jacksonville Jaguars</v>
          </cell>
          <cell r="B17" t="str">
            <v>Jacksonville</v>
          </cell>
          <cell r="C17" t="str">
            <v>Gannett Co. Inc.</v>
          </cell>
          <cell r="D17" t="str">
            <v>Post-Newsweek Stations</v>
          </cell>
        </row>
        <row r="18">
          <cell r="A18" t="str">
            <v>Tennessee</v>
          </cell>
        </row>
        <row r="19">
          <cell r="A19" t="str">
            <v>Baltimore Ravens</v>
          </cell>
          <cell r="B19" t="str">
            <v>Baltimore</v>
          </cell>
          <cell r="C19" t="str">
            <v>Hearst-Argyle</v>
          </cell>
          <cell r="D19" t="str">
            <v>CBS Corp.</v>
          </cell>
        </row>
        <row r="20">
          <cell r="A20" t="str">
            <v>Cincinnati Bengals</v>
          </cell>
          <cell r="B20" t="str">
            <v>Cincinnati</v>
          </cell>
          <cell r="C20" t="str">
            <v>Hearst-Argyle</v>
          </cell>
          <cell r="D20" t="str">
            <v>Jacor Comm</v>
          </cell>
        </row>
        <row r="22">
          <cell r="A22" t="str">
            <v>West</v>
          </cell>
        </row>
        <row r="23">
          <cell r="A23" t="str">
            <v>Kansas City Chiefs</v>
          </cell>
          <cell r="B23" t="str">
            <v>Kansas City</v>
          </cell>
          <cell r="C23" t="str">
            <v>Scripps Howard</v>
          </cell>
          <cell r="D23" t="str">
            <v>Meredith Corp.</v>
          </cell>
        </row>
        <row r="24">
          <cell r="A24" t="str">
            <v>Denver Broncos</v>
          </cell>
          <cell r="B24" t="str">
            <v>Denver</v>
          </cell>
          <cell r="C24" t="str">
            <v>Gannett Co. Inc.</v>
          </cell>
          <cell r="D24" t="str">
            <v>CBS Corp.</v>
          </cell>
        </row>
        <row r="25">
          <cell r="A25" t="str">
            <v>Seattle Seahawks</v>
          </cell>
          <cell r="B25" t="str">
            <v>Seattle</v>
          </cell>
          <cell r="C25" t="str">
            <v>Belo Corp.</v>
          </cell>
          <cell r="D25" t="str">
            <v>Paramount Stations</v>
          </cell>
        </row>
        <row r="26">
          <cell r="A26" t="str">
            <v>Oakland Raiders</v>
          </cell>
          <cell r="B26" t="str">
            <v>San Francisco, Los Angeles</v>
          </cell>
        </row>
        <row r="27">
          <cell r="A27" t="str">
            <v>San Diego Chargers</v>
          </cell>
          <cell r="B27" t="str">
            <v>San Diego</v>
          </cell>
          <cell r="C27" t="str">
            <v>General Electric</v>
          </cell>
          <cell r="D27" t="str">
            <v>Midwest Television</v>
          </cell>
        </row>
        <row r="29">
          <cell r="A29" t="str">
            <v>Source:</v>
          </cell>
        </row>
      </sheetData>
      <sheetData sheetId="33" refreshError="1">
        <row r="1">
          <cell r="A1" t="str">
            <v>Exhibit 32: Network Affiliation Balance of Top 25 Broadcasters</v>
          </cell>
        </row>
        <row r="4">
          <cell r="A4" t="str">
            <v xml:space="preserve"> </v>
          </cell>
          <cell r="B4" t="str">
            <v xml:space="preserve">Total </v>
          </cell>
          <cell r="C4" t="str">
            <v>Percent</v>
          </cell>
          <cell r="D4" t="str">
            <v>Percent</v>
          </cell>
          <cell r="E4" t="str">
            <v>Percent</v>
          </cell>
          <cell r="F4" t="str">
            <v>Percent</v>
          </cell>
          <cell r="G4" t="str">
            <v>Percent</v>
          </cell>
          <cell r="H4" t="str">
            <v>Percent</v>
          </cell>
          <cell r="I4" t="str">
            <v>Percent</v>
          </cell>
        </row>
        <row r="5">
          <cell r="B5" t="str">
            <v>"Syndicator"</v>
          </cell>
          <cell r="C5" t="str">
            <v>Clearance</v>
          </cell>
          <cell r="D5" t="str">
            <v>Clearance</v>
          </cell>
          <cell r="E5" t="str">
            <v>Clearance</v>
          </cell>
          <cell r="F5" t="str">
            <v>Clearance</v>
          </cell>
          <cell r="G5" t="str">
            <v>Clearance</v>
          </cell>
          <cell r="H5" t="str">
            <v>Clearance</v>
          </cell>
          <cell r="I5" t="str">
            <v>Clearance</v>
          </cell>
        </row>
        <row r="6">
          <cell r="A6" t="str">
            <v>Broadcaster</v>
          </cell>
          <cell r="B6" t="str">
            <v>Clearance</v>
          </cell>
          <cell r="C6" t="str">
            <v>ABC</v>
          </cell>
          <cell r="D6" t="str">
            <v>CBS</v>
          </cell>
          <cell r="E6" t="str">
            <v>NBC</v>
          </cell>
          <cell r="F6" t="str">
            <v>Fox</v>
          </cell>
          <cell r="G6" t="str">
            <v>UPN</v>
          </cell>
          <cell r="H6" t="str">
            <v>WB</v>
          </cell>
          <cell r="I6" t="str">
            <v>Independent</v>
          </cell>
        </row>
        <row r="7">
          <cell r="A7" t="str">
            <v>Paxson Communications</v>
          </cell>
          <cell r="B7">
            <v>0.55278569782412845</v>
          </cell>
          <cell r="C7">
            <v>2.7135392124066085E-2</v>
          </cell>
          <cell r="D7">
            <v>0</v>
          </cell>
          <cell r="E7">
            <v>0</v>
          </cell>
          <cell r="F7">
            <v>8.8899668263315319E-3</v>
          </cell>
          <cell r="G7">
            <v>0</v>
          </cell>
          <cell r="H7">
            <v>0</v>
          </cell>
          <cell r="I7">
            <v>0.96397464104960218</v>
          </cell>
        </row>
        <row r="8">
          <cell r="A8" t="str">
            <v>News Corp. (Fox Broadcasting)</v>
          </cell>
          <cell r="B8">
            <v>0.40447106882487666</v>
          </cell>
          <cell r="C8">
            <v>0</v>
          </cell>
          <cell r="D8">
            <v>0</v>
          </cell>
          <cell r="E8">
            <v>0</v>
          </cell>
          <cell r="F8">
            <v>1</v>
          </cell>
          <cell r="G8">
            <v>0</v>
          </cell>
          <cell r="H8">
            <v>0</v>
          </cell>
          <cell r="I8">
            <v>0</v>
          </cell>
        </row>
        <row r="9">
          <cell r="A9" t="str">
            <v xml:space="preserve">Tribune </v>
          </cell>
          <cell r="B9">
            <v>0.35564861631290501</v>
          </cell>
          <cell r="C9">
            <v>1.7880009049680217E-2</v>
          </cell>
          <cell r="D9">
            <v>4.8082168340130162E-2</v>
          </cell>
          <cell r="E9">
            <v>0</v>
          </cell>
          <cell r="F9">
            <v>0.15636078824092819</v>
          </cell>
          <cell r="G9">
            <v>0</v>
          </cell>
          <cell r="H9">
            <v>0.77767703436926128</v>
          </cell>
          <cell r="I9">
            <v>0</v>
          </cell>
        </row>
        <row r="10">
          <cell r="A10" t="str">
            <v>CBS Corp.</v>
          </cell>
          <cell r="B10">
            <v>0.31792357992338499</v>
          </cell>
          <cell r="C10">
            <v>0</v>
          </cell>
          <cell r="D10">
            <v>1</v>
          </cell>
          <cell r="E10">
            <v>0</v>
          </cell>
          <cell r="F10">
            <v>0</v>
          </cell>
          <cell r="G10">
            <v>0</v>
          </cell>
          <cell r="H10">
            <v>0</v>
          </cell>
          <cell r="I10">
            <v>0</v>
          </cell>
        </row>
        <row r="11">
          <cell r="A11" t="str">
            <v>USA Networks, Inc.</v>
          </cell>
          <cell r="B11">
            <v>0.30007148718984483</v>
          </cell>
          <cell r="C11">
            <v>0</v>
          </cell>
          <cell r="D11">
            <v>0</v>
          </cell>
          <cell r="E11">
            <v>0</v>
          </cell>
          <cell r="F11">
            <v>6.241482229101282E-2</v>
          </cell>
          <cell r="G11">
            <v>0</v>
          </cell>
          <cell r="H11">
            <v>0</v>
          </cell>
          <cell r="I11">
            <v>0.93758517770898719</v>
          </cell>
        </row>
        <row r="12">
          <cell r="A12" t="str">
            <v>General Electric (NBC)</v>
          </cell>
          <cell r="B12">
            <v>0.2730676888010789</v>
          </cell>
          <cell r="C12">
            <v>0</v>
          </cell>
          <cell r="D12">
            <v>0</v>
          </cell>
          <cell r="E12">
            <v>1</v>
          </cell>
          <cell r="F12">
            <v>0</v>
          </cell>
          <cell r="G12">
            <v>0</v>
          </cell>
          <cell r="H12">
            <v>0</v>
          </cell>
          <cell r="I12">
            <v>0</v>
          </cell>
        </row>
        <row r="13">
          <cell r="A13" t="str">
            <v>Univision Communications</v>
          </cell>
          <cell r="B13">
            <v>0.27310000000000001</v>
          </cell>
          <cell r="C13">
            <v>0</v>
          </cell>
          <cell r="D13">
            <v>0</v>
          </cell>
          <cell r="E13">
            <v>0</v>
          </cell>
          <cell r="F13">
            <v>0</v>
          </cell>
          <cell r="G13">
            <v>0</v>
          </cell>
          <cell r="H13">
            <v>0</v>
          </cell>
          <cell r="I13">
            <v>1</v>
          </cell>
        </row>
        <row r="14">
          <cell r="A14" t="str">
            <v>Disney (ABC)</v>
          </cell>
          <cell r="B14">
            <v>0.24157789310985409</v>
          </cell>
          <cell r="C14">
            <v>1</v>
          </cell>
          <cell r="D14">
            <v>0</v>
          </cell>
          <cell r="E14">
            <v>0</v>
          </cell>
          <cell r="F14">
            <v>0</v>
          </cell>
          <cell r="G14">
            <v>0</v>
          </cell>
          <cell r="H14">
            <v>0</v>
          </cell>
          <cell r="I14">
            <v>0</v>
          </cell>
        </row>
        <row r="15">
          <cell r="A15" t="str">
            <v>Viacom</v>
          </cell>
          <cell r="B15">
            <v>0.23803774045749149</v>
          </cell>
          <cell r="C15">
            <v>0</v>
          </cell>
          <cell r="D15">
            <v>0</v>
          </cell>
          <cell r="E15">
            <v>0</v>
          </cell>
          <cell r="F15">
            <v>0</v>
          </cell>
          <cell r="G15">
            <v>0.9589458602687897</v>
          </cell>
          <cell r="H15">
            <v>4.1054139731210235E-2</v>
          </cell>
          <cell r="I15">
            <v>0</v>
          </cell>
        </row>
        <row r="16">
          <cell r="A16" t="str">
            <v>Sinclair Broadcast</v>
          </cell>
          <cell r="B16">
            <v>0.22520729002630566</v>
          </cell>
          <cell r="C16">
            <v>0.15114778807866272</v>
          </cell>
          <cell r="D16">
            <v>5.1098219259175341E-2</v>
          </cell>
          <cell r="E16">
            <v>3.3203708930761841E-2</v>
          </cell>
          <cell r="F16">
            <v>0.4952097819037764</v>
          </cell>
          <cell r="G16">
            <v>4.5206087654599478E-3</v>
          </cell>
          <cell r="H16">
            <v>0.14967739952551454</v>
          </cell>
          <cell r="I16">
            <v>0.11514249353664928</v>
          </cell>
        </row>
        <row r="17">
          <cell r="A17" t="str">
            <v>Chris-Craft Industries (BHC, United)</v>
          </cell>
          <cell r="B17">
            <v>0.21590540450711362</v>
          </cell>
          <cell r="C17">
            <v>3.2647414918370823E-2</v>
          </cell>
          <cell r="D17">
            <v>0</v>
          </cell>
          <cell r="E17">
            <v>3.0672423904201589E-2</v>
          </cell>
          <cell r="F17">
            <v>0</v>
          </cell>
          <cell r="G17">
            <v>0.88995194945233713</v>
          </cell>
          <cell r="H17">
            <v>0</v>
          </cell>
          <cell r="I17">
            <v>4.6728211725090341E-2</v>
          </cell>
        </row>
        <row r="18">
          <cell r="A18" t="str">
            <v>Telemundo Group</v>
          </cell>
          <cell r="B18">
            <v>0.21512691809749115</v>
          </cell>
          <cell r="C18">
            <v>0</v>
          </cell>
          <cell r="D18">
            <v>0</v>
          </cell>
          <cell r="E18">
            <v>0</v>
          </cell>
          <cell r="F18">
            <v>0</v>
          </cell>
          <cell r="G18">
            <v>0</v>
          </cell>
          <cell r="H18">
            <v>0</v>
          </cell>
          <cell r="I18">
            <v>1</v>
          </cell>
        </row>
        <row r="19">
          <cell r="A19" t="str">
            <v>Gannett Broadcasting</v>
          </cell>
          <cell r="B19">
            <v>0.16314844307285828</v>
          </cell>
          <cell r="C19">
            <v>6.9582521884380383E-2</v>
          </cell>
          <cell r="D19">
            <v>0.28952818140185799</v>
          </cell>
          <cell r="E19">
            <v>0.64088929671376182</v>
          </cell>
          <cell r="F19">
            <v>0</v>
          </cell>
          <cell r="G19">
            <v>0</v>
          </cell>
          <cell r="H19">
            <v>0</v>
          </cell>
          <cell r="I19">
            <v>0</v>
          </cell>
        </row>
        <row r="20">
          <cell r="A20" t="str">
            <v>A.H. Belo</v>
          </cell>
          <cell r="B20">
            <v>0.1417172017416285</v>
          </cell>
          <cell r="C20">
            <v>0.30379756867989344</v>
          </cell>
          <cell r="D20">
            <v>0.34927169915728068</v>
          </cell>
          <cell r="E20">
            <v>0.28094486010398534</v>
          </cell>
          <cell r="F20">
            <v>6.5985872058840475E-2</v>
          </cell>
          <cell r="G20">
            <v>0</v>
          </cell>
          <cell r="H20">
            <v>0</v>
          </cell>
          <cell r="I20">
            <v>0</v>
          </cell>
        </row>
        <row r="21">
          <cell r="A21" t="str">
            <v>Scripps Howard</v>
          </cell>
          <cell r="B21">
            <v>9.8168524948988423E-2</v>
          </cell>
          <cell r="C21">
            <v>0.80723112128146446</v>
          </cell>
          <cell r="D21">
            <v>0</v>
          </cell>
          <cell r="E21">
            <v>0.19276887871853546</v>
          </cell>
          <cell r="F21">
            <v>0</v>
          </cell>
          <cell r="G21">
            <v>0</v>
          </cell>
          <cell r="H21">
            <v>0</v>
          </cell>
          <cell r="I21">
            <v>0</v>
          </cell>
        </row>
        <row r="22">
          <cell r="A22" t="str">
            <v>Cox Enterprises</v>
          </cell>
          <cell r="B22">
            <v>9.466329390629144E-2</v>
          </cell>
          <cell r="C22">
            <v>0.38361313900107002</v>
          </cell>
          <cell r="D22">
            <v>0.21751169272720997</v>
          </cell>
          <cell r="E22">
            <v>0.12300339132235683</v>
          </cell>
          <cell r="F22">
            <v>0.27587177694936316</v>
          </cell>
          <cell r="G22">
            <v>0</v>
          </cell>
          <cell r="H22">
            <v>0</v>
          </cell>
          <cell r="I22">
            <v>0</v>
          </cell>
        </row>
        <row r="23">
          <cell r="A23" t="str">
            <v xml:space="preserve">Young Broadcasting </v>
          </cell>
          <cell r="B23">
            <v>9.1821612847871992E-2</v>
          </cell>
          <cell r="C23">
            <v>0.30517467182791136</v>
          </cell>
          <cell r="D23">
            <v>0.10421371071667547</v>
          </cell>
          <cell r="E23">
            <v>3.3561585257105252E-2</v>
          </cell>
          <cell r="F23">
            <v>0</v>
          </cell>
          <cell r="G23">
            <v>0</v>
          </cell>
          <cell r="H23">
            <v>0</v>
          </cell>
          <cell r="I23">
            <v>0.55705003219830795</v>
          </cell>
        </row>
        <row r="24">
          <cell r="A24" t="str">
            <v>Hearst-Argyle Television</v>
          </cell>
          <cell r="B24">
            <v>9.1488592835780716E-2</v>
          </cell>
          <cell r="C24">
            <v>0.71248051018939018</v>
          </cell>
          <cell r="D24">
            <v>0</v>
          </cell>
          <cell r="E24">
            <v>0.28751948981060987</v>
          </cell>
          <cell r="F24">
            <v>0</v>
          </cell>
          <cell r="G24">
            <v>0</v>
          </cell>
          <cell r="H24">
            <v>0</v>
          </cell>
          <cell r="I24">
            <v>0</v>
          </cell>
        </row>
        <row r="25">
          <cell r="A25" t="str">
            <v xml:space="preserve">Meredith </v>
          </cell>
          <cell r="B25">
            <v>7.6689095498966631E-2</v>
          </cell>
          <cell r="C25">
            <v>0</v>
          </cell>
          <cell r="D25">
            <v>0.45791715418295292</v>
          </cell>
          <cell r="E25">
            <v>0.10508303667880242</v>
          </cell>
          <cell r="F25">
            <v>0.4369998091382446</v>
          </cell>
          <cell r="G25">
            <v>0</v>
          </cell>
          <cell r="H25">
            <v>0</v>
          </cell>
          <cell r="I25">
            <v>0</v>
          </cell>
        </row>
        <row r="26">
          <cell r="A26" t="str">
            <v>Washington Post</v>
          </cell>
          <cell r="B26">
            <v>7.1316564085289191E-2</v>
          </cell>
          <cell r="C26">
            <v>0.29129517817845479</v>
          </cell>
          <cell r="D26">
            <v>0.22103177273566821</v>
          </cell>
          <cell r="E26">
            <v>0.487673049085877</v>
          </cell>
          <cell r="F26">
            <v>0</v>
          </cell>
          <cell r="G26">
            <v>0</v>
          </cell>
          <cell r="H26">
            <v>0</v>
          </cell>
          <cell r="I26">
            <v>0</v>
          </cell>
        </row>
        <row r="27">
          <cell r="A27" t="str">
            <v>Granite Broadcasting</v>
          </cell>
          <cell r="B27">
            <v>7.0259113238220622E-2</v>
          </cell>
          <cell r="C27">
            <v>0.1569789833346171</v>
          </cell>
          <cell r="D27">
            <v>0.12074590922765462</v>
          </cell>
          <cell r="E27">
            <v>0.12937435417462972</v>
          </cell>
          <cell r="F27">
            <v>0</v>
          </cell>
          <cell r="G27">
            <v>0</v>
          </cell>
          <cell r="H27">
            <v>0.59290075326309855</v>
          </cell>
          <cell r="I27">
            <v>0</v>
          </cell>
        </row>
        <row r="28">
          <cell r="A28" t="str">
            <v>Raycom</v>
          </cell>
          <cell r="B28">
            <v>6.8286271768679532E-2</v>
          </cell>
          <cell r="C28">
            <v>0.14764701134200042</v>
          </cell>
          <cell r="D28">
            <v>0.30831896388814878</v>
          </cell>
          <cell r="E28">
            <v>0.339506861620055</v>
          </cell>
          <cell r="F28">
            <v>0.17232091623932541</v>
          </cell>
          <cell r="G28">
            <v>3.2206246910470242E-2</v>
          </cell>
          <cell r="H28">
            <v>0</v>
          </cell>
          <cell r="I28">
            <v>0</v>
          </cell>
        </row>
        <row r="29">
          <cell r="A29" t="str">
            <v>All-American TV, Inc.</v>
          </cell>
          <cell r="B29">
            <v>6.7897048880468214E-2</v>
          </cell>
          <cell r="C29">
            <v>0</v>
          </cell>
          <cell r="D29">
            <v>0</v>
          </cell>
          <cell r="E29">
            <v>0</v>
          </cell>
          <cell r="F29">
            <v>0</v>
          </cell>
          <cell r="G29">
            <v>0</v>
          </cell>
          <cell r="H29">
            <v>0</v>
          </cell>
          <cell r="I29">
            <v>1</v>
          </cell>
        </row>
        <row r="30">
          <cell r="A30" t="str">
            <v>Glencairn Acquisitions</v>
          </cell>
          <cell r="B30">
            <v>6.5149428240329696E-2</v>
          </cell>
          <cell r="C30">
            <v>0</v>
          </cell>
          <cell r="D30">
            <v>0</v>
          </cell>
          <cell r="E30">
            <v>0</v>
          </cell>
          <cell r="F30">
            <v>0.15402832459813928</v>
          </cell>
          <cell r="G30">
            <v>0.2869229129573439</v>
          </cell>
          <cell r="H30">
            <v>0.47337594352634355</v>
          </cell>
          <cell r="I30">
            <v>8.5672818918173382E-2</v>
          </cell>
        </row>
        <row r="31">
          <cell r="A31" t="str">
            <v>Clear Channel</v>
          </cell>
          <cell r="B31">
            <v>6.1556172754993844E-2</v>
          </cell>
          <cell r="C31">
            <v>0.10185920296663795</v>
          </cell>
          <cell r="D31">
            <v>0.19033015372020312</v>
          </cell>
          <cell r="E31">
            <v>7.4638137569967816E-2</v>
          </cell>
          <cell r="F31">
            <v>0.57417196619238298</v>
          </cell>
          <cell r="G31">
            <v>5.9000539550808216E-2</v>
          </cell>
          <cell r="H31">
            <v>0</v>
          </cell>
          <cell r="I31">
            <v>0</v>
          </cell>
        </row>
        <row r="32">
          <cell r="A32" t="str">
            <v>Pappas Telecasting</v>
          </cell>
          <cell r="B32">
            <v>5.8018697815317995E-2</v>
          </cell>
          <cell r="C32">
            <v>4.7166939245527811E-2</v>
          </cell>
          <cell r="D32">
            <v>0</v>
          </cell>
          <cell r="E32">
            <v>0</v>
          </cell>
          <cell r="F32">
            <v>0.18342192175041483</v>
          </cell>
          <cell r="G32">
            <v>0</v>
          </cell>
          <cell r="H32">
            <v>7.0084703204231616E-2</v>
          </cell>
          <cell r="I32">
            <v>0.69932643579982567</v>
          </cell>
        </row>
        <row r="33">
          <cell r="A33" t="str">
            <v xml:space="preserve">Pulitzer </v>
          </cell>
          <cell r="B33">
            <v>5.5296837256006953E-2</v>
          </cell>
          <cell r="C33">
            <v>0.17185924637424244</v>
          </cell>
          <cell r="D33">
            <v>0.17315369814344961</v>
          </cell>
          <cell r="E33">
            <v>0.65498705548230796</v>
          </cell>
          <cell r="F33">
            <v>0</v>
          </cell>
          <cell r="G33">
            <v>0</v>
          </cell>
          <cell r="H33">
            <v>0</v>
          </cell>
          <cell r="I33">
            <v>0</v>
          </cell>
        </row>
        <row r="34">
          <cell r="A34" t="str">
            <v>Beindorf &amp; Headley</v>
          </cell>
          <cell r="B34">
            <v>5.5033291423998071E-2</v>
          </cell>
          <cell r="C34">
            <v>0</v>
          </cell>
          <cell r="D34">
            <v>0</v>
          </cell>
          <cell r="E34">
            <v>0</v>
          </cell>
          <cell r="F34">
            <v>0</v>
          </cell>
          <cell r="G34">
            <v>0</v>
          </cell>
          <cell r="H34">
            <v>0</v>
          </cell>
          <cell r="I34">
            <v>1</v>
          </cell>
        </row>
        <row r="35">
          <cell r="A35" t="str">
            <v>LIN Television Corp. (Hicks, Muse)</v>
          </cell>
          <cell r="B35">
            <v>5.4850616688057005E-2</v>
          </cell>
          <cell r="C35">
            <v>0.23206533475311444</v>
          </cell>
          <cell r="D35">
            <v>0.34084613494374244</v>
          </cell>
          <cell r="E35">
            <v>0.42708853030314309</v>
          </cell>
          <cell r="F35">
            <v>0</v>
          </cell>
          <cell r="G35">
            <v>0</v>
          </cell>
          <cell r="H35">
            <v>0</v>
          </cell>
          <cell r="I35">
            <v>0</v>
          </cell>
        </row>
        <row r="36">
          <cell r="A36" t="str">
            <v>Media General</v>
          </cell>
          <cell r="B36">
            <v>5.4059869106735742E-2</v>
          </cell>
          <cell r="C36">
            <v>0.25303161102755717</v>
          </cell>
          <cell r="D36">
            <v>0.33554473740291085</v>
          </cell>
          <cell r="E36">
            <v>0.41142365156953209</v>
          </cell>
          <cell r="F36">
            <v>0</v>
          </cell>
          <cell r="G36">
            <v>0</v>
          </cell>
          <cell r="H36">
            <v>0</v>
          </cell>
          <cell r="I36">
            <v>0</v>
          </cell>
        </row>
        <row r="37">
          <cell r="A37" t="str">
            <v>Harriscope</v>
          </cell>
          <cell r="B37">
            <v>5.1149232393407656E-2</v>
          </cell>
          <cell r="C37">
            <v>0</v>
          </cell>
          <cell r="D37">
            <v>0</v>
          </cell>
          <cell r="E37">
            <v>0</v>
          </cell>
          <cell r="F37">
            <v>0</v>
          </cell>
          <cell r="G37">
            <v>0</v>
          </cell>
          <cell r="H37">
            <v>0</v>
          </cell>
          <cell r="I37">
            <v>1</v>
          </cell>
        </row>
        <row r="38">
          <cell r="A38" t="str">
            <v>Liberman Broadcasting</v>
          </cell>
          <cell r="B38">
            <v>5.1149232393407656E-2</v>
          </cell>
          <cell r="C38">
            <v>0</v>
          </cell>
          <cell r="D38">
            <v>0</v>
          </cell>
          <cell r="E38">
            <v>0</v>
          </cell>
          <cell r="F38">
            <v>0</v>
          </cell>
          <cell r="G38">
            <v>0</v>
          </cell>
          <cell r="H38">
            <v>0</v>
          </cell>
          <cell r="I38">
            <v>1</v>
          </cell>
        </row>
        <row r="39">
          <cell r="A39" t="str">
            <v>Ackerley Communications</v>
          </cell>
          <cell r="B39">
            <v>5.0520374740122546E-2</v>
          </cell>
          <cell r="C39">
            <v>9.6630581642637881E-2</v>
          </cell>
          <cell r="D39">
            <v>5.5668923918105469E-2</v>
          </cell>
          <cell r="E39">
            <v>3.5590679347707918E-2</v>
          </cell>
          <cell r="F39">
            <v>4.1686510395052292E-2</v>
          </cell>
          <cell r="G39">
            <v>0</v>
          </cell>
          <cell r="H39">
            <v>0</v>
          </cell>
          <cell r="I39">
            <v>0.77042330469649656</v>
          </cell>
        </row>
        <row r="40">
          <cell r="A40" t="str">
            <v>Allbritton Communications</v>
          </cell>
          <cell r="B40">
            <v>4.831609867038688E-2</v>
          </cell>
          <cell r="C40">
            <v>0.92349990403875482</v>
          </cell>
          <cell r="D40">
            <v>2.1727697037638792E-2</v>
          </cell>
          <cell r="E40">
            <v>4.5528408533835489E-2</v>
          </cell>
          <cell r="F40">
            <v>9.2439903897707787E-3</v>
          </cell>
          <cell r="G40">
            <v>0</v>
          </cell>
          <cell r="H40">
            <v>0</v>
          </cell>
          <cell r="I40">
            <v>0</v>
          </cell>
        </row>
        <row r="41">
          <cell r="A41" t="str">
            <v>Acme Television, LLC</v>
          </cell>
          <cell r="B41">
            <v>4.6423378771929508E-2</v>
          </cell>
          <cell r="C41">
            <v>0</v>
          </cell>
          <cell r="D41">
            <v>0</v>
          </cell>
          <cell r="E41">
            <v>0</v>
          </cell>
          <cell r="F41">
            <v>0</v>
          </cell>
          <cell r="G41">
            <v>7.0376406879273989E-2</v>
          </cell>
          <cell r="H41">
            <v>0.92962359312072607</v>
          </cell>
          <cell r="I41">
            <v>0</v>
          </cell>
        </row>
        <row r="42">
          <cell r="A42" t="str">
            <v>D.P Media Inc.</v>
          </cell>
          <cell r="B42">
            <v>4.6179948603967812E-2</v>
          </cell>
          <cell r="C42">
            <v>0</v>
          </cell>
          <cell r="D42">
            <v>0</v>
          </cell>
          <cell r="E42">
            <v>0</v>
          </cell>
          <cell r="F42">
            <v>0</v>
          </cell>
          <cell r="G42">
            <v>0</v>
          </cell>
          <cell r="H42">
            <v>0</v>
          </cell>
          <cell r="I42">
            <v>1</v>
          </cell>
        </row>
        <row r="43">
          <cell r="A43" t="str">
            <v>News Web</v>
          </cell>
          <cell r="B43">
            <v>4.430592432854781E-2</v>
          </cell>
          <cell r="C43">
            <v>0</v>
          </cell>
          <cell r="D43">
            <v>0</v>
          </cell>
          <cell r="E43">
            <v>0</v>
          </cell>
          <cell r="F43">
            <v>0</v>
          </cell>
          <cell r="G43">
            <v>1</v>
          </cell>
          <cell r="H43">
            <v>0</v>
          </cell>
          <cell r="I43">
            <v>0</v>
          </cell>
        </row>
        <row r="44">
          <cell r="A44" t="str">
            <v>Weigel Broadcasting</v>
          </cell>
          <cell r="B44">
            <v>4.3335062735854885E-2</v>
          </cell>
          <cell r="C44">
            <v>7.3714172612371467E-2</v>
          </cell>
          <cell r="D44">
            <v>0.18630241566838518</v>
          </cell>
          <cell r="E44">
            <v>0</v>
          </cell>
          <cell r="F44">
            <v>0</v>
          </cell>
          <cell r="G44">
            <v>0</v>
          </cell>
          <cell r="H44">
            <v>0</v>
          </cell>
          <cell r="I44">
            <v>0.73998341171924331</v>
          </cell>
        </row>
        <row r="45">
          <cell r="A45" t="str">
            <v>JASUS Corporation</v>
          </cell>
          <cell r="B45">
            <v>4.1891534093038314E-2</v>
          </cell>
          <cell r="C45">
            <v>0</v>
          </cell>
          <cell r="D45">
            <v>0</v>
          </cell>
          <cell r="E45">
            <v>0</v>
          </cell>
          <cell r="F45">
            <v>0</v>
          </cell>
          <cell r="G45">
            <v>0</v>
          </cell>
          <cell r="H45">
            <v>0.47001772051313928</v>
          </cell>
          <cell r="I45">
            <v>0.52998227948686072</v>
          </cell>
        </row>
        <row r="46">
          <cell r="A46" t="str">
            <v>Lee Enterprises</v>
          </cell>
          <cell r="B46">
            <v>4.0541742402482171E-2</v>
          </cell>
          <cell r="C46">
            <v>8.9582913560346561E-2</v>
          </cell>
          <cell r="D46">
            <v>0.57607797703002206</v>
          </cell>
          <cell r="E46">
            <v>0.26779417690912755</v>
          </cell>
          <cell r="F46">
            <v>0</v>
          </cell>
          <cell r="G46">
            <v>6.6544932500503723E-2</v>
          </cell>
          <cell r="H46">
            <v>0</v>
          </cell>
          <cell r="I46">
            <v>0</v>
          </cell>
        </row>
        <row r="47">
          <cell r="A47" t="str">
            <v>New York Times</v>
          </cell>
          <cell r="B47">
            <v>3.718181384678583E-2</v>
          </cell>
          <cell r="C47">
            <v>0.23839235448391397</v>
          </cell>
          <cell r="D47">
            <v>0.49343787331621508</v>
          </cell>
          <cell r="E47">
            <v>0.26816977219987087</v>
          </cell>
          <cell r="F47">
            <v>0</v>
          </cell>
          <cell r="G47">
            <v>0</v>
          </cell>
          <cell r="H47">
            <v>0</v>
          </cell>
          <cell r="I47">
            <v>0</v>
          </cell>
        </row>
        <row r="48">
          <cell r="A48" t="str">
            <v>Sunbeam Television</v>
          </cell>
          <cell r="B48">
            <v>3.6353599881879188E-2</v>
          </cell>
          <cell r="C48">
            <v>0</v>
          </cell>
          <cell r="D48">
            <v>0</v>
          </cell>
          <cell r="E48">
            <v>0.61071725501651575</v>
          </cell>
          <cell r="F48">
            <v>0.38928274498348425</v>
          </cell>
          <cell r="G48">
            <v>0</v>
          </cell>
          <cell r="H48">
            <v>0</v>
          </cell>
          <cell r="I48">
            <v>0</v>
          </cell>
        </row>
        <row r="49">
          <cell r="A49" t="str">
            <v>Benedek Broadcasting</v>
          </cell>
          <cell r="B49">
            <v>3.3791513133353129E-2</v>
          </cell>
          <cell r="C49">
            <v>0.29723336926037741</v>
          </cell>
          <cell r="D49">
            <v>0.44337486999303111</v>
          </cell>
          <cell r="E49">
            <v>0.25939176074659148</v>
          </cell>
          <cell r="F49">
            <v>0</v>
          </cell>
          <cell r="G49">
            <v>0</v>
          </cell>
          <cell r="H49">
            <v>0</v>
          </cell>
          <cell r="I49">
            <v>0</v>
          </cell>
        </row>
        <row r="50">
          <cell r="A50" t="str">
            <v>Malrite Communications</v>
          </cell>
          <cell r="B50">
            <v>3.3366474825859103E-2</v>
          </cell>
          <cell r="C50">
            <v>0</v>
          </cell>
          <cell r="D50">
            <v>0.44955473268659918</v>
          </cell>
          <cell r="E50">
            <v>0.1248523426263121</v>
          </cell>
          <cell r="F50">
            <v>0.42559292468708881</v>
          </cell>
          <cell r="G50">
            <v>0</v>
          </cell>
          <cell r="H50">
            <v>0</v>
          </cell>
          <cell r="I50">
            <v>0</v>
          </cell>
        </row>
        <row r="51">
          <cell r="A51" t="str">
            <v xml:space="preserve">McGraw-Hill </v>
          </cell>
          <cell r="B51">
            <v>3.3246087171485424E-2</v>
          </cell>
          <cell r="C51">
            <v>1</v>
          </cell>
          <cell r="D51">
            <v>0</v>
          </cell>
          <cell r="E51">
            <v>0</v>
          </cell>
          <cell r="F51">
            <v>0</v>
          </cell>
          <cell r="G51">
            <v>0</v>
          </cell>
          <cell r="H51">
            <v>0</v>
          </cell>
          <cell r="I51">
            <v>0</v>
          </cell>
        </row>
        <row r="52">
          <cell r="A52" t="str">
            <v>Freedom Newspapers</v>
          </cell>
          <cell r="B52">
            <v>3.2463205837082683E-2</v>
          </cell>
          <cell r="C52">
            <v>0.34765231403206576</v>
          </cell>
          <cell r="D52">
            <v>0.65234768596793424</v>
          </cell>
          <cell r="E52">
            <v>0</v>
          </cell>
          <cell r="F52">
            <v>0</v>
          </cell>
          <cell r="G52">
            <v>0</v>
          </cell>
          <cell r="H52">
            <v>0</v>
          </cell>
          <cell r="I52">
            <v>0</v>
          </cell>
        </row>
        <row r="53">
          <cell r="A53" t="str">
            <v>Whitehead Media (Global Broadcasting)</v>
          </cell>
          <cell r="B53">
            <v>3.2100413310524691E-2</v>
          </cell>
          <cell r="C53">
            <v>0</v>
          </cell>
          <cell r="D53">
            <v>0</v>
          </cell>
          <cell r="E53">
            <v>0</v>
          </cell>
          <cell r="F53">
            <v>0</v>
          </cell>
          <cell r="G53">
            <v>0</v>
          </cell>
          <cell r="H53">
            <v>0</v>
          </cell>
          <cell r="I53">
            <v>1</v>
          </cell>
        </row>
        <row r="54">
          <cell r="A54" t="str">
            <v xml:space="preserve">Chronicle </v>
          </cell>
          <cell r="B54">
            <v>3.1600278678529534E-2</v>
          </cell>
          <cell r="C54">
            <v>0.137747073250332</v>
          </cell>
          <cell r="D54">
            <v>0</v>
          </cell>
          <cell r="E54">
            <v>0.86225292674966791</v>
          </cell>
          <cell r="F54">
            <v>0</v>
          </cell>
          <cell r="G54">
            <v>0</v>
          </cell>
          <cell r="H54">
            <v>0</v>
          </cell>
          <cell r="I54">
            <v>0</v>
          </cell>
        </row>
        <row r="55">
          <cell r="A55" t="str">
            <v>Hubbard Broadcasting</v>
          </cell>
          <cell r="B55">
            <v>3.1175807534143278E-2</v>
          </cell>
          <cell r="C55">
            <v>0.529736404250023</v>
          </cell>
          <cell r="D55">
            <v>0</v>
          </cell>
          <cell r="E55">
            <v>0.47026359574997706</v>
          </cell>
          <cell r="F55">
            <v>0</v>
          </cell>
          <cell r="G55">
            <v>0</v>
          </cell>
          <cell r="H55">
            <v>0</v>
          </cell>
          <cell r="I55">
            <v>0</v>
          </cell>
        </row>
        <row r="56">
          <cell r="A56" t="str">
            <v>Bahakel Communications</v>
          </cell>
          <cell r="B56">
            <v>2.8770710108992528E-2</v>
          </cell>
          <cell r="C56">
            <v>0.15780341786326202</v>
          </cell>
          <cell r="D56">
            <v>7.7799701123980422E-2</v>
          </cell>
          <cell r="E56">
            <v>0</v>
          </cell>
          <cell r="F56">
            <v>0.47123812399702336</v>
          </cell>
          <cell r="G56">
            <v>0</v>
          </cell>
          <cell r="H56">
            <v>0</v>
          </cell>
          <cell r="I56">
            <v>0.29315875701573413</v>
          </cell>
        </row>
        <row r="59">
          <cell r="A59" t="str">
            <v>Source: Bear, Stearns &amp; Co. Inc.; Nielsen Media Research; BIA - Investing in Television '97</v>
          </cell>
        </row>
      </sheetData>
      <sheetData sheetId="34" refreshError="1">
        <row r="1">
          <cell r="A1" t="str">
            <v>Exhibit 33: Geographic Balance of Largest Broadcasters</v>
          </cell>
        </row>
        <row r="4">
          <cell r="C4" t="str">
            <v>Granite</v>
          </cell>
          <cell r="D4" t="str">
            <v>LIN</v>
          </cell>
          <cell r="E4" t="str">
            <v>Sinclair</v>
          </cell>
          <cell r="F4" t="str">
            <v xml:space="preserve">Young </v>
          </cell>
        </row>
        <row r="5">
          <cell r="A5" t="str">
            <v>Northeast</v>
          </cell>
          <cell r="C5" t="str">
            <v>Broadcasting</v>
          </cell>
          <cell r="D5" t="str">
            <v>Television</v>
          </cell>
          <cell r="E5" t="str">
            <v>Broadcasting</v>
          </cell>
          <cell r="F5" t="str">
            <v>Broadcasting</v>
          </cell>
          <cell r="G5" t="str">
            <v>USA Networks</v>
          </cell>
          <cell r="H5" t="str">
            <v>Hearst-Argyle</v>
          </cell>
          <cell r="I5" t="str">
            <v>A.H. Belo</v>
          </cell>
        </row>
        <row r="6">
          <cell r="A6" t="str">
            <v>Conn</v>
          </cell>
          <cell r="D6">
            <v>9.4999999999999998E-3</v>
          </cell>
        </row>
        <row r="7">
          <cell r="A7" t="str">
            <v>Del</v>
          </cell>
        </row>
        <row r="8">
          <cell r="A8" t="str">
            <v>Main</v>
          </cell>
        </row>
        <row r="9">
          <cell r="A9" t="str">
            <v>Mary</v>
          </cell>
          <cell r="E9">
            <v>1.01E-2</v>
          </cell>
          <cell r="G9" t="str">
            <v xml:space="preserve"> </v>
          </cell>
          <cell r="H9">
            <v>1.01E-2</v>
          </cell>
        </row>
        <row r="10">
          <cell r="A10" t="str">
            <v>New Hamp</v>
          </cell>
        </row>
        <row r="11">
          <cell r="A11" t="str">
            <v>NJ</v>
          </cell>
          <cell r="G11">
            <v>9.6200000000000008E-2</v>
          </cell>
        </row>
        <row r="12">
          <cell r="A12" t="str">
            <v>NY</v>
          </cell>
          <cell r="C12">
            <v>1.03E-2</v>
          </cell>
          <cell r="D12">
            <v>6.6E-3</v>
          </cell>
          <cell r="E12">
            <v>1.4999999999999999E-2</v>
          </cell>
          <cell r="F12">
            <v>5.1999999999999998E-3</v>
          </cell>
          <cell r="G12">
            <v>0</v>
          </cell>
        </row>
        <row r="13">
          <cell r="A13" t="str">
            <v>Penn</v>
          </cell>
          <cell r="E13">
            <v>1.1599999999999999E-2</v>
          </cell>
          <cell r="G13" t="str">
            <v xml:space="preserve"> </v>
          </cell>
          <cell r="H13">
            <v>1.1599999999999999E-2</v>
          </cell>
        </row>
        <row r="14">
          <cell r="A14" t="str">
            <v>RI</v>
          </cell>
        </row>
        <row r="15">
          <cell r="A15" t="str">
            <v>VT</v>
          </cell>
          <cell r="H15">
            <v>3.0000000000000001E-3</v>
          </cell>
        </row>
        <row r="16">
          <cell r="A16" t="str">
            <v>West Va</v>
          </cell>
          <cell r="E16">
            <v>4.8999999999999998E-3</v>
          </cell>
        </row>
        <row r="17">
          <cell r="A17" t="str">
            <v>DC</v>
          </cell>
        </row>
        <row r="18">
          <cell r="A18" t="str">
            <v>Mass</v>
          </cell>
          <cell r="G18">
            <v>2.1999999999999999E-2</v>
          </cell>
          <cell r="H18">
            <v>2.2200000000000001E-2</v>
          </cell>
        </row>
        <row r="19">
          <cell r="A19" t="str">
            <v xml:space="preserve">   Northeast Totals</v>
          </cell>
          <cell r="C19">
            <v>1.03E-2</v>
          </cell>
          <cell r="D19">
            <v>1.61E-2</v>
          </cell>
          <cell r="E19">
            <v>4.1599999999999998E-2</v>
          </cell>
          <cell r="F19">
            <v>5.1999999999999998E-3</v>
          </cell>
          <cell r="G19">
            <v>0.1182</v>
          </cell>
          <cell r="H19">
            <v>4.6899999999999997E-2</v>
          </cell>
          <cell r="I19">
            <v>0</v>
          </cell>
        </row>
        <row r="21">
          <cell r="A21" t="str">
            <v>South</v>
          </cell>
        </row>
        <row r="22">
          <cell r="A22" t="str">
            <v>Alabama</v>
          </cell>
          <cell r="E22">
            <v>6.2000000000000006E-3</v>
          </cell>
          <cell r="G22">
            <v>4.5999999999999999E-3</v>
          </cell>
        </row>
        <row r="23">
          <cell r="A23" t="str">
            <v>Ark</v>
          </cell>
          <cell r="H23">
            <v>2.2000000000000001E-3</v>
          </cell>
        </row>
        <row r="24">
          <cell r="A24" t="str">
            <v>Flo</v>
          </cell>
          <cell r="E24">
            <v>4.5999999999999999E-3</v>
          </cell>
          <cell r="G24">
            <v>2.8899999999999999E-2</v>
          </cell>
        </row>
        <row r="25">
          <cell r="A25" t="str">
            <v>Geo</v>
          </cell>
        </row>
        <row r="26">
          <cell r="A26" t="str">
            <v>Ken</v>
          </cell>
          <cell r="E26">
            <v>4.1000000000000003E-3</v>
          </cell>
          <cell r="I26">
            <v>5.7000000000000002E-3</v>
          </cell>
        </row>
        <row r="27">
          <cell r="A27" t="str">
            <v>Lou</v>
          </cell>
          <cell r="F27">
            <v>2.0999999999999999E-3</v>
          </cell>
          <cell r="G27">
            <v>6.4000000000000003E-3</v>
          </cell>
          <cell r="I27">
            <v>6.4000000000000003E-3</v>
          </cell>
        </row>
        <row r="28">
          <cell r="A28" t="str">
            <v>Miss</v>
          </cell>
          <cell r="H28">
            <v>3.0000000000000001E-3</v>
          </cell>
        </row>
        <row r="29">
          <cell r="A29" t="str">
            <v>NC</v>
          </cell>
          <cell r="E29">
            <v>1.43E-2</v>
          </cell>
          <cell r="I29">
            <v>8.6E-3</v>
          </cell>
        </row>
        <row r="30">
          <cell r="A30" t="str">
            <v>Okl</v>
          </cell>
          <cell r="E30">
            <v>6.1000000000000004E-3</v>
          </cell>
          <cell r="H30">
            <v>6.1000000000000004E-3</v>
          </cell>
          <cell r="I30">
            <v>4.7999999999999996E-3</v>
          </cell>
        </row>
        <row r="31">
          <cell r="A31" t="str">
            <v>SC</v>
          </cell>
          <cell r="E31">
            <v>9.4999999999999998E-3</v>
          </cell>
        </row>
        <row r="32">
          <cell r="A32" t="str">
            <v>Tenn</v>
          </cell>
          <cell r="E32">
            <v>1.1000000000000001E-2</v>
          </cell>
          <cell r="F32">
            <v>1.26E-2</v>
          </cell>
        </row>
        <row r="33">
          <cell r="A33" t="str">
            <v>Tex</v>
          </cell>
          <cell r="C33">
            <v>4.5999999999999999E-3</v>
          </cell>
          <cell r="D33">
            <v>2.3400000000000001E-2</v>
          </cell>
          <cell r="E33">
            <v>8.8999999999999999E-3</v>
          </cell>
          <cell r="F33" t="str">
            <v xml:space="preserve"> </v>
          </cell>
          <cell r="G33">
            <v>3.6000000000000004E-2</v>
          </cell>
          <cell r="I33">
            <v>4.2600000000000006E-2</v>
          </cell>
        </row>
        <row r="34">
          <cell r="A34" t="str">
            <v>VA</v>
          </cell>
          <cell r="D34">
            <v>6.4999999999999997E-3</v>
          </cell>
          <cell r="E34">
            <v>1.1200000000000002E-2</v>
          </cell>
          <cell r="F34">
            <v>4.7000000000000002E-3</v>
          </cell>
          <cell r="I34">
            <v>6.4999999999999997E-3</v>
          </cell>
        </row>
        <row r="35">
          <cell r="A35" t="str">
            <v xml:space="preserve">   South Totals</v>
          </cell>
          <cell r="C35">
            <v>4.5999999999999999E-3</v>
          </cell>
          <cell r="D35">
            <v>2.9899999999999999E-2</v>
          </cell>
          <cell r="E35">
            <v>7.5900000000000009E-2</v>
          </cell>
          <cell r="F35">
            <v>1.9400000000000001E-2</v>
          </cell>
          <cell r="G35">
            <v>7.5900000000000009E-2</v>
          </cell>
          <cell r="H35">
            <v>1.1300000000000001E-2</v>
          </cell>
          <cell r="I35">
            <v>7.4600000000000014E-2</v>
          </cell>
        </row>
        <row r="37">
          <cell r="A37" t="str">
            <v>Midwest</v>
          </cell>
        </row>
        <row r="38">
          <cell r="A38" t="str">
            <v>Ill</v>
          </cell>
          <cell r="C38">
            <v>2.3E-3</v>
          </cell>
          <cell r="D38">
            <v>3.5000000000000001E-3</v>
          </cell>
          <cell r="E38" t="str">
            <v xml:space="preserve"> </v>
          </cell>
          <cell r="F38">
            <v>1.6999999999999999E-3</v>
          </cell>
          <cell r="G38">
            <v>3.2099999999999997E-2</v>
          </cell>
        </row>
        <row r="39">
          <cell r="A39" t="str">
            <v>Ind</v>
          </cell>
          <cell r="C39">
            <v>2.5000000000000001E-3</v>
          </cell>
          <cell r="D39">
            <v>1.2200000000000001E-2</v>
          </cell>
          <cell r="E39">
            <v>1.21E-2</v>
          </cell>
        </row>
        <row r="40">
          <cell r="A40" t="str">
            <v>Iowa</v>
          </cell>
          <cell r="E40">
            <v>3.8999999999999998E-3</v>
          </cell>
          <cell r="F40">
            <v>3.0999999999999999E-3</v>
          </cell>
        </row>
        <row r="41">
          <cell r="A41" t="str">
            <v>Kans</v>
          </cell>
          <cell r="E41">
            <v>8.0999999999999996E-3</v>
          </cell>
        </row>
        <row r="42">
          <cell r="A42" t="str">
            <v>Mich</v>
          </cell>
          <cell r="C42">
            <v>1.9900000000000001E-2</v>
          </cell>
          <cell r="E42">
            <v>4.4999999999999997E-3</v>
          </cell>
          <cell r="F42">
            <v>2.3999999999999998E-3</v>
          </cell>
        </row>
        <row r="43">
          <cell r="A43" t="str">
            <v>Minn</v>
          </cell>
          <cell r="C43" t="str">
            <v xml:space="preserve"> </v>
          </cell>
          <cell r="E43">
            <v>1.4800000000000001E-2</v>
          </cell>
        </row>
        <row r="44">
          <cell r="A44" t="str">
            <v>Missouri</v>
          </cell>
          <cell r="E44">
            <v>1.49E-2</v>
          </cell>
          <cell r="G44" t="str">
            <v xml:space="preserve"> </v>
          </cell>
          <cell r="H44">
            <v>8.0999999999999996E-3</v>
          </cell>
          <cell r="I44">
            <v>1.1299999999999999E-2</v>
          </cell>
        </row>
        <row r="45">
          <cell r="A45" t="str">
            <v>Neb</v>
          </cell>
        </row>
        <row r="46">
          <cell r="A46" t="str">
            <v>ND</v>
          </cell>
        </row>
        <row r="47">
          <cell r="A47" t="str">
            <v>Ohio</v>
          </cell>
          <cell r="E47">
            <v>2.0799999999999999E-2</v>
          </cell>
          <cell r="G47">
            <v>1.4999999999999999E-2</v>
          </cell>
          <cell r="H47">
            <v>8.0999999999999996E-3</v>
          </cell>
        </row>
        <row r="48">
          <cell r="A48" t="str">
            <v>SD</v>
          </cell>
          <cell r="F48">
            <v>3.1999999999999997E-3</v>
          </cell>
        </row>
        <row r="49">
          <cell r="A49" t="str">
            <v>Wis</v>
          </cell>
          <cell r="E49">
            <v>1.1300000000000001E-2</v>
          </cell>
          <cell r="F49">
            <v>5.7000000000000002E-3</v>
          </cell>
          <cell r="G49">
            <v>3.8999999999999998E-3</v>
          </cell>
          <cell r="H49">
            <v>8.0999999999999996E-3</v>
          </cell>
        </row>
        <row r="50">
          <cell r="A50" t="str">
            <v xml:space="preserve">   Midwest Totals</v>
          </cell>
          <cell r="C50">
            <v>2.47E-2</v>
          </cell>
          <cell r="D50">
            <v>1.5700000000000002E-2</v>
          </cell>
          <cell r="E50">
            <v>9.0400000000000008E-2</v>
          </cell>
          <cell r="F50">
            <v>1.61E-2</v>
          </cell>
          <cell r="G50">
            <v>5.0999999999999997E-2</v>
          </cell>
          <cell r="H50">
            <v>2.4299999999999999E-2</v>
          </cell>
          <cell r="I50">
            <v>1.1299999999999999E-2</v>
          </cell>
        </row>
        <row r="52">
          <cell r="A52" t="str">
            <v>West</v>
          </cell>
        </row>
        <row r="53">
          <cell r="A53" t="str">
            <v>Alas</v>
          </cell>
        </row>
        <row r="54">
          <cell r="A54" t="str">
            <v>AZ</v>
          </cell>
          <cell r="I54">
            <v>3.5999999999999999E-3</v>
          </cell>
        </row>
        <row r="55">
          <cell r="A55" t="str">
            <v>CA</v>
          </cell>
          <cell r="C55">
            <v>3.0699999999999998E-2</v>
          </cell>
          <cell r="E55">
            <v>1.15E-2</v>
          </cell>
          <cell r="F55">
            <v>5.11E-2</v>
          </cell>
          <cell r="G55">
            <v>5.1299999999999998E-2</v>
          </cell>
          <cell r="H55">
            <v>2.0999999999999999E-3</v>
          </cell>
          <cell r="I55">
            <v>1.15E-2</v>
          </cell>
        </row>
        <row r="56">
          <cell r="A56" t="str">
            <v>Col</v>
          </cell>
        </row>
        <row r="57">
          <cell r="A57" t="str">
            <v>Haw</v>
          </cell>
          <cell r="G57">
            <v>3.8999999999999998E-3</v>
          </cell>
          <cell r="H57">
            <v>3.8999999999999998E-3</v>
          </cell>
          <cell r="I57">
            <v>3.8999999999999998E-3</v>
          </cell>
        </row>
        <row r="58">
          <cell r="A58" t="str">
            <v>ID</v>
          </cell>
          <cell r="I58">
            <v>1.9E-3</v>
          </cell>
        </row>
        <row r="59">
          <cell r="A59" t="str">
            <v>Mont</v>
          </cell>
        </row>
        <row r="60">
          <cell r="A60" t="str">
            <v>Nev</v>
          </cell>
          <cell r="E60">
            <v>4.5999999999999999E-3</v>
          </cell>
        </row>
        <row r="61">
          <cell r="A61" t="str">
            <v>NMex</v>
          </cell>
          <cell r="E61" t="str">
            <v xml:space="preserve"> </v>
          </cell>
          <cell r="I61">
            <v>5.7000000000000002E-3</v>
          </cell>
        </row>
        <row r="62">
          <cell r="A62" t="str">
            <v>Ore</v>
          </cell>
          <cell r="I62">
            <v>0.01</v>
          </cell>
        </row>
        <row r="63">
          <cell r="A63" t="str">
            <v>Utah</v>
          </cell>
        </row>
        <row r="64">
          <cell r="A64" t="str">
            <v>Wash</v>
          </cell>
          <cell r="I64">
            <v>1.9300000000000001E-2</v>
          </cell>
        </row>
        <row r="65">
          <cell r="A65" t="str">
            <v>Wyoming</v>
          </cell>
        </row>
        <row r="66">
          <cell r="A66" t="str">
            <v xml:space="preserve">   West Totals</v>
          </cell>
          <cell r="C66">
            <v>3.0699999999999998E-2</v>
          </cell>
          <cell r="D66">
            <v>0</v>
          </cell>
          <cell r="E66">
            <v>1.61E-2</v>
          </cell>
          <cell r="F66">
            <v>5.11E-2</v>
          </cell>
          <cell r="G66">
            <v>5.5199999999999999E-2</v>
          </cell>
          <cell r="H66">
            <v>6.0000000000000001E-3</v>
          </cell>
          <cell r="I66">
            <v>5.5900000000000005E-2</v>
          </cell>
        </row>
        <row r="68">
          <cell r="A68" t="str">
            <v>Total Distribution</v>
          </cell>
          <cell r="C68">
            <v>7.0300000000000001E-2</v>
          </cell>
          <cell r="D68">
            <v>6.1700000000000005E-2</v>
          </cell>
          <cell r="E68">
            <v>0.22400000000000003</v>
          </cell>
          <cell r="F68">
            <v>9.1799999999999993E-2</v>
          </cell>
          <cell r="G68">
            <v>0.30030000000000001</v>
          </cell>
          <cell r="H68">
            <v>8.8500000000000009E-2</v>
          </cell>
          <cell r="I68">
            <v>0.14180000000000004</v>
          </cell>
        </row>
        <row r="71">
          <cell r="A71" t="str">
            <v>Exhibit 33: Geographic Balance of Largest Broadcasters</v>
          </cell>
        </row>
        <row r="73">
          <cell r="A73" t="str">
            <v>Regional Distribution</v>
          </cell>
        </row>
        <row r="75">
          <cell r="A75" t="str">
            <v>Northeast - %</v>
          </cell>
          <cell r="C75">
            <v>0.1465149359886202</v>
          </cell>
          <cell r="D75">
            <v>0.26094003241491082</v>
          </cell>
          <cell r="E75">
            <v>0.18571428571428567</v>
          </cell>
          <cell r="F75">
            <v>5.6644880174291944E-2</v>
          </cell>
          <cell r="G75">
            <v>0.3936063936063936</v>
          </cell>
          <cell r="H75">
            <v>0.52994350282485869</v>
          </cell>
          <cell r="I75">
            <v>0</v>
          </cell>
        </row>
        <row r="76">
          <cell r="A76" t="str">
            <v>South - %</v>
          </cell>
          <cell r="C76">
            <v>6.5433854907539113E-2</v>
          </cell>
          <cell r="D76">
            <v>0.48460291734197725</v>
          </cell>
          <cell r="E76">
            <v>0.33883928571428573</v>
          </cell>
          <cell r="F76">
            <v>0.21132897603485842</v>
          </cell>
          <cell r="G76">
            <v>0.25274725274725279</v>
          </cell>
          <cell r="H76">
            <v>0.12768361581920903</v>
          </cell>
          <cell r="I76">
            <v>0.5260930888575458</v>
          </cell>
        </row>
        <row r="77">
          <cell r="A77" t="str">
            <v>Midwest - %</v>
          </cell>
          <cell r="C77">
            <v>0.35135135135135132</v>
          </cell>
          <cell r="D77">
            <v>0.25445705024311183</v>
          </cell>
          <cell r="E77">
            <v>0.40357142857142853</v>
          </cell>
          <cell r="F77">
            <v>0.17538126361655776</v>
          </cell>
          <cell r="G77">
            <v>0.16983016983016982</v>
          </cell>
          <cell r="H77">
            <v>0.27457627118644062</v>
          </cell>
          <cell r="I77">
            <v>7.9689703808180509E-2</v>
          </cell>
        </row>
        <row r="78">
          <cell r="A78" t="str">
            <v>West - %</v>
          </cell>
          <cell r="C78">
            <v>0.43669985775248932</v>
          </cell>
          <cell r="D78">
            <v>0</v>
          </cell>
          <cell r="E78">
            <v>7.1874999999999994E-2</v>
          </cell>
          <cell r="F78">
            <v>0.55664488017429203</v>
          </cell>
          <cell r="G78">
            <v>0.18381618381618381</v>
          </cell>
          <cell r="H78">
            <v>6.7796610169491525E-2</v>
          </cell>
          <cell r="I78">
            <v>0.39421720733427357</v>
          </cell>
        </row>
        <row r="79">
          <cell r="A79" t="str">
            <v xml:space="preserve">   Totals</v>
          </cell>
          <cell r="C79">
            <v>0.99999999999999989</v>
          </cell>
          <cell r="D79">
            <v>0.99999999999999989</v>
          </cell>
          <cell r="E79">
            <v>0.99999999999999989</v>
          </cell>
          <cell r="F79">
            <v>1.0000000000000002</v>
          </cell>
          <cell r="G79">
            <v>1</v>
          </cell>
          <cell r="H79">
            <v>1</v>
          </cell>
          <cell r="I79">
            <v>0.99999999999999989</v>
          </cell>
        </row>
        <row r="81">
          <cell r="A81" t="str">
            <v xml:space="preserve">Sources: Nielsen; Bear, Stearns &amp; Co. Inc. </v>
          </cell>
        </row>
      </sheetData>
      <sheetData sheetId="35"/>
      <sheetData sheetId="36"/>
      <sheetData sheetId="37" refreshError="1">
        <row r="1">
          <cell r="A1" t="str">
            <v>Exhibit XX: Local Marketing Agreement Summary in Top 100 Television Markets</v>
          </cell>
        </row>
        <row r="3">
          <cell r="C3" t="str">
            <v>Brokering</v>
          </cell>
          <cell r="D3" t="str">
            <v>Brokering</v>
          </cell>
          <cell r="E3" t="str">
            <v>LMAed</v>
          </cell>
          <cell r="G3">
            <v>1996</v>
          </cell>
          <cell r="H3">
            <v>1996</v>
          </cell>
          <cell r="I3">
            <v>1996</v>
          </cell>
          <cell r="J3">
            <v>1996</v>
          </cell>
          <cell r="K3">
            <v>1996</v>
          </cell>
          <cell r="M3" t="str">
            <v>Share</v>
          </cell>
          <cell r="N3" t="str">
            <v>Share</v>
          </cell>
          <cell r="O3" t="str">
            <v>Share</v>
          </cell>
          <cell r="P3" t="str">
            <v>Share</v>
          </cell>
          <cell r="Q3" t="str">
            <v>Share</v>
          </cell>
          <cell r="R3" t="str">
            <v>Share</v>
          </cell>
          <cell r="S3" t="str">
            <v>Brokering</v>
          </cell>
          <cell r="T3" t="str">
            <v>Brokering +</v>
          </cell>
          <cell r="U3" t="str">
            <v>Percent of</v>
          </cell>
        </row>
        <row r="4">
          <cell r="B4" t="str">
            <v>Market</v>
          </cell>
          <cell r="C4" t="str">
            <v>Station</v>
          </cell>
          <cell r="D4" t="str">
            <v>Partner</v>
          </cell>
          <cell r="E4" t="str">
            <v>Station</v>
          </cell>
          <cell r="F4" t="str">
            <v>LMA</v>
          </cell>
          <cell r="G4" t="str">
            <v>LMA</v>
          </cell>
          <cell r="H4" t="str">
            <v>Total LMA</v>
          </cell>
          <cell r="I4" t="str">
            <v xml:space="preserve">Market </v>
          </cell>
          <cell r="J4" t="str">
            <v>Percent of</v>
          </cell>
          <cell r="K4" t="str">
            <v>Total</v>
          </cell>
          <cell r="L4" t="str">
            <v>Percent</v>
          </cell>
          <cell r="M4" t="str">
            <v>May</v>
          </cell>
          <cell r="N4" t="str">
            <v>Feb</v>
          </cell>
          <cell r="O4" t="str">
            <v>Nov</v>
          </cell>
          <cell r="P4" t="str">
            <v>May</v>
          </cell>
          <cell r="Q4" t="str">
            <v>Feb</v>
          </cell>
          <cell r="R4" t="str">
            <v>Nov</v>
          </cell>
          <cell r="S4" t="str">
            <v>Station</v>
          </cell>
          <cell r="T4" t="str">
            <v>LMA</v>
          </cell>
          <cell r="U4" t="str">
            <v>Market</v>
          </cell>
          <cell r="V4" t="str">
            <v>LMAed</v>
          </cell>
        </row>
        <row r="5">
          <cell r="A5" t="str">
            <v>Market</v>
          </cell>
          <cell r="B5" t="str">
            <v>Rank</v>
          </cell>
          <cell r="C5" t="str">
            <v>Calls</v>
          </cell>
          <cell r="D5" t="str">
            <v>Station</v>
          </cell>
          <cell r="E5" t="str">
            <v>Calls</v>
          </cell>
          <cell r="F5" t="str">
            <v>Owner</v>
          </cell>
          <cell r="G5" t="str">
            <v>Revenue</v>
          </cell>
          <cell r="H5" t="str">
            <v>Revenues</v>
          </cell>
          <cell r="I5" t="str">
            <v>Revenues</v>
          </cell>
          <cell r="J5" t="str">
            <v>Market Rev.</v>
          </cell>
          <cell r="K5" t="str">
            <v>Revenues</v>
          </cell>
          <cell r="L5" t="str">
            <v>Revenues</v>
          </cell>
          <cell r="M5">
            <v>1997</v>
          </cell>
          <cell r="N5">
            <v>1997</v>
          </cell>
          <cell r="O5">
            <v>1996</v>
          </cell>
          <cell r="P5">
            <v>1996</v>
          </cell>
          <cell r="Q5">
            <v>1996</v>
          </cell>
          <cell r="R5">
            <v>1995</v>
          </cell>
          <cell r="S5" t="str">
            <v>Revenue</v>
          </cell>
          <cell r="T5" t="str">
            <v>Revenue</v>
          </cell>
          <cell r="U5" t="str">
            <v>Revenues</v>
          </cell>
          <cell r="V5" t="str">
            <v>Affiliation</v>
          </cell>
        </row>
        <row r="6">
          <cell r="A6" t="str">
            <v>Cedar Rapids</v>
          </cell>
          <cell r="B6">
            <v>86</v>
          </cell>
          <cell r="C6" t="str">
            <v>KFXA</v>
          </cell>
          <cell r="D6" t="str">
            <v>2nd Generation</v>
          </cell>
          <cell r="E6" t="str">
            <v>KFXB</v>
          </cell>
          <cell r="F6" t="str">
            <v>Dubuque TV</v>
          </cell>
          <cell r="G6">
            <v>0</v>
          </cell>
          <cell r="H6">
            <v>0</v>
          </cell>
          <cell r="I6">
            <v>37300</v>
          </cell>
          <cell r="J6">
            <v>0</v>
          </cell>
          <cell r="K6">
            <v>37300</v>
          </cell>
          <cell r="L6">
            <v>0</v>
          </cell>
          <cell r="M6">
            <v>0</v>
          </cell>
          <cell r="N6">
            <v>0</v>
          </cell>
          <cell r="O6">
            <v>0</v>
          </cell>
          <cell r="P6">
            <v>0</v>
          </cell>
          <cell r="Q6">
            <v>0</v>
          </cell>
          <cell r="R6">
            <v>0</v>
          </cell>
          <cell r="S6">
            <v>2800</v>
          </cell>
          <cell r="T6">
            <v>2800</v>
          </cell>
          <cell r="U6">
            <v>7.5067024128686322E-2</v>
          </cell>
          <cell r="V6" t="str">
            <v>Fox</v>
          </cell>
        </row>
        <row r="7">
          <cell r="A7" t="str">
            <v>Honolulu</v>
          </cell>
          <cell r="B7">
            <v>69</v>
          </cell>
          <cell r="C7" t="str">
            <v>KHNL</v>
          </cell>
          <cell r="D7" t="str">
            <v>A.H. Belo</v>
          </cell>
          <cell r="E7" t="str">
            <v>KFVE</v>
          </cell>
          <cell r="F7" t="str">
            <v>Ka' Ikena Lani TV</v>
          </cell>
          <cell r="G7">
            <v>2600</v>
          </cell>
          <cell r="I7">
            <v>65100</v>
          </cell>
          <cell r="J7">
            <v>3.9938556067588324E-2</v>
          </cell>
          <cell r="M7">
            <v>4</v>
          </cell>
          <cell r="N7">
            <v>6</v>
          </cell>
          <cell r="O7">
            <v>5</v>
          </cell>
          <cell r="P7">
            <v>5</v>
          </cell>
          <cell r="Q7">
            <v>7</v>
          </cell>
          <cell r="R7">
            <v>5</v>
          </cell>
          <cell r="S7">
            <v>11500</v>
          </cell>
          <cell r="T7">
            <v>14100</v>
          </cell>
          <cell r="U7">
            <v>0.21658986175115208</v>
          </cell>
          <cell r="V7" t="str">
            <v>UPN</v>
          </cell>
        </row>
        <row r="8">
          <cell r="A8" t="str">
            <v>Seattle</v>
          </cell>
          <cell r="B8">
            <v>12</v>
          </cell>
          <cell r="C8" t="str">
            <v>KING</v>
          </cell>
          <cell r="D8" t="str">
            <v>A.H. Belo</v>
          </cell>
          <cell r="E8" t="str">
            <v>KONG</v>
          </cell>
          <cell r="F8" t="str">
            <v>Susan Uecker(Zeus)</v>
          </cell>
          <cell r="G8">
            <v>0</v>
          </cell>
          <cell r="I8">
            <v>283500</v>
          </cell>
          <cell r="J8">
            <v>0</v>
          </cell>
          <cell r="M8">
            <v>0</v>
          </cell>
          <cell r="N8">
            <v>0</v>
          </cell>
          <cell r="O8">
            <v>0</v>
          </cell>
          <cell r="P8">
            <v>0</v>
          </cell>
          <cell r="Q8">
            <v>0</v>
          </cell>
          <cell r="R8">
            <v>0</v>
          </cell>
          <cell r="S8">
            <v>84000</v>
          </cell>
          <cell r="T8">
            <v>84000</v>
          </cell>
          <cell r="U8">
            <v>0.29629629629629628</v>
          </cell>
          <cell r="V8" t="str">
            <v>Independent</v>
          </cell>
        </row>
        <row r="9">
          <cell r="A9" t="str">
            <v>Spokane</v>
          </cell>
          <cell r="B9">
            <v>73</v>
          </cell>
          <cell r="C9" t="str">
            <v>KREM</v>
          </cell>
          <cell r="D9" t="str">
            <v>A.H. Belo</v>
          </cell>
          <cell r="E9" t="str">
            <v>KSKN</v>
          </cell>
          <cell r="F9" t="str">
            <v>KSKN Inc.</v>
          </cell>
          <cell r="G9">
            <v>0</v>
          </cell>
          <cell r="I9">
            <v>47600</v>
          </cell>
          <cell r="J9">
            <v>0</v>
          </cell>
          <cell r="M9">
            <v>0</v>
          </cell>
          <cell r="N9">
            <v>0</v>
          </cell>
          <cell r="O9">
            <v>0</v>
          </cell>
          <cell r="P9">
            <v>0</v>
          </cell>
          <cell r="Q9">
            <v>0</v>
          </cell>
          <cell r="R9">
            <v>0</v>
          </cell>
          <cell r="S9">
            <v>14100</v>
          </cell>
          <cell r="T9">
            <v>14100</v>
          </cell>
          <cell r="U9">
            <v>0.29621848739495799</v>
          </cell>
          <cell r="V9" t="str">
            <v>HSN</v>
          </cell>
        </row>
        <row r="10">
          <cell r="A10" t="str">
            <v>Tucson</v>
          </cell>
          <cell r="B10">
            <v>78</v>
          </cell>
          <cell r="C10" t="str">
            <v>KMSB</v>
          </cell>
          <cell r="D10" t="str">
            <v>A.H. Belo</v>
          </cell>
          <cell r="E10" t="str">
            <v>KTTU</v>
          </cell>
          <cell r="F10" t="str">
            <v>Clear Channel</v>
          </cell>
          <cell r="G10">
            <v>3900</v>
          </cell>
          <cell r="H10">
            <v>6500</v>
          </cell>
          <cell r="I10">
            <v>54100</v>
          </cell>
          <cell r="J10">
            <v>7.2088724584103508E-2</v>
          </cell>
          <cell r="K10">
            <v>450300</v>
          </cell>
          <cell r="L10">
            <v>1.4434821230290917E-2</v>
          </cell>
          <cell r="M10">
            <v>3</v>
          </cell>
          <cell r="N10">
            <v>4</v>
          </cell>
          <cell r="O10">
            <v>4</v>
          </cell>
          <cell r="P10">
            <v>3</v>
          </cell>
          <cell r="Q10">
            <v>5</v>
          </cell>
          <cell r="R10">
            <v>4</v>
          </cell>
          <cell r="S10">
            <v>8500</v>
          </cell>
          <cell r="T10">
            <v>12400</v>
          </cell>
          <cell r="U10">
            <v>0.22920517560073936</v>
          </cell>
          <cell r="V10" t="str">
            <v>UPN</v>
          </cell>
        </row>
        <row r="11">
          <cell r="A11" t="str">
            <v>Jacksonville</v>
          </cell>
          <cell r="B11">
            <v>54</v>
          </cell>
          <cell r="C11" t="str">
            <v>WJXX</v>
          </cell>
          <cell r="D11" t="str">
            <v>Albritton Comm.</v>
          </cell>
          <cell r="E11" t="str">
            <v>WBSG</v>
          </cell>
          <cell r="F11" t="str">
            <v>WBSG-TV LP</v>
          </cell>
          <cell r="G11">
            <v>2200</v>
          </cell>
          <cell r="H11">
            <v>2200</v>
          </cell>
          <cell r="I11">
            <v>88500</v>
          </cell>
          <cell r="J11">
            <v>2.4858757062146894E-2</v>
          </cell>
          <cell r="K11">
            <v>88500</v>
          </cell>
          <cell r="L11">
            <v>2.4858757062146894E-2</v>
          </cell>
          <cell r="M11">
            <v>4</v>
          </cell>
          <cell r="N11">
            <v>0</v>
          </cell>
          <cell r="O11">
            <v>0</v>
          </cell>
          <cell r="P11">
            <v>0</v>
          </cell>
          <cell r="Q11">
            <v>0</v>
          </cell>
          <cell r="R11">
            <v>0</v>
          </cell>
          <cell r="S11">
            <v>0</v>
          </cell>
          <cell r="T11">
            <v>2200</v>
          </cell>
          <cell r="U11">
            <v>2.4858757062146894E-2</v>
          </cell>
          <cell r="V11" t="str">
            <v>ABC</v>
          </cell>
        </row>
        <row r="12">
          <cell r="A12" t="str">
            <v>Green Bay</v>
          </cell>
          <cell r="B12">
            <v>70</v>
          </cell>
          <cell r="C12" t="str">
            <v>WGBA</v>
          </cell>
          <cell r="D12" t="str">
            <v>Aries Telecom</v>
          </cell>
          <cell r="E12" t="str">
            <v>WACY</v>
          </cell>
          <cell r="F12" t="str">
            <v>Ace TV Inc.</v>
          </cell>
          <cell r="G12">
            <v>2200</v>
          </cell>
          <cell r="H12">
            <v>2200</v>
          </cell>
          <cell r="I12">
            <v>49800</v>
          </cell>
          <cell r="J12">
            <v>4.4176706827309238E-2</v>
          </cell>
          <cell r="K12">
            <v>49800</v>
          </cell>
          <cell r="L12">
            <v>4.4176706827309238E-2</v>
          </cell>
          <cell r="M12">
            <v>4</v>
          </cell>
          <cell r="N12">
            <v>4</v>
          </cell>
          <cell r="O12">
            <v>3</v>
          </cell>
          <cell r="P12">
            <v>3</v>
          </cell>
          <cell r="Q12">
            <v>5</v>
          </cell>
          <cell r="R12">
            <v>4</v>
          </cell>
          <cell r="S12">
            <v>10500</v>
          </cell>
          <cell r="T12">
            <v>12700</v>
          </cell>
          <cell r="U12">
            <v>0.25502008032128515</v>
          </cell>
          <cell r="V12" t="str">
            <v>UPN</v>
          </cell>
        </row>
        <row r="13">
          <cell r="A13" t="str">
            <v>Louisville</v>
          </cell>
          <cell r="B13">
            <v>50</v>
          </cell>
          <cell r="C13" t="str">
            <v>WDRB</v>
          </cell>
          <cell r="D13" t="str">
            <v>Blade Communications</v>
          </cell>
          <cell r="E13" t="str">
            <v>WFTE</v>
          </cell>
          <cell r="F13" t="str">
            <v>Greater Lousiville TV</v>
          </cell>
          <cell r="G13">
            <v>3500</v>
          </cell>
          <cell r="H13">
            <v>3500</v>
          </cell>
          <cell r="I13">
            <v>91000</v>
          </cell>
          <cell r="J13">
            <v>3.8461538461538464E-2</v>
          </cell>
          <cell r="K13">
            <v>91000</v>
          </cell>
          <cell r="L13">
            <v>3.8461538461538464E-2</v>
          </cell>
          <cell r="M13">
            <v>4</v>
          </cell>
          <cell r="N13">
            <v>3</v>
          </cell>
          <cell r="O13">
            <v>4</v>
          </cell>
          <cell r="P13">
            <v>4</v>
          </cell>
          <cell r="Q13">
            <v>3</v>
          </cell>
          <cell r="R13">
            <v>3</v>
          </cell>
          <cell r="S13">
            <v>17000</v>
          </cell>
          <cell r="T13">
            <v>20500</v>
          </cell>
          <cell r="U13">
            <v>0.22527472527472528</v>
          </cell>
          <cell r="V13" t="str">
            <v>UPN</v>
          </cell>
        </row>
        <row r="14">
          <cell r="A14" t="str">
            <v>Charlotte</v>
          </cell>
          <cell r="B14">
            <v>28</v>
          </cell>
          <cell r="C14" t="str">
            <v>WJZY</v>
          </cell>
          <cell r="D14" t="str">
            <v>Capitol Broadcasting</v>
          </cell>
          <cell r="E14" t="str">
            <v>WFVT</v>
          </cell>
          <cell r="F14" t="str">
            <v>Roxboro Broadcasting</v>
          </cell>
          <cell r="G14">
            <v>5500</v>
          </cell>
          <cell r="I14">
            <v>146900</v>
          </cell>
          <cell r="J14">
            <v>3.7440435670524165E-2</v>
          </cell>
          <cell r="M14">
            <v>3</v>
          </cell>
          <cell r="N14">
            <v>4</v>
          </cell>
          <cell r="O14">
            <v>3</v>
          </cell>
          <cell r="P14">
            <v>4</v>
          </cell>
          <cell r="Q14">
            <v>4</v>
          </cell>
          <cell r="R14">
            <v>3</v>
          </cell>
          <cell r="S14">
            <v>15500</v>
          </cell>
          <cell r="T14">
            <v>21000</v>
          </cell>
          <cell r="U14">
            <v>0.14295439074200136</v>
          </cell>
          <cell r="V14" t="str">
            <v>WB</v>
          </cell>
        </row>
        <row r="15">
          <cell r="A15" t="str">
            <v>Raleigh-Durham</v>
          </cell>
          <cell r="B15">
            <v>29</v>
          </cell>
          <cell r="C15" t="str">
            <v>WRAL</v>
          </cell>
          <cell r="D15" t="str">
            <v>Capitol Broadcasting</v>
          </cell>
          <cell r="E15" t="str">
            <v>WRAZ</v>
          </cell>
          <cell r="F15" t="str">
            <v>Carolina Broadcasting</v>
          </cell>
          <cell r="G15">
            <v>3000</v>
          </cell>
          <cell r="H15">
            <v>8500</v>
          </cell>
          <cell r="I15">
            <v>126800</v>
          </cell>
          <cell r="J15">
            <v>2.365930599369085E-2</v>
          </cell>
          <cell r="K15">
            <v>273700</v>
          </cell>
          <cell r="L15">
            <v>3.1055900621118012E-2</v>
          </cell>
          <cell r="M15">
            <v>2</v>
          </cell>
          <cell r="N15">
            <v>3</v>
          </cell>
          <cell r="O15">
            <v>2</v>
          </cell>
          <cell r="P15">
            <v>2</v>
          </cell>
          <cell r="Q15">
            <v>2</v>
          </cell>
          <cell r="R15">
            <v>2</v>
          </cell>
          <cell r="S15">
            <v>39000</v>
          </cell>
          <cell r="T15">
            <v>42000</v>
          </cell>
          <cell r="U15">
            <v>0.33123028391167192</v>
          </cell>
          <cell r="V15" t="str">
            <v>WB</v>
          </cell>
        </row>
        <row r="16">
          <cell r="A16" t="str">
            <v>Miami</v>
          </cell>
          <cell r="B16">
            <v>16</v>
          </cell>
          <cell r="C16" t="str">
            <v>CBS</v>
          </cell>
          <cell r="D16" t="str">
            <v xml:space="preserve">CBS </v>
          </cell>
          <cell r="E16" t="str">
            <v>WEYS</v>
          </cell>
          <cell r="F16" t="str">
            <v>WEYS TV</v>
          </cell>
          <cell r="G16">
            <v>0</v>
          </cell>
          <cell r="H16">
            <v>0</v>
          </cell>
          <cell r="I16">
            <v>419900</v>
          </cell>
          <cell r="J16">
            <v>0</v>
          </cell>
          <cell r="K16">
            <v>419900</v>
          </cell>
          <cell r="L16">
            <v>0</v>
          </cell>
          <cell r="M16">
            <v>0</v>
          </cell>
          <cell r="N16">
            <v>0</v>
          </cell>
          <cell r="O16">
            <v>0</v>
          </cell>
          <cell r="P16">
            <v>0</v>
          </cell>
          <cell r="Q16">
            <v>0</v>
          </cell>
          <cell r="R16">
            <v>0</v>
          </cell>
          <cell r="S16">
            <v>45000</v>
          </cell>
          <cell r="T16">
            <v>45000</v>
          </cell>
          <cell r="U16">
            <v>0.10716837342224339</v>
          </cell>
          <cell r="V16" t="str">
            <v>Independent</v>
          </cell>
        </row>
        <row r="17">
          <cell r="A17" t="str">
            <v>Waco</v>
          </cell>
          <cell r="B17">
            <v>94</v>
          </cell>
          <cell r="C17" t="str">
            <v>KWKT</v>
          </cell>
          <cell r="D17" t="str">
            <v>CCA</v>
          </cell>
          <cell r="E17" t="str">
            <v>KAKW</v>
          </cell>
          <cell r="F17" t="str">
            <v>White Knight Bcst</v>
          </cell>
          <cell r="G17">
            <v>0</v>
          </cell>
          <cell r="H17">
            <v>0</v>
          </cell>
          <cell r="I17">
            <v>26000</v>
          </cell>
          <cell r="J17">
            <v>0</v>
          </cell>
          <cell r="K17">
            <v>26000</v>
          </cell>
          <cell r="L17">
            <v>0</v>
          </cell>
          <cell r="M17">
            <v>2</v>
          </cell>
          <cell r="N17">
            <v>2</v>
          </cell>
          <cell r="O17">
            <v>0</v>
          </cell>
          <cell r="P17">
            <v>0</v>
          </cell>
          <cell r="Q17">
            <v>0</v>
          </cell>
          <cell r="R17">
            <v>0</v>
          </cell>
          <cell r="S17">
            <v>3500</v>
          </cell>
          <cell r="T17">
            <v>3500</v>
          </cell>
          <cell r="U17">
            <v>0.13461538461538461</v>
          </cell>
          <cell r="V17" t="str">
            <v>UPN/WB</v>
          </cell>
        </row>
        <row r="18">
          <cell r="A18" t="str">
            <v>Harrisburg, PA</v>
          </cell>
          <cell r="B18">
            <v>45</v>
          </cell>
          <cell r="C18" t="str">
            <v>WHP</v>
          </cell>
          <cell r="D18" t="str">
            <v>Clear Channel</v>
          </cell>
          <cell r="E18" t="str">
            <v>WLYH</v>
          </cell>
          <cell r="F18" t="str">
            <v>Gateway Comm.</v>
          </cell>
          <cell r="G18">
            <v>3100</v>
          </cell>
          <cell r="I18">
            <v>80900</v>
          </cell>
          <cell r="J18">
            <v>3.8318912237330034E-2</v>
          </cell>
          <cell r="M18">
            <v>2</v>
          </cell>
          <cell r="N18">
            <v>2</v>
          </cell>
          <cell r="O18">
            <v>2</v>
          </cell>
          <cell r="P18">
            <v>2</v>
          </cell>
          <cell r="Q18">
            <v>2</v>
          </cell>
          <cell r="R18">
            <v>3</v>
          </cell>
          <cell r="S18">
            <v>9500</v>
          </cell>
          <cell r="T18">
            <v>12600</v>
          </cell>
          <cell r="U18">
            <v>0.15574783683559951</v>
          </cell>
          <cell r="V18" t="str">
            <v>UPN</v>
          </cell>
        </row>
        <row r="19">
          <cell r="A19" t="str">
            <v>Jacksonville</v>
          </cell>
          <cell r="B19">
            <v>54</v>
          </cell>
          <cell r="C19" t="str">
            <v>WAWS</v>
          </cell>
          <cell r="D19" t="str">
            <v>Clear Channel</v>
          </cell>
          <cell r="E19" t="str">
            <v>WTEV</v>
          </cell>
          <cell r="F19" t="str">
            <v>Mercury Broadcasting</v>
          </cell>
          <cell r="G19">
            <v>5200</v>
          </cell>
          <cell r="I19">
            <v>88500</v>
          </cell>
          <cell r="J19">
            <v>5.8757062146892657E-2</v>
          </cell>
          <cell r="M19">
            <v>3</v>
          </cell>
          <cell r="N19">
            <v>4</v>
          </cell>
          <cell r="O19">
            <v>4</v>
          </cell>
          <cell r="P19">
            <v>3</v>
          </cell>
          <cell r="Q19">
            <v>4</v>
          </cell>
          <cell r="R19">
            <v>4</v>
          </cell>
          <cell r="S19">
            <v>15900</v>
          </cell>
          <cell r="T19">
            <v>21100</v>
          </cell>
          <cell r="U19">
            <v>0.2384180790960452</v>
          </cell>
          <cell r="V19" t="str">
            <v>UPN</v>
          </cell>
        </row>
        <row r="20">
          <cell r="A20" t="str">
            <v>Little Rock</v>
          </cell>
          <cell r="B20">
            <v>57</v>
          </cell>
          <cell r="C20" t="str">
            <v>KLRT</v>
          </cell>
          <cell r="D20" t="str">
            <v>Clear Channel</v>
          </cell>
          <cell r="E20" t="str">
            <v>KASN</v>
          </cell>
          <cell r="F20" t="str">
            <v>Mercury Broadcasting</v>
          </cell>
          <cell r="G20">
            <v>2700</v>
          </cell>
          <cell r="I20">
            <v>66100</v>
          </cell>
          <cell r="J20">
            <v>4.084720121028744E-2</v>
          </cell>
          <cell r="M20">
            <v>3</v>
          </cell>
          <cell r="N20">
            <v>3</v>
          </cell>
          <cell r="O20">
            <v>3</v>
          </cell>
          <cell r="P20">
            <v>2</v>
          </cell>
          <cell r="Q20">
            <v>2</v>
          </cell>
          <cell r="R20">
            <v>3</v>
          </cell>
          <cell r="S20">
            <v>8700</v>
          </cell>
          <cell r="T20">
            <v>11400</v>
          </cell>
          <cell r="U20">
            <v>0.17246596066565809</v>
          </cell>
          <cell r="V20" t="str">
            <v>UPN</v>
          </cell>
        </row>
        <row r="21">
          <cell r="A21" t="str">
            <v>Memphis</v>
          </cell>
          <cell r="B21">
            <v>42</v>
          </cell>
          <cell r="C21" t="str">
            <v>WPTY</v>
          </cell>
          <cell r="D21" t="str">
            <v>Clear Channel</v>
          </cell>
          <cell r="E21" t="str">
            <v>WLMT</v>
          </cell>
          <cell r="F21" t="str">
            <v>TV Marketing Group</v>
          </cell>
          <cell r="G21">
            <v>8000</v>
          </cell>
          <cell r="I21">
            <v>96000</v>
          </cell>
          <cell r="J21">
            <v>8.3333333333333329E-2</v>
          </cell>
          <cell r="M21">
            <v>8</v>
          </cell>
          <cell r="N21">
            <v>6</v>
          </cell>
          <cell r="O21">
            <v>7</v>
          </cell>
          <cell r="P21">
            <v>5</v>
          </cell>
          <cell r="Q21">
            <v>6</v>
          </cell>
          <cell r="R21">
            <v>5</v>
          </cell>
          <cell r="S21">
            <v>13500</v>
          </cell>
          <cell r="T21">
            <v>21500</v>
          </cell>
          <cell r="U21">
            <v>0.22395833333333334</v>
          </cell>
          <cell r="V21" t="str">
            <v>UPN</v>
          </cell>
        </row>
        <row r="22">
          <cell r="A22" t="str">
            <v>Mobile-Pensacola</v>
          </cell>
          <cell r="B22">
            <v>61</v>
          </cell>
          <cell r="C22" t="str">
            <v>WPMI</v>
          </cell>
          <cell r="D22" t="str">
            <v>Clear Channel</v>
          </cell>
          <cell r="E22" t="str">
            <v>WJTC</v>
          </cell>
          <cell r="F22" t="str">
            <v>Mercury Broadcasting</v>
          </cell>
          <cell r="G22">
            <v>2000</v>
          </cell>
          <cell r="I22">
            <v>59800</v>
          </cell>
          <cell r="J22">
            <v>3.3444816053511704E-2</v>
          </cell>
          <cell r="M22">
            <v>4</v>
          </cell>
          <cell r="N22">
            <v>4</v>
          </cell>
          <cell r="O22">
            <v>4</v>
          </cell>
          <cell r="P22">
            <v>3</v>
          </cell>
          <cell r="Q22">
            <v>3</v>
          </cell>
          <cell r="R22">
            <v>2</v>
          </cell>
          <cell r="S22">
            <v>9500</v>
          </cell>
          <cell r="T22">
            <v>11500</v>
          </cell>
          <cell r="U22">
            <v>0.19230769230769232</v>
          </cell>
          <cell r="V22" t="str">
            <v>UPN</v>
          </cell>
        </row>
        <row r="23">
          <cell r="A23" t="str">
            <v>Providence</v>
          </cell>
          <cell r="B23">
            <v>47</v>
          </cell>
          <cell r="C23" t="str">
            <v>WPRI</v>
          </cell>
          <cell r="D23" t="str">
            <v>Clear Channel</v>
          </cell>
          <cell r="E23" t="str">
            <v>WNAC</v>
          </cell>
          <cell r="F23" t="str">
            <v>LIN Television</v>
          </cell>
          <cell r="G23">
            <v>7500</v>
          </cell>
          <cell r="I23">
            <v>75200</v>
          </cell>
          <cell r="J23">
            <v>9.9734042553191488E-2</v>
          </cell>
          <cell r="M23">
            <v>4</v>
          </cell>
          <cell r="N23">
            <v>4</v>
          </cell>
          <cell r="O23">
            <v>4</v>
          </cell>
          <cell r="P23">
            <v>4</v>
          </cell>
          <cell r="Q23">
            <v>5</v>
          </cell>
          <cell r="R23">
            <v>5</v>
          </cell>
          <cell r="S23">
            <v>20000</v>
          </cell>
          <cell r="T23">
            <v>27500</v>
          </cell>
          <cell r="U23">
            <v>0.36569148936170215</v>
          </cell>
          <cell r="V23" t="str">
            <v>Fox</v>
          </cell>
        </row>
        <row r="24">
          <cell r="A24" t="str">
            <v>Tulsa</v>
          </cell>
          <cell r="B24">
            <v>58</v>
          </cell>
          <cell r="C24" t="str">
            <v>KOKI</v>
          </cell>
          <cell r="D24" t="str">
            <v>Clear Channel</v>
          </cell>
          <cell r="E24" t="str">
            <v>KTFO</v>
          </cell>
          <cell r="F24" t="str">
            <v>Mercury Broadcasting</v>
          </cell>
          <cell r="G24">
            <v>3000</v>
          </cell>
          <cell r="I24">
            <v>71100</v>
          </cell>
          <cell r="J24">
            <v>4.2194092827004218E-2</v>
          </cell>
          <cell r="M24">
            <v>3</v>
          </cell>
          <cell r="N24">
            <v>2</v>
          </cell>
          <cell r="O24">
            <v>2</v>
          </cell>
          <cell r="P24">
            <v>3</v>
          </cell>
          <cell r="Q24">
            <v>3</v>
          </cell>
          <cell r="R24">
            <v>2</v>
          </cell>
          <cell r="S24">
            <v>12500</v>
          </cell>
          <cell r="T24">
            <v>15500</v>
          </cell>
          <cell r="U24">
            <v>0.21800281293952181</v>
          </cell>
          <cell r="V24" t="str">
            <v>UPN</v>
          </cell>
        </row>
        <row r="25">
          <cell r="A25" t="str">
            <v>Wichita</v>
          </cell>
          <cell r="B25">
            <v>65</v>
          </cell>
          <cell r="C25" t="str">
            <v>KSAS</v>
          </cell>
          <cell r="D25" t="str">
            <v>Clear Channel</v>
          </cell>
          <cell r="E25" t="str">
            <v>KWAJ</v>
          </cell>
          <cell r="F25" t="str">
            <v>3 Feathers Comm.</v>
          </cell>
          <cell r="H25">
            <v>31500</v>
          </cell>
          <cell r="K25">
            <v>537600</v>
          </cell>
          <cell r="L25">
            <v>5.859375E-2</v>
          </cell>
        </row>
        <row r="26">
          <cell r="A26" t="str">
            <v>Shreveport</v>
          </cell>
          <cell r="B26">
            <v>77</v>
          </cell>
          <cell r="C26" t="str">
            <v>KMSS</v>
          </cell>
          <cell r="D26" t="str">
            <v>Comm Corp of America</v>
          </cell>
          <cell r="E26" t="str">
            <v>KSHV</v>
          </cell>
          <cell r="F26" t="str">
            <v>White Knight Bcst</v>
          </cell>
          <cell r="G26">
            <v>300</v>
          </cell>
          <cell r="H26">
            <v>300</v>
          </cell>
          <cell r="I26">
            <v>41500</v>
          </cell>
          <cell r="J26">
            <v>7.2289156626506026E-3</v>
          </cell>
          <cell r="K26">
            <v>41500</v>
          </cell>
          <cell r="L26">
            <v>7.2289156626506026E-3</v>
          </cell>
          <cell r="M26">
            <v>2</v>
          </cell>
          <cell r="N26">
            <v>2</v>
          </cell>
          <cell r="O26">
            <v>2</v>
          </cell>
          <cell r="P26">
            <v>0</v>
          </cell>
          <cell r="Q26">
            <v>0</v>
          </cell>
          <cell r="R26">
            <v>0</v>
          </cell>
          <cell r="S26">
            <v>5900</v>
          </cell>
          <cell r="T26">
            <v>6200</v>
          </cell>
          <cell r="U26">
            <v>0.14939759036144579</v>
          </cell>
          <cell r="V26" t="str">
            <v>UPN/WB</v>
          </cell>
        </row>
        <row r="27">
          <cell r="A27" t="str">
            <v>Orlando</v>
          </cell>
          <cell r="B27">
            <v>22</v>
          </cell>
          <cell r="C27" t="str">
            <v>WFTV</v>
          </cell>
          <cell r="D27" t="str">
            <v>Cox Broadcasting</v>
          </cell>
          <cell r="E27" t="str">
            <v>WZWY</v>
          </cell>
          <cell r="F27" t="str">
            <v>Reece Associates</v>
          </cell>
          <cell r="G27">
            <v>0</v>
          </cell>
          <cell r="H27">
            <v>0</v>
          </cell>
          <cell r="I27">
            <v>213600</v>
          </cell>
          <cell r="J27">
            <v>0</v>
          </cell>
          <cell r="K27">
            <v>213600</v>
          </cell>
          <cell r="L27">
            <v>0</v>
          </cell>
          <cell r="M27">
            <v>0</v>
          </cell>
          <cell r="N27">
            <v>0</v>
          </cell>
          <cell r="O27">
            <v>0</v>
          </cell>
          <cell r="P27">
            <v>0</v>
          </cell>
          <cell r="Q27">
            <v>0</v>
          </cell>
          <cell r="R27">
            <v>0</v>
          </cell>
          <cell r="S27">
            <v>59000</v>
          </cell>
          <cell r="T27">
            <v>59000</v>
          </cell>
          <cell r="U27">
            <v>0.27621722846441948</v>
          </cell>
          <cell r="V27" t="str">
            <v>Dark</v>
          </cell>
        </row>
        <row r="28">
          <cell r="A28" t="str">
            <v>Mobile-Pensacola</v>
          </cell>
          <cell r="B28">
            <v>61</v>
          </cell>
          <cell r="C28" t="str">
            <v>WEAR</v>
          </cell>
          <cell r="D28" t="str">
            <v>Fox (Heritage Media)</v>
          </cell>
          <cell r="E28" t="str">
            <v>WFGX</v>
          </cell>
          <cell r="F28" t="str">
            <v>TV Fit for Life</v>
          </cell>
          <cell r="G28">
            <v>500</v>
          </cell>
          <cell r="H28">
            <v>500</v>
          </cell>
          <cell r="I28">
            <v>59800</v>
          </cell>
          <cell r="J28">
            <v>8.3612040133779261E-3</v>
          </cell>
          <cell r="K28">
            <v>59800</v>
          </cell>
          <cell r="L28">
            <v>8.3612040133779261E-3</v>
          </cell>
          <cell r="M28">
            <v>0</v>
          </cell>
          <cell r="N28">
            <v>0</v>
          </cell>
          <cell r="O28">
            <v>0</v>
          </cell>
          <cell r="P28">
            <v>0</v>
          </cell>
          <cell r="Q28">
            <v>0</v>
          </cell>
          <cell r="R28">
            <v>0</v>
          </cell>
          <cell r="S28">
            <v>18800</v>
          </cell>
          <cell r="T28">
            <v>19300</v>
          </cell>
          <cell r="U28">
            <v>0.32274247491638797</v>
          </cell>
          <cell r="V28" t="str">
            <v>WB</v>
          </cell>
        </row>
        <row r="29">
          <cell r="A29" t="str">
            <v>Dallas</v>
          </cell>
          <cell r="B29">
            <v>8</v>
          </cell>
          <cell r="C29" t="str">
            <v>KDFW</v>
          </cell>
          <cell r="D29" t="str">
            <v>Fox Television</v>
          </cell>
          <cell r="E29" t="str">
            <v>KDFI</v>
          </cell>
          <cell r="F29" t="str">
            <v>DMIC Corp.</v>
          </cell>
          <cell r="G29">
            <v>11500</v>
          </cell>
          <cell r="H29">
            <v>11500</v>
          </cell>
          <cell r="I29">
            <v>464000</v>
          </cell>
          <cell r="J29">
            <v>2.4784482758620691E-2</v>
          </cell>
          <cell r="K29">
            <v>464000</v>
          </cell>
          <cell r="L29">
            <v>2.4784482758620691E-2</v>
          </cell>
          <cell r="M29">
            <v>3</v>
          </cell>
          <cell r="N29">
            <v>3</v>
          </cell>
          <cell r="O29">
            <v>3</v>
          </cell>
          <cell r="P29">
            <v>3</v>
          </cell>
          <cell r="Q29">
            <v>4</v>
          </cell>
          <cell r="R29">
            <v>3</v>
          </cell>
          <cell r="S29">
            <v>63000</v>
          </cell>
          <cell r="T29">
            <v>74500</v>
          </cell>
          <cell r="U29">
            <v>0.16056034482758622</v>
          </cell>
          <cell r="V29" t="str">
            <v>Independent</v>
          </cell>
        </row>
        <row r="30">
          <cell r="A30" t="str">
            <v>Kansas City</v>
          </cell>
          <cell r="B30">
            <v>32</v>
          </cell>
          <cell r="C30" t="str">
            <v>KMBC</v>
          </cell>
          <cell r="D30" t="str">
            <v>Hearst</v>
          </cell>
          <cell r="E30" t="str">
            <v>KCWB</v>
          </cell>
          <cell r="F30" t="str">
            <v>KCWB-TV</v>
          </cell>
          <cell r="G30">
            <v>0</v>
          </cell>
          <cell r="H30">
            <v>0</v>
          </cell>
          <cell r="I30">
            <v>149800</v>
          </cell>
          <cell r="J30">
            <v>0</v>
          </cell>
          <cell r="K30">
            <v>149800</v>
          </cell>
          <cell r="L30">
            <v>0</v>
          </cell>
          <cell r="M30">
            <v>3</v>
          </cell>
          <cell r="N30">
            <v>2</v>
          </cell>
          <cell r="O30">
            <v>1</v>
          </cell>
          <cell r="P30">
            <v>0</v>
          </cell>
          <cell r="Q30">
            <v>0</v>
          </cell>
          <cell r="R30">
            <v>0</v>
          </cell>
          <cell r="S30">
            <v>47000</v>
          </cell>
          <cell r="T30">
            <v>47000</v>
          </cell>
          <cell r="U30">
            <v>0.31375166889185579</v>
          </cell>
          <cell r="V30" t="str">
            <v>WB</v>
          </cell>
        </row>
        <row r="31">
          <cell r="A31" t="str">
            <v>Burlington</v>
          </cell>
          <cell r="B31">
            <v>91</v>
          </cell>
          <cell r="C31" t="str">
            <v>WPTZ</v>
          </cell>
          <cell r="D31" t="str">
            <v>Heritage Media</v>
          </cell>
          <cell r="E31" t="str">
            <v>WFFF</v>
          </cell>
          <cell r="F31" t="str">
            <v>Champlain Valley Tcst.</v>
          </cell>
          <cell r="G31">
            <v>0</v>
          </cell>
          <cell r="H31">
            <v>0</v>
          </cell>
          <cell r="I31">
            <v>35600</v>
          </cell>
          <cell r="J31">
            <v>0</v>
          </cell>
          <cell r="K31">
            <v>35600</v>
          </cell>
          <cell r="L31">
            <v>0</v>
          </cell>
          <cell r="M31">
            <v>0</v>
          </cell>
          <cell r="N31">
            <v>0</v>
          </cell>
          <cell r="O31">
            <v>0</v>
          </cell>
          <cell r="P31">
            <v>0</v>
          </cell>
          <cell r="Q31">
            <v>0</v>
          </cell>
          <cell r="R31">
            <v>0</v>
          </cell>
          <cell r="S31">
            <v>11000</v>
          </cell>
          <cell r="T31">
            <v>11000</v>
          </cell>
          <cell r="U31">
            <v>0.3089887640449438</v>
          </cell>
          <cell r="V31" t="str">
            <v>Fox</v>
          </cell>
        </row>
        <row r="32">
          <cell r="A32" t="str">
            <v>Sacramento</v>
          </cell>
          <cell r="B32">
            <v>20</v>
          </cell>
          <cell r="C32" t="str">
            <v>KCRA</v>
          </cell>
          <cell r="D32" t="str">
            <v>Kelly Broadcasting</v>
          </cell>
          <cell r="E32" t="str">
            <v>KQCA</v>
          </cell>
          <cell r="F32" t="str">
            <v>Channel 58 Inc.</v>
          </cell>
          <cell r="G32">
            <v>11500</v>
          </cell>
          <cell r="H32">
            <v>11500</v>
          </cell>
          <cell r="I32">
            <v>194100</v>
          </cell>
          <cell r="J32">
            <v>5.9247810407006697E-2</v>
          </cell>
          <cell r="K32">
            <v>194100</v>
          </cell>
          <cell r="L32">
            <v>5.9247810407006697E-2</v>
          </cell>
          <cell r="M32">
            <v>5</v>
          </cell>
          <cell r="N32">
            <v>4</v>
          </cell>
          <cell r="O32">
            <v>5</v>
          </cell>
          <cell r="P32">
            <v>5</v>
          </cell>
          <cell r="Q32">
            <v>5</v>
          </cell>
          <cell r="R32">
            <v>5</v>
          </cell>
          <cell r="S32">
            <v>53000</v>
          </cell>
          <cell r="T32">
            <v>64500</v>
          </cell>
          <cell r="U32">
            <v>0.33230293663060279</v>
          </cell>
          <cell r="V32" t="str">
            <v>UPN</v>
          </cell>
        </row>
        <row r="33">
          <cell r="A33" t="str">
            <v>Albuquerque</v>
          </cell>
          <cell r="B33">
            <v>48</v>
          </cell>
          <cell r="C33" t="str">
            <v>KRQE</v>
          </cell>
          <cell r="D33" t="str">
            <v>Lee Enterprises</v>
          </cell>
          <cell r="E33" t="str">
            <v>KASY</v>
          </cell>
          <cell r="F33" t="str">
            <v>Ramar Communications</v>
          </cell>
          <cell r="G33">
            <v>1000</v>
          </cell>
          <cell r="H33">
            <v>1000</v>
          </cell>
          <cell r="I33">
            <v>82500</v>
          </cell>
          <cell r="J33">
            <v>1.2121212121212121E-2</v>
          </cell>
          <cell r="K33">
            <v>82500</v>
          </cell>
          <cell r="L33">
            <v>1.2121212121212121E-2</v>
          </cell>
          <cell r="M33">
            <v>0</v>
          </cell>
          <cell r="N33">
            <v>2</v>
          </cell>
          <cell r="O33">
            <v>0</v>
          </cell>
          <cell r="P33">
            <v>0</v>
          </cell>
          <cell r="Q33">
            <v>2</v>
          </cell>
          <cell r="R33">
            <v>0</v>
          </cell>
          <cell r="S33">
            <v>16500</v>
          </cell>
          <cell r="T33">
            <v>17500</v>
          </cell>
          <cell r="U33">
            <v>0.21212121212121213</v>
          </cell>
          <cell r="V33" t="str">
            <v>UPN&amp;WB</v>
          </cell>
        </row>
        <row r="34">
          <cell r="A34" t="str">
            <v>Austin</v>
          </cell>
          <cell r="B34">
            <v>63</v>
          </cell>
          <cell r="C34" t="str">
            <v>KXAN</v>
          </cell>
          <cell r="D34" t="str">
            <v>LIN Television</v>
          </cell>
          <cell r="E34" t="str">
            <v>KNVA</v>
          </cell>
          <cell r="F34" t="str">
            <v>54 Broadcasting</v>
          </cell>
          <cell r="G34">
            <v>3000</v>
          </cell>
          <cell r="I34">
            <v>76300</v>
          </cell>
          <cell r="J34">
            <v>3.9318479685452164E-2</v>
          </cell>
          <cell r="M34">
            <v>2</v>
          </cell>
          <cell r="N34">
            <v>3</v>
          </cell>
          <cell r="O34">
            <v>3</v>
          </cell>
          <cell r="P34">
            <v>3</v>
          </cell>
          <cell r="Q34">
            <v>3</v>
          </cell>
          <cell r="R34">
            <v>3</v>
          </cell>
          <cell r="S34">
            <v>20500</v>
          </cell>
          <cell r="T34">
            <v>23500</v>
          </cell>
          <cell r="U34">
            <v>0.30799475753604194</v>
          </cell>
          <cell r="V34" t="str">
            <v>WB</v>
          </cell>
        </row>
        <row r="35">
          <cell r="A35" t="str">
            <v>Dallas</v>
          </cell>
          <cell r="B35">
            <v>8</v>
          </cell>
          <cell r="C35" t="str">
            <v>KXAS</v>
          </cell>
          <cell r="D35" t="str">
            <v>LIN Television</v>
          </cell>
          <cell r="E35" t="str">
            <v>KXTX</v>
          </cell>
          <cell r="F35" t="str">
            <v>Christian Broadcasting</v>
          </cell>
          <cell r="G35">
            <v>16000</v>
          </cell>
          <cell r="H35" t="str">
            <v xml:space="preserve"> </v>
          </cell>
          <cell r="I35">
            <v>464000</v>
          </cell>
          <cell r="J35">
            <v>3.4482758620689655E-2</v>
          </cell>
          <cell r="K35" t="str">
            <v xml:space="preserve"> </v>
          </cell>
          <cell r="L35" t="e">
            <v>#VALUE!</v>
          </cell>
          <cell r="M35">
            <v>3</v>
          </cell>
          <cell r="N35">
            <v>2</v>
          </cell>
          <cell r="O35">
            <v>2</v>
          </cell>
          <cell r="P35">
            <v>5</v>
          </cell>
          <cell r="Q35">
            <v>4</v>
          </cell>
          <cell r="R35">
            <v>4</v>
          </cell>
          <cell r="S35">
            <v>94000</v>
          </cell>
          <cell r="T35">
            <v>110000</v>
          </cell>
          <cell r="U35">
            <v>0.23706896551724138</v>
          </cell>
          <cell r="V35" t="str">
            <v>Independent</v>
          </cell>
        </row>
        <row r="36">
          <cell r="A36" t="str">
            <v>Grand Rapids-Kalamazoo</v>
          </cell>
          <cell r="B36">
            <v>37</v>
          </cell>
          <cell r="C36" t="str">
            <v>WOOD</v>
          </cell>
          <cell r="D36" t="str">
            <v>LIN Television</v>
          </cell>
          <cell r="E36" t="str">
            <v>WOTV</v>
          </cell>
          <cell r="F36" t="str">
            <v>Channel 41 Inc.</v>
          </cell>
          <cell r="G36">
            <v>3300</v>
          </cell>
          <cell r="I36">
            <v>88900</v>
          </cell>
          <cell r="J36">
            <v>3.7120359955005622E-2</v>
          </cell>
          <cell r="M36">
            <v>4</v>
          </cell>
          <cell r="N36">
            <v>4</v>
          </cell>
          <cell r="O36">
            <v>5</v>
          </cell>
          <cell r="P36">
            <v>4</v>
          </cell>
          <cell r="Q36">
            <v>4</v>
          </cell>
          <cell r="R36">
            <v>5</v>
          </cell>
          <cell r="S36">
            <v>25300</v>
          </cell>
          <cell r="T36">
            <v>28600</v>
          </cell>
          <cell r="U36">
            <v>0.32170978627671543</v>
          </cell>
          <cell r="V36" t="str">
            <v>ABC&amp;UPN</v>
          </cell>
        </row>
        <row r="37">
          <cell r="A37" t="str">
            <v>Hartford</v>
          </cell>
          <cell r="B37">
            <v>27</v>
          </cell>
          <cell r="C37" t="str">
            <v>WTNH</v>
          </cell>
          <cell r="D37" t="str">
            <v>LIN Television</v>
          </cell>
          <cell r="E37" t="str">
            <v>WBNE</v>
          </cell>
          <cell r="F37" t="str">
            <v>K-W Televison</v>
          </cell>
          <cell r="G37">
            <v>1500</v>
          </cell>
          <cell r="I37">
            <v>156700</v>
          </cell>
          <cell r="J37">
            <v>9.5724313975749844E-3</v>
          </cell>
          <cell r="M37">
            <v>2</v>
          </cell>
          <cell r="N37">
            <v>2</v>
          </cell>
          <cell r="O37">
            <v>2</v>
          </cell>
          <cell r="P37">
            <v>1</v>
          </cell>
          <cell r="Q37">
            <v>0</v>
          </cell>
          <cell r="R37">
            <v>0</v>
          </cell>
          <cell r="S37">
            <v>36500</v>
          </cell>
          <cell r="T37">
            <v>38000</v>
          </cell>
          <cell r="U37">
            <v>0.24250159540523292</v>
          </cell>
          <cell r="V37" t="str">
            <v>WB</v>
          </cell>
        </row>
        <row r="38">
          <cell r="A38" t="str">
            <v>Norfolk</v>
          </cell>
          <cell r="B38">
            <v>40</v>
          </cell>
          <cell r="C38" t="str">
            <v>WAVY</v>
          </cell>
          <cell r="D38" t="str">
            <v>LIN Television</v>
          </cell>
          <cell r="E38" t="str">
            <v>WVBT</v>
          </cell>
          <cell r="F38" t="str">
            <v>Entravision Holdings</v>
          </cell>
          <cell r="G38">
            <v>1800</v>
          </cell>
          <cell r="H38">
            <v>25600</v>
          </cell>
          <cell r="I38">
            <v>92300</v>
          </cell>
          <cell r="J38">
            <v>1.9501625135427952E-2</v>
          </cell>
          <cell r="K38">
            <v>878200</v>
          </cell>
          <cell r="M38">
            <v>2</v>
          </cell>
          <cell r="N38">
            <v>2</v>
          </cell>
          <cell r="O38">
            <v>2</v>
          </cell>
          <cell r="P38">
            <v>2</v>
          </cell>
          <cell r="Q38">
            <v>2</v>
          </cell>
          <cell r="R38">
            <v>1</v>
          </cell>
          <cell r="S38">
            <v>24500</v>
          </cell>
          <cell r="T38">
            <v>26300</v>
          </cell>
          <cell r="U38">
            <v>0.28494041170097506</v>
          </cell>
          <cell r="V38" t="str">
            <v>WB</v>
          </cell>
        </row>
        <row r="39">
          <cell r="A39" t="str">
            <v>Cleveland</v>
          </cell>
          <cell r="B39">
            <v>13</v>
          </cell>
          <cell r="C39" t="str">
            <v>WOIO</v>
          </cell>
          <cell r="D39" t="str">
            <v>Malrite Comm.</v>
          </cell>
          <cell r="E39" t="str">
            <v>WUAB</v>
          </cell>
          <cell r="F39" t="str">
            <v>Cannell Cleveland</v>
          </cell>
          <cell r="G39">
            <v>28000</v>
          </cell>
          <cell r="H39">
            <v>28000</v>
          </cell>
          <cell r="I39">
            <v>259300</v>
          </cell>
          <cell r="J39">
            <v>0.10798303123794832</v>
          </cell>
          <cell r="K39">
            <v>259300</v>
          </cell>
          <cell r="L39">
            <v>0.10798303123794832</v>
          </cell>
          <cell r="M39">
            <v>10</v>
          </cell>
          <cell r="N39">
            <v>7</v>
          </cell>
          <cell r="O39">
            <v>7</v>
          </cell>
          <cell r="P39">
            <v>10</v>
          </cell>
          <cell r="Q39">
            <v>8</v>
          </cell>
          <cell r="R39">
            <v>7</v>
          </cell>
          <cell r="S39">
            <v>46000</v>
          </cell>
          <cell r="T39">
            <v>74000</v>
          </cell>
          <cell r="U39">
            <v>0.28538372541457768</v>
          </cell>
          <cell r="V39" t="str">
            <v>CBS</v>
          </cell>
        </row>
        <row r="40">
          <cell r="A40" t="str">
            <v>Phoenix</v>
          </cell>
          <cell r="B40">
            <v>17</v>
          </cell>
          <cell r="C40" t="str">
            <v>KTVK</v>
          </cell>
          <cell r="D40" t="str">
            <v>Media America Corp.</v>
          </cell>
          <cell r="E40" t="str">
            <v>KASW</v>
          </cell>
          <cell r="F40" t="str">
            <v>Brooks Broadcasting</v>
          </cell>
          <cell r="G40">
            <v>10000</v>
          </cell>
          <cell r="H40">
            <v>10000</v>
          </cell>
          <cell r="I40">
            <v>302300</v>
          </cell>
          <cell r="J40">
            <v>3.3079722130334104E-2</v>
          </cell>
          <cell r="K40">
            <v>302300</v>
          </cell>
          <cell r="L40">
            <v>3.3079722130334104E-2</v>
          </cell>
          <cell r="M40">
            <v>4</v>
          </cell>
          <cell r="N40">
            <v>4</v>
          </cell>
          <cell r="O40">
            <v>4</v>
          </cell>
          <cell r="P40">
            <v>4</v>
          </cell>
          <cell r="Q40">
            <v>4</v>
          </cell>
          <cell r="R40">
            <v>3</v>
          </cell>
          <cell r="S40">
            <v>50000</v>
          </cell>
          <cell r="T40">
            <v>60000</v>
          </cell>
          <cell r="U40">
            <v>0.19847833278200464</v>
          </cell>
          <cell r="V40" t="str">
            <v>WB</v>
          </cell>
        </row>
        <row r="41">
          <cell r="A41" t="str">
            <v xml:space="preserve">Columbus </v>
          </cell>
          <cell r="B41">
            <v>34</v>
          </cell>
          <cell r="C41" t="str">
            <v>WCMH</v>
          </cell>
          <cell r="D41" t="str">
            <v>NBC</v>
          </cell>
          <cell r="E41" t="str">
            <v>WWHO</v>
          </cell>
          <cell r="F41" t="str">
            <v>Fant Broadcsting</v>
          </cell>
          <cell r="G41">
            <v>4500</v>
          </cell>
          <cell r="I41">
            <v>162200</v>
          </cell>
          <cell r="J41">
            <v>2.7743526510480888E-2</v>
          </cell>
          <cell r="M41">
            <v>3</v>
          </cell>
          <cell r="N41">
            <v>3</v>
          </cell>
          <cell r="O41">
            <v>2</v>
          </cell>
          <cell r="P41">
            <v>3</v>
          </cell>
          <cell r="Q41">
            <v>3</v>
          </cell>
          <cell r="R41">
            <v>2</v>
          </cell>
          <cell r="S41">
            <v>47500</v>
          </cell>
          <cell r="T41">
            <v>52000</v>
          </cell>
          <cell r="U41">
            <v>0.32059186189889027</v>
          </cell>
          <cell r="V41" t="str">
            <v>WB</v>
          </cell>
        </row>
        <row r="42">
          <cell r="A42" t="str">
            <v>Providence</v>
          </cell>
          <cell r="B42">
            <v>47</v>
          </cell>
          <cell r="C42" t="str">
            <v>WJAR</v>
          </cell>
          <cell r="D42" t="str">
            <v>NBC</v>
          </cell>
          <cell r="E42" t="str">
            <v>WLWC</v>
          </cell>
          <cell r="F42" t="str">
            <v>Fant Broadcsting</v>
          </cell>
          <cell r="G42">
            <v>0</v>
          </cell>
          <cell r="H42">
            <v>4500</v>
          </cell>
          <cell r="I42">
            <v>75200</v>
          </cell>
          <cell r="J42">
            <v>0</v>
          </cell>
          <cell r="K42">
            <v>237400</v>
          </cell>
          <cell r="L42">
            <v>1.8955349620893007E-2</v>
          </cell>
          <cell r="M42">
            <v>0</v>
          </cell>
          <cell r="N42">
            <v>0</v>
          </cell>
          <cell r="O42">
            <v>0</v>
          </cell>
          <cell r="P42">
            <v>0</v>
          </cell>
          <cell r="Q42">
            <v>0</v>
          </cell>
          <cell r="R42">
            <v>0</v>
          </cell>
          <cell r="S42">
            <v>34500</v>
          </cell>
          <cell r="T42">
            <v>34500</v>
          </cell>
          <cell r="U42">
            <v>0.45877659574468083</v>
          </cell>
          <cell r="V42" t="str">
            <v>WB</v>
          </cell>
        </row>
        <row r="43">
          <cell r="A43" t="str">
            <v>Fresno</v>
          </cell>
          <cell r="B43">
            <v>55</v>
          </cell>
          <cell r="C43" t="str">
            <v>KMPH</v>
          </cell>
          <cell r="D43" t="str">
            <v>Pappas Telecasting</v>
          </cell>
          <cell r="E43" t="str">
            <v>KGMC</v>
          </cell>
          <cell r="F43" t="str">
            <v>Cocola Broadcasting</v>
          </cell>
          <cell r="G43">
            <v>700</v>
          </cell>
          <cell r="I43">
            <v>66550</v>
          </cell>
          <cell r="J43">
            <v>1.0518407212622089E-2</v>
          </cell>
          <cell r="M43">
            <v>0</v>
          </cell>
          <cell r="N43">
            <v>0</v>
          </cell>
          <cell r="O43">
            <v>0</v>
          </cell>
          <cell r="P43">
            <v>0</v>
          </cell>
          <cell r="Q43">
            <v>0</v>
          </cell>
          <cell r="R43">
            <v>0</v>
          </cell>
          <cell r="S43">
            <v>15500</v>
          </cell>
          <cell r="T43">
            <v>16200</v>
          </cell>
          <cell r="U43">
            <v>0.24342599549211119</v>
          </cell>
          <cell r="V43" t="str">
            <v>Infomercial</v>
          </cell>
        </row>
        <row r="44">
          <cell r="A44" t="str">
            <v>Omaha</v>
          </cell>
          <cell r="B44">
            <v>75</v>
          </cell>
          <cell r="C44" t="str">
            <v>KPTM</v>
          </cell>
          <cell r="D44" t="str">
            <v>Pappas Telecasting</v>
          </cell>
          <cell r="E44" t="str">
            <v>KXVO</v>
          </cell>
          <cell r="F44" t="str">
            <v>Cocola Broadcasting</v>
          </cell>
          <cell r="G44">
            <v>1100</v>
          </cell>
          <cell r="H44">
            <v>1800</v>
          </cell>
          <cell r="I44">
            <v>59600</v>
          </cell>
          <cell r="J44">
            <v>1.8456375838926176E-2</v>
          </cell>
          <cell r="K44">
            <v>126150</v>
          </cell>
          <cell r="L44">
            <v>1.4268727705112961E-2</v>
          </cell>
          <cell r="M44">
            <v>4</v>
          </cell>
          <cell r="N44">
            <v>4</v>
          </cell>
          <cell r="O44">
            <v>4</v>
          </cell>
          <cell r="P44">
            <v>4</v>
          </cell>
          <cell r="Q44">
            <v>4</v>
          </cell>
          <cell r="R44">
            <v>4</v>
          </cell>
          <cell r="S44">
            <v>10600</v>
          </cell>
          <cell r="T44">
            <v>11700</v>
          </cell>
          <cell r="U44">
            <v>0.19630872483221476</v>
          </cell>
          <cell r="V44" t="str">
            <v>WB</v>
          </cell>
        </row>
        <row r="45">
          <cell r="A45" t="str">
            <v>Atlanta</v>
          </cell>
          <cell r="B45">
            <v>10</v>
          </cell>
          <cell r="C45" t="str">
            <v>WTLK</v>
          </cell>
          <cell r="D45" t="str">
            <v>Paxson Communications</v>
          </cell>
          <cell r="E45" t="str">
            <v>WNGM</v>
          </cell>
          <cell r="F45" t="str">
            <v>Whitehead Media(Global Bcst.)</v>
          </cell>
          <cell r="G45">
            <v>1400</v>
          </cell>
          <cell r="I45">
            <v>408000</v>
          </cell>
          <cell r="J45">
            <v>3.4313725490196078E-3</v>
          </cell>
          <cell r="M45">
            <v>0</v>
          </cell>
          <cell r="N45">
            <v>0</v>
          </cell>
          <cell r="O45">
            <v>0</v>
          </cell>
          <cell r="P45">
            <v>0</v>
          </cell>
          <cell r="Q45">
            <v>0</v>
          </cell>
          <cell r="R45">
            <v>0</v>
          </cell>
          <cell r="S45">
            <v>5300</v>
          </cell>
          <cell r="T45">
            <v>6700</v>
          </cell>
          <cell r="U45">
            <v>1.6421568627450981E-2</v>
          </cell>
          <cell r="V45" t="str">
            <v>Infomercial</v>
          </cell>
        </row>
        <row r="46">
          <cell r="A46" t="str">
            <v>Cleveland</v>
          </cell>
          <cell r="B46">
            <v>13</v>
          </cell>
          <cell r="C46" t="str">
            <v>WAKC</v>
          </cell>
          <cell r="D46" t="str">
            <v>Paxson Communications</v>
          </cell>
          <cell r="E46" t="str">
            <v>WOAC</v>
          </cell>
          <cell r="F46" t="str">
            <v>Whitehead Media(Global Bcst.)</v>
          </cell>
          <cell r="G46">
            <v>1800</v>
          </cell>
          <cell r="H46">
            <v>3200</v>
          </cell>
          <cell r="I46">
            <v>259300</v>
          </cell>
          <cell r="J46">
            <v>6.9417662938681063E-3</v>
          </cell>
          <cell r="K46">
            <v>667300</v>
          </cell>
          <cell r="L46">
            <v>4.7954443278885057E-3</v>
          </cell>
          <cell r="M46">
            <v>0</v>
          </cell>
          <cell r="N46">
            <v>0</v>
          </cell>
          <cell r="O46">
            <v>0</v>
          </cell>
          <cell r="P46">
            <v>0</v>
          </cell>
          <cell r="Q46">
            <v>0</v>
          </cell>
          <cell r="R46">
            <v>0</v>
          </cell>
          <cell r="S46">
            <v>2000</v>
          </cell>
          <cell r="T46">
            <v>3800</v>
          </cell>
          <cell r="U46">
            <v>1.4654839953721558E-2</v>
          </cell>
          <cell r="V46" t="str">
            <v>Infomercial</v>
          </cell>
        </row>
        <row r="47">
          <cell r="A47" t="str">
            <v>Wilkes Barre</v>
          </cell>
          <cell r="B47">
            <v>49</v>
          </cell>
          <cell r="C47" t="str">
            <v>WWLF</v>
          </cell>
          <cell r="D47" t="str">
            <v>Peagasus Comm.</v>
          </cell>
          <cell r="E47" t="str">
            <v>WOLF</v>
          </cell>
          <cell r="F47" t="str">
            <v>WOLF License Corp.</v>
          </cell>
          <cell r="G47">
            <v>5500</v>
          </cell>
          <cell r="H47" t="str">
            <v xml:space="preserve"> </v>
          </cell>
          <cell r="I47">
            <v>47200</v>
          </cell>
          <cell r="J47">
            <v>0.11652542372881355</v>
          </cell>
          <cell r="M47">
            <v>4</v>
          </cell>
          <cell r="N47">
            <v>5</v>
          </cell>
          <cell r="O47">
            <v>6</v>
          </cell>
          <cell r="P47">
            <v>5</v>
          </cell>
          <cell r="Q47">
            <v>6</v>
          </cell>
          <cell r="R47">
            <v>6</v>
          </cell>
          <cell r="S47">
            <v>0</v>
          </cell>
          <cell r="T47">
            <v>5500</v>
          </cell>
          <cell r="U47">
            <v>0.11652542372881355</v>
          </cell>
          <cell r="V47" t="str">
            <v>Fox</v>
          </cell>
        </row>
        <row r="48">
          <cell r="A48" t="str">
            <v>Portland</v>
          </cell>
          <cell r="B48">
            <v>80</v>
          </cell>
          <cell r="C48" t="str">
            <v>WPXT</v>
          </cell>
          <cell r="D48" t="str">
            <v>Pegasus Comm.</v>
          </cell>
          <cell r="E48" t="str">
            <v>WPME</v>
          </cell>
          <cell r="F48" t="str">
            <v>New England TV</v>
          </cell>
          <cell r="G48">
            <v>0</v>
          </cell>
          <cell r="H48">
            <v>5500</v>
          </cell>
          <cell r="I48">
            <v>43100</v>
          </cell>
          <cell r="J48">
            <v>0</v>
          </cell>
          <cell r="K48">
            <v>90300</v>
          </cell>
          <cell r="L48">
            <v>6.0908084163898119E-2</v>
          </cell>
          <cell r="M48">
            <v>0</v>
          </cell>
          <cell r="N48">
            <v>0</v>
          </cell>
          <cell r="O48">
            <v>0</v>
          </cell>
          <cell r="P48">
            <v>0</v>
          </cell>
          <cell r="Q48">
            <v>0</v>
          </cell>
          <cell r="R48">
            <v>0</v>
          </cell>
          <cell r="S48">
            <v>4400</v>
          </cell>
          <cell r="T48">
            <v>4400</v>
          </cell>
          <cell r="U48">
            <v>0.10208816705336426</v>
          </cell>
          <cell r="V48" t="str">
            <v>Dark/UPN</v>
          </cell>
        </row>
        <row r="49">
          <cell r="A49" t="str">
            <v>Raleigh-Durham</v>
          </cell>
          <cell r="B49">
            <v>29</v>
          </cell>
          <cell r="C49" t="str">
            <v>WRAY</v>
          </cell>
          <cell r="D49" t="str">
            <v>Ramcast Corp.</v>
          </cell>
          <cell r="E49" t="str">
            <v>WFAY</v>
          </cell>
          <cell r="F49" t="str">
            <v>Robinson Everett</v>
          </cell>
          <cell r="G49">
            <v>0</v>
          </cell>
          <cell r="H49">
            <v>0</v>
          </cell>
          <cell r="I49">
            <v>126800</v>
          </cell>
          <cell r="J49">
            <v>0</v>
          </cell>
          <cell r="K49">
            <v>126800</v>
          </cell>
          <cell r="L49">
            <v>0</v>
          </cell>
          <cell r="M49">
            <v>0</v>
          </cell>
          <cell r="N49">
            <v>0</v>
          </cell>
          <cell r="O49">
            <v>0</v>
          </cell>
          <cell r="P49">
            <v>0</v>
          </cell>
          <cell r="Q49">
            <v>0</v>
          </cell>
          <cell r="R49">
            <v>0</v>
          </cell>
          <cell r="S49">
            <v>0</v>
          </cell>
          <cell r="T49">
            <v>0</v>
          </cell>
          <cell r="U49">
            <v>0</v>
          </cell>
          <cell r="V49" t="str">
            <v>Fox</v>
          </cell>
        </row>
        <row r="50">
          <cell r="A50" t="str">
            <v>Kansas City</v>
          </cell>
          <cell r="B50">
            <v>32</v>
          </cell>
          <cell r="C50" t="str">
            <v>KSHB</v>
          </cell>
          <cell r="D50" t="str">
            <v>Scripps Howard</v>
          </cell>
          <cell r="E50" t="str">
            <v>KMCI</v>
          </cell>
          <cell r="F50" t="str">
            <v>Miller Bcst.</v>
          </cell>
          <cell r="G50">
            <v>0</v>
          </cell>
          <cell r="H50">
            <v>0</v>
          </cell>
          <cell r="I50">
            <v>149800</v>
          </cell>
          <cell r="J50">
            <v>0</v>
          </cell>
          <cell r="K50">
            <v>149800</v>
          </cell>
          <cell r="L50">
            <v>0</v>
          </cell>
          <cell r="M50">
            <v>2</v>
          </cell>
          <cell r="N50">
            <v>2</v>
          </cell>
          <cell r="O50">
            <v>2</v>
          </cell>
          <cell r="P50">
            <v>0</v>
          </cell>
          <cell r="Q50">
            <v>0</v>
          </cell>
          <cell r="R50">
            <v>0</v>
          </cell>
          <cell r="S50">
            <v>26800</v>
          </cell>
          <cell r="T50">
            <v>26800</v>
          </cell>
          <cell r="U50">
            <v>0.17890520694259013</v>
          </cell>
          <cell r="V50" t="str">
            <v>HSN</v>
          </cell>
        </row>
        <row r="51">
          <cell r="A51" t="str">
            <v>Anderson, NC</v>
          </cell>
          <cell r="B51">
            <v>35</v>
          </cell>
          <cell r="C51" t="str">
            <v>WLOS</v>
          </cell>
          <cell r="D51" t="str">
            <v>Sinclair Broadcast</v>
          </cell>
          <cell r="E51" t="str">
            <v>WFBC</v>
          </cell>
          <cell r="F51" t="str">
            <v>Glencairn Ltd.</v>
          </cell>
          <cell r="G51">
            <v>2500</v>
          </cell>
          <cell r="I51">
            <v>88400</v>
          </cell>
          <cell r="J51">
            <v>2.828054298642534E-2</v>
          </cell>
          <cell r="M51">
            <v>2</v>
          </cell>
          <cell r="N51">
            <v>2</v>
          </cell>
          <cell r="O51">
            <v>2</v>
          </cell>
          <cell r="P51">
            <v>2</v>
          </cell>
          <cell r="Q51">
            <v>2</v>
          </cell>
          <cell r="R51">
            <v>2</v>
          </cell>
          <cell r="S51">
            <v>21500</v>
          </cell>
          <cell r="T51">
            <v>24000</v>
          </cell>
          <cell r="U51">
            <v>0.27149321266968324</v>
          </cell>
          <cell r="V51" t="str">
            <v>Independent</v>
          </cell>
        </row>
        <row r="52">
          <cell r="A52" t="str">
            <v>Baltimore</v>
          </cell>
          <cell r="B52">
            <v>23</v>
          </cell>
          <cell r="C52" t="str">
            <v>WBFF</v>
          </cell>
          <cell r="D52" t="str">
            <v>Sinclair Broadcast</v>
          </cell>
          <cell r="E52" t="str">
            <v>WNUV</v>
          </cell>
          <cell r="F52" t="str">
            <v>Glencairn Ltd.</v>
          </cell>
          <cell r="G52">
            <v>20300</v>
          </cell>
          <cell r="I52">
            <v>185600</v>
          </cell>
          <cell r="J52">
            <v>0.109375</v>
          </cell>
          <cell r="M52">
            <v>7</v>
          </cell>
          <cell r="N52">
            <v>7</v>
          </cell>
          <cell r="O52">
            <v>7</v>
          </cell>
          <cell r="P52">
            <v>6</v>
          </cell>
          <cell r="Q52">
            <v>6</v>
          </cell>
          <cell r="R52">
            <v>6</v>
          </cell>
          <cell r="S52">
            <v>36800</v>
          </cell>
          <cell r="T52">
            <v>57100</v>
          </cell>
          <cell r="U52">
            <v>0.30765086206896552</v>
          </cell>
          <cell r="V52" t="str">
            <v>UPN</v>
          </cell>
        </row>
        <row r="53">
          <cell r="A53" t="str">
            <v>Birmingham</v>
          </cell>
          <cell r="B53">
            <v>51</v>
          </cell>
          <cell r="C53" t="str">
            <v>WTTO</v>
          </cell>
          <cell r="D53" t="str">
            <v>Sinclair Broadcast</v>
          </cell>
          <cell r="E53" t="str">
            <v>WABM</v>
          </cell>
          <cell r="F53" t="str">
            <v>Glencairn Ltd.</v>
          </cell>
          <cell r="G53">
            <v>3000</v>
          </cell>
          <cell r="I53">
            <v>87300</v>
          </cell>
          <cell r="J53">
            <v>3.4364261168384883E-2</v>
          </cell>
          <cell r="M53">
            <v>3</v>
          </cell>
          <cell r="N53">
            <v>3</v>
          </cell>
          <cell r="O53">
            <v>4</v>
          </cell>
          <cell r="P53">
            <v>2</v>
          </cell>
          <cell r="Q53">
            <v>2</v>
          </cell>
          <cell r="R53">
            <v>2</v>
          </cell>
          <cell r="S53">
            <v>14300</v>
          </cell>
          <cell r="T53">
            <v>17300</v>
          </cell>
          <cell r="U53">
            <v>0.1981672394043528</v>
          </cell>
          <cell r="V53" t="str">
            <v>UPN</v>
          </cell>
        </row>
        <row r="54">
          <cell r="A54" t="str">
            <v>Charleston</v>
          </cell>
          <cell r="B54">
            <v>56</v>
          </cell>
          <cell r="C54" t="str">
            <v>WCHS</v>
          </cell>
          <cell r="D54" t="str">
            <v>Sinclair Broadcast</v>
          </cell>
          <cell r="E54" t="str">
            <v>WVAH</v>
          </cell>
          <cell r="F54" t="str">
            <v>Glencairn Ltd.</v>
          </cell>
          <cell r="G54">
            <v>8800</v>
          </cell>
          <cell r="I54">
            <v>48200</v>
          </cell>
          <cell r="J54">
            <v>0.18257261410788381</v>
          </cell>
          <cell r="M54">
            <v>7</v>
          </cell>
          <cell r="N54">
            <v>7</v>
          </cell>
          <cell r="O54">
            <v>8</v>
          </cell>
          <cell r="P54">
            <v>6</v>
          </cell>
          <cell r="Q54">
            <v>7</v>
          </cell>
          <cell r="R54">
            <v>7</v>
          </cell>
          <cell r="S54">
            <v>9200</v>
          </cell>
          <cell r="T54">
            <v>18000</v>
          </cell>
          <cell r="U54">
            <v>0.37344398340248963</v>
          </cell>
          <cell r="V54" t="str">
            <v>Fox</v>
          </cell>
        </row>
        <row r="55">
          <cell r="A55" t="str">
            <v>Charleston, SC</v>
          </cell>
          <cell r="B55">
            <v>109</v>
          </cell>
          <cell r="C55" t="str">
            <v>WTAT</v>
          </cell>
          <cell r="D55" t="str">
            <v>Sinclair Broadcast</v>
          </cell>
          <cell r="E55" t="str">
            <v>WMMP</v>
          </cell>
          <cell r="F55" t="str">
            <v>Glencairn Ltd.</v>
          </cell>
          <cell r="G55">
            <v>700</v>
          </cell>
          <cell r="H55" t="str">
            <v xml:space="preserve"> </v>
          </cell>
          <cell r="I55">
            <v>33500</v>
          </cell>
          <cell r="J55">
            <v>2.0895522388059702E-2</v>
          </cell>
          <cell r="K55" t="str">
            <v xml:space="preserve"> </v>
          </cell>
          <cell r="L55" t="e">
            <v>#VALUE!</v>
          </cell>
          <cell r="M55">
            <v>2</v>
          </cell>
          <cell r="N55">
            <v>2</v>
          </cell>
          <cell r="O55">
            <v>2</v>
          </cell>
          <cell r="P55">
            <v>2</v>
          </cell>
          <cell r="Q55">
            <v>2</v>
          </cell>
          <cell r="R55">
            <v>2</v>
          </cell>
          <cell r="S55">
            <v>5800</v>
          </cell>
          <cell r="T55">
            <v>6500</v>
          </cell>
          <cell r="U55">
            <v>0.19402985074626866</v>
          </cell>
          <cell r="V55" t="str">
            <v>UPN</v>
          </cell>
        </row>
        <row r="56">
          <cell r="A56" t="str">
            <v>Dayton</v>
          </cell>
          <cell r="B56">
            <v>53</v>
          </cell>
          <cell r="C56" t="str">
            <v>WKEF</v>
          </cell>
          <cell r="D56" t="str">
            <v>Sinclair Broadcast</v>
          </cell>
          <cell r="E56" t="str">
            <v>WRGT</v>
          </cell>
          <cell r="F56" t="str">
            <v>Glencairn Ltd.</v>
          </cell>
          <cell r="G56">
            <v>12200</v>
          </cell>
          <cell r="I56">
            <v>80200</v>
          </cell>
          <cell r="J56">
            <v>0.15211970074812967</v>
          </cell>
          <cell r="M56">
            <v>7</v>
          </cell>
          <cell r="N56">
            <v>7</v>
          </cell>
          <cell r="O56">
            <v>8</v>
          </cell>
          <cell r="P56">
            <v>7</v>
          </cell>
          <cell r="Q56">
            <v>8</v>
          </cell>
          <cell r="R56">
            <v>8</v>
          </cell>
          <cell r="S56">
            <v>11800</v>
          </cell>
          <cell r="T56">
            <v>24000</v>
          </cell>
          <cell r="U56">
            <v>0.29925187032418954</v>
          </cell>
          <cell r="V56" t="str">
            <v>Fox</v>
          </cell>
        </row>
        <row r="57">
          <cell r="A57" t="str">
            <v>Greensboro</v>
          </cell>
          <cell r="B57">
            <v>46</v>
          </cell>
          <cell r="C57" t="str">
            <v>WXLV</v>
          </cell>
          <cell r="D57" t="str">
            <v>Sinclair Broadcast</v>
          </cell>
          <cell r="E57" t="str">
            <v>WUPN</v>
          </cell>
          <cell r="F57" t="str">
            <v>Mission Broadcasting</v>
          </cell>
          <cell r="G57">
            <v>0</v>
          </cell>
          <cell r="I57">
            <v>71200</v>
          </cell>
          <cell r="J57">
            <v>0</v>
          </cell>
          <cell r="M57">
            <v>3</v>
          </cell>
          <cell r="N57">
            <v>2</v>
          </cell>
          <cell r="O57">
            <v>2</v>
          </cell>
          <cell r="P57">
            <v>0</v>
          </cell>
          <cell r="Q57">
            <v>0</v>
          </cell>
          <cell r="R57">
            <v>0</v>
          </cell>
          <cell r="S57">
            <v>10600</v>
          </cell>
          <cell r="T57">
            <v>10600</v>
          </cell>
          <cell r="U57">
            <v>0.14887640449438203</v>
          </cell>
          <cell r="V57" t="str">
            <v>UPN</v>
          </cell>
        </row>
        <row r="58">
          <cell r="A58" t="str">
            <v>Indianapolis</v>
          </cell>
          <cell r="B58">
            <v>25</v>
          </cell>
          <cell r="C58" t="str">
            <v>WTTV</v>
          </cell>
          <cell r="D58" t="str">
            <v>Sinclair Broadcast</v>
          </cell>
          <cell r="E58" t="str">
            <v>WTTK</v>
          </cell>
          <cell r="F58" t="str">
            <v>Glencairn Ltd.</v>
          </cell>
          <cell r="G58">
            <v>0</v>
          </cell>
          <cell r="I58">
            <v>180000</v>
          </cell>
          <cell r="J58">
            <v>0</v>
          </cell>
          <cell r="M58">
            <v>0</v>
          </cell>
          <cell r="N58">
            <v>0</v>
          </cell>
          <cell r="O58">
            <v>0</v>
          </cell>
          <cell r="P58">
            <v>0</v>
          </cell>
          <cell r="Q58">
            <v>0</v>
          </cell>
          <cell r="R58">
            <v>0</v>
          </cell>
          <cell r="S58">
            <v>32400</v>
          </cell>
          <cell r="T58">
            <v>32400</v>
          </cell>
          <cell r="U58">
            <v>0.18</v>
          </cell>
          <cell r="V58" t="str">
            <v>Independent</v>
          </cell>
        </row>
        <row r="59">
          <cell r="A59" t="str">
            <v>Milwaukee</v>
          </cell>
          <cell r="B59">
            <v>31</v>
          </cell>
          <cell r="C59" t="str">
            <v>WCGV</v>
          </cell>
          <cell r="D59" t="str">
            <v>Sinclair Broadcast</v>
          </cell>
          <cell r="E59" t="str">
            <v>WVTV</v>
          </cell>
          <cell r="F59" t="str">
            <v>Glencairn Ltd.</v>
          </cell>
          <cell r="G59">
            <v>15500</v>
          </cell>
          <cell r="I59">
            <v>144600</v>
          </cell>
          <cell r="J59">
            <v>0.10719225449515905</v>
          </cell>
          <cell r="M59">
            <v>6</v>
          </cell>
          <cell r="N59">
            <v>6</v>
          </cell>
          <cell r="O59">
            <v>6</v>
          </cell>
          <cell r="P59">
            <v>7</v>
          </cell>
          <cell r="Q59">
            <v>7</v>
          </cell>
          <cell r="R59">
            <v>6</v>
          </cell>
          <cell r="S59">
            <v>15600</v>
          </cell>
          <cell r="T59">
            <v>31100</v>
          </cell>
          <cell r="U59">
            <v>0.21507607192254496</v>
          </cell>
          <cell r="V59" t="str">
            <v>Independent</v>
          </cell>
        </row>
        <row r="60">
          <cell r="A60" t="str">
            <v>Mobile-Pensacola</v>
          </cell>
          <cell r="B60">
            <v>61</v>
          </cell>
          <cell r="C60" t="str">
            <v>WEAR</v>
          </cell>
          <cell r="D60" t="str">
            <v>Sinclair Broadcast</v>
          </cell>
          <cell r="E60" t="str">
            <v>WFGX</v>
          </cell>
          <cell r="F60" t="str">
            <v>TV Fit for Life</v>
          </cell>
          <cell r="G60">
            <v>500</v>
          </cell>
          <cell r="I60">
            <v>59800</v>
          </cell>
          <cell r="J60">
            <v>8.3612040133779261E-3</v>
          </cell>
          <cell r="M60">
            <v>0</v>
          </cell>
          <cell r="N60">
            <v>0</v>
          </cell>
          <cell r="O60">
            <v>0</v>
          </cell>
          <cell r="P60">
            <v>0</v>
          </cell>
          <cell r="Q60">
            <v>0</v>
          </cell>
          <cell r="R60">
            <v>0</v>
          </cell>
          <cell r="S60">
            <v>18800</v>
          </cell>
          <cell r="T60">
            <v>19300</v>
          </cell>
          <cell r="U60">
            <v>0.32274247491638797</v>
          </cell>
          <cell r="V60" t="str">
            <v>WB</v>
          </cell>
        </row>
        <row r="61">
          <cell r="A61" t="str">
            <v>Nashville</v>
          </cell>
          <cell r="B61">
            <v>33</v>
          </cell>
          <cell r="C61" t="str">
            <v>WZTV</v>
          </cell>
          <cell r="D61" t="str">
            <v>Sinclair Broadcast</v>
          </cell>
          <cell r="E61" t="str">
            <v>WUXP</v>
          </cell>
          <cell r="F61" t="str">
            <v>Mission Broadcasting</v>
          </cell>
          <cell r="G61">
            <v>8500</v>
          </cell>
          <cell r="I61">
            <v>136000</v>
          </cell>
          <cell r="J61">
            <v>6.25E-2</v>
          </cell>
          <cell r="M61">
            <v>4</v>
          </cell>
          <cell r="N61">
            <v>3</v>
          </cell>
          <cell r="O61">
            <v>3</v>
          </cell>
          <cell r="P61">
            <v>3</v>
          </cell>
          <cell r="Q61">
            <v>4</v>
          </cell>
          <cell r="R61">
            <v>3</v>
          </cell>
          <cell r="S61">
            <v>19500</v>
          </cell>
          <cell r="T61">
            <v>28000</v>
          </cell>
          <cell r="U61">
            <v>0.20588235294117646</v>
          </cell>
          <cell r="V61" t="str">
            <v>UPN</v>
          </cell>
        </row>
        <row r="62">
          <cell r="A62" t="str">
            <v>Oklahoma City</v>
          </cell>
          <cell r="B62">
            <v>43</v>
          </cell>
          <cell r="C62" t="str">
            <v>KOKH</v>
          </cell>
          <cell r="D62" t="str">
            <v>Sinclair Broadcast</v>
          </cell>
          <cell r="E62" t="str">
            <v>KOCB</v>
          </cell>
          <cell r="F62" t="str">
            <v>Glencairn Ltd.</v>
          </cell>
          <cell r="G62">
            <v>8600</v>
          </cell>
          <cell r="I62">
            <v>96100</v>
          </cell>
          <cell r="J62">
            <v>8.9490114464099893E-2</v>
          </cell>
          <cell r="M62">
            <v>5</v>
          </cell>
          <cell r="N62">
            <v>7</v>
          </cell>
          <cell r="O62">
            <v>6</v>
          </cell>
          <cell r="P62">
            <v>6</v>
          </cell>
          <cell r="Q62">
            <v>6</v>
          </cell>
          <cell r="R62">
            <v>5</v>
          </cell>
          <cell r="S62">
            <v>9300</v>
          </cell>
          <cell r="T62">
            <v>17900</v>
          </cell>
          <cell r="U62">
            <v>0.186264308012487</v>
          </cell>
          <cell r="V62" t="str">
            <v>UPN</v>
          </cell>
        </row>
        <row r="63">
          <cell r="A63" t="str">
            <v>Paducah</v>
          </cell>
          <cell r="B63">
            <v>79</v>
          </cell>
          <cell r="C63" t="str">
            <v>KBSI</v>
          </cell>
          <cell r="D63" t="str">
            <v>Sinclair Broadcast</v>
          </cell>
          <cell r="E63" t="str">
            <v>WDKA</v>
          </cell>
          <cell r="F63" t="str">
            <v>Sudbrink Bcstg</v>
          </cell>
          <cell r="G63">
            <v>0</v>
          </cell>
          <cell r="I63">
            <v>35400</v>
          </cell>
          <cell r="J63">
            <v>0</v>
          </cell>
          <cell r="M63">
            <v>0</v>
          </cell>
          <cell r="N63">
            <v>0</v>
          </cell>
          <cell r="O63">
            <v>0</v>
          </cell>
          <cell r="P63">
            <v>0</v>
          </cell>
          <cell r="Q63">
            <v>0</v>
          </cell>
          <cell r="R63">
            <v>0</v>
          </cell>
          <cell r="S63">
            <v>4400</v>
          </cell>
          <cell r="T63">
            <v>4400</v>
          </cell>
          <cell r="U63">
            <v>0.12429378531073447</v>
          </cell>
          <cell r="V63" t="str">
            <v>UPN</v>
          </cell>
        </row>
        <row r="64">
          <cell r="A64" t="str">
            <v>Pittsburgh</v>
          </cell>
          <cell r="B64">
            <v>19</v>
          </cell>
          <cell r="C64" t="str">
            <v>WPGH</v>
          </cell>
          <cell r="D64" t="str">
            <v>Sinclair Broadcast</v>
          </cell>
          <cell r="E64" t="str">
            <v>WPTT</v>
          </cell>
          <cell r="F64" t="str">
            <v>Glencairn Ltd.</v>
          </cell>
          <cell r="G64">
            <v>8900</v>
          </cell>
          <cell r="I64">
            <v>203900</v>
          </cell>
          <cell r="J64">
            <v>4.3648847474252087E-2</v>
          </cell>
          <cell r="M64">
            <v>3</v>
          </cell>
          <cell r="N64">
            <v>3</v>
          </cell>
          <cell r="O64">
            <v>3</v>
          </cell>
          <cell r="P64">
            <v>3</v>
          </cell>
          <cell r="Q64">
            <v>3</v>
          </cell>
          <cell r="R64">
            <v>3</v>
          </cell>
          <cell r="S64">
            <v>36500</v>
          </cell>
          <cell r="T64">
            <v>45400</v>
          </cell>
          <cell r="U64">
            <v>0.22265816576753311</v>
          </cell>
          <cell r="V64" t="str">
            <v>UPN</v>
          </cell>
        </row>
        <row r="65">
          <cell r="A65" t="str">
            <v>Raleigh-Durham</v>
          </cell>
          <cell r="B65">
            <v>29</v>
          </cell>
          <cell r="C65" t="str">
            <v>WLFL</v>
          </cell>
          <cell r="D65" t="str">
            <v>Sinclair Broadcast</v>
          </cell>
          <cell r="E65" t="str">
            <v>WRDC</v>
          </cell>
          <cell r="F65" t="str">
            <v>Glencairn Ltd.</v>
          </cell>
          <cell r="G65">
            <v>8200</v>
          </cell>
          <cell r="I65">
            <v>126800</v>
          </cell>
          <cell r="J65">
            <v>6.4668769716088328E-2</v>
          </cell>
          <cell r="M65">
            <v>4</v>
          </cell>
          <cell r="N65">
            <v>4</v>
          </cell>
          <cell r="O65">
            <v>4</v>
          </cell>
          <cell r="P65">
            <v>3</v>
          </cell>
          <cell r="Q65">
            <v>3</v>
          </cell>
          <cell r="R65">
            <v>3</v>
          </cell>
          <cell r="S65">
            <v>22600</v>
          </cell>
          <cell r="T65">
            <v>30800</v>
          </cell>
          <cell r="U65">
            <v>0.24290220820189273</v>
          </cell>
          <cell r="V65" t="str">
            <v>UPN</v>
          </cell>
        </row>
        <row r="66">
          <cell r="A66" t="str">
            <v>San Antonio</v>
          </cell>
          <cell r="B66">
            <v>38</v>
          </cell>
          <cell r="C66" t="str">
            <v>KABB</v>
          </cell>
          <cell r="D66" t="str">
            <v>Sinclair Broadcast</v>
          </cell>
          <cell r="E66" t="str">
            <v>KRRT</v>
          </cell>
          <cell r="F66" t="str">
            <v>Glencairn Ltd.</v>
          </cell>
          <cell r="G66">
            <v>10100</v>
          </cell>
          <cell r="I66">
            <v>122000</v>
          </cell>
          <cell r="J66">
            <v>8.2786885245901637E-2</v>
          </cell>
          <cell r="M66">
            <v>6</v>
          </cell>
          <cell r="N66">
            <v>6</v>
          </cell>
          <cell r="O66">
            <v>7</v>
          </cell>
          <cell r="P66">
            <v>6</v>
          </cell>
          <cell r="Q66">
            <v>6</v>
          </cell>
          <cell r="R66">
            <v>7</v>
          </cell>
          <cell r="S66">
            <v>19500</v>
          </cell>
          <cell r="T66">
            <v>29600</v>
          </cell>
          <cell r="U66">
            <v>0.24262295081967214</v>
          </cell>
          <cell r="V66" t="str">
            <v>UPN</v>
          </cell>
        </row>
        <row r="67">
          <cell r="A67" t="str">
            <v>Syracuse</v>
          </cell>
          <cell r="B67">
            <v>68</v>
          </cell>
          <cell r="C67" t="str">
            <v>WSYT</v>
          </cell>
          <cell r="D67" t="str">
            <v>Sinclair Broadcast</v>
          </cell>
          <cell r="E67" t="str">
            <v>WNYS</v>
          </cell>
          <cell r="F67" t="str">
            <v>RKM Media</v>
          </cell>
          <cell r="G67">
            <v>0</v>
          </cell>
          <cell r="H67">
            <v>107800</v>
          </cell>
          <cell r="I67">
            <v>47800</v>
          </cell>
          <cell r="J67">
            <v>0</v>
          </cell>
          <cell r="K67">
            <v>1746800</v>
          </cell>
          <cell r="M67">
            <v>2</v>
          </cell>
          <cell r="N67">
            <v>2</v>
          </cell>
          <cell r="O67">
            <v>0</v>
          </cell>
          <cell r="P67">
            <v>0</v>
          </cell>
          <cell r="Q67">
            <v>0</v>
          </cell>
          <cell r="R67">
            <v>0</v>
          </cell>
          <cell r="S67">
            <v>8000</v>
          </cell>
          <cell r="T67">
            <v>8000</v>
          </cell>
          <cell r="U67">
            <v>0.16736401673640167</v>
          </cell>
          <cell r="V67" t="str">
            <v>UPN</v>
          </cell>
        </row>
        <row r="68">
          <cell r="A68" t="str">
            <v>Greenville, SC</v>
          </cell>
          <cell r="B68">
            <v>35</v>
          </cell>
          <cell r="C68" t="str">
            <v>WSPA</v>
          </cell>
          <cell r="D68" t="str">
            <v>Spartan</v>
          </cell>
          <cell r="E68" t="str">
            <v>WNEG</v>
          </cell>
          <cell r="F68" t="str">
            <v>Stephens Co. Bcst.</v>
          </cell>
          <cell r="G68">
            <v>0</v>
          </cell>
          <cell r="H68" t="str">
            <v xml:space="preserve"> </v>
          </cell>
          <cell r="I68">
            <v>88400</v>
          </cell>
          <cell r="J68">
            <v>0</v>
          </cell>
          <cell r="K68">
            <v>136200</v>
          </cell>
          <cell r="L68" t="e">
            <v>#VALUE!</v>
          </cell>
          <cell r="M68">
            <v>0</v>
          </cell>
          <cell r="N68">
            <v>0</v>
          </cell>
          <cell r="O68">
            <v>0</v>
          </cell>
          <cell r="P68">
            <v>0</v>
          </cell>
          <cell r="Q68">
            <v>0</v>
          </cell>
          <cell r="R68">
            <v>0</v>
          </cell>
          <cell r="S68">
            <v>0</v>
          </cell>
          <cell r="T68">
            <v>0</v>
          </cell>
          <cell r="U68">
            <v>0</v>
          </cell>
          <cell r="V68" t="str">
            <v>CBS</v>
          </cell>
        </row>
        <row r="69">
          <cell r="A69" t="str">
            <v>Greenville, SC</v>
          </cell>
          <cell r="B69">
            <v>35</v>
          </cell>
          <cell r="C69" t="str">
            <v>WSPA</v>
          </cell>
          <cell r="D69" t="str">
            <v>Spartan</v>
          </cell>
          <cell r="E69" t="str">
            <v>WASV</v>
          </cell>
          <cell r="F69" t="str">
            <v>Pappas</v>
          </cell>
          <cell r="G69">
            <v>0</v>
          </cell>
          <cell r="H69">
            <v>0</v>
          </cell>
          <cell r="I69">
            <v>88400</v>
          </cell>
          <cell r="J69">
            <v>0</v>
          </cell>
          <cell r="M69">
            <v>0</v>
          </cell>
          <cell r="N69">
            <v>0</v>
          </cell>
          <cell r="O69">
            <v>0</v>
          </cell>
          <cell r="P69">
            <v>0</v>
          </cell>
          <cell r="Q69">
            <v>0</v>
          </cell>
          <cell r="R69">
            <v>0</v>
          </cell>
          <cell r="S69">
            <v>20500</v>
          </cell>
          <cell r="T69">
            <v>20500</v>
          </cell>
          <cell r="U69">
            <v>0.23190045248868779</v>
          </cell>
          <cell r="V69" t="str">
            <v>Independent</v>
          </cell>
        </row>
        <row r="70">
          <cell r="A70" t="str">
            <v>Johnstown</v>
          </cell>
          <cell r="B70">
            <v>92</v>
          </cell>
          <cell r="C70" t="str">
            <v>WWCP</v>
          </cell>
          <cell r="D70" t="str">
            <v>US Bcst.</v>
          </cell>
          <cell r="E70" t="str">
            <v>WATM</v>
          </cell>
          <cell r="F70" t="str">
            <v>Advent V Capital</v>
          </cell>
          <cell r="G70">
            <v>2000</v>
          </cell>
          <cell r="H70">
            <v>2000</v>
          </cell>
          <cell r="I70">
            <v>27700</v>
          </cell>
          <cell r="J70">
            <v>7.2202166064981949E-2</v>
          </cell>
          <cell r="K70">
            <v>27700</v>
          </cell>
          <cell r="L70">
            <v>7.2202166064981949E-2</v>
          </cell>
          <cell r="M70">
            <v>5</v>
          </cell>
          <cell r="N70">
            <v>4</v>
          </cell>
          <cell r="O70">
            <v>6</v>
          </cell>
          <cell r="P70">
            <v>4</v>
          </cell>
          <cell r="Q70">
            <v>4</v>
          </cell>
          <cell r="R70">
            <v>5</v>
          </cell>
          <cell r="S70">
            <v>3500</v>
          </cell>
          <cell r="T70">
            <v>5500</v>
          </cell>
          <cell r="U70">
            <v>0.19855595667870035</v>
          </cell>
          <cell r="V70" t="str">
            <v>ABC</v>
          </cell>
        </row>
        <row r="71">
          <cell r="A71" t="str">
            <v>Hartford</v>
          </cell>
          <cell r="B71">
            <v>27</v>
          </cell>
          <cell r="C71" t="str">
            <v>WVIT</v>
          </cell>
          <cell r="D71" t="str">
            <v xml:space="preserve">Viacom </v>
          </cell>
          <cell r="E71" t="str">
            <v>WTXX</v>
          </cell>
          <cell r="F71" t="str">
            <v>Counterpoint Comm.</v>
          </cell>
          <cell r="G71">
            <v>5800</v>
          </cell>
          <cell r="H71">
            <v>5800</v>
          </cell>
          <cell r="I71">
            <v>156700</v>
          </cell>
          <cell r="J71">
            <v>3.7013401403956606E-2</v>
          </cell>
          <cell r="K71">
            <v>156700</v>
          </cell>
          <cell r="L71">
            <v>3.7013401403956606E-2</v>
          </cell>
          <cell r="M71">
            <v>2</v>
          </cell>
          <cell r="N71">
            <v>3</v>
          </cell>
          <cell r="O71">
            <v>2</v>
          </cell>
          <cell r="P71">
            <v>2</v>
          </cell>
          <cell r="Q71">
            <v>2</v>
          </cell>
          <cell r="R71">
            <v>2</v>
          </cell>
          <cell r="S71">
            <v>36500</v>
          </cell>
          <cell r="T71">
            <v>42300</v>
          </cell>
          <cell r="U71">
            <v>0.26994256541161454</v>
          </cell>
          <cell r="V71" t="str">
            <v>UPN</v>
          </cell>
        </row>
        <row r="72">
          <cell r="A72" t="str">
            <v>Ft. Meyers</v>
          </cell>
          <cell r="B72">
            <v>83</v>
          </cell>
          <cell r="C72" t="str">
            <v>WBBH</v>
          </cell>
          <cell r="D72" t="str">
            <v>Waterman Broadcasting</v>
          </cell>
          <cell r="E72" t="str">
            <v>WZVN</v>
          </cell>
          <cell r="F72" t="str">
            <v>Raycom</v>
          </cell>
          <cell r="G72">
            <v>6800</v>
          </cell>
          <cell r="H72">
            <v>6800</v>
          </cell>
          <cell r="I72">
            <v>49900</v>
          </cell>
          <cell r="J72">
            <v>0.13627254509018036</v>
          </cell>
          <cell r="K72">
            <v>49900</v>
          </cell>
          <cell r="L72">
            <v>0.13627254509018036</v>
          </cell>
          <cell r="M72">
            <v>8</v>
          </cell>
          <cell r="N72">
            <v>8</v>
          </cell>
          <cell r="O72">
            <v>10</v>
          </cell>
          <cell r="P72">
            <v>10</v>
          </cell>
          <cell r="Q72">
            <v>8</v>
          </cell>
          <cell r="R72">
            <v>11</v>
          </cell>
          <cell r="S72">
            <v>21300</v>
          </cell>
          <cell r="T72">
            <v>28100</v>
          </cell>
          <cell r="U72">
            <v>0.56312625250501003</v>
          </cell>
          <cell r="V72" t="str">
            <v>ABC</v>
          </cell>
        </row>
        <row r="73">
          <cell r="A73" t="str">
            <v xml:space="preserve">   Summary Statistics</v>
          </cell>
          <cell r="F73" t="str">
            <v/>
          </cell>
          <cell r="G73">
            <v>280200</v>
          </cell>
          <cell r="I73">
            <v>8210450</v>
          </cell>
          <cell r="J73">
            <v>3.4127240285246239E-2</v>
          </cell>
          <cell r="S73">
            <v>1437000</v>
          </cell>
          <cell r="T73">
            <v>1717200</v>
          </cell>
          <cell r="U73">
            <v>0.20914809785090951</v>
          </cell>
        </row>
        <row r="75">
          <cell r="A75" t="str">
            <v>Source: Broadcasting Cable; BIA Investing In Television '97; Company Reports</v>
          </cell>
        </row>
        <row r="77">
          <cell r="A77" t="str">
            <v>Local Marketing Agreement Summary in Top 100 Television Markets</v>
          </cell>
        </row>
        <row r="78">
          <cell r="B78" t="str">
            <v>Number of</v>
          </cell>
          <cell r="D78" t="str">
            <v>LMA</v>
          </cell>
          <cell r="F78" t="str">
            <v>Total Market</v>
          </cell>
          <cell r="G78" t="str">
            <v>Percent of</v>
          </cell>
        </row>
        <row r="79">
          <cell r="A79" t="str">
            <v>Owner</v>
          </cell>
          <cell r="B79" t="str">
            <v>LMA's</v>
          </cell>
          <cell r="D79" t="str">
            <v>Revenues</v>
          </cell>
          <cell r="F79" t="str">
            <v>Revenues</v>
          </cell>
          <cell r="G79" t="str">
            <v>Market Revenues</v>
          </cell>
        </row>
        <row r="80">
          <cell r="A80" t="str">
            <v>Sinclair Broadcasting</v>
          </cell>
          <cell r="B80">
            <v>17</v>
          </cell>
          <cell r="D80">
            <v>107800</v>
          </cell>
          <cell r="F80">
            <v>1746800</v>
          </cell>
          <cell r="G80">
            <v>6.1712846347607056E-2</v>
          </cell>
        </row>
        <row r="81">
          <cell r="A81" t="str">
            <v>Clear Channel</v>
          </cell>
          <cell r="B81">
            <v>8</v>
          </cell>
          <cell r="D81">
            <v>31500</v>
          </cell>
          <cell r="F81">
            <v>537600</v>
          </cell>
          <cell r="G81">
            <v>5.859375E-2</v>
          </cell>
        </row>
        <row r="82">
          <cell r="A82" t="str">
            <v>LIN Television</v>
          </cell>
          <cell r="B82">
            <v>5</v>
          </cell>
          <cell r="D82">
            <v>25600</v>
          </cell>
          <cell r="F82">
            <v>878200</v>
          </cell>
          <cell r="G82">
            <v>2.9150535185606924E-2</v>
          </cell>
        </row>
        <row r="83">
          <cell r="A83" t="str">
            <v>A.H. Belo</v>
          </cell>
          <cell r="B83">
            <v>4</v>
          </cell>
          <cell r="D83">
            <v>6500</v>
          </cell>
          <cell r="F83">
            <v>450300</v>
          </cell>
          <cell r="G83">
            <v>1.4434821230290917E-2</v>
          </cell>
        </row>
        <row r="84">
          <cell r="A84" t="str">
            <v>Paxson Communications</v>
          </cell>
          <cell r="B84">
            <v>2</v>
          </cell>
          <cell r="D84">
            <v>3200</v>
          </cell>
          <cell r="F84">
            <v>667300</v>
          </cell>
          <cell r="G84">
            <v>4.7954443278885057E-3</v>
          </cell>
        </row>
        <row r="85">
          <cell r="A85" t="str">
            <v>NBC</v>
          </cell>
          <cell r="B85">
            <v>2</v>
          </cell>
          <cell r="D85">
            <v>4500</v>
          </cell>
          <cell r="F85">
            <v>237400</v>
          </cell>
          <cell r="G85">
            <v>1.8955349620893007E-2</v>
          </cell>
        </row>
        <row r="86">
          <cell r="A86" t="str">
            <v>Capitol Broadcasting</v>
          </cell>
          <cell r="B86">
            <v>2</v>
          </cell>
          <cell r="D86">
            <v>0</v>
          </cell>
          <cell r="F86">
            <v>0</v>
          </cell>
          <cell r="G86" t="e">
            <v>#DIV/0!</v>
          </cell>
        </row>
        <row r="87">
          <cell r="A87" t="str">
            <v>Pegasus</v>
          </cell>
          <cell r="B87">
            <v>2</v>
          </cell>
          <cell r="D87">
            <v>8500</v>
          </cell>
          <cell r="F87">
            <v>273700</v>
          </cell>
          <cell r="G87">
            <v>3.1055900621118012E-2</v>
          </cell>
        </row>
        <row r="88">
          <cell r="A88" t="str">
            <v>Pappas Telecasting</v>
          </cell>
          <cell r="B88">
            <v>2</v>
          </cell>
          <cell r="D88">
            <v>0</v>
          </cell>
          <cell r="F88">
            <v>126800</v>
          </cell>
          <cell r="G88">
            <v>0</v>
          </cell>
        </row>
        <row r="93">
          <cell r="A93" t="str">
            <v>Local Marketing Agreements - Revenue Percentage</v>
          </cell>
        </row>
        <row r="94">
          <cell r="A94" t="str">
            <v>Revenue</v>
          </cell>
          <cell r="D94" t="str">
            <v xml:space="preserve">Number of </v>
          </cell>
          <cell r="F94" t="str">
            <v xml:space="preserve">Percent </v>
          </cell>
        </row>
        <row r="95">
          <cell r="A95" t="str">
            <v>Percent</v>
          </cell>
          <cell r="D95" t="str">
            <v>LMAs</v>
          </cell>
          <cell r="F95" t="str">
            <v>Distribution</v>
          </cell>
        </row>
        <row r="96">
          <cell r="A96" t="str">
            <v>0%-2.5%</v>
          </cell>
          <cell r="D96">
            <v>32</v>
          </cell>
          <cell r="F96">
            <v>0.48484848484848486</v>
          </cell>
        </row>
        <row r="97">
          <cell r="A97" t="str">
            <v>2.5%-5.0%</v>
          </cell>
          <cell r="D97">
            <v>17</v>
          </cell>
          <cell r="F97">
            <v>0.25757575757575757</v>
          </cell>
        </row>
        <row r="98">
          <cell r="A98" t="str">
            <v>5.0%-7.5%</v>
          </cell>
          <cell r="D98">
            <v>6</v>
          </cell>
          <cell r="F98">
            <v>9.0909090909090912E-2</v>
          </cell>
        </row>
        <row r="99">
          <cell r="A99" t="str">
            <v>7.5%-10.0%</v>
          </cell>
          <cell r="D99">
            <v>4</v>
          </cell>
          <cell r="F99">
            <v>6.0606060606060608E-2</v>
          </cell>
        </row>
        <row r="100">
          <cell r="A100" t="str">
            <v>10.0%+</v>
          </cell>
          <cell r="D100">
            <v>7</v>
          </cell>
          <cell r="F100">
            <v>0.10606060606060606</v>
          </cell>
        </row>
        <row r="101">
          <cell r="A101" t="str">
            <v xml:space="preserve">   Total </v>
          </cell>
          <cell r="D101">
            <v>66</v>
          </cell>
          <cell r="F101">
            <v>1</v>
          </cell>
        </row>
        <row r="104">
          <cell r="A104" t="str">
            <v>Local Marketing Agreements - Share</v>
          </cell>
        </row>
        <row r="105">
          <cell r="A105" t="str">
            <v xml:space="preserve">May </v>
          </cell>
          <cell r="D105" t="str">
            <v xml:space="preserve">Number of </v>
          </cell>
          <cell r="F105" t="str">
            <v xml:space="preserve">Percent </v>
          </cell>
        </row>
        <row r="106">
          <cell r="A106" t="str">
            <v>Share</v>
          </cell>
          <cell r="D106" t="str">
            <v>LMAs</v>
          </cell>
          <cell r="F106" t="str">
            <v>Distribution</v>
          </cell>
        </row>
        <row r="107">
          <cell r="A107">
            <v>0</v>
          </cell>
          <cell r="D107">
            <v>19</v>
          </cell>
          <cell r="F107">
            <v>0.2878787878787879</v>
          </cell>
        </row>
        <row r="108">
          <cell r="A108">
            <v>1</v>
          </cell>
          <cell r="D108">
            <v>0</v>
          </cell>
          <cell r="F108">
            <v>0</v>
          </cell>
        </row>
        <row r="109">
          <cell r="A109">
            <v>2</v>
          </cell>
          <cell r="D109">
            <v>12</v>
          </cell>
          <cell r="F109">
            <v>0.18181818181818182</v>
          </cell>
        </row>
        <row r="110">
          <cell r="A110">
            <v>3</v>
          </cell>
          <cell r="D110">
            <v>12</v>
          </cell>
          <cell r="F110">
            <v>0.18181818181818182</v>
          </cell>
        </row>
        <row r="111">
          <cell r="A111">
            <v>4</v>
          </cell>
          <cell r="D111">
            <v>12</v>
          </cell>
          <cell r="F111">
            <v>0.18181818181818182</v>
          </cell>
        </row>
        <row r="112">
          <cell r="A112">
            <v>5</v>
          </cell>
          <cell r="D112">
            <v>3</v>
          </cell>
          <cell r="F112">
            <v>4.5454545454545456E-2</v>
          </cell>
        </row>
        <row r="113">
          <cell r="A113" t="str">
            <v>6+</v>
          </cell>
          <cell r="D113">
            <v>8</v>
          </cell>
          <cell r="F113">
            <v>0.12121212121212122</v>
          </cell>
        </row>
        <row r="114">
          <cell r="A114" t="str">
            <v xml:space="preserve">   Total</v>
          </cell>
          <cell r="D114">
            <v>66</v>
          </cell>
          <cell r="F114">
            <v>1</v>
          </cell>
        </row>
        <row r="117">
          <cell r="A117" t="str">
            <v xml:space="preserve">Local Marketing Agreements - Combined Revenue Share </v>
          </cell>
        </row>
        <row r="118">
          <cell r="A118" t="str">
            <v>May</v>
          </cell>
          <cell r="D118" t="str">
            <v xml:space="preserve">Number of </v>
          </cell>
          <cell r="F118" t="str">
            <v xml:space="preserve">Percent </v>
          </cell>
        </row>
        <row r="119">
          <cell r="A119" t="str">
            <v>Share</v>
          </cell>
          <cell r="D119" t="str">
            <v>LMAs</v>
          </cell>
          <cell r="F119" t="str">
            <v>Distribution</v>
          </cell>
        </row>
        <row r="120">
          <cell r="A120" t="str">
            <v>Less than 20%</v>
          </cell>
          <cell r="D120">
            <v>27</v>
          </cell>
          <cell r="F120">
            <v>0.40909090909090912</v>
          </cell>
        </row>
        <row r="121">
          <cell r="A121" t="str">
            <v>20.0-25.0%</v>
          </cell>
          <cell r="D121">
            <v>16</v>
          </cell>
          <cell r="F121">
            <v>0.24242424242424243</v>
          </cell>
        </row>
        <row r="122">
          <cell r="A122" t="str">
            <v>25.0-30.0%</v>
          </cell>
          <cell r="D122">
            <v>9</v>
          </cell>
          <cell r="F122">
            <v>0.13636363636363635</v>
          </cell>
        </row>
        <row r="123">
          <cell r="A123" t="str">
            <v>30%+</v>
          </cell>
          <cell r="D123">
            <v>14</v>
          </cell>
          <cell r="F123">
            <v>0.21212121212121213</v>
          </cell>
        </row>
        <row r="124">
          <cell r="A124" t="str">
            <v xml:space="preserve">   Total</v>
          </cell>
          <cell r="D124">
            <v>66</v>
          </cell>
          <cell r="F124">
            <v>1</v>
          </cell>
        </row>
        <row r="127">
          <cell r="A127" t="str">
            <v>Local Marketing Agreements - Affiliations</v>
          </cell>
        </row>
        <row r="128">
          <cell r="A128" t="str">
            <v>May</v>
          </cell>
          <cell r="D128" t="str">
            <v xml:space="preserve">Number of </v>
          </cell>
          <cell r="F128" t="str">
            <v xml:space="preserve">Percent </v>
          </cell>
        </row>
        <row r="129">
          <cell r="A129" t="str">
            <v>Share</v>
          </cell>
          <cell r="D129" t="str">
            <v>LMAs</v>
          </cell>
          <cell r="F129" t="str">
            <v>Distribution</v>
          </cell>
        </row>
        <row r="130">
          <cell r="A130" t="str">
            <v>UPN</v>
          </cell>
          <cell r="D130">
            <v>26</v>
          </cell>
          <cell r="F130">
            <v>0.39393939393939392</v>
          </cell>
        </row>
        <row r="131">
          <cell r="A131" t="str">
            <v>WB</v>
          </cell>
          <cell r="D131">
            <v>12</v>
          </cell>
          <cell r="F131">
            <v>0.18181818181818182</v>
          </cell>
        </row>
        <row r="132">
          <cell r="A132" t="str">
            <v>Fox</v>
          </cell>
          <cell r="D132">
            <v>7</v>
          </cell>
          <cell r="F132">
            <v>0.10606060606060606</v>
          </cell>
        </row>
        <row r="133">
          <cell r="A133" t="str">
            <v>Independent</v>
          </cell>
          <cell r="D133">
            <v>8</v>
          </cell>
          <cell r="F133">
            <v>0.12121212121212122</v>
          </cell>
        </row>
        <row r="134">
          <cell r="A134" t="str">
            <v>Infomercial</v>
          </cell>
          <cell r="D134">
            <v>3</v>
          </cell>
          <cell r="F134">
            <v>4.5454545454545456E-2</v>
          </cell>
        </row>
        <row r="135">
          <cell r="A135" t="str">
            <v>Home Shopping</v>
          </cell>
          <cell r="D135">
            <v>2</v>
          </cell>
          <cell r="F135">
            <v>3.0303030303030304E-2</v>
          </cell>
        </row>
        <row r="136">
          <cell r="A136" t="str">
            <v>Big Three Affiliate (ABC, CBS, NBC)</v>
          </cell>
          <cell r="D136">
            <v>6</v>
          </cell>
          <cell r="F136">
            <v>9.0909090909090912E-2</v>
          </cell>
        </row>
        <row r="137">
          <cell r="A137" t="str">
            <v>Dark</v>
          </cell>
          <cell r="D137">
            <v>2</v>
          </cell>
          <cell r="F137">
            <v>3.0303030303030304E-2</v>
          </cell>
        </row>
        <row r="138">
          <cell r="A138" t="str">
            <v xml:space="preserve">   Total</v>
          </cell>
          <cell r="D138">
            <v>66</v>
          </cell>
          <cell r="F138">
            <v>0.99999999999999989</v>
          </cell>
        </row>
      </sheetData>
      <sheetData sheetId="38"/>
      <sheetData sheetId="39"/>
      <sheetData sheetId="40" refreshError="1">
        <row r="24">
          <cell r="A24" t="str">
            <v>Exhibit XX: Total TV Advertising Dollar Expenditure Growth</v>
          </cell>
        </row>
        <row r="26">
          <cell r="A26" t="str">
            <v>Year</v>
          </cell>
          <cell r="C26" t="str">
            <v>Growth</v>
          </cell>
        </row>
        <row r="27">
          <cell r="A27">
            <v>1976</v>
          </cell>
          <cell r="C27">
            <v>0.27700000000000002</v>
          </cell>
        </row>
        <row r="28">
          <cell r="A28">
            <v>1984</v>
          </cell>
          <cell r="C28">
            <v>0.187</v>
          </cell>
        </row>
        <row r="29">
          <cell r="A29">
            <v>1978</v>
          </cell>
          <cell r="C29">
            <v>0.17599999999999999</v>
          </cell>
        </row>
        <row r="30">
          <cell r="A30">
            <v>1972</v>
          </cell>
          <cell r="C30">
            <v>0.158</v>
          </cell>
        </row>
        <row r="31">
          <cell r="A31">
            <v>1983</v>
          </cell>
          <cell r="C31">
            <v>0.14699999999999999</v>
          </cell>
        </row>
        <row r="32">
          <cell r="A32">
            <v>1982</v>
          </cell>
          <cell r="C32">
            <v>0.14199999999999999</v>
          </cell>
        </row>
        <row r="33">
          <cell r="A33">
            <v>1979</v>
          </cell>
          <cell r="C33">
            <v>0.13400000000000001</v>
          </cell>
        </row>
        <row r="34">
          <cell r="A34">
            <v>1977</v>
          </cell>
          <cell r="C34">
            <v>0.13300000000000001</v>
          </cell>
        </row>
        <row r="35">
          <cell r="A35">
            <v>1980</v>
          </cell>
          <cell r="C35">
            <v>0.13100000000000001</v>
          </cell>
        </row>
        <row r="36">
          <cell r="A36">
            <v>1964</v>
          </cell>
          <cell r="C36">
            <v>0.126</v>
          </cell>
        </row>
        <row r="37">
          <cell r="A37">
            <v>1996</v>
          </cell>
          <cell r="C37">
            <v>0.123</v>
          </cell>
        </row>
        <row r="38">
          <cell r="A38">
            <v>1962</v>
          </cell>
          <cell r="C38">
            <v>0.122</v>
          </cell>
        </row>
        <row r="39">
          <cell r="A39">
            <v>1966</v>
          </cell>
          <cell r="C39">
            <v>0.122</v>
          </cell>
        </row>
        <row r="40">
          <cell r="A40">
            <v>1981</v>
          </cell>
          <cell r="C40">
            <v>0.122</v>
          </cell>
        </row>
        <row r="41">
          <cell r="A41">
            <v>1994</v>
          </cell>
          <cell r="C41">
            <v>0.11799999999999999</v>
          </cell>
        </row>
        <row r="42">
          <cell r="A42">
            <v>1968</v>
          </cell>
          <cell r="C42">
            <v>0.111</v>
          </cell>
        </row>
        <row r="43">
          <cell r="A43">
            <v>1969</v>
          </cell>
          <cell r="C43">
            <v>0.11</v>
          </cell>
        </row>
        <row r="44">
          <cell r="A44">
            <v>1965</v>
          </cell>
          <cell r="C44">
            <v>9.9000000000000005E-2</v>
          </cell>
        </row>
        <row r="45">
          <cell r="A45">
            <v>1973</v>
          </cell>
          <cell r="C45">
            <v>0.09</v>
          </cell>
        </row>
        <row r="46">
          <cell r="A46">
            <v>1986</v>
          </cell>
          <cell r="C46">
            <v>0.09</v>
          </cell>
        </row>
        <row r="47">
          <cell r="A47">
            <v>1974</v>
          </cell>
          <cell r="C47">
            <v>8.7999999999999995E-2</v>
          </cell>
        </row>
        <row r="48">
          <cell r="A48">
            <v>1975</v>
          </cell>
          <cell r="C48">
            <v>8.4000000000000005E-2</v>
          </cell>
        </row>
        <row r="49">
          <cell r="A49">
            <v>1992</v>
          </cell>
          <cell r="C49">
            <v>0.08</v>
          </cell>
        </row>
        <row r="50">
          <cell r="A50">
            <v>1988</v>
          </cell>
          <cell r="C50">
            <v>7.6999999999999999E-2</v>
          </cell>
        </row>
        <row r="51">
          <cell r="A51">
            <v>1963</v>
          </cell>
          <cell r="C51">
            <v>7.0999999999999994E-2</v>
          </cell>
        </row>
        <row r="52">
          <cell r="A52">
            <v>1995</v>
          </cell>
          <cell r="C52">
            <v>6.8000000000000005E-2</v>
          </cell>
        </row>
        <row r="53">
          <cell r="A53">
            <v>1960</v>
          </cell>
          <cell r="C53">
            <v>6.4094179202092871E-2</v>
          </cell>
        </row>
        <row r="54">
          <cell r="A54">
            <v>1985</v>
          </cell>
          <cell r="C54">
            <v>6.2E-2</v>
          </cell>
        </row>
        <row r="55">
          <cell r="A55">
            <v>1990</v>
          </cell>
          <cell r="C55">
            <v>5.8999999999999997E-2</v>
          </cell>
        </row>
        <row r="56">
          <cell r="A56">
            <v>1989</v>
          </cell>
          <cell r="C56">
            <v>5.0999999999999997E-2</v>
          </cell>
        </row>
        <row r="57">
          <cell r="A57">
            <v>1997</v>
          </cell>
          <cell r="C57">
            <v>4.9000000000000002E-2</v>
          </cell>
        </row>
        <row r="58">
          <cell r="A58">
            <v>1987</v>
          </cell>
          <cell r="C58">
            <v>4.5999999999999999E-2</v>
          </cell>
        </row>
        <row r="59">
          <cell r="A59">
            <v>1993</v>
          </cell>
          <cell r="C59">
            <v>4.1000000000000002E-2</v>
          </cell>
        </row>
        <row r="60">
          <cell r="A60">
            <v>1961</v>
          </cell>
          <cell r="C60">
            <v>3.9E-2</v>
          </cell>
        </row>
        <row r="61">
          <cell r="A61">
            <v>1967</v>
          </cell>
          <cell r="C61">
            <v>0.03</v>
          </cell>
        </row>
        <row r="62">
          <cell r="A62">
            <v>1970</v>
          </cell>
          <cell r="C62">
            <v>3.0000000000000001E-3</v>
          </cell>
        </row>
        <row r="63">
          <cell r="A63">
            <v>1971</v>
          </cell>
          <cell r="C63">
            <v>-1.7000000000000001E-2</v>
          </cell>
        </row>
        <row r="64">
          <cell r="A64">
            <v>1991</v>
          </cell>
          <cell r="C64">
            <v>-0.03</v>
          </cell>
        </row>
        <row r="66">
          <cell r="A66" t="str">
            <v>Source: McCann Erickson Worlwide; Bear, Stearns &amp; Co.</v>
          </cell>
        </row>
      </sheetData>
      <sheetData sheetId="41"/>
      <sheetData sheetId="42"/>
      <sheetData sheetId="4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lone"/>
      <sheetName val="Merger"/>
      <sheetName val="DCF"/>
      <sheetName val="IGNORE ----&gt;"/>
      <sheetName val="Control Sheet"/>
      <sheetName val="IMM Transaction"/>
      <sheetName val="Fred_Transaction"/>
      <sheetName val="IMM Equity"/>
      <sheetName val="Fin Val"/>
      <sheetName val="LBO_Model"/>
      <sheetName val="1998-2000 Net Sales"/>
      <sheetName val="ROCE"/>
      <sheetName val="WACC"/>
      <sheetName val="WACC-TWLB"/>
      <sheetName val="PPM"/>
      <sheetName val="VVT_Notes"/>
      <sheetName val="Teal_Tabloid"/>
    </sheetNames>
    <sheetDataSet>
      <sheetData sheetId="0" refreshError="1">
        <row r="7">
          <cell r="AE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Perf Meas Sample"/>
      <sheetName val="Cal 5&amp;6 Sch 1"/>
      <sheetName val="Cal 5&amp;6 Sch 2"/>
      <sheetName val="Cal 5&amp;6 Sch 6"/>
      <sheetName val="R-Sched Sample"/>
      <sheetName val="Cal 8 Sch 1rev1"/>
      <sheetName val="Cal 8 Sch 1rev2"/>
      <sheetName val="Sched 1 OM"/>
      <sheetName val="Sched 1 Cap"/>
      <sheetName val="Sched 2 '06"/>
      <sheetName val="Sched 2 '07"/>
      <sheetName val="Sched 2 '08"/>
      <sheetName val="Sched 3 OM"/>
      <sheetName val="Sched 3 Cap"/>
      <sheetName val="Sched 4"/>
      <sheetName val="Sched 5a '06"/>
      <sheetName val="Sched 5a '07"/>
      <sheetName val="Sched 5a '08"/>
      <sheetName val="Sched 5b '06"/>
      <sheetName val="Sched 5b '07"/>
      <sheetName val="Sched 5b '08"/>
      <sheetName val="Sched 6"/>
      <sheetName val="Pay Periods"/>
    </sheetNames>
    <sheetDataSet>
      <sheetData sheetId="0" refreshError="1"/>
      <sheetData sheetId="1" refreshError="1"/>
      <sheetData sheetId="2" refreshError="1"/>
      <sheetData sheetId="3" refreshError="1"/>
      <sheetData sheetId="4" refreshError="1"/>
      <sheetData sheetId="5" refreshError="1"/>
      <sheetData sheetId="6" refreshError="1">
        <row r="5">
          <cell r="B5" t="str">
            <v>Current
Approved</v>
          </cell>
        </row>
        <row r="7">
          <cell r="A7" t="str">
            <v>1 - O&amp;M Base</v>
          </cell>
          <cell r="B7">
            <v>140000</v>
          </cell>
          <cell r="C7">
            <v>135000</v>
          </cell>
          <cell r="D7">
            <v>-5000</v>
          </cell>
          <cell r="E7">
            <v>-3.5714285714285712E-2</v>
          </cell>
          <cell r="F7">
            <v>140000</v>
          </cell>
          <cell r="G7">
            <v>5000</v>
          </cell>
          <cell r="H7">
            <v>3.7037037037037035E-2</v>
          </cell>
          <cell r="I7">
            <v>145000</v>
          </cell>
          <cell r="J7">
            <v>5000</v>
          </cell>
          <cell r="K7">
            <v>3.5714285714285712E-2</v>
          </cell>
          <cell r="L7">
            <v>145000</v>
          </cell>
          <cell r="M7">
            <v>0</v>
          </cell>
          <cell r="N7">
            <v>0</v>
          </cell>
        </row>
        <row r="8">
          <cell r="A8" t="str">
            <v>2 - O&amp;M ECCR</v>
          </cell>
          <cell r="B8">
            <v>10000</v>
          </cell>
          <cell r="C8">
            <v>9000</v>
          </cell>
          <cell r="D8">
            <v>-1000</v>
          </cell>
          <cell r="E8">
            <v>-0.1</v>
          </cell>
          <cell r="F8">
            <v>10000</v>
          </cell>
          <cell r="G8">
            <v>1000</v>
          </cell>
          <cell r="H8">
            <v>0.1111111111111111</v>
          </cell>
          <cell r="I8">
            <v>11000</v>
          </cell>
          <cell r="J8">
            <v>1000</v>
          </cell>
          <cell r="K8">
            <v>0.1</v>
          </cell>
          <cell r="L8">
            <v>8000</v>
          </cell>
          <cell r="M8">
            <v>-3000</v>
          </cell>
          <cell r="N8">
            <v>-0.27272727272727271</v>
          </cell>
        </row>
        <row r="9">
          <cell r="A9" t="str">
            <v>4 - O&amp;M Fuel</v>
          </cell>
          <cell r="B9">
            <v>0</v>
          </cell>
          <cell r="C9">
            <v>0</v>
          </cell>
          <cell r="D9">
            <v>0</v>
          </cell>
          <cell r="E9" t="str">
            <v xml:space="preserve">             N/A</v>
          </cell>
          <cell r="F9">
            <v>0</v>
          </cell>
          <cell r="G9">
            <v>0</v>
          </cell>
          <cell r="H9" t="str">
            <v xml:space="preserve">     N/A</v>
          </cell>
          <cell r="I9">
            <v>0</v>
          </cell>
          <cell r="J9">
            <v>0</v>
          </cell>
          <cell r="K9" t="str">
            <v xml:space="preserve">     N/A</v>
          </cell>
          <cell r="L9">
            <v>0</v>
          </cell>
          <cell r="M9">
            <v>0</v>
          </cell>
          <cell r="N9" t="str">
            <v xml:space="preserve">     N/A</v>
          </cell>
        </row>
        <row r="10">
          <cell r="A10" t="str">
            <v>5 - O&amp;M Capacity</v>
          </cell>
          <cell r="B10">
            <v>0</v>
          </cell>
          <cell r="C10">
            <v>0</v>
          </cell>
          <cell r="D10">
            <v>0</v>
          </cell>
          <cell r="E10" t="str">
            <v xml:space="preserve">             N/A</v>
          </cell>
          <cell r="F10">
            <v>0</v>
          </cell>
          <cell r="G10">
            <v>0</v>
          </cell>
          <cell r="H10" t="str">
            <v xml:space="preserve">     N/A</v>
          </cell>
          <cell r="I10">
            <v>0</v>
          </cell>
          <cell r="J10">
            <v>0</v>
          </cell>
          <cell r="K10" t="str">
            <v xml:space="preserve">     N/A</v>
          </cell>
          <cell r="L10">
            <v>0</v>
          </cell>
          <cell r="M10">
            <v>0</v>
          </cell>
          <cell r="N10" t="str">
            <v xml:space="preserve">     N/A</v>
          </cell>
        </row>
        <row r="11">
          <cell r="A11" t="str">
            <v>8 - O&amp;M ECRC</v>
          </cell>
          <cell r="B11">
            <v>5000</v>
          </cell>
          <cell r="C11">
            <v>4500</v>
          </cell>
          <cell r="D11">
            <v>-500</v>
          </cell>
          <cell r="E11">
            <v>-0.1</v>
          </cell>
          <cell r="F11">
            <v>5500</v>
          </cell>
          <cell r="G11">
            <v>1000</v>
          </cell>
          <cell r="H11">
            <v>0.22222222222222221</v>
          </cell>
          <cell r="I11">
            <v>6000</v>
          </cell>
          <cell r="J11">
            <v>500</v>
          </cell>
          <cell r="K11">
            <v>9.0909090909090912E-2</v>
          </cell>
          <cell r="L11">
            <v>5000</v>
          </cell>
          <cell r="M11">
            <v>-1000</v>
          </cell>
          <cell r="N11">
            <v>-0.16666666666666666</v>
          </cell>
        </row>
        <row r="12">
          <cell r="A12" t="str">
            <v>9 - O&amp;M NR Fuel</v>
          </cell>
          <cell r="B12">
            <v>0</v>
          </cell>
          <cell r="C12">
            <v>0</v>
          </cell>
          <cell r="D12">
            <v>0</v>
          </cell>
          <cell r="E12" t="str">
            <v xml:space="preserve">             N/A</v>
          </cell>
          <cell r="F12">
            <v>0</v>
          </cell>
          <cell r="G12">
            <v>0</v>
          </cell>
          <cell r="H12" t="str">
            <v xml:space="preserve">     N/A</v>
          </cell>
          <cell r="I12">
            <v>0</v>
          </cell>
          <cell r="J12">
            <v>0</v>
          </cell>
          <cell r="K12" t="str">
            <v xml:space="preserve">     N/A</v>
          </cell>
          <cell r="L12">
            <v>0</v>
          </cell>
          <cell r="M12">
            <v>0</v>
          </cell>
          <cell r="N12" t="str">
            <v xml:space="preserve">     N/A</v>
          </cell>
        </row>
        <row r="15">
          <cell r="A15" t="str">
            <v>6 - Below the Line Expenses</v>
          </cell>
          <cell r="B15">
            <v>1000</v>
          </cell>
          <cell r="C15">
            <v>900</v>
          </cell>
          <cell r="D15">
            <v>-100</v>
          </cell>
          <cell r="E15">
            <v>-0.1</v>
          </cell>
          <cell r="F15">
            <v>1100</v>
          </cell>
          <cell r="G15">
            <v>200</v>
          </cell>
          <cell r="H15">
            <v>0.22222222222222221</v>
          </cell>
          <cell r="I15">
            <v>1200</v>
          </cell>
          <cell r="J15">
            <v>100</v>
          </cell>
          <cell r="K15">
            <v>9.0909090909090912E-2</v>
          </cell>
          <cell r="L15">
            <v>1500</v>
          </cell>
          <cell r="M15">
            <v>300</v>
          </cell>
          <cell r="N15">
            <v>0.25</v>
          </cell>
        </row>
        <row r="16">
          <cell r="A16" t="str">
            <v>7 - Redirected Expenses (to other business units)</v>
          </cell>
          <cell r="B16">
            <v>0</v>
          </cell>
          <cell r="C16">
            <v>0</v>
          </cell>
          <cell r="D16">
            <v>0</v>
          </cell>
          <cell r="E16" t="str">
            <v xml:space="preserve">             N/A</v>
          </cell>
          <cell r="F16">
            <v>0</v>
          </cell>
          <cell r="G16">
            <v>0</v>
          </cell>
          <cell r="H16" t="str">
            <v xml:space="preserve">     N/A</v>
          </cell>
          <cell r="I16">
            <v>0</v>
          </cell>
          <cell r="J16">
            <v>0</v>
          </cell>
          <cell r="K16" t="str">
            <v xml:space="preserve">     N/A</v>
          </cell>
          <cell r="L16">
            <v>0</v>
          </cell>
          <cell r="M16">
            <v>0</v>
          </cell>
          <cell r="N16" t="str">
            <v xml:space="preserve">     N/A</v>
          </cell>
        </row>
        <row r="17">
          <cell r="A17" t="str">
            <v>G - Inter-company Expenses (to non-utility)</v>
          </cell>
        </row>
        <row r="18">
          <cell r="A18" t="str">
            <v>S - Revenue Enhancement Expenses</v>
          </cell>
          <cell r="B18">
            <v>0</v>
          </cell>
          <cell r="C18">
            <v>0</v>
          </cell>
          <cell r="D18">
            <v>0</v>
          </cell>
          <cell r="E18" t="str">
            <v xml:space="preserve">             N/A</v>
          </cell>
          <cell r="F18">
            <v>0</v>
          </cell>
          <cell r="G18">
            <v>0</v>
          </cell>
          <cell r="H18" t="str">
            <v xml:space="preserve">     N/A</v>
          </cell>
          <cell r="I18">
            <v>0</v>
          </cell>
          <cell r="J18">
            <v>0</v>
          </cell>
          <cell r="K18" t="str">
            <v xml:space="preserve">     N/A</v>
          </cell>
          <cell r="L18">
            <v>0</v>
          </cell>
          <cell r="M18">
            <v>0</v>
          </cell>
          <cell r="N18" t="str">
            <v xml:space="preserve">     N/A</v>
          </cell>
        </row>
        <row r="19">
          <cell r="A19" t="str">
            <v>N - Other Expenses</v>
          </cell>
          <cell r="B19">
            <v>0</v>
          </cell>
          <cell r="C19">
            <v>0</v>
          </cell>
          <cell r="D19">
            <v>0</v>
          </cell>
          <cell r="E19" t="str">
            <v xml:space="preserve">             N/A</v>
          </cell>
          <cell r="F19">
            <v>0</v>
          </cell>
          <cell r="G19">
            <v>0</v>
          </cell>
          <cell r="H19" t="str">
            <v xml:space="preserve">     N/A</v>
          </cell>
          <cell r="I19">
            <v>0</v>
          </cell>
          <cell r="J19">
            <v>0</v>
          </cell>
          <cell r="K19" t="str">
            <v xml:space="preserve">     N/A</v>
          </cell>
          <cell r="L19">
            <v>0</v>
          </cell>
          <cell r="M19">
            <v>0</v>
          </cell>
          <cell r="N19" t="str">
            <v xml:space="preserve">     N/A</v>
          </cell>
        </row>
        <row r="22">
          <cell r="A22" t="str">
            <v>A - Capital Base</v>
          </cell>
          <cell r="B22">
            <v>100000</v>
          </cell>
          <cell r="C22">
            <v>100000</v>
          </cell>
          <cell r="D22">
            <v>0</v>
          </cell>
          <cell r="E22">
            <v>0</v>
          </cell>
          <cell r="F22">
            <v>110000</v>
          </cell>
          <cell r="G22">
            <v>10000</v>
          </cell>
          <cell r="H22">
            <v>0.1</v>
          </cell>
          <cell r="I22">
            <v>120000</v>
          </cell>
          <cell r="J22">
            <v>10000</v>
          </cell>
          <cell r="K22">
            <v>9.0909090909090912E-2</v>
          </cell>
          <cell r="L22">
            <v>130000</v>
          </cell>
          <cell r="M22">
            <v>10000</v>
          </cell>
          <cell r="N22">
            <v>8.3333333333333329E-2</v>
          </cell>
        </row>
        <row r="23">
          <cell r="A23" t="str">
            <v>B - Capital ECCR</v>
          </cell>
          <cell r="B23">
            <v>0</v>
          </cell>
          <cell r="C23">
            <v>0</v>
          </cell>
          <cell r="D23">
            <v>0</v>
          </cell>
          <cell r="E23" t="str">
            <v xml:space="preserve">             N/A</v>
          </cell>
          <cell r="F23">
            <v>0</v>
          </cell>
          <cell r="G23">
            <v>0</v>
          </cell>
          <cell r="H23" t="str">
            <v xml:space="preserve">     N/A</v>
          </cell>
          <cell r="I23">
            <v>0</v>
          </cell>
          <cell r="J23">
            <v>0</v>
          </cell>
          <cell r="K23" t="str">
            <v xml:space="preserve">     N/A</v>
          </cell>
          <cell r="L23">
            <v>0</v>
          </cell>
          <cell r="M23">
            <v>0</v>
          </cell>
          <cell r="N23" t="str">
            <v xml:space="preserve">     N/A</v>
          </cell>
        </row>
        <row r="24">
          <cell r="A24" t="str">
            <v>F - Capital Non-Regulated</v>
          </cell>
          <cell r="B24">
            <v>0</v>
          </cell>
          <cell r="C24">
            <v>0</v>
          </cell>
          <cell r="D24">
            <v>0</v>
          </cell>
          <cell r="E24" t="str">
            <v xml:space="preserve">             N/A</v>
          </cell>
          <cell r="F24">
            <v>0</v>
          </cell>
          <cell r="G24">
            <v>0</v>
          </cell>
          <cell r="H24" t="str">
            <v xml:space="preserve">     N/A</v>
          </cell>
          <cell r="I24">
            <v>0</v>
          </cell>
          <cell r="J24">
            <v>0</v>
          </cell>
          <cell r="K24" t="str">
            <v xml:space="preserve">     N/A</v>
          </cell>
          <cell r="L24">
            <v>0</v>
          </cell>
          <cell r="M24">
            <v>0</v>
          </cell>
          <cell r="N24" t="str">
            <v xml:space="preserve">     N/A</v>
          </cell>
        </row>
        <row r="25">
          <cell r="A25" t="str">
            <v>H - Capital ECRC</v>
          </cell>
          <cell r="B25">
            <v>0</v>
          </cell>
          <cell r="C25">
            <v>0</v>
          </cell>
          <cell r="D25">
            <v>0</v>
          </cell>
          <cell r="E25" t="str">
            <v xml:space="preserve">             N/A</v>
          </cell>
          <cell r="F25">
            <v>0</v>
          </cell>
          <cell r="G25">
            <v>0</v>
          </cell>
          <cell r="H25" t="str">
            <v xml:space="preserve">     N/A</v>
          </cell>
          <cell r="I25">
            <v>0</v>
          </cell>
          <cell r="J25">
            <v>0</v>
          </cell>
          <cell r="K25" t="str">
            <v xml:space="preserve">     N/A</v>
          </cell>
          <cell r="L25">
            <v>1000</v>
          </cell>
          <cell r="M25">
            <v>1000</v>
          </cell>
          <cell r="N25" t="str">
            <v xml:space="preserve">     N/A</v>
          </cell>
        </row>
        <row r="26">
          <cell r="A26" t="str">
            <v>V - Revenue Enhancement Capital</v>
          </cell>
          <cell r="B26">
            <v>0</v>
          </cell>
          <cell r="C26">
            <v>0</v>
          </cell>
          <cell r="D26">
            <v>0</v>
          </cell>
          <cell r="E26" t="str">
            <v xml:space="preserve">             N/A</v>
          </cell>
          <cell r="F26">
            <v>0</v>
          </cell>
          <cell r="G26">
            <v>0</v>
          </cell>
          <cell r="H26" t="str">
            <v xml:space="preserve">     N/A</v>
          </cell>
          <cell r="I26">
            <v>0</v>
          </cell>
          <cell r="J26">
            <v>0</v>
          </cell>
          <cell r="K26" t="str">
            <v xml:space="preserve">     N/A</v>
          </cell>
          <cell r="L26">
            <v>0</v>
          </cell>
          <cell r="M26">
            <v>0</v>
          </cell>
          <cell r="N26" t="str">
            <v xml:space="preserve">     N/A</v>
          </cell>
        </row>
        <row r="29">
          <cell r="A29" t="str">
            <v>R - Revenue Enhancement Revenue</v>
          </cell>
          <cell r="B29">
            <v>0</v>
          </cell>
          <cell r="C29">
            <v>0</v>
          </cell>
          <cell r="D29">
            <v>0</v>
          </cell>
          <cell r="E29" t="str">
            <v xml:space="preserve">             N/A</v>
          </cell>
          <cell r="F29">
            <v>0</v>
          </cell>
          <cell r="G29">
            <v>0</v>
          </cell>
          <cell r="H29" t="str">
            <v xml:space="preserve">     N/A</v>
          </cell>
          <cell r="I29">
            <v>0</v>
          </cell>
          <cell r="J29">
            <v>0</v>
          </cell>
          <cell r="K29" t="str">
            <v xml:space="preserve">     N/A</v>
          </cell>
          <cell r="L29">
            <v>0</v>
          </cell>
          <cell r="M29">
            <v>0</v>
          </cell>
          <cell r="N29" t="str">
            <v xml:space="preserve">     N/A</v>
          </cell>
        </row>
        <row r="30">
          <cell r="A30" t="str">
            <v>Memo: Gross Payroll Dollars</v>
          </cell>
          <cell r="B30">
            <v>20000</v>
          </cell>
          <cell r="C30">
            <v>19500</v>
          </cell>
          <cell r="D30">
            <v>-500</v>
          </cell>
          <cell r="E30">
            <v>-2.5000000000000001E-2</v>
          </cell>
          <cell r="F30">
            <v>20500</v>
          </cell>
          <cell r="G30">
            <v>1000</v>
          </cell>
          <cell r="H30">
            <v>5.128205128205128E-2</v>
          </cell>
          <cell r="I30">
            <v>21000</v>
          </cell>
          <cell r="J30">
            <v>500</v>
          </cell>
          <cell r="K30">
            <v>2.4390243902439025E-2</v>
          </cell>
          <cell r="L30">
            <v>22000</v>
          </cell>
          <cell r="M30">
            <v>1000</v>
          </cell>
          <cell r="N30">
            <v>4.7619047619047616E-2</v>
          </cell>
        </row>
        <row r="33">
          <cell r="A33" t="str">
            <v>FEX - FPL Exempt Employees</v>
          </cell>
          <cell r="B33">
            <v>150</v>
          </cell>
          <cell r="C33">
            <v>150</v>
          </cell>
          <cell r="D33">
            <v>0</v>
          </cell>
          <cell r="E33">
            <v>0</v>
          </cell>
          <cell r="F33">
            <v>155</v>
          </cell>
          <cell r="G33">
            <v>5</v>
          </cell>
          <cell r="H33">
            <v>3.3333333333333333E-2</v>
          </cell>
          <cell r="I33">
            <v>160</v>
          </cell>
          <cell r="J33">
            <v>5</v>
          </cell>
          <cell r="K33">
            <v>3.2258064516129031E-2</v>
          </cell>
          <cell r="L33">
            <v>160</v>
          </cell>
          <cell r="M33">
            <v>0</v>
          </cell>
          <cell r="N33">
            <v>0</v>
          </cell>
        </row>
        <row r="34">
          <cell r="A34" t="str">
            <v>FEP - FPL Exempt Part-Time Employees (.5 each)</v>
          </cell>
          <cell r="B34">
            <v>0</v>
          </cell>
          <cell r="C34">
            <v>0</v>
          </cell>
          <cell r="D34">
            <v>0</v>
          </cell>
          <cell r="E34" t="str">
            <v xml:space="preserve">             N/A</v>
          </cell>
          <cell r="F34">
            <v>0</v>
          </cell>
          <cell r="G34">
            <v>0</v>
          </cell>
          <cell r="H34" t="str">
            <v xml:space="preserve">     N/A</v>
          </cell>
          <cell r="I34">
            <v>0</v>
          </cell>
          <cell r="J34">
            <v>0</v>
          </cell>
          <cell r="K34" t="str">
            <v xml:space="preserve">     N/A</v>
          </cell>
          <cell r="L34">
            <v>0</v>
          </cell>
          <cell r="M34">
            <v>0</v>
          </cell>
          <cell r="N34" t="str">
            <v xml:space="preserve">     N/A</v>
          </cell>
        </row>
        <row r="35">
          <cell r="A35" t="str">
            <v>FNX - FPL Non-Exempt Employees</v>
          </cell>
          <cell r="B35">
            <v>100</v>
          </cell>
          <cell r="C35">
            <v>100</v>
          </cell>
          <cell r="D35">
            <v>0</v>
          </cell>
          <cell r="E35">
            <v>0</v>
          </cell>
          <cell r="F35">
            <v>105</v>
          </cell>
          <cell r="G35">
            <v>5</v>
          </cell>
          <cell r="H35">
            <v>0.05</v>
          </cell>
          <cell r="I35">
            <v>110</v>
          </cell>
          <cell r="J35">
            <v>5</v>
          </cell>
          <cell r="K35">
            <v>4.7619047619047616E-2</v>
          </cell>
          <cell r="L35">
            <v>105</v>
          </cell>
          <cell r="M35">
            <v>-5</v>
          </cell>
          <cell r="N35">
            <v>-4.5454545454545456E-2</v>
          </cell>
        </row>
        <row r="36">
          <cell r="A36" t="str">
            <v>FPT - FPL Non-Exempt Part-Time Employees (.5 each)</v>
          </cell>
          <cell r="B36">
            <v>0</v>
          </cell>
          <cell r="C36">
            <v>0</v>
          </cell>
          <cell r="D36">
            <v>0</v>
          </cell>
          <cell r="E36" t="str">
            <v xml:space="preserve">             N/A</v>
          </cell>
          <cell r="F36">
            <v>0</v>
          </cell>
          <cell r="G36">
            <v>0</v>
          </cell>
          <cell r="H36" t="str">
            <v xml:space="preserve">     N/A</v>
          </cell>
          <cell r="I36">
            <v>0</v>
          </cell>
          <cell r="J36">
            <v>0</v>
          </cell>
          <cell r="K36" t="str">
            <v xml:space="preserve">     N/A</v>
          </cell>
          <cell r="L36">
            <v>0</v>
          </cell>
          <cell r="M36">
            <v>0</v>
          </cell>
          <cell r="N36" t="str">
            <v xml:space="preserve">     N/A</v>
          </cell>
        </row>
        <row r="37">
          <cell r="A37" t="str">
            <v>FBV - FPL Bargaining Unit Employees</v>
          </cell>
          <cell r="B37">
            <v>0</v>
          </cell>
          <cell r="C37">
            <v>0</v>
          </cell>
          <cell r="D37">
            <v>0</v>
          </cell>
          <cell r="E37" t="str">
            <v xml:space="preserve">             N/A</v>
          </cell>
          <cell r="F37">
            <v>0</v>
          </cell>
          <cell r="G37">
            <v>0</v>
          </cell>
          <cell r="H37" t="str">
            <v xml:space="preserve">     N/A</v>
          </cell>
          <cell r="I37">
            <v>0</v>
          </cell>
          <cell r="J37">
            <v>0</v>
          </cell>
          <cell r="K37" t="str">
            <v xml:space="preserve">     N/A</v>
          </cell>
          <cell r="L37">
            <v>0</v>
          </cell>
          <cell r="M37">
            <v>0</v>
          </cell>
          <cell r="N37" t="str">
            <v xml:space="preserve">     N/A</v>
          </cell>
        </row>
        <row r="40">
          <cell r="A40" t="str">
            <v>FTTE - Full-Time Temporary Employees</v>
          </cell>
          <cell r="B40">
            <v>0</v>
          </cell>
          <cell r="C40">
            <v>0</v>
          </cell>
          <cell r="D40">
            <v>0</v>
          </cell>
          <cell r="E40" t="str">
            <v xml:space="preserve">             N/A</v>
          </cell>
          <cell r="F40">
            <v>0</v>
          </cell>
          <cell r="G40">
            <v>0</v>
          </cell>
          <cell r="H40" t="str">
            <v xml:space="preserve">     N/A</v>
          </cell>
          <cell r="I40">
            <v>0</v>
          </cell>
          <cell r="J40">
            <v>0</v>
          </cell>
          <cell r="K40" t="str">
            <v xml:space="preserve">     N/A</v>
          </cell>
          <cell r="L40">
            <v>0</v>
          </cell>
          <cell r="M40">
            <v>0</v>
          </cell>
          <cell r="N40" t="str">
            <v xml:space="preserve">     N/A</v>
          </cell>
        </row>
        <row r="41">
          <cell r="A41" t="str">
            <v>FOT - FPL Overtime Equivalent Employees</v>
          </cell>
          <cell r="B41">
            <v>0</v>
          </cell>
          <cell r="C41">
            <v>0</v>
          </cell>
          <cell r="D41">
            <v>0</v>
          </cell>
          <cell r="E41" t="str">
            <v xml:space="preserve">             N/A</v>
          </cell>
          <cell r="F41">
            <v>0</v>
          </cell>
          <cell r="G41">
            <v>0</v>
          </cell>
          <cell r="H41" t="str">
            <v xml:space="preserve">     N/A</v>
          </cell>
          <cell r="I41">
            <v>0</v>
          </cell>
          <cell r="J41">
            <v>0</v>
          </cell>
          <cell r="K41" t="str">
            <v xml:space="preserve">     N/A</v>
          </cell>
          <cell r="L41">
            <v>0</v>
          </cell>
          <cell r="M41">
            <v>0</v>
          </cell>
          <cell r="N41" t="str">
            <v xml:space="preserve">     N/A</v>
          </cell>
        </row>
        <row r="42">
          <cell r="A42" t="str">
            <v>TMP - Temporary Employees</v>
          </cell>
          <cell r="B42">
            <v>0</v>
          </cell>
          <cell r="C42">
            <v>0</v>
          </cell>
          <cell r="D42">
            <v>0</v>
          </cell>
          <cell r="E42" t="str">
            <v xml:space="preserve">             N/A</v>
          </cell>
          <cell r="F42">
            <v>0</v>
          </cell>
          <cell r="G42">
            <v>0</v>
          </cell>
          <cell r="H42" t="str">
            <v xml:space="preserve">     N/A</v>
          </cell>
          <cell r="I42">
            <v>0</v>
          </cell>
          <cell r="J42">
            <v>0</v>
          </cell>
          <cell r="K42" t="str">
            <v xml:space="preserve">     N/A</v>
          </cell>
          <cell r="L42">
            <v>0</v>
          </cell>
          <cell r="M42">
            <v>0</v>
          </cell>
          <cell r="N42" t="str">
            <v xml:space="preserve">     N/A</v>
          </cell>
        </row>
        <row r="43">
          <cell r="A43" t="str">
            <v>CON - Contractor Employees</v>
          </cell>
          <cell r="B43">
            <v>0</v>
          </cell>
          <cell r="C43">
            <v>0</v>
          </cell>
          <cell r="D43">
            <v>0</v>
          </cell>
          <cell r="E43" t="str">
            <v xml:space="preserve">             N/A</v>
          </cell>
          <cell r="F43">
            <v>0</v>
          </cell>
          <cell r="G43">
            <v>0</v>
          </cell>
          <cell r="H43" t="str">
            <v xml:space="preserve">     N/A</v>
          </cell>
          <cell r="I43">
            <v>0</v>
          </cell>
          <cell r="J43">
            <v>0</v>
          </cell>
          <cell r="K43" t="str">
            <v xml:space="preserve">     N/A</v>
          </cell>
          <cell r="L43">
            <v>0</v>
          </cell>
          <cell r="M43">
            <v>0</v>
          </cell>
          <cell r="N43" t="str">
            <v xml:space="preserve">     N/A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 val="Input"/>
      <sheetName val="1ST QTR NJ"/>
      <sheetName val="3-31-04 Provision"/>
      <sheetName val="6-30-04 Provision"/>
      <sheetName val="6-30-04 trial balance"/>
      <sheetName val="9-30-04 provision"/>
      <sheetName val="9-30-04 trial balance"/>
      <sheetName val="12-31-04 PROVISION"/>
      <sheetName val="12-31-04 TRIAL BALANCE"/>
      <sheetName val="WAGES BY STATE"/>
      <sheetName val="MA X-10"/>
      <sheetName val="AL X-10"/>
      <sheetName val="PA X-10"/>
      <sheetName val="RI X-10"/>
      <sheetName val="NC X-10"/>
      <sheetName val="DC X-10"/>
      <sheetName val="NJ X-10"/>
      <sheetName val="NY X-10"/>
      <sheetName val="Prep_Point Sheets"/>
      <sheetName val="Provision"/>
      <sheetName val="Correspondence"/>
      <sheetName val="Carryforward"/>
      <sheetName val="Research"/>
      <sheetName val="Returns"/>
    </sheetNames>
    <sheetDataSet>
      <sheetData sheetId="0"/>
      <sheetData sheetId="1">
        <row r="6">
          <cell r="C6" t="str">
            <v>FPL PROJECT MANAGEMENT,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growth"/>
      <sheetName val="matrix"/>
      <sheetName val="main"/>
    </sheetNames>
    <sheetDataSet>
      <sheetData sheetId="0" refreshError="1">
        <row r="10">
          <cell r="I10">
            <v>4</v>
          </cell>
          <cell r="R10">
            <v>3</v>
          </cell>
          <cell r="AA10">
            <v>3</v>
          </cell>
        </row>
        <row r="11">
          <cell r="I11">
            <v>3</v>
          </cell>
          <cell r="R11">
            <v>4</v>
          </cell>
          <cell r="AA11">
            <v>4</v>
          </cell>
        </row>
        <row r="12">
          <cell r="I12">
            <v>5</v>
          </cell>
          <cell r="R12">
            <v>5</v>
          </cell>
          <cell r="AA12">
            <v>5</v>
          </cell>
        </row>
        <row r="13">
          <cell r="I13">
            <v>0</v>
          </cell>
          <cell r="R13">
            <v>2</v>
          </cell>
          <cell r="AA13">
            <v>1</v>
          </cell>
        </row>
        <row r="14">
          <cell r="I14">
            <v>1</v>
          </cell>
          <cell r="R14">
            <v>1</v>
          </cell>
          <cell r="AA14">
            <v>2</v>
          </cell>
        </row>
        <row r="15">
          <cell r="I15">
            <v>2</v>
          </cell>
          <cell r="R15">
            <v>0</v>
          </cell>
          <cell r="AA15">
            <v>0</v>
          </cell>
        </row>
        <row r="16">
          <cell r="I16">
            <v>7</v>
          </cell>
          <cell r="R16">
            <v>7</v>
          </cell>
          <cell r="AA16">
            <v>7</v>
          </cell>
        </row>
        <row r="17">
          <cell r="I17">
            <v>8</v>
          </cell>
          <cell r="R17">
            <v>8</v>
          </cell>
          <cell r="AA17">
            <v>8</v>
          </cell>
        </row>
        <row r="22">
          <cell r="I22">
            <v>0</v>
          </cell>
          <cell r="R22">
            <v>0</v>
          </cell>
          <cell r="AA22">
            <v>0</v>
          </cell>
        </row>
        <row r="28">
          <cell r="I28">
            <v>4</v>
          </cell>
          <cell r="R28">
            <v>3</v>
          </cell>
          <cell r="AA28">
            <v>3</v>
          </cell>
        </row>
        <row r="29">
          <cell r="I29">
            <v>3</v>
          </cell>
          <cell r="R29">
            <v>5</v>
          </cell>
          <cell r="AA29">
            <v>5</v>
          </cell>
        </row>
        <row r="30">
          <cell r="I30">
            <v>5</v>
          </cell>
          <cell r="R30">
            <v>4</v>
          </cell>
          <cell r="AA30">
            <v>4</v>
          </cell>
        </row>
        <row r="31">
          <cell r="I31">
            <v>0</v>
          </cell>
          <cell r="R31">
            <v>1</v>
          </cell>
          <cell r="AA31">
            <v>1</v>
          </cell>
        </row>
        <row r="32">
          <cell r="I32">
            <v>1</v>
          </cell>
          <cell r="R32">
            <v>2</v>
          </cell>
          <cell r="AA32">
            <v>2</v>
          </cell>
        </row>
        <row r="33">
          <cell r="I33">
            <v>2</v>
          </cell>
          <cell r="R33">
            <v>0</v>
          </cell>
          <cell r="AA33">
            <v>0</v>
          </cell>
        </row>
        <row r="34">
          <cell r="I34">
            <v>7</v>
          </cell>
          <cell r="R34">
            <v>7</v>
          </cell>
          <cell r="AA34">
            <v>7</v>
          </cell>
        </row>
        <row r="35">
          <cell r="I35">
            <v>8</v>
          </cell>
          <cell r="R35">
            <v>8</v>
          </cell>
          <cell r="AA35">
            <v>8</v>
          </cell>
        </row>
        <row r="40">
          <cell r="I40">
            <v>0</v>
          </cell>
          <cell r="R40">
            <v>0</v>
          </cell>
          <cell r="AA40">
            <v>0</v>
          </cell>
        </row>
        <row r="41">
          <cell r="I41">
            <v>0</v>
          </cell>
          <cell r="R41">
            <v>0</v>
          </cell>
          <cell r="AA41">
            <v>0</v>
          </cell>
        </row>
        <row r="46">
          <cell r="I46">
            <v>4</v>
          </cell>
          <cell r="R46">
            <v>5</v>
          </cell>
          <cell r="AA46">
            <v>5</v>
          </cell>
        </row>
        <row r="47">
          <cell r="I47">
            <v>5</v>
          </cell>
          <cell r="R47">
            <v>4</v>
          </cell>
          <cell r="AA47">
            <v>4</v>
          </cell>
        </row>
        <row r="48">
          <cell r="I48">
            <v>0</v>
          </cell>
          <cell r="R48">
            <v>1</v>
          </cell>
          <cell r="AA48">
            <v>1</v>
          </cell>
        </row>
        <row r="49">
          <cell r="I49">
            <v>1</v>
          </cell>
          <cell r="R49">
            <v>2</v>
          </cell>
          <cell r="AA49">
            <v>2</v>
          </cell>
        </row>
        <row r="50">
          <cell r="I50">
            <v>2</v>
          </cell>
          <cell r="R50">
            <v>0</v>
          </cell>
          <cell r="AA50">
            <v>0</v>
          </cell>
        </row>
        <row r="51">
          <cell r="I51">
            <v>3</v>
          </cell>
          <cell r="R51">
            <v>3</v>
          </cell>
          <cell r="AA51">
            <v>3</v>
          </cell>
        </row>
        <row r="52">
          <cell r="I52">
            <v>7</v>
          </cell>
          <cell r="R52">
            <v>7</v>
          </cell>
          <cell r="AA52">
            <v>7</v>
          </cell>
        </row>
        <row r="53">
          <cell r="I53">
            <v>8</v>
          </cell>
          <cell r="R53">
            <v>8</v>
          </cell>
          <cell r="AA53">
            <v>8</v>
          </cell>
        </row>
      </sheetData>
      <sheetData sheetId="1" refreshError="1">
        <row r="14">
          <cell r="A14">
            <v>0</v>
          </cell>
        </row>
        <row r="15">
          <cell r="A15">
            <v>2</v>
          </cell>
        </row>
        <row r="16">
          <cell r="A16">
            <v>4</v>
          </cell>
        </row>
        <row r="17">
          <cell r="A17">
            <v>1</v>
          </cell>
        </row>
        <row r="18">
          <cell r="A18">
            <v>5</v>
          </cell>
        </row>
        <row r="19">
          <cell r="A19">
            <v>3</v>
          </cell>
        </row>
        <row r="20">
          <cell r="A20">
            <v>7</v>
          </cell>
        </row>
        <row r="21">
          <cell r="A21">
            <v>8</v>
          </cell>
        </row>
        <row r="30">
          <cell r="A30">
            <v>0</v>
          </cell>
        </row>
        <row r="31">
          <cell r="A31">
            <v>1</v>
          </cell>
        </row>
        <row r="32">
          <cell r="A32">
            <v>4</v>
          </cell>
        </row>
        <row r="33">
          <cell r="A33">
            <v>2</v>
          </cell>
        </row>
        <row r="34">
          <cell r="A34">
            <v>5</v>
          </cell>
        </row>
        <row r="35">
          <cell r="A35">
            <v>3</v>
          </cell>
        </row>
        <row r="36">
          <cell r="A36">
            <v>7</v>
          </cell>
        </row>
        <row r="37">
          <cell r="A37">
            <v>8</v>
          </cell>
        </row>
      </sheetData>
      <sheetData sheetId="2" refreshError="1">
        <row r="9">
          <cell r="AG9">
            <v>1997</v>
          </cell>
        </row>
        <row r="10">
          <cell r="A10">
            <v>10</v>
          </cell>
          <cell r="AG10">
            <v>5.4158036758563073</v>
          </cell>
        </row>
      </sheetData>
      <sheetData sheetId="3" refreshError="1">
        <row r="11">
          <cell r="AF11">
            <v>35758</v>
          </cell>
        </row>
        <row r="13">
          <cell r="AF13" t="str">
            <v>#</v>
          </cell>
        </row>
        <row r="14">
          <cell r="AF14">
            <v>0</v>
          </cell>
          <cell r="AH14" t="str">
            <v>K</v>
          </cell>
          <cell r="AJ14">
            <v>8</v>
          </cell>
          <cell r="AK14">
            <v>35307</v>
          </cell>
          <cell r="AL14">
            <v>10.25</v>
          </cell>
          <cell r="AN14">
            <v>5.75</v>
          </cell>
          <cell r="AP14" t="str">
            <v/>
          </cell>
        </row>
        <row r="15">
          <cell r="AJ15" t="e">
            <v>#NAME?</v>
          </cell>
          <cell r="AK15" t="e">
            <v>#NAME?</v>
          </cell>
          <cell r="AL15" t="e">
            <v>#N/A</v>
          </cell>
          <cell r="AN15" t="e">
            <v>#N/A</v>
          </cell>
        </row>
        <row r="16">
          <cell r="AF16">
            <v>1</v>
          </cell>
          <cell r="AH16" t="str">
            <v>N</v>
          </cell>
          <cell r="AJ16">
            <v>57.625</v>
          </cell>
          <cell r="AK16">
            <v>35307</v>
          </cell>
          <cell r="AL16">
            <v>58.625</v>
          </cell>
          <cell r="AN16">
            <v>39.5</v>
          </cell>
          <cell r="AP16" t="str">
            <v/>
          </cell>
        </row>
        <row r="17">
          <cell r="AJ17" t="e">
            <v>#NAME?</v>
          </cell>
          <cell r="AK17" t="e">
            <v>#NAME?</v>
          </cell>
          <cell r="AL17" t="e">
            <v>#N/A</v>
          </cell>
          <cell r="AN17" t="e">
            <v>#N/A</v>
          </cell>
        </row>
        <row r="18">
          <cell r="AJ18" t="e">
            <v>#NAME?</v>
          </cell>
          <cell r="AK18" t="e">
            <v>#NAME?</v>
          </cell>
          <cell r="AL18" t="e">
            <v>#N/A</v>
          </cell>
          <cell r="AN18" t="e">
            <v>#N/A</v>
          </cell>
        </row>
        <row r="19">
          <cell r="AF19">
            <v>2</v>
          </cell>
          <cell r="AH19" t="str">
            <v>K</v>
          </cell>
          <cell r="AJ19">
            <v>33</v>
          </cell>
          <cell r="AK19">
            <v>35307</v>
          </cell>
          <cell r="AL19">
            <v>39.25</v>
          </cell>
          <cell r="AN19">
            <v>29.5</v>
          </cell>
          <cell r="AP19" t="str">
            <v/>
          </cell>
        </row>
        <row r="20">
          <cell r="AF20">
            <v>3</v>
          </cell>
          <cell r="AH20" t="str">
            <v>N</v>
          </cell>
          <cell r="AJ20">
            <v>14.875</v>
          </cell>
          <cell r="AK20">
            <v>35307</v>
          </cell>
          <cell r="AL20">
            <v>19</v>
          </cell>
          <cell r="AN20">
            <v>11.75</v>
          </cell>
          <cell r="AP20" t="str">
            <v/>
          </cell>
        </row>
        <row r="21">
          <cell r="AF21">
            <v>4</v>
          </cell>
          <cell r="AH21" t="str">
            <v>N</v>
          </cell>
          <cell r="AJ21">
            <v>50.75</v>
          </cell>
          <cell r="AK21">
            <v>35307</v>
          </cell>
          <cell r="AL21">
            <v>53.75</v>
          </cell>
          <cell r="AN21">
            <v>42.25</v>
          </cell>
          <cell r="AP21" t="str">
            <v/>
          </cell>
        </row>
        <row r="22">
          <cell r="AJ22" t="e">
            <v>#NAME?</v>
          </cell>
          <cell r="AK22">
            <v>35307</v>
          </cell>
          <cell r="AL22" t="e">
            <v>#N/A</v>
          </cell>
          <cell r="AN22" t="e">
            <v>#N/A</v>
          </cell>
        </row>
        <row r="23">
          <cell r="AF23">
            <v>5</v>
          </cell>
          <cell r="AH23" t="str">
            <v>K</v>
          </cell>
          <cell r="AJ23">
            <v>15.625</v>
          </cell>
          <cell r="AK23">
            <v>35307</v>
          </cell>
          <cell r="AL23">
            <v>17.25</v>
          </cell>
          <cell r="AN23">
            <v>14.375</v>
          </cell>
          <cell r="AP23" t="str">
            <v/>
          </cell>
        </row>
        <row r="25">
          <cell r="AF25">
            <v>6</v>
          </cell>
        </row>
        <row r="27">
          <cell r="AF27">
            <v>7</v>
          </cell>
        </row>
        <row r="30">
          <cell r="AF30">
            <v>8</v>
          </cell>
        </row>
        <row r="31">
          <cell r="AF31">
            <v>9</v>
          </cell>
        </row>
        <row r="278">
          <cell r="AF278" t="str">
            <v>NOTES</v>
          </cell>
        </row>
        <row r="279">
          <cell r="AF279" t="str">
            <v>General</v>
          </cell>
        </row>
        <row r="280">
          <cell r="AF280" t="str">
            <v>(1)</v>
          </cell>
        </row>
        <row r="281">
          <cell r="AF281" t="str">
            <v>(2)</v>
          </cell>
        </row>
        <row r="282">
          <cell r="AF282" t="str">
            <v>(3)</v>
          </cell>
        </row>
        <row r="283">
          <cell r="AF283" t="str">
            <v>(4)</v>
          </cell>
        </row>
        <row r="285">
          <cell r="AF285" t="str">
            <v xml:space="preserve">Adco Technologies Inc. </v>
          </cell>
        </row>
        <row r="286">
          <cell r="AF286" t="str">
            <v>(a)</v>
          </cell>
        </row>
        <row r="287">
          <cell r="AF287" t="str">
            <v>(b)</v>
          </cell>
        </row>
        <row r="288">
          <cell r="AF288" t="str">
            <v>(c)</v>
          </cell>
        </row>
        <row r="290">
          <cell r="AF290" t="str">
            <v>(d)</v>
          </cell>
        </row>
        <row r="291">
          <cell r="AF291" t="str">
            <v/>
          </cell>
        </row>
        <row r="292">
          <cell r="AF292" t="str">
            <v/>
          </cell>
        </row>
        <row r="293">
          <cell r="AF293" t="str">
            <v/>
          </cell>
        </row>
        <row r="294">
          <cell r="AF294" t="str">
            <v/>
          </cell>
        </row>
        <row r="295">
          <cell r="AF295" t="str">
            <v/>
          </cell>
        </row>
        <row r="296">
          <cell r="AF296" t="str">
            <v/>
          </cell>
        </row>
        <row r="298">
          <cell r="AF298" t="str">
            <v xml:space="preserve">Avery Dennison Corporation </v>
          </cell>
        </row>
        <row r="299">
          <cell r="AF299" t="str">
            <v>(a)</v>
          </cell>
        </row>
        <row r="300">
          <cell r="AF300" t="str">
            <v>(b)</v>
          </cell>
        </row>
        <row r="301">
          <cell r="AF301" t="str">
            <v/>
          </cell>
        </row>
        <row r="302">
          <cell r="AF302" t="str">
            <v/>
          </cell>
        </row>
        <row r="303">
          <cell r="AF303" t="str">
            <v/>
          </cell>
        </row>
        <row r="304">
          <cell r="AF304" t="str">
            <v/>
          </cell>
        </row>
        <row r="306">
          <cell r="AF306" t="str">
            <v xml:space="preserve">H.B. Fuller Company </v>
          </cell>
        </row>
        <row r="307">
          <cell r="AF307" t="str">
            <v>(a)</v>
          </cell>
        </row>
        <row r="308">
          <cell r="AF308" t="str">
            <v>(b)</v>
          </cell>
        </row>
        <row r="309">
          <cell r="AF309" t="str">
            <v>(c)</v>
          </cell>
        </row>
        <row r="311">
          <cell r="AF311" t="str">
            <v>(d)</v>
          </cell>
        </row>
        <row r="312">
          <cell r="AF312" t="str">
            <v/>
          </cell>
        </row>
        <row r="313">
          <cell r="AF313" t="str">
            <v/>
          </cell>
        </row>
        <row r="314">
          <cell r="AF314" t="str">
            <v/>
          </cell>
        </row>
        <row r="315">
          <cell r="AF315" t="str">
            <v/>
          </cell>
        </row>
        <row r="316">
          <cell r="AF316" t="str">
            <v>(d)</v>
          </cell>
        </row>
        <row r="318">
          <cell r="AF318" t="str">
            <v xml:space="preserve">Lilly  Industries, Inc. </v>
          </cell>
        </row>
        <row r="319">
          <cell r="AF319" t="str">
            <v>(a)</v>
          </cell>
        </row>
        <row r="320">
          <cell r="AF320" t="str">
            <v/>
          </cell>
        </row>
        <row r="321">
          <cell r="AF321" t="str">
            <v/>
          </cell>
        </row>
        <row r="322">
          <cell r="AF322" t="str">
            <v/>
          </cell>
        </row>
        <row r="323">
          <cell r="AF323" t="str">
            <v>(b)</v>
          </cell>
        </row>
        <row r="324">
          <cell r="AF324" t="str">
            <v>(c)</v>
          </cell>
        </row>
        <row r="326">
          <cell r="AF326" t="str">
            <v xml:space="preserve">Loctite Corporation </v>
          </cell>
        </row>
        <row r="327">
          <cell r="AF327" t="str">
            <v>(a)</v>
          </cell>
        </row>
        <row r="328">
          <cell r="AF328" t="str">
            <v>(b)</v>
          </cell>
        </row>
        <row r="329">
          <cell r="AF329" t="str">
            <v/>
          </cell>
        </row>
        <row r="330">
          <cell r="AF330" t="str">
            <v/>
          </cell>
        </row>
        <row r="331">
          <cell r="AF331" t="str">
            <v/>
          </cell>
        </row>
        <row r="332">
          <cell r="AF332" t="str">
            <v/>
          </cell>
        </row>
        <row r="333">
          <cell r="AF333" t="str">
            <v/>
          </cell>
        </row>
        <row r="335">
          <cell r="AF335" t="str">
            <v xml:space="preserve">RPM, Inc. </v>
          </cell>
        </row>
        <row r="336">
          <cell r="AF336" t="str">
            <v>(a)</v>
          </cell>
        </row>
        <row r="337">
          <cell r="AF337" t="str">
            <v>(b)</v>
          </cell>
        </row>
        <row r="338">
          <cell r="AF338" t="str">
            <v>(c)</v>
          </cell>
        </row>
        <row r="339">
          <cell r="AF339" t="str">
            <v>(d)</v>
          </cell>
        </row>
        <row r="340">
          <cell r="AF340" t="str">
            <v>(e)</v>
          </cell>
        </row>
        <row r="341">
          <cell r="AF341" t="str">
            <v xml:space="preserve">  </v>
          </cell>
        </row>
        <row r="342">
          <cell r="AF342" t="str">
            <v/>
          </cell>
        </row>
        <row r="343">
          <cell r="AF343" t="str">
            <v/>
          </cell>
        </row>
        <row r="344">
          <cell r="AF344" t="str">
            <v/>
          </cell>
        </row>
        <row r="345">
          <cell r="AF345" t="str">
            <v/>
          </cell>
        </row>
        <row r="346">
          <cell r="AF346" t="str">
            <v/>
          </cell>
        </row>
        <row r="348">
          <cell r="AF348" t="str">
            <v xml:space="preserve">  </v>
          </cell>
        </row>
        <row r="349">
          <cell r="AF349" t="str">
            <v/>
          </cell>
        </row>
        <row r="350">
          <cell r="AF350" t="str">
            <v/>
          </cell>
        </row>
        <row r="351">
          <cell r="AF351" t="str">
            <v/>
          </cell>
        </row>
        <row r="352">
          <cell r="AF352" t="str">
            <v/>
          </cell>
        </row>
        <row r="353">
          <cell r="AF353" t="str">
            <v/>
          </cell>
        </row>
        <row r="354">
          <cell r="AF354" t="str">
            <v/>
          </cell>
        </row>
        <row r="355">
          <cell r="AF355" t="str">
            <v/>
          </cell>
        </row>
        <row r="357">
          <cell r="AF357" t="str">
            <v xml:space="preserve">  </v>
          </cell>
        </row>
        <row r="358">
          <cell r="AF358" t="str">
            <v/>
          </cell>
        </row>
        <row r="359">
          <cell r="AF359" t="str">
            <v/>
          </cell>
        </row>
        <row r="360">
          <cell r="AF360" t="str">
            <v/>
          </cell>
        </row>
        <row r="361">
          <cell r="AF361" t="str">
            <v/>
          </cell>
        </row>
        <row r="362">
          <cell r="AF362" t="str">
            <v/>
          </cell>
        </row>
        <row r="363">
          <cell r="AF363" t="str">
            <v/>
          </cell>
        </row>
        <row r="365">
          <cell r="AF365" t="str">
            <v xml:space="preserve">  </v>
          </cell>
        </row>
        <row r="371">
          <cell r="AF371" t="str">
            <v>(f)</v>
          </cell>
        </row>
        <row r="372">
          <cell r="AF372" t="str">
            <v/>
          </cell>
        </row>
        <row r="373">
          <cell r="AF373" t="str">
            <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Entry"/>
      <sheetName val="Subs List"/>
      <sheetName val="Codes"/>
      <sheetName val="Sheet4"/>
      <sheetName val="Subs List (2)"/>
      <sheetName val="Sheet1"/>
      <sheetName val="FPL"/>
    </sheetNames>
    <sheetDataSet>
      <sheetData sheetId="0" refreshError="1"/>
      <sheetData sheetId="1">
        <row r="2">
          <cell r="A2" t="str">
            <v>FPL Group Inc.</v>
          </cell>
        </row>
        <row r="3">
          <cell r="A3" t="str">
            <v>FPL Group Inc. and Subs Consolidation</v>
          </cell>
        </row>
        <row r="4">
          <cell r="A4" t="str">
            <v>Florida Power And Light Company - Other Admin</v>
          </cell>
        </row>
        <row r="5">
          <cell r="A5" t="str">
            <v>Florida Power And Light Company - TQ#1  - Admin</v>
          </cell>
        </row>
        <row r="6">
          <cell r="A6" t="str">
            <v>Florida Power And Light Company - TQ#2 Def Comp</v>
          </cell>
        </row>
        <row r="7">
          <cell r="A7" t="str">
            <v>Florida Power And Light Company - TQ#3 Sec. 199</v>
          </cell>
        </row>
        <row r="8">
          <cell r="A8" t="str">
            <v>Florida Power And Light Company - TQ#4 Investments</v>
          </cell>
        </row>
        <row r="9">
          <cell r="A9" t="str">
            <v>Florida Power And Light Company - TQ#5 Taxes</v>
          </cell>
        </row>
        <row r="10">
          <cell r="A10" t="str">
            <v>Florida Power And Light Company - TQ#6 R&amp;D</v>
          </cell>
        </row>
        <row r="11">
          <cell r="A11" t="str">
            <v>Florida Power And Light Company - TQ#7 Retired Bonds</v>
          </cell>
        </row>
        <row r="12">
          <cell r="A12" t="str">
            <v>Florida Power And Light Company - TQ#8 Nuclear Maint</v>
          </cell>
        </row>
        <row r="13">
          <cell r="A13" t="str">
            <v>Florida Power And Light Company - TQ#9 Penson Benefits</v>
          </cell>
        </row>
        <row r="14">
          <cell r="A14" t="str">
            <v>Florida Power And Light Company - TQ#10 Reserve Analysis</v>
          </cell>
        </row>
        <row r="15">
          <cell r="A15" t="str">
            <v>Florida Power And Light Company - TQ#11 Bad Debt</v>
          </cell>
        </row>
        <row r="16">
          <cell r="A16" t="str">
            <v>Florida Power And Light Company - TQ#12 Post Retirement</v>
          </cell>
        </row>
        <row r="17">
          <cell r="A17" t="str">
            <v>Florida Power And Light Company - TQ#13 ELIMS</v>
          </cell>
        </row>
        <row r="18">
          <cell r="A18" t="str">
            <v>Florida Power And Light Company - TQ#14 INJURIES AND DAM</v>
          </cell>
        </row>
        <row r="19">
          <cell r="A19" t="str">
            <v>Florida Power And Light Company - TQ#15 DONATIONS</v>
          </cell>
        </row>
        <row r="20">
          <cell r="A20" t="str">
            <v>Florida Power And Light Company - TQ#16 Nuclear License Ren</v>
          </cell>
        </row>
        <row r="21">
          <cell r="A21" t="str">
            <v>Florida Power And Light Company - TQ#17 Officers Life</v>
          </cell>
        </row>
        <row r="22">
          <cell r="A22" t="str">
            <v>Florida Power And Light Company - TQ#18 MSC</v>
          </cell>
        </row>
        <row r="23">
          <cell r="A23" t="str">
            <v>Florida Power And Light Company - TQ#19 AFUDC/CPI</v>
          </cell>
        </row>
        <row r="24">
          <cell r="A24" t="str">
            <v>Florida Power And Light Company - TQ#20 Emissions Allow</v>
          </cell>
        </row>
        <row r="25">
          <cell r="A25" t="str">
            <v>Florida Power And Light Company - TQ#21 Abandonments</v>
          </cell>
        </row>
        <row r="26">
          <cell r="A26" t="str">
            <v>Florida Power And Light Company - TQ#22 Other Prop Aband</v>
          </cell>
        </row>
        <row r="27">
          <cell r="A27" t="str">
            <v>Florida Power And Light Company - TQ#23 Depreciation</v>
          </cell>
        </row>
        <row r="28">
          <cell r="A28" t="str">
            <v>Florida Power And Light Company - TQ#24 Basis Adjust</v>
          </cell>
        </row>
        <row r="29">
          <cell r="A29" t="str">
            <v>Florida Power And Light Company - TQ#25 Nuclear Fuel</v>
          </cell>
        </row>
        <row r="30">
          <cell r="A30" t="str">
            <v>Florida Power And Light Company - TQ#26 Vacation Pay</v>
          </cell>
        </row>
        <row r="31">
          <cell r="A31" t="str">
            <v>Florida Power And Light Company - TQ#27 Electric Vehicles</v>
          </cell>
        </row>
        <row r="32">
          <cell r="A32" t="str">
            <v>Florida Power And Light Company - TQ#28 Gain/Loss</v>
          </cell>
        </row>
        <row r="33">
          <cell r="A33" t="str">
            <v>Florida Power And Light Company - TQ#29 FMPA</v>
          </cell>
        </row>
        <row r="34">
          <cell r="A34" t="str">
            <v>Florida Power And Light Company - TQ#30 Mitigation Bank</v>
          </cell>
        </row>
        <row r="35">
          <cell r="A35" t="str">
            <v>Florida Power And Light Company - TQ#31 Repair  Allowance</v>
          </cell>
        </row>
        <row r="36">
          <cell r="A36" t="str">
            <v>Florida Power And Light Company - TQ#32 Equity  in Earnings</v>
          </cell>
        </row>
        <row r="37">
          <cell r="A37" t="str">
            <v>Florida Power And Light Company - TQ#33 Fuel Tax Credit</v>
          </cell>
        </row>
        <row r="38">
          <cell r="A38" t="str">
            <v>Florida Power And Light Company - TQ#34 Levelized Fuel</v>
          </cell>
        </row>
        <row r="39">
          <cell r="A39" t="str">
            <v>Florida Power And Light Company - TQ#35 Mark to Market</v>
          </cell>
        </row>
        <row r="40">
          <cell r="A40" t="str">
            <v>Florida Power And Light Company - TQ#36 SJRPP</v>
          </cell>
        </row>
        <row r="41">
          <cell r="A41" t="str">
            <v>Florida Power And Light Company - TQ#37 Unbilled Revenue</v>
          </cell>
        </row>
        <row r="42">
          <cell r="A42" t="str">
            <v>Florida Power And Light Company - TQ#38 Capacity Pmts</v>
          </cell>
        </row>
        <row r="43">
          <cell r="A43" t="str">
            <v>Florida Power And Light Company - TQ#39 Silicone Cable Inject</v>
          </cell>
        </row>
        <row r="44">
          <cell r="A44" t="str">
            <v>Florida Power And Light Company - TQ#41 Repairs</v>
          </cell>
        </row>
        <row r="45">
          <cell r="A45" t="str">
            <v>Florida Power And Light Company - TQ#43 Nuc Last Core</v>
          </cell>
        </row>
        <row r="46">
          <cell r="A46" t="str">
            <v>Florida Power And Light Company - TQ#44 CIAC</v>
          </cell>
        </row>
        <row r="47">
          <cell r="A47" t="str">
            <v>Florida Power And Light Company - TQ#45 Prop Financed w/ Tax Exempt</v>
          </cell>
        </row>
        <row r="48">
          <cell r="A48" t="str">
            <v>Florida Power And Light Company - TQ#46 Business Meals</v>
          </cell>
        </row>
        <row r="49">
          <cell r="A49" t="str">
            <v>Florida Power And Light Company - TQ#47 Decommissioning</v>
          </cell>
        </row>
        <row r="50">
          <cell r="A50" t="str">
            <v>Florida Power And Light Company - TQ#48 State Income Tax</v>
          </cell>
        </row>
        <row r="51">
          <cell r="A51" t="str">
            <v>Florida Power And Light Company - TQ#49 Patent Infing</v>
          </cell>
        </row>
        <row r="52">
          <cell r="A52" t="str">
            <v>Florida Power And Light Company - TQ#50 Prepaids</v>
          </cell>
        </row>
        <row r="53">
          <cell r="A53" t="str">
            <v>Florida Power And Light Company - TQ#51 In-territory Gas</v>
          </cell>
        </row>
        <row r="54">
          <cell r="A54" t="str">
            <v>Florida Power And Light Company - TQ#52 Premium Lighting</v>
          </cell>
        </row>
        <row r="55">
          <cell r="A55" t="str">
            <v>Florida Power And Light Company - TQ#53 Abandonment Loss</v>
          </cell>
        </row>
        <row r="56">
          <cell r="A56" t="str">
            <v>Florida Power And Light Company - TQ#54 CIAC on  Cogenerators</v>
          </cell>
        </row>
        <row r="57">
          <cell r="A57" t="str">
            <v>Florida Power And Light Company - TQ#55 Involuntary  Conversion</v>
          </cell>
        </row>
        <row r="58">
          <cell r="A58" t="str">
            <v>Florida Power And Light Company - TQ#56 Computer Software</v>
          </cell>
        </row>
        <row r="59">
          <cell r="A59" t="str">
            <v xml:space="preserve">Florida Power And Light Company - TQ#57 Obsolete Material </v>
          </cell>
        </row>
        <row r="60">
          <cell r="A60" t="str">
            <v>Florida Power And Light Company - TQ#58 Florida and Federal PTC</v>
          </cell>
        </row>
        <row r="61">
          <cell r="A61" t="str">
            <v>Florida Power And Light Company - TQ#59 Okeelanta Settlement</v>
          </cell>
        </row>
        <row r="62">
          <cell r="A62" t="str">
            <v>Florida Power And Light Company - TQ#60 Misc Debits and Cr</v>
          </cell>
        </row>
        <row r="63">
          <cell r="A63" t="str">
            <v>Florida Power And Light Company - TQ#61 Deferred Credits</v>
          </cell>
        </row>
        <row r="64">
          <cell r="A64" t="str">
            <v>Florida Power And Light Company - TQ#62 Misc Accruals</v>
          </cell>
        </row>
        <row r="65">
          <cell r="A65" t="str">
            <v>Florida Power And Light Company - TQ#63 Fleet Services</v>
          </cell>
        </row>
        <row r="66">
          <cell r="A66" t="str">
            <v>Florida Power And Light Company - TQ#64 Stmts &amp; Elections</v>
          </cell>
        </row>
        <row r="67">
          <cell r="A67" t="str">
            <v>FPL New England Division (not a legal entity)</v>
          </cell>
        </row>
        <row r="68">
          <cell r="A68" t="str">
            <v>BXR, LLC</v>
          </cell>
        </row>
        <row r="69">
          <cell r="A69" t="str">
            <v>AR Holdco, LLC</v>
          </cell>
        </row>
        <row r="70">
          <cell r="A70" t="str">
            <v>Hendry County Rural Development, LLC</v>
          </cell>
        </row>
        <row r="71">
          <cell r="A71" t="str">
            <v>Macswell Acquisitions, LLC</v>
          </cell>
        </row>
        <row r="72">
          <cell r="A72" t="str">
            <v>Canyon Development, LLC</v>
          </cell>
        </row>
        <row r="73">
          <cell r="A73" t="str">
            <v>FPL Recovery Funding LLC</v>
          </cell>
        </row>
        <row r="74">
          <cell r="A74" t="str">
            <v xml:space="preserve">FPL Enersys, Inc.  </v>
          </cell>
        </row>
        <row r="75">
          <cell r="A75" t="str">
            <v>FPL Services LLC</v>
          </cell>
        </row>
        <row r="76">
          <cell r="A76" t="str">
            <v xml:space="preserve">KPB Financial Corp. </v>
          </cell>
        </row>
        <row r="77">
          <cell r="A77" t="str">
            <v xml:space="preserve">FPL Energy Services II, Inc. </v>
          </cell>
        </row>
        <row r="78">
          <cell r="A78" t="str">
            <v>FPL &amp; Subs Subconsolidation</v>
          </cell>
        </row>
        <row r="79">
          <cell r="A79" t="str">
            <v xml:space="preserve">FPL Group Capital Inc  </v>
          </cell>
        </row>
        <row r="80">
          <cell r="A80" t="str">
            <v>FPL Fibernet LLC</v>
          </cell>
        </row>
        <row r="81">
          <cell r="A81" t="str">
            <v>FPL Group Resources, LLC</v>
          </cell>
        </row>
        <row r="82">
          <cell r="A82" t="str">
            <v>FPL Group Resources LNG Holdings, LLC</v>
          </cell>
        </row>
        <row r="83">
          <cell r="A83" t="str">
            <v>FPL Group Resources Marketing Holdings, LLC</v>
          </cell>
        </row>
        <row r="84">
          <cell r="A84" t="str">
            <v>FPL US Gas Assets, LLC</v>
          </cell>
        </row>
        <row r="85">
          <cell r="A85" t="str">
            <v>NG Pipeline of America, LLC</v>
          </cell>
        </row>
        <row r="86">
          <cell r="A86" t="str">
            <v>NG Storage of America, LLC</v>
          </cell>
        </row>
        <row r="87">
          <cell r="A87" t="str">
            <v>Pipeline Funding, LLC</v>
          </cell>
        </row>
        <row r="88">
          <cell r="A88" t="str">
            <v>FPL Energy ATB, LLC</v>
          </cell>
        </row>
        <row r="89">
          <cell r="A89" t="str">
            <v>FPL Group Interstate Pipeline Co, LLC</v>
          </cell>
        </row>
        <row r="90">
          <cell r="A90" t="str">
            <v>FPL Leasing I, LLC</v>
          </cell>
        </row>
        <row r="91">
          <cell r="A91" t="str">
            <v>FPL Readi-Power, LLC</v>
          </cell>
        </row>
        <row r="92">
          <cell r="A92" t="str">
            <v>FPL Ethanol Holdings, LLC</v>
          </cell>
        </row>
        <row r="93">
          <cell r="A93" t="str">
            <v>Citranol Energy I, LLC</v>
          </cell>
        </row>
        <row r="94">
          <cell r="A94" t="str">
            <v>Inventus Holdings, LLC</v>
          </cell>
        </row>
        <row r="95">
          <cell r="A95" t="str">
            <v xml:space="preserve">FPL Holdings Inc  </v>
          </cell>
        </row>
        <row r="96">
          <cell r="A96" t="str">
            <v xml:space="preserve">Colonial Penn Capital Holdings Inc  </v>
          </cell>
        </row>
        <row r="97">
          <cell r="A97" t="str">
            <v xml:space="preserve">Bay Loan And Investment Bank   </v>
          </cell>
        </row>
        <row r="98">
          <cell r="A98" t="str">
            <v xml:space="preserve">Praxis Group, Inc. </v>
          </cell>
        </row>
        <row r="99">
          <cell r="A99" t="str">
            <v xml:space="preserve">FPL Group Holdings 1, Inc. </v>
          </cell>
        </row>
        <row r="100">
          <cell r="A100" t="str">
            <v xml:space="preserve">FPL Group Holdings 2, Inc. </v>
          </cell>
        </row>
        <row r="101">
          <cell r="A101" t="str">
            <v xml:space="preserve">FPL Investments Inc   </v>
          </cell>
        </row>
        <row r="102">
          <cell r="A102" t="str">
            <v xml:space="preserve">West Boca Security, Inc. </v>
          </cell>
        </row>
        <row r="103">
          <cell r="A103" t="str">
            <v xml:space="preserve">Turner Foods Corporation   </v>
          </cell>
        </row>
        <row r="104">
          <cell r="A104" t="str">
            <v>SL Ship, Inc.</v>
          </cell>
        </row>
        <row r="105">
          <cell r="A105" t="str">
            <v>EMB Investments, Inc.</v>
          </cell>
        </row>
        <row r="106">
          <cell r="A106" t="str">
            <v>Pipeline Funding Company, LLC</v>
          </cell>
        </row>
        <row r="107">
          <cell r="A107" t="str">
            <v>Contra Costa Capital LLC</v>
          </cell>
        </row>
        <row r="108">
          <cell r="A108" t="str">
            <v>Santa Barbara Turbine Finance V, LLC</v>
          </cell>
        </row>
        <row r="109">
          <cell r="A109" t="str">
            <v>FPL Group Capital &amp; Subs Subconsolidation</v>
          </cell>
        </row>
        <row r="110">
          <cell r="A110" t="str">
            <v>FPL Energy Services, Inc.</v>
          </cell>
        </row>
        <row r="111">
          <cell r="A111" t="str">
            <v>Alandco Inc.</v>
          </cell>
        </row>
        <row r="112">
          <cell r="A112" t="str">
            <v xml:space="preserve">Alandco/Cascade, Inc.  </v>
          </cell>
        </row>
        <row r="113">
          <cell r="A113" t="str">
            <v xml:space="preserve">Alandco I, Inc.  </v>
          </cell>
        </row>
        <row r="114">
          <cell r="A114" t="str">
            <v>Alandco &amp; Subs Subconsolidation</v>
          </cell>
        </row>
        <row r="115">
          <cell r="A115" t="str">
            <v xml:space="preserve">ESI Double "C", Inc.  </v>
          </cell>
        </row>
        <row r="116">
          <cell r="A116" t="str">
            <v xml:space="preserve">ESI Kern Front, Inc.   </v>
          </cell>
        </row>
        <row r="117">
          <cell r="A117" t="str">
            <v xml:space="preserve">ESI Sierra, Inc. </v>
          </cell>
        </row>
        <row r="118">
          <cell r="A118" t="str">
            <v xml:space="preserve">ESI Ebensburg, Inc.   </v>
          </cell>
        </row>
        <row r="119">
          <cell r="A119" t="str">
            <v xml:space="preserve">ESI Victory, Inc   </v>
          </cell>
        </row>
        <row r="120">
          <cell r="A120" t="str">
            <v xml:space="preserve">Hyperion VIII, Inc.  </v>
          </cell>
        </row>
        <row r="121">
          <cell r="A121" t="str">
            <v xml:space="preserve">ESI Bay Area, Inc.  </v>
          </cell>
        </row>
        <row r="122">
          <cell r="A122" t="str">
            <v>Alpha Joshua (Prime) Inc.</v>
          </cell>
        </row>
        <row r="123">
          <cell r="A123" t="str">
            <v>Beta Willow (Prime) Inc.</v>
          </cell>
        </row>
        <row r="124">
          <cell r="A124" t="str">
            <v xml:space="preserve">ESI California Holdings, Inc.  </v>
          </cell>
        </row>
        <row r="125">
          <cell r="A125" t="str">
            <v>FPL Energy Cabazon Wind, LLC</v>
          </cell>
        </row>
        <row r="126">
          <cell r="A126" t="str">
            <v>FPL Energy Green Power Wind, LLC</v>
          </cell>
        </row>
        <row r="127">
          <cell r="A127" t="str">
            <v>WTE Acquisitions LLC</v>
          </cell>
        </row>
        <row r="128">
          <cell r="A128" t="str">
            <v xml:space="preserve">Hyperion IX, Inc.  </v>
          </cell>
        </row>
        <row r="129">
          <cell r="A129" t="str">
            <v xml:space="preserve">ESI Sky River, Inc.   </v>
          </cell>
        </row>
        <row r="130">
          <cell r="A130" t="str">
            <v>Alpha Mariah (Prime) Inc.</v>
          </cell>
        </row>
        <row r="131">
          <cell r="A131" t="str">
            <v>Beta Mariah (Prime) Inc.</v>
          </cell>
        </row>
        <row r="132">
          <cell r="A132" t="str">
            <v xml:space="preserve">ESI Brady, Inc.  </v>
          </cell>
        </row>
        <row r="133">
          <cell r="A133" t="str">
            <v xml:space="preserve">CH Ormesa, Inc.         </v>
          </cell>
        </row>
        <row r="134">
          <cell r="A134" t="str">
            <v xml:space="preserve">CH Ormesa LP, Inc.      </v>
          </cell>
        </row>
        <row r="135">
          <cell r="A135" t="str">
            <v xml:space="preserve">CH Posdef, Inc.         </v>
          </cell>
        </row>
        <row r="136">
          <cell r="A136" t="str">
            <v xml:space="preserve">CH Posdef LP, Inc.      </v>
          </cell>
        </row>
        <row r="137">
          <cell r="A137" t="str">
            <v xml:space="preserve">ESI Pittsylvania, Inc.  </v>
          </cell>
        </row>
        <row r="138">
          <cell r="A138" t="str">
            <v xml:space="preserve">MES Financial Corp. </v>
          </cell>
        </row>
        <row r="139">
          <cell r="A139" t="str">
            <v xml:space="preserve">ESI Multitrade LP, Inc.   </v>
          </cell>
        </row>
        <row r="140">
          <cell r="A140" t="str">
            <v xml:space="preserve">FPL Energy Operating Services, Inc.   </v>
          </cell>
        </row>
        <row r="141">
          <cell r="A141" t="str">
            <v xml:space="preserve">FPL Energy Virginia Power Services, Inc.   </v>
          </cell>
        </row>
        <row r="142">
          <cell r="A142" t="str">
            <v xml:space="preserve">FPL Energy Geo East Mesa Partners, Inc.  </v>
          </cell>
        </row>
        <row r="143">
          <cell r="A143" t="str">
            <v xml:space="preserve">ESI Bay Area GP, Inc. </v>
          </cell>
        </row>
        <row r="144">
          <cell r="A144" t="str">
            <v xml:space="preserve">ESI Cherokee Holdings, Inc. </v>
          </cell>
        </row>
        <row r="145">
          <cell r="A145" t="str">
            <v xml:space="preserve">ESI Cherokee MGP, Inc. </v>
          </cell>
        </row>
        <row r="146">
          <cell r="A146" t="str">
            <v>Cherokee County Cogeneration Partners, LLC</v>
          </cell>
        </row>
        <row r="147">
          <cell r="A147" t="str">
            <v>ESI Cherokee GP, LLC</v>
          </cell>
        </row>
        <row r="148">
          <cell r="A148" t="str">
            <v>ESI Cherokee LP, LLC</v>
          </cell>
        </row>
        <row r="149">
          <cell r="A149" t="str">
            <v>ESI Cherokee County LP (Disregarded Entity)</v>
          </cell>
        </row>
        <row r="150">
          <cell r="A150" t="str">
            <v xml:space="preserve">Cherokee County Cogeneration Corp.  </v>
          </cell>
        </row>
        <row r="151">
          <cell r="A151" t="str">
            <v xml:space="preserve">ESI Vansycle GP, Inc. </v>
          </cell>
        </row>
        <row r="152">
          <cell r="A152" t="str">
            <v xml:space="preserve">ESI Vansycle LP, Inc. </v>
          </cell>
        </row>
        <row r="153">
          <cell r="A153" t="str">
            <v xml:space="preserve">ESI Calistoga GP, Inc. </v>
          </cell>
        </row>
        <row r="154">
          <cell r="A154" t="str">
            <v xml:space="preserve">ESI Altamont Acquisitions, Inc. </v>
          </cell>
        </row>
        <row r="155">
          <cell r="A155" t="str">
            <v>Green Ridge Services, LLC</v>
          </cell>
        </row>
        <row r="156">
          <cell r="A156" t="str">
            <v>Green Ridge Power, LLC</v>
          </cell>
        </row>
        <row r="157">
          <cell r="A157" t="str">
            <v xml:space="preserve">ESI Mojave, Inc. </v>
          </cell>
        </row>
        <row r="158">
          <cell r="A158" t="str">
            <v xml:space="preserve">FPL Energy Maine, Inc. </v>
          </cell>
        </row>
        <row r="159">
          <cell r="A159" t="str">
            <v>FPL Energy Maine Hydro LLC</v>
          </cell>
        </row>
        <row r="160">
          <cell r="A160" t="str">
            <v>FPL Energy Mason LLC</v>
          </cell>
        </row>
        <row r="161">
          <cell r="A161" t="str">
            <v>FPL Energy Wyman LLC</v>
          </cell>
        </row>
        <row r="162">
          <cell r="A162" t="str">
            <v>FPL Energy Wyman IV, LLC</v>
          </cell>
        </row>
        <row r="163">
          <cell r="A163" t="str">
            <v>FPL Energy Spruce Point LLC</v>
          </cell>
        </row>
        <row r="164">
          <cell r="A164" t="str">
            <v>FPL Energy Maine Operating Services LLC</v>
          </cell>
        </row>
        <row r="165">
          <cell r="A165" t="str">
            <v>FPL Energy Cape LLC</v>
          </cell>
        </row>
        <row r="166">
          <cell r="A166" t="str">
            <v>White Pine Hydro Investments, LLC</v>
          </cell>
        </row>
        <row r="167">
          <cell r="A167" t="str">
            <v>White Pine Hydro Portfolio, LLC</v>
          </cell>
        </row>
        <row r="168">
          <cell r="A168" t="str">
            <v>White Pine Hydro Holdings, LLC</v>
          </cell>
        </row>
        <row r="169">
          <cell r="A169" t="str">
            <v>White Pine Hydro, LLC</v>
          </cell>
        </row>
        <row r="170">
          <cell r="A170" t="str">
            <v xml:space="preserve">ESI Tehachapi Acquisitions, Inc. </v>
          </cell>
        </row>
        <row r="171">
          <cell r="A171" t="str">
            <v xml:space="preserve">ESI Lake Benton Holdings, Inc. </v>
          </cell>
        </row>
        <row r="172">
          <cell r="A172" t="str">
            <v xml:space="preserve">Sullivan Street Investments, Inc. </v>
          </cell>
        </row>
        <row r="173">
          <cell r="A173" t="str">
            <v xml:space="preserve">Northern Cross Investments, Inc. </v>
          </cell>
        </row>
        <row r="174">
          <cell r="A174" t="str">
            <v xml:space="preserve">ESI Ormesa Holdings, Inc. </v>
          </cell>
        </row>
        <row r="175">
          <cell r="A175" t="str">
            <v xml:space="preserve">ESI Northeast Energy Funding, Inc. </v>
          </cell>
        </row>
        <row r="176">
          <cell r="A176" t="str">
            <v xml:space="preserve">ESI Northeast Energy GP, Inc. </v>
          </cell>
        </row>
        <row r="177">
          <cell r="A177" t="str">
            <v xml:space="preserve">ESI Northeast Energy LP, Inc. </v>
          </cell>
        </row>
        <row r="178">
          <cell r="A178" t="str">
            <v>New Mexico Operating Services, LLC</v>
          </cell>
        </row>
        <row r="179">
          <cell r="A179" t="str">
            <v>North American Power Systems LLC</v>
          </cell>
        </row>
        <row r="180">
          <cell r="A180" t="str">
            <v>FPL Tel, LLC</v>
          </cell>
        </row>
        <row r="181">
          <cell r="A181" t="str">
            <v>NAPS Wind GP, LLC</v>
          </cell>
        </row>
        <row r="182">
          <cell r="A182" t="str">
            <v>NAPS Wind, LP</v>
          </cell>
        </row>
        <row r="183">
          <cell r="A183" t="str">
            <v xml:space="preserve">ESI Northeast Energy Acquisition Funding, Inc. </v>
          </cell>
        </row>
        <row r="184">
          <cell r="A184" t="str">
            <v>Harper Lake Company VIII</v>
          </cell>
        </row>
        <row r="185">
          <cell r="A185" t="str">
            <v xml:space="preserve">HLC IX Company </v>
          </cell>
        </row>
        <row r="186">
          <cell r="A186" t="str">
            <v>ESI Energy LLC</v>
          </cell>
        </row>
        <row r="187">
          <cell r="A187" t="str">
            <v>FPL Energy Vansycle LLC</v>
          </cell>
        </row>
        <row r="188">
          <cell r="A188" t="str">
            <v>FPL Energy Everett LLC</v>
          </cell>
        </row>
        <row r="189">
          <cell r="A189" t="str">
            <v>Philadelphia Refinery Generation, LLC</v>
          </cell>
        </row>
        <row r="190">
          <cell r="A190" t="str">
            <v>FPL Energy PRG, LLC</v>
          </cell>
        </row>
        <row r="191">
          <cell r="A191" t="str">
            <v>Philadelphia Energy Center, LP (fka Phil Refinery Generation LP)</v>
          </cell>
        </row>
        <row r="192">
          <cell r="A192" t="str">
            <v>FPL Energy MH50 LP, LLC</v>
          </cell>
        </row>
        <row r="193">
          <cell r="A193" t="str">
            <v>FPL Energy MH50 GP, LLC</v>
          </cell>
        </row>
        <row r="194">
          <cell r="A194" t="str">
            <v>FPL Energy MH50, LP</v>
          </cell>
        </row>
        <row r="195">
          <cell r="A195" t="str">
            <v>FPL Energy California Wind LLC</v>
          </cell>
        </row>
        <row r="196">
          <cell r="A196" t="str">
            <v>FPL Energy Pacific Crest Partner, LLC</v>
          </cell>
        </row>
        <row r="197">
          <cell r="A197" t="str">
            <v>ESI Cannon Acquisitions LLC</v>
          </cell>
        </row>
        <row r="198">
          <cell r="A198" t="str">
            <v>FPL Energy Mojave Operating Services LLC</v>
          </cell>
        </row>
        <row r="199">
          <cell r="A199" t="str">
            <v>ESI Ormesa 1H Equity LLC</v>
          </cell>
        </row>
        <row r="200">
          <cell r="A200" t="str">
            <v>FPL Energy Island End GP, LLC</v>
          </cell>
        </row>
        <row r="201">
          <cell r="A201" t="str">
            <v>FPL Energy Windridge Acquisitions LLC</v>
          </cell>
        </row>
        <row r="202">
          <cell r="A202" t="str">
            <v>FPL Energy East Mesa LLC</v>
          </cell>
        </row>
        <row r="203">
          <cell r="A203" t="str">
            <v>FPL Energy Morwind LLC</v>
          </cell>
        </row>
        <row r="204">
          <cell r="A204" t="str">
            <v>FPL Energy Bastrop LP, LLC</v>
          </cell>
        </row>
        <row r="205">
          <cell r="A205" t="str">
            <v>FPLE Rhode Island State Energy LP, LLC</v>
          </cell>
        </row>
        <row r="206">
          <cell r="A206" t="str">
            <v>Midway Power LLC</v>
          </cell>
        </row>
        <row r="207">
          <cell r="A207" t="str">
            <v>FPL Energy Gray County Wind, LLC</v>
          </cell>
        </row>
        <row r="208">
          <cell r="A208" t="str">
            <v>Gray County Wind Energy LLC</v>
          </cell>
        </row>
        <row r="209">
          <cell r="A209" t="str">
            <v>Blythe Energy Acquisitions LLC</v>
          </cell>
        </row>
        <row r="210">
          <cell r="A210" t="str">
            <v>FPL Energy Blythe, LLC</v>
          </cell>
        </row>
        <row r="211">
          <cell r="A211" t="str">
            <v>Blythe Energy, LLC</v>
          </cell>
        </row>
        <row r="212">
          <cell r="A212" t="str">
            <v>FPL Energy Illinois Wind LLC (fka FPL Energy Wind Holdings LLC)</v>
          </cell>
        </row>
        <row r="213">
          <cell r="A213" t="str">
            <v>Boulevard Associates, LLC</v>
          </cell>
        </row>
        <row r="214">
          <cell r="A214" t="str">
            <v>LET Holdings LLC</v>
          </cell>
        </row>
        <row r="215">
          <cell r="A215" t="str">
            <v>FPL Energy Upton Wind I GP, LLC</v>
          </cell>
        </row>
        <row r="216">
          <cell r="A216" t="str">
            <v>FPL Energy Upton Wind I LP</v>
          </cell>
        </row>
        <row r="217">
          <cell r="A217" t="str">
            <v>FPL Energy Upton Wind II GP, LLC</v>
          </cell>
        </row>
        <row r="218">
          <cell r="A218" t="str">
            <v>FPL Energy Upton Wind II LP</v>
          </cell>
        </row>
        <row r="219">
          <cell r="A219" t="str">
            <v>FPL Energy Upton Wind III GP,   LLC</v>
          </cell>
        </row>
        <row r="220">
          <cell r="A220" t="str">
            <v>FPL Energy Upton Wind III LP</v>
          </cell>
        </row>
        <row r="221">
          <cell r="A221" t="str">
            <v>FPL Energy Upton Wind IV GP, LLC</v>
          </cell>
        </row>
        <row r="222">
          <cell r="A222" t="str">
            <v>FPL Energy Upton Wind IV LP</v>
          </cell>
        </row>
        <row r="223">
          <cell r="A223" t="str">
            <v>FPL Energy Pecos Wind I GP, LLC</v>
          </cell>
        </row>
        <row r="224">
          <cell r="A224" t="str">
            <v>FPL Energy Pecos Wind I LP</v>
          </cell>
        </row>
        <row r="225">
          <cell r="A225" t="str">
            <v>FPL Energy Pecos Wind II GP, LLC</v>
          </cell>
        </row>
        <row r="226">
          <cell r="A226" t="str">
            <v>FPL Energy Pecos Wind II LP</v>
          </cell>
        </row>
        <row r="227">
          <cell r="A227" t="str">
            <v>FPL Energy Wyoming LLC (fka Uinta County Holdings LLC)</v>
          </cell>
        </row>
        <row r="228">
          <cell r="A228" t="str">
            <v>FPL Energy Sooner Wind LLC</v>
          </cell>
        </row>
        <row r="229">
          <cell r="A229" t="str">
            <v>FPL Energy South Dakota Wind LLC</v>
          </cell>
        </row>
        <row r="230">
          <cell r="A230" t="str">
            <v xml:space="preserve">OTG LLC </v>
          </cell>
        </row>
        <row r="231">
          <cell r="A231" t="str">
            <v>FPL Energy Delaware Mountain GP LLC</v>
          </cell>
        </row>
        <row r="232">
          <cell r="A232" t="str">
            <v>Delaware Mountain Wind Farm LP</v>
          </cell>
        </row>
        <row r="233">
          <cell r="A233" t="str">
            <v>FPL Energy Indian Mesa GP LLC</v>
          </cell>
        </row>
        <row r="234">
          <cell r="A234" t="str">
            <v>Indian Mesa Wind Farm LP (fka NWP Indian Mesa Wind Farm LP)</v>
          </cell>
        </row>
        <row r="235">
          <cell r="A235" t="str">
            <v>FPL Energy Pennsylvania Wind LLC (fka FPL Energy Green Mountain LLC)</v>
          </cell>
        </row>
        <row r="236">
          <cell r="A236" t="str">
            <v xml:space="preserve">Meyersdale Windpower LLC </v>
          </cell>
        </row>
        <row r="237">
          <cell r="A237" t="str">
            <v>Mill Run Windpower LLC</v>
          </cell>
        </row>
        <row r="238">
          <cell r="A238" t="str">
            <v>Somerset Windpower LLC</v>
          </cell>
        </row>
        <row r="239">
          <cell r="A239" t="str">
            <v>FPL Energy North Dakota Wind LLC (fka FPL Energy Dakota Wind LLC)</v>
          </cell>
        </row>
        <row r="240">
          <cell r="A240" t="str">
            <v>FPL Energy American Wind Holdings LLC</v>
          </cell>
        </row>
        <row r="241">
          <cell r="A241" t="str">
            <v>FPL Energy American Wind LLC</v>
          </cell>
        </row>
        <row r="242">
          <cell r="A242" t="str">
            <v>Badger Windpower LLC</v>
          </cell>
        </row>
        <row r="243">
          <cell r="A243" t="str">
            <v>ESI West Texas Energy LP, LLC</v>
          </cell>
        </row>
        <row r="244">
          <cell r="A244" t="str">
            <v>FPL Energy Hancock County Wind, LLC</v>
          </cell>
        </row>
        <row r="245">
          <cell r="A245" t="str">
            <v>Hawkeye Power Partners, LLC</v>
          </cell>
        </row>
        <row r="246">
          <cell r="A246" t="str">
            <v>High Winds LLC</v>
          </cell>
        </row>
        <row r="247">
          <cell r="A247" t="str">
            <v>Lake Benton Power Partners II, LLC</v>
          </cell>
        </row>
        <row r="248">
          <cell r="A248" t="str">
            <v>FPL Energy New York LLC (fka FPL Energy Bayswater LLC)</v>
          </cell>
        </row>
        <row r="249">
          <cell r="A249" t="str">
            <v>FPL Energy Rockaway Peaking Facilities, LLC</v>
          </cell>
        </row>
        <row r="250">
          <cell r="A250" t="str">
            <v>Bayswater Peaking Facility LLC</v>
          </cell>
        </row>
        <row r="251">
          <cell r="A251" t="str">
            <v>Jamaica Bay Peaking Facility LLC</v>
          </cell>
        </row>
        <row r="252">
          <cell r="A252" t="str">
            <v>FPL Energy North Dakota Wind II LLC</v>
          </cell>
        </row>
        <row r="253">
          <cell r="A253" t="str">
            <v>FPL Energy Waymart GP, LLC</v>
          </cell>
        </row>
        <row r="254">
          <cell r="A254" t="str">
            <v>Waymart Wind Farm L.P.</v>
          </cell>
        </row>
        <row r="255">
          <cell r="A255" t="str">
            <v>FPL Energy Waymart LP, LLC</v>
          </cell>
        </row>
        <row r="256">
          <cell r="A256" t="str">
            <v>FPL Energy Montana, LLC</v>
          </cell>
        </row>
        <row r="257">
          <cell r="A257" t="str">
            <v>FPL Energy WPP 93 GP, LLC</v>
          </cell>
        </row>
        <row r="258">
          <cell r="A258" t="str">
            <v>FPL Energy WPP 93 LP, LLC</v>
          </cell>
        </row>
        <row r="259">
          <cell r="A259" t="str">
            <v>FPL Energy Oklahoma Wind LLC</v>
          </cell>
        </row>
        <row r="260">
          <cell r="A260" t="str">
            <v>FPL Energy Oklahoma Wind Finance LLC</v>
          </cell>
        </row>
        <row r="261">
          <cell r="A261" t="str">
            <v>FPL Energy Wind Funding Holdings LLC</v>
          </cell>
        </row>
        <row r="262">
          <cell r="A262" t="str">
            <v>FPL Energy Wind Funding LLC</v>
          </cell>
        </row>
        <row r="263">
          <cell r="A263" t="str">
            <v>FPL Energy Wind Financing LLC</v>
          </cell>
        </row>
        <row r="264">
          <cell r="A264" t="str">
            <v>FPL Energy Stateline Holdings LLC</v>
          </cell>
        </row>
        <row r="265">
          <cell r="A265" t="str">
            <v>FPL Energy Stateline II Holdings LLC</v>
          </cell>
        </row>
        <row r="266">
          <cell r="A266" t="str">
            <v>FPL Energy Forney GP LLC</v>
          </cell>
        </row>
        <row r="267">
          <cell r="A267" t="str">
            <v>FPL Energy Bastrop GP LLC</v>
          </cell>
        </row>
        <row r="268">
          <cell r="A268" t="str">
            <v>FPL Energy Paris GP LLC</v>
          </cell>
        </row>
        <row r="269">
          <cell r="A269" t="str">
            <v>Lamar Power Partners LLC</v>
          </cell>
        </row>
        <row r="270">
          <cell r="A270" t="str">
            <v>Intexco I LLC</v>
          </cell>
        </row>
        <row r="271">
          <cell r="A271" t="str">
            <v>Intexco I LP, LLC</v>
          </cell>
        </row>
        <row r="272">
          <cell r="A272" t="str">
            <v>Lamar Power Partners II, LLC</v>
          </cell>
        </row>
        <row r="273">
          <cell r="A273" t="str">
            <v>FPL Energy WPP94 GP, LLC</v>
          </cell>
        </row>
        <row r="274">
          <cell r="A274" t="str">
            <v>LQ GP, LLC</v>
          </cell>
        </row>
        <row r="275">
          <cell r="A275" t="str">
            <v>FPL Energy WPP94 LP, LLC</v>
          </cell>
        </row>
        <row r="276">
          <cell r="A276" t="str">
            <v>LQC LP, LLC</v>
          </cell>
        </row>
        <row r="277">
          <cell r="A277" t="str">
            <v>Diablo Winds, LLC</v>
          </cell>
        </row>
        <row r="278">
          <cell r="A278" t="str">
            <v>FPL Energy Bulldog Wind, LLC</v>
          </cell>
        </row>
        <row r="279">
          <cell r="A279" t="str">
            <v>FPL Energy SEGS III-VII LP, LLC</v>
          </cell>
        </row>
        <row r="280">
          <cell r="A280" t="str">
            <v>FPL Energy SEGS III-VII GP, LLC</v>
          </cell>
        </row>
        <row r="281">
          <cell r="A281" t="str">
            <v>ESI Doswell GP, LLC</v>
          </cell>
        </row>
        <row r="282">
          <cell r="A282" t="str">
            <v>ESI LP, LLC</v>
          </cell>
        </row>
        <row r="283">
          <cell r="A283" t="str">
            <v>ESI Montgomery County LLC</v>
          </cell>
        </row>
        <row r="284">
          <cell r="A284" t="str">
            <v>Doswell I, LLC</v>
          </cell>
        </row>
        <row r="285">
          <cell r="A285" t="str">
            <v xml:space="preserve">Doswell Limited Partnership  </v>
          </cell>
        </row>
        <row r="286">
          <cell r="A286" t="str">
            <v>FPL Energy National Wind Investments, LLC</v>
          </cell>
        </row>
        <row r="287">
          <cell r="A287" t="str">
            <v>FPL Energy National Wind Portfolio, LLC</v>
          </cell>
        </row>
        <row r="288">
          <cell r="A288" t="str">
            <v>FPL Energy National Wind Holdings, LLC</v>
          </cell>
        </row>
        <row r="289">
          <cell r="A289" t="str">
            <v>FPL Energy National Wind. LLC</v>
          </cell>
        </row>
        <row r="290">
          <cell r="A290" t="str">
            <v>FPL Energy Montezuma Wind, LLC</v>
          </cell>
        </row>
        <row r="291">
          <cell r="A291" t="str">
            <v>FPL Energy Solar Partners III-VII, LLC</v>
          </cell>
        </row>
        <row r="292">
          <cell r="A292" t="str">
            <v>Story Wind LLC (fka FPL Energy Story County Wind, LLC)</v>
          </cell>
        </row>
        <row r="293">
          <cell r="A293" t="str">
            <v>FPL Energy Texas, LLC</v>
          </cell>
        </row>
        <row r="294">
          <cell r="A294" t="str">
            <v>RPS I, LLC</v>
          </cell>
        </row>
        <row r="295">
          <cell r="A295" t="str">
            <v>Retail Power Supply, LP</v>
          </cell>
        </row>
        <row r="296">
          <cell r="A296" t="str">
            <v>RPS II, LLC</v>
          </cell>
        </row>
        <row r="297">
          <cell r="A297" t="str">
            <v>Long Island Offshore Wind Park, LLC</v>
          </cell>
        </row>
        <row r="298">
          <cell r="A298" t="str">
            <v>FPL Energy Duane Arnold, LLC</v>
          </cell>
        </row>
        <row r="299">
          <cell r="A299" t="str">
            <v>FRM Holdings, LLC</v>
          </cell>
        </row>
        <row r="300">
          <cell r="A300" t="str">
            <v>GEXA Energy Holdings, LLC</v>
          </cell>
        </row>
        <row r="301">
          <cell r="A301" t="str">
            <v>Gexa Energy, LP</v>
          </cell>
        </row>
        <row r="302">
          <cell r="A302" t="str">
            <v>Gexa Energy GP, LLC</v>
          </cell>
        </row>
        <row r="303">
          <cell r="A303" t="str">
            <v>Gexa Energy I, LLC</v>
          </cell>
        </row>
        <row r="304">
          <cell r="A304" t="str">
            <v>Gexa Energy L.L.C. (aka Gexa Energy L.L.C. (New York))</v>
          </cell>
        </row>
        <row r="305">
          <cell r="A305" t="str">
            <v>Gexa Energy Ohio, LLC</v>
          </cell>
        </row>
        <row r="306">
          <cell r="A306" t="str">
            <v>Gexa Energy New Hampshire, LLC</v>
          </cell>
        </row>
        <row r="307">
          <cell r="A307" t="str">
            <v>Gexa Energy Pennsylvania, LLC</v>
          </cell>
        </row>
        <row r="308">
          <cell r="A308" t="str">
            <v>FPL Energy Texas Wind Marketing GP, LLC</v>
          </cell>
        </row>
        <row r="309">
          <cell r="A309" t="str">
            <v>FPL Energy Texas Wind Marketing LP, LLC</v>
          </cell>
        </row>
        <row r="310">
          <cell r="A310" t="str">
            <v>FPL Energy Texas Wind Marketing LP</v>
          </cell>
        </row>
        <row r="311">
          <cell r="A311" t="str">
            <v>FPL Energy Tyler Texas LP, LLC</v>
          </cell>
        </row>
        <row r="312">
          <cell r="A312" t="str">
            <v>FPL Energy Texas Wind Holdings, LP</v>
          </cell>
        </row>
        <row r="313">
          <cell r="A313" t="str">
            <v>Cross Timber Power Holding, LLC</v>
          </cell>
        </row>
        <row r="314">
          <cell r="A314" t="str">
            <v>Cross Timber Power, LLC</v>
          </cell>
        </row>
        <row r="315">
          <cell r="A315" t="str">
            <v>FPLE Forney, LLC</v>
          </cell>
        </row>
        <row r="316">
          <cell r="A316" t="str">
            <v xml:space="preserve">MNM I, LLC </v>
          </cell>
        </row>
        <row r="317">
          <cell r="A317" t="str">
            <v>FPLE Forney Pipeline, LLC</v>
          </cell>
        </row>
        <row r="318">
          <cell r="A318" t="str">
            <v>FPL Energy Texas Wind GP, LLC</v>
          </cell>
        </row>
        <row r="319">
          <cell r="A319" t="str">
            <v>FPL Energy Texas Wind, LP</v>
          </cell>
        </row>
        <row r="320">
          <cell r="A320" t="str">
            <v>FPL Energy Callahan Wind GP, LLC</v>
          </cell>
        </row>
        <row r="321">
          <cell r="A321" t="str">
            <v>FPL Energy Callahan Wind LP, LLC</v>
          </cell>
        </row>
        <row r="322">
          <cell r="A322" t="str">
            <v>FPL Energy Callahan Wind, LP</v>
          </cell>
        </row>
        <row r="323">
          <cell r="A323" t="str">
            <v>FPL Energy Horse Hollow Wind, LLC (fka FPL Energy Horse Hollow Wind LP)</v>
          </cell>
        </row>
        <row r="324">
          <cell r="A324" t="str">
            <v>FPL Energy Texas Keir, LLC</v>
          </cell>
        </row>
        <row r="325">
          <cell r="A325" t="str">
            <v>Green Lake Wind, LLC</v>
          </cell>
        </row>
        <row r="326">
          <cell r="A326" t="str">
            <v>Heartland LP, LLC</v>
          </cell>
        </row>
        <row r="327">
          <cell r="A327" t="str">
            <v>Bison Wind Investments, LLC</v>
          </cell>
        </row>
        <row r="328">
          <cell r="A328" t="str">
            <v>Bison Wind Portfolio, LLC</v>
          </cell>
        </row>
        <row r="329">
          <cell r="A329" t="str">
            <v>Bison Wind Holdings, LLC</v>
          </cell>
        </row>
        <row r="330">
          <cell r="A330" t="str">
            <v>Bison Wind, LLC</v>
          </cell>
        </row>
        <row r="331">
          <cell r="A331" t="str">
            <v>FPL Energy Burleigh County Wind, LLC</v>
          </cell>
        </row>
        <row r="332">
          <cell r="A332" t="str">
            <v>FPL Energy Cowboy Wind LLC</v>
          </cell>
        </row>
        <row r="333">
          <cell r="A333" t="str">
            <v>Bison Wind GP, LLC</v>
          </cell>
        </row>
        <row r="334">
          <cell r="A334" t="str">
            <v>Peetz Energy, LLC</v>
          </cell>
        </row>
        <row r="335">
          <cell r="A335" t="str">
            <v>Ellis County Wind Farm, LLC</v>
          </cell>
        </row>
        <row r="336">
          <cell r="A336" t="str">
            <v>Crystal Lake Wind, LLC</v>
          </cell>
        </row>
        <row r="337">
          <cell r="A337" t="str">
            <v>North American Power Systems Solar, LLC</v>
          </cell>
        </row>
        <row r="338">
          <cell r="A338" t="str">
            <v>Lone Star Wind Holdings, LLC</v>
          </cell>
        </row>
        <row r="339">
          <cell r="A339" t="str">
            <v>FPL Energy Post Wind GP, LLC</v>
          </cell>
        </row>
        <row r="340">
          <cell r="A340" t="str">
            <v>Post Wind Farm LP</v>
          </cell>
        </row>
        <row r="341">
          <cell r="A341" t="str">
            <v>FPL Energy Post Wind LP, LLC</v>
          </cell>
        </row>
        <row r="342">
          <cell r="A342" t="str">
            <v>Lone Star Wind, LLC</v>
          </cell>
        </row>
        <row r="343">
          <cell r="A343" t="str">
            <v>FPL Energy Horse Hollow Wind II, LLC (fka FPL Energy Horse Hollow Wind II LP)</v>
          </cell>
        </row>
        <row r="344">
          <cell r="A344" t="str">
            <v>Osceola Windpower, LLC</v>
          </cell>
        </row>
        <row r="345">
          <cell r="A345" t="str">
            <v>Beaver Point Wind GP, LLC</v>
          </cell>
        </row>
        <row r="346">
          <cell r="A346" t="str">
            <v>Beaver Point Wind, LP</v>
          </cell>
        </row>
        <row r="347">
          <cell r="A347" t="str">
            <v>Beaver Point Wind LP, LLC</v>
          </cell>
        </row>
        <row r="348">
          <cell r="A348" t="str">
            <v>Blue Summit Wind GP, LLC</v>
          </cell>
        </row>
        <row r="349">
          <cell r="A349" t="str">
            <v>Blue Summit Wind, LLC</v>
          </cell>
        </row>
        <row r="350">
          <cell r="A350" t="str">
            <v>Blue Summit Wind LP, LLC</v>
          </cell>
        </row>
        <row r="351">
          <cell r="A351" t="str">
            <v>Capricorn Ridge, LLC (fka Goat Mountain Wind, LLC (fka Goat Mountain Wind, LP))</v>
          </cell>
        </row>
        <row r="352">
          <cell r="A352" t="str">
            <v>WAS Holdings, LLC</v>
          </cell>
        </row>
        <row r="353">
          <cell r="A353" t="str">
            <v>FPL Energy Point Beach, LLC</v>
          </cell>
        </row>
        <row r="354">
          <cell r="A354" t="str">
            <v>Langdon Wind, LLC</v>
          </cell>
        </row>
        <row r="355">
          <cell r="A355" t="str">
            <v>Randolph Wind, LLC</v>
          </cell>
        </row>
        <row r="356">
          <cell r="A356" t="str">
            <v>EFB Constructors, LLC</v>
          </cell>
        </row>
        <row r="357">
          <cell r="A357" t="str">
            <v>U.S. Transmission Holdings, LLC</v>
          </cell>
        </row>
        <row r="358">
          <cell r="A358" t="str">
            <v>Horse Hollow Generation Tie, LLC</v>
          </cell>
        </row>
        <row r="359">
          <cell r="A359" t="str">
            <v>Lone Star Transmission, LLC</v>
          </cell>
        </row>
        <row r="360">
          <cell r="A360" t="str">
            <v>Blue Summit Generation Tie, LLC</v>
          </cell>
        </row>
        <row r="361">
          <cell r="A361" t="str">
            <v>Wolf Ridge Wind, LLC</v>
          </cell>
        </row>
        <row r="362">
          <cell r="A362" t="str">
            <v>Genesis Solar, LLC</v>
          </cell>
        </row>
        <row r="363">
          <cell r="A363" t="str">
            <v>FPL Energy Natural Gas Holdings, LLC</v>
          </cell>
        </row>
        <row r="364">
          <cell r="A364" t="str">
            <v>Coyote Wind, LLC</v>
          </cell>
        </row>
        <row r="365">
          <cell r="A365" t="str">
            <v>Capricorn Ridge Wind II, LLC</v>
          </cell>
        </row>
        <row r="366">
          <cell r="A366" t="str">
            <v>Crystal Lake Wind II, LLC</v>
          </cell>
        </row>
        <row r="367">
          <cell r="A367" t="str">
            <v>FPL Energy Gas Producing, LLC</v>
          </cell>
        </row>
        <row r="368">
          <cell r="A368" t="str">
            <v>Beacon Solar, LLC</v>
          </cell>
        </row>
        <row r="369">
          <cell r="A369" t="str">
            <v>FPLE Montana Wind, LLC</v>
          </cell>
        </row>
        <row r="370">
          <cell r="A370" t="str">
            <v>West Fry Wind Energy, LLC</v>
          </cell>
        </row>
        <row r="371">
          <cell r="A371" t="str">
            <v>FMD Enterprises</v>
          </cell>
        </row>
        <row r="372">
          <cell r="A372" t="str">
            <v>Garden Wind, LLC</v>
          </cell>
        </row>
        <row r="373">
          <cell r="A373" t="str">
            <v>Osceola Windpower II, LLC</v>
          </cell>
        </row>
        <row r="374">
          <cell r="A374" t="str">
            <v>Ashtabula Wind LLC</v>
          </cell>
        </row>
        <row r="375">
          <cell r="A375" t="str">
            <v>FPL Energy Producer Services, LLC</v>
          </cell>
        </row>
        <row r="376">
          <cell r="A376" t="str">
            <v>Algona Wind Energy, LLC</v>
          </cell>
        </row>
        <row r="377">
          <cell r="A377" t="str">
            <v>Gateway Energy Center, LLC</v>
          </cell>
        </row>
        <row r="378">
          <cell r="A378" t="str">
            <v>Generation Repair and Service, LLC</v>
          </cell>
        </row>
        <row r="379">
          <cell r="A379" t="str">
            <v>Thunderhead Lake Wind, LLC</v>
          </cell>
        </row>
        <row r="380">
          <cell r="A380" t="str">
            <v>Wilton Wind II, LLC</v>
          </cell>
        </row>
        <row r="381">
          <cell r="A381" t="str">
            <v>Rough Rider Wind I, LLC</v>
          </cell>
        </row>
        <row r="382">
          <cell r="A382" t="str">
            <v>Vasco Winds, LLC</v>
          </cell>
        </row>
        <row r="383">
          <cell r="A383" t="str">
            <v>Heartland Wind Holding, LLC</v>
          </cell>
        </row>
        <row r="384">
          <cell r="A384" t="str">
            <v>Heartland Wind, LLC</v>
          </cell>
        </row>
        <row r="385">
          <cell r="A385" t="str">
            <v>Legacy Renewables Holdings, LLC</v>
          </cell>
        </row>
        <row r="386">
          <cell r="A386" t="str">
            <v>Legacy Renewables, LLC</v>
          </cell>
        </row>
        <row r="387">
          <cell r="A387" t="str">
            <v>Pennsylvania Windfarms, LLC</v>
          </cell>
        </row>
        <row r="388">
          <cell r="A388" t="str">
            <v>Elk City Wind, LLC</v>
          </cell>
        </row>
        <row r="389">
          <cell r="A389" t="str">
            <v>Green Ridge Services, LLC</v>
          </cell>
        </row>
        <row r="390">
          <cell r="A390" t="str">
            <v>Calhoun Power Company I, LLC</v>
          </cell>
        </row>
        <row r="391">
          <cell r="A391" t="str">
            <v>FPL Energy Marcus Hook LLC</v>
          </cell>
        </row>
        <row r="392">
          <cell r="A392" t="str">
            <v>FPL Energy MH700, LLC</v>
          </cell>
        </row>
        <row r="393">
          <cell r="A393" t="str">
            <v>FPL Energy Marcus Hook LP</v>
          </cell>
        </row>
        <row r="394">
          <cell r="A394" t="str">
            <v>ESI Hawkeye Power LLC (AE)</v>
          </cell>
        </row>
        <row r="395">
          <cell r="A395" t="str">
            <v>FPL Energy Lake Benton Acquisitions LLC (AE)</v>
          </cell>
        </row>
        <row r="396">
          <cell r="A396" t="str">
            <v>Badger Windpower Holdings LLC (AE)</v>
          </cell>
        </row>
        <row r="397">
          <cell r="A397" t="str">
            <v>FPL Energy Calhoun I, LLC (AE)</v>
          </cell>
        </row>
        <row r="398">
          <cell r="A398" t="str">
            <v>AE - Hancock County Wind</v>
          </cell>
        </row>
        <row r="399">
          <cell r="A399" t="str">
            <v>High Winds Holdings LLC (AE)</v>
          </cell>
        </row>
        <row r="400">
          <cell r="A400" t="str">
            <v>AE - FPLE Illinois Wind, LLC</v>
          </cell>
        </row>
        <row r="401">
          <cell r="A401" t="str">
            <v>AE - FPLE South Dakota Wind LLC</v>
          </cell>
        </row>
        <row r="402">
          <cell r="A402" t="str">
            <v>AE - FPLE North Dakota Wind LLC</v>
          </cell>
        </row>
        <row r="403">
          <cell r="A403" t="str">
            <v>AE - FPLE Oklahoma Wind LLC</v>
          </cell>
        </row>
        <row r="404">
          <cell r="A404" t="str">
            <v>AE - Midway Power</v>
          </cell>
        </row>
        <row r="405">
          <cell r="A405" t="str">
            <v>AE - Seabrook</v>
          </cell>
        </row>
        <row r="406">
          <cell r="A406" t="str">
            <v>AE - FPL Energy Sooner Wind</v>
          </cell>
        </row>
        <row r="407">
          <cell r="A407" t="str">
            <v>AE - West Texas  Wind</v>
          </cell>
        </row>
        <row r="408">
          <cell r="A408" t="str">
            <v>AE - Green Power Wind LLC</v>
          </cell>
        </row>
        <row r="409">
          <cell r="A409" t="str">
            <v>AE - Cabazon Wind LLC</v>
          </cell>
        </row>
        <row r="410">
          <cell r="A410" t="str">
            <v>AE - Wyoming</v>
          </cell>
        </row>
        <row r="411">
          <cell r="A411" t="str">
            <v>AE - Diablo</v>
          </cell>
        </row>
        <row r="412">
          <cell r="A412" t="str">
            <v>AE - Long Island Offshore Wind</v>
          </cell>
        </row>
        <row r="413">
          <cell r="A413" t="str">
            <v>AE - FPL Energy Burleigh Co</v>
          </cell>
        </row>
        <row r="414">
          <cell r="A414" t="str">
            <v>AE - FPLE Montezuma Wind</v>
          </cell>
        </row>
        <row r="415">
          <cell r="A415" t="str">
            <v>AE - Oliver Wind</v>
          </cell>
        </row>
        <row r="416">
          <cell r="A416" t="str">
            <v>AE - Mower County Wind</v>
          </cell>
        </row>
        <row r="417">
          <cell r="A417" t="str">
            <v>AE - Waymart Wind Farm LP</v>
          </cell>
        </row>
        <row r="418">
          <cell r="A418" t="str">
            <v>AE - Meyersdale Wind Farm LP</v>
          </cell>
        </row>
        <row r="419">
          <cell r="A419" t="str">
            <v>AE - Backbone Wind Farm</v>
          </cell>
        </row>
        <row r="420">
          <cell r="A420" t="str">
            <v>AE - Vansycle Wind Farm</v>
          </cell>
        </row>
        <row r="421">
          <cell r="A421" t="str">
            <v>AE - FPL Energy Cowboy Wind LLC</v>
          </cell>
        </row>
        <row r="422">
          <cell r="A422" t="str">
            <v>AE - Peetz Table Wind</v>
          </cell>
        </row>
        <row r="423">
          <cell r="A423" t="str">
            <v>AE - Osceola Windpower</v>
          </cell>
        </row>
        <row r="424">
          <cell r="A424" t="str">
            <v>AE - Windpower Partners 1994 LP</v>
          </cell>
        </row>
        <row r="425">
          <cell r="A425" t="str">
            <v>AE - FPLE Point Beach</v>
          </cell>
        </row>
        <row r="426">
          <cell r="A426" t="str">
            <v>AE - Langdon Wind</v>
          </cell>
        </row>
        <row r="427">
          <cell r="A427" t="str">
            <v>AE - Crystal Lake Wind</v>
          </cell>
        </row>
        <row r="428">
          <cell r="A428" t="str">
            <v>AE - FPLE Story County Wind</v>
          </cell>
        </row>
        <row r="429">
          <cell r="A429" t="str">
            <v>AE - Wolf Ridge Wind</v>
          </cell>
        </row>
        <row r="430">
          <cell r="A430" t="str">
            <v>AE - Capricorn Ridge Wind II</v>
          </cell>
        </row>
        <row r="431">
          <cell r="A431" t="str">
            <v>AE - Duane Arnold</v>
          </cell>
        </row>
        <row r="432">
          <cell r="A432" t="str">
            <v>AE - Oliver Wind II</v>
          </cell>
        </row>
        <row r="433">
          <cell r="A433" t="str">
            <v>AE - Osceola Windpower II</v>
          </cell>
        </row>
        <row r="434">
          <cell r="A434" t="str">
            <v>AE - Ashtabula Wind LLC</v>
          </cell>
        </row>
        <row r="435">
          <cell r="A435" t="str">
            <v>AE - Crystal Lake Wind II</v>
          </cell>
        </row>
        <row r="436">
          <cell r="A436" t="str">
            <v>AE - Forney LLC</v>
          </cell>
        </row>
        <row r="437">
          <cell r="A437" t="str">
            <v>AE - Lamar LLC</v>
          </cell>
        </row>
        <row r="438">
          <cell r="A438" t="str">
            <v>AE - Pecos I &amp; II</v>
          </cell>
        </row>
        <row r="439">
          <cell r="A439" t="str">
            <v>AE - Upton Wind I-IV</v>
          </cell>
        </row>
        <row r="440">
          <cell r="A440" t="str">
            <v>AE - Delaware</v>
          </cell>
        </row>
        <row r="441">
          <cell r="A441" t="str">
            <v>AE - Indian Mesa</v>
          </cell>
        </row>
        <row r="442">
          <cell r="A442" t="str">
            <v>AE - Blue Summit Wind</v>
          </cell>
        </row>
        <row r="443">
          <cell r="A443" t="str">
            <v>AE - Windco LLC</v>
          </cell>
        </row>
        <row r="444">
          <cell r="A444" t="str">
            <v>AE - Gas Producing LLC</v>
          </cell>
        </row>
        <row r="445">
          <cell r="A445" t="str">
            <v>AE - Producer Services LLC</v>
          </cell>
        </row>
        <row r="446">
          <cell r="A446" t="str">
            <v>AE - Capricorn Ridge</v>
          </cell>
        </row>
        <row r="447">
          <cell r="A447" t="str">
            <v>AE - Green Ridge Services</v>
          </cell>
        </row>
        <row r="448">
          <cell r="A448" t="str">
            <v>Palms Insurance Company, Ltd</v>
          </cell>
        </row>
        <row r="449">
          <cell r="A449" t="str">
            <v xml:space="preserve">FPL Group International, Inc. </v>
          </cell>
        </row>
        <row r="450">
          <cell r="A450" t="str">
            <v xml:space="preserve">FPL Grp Intl South America, Inc. </v>
          </cell>
        </row>
        <row r="451">
          <cell r="A451" t="str">
            <v xml:space="preserve">FPL Grp Intl South America II, Inc. </v>
          </cell>
        </row>
        <row r="452">
          <cell r="A452" t="str">
            <v>Canadian Wind Holdings, Inc.</v>
          </cell>
        </row>
        <row r="453">
          <cell r="A453" t="str">
            <v>Conestogo Wind Holdings, ULC</v>
          </cell>
        </row>
        <row r="454">
          <cell r="A454" t="str">
            <v>Conestogo Wind, ULC</v>
          </cell>
        </row>
        <row r="455">
          <cell r="A455" t="str">
            <v>Kawartha Wind Holdings, ULC</v>
          </cell>
        </row>
        <row r="456">
          <cell r="A456" t="str">
            <v>Kawartha Wind, ULC</v>
          </cell>
        </row>
        <row r="457">
          <cell r="A457" t="str">
            <v xml:space="preserve">ESI Northeast Fuel Management, Inc. </v>
          </cell>
        </row>
        <row r="458">
          <cell r="A458" t="str">
            <v xml:space="preserve">ESI West Texas Energy, Inc. </v>
          </cell>
        </row>
        <row r="459">
          <cell r="A459" t="str">
            <v xml:space="preserve">ESI Ormesa 1E Equity, Inc. </v>
          </cell>
        </row>
        <row r="460">
          <cell r="A460" t="str">
            <v>ESI Ormesa Equity Holdings LLC</v>
          </cell>
        </row>
        <row r="461">
          <cell r="A461" t="str">
            <v xml:space="preserve">UFG Holdings, Inc. </v>
          </cell>
        </row>
        <row r="462">
          <cell r="A462" t="str">
            <v xml:space="preserve">FPL Energy Solar Funding Corp. </v>
          </cell>
        </row>
        <row r="463">
          <cell r="A463" t="str">
            <v xml:space="preserve">FPL Energy Power Marketing, Inc. </v>
          </cell>
        </row>
        <row r="464">
          <cell r="A464" t="str">
            <v>EarthEra, LLC</v>
          </cell>
        </row>
        <row r="465">
          <cell r="A465" t="str">
            <v xml:space="preserve">FPL Energy Doswell Holdings, Inc. </v>
          </cell>
        </row>
        <row r="466">
          <cell r="A466" t="str">
            <v xml:space="preserve">Doswell Funding Corporation </v>
          </cell>
        </row>
        <row r="467">
          <cell r="A467" t="str">
            <v xml:space="preserve">BAC Investment Corp. </v>
          </cell>
        </row>
        <row r="468">
          <cell r="A468" t="str">
            <v xml:space="preserve">Ridgetop Power Corporation, Inc.  </v>
          </cell>
        </row>
        <row r="469">
          <cell r="A469" t="str">
            <v xml:space="preserve">Square Lake Holdings, Inc. </v>
          </cell>
        </row>
        <row r="470">
          <cell r="A470" t="str">
            <v>FPL Energy Project Management</v>
          </cell>
        </row>
        <row r="471">
          <cell r="A471" t="str">
            <v>Blythe Project Management LLC</v>
          </cell>
        </row>
        <row r="472">
          <cell r="A472" t="str">
            <v xml:space="preserve">FPL Energy Bellingham, Inc. </v>
          </cell>
        </row>
        <row r="473">
          <cell r="A473" t="str">
            <v>FPL Energy Bellingham LLC</v>
          </cell>
        </row>
        <row r="474">
          <cell r="A474" t="str">
            <v xml:space="preserve">ESI Montgomery County GP, Inc. </v>
          </cell>
        </row>
        <row r="475">
          <cell r="A475" t="str">
            <v xml:space="preserve">ESI Montgomery County LP, Inc. </v>
          </cell>
        </row>
        <row r="476">
          <cell r="A476" t="str">
            <v>ESI Mojave LLC</v>
          </cell>
        </row>
        <row r="477">
          <cell r="A477" t="str">
            <v>Kennebec Hydro Resources, Inc.</v>
          </cell>
        </row>
        <row r="478">
          <cell r="A478" t="str">
            <v xml:space="preserve">FPLE Rhode Island State Energy , GP, Inc. </v>
          </cell>
        </row>
        <row r="479">
          <cell r="A479" t="str">
            <v>Cherokee Falls Development Company LLC</v>
          </cell>
        </row>
        <row r="480">
          <cell r="A480" t="str">
            <v>Tower Associates LLC</v>
          </cell>
        </row>
        <row r="481">
          <cell r="A481" t="str">
            <v xml:space="preserve">FPL Energy Virginia Holdings, Inc. </v>
          </cell>
        </row>
        <row r="482">
          <cell r="A482" t="str">
            <v xml:space="preserve">FPL Energy Virginia Funding Corporation </v>
          </cell>
        </row>
        <row r="483">
          <cell r="A483" t="str">
            <v>FPL Energy Seabrook LLC</v>
          </cell>
        </row>
        <row r="484">
          <cell r="A484" t="str">
            <v>Backbone Windpower Holdings LLC</v>
          </cell>
        </row>
        <row r="485">
          <cell r="A485" t="str">
            <v>Backbone Mountain Windpower LLC</v>
          </cell>
        </row>
        <row r="486">
          <cell r="A486" t="str">
            <v xml:space="preserve">Pennsylvania Windfarms, Inc. </v>
          </cell>
        </row>
        <row r="487">
          <cell r="A487" t="str">
            <v>FPL Energy Stateline II Inc.</v>
          </cell>
        </row>
        <row r="488">
          <cell r="A488" t="str">
            <v xml:space="preserve">Scenic Vista Wind Power LLC </v>
          </cell>
        </row>
        <row r="489">
          <cell r="A489" t="str">
            <v>FPL Energy Construction Funding Holdings LLC (1st sp)</v>
          </cell>
        </row>
        <row r="490">
          <cell r="A490" t="str">
            <v>FPL Energy Construction Funding LLC (1st sp)</v>
          </cell>
        </row>
        <row r="491">
          <cell r="A491" t="str">
            <v>Calhoun Power Company I, LLC (1st sp)</v>
          </cell>
        </row>
        <row r="492">
          <cell r="A492" t="str">
            <v>FPL Energy Marcus Hook LLC (1st sp)</v>
          </cell>
        </row>
        <row r="493">
          <cell r="A493" t="str">
            <v>FPL Energy MH700, LLC (1st sp)</v>
          </cell>
        </row>
        <row r="494">
          <cell r="A494" t="str">
            <v>FPL Energy Marcus Hook LP (1st sp)</v>
          </cell>
        </row>
        <row r="495">
          <cell r="A495" t="str">
            <v>Wind Holdings, Inc.</v>
          </cell>
        </row>
        <row r="496">
          <cell r="A496" t="str">
            <v>WindLogics Inc.</v>
          </cell>
        </row>
        <row r="497">
          <cell r="A497" t="str">
            <v>Gexa Energy Illinois, LLC</v>
          </cell>
        </row>
        <row r="498">
          <cell r="A498" t="str">
            <v>Gexa Energy New Jersey, LLC</v>
          </cell>
        </row>
        <row r="499">
          <cell r="A499" t="str">
            <v>Gexa Energy Maryland, LLC</v>
          </cell>
        </row>
        <row r="500">
          <cell r="A500" t="str">
            <v>Gexa Energy Connecticut, LLC</v>
          </cell>
        </row>
        <row r="501">
          <cell r="A501" t="str">
            <v>Gexa Energy District of Columbia, LLC</v>
          </cell>
        </row>
        <row r="502">
          <cell r="A502" t="str">
            <v>Windpower Partners 1994 LP</v>
          </cell>
        </row>
        <row r="503">
          <cell r="A503" t="str">
            <v>Northern Frontier Wind Holding, LLC</v>
          </cell>
        </row>
        <row r="504">
          <cell r="A504" t="str">
            <v>Northern Frontier Wind Funding, LLC</v>
          </cell>
        </row>
        <row r="505">
          <cell r="A505" t="str">
            <v>Gexa Energy Rhode Island, LLC</v>
          </cell>
        </row>
        <row r="506">
          <cell r="A506" t="str">
            <v>FPL Energy WPP 93 LP, LLC</v>
          </cell>
        </row>
        <row r="507">
          <cell r="A507" t="str">
            <v>FPL Energy WPP 93 GP, LLC</v>
          </cell>
        </row>
        <row r="508">
          <cell r="A508" t="str">
            <v>FPL Energy SEGS III-VII LP, LLC</v>
          </cell>
        </row>
        <row r="509">
          <cell r="A509" t="str">
            <v>FPL Energy SEGS III-VII GP, LLC</v>
          </cell>
        </row>
        <row r="510">
          <cell r="A510" t="str">
            <v>Lake Benton Power Partners II, LLC</v>
          </cell>
        </row>
        <row r="511">
          <cell r="A511" t="str">
            <v>Gray County Wind Energy LLC</v>
          </cell>
        </row>
        <row r="512">
          <cell r="A512" t="str">
            <v>High Winds LLC</v>
          </cell>
        </row>
        <row r="513">
          <cell r="A513" t="str">
            <v>FPL Energy South Dakota Wind LLC</v>
          </cell>
        </row>
        <row r="514">
          <cell r="A514" t="str">
            <v>FPL Energy North Dakota Wind LLC (fka FPL Energy Dakota Wind LLC)</v>
          </cell>
        </row>
        <row r="515">
          <cell r="A515" t="str">
            <v>FPL Energy North Dakota Wind II LLC</v>
          </cell>
        </row>
        <row r="516">
          <cell r="A516" t="str">
            <v xml:space="preserve">FPL Energy Wyoming LLC </v>
          </cell>
        </row>
        <row r="517">
          <cell r="A517" t="str">
            <v>FPL Energy Morwind LLC</v>
          </cell>
        </row>
        <row r="518">
          <cell r="A518" t="str">
            <v>FPL Energy Callahan Wind, LP</v>
          </cell>
        </row>
        <row r="519">
          <cell r="A519" t="str">
            <v>Post Wind Farm LP</v>
          </cell>
        </row>
        <row r="520">
          <cell r="A520" t="str">
            <v>ESI West Texas Energy LP, LLC</v>
          </cell>
        </row>
        <row r="521">
          <cell r="A521" t="str">
            <v>FPL Energy Vansycle LLC</v>
          </cell>
        </row>
        <row r="522">
          <cell r="A522" t="str">
            <v xml:space="preserve">FPL Energy Horse Hollow Wind, LLC </v>
          </cell>
        </row>
        <row r="523">
          <cell r="A523" t="str">
            <v>FPL Energy Horse Hollow Wind II, LLC</v>
          </cell>
        </row>
        <row r="524">
          <cell r="A524" t="str">
            <v>Diablo Winds, LLC</v>
          </cell>
        </row>
        <row r="525">
          <cell r="A525" t="str">
            <v>FPL Energy Burleigh County Wind, LLC</v>
          </cell>
        </row>
        <row r="526">
          <cell r="A526" t="str">
            <v xml:space="preserve">FPL Energy Upton Wind I, LLC </v>
          </cell>
        </row>
        <row r="527">
          <cell r="A527" t="str">
            <v xml:space="preserve">FPL Energy Upton Wind II, LLC </v>
          </cell>
        </row>
        <row r="528">
          <cell r="A528" t="str">
            <v xml:space="preserve">FPL Energy Upton Wind III, LLC </v>
          </cell>
        </row>
        <row r="529">
          <cell r="A529" t="str">
            <v xml:space="preserve">FPL Energy Upton Wind IV, LLC </v>
          </cell>
        </row>
        <row r="530">
          <cell r="A530" t="str">
            <v xml:space="preserve">FPL Energy Pecos Wind I, LLC </v>
          </cell>
        </row>
        <row r="531">
          <cell r="A531" t="str">
            <v xml:space="preserve">FPL Energy Pecos Wind II, LLC </v>
          </cell>
        </row>
        <row r="532">
          <cell r="A532" t="str">
            <v xml:space="preserve">Indian Mesa Wind Farm, LLC </v>
          </cell>
        </row>
        <row r="533">
          <cell r="A533" t="str">
            <v xml:space="preserve">Delaware Mountain Wind Farm, LLC </v>
          </cell>
        </row>
        <row r="534">
          <cell r="A534" t="str">
            <v>Gexa Energy Delaware, LLC</v>
          </cell>
        </row>
        <row r="535">
          <cell r="A535" t="str">
            <v>Northern Colorado Wind Holdings LLC</v>
          </cell>
        </row>
        <row r="536">
          <cell r="A536" t="str">
            <v>Northern Colorado Wind Energy, LLC</v>
          </cell>
        </row>
        <row r="537">
          <cell r="A537" t="str">
            <v>PWEC, LLC</v>
          </cell>
        </row>
        <row r="538">
          <cell r="A538" t="str">
            <v>USW Land Corporation</v>
          </cell>
        </row>
        <row r="539">
          <cell r="A539" t="str">
            <v>Illinois Leasing, LLC</v>
          </cell>
        </row>
        <row r="540">
          <cell r="A540" t="str">
            <v>Gexa Energy L.L.C. (aka Gexa Energy L.L.C. (MASS))</v>
          </cell>
        </row>
        <row r="541">
          <cell r="A541" t="str">
            <v>FPL Energy, LLC</v>
          </cell>
        </row>
        <row r="542">
          <cell r="A542" t="str">
            <v>FPL Energy East Mesa Holdings LLC</v>
          </cell>
        </row>
        <row r="543">
          <cell r="A543" t="str">
            <v>FPL Energy US Gas Assets, LLC</v>
          </cell>
        </row>
        <row r="544">
          <cell r="A544" t="str">
            <v>NG Pipeline of America, LLC</v>
          </cell>
        </row>
        <row r="545">
          <cell r="A545" t="str">
            <v>NG Storage of America, LLC</v>
          </cell>
        </row>
        <row r="546">
          <cell r="A546" t="str">
            <v>FPL Energy LLC &amp; Subs Subconsolidation</v>
          </cell>
        </row>
        <row r="547">
          <cell r="A547" t="str">
            <v>FPLE Global Asset Holdings B.V.</v>
          </cell>
        </row>
        <row r="548">
          <cell r="A548" t="str">
            <v>FPLE Global Asset Canada Holdings B.V.</v>
          </cell>
        </row>
        <row r="549">
          <cell r="A549" t="str">
            <v>FPLE Canadian Wind, ULC</v>
          </cell>
        </row>
        <row r="550">
          <cell r="A550" t="str">
            <v>Conestogo Wind, ULC</v>
          </cell>
        </row>
        <row r="551">
          <cell r="A551" t="str">
            <v>Aquilo Holdings LP, ULC</v>
          </cell>
        </row>
        <row r="552">
          <cell r="A552" t="str">
            <v>Aquilo LP, ULC</v>
          </cell>
        </row>
        <row r="553">
          <cell r="A553" t="str">
            <v>FPLE Global Asset Spain Holdings B.V.</v>
          </cell>
        </row>
        <row r="554">
          <cell r="A554" t="str">
            <v>FPLE Solar Assets, S.L.</v>
          </cell>
        </row>
        <row r="555">
          <cell r="A555" t="str">
            <v>Planta Termosolar de Extremadura, SL</v>
          </cell>
        </row>
        <row r="556">
          <cell r="A556" t="str">
            <v>Planta Termosolar de Extremadura 2, SL</v>
          </cell>
        </row>
        <row r="557">
          <cell r="A557" t="str">
            <v>Planta Termosolar de Extremadura 3, SL</v>
          </cell>
        </row>
        <row r="558">
          <cell r="A558" t="str">
            <v>Planta Termosolar de Extremadura 4, SL</v>
          </cell>
        </row>
        <row r="559">
          <cell r="A559" t="str">
            <v>Pubnico Point GP, Inc.</v>
          </cell>
        </row>
        <row r="560">
          <cell r="A560" t="str">
            <v>3230490 Nova Scotia Company</v>
          </cell>
        </row>
        <row r="561">
          <cell r="A561" t="str">
            <v>Fortuna GP, Inc.</v>
          </cell>
        </row>
        <row r="562">
          <cell r="A562" t="str">
            <v>Mount Copper GP, Inc.</v>
          </cell>
        </row>
        <row r="563">
          <cell r="A563" t="str">
            <v>Strathroy Wind GP, Inc.</v>
          </cell>
        </row>
        <row r="564">
          <cell r="A564" t="str">
            <v>Bornish-Conestogo LP, Inc.</v>
          </cell>
        </row>
        <row r="565">
          <cell r="A565" t="str">
            <v>Pubnico Point Wind Farm Inc.</v>
          </cell>
        </row>
        <row r="566">
          <cell r="A566" t="str">
            <v>FPL Energy Canadian Operating Services, Inc.</v>
          </cell>
        </row>
        <row r="567">
          <cell r="A567" t="str">
            <v>Tall Pines International Limited</v>
          </cell>
        </row>
        <row r="568">
          <cell r="A568" t="str">
            <v>FPL Group International Brazil (Cayman) II Inc.</v>
          </cell>
        </row>
        <row r="569">
          <cell r="A569" t="str">
            <v>FPL-I TPP (Cayman)</v>
          </cell>
        </row>
        <row r="570">
          <cell r="A570" t="str">
            <v>FPL-I TPP II (Cayman)</v>
          </cell>
        </row>
        <row r="571">
          <cell r="A571" t="str">
            <v>Sailfish Natural Gas, LTD.</v>
          </cell>
        </row>
        <row r="572">
          <cell r="A572" t="str">
            <v>FPL Group Resources Bahamas One, LTD</v>
          </cell>
        </row>
        <row r="573">
          <cell r="A573" t="str">
            <v>FPL Group Resources Bahamas Two, LTD</v>
          </cell>
        </row>
        <row r="574">
          <cell r="A574" t="str">
            <v>FPL Group Resources Bahamas Three, LTD</v>
          </cell>
        </row>
        <row r="575">
          <cell r="A575" t="str">
            <v>Planta Termosolar de Extremadura, SL</v>
          </cell>
        </row>
        <row r="576">
          <cell r="A576" t="str">
            <v>Planta Termosolar de Extremadura 2, SL</v>
          </cell>
        </row>
        <row r="577">
          <cell r="A577" t="str">
            <v>Planta Termosolar de Extremadura 3, SL</v>
          </cell>
        </row>
        <row r="578">
          <cell r="A578" t="str">
            <v>Planta Termosolar de Extremadura 4, SL</v>
          </cell>
        </row>
        <row r="579">
          <cell r="A579" t="str">
            <v>Conestogo Wind GP, Inc.</v>
          </cell>
        </row>
        <row r="580">
          <cell r="A580" t="str">
            <v>FPLE Canadian Wind, ULC</v>
          </cell>
        </row>
        <row r="581">
          <cell r="A581" t="str">
            <v>Bornish Wind GP, Inc.</v>
          </cell>
        </row>
        <row r="582">
          <cell r="A582" t="str">
            <v>Conestogo Wind Holdings ULC</v>
          </cell>
        </row>
        <row r="583">
          <cell r="A583" t="str">
            <v>Conestogo Wind ULC</v>
          </cell>
        </row>
        <row r="584">
          <cell r="A584" t="str">
            <v>Short Pines International Limited</v>
          </cell>
        </row>
        <row r="585">
          <cell r="A585" t="str">
            <v>Kawartha Wind Holdings ULC</v>
          </cell>
        </row>
        <row r="586">
          <cell r="A586" t="str">
            <v>Kawartha Wind ULC</v>
          </cell>
        </row>
        <row r="587">
          <cell r="A587" t="str">
            <v>Karaha Bodas Investment Corp</v>
          </cell>
        </row>
        <row r="588">
          <cell r="A588" t="str">
            <v>Karaha Bodas Investment Corp</v>
          </cell>
        </row>
        <row r="589">
          <cell r="A589" t="str">
            <v xml:space="preserve">FPL Fuels, Inc. </v>
          </cell>
        </row>
        <row r="590">
          <cell r="A590" t="str">
            <v>Port 95 Commerce Park Association, Inc.</v>
          </cell>
        </row>
        <row r="591">
          <cell r="A591" t="str">
            <v>Harper Lake Solar Funding Corporation (fka FPL Energy Caithness Funding Corp.)</v>
          </cell>
        </row>
        <row r="592">
          <cell r="A592" t="str">
            <v xml:space="preserve">ESI Tractebel Acquisition Corp. </v>
          </cell>
        </row>
        <row r="593">
          <cell r="A593" t="str">
            <v xml:space="preserve">ESI Tractebel Funding Corp. </v>
          </cell>
        </row>
        <row r="594">
          <cell r="A594" t="str">
            <v>ESI Tractebel Urban Renewal Corp.</v>
          </cell>
        </row>
        <row r="595">
          <cell r="A595" t="str">
            <v>Sagebrush Partner Sixteen, Inc.</v>
          </cell>
        </row>
        <row r="596">
          <cell r="A596" t="str">
            <v>Sagebrush Partner Fifteen, Inc.</v>
          </cell>
        </row>
        <row r="597">
          <cell r="A597" t="str">
            <v>Sagebrush Partner Seventeen, Inc.</v>
          </cell>
        </row>
        <row r="598">
          <cell r="A598" t="str">
            <v>Sagebrush Partner Eighteen, Inc.</v>
          </cell>
        </row>
        <row r="599">
          <cell r="A599" t="str">
            <v>Sagebrush Partner Nineteen, Inc.</v>
          </cell>
        </row>
        <row r="600">
          <cell r="A600" t="str">
            <v>Androscoggin Reservoir Company</v>
          </cell>
        </row>
        <row r="601">
          <cell r="A601" t="str">
            <v>USW Land Corporation</v>
          </cell>
        </row>
        <row r="602">
          <cell r="A602" t="str">
            <v>Alpha Joshua Inc.</v>
          </cell>
        </row>
        <row r="603">
          <cell r="A603" t="str">
            <v>Beta Willow Inc.</v>
          </cell>
        </row>
        <row r="604">
          <cell r="A604" t="str">
            <v>Beta Joshua Inc.</v>
          </cell>
        </row>
        <row r="605">
          <cell r="A605" t="str">
            <v>U.S. Windpower Transmission Corp</v>
          </cell>
        </row>
        <row r="606">
          <cell r="A606" t="str">
            <v xml:space="preserve">ESI Sky River Limited Partnership   </v>
          </cell>
        </row>
        <row r="607">
          <cell r="A607" t="str">
            <v xml:space="preserve">ESI VG Limited Partnership   </v>
          </cell>
        </row>
        <row r="608">
          <cell r="A608" t="str">
            <v xml:space="preserve">Fountain Square Associates  </v>
          </cell>
        </row>
        <row r="609">
          <cell r="A609" t="str">
            <v xml:space="preserve">Acme Posdef Partners, L.P. </v>
          </cell>
        </row>
        <row r="610">
          <cell r="A610" t="str">
            <v xml:space="preserve">FPL Services </v>
          </cell>
        </row>
        <row r="611">
          <cell r="A611" t="str">
            <v>ESI Vansycle Partners LP</v>
          </cell>
        </row>
        <row r="612">
          <cell r="A612" t="str">
            <v>High Desert Land Acquisition LLC</v>
          </cell>
        </row>
        <row r="613">
          <cell r="A613" t="str">
            <v>Sagebrush</v>
          </cell>
        </row>
        <row r="614">
          <cell r="A614" t="str">
            <v>Gulf Island Pond Oxygenation Project</v>
          </cell>
        </row>
        <row r="615">
          <cell r="A615" t="str">
            <v>Northeast Energy LP</v>
          </cell>
        </row>
        <row r="616">
          <cell r="A616" t="str">
            <v>Northeast Energy LLC</v>
          </cell>
        </row>
        <row r="617">
          <cell r="A617" t="str">
            <v>West Texas Wind Energy Partners LP</v>
          </cell>
        </row>
        <row r="618">
          <cell r="A618" t="str">
            <v>ESI Montgomery County LP</v>
          </cell>
        </row>
        <row r="619">
          <cell r="A619" t="str">
            <v>FPLE Rhode Island State Energy LP</v>
          </cell>
        </row>
        <row r="620">
          <cell r="A620" t="str">
            <v>FPL Group International Brazil (Cayman) I Inc.</v>
          </cell>
        </row>
        <row r="621">
          <cell r="A621" t="str">
            <v>Sky River Partnership</v>
          </cell>
        </row>
        <row r="622">
          <cell r="A622" t="str">
            <v>Victory Garden Phase IV Partnership</v>
          </cell>
        </row>
        <row r="623">
          <cell r="A623" t="str">
            <v xml:space="preserve">Sky River Transmission Line Co-Tenants  </v>
          </cell>
        </row>
        <row r="624">
          <cell r="A624" t="str">
            <v>FPL Energy Sky River Wind, LLC</v>
          </cell>
        </row>
        <row r="625">
          <cell r="A625" t="str">
            <v>FPL Energy VG Wind, LLC</v>
          </cell>
        </row>
        <row r="626">
          <cell r="A626" t="str">
            <v>FPL Group Resources Bahamas Micro Pipeline LTD</v>
          </cell>
        </row>
        <row r="627">
          <cell r="A627" t="str">
            <v>FPL Group Resources Bahamas Micro Terminal LTD</v>
          </cell>
        </row>
        <row r="628">
          <cell r="A628" t="str">
            <v>FPL Group Resources Bahamas Asset Holdings LTD</v>
          </cell>
        </row>
        <row r="629">
          <cell r="A629" t="str">
            <v>Posdef Power Company</v>
          </cell>
        </row>
        <row r="630">
          <cell r="A630" t="str">
            <v>Windpower Partners 1991-2 LP</v>
          </cell>
        </row>
        <row r="631">
          <cell r="A631" t="str">
            <v>Windpower Partners 1992 LP</v>
          </cell>
        </row>
        <row r="632">
          <cell r="A632" t="str">
            <v>New Mexico Energy Investments, LLC</v>
          </cell>
        </row>
        <row r="633">
          <cell r="A633" t="str">
            <v>FPL Energy New Mexico Wind LLC</v>
          </cell>
        </row>
        <row r="634">
          <cell r="A634" t="str">
            <v>Pacific Power Investments LLC</v>
          </cell>
        </row>
        <row r="635">
          <cell r="A635" t="str">
            <v>FPL Energy New Mexico Holdings LLC</v>
          </cell>
        </row>
        <row r="636">
          <cell r="A636" t="str">
            <v>FPL Energy New Mexico Wind Holdings II LLC</v>
          </cell>
        </row>
        <row r="637">
          <cell r="A637" t="str">
            <v>FPL Energy New Mexico Wind II LLC</v>
          </cell>
        </row>
        <row r="638">
          <cell r="A638" t="str">
            <v>FPL Energy New Mexico Wind Financing LLC</v>
          </cell>
        </row>
        <row r="639">
          <cell r="A639" t="str">
            <v>New Mexico Wind Investments, LLC</v>
          </cell>
        </row>
        <row r="640">
          <cell r="A640" t="str">
            <v>Windpower Partners 1990 LP</v>
          </cell>
        </row>
        <row r="641">
          <cell r="A641" t="str">
            <v>Windpower Partners 1991 LP</v>
          </cell>
        </row>
        <row r="642">
          <cell r="A642" t="str">
            <v>Multitrade Of Pittsylvania County, LP</v>
          </cell>
        </row>
        <row r="643">
          <cell r="A643" t="str">
            <v>Ghost Pine Wind Farm, LP</v>
          </cell>
        </row>
        <row r="644">
          <cell r="A644" t="str">
            <v>Pubnico Point, LP</v>
          </cell>
        </row>
        <row r="645">
          <cell r="A645" t="str">
            <v>Mount Copper, LP</v>
          </cell>
        </row>
        <row r="646">
          <cell r="A646" t="str">
            <v>Strathroy Wind, LP</v>
          </cell>
        </row>
        <row r="647">
          <cell r="A647" t="str">
            <v>Conestogo Wind, LP</v>
          </cell>
        </row>
        <row r="648">
          <cell r="A648" t="str">
            <v>Bornish Wind, LP</v>
          </cell>
        </row>
        <row r="649">
          <cell r="A649" t="str">
            <v>FPL Historical Museum</v>
          </cell>
        </row>
        <row r="650">
          <cell r="A650" t="str">
            <v>FPL Foundation</v>
          </cell>
        </row>
        <row r="651">
          <cell r="A651" t="str">
            <v>Florida Power &amp; Light Company Trust I</v>
          </cell>
        </row>
        <row r="652">
          <cell r="A652" t="str">
            <v>Florida Power &amp; Light Company Trust II</v>
          </cell>
        </row>
        <row r="653">
          <cell r="A653" t="str">
            <v>Mojave 3/5</v>
          </cell>
        </row>
        <row r="654">
          <cell r="A654" t="str">
            <v>Airbus 2 - Aa-S</v>
          </cell>
        </row>
        <row r="655">
          <cell r="A655" t="str">
            <v>FPL Group Capital Trust I</v>
          </cell>
        </row>
        <row r="656">
          <cell r="A656" t="str">
            <v>FPL Group Capital Trust II</v>
          </cell>
        </row>
        <row r="657">
          <cell r="A657" t="str">
            <v>FPL Group Capital Trust III</v>
          </cell>
        </row>
        <row r="658">
          <cell r="A658" t="str">
            <v>FPL Group Trust I</v>
          </cell>
        </row>
        <row r="659">
          <cell r="A659" t="str">
            <v>FPL Group Trust II</v>
          </cell>
        </row>
        <row r="660">
          <cell r="A660" t="str">
            <v>Earthera Renewable Energy Trust (fka FPL Energy  Greentrust)</v>
          </cell>
        </row>
        <row r="661">
          <cell r="A661" t="str">
            <v>Airbus 1 - Aa-R</v>
          </cell>
        </row>
        <row r="662">
          <cell r="A662" t="str">
            <v>Admin affecting all returns</v>
          </cell>
        </row>
        <row r="663">
          <cell r="A663" t="str">
            <v>admin meetings</v>
          </cell>
        </row>
        <row r="664">
          <cell r="A664" t="str">
            <v>Audit assistance</v>
          </cell>
        </row>
        <row r="665">
          <cell r="A665" t="str">
            <v>Automating Estimated Payments</v>
          </cell>
        </row>
        <row r="666">
          <cell r="A666" t="str">
            <v>BATS</v>
          </cell>
        </row>
        <row r="667">
          <cell r="A667" t="str">
            <v>Consolidating Tax Adjustments</v>
          </cell>
        </row>
        <row r="668">
          <cell r="A668" t="str">
            <v>CORPTax admin</v>
          </cell>
        </row>
        <row r="669">
          <cell r="A669" t="str">
            <v>CORPTax ETS</v>
          </cell>
        </row>
        <row r="670">
          <cell r="A670" t="str">
            <v>Delaware planning</v>
          </cell>
        </row>
        <row r="671">
          <cell r="A671" t="str">
            <v>depreciation automation</v>
          </cell>
        </row>
        <row r="672">
          <cell r="A672" t="str">
            <v>depreciation by company</v>
          </cell>
        </row>
        <row r="673">
          <cell r="A673" t="str">
            <v xml:space="preserve">depreciation property apportionment </v>
          </cell>
        </row>
        <row r="674">
          <cell r="A674" t="str">
            <v>depreciation review of asset transactions</v>
          </cell>
        </row>
        <row r="675">
          <cell r="A675" t="str">
            <v>depreciation sign forms, &amp; FPLE spec requests</v>
          </cell>
        </row>
        <row r="676">
          <cell r="A676" t="str">
            <v>Dissolution of subs</v>
          </cell>
        </row>
        <row r="677">
          <cell r="A677" t="str">
            <v>E-Filing</v>
          </cell>
        </row>
        <row r="678">
          <cell r="A678" t="str">
            <v>Emission Allowance Sales Transaction</v>
          </cell>
        </row>
        <row r="679">
          <cell r="A679" t="str">
            <v>Estimated Payments and Extensions</v>
          </cell>
        </row>
        <row r="680">
          <cell r="A680" t="str">
            <v>FAS109 software implementation</v>
          </cell>
        </row>
        <row r="681">
          <cell r="A681" t="str">
            <v>Federal distribution</v>
          </cell>
        </row>
        <row r="682">
          <cell r="A682" t="str">
            <v>FIN48</v>
          </cell>
        </row>
        <row r="683">
          <cell r="A683" t="str">
            <v>FL diversification report</v>
          </cell>
        </row>
        <row r="684">
          <cell r="A684" t="str">
            <v>Forecasting</v>
          </cell>
        </row>
        <row r="685">
          <cell r="A685" t="str">
            <v>Form 851 - Affiliates</v>
          </cell>
        </row>
        <row r="686">
          <cell r="A686" t="str">
            <v>FPL &amp; FIBER Depreciation with Regulatory</v>
          </cell>
        </row>
        <row r="687">
          <cell r="A687" t="str">
            <v>FPL Media Issue</v>
          </cell>
        </row>
        <row r="688">
          <cell r="A688" t="str">
            <v>General compliance admin</v>
          </cell>
        </row>
        <row r="689">
          <cell r="A689" t="str">
            <v xml:space="preserve">Misc administrative </v>
          </cell>
        </row>
        <row r="690">
          <cell r="A690" t="str">
            <v>Misc tax questions from other depts</v>
          </cell>
        </row>
        <row r="691">
          <cell r="A691" t="str">
            <v>Mixed Service Cost</v>
          </cell>
        </row>
        <row r="692">
          <cell r="A692" t="str">
            <v>Other separate filings</v>
          </cell>
        </row>
        <row r="693">
          <cell r="A693" t="str">
            <v>Performance Reviews</v>
          </cell>
        </row>
        <row r="694">
          <cell r="A694" t="str">
            <v>PMI Hedging Gains/Losses</v>
          </cell>
        </row>
        <row r="695">
          <cell r="A695" t="str">
            <v>Recruiting</v>
          </cell>
        </row>
        <row r="696">
          <cell r="A696" t="str">
            <v>Sales by State Automation</v>
          </cell>
        </row>
        <row r="697">
          <cell r="A697" t="str">
            <v>SAP Implementation</v>
          </cell>
        </row>
        <row r="698">
          <cell r="A698" t="str">
            <v>Seabrook Tax Lots</v>
          </cell>
        </row>
        <row r="699">
          <cell r="A699" t="str">
            <v>Section 199 Manufacturers Deduction</v>
          </cell>
        </row>
        <row r="700">
          <cell r="A700" t="str">
            <v xml:space="preserve">SOX </v>
          </cell>
        </row>
        <row r="701">
          <cell r="A701" t="str">
            <v>State amended returns</v>
          </cell>
        </row>
        <row r="702">
          <cell r="A702" t="str">
            <v>State correspondence</v>
          </cell>
        </row>
        <row r="703">
          <cell r="A703" t="str">
            <v>State Distributions</v>
          </cell>
        </row>
        <row r="704">
          <cell r="A704" t="str">
            <v xml:space="preserve">Tax Accounting </v>
          </cell>
        </row>
        <row r="705">
          <cell r="A705" t="str">
            <v>Tax Process Review</v>
          </cell>
        </row>
        <row r="706">
          <cell r="A706" t="str">
            <v>Training</v>
          </cell>
        </row>
        <row r="707">
          <cell r="A707" t="str">
            <v>Unitary state returns</v>
          </cell>
        </row>
        <row r="708">
          <cell r="A708" t="str">
            <v>Holiday/Vacation/Sick</v>
          </cell>
        </row>
        <row r="709">
          <cell r="A709" t="str">
            <v>State Tax Update Project</v>
          </cell>
        </row>
        <row r="710">
          <cell r="A710" t="str">
            <v>Regulatory Support</v>
          </cell>
        </row>
        <row r="711">
          <cell r="A711" t="str">
            <v>Presentations</v>
          </cell>
        </row>
        <row r="712">
          <cell r="A712" t="str">
            <v>Texas Margins Tax</v>
          </cell>
        </row>
        <row r="713">
          <cell r="A713" t="str">
            <v>Compliance Scheduling Meetings &amp; Planning</v>
          </cell>
        </row>
        <row r="714">
          <cell r="A714" t="str">
            <v>Trial Balance Import</v>
          </cell>
        </row>
        <row r="715">
          <cell r="A715" t="str">
            <v>PA State Petitions</v>
          </cell>
        </row>
        <row r="716">
          <cell r="A716" t="str">
            <v>Sec 174 deduct and 41 credit</v>
          </cell>
        </row>
        <row r="717">
          <cell r="A717" t="str">
            <v>Time Sheet Maintenance</v>
          </cell>
        </row>
        <row r="718">
          <cell r="A718" t="str">
            <v>Hurricane Storm Duty</v>
          </cell>
        </row>
        <row r="719">
          <cell r="A719" t="str">
            <v>California - Unitary</v>
          </cell>
        </row>
        <row r="720">
          <cell r="A720" t="str">
            <v>Illinois - Unitary</v>
          </cell>
        </row>
        <row r="721">
          <cell r="A721" t="str">
            <v>Kansas - Unitary</v>
          </cell>
        </row>
        <row r="722">
          <cell r="A722" t="str">
            <v>Maine - Unitary</v>
          </cell>
        </row>
        <row r="723">
          <cell r="A723" t="str">
            <v>Minn Unitary</v>
          </cell>
        </row>
        <row r="724">
          <cell r="A724" t="str">
            <v>North Dakota Unitary</v>
          </cell>
        </row>
        <row r="725">
          <cell r="A725" t="str">
            <v>NH Unitary</v>
          </cell>
        </row>
        <row r="726">
          <cell r="A726" t="str">
            <v>Oregon Unitary</v>
          </cell>
        </row>
        <row r="727">
          <cell r="A727" t="str">
            <v>Florida Consolidated</v>
          </cell>
        </row>
        <row r="728">
          <cell r="A728" t="str">
            <v>Texas Unitary Return</v>
          </cell>
        </row>
        <row r="729">
          <cell r="A729" t="str">
            <v>New York State Unitary</v>
          </cell>
        </row>
        <row r="730">
          <cell r="A730" t="str">
            <v>Iowa Capital Return</v>
          </cell>
        </row>
        <row r="731">
          <cell r="A731" t="str">
            <v>OK Capital Return</v>
          </cell>
        </row>
        <row r="732">
          <cell r="A732" t="str">
            <v>WI Capital Return</v>
          </cell>
        </row>
        <row r="733">
          <cell r="A733" t="str">
            <v>PA Capital Return</v>
          </cell>
        </row>
        <row r="734">
          <cell r="A734" t="str">
            <v>NYC Capital Return</v>
          </cell>
        </row>
        <row r="735">
          <cell r="A735" t="str">
            <v>VA Capital Return</v>
          </cell>
        </row>
        <row r="736">
          <cell r="A736" t="str">
            <v>California Distribution</v>
          </cell>
        </row>
        <row r="737">
          <cell r="A737" t="str">
            <v>Illinois Distribution</v>
          </cell>
        </row>
        <row r="738">
          <cell r="A738" t="str">
            <v>Kansas Distribution</v>
          </cell>
        </row>
        <row r="739">
          <cell r="A739" t="str">
            <v>Maine Distribution</v>
          </cell>
        </row>
        <row r="740">
          <cell r="A740" t="str">
            <v>Minn Distribution</v>
          </cell>
        </row>
        <row r="741">
          <cell r="A741" t="str">
            <v>North Dakota Distribution</v>
          </cell>
        </row>
        <row r="742">
          <cell r="A742" t="str">
            <v>NH Distribution</v>
          </cell>
        </row>
        <row r="743">
          <cell r="A743" t="str">
            <v>Oregon Distribution</v>
          </cell>
        </row>
        <row r="744">
          <cell r="A744" t="str">
            <v>Florida Distribution</v>
          </cell>
        </row>
        <row r="745">
          <cell r="A745" t="str">
            <v>Texas Distribution</v>
          </cell>
        </row>
        <row r="746">
          <cell r="A746" t="str">
            <v>New York State Distribution</v>
          </cell>
        </row>
        <row r="747">
          <cell r="A747" t="str">
            <v>Iowa Capital Distribution</v>
          </cell>
        </row>
        <row r="748">
          <cell r="A748" t="str">
            <v>OK Capital Distribution</v>
          </cell>
        </row>
        <row r="749">
          <cell r="A749" t="str">
            <v>WI Capital Distribution</v>
          </cell>
        </row>
        <row r="750">
          <cell r="A750" t="str">
            <v>PA Capital Distribution</v>
          </cell>
        </row>
        <row r="751">
          <cell r="A751" t="str">
            <v>NYC Capital Distribution</v>
          </cell>
        </row>
        <row r="752">
          <cell r="A752" t="str">
            <v>VA Capital Distribution</v>
          </cell>
        </row>
        <row r="753">
          <cell r="A753" t="str">
            <v>TaxStream Testing</v>
          </cell>
        </row>
        <row r="754">
          <cell r="A754" t="str">
            <v>Six Sigma Greenbelt Project</v>
          </cell>
        </row>
        <row r="755">
          <cell r="A755" t="str">
            <v>State Tax Apportionment Sales Factor</v>
          </cell>
        </row>
        <row r="756">
          <cell r="A756" t="str">
            <v>Sales by State</v>
          </cell>
        </row>
        <row r="757">
          <cell r="A757" t="str">
            <v>2005 Mixed Service Costs</v>
          </cell>
        </row>
      </sheetData>
      <sheetData sheetId="2">
        <row r="1">
          <cell r="A1" t="str">
            <v>AK</v>
          </cell>
        </row>
        <row r="2">
          <cell r="A2" t="str">
            <v>Alishaun</v>
          </cell>
        </row>
        <row r="3">
          <cell r="A3" t="str">
            <v>AMB</v>
          </cell>
        </row>
        <row r="4">
          <cell r="A4" t="str">
            <v>BDO</v>
          </cell>
        </row>
        <row r="5">
          <cell r="A5" t="str">
            <v>DFC</v>
          </cell>
        </row>
        <row r="6">
          <cell r="A6" t="str">
            <v>TF</v>
          </cell>
        </row>
        <row r="7">
          <cell r="A7" t="str">
            <v>NOM</v>
          </cell>
        </row>
        <row r="8">
          <cell r="A8" t="str">
            <v>KMB</v>
          </cell>
        </row>
        <row r="9">
          <cell r="A9" t="str">
            <v>DPW</v>
          </cell>
        </row>
        <row r="10">
          <cell r="A10" t="str">
            <v>BPV</v>
          </cell>
        </row>
        <row r="11">
          <cell r="A11" t="str">
            <v>KDH</v>
          </cell>
        </row>
        <row r="12">
          <cell r="A12" t="str">
            <v>MSM</v>
          </cell>
        </row>
        <row r="13">
          <cell r="A13" t="str">
            <v>Intern</v>
          </cell>
        </row>
        <row r="14">
          <cell r="A14" t="str">
            <v>TC</v>
          </cell>
        </row>
      </sheetData>
      <sheetData sheetId="3">
        <row r="1">
          <cell r="A1" t="str">
            <v>2005 Mixed Service Costs</v>
          </cell>
        </row>
        <row r="2">
          <cell r="A2" t="str">
            <v>3230490 Nova Scotia Company</v>
          </cell>
        </row>
        <row r="3">
          <cell r="A3" t="str">
            <v xml:space="preserve">Acme Posdef Partners, L.P. </v>
          </cell>
        </row>
        <row r="4">
          <cell r="A4" t="str">
            <v>Admin affecting all returns</v>
          </cell>
        </row>
        <row r="5">
          <cell r="A5" t="str">
            <v>admin meetings</v>
          </cell>
        </row>
        <row r="6">
          <cell r="A6" t="str">
            <v>AE - Ashtabula Wind LLC</v>
          </cell>
        </row>
        <row r="7">
          <cell r="A7" t="str">
            <v>AE - Backbone Wind Farm</v>
          </cell>
        </row>
        <row r="8">
          <cell r="A8" t="str">
            <v>AE - Blue Summit Wind</v>
          </cell>
        </row>
        <row r="9">
          <cell r="A9" t="str">
            <v>AE - Cabazon Wind LLC</v>
          </cell>
        </row>
        <row r="10">
          <cell r="A10" t="str">
            <v>AE - Capricorn Ridge</v>
          </cell>
        </row>
        <row r="11">
          <cell r="A11" t="str">
            <v>AE - Capricorn Ridge Wind II</v>
          </cell>
        </row>
        <row r="12">
          <cell r="A12" t="str">
            <v>AE - Crystal Lake Wind</v>
          </cell>
        </row>
        <row r="13">
          <cell r="A13" t="str">
            <v>AE - Crystal Lake Wind II</v>
          </cell>
        </row>
        <row r="14">
          <cell r="A14" t="str">
            <v>AE - Delaware</v>
          </cell>
        </row>
        <row r="15">
          <cell r="A15" t="str">
            <v>AE - Diablo</v>
          </cell>
        </row>
        <row r="16">
          <cell r="A16" t="str">
            <v>AE - Duane Arnold</v>
          </cell>
        </row>
        <row r="17">
          <cell r="A17" t="str">
            <v>AE - Forney LLC</v>
          </cell>
        </row>
        <row r="18">
          <cell r="A18" t="str">
            <v>AE - FPL Energy Burleigh Co</v>
          </cell>
        </row>
        <row r="19">
          <cell r="A19" t="str">
            <v>AE - FPL Energy Cowboy Wind LLC</v>
          </cell>
        </row>
        <row r="20">
          <cell r="A20" t="str">
            <v>AE - FPL Energy Sooner Wind</v>
          </cell>
        </row>
        <row r="21">
          <cell r="A21" t="str">
            <v>AE - FPLE Illinois Wind, LLC</v>
          </cell>
        </row>
        <row r="22">
          <cell r="A22" t="str">
            <v>AE - FPLE Montezuma Wind</v>
          </cell>
        </row>
        <row r="23">
          <cell r="A23" t="str">
            <v>AE - FPLE North Dakota Wind LLC</v>
          </cell>
        </row>
        <row r="24">
          <cell r="A24" t="str">
            <v>AE - FPLE Oklahoma Wind LLC</v>
          </cell>
        </row>
        <row r="25">
          <cell r="A25" t="str">
            <v>AE - FPLE Point Beach</v>
          </cell>
        </row>
        <row r="26">
          <cell r="A26" t="str">
            <v>AE - FPLE South Dakota Wind LLC</v>
          </cell>
        </row>
        <row r="27">
          <cell r="A27" t="str">
            <v>AE - FPLE Story County Wind</v>
          </cell>
        </row>
        <row r="28">
          <cell r="A28" t="str">
            <v>AE - Gas Producing LLC</v>
          </cell>
        </row>
        <row r="29">
          <cell r="A29" t="str">
            <v>AE - Green Power Wind LLC</v>
          </cell>
        </row>
        <row r="30">
          <cell r="A30" t="str">
            <v>AE - Green Ridge Services</v>
          </cell>
        </row>
        <row r="31">
          <cell r="A31" t="str">
            <v>AE - Hancock County Wind</v>
          </cell>
        </row>
        <row r="32">
          <cell r="A32" t="str">
            <v>AE - Indian Mesa</v>
          </cell>
        </row>
        <row r="33">
          <cell r="A33" t="str">
            <v>AE - Lamar LLC</v>
          </cell>
        </row>
        <row r="34">
          <cell r="A34" t="str">
            <v>AE - Langdon Wind</v>
          </cell>
        </row>
        <row r="35">
          <cell r="A35" t="str">
            <v>AE - Long Island Offshore Wind</v>
          </cell>
        </row>
        <row r="36">
          <cell r="A36" t="str">
            <v>AE - Meyersdale Wind Farm LP</v>
          </cell>
        </row>
        <row r="37">
          <cell r="A37" t="str">
            <v>AE - Midway Power</v>
          </cell>
        </row>
        <row r="38">
          <cell r="A38" t="str">
            <v>AE - Mower County Wind</v>
          </cell>
        </row>
        <row r="39">
          <cell r="A39" t="str">
            <v>AE - Oliver Wind</v>
          </cell>
        </row>
        <row r="40">
          <cell r="A40" t="str">
            <v>AE - Oliver Wind II</v>
          </cell>
        </row>
        <row r="41">
          <cell r="A41" t="str">
            <v>AE - Osceola Windpower</v>
          </cell>
        </row>
        <row r="42">
          <cell r="A42" t="str">
            <v>AE - Osceola Windpower II</v>
          </cell>
        </row>
        <row r="43">
          <cell r="A43" t="str">
            <v>AE - Pecos I &amp; II</v>
          </cell>
        </row>
        <row r="44">
          <cell r="A44" t="str">
            <v>AE - Peetz Table Wind</v>
          </cell>
        </row>
        <row r="45">
          <cell r="A45" t="str">
            <v>AE - Producer Services LLC</v>
          </cell>
        </row>
        <row r="46">
          <cell r="A46" t="str">
            <v>AE - Seabrook</v>
          </cell>
        </row>
        <row r="47">
          <cell r="A47" t="str">
            <v>AE - Upton Wind I-IV</v>
          </cell>
        </row>
        <row r="48">
          <cell r="A48" t="str">
            <v>AE - Vansycle Wind Farm</v>
          </cell>
        </row>
        <row r="49">
          <cell r="A49" t="str">
            <v>AE - Waymart Wind Farm LP</v>
          </cell>
        </row>
        <row r="50">
          <cell r="A50" t="str">
            <v>AE - West Texas  Wind</v>
          </cell>
        </row>
        <row r="51">
          <cell r="A51" t="str">
            <v>AE - Windco LLC</v>
          </cell>
        </row>
        <row r="52">
          <cell r="A52" t="str">
            <v>AE - Windpower Partners 1994 LP</v>
          </cell>
        </row>
        <row r="53">
          <cell r="A53" t="str">
            <v>AE - Wolf Ridge Wind</v>
          </cell>
        </row>
        <row r="54">
          <cell r="A54" t="str">
            <v>AE - Wyoming</v>
          </cell>
        </row>
        <row r="55">
          <cell r="A55" t="str">
            <v>Airbus 1 - Aa-R</v>
          </cell>
        </row>
        <row r="56">
          <cell r="A56" t="str">
            <v>Airbus 2 - Aa-S</v>
          </cell>
        </row>
        <row r="57">
          <cell r="A57" t="str">
            <v>Alandco &amp; Subs Subconsolidation</v>
          </cell>
        </row>
        <row r="58">
          <cell r="A58" t="str">
            <v xml:space="preserve">Alandco I, Inc.  </v>
          </cell>
        </row>
        <row r="59">
          <cell r="A59" t="str">
            <v>Alandco Inc.</v>
          </cell>
        </row>
        <row r="60">
          <cell r="A60" t="str">
            <v xml:space="preserve">Alandco/Cascade, Inc.  </v>
          </cell>
        </row>
        <row r="61">
          <cell r="A61" t="str">
            <v>Algona Wind Energy, LLC</v>
          </cell>
        </row>
        <row r="62">
          <cell r="A62" t="str">
            <v>Alpha Joshua (Prime) Inc.</v>
          </cell>
        </row>
        <row r="63">
          <cell r="A63" t="str">
            <v>Alpha Joshua Inc.</v>
          </cell>
        </row>
        <row r="64">
          <cell r="A64" t="str">
            <v>Alpha Mariah (Prime) Inc.</v>
          </cell>
        </row>
        <row r="65">
          <cell r="A65" t="str">
            <v>Androscoggin Reservoir Company</v>
          </cell>
        </row>
        <row r="66">
          <cell r="A66" t="str">
            <v>Aquilo Holdings LP, ULC</v>
          </cell>
        </row>
        <row r="67">
          <cell r="A67" t="str">
            <v>Aquilo LP, ULC</v>
          </cell>
        </row>
        <row r="68">
          <cell r="A68" t="str">
            <v>AR Holdco, LLC</v>
          </cell>
        </row>
        <row r="69">
          <cell r="A69" t="str">
            <v>Ashtabula Wind LLC</v>
          </cell>
        </row>
        <row r="70">
          <cell r="A70" t="str">
            <v>Audit assistance</v>
          </cell>
        </row>
        <row r="71">
          <cell r="A71" t="str">
            <v>Automating Estimated Payments</v>
          </cell>
        </row>
        <row r="72">
          <cell r="A72" t="str">
            <v xml:space="preserve">BAC Investment Corp. </v>
          </cell>
        </row>
        <row r="73">
          <cell r="A73" t="str">
            <v>Backbone Mountain Windpower LLC</v>
          </cell>
        </row>
        <row r="74">
          <cell r="A74" t="str">
            <v>Backbone Windpower Holdings LLC</v>
          </cell>
        </row>
        <row r="75">
          <cell r="A75" t="str">
            <v>Badger Windpower Holdings LLC (AE)</v>
          </cell>
        </row>
        <row r="76">
          <cell r="A76" t="str">
            <v>Badger Windpower LLC</v>
          </cell>
        </row>
        <row r="77">
          <cell r="A77" t="str">
            <v>BATS</v>
          </cell>
        </row>
        <row r="78">
          <cell r="A78" t="str">
            <v xml:space="preserve">Bay Loan And Investment Bank   </v>
          </cell>
        </row>
        <row r="79">
          <cell r="A79" t="str">
            <v>Bayswater Peaking Facility LLC</v>
          </cell>
        </row>
        <row r="80">
          <cell r="A80" t="str">
            <v>Beacon Solar, LLC</v>
          </cell>
        </row>
        <row r="81">
          <cell r="A81" t="str">
            <v>Beaver Point Wind GP, LLC</v>
          </cell>
        </row>
        <row r="82">
          <cell r="A82" t="str">
            <v>Beaver Point Wind LP, LLC</v>
          </cell>
        </row>
        <row r="83">
          <cell r="A83" t="str">
            <v>Beaver Point Wind, LP</v>
          </cell>
        </row>
        <row r="84">
          <cell r="A84" t="str">
            <v>Beta Joshua Inc.</v>
          </cell>
        </row>
        <row r="85">
          <cell r="A85" t="str">
            <v>Beta Mariah (Prime) Inc.</v>
          </cell>
        </row>
        <row r="86">
          <cell r="A86" t="str">
            <v>Beta Willow (Prime) Inc.</v>
          </cell>
        </row>
        <row r="87">
          <cell r="A87" t="str">
            <v>Beta Willow Inc.</v>
          </cell>
        </row>
        <row r="88">
          <cell r="A88" t="str">
            <v>Bison Wind GP, LLC</v>
          </cell>
        </row>
        <row r="89">
          <cell r="A89" t="str">
            <v>Bison Wind Holdings, LLC</v>
          </cell>
        </row>
        <row r="90">
          <cell r="A90" t="str">
            <v>Bison Wind Investments, LLC</v>
          </cell>
        </row>
        <row r="91">
          <cell r="A91" t="str">
            <v>Bison Wind Portfolio, LLC</v>
          </cell>
        </row>
        <row r="92">
          <cell r="A92" t="str">
            <v>Bison Wind, LLC</v>
          </cell>
        </row>
        <row r="93">
          <cell r="A93" t="str">
            <v>Blue Summit Generation Tie, LLC</v>
          </cell>
        </row>
        <row r="94">
          <cell r="A94" t="str">
            <v>Blue Summit Wind GP, LLC</v>
          </cell>
        </row>
        <row r="95">
          <cell r="A95" t="str">
            <v>Blue Summit Wind LP, LLC</v>
          </cell>
        </row>
        <row r="96">
          <cell r="A96" t="str">
            <v>Blue Summit Wind, LLC</v>
          </cell>
        </row>
        <row r="97">
          <cell r="A97" t="str">
            <v>Blythe Energy Acquisitions LLC</v>
          </cell>
        </row>
        <row r="98">
          <cell r="A98" t="str">
            <v>Blythe Energy, LLC</v>
          </cell>
        </row>
        <row r="99">
          <cell r="A99" t="str">
            <v>Blythe Project Management LLC</v>
          </cell>
        </row>
        <row r="100">
          <cell r="A100" t="str">
            <v>Bornish Wind GP, Inc.</v>
          </cell>
        </row>
        <row r="101">
          <cell r="A101" t="str">
            <v>Bornish Wind, LP</v>
          </cell>
        </row>
        <row r="102">
          <cell r="A102" t="str">
            <v>Bornish-Conestogo LP, Inc.</v>
          </cell>
        </row>
        <row r="103">
          <cell r="A103" t="str">
            <v>Boulevard Associates, LLC</v>
          </cell>
        </row>
        <row r="104">
          <cell r="A104" t="str">
            <v>BXR, LLC</v>
          </cell>
        </row>
        <row r="105">
          <cell r="A105" t="str">
            <v>Calhoun Power Company I, LLC</v>
          </cell>
        </row>
        <row r="106">
          <cell r="A106" t="str">
            <v>Calhoun Power Company I, LLC (1st sp)</v>
          </cell>
        </row>
        <row r="107">
          <cell r="A107" t="str">
            <v>California - Unitary</v>
          </cell>
        </row>
        <row r="108">
          <cell r="A108" t="str">
            <v>California Distribution</v>
          </cell>
        </row>
        <row r="109">
          <cell r="A109" t="str">
            <v>Canadian Wind Holdings, Inc.</v>
          </cell>
        </row>
        <row r="110">
          <cell r="A110" t="str">
            <v>Canyon Development, LLC</v>
          </cell>
        </row>
        <row r="111">
          <cell r="A111" t="str">
            <v>Capricorn Ridge Wind II, LLC</v>
          </cell>
        </row>
        <row r="112">
          <cell r="A112" t="str">
            <v>Capricorn Ridge, LLC (fka Goat Mountain Wind, LLC (fka Goat Mountain Wind, LP))</v>
          </cell>
        </row>
        <row r="113">
          <cell r="A113" t="str">
            <v xml:space="preserve">CH Ormesa LP, Inc.      </v>
          </cell>
        </row>
        <row r="114">
          <cell r="A114" t="str">
            <v xml:space="preserve">CH Ormesa, Inc.         </v>
          </cell>
        </row>
        <row r="115">
          <cell r="A115" t="str">
            <v xml:space="preserve">CH Posdef LP, Inc.      </v>
          </cell>
        </row>
        <row r="116">
          <cell r="A116" t="str">
            <v xml:space="preserve">CH Posdef, Inc.         </v>
          </cell>
        </row>
        <row r="117">
          <cell r="A117" t="str">
            <v xml:space="preserve">Cherokee County Cogeneration Corp.  </v>
          </cell>
        </row>
        <row r="118">
          <cell r="A118" t="str">
            <v>Cherokee County Cogeneration Partners, LLC</v>
          </cell>
        </row>
        <row r="119">
          <cell r="A119" t="str">
            <v>Cherokee Falls Development Company LLC</v>
          </cell>
        </row>
        <row r="120">
          <cell r="A120" t="str">
            <v>Citranol Energy I, LLC</v>
          </cell>
        </row>
        <row r="121">
          <cell r="A121" t="str">
            <v xml:space="preserve">Colonial Penn Capital Holdings Inc  </v>
          </cell>
        </row>
        <row r="122">
          <cell r="A122" t="str">
            <v>Compliance Scheduling Meetings &amp; Planning</v>
          </cell>
        </row>
        <row r="123">
          <cell r="A123" t="str">
            <v>Conestogo Wind GP, Inc.</v>
          </cell>
        </row>
        <row r="124">
          <cell r="A124" t="str">
            <v>Conestogo Wind Holdings ULC</v>
          </cell>
        </row>
        <row r="125">
          <cell r="A125" t="str">
            <v>Conestogo Wind Holdings, ULC</v>
          </cell>
        </row>
        <row r="126">
          <cell r="A126" t="str">
            <v>Conestogo Wind ULC</v>
          </cell>
        </row>
        <row r="127">
          <cell r="A127" t="str">
            <v>Conestogo Wind, LP</v>
          </cell>
        </row>
        <row r="128">
          <cell r="A128" t="e">
            <v>#N/A</v>
          </cell>
        </row>
        <row r="129">
          <cell r="A129" t="str">
            <v>Conestogo Wind, ULC</v>
          </cell>
        </row>
        <row r="130">
          <cell r="A130" t="str">
            <v>Consolidating Tax Adjustments</v>
          </cell>
        </row>
        <row r="131">
          <cell r="A131" t="str">
            <v>Contra Costa Capital LLC</v>
          </cell>
        </row>
        <row r="132">
          <cell r="A132" t="str">
            <v>CORPTax admin</v>
          </cell>
        </row>
        <row r="133">
          <cell r="A133" t="str">
            <v>CORPTax ETS</v>
          </cell>
        </row>
        <row r="134">
          <cell r="A134" t="str">
            <v>Coyote Wind, LLC</v>
          </cell>
        </row>
        <row r="135">
          <cell r="A135" t="str">
            <v>Cross Timber Power Holding, LLC</v>
          </cell>
        </row>
        <row r="136">
          <cell r="A136" t="str">
            <v>Cross Timber Power, LLC</v>
          </cell>
        </row>
        <row r="137">
          <cell r="A137" t="str">
            <v>Crystal Lake Wind II, LLC</v>
          </cell>
        </row>
        <row r="138">
          <cell r="A138" t="str">
            <v>Crystal Lake Wind, LLC</v>
          </cell>
        </row>
        <row r="139">
          <cell r="A139" t="str">
            <v>Delaware Mountain Wind Farm LP</v>
          </cell>
        </row>
        <row r="140">
          <cell r="A140" t="str">
            <v xml:space="preserve">Delaware Mountain Wind Farm, LLC </v>
          </cell>
        </row>
        <row r="141">
          <cell r="A141" t="str">
            <v>Delaware planning</v>
          </cell>
        </row>
        <row r="142">
          <cell r="A142" t="str">
            <v>depreciation automation</v>
          </cell>
        </row>
        <row r="143">
          <cell r="A143" t="str">
            <v>depreciation by company</v>
          </cell>
        </row>
        <row r="144">
          <cell r="A144" t="str">
            <v xml:space="preserve">depreciation property apportionment </v>
          </cell>
        </row>
        <row r="145">
          <cell r="A145" t="str">
            <v>depreciation review of asset transactions</v>
          </cell>
        </row>
        <row r="146">
          <cell r="A146" t="str">
            <v>depreciation sign forms, &amp; FPLE spec requests</v>
          </cell>
        </row>
        <row r="147">
          <cell r="A147" t="e">
            <v>#N/A</v>
          </cell>
        </row>
        <row r="148">
          <cell r="A148" t="str">
            <v>Diablo Winds, LLC</v>
          </cell>
        </row>
        <row r="149">
          <cell r="A149" t="str">
            <v>Dissolution of subs</v>
          </cell>
        </row>
        <row r="150">
          <cell r="A150" t="str">
            <v xml:space="preserve">Doswell Funding Corporation </v>
          </cell>
        </row>
        <row r="151">
          <cell r="A151" t="str">
            <v>Doswell I, LLC</v>
          </cell>
        </row>
        <row r="152">
          <cell r="A152" t="str">
            <v xml:space="preserve">Doswell Limited Partnership  </v>
          </cell>
        </row>
        <row r="153">
          <cell r="A153" t="str">
            <v>Earthera Renewable Energy Trust (fka FPL Energy  Greentrust)</v>
          </cell>
        </row>
        <row r="154">
          <cell r="A154" t="str">
            <v>EarthEra, LLC</v>
          </cell>
        </row>
        <row r="155">
          <cell r="A155" t="str">
            <v>EFB Constructors, LLC</v>
          </cell>
        </row>
        <row r="156">
          <cell r="A156" t="str">
            <v>E-Filing</v>
          </cell>
        </row>
        <row r="157">
          <cell r="A157" t="str">
            <v>Elk City Wind, LLC</v>
          </cell>
        </row>
        <row r="158">
          <cell r="A158" t="str">
            <v>Ellis County Wind Farm, LLC</v>
          </cell>
        </row>
        <row r="159">
          <cell r="A159" t="str">
            <v>EMB Investments, Inc.</v>
          </cell>
        </row>
        <row r="160">
          <cell r="A160" t="str">
            <v>Emission Allowance Sales Transaction</v>
          </cell>
        </row>
        <row r="161">
          <cell r="A161" t="str">
            <v xml:space="preserve">ESI Altamont Acquisitions, Inc. </v>
          </cell>
        </row>
        <row r="162">
          <cell r="A162" t="str">
            <v xml:space="preserve">ESI Bay Area GP, Inc. </v>
          </cell>
        </row>
        <row r="163">
          <cell r="A163" t="str">
            <v xml:space="preserve">ESI Bay Area, Inc.  </v>
          </cell>
        </row>
        <row r="164">
          <cell r="A164" t="str">
            <v xml:space="preserve">ESI Brady, Inc.  </v>
          </cell>
        </row>
        <row r="165">
          <cell r="A165" t="str">
            <v xml:space="preserve">ESI California Holdings, Inc.  </v>
          </cell>
        </row>
        <row r="166">
          <cell r="A166" t="str">
            <v xml:space="preserve">ESI Calistoga GP, Inc. </v>
          </cell>
        </row>
        <row r="167">
          <cell r="A167" t="str">
            <v>ESI Cannon Acquisitions LLC</v>
          </cell>
        </row>
        <row r="168">
          <cell r="A168" t="str">
            <v>ESI Cherokee County LP (Disregarded Entity)</v>
          </cell>
        </row>
        <row r="169">
          <cell r="A169" t="str">
            <v>ESI Cherokee GP, LLC</v>
          </cell>
        </row>
        <row r="170">
          <cell r="A170" t="str">
            <v xml:space="preserve">ESI Cherokee Holdings, Inc. </v>
          </cell>
        </row>
        <row r="171">
          <cell r="A171" t="str">
            <v>ESI Cherokee LP, LLC</v>
          </cell>
        </row>
        <row r="172">
          <cell r="A172" t="str">
            <v xml:space="preserve">ESI Cherokee MGP, Inc. </v>
          </cell>
        </row>
        <row r="173">
          <cell r="A173" t="str">
            <v>ESI Doswell GP, LLC</v>
          </cell>
        </row>
        <row r="174">
          <cell r="A174" t="str">
            <v xml:space="preserve">ESI Double "C", Inc.  </v>
          </cell>
        </row>
        <row r="175">
          <cell r="A175" t="str">
            <v xml:space="preserve">ESI Ebensburg, Inc.   </v>
          </cell>
        </row>
        <row r="176">
          <cell r="A176" t="str">
            <v>ESI Energy LLC</v>
          </cell>
        </row>
        <row r="177">
          <cell r="A177" t="str">
            <v>ESI Hawkeye Power LLC (AE)</v>
          </cell>
        </row>
        <row r="178">
          <cell r="A178" t="str">
            <v xml:space="preserve">ESI Kern Front, Inc.   </v>
          </cell>
        </row>
        <row r="179">
          <cell r="A179" t="str">
            <v xml:space="preserve">ESI Lake Benton Holdings, Inc. </v>
          </cell>
        </row>
        <row r="180">
          <cell r="A180" t="str">
            <v>ESI LP, LLC</v>
          </cell>
        </row>
        <row r="181">
          <cell r="A181" t="str">
            <v>ESI Mojave LLC</v>
          </cell>
        </row>
        <row r="182">
          <cell r="A182" t="str">
            <v xml:space="preserve">ESI Mojave, Inc. </v>
          </cell>
        </row>
        <row r="183">
          <cell r="A183" t="str">
            <v xml:space="preserve">ESI Montgomery County GP, Inc. </v>
          </cell>
        </row>
        <row r="184">
          <cell r="A184" t="str">
            <v>ESI Montgomery County LLC</v>
          </cell>
        </row>
        <row r="185">
          <cell r="A185" t="str">
            <v>ESI Montgomery County LP</v>
          </cell>
        </row>
        <row r="186">
          <cell r="A186" t="str">
            <v xml:space="preserve">ESI Montgomery County LP, Inc. </v>
          </cell>
        </row>
        <row r="187">
          <cell r="A187" t="str">
            <v xml:space="preserve">ESI Multitrade LP, Inc.   </v>
          </cell>
        </row>
        <row r="188">
          <cell r="A188" t="str">
            <v xml:space="preserve">ESI Northeast Energy Acquisition Funding, Inc. </v>
          </cell>
        </row>
        <row r="189">
          <cell r="A189" t="str">
            <v xml:space="preserve">ESI Northeast Energy Funding, Inc. </v>
          </cell>
        </row>
        <row r="190">
          <cell r="A190" t="str">
            <v xml:space="preserve">ESI Northeast Energy GP, Inc. </v>
          </cell>
        </row>
        <row r="191">
          <cell r="A191" t="str">
            <v xml:space="preserve">ESI Northeast Energy LP, Inc. </v>
          </cell>
        </row>
        <row r="192">
          <cell r="A192" t="str">
            <v xml:space="preserve">ESI Northeast Fuel Management, Inc. </v>
          </cell>
        </row>
        <row r="193">
          <cell r="A193" t="str">
            <v xml:space="preserve">ESI Ormesa 1E Equity, Inc. </v>
          </cell>
        </row>
        <row r="194">
          <cell r="A194" t="str">
            <v>ESI Ormesa 1H Equity LLC</v>
          </cell>
        </row>
        <row r="195">
          <cell r="A195" t="str">
            <v>ESI Ormesa Equity Holdings LLC</v>
          </cell>
        </row>
        <row r="196">
          <cell r="A196" t="str">
            <v xml:space="preserve">ESI Ormesa Holdings, Inc. </v>
          </cell>
        </row>
        <row r="197">
          <cell r="A197" t="str">
            <v xml:space="preserve">ESI Pittsylvania, Inc.  </v>
          </cell>
        </row>
        <row r="198">
          <cell r="A198" t="str">
            <v xml:space="preserve">ESI Sierra, Inc. </v>
          </cell>
        </row>
        <row r="199">
          <cell r="A199" t="str">
            <v xml:space="preserve">ESI Sky River Limited Partnership   </v>
          </cell>
        </row>
        <row r="200">
          <cell r="A200" t="str">
            <v xml:space="preserve">ESI Sky River, Inc.   </v>
          </cell>
        </row>
        <row r="201">
          <cell r="A201" t="str">
            <v xml:space="preserve">ESI Tehachapi Acquisitions, Inc. </v>
          </cell>
        </row>
        <row r="202">
          <cell r="A202" t="str">
            <v xml:space="preserve">ESI Tractebel Acquisition Corp. </v>
          </cell>
        </row>
        <row r="203">
          <cell r="A203" t="str">
            <v xml:space="preserve">ESI Tractebel Funding Corp. </v>
          </cell>
        </row>
        <row r="204">
          <cell r="A204" t="str">
            <v>ESI Tractebel Urban Renewal Corp.</v>
          </cell>
        </row>
        <row r="205">
          <cell r="A205" t="str">
            <v xml:space="preserve">ESI Vansycle GP, Inc. </v>
          </cell>
        </row>
        <row r="206">
          <cell r="A206" t="str">
            <v xml:space="preserve">ESI Vansycle LP, Inc. </v>
          </cell>
        </row>
        <row r="207">
          <cell r="A207" t="str">
            <v>ESI Vansycle Partners LP</v>
          </cell>
        </row>
        <row r="208">
          <cell r="A208" t="str">
            <v xml:space="preserve">ESI VG Limited Partnership   </v>
          </cell>
        </row>
        <row r="209">
          <cell r="A209" t="str">
            <v xml:space="preserve">ESI Victory, Inc   </v>
          </cell>
        </row>
        <row r="210">
          <cell r="A210" t="e">
            <v>#N/A</v>
          </cell>
        </row>
        <row r="211">
          <cell r="A211" t="str">
            <v>ESI West Texas Energy LP, LLC</v>
          </cell>
        </row>
        <row r="212">
          <cell r="A212" t="str">
            <v xml:space="preserve">ESI West Texas Energy, Inc. </v>
          </cell>
        </row>
        <row r="213">
          <cell r="A213" t="str">
            <v>Estimated Payments and Extensions</v>
          </cell>
        </row>
        <row r="214">
          <cell r="A214" t="str">
            <v>FAS109 software implementation</v>
          </cell>
        </row>
        <row r="215">
          <cell r="A215" t="str">
            <v>Federal distribution</v>
          </cell>
        </row>
        <row r="216">
          <cell r="A216" t="str">
            <v>FIN48</v>
          </cell>
        </row>
        <row r="217">
          <cell r="A217" t="str">
            <v>FL diversification report</v>
          </cell>
        </row>
        <row r="218">
          <cell r="A218" t="str">
            <v>Florida Consolidated</v>
          </cell>
        </row>
        <row r="219">
          <cell r="A219" t="str">
            <v>Florida Distribution</v>
          </cell>
        </row>
        <row r="220">
          <cell r="A220" t="str">
            <v>Florida Power &amp; Light Company Trust I</v>
          </cell>
        </row>
        <row r="221">
          <cell r="A221" t="str">
            <v>Florida Power &amp; Light Company Trust II</v>
          </cell>
        </row>
        <row r="222">
          <cell r="A222" t="str">
            <v>Florida Power And Light Company - Other Admin</v>
          </cell>
        </row>
        <row r="223">
          <cell r="A223" t="str">
            <v>Florida Power And Light Company - TQ#1  - Admin</v>
          </cell>
        </row>
        <row r="224">
          <cell r="A224" t="str">
            <v>Florida Power And Light Company - TQ#10 Reserve Analysis</v>
          </cell>
        </row>
        <row r="225">
          <cell r="A225" t="str">
            <v>Florida Power And Light Company - TQ#11 Bad Debt</v>
          </cell>
        </row>
        <row r="226">
          <cell r="A226" t="str">
            <v>Florida Power And Light Company - TQ#12 Post Retirement</v>
          </cell>
        </row>
        <row r="227">
          <cell r="A227" t="str">
            <v>Florida Power And Light Company - TQ#13 ELIMS</v>
          </cell>
        </row>
        <row r="228">
          <cell r="A228" t="str">
            <v>Florida Power And Light Company - TQ#14 INJURIES AND DAM</v>
          </cell>
        </row>
        <row r="229">
          <cell r="A229" t="str">
            <v>Florida Power And Light Company - TQ#15 DONATIONS</v>
          </cell>
        </row>
        <row r="230">
          <cell r="A230" t="str">
            <v>Florida Power And Light Company - TQ#16 Nuclear License Ren</v>
          </cell>
        </row>
        <row r="231">
          <cell r="A231" t="str">
            <v>Florida Power And Light Company - TQ#17 Officers Life</v>
          </cell>
        </row>
        <row r="232">
          <cell r="A232" t="str">
            <v>Florida Power And Light Company - TQ#18 MSC</v>
          </cell>
        </row>
        <row r="233">
          <cell r="A233" t="str">
            <v>Florida Power And Light Company - TQ#19 AFUDC/CPI</v>
          </cell>
        </row>
        <row r="234">
          <cell r="A234" t="str">
            <v>Florida Power And Light Company - TQ#2 Def Comp</v>
          </cell>
        </row>
        <row r="235">
          <cell r="A235" t="str">
            <v>Florida Power And Light Company - TQ#20 Emissions Allow</v>
          </cell>
        </row>
        <row r="236">
          <cell r="A236" t="str">
            <v>Florida Power And Light Company - TQ#21 Abandonments</v>
          </cell>
        </row>
        <row r="237">
          <cell r="A237" t="str">
            <v>Florida Power And Light Company - TQ#22 Other Prop Aband</v>
          </cell>
        </row>
        <row r="238">
          <cell r="A238" t="str">
            <v>Florida Power And Light Company - TQ#23 Depreciation</v>
          </cell>
        </row>
        <row r="239">
          <cell r="A239" t="str">
            <v>Florida Power And Light Company - TQ#24 Basis Adjust</v>
          </cell>
        </row>
        <row r="240">
          <cell r="A240" t="str">
            <v>Florida Power And Light Company - TQ#25 Nuclear Fuel</v>
          </cell>
        </row>
        <row r="241">
          <cell r="A241" t="str">
            <v>Florida Power And Light Company - TQ#26 Vacation Pay</v>
          </cell>
        </row>
        <row r="242">
          <cell r="A242" t="str">
            <v>Florida Power And Light Company - TQ#27 Electric Vehicles</v>
          </cell>
        </row>
        <row r="243">
          <cell r="A243" t="str">
            <v>Florida Power And Light Company - TQ#28 Gain/Loss</v>
          </cell>
        </row>
        <row r="244">
          <cell r="A244" t="str">
            <v>Florida Power And Light Company - TQ#29 FMPA</v>
          </cell>
        </row>
        <row r="245">
          <cell r="A245" t="str">
            <v>Florida Power And Light Company - TQ#3 Sec. 199</v>
          </cell>
        </row>
        <row r="246">
          <cell r="A246" t="str">
            <v>Florida Power And Light Company - TQ#30 Mitigation Bank</v>
          </cell>
        </row>
        <row r="247">
          <cell r="A247" t="str">
            <v>Florida Power And Light Company - TQ#31 Repair  Allowance</v>
          </cell>
        </row>
        <row r="248">
          <cell r="A248" t="str">
            <v>Florida Power And Light Company - TQ#32 Equity  in Earnings</v>
          </cell>
        </row>
        <row r="249">
          <cell r="A249" t="str">
            <v>Florida Power And Light Company - TQ#33 Fuel Tax Credit</v>
          </cell>
        </row>
        <row r="250">
          <cell r="A250" t="str">
            <v>Florida Power And Light Company - TQ#34 Levelized Fuel</v>
          </cell>
        </row>
        <row r="251">
          <cell r="A251" t="str">
            <v>Florida Power And Light Company - TQ#35 Mark to Market</v>
          </cell>
        </row>
        <row r="252">
          <cell r="A252" t="str">
            <v>Florida Power And Light Company - TQ#36 SJRPP</v>
          </cell>
        </row>
        <row r="253">
          <cell r="A253" t="str">
            <v>Florida Power And Light Company - TQ#37 Unbilled Revenue</v>
          </cell>
        </row>
        <row r="254">
          <cell r="A254" t="str">
            <v>Florida Power And Light Company - TQ#38 Capacity Pmts</v>
          </cell>
        </row>
        <row r="255">
          <cell r="A255" t="str">
            <v>Florida Power And Light Company - TQ#39 Silicone Cable Inject</v>
          </cell>
        </row>
        <row r="256">
          <cell r="A256" t="str">
            <v>Florida Power And Light Company - TQ#4 Investments</v>
          </cell>
        </row>
        <row r="257">
          <cell r="A257" t="str">
            <v>Florida Power And Light Company - TQ#41 Repairs</v>
          </cell>
        </row>
        <row r="258">
          <cell r="A258" t="str">
            <v>Florida Power And Light Company - TQ#43 Nuc Last Core</v>
          </cell>
        </row>
        <row r="259">
          <cell r="A259" t="str">
            <v>Florida Power And Light Company - TQ#44 CIAC</v>
          </cell>
        </row>
        <row r="260">
          <cell r="A260" t="str">
            <v>Florida Power And Light Company - TQ#45 Prop Financed w/ Tax Exempt</v>
          </cell>
        </row>
        <row r="261">
          <cell r="A261" t="str">
            <v>Florida Power And Light Company - TQ#46 Business Meals</v>
          </cell>
        </row>
        <row r="262">
          <cell r="A262" t="str">
            <v>Florida Power And Light Company - TQ#47 Decommissioning</v>
          </cell>
        </row>
        <row r="263">
          <cell r="A263" t="str">
            <v>Florida Power And Light Company - TQ#48 State Income Tax</v>
          </cell>
        </row>
        <row r="264">
          <cell r="A264" t="str">
            <v>Florida Power And Light Company - TQ#49 Patent Infing</v>
          </cell>
        </row>
        <row r="265">
          <cell r="A265" t="str">
            <v>Florida Power And Light Company - TQ#5 Taxes</v>
          </cell>
        </row>
        <row r="266">
          <cell r="A266" t="str">
            <v>Florida Power And Light Company - TQ#50 Prepaids</v>
          </cell>
        </row>
        <row r="267">
          <cell r="A267" t="str">
            <v>Florida Power And Light Company - TQ#51 In-territory Gas</v>
          </cell>
        </row>
        <row r="268">
          <cell r="A268" t="str">
            <v>Florida Power And Light Company - TQ#52 Premium Lighting</v>
          </cell>
        </row>
        <row r="269">
          <cell r="A269" t="str">
            <v>Florida Power And Light Company - TQ#53 Abandonment Loss</v>
          </cell>
        </row>
        <row r="270">
          <cell r="A270" t="str">
            <v>Florida Power And Light Company - TQ#54 CIAC on  Cogenerators</v>
          </cell>
        </row>
        <row r="271">
          <cell r="A271" t="str">
            <v>Florida Power And Light Company - TQ#55 Involuntary  Conversion</v>
          </cell>
        </row>
        <row r="272">
          <cell r="A272" t="str">
            <v>Florida Power And Light Company - TQ#56 Computer Software</v>
          </cell>
        </row>
        <row r="273">
          <cell r="A273" t="str">
            <v xml:space="preserve">Florida Power And Light Company - TQ#57 Obsolete Material </v>
          </cell>
        </row>
        <row r="274">
          <cell r="A274" t="str">
            <v>Florida Power And Light Company - TQ#58 Florida and Federal PTC</v>
          </cell>
        </row>
        <row r="275">
          <cell r="A275" t="str">
            <v>Florida Power And Light Company - TQ#59 Okeelanta Settlement</v>
          </cell>
        </row>
        <row r="276">
          <cell r="A276" t="str">
            <v>Florida Power And Light Company - TQ#6 R&amp;D</v>
          </cell>
        </row>
        <row r="277">
          <cell r="A277" t="str">
            <v>Florida Power And Light Company - TQ#60 Misc Debits and Cr</v>
          </cell>
        </row>
        <row r="278">
          <cell r="A278" t="str">
            <v>Florida Power And Light Company - TQ#61 Deferred Credits</v>
          </cell>
        </row>
        <row r="279">
          <cell r="A279" t="str">
            <v>Florida Power And Light Company - TQ#62 Misc Accruals</v>
          </cell>
        </row>
        <row r="280">
          <cell r="A280" t="str">
            <v>Florida Power And Light Company - TQ#63 Fleet Services</v>
          </cell>
        </row>
        <row r="281">
          <cell r="A281" t="str">
            <v>Florida Power And Light Company - TQ#64 Stmts &amp; Elections</v>
          </cell>
        </row>
        <row r="282">
          <cell r="A282" t="str">
            <v>Florida Power And Light Company - TQ#7 Retired Bonds</v>
          </cell>
        </row>
        <row r="283">
          <cell r="A283" t="str">
            <v>Florida Power And Light Company - TQ#8 Nuclear Maint</v>
          </cell>
        </row>
        <row r="284">
          <cell r="A284" t="str">
            <v>Florida Power And Light Company - TQ#9 Penson Benefits</v>
          </cell>
        </row>
        <row r="285">
          <cell r="A285" t="str">
            <v>FMD Enterprises</v>
          </cell>
        </row>
        <row r="286">
          <cell r="A286" t="str">
            <v>Forecasting</v>
          </cell>
        </row>
        <row r="287">
          <cell r="A287" t="str">
            <v>Form 851 - Affiliates</v>
          </cell>
        </row>
        <row r="288">
          <cell r="A288" t="str">
            <v>Fortuna GP, Inc.</v>
          </cell>
        </row>
        <row r="289">
          <cell r="A289" t="str">
            <v xml:space="preserve">Fountain Square Associates  </v>
          </cell>
        </row>
        <row r="290">
          <cell r="A290" t="str">
            <v>FPL &amp; FIBER Depreciation with Regulatory</v>
          </cell>
        </row>
        <row r="291">
          <cell r="A291" t="str">
            <v>FPL &amp; Subs Subconsolidation</v>
          </cell>
        </row>
        <row r="292">
          <cell r="A292" t="str">
            <v>FPL Energy American Wind Holdings LLC</v>
          </cell>
        </row>
        <row r="293">
          <cell r="A293" t="str">
            <v>FPL Energy American Wind LLC</v>
          </cell>
        </row>
        <row r="294">
          <cell r="A294" t="str">
            <v>FPL Energy ATB, LLC</v>
          </cell>
        </row>
        <row r="295">
          <cell r="A295" t="str">
            <v>FPL Energy Bastrop GP LLC</v>
          </cell>
        </row>
        <row r="296">
          <cell r="A296" t="str">
            <v>FPL Energy Bastrop LP, LLC</v>
          </cell>
        </row>
        <row r="297">
          <cell r="A297" t="str">
            <v>FPL Energy Bellingham LLC</v>
          </cell>
        </row>
        <row r="298">
          <cell r="A298" t="str">
            <v xml:space="preserve">FPL Energy Bellingham, Inc. </v>
          </cell>
        </row>
        <row r="299">
          <cell r="A299" t="str">
            <v>FPL Energy Blythe, LLC</v>
          </cell>
        </row>
        <row r="300">
          <cell r="A300" t="str">
            <v>FPL Energy Bulldog Wind, LLC</v>
          </cell>
        </row>
        <row r="301">
          <cell r="A301" t="e">
            <v>#N/A</v>
          </cell>
        </row>
        <row r="302">
          <cell r="A302" t="str">
            <v>FPL Energy Burleigh County Wind, LLC</v>
          </cell>
        </row>
        <row r="303">
          <cell r="A303" t="str">
            <v>FPL Energy Cabazon Wind, LLC</v>
          </cell>
        </row>
        <row r="304">
          <cell r="A304" t="str">
            <v>FPL Energy Calhoun I, LLC (AE)</v>
          </cell>
        </row>
        <row r="305">
          <cell r="A305" t="str">
            <v>FPL Energy California Wind LLC</v>
          </cell>
        </row>
        <row r="306">
          <cell r="A306" t="str">
            <v>FPL Energy Callahan Wind GP, LLC</v>
          </cell>
        </row>
        <row r="307">
          <cell r="A307" t="str">
            <v>FPL Energy Callahan Wind LP, LLC</v>
          </cell>
        </row>
        <row r="308">
          <cell r="A308" t="e">
            <v>#N/A</v>
          </cell>
        </row>
        <row r="309">
          <cell r="A309" t="str">
            <v>FPL Energy Callahan Wind, LP</v>
          </cell>
        </row>
        <row r="310">
          <cell r="A310" t="str">
            <v>FPL Energy Canadian Operating Services, Inc.</v>
          </cell>
        </row>
        <row r="311">
          <cell r="A311" t="str">
            <v>FPL Energy Cape LLC</v>
          </cell>
        </row>
        <row r="312">
          <cell r="A312" t="str">
            <v>FPL Energy Construction Funding Holdings LLC (1st sp)</v>
          </cell>
        </row>
        <row r="313">
          <cell r="A313" t="str">
            <v>FPL Energy Construction Funding LLC (1st sp)</v>
          </cell>
        </row>
        <row r="314">
          <cell r="A314" t="str">
            <v>FPL Energy Cowboy Wind LLC</v>
          </cell>
        </row>
        <row r="315">
          <cell r="A315" t="str">
            <v>FPL Energy Delaware Mountain GP LLC</v>
          </cell>
        </row>
        <row r="316">
          <cell r="A316" t="str">
            <v xml:space="preserve">FPL Energy Doswell Holdings, Inc. </v>
          </cell>
        </row>
        <row r="317">
          <cell r="A317" t="str">
            <v>FPL Energy Duane Arnold, LLC</v>
          </cell>
        </row>
        <row r="318">
          <cell r="A318" t="str">
            <v>FPL Energy East Mesa Holdings LLC</v>
          </cell>
        </row>
        <row r="319">
          <cell r="A319" t="str">
            <v>FPL Energy East Mesa LLC</v>
          </cell>
        </row>
        <row r="320">
          <cell r="A320" t="str">
            <v>FPL Energy Everett LLC</v>
          </cell>
        </row>
        <row r="321">
          <cell r="A321" t="str">
            <v>FPL Energy Forney GP LLC</v>
          </cell>
        </row>
        <row r="322">
          <cell r="A322" t="str">
            <v>FPL Energy Gas Producing, LLC</v>
          </cell>
        </row>
        <row r="323">
          <cell r="A323" t="str">
            <v xml:space="preserve">FPL Energy Geo East Mesa Partners, Inc.  </v>
          </cell>
        </row>
        <row r="324">
          <cell r="A324" t="str">
            <v>FPL Energy Gray County Wind, LLC</v>
          </cell>
        </row>
        <row r="325">
          <cell r="A325" t="str">
            <v>FPL Energy Green Power Wind, LLC</v>
          </cell>
        </row>
        <row r="326">
          <cell r="A326" t="str">
            <v>FPL Energy Hancock County Wind, LLC</v>
          </cell>
        </row>
        <row r="327">
          <cell r="A327" t="str">
            <v>FPL Energy Horse Hollow Wind II, LLC</v>
          </cell>
        </row>
        <row r="328">
          <cell r="A328" t="str">
            <v>FPL Energy Horse Hollow Wind II, LLC (fka FPL Energy Horse Hollow Wind II LP)</v>
          </cell>
        </row>
        <row r="329">
          <cell r="A329" t="str">
            <v xml:space="preserve">FPL Energy Horse Hollow Wind, LLC </v>
          </cell>
        </row>
        <row r="330">
          <cell r="A330" t="str">
            <v>FPL Energy Horse Hollow Wind, LLC (fka FPL Energy Horse Hollow Wind LP)</v>
          </cell>
        </row>
        <row r="331">
          <cell r="A331" t="str">
            <v>FPL Energy Illinois Wind LLC (fka FPL Energy Wind Holdings LLC)</v>
          </cell>
        </row>
        <row r="332">
          <cell r="A332" t="str">
            <v>FPL Energy Indian Mesa GP LLC</v>
          </cell>
        </row>
        <row r="333">
          <cell r="A333" t="str">
            <v>FPL Energy Island End GP, LLC</v>
          </cell>
        </row>
        <row r="334">
          <cell r="A334" t="str">
            <v>FPL Energy Lake Benton Acquisitions LLC (AE)</v>
          </cell>
        </row>
        <row r="335">
          <cell r="A335" t="str">
            <v>FPL Energy LLC &amp; Subs Subconsolidation</v>
          </cell>
        </row>
        <row r="336">
          <cell r="A336" t="str">
            <v>FPL Energy Maine Hydro LLC</v>
          </cell>
        </row>
        <row r="337">
          <cell r="A337" t="str">
            <v>FPL Energy Maine Operating Services LLC</v>
          </cell>
        </row>
        <row r="338">
          <cell r="A338" t="str">
            <v xml:space="preserve">FPL Energy Maine, Inc. </v>
          </cell>
        </row>
        <row r="339">
          <cell r="A339" t="str">
            <v>FPL Energy Marcus Hook LLC</v>
          </cell>
        </row>
        <row r="340">
          <cell r="A340" t="str">
            <v>FPL Energy Marcus Hook LLC (1st sp)</v>
          </cell>
        </row>
        <row r="341">
          <cell r="A341" t="str">
            <v>FPL Energy Marcus Hook LP</v>
          </cell>
        </row>
        <row r="342">
          <cell r="A342" t="str">
            <v>FPL Energy Marcus Hook LP (1st sp)</v>
          </cell>
        </row>
        <row r="343">
          <cell r="A343" t="str">
            <v>FPL Energy Mason LLC</v>
          </cell>
        </row>
        <row r="344">
          <cell r="A344" t="str">
            <v>FPL Energy MH50 GP, LLC</v>
          </cell>
        </row>
        <row r="345">
          <cell r="A345" t="str">
            <v>FPL Energy MH50 LP, LLC</v>
          </cell>
        </row>
        <row r="346">
          <cell r="A346" t="str">
            <v>FPL Energy MH50, LP</v>
          </cell>
        </row>
        <row r="347">
          <cell r="A347" t="str">
            <v>FPL Energy MH700, LLC</v>
          </cell>
        </row>
        <row r="348">
          <cell r="A348" t="str">
            <v>FPL Energy MH700, LLC (1st sp)</v>
          </cell>
        </row>
        <row r="349">
          <cell r="A349" t="str">
            <v>FPL Energy Mojave Operating Services LLC</v>
          </cell>
        </row>
        <row r="350">
          <cell r="A350" t="str">
            <v>FPL Energy Montana, LLC</v>
          </cell>
        </row>
        <row r="351">
          <cell r="A351" t="str">
            <v>FPL Energy Montezuma Wind, LLC</v>
          </cell>
        </row>
        <row r="352">
          <cell r="A352" t="e">
            <v>#N/A</v>
          </cell>
        </row>
        <row r="353">
          <cell r="A353" t="str">
            <v>FPL Energy Morwind LLC</v>
          </cell>
        </row>
        <row r="354">
          <cell r="A354" t="str">
            <v>FPL Energy National Wind Holdings, LLC</v>
          </cell>
        </row>
        <row r="355">
          <cell r="A355" t="str">
            <v>FPL Energy National Wind Investments, LLC</v>
          </cell>
        </row>
        <row r="356">
          <cell r="A356" t="str">
            <v>FPL Energy National Wind Portfolio, LLC</v>
          </cell>
        </row>
        <row r="357">
          <cell r="A357" t="str">
            <v>FPL Energy National Wind. LLC</v>
          </cell>
        </row>
        <row r="358">
          <cell r="A358" t="str">
            <v>FPL Energy Natural Gas Holdings, LLC</v>
          </cell>
        </row>
        <row r="359">
          <cell r="A359" t="str">
            <v>FPL Energy New Mexico Holdings LLC</v>
          </cell>
        </row>
        <row r="360">
          <cell r="A360" t="str">
            <v>FPL Energy New Mexico Wind Financing LLC</v>
          </cell>
        </row>
        <row r="361">
          <cell r="A361" t="str">
            <v>FPL Energy New Mexico Wind Holdings II LLC</v>
          </cell>
        </row>
        <row r="362">
          <cell r="A362" t="str">
            <v>FPL Energy New Mexico Wind II LLC</v>
          </cell>
        </row>
        <row r="363">
          <cell r="A363" t="str">
            <v>FPL Energy New Mexico Wind LLC</v>
          </cell>
        </row>
        <row r="364">
          <cell r="A364" t="str">
            <v>FPL Energy New York LLC (fka FPL Energy Bayswater LLC)</v>
          </cell>
        </row>
        <row r="365">
          <cell r="A365" t="e">
            <v>#N/A</v>
          </cell>
        </row>
        <row r="366">
          <cell r="A366" t="str">
            <v>FPL Energy North Dakota Wind II LLC</v>
          </cell>
        </row>
        <row r="367">
          <cell r="A367" t="e">
            <v>#N/A</v>
          </cell>
        </row>
        <row r="368">
          <cell r="A368" t="str">
            <v>FPL Energy North Dakota Wind LLC (fka FPL Energy Dakota Wind LLC)</v>
          </cell>
        </row>
        <row r="369">
          <cell r="A369" t="str">
            <v>FPL Energy Oklahoma Wind Finance LLC</v>
          </cell>
        </row>
        <row r="370">
          <cell r="A370" t="str">
            <v>FPL Energy Oklahoma Wind LLC</v>
          </cell>
        </row>
        <row r="371">
          <cell r="A371" t="str">
            <v xml:space="preserve">FPL Energy Operating Services, Inc.   </v>
          </cell>
        </row>
        <row r="372">
          <cell r="A372" t="str">
            <v>FPL Energy Pacific Crest Partner, LLC</v>
          </cell>
        </row>
        <row r="373">
          <cell r="A373" t="str">
            <v>FPL Energy Paris GP LLC</v>
          </cell>
        </row>
        <row r="374">
          <cell r="A374" t="str">
            <v>FPL Energy Pecos Wind I GP, LLC</v>
          </cell>
        </row>
        <row r="375">
          <cell r="A375" t="str">
            <v>FPL Energy Pecos Wind I LP</v>
          </cell>
        </row>
        <row r="376">
          <cell r="A376" t="str">
            <v xml:space="preserve">FPL Energy Pecos Wind I, LLC </v>
          </cell>
        </row>
        <row r="377">
          <cell r="A377" t="str">
            <v>FPL Energy Pecos Wind II GP, LLC</v>
          </cell>
        </row>
        <row r="378">
          <cell r="A378" t="str">
            <v>FPL Energy Pecos Wind II LP</v>
          </cell>
        </row>
        <row r="379">
          <cell r="A379" t="str">
            <v xml:space="preserve">FPL Energy Pecos Wind II, LLC </v>
          </cell>
        </row>
        <row r="380">
          <cell r="A380" t="str">
            <v>FPL Energy Pennsylvania Wind LLC (fka FPL Energy Green Mountain LLC)</v>
          </cell>
        </row>
        <row r="381">
          <cell r="A381" t="str">
            <v>FPL Energy Point Beach, LLC</v>
          </cell>
        </row>
        <row r="382">
          <cell r="A382" t="str">
            <v>FPL Energy Post Wind GP, LLC</v>
          </cell>
        </row>
        <row r="383">
          <cell r="A383" t="str">
            <v>FPL Energy Post Wind LP, LLC</v>
          </cell>
        </row>
        <row r="384">
          <cell r="A384" t="str">
            <v xml:space="preserve">FPL Energy Power Marketing, Inc. </v>
          </cell>
        </row>
        <row r="385">
          <cell r="A385" t="str">
            <v>FPL Energy PRG, LLC</v>
          </cell>
        </row>
        <row r="386">
          <cell r="A386" t="str">
            <v>FPL Energy Producer Services, LLC</v>
          </cell>
        </row>
        <row r="387">
          <cell r="A387" t="str">
            <v>FPL Energy Project Management</v>
          </cell>
        </row>
        <row r="388">
          <cell r="A388" t="str">
            <v>FPL Energy Rockaway Peaking Facilities, LLC</v>
          </cell>
        </row>
        <row r="389">
          <cell r="A389" t="str">
            <v>FPL Energy Seabrook LLC</v>
          </cell>
        </row>
        <row r="390">
          <cell r="A390" t="e">
            <v>#N/A</v>
          </cell>
        </row>
        <row r="391">
          <cell r="A391" t="str">
            <v>FPL Energy SEGS III-VII GP, LLC</v>
          </cell>
        </row>
        <row r="392">
          <cell r="A392" t="e">
            <v>#N/A</v>
          </cell>
        </row>
        <row r="393">
          <cell r="A393" t="str">
            <v>FPL Energy SEGS III-VII LP, LLC</v>
          </cell>
        </row>
        <row r="394">
          <cell r="A394" t="str">
            <v xml:space="preserve">FPL Energy Services II, Inc. </v>
          </cell>
        </row>
        <row r="395">
          <cell r="A395" t="str">
            <v>FPL Energy Services, Inc.</v>
          </cell>
        </row>
        <row r="396">
          <cell r="A396" t="str">
            <v>FPL Energy Sky River Wind, LLC</v>
          </cell>
        </row>
        <row r="397">
          <cell r="A397" t="str">
            <v xml:space="preserve">FPL Energy Solar Funding Corp. </v>
          </cell>
        </row>
        <row r="398">
          <cell r="A398" t="str">
            <v>FPL Energy Solar Partners III-VII, LLC</v>
          </cell>
        </row>
        <row r="399">
          <cell r="A399" t="str">
            <v>FPL Energy Sooner Wind LLC</v>
          </cell>
        </row>
        <row r="400">
          <cell r="A400" t="e">
            <v>#N/A</v>
          </cell>
        </row>
        <row r="401">
          <cell r="A401" t="str">
            <v>FPL Energy South Dakota Wind LLC</v>
          </cell>
        </row>
        <row r="402">
          <cell r="A402" t="str">
            <v>FPL Energy Spruce Point LLC</v>
          </cell>
        </row>
        <row r="403">
          <cell r="A403" t="str">
            <v>FPL Energy Stateline Holdings LLC</v>
          </cell>
        </row>
        <row r="404">
          <cell r="A404" t="str">
            <v>FPL Energy Stateline II Holdings LLC</v>
          </cell>
        </row>
        <row r="405">
          <cell r="A405" t="str">
            <v>FPL Energy Stateline II Inc.</v>
          </cell>
        </row>
        <row r="406">
          <cell r="A406" t="str">
            <v>FPL Energy Texas Keir, LLC</v>
          </cell>
        </row>
        <row r="407">
          <cell r="A407" t="str">
            <v>FPL Energy Texas Wind GP, LLC</v>
          </cell>
        </row>
        <row r="408">
          <cell r="A408" t="str">
            <v>FPL Energy Texas Wind Holdings, LP</v>
          </cell>
        </row>
        <row r="409">
          <cell r="A409" t="str">
            <v>FPL Energy Texas Wind Marketing GP, LLC</v>
          </cell>
        </row>
        <row r="410">
          <cell r="A410" t="str">
            <v>FPL Energy Texas Wind Marketing LP</v>
          </cell>
        </row>
        <row r="411">
          <cell r="A411" t="str">
            <v>FPL Energy Texas Wind Marketing LP, LLC</v>
          </cell>
        </row>
        <row r="412">
          <cell r="A412" t="str">
            <v>FPL Energy Texas Wind, LP</v>
          </cell>
        </row>
        <row r="413">
          <cell r="A413" t="str">
            <v>FPL Energy Texas, LLC</v>
          </cell>
        </row>
        <row r="414">
          <cell r="A414" t="str">
            <v>FPL Energy Tyler Texas LP, LLC</v>
          </cell>
        </row>
        <row r="415">
          <cell r="A415" t="str">
            <v>FPL Energy Upton Wind I GP, LLC</v>
          </cell>
        </row>
        <row r="416">
          <cell r="A416" t="str">
            <v>FPL Energy Upton Wind I LP</v>
          </cell>
        </row>
        <row r="417">
          <cell r="A417" t="str">
            <v xml:space="preserve">FPL Energy Upton Wind I, LLC </v>
          </cell>
        </row>
        <row r="418">
          <cell r="A418" t="str">
            <v>FPL Energy Upton Wind II GP, LLC</v>
          </cell>
        </row>
        <row r="419">
          <cell r="A419" t="str">
            <v>FPL Energy Upton Wind II LP</v>
          </cell>
        </row>
        <row r="420">
          <cell r="A420" t="str">
            <v xml:space="preserve">FPL Energy Upton Wind II, LLC </v>
          </cell>
        </row>
        <row r="421">
          <cell r="A421" t="str">
            <v>FPL Energy Upton Wind III GP,   LLC</v>
          </cell>
        </row>
        <row r="422">
          <cell r="A422" t="str">
            <v>FPL Energy Upton Wind III LP</v>
          </cell>
        </row>
        <row r="423">
          <cell r="A423" t="str">
            <v xml:space="preserve">FPL Energy Upton Wind III, LLC </v>
          </cell>
        </row>
        <row r="424">
          <cell r="A424" t="str">
            <v>FPL Energy Upton Wind IV GP, LLC</v>
          </cell>
        </row>
        <row r="425">
          <cell r="A425" t="str">
            <v>FPL Energy Upton Wind IV LP</v>
          </cell>
        </row>
        <row r="426">
          <cell r="A426" t="str">
            <v xml:space="preserve">FPL Energy Upton Wind IV, LLC </v>
          </cell>
        </row>
        <row r="427">
          <cell r="A427" t="str">
            <v>FPL Energy US Gas Assets, LLC</v>
          </cell>
        </row>
        <row r="428">
          <cell r="A428" t="e">
            <v>#N/A</v>
          </cell>
        </row>
        <row r="429">
          <cell r="A429" t="str">
            <v>FPL Energy Vansycle LLC</v>
          </cell>
        </row>
        <row r="430">
          <cell r="A430" t="str">
            <v>FPL Energy VG Wind, LLC</v>
          </cell>
        </row>
        <row r="431">
          <cell r="A431" t="str">
            <v xml:space="preserve">FPL Energy Virginia Funding Corporation </v>
          </cell>
        </row>
        <row r="432">
          <cell r="A432" t="str">
            <v xml:space="preserve">FPL Energy Virginia Holdings, Inc. </v>
          </cell>
        </row>
        <row r="433">
          <cell r="A433" t="str">
            <v xml:space="preserve">FPL Energy Virginia Power Services, Inc.   </v>
          </cell>
        </row>
        <row r="434">
          <cell r="A434" t="str">
            <v>FPL Energy Waymart GP, LLC</v>
          </cell>
        </row>
        <row r="435">
          <cell r="A435" t="str">
            <v>FPL Energy Waymart LP, LLC</v>
          </cell>
        </row>
        <row r="436">
          <cell r="A436" t="str">
            <v>FPL Energy Wind Financing LLC</v>
          </cell>
        </row>
        <row r="437">
          <cell r="A437" t="str">
            <v>FPL Energy Wind Funding Holdings LLC</v>
          </cell>
        </row>
        <row r="438">
          <cell r="A438" t="str">
            <v>FPL Energy Wind Funding LLC</v>
          </cell>
        </row>
        <row r="439">
          <cell r="A439" t="str">
            <v>FPL Energy Windridge Acquisitions LLC</v>
          </cell>
        </row>
        <row r="440">
          <cell r="A440" t="e">
            <v>#N/A</v>
          </cell>
        </row>
        <row r="441">
          <cell r="A441" t="str">
            <v>FPL Energy WPP 93 GP, LLC</v>
          </cell>
        </row>
        <row r="442">
          <cell r="A442" t="e">
            <v>#N/A</v>
          </cell>
        </row>
        <row r="443">
          <cell r="A443" t="str">
            <v>FPL Energy WPP 93 LP, LLC</v>
          </cell>
        </row>
        <row r="444">
          <cell r="A444" t="str">
            <v>FPL Energy WPP94 GP, LLC</v>
          </cell>
        </row>
        <row r="445">
          <cell r="A445" t="str">
            <v>FPL Energy WPP94 LP, LLC</v>
          </cell>
        </row>
        <row r="446">
          <cell r="A446" t="str">
            <v>FPL Energy Wyman IV, LLC</v>
          </cell>
        </row>
        <row r="447">
          <cell r="A447" t="str">
            <v>FPL Energy Wyman LLC</v>
          </cell>
        </row>
        <row r="448">
          <cell r="A448" t="str">
            <v xml:space="preserve">FPL Energy Wyoming LLC </v>
          </cell>
        </row>
        <row r="449">
          <cell r="A449" t="str">
            <v>FPL Energy Wyoming LLC (fka Uinta County Holdings LLC)</v>
          </cell>
        </row>
        <row r="450">
          <cell r="A450" t="str">
            <v>FPL Energy, LLC</v>
          </cell>
        </row>
        <row r="451">
          <cell r="A451" t="str">
            <v xml:space="preserve">FPL Enersys, Inc.  </v>
          </cell>
        </row>
        <row r="452">
          <cell r="A452" t="str">
            <v>FPL Ethanol Holdings, LLC</v>
          </cell>
        </row>
        <row r="453">
          <cell r="A453" t="str">
            <v>FPL Fibernet LLC</v>
          </cell>
        </row>
        <row r="454">
          <cell r="A454" t="str">
            <v>FPL Foundation</v>
          </cell>
        </row>
        <row r="455">
          <cell r="A455" t="str">
            <v xml:space="preserve">FPL Fuels, Inc. </v>
          </cell>
        </row>
        <row r="456">
          <cell r="A456" t="str">
            <v>FPL Group Capital &amp; Subs Subconsolidation</v>
          </cell>
        </row>
        <row r="457">
          <cell r="A457" t="str">
            <v xml:space="preserve">FPL Group Capital Inc  </v>
          </cell>
        </row>
        <row r="458">
          <cell r="A458" t="str">
            <v>FPL Group Capital Trust I</v>
          </cell>
        </row>
        <row r="459">
          <cell r="A459" t="str">
            <v>FPL Group Capital Trust II</v>
          </cell>
        </row>
        <row r="460">
          <cell r="A460" t="str">
            <v>FPL Group Capital Trust III</v>
          </cell>
        </row>
        <row r="461">
          <cell r="A461" t="str">
            <v xml:space="preserve">FPL Group Holdings 1, Inc. </v>
          </cell>
        </row>
        <row r="462">
          <cell r="A462" t="str">
            <v xml:space="preserve">FPL Group Holdings 2, Inc. </v>
          </cell>
        </row>
        <row r="463">
          <cell r="A463" t="str">
            <v>FPL Group Inc.</v>
          </cell>
        </row>
        <row r="464">
          <cell r="A464" t="str">
            <v>FPL Group Inc. and Subs Consolidation</v>
          </cell>
        </row>
        <row r="465">
          <cell r="A465" t="str">
            <v>FPL Group International Brazil (Cayman) I Inc.</v>
          </cell>
        </row>
        <row r="466">
          <cell r="A466" t="str">
            <v>FPL Group International Brazil (Cayman) II Inc.</v>
          </cell>
        </row>
        <row r="467">
          <cell r="A467" t="str">
            <v xml:space="preserve">FPL Group International, Inc. </v>
          </cell>
        </row>
        <row r="468">
          <cell r="A468" t="str">
            <v>FPL Group Interstate Pipeline Co, LLC</v>
          </cell>
        </row>
        <row r="469">
          <cell r="A469" t="str">
            <v>FPL Group Resources Bahamas Asset Holdings LTD</v>
          </cell>
        </row>
        <row r="470">
          <cell r="A470" t="str">
            <v>FPL Group Resources Bahamas Micro Pipeline LTD</v>
          </cell>
        </row>
        <row r="471">
          <cell r="A471" t="str">
            <v>FPL Group Resources Bahamas Micro Terminal LTD</v>
          </cell>
        </row>
        <row r="472">
          <cell r="A472" t="str">
            <v>FPL Group Resources Bahamas One, LTD</v>
          </cell>
        </row>
        <row r="473">
          <cell r="A473" t="str">
            <v>FPL Group Resources Bahamas Three, LTD</v>
          </cell>
        </row>
        <row r="474">
          <cell r="A474" t="str">
            <v>FPL Group Resources Bahamas Two, LTD</v>
          </cell>
        </row>
        <row r="475">
          <cell r="A475" t="str">
            <v>FPL Group Resources LNG Holdings, LLC</v>
          </cell>
        </row>
        <row r="476">
          <cell r="A476" t="str">
            <v>FPL Group Resources Marketing Holdings, LLC</v>
          </cell>
        </row>
        <row r="477">
          <cell r="A477" t="str">
            <v>FPL Group Resources, LLC</v>
          </cell>
        </row>
        <row r="478">
          <cell r="A478" t="str">
            <v>FPL Group Trust I</v>
          </cell>
        </row>
        <row r="479">
          <cell r="A479" t="str">
            <v>FPL Group Trust II</v>
          </cell>
        </row>
        <row r="480">
          <cell r="A480" t="str">
            <v xml:space="preserve">FPL Grp Intl South America II, Inc. </v>
          </cell>
        </row>
        <row r="481">
          <cell r="A481" t="str">
            <v xml:space="preserve">FPL Grp Intl South America, Inc. </v>
          </cell>
        </row>
        <row r="482">
          <cell r="A482" t="str">
            <v>FPL Historical Museum</v>
          </cell>
        </row>
        <row r="483">
          <cell r="A483" t="str">
            <v xml:space="preserve">FPL Holdings Inc  </v>
          </cell>
        </row>
        <row r="484">
          <cell r="A484" t="str">
            <v xml:space="preserve">FPL Investments Inc   </v>
          </cell>
        </row>
        <row r="485">
          <cell r="A485" t="str">
            <v>FPL Leasing I, LLC</v>
          </cell>
        </row>
        <row r="486">
          <cell r="A486" t="str">
            <v>FPL Media Issue</v>
          </cell>
        </row>
        <row r="487">
          <cell r="A487" t="str">
            <v>FPL New England Division (not a legal entity)</v>
          </cell>
        </row>
        <row r="488">
          <cell r="A488" t="str">
            <v>FPL Readi-Power, LLC</v>
          </cell>
        </row>
        <row r="489">
          <cell r="A489" t="str">
            <v>FPL Recovery Funding LLC</v>
          </cell>
        </row>
        <row r="490">
          <cell r="A490" t="str">
            <v xml:space="preserve">FPL Services </v>
          </cell>
        </row>
        <row r="491">
          <cell r="A491" t="str">
            <v>FPL Services LLC</v>
          </cell>
        </row>
        <row r="492">
          <cell r="A492" t="str">
            <v>FPL Tel, LLC</v>
          </cell>
        </row>
        <row r="493">
          <cell r="A493" t="str">
            <v>FPL US Gas Assets, LLC</v>
          </cell>
        </row>
        <row r="494">
          <cell r="A494" t="e">
            <v>#N/A</v>
          </cell>
        </row>
        <row r="495">
          <cell r="A495" t="str">
            <v>FPLE Canadian Wind, ULC</v>
          </cell>
        </row>
        <row r="496">
          <cell r="A496" t="str">
            <v>FPLE Forney Pipeline, LLC</v>
          </cell>
        </row>
        <row r="497">
          <cell r="A497" t="str">
            <v>FPLE Forney, LLC</v>
          </cell>
        </row>
        <row r="498">
          <cell r="A498" t="str">
            <v>FPLE Global Asset Canada Holdings B.V.</v>
          </cell>
        </row>
        <row r="499">
          <cell r="A499" t="str">
            <v>FPLE Global Asset Holdings B.V.</v>
          </cell>
        </row>
        <row r="500">
          <cell r="A500" t="str">
            <v>FPLE Global Asset Spain Holdings B.V.</v>
          </cell>
        </row>
        <row r="501">
          <cell r="A501" t="str">
            <v>FPLE Montana Wind, LLC</v>
          </cell>
        </row>
        <row r="502">
          <cell r="A502" t="str">
            <v xml:space="preserve">FPLE Rhode Island State Energy , GP, Inc. </v>
          </cell>
        </row>
        <row r="503">
          <cell r="A503" t="str">
            <v>FPLE Rhode Island State Energy LP</v>
          </cell>
        </row>
        <row r="504">
          <cell r="A504" t="str">
            <v>FPLE Rhode Island State Energy LP, LLC</v>
          </cell>
        </row>
        <row r="505">
          <cell r="A505" t="str">
            <v>FPLE Solar Assets, S.L.</v>
          </cell>
        </row>
        <row r="506">
          <cell r="A506" t="str">
            <v>FPL-I TPP (Cayman)</v>
          </cell>
        </row>
        <row r="507">
          <cell r="A507" t="str">
            <v>FPL-I TPP II (Cayman)</v>
          </cell>
        </row>
        <row r="508">
          <cell r="A508" t="str">
            <v>FRM Holdings, LLC</v>
          </cell>
        </row>
        <row r="509">
          <cell r="A509" t="str">
            <v>Garden Wind, LLC</v>
          </cell>
        </row>
        <row r="510">
          <cell r="A510" t="str">
            <v>Gateway Energy Center, LLC</v>
          </cell>
        </row>
        <row r="511">
          <cell r="A511" t="str">
            <v>General compliance admin</v>
          </cell>
        </row>
        <row r="512">
          <cell r="A512" t="str">
            <v>Generation Repair and Service, LLC</v>
          </cell>
        </row>
        <row r="513">
          <cell r="A513" t="str">
            <v>Genesis Solar, LLC</v>
          </cell>
        </row>
        <row r="514">
          <cell r="A514" t="str">
            <v>Gexa Energy Connecticut, LLC</v>
          </cell>
        </row>
        <row r="515">
          <cell r="A515" t="str">
            <v>Gexa Energy Delaware, LLC</v>
          </cell>
        </row>
        <row r="516">
          <cell r="A516" t="str">
            <v>Gexa Energy District of Columbia, LLC</v>
          </cell>
        </row>
        <row r="517">
          <cell r="A517" t="str">
            <v>Gexa Energy GP, LLC</v>
          </cell>
        </row>
        <row r="518">
          <cell r="A518" t="str">
            <v>GEXA Energy Holdings, LLC</v>
          </cell>
        </row>
        <row r="519">
          <cell r="A519" t="str">
            <v>Gexa Energy I, LLC</v>
          </cell>
        </row>
        <row r="520">
          <cell r="A520" t="str">
            <v>Gexa Energy Illinois, LLC</v>
          </cell>
        </row>
        <row r="521">
          <cell r="A521" t="str">
            <v>Gexa Energy L.L.C. (aka Gexa Energy L.L.C. (MASS))</v>
          </cell>
        </row>
        <row r="522">
          <cell r="A522" t="str">
            <v>Gexa Energy L.L.C. (aka Gexa Energy L.L.C. (New York))</v>
          </cell>
        </row>
        <row r="523">
          <cell r="A523" t="str">
            <v>Gexa Energy Maryland, LLC</v>
          </cell>
        </row>
        <row r="524">
          <cell r="A524" t="str">
            <v>Gexa Energy New Hampshire, LLC</v>
          </cell>
        </row>
        <row r="525">
          <cell r="A525" t="str">
            <v>Gexa Energy New Jersey, LLC</v>
          </cell>
        </row>
        <row r="526">
          <cell r="A526" t="str">
            <v>Gexa Energy Ohio, LLC</v>
          </cell>
        </row>
        <row r="527">
          <cell r="A527" t="str">
            <v>Gexa Energy Pennsylvania, LLC</v>
          </cell>
        </row>
        <row r="528">
          <cell r="A528" t="str">
            <v>Gexa Energy Rhode Island, LLC</v>
          </cell>
        </row>
        <row r="529">
          <cell r="A529" t="str">
            <v>Gexa Energy, LP</v>
          </cell>
        </row>
        <row r="530">
          <cell r="A530" t="str">
            <v>Ghost Pine Wind Farm, LP</v>
          </cell>
        </row>
        <row r="531">
          <cell r="A531" t="e">
            <v>#N/A</v>
          </cell>
        </row>
        <row r="532">
          <cell r="A532" t="str">
            <v>Gray County Wind Energy LLC</v>
          </cell>
        </row>
        <row r="533">
          <cell r="A533" t="str">
            <v>Green Lake Wind, LLC</v>
          </cell>
        </row>
        <row r="534">
          <cell r="A534" t="str">
            <v>Green Ridge Power, LLC</v>
          </cell>
        </row>
        <row r="535">
          <cell r="A535" t="e">
            <v>#N/A</v>
          </cell>
        </row>
        <row r="536">
          <cell r="A536" t="str">
            <v>Green Ridge Services, LLC</v>
          </cell>
        </row>
        <row r="537">
          <cell r="A537" t="str">
            <v>Gulf Island Pond Oxygenation Project</v>
          </cell>
        </row>
        <row r="538">
          <cell r="A538" t="str">
            <v>Harper Lake Company VIII</v>
          </cell>
        </row>
        <row r="539">
          <cell r="A539" t="str">
            <v>Harper Lake Solar Funding Corporation (fka FPL Energy Caithness Funding Corp.)</v>
          </cell>
        </row>
        <row r="540">
          <cell r="A540" t="str">
            <v>Hawkeye Power Partners, LLC</v>
          </cell>
        </row>
        <row r="541">
          <cell r="A541" t="str">
            <v>Heartland LP, LLC</v>
          </cell>
        </row>
        <row r="542">
          <cell r="A542" t="str">
            <v>Heartland Wind Holding, LLC</v>
          </cell>
        </row>
        <row r="543">
          <cell r="A543" t="str">
            <v>Heartland Wind, LLC</v>
          </cell>
        </row>
        <row r="544">
          <cell r="A544" t="str">
            <v>Hendry County Rural Development, LLC</v>
          </cell>
        </row>
        <row r="545">
          <cell r="A545" t="str">
            <v>High Desert Land Acquisition LLC</v>
          </cell>
        </row>
        <row r="546">
          <cell r="A546" t="str">
            <v>High Winds Holdings LLC (AE)</v>
          </cell>
        </row>
        <row r="547">
          <cell r="A547" t="e">
            <v>#N/A</v>
          </cell>
        </row>
        <row r="548">
          <cell r="A548" t="str">
            <v>High Winds LLC</v>
          </cell>
        </row>
        <row r="549">
          <cell r="A549" t="str">
            <v xml:space="preserve">HLC IX Company </v>
          </cell>
        </row>
        <row r="550">
          <cell r="A550" t="str">
            <v>Holiday/Vacation/Sick</v>
          </cell>
        </row>
        <row r="551">
          <cell r="A551" t="str">
            <v>Horse Hollow Generation Tie, LLC</v>
          </cell>
        </row>
        <row r="552">
          <cell r="A552" t="str">
            <v>Hurricane Storm Duty</v>
          </cell>
        </row>
        <row r="553">
          <cell r="A553" t="str">
            <v xml:space="preserve">Hyperion IX, Inc.  </v>
          </cell>
        </row>
        <row r="554">
          <cell r="A554" t="str">
            <v xml:space="preserve">Hyperion VIII, Inc.  </v>
          </cell>
        </row>
        <row r="555">
          <cell r="A555" t="str">
            <v>Illinois - Unitary</v>
          </cell>
        </row>
        <row r="556">
          <cell r="A556" t="str">
            <v>Illinois Distribution</v>
          </cell>
        </row>
        <row r="557">
          <cell r="A557" t="str">
            <v>Illinois Leasing, LLC</v>
          </cell>
        </row>
        <row r="558">
          <cell r="A558" t="str">
            <v>Indian Mesa Wind Farm LP (fka NWP Indian Mesa Wind Farm LP)</v>
          </cell>
        </row>
        <row r="559">
          <cell r="A559" t="str">
            <v xml:space="preserve">Indian Mesa Wind Farm, LLC </v>
          </cell>
        </row>
        <row r="560">
          <cell r="A560" t="str">
            <v>Intexco I LLC</v>
          </cell>
        </row>
        <row r="561">
          <cell r="A561" t="str">
            <v>Intexco I LP, LLC</v>
          </cell>
        </row>
        <row r="562">
          <cell r="A562" t="str">
            <v>Inventus Holdings, LLC</v>
          </cell>
        </row>
        <row r="563">
          <cell r="A563" t="str">
            <v>Iowa Capital Distribution</v>
          </cell>
        </row>
        <row r="564">
          <cell r="A564" t="str">
            <v>Iowa Capital Return</v>
          </cell>
        </row>
        <row r="565">
          <cell r="A565" t="str">
            <v>Jamaica Bay Peaking Facility LLC</v>
          </cell>
        </row>
        <row r="566">
          <cell r="A566" t="str">
            <v>Kansas - Unitary</v>
          </cell>
        </row>
        <row r="567">
          <cell r="A567" t="str">
            <v>Kansas Distribution</v>
          </cell>
        </row>
        <row r="568">
          <cell r="A568" t="e">
            <v>#N/A</v>
          </cell>
        </row>
        <row r="569">
          <cell r="A569" t="str">
            <v>Karaha Bodas Investment Corp</v>
          </cell>
        </row>
        <row r="570">
          <cell r="A570" t="str">
            <v>Kawartha Wind Holdings ULC</v>
          </cell>
        </row>
        <row r="571">
          <cell r="A571" t="str">
            <v>Kawartha Wind Holdings, ULC</v>
          </cell>
        </row>
        <row r="572">
          <cell r="A572" t="str">
            <v>Kawartha Wind ULC</v>
          </cell>
        </row>
        <row r="573">
          <cell r="A573" t="str">
            <v>Kawartha Wind, ULC</v>
          </cell>
        </row>
        <row r="574">
          <cell r="A574" t="str">
            <v>Kennebec Hydro Resources, Inc.</v>
          </cell>
        </row>
        <row r="575">
          <cell r="A575" t="str">
            <v xml:space="preserve">KPB Financial Corp. </v>
          </cell>
        </row>
        <row r="576">
          <cell r="A576" t="e">
            <v>#N/A</v>
          </cell>
        </row>
        <row r="577">
          <cell r="A577" t="str">
            <v>Lake Benton Power Partners II, LLC</v>
          </cell>
        </row>
        <row r="578">
          <cell r="A578" t="str">
            <v>Lamar Power Partners II, LLC</v>
          </cell>
        </row>
        <row r="579">
          <cell r="A579" t="str">
            <v>Lamar Power Partners LLC</v>
          </cell>
        </row>
        <row r="580">
          <cell r="A580" t="str">
            <v>Langdon Wind, LLC</v>
          </cell>
        </row>
        <row r="581">
          <cell r="A581" t="str">
            <v>Legacy Renewables Holdings, LLC</v>
          </cell>
        </row>
        <row r="582">
          <cell r="A582" t="str">
            <v>Legacy Renewables, LLC</v>
          </cell>
        </row>
        <row r="583">
          <cell r="A583" t="str">
            <v>LET Holdings LLC</v>
          </cell>
        </row>
        <row r="584">
          <cell r="A584" t="str">
            <v>Lone Star Transmission, LLC</v>
          </cell>
        </row>
        <row r="585">
          <cell r="A585" t="str">
            <v>Lone Star Wind Holdings, LLC</v>
          </cell>
        </row>
        <row r="586">
          <cell r="A586" t="str">
            <v>Lone Star Wind, LLC</v>
          </cell>
        </row>
        <row r="587">
          <cell r="A587" t="str">
            <v>Long Island Offshore Wind Park, LLC</v>
          </cell>
        </row>
        <row r="588">
          <cell r="A588" t="str">
            <v>LQ GP, LLC</v>
          </cell>
        </row>
        <row r="589">
          <cell r="A589" t="str">
            <v>LQC LP, LLC</v>
          </cell>
        </row>
        <row r="590">
          <cell r="A590" t="str">
            <v>Macswell Acquisitions, LLC</v>
          </cell>
        </row>
        <row r="591">
          <cell r="A591" t="str">
            <v>Maine - Unitary</v>
          </cell>
        </row>
        <row r="592">
          <cell r="A592" t="str">
            <v>Maine Distribution</v>
          </cell>
        </row>
        <row r="593">
          <cell r="A593" t="str">
            <v xml:space="preserve">MES Financial Corp. </v>
          </cell>
        </row>
        <row r="594">
          <cell r="A594" t="str">
            <v xml:space="preserve">Meyersdale Windpower LLC </v>
          </cell>
        </row>
        <row r="595">
          <cell r="A595" t="str">
            <v>Midway Power LLC</v>
          </cell>
        </row>
        <row r="596">
          <cell r="A596" t="str">
            <v>Mill Run Windpower LLC</v>
          </cell>
        </row>
        <row r="597">
          <cell r="A597" t="str">
            <v>Minn Distribution</v>
          </cell>
        </row>
        <row r="598">
          <cell r="A598" t="str">
            <v>Minn Unitary</v>
          </cell>
        </row>
        <row r="599">
          <cell r="A599" t="str">
            <v xml:space="preserve">Misc administrative </v>
          </cell>
        </row>
        <row r="600">
          <cell r="A600" t="str">
            <v>Misc tax questions from other depts</v>
          </cell>
        </row>
        <row r="601">
          <cell r="A601" t="str">
            <v>Mixed Service Cost</v>
          </cell>
        </row>
        <row r="602">
          <cell r="A602" t="str">
            <v xml:space="preserve">MNM I, LLC </v>
          </cell>
        </row>
        <row r="603">
          <cell r="A603" t="str">
            <v>Mojave 3/5</v>
          </cell>
        </row>
        <row r="604">
          <cell r="A604" t="str">
            <v>Mount Copper GP, Inc.</v>
          </cell>
        </row>
        <row r="605">
          <cell r="A605" t="str">
            <v>Mount Copper, LP</v>
          </cell>
        </row>
        <row r="606">
          <cell r="A606" t="str">
            <v>Multitrade Of Pittsylvania County, LP</v>
          </cell>
        </row>
        <row r="607">
          <cell r="A607" t="str">
            <v>NAPS Wind GP, LLC</v>
          </cell>
        </row>
        <row r="608">
          <cell r="A608" t="str">
            <v>NAPS Wind, LP</v>
          </cell>
        </row>
        <row r="609">
          <cell r="A609" t="str">
            <v>New Mexico Energy Investments, LLC</v>
          </cell>
        </row>
        <row r="610">
          <cell r="A610" t="str">
            <v>New Mexico Operating Services, LLC</v>
          </cell>
        </row>
        <row r="611">
          <cell r="A611" t="str">
            <v>New Mexico Wind Investments, LLC</v>
          </cell>
        </row>
        <row r="612">
          <cell r="A612" t="str">
            <v>New York State Distribution</v>
          </cell>
        </row>
        <row r="613">
          <cell r="A613" t="str">
            <v>New York State Unitary</v>
          </cell>
        </row>
        <row r="614">
          <cell r="A614" t="e">
            <v>#N/A</v>
          </cell>
        </row>
        <row r="615">
          <cell r="A615" t="str">
            <v>NG Pipeline of America, LLC</v>
          </cell>
        </row>
        <row r="616">
          <cell r="A616" t="e">
            <v>#N/A</v>
          </cell>
        </row>
        <row r="617">
          <cell r="A617" t="str">
            <v>NG Storage of America, LLC</v>
          </cell>
        </row>
        <row r="618">
          <cell r="A618" t="str">
            <v>NH Distribution</v>
          </cell>
        </row>
        <row r="619">
          <cell r="A619" t="str">
            <v>NH Unitary</v>
          </cell>
        </row>
        <row r="620">
          <cell r="A620" t="str">
            <v>North American Power Systems LLC</v>
          </cell>
        </row>
        <row r="621">
          <cell r="A621" t="str">
            <v>North American Power Systems Solar, LLC</v>
          </cell>
        </row>
        <row r="622">
          <cell r="A622" t="str">
            <v>North Dakota Distribution</v>
          </cell>
        </row>
        <row r="623">
          <cell r="A623" t="str">
            <v>North Dakota Unitary</v>
          </cell>
        </row>
        <row r="624">
          <cell r="A624" t="str">
            <v>Northeast Energy LLC</v>
          </cell>
        </row>
        <row r="625">
          <cell r="A625" t="str">
            <v>Northeast Energy LP</v>
          </cell>
        </row>
        <row r="626">
          <cell r="A626" t="str">
            <v>Northern Colorado Wind Energy, LLC</v>
          </cell>
        </row>
        <row r="627">
          <cell r="A627" t="str">
            <v>Northern Colorado Wind Holdings LLC</v>
          </cell>
        </row>
        <row r="628">
          <cell r="A628" t="str">
            <v xml:space="preserve">Northern Cross Investments, Inc. </v>
          </cell>
        </row>
        <row r="629">
          <cell r="A629" t="str">
            <v>Northern Frontier Wind Funding, LLC</v>
          </cell>
        </row>
        <row r="630">
          <cell r="A630" t="str">
            <v>Northern Frontier Wind Holding, LLC</v>
          </cell>
        </row>
        <row r="631">
          <cell r="A631" t="str">
            <v>NYC Capital Distribution</v>
          </cell>
        </row>
        <row r="632">
          <cell r="A632" t="str">
            <v>NYC Capital Return</v>
          </cell>
        </row>
        <row r="633">
          <cell r="A633" t="str">
            <v>OK Capital Distribution</v>
          </cell>
        </row>
        <row r="634">
          <cell r="A634" t="str">
            <v>OK Capital Return</v>
          </cell>
        </row>
        <row r="635">
          <cell r="A635" t="str">
            <v>Oregon Distribution</v>
          </cell>
        </row>
        <row r="636">
          <cell r="A636" t="str">
            <v>Oregon Unitary</v>
          </cell>
        </row>
        <row r="637">
          <cell r="A637" t="str">
            <v>Osceola Windpower II, LLC</v>
          </cell>
        </row>
        <row r="638">
          <cell r="A638" t="str">
            <v>Osceola Windpower, LLC</v>
          </cell>
        </row>
        <row r="639">
          <cell r="A639" t="str">
            <v xml:space="preserve">OTG LLC </v>
          </cell>
        </row>
        <row r="640">
          <cell r="A640" t="str">
            <v>Other separate filings</v>
          </cell>
        </row>
        <row r="641">
          <cell r="A641" t="str">
            <v>PA Capital Distribution</v>
          </cell>
        </row>
        <row r="642">
          <cell r="A642" t="str">
            <v>PA Capital Return</v>
          </cell>
        </row>
        <row r="643">
          <cell r="A643" t="str">
            <v>PA State Petitions</v>
          </cell>
        </row>
        <row r="644">
          <cell r="A644" t="str">
            <v>Pacific Power Investments LLC</v>
          </cell>
        </row>
        <row r="645">
          <cell r="A645" t="str">
            <v>Palms Insurance Company, Ltd</v>
          </cell>
        </row>
        <row r="646">
          <cell r="A646" t="str">
            <v>Peetz Energy, LLC</v>
          </cell>
        </row>
        <row r="647">
          <cell r="A647" t="str">
            <v xml:space="preserve">Pennsylvania Windfarms, Inc. </v>
          </cell>
        </row>
        <row r="648">
          <cell r="A648" t="str">
            <v>Pennsylvania Windfarms, LLC</v>
          </cell>
        </row>
        <row r="649">
          <cell r="A649" t="str">
            <v>Performance Reviews</v>
          </cell>
        </row>
        <row r="650">
          <cell r="A650" t="str">
            <v>Philadelphia Energy Center, LP (fka Phil Refinery Generation LP)</v>
          </cell>
        </row>
        <row r="651">
          <cell r="A651" t="str">
            <v>Philadelphia Refinery Generation, LLC</v>
          </cell>
        </row>
        <row r="652">
          <cell r="A652" t="str">
            <v>Pipeline Funding Company, LLC</v>
          </cell>
        </row>
        <row r="653">
          <cell r="A653" t="str">
            <v>Pipeline Funding, LLC</v>
          </cell>
        </row>
        <row r="654">
          <cell r="A654" t="e">
            <v>#N/A</v>
          </cell>
        </row>
        <row r="655">
          <cell r="A655" t="str">
            <v>Planta Termosolar de Extremadura 2, SL</v>
          </cell>
        </row>
        <row r="656">
          <cell r="A656" t="e">
            <v>#N/A</v>
          </cell>
        </row>
        <row r="657">
          <cell r="A657" t="str">
            <v>Planta Termosolar de Extremadura 3, SL</v>
          </cell>
        </row>
        <row r="658">
          <cell r="A658" t="e">
            <v>#N/A</v>
          </cell>
        </row>
        <row r="659">
          <cell r="A659" t="str">
            <v>Planta Termosolar de Extremadura 4, SL</v>
          </cell>
        </row>
        <row r="660">
          <cell r="A660" t="e">
            <v>#N/A</v>
          </cell>
        </row>
        <row r="661">
          <cell r="A661" t="str">
            <v>Planta Termosolar de Extremadura, SL</v>
          </cell>
        </row>
        <row r="662">
          <cell r="A662" t="str">
            <v>PMI Hedging Gains/Losses</v>
          </cell>
        </row>
        <row r="663">
          <cell r="A663" t="str">
            <v>Port 95 Commerce Park Association, Inc.</v>
          </cell>
        </row>
        <row r="664">
          <cell r="A664" t="str">
            <v>Posdef Power Company</v>
          </cell>
        </row>
        <row r="665">
          <cell r="A665" t="e">
            <v>#N/A</v>
          </cell>
        </row>
        <row r="666">
          <cell r="A666" t="str">
            <v>Post Wind Farm LP</v>
          </cell>
        </row>
        <row r="667">
          <cell r="A667" t="str">
            <v xml:space="preserve">Praxis Group, Inc. </v>
          </cell>
        </row>
        <row r="668">
          <cell r="A668" t="str">
            <v>Presentations</v>
          </cell>
        </row>
        <row r="669">
          <cell r="A669" t="str">
            <v>Pubnico Point GP, Inc.</v>
          </cell>
        </row>
        <row r="670">
          <cell r="A670" t="str">
            <v>Pubnico Point Wind Farm Inc.</v>
          </cell>
        </row>
        <row r="671">
          <cell r="A671" t="str">
            <v>Pubnico Point, LP</v>
          </cell>
        </row>
        <row r="672">
          <cell r="A672" t="str">
            <v>PWEC, LLC</v>
          </cell>
        </row>
        <row r="673">
          <cell r="A673" t="str">
            <v>Randolph Wind, LLC</v>
          </cell>
        </row>
        <row r="674">
          <cell r="A674" t="str">
            <v>Recruiting</v>
          </cell>
        </row>
        <row r="675">
          <cell r="A675" t="str">
            <v>Regulatory Support</v>
          </cell>
        </row>
        <row r="676">
          <cell r="A676" t="str">
            <v>Retail Power Supply, LP</v>
          </cell>
        </row>
        <row r="677">
          <cell r="A677" t="str">
            <v xml:space="preserve">Ridgetop Power Corporation, Inc.  </v>
          </cell>
        </row>
        <row r="678">
          <cell r="A678" t="str">
            <v>Rough Rider Wind I, LLC</v>
          </cell>
        </row>
        <row r="679">
          <cell r="A679" t="str">
            <v>RPS I, LLC</v>
          </cell>
        </row>
        <row r="680">
          <cell r="A680" t="str">
            <v>RPS II, LLC</v>
          </cell>
        </row>
        <row r="681">
          <cell r="A681" t="str">
            <v>Sagebrush</v>
          </cell>
        </row>
        <row r="682">
          <cell r="A682" t="str">
            <v>Sagebrush Partner Eighteen, Inc.</v>
          </cell>
        </row>
        <row r="683">
          <cell r="A683" t="str">
            <v>Sagebrush Partner Fifteen, Inc.</v>
          </cell>
        </row>
        <row r="684">
          <cell r="A684" t="str">
            <v>Sagebrush Partner Nineteen, Inc.</v>
          </cell>
        </row>
        <row r="685">
          <cell r="A685" t="str">
            <v>Sagebrush Partner Seventeen, Inc.</v>
          </cell>
        </row>
        <row r="686">
          <cell r="A686" t="str">
            <v>Sagebrush Partner Sixteen, Inc.</v>
          </cell>
        </row>
        <row r="687">
          <cell r="A687" t="str">
            <v>Sailfish Natural Gas, LTD.</v>
          </cell>
        </row>
        <row r="688">
          <cell r="A688" t="str">
            <v>Sales by State</v>
          </cell>
        </row>
        <row r="689">
          <cell r="A689" t="str">
            <v>Sales by State Automation</v>
          </cell>
        </row>
        <row r="690">
          <cell r="A690" t="str">
            <v>Santa Barbara Turbine Finance V, LLC</v>
          </cell>
        </row>
        <row r="691">
          <cell r="A691" t="str">
            <v>SAP Implementation</v>
          </cell>
        </row>
        <row r="692">
          <cell r="A692" t="str">
            <v xml:space="preserve">Scenic Vista Wind Power LLC </v>
          </cell>
        </row>
        <row r="693">
          <cell r="A693" t="str">
            <v>Seabrook Tax Lots</v>
          </cell>
        </row>
        <row r="694">
          <cell r="A694" t="str">
            <v>Sec 174 deduct and 41 credit</v>
          </cell>
        </row>
        <row r="695">
          <cell r="A695" t="str">
            <v>Section 199 Manufacturers Deduction</v>
          </cell>
        </row>
        <row r="696">
          <cell r="A696" t="str">
            <v>Short Pines International Limited</v>
          </cell>
        </row>
        <row r="697">
          <cell r="A697" t="str">
            <v>Six Sigma Greenbelt Project</v>
          </cell>
        </row>
        <row r="698">
          <cell r="A698" t="str">
            <v>Sky River Partnership</v>
          </cell>
        </row>
        <row r="699">
          <cell r="A699" t="str">
            <v xml:space="preserve">Sky River Transmission Line Co-Tenants  </v>
          </cell>
        </row>
        <row r="700">
          <cell r="A700" t="str">
            <v>SL Ship, Inc.</v>
          </cell>
        </row>
        <row r="701">
          <cell r="A701" t="str">
            <v>Somerset Windpower LLC</v>
          </cell>
        </row>
        <row r="702">
          <cell r="A702" t="str">
            <v xml:space="preserve">SOX </v>
          </cell>
        </row>
        <row r="703">
          <cell r="A703" t="str">
            <v xml:space="preserve">Square Lake Holdings, Inc. </v>
          </cell>
        </row>
        <row r="704">
          <cell r="A704" t="str">
            <v>State amended returns</v>
          </cell>
        </row>
        <row r="705">
          <cell r="A705" t="str">
            <v>State correspondence</v>
          </cell>
        </row>
        <row r="706">
          <cell r="A706" t="str">
            <v>State Distributions</v>
          </cell>
        </row>
        <row r="707">
          <cell r="A707" t="str">
            <v>State Tax Apportionment Sales Factor</v>
          </cell>
        </row>
        <row r="708">
          <cell r="A708" t="str">
            <v>State Tax Update Project</v>
          </cell>
        </row>
        <row r="709">
          <cell r="A709" t="str">
            <v>Story Wind LLC (fka FPL Energy Story County Wind, LLC)</v>
          </cell>
        </row>
        <row r="710">
          <cell r="A710" t="str">
            <v>Strathroy Wind GP, Inc.</v>
          </cell>
        </row>
        <row r="711">
          <cell r="A711" t="str">
            <v>Strathroy Wind, LP</v>
          </cell>
        </row>
        <row r="712">
          <cell r="A712" t="str">
            <v xml:space="preserve">Sullivan Street Investments, Inc. </v>
          </cell>
        </row>
        <row r="713">
          <cell r="A713" t="str">
            <v>Tall Pines International Limited</v>
          </cell>
        </row>
        <row r="714">
          <cell r="A714" t="str">
            <v xml:space="preserve">Tax Accounting </v>
          </cell>
        </row>
        <row r="715">
          <cell r="A715" t="str">
            <v>Tax Process Review</v>
          </cell>
        </row>
        <row r="716">
          <cell r="A716" t="str">
            <v>TaxStream Testing</v>
          </cell>
        </row>
        <row r="717">
          <cell r="A717" t="str">
            <v>Texas Distribution</v>
          </cell>
        </row>
        <row r="718">
          <cell r="A718" t="str">
            <v>Texas Margins Tax</v>
          </cell>
        </row>
        <row r="719">
          <cell r="A719" t="str">
            <v>Texas Unitary Return</v>
          </cell>
        </row>
        <row r="720">
          <cell r="A720" t="str">
            <v>Thunderhead Lake Wind, LLC</v>
          </cell>
        </row>
        <row r="721">
          <cell r="A721" t="str">
            <v>Time Sheet Maintenance</v>
          </cell>
        </row>
        <row r="722">
          <cell r="A722" t="str">
            <v>Tower Associates LLC</v>
          </cell>
        </row>
        <row r="723">
          <cell r="A723" t="str">
            <v>Training</v>
          </cell>
        </row>
        <row r="724">
          <cell r="A724" t="str">
            <v>Trial Balance Import</v>
          </cell>
        </row>
        <row r="725">
          <cell r="A725" t="str">
            <v xml:space="preserve">Turner Foods Corporation   </v>
          </cell>
        </row>
        <row r="726">
          <cell r="A726" t="str">
            <v>U.S. Transmission Holdings, LLC</v>
          </cell>
        </row>
        <row r="727">
          <cell r="A727" t="str">
            <v>U.S. Windpower Transmission Corp</v>
          </cell>
        </row>
        <row r="728">
          <cell r="A728" t="str">
            <v xml:space="preserve">UFG Holdings, Inc. </v>
          </cell>
        </row>
        <row r="729">
          <cell r="A729" t="str">
            <v>Unitary state returns</v>
          </cell>
        </row>
        <row r="730">
          <cell r="A730" t="e">
            <v>#N/A</v>
          </cell>
        </row>
        <row r="731">
          <cell r="A731" t="str">
            <v>USW Land Corporation</v>
          </cell>
        </row>
        <row r="732">
          <cell r="A732" t="str">
            <v>VA Capital Distribution</v>
          </cell>
        </row>
        <row r="733">
          <cell r="A733" t="str">
            <v>VA Capital Return</v>
          </cell>
        </row>
        <row r="734">
          <cell r="A734" t="str">
            <v>Vasco Winds, LLC</v>
          </cell>
        </row>
        <row r="735">
          <cell r="A735" t="str">
            <v>Victory Garden Phase IV Partnership</v>
          </cell>
        </row>
        <row r="736">
          <cell r="A736" t="str">
            <v>WAS Holdings, LLC</v>
          </cell>
        </row>
        <row r="737">
          <cell r="A737" t="str">
            <v>Waymart Wind Farm L.P.</v>
          </cell>
        </row>
        <row r="738">
          <cell r="A738" t="str">
            <v xml:space="preserve">West Boca Security, Inc. </v>
          </cell>
        </row>
        <row r="739">
          <cell r="A739" t="str">
            <v>West Fry Wind Energy, LLC</v>
          </cell>
        </row>
        <row r="740">
          <cell r="A740" t="str">
            <v>West Texas Wind Energy Partners LP</v>
          </cell>
        </row>
        <row r="741">
          <cell r="A741" t="str">
            <v>White Pine Hydro Holdings, LLC</v>
          </cell>
        </row>
        <row r="742">
          <cell r="A742" t="str">
            <v>White Pine Hydro Investments, LLC</v>
          </cell>
        </row>
        <row r="743">
          <cell r="A743" t="str">
            <v>White Pine Hydro Portfolio, LLC</v>
          </cell>
        </row>
        <row r="744">
          <cell r="A744" t="str">
            <v>White Pine Hydro, LLC</v>
          </cell>
        </row>
        <row r="745">
          <cell r="A745" t="str">
            <v>WI Capital Distribution</v>
          </cell>
        </row>
        <row r="746">
          <cell r="A746" t="str">
            <v>WI Capital Return</v>
          </cell>
        </row>
        <row r="747">
          <cell r="A747" t="str">
            <v>Wilton Wind II, LLC</v>
          </cell>
        </row>
        <row r="748">
          <cell r="A748" t="str">
            <v>Wind Holdings, Inc.</v>
          </cell>
        </row>
        <row r="749">
          <cell r="A749" t="str">
            <v>WindLogics Inc.</v>
          </cell>
        </row>
        <row r="750">
          <cell r="A750" t="str">
            <v>Windpower Partners 1990 LP</v>
          </cell>
        </row>
        <row r="751">
          <cell r="A751" t="str">
            <v>Windpower Partners 1991 LP</v>
          </cell>
        </row>
        <row r="752">
          <cell r="A752" t="str">
            <v>Windpower Partners 1991-2 LP</v>
          </cell>
        </row>
        <row r="753">
          <cell r="A753" t="str">
            <v>Windpower Partners 1992 LP</v>
          </cell>
        </row>
        <row r="754">
          <cell r="A754" t="str">
            <v>Windpower Partners 1994 LP</v>
          </cell>
        </row>
        <row r="755">
          <cell r="A755" t="str">
            <v>Wolf Ridge Wind, LLC</v>
          </cell>
        </row>
        <row r="756">
          <cell r="A756" t="str">
            <v>WTE Acquisitions LLC</v>
          </cell>
        </row>
        <row r="757">
          <cell r="A757" t="e">
            <v>#N/A</v>
          </cell>
        </row>
        <row r="758">
          <cell r="A758" t="e">
            <v>#N/A</v>
          </cell>
        </row>
        <row r="759">
          <cell r="A759" t="e">
            <v>#N/A</v>
          </cell>
        </row>
        <row r="760">
          <cell r="A760" t="e">
            <v>#N/A</v>
          </cell>
        </row>
        <row r="761">
          <cell r="A761" t="e">
            <v>#N/A</v>
          </cell>
        </row>
        <row r="762">
          <cell r="A762" t="e">
            <v>#N/A</v>
          </cell>
        </row>
        <row r="763">
          <cell r="A763" t="e">
            <v>#N/A</v>
          </cell>
        </row>
        <row r="764">
          <cell r="A764" t="e">
            <v>#N/A</v>
          </cell>
        </row>
        <row r="765">
          <cell r="A765" t="e">
            <v>#N/A</v>
          </cell>
        </row>
        <row r="766">
          <cell r="A766" t="e">
            <v>#N/A</v>
          </cell>
        </row>
        <row r="767">
          <cell r="A767" t="e">
            <v>#N/A</v>
          </cell>
        </row>
        <row r="768">
          <cell r="A768" t="e">
            <v>#N/A</v>
          </cell>
        </row>
        <row r="769">
          <cell r="A769" t="e">
            <v>#N/A</v>
          </cell>
        </row>
        <row r="770">
          <cell r="A770" t="e">
            <v>#N/A</v>
          </cell>
        </row>
        <row r="771">
          <cell r="A771" t="e">
            <v>#N/A</v>
          </cell>
        </row>
        <row r="772">
          <cell r="A772" t="e">
            <v>#N/A</v>
          </cell>
        </row>
        <row r="773">
          <cell r="A773" t="e">
            <v>#N/A</v>
          </cell>
        </row>
        <row r="774">
          <cell r="A774" t="e">
            <v>#N/A</v>
          </cell>
        </row>
        <row r="775">
          <cell r="A775" t="e">
            <v>#N/A</v>
          </cell>
        </row>
        <row r="776">
          <cell r="A776" t="e">
            <v>#N/A</v>
          </cell>
        </row>
        <row r="777">
          <cell r="A777" t="e">
            <v>#N/A</v>
          </cell>
        </row>
        <row r="778">
          <cell r="A778" t="e">
            <v>#N/A</v>
          </cell>
        </row>
        <row r="779">
          <cell r="A779" t="e">
            <v>#N/A</v>
          </cell>
        </row>
        <row r="780">
          <cell r="A780" t="e">
            <v>#N/A</v>
          </cell>
        </row>
        <row r="781">
          <cell r="A781" t="e">
            <v>#N/A</v>
          </cell>
        </row>
        <row r="782">
          <cell r="A782" t="e">
            <v>#N/A</v>
          </cell>
        </row>
        <row r="783">
          <cell r="A783" t="e">
            <v>#N/A</v>
          </cell>
        </row>
        <row r="784">
          <cell r="A784" t="e">
            <v>#N/A</v>
          </cell>
        </row>
        <row r="785">
          <cell r="A785" t="e">
            <v>#N/A</v>
          </cell>
        </row>
        <row r="786">
          <cell r="A786" t="e">
            <v>#N/A</v>
          </cell>
        </row>
        <row r="787">
          <cell r="A787" t="e">
            <v>#N/A</v>
          </cell>
        </row>
        <row r="788">
          <cell r="A788" t="e">
            <v>#N/A</v>
          </cell>
        </row>
        <row r="789">
          <cell r="A789" t="e">
            <v>#N/A</v>
          </cell>
        </row>
        <row r="790">
          <cell r="A790" t="e">
            <v>#N/A</v>
          </cell>
        </row>
        <row r="791">
          <cell r="A791" t="e">
            <v>#N/A</v>
          </cell>
        </row>
        <row r="792">
          <cell r="A792" t="e">
            <v>#N/A</v>
          </cell>
        </row>
        <row r="793">
          <cell r="A793" t="e">
            <v>#N/A</v>
          </cell>
        </row>
        <row r="794">
          <cell r="A794" t="e">
            <v>#N/A</v>
          </cell>
        </row>
        <row r="795">
          <cell r="A795" t="e">
            <v>#N/A</v>
          </cell>
        </row>
        <row r="796">
          <cell r="A796" t="e">
            <v>#N/A</v>
          </cell>
        </row>
        <row r="797">
          <cell r="A797" t="e">
            <v>#N/A</v>
          </cell>
        </row>
        <row r="798">
          <cell r="A798" t="e">
            <v>#N/A</v>
          </cell>
        </row>
        <row r="799">
          <cell r="A799" t="e">
            <v>#N/A</v>
          </cell>
        </row>
      </sheetData>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 FPL FIBERNET"/>
      <sheetName val="A2 - FPL INVESTMENTS"/>
      <sheetName val="A -GROUP CAPITAL"/>
      <sheetName val="C -AMT FEDERAL"/>
      <sheetName val="B -GROUP"/>
      <sheetName val="D -2003 FPL"/>
      <sheetName val="E -2004 FPL"/>
      <sheetName val="F -2005 FPL"/>
      <sheetName val="G -2006 FPL"/>
      <sheetName val="O-2007 FPL"/>
      <sheetName val="P-2008 FPL"/>
      <sheetName val="Q-2009"/>
      <sheetName val="R-2010"/>
      <sheetName val="CALC SHEET"/>
      <sheetName val="H -2001-2010 GROUP"/>
      <sheetName val="2007 State Tax"/>
      <sheetName val="2008 State Tax"/>
      <sheetName val="2009 State Tax"/>
      <sheetName val="2010 State Tax"/>
      <sheetName val="State tax 11-21"/>
      <sheetName val="I -SUMMARY"/>
      <sheetName val="J -OFFICIAL"/>
      <sheetName val="K -ESTIMATED PAYMENTS 2003"/>
      <sheetName val="L -ESTIMATED PAYMENTS 2004"/>
      <sheetName val="M -ESTIMATED PAYMENTS 2005"/>
      <sheetName val="N -ESTIMATED PAYMENTS 2006"/>
      <sheetName val="N-1-ESTIMATED PAYMENTS 2007"/>
      <sheetName val="N-2-ESTIMATED PAYMENTS 2008"/>
      <sheetName val="N-3-ESTIMATED PAYMENTS 2009"/>
      <sheetName val="N-4-ESTIMATED PAYMENTS 2010"/>
      <sheetName val="O -ESTIMATED PAYMENTSUMMARY"/>
      <sheetName val="P- RECONC TO DAVE HUSS Q-4"/>
      <sheetName val="TAX_EXTRACT_2004"/>
      <sheetName val="TAX_EXTRACT_2005"/>
      <sheetName val="TAX_EXTRACT_2006"/>
      <sheetName val="TAX_EXTRACT_2007"/>
      <sheetName val="TAX_EXTRACT_2008"/>
      <sheetName val="TAX_EXTRACT_2009"/>
      <sheetName val="TAX EXTRACT 2010"/>
      <sheetName val="Chart1PTCsgen&amp;unutilized"/>
      <sheetName val="Chart2PTCsUnutilizedPrevvsCurre"/>
      <sheetName val="Chart3unutPTCscurrvsprop"/>
      <sheetName val="GRAPH CHANGES"/>
      <sheetName val="POWERPOINT PRESENT"/>
      <sheetName val="Chart 4 - Line Chart"/>
      <sheetName val="Chart 5 Unutilizied AugvsOct05"/>
      <sheetName val="Chart6 PTCs Utilized"/>
      <sheetName val="UNBILLED REVENUES"/>
      <sheetName val="FPLETAXINCQRTV6.04R.1"/>
      <sheetName val="2004 FPLE"/>
      <sheetName val="2005 FPLE"/>
      <sheetName val="FPL Group TI Interface"/>
      <sheetName val="Sheet4"/>
      <sheetName val="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45">
          <cell r="P145">
            <v>21277950</v>
          </cell>
        </row>
      </sheetData>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sheetData sheetId="50"/>
      <sheetData sheetId="51"/>
      <sheetData sheetId="52"/>
      <sheetData sheetId="53" refreshError="1"/>
      <sheetData sheetId="5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OLD"/>
      <sheetName val="FPLENERGY&amp;SUBS-OLD"/>
      <sheetName val="TAX_EXTRACT_2008"/>
    </sheetNames>
    <sheetDataSet>
      <sheetData sheetId="0">
        <row r="3">
          <cell r="E3" t="str">
            <v>FPL Group, Inc. &amp; Subsidiaries</v>
          </cell>
        </row>
        <row r="4">
          <cell r="E4" t="str">
            <v>2003 Consolidated Oregon Income Tax Allocations (OLD WAY)</v>
          </cell>
        </row>
        <row r="6">
          <cell r="E6" t="str">
            <v>FPL Group</v>
          </cell>
          <cell r="F6" t="str">
            <v>Alandco &amp;</v>
          </cell>
          <cell r="K6" t="str">
            <v>Turner &amp;</v>
          </cell>
          <cell r="L6" t="str">
            <v>Sagebrush</v>
          </cell>
          <cell r="M6" t="str">
            <v>Tract.</v>
          </cell>
          <cell r="P6" t="str">
            <v>Consolidated</v>
          </cell>
        </row>
        <row r="7">
          <cell r="C7" t="str">
            <v>FPL Group</v>
          </cell>
          <cell r="D7" t="str">
            <v>FPL &amp; Subs</v>
          </cell>
          <cell r="E7" t="str">
            <v>Capital &amp; Subs</v>
          </cell>
          <cell r="F7" t="str">
            <v>Subs</v>
          </cell>
          <cell r="G7" t="str">
            <v>EMB Invest.</v>
          </cell>
          <cell r="H7" t="str">
            <v>Mayberry</v>
          </cell>
          <cell r="I7" t="str">
            <v>FPLE &amp; Subs</v>
          </cell>
          <cell r="K7" t="str">
            <v>Subs</v>
          </cell>
          <cell r="L7" t="str">
            <v>Partner 16</v>
          </cell>
          <cell r="M7" t="str">
            <v>Urb Ren</v>
          </cell>
          <cell r="N7" t="str">
            <v>Total</v>
          </cell>
          <cell r="P7" t="str">
            <v>Total</v>
          </cell>
          <cell r="R7" t="str">
            <v>Amt/App</v>
          </cell>
        </row>
        <row r="9">
          <cell r="E9" t="str">
            <v xml:space="preserve"> </v>
          </cell>
        </row>
        <row r="10">
          <cell r="A10" t="str">
            <v>Oregon Taxable Income</v>
          </cell>
          <cell r="C10">
            <v>0</v>
          </cell>
          <cell r="D10">
            <v>0</v>
          </cell>
          <cell r="E10">
            <v>0</v>
          </cell>
          <cell r="F10">
            <v>0</v>
          </cell>
          <cell r="G10">
            <v>0</v>
          </cell>
          <cell r="H10">
            <v>0</v>
          </cell>
          <cell r="I10">
            <v>-14931796</v>
          </cell>
          <cell r="K10">
            <v>0</v>
          </cell>
          <cell r="L10">
            <v>0</v>
          </cell>
          <cell r="M10">
            <v>0</v>
          </cell>
          <cell r="N10">
            <v>-14931796</v>
          </cell>
          <cell r="P10">
            <v>-871673</v>
          </cell>
        </row>
        <row r="12">
          <cell r="A12" t="str">
            <v>Regular Tax (6.6%)</v>
          </cell>
          <cell r="C12">
            <v>0</v>
          </cell>
          <cell r="D12">
            <v>0</v>
          </cell>
          <cell r="E12">
            <v>0</v>
          </cell>
          <cell r="F12">
            <v>0</v>
          </cell>
          <cell r="G12">
            <v>0</v>
          </cell>
          <cell r="H12">
            <v>0</v>
          </cell>
          <cell r="I12">
            <v>-985498.53600000008</v>
          </cell>
          <cell r="K12">
            <v>0</v>
          </cell>
          <cell r="L12">
            <v>0</v>
          </cell>
          <cell r="M12">
            <v>0</v>
          </cell>
          <cell r="N12">
            <v>-985498.53600000008</v>
          </cell>
          <cell r="P12">
            <v>10</v>
          </cell>
          <cell r="R12">
            <v>985508.53600000008</v>
          </cell>
        </row>
        <row r="14">
          <cell r="A14" t="str">
            <v>Actual Tax</v>
          </cell>
          <cell r="C14">
            <v>0</v>
          </cell>
          <cell r="D14">
            <v>0</v>
          </cell>
          <cell r="E14">
            <v>0</v>
          </cell>
          <cell r="F14">
            <v>0</v>
          </cell>
          <cell r="G14">
            <v>0</v>
          </cell>
          <cell r="H14">
            <v>0</v>
          </cell>
          <cell r="I14">
            <v>-985498.53600000008</v>
          </cell>
          <cell r="K14">
            <v>0</v>
          </cell>
          <cell r="L14">
            <v>0</v>
          </cell>
          <cell r="M14">
            <v>0</v>
          </cell>
          <cell r="N14">
            <v>-985498.53600000008</v>
          </cell>
          <cell r="P14">
            <v>10</v>
          </cell>
          <cell r="R14">
            <v>985508.53600000008</v>
          </cell>
        </row>
        <row r="16">
          <cell r="A16" t="str">
            <v>Less: Tax Credits</v>
          </cell>
          <cell r="C16">
            <v>0</v>
          </cell>
          <cell r="D16">
            <v>0</v>
          </cell>
          <cell r="E16">
            <v>0</v>
          </cell>
          <cell r="F16">
            <v>0</v>
          </cell>
          <cell r="G16">
            <v>0</v>
          </cell>
          <cell r="H16">
            <v>0</v>
          </cell>
          <cell r="I16">
            <v>0</v>
          </cell>
          <cell r="K16">
            <v>0</v>
          </cell>
          <cell r="L16">
            <v>0</v>
          </cell>
          <cell r="M16">
            <v>0</v>
          </cell>
          <cell r="N16">
            <v>0</v>
          </cell>
          <cell r="P16">
            <v>0</v>
          </cell>
        </row>
        <row r="18">
          <cell r="A18" t="str">
            <v>Net Oregon Income Tax</v>
          </cell>
          <cell r="C18">
            <v>0</v>
          </cell>
          <cell r="D18">
            <v>0</v>
          </cell>
          <cell r="E18">
            <v>0</v>
          </cell>
          <cell r="F18">
            <v>0</v>
          </cell>
          <cell r="G18">
            <v>0</v>
          </cell>
          <cell r="H18">
            <v>0</v>
          </cell>
          <cell r="I18">
            <v>-985498.53600000008</v>
          </cell>
          <cell r="K18">
            <v>0</v>
          </cell>
          <cell r="L18">
            <v>0</v>
          </cell>
          <cell r="M18">
            <v>0</v>
          </cell>
          <cell r="N18">
            <v>-985498.53600000008</v>
          </cell>
          <cell r="P18">
            <v>10</v>
          </cell>
          <cell r="R18">
            <v>985508.53600000008</v>
          </cell>
        </row>
        <row r="20">
          <cell r="A20" t="str">
            <v xml:space="preserve">2003 Payments </v>
          </cell>
          <cell r="C20">
            <v>0</v>
          </cell>
          <cell r="D20">
            <v>0</v>
          </cell>
          <cell r="E20">
            <v>0</v>
          </cell>
          <cell r="F20">
            <v>0</v>
          </cell>
          <cell r="G20">
            <v>0</v>
          </cell>
          <cell r="H20">
            <v>0</v>
          </cell>
          <cell r="I20">
            <v>0</v>
          </cell>
          <cell r="K20">
            <v>0</v>
          </cell>
          <cell r="L20">
            <v>0</v>
          </cell>
          <cell r="M20">
            <v>0</v>
          </cell>
          <cell r="N20">
            <v>0</v>
          </cell>
          <cell r="P20">
            <v>0</v>
          </cell>
          <cell r="R20">
            <v>0</v>
          </cell>
        </row>
        <row r="22">
          <cell r="A22" t="str">
            <v>Balance due (To) From</v>
          </cell>
          <cell r="C22">
            <v>0</v>
          </cell>
          <cell r="D22">
            <v>0</v>
          </cell>
          <cell r="E22">
            <v>0</v>
          </cell>
          <cell r="F22">
            <v>0</v>
          </cell>
          <cell r="G22">
            <v>0</v>
          </cell>
          <cell r="H22">
            <v>0</v>
          </cell>
          <cell r="I22">
            <v>-985498.53600000008</v>
          </cell>
          <cell r="K22">
            <v>0</v>
          </cell>
          <cell r="L22">
            <v>0</v>
          </cell>
          <cell r="M22">
            <v>0</v>
          </cell>
          <cell r="N22">
            <v>-985498.53600000008</v>
          </cell>
          <cell r="P22">
            <v>10</v>
          </cell>
          <cell r="R22">
            <v>985508.53600000008</v>
          </cell>
        </row>
        <row r="23">
          <cell r="A23" t="str">
            <v>Cushion/Excess Cash</v>
          </cell>
          <cell r="N23">
            <v>0</v>
          </cell>
          <cell r="P23">
            <v>0</v>
          </cell>
          <cell r="R23">
            <v>0</v>
          </cell>
        </row>
        <row r="24">
          <cell r="A24" t="str">
            <v>Payment</v>
          </cell>
          <cell r="C24">
            <v>0</v>
          </cell>
          <cell r="D24">
            <v>0</v>
          </cell>
          <cell r="I24">
            <v>-985498.53600000008</v>
          </cell>
          <cell r="N24">
            <v>-985498.53600000008</v>
          </cell>
          <cell r="P24">
            <v>10</v>
          </cell>
          <cell r="R24">
            <v>985508.53600000008</v>
          </cell>
        </row>
        <row r="25">
          <cell r="R25" t="str">
            <v>DETRIMENT</v>
          </cell>
        </row>
      </sheetData>
      <sheetData sheetId="1"/>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conversion"/>
      <sheetName val="FN balances"/>
      <sheetName val="bds work file"/>
      <sheetName val="356 &amp; 397 Pu bal with wo"/>
      <sheetName val="WO BALANCE working tab"/>
      <sheetName val="356"/>
      <sheetName val="397"/>
      <sheetName val="Sheet1"/>
      <sheetName val="FN WO BALANCE"/>
    </sheetNames>
    <sheetDataSet>
      <sheetData sheetId="0">
        <row r="2">
          <cell r="A2">
            <v>3560537</v>
          </cell>
          <cell r="B2">
            <v>356</v>
          </cell>
          <cell r="C2">
            <v>0</v>
          </cell>
          <cell r="D2">
            <v>537</v>
          </cell>
          <cell r="E2" t="str">
            <v>Fiber</v>
          </cell>
          <cell r="F2" t="str">
            <v xml:space="preserve">OHGW, FIBER OPTIC AW          </v>
          </cell>
          <cell r="G2">
            <v>3941103</v>
          </cell>
          <cell r="H2">
            <v>3941103</v>
          </cell>
        </row>
        <row r="3">
          <cell r="A3">
            <v>3971435</v>
          </cell>
          <cell r="B3">
            <v>397</v>
          </cell>
          <cell r="C3">
            <v>1</v>
          </cell>
          <cell r="D3" t="str">
            <v xml:space="preserve">435 </v>
          </cell>
          <cell r="E3" t="str">
            <v>Electronics</v>
          </cell>
          <cell r="F3" t="str">
            <v xml:space="preserve">BATTERY BANK W/RACK           </v>
          </cell>
          <cell r="G3">
            <v>3950001</v>
          </cell>
          <cell r="H3">
            <v>3980001</v>
          </cell>
        </row>
        <row r="4">
          <cell r="A4">
            <v>3971440</v>
          </cell>
          <cell r="B4">
            <v>397</v>
          </cell>
          <cell r="C4">
            <v>1</v>
          </cell>
          <cell r="D4">
            <v>440</v>
          </cell>
          <cell r="E4" t="str">
            <v>Electronics</v>
          </cell>
          <cell r="F4" t="str">
            <v xml:space="preserve">POWER SUPPLY PANEL            </v>
          </cell>
          <cell r="G4">
            <v>3950001</v>
          </cell>
          <cell r="H4">
            <v>3980001</v>
          </cell>
        </row>
        <row r="5">
          <cell r="A5">
            <v>3978004</v>
          </cell>
          <cell r="B5">
            <v>397</v>
          </cell>
          <cell r="C5">
            <v>8</v>
          </cell>
          <cell r="D5">
            <v>4</v>
          </cell>
          <cell r="E5" t="str">
            <v>Fiber</v>
          </cell>
          <cell r="F5" t="str">
            <v xml:space="preserve">CUST CONT CASH-OTHER          </v>
          </cell>
          <cell r="G5">
            <v>3940004</v>
          </cell>
          <cell r="H5">
            <v>3941104</v>
          </cell>
        </row>
        <row r="6">
          <cell r="A6">
            <v>3978007</v>
          </cell>
          <cell r="B6">
            <v>397</v>
          </cell>
          <cell r="C6">
            <v>8</v>
          </cell>
          <cell r="D6">
            <v>7</v>
          </cell>
          <cell r="E6" t="str">
            <v>Fiber</v>
          </cell>
          <cell r="F6" t="str">
            <v>CUSTOMER CONTRIB - FIBER LEASE</v>
          </cell>
          <cell r="G6">
            <v>3940005</v>
          </cell>
          <cell r="H6">
            <v>3970005</v>
          </cell>
        </row>
        <row r="7">
          <cell r="A7">
            <v>3978801</v>
          </cell>
          <cell r="B7">
            <v>397</v>
          </cell>
          <cell r="C7">
            <v>8</v>
          </cell>
          <cell r="D7">
            <v>801</v>
          </cell>
          <cell r="E7" t="str">
            <v>Fiber</v>
          </cell>
          <cell r="F7" t="str">
            <v xml:space="preserve">CBL FIB OPT 8F AU OH          </v>
          </cell>
          <cell r="G7">
            <v>3940003</v>
          </cell>
          <cell r="H7">
            <v>3970003</v>
          </cell>
        </row>
        <row r="8">
          <cell r="A8">
            <v>3978802</v>
          </cell>
          <cell r="B8">
            <v>397</v>
          </cell>
          <cell r="C8">
            <v>8</v>
          </cell>
          <cell r="D8">
            <v>802</v>
          </cell>
          <cell r="E8" t="str">
            <v>Fiber</v>
          </cell>
          <cell r="F8" t="str">
            <v xml:space="preserve">CBL FIB OPT 12F AWOH          </v>
          </cell>
          <cell r="G8">
            <v>3940003</v>
          </cell>
          <cell r="H8">
            <v>3970003</v>
          </cell>
        </row>
        <row r="9">
          <cell r="A9">
            <v>3978804</v>
          </cell>
          <cell r="B9">
            <v>397</v>
          </cell>
          <cell r="C9">
            <v>8</v>
          </cell>
          <cell r="D9">
            <v>804</v>
          </cell>
          <cell r="E9" t="str">
            <v>Fiber</v>
          </cell>
          <cell r="F9" t="str">
            <v xml:space="preserve">CBL F/O 16F DIEL O/H          </v>
          </cell>
          <cell r="G9">
            <v>3940002</v>
          </cell>
          <cell r="H9">
            <v>3970002</v>
          </cell>
        </row>
        <row r="10">
          <cell r="A10">
            <v>3978805</v>
          </cell>
          <cell r="B10">
            <v>397</v>
          </cell>
          <cell r="C10">
            <v>8</v>
          </cell>
          <cell r="D10">
            <v>805</v>
          </cell>
          <cell r="E10" t="str">
            <v>Fiber</v>
          </cell>
          <cell r="F10" t="str">
            <v xml:space="preserve">CBL F/O 36F DIEL O/H          </v>
          </cell>
          <cell r="G10">
            <v>3940002</v>
          </cell>
          <cell r="H10">
            <v>3970002</v>
          </cell>
        </row>
        <row r="11">
          <cell r="A11">
            <v>3978811</v>
          </cell>
          <cell r="B11">
            <v>397</v>
          </cell>
          <cell r="C11">
            <v>8</v>
          </cell>
          <cell r="D11">
            <v>811</v>
          </cell>
          <cell r="E11" t="str">
            <v>Fiber</v>
          </cell>
          <cell r="F11" t="str">
            <v xml:space="preserve">CBL FIB OPT 8F AW UG          </v>
          </cell>
          <cell r="G11">
            <v>3940001</v>
          </cell>
          <cell r="H11">
            <v>3970001</v>
          </cell>
        </row>
        <row r="12">
          <cell r="A12">
            <v>3978812</v>
          </cell>
          <cell r="B12">
            <v>397</v>
          </cell>
          <cell r="C12">
            <v>8</v>
          </cell>
          <cell r="D12">
            <v>812</v>
          </cell>
          <cell r="E12" t="str">
            <v>Fiber</v>
          </cell>
          <cell r="F12" t="str">
            <v xml:space="preserve">CBL FIB OPT 12F AWUG          </v>
          </cell>
          <cell r="G12">
            <v>3940001</v>
          </cell>
          <cell r="H12">
            <v>3970001</v>
          </cell>
        </row>
        <row r="13">
          <cell r="A13">
            <v>3978813</v>
          </cell>
          <cell r="B13">
            <v>397</v>
          </cell>
          <cell r="C13">
            <v>8</v>
          </cell>
          <cell r="D13">
            <v>813</v>
          </cell>
          <cell r="E13" t="str">
            <v>Fiber</v>
          </cell>
          <cell r="F13" t="str">
            <v xml:space="preserve">CBL FIB OPT 4F AW UG          </v>
          </cell>
          <cell r="G13">
            <v>3940001</v>
          </cell>
          <cell r="H13">
            <v>3970001</v>
          </cell>
        </row>
        <row r="14">
          <cell r="A14">
            <v>3978814</v>
          </cell>
          <cell r="B14">
            <v>397</v>
          </cell>
          <cell r="C14">
            <v>8</v>
          </cell>
          <cell r="D14">
            <v>814</v>
          </cell>
          <cell r="E14" t="str">
            <v>Fiber</v>
          </cell>
          <cell r="F14" t="str">
            <v xml:space="preserve">CBL F/O 16F DIELECTR   U/G    </v>
          </cell>
          <cell r="G14">
            <v>3940001</v>
          </cell>
          <cell r="H14">
            <v>3970001</v>
          </cell>
        </row>
        <row r="15">
          <cell r="A15">
            <v>3978815</v>
          </cell>
          <cell r="B15">
            <v>397</v>
          </cell>
          <cell r="C15">
            <v>8</v>
          </cell>
          <cell r="D15">
            <v>815</v>
          </cell>
          <cell r="E15" t="str">
            <v>Fiber</v>
          </cell>
          <cell r="F15" t="str">
            <v xml:space="preserve">CBL F/O 36F DIELECTRIC UG     </v>
          </cell>
          <cell r="G15">
            <v>3940001</v>
          </cell>
          <cell r="H15">
            <v>3970001</v>
          </cell>
        </row>
        <row r="16">
          <cell r="A16">
            <v>3978819</v>
          </cell>
          <cell r="B16">
            <v>397</v>
          </cell>
          <cell r="C16">
            <v>8</v>
          </cell>
          <cell r="D16">
            <v>819</v>
          </cell>
          <cell r="E16" t="str">
            <v>Fiber</v>
          </cell>
          <cell r="F16" t="str">
            <v xml:space="preserve">F/O PATCH PANEL               </v>
          </cell>
          <cell r="G16">
            <v>3940002</v>
          </cell>
          <cell r="H16">
            <v>3970002</v>
          </cell>
        </row>
        <row r="17">
          <cell r="A17">
            <v>3978820</v>
          </cell>
          <cell r="B17">
            <v>397</v>
          </cell>
          <cell r="C17">
            <v>8</v>
          </cell>
          <cell r="D17">
            <v>820</v>
          </cell>
          <cell r="E17" t="str">
            <v>Fiber</v>
          </cell>
          <cell r="F17" t="str">
            <v xml:space="preserve">FIB OPT SPLICE BOX            </v>
          </cell>
          <cell r="G17">
            <v>3940002</v>
          </cell>
          <cell r="H17">
            <v>3970002</v>
          </cell>
        </row>
        <row r="18">
          <cell r="A18">
            <v>3978821</v>
          </cell>
          <cell r="B18">
            <v>397</v>
          </cell>
          <cell r="C18">
            <v>8</v>
          </cell>
          <cell r="D18">
            <v>821</v>
          </cell>
          <cell r="E18" t="str">
            <v>Fiber</v>
          </cell>
          <cell r="F18" t="str">
            <v xml:space="preserve">F/O CASE FOR POLEBOX          </v>
          </cell>
          <cell r="G18">
            <v>3940002</v>
          </cell>
          <cell r="H18">
            <v>3970002</v>
          </cell>
        </row>
        <row r="19">
          <cell r="A19">
            <v>3978823</v>
          </cell>
          <cell r="B19">
            <v>397</v>
          </cell>
          <cell r="C19">
            <v>8</v>
          </cell>
          <cell r="D19">
            <v>823</v>
          </cell>
          <cell r="E19" t="str">
            <v>Electronics</v>
          </cell>
          <cell r="F19" t="str">
            <v xml:space="preserve">F/O E/O TERML/REGENR          </v>
          </cell>
          <cell r="G19">
            <v>3950001</v>
          </cell>
          <cell r="H19">
            <v>3980001</v>
          </cell>
        </row>
        <row r="20">
          <cell r="A20">
            <v>3978824</v>
          </cell>
          <cell r="B20">
            <v>397</v>
          </cell>
          <cell r="C20">
            <v>8</v>
          </cell>
          <cell r="D20">
            <v>824</v>
          </cell>
          <cell r="E20" t="str">
            <v>Electronics</v>
          </cell>
          <cell r="F20" t="str">
            <v xml:space="preserve">F/O CHANNEL BANK EQ           </v>
          </cell>
          <cell r="G20">
            <v>3950001</v>
          </cell>
          <cell r="H20">
            <v>3980001</v>
          </cell>
        </row>
        <row r="21">
          <cell r="A21">
            <v>3978826</v>
          </cell>
          <cell r="B21">
            <v>397</v>
          </cell>
          <cell r="C21">
            <v>8</v>
          </cell>
          <cell r="D21">
            <v>826</v>
          </cell>
          <cell r="E21" t="str">
            <v>Fiber</v>
          </cell>
          <cell r="F21" t="str">
            <v xml:space="preserve">F/O FIBER DISTRB PANEL        </v>
          </cell>
          <cell r="G21">
            <v>3940002</v>
          </cell>
          <cell r="H21">
            <v>3970002</v>
          </cell>
        </row>
        <row r="22">
          <cell r="A22">
            <v>3978830</v>
          </cell>
          <cell r="B22">
            <v>397</v>
          </cell>
          <cell r="C22">
            <v>8</v>
          </cell>
          <cell r="D22">
            <v>830</v>
          </cell>
          <cell r="E22" t="str">
            <v>Fiber</v>
          </cell>
          <cell r="F22" t="str">
            <v xml:space="preserve">CONDUIT &lt; 4" FIB OBT          </v>
          </cell>
          <cell r="G22">
            <v>3940001</v>
          </cell>
          <cell r="H22">
            <v>3970001</v>
          </cell>
        </row>
        <row r="23">
          <cell r="A23">
            <v>3978831</v>
          </cell>
          <cell r="B23">
            <v>397</v>
          </cell>
          <cell r="C23">
            <v>8</v>
          </cell>
          <cell r="D23">
            <v>831</v>
          </cell>
          <cell r="E23" t="str">
            <v>Fiber</v>
          </cell>
          <cell r="F23" t="str">
            <v xml:space="preserve">CONDUIT &gt; 4" FIB OPTC         </v>
          </cell>
          <cell r="G23">
            <v>3940001</v>
          </cell>
          <cell r="H23">
            <v>3970001</v>
          </cell>
        </row>
        <row r="24">
          <cell r="A24">
            <v>3978832</v>
          </cell>
          <cell r="B24">
            <v>397</v>
          </cell>
          <cell r="C24">
            <v>8</v>
          </cell>
          <cell r="D24">
            <v>832</v>
          </cell>
          <cell r="E24" t="str">
            <v>Fiber</v>
          </cell>
          <cell r="F24" t="str">
            <v xml:space="preserve">CONDUIT 11/4 FLEXSTELL        </v>
          </cell>
          <cell r="G24">
            <v>3940001</v>
          </cell>
          <cell r="H24">
            <v>3970001</v>
          </cell>
        </row>
        <row r="25">
          <cell r="A25">
            <v>3978835</v>
          </cell>
          <cell r="B25">
            <v>397</v>
          </cell>
          <cell r="C25">
            <v>8</v>
          </cell>
          <cell r="D25">
            <v>835</v>
          </cell>
          <cell r="E25" t="str">
            <v>Fiber</v>
          </cell>
          <cell r="F25" t="str">
            <v xml:space="preserve">F/O DUCT BANK                 </v>
          </cell>
          <cell r="G25">
            <v>3940001</v>
          </cell>
          <cell r="H25">
            <v>3970001</v>
          </cell>
        </row>
        <row r="26">
          <cell r="A26">
            <v>3978840</v>
          </cell>
          <cell r="B26">
            <v>397</v>
          </cell>
          <cell r="C26">
            <v>8</v>
          </cell>
          <cell r="D26">
            <v>840</v>
          </cell>
          <cell r="E26" t="str">
            <v>Electronics</v>
          </cell>
          <cell r="F26" t="str">
            <v xml:space="preserve">F/O REFLECTOMETER             </v>
          </cell>
          <cell r="G26">
            <v>3950001</v>
          </cell>
          <cell r="H26">
            <v>3980001</v>
          </cell>
        </row>
        <row r="27">
          <cell r="A27">
            <v>3978849</v>
          </cell>
          <cell r="B27">
            <v>397</v>
          </cell>
          <cell r="C27">
            <v>8</v>
          </cell>
          <cell r="D27">
            <v>849</v>
          </cell>
          <cell r="E27" t="str">
            <v>Electronics</v>
          </cell>
          <cell r="F27" t="str">
            <v xml:space="preserve">F/O VIDEO CODEC               </v>
          </cell>
          <cell r="G27">
            <v>3950001</v>
          </cell>
          <cell r="H27">
            <v>3980001</v>
          </cell>
        </row>
        <row r="28">
          <cell r="A28">
            <v>3978855</v>
          </cell>
          <cell r="B28">
            <v>397</v>
          </cell>
          <cell r="C28">
            <v>8</v>
          </cell>
          <cell r="D28">
            <v>855</v>
          </cell>
          <cell r="E28" t="str">
            <v>Electronics</v>
          </cell>
          <cell r="F28" t="str">
            <v xml:space="preserve">F/O DIGITAL MULTPLX           </v>
          </cell>
          <cell r="G28">
            <v>3950001</v>
          </cell>
          <cell r="H28">
            <v>3980001</v>
          </cell>
        </row>
        <row r="29">
          <cell r="A29">
            <v>3978860</v>
          </cell>
          <cell r="B29">
            <v>397</v>
          </cell>
          <cell r="C29">
            <v>8</v>
          </cell>
          <cell r="D29">
            <v>860</v>
          </cell>
          <cell r="E29" t="str">
            <v>Electronics</v>
          </cell>
          <cell r="F29" t="str">
            <v xml:space="preserve">F/O SUPER/CONTRL SYS          </v>
          </cell>
          <cell r="G29">
            <v>3950001</v>
          </cell>
          <cell r="H29">
            <v>3980001</v>
          </cell>
        </row>
        <row r="30">
          <cell r="A30">
            <v>3978880</v>
          </cell>
          <cell r="B30">
            <v>397</v>
          </cell>
          <cell r="C30">
            <v>8</v>
          </cell>
          <cell r="D30">
            <v>880</v>
          </cell>
          <cell r="E30" t="str">
            <v>Fiber</v>
          </cell>
          <cell r="F30" t="str">
            <v xml:space="preserve">F/O DUCT BK 1 DU DB           </v>
          </cell>
          <cell r="G30">
            <v>3940001</v>
          </cell>
          <cell r="H30">
            <v>3970001</v>
          </cell>
        </row>
        <row r="31">
          <cell r="A31">
            <v>3978881</v>
          </cell>
          <cell r="B31">
            <v>397</v>
          </cell>
          <cell r="C31">
            <v>8</v>
          </cell>
          <cell r="D31">
            <v>881</v>
          </cell>
          <cell r="E31" t="str">
            <v>Fiber</v>
          </cell>
          <cell r="F31" t="str">
            <v xml:space="preserve">F/O DUCT BK 2 DU DB           </v>
          </cell>
          <cell r="G31">
            <v>3940001</v>
          </cell>
          <cell r="H31">
            <v>3970001</v>
          </cell>
        </row>
        <row r="32">
          <cell r="A32">
            <v>3978883</v>
          </cell>
          <cell r="B32">
            <v>397</v>
          </cell>
          <cell r="C32">
            <v>8</v>
          </cell>
          <cell r="D32">
            <v>883</v>
          </cell>
          <cell r="E32" t="str">
            <v>Fiber</v>
          </cell>
          <cell r="F32" t="str">
            <v xml:space="preserve">F/O DUCT BK 4 DU DB           </v>
          </cell>
          <cell r="G32">
            <v>3940001</v>
          </cell>
          <cell r="H32">
            <v>3970001</v>
          </cell>
        </row>
        <row r="33">
          <cell r="A33">
            <v>3978891</v>
          </cell>
          <cell r="B33">
            <v>397</v>
          </cell>
          <cell r="C33">
            <v>8</v>
          </cell>
          <cell r="D33">
            <v>891</v>
          </cell>
          <cell r="E33" t="str">
            <v>Fiber</v>
          </cell>
          <cell r="F33" t="str">
            <v xml:space="preserve">DU BK 2 DU CONC ENC           </v>
          </cell>
          <cell r="G33">
            <v>3940001</v>
          </cell>
          <cell r="H33">
            <v>3970001</v>
          </cell>
        </row>
        <row r="34">
          <cell r="A34">
            <v>3978899</v>
          </cell>
          <cell r="B34">
            <v>397</v>
          </cell>
          <cell r="C34">
            <v>8</v>
          </cell>
          <cell r="D34">
            <v>899</v>
          </cell>
          <cell r="E34" t="str">
            <v>Fiber</v>
          </cell>
          <cell r="F34" t="str">
            <v xml:space="preserve">MINOR ITEMS-F/OPTICS          </v>
          </cell>
          <cell r="G34">
            <v>3940001</v>
          </cell>
          <cell r="H34">
            <v>3970001</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ell Links"/>
      <sheetName val="Checklists"/>
      <sheetName val="(A)Book to Tax Recon"/>
      <sheetName val="(A)Book to Tax Recon -Bruni"/>
      <sheetName val="(A-2) CTX Book to Tax TB"/>
      <sheetName val="(B) Trial Balance"/>
      <sheetName val="(B-1) Basis Adj"/>
      <sheetName val="(C)M1 Support"/>
      <sheetName val="%CORPTAX_DATA_CACHE%"/>
      <sheetName val="Provision"/>
      <sheetName val="Provision to Return"/>
      <sheetName val="State P2R"/>
      <sheetName val="ST Rates (Case 21)"/>
      <sheetName val="ST Appt (Case 21)"/>
      <sheetName val="Prep Point Sheets"/>
      <sheetName val="Carryforward"/>
      <sheetName val="Research"/>
    </sheetNames>
    <sheetDataSet>
      <sheetData sheetId="0">
        <row r="4">
          <cell r="B4" t="str">
            <v>Florida Power And Light Company</v>
          </cell>
        </row>
        <row r="5">
          <cell r="B5" t="str">
            <v>2012 Federal &amp; State Proformas</v>
          </cell>
        </row>
        <row r="6">
          <cell r="B6" t="str">
            <v>1/1/12-12/31/12</v>
          </cell>
        </row>
        <row r="7">
          <cell r="B7">
            <v>100101</v>
          </cell>
        </row>
        <row r="9">
          <cell r="B9">
            <v>2012</v>
          </cell>
        </row>
        <row r="10">
          <cell r="B10">
            <v>1</v>
          </cell>
        </row>
        <row r="11">
          <cell r="B11">
            <v>21</v>
          </cell>
        </row>
      </sheetData>
      <sheetData sheetId="1" refreshError="1"/>
      <sheetData sheetId="2" refreshError="1"/>
      <sheetData sheetId="3">
        <row r="12">
          <cell r="F12">
            <v>-1240443370</v>
          </cell>
        </row>
      </sheetData>
      <sheetData sheetId="4">
        <row r="509">
          <cell r="J509">
            <v>-245952430.78876224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 RSVBAL PLANT 2001"/>
      <sheetName val="COUNTY NAME"/>
      <sheetName val="FN PLT BAL 2001 for Prop Tax "/>
      <sheetName val="FN PLT BAL 2001 for Prop Ta (2)"/>
      <sheetName val="Sheet1"/>
      <sheetName val="FN PLT BAL 2001 for Prop Ta (3)"/>
    </sheetNames>
    <sheetDataSet>
      <sheetData sheetId="0"/>
      <sheetData sheetId="1" refreshError="1">
        <row r="2">
          <cell r="A2" t="str">
            <v>00</v>
          </cell>
          <cell r="B2" t="str">
            <v xml:space="preserve">STATE-WIDE              </v>
          </cell>
        </row>
        <row r="3">
          <cell r="A3" t="str">
            <v>01</v>
          </cell>
          <cell r="B3" t="str">
            <v xml:space="preserve">ALACHUA                 </v>
          </cell>
        </row>
        <row r="4">
          <cell r="A4" t="str">
            <v>02</v>
          </cell>
          <cell r="B4" t="str">
            <v xml:space="preserve">BAKER                   </v>
          </cell>
        </row>
        <row r="5">
          <cell r="A5" t="str">
            <v>03</v>
          </cell>
          <cell r="B5" t="str">
            <v xml:space="preserve">BRADFORD                </v>
          </cell>
        </row>
        <row r="6">
          <cell r="A6" t="str">
            <v>04</v>
          </cell>
          <cell r="B6" t="str">
            <v xml:space="preserve">BREVARD                 </v>
          </cell>
        </row>
        <row r="7">
          <cell r="A7" t="str">
            <v>05</v>
          </cell>
          <cell r="B7" t="str">
            <v xml:space="preserve">BROWARD                 </v>
          </cell>
        </row>
        <row r="8">
          <cell r="A8" t="str">
            <v>06</v>
          </cell>
          <cell r="B8" t="str">
            <v xml:space="preserve">CHARLOTTE               </v>
          </cell>
        </row>
        <row r="9">
          <cell r="A9" t="str">
            <v>07</v>
          </cell>
          <cell r="B9" t="str">
            <v xml:space="preserve">CLAY                    </v>
          </cell>
        </row>
        <row r="10">
          <cell r="A10" t="str">
            <v>08</v>
          </cell>
          <cell r="B10" t="str">
            <v xml:space="preserve">COLLIER                 </v>
          </cell>
        </row>
        <row r="11">
          <cell r="A11" t="str">
            <v>09</v>
          </cell>
          <cell r="B11" t="str">
            <v xml:space="preserve">COLUMBIA                </v>
          </cell>
        </row>
        <row r="12">
          <cell r="A12" t="str">
            <v>10</v>
          </cell>
          <cell r="B12" t="str">
            <v xml:space="preserve">DADE                    </v>
          </cell>
        </row>
        <row r="13">
          <cell r="A13" t="str">
            <v>11</v>
          </cell>
          <cell r="B13" t="str">
            <v xml:space="preserve">DESOTO                  </v>
          </cell>
        </row>
        <row r="14">
          <cell r="A14" t="str">
            <v>12</v>
          </cell>
          <cell r="B14" t="str">
            <v xml:space="preserve">DUVAL                   </v>
          </cell>
        </row>
        <row r="15">
          <cell r="A15" t="str">
            <v>13</v>
          </cell>
          <cell r="B15" t="str">
            <v xml:space="preserve">FLAGLER                 </v>
          </cell>
        </row>
        <row r="16">
          <cell r="A16" t="str">
            <v>14</v>
          </cell>
          <cell r="B16" t="str">
            <v xml:space="preserve">GLADES                  </v>
          </cell>
        </row>
        <row r="17">
          <cell r="A17" t="str">
            <v>15</v>
          </cell>
          <cell r="B17" t="str">
            <v xml:space="preserve">HARDEE                  </v>
          </cell>
        </row>
        <row r="18">
          <cell r="A18" t="str">
            <v>16</v>
          </cell>
          <cell r="B18" t="str">
            <v xml:space="preserve">HENDRY                  </v>
          </cell>
        </row>
        <row r="19">
          <cell r="A19" t="str">
            <v>17</v>
          </cell>
          <cell r="B19" t="str">
            <v xml:space="preserve">HIGHLANDS               </v>
          </cell>
        </row>
        <row r="20">
          <cell r="A20" t="str">
            <v>18</v>
          </cell>
          <cell r="B20" t="str">
            <v xml:space="preserve">INDIAN RIVER            </v>
          </cell>
        </row>
        <row r="21">
          <cell r="A21" t="str">
            <v>19</v>
          </cell>
          <cell r="B21" t="str">
            <v xml:space="preserve">LEE                     </v>
          </cell>
        </row>
        <row r="22">
          <cell r="A22" t="str">
            <v>20</v>
          </cell>
          <cell r="B22" t="str">
            <v xml:space="preserve">MANATEE                 </v>
          </cell>
        </row>
        <row r="23">
          <cell r="A23" t="str">
            <v>21</v>
          </cell>
          <cell r="B23" t="str">
            <v xml:space="preserve">MARION                  </v>
          </cell>
        </row>
        <row r="24">
          <cell r="A24" t="str">
            <v>22</v>
          </cell>
          <cell r="B24" t="str">
            <v xml:space="preserve">MARTIN                  </v>
          </cell>
        </row>
        <row r="25">
          <cell r="A25" t="str">
            <v>23</v>
          </cell>
          <cell r="B25" t="str">
            <v xml:space="preserve">MONROE                  </v>
          </cell>
        </row>
        <row r="26">
          <cell r="A26" t="str">
            <v>24</v>
          </cell>
          <cell r="B26" t="str">
            <v xml:space="preserve">NASSAU                  </v>
          </cell>
        </row>
        <row r="27">
          <cell r="A27" t="str">
            <v>25</v>
          </cell>
          <cell r="B27" t="str">
            <v xml:space="preserve">OKEECHOBEE              </v>
          </cell>
        </row>
        <row r="28">
          <cell r="A28" t="str">
            <v>26</v>
          </cell>
          <cell r="B28" t="str">
            <v xml:space="preserve">ORANGE                  </v>
          </cell>
        </row>
        <row r="29">
          <cell r="A29" t="str">
            <v>27</v>
          </cell>
          <cell r="B29" t="str">
            <v xml:space="preserve">OSCEOLA                 </v>
          </cell>
        </row>
        <row r="30">
          <cell r="A30" t="str">
            <v>28</v>
          </cell>
          <cell r="B30" t="str">
            <v xml:space="preserve">PALM BEACH              </v>
          </cell>
        </row>
        <row r="31">
          <cell r="A31" t="str">
            <v>29</v>
          </cell>
          <cell r="B31" t="str">
            <v xml:space="preserve">PUTNAM                  </v>
          </cell>
        </row>
        <row r="32">
          <cell r="A32" t="str">
            <v>30</v>
          </cell>
          <cell r="B32" t="str">
            <v xml:space="preserve">SARASOTA                </v>
          </cell>
        </row>
        <row r="33">
          <cell r="A33" t="str">
            <v>31</v>
          </cell>
          <cell r="B33" t="str">
            <v xml:space="preserve">SEMINOLE                </v>
          </cell>
        </row>
        <row r="34">
          <cell r="A34" t="str">
            <v>32</v>
          </cell>
          <cell r="B34" t="str">
            <v xml:space="preserve">ST JOHNS                </v>
          </cell>
        </row>
        <row r="35">
          <cell r="A35" t="str">
            <v>33</v>
          </cell>
          <cell r="B35" t="str">
            <v xml:space="preserve">ST LUCIE                </v>
          </cell>
        </row>
        <row r="36">
          <cell r="A36" t="str">
            <v>34</v>
          </cell>
          <cell r="B36" t="str">
            <v xml:space="preserve">SUWANNEE                </v>
          </cell>
        </row>
        <row r="37">
          <cell r="A37" t="str">
            <v>35</v>
          </cell>
          <cell r="B37" t="str">
            <v xml:space="preserve">UNION                   </v>
          </cell>
        </row>
        <row r="38">
          <cell r="A38" t="str">
            <v>36</v>
          </cell>
          <cell r="B38" t="str">
            <v xml:space="preserve">VOLUSIA                 </v>
          </cell>
        </row>
        <row r="39">
          <cell r="A39" t="str">
            <v>37</v>
          </cell>
          <cell r="B39" t="str">
            <v xml:space="preserve">HILLSBOROUGH            </v>
          </cell>
        </row>
        <row r="40">
          <cell r="A40" t="str">
            <v>38</v>
          </cell>
          <cell r="B40" t="str">
            <v xml:space="preserve">POLK                    </v>
          </cell>
        </row>
        <row r="41">
          <cell r="A41" t="str">
            <v>70</v>
          </cell>
          <cell r="B41" t="str">
            <v xml:space="preserve">MONROE COUNTY (GEORGIA) </v>
          </cell>
        </row>
        <row r="42">
          <cell r="A42" t="str">
            <v>99</v>
          </cell>
          <cell r="B42" t="str">
            <v xml:space="preserve">OUTSIDE FPL SYSTEM      </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Center (2)"/>
      <sheetName val="Profit Center ver 4"/>
      <sheetName val="Rate Changes (2)"/>
      <sheetName val="Profit Center ver 3"/>
      <sheetName val="Profit Center ver 2"/>
      <sheetName val="Company Code"/>
      <sheetName val="Rate Changes"/>
      <sheetName val="Profit Center"/>
      <sheetName val="Profit Center ver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Exclusions"/>
      <sheetName val="SUMMARY"/>
      <sheetName val="Tax Extract"/>
      <sheetName val="Scenario Info"/>
    </sheetNames>
    <sheetDataSet>
      <sheetData sheetId="0">
        <row r="78">
          <cell r="B78">
            <v>5.4455999999999997E-2</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um"/>
      <sheetName val="Aggregate Margins"/>
      <sheetName val="Link Control"/>
    </sheetNames>
    <sheetDataSet>
      <sheetData sheetId="0"/>
      <sheetData sheetId="1" refreshError="1">
        <row r="3">
          <cell r="B3" t="str">
            <v>(in thousands, except per share data)</v>
          </cell>
        </row>
        <row r="6">
          <cell r="AE6" t="str">
            <v>Yes</v>
          </cell>
        </row>
        <row r="11">
          <cell r="Y11">
            <v>7.4999999999999997E-2</v>
          </cell>
        </row>
        <row r="13">
          <cell r="Y13">
            <v>0.04</v>
          </cell>
        </row>
        <row r="18">
          <cell r="Y18">
            <v>7000</v>
          </cell>
        </row>
        <row r="19">
          <cell r="Y19" t="str">
            <v xml:space="preserve">Yes </v>
          </cell>
        </row>
      </sheetData>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um Calculations"/>
      <sheetName val="Margin Summary (Drums)"/>
      <sheetName val="Aggregate Margins"/>
      <sheetName val="Customer Summary"/>
      <sheetName val="Model Summary"/>
      <sheetName val="Valuation Summary"/>
      <sheetName val="Link Control"/>
      <sheetName val="Consolidated"/>
      <sheetName val="Cosum"/>
      <sheetName val="Valuation"/>
    </sheetNames>
    <sheetDataSet>
      <sheetData sheetId="0" refreshError="1"/>
      <sheetData sheetId="1"/>
      <sheetData sheetId="2"/>
      <sheetData sheetId="3" refreshError="1"/>
      <sheetData sheetId="4" refreshError="1"/>
      <sheetData sheetId="5" refreshError="1"/>
      <sheetData sheetId="6" refreshError="1">
        <row r="7">
          <cell r="D7" t="str">
            <v>N</v>
          </cell>
          <cell r="G7" t="str">
            <v>Y</v>
          </cell>
        </row>
        <row r="8">
          <cell r="D8" t="str">
            <v>G:\KATZ\COMCAST\CMCSK.xls</v>
          </cell>
          <cell r="G8" t="str">
            <v>G:\KATZ\CHARTER\CHTR-CIP.xls</v>
          </cell>
        </row>
        <row r="11">
          <cell r="D11" t="str">
            <v>N</v>
          </cell>
          <cell r="G11" t="str">
            <v>Y</v>
          </cell>
        </row>
        <row r="12">
          <cell r="D12" t="str">
            <v>G:\KATZ\COMCAST\CMCSK.xls</v>
          </cell>
          <cell r="G12" t="str">
            <v>G:\KATZ\CHARTER\CHTR-CIP.xls</v>
          </cell>
        </row>
        <row r="17">
          <cell r="D17" t="str">
            <v>N</v>
          </cell>
          <cell r="G17" t="str">
            <v>N</v>
          </cell>
        </row>
        <row r="18">
          <cell r="D18" t="str">
            <v>G:\KATZ\CABLEVIS\CVC.xls</v>
          </cell>
          <cell r="G18" t="str">
            <v>G:\KATZ\COX\COX.xls</v>
          </cell>
        </row>
        <row r="21">
          <cell r="D21" t="str">
            <v>N</v>
          </cell>
          <cell r="G21" t="str">
            <v>N</v>
          </cell>
        </row>
        <row r="22">
          <cell r="D22" t="str">
            <v>G:\KATZ\CABLEVIS\CVC.xls</v>
          </cell>
          <cell r="G22" t="str">
            <v>G:\KATZ\COX\COX.xls</v>
          </cell>
        </row>
      </sheetData>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_STC Summary"/>
      <sheetName val="CapEx"/>
      <sheetName val="Cash Forecast"/>
      <sheetName val="Notes"/>
      <sheetName val="Sys"/>
      <sheetName val="Stations"/>
      <sheetName val="Market"/>
      <sheetName val="Summary"/>
      <sheetName val="Summary-5"/>
      <sheetName val="Cons-LIN"/>
      <sheetName val="CORE"/>
      <sheetName val="Cons-Analog"/>
      <sheetName val="Cons-Pri"/>
      <sheetName val="KXAN-AN"/>
      <sheetName val="WANE-AN"/>
      <sheetName val="WAVY-AN"/>
      <sheetName val="WISH-AN"/>
      <sheetName val="WIVB-AN"/>
      <sheetName val="WOOD-AN"/>
      <sheetName val="WTNH-AN"/>
      <sheetName val="WWLP-AN"/>
      <sheetName val="Cons-Duo"/>
      <sheetName val="KNVA-AN"/>
      <sheetName val="WCTX-AN"/>
      <sheetName val="WNLO-AN"/>
      <sheetName val="WLFI-AN"/>
      <sheetName val="WOTV-AN"/>
      <sheetName val="WVBT-AN"/>
      <sheetName val="WXSP-AN"/>
      <sheetName val="Cons-PR"/>
      <sheetName val="WAPA-AN"/>
      <sheetName val="WJPX-AN"/>
      <sheetName val="Cons-LWS"/>
      <sheetName val="WAVY-LWS"/>
      <sheetName val="WISH-LWS"/>
      <sheetName val="WANE-LWS"/>
      <sheetName val="Cons-Int"/>
      <sheetName val="KXAN-IN"/>
      <sheetName val="WANE-IN"/>
      <sheetName val="WAPA-IN"/>
      <sheetName val="WAVY-IN"/>
      <sheetName val="WISH-IN"/>
      <sheetName val="WIVB-IN"/>
      <sheetName val="WOOD-IN"/>
      <sheetName val="WTNH-IN"/>
      <sheetName val="WWLP-IN"/>
      <sheetName val="Cons-Pax"/>
      <sheetName val="WAVY-PAX"/>
      <sheetName val="WOOD-PAX"/>
      <sheetName val="Cons-WAND"/>
      <sheetName val="WAND-AN"/>
      <sheetName val="WAND-LWS"/>
      <sheetName val="WAND-IN"/>
      <sheetName val="Cons-Banks"/>
      <sheetName val="KNIN-AN"/>
      <sheetName val="KWCV-AN"/>
      <sheetName val="CORP"/>
      <sheetName val="CONS-STC"/>
      <sheetName val="WPRI-AN"/>
      <sheetName val="WNAC-AN"/>
      <sheetName val="WDTN-AN"/>
      <sheetName val="WEYI-AN"/>
      <sheetName val="WUPW-AN"/>
      <sheetName val="KRBC-AN"/>
      <sheetName val="KACB-AN"/>
      <sheetName val="NBC JV CF"/>
    </sheetNames>
    <sheetDataSet>
      <sheetData sheetId="0" refreshError="1"/>
      <sheetData sheetId="1" refreshError="1"/>
      <sheetData sheetId="2"/>
      <sheetData sheetId="3" refreshError="1"/>
      <sheetData sheetId="4" refreshError="1"/>
      <sheetData sheetId="5" refreshError="1">
        <row r="1">
          <cell r="M1">
            <v>2002</v>
          </cell>
        </row>
      </sheetData>
      <sheetData sheetId="6" refreshError="1"/>
      <sheetData sheetId="7" refreshError="1">
        <row r="1">
          <cell r="BY1">
            <v>2002</v>
          </cell>
        </row>
        <row r="2">
          <cell r="BY2" t="str">
            <v>Actuals</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Capital Budget"/>
      <sheetName val="Variance"/>
      <sheetName val="By WO by ER"/>
      <sheetName val="Sheet1"/>
      <sheetName val="Tables"/>
      <sheetName val="Variance (2)"/>
      <sheetName val="Pivot for Accrual Amounts"/>
      <sheetName val="Extra Accrual"/>
    </sheetNames>
    <sheetDataSet>
      <sheetData sheetId="0"/>
      <sheetData sheetId="1"/>
      <sheetData sheetId="2">
        <row r="2">
          <cell r="A2" t="str">
            <v>0</v>
          </cell>
          <cell r="B2" t="str">
            <v>Unallocated Costs</v>
          </cell>
          <cell r="C2" t="str">
            <v>Unallocated Costs</v>
          </cell>
          <cell r="D2" t="str">
            <v>0 Total</v>
          </cell>
          <cell r="E2">
            <v>6096234.6799999997</v>
          </cell>
          <cell r="F2">
            <v>-934867.03</v>
          </cell>
          <cell r="G2">
            <v>524655.43999999994</v>
          </cell>
          <cell r="H2">
            <v>-6651122.1699999999</v>
          </cell>
          <cell r="I2">
            <v>2565737.59</v>
          </cell>
          <cell r="J2">
            <v>239794.16</v>
          </cell>
          <cell r="K2">
            <v>182233.18</v>
          </cell>
          <cell r="L2">
            <v>297156.90999999997</v>
          </cell>
          <cell r="M2">
            <v>-393311.39</v>
          </cell>
          <cell r="N2">
            <v>15120.49</v>
          </cell>
          <cell r="O2">
            <v>72951.63</v>
          </cell>
          <cell r="P2">
            <v>2014583.49</v>
          </cell>
          <cell r="Q2">
            <v>6096234.6799999997</v>
          </cell>
          <cell r="R2">
            <v>-4081651.19</v>
          </cell>
        </row>
        <row r="3">
          <cell r="A3" t="str">
            <v>1001</v>
          </cell>
          <cell r="B3" t="str">
            <v>Miscellaneous Capital Purchases</v>
          </cell>
          <cell r="C3" t="str">
            <v>Unallocated Costs</v>
          </cell>
          <cell r="D3" t="str">
            <v>1001 Total</v>
          </cell>
          <cell r="E3">
            <v>402170.02</v>
          </cell>
          <cell r="F3">
            <v>-27924.02</v>
          </cell>
          <cell r="H3">
            <v>55160.43</v>
          </cell>
          <cell r="I3">
            <v>-196271.86</v>
          </cell>
          <cell r="J3">
            <v>25753.94</v>
          </cell>
          <cell r="K3">
            <v>3601.03</v>
          </cell>
          <cell r="N3">
            <v>-215241.77</v>
          </cell>
          <cell r="O3">
            <v>-40231.49</v>
          </cell>
          <cell r="P3">
            <v>7016.2800000000789</v>
          </cell>
          <cell r="Q3">
            <v>402170.02</v>
          </cell>
          <cell r="R3">
            <v>-395153.74</v>
          </cell>
        </row>
        <row r="4">
          <cell r="A4" t="str">
            <v>1005</v>
          </cell>
          <cell r="B4" t="str">
            <v>Capitalized Interest</v>
          </cell>
          <cell r="C4" t="str">
            <v>Unallocated Costs</v>
          </cell>
          <cell r="D4" t="str">
            <v>1005 Total</v>
          </cell>
          <cell r="E4">
            <v>1597128.86</v>
          </cell>
          <cell r="F4">
            <v>383757</v>
          </cell>
          <cell r="G4">
            <v>404387.57</v>
          </cell>
          <cell r="H4">
            <v>509438.55</v>
          </cell>
          <cell r="I4">
            <v>-1373332.03</v>
          </cell>
          <cell r="J4">
            <v>544701.74</v>
          </cell>
          <cell r="K4">
            <v>481934.46</v>
          </cell>
          <cell r="L4">
            <v>504863.62</v>
          </cell>
          <cell r="M4">
            <v>412738.16</v>
          </cell>
          <cell r="N4">
            <v>470530.1</v>
          </cell>
          <cell r="O4">
            <v>377748.33</v>
          </cell>
          <cell r="P4">
            <v>4313896.3600000003</v>
          </cell>
          <cell r="Q4">
            <v>1597128.86</v>
          </cell>
          <cell r="R4">
            <v>2716767.5</v>
          </cell>
        </row>
        <row r="5">
          <cell r="A5" t="str">
            <v>3211</v>
          </cell>
          <cell r="B5" t="str">
            <v>Planning</v>
          </cell>
          <cell r="C5" t="str">
            <v>Unallocated Costs</v>
          </cell>
          <cell r="D5" t="str">
            <v>3211 Total</v>
          </cell>
          <cell r="F5">
            <v>126723.1</v>
          </cell>
          <cell r="G5">
            <v>122004.27</v>
          </cell>
          <cell r="H5">
            <v>195023.1</v>
          </cell>
          <cell r="I5">
            <v>-24544.14</v>
          </cell>
          <cell r="J5">
            <v>104596.85</v>
          </cell>
          <cell r="K5">
            <v>264907.43</v>
          </cell>
          <cell r="L5">
            <v>55254.41</v>
          </cell>
          <cell r="M5">
            <v>171892.17</v>
          </cell>
          <cell r="N5">
            <v>120662.25</v>
          </cell>
          <cell r="O5">
            <v>99572.19</v>
          </cell>
          <cell r="P5">
            <v>1236091.6299999999</v>
          </cell>
          <cell r="R5">
            <v>1236091.6299999999</v>
          </cell>
        </row>
        <row r="6">
          <cell r="A6" t="str">
            <v>3212</v>
          </cell>
          <cell r="B6" t="str">
            <v>Engineering</v>
          </cell>
          <cell r="C6" t="str">
            <v>Unallocated Costs</v>
          </cell>
          <cell r="D6" t="str">
            <v>3212 Total</v>
          </cell>
          <cell r="F6">
            <v>439223.17</v>
          </cell>
          <cell r="G6">
            <v>221403.57</v>
          </cell>
          <cell r="H6">
            <v>353288.24</v>
          </cell>
          <cell r="I6">
            <v>-192551.87</v>
          </cell>
          <cell r="J6">
            <v>159644.06</v>
          </cell>
          <cell r="K6">
            <v>284770.51</v>
          </cell>
          <cell r="L6">
            <v>251462.63</v>
          </cell>
          <cell r="M6">
            <v>232258.93</v>
          </cell>
          <cell r="N6">
            <v>186979.19</v>
          </cell>
          <cell r="O6">
            <v>192234.44</v>
          </cell>
          <cell r="P6">
            <v>2128712.87</v>
          </cell>
          <cell r="R6">
            <v>2128712.87</v>
          </cell>
        </row>
        <row r="7">
          <cell r="A7" t="str">
            <v>3213</v>
          </cell>
          <cell r="B7" t="str">
            <v>Construction Management</v>
          </cell>
          <cell r="C7" t="str">
            <v>Unallocated Costs</v>
          </cell>
          <cell r="D7" t="str">
            <v>3213 Total</v>
          </cell>
          <cell r="F7">
            <v>18342.41</v>
          </cell>
          <cell r="G7">
            <v>9922.24</v>
          </cell>
          <cell r="H7">
            <v>24099.78</v>
          </cell>
          <cell r="I7">
            <v>-3900.22</v>
          </cell>
          <cell r="J7">
            <v>10660.05</v>
          </cell>
          <cell r="K7">
            <v>19723.43</v>
          </cell>
          <cell r="L7">
            <v>39017.370000000003</v>
          </cell>
          <cell r="M7">
            <v>22399.29</v>
          </cell>
          <cell r="N7">
            <v>32465.52</v>
          </cell>
          <cell r="O7">
            <v>55297.33</v>
          </cell>
          <cell r="P7">
            <v>228027.2</v>
          </cell>
          <cell r="R7">
            <v>228027.2</v>
          </cell>
        </row>
        <row r="8">
          <cell r="A8" t="str">
            <v>3214</v>
          </cell>
          <cell r="B8" t="str">
            <v>West Area Construction</v>
          </cell>
          <cell r="C8" t="str">
            <v>Unallocated Costs</v>
          </cell>
          <cell r="D8" t="str">
            <v>3214 Total</v>
          </cell>
          <cell r="F8">
            <v>11031.04</v>
          </cell>
          <cell r="G8">
            <v>10670</v>
          </cell>
          <cell r="H8">
            <v>20696.13</v>
          </cell>
          <cell r="I8">
            <v>845.04999999999927</v>
          </cell>
          <cell r="J8">
            <v>10940.09</v>
          </cell>
          <cell r="K8">
            <v>11954.77</v>
          </cell>
          <cell r="L8">
            <v>18527.990000000002</v>
          </cell>
          <cell r="M8">
            <v>12011.78</v>
          </cell>
          <cell r="N8">
            <v>12049.11</v>
          </cell>
          <cell r="O8">
            <v>6045.43</v>
          </cell>
          <cell r="P8">
            <v>114771.39</v>
          </cell>
          <cell r="R8">
            <v>114771.39</v>
          </cell>
        </row>
        <row r="9">
          <cell r="A9" t="str">
            <v>3215</v>
          </cell>
          <cell r="B9" t="str">
            <v>South Area Construction</v>
          </cell>
          <cell r="C9" t="str">
            <v>Unallocated Costs</v>
          </cell>
          <cell r="D9" t="str">
            <v>3215 Total</v>
          </cell>
          <cell r="F9">
            <v>-5070.13</v>
          </cell>
          <cell r="G9">
            <v>37584.29</v>
          </cell>
          <cell r="H9">
            <v>23897.19</v>
          </cell>
          <cell r="I9">
            <v>16897.43</v>
          </cell>
          <cell r="J9">
            <v>11727.39</v>
          </cell>
          <cell r="K9">
            <v>7154.58</v>
          </cell>
          <cell r="L9">
            <v>-58767.28</v>
          </cell>
          <cell r="M9">
            <v>7299.25</v>
          </cell>
          <cell r="N9">
            <v>18289</v>
          </cell>
          <cell r="O9">
            <v>16462.830000000002</v>
          </cell>
          <cell r="P9">
            <v>75474.55</v>
          </cell>
          <cell r="R9">
            <v>75474.55</v>
          </cell>
        </row>
        <row r="10">
          <cell r="A10" t="str">
            <v>3216</v>
          </cell>
          <cell r="B10" t="str">
            <v>East Area Construction</v>
          </cell>
          <cell r="C10" t="str">
            <v>Unallocated Costs</v>
          </cell>
          <cell r="D10" t="str">
            <v>3216 Total</v>
          </cell>
          <cell r="F10">
            <v>30818.65</v>
          </cell>
          <cell r="G10">
            <v>17574.439999999999</v>
          </cell>
          <cell r="H10">
            <v>41638.81</v>
          </cell>
          <cell r="I10">
            <v>3334.1</v>
          </cell>
          <cell r="J10">
            <v>30714.93</v>
          </cell>
          <cell r="K10">
            <v>25386.89</v>
          </cell>
          <cell r="L10">
            <v>40425.74</v>
          </cell>
          <cell r="M10">
            <v>23841.119999999999</v>
          </cell>
          <cell r="N10">
            <v>23216.86</v>
          </cell>
          <cell r="O10">
            <v>11826.54</v>
          </cell>
          <cell r="P10">
            <v>248778.08</v>
          </cell>
          <cell r="R10">
            <v>248778.08</v>
          </cell>
        </row>
        <row r="11">
          <cell r="A11" t="str">
            <v>3217</v>
          </cell>
          <cell r="B11" t="str">
            <v>North Area Construction</v>
          </cell>
          <cell r="C11" t="str">
            <v>Unallocated Costs</v>
          </cell>
          <cell r="D11" t="str">
            <v>3217 Total</v>
          </cell>
          <cell r="F11">
            <v>13419.31</v>
          </cell>
          <cell r="G11">
            <v>12716.71</v>
          </cell>
          <cell r="H11">
            <v>25715.21</v>
          </cell>
          <cell r="I11">
            <v>-354.10999999999945</v>
          </cell>
          <cell r="J11">
            <v>13068.34</v>
          </cell>
          <cell r="K11">
            <v>14716.99</v>
          </cell>
          <cell r="L11">
            <v>23429.52</v>
          </cell>
          <cell r="M11">
            <v>13605.25</v>
          </cell>
          <cell r="N11">
            <v>14272.7</v>
          </cell>
          <cell r="O11">
            <v>7834.86</v>
          </cell>
          <cell r="P11">
            <v>138424.78</v>
          </cell>
          <cell r="R11">
            <v>138424.78</v>
          </cell>
        </row>
        <row r="12">
          <cell r="A12" t="str">
            <v>3218</v>
          </cell>
          <cell r="B12" t="str">
            <v>Backbone Construction\</v>
          </cell>
          <cell r="C12" t="str">
            <v>Unallocated Costs</v>
          </cell>
          <cell r="D12" t="str">
            <v>3218 Total</v>
          </cell>
          <cell r="F12">
            <v>15967.7</v>
          </cell>
          <cell r="G12">
            <v>18150.169999999998</v>
          </cell>
          <cell r="H12">
            <v>43091.82</v>
          </cell>
          <cell r="I12">
            <v>13153.21</v>
          </cell>
          <cell r="J12">
            <v>27170.57</v>
          </cell>
          <cell r="K12">
            <v>42946.71</v>
          </cell>
          <cell r="L12">
            <v>60324.74</v>
          </cell>
          <cell r="M12">
            <v>40600.51</v>
          </cell>
          <cell r="N12">
            <v>42306.62</v>
          </cell>
          <cell r="O12">
            <v>40056.47</v>
          </cell>
          <cell r="P12">
            <v>343768.52</v>
          </cell>
          <cell r="R12">
            <v>343768.52</v>
          </cell>
        </row>
        <row r="13">
          <cell r="A13" t="str">
            <v>3219</v>
          </cell>
          <cell r="B13" t="str">
            <v>Facilities Construction</v>
          </cell>
          <cell r="C13" t="str">
            <v>Unallocated Costs</v>
          </cell>
          <cell r="D13" t="str">
            <v>3219 Total</v>
          </cell>
          <cell r="F13">
            <v>12963.79</v>
          </cell>
          <cell r="G13">
            <v>17071.490000000002</v>
          </cell>
          <cell r="H13">
            <v>5965.57</v>
          </cell>
          <cell r="I13">
            <v>-4811</v>
          </cell>
          <cell r="J13">
            <v>8877.7999999999993</v>
          </cell>
          <cell r="K13">
            <v>8807.73</v>
          </cell>
          <cell r="L13">
            <v>10140.02</v>
          </cell>
          <cell r="M13">
            <v>9786.5</v>
          </cell>
          <cell r="N13">
            <v>10548.39</v>
          </cell>
          <cell r="O13">
            <v>3898.65</v>
          </cell>
          <cell r="P13">
            <v>83248.94</v>
          </cell>
          <cell r="R13">
            <v>83248.94</v>
          </cell>
        </row>
        <row r="14">
          <cell r="A14" t="str">
            <v>3220</v>
          </cell>
          <cell r="B14" t="str">
            <v>Construction Outside Plant</v>
          </cell>
          <cell r="C14" t="str">
            <v>Unallocated Costs</v>
          </cell>
          <cell r="D14" t="str">
            <v>3220 Total</v>
          </cell>
          <cell r="F14">
            <v>11.1</v>
          </cell>
          <cell r="G14">
            <v>2.27</v>
          </cell>
          <cell r="H14">
            <v>7342.5</v>
          </cell>
          <cell r="I14">
            <v>-11.1</v>
          </cell>
          <cell r="J14">
            <v>10860.5</v>
          </cell>
          <cell r="K14">
            <v>67620.84</v>
          </cell>
          <cell r="L14">
            <v>105940.34</v>
          </cell>
          <cell r="M14">
            <v>61857.98</v>
          </cell>
          <cell r="N14">
            <v>62902.3</v>
          </cell>
          <cell r="O14">
            <v>72281.3</v>
          </cell>
          <cell r="P14">
            <v>388808.03</v>
          </cell>
          <cell r="R14">
            <v>388808.03</v>
          </cell>
        </row>
        <row r="15">
          <cell r="A15" t="str">
            <v>6001</v>
          </cell>
          <cell r="B15" t="str">
            <v>CONSTRUCTION PROJECTS BACKBONE</v>
          </cell>
          <cell r="C15" t="str">
            <v>2001 Backbone</v>
          </cell>
          <cell r="D15" t="str">
            <v>6001 Total</v>
          </cell>
          <cell r="E15">
            <v>373310.87</v>
          </cell>
          <cell r="F15">
            <v>21883.69</v>
          </cell>
          <cell r="G15">
            <v>13481.39</v>
          </cell>
          <cell r="H15">
            <v>144243.00999999885</v>
          </cell>
          <cell r="I15">
            <v>15821.92</v>
          </cell>
          <cell r="J15">
            <v>63274.02</v>
          </cell>
          <cell r="K15">
            <v>13630.9</v>
          </cell>
          <cell r="L15">
            <v>56866.9</v>
          </cell>
          <cell r="M15">
            <v>51912.61</v>
          </cell>
          <cell r="N15">
            <v>-189809.04</v>
          </cell>
          <cell r="O15">
            <v>-10981.56</v>
          </cell>
          <cell r="P15">
            <v>553634.7099999988</v>
          </cell>
          <cell r="Q15">
            <v>373310.87</v>
          </cell>
          <cell r="R15">
            <v>180323.8399999988</v>
          </cell>
        </row>
        <row r="16">
          <cell r="A16" t="str">
            <v>6002</v>
          </cell>
          <cell r="B16" t="str">
            <v>CONSTRUCTION PROJECTS FT LAUDERDALE</v>
          </cell>
          <cell r="C16" t="str">
            <v>2000 Metro Carry Over</v>
          </cell>
          <cell r="D16" t="str">
            <v>6002 Total</v>
          </cell>
          <cell r="E16">
            <v>9378771.4299999997</v>
          </cell>
          <cell r="F16">
            <v>1919368.32</v>
          </cell>
          <cell r="G16">
            <v>5275938.22</v>
          </cell>
          <cell r="H16">
            <v>-2005083.66</v>
          </cell>
          <cell r="I16">
            <v>210330.29</v>
          </cell>
          <cell r="J16">
            <v>1825176.89</v>
          </cell>
          <cell r="K16">
            <v>432947.04</v>
          </cell>
          <cell r="L16">
            <v>-2205585.66</v>
          </cell>
          <cell r="M16">
            <v>431892.24</v>
          </cell>
          <cell r="N16">
            <v>590457.85</v>
          </cell>
          <cell r="O16">
            <v>94611.51</v>
          </cell>
          <cell r="P16">
            <v>15948824.469999999</v>
          </cell>
          <cell r="Q16">
            <v>9378771.4299999997</v>
          </cell>
          <cell r="R16">
            <v>6570053.0399999991</v>
          </cell>
        </row>
        <row r="17">
          <cell r="A17" t="str">
            <v>6003</v>
          </cell>
          <cell r="B17" t="str">
            <v>CONSTRUCTION PROJECTS TAMPA</v>
          </cell>
          <cell r="C17" t="str">
            <v>2000 Metro Carry Over</v>
          </cell>
          <cell r="D17" t="str">
            <v>6003 Total</v>
          </cell>
          <cell r="E17">
            <v>7020314.2999999998</v>
          </cell>
          <cell r="F17">
            <v>-469975.38</v>
          </cell>
          <cell r="G17">
            <v>980972.78</v>
          </cell>
          <cell r="H17">
            <v>1076917.06</v>
          </cell>
          <cell r="I17">
            <v>121307.92</v>
          </cell>
          <cell r="J17">
            <v>-68435.839999999822</v>
          </cell>
          <cell r="K17">
            <v>696095.16</v>
          </cell>
          <cell r="L17">
            <v>1094446.71</v>
          </cell>
          <cell r="M17">
            <v>2196.37</v>
          </cell>
          <cell r="N17">
            <v>1923.8500000000058</v>
          </cell>
          <cell r="O17">
            <v>1964</v>
          </cell>
          <cell r="P17">
            <v>10457726.929999998</v>
          </cell>
          <cell r="Q17">
            <v>7020314.2999999998</v>
          </cell>
          <cell r="R17">
            <v>3437412.63</v>
          </cell>
        </row>
        <row r="18">
          <cell r="A18" t="str">
            <v>6004</v>
          </cell>
          <cell r="B18" t="str">
            <v>CONSTRUCTION PROJECTS ST PETERSBURG</v>
          </cell>
          <cell r="C18" t="str">
            <v>2000 Metro Carry Over</v>
          </cell>
          <cell r="D18" t="str">
            <v>6004 Total</v>
          </cell>
          <cell r="E18">
            <v>6922635.6099999994</v>
          </cell>
          <cell r="F18">
            <v>214868.39</v>
          </cell>
          <cell r="G18">
            <v>2867101.9</v>
          </cell>
          <cell r="H18">
            <v>113176.09999999909</v>
          </cell>
          <cell r="I18">
            <v>74479</v>
          </cell>
          <cell r="J18">
            <v>137544</v>
          </cell>
          <cell r="K18">
            <v>323145</v>
          </cell>
          <cell r="L18">
            <v>3217959.31</v>
          </cell>
          <cell r="M18">
            <v>306755.26</v>
          </cell>
          <cell r="N18">
            <v>28585.55</v>
          </cell>
          <cell r="O18">
            <v>-513749.72</v>
          </cell>
          <cell r="P18">
            <v>13692500.399999999</v>
          </cell>
          <cell r="Q18">
            <v>6922635.6099999994</v>
          </cell>
          <cell r="R18">
            <v>6769864.7899999991</v>
          </cell>
        </row>
        <row r="19">
          <cell r="A19" t="str">
            <v>6005</v>
          </cell>
          <cell r="B19" t="str">
            <v>CONSTRUCTION PROJECTS ORLANDO</v>
          </cell>
          <cell r="C19" t="str">
            <v>2000 Metro Carry Over</v>
          </cell>
          <cell r="D19" t="str">
            <v>6005 Total</v>
          </cell>
          <cell r="E19">
            <v>11183182</v>
          </cell>
          <cell r="F19">
            <v>-219615</v>
          </cell>
          <cell r="G19">
            <v>1974104.68</v>
          </cell>
          <cell r="H19">
            <v>2412581.3199999998</v>
          </cell>
          <cell r="I19">
            <v>945141</v>
          </cell>
          <cell r="J19">
            <v>-518321.08</v>
          </cell>
          <cell r="K19">
            <v>1480617.08</v>
          </cell>
          <cell r="L19">
            <v>726033.8</v>
          </cell>
          <cell r="M19">
            <v>37635.94</v>
          </cell>
          <cell r="N19">
            <v>-126479.32</v>
          </cell>
          <cell r="O19">
            <v>186739.67</v>
          </cell>
          <cell r="P19">
            <v>18081620.09</v>
          </cell>
          <cell r="Q19">
            <v>11183182</v>
          </cell>
          <cell r="R19">
            <v>6898438.0899999999</v>
          </cell>
        </row>
        <row r="20">
          <cell r="A20" t="str">
            <v>6006</v>
          </cell>
          <cell r="B20" t="str">
            <v>CONSTRUCTION PROJECTS WEST PALM BEACH</v>
          </cell>
          <cell r="C20" t="str">
            <v>2000 Metro Carry Over</v>
          </cell>
          <cell r="D20" t="str">
            <v>6006 Total</v>
          </cell>
          <cell r="E20">
            <v>5533023.1399999997</v>
          </cell>
          <cell r="F20">
            <v>-4374.6100000000588</v>
          </cell>
          <cell r="G20">
            <v>1862053.29</v>
          </cell>
          <cell r="H20">
            <v>1363526.66</v>
          </cell>
          <cell r="I20">
            <v>5107553.5199999996</v>
          </cell>
          <cell r="J20">
            <v>-1655856</v>
          </cell>
          <cell r="K20">
            <v>402648.19</v>
          </cell>
          <cell r="L20">
            <v>972081.06</v>
          </cell>
          <cell r="M20">
            <v>167380.96</v>
          </cell>
          <cell r="N20">
            <v>2292407.64</v>
          </cell>
          <cell r="O20">
            <v>-422249.1</v>
          </cell>
          <cell r="P20">
            <v>15618194.749999998</v>
          </cell>
          <cell r="Q20">
            <v>5533023.1399999997</v>
          </cell>
          <cell r="R20">
            <v>10085171.609999999</v>
          </cell>
        </row>
        <row r="21">
          <cell r="A21" t="str">
            <v>6007</v>
          </cell>
          <cell r="B21" t="str">
            <v>CONSTRUCTION PROJECTS JACKSONVILLE</v>
          </cell>
          <cell r="C21" t="str">
            <v>2000 Metro Carry Over</v>
          </cell>
          <cell r="D21" t="str">
            <v>6007 Total</v>
          </cell>
          <cell r="E21">
            <v>352389.89</v>
          </cell>
          <cell r="F21">
            <v>-1294.43</v>
          </cell>
          <cell r="G21">
            <v>713966.09</v>
          </cell>
          <cell r="H21">
            <v>825796.8</v>
          </cell>
          <cell r="I21">
            <v>49763.96</v>
          </cell>
          <cell r="J21">
            <v>843306.67</v>
          </cell>
          <cell r="K21">
            <v>897680.46</v>
          </cell>
          <cell r="L21">
            <v>3155542.01</v>
          </cell>
          <cell r="M21">
            <v>1179.18</v>
          </cell>
          <cell r="N21">
            <v>1101867.08</v>
          </cell>
          <cell r="O21">
            <v>193523.17</v>
          </cell>
          <cell r="P21">
            <v>8133720.879999999</v>
          </cell>
          <cell r="Q21">
            <v>352389.89</v>
          </cell>
          <cell r="R21">
            <v>7781330.9899999993</v>
          </cell>
        </row>
        <row r="22">
          <cell r="A22" t="str">
            <v>6008</v>
          </cell>
          <cell r="B22" t="str">
            <v>CONSTRUCTION PROJECTS NEXTEL (DAYTONA/WINTERHAVEN)</v>
          </cell>
          <cell r="C22" t="str">
            <v>2001 Unplanned</v>
          </cell>
          <cell r="D22" t="str">
            <v>6008 Total</v>
          </cell>
          <cell r="E22">
            <v>12300890.15</v>
          </cell>
          <cell r="F22">
            <v>-11746.01</v>
          </cell>
          <cell r="G22">
            <v>217265.61</v>
          </cell>
          <cell r="H22">
            <v>1458255.16</v>
          </cell>
          <cell r="I22">
            <v>2137.41</v>
          </cell>
          <cell r="J22">
            <v>72945.789999999994</v>
          </cell>
          <cell r="K22">
            <v>200225</v>
          </cell>
          <cell r="L22">
            <v>1536.54</v>
          </cell>
          <cell r="M22">
            <v>4831.5</v>
          </cell>
          <cell r="N22">
            <v>7162.4</v>
          </cell>
          <cell r="O22">
            <v>650</v>
          </cell>
          <cell r="P22">
            <v>14254153.550000001</v>
          </cell>
          <cell r="Q22">
            <v>12300890.15</v>
          </cell>
          <cell r="R22">
            <v>1953263.4</v>
          </cell>
        </row>
        <row r="23">
          <cell r="A23" t="str">
            <v>6009</v>
          </cell>
          <cell r="B23" t="str">
            <v>REMOTE FIBER TEST SYS A FIBER NETWORK MGT SYSTEM</v>
          </cell>
          <cell r="C23" t="str">
            <v>Sustaining Base</v>
          </cell>
          <cell r="D23" t="str">
            <v>6009 Total</v>
          </cell>
          <cell r="E23">
            <v>667786.04</v>
          </cell>
          <cell r="F23">
            <v>16667</v>
          </cell>
          <cell r="H23">
            <v>50001</v>
          </cell>
          <cell r="J23">
            <v>33334</v>
          </cell>
          <cell r="K23">
            <v>33332</v>
          </cell>
          <cell r="L23">
            <v>166839.6</v>
          </cell>
          <cell r="O23">
            <v>23556</v>
          </cell>
          <cell r="P23">
            <v>991515.64</v>
          </cell>
          <cell r="Q23">
            <v>667786.04</v>
          </cell>
          <cell r="R23">
            <v>323729.59999999998</v>
          </cell>
        </row>
        <row r="24">
          <cell r="A24" t="str">
            <v>6010</v>
          </cell>
          <cell r="B24" t="str">
            <v>IMPL OF PFL-HOLLYWOOD CENTRAL OFC OC48 SONET RIN</v>
          </cell>
          <cell r="C24" t="str">
            <v>2000 Backbone</v>
          </cell>
          <cell r="D24" t="str">
            <v>6010 Total</v>
          </cell>
          <cell r="E24">
            <v>326971.44</v>
          </cell>
          <cell r="G24">
            <v>7293.17</v>
          </cell>
          <cell r="H24">
            <v>28399.16</v>
          </cell>
          <cell r="J24">
            <v>8716.7199999999993</v>
          </cell>
          <cell r="K24">
            <v>3200</v>
          </cell>
          <cell r="P24">
            <v>374580.49</v>
          </cell>
          <cell r="Q24">
            <v>326971.44</v>
          </cell>
          <cell r="R24">
            <v>47609.05</v>
          </cell>
        </row>
        <row r="25">
          <cell r="A25" t="str">
            <v>6012</v>
          </cell>
          <cell r="B25" t="str">
            <v>IMPL OF SF SONET RING 11 COMMERCIAL FIBER NETWORK</v>
          </cell>
          <cell r="C25" t="str">
            <v>2000 Backbone</v>
          </cell>
          <cell r="D25" t="str">
            <v>6012 Total</v>
          </cell>
          <cell r="E25">
            <v>2279573.92</v>
          </cell>
          <cell r="H25">
            <v>321058.36</v>
          </cell>
          <cell r="I25">
            <v>164696.45000000001</v>
          </cell>
          <cell r="J25">
            <v>50372.7</v>
          </cell>
          <cell r="M25">
            <v>-20345.2</v>
          </cell>
          <cell r="P25">
            <v>2795356.23</v>
          </cell>
          <cell r="Q25">
            <v>2279573.92</v>
          </cell>
          <cell r="R25">
            <v>515782.31</v>
          </cell>
        </row>
        <row r="26">
          <cell r="A26" t="str">
            <v>6013</v>
          </cell>
          <cell r="B26" t="str">
            <v>IMPL OF SF SONET RING 12 COMMERCIAL FIBER NEWTWORK</v>
          </cell>
          <cell r="C26" t="str">
            <v>2000 Backbone</v>
          </cell>
          <cell r="D26" t="str">
            <v>6013 Total</v>
          </cell>
          <cell r="E26">
            <v>1612310.01</v>
          </cell>
          <cell r="F26">
            <v>-56869.82</v>
          </cell>
          <cell r="H26">
            <v>266567.57</v>
          </cell>
          <cell r="I26">
            <v>112041.79</v>
          </cell>
          <cell r="P26">
            <v>1934049.55</v>
          </cell>
          <cell r="Q26">
            <v>1612310.01</v>
          </cell>
          <cell r="R26">
            <v>321739.53999999998</v>
          </cell>
        </row>
        <row r="27">
          <cell r="A27" t="str">
            <v>6014</v>
          </cell>
          <cell r="B27" t="str">
            <v>RECONFIGURE MIAMI RING 3</v>
          </cell>
          <cell r="C27" t="str">
            <v>2000 Backbone</v>
          </cell>
          <cell r="D27" t="str">
            <v>6014 Total</v>
          </cell>
          <cell r="E27">
            <v>174619.75</v>
          </cell>
          <cell r="H27">
            <v>12616.07</v>
          </cell>
          <cell r="K27">
            <v>47260.1</v>
          </cell>
          <cell r="P27">
            <v>234495.92</v>
          </cell>
          <cell r="Q27">
            <v>174619.75</v>
          </cell>
          <cell r="R27">
            <v>59876.17</v>
          </cell>
        </row>
        <row r="28">
          <cell r="A28" t="str">
            <v>6015</v>
          </cell>
          <cell r="B28" t="str">
            <v>IMPL OF SF SONET RIGHTS 9 &amp; 10 COMML FIBER NEWTWOR</v>
          </cell>
          <cell r="C28" t="str">
            <v>2000 Backbone</v>
          </cell>
          <cell r="D28" t="str">
            <v>6015 Total</v>
          </cell>
          <cell r="E28">
            <v>765633.26</v>
          </cell>
          <cell r="P28">
            <v>765633.26</v>
          </cell>
          <cell r="Q28">
            <v>765633.26</v>
          </cell>
          <cell r="R28">
            <v>0</v>
          </cell>
        </row>
        <row r="29">
          <cell r="A29" t="str">
            <v>6016</v>
          </cell>
          <cell r="B29" t="str">
            <v>IMPL OF NF SONET RIGHTS 9 &amp; 10 COMML FIBER NEWTWOR</v>
          </cell>
          <cell r="C29" t="str">
            <v>2000 Backbone</v>
          </cell>
          <cell r="D29" t="str">
            <v>6016 Total</v>
          </cell>
          <cell r="E29">
            <v>157364.44</v>
          </cell>
          <cell r="F29">
            <v>-112107.64</v>
          </cell>
          <cell r="P29">
            <v>45256.800000000003</v>
          </cell>
          <cell r="Q29">
            <v>157364.44</v>
          </cell>
          <cell r="R29">
            <v>-112107.64</v>
          </cell>
        </row>
        <row r="30">
          <cell r="A30" t="str">
            <v>6017</v>
          </cell>
          <cell r="B30" t="str">
            <v>IMPL OF NF SONET RING 11 COMMERCIAL FIBER NETWORK</v>
          </cell>
          <cell r="C30" t="str">
            <v>2000 Backbone</v>
          </cell>
          <cell r="D30" t="str">
            <v>6017 Total</v>
          </cell>
          <cell r="E30">
            <v>538562.04</v>
          </cell>
          <cell r="F30">
            <v>-17509.060000000001</v>
          </cell>
          <cell r="P30">
            <v>521052.98</v>
          </cell>
          <cell r="Q30">
            <v>538562.04</v>
          </cell>
          <cell r="R30">
            <v>-17509.060000000056</v>
          </cell>
        </row>
        <row r="31">
          <cell r="A31" t="str">
            <v>6018</v>
          </cell>
          <cell r="B31" t="str">
            <v>IMPL OF NF SONET RING 12 COMMERCIAL FIBER NEWTWORK</v>
          </cell>
          <cell r="C31" t="str">
            <v>2000 Backbone</v>
          </cell>
          <cell r="D31" t="str">
            <v>6018 Total</v>
          </cell>
          <cell r="E31">
            <v>127687</v>
          </cell>
          <cell r="F31">
            <v>-10871.76</v>
          </cell>
          <cell r="P31">
            <v>116815.24</v>
          </cell>
          <cell r="Q31">
            <v>127687</v>
          </cell>
          <cell r="R31">
            <v>-10871.76</v>
          </cell>
        </row>
        <row r="32">
          <cell r="A32" t="str">
            <v>6019</v>
          </cell>
          <cell r="B32" t="str">
            <v>MEDLEY OC-48</v>
          </cell>
          <cell r="C32" t="str">
            <v>2000 Backbone</v>
          </cell>
          <cell r="D32" t="str">
            <v>6019 Total</v>
          </cell>
          <cell r="E32">
            <v>511770.38</v>
          </cell>
          <cell r="H32">
            <v>36974.79</v>
          </cell>
          <cell r="P32">
            <v>548745.17000000004</v>
          </cell>
          <cell r="Q32">
            <v>511770.38</v>
          </cell>
          <cell r="R32">
            <v>36974.79</v>
          </cell>
        </row>
        <row r="33">
          <cell r="A33" t="str">
            <v>6020</v>
          </cell>
          <cell r="B33" t="str">
            <v>FPC - MCI OC-48</v>
          </cell>
          <cell r="C33" t="str">
            <v>2000 Backbone</v>
          </cell>
          <cell r="D33" t="str">
            <v>6020 Total</v>
          </cell>
          <cell r="E33">
            <v>272451.03000000003</v>
          </cell>
          <cell r="F33">
            <v>-41087.949999999997</v>
          </cell>
          <cell r="P33">
            <v>231363.08</v>
          </cell>
          <cell r="Q33">
            <v>272451.03000000003</v>
          </cell>
          <cell r="R33">
            <v>-41087.949999999997</v>
          </cell>
        </row>
        <row r="34">
          <cell r="A34" t="str">
            <v>6021</v>
          </cell>
          <cell r="B34" t="str">
            <v>COCOA OC-12</v>
          </cell>
          <cell r="C34" t="str">
            <v>2000 Backbone</v>
          </cell>
          <cell r="D34" t="str">
            <v>6021 Total</v>
          </cell>
          <cell r="E34">
            <v>175142</v>
          </cell>
          <cell r="F34">
            <v>-172293.7</v>
          </cell>
          <cell r="H34">
            <v>133349.78</v>
          </cell>
          <cell r="I34">
            <v>15.9</v>
          </cell>
          <cell r="J34">
            <v>9942.61</v>
          </cell>
          <cell r="K34">
            <v>3107.65</v>
          </cell>
          <cell r="L34">
            <v>4902.95</v>
          </cell>
          <cell r="M34">
            <v>15522.63</v>
          </cell>
          <cell r="N34">
            <v>176456.26</v>
          </cell>
          <cell r="O34">
            <v>-24.409999999999854</v>
          </cell>
          <cell r="P34">
            <v>346121.67</v>
          </cell>
          <cell r="Q34">
            <v>175142</v>
          </cell>
          <cell r="R34">
            <v>170979.67</v>
          </cell>
        </row>
        <row r="35">
          <cell r="A35" t="str">
            <v>6022</v>
          </cell>
          <cell r="B35" t="str">
            <v>GO - 100 N BISC.</v>
          </cell>
          <cell r="C35" t="str">
            <v>2001 Backbone</v>
          </cell>
          <cell r="D35" t="str">
            <v>6022 Total</v>
          </cell>
          <cell r="E35">
            <v>165526.72</v>
          </cell>
          <cell r="F35">
            <v>1187.25</v>
          </cell>
          <cell r="G35">
            <v>945</v>
          </cell>
          <cell r="H35">
            <v>13962.19</v>
          </cell>
          <cell r="L35">
            <v>12050</v>
          </cell>
          <cell r="M35">
            <v>196</v>
          </cell>
          <cell r="N35">
            <v>3836</v>
          </cell>
          <cell r="O35">
            <v>18037.53</v>
          </cell>
          <cell r="P35">
            <v>215740.69</v>
          </cell>
          <cell r="Q35">
            <v>165526.72</v>
          </cell>
          <cell r="R35">
            <v>50213.97</v>
          </cell>
        </row>
        <row r="36">
          <cell r="A36" t="str">
            <v>6023</v>
          </cell>
          <cell r="B36" t="str">
            <v>MIAMI-DADE CITY BUILDOUT</v>
          </cell>
          <cell r="C36" t="str">
            <v>2001 Unplanned Customer Builds</v>
          </cell>
          <cell r="D36" t="str">
            <v>6023 Total</v>
          </cell>
          <cell r="E36">
            <v>415752.21</v>
          </cell>
          <cell r="F36">
            <v>164496.70000000001</v>
          </cell>
          <cell r="G36">
            <v>116389.95</v>
          </cell>
          <cell r="H36">
            <v>41519.699999999997</v>
          </cell>
          <cell r="I36">
            <v>144</v>
          </cell>
          <cell r="J36">
            <v>11075</v>
          </cell>
          <cell r="K36">
            <v>-197274.95</v>
          </cell>
          <cell r="L36">
            <v>-9980.94</v>
          </cell>
          <cell r="M36">
            <v>363230.11</v>
          </cell>
          <cell r="O36">
            <v>1078.1400000000001</v>
          </cell>
          <cell r="P36">
            <v>906429.92</v>
          </cell>
          <cell r="Q36">
            <v>415752.21</v>
          </cell>
          <cell r="R36">
            <v>490677.71</v>
          </cell>
        </row>
        <row r="37">
          <cell r="A37" t="str">
            <v>6024</v>
          </cell>
          <cell r="B37" t="str">
            <v>NAT PROJECT FTLD TO MIA</v>
          </cell>
          <cell r="C37" t="str">
            <v>2001 Unplanned Customer Builds</v>
          </cell>
          <cell r="D37" t="str">
            <v>6024 Total</v>
          </cell>
          <cell r="E37">
            <v>3598.63</v>
          </cell>
          <cell r="H37">
            <v>259.99</v>
          </cell>
          <cell r="P37">
            <v>3858.62</v>
          </cell>
          <cell r="Q37">
            <v>3598.63</v>
          </cell>
          <cell r="R37">
            <v>259.99</v>
          </cell>
        </row>
        <row r="38">
          <cell r="A38" t="str">
            <v>6025</v>
          </cell>
          <cell r="B38" t="str">
            <v>G.O. P.O.P.</v>
          </cell>
          <cell r="C38" t="str">
            <v>2001 Backbone</v>
          </cell>
          <cell r="D38" t="str">
            <v>6025 Total</v>
          </cell>
          <cell r="E38">
            <v>93304.54</v>
          </cell>
          <cell r="H38">
            <v>6741.14</v>
          </cell>
          <cell r="P38">
            <v>100045.68</v>
          </cell>
          <cell r="Q38">
            <v>93304.54</v>
          </cell>
          <cell r="R38">
            <v>6741.14</v>
          </cell>
        </row>
        <row r="39">
          <cell r="A39" t="str">
            <v>6026</v>
          </cell>
          <cell r="B39" t="str">
            <v>IMPL.GO-ICI BC OC-48 SONET RING</v>
          </cell>
          <cell r="C39" t="str">
            <v>Carrier Condo</v>
          </cell>
          <cell r="D39" t="str">
            <v>6026 Total</v>
          </cell>
          <cell r="E39">
            <v>299083.38</v>
          </cell>
          <cell r="F39">
            <v>-8159.06</v>
          </cell>
          <cell r="H39">
            <v>21018.93</v>
          </cell>
          <cell r="J39">
            <v>2960</v>
          </cell>
          <cell r="P39">
            <v>314903.25</v>
          </cell>
          <cell r="Q39">
            <v>299083.38</v>
          </cell>
          <cell r="R39">
            <v>15819.87</v>
          </cell>
        </row>
        <row r="40">
          <cell r="A40" t="str">
            <v>6027</v>
          </cell>
          <cell r="B40" t="str">
            <v>IMPL.GO-ICI BC OC-48 SONET RING</v>
          </cell>
          <cell r="C40" t="str">
            <v>Metro Reinforcement</v>
          </cell>
          <cell r="D40" t="str">
            <v>6027 Total</v>
          </cell>
          <cell r="E40">
            <v>137103.85999999999</v>
          </cell>
          <cell r="H40">
            <v>9905.6</v>
          </cell>
          <cell r="P40">
            <v>147009.46</v>
          </cell>
          <cell r="Q40">
            <v>137103.85999999999</v>
          </cell>
          <cell r="R40">
            <v>9905.6000000000058</v>
          </cell>
        </row>
        <row r="41">
          <cell r="A41" t="str">
            <v>6028</v>
          </cell>
          <cell r="B41" t="str">
            <v>IMPL.4XOC-12 SONET LINK B/N TAPE &amp; KMC</v>
          </cell>
          <cell r="C41" t="str">
            <v>2001 Backbone</v>
          </cell>
          <cell r="D41" t="str">
            <v>6028 Total</v>
          </cell>
          <cell r="E41">
            <v>419943</v>
          </cell>
          <cell r="F41">
            <v>-129034.67</v>
          </cell>
          <cell r="H41">
            <v>21017.77</v>
          </cell>
          <cell r="N41">
            <v>108016.91</v>
          </cell>
          <cell r="O41">
            <v>291089</v>
          </cell>
          <cell r="P41">
            <v>711032.01</v>
          </cell>
          <cell r="Q41">
            <v>419943</v>
          </cell>
          <cell r="R41">
            <v>291089.01</v>
          </cell>
        </row>
        <row r="42">
          <cell r="A42" t="str">
            <v>6029</v>
          </cell>
          <cell r="B42" t="str">
            <v>TELE - 1</v>
          </cell>
          <cell r="C42" t="str">
            <v>Carrier Condo</v>
          </cell>
          <cell r="D42" t="str">
            <v>6029 Total</v>
          </cell>
          <cell r="E42">
            <v>530389</v>
          </cell>
          <cell r="F42">
            <v>-279293.21999999997</v>
          </cell>
          <cell r="G42">
            <v>49284.7</v>
          </cell>
          <cell r="H42">
            <v>21202.06</v>
          </cell>
          <cell r="I42">
            <v>8.06</v>
          </cell>
          <cell r="J42">
            <v>1550</v>
          </cell>
          <cell r="P42">
            <v>323140.59999999998</v>
          </cell>
          <cell r="Q42">
            <v>530389</v>
          </cell>
          <cell r="R42">
            <v>-207248.4</v>
          </cell>
        </row>
        <row r="43">
          <cell r="A43" t="str">
            <v>6030</v>
          </cell>
          <cell r="B43" t="str">
            <v>TRIVERGENT</v>
          </cell>
          <cell r="C43" t="str">
            <v>Carrier Condo</v>
          </cell>
          <cell r="D43" t="str">
            <v>6030 Total</v>
          </cell>
          <cell r="E43">
            <v>664503.13</v>
          </cell>
          <cell r="F43">
            <v>1674.17</v>
          </cell>
          <cell r="G43">
            <v>13303.83</v>
          </cell>
          <cell r="H43">
            <v>48283.6</v>
          </cell>
          <cell r="J43">
            <v>-43.29</v>
          </cell>
          <cell r="K43">
            <v>276124.13</v>
          </cell>
          <cell r="L43">
            <v>657.65</v>
          </cell>
          <cell r="M43">
            <v>657.6</v>
          </cell>
          <cell r="N43">
            <v>9951.83</v>
          </cell>
          <cell r="O43">
            <v>64141.22</v>
          </cell>
          <cell r="P43">
            <v>1079253.8700000001</v>
          </cell>
          <cell r="Q43">
            <v>664503.13</v>
          </cell>
          <cell r="R43">
            <v>414750.74</v>
          </cell>
        </row>
        <row r="44">
          <cell r="A44" t="str">
            <v>6031</v>
          </cell>
          <cell r="B44" t="str">
            <v>TERRYTOWN</v>
          </cell>
          <cell r="C44" t="str">
            <v>2000 Backbone</v>
          </cell>
          <cell r="D44" t="str">
            <v>6031 Total</v>
          </cell>
          <cell r="E44">
            <v>1330995.26</v>
          </cell>
          <cell r="F44">
            <v>1044000</v>
          </cell>
          <cell r="G44">
            <v>-688691.08</v>
          </cell>
          <cell r="H44">
            <v>814548.96</v>
          </cell>
          <cell r="I44">
            <v>722858</v>
          </cell>
          <cell r="J44">
            <v>11034.39</v>
          </cell>
          <cell r="K44">
            <v>-12015.11</v>
          </cell>
          <cell r="L44">
            <v>-300669</v>
          </cell>
          <cell r="M44">
            <v>-2582.2199999999998</v>
          </cell>
          <cell r="N44">
            <v>15790.01</v>
          </cell>
          <cell r="O44">
            <v>0</v>
          </cell>
          <cell r="P44">
            <v>2935269.21</v>
          </cell>
          <cell r="Q44">
            <v>1330995.26</v>
          </cell>
          <cell r="R44">
            <v>1604273.95</v>
          </cell>
        </row>
        <row r="45">
          <cell r="A45" t="str">
            <v>6032</v>
          </cell>
          <cell r="B45" t="str">
            <v>ALLEGIANCE</v>
          </cell>
          <cell r="C45" t="str">
            <v>2001 Unplanned Customer Builds</v>
          </cell>
          <cell r="D45" t="str">
            <v>6032 Total</v>
          </cell>
          <cell r="E45">
            <v>289652.53999999998</v>
          </cell>
          <cell r="H45">
            <v>76773.05</v>
          </cell>
          <cell r="J45">
            <v>2337</v>
          </cell>
          <cell r="L45">
            <v>1053252</v>
          </cell>
          <cell r="M45">
            <v>-1053252</v>
          </cell>
          <cell r="P45">
            <v>368762.59</v>
          </cell>
          <cell r="Q45">
            <v>289652.53999999998</v>
          </cell>
          <cell r="R45">
            <v>79110.05</v>
          </cell>
        </row>
        <row r="46">
          <cell r="A46" t="str">
            <v>6033</v>
          </cell>
          <cell r="B46" t="str">
            <v>BREVARD TO MALABAR OPGW BUILD - BACKBONE PROJECT</v>
          </cell>
          <cell r="C46" t="str">
            <v>2001 Backbone</v>
          </cell>
          <cell r="D46" t="str">
            <v>6033 Total</v>
          </cell>
          <cell r="E46">
            <v>125741</v>
          </cell>
          <cell r="F46">
            <v>-9048.9500000000007</v>
          </cell>
          <cell r="H46">
            <v>14201.38</v>
          </cell>
          <cell r="I46">
            <v>-3176.5</v>
          </cell>
          <cell r="K46">
            <v>43591.64</v>
          </cell>
          <cell r="L46">
            <v>3596.94</v>
          </cell>
          <cell r="O46">
            <v>2556</v>
          </cell>
          <cell r="P46">
            <v>177461.51</v>
          </cell>
          <cell r="Q46">
            <v>125741</v>
          </cell>
          <cell r="R46">
            <v>51720.51</v>
          </cell>
        </row>
        <row r="47">
          <cell r="A47" t="str">
            <v>6034</v>
          </cell>
          <cell r="B47" t="str">
            <v>GTE</v>
          </cell>
          <cell r="C47" t="str">
            <v>2001 Unplanned Customer Builds</v>
          </cell>
          <cell r="D47" t="str">
            <v>6034 Total</v>
          </cell>
          <cell r="E47">
            <v>214851.17</v>
          </cell>
          <cell r="F47">
            <v>14881.75</v>
          </cell>
          <cell r="G47">
            <v>11.18</v>
          </cell>
          <cell r="H47">
            <v>16597.919999999998</v>
          </cell>
          <cell r="I47">
            <v>0</v>
          </cell>
          <cell r="J47">
            <v>1597.69</v>
          </cell>
          <cell r="K47">
            <v>1369568.29</v>
          </cell>
          <cell r="L47">
            <v>-1365133.92</v>
          </cell>
          <cell r="P47">
            <v>252374.08</v>
          </cell>
          <cell r="Q47">
            <v>214851.17</v>
          </cell>
          <cell r="R47">
            <v>37522.910000000003</v>
          </cell>
        </row>
        <row r="48">
          <cell r="A48" t="str">
            <v>6035</v>
          </cell>
          <cell r="B48" t="str">
            <v>200 SE 1 ST</v>
          </cell>
          <cell r="C48" t="str">
            <v>Carrier Condo</v>
          </cell>
          <cell r="D48" t="str">
            <v>6035 Total</v>
          </cell>
          <cell r="E48">
            <v>2940.02</v>
          </cell>
          <cell r="G48">
            <v>35904.22</v>
          </cell>
          <cell r="H48">
            <v>212.41</v>
          </cell>
          <cell r="O48">
            <v>140410</v>
          </cell>
          <cell r="P48">
            <v>179466.65</v>
          </cell>
          <cell r="Q48">
            <v>2940.02</v>
          </cell>
          <cell r="R48">
            <v>176526.63</v>
          </cell>
        </row>
        <row r="49">
          <cell r="A49" t="str">
            <v>6036</v>
          </cell>
          <cell r="B49" t="str">
            <v>MIAMI 36 POP - 3605 NW 82 AVE</v>
          </cell>
          <cell r="C49" t="str">
            <v>Collocation</v>
          </cell>
          <cell r="D49" t="str">
            <v>6036 Total</v>
          </cell>
          <cell r="E49">
            <v>6414</v>
          </cell>
          <cell r="F49">
            <v>13290.82</v>
          </cell>
          <cell r="G49">
            <v>899804.05</v>
          </cell>
          <cell r="H49">
            <v>325719.09000000003</v>
          </cell>
          <cell r="I49">
            <v>311116.87</v>
          </cell>
          <cell r="J49">
            <v>515561.86</v>
          </cell>
          <cell r="K49">
            <v>345205.15</v>
          </cell>
          <cell r="L49">
            <v>89448.94</v>
          </cell>
          <cell r="M49">
            <v>83974.62</v>
          </cell>
          <cell r="N49">
            <v>994324.13</v>
          </cell>
          <cell r="O49">
            <v>12606.7</v>
          </cell>
          <cell r="P49">
            <v>3597466.23</v>
          </cell>
          <cell r="Q49">
            <v>6414</v>
          </cell>
          <cell r="R49">
            <v>3591052.23</v>
          </cell>
        </row>
        <row r="50">
          <cell r="A50" t="str">
            <v>6037</v>
          </cell>
          <cell r="B50" t="str">
            <v>SBC - 19251 NE 26 AVE</v>
          </cell>
          <cell r="C50" t="str">
            <v>2001 Unplanned Customer Builds</v>
          </cell>
          <cell r="D50" t="str">
            <v>6037 Total</v>
          </cell>
          <cell r="E50">
            <v>345981</v>
          </cell>
          <cell r="F50">
            <v>-12811.94</v>
          </cell>
          <cell r="G50">
            <v>6775</v>
          </cell>
          <cell r="H50">
            <v>24071.07</v>
          </cell>
          <cell r="I50">
            <v>565</v>
          </cell>
          <cell r="J50">
            <v>18181.91</v>
          </cell>
          <cell r="K50">
            <v>46613.31</v>
          </cell>
          <cell r="L50">
            <v>16.64</v>
          </cell>
          <cell r="M50">
            <v>44.41</v>
          </cell>
          <cell r="N50">
            <v>63.19</v>
          </cell>
          <cell r="P50">
            <v>429499.59</v>
          </cell>
          <cell r="Q50">
            <v>345981</v>
          </cell>
          <cell r="R50">
            <v>83518.59</v>
          </cell>
        </row>
        <row r="51">
          <cell r="A51" t="str">
            <v>6038</v>
          </cell>
          <cell r="B51" t="str">
            <v>SR14</v>
          </cell>
          <cell r="C51" t="str">
            <v>2000 Backbone</v>
          </cell>
          <cell r="D51" t="str">
            <v>6038 Total</v>
          </cell>
          <cell r="E51">
            <v>1579212.74</v>
          </cell>
          <cell r="F51">
            <v>85.6</v>
          </cell>
          <cell r="G51">
            <v>151783.34</v>
          </cell>
          <cell r="H51">
            <v>114102.37</v>
          </cell>
          <cell r="I51">
            <v>16211.25</v>
          </cell>
          <cell r="J51">
            <v>143512.1</v>
          </cell>
          <cell r="K51">
            <v>1722.11</v>
          </cell>
          <cell r="N51">
            <v>12361.4</v>
          </cell>
          <cell r="O51">
            <v>35</v>
          </cell>
          <cell r="P51">
            <v>2019025.91</v>
          </cell>
          <cell r="Q51">
            <v>1579212.74</v>
          </cell>
          <cell r="R51">
            <v>439813.17</v>
          </cell>
        </row>
        <row r="52">
          <cell r="A52" t="str">
            <v>6039</v>
          </cell>
          <cell r="B52" t="str">
            <v>IWC - 10700 SW 88 ST</v>
          </cell>
          <cell r="C52" t="str">
            <v>2001 Unplanned Customer Builds</v>
          </cell>
          <cell r="D52" t="str">
            <v>6039 Total</v>
          </cell>
          <cell r="E52">
            <v>167710</v>
          </cell>
          <cell r="F52">
            <v>2927.95</v>
          </cell>
          <cell r="G52">
            <v>38628.080000000002</v>
          </cell>
          <cell r="H52">
            <v>14954.08</v>
          </cell>
          <cell r="J52">
            <v>16083.42</v>
          </cell>
          <cell r="K52">
            <v>53293.04</v>
          </cell>
          <cell r="L52">
            <v>10045</v>
          </cell>
          <cell r="N52">
            <v>6588.96</v>
          </cell>
          <cell r="O52">
            <v>1950</v>
          </cell>
          <cell r="P52">
            <v>312180.53000000003</v>
          </cell>
          <cell r="Q52">
            <v>167710</v>
          </cell>
          <cell r="R52">
            <v>144470.53</v>
          </cell>
        </row>
        <row r="53">
          <cell r="A53" t="str">
            <v>6040</v>
          </cell>
          <cell r="B53" t="str">
            <v>COMTECH - 15950 DIXIE</v>
          </cell>
          <cell r="C53" t="str">
            <v>Reimbursable Projects</v>
          </cell>
          <cell r="D53" t="str">
            <v>6040 Total</v>
          </cell>
          <cell r="E53">
            <v>14959</v>
          </cell>
          <cell r="F53">
            <v>-5764.95</v>
          </cell>
          <cell r="G53">
            <v>20831.97</v>
          </cell>
          <cell r="H53">
            <v>717565.25</v>
          </cell>
          <cell r="I53">
            <v>3797</v>
          </cell>
          <cell r="J53">
            <v>79456.81</v>
          </cell>
          <cell r="K53">
            <v>9753.7000000000007</v>
          </cell>
          <cell r="M53">
            <v>13316.94</v>
          </cell>
          <cell r="O53">
            <v>-362621.25</v>
          </cell>
          <cell r="P53">
            <v>491294.47</v>
          </cell>
          <cell r="Q53">
            <v>14959</v>
          </cell>
          <cell r="R53">
            <v>476335.47</v>
          </cell>
        </row>
        <row r="54">
          <cell r="A54" t="str">
            <v>6041</v>
          </cell>
          <cell r="B54" t="str">
            <v>GULTEL (FPL 8142)</v>
          </cell>
          <cell r="C54" t="str">
            <v>2001 Unplanned Customer Builds</v>
          </cell>
          <cell r="D54" t="str">
            <v>6041 Total</v>
          </cell>
          <cell r="E54">
            <v>7259.09</v>
          </cell>
          <cell r="H54">
            <v>524.46</v>
          </cell>
          <cell r="I54">
            <v>10.82</v>
          </cell>
          <cell r="N54">
            <v>6385</v>
          </cell>
          <cell r="O54">
            <v>71528.22</v>
          </cell>
          <cell r="P54">
            <v>85707.59</v>
          </cell>
          <cell r="Q54">
            <v>7259.09</v>
          </cell>
          <cell r="R54">
            <v>78448.5</v>
          </cell>
        </row>
        <row r="55">
          <cell r="A55" t="str">
            <v>6042</v>
          </cell>
          <cell r="B55" t="str">
            <v>1 NE 1 ST - METROMALL</v>
          </cell>
          <cell r="C55" t="str">
            <v>Carrier Condo</v>
          </cell>
          <cell r="D55" t="str">
            <v>6042 Total</v>
          </cell>
          <cell r="I55">
            <v>1947.89</v>
          </cell>
          <cell r="P55">
            <v>1947.89</v>
          </cell>
          <cell r="R55">
            <v>1947.89</v>
          </cell>
        </row>
        <row r="56">
          <cell r="A56" t="str">
            <v>6044</v>
          </cell>
          <cell r="B56" t="str">
            <v>MIAOC12</v>
          </cell>
          <cell r="C56" t="str">
            <v>Metro Reinforcement</v>
          </cell>
          <cell r="D56" t="str">
            <v>6044 Total</v>
          </cell>
          <cell r="E56">
            <v>12576.96</v>
          </cell>
          <cell r="H56">
            <v>908.67</v>
          </cell>
          <cell r="I56">
            <v>112785.06</v>
          </cell>
          <cell r="P56">
            <v>126270.69</v>
          </cell>
          <cell r="Q56">
            <v>12576.96</v>
          </cell>
          <cell r="R56">
            <v>113693.73</v>
          </cell>
        </row>
        <row r="57">
          <cell r="A57" t="str">
            <v>6045</v>
          </cell>
          <cell r="B57" t="str">
            <v>MIA DARK FIBER C&amp;W</v>
          </cell>
          <cell r="C57" t="str">
            <v>Carrier Condo</v>
          </cell>
          <cell r="D57" t="str">
            <v>6045 Total</v>
          </cell>
          <cell r="E57">
            <v>4436</v>
          </cell>
          <cell r="F57">
            <v>-3679.99</v>
          </cell>
          <cell r="H57">
            <v>54.62</v>
          </cell>
          <cell r="J57">
            <v>0</v>
          </cell>
          <cell r="K57">
            <v>3385</v>
          </cell>
          <cell r="L57">
            <v>13333.3</v>
          </cell>
          <cell r="P57">
            <v>17528.93</v>
          </cell>
          <cell r="Q57">
            <v>4436</v>
          </cell>
          <cell r="R57">
            <v>13092.93</v>
          </cell>
        </row>
        <row r="58">
          <cell r="A58" t="str">
            <v>6046</v>
          </cell>
          <cell r="B58" t="str">
            <v>RELOCATE SPLICES/UTL MANHOLE</v>
          </cell>
          <cell r="C58" t="str">
            <v>2001 Unplanned Customer Builds</v>
          </cell>
          <cell r="D58" t="str">
            <v>6046 Total</v>
          </cell>
          <cell r="E58">
            <v>12478.71</v>
          </cell>
          <cell r="F58">
            <v>4785.62</v>
          </cell>
          <cell r="H58">
            <v>1247.32</v>
          </cell>
          <cell r="I58">
            <v>16.64</v>
          </cell>
          <cell r="P58">
            <v>18528.29</v>
          </cell>
          <cell r="Q58">
            <v>12478.71</v>
          </cell>
          <cell r="R58">
            <v>6049.58</v>
          </cell>
        </row>
        <row r="59">
          <cell r="A59" t="str">
            <v>6047</v>
          </cell>
          <cell r="B59" t="str">
            <v>REPLACEMENT OF CABLE (RED BUG LK &amp; SLAVIA RD)</v>
          </cell>
          <cell r="C59" t="str">
            <v>2001 Unplanned Customer Builds</v>
          </cell>
          <cell r="D59" t="str">
            <v>6047 Total</v>
          </cell>
          <cell r="H59">
            <v>4151.4399999999996</v>
          </cell>
          <cell r="P59">
            <v>4151.4399999999996</v>
          </cell>
          <cell r="R59">
            <v>4151.4399999999996</v>
          </cell>
        </row>
        <row r="60">
          <cell r="A60" t="str">
            <v>6050</v>
          </cell>
          <cell r="B60" t="str">
            <v>SBC POPSITE IN TAMPA</v>
          </cell>
          <cell r="C60" t="e">
            <v>#N/A</v>
          </cell>
          <cell r="D60" t="str">
            <v>6050 Total</v>
          </cell>
          <cell r="N60">
            <v>34.119999999999997</v>
          </cell>
          <cell r="P60">
            <v>34.119999999999997</v>
          </cell>
          <cell r="R60">
            <v>34.119999999999997</v>
          </cell>
        </row>
        <row r="61">
          <cell r="A61" t="str">
            <v>6051</v>
          </cell>
          <cell r="B61" t="str">
            <v>YIPES MIA METRO RING 1, 2 &amp; 3</v>
          </cell>
          <cell r="C61" t="str">
            <v>Carrier Condo</v>
          </cell>
          <cell r="D61" t="str">
            <v>6051 Total</v>
          </cell>
          <cell r="E61">
            <v>13430</v>
          </cell>
          <cell r="F61">
            <v>15260</v>
          </cell>
          <cell r="G61">
            <v>900</v>
          </cell>
          <cell r="H61">
            <v>2072.8200000000002</v>
          </cell>
          <cell r="J61">
            <v>5160.8100000000004</v>
          </cell>
          <cell r="K61">
            <v>147.66</v>
          </cell>
          <cell r="M61">
            <v>1725</v>
          </cell>
          <cell r="N61">
            <v>4500</v>
          </cell>
          <cell r="O61">
            <v>4850</v>
          </cell>
          <cell r="P61">
            <v>48046.29</v>
          </cell>
          <cell r="Q61">
            <v>13430</v>
          </cell>
          <cell r="R61">
            <v>34616.29</v>
          </cell>
        </row>
        <row r="62">
          <cell r="A62" t="str">
            <v>6052</v>
          </cell>
          <cell r="B62" t="str">
            <v>WEST DADE CITY BUILDOUT TO THE DORAL PARK</v>
          </cell>
          <cell r="C62" t="str">
            <v>Carrier Condo</v>
          </cell>
          <cell r="D62" t="str">
            <v>6052 Total</v>
          </cell>
          <cell r="F62">
            <v>9333</v>
          </cell>
          <cell r="G62">
            <v>41.6</v>
          </cell>
          <cell r="H62">
            <v>31598.15</v>
          </cell>
          <cell r="I62">
            <v>120.12</v>
          </cell>
          <cell r="P62">
            <v>41092.870000000003</v>
          </cell>
          <cell r="R62">
            <v>41092.870000000003</v>
          </cell>
        </row>
        <row r="63">
          <cell r="A63" t="str">
            <v>6053</v>
          </cell>
          <cell r="B63" t="str">
            <v>RELOCATION OF CABLE FOR ENGLE HOMES</v>
          </cell>
          <cell r="C63" t="str">
            <v>2001 Unplanned Customer Builds</v>
          </cell>
          <cell r="D63" t="str">
            <v>6053 Total</v>
          </cell>
          <cell r="F63">
            <v>3370.5</v>
          </cell>
          <cell r="H63">
            <v>14563.51</v>
          </cell>
          <cell r="I63">
            <v>96798.76</v>
          </cell>
          <cell r="P63">
            <v>114732.77</v>
          </cell>
          <cell r="R63">
            <v>114732.77</v>
          </cell>
        </row>
        <row r="64">
          <cell r="A64" t="str">
            <v>6057</v>
          </cell>
          <cell r="B64" t="str">
            <v>IMPL.OF SO.FLA.SONET RINGS 15&amp;16 COMM'L FIBER NETW</v>
          </cell>
          <cell r="C64" t="str">
            <v>2001 Backbone</v>
          </cell>
          <cell r="D64" t="str">
            <v>6057 Total</v>
          </cell>
          <cell r="I64">
            <v>17964.12</v>
          </cell>
          <cell r="J64">
            <v>1477.98</v>
          </cell>
          <cell r="P64">
            <v>19442.099999999999</v>
          </cell>
          <cell r="R64">
            <v>19442.099999999999</v>
          </cell>
        </row>
        <row r="65">
          <cell r="A65" t="str">
            <v>6059</v>
          </cell>
          <cell r="B65" t="str">
            <v>LAKELAND 2001 FIBER BACKBONE BUILDOUT</v>
          </cell>
          <cell r="C65" t="str">
            <v>2001 Metro</v>
          </cell>
          <cell r="D65" t="str">
            <v>6059 Total</v>
          </cell>
          <cell r="F65">
            <v>6948</v>
          </cell>
          <cell r="G65">
            <v>14965</v>
          </cell>
          <cell r="H65">
            <v>501.98</v>
          </cell>
          <cell r="I65">
            <v>8.06</v>
          </cell>
          <cell r="J65">
            <v>8.32</v>
          </cell>
          <cell r="N65">
            <v>22.86</v>
          </cell>
          <cell r="O65">
            <v>24129.64</v>
          </cell>
          <cell r="P65">
            <v>46583.86</v>
          </cell>
          <cell r="R65">
            <v>46583.86</v>
          </cell>
        </row>
        <row r="66">
          <cell r="A66" t="str">
            <v>6060</v>
          </cell>
          <cell r="B66" t="str">
            <v>MELBOURNE/TITUSVILLE/COCOA 2001 FIBER BCKBNE BUILD</v>
          </cell>
          <cell r="C66" t="str">
            <v>2001 Metro</v>
          </cell>
          <cell r="D66" t="str">
            <v>6060 Total</v>
          </cell>
          <cell r="H66">
            <v>1300</v>
          </cell>
          <cell r="J66">
            <v>1760</v>
          </cell>
          <cell r="K66">
            <v>22928.22</v>
          </cell>
          <cell r="L66">
            <v>64407.69</v>
          </cell>
          <cell r="N66">
            <v>9034.1</v>
          </cell>
          <cell r="P66">
            <v>99430.01</v>
          </cell>
          <cell r="R66">
            <v>99430.01</v>
          </cell>
        </row>
        <row r="67">
          <cell r="A67" t="str">
            <v>6061</v>
          </cell>
          <cell r="B67" t="str">
            <v>MIAMI 2001 FIBER BACKBONE BUILDOUT</v>
          </cell>
          <cell r="C67" t="str">
            <v>2001 Metro</v>
          </cell>
          <cell r="D67" t="str">
            <v>6061 Total</v>
          </cell>
          <cell r="J67">
            <v>387041.26</v>
          </cell>
          <cell r="K67">
            <v>4500</v>
          </cell>
          <cell r="L67">
            <v>1535578.7</v>
          </cell>
          <cell r="M67">
            <v>-206956.26</v>
          </cell>
          <cell r="N67">
            <v>999410.29</v>
          </cell>
          <cell r="O67">
            <v>765049.74</v>
          </cell>
          <cell r="P67">
            <v>3484623.73</v>
          </cell>
          <cell r="R67">
            <v>3484623.73</v>
          </cell>
        </row>
        <row r="68">
          <cell r="A68" t="str">
            <v>6062</v>
          </cell>
          <cell r="B68" t="str">
            <v>TAMPA 2001 FIBER BACKBONE BUILDOUT</v>
          </cell>
          <cell r="C68" t="str">
            <v>2001 Metro</v>
          </cell>
          <cell r="D68" t="str">
            <v>6062 Total</v>
          </cell>
          <cell r="H68">
            <v>160</v>
          </cell>
          <cell r="I68">
            <v>82915.86</v>
          </cell>
          <cell r="J68">
            <v>118167.12</v>
          </cell>
          <cell r="K68">
            <v>128729.52</v>
          </cell>
          <cell r="L68">
            <v>2387838.7400000002</v>
          </cell>
          <cell r="M68">
            <v>-453063.66</v>
          </cell>
          <cell r="N68">
            <v>879918.79</v>
          </cell>
          <cell r="O68">
            <v>1184775.3600000001</v>
          </cell>
          <cell r="P68">
            <v>4329441.7300000004</v>
          </cell>
          <cell r="R68">
            <v>4329441.7300000004</v>
          </cell>
        </row>
        <row r="69">
          <cell r="A69" t="str">
            <v>6063</v>
          </cell>
          <cell r="B69" t="str">
            <v>FT. MYERS 2001 FIBER BACKBONE BUILDOUT</v>
          </cell>
          <cell r="C69" t="str">
            <v>2001 Metro</v>
          </cell>
          <cell r="D69" t="str">
            <v>6063 Total</v>
          </cell>
          <cell r="I69">
            <v>11000</v>
          </cell>
          <cell r="K69">
            <v>2375</v>
          </cell>
          <cell r="L69">
            <v>76.290000000000006</v>
          </cell>
          <cell r="M69">
            <v>370901.59</v>
          </cell>
          <cell r="N69">
            <v>-37652.39</v>
          </cell>
          <cell r="O69">
            <v>-60693</v>
          </cell>
          <cell r="P69">
            <v>286007.49</v>
          </cell>
          <cell r="R69">
            <v>286007.49</v>
          </cell>
        </row>
        <row r="70">
          <cell r="A70" t="str">
            <v>6064</v>
          </cell>
          <cell r="B70" t="str">
            <v>FT. LAUDERDALE 2001 FIBER BACKBONE BUILDOUT</v>
          </cell>
          <cell r="C70" t="str">
            <v>2001 Metro</v>
          </cell>
          <cell r="D70" t="str">
            <v>6064 Total</v>
          </cell>
          <cell r="K70">
            <v>28016.69</v>
          </cell>
          <cell r="L70">
            <v>1704766.64</v>
          </cell>
          <cell r="M70">
            <v>-371497.99</v>
          </cell>
          <cell r="N70">
            <v>1180183.8400000001</v>
          </cell>
          <cell r="O70">
            <v>655356.43999999994</v>
          </cell>
          <cell r="P70">
            <v>3196825.62</v>
          </cell>
          <cell r="R70">
            <v>3196825.62</v>
          </cell>
        </row>
        <row r="71">
          <cell r="A71" t="str">
            <v>6065</v>
          </cell>
          <cell r="B71" t="str">
            <v>WEST PALM BCH/BOCA RATON BUILDOUT TO 2 TELCO CO'S</v>
          </cell>
          <cell r="C71" t="str">
            <v>2001 Metro</v>
          </cell>
          <cell r="D71" t="str">
            <v>6065 Total</v>
          </cell>
          <cell r="I71">
            <v>1273.25</v>
          </cell>
          <cell r="J71">
            <v>3484.02</v>
          </cell>
          <cell r="K71">
            <v>12187.97</v>
          </cell>
          <cell r="L71">
            <v>676548.71</v>
          </cell>
          <cell r="M71">
            <v>75075.09</v>
          </cell>
          <cell r="N71">
            <v>964.43999999999369</v>
          </cell>
          <cell r="O71">
            <v>604024.28</v>
          </cell>
          <cell r="P71">
            <v>1373557.76</v>
          </cell>
          <cell r="R71">
            <v>1373557.76</v>
          </cell>
        </row>
        <row r="72">
          <cell r="A72" t="str">
            <v>6066</v>
          </cell>
          <cell r="B72" t="str">
            <v>SARASOTA/BRADENTON 2001 FIBER BACKBONE BUILDOUT</v>
          </cell>
          <cell r="C72" t="str">
            <v>2001 Metro</v>
          </cell>
          <cell r="D72" t="str">
            <v>6066 Total</v>
          </cell>
          <cell r="L72">
            <v>40.840000000000003</v>
          </cell>
          <cell r="M72">
            <v>37.909999999999997</v>
          </cell>
          <cell r="N72">
            <v>160487.38</v>
          </cell>
          <cell r="O72">
            <v>192434</v>
          </cell>
          <cell r="P72">
            <v>353000.13</v>
          </cell>
          <cell r="R72">
            <v>353000.13</v>
          </cell>
        </row>
        <row r="73">
          <cell r="A73" t="str">
            <v>6067</v>
          </cell>
          <cell r="B73" t="str">
            <v>POMPANO POP - FT LAUDERDALE METRO</v>
          </cell>
          <cell r="C73" t="str">
            <v>2000 Metro Carry Over</v>
          </cell>
          <cell r="D73" t="str">
            <v>6067 Total</v>
          </cell>
          <cell r="H73">
            <v>50244</v>
          </cell>
          <cell r="I73">
            <v>3486</v>
          </cell>
          <cell r="J73">
            <v>50097.5</v>
          </cell>
          <cell r="K73">
            <v>21522.38</v>
          </cell>
          <cell r="L73">
            <v>993622.64</v>
          </cell>
          <cell r="M73">
            <v>4619.7299999999996</v>
          </cell>
          <cell r="N73">
            <v>19372.169999999998</v>
          </cell>
          <cell r="O73">
            <v>69587.929999999993</v>
          </cell>
          <cell r="P73">
            <v>1212552.3500000001</v>
          </cell>
          <cell r="R73">
            <v>1212552.3500000001</v>
          </cell>
        </row>
        <row r="74">
          <cell r="A74" t="str">
            <v>6068</v>
          </cell>
          <cell r="B74" t="str">
            <v>NOC AT MIA 36 - HARDWARE &amp; SOFTWARE</v>
          </cell>
          <cell r="C74" t="str">
            <v>NOC</v>
          </cell>
          <cell r="D74" t="str">
            <v>6068 Total</v>
          </cell>
          <cell r="G74">
            <v>460.25</v>
          </cell>
          <cell r="H74">
            <v>14637.86</v>
          </cell>
          <cell r="I74">
            <v>19345.64</v>
          </cell>
          <cell r="J74">
            <v>17733.91</v>
          </cell>
          <cell r="K74">
            <v>446945.16</v>
          </cell>
          <cell r="L74">
            <v>829.48</v>
          </cell>
          <cell r="M74">
            <v>174008.51</v>
          </cell>
          <cell r="N74">
            <v>1172.2</v>
          </cell>
          <cell r="O74">
            <v>195375.13</v>
          </cell>
          <cell r="P74">
            <v>870508.14</v>
          </cell>
          <cell r="R74">
            <v>870508.14</v>
          </cell>
        </row>
        <row r="75">
          <cell r="A75" t="str">
            <v>6069</v>
          </cell>
          <cell r="B75" t="str">
            <v>ST PETERSBURG - NORTH RING CLEAN-UP</v>
          </cell>
          <cell r="C75" t="str">
            <v>Reimbursable Projects</v>
          </cell>
          <cell r="D75" t="str">
            <v>6069 Total</v>
          </cell>
          <cell r="L75">
            <v>22834.400000000001</v>
          </cell>
          <cell r="M75">
            <v>101475.5</v>
          </cell>
          <cell r="N75">
            <v>13751.94</v>
          </cell>
          <cell r="O75">
            <v>62629.26</v>
          </cell>
          <cell r="P75">
            <v>200691.1</v>
          </cell>
          <cell r="R75">
            <v>200691.1</v>
          </cell>
        </row>
        <row r="76">
          <cell r="A76" t="str">
            <v>6070</v>
          </cell>
          <cell r="B76" t="str">
            <v>ST PETERSBURG - NORTH RING COMPLETION</v>
          </cell>
          <cell r="C76" t="e">
            <v>#N/A</v>
          </cell>
          <cell r="D76" t="str">
            <v>6070 Total</v>
          </cell>
          <cell r="M76">
            <v>1512.75</v>
          </cell>
          <cell r="O76">
            <v>13266.95</v>
          </cell>
          <cell r="P76">
            <v>14779.7</v>
          </cell>
          <cell r="R76">
            <v>14779.7</v>
          </cell>
        </row>
        <row r="77">
          <cell r="A77" t="str">
            <v>6071</v>
          </cell>
          <cell r="B77" t="str">
            <v>ST PETERSBURG - SOUTH RING CLEAN-UP</v>
          </cell>
          <cell r="C77" t="str">
            <v>Reimbursable Projects</v>
          </cell>
          <cell r="D77" t="str">
            <v>6071 Total</v>
          </cell>
          <cell r="L77">
            <v>30767.1</v>
          </cell>
          <cell r="O77">
            <v>119403.14</v>
          </cell>
          <cell r="P77">
            <v>150170.23999999999</v>
          </cell>
          <cell r="R77">
            <v>150170.23999999999</v>
          </cell>
        </row>
        <row r="78">
          <cell r="A78" t="str">
            <v>6072</v>
          </cell>
          <cell r="B78" t="str">
            <v>ST PETERSBURG - SOUTH RING COMPLETION</v>
          </cell>
          <cell r="C78" t="str">
            <v>Reimbursable Projects</v>
          </cell>
          <cell r="D78" t="str">
            <v>6072 Total</v>
          </cell>
          <cell r="H78">
            <v>1229618.02</v>
          </cell>
          <cell r="L78">
            <v>64209.599999999999</v>
          </cell>
          <cell r="M78">
            <v>-1168722.22</v>
          </cell>
          <cell r="O78">
            <v>1257513.1499999999</v>
          </cell>
          <cell r="P78">
            <v>1382618.55</v>
          </cell>
          <cell r="R78">
            <v>1382618.55</v>
          </cell>
        </row>
        <row r="79">
          <cell r="A79" t="str">
            <v>6073</v>
          </cell>
          <cell r="B79" t="str">
            <v>BACKBONE - SOUTH RINGS 18-29</v>
          </cell>
          <cell r="C79" t="str">
            <v>2001 Backbone</v>
          </cell>
          <cell r="D79" t="str">
            <v>6073 Total</v>
          </cell>
          <cell r="H79">
            <v>5999780.2000000002</v>
          </cell>
          <cell r="L79">
            <v>719.66</v>
          </cell>
          <cell r="M79">
            <v>100077.61</v>
          </cell>
          <cell r="O79">
            <v>123522.86</v>
          </cell>
          <cell r="P79">
            <v>6224100.330000001</v>
          </cell>
          <cell r="R79">
            <v>6224100.330000001</v>
          </cell>
        </row>
        <row r="80">
          <cell r="A80" t="str">
            <v>6074</v>
          </cell>
          <cell r="B80" t="str">
            <v>BACKBONE - NORTH RINGS 16-27</v>
          </cell>
          <cell r="C80" t="str">
            <v>2001 Backbone</v>
          </cell>
          <cell r="D80" t="str">
            <v>6074 Total</v>
          </cell>
          <cell r="H80">
            <v>1013154.36</v>
          </cell>
          <cell r="J80">
            <v>30586.35</v>
          </cell>
          <cell r="K80">
            <v>27410.47</v>
          </cell>
          <cell r="L80">
            <v>8060.24</v>
          </cell>
          <cell r="M80">
            <v>-3600</v>
          </cell>
          <cell r="N80">
            <v>-12066.66</v>
          </cell>
          <cell r="O80">
            <v>17923.46</v>
          </cell>
          <cell r="P80">
            <v>1081468.22</v>
          </cell>
          <cell r="R80">
            <v>1081468.22</v>
          </cell>
        </row>
        <row r="81">
          <cell r="A81" t="str">
            <v>6075</v>
          </cell>
          <cell r="B81" t="str">
            <v>SUSTAINING BASE - 2001</v>
          </cell>
          <cell r="C81" t="str">
            <v>Sustaining Base</v>
          </cell>
          <cell r="D81" t="str">
            <v>6075 Total</v>
          </cell>
          <cell r="K81">
            <v>30787.13</v>
          </cell>
          <cell r="L81">
            <v>771324.33</v>
          </cell>
          <cell r="M81">
            <v>535409.12</v>
          </cell>
          <cell r="N81">
            <v>16158.019999999902</v>
          </cell>
          <cell r="O81">
            <v>260127.8</v>
          </cell>
          <cell r="P81">
            <v>1613806.4</v>
          </cell>
          <cell r="R81">
            <v>1613806.4</v>
          </cell>
        </row>
        <row r="82">
          <cell r="A82" t="str">
            <v>6076</v>
          </cell>
          <cell r="B82" t="str">
            <v>COLLOCATION PROJECTS - 2001</v>
          </cell>
          <cell r="C82" t="e">
            <v>#N/A</v>
          </cell>
          <cell r="D82" t="str">
            <v>6076 Total</v>
          </cell>
          <cell r="O82">
            <v>13450</v>
          </cell>
          <cell r="P82">
            <v>13450</v>
          </cell>
          <cell r="R82">
            <v>13450</v>
          </cell>
        </row>
        <row r="83">
          <cell r="A83" t="str">
            <v>6077</v>
          </cell>
          <cell r="B83" t="str">
            <v>BACKBONE - 2001 - MISCELLANEOUS</v>
          </cell>
          <cell r="C83" t="str">
            <v>2001 Backbone</v>
          </cell>
          <cell r="D83" t="str">
            <v>6077 Total</v>
          </cell>
          <cell r="I83">
            <v>651.48</v>
          </cell>
          <cell r="K83">
            <v>4363.04</v>
          </cell>
          <cell r="L83">
            <v>5163.92</v>
          </cell>
          <cell r="M83">
            <v>1229826.47</v>
          </cell>
          <cell r="N83">
            <v>163160.49</v>
          </cell>
          <cell r="O83">
            <v>963932.04</v>
          </cell>
          <cell r="P83">
            <v>2367097.44</v>
          </cell>
          <cell r="R83">
            <v>2367097.44</v>
          </cell>
        </row>
        <row r="84">
          <cell r="A84" t="str">
            <v>6078</v>
          </cell>
          <cell r="B84" t="str">
            <v>CONSOLIDATED SPLICING (M. LOPEZ)</v>
          </cell>
          <cell r="C84">
            <v>0</v>
          </cell>
          <cell r="D84" t="str">
            <v>6078 Total</v>
          </cell>
          <cell r="L84">
            <v>119713.22</v>
          </cell>
          <cell r="M84">
            <v>95816.18</v>
          </cell>
          <cell r="N84">
            <v>18920</v>
          </cell>
          <cell r="O84">
            <v>311847.84999999998</v>
          </cell>
          <cell r="P84">
            <v>546297.25</v>
          </cell>
          <cell r="R84">
            <v>546297.25</v>
          </cell>
        </row>
        <row r="85">
          <cell r="A85" t="str">
            <v>6079</v>
          </cell>
          <cell r="B85" t="str">
            <v>UNPLANNED WORK FOR 2001-RELOCATION OF WILLIAMS POP</v>
          </cell>
          <cell r="C85">
            <v>0</v>
          </cell>
          <cell r="D85" t="str">
            <v>6079 Total</v>
          </cell>
          <cell r="L85">
            <v>6408.81</v>
          </cell>
          <cell r="M85">
            <v>-59.240000000000094</v>
          </cell>
          <cell r="N85">
            <v>139167.62</v>
          </cell>
          <cell r="O85">
            <v>145.55999999999767</v>
          </cell>
          <cell r="P85">
            <v>145662.75</v>
          </cell>
          <cell r="R85">
            <v>145662.75</v>
          </cell>
        </row>
        <row r="86">
          <cell r="A86" t="str">
            <v>6080</v>
          </cell>
          <cell r="B86" t="str">
            <v>CUSTOMER BUILD - UNPLANNED WORK FOR 2001</v>
          </cell>
          <cell r="C86">
            <v>0</v>
          </cell>
          <cell r="D86" t="str">
            <v>6080 Total</v>
          </cell>
          <cell r="L86">
            <v>6823.88</v>
          </cell>
          <cell r="M86">
            <v>23586.91</v>
          </cell>
          <cell r="N86">
            <v>8163.57</v>
          </cell>
          <cell r="O86">
            <v>142574.20000000001</v>
          </cell>
          <cell r="P86">
            <v>181148.56</v>
          </cell>
          <cell r="R86">
            <v>181148.56</v>
          </cell>
        </row>
        <row r="87">
          <cell r="A87" t="str">
            <v>6082</v>
          </cell>
          <cell r="B87" t="str">
            <v>T SPLICE REPLACEMENT-SW 16 ST E/O 95 AVE, MIAMI</v>
          </cell>
          <cell r="C87" t="e">
            <v>#N/A</v>
          </cell>
          <cell r="D87" t="str">
            <v>6082 Total</v>
          </cell>
          <cell r="O87">
            <v>3667.88</v>
          </cell>
          <cell r="P87">
            <v>3667.88</v>
          </cell>
          <cell r="R87">
            <v>3667.88</v>
          </cell>
        </row>
        <row r="88">
          <cell r="A88" t="str">
            <v>6084</v>
          </cell>
          <cell r="B88" t="str">
            <v>CUSTOMER BUILD - 11919 SW 130 ST (SPRINT), MIAMI</v>
          </cell>
          <cell r="C88" t="e">
            <v>#N/A</v>
          </cell>
          <cell r="D88" t="str">
            <v>6084 Total</v>
          </cell>
          <cell r="O88">
            <v>99100.66</v>
          </cell>
          <cell r="P88">
            <v>99100.66</v>
          </cell>
          <cell r="R88">
            <v>99100.66</v>
          </cell>
        </row>
        <row r="89">
          <cell r="A89" t="str">
            <v>6087</v>
          </cell>
          <cell r="B89" t="str">
            <v>CUSTOMER BUILD - 14707 S DIXIE HWY (SPRINT), MIAMI</v>
          </cell>
          <cell r="C89" t="e">
            <v>#N/A</v>
          </cell>
          <cell r="D89" t="str">
            <v>6087 Total</v>
          </cell>
          <cell r="O89">
            <v>9.61</v>
          </cell>
          <cell r="P89">
            <v>9.61</v>
          </cell>
          <cell r="R89">
            <v>9.61</v>
          </cell>
        </row>
        <row r="90">
          <cell r="A90" t="str">
            <v>6114</v>
          </cell>
          <cell r="B90" t="str">
            <v>2001 WPB/REIMBURS DAMAGE AT LANTANA RD &amp; MILITARY</v>
          </cell>
          <cell r="C90" t="e">
            <v>#N/A</v>
          </cell>
          <cell r="D90" t="str">
            <v>6114 Total</v>
          </cell>
          <cell r="O90">
            <v>8002.08</v>
          </cell>
          <cell r="P90">
            <v>8002.08</v>
          </cell>
          <cell r="R90">
            <v>8002.08</v>
          </cell>
        </row>
        <row r="91">
          <cell r="A91" t="str">
            <v>6119</v>
          </cell>
          <cell r="B91" t="str">
            <v>CUSTOMER BUILD-500 NEW YORK AVE (SPRINT),WINTERPRK</v>
          </cell>
          <cell r="C91" t="e">
            <v>#N/A</v>
          </cell>
          <cell r="D91" t="str">
            <v>6119 Total</v>
          </cell>
          <cell r="O91">
            <v>76.12</v>
          </cell>
          <cell r="P91">
            <v>76.12</v>
          </cell>
          <cell r="R91">
            <v>76.12</v>
          </cell>
        </row>
        <row r="92">
          <cell r="A92" t="str">
            <v>6124</v>
          </cell>
          <cell r="B92" t="str">
            <v>AMNET PROJECT/AMNET, FTL2, MIA36, NWT AND NAP</v>
          </cell>
          <cell r="C92" t="str">
            <v>Carrier Condo</v>
          </cell>
          <cell r="D92" t="str">
            <v>6124 Total</v>
          </cell>
          <cell r="N92">
            <v>-6905.51</v>
          </cell>
          <cell r="O92">
            <v>18015.759999999998</v>
          </cell>
          <cell r="P92">
            <v>11110.25</v>
          </cell>
          <cell r="R92">
            <v>11110.25</v>
          </cell>
        </row>
        <row r="93">
          <cell r="A93" t="str">
            <v>6125</v>
          </cell>
          <cell r="B93" t="str">
            <v>NETWORK PLUS/MIAMI &amp; TRI-COUNTY AREAS</v>
          </cell>
          <cell r="C93" t="e">
            <v>#N/A</v>
          </cell>
          <cell r="D93" t="str">
            <v>6125 Total</v>
          </cell>
          <cell r="O93">
            <v>108.02</v>
          </cell>
          <cell r="P93">
            <v>108.02</v>
          </cell>
          <cell r="R93">
            <v>108.02</v>
          </cell>
        </row>
        <row r="94">
          <cell r="A94" t="str">
            <v>6127</v>
          </cell>
          <cell r="B94" t="str">
            <v>NETWORK PLUS/ORLANDO</v>
          </cell>
          <cell r="C94" t="e">
            <v>#N/A</v>
          </cell>
          <cell r="D94" t="str">
            <v>6127 Total</v>
          </cell>
          <cell r="O94">
            <v>6225</v>
          </cell>
          <cell r="P94">
            <v>6225</v>
          </cell>
          <cell r="R94">
            <v>6225</v>
          </cell>
        </row>
        <row r="95">
          <cell r="A95" t="str">
            <v>6128</v>
          </cell>
          <cell r="B95" t="str">
            <v>2002 JACKSONVILLE METRO</v>
          </cell>
          <cell r="C95" t="str">
            <v>2002 Metro</v>
          </cell>
          <cell r="D95" t="str">
            <v>6128 Total</v>
          </cell>
          <cell r="O95">
            <v>19225.34</v>
          </cell>
          <cell r="P95">
            <v>19225.34</v>
          </cell>
          <cell r="R95">
            <v>19225.34</v>
          </cell>
        </row>
        <row r="96">
          <cell r="A96" t="str">
            <v>6132</v>
          </cell>
          <cell r="B96" t="str">
            <v>CUSTOMER BUILD - PAETEC PROJECT, MIAMI</v>
          </cell>
          <cell r="C96" t="e">
            <v>#N/A</v>
          </cell>
          <cell r="D96" t="str">
            <v>6132 Total</v>
          </cell>
          <cell r="O96">
            <v>22357.89</v>
          </cell>
          <cell r="P96">
            <v>22357.89</v>
          </cell>
          <cell r="R96">
            <v>22357.89</v>
          </cell>
        </row>
        <row r="97">
          <cell r="A97" t="str">
            <v>6133</v>
          </cell>
          <cell r="B97" t="str">
            <v>BREVARD TO MALABAR OPGW BUILD - BACKBONE PROJECT</v>
          </cell>
          <cell r="C97" t="e">
            <v>#N/A</v>
          </cell>
          <cell r="D97" t="str">
            <v>6133 Total</v>
          </cell>
          <cell r="O97">
            <v>15410.88</v>
          </cell>
          <cell r="P97">
            <v>15410.88</v>
          </cell>
          <cell r="R97">
            <v>15410.88</v>
          </cell>
        </row>
        <row r="98">
          <cell r="A98" t="str">
            <v>6200</v>
          </cell>
          <cell r="B98" t="str">
            <v>TEMPORARY CONSTRUCTION INVENTORY</v>
          </cell>
          <cell r="C98" t="str">
            <v>2001 Metro</v>
          </cell>
          <cell r="D98" t="str">
            <v>6200 Total</v>
          </cell>
          <cell r="I98">
            <v>1189952.3500000001</v>
          </cell>
          <cell r="J98">
            <v>3263193.25</v>
          </cell>
          <cell r="K98">
            <v>1187910.75</v>
          </cell>
          <cell r="L98">
            <v>-3359884.54</v>
          </cell>
          <cell r="M98">
            <v>2341868.86</v>
          </cell>
          <cell r="N98">
            <v>3112762.52</v>
          </cell>
          <cell r="O98">
            <v>570906.67000000004</v>
          </cell>
          <cell r="P98">
            <v>8306709.8600000003</v>
          </cell>
          <cell r="R98">
            <v>8306709.8600000003</v>
          </cell>
        </row>
        <row r="99">
          <cell r="A99" t="str">
            <v>6201</v>
          </cell>
          <cell r="B99" t="str">
            <v>NEW CUSTOMER GROWTH</v>
          </cell>
          <cell r="C99" t="str">
            <v>Metro Reinforcement</v>
          </cell>
          <cell r="D99" t="str">
            <v>6201 Total</v>
          </cell>
          <cell r="G99">
            <v>-3124.29</v>
          </cell>
          <cell r="H99">
            <v>-21652.57</v>
          </cell>
          <cell r="I99">
            <v>7040.01</v>
          </cell>
          <cell r="J99">
            <v>-3591.95</v>
          </cell>
          <cell r="K99">
            <v>20136.400000000001</v>
          </cell>
          <cell r="L99">
            <v>9623.5400000000009</v>
          </cell>
          <cell r="M99">
            <v>67032.460000000006</v>
          </cell>
          <cell r="N99">
            <v>10617.18</v>
          </cell>
          <cell r="O99">
            <v>88900.02</v>
          </cell>
          <cell r="P99">
            <v>174980.8</v>
          </cell>
          <cell r="R99">
            <v>174980.8</v>
          </cell>
        </row>
        <row r="100">
          <cell r="A100" t="str">
            <v>6202</v>
          </cell>
          <cell r="B100" t="str">
            <v>TEMPORARY CONSTRUCTION INVENTORY CREDIT</v>
          </cell>
          <cell r="C100" t="e">
            <v>#N/A</v>
          </cell>
          <cell r="D100" t="str">
            <v>6202 Total</v>
          </cell>
          <cell r="M100">
            <v>-16973.150000000001</v>
          </cell>
          <cell r="N100">
            <v>-3252203.31</v>
          </cell>
          <cell r="O100">
            <v>-12047004.59</v>
          </cell>
          <cell r="P100">
            <v>-15316181.050000001</v>
          </cell>
          <cell r="R100">
            <v>-15316181.050000001</v>
          </cell>
        </row>
        <row r="101">
          <cell r="A101" t="str">
            <v>6301</v>
          </cell>
          <cell r="B101" t="str">
            <v>CC-NEW WORLD TOWER (HUB) 100 N BISCAYNE BLVD, MIA</v>
          </cell>
          <cell r="C101" t="str">
            <v>Carrier Condo</v>
          </cell>
          <cell r="D101" t="str">
            <v>6301 Total</v>
          </cell>
          <cell r="J101">
            <v>1105734.8600000001</v>
          </cell>
          <cell r="K101">
            <v>1874770.14</v>
          </cell>
          <cell r="L101">
            <v>1140.4200000000274</v>
          </cell>
          <cell r="M101">
            <v>17310.89</v>
          </cell>
          <cell r="N101">
            <v>-25164.669999999925</v>
          </cell>
          <cell r="O101">
            <v>19601.11</v>
          </cell>
          <cell r="P101">
            <v>2993392.75</v>
          </cell>
          <cell r="R101">
            <v>2993392.75</v>
          </cell>
        </row>
        <row r="102">
          <cell r="A102" t="str">
            <v>6302</v>
          </cell>
          <cell r="B102" t="str">
            <v>CC-TELESOURCE  36 NE 2 STREET, MIAMI</v>
          </cell>
          <cell r="C102" t="str">
            <v>Carrier Condo</v>
          </cell>
          <cell r="D102" t="str">
            <v>6302 Total</v>
          </cell>
          <cell r="H102">
            <v>2004.52</v>
          </cell>
          <cell r="I102">
            <v>3847.72</v>
          </cell>
          <cell r="J102">
            <v>4080.13</v>
          </cell>
          <cell r="K102">
            <v>263.57</v>
          </cell>
          <cell r="L102">
            <v>8070.08</v>
          </cell>
          <cell r="M102">
            <v>171025.65</v>
          </cell>
          <cell r="N102">
            <v>-26603.599999999999</v>
          </cell>
          <cell r="O102">
            <v>77150.77</v>
          </cell>
          <cell r="P102">
            <v>239838.84</v>
          </cell>
          <cell r="R102">
            <v>239838.84</v>
          </cell>
        </row>
        <row r="103">
          <cell r="A103" t="str">
            <v>6303</v>
          </cell>
          <cell r="B103" t="str">
            <v>CC-200 SE 1 STREET, MIAMI</v>
          </cell>
          <cell r="C103" t="str">
            <v>Carrier Condo</v>
          </cell>
          <cell r="D103" t="str">
            <v>6303 Total</v>
          </cell>
          <cell r="H103">
            <v>1375</v>
          </cell>
          <cell r="I103">
            <v>48901.86</v>
          </cell>
          <cell r="J103">
            <v>83117.23</v>
          </cell>
          <cell r="K103">
            <v>52041.2</v>
          </cell>
          <cell r="L103">
            <v>24372.91</v>
          </cell>
          <cell r="M103">
            <v>131625.34</v>
          </cell>
          <cell r="N103">
            <v>16769.169999999998</v>
          </cell>
          <cell r="O103">
            <v>128558.31</v>
          </cell>
          <cell r="P103">
            <v>486761.02</v>
          </cell>
          <cell r="R103">
            <v>486761.02</v>
          </cell>
        </row>
        <row r="104">
          <cell r="A104" t="str">
            <v>6304</v>
          </cell>
          <cell r="B104" t="str">
            <v>CC-DORAL COMMERCE PARK 600 NW 97 AVE, MIAMI</v>
          </cell>
          <cell r="C104" t="str">
            <v>Carrier Condo</v>
          </cell>
          <cell r="D104" t="str">
            <v>6304 Total</v>
          </cell>
          <cell r="H104">
            <v>566497.36</v>
          </cell>
          <cell r="I104">
            <v>390775.64</v>
          </cell>
          <cell r="J104">
            <v>-5312.2100000000064</v>
          </cell>
          <cell r="K104">
            <v>143827.32999999999</v>
          </cell>
          <cell r="L104">
            <v>121975.18</v>
          </cell>
          <cell r="M104">
            <v>62086.51</v>
          </cell>
          <cell r="N104">
            <v>408287.15</v>
          </cell>
          <cell r="O104">
            <v>0.35999999999999943</v>
          </cell>
          <cell r="P104">
            <v>1688137.32</v>
          </cell>
          <cell r="R104">
            <v>1688137.32</v>
          </cell>
        </row>
        <row r="105">
          <cell r="A105" t="str">
            <v>6305</v>
          </cell>
          <cell r="B105" t="str">
            <v>CC-METRO MALL  1 NE 1 STREET, MIAMI</v>
          </cell>
          <cell r="C105" t="str">
            <v>Carrier Condo</v>
          </cell>
          <cell r="D105" t="str">
            <v>6305 Total</v>
          </cell>
          <cell r="H105">
            <v>2307.5</v>
          </cell>
          <cell r="I105">
            <v>220</v>
          </cell>
          <cell r="J105">
            <v>3750.93</v>
          </cell>
          <cell r="K105">
            <v>3819</v>
          </cell>
          <cell r="L105">
            <v>6050</v>
          </cell>
          <cell r="M105">
            <v>170623.55</v>
          </cell>
          <cell r="N105">
            <v>-22578.71</v>
          </cell>
          <cell r="O105">
            <v>77150.77</v>
          </cell>
          <cell r="P105">
            <v>241343.04</v>
          </cell>
          <cell r="R105">
            <v>241343.04</v>
          </cell>
        </row>
        <row r="106">
          <cell r="A106" t="str">
            <v>6306</v>
          </cell>
          <cell r="B106" t="str">
            <v>CC-LIGHTSPEED@BEACON TRADE PORT 11500 NW 25 ST,MIA</v>
          </cell>
          <cell r="C106" t="str">
            <v>Carrier Condo</v>
          </cell>
          <cell r="D106" t="str">
            <v>6306 Total</v>
          </cell>
          <cell r="I106">
            <v>357093.25</v>
          </cell>
          <cell r="J106">
            <v>22295.17</v>
          </cell>
          <cell r="K106">
            <v>583578.37</v>
          </cell>
          <cell r="L106">
            <v>17301.62</v>
          </cell>
          <cell r="M106">
            <v>6199.84</v>
          </cell>
          <cell r="N106">
            <v>341143.59</v>
          </cell>
          <cell r="O106">
            <v>-224932</v>
          </cell>
          <cell r="P106">
            <v>1102679.8400000001</v>
          </cell>
          <cell r="R106">
            <v>1102679.8400000001</v>
          </cell>
        </row>
        <row r="107">
          <cell r="A107" t="str">
            <v>6307</v>
          </cell>
          <cell r="B107" t="str">
            <v>CC-BEACON CYBERPORT NW 25 ST &amp; 107 AVE, MIA</v>
          </cell>
          <cell r="C107" t="str">
            <v>Carrier Condo</v>
          </cell>
          <cell r="D107" t="str">
            <v>6307 Total</v>
          </cell>
          <cell r="J107">
            <v>319.81</v>
          </cell>
          <cell r="M107">
            <v>169338</v>
          </cell>
          <cell r="N107">
            <v>333624.21000000002</v>
          </cell>
          <cell r="O107">
            <v>0</v>
          </cell>
          <cell r="P107">
            <v>503282.02</v>
          </cell>
          <cell r="R107">
            <v>503282.02</v>
          </cell>
        </row>
        <row r="108">
          <cell r="A108" t="str">
            <v>6308</v>
          </cell>
          <cell r="B108" t="str">
            <v>CC-MIAMI LEVEL 3 POP  49 NW 5 STREET, MIA</v>
          </cell>
          <cell r="C108" t="str">
            <v>Carrier Condo</v>
          </cell>
          <cell r="D108" t="str">
            <v>6308 Total</v>
          </cell>
          <cell r="M108">
            <v>189790</v>
          </cell>
          <cell r="N108">
            <v>54382.01</v>
          </cell>
          <cell r="O108">
            <v>20207.12</v>
          </cell>
          <cell r="P108">
            <v>264379.13</v>
          </cell>
          <cell r="R108">
            <v>264379.13</v>
          </cell>
        </row>
        <row r="109">
          <cell r="A109" t="str">
            <v>6309</v>
          </cell>
          <cell r="B109" t="str">
            <v>CC-MIAMI TELESITE  2200 S DIXIE HWY, MIA</v>
          </cell>
          <cell r="C109" t="str">
            <v>Carrier Condo</v>
          </cell>
          <cell r="D109" t="str">
            <v>6309 Total</v>
          </cell>
          <cell r="J109">
            <v>417838.59</v>
          </cell>
          <cell r="L109">
            <v>10069.36</v>
          </cell>
          <cell r="M109">
            <v>2004.69</v>
          </cell>
          <cell r="N109">
            <v>-7240.03</v>
          </cell>
          <cell r="O109">
            <v>4831.74</v>
          </cell>
          <cell r="P109">
            <v>427504.35</v>
          </cell>
          <cell r="R109">
            <v>427504.35</v>
          </cell>
        </row>
        <row r="110">
          <cell r="A110" t="str">
            <v>6310</v>
          </cell>
          <cell r="B110" t="str">
            <v>CC-COLO+  1080 NW 163 DRIVE, MIA</v>
          </cell>
          <cell r="C110" t="str">
            <v>Carrier Condo</v>
          </cell>
          <cell r="D110" t="str">
            <v>6310 Total</v>
          </cell>
          <cell r="I110">
            <v>189757.03</v>
          </cell>
          <cell r="J110">
            <v>443274</v>
          </cell>
          <cell r="K110">
            <v>10823.58</v>
          </cell>
          <cell r="L110">
            <v>63399.9</v>
          </cell>
          <cell r="M110">
            <v>62093.5</v>
          </cell>
          <cell r="N110">
            <v>149973.35</v>
          </cell>
          <cell r="O110">
            <v>-159228</v>
          </cell>
          <cell r="P110">
            <v>760093.36</v>
          </cell>
          <cell r="R110">
            <v>760093.36</v>
          </cell>
        </row>
        <row r="111">
          <cell r="A111" t="str">
            <v>6311</v>
          </cell>
          <cell r="B111" t="str">
            <v>CC-NAP-TECH CNT OF THE AMERICAS NW 8 ST &amp; N MIA AV</v>
          </cell>
          <cell r="C111" t="str">
            <v>Carrier Condo</v>
          </cell>
          <cell r="D111" t="str">
            <v>6311 Total</v>
          </cell>
          <cell r="J111">
            <v>4810.87</v>
          </cell>
          <cell r="K111">
            <v>3041.32</v>
          </cell>
          <cell r="L111">
            <v>17448.009999999998</v>
          </cell>
          <cell r="M111">
            <v>196290</v>
          </cell>
          <cell r="N111">
            <v>94.270000000018626</v>
          </cell>
          <cell r="O111">
            <v>3552.99</v>
          </cell>
          <cell r="P111">
            <v>225237.46</v>
          </cell>
          <cell r="R111">
            <v>225237.46</v>
          </cell>
        </row>
        <row r="112">
          <cell r="A112" t="str">
            <v>6312</v>
          </cell>
          <cell r="B112" t="str">
            <v>CC-TELEPLACE  100 NE 80 TERRACE, MIA</v>
          </cell>
          <cell r="C112" t="str">
            <v>Carrier Condo</v>
          </cell>
          <cell r="D112" t="str">
            <v>6312 Total</v>
          </cell>
          <cell r="I112">
            <v>31.4</v>
          </cell>
          <cell r="J112">
            <v>10829.72</v>
          </cell>
          <cell r="K112">
            <v>17746.12</v>
          </cell>
          <cell r="L112">
            <v>10389.99</v>
          </cell>
          <cell r="M112">
            <v>229624</v>
          </cell>
          <cell r="N112">
            <v>428206.52</v>
          </cell>
          <cell r="O112">
            <v>29308.25</v>
          </cell>
          <cell r="P112">
            <v>726136</v>
          </cell>
          <cell r="R112">
            <v>726136</v>
          </cell>
        </row>
        <row r="113">
          <cell r="A113" t="str">
            <v>6314</v>
          </cell>
          <cell r="B113" t="str">
            <v>CC-OMNI MALL  1601 BISCAYNE BLVD, MIA</v>
          </cell>
          <cell r="C113" t="str">
            <v>Carrier Condo</v>
          </cell>
          <cell r="D113" t="str">
            <v>6314 Total</v>
          </cell>
          <cell r="M113">
            <v>179187</v>
          </cell>
          <cell r="N113">
            <v>-13238.72</v>
          </cell>
          <cell r="P113">
            <v>165948.28</v>
          </cell>
          <cell r="R113">
            <v>165948.28</v>
          </cell>
        </row>
        <row r="114">
          <cell r="A114" t="str">
            <v>6315</v>
          </cell>
          <cell r="B114" t="str">
            <v>CC - C&amp;W - 250 S. ORANGE,ORLANDO</v>
          </cell>
          <cell r="C114" t="str">
            <v>Carrier Condo</v>
          </cell>
          <cell r="D114" t="str">
            <v>6315 Total</v>
          </cell>
          <cell r="L114">
            <v>9910.7900000000009</v>
          </cell>
          <cell r="M114">
            <v>-4.97</v>
          </cell>
          <cell r="O114">
            <v>21126.35</v>
          </cell>
          <cell r="P114">
            <v>31032.17</v>
          </cell>
          <cell r="R114">
            <v>31032.17</v>
          </cell>
        </row>
        <row r="115">
          <cell r="A115" t="str">
            <v>6316</v>
          </cell>
          <cell r="B115" t="str">
            <v>CC - MIAMI 36 (POP) - 3625 NW 82 AVE</v>
          </cell>
          <cell r="C115" t="str">
            <v>Carrier Condo</v>
          </cell>
          <cell r="D115" t="str">
            <v>6316 Total</v>
          </cell>
          <cell r="J115">
            <v>1038214.38</v>
          </cell>
          <cell r="L115">
            <v>37306.17</v>
          </cell>
          <cell r="M115">
            <v>13992.47</v>
          </cell>
          <cell r="N115">
            <v>13738.5</v>
          </cell>
          <cell r="O115">
            <v>493881.03</v>
          </cell>
          <cell r="P115">
            <v>1597132.55</v>
          </cell>
          <cell r="R115">
            <v>1597132.55</v>
          </cell>
        </row>
        <row r="116">
          <cell r="A116" t="str">
            <v>6317</v>
          </cell>
          <cell r="B116" t="str">
            <v>CC - TYCO/TELEFONICA(CABLEHEAD)-6503 W ROGERS CIRC</v>
          </cell>
          <cell r="C116" t="str">
            <v>Carrier Condo</v>
          </cell>
          <cell r="D116" t="str">
            <v>6317 Total</v>
          </cell>
          <cell r="K116">
            <v>753.82</v>
          </cell>
          <cell r="L116">
            <v>11320.83</v>
          </cell>
          <cell r="M116">
            <v>83355.509999999995</v>
          </cell>
          <cell r="O116">
            <v>405744.69</v>
          </cell>
          <cell r="P116">
            <v>501174.85</v>
          </cell>
          <cell r="R116">
            <v>501174.85</v>
          </cell>
        </row>
        <row r="117">
          <cell r="A117" t="str">
            <v>6318</v>
          </cell>
          <cell r="B117" t="str">
            <v>CC - PARK TOWER(COGENT DARK FIBER ONLY)</v>
          </cell>
          <cell r="C117" t="str">
            <v>Carrier Condo</v>
          </cell>
          <cell r="D117" t="str">
            <v>6318 Total</v>
          </cell>
          <cell r="N117">
            <v>15550</v>
          </cell>
          <cell r="O117">
            <v>224695.83</v>
          </cell>
          <cell r="P117">
            <v>240245.83</v>
          </cell>
          <cell r="R117">
            <v>240245.83</v>
          </cell>
        </row>
        <row r="118">
          <cell r="A118" t="str">
            <v>6319</v>
          </cell>
          <cell r="B118" t="str">
            <v>CC - AMERICA TEL (GLOBAL CROSSING CABLE)</v>
          </cell>
          <cell r="C118" t="str">
            <v>Carrier Condo</v>
          </cell>
          <cell r="D118" t="str">
            <v>6319 Total</v>
          </cell>
          <cell r="K118">
            <v>13062.38</v>
          </cell>
          <cell r="L118">
            <v>-37.36</v>
          </cell>
          <cell r="M118">
            <v>43762</v>
          </cell>
          <cell r="O118">
            <v>4911</v>
          </cell>
          <cell r="P118">
            <v>61698.02</v>
          </cell>
          <cell r="R118">
            <v>61698.02</v>
          </cell>
        </row>
        <row r="119">
          <cell r="A119" t="str">
            <v>6320</v>
          </cell>
          <cell r="B119" t="str">
            <v>CC - ALLEGIANCE (POP) - 8230 EAST BROADWAY, TAMPA</v>
          </cell>
          <cell r="C119" t="str">
            <v>Carrier Condo</v>
          </cell>
          <cell r="D119" t="str">
            <v>6320 Total</v>
          </cell>
          <cell r="L119">
            <v>20190.64</v>
          </cell>
          <cell r="M119">
            <v>10890.62</v>
          </cell>
          <cell r="N119">
            <v>39731.54</v>
          </cell>
          <cell r="O119">
            <v>138053.93</v>
          </cell>
          <cell r="P119">
            <v>208866.73</v>
          </cell>
          <cell r="R119">
            <v>208866.73</v>
          </cell>
        </row>
        <row r="120">
          <cell r="A120" t="str">
            <v>6321</v>
          </cell>
          <cell r="B120" t="str">
            <v>CC - FRANKLIN EXCHANGE - 655 N FRANKLIN ST, TAMPA</v>
          </cell>
          <cell r="C120" t="str">
            <v>Carrier Condo</v>
          </cell>
          <cell r="D120" t="str">
            <v>6321 Total</v>
          </cell>
          <cell r="J120">
            <v>40188.370000000003</v>
          </cell>
          <cell r="L120">
            <v>916.65</v>
          </cell>
          <cell r="M120">
            <v>31103.38</v>
          </cell>
          <cell r="N120">
            <v>7139.39</v>
          </cell>
          <cell r="O120">
            <v>226912.71</v>
          </cell>
          <cell r="P120">
            <v>306260.5</v>
          </cell>
          <cell r="R120">
            <v>306260.5</v>
          </cell>
        </row>
        <row r="121">
          <cell r="A121" t="str">
            <v>6324</v>
          </cell>
          <cell r="B121" t="str">
            <v>CC - COMPTECH - 15950 WEST DIXIE HIGHWAY, MIAMI</v>
          </cell>
          <cell r="C121" t="str">
            <v>Carrier Condo</v>
          </cell>
          <cell r="D121" t="str">
            <v>6324 Total</v>
          </cell>
          <cell r="O121">
            <v>834713.21</v>
          </cell>
          <cell r="P121">
            <v>834713.21</v>
          </cell>
          <cell r="R121">
            <v>834713.21</v>
          </cell>
        </row>
        <row r="122">
          <cell r="A122" t="str">
            <v>6326</v>
          </cell>
          <cell r="B122" t="str">
            <v>CC - CENTER PORT - 2810 CENTER PORT CENTER</v>
          </cell>
          <cell r="C122" t="str">
            <v>Carrier Condo</v>
          </cell>
          <cell r="D122" t="str">
            <v>6326 Total</v>
          </cell>
          <cell r="O122">
            <v>415834.38</v>
          </cell>
          <cell r="P122">
            <v>415834.38</v>
          </cell>
          <cell r="R122">
            <v>415834.38</v>
          </cell>
        </row>
        <row r="123">
          <cell r="A123" t="str">
            <v>6328</v>
          </cell>
          <cell r="B123" t="str">
            <v>CC - 501 KENNEDY BLVD</v>
          </cell>
          <cell r="C123" t="str">
            <v>Carrier Condo</v>
          </cell>
          <cell r="D123" t="str">
            <v>6328 Total</v>
          </cell>
          <cell r="N123">
            <v>107.62</v>
          </cell>
          <cell r="P123">
            <v>107.62</v>
          </cell>
          <cell r="R123">
            <v>107.62</v>
          </cell>
        </row>
        <row r="124">
          <cell r="A124" t="str">
            <v>6330</v>
          </cell>
          <cell r="B124" t="str">
            <v>CC - ADC - TARGET TECHNOLOGY - 5700 NW 37 AVE, MIA</v>
          </cell>
          <cell r="C124" t="str">
            <v>Carrier Condo</v>
          </cell>
          <cell r="D124" t="str">
            <v>6330 Total</v>
          </cell>
          <cell r="K124">
            <v>4113</v>
          </cell>
          <cell r="L124">
            <v>25026.52</v>
          </cell>
          <cell r="M124">
            <v>861075.06</v>
          </cell>
          <cell r="N124">
            <v>-12509.72</v>
          </cell>
          <cell r="O124">
            <v>60416.91</v>
          </cell>
          <cell r="P124">
            <v>938121.77</v>
          </cell>
          <cell r="R124">
            <v>938121.77</v>
          </cell>
        </row>
        <row r="125">
          <cell r="A125" t="str">
            <v>6331</v>
          </cell>
          <cell r="B125" t="str">
            <v>CC - GATEWAY - 8750 NW 21 TERR, MIA</v>
          </cell>
          <cell r="C125" t="str">
            <v>Carrier Condo</v>
          </cell>
          <cell r="D125" t="str">
            <v>6331 Total</v>
          </cell>
          <cell r="N125">
            <v>57903.83</v>
          </cell>
          <cell r="P125">
            <v>57903.83</v>
          </cell>
          <cell r="R125">
            <v>57903.83</v>
          </cell>
        </row>
        <row r="126">
          <cell r="A126" t="str">
            <v>6332</v>
          </cell>
          <cell r="B126" t="str">
            <v>CC - 150 W FLAGLER ST, MIAMI</v>
          </cell>
          <cell r="C126" t="str">
            <v>Carrier Condo</v>
          </cell>
          <cell r="D126" t="str">
            <v>6332 Total</v>
          </cell>
          <cell r="L126">
            <v>2145</v>
          </cell>
          <cell r="P126">
            <v>2145</v>
          </cell>
          <cell r="R126">
            <v>2145</v>
          </cell>
        </row>
        <row r="127">
          <cell r="A127" t="str">
            <v>6333</v>
          </cell>
          <cell r="B127" t="str">
            <v>CC - ORLANDO COLO SOLUTIONS  100 N LUCERNE CIRCLE</v>
          </cell>
          <cell r="C127" t="str">
            <v>Carrier Condo</v>
          </cell>
          <cell r="D127" t="str">
            <v>6333 Total</v>
          </cell>
          <cell r="O127">
            <v>52939.14</v>
          </cell>
          <cell r="P127">
            <v>52939.14</v>
          </cell>
          <cell r="R127">
            <v>52939.14</v>
          </cell>
        </row>
        <row r="128">
          <cell r="A128" t="str">
            <v>6334</v>
          </cell>
          <cell r="B128" t="str">
            <v>CC - COLO.COM  440 KENNEDY BLVD</v>
          </cell>
          <cell r="C128" t="str">
            <v>Carrier Condo</v>
          </cell>
          <cell r="D128" t="str">
            <v>6334 Total</v>
          </cell>
          <cell r="L128">
            <v>3086.67</v>
          </cell>
          <cell r="M128">
            <v>-637.14</v>
          </cell>
          <cell r="N128">
            <v>4223</v>
          </cell>
          <cell r="O128">
            <v>56779.21</v>
          </cell>
          <cell r="P128">
            <v>63451.74</v>
          </cell>
          <cell r="R128">
            <v>63451.74</v>
          </cell>
        </row>
        <row r="129">
          <cell r="A129" t="str">
            <v>6335</v>
          </cell>
          <cell r="B129" t="str">
            <v>CC - ORLW (POP) 8240 PARKLINE BLVD, ORLANDO</v>
          </cell>
          <cell r="C129" t="str">
            <v>Carrier Condo</v>
          </cell>
          <cell r="D129" t="str">
            <v>6335 Total</v>
          </cell>
          <cell r="L129">
            <v>588.57000000000005</v>
          </cell>
          <cell r="O129">
            <v>63846.54</v>
          </cell>
          <cell r="P129">
            <v>64435.11</v>
          </cell>
          <cell r="R129">
            <v>64435.11</v>
          </cell>
        </row>
        <row r="130">
          <cell r="A130" t="str">
            <v>6337</v>
          </cell>
          <cell r="B130" t="str">
            <v>CC - NODECOM - 326 FERN ST, WEST PALM</v>
          </cell>
          <cell r="C130" t="str">
            <v>Carrier Condo</v>
          </cell>
          <cell r="D130" t="str">
            <v>6337 Total</v>
          </cell>
          <cell r="N130">
            <v>46</v>
          </cell>
          <cell r="P130">
            <v>46</v>
          </cell>
          <cell r="R130">
            <v>46</v>
          </cell>
        </row>
        <row r="131">
          <cell r="A131" t="str">
            <v>6340</v>
          </cell>
          <cell r="B131" t="str">
            <v>CC - COGENT - 412 E MADISON ST, TAMPA</v>
          </cell>
          <cell r="C131" t="str">
            <v>Carrier Condo</v>
          </cell>
          <cell r="D131" t="str">
            <v>6340 Total</v>
          </cell>
          <cell r="O131">
            <v>224695.83</v>
          </cell>
          <cell r="P131">
            <v>224695.83</v>
          </cell>
          <cell r="R131">
            <v>224695.83</v>
          </cell>
        </row>
        <row r="132">
          <cell r="A132" t="str">
            <v>6341</v>
          </cell>
          <cell r="B132" t="str">
            <v>CC - 360 NETWORKS - 500 N DIXIE HWY - BOCA RATON</v>
          </cell>
          <cell r="C132" t="str">
            <v>Carrier Condo</v>
          </cell>
          <cell r="D132" t="str">
            <v>6341 Total</v>
          </cell>
          <cell r="L132">
            <v>2415.86</v>
          </cell>
          <cell r="O132">
            <v>16041.69</v>
          </cell>
          <cell r="P132">
            <v>18457.55</v>
          </cell>
          <cell r="R132">
            <v>18457.55</v>
          </cell>
        </row>
        <row r="133">
          <cell r="A133" t="str">
            <v>6343</v>
          </cell>
          <cell r="B133" t="str">
            <v>CC - JAX LEVEL 3 - 4184 PHILLIPS HWY/JACKSONVILLE</v>
          </cell>
          <cell r="C133" t="str">
            <v>Carrier Condo</v>
          </cell>
          <cell r="D133" t="str">
            <v>6343 Total</v>
          </cell>
          <cell r="O133">
            <v>90246.15</v>
          </cell>
          <cell r="P133">
            <v>90246.15</v>
          </cell>
          <cell r="R133">
            <v>90246.15</v>
          </cell>
        </row>
        <row r="134">
          <cell r="A134" t="str">
            <v>6344</v>
          </cell>
          <cell r="B134" t="str">
            <v>CC - IMPSAT/BELLSOUTH - 2040 N DIXIE HWY/WILTON MA</v>
          </cell>
          <cell r="C134" t="str">
            <v>Carrier Condo</v>
          </cell>
          <cell r="D134" t="str">
            <v>6344 Total</v>
          </cell>
          <cell r="O134">
            <v>493187.07</v>
          </cell>
          <cell r="P134">
            <v>493187.07</v>
          </cell>
          <cell r="R134">
            <v>493187.07</v>
          </cell>
        </row>
        <row r="135">
          <cell r="A135" t="str">
            <v>6345</v>
          </cell>
          <cell r="B135" t="str">
            <v>CC - ORLANDO LEVEL 3 - 380 LAKE DESTINY BLVD</v>
          </cell>
          <cell r="C135" t="str">
            <v>Carrier Condo</v>
          </cell>
          <cell r="D135" t="str">
            <v>6345 Total</v>
          </cell>
          <cell r="N135">
            <v>68000</v>
          </cell>
          <cell r="O135">
            <v>0</v>
          </cell>
          <cell r="P135">
            <v>68000</v>
          </cell>
          <cell r="R135">
            <v>68000</v>
          </cell>
        </row>
        <row r="136">
          <cell r="A136" t="str">
            <v>6348</v>
          </cell>
          <cell r="B136" t="str">
            <v>CC - COGENT - 200 SOUTH BISCAYNE BLVD, MIAMI</v>
          </cell>
          <cell r="C136" t="str">
            <v>Carrier Condo</v>
          </cell>
          <cell r="D136" t="str">
            <v>6348 Total</v>
          </cell>
          <cell r="O136">
            <v>1612.28</v>
          </cell>
          <cell r="P136">
            <v>1612.28</v>
          </cell>
          <cell r="R136">
            <v>1612.28</v>
          </cell>
        </row>
        <row r="137">
          <cell r="A137" t="str">
            <v>6350</v>
          </cell>
          <cell r="B137" t="str">
            <v>CC - COGENT - 510 COLUMBIA STREET, ORLANDO</v>
          </cell>
          <cell r="C137" t="str">
            <v>Carrier Condo</v>
          </cell>
          <cell r="D137" t="str">
            <v>6350 Total</v>
          </cell>
          <cell r="O137">
            <v>10.63</v>
          </cell>
          <cell r="P137">
            <v>10.63</v>
          </cell>
          <cell r="R137">
            <v>10.63</v>
          </cell>
        </row>
        <row r="138">
          <cell r="A138" t="str">
            <v>6354</v>
          </cell>
          <cell r="B138" t="str">
            <v>CC-COLO+  1080 NW 163 DRIVE, MIA (PHASE 2)</v>
          </cell>
          <cell r="C138" t="str">
            <v>Carrier Condo</v>
          </cell>
          <cell r="D138" t="str">
            <v>6354 Total</v>
          </cell>
          <cell r="N138">
            <v>327128.08</v>
          </cell>
          <cell r="O138">
            <v>1536.35</v>
          </cell>
          <cell r="P138">
            <v>328664.43</v>
          </cell>
          <cell r="R138">
            <v>328664.43</v>
          </cell>
        </row>
        <row r="139">
          <cell r="A139" t="str">
            <v>6500</v>
          </cell>
          <cell r="B139" t="str">
            <v>OPTERA ELECTRONICS - SOUTH RING - BACKBONE</v>
          </cell>
          <cell r="C139" t="str">
            <v>2001 Backbone</v>
          </cell>
          <cell r="D139" t="str">
            <v>6500 Total</v>
          </cell>
          <cell r="E139">
            <v>13043458</v>
          </cell>
          <cell r="F139">
            <v>0</v>
          </cell>
          <cell r="G139">
            <v>-2354.000000000975</v>
          </cell>
          <cell r="H139">
            <v>1024175</v>
          </cell>
          <cell r="I139">
            <v>-8475627</v>
          </cell>
          <cell r="J139">
            <v>-793912.12</v>
          </cell>
          <cell r="K139">
            <v>-1731287.28</v>
          </cell>
          <cell r="L139">
            <v>41713.919999999998</v>
          </cell>
          <cell r="M139">
            <v>6457326.46</v>
          </cell>
          <cell r="N139">
            <v>-5619.3600000000079</v>
          </cell>
          <cell r="O139">
            <v>-127244.3</v>
          </cell>
          <cell r="P139">
            <v>9430629.3200000003</v>
          </cell>
          <cell r="Q139">
            <v>13043458</v>
          </cell>
          <cell r="R139">
            <v>-3612828.68</v>
          </cell>
        </row>
        <row r="140">
          <cell r="A140" t="str">
            <v>6501</v>
          </cell>
          <cell r="B140" t="str">
            <v>OPTERA ELECTRONICS - NORTH RING - BACKBONE</v>
          </cell>
          <cell r="C140" t="str">
            <v>2001 Backbone</v>
          </cell>
          <cell r="D140" t="str">
            <v>6501 Total</v>
          </cell>
          <cell r="G140">
            <v>8052.11</v>
          </cell>
          <cell r="H140">
            <v>8577911.6500000004</v>
          </cell>
          <cell r="I140">
            <v>-110336.76</v>
          </cell>
          <cell r="J140">
            <v>-238878.88</v>
          </cell>
          <cell r="K140">
            <v>602586.88</v>
          </cell>
          <cell r="L140">
            <v>0.27999999998428393</v>
          </cell>
          <cell r="M140">
            <v>-6847716.46</v>
          </cell>
          <cell r="N140">
            <v>-184152.19</v>
          </cell>
          <cell r="O140">
            <v>392749.5</v>
          </cell>
          <cell r="P140">
            <v>2200216.13</v>
          </cell>
          <cell r="R140">
            <v>2200216.13</v>
          </cell>
        </row>
        <row r="141">
          <cell r="A141" t="str">
            <v>6600</v>
          </cell>
          <cell r="B141" t="str">
            <v>RELO - SW 4 AVE RELO PROJ/SW 4 AND SW 3 AVE, FTLD</v>
          </cell>
          <cell r="C141" t="str">
            <v>Relocations</v>
          </cell>
          <cell r="D141" t="str">
            <v>6600 Total</v>
          </cell>
          <cell r="M141">
            <v>2657.22</v>
          </cell>
          <cell r="O141">
            <v>8999.02</v>
          </cell>
          <cell r="P141">
            <v>11656.24</v>
          </cell>
          <cell r="R141">
            <v>11656.24</v>
          </cell>
        </row>
        <row r="142">
          <cell r="A142" t="str">
            <v>6601</v>
          </cell>
          <cell r="B142" t="str">
            <v>RELO-ALOMA AVE RELO PROK/ALOMA AVE TO JAMESTOWN RD</v>
          </cell>
          <cell r="C142" t="str">
            <v>Relocations</v>
          </cell>
          <cell r="D142" t="str">
            <v>6601 Total</v>
          </cell>
          <cell r="M142">
            <v>13553.28</v>
          </cell>
          <cell r="N142">
            <v>2680.86</v>
          </cell>
          <cell r="O142">
            <v>5940.76</v>
          </cell>
          <cell r="P142">
            <v>22174.9</v>
          </cell>
          <cell r="R142">
            <v>22174.9</v>
          </cell>
        </row>
        <row r="143">
          <cell r="A143" t="str">
            <v>6602</v>
          </cell>
          <cell r="B143" t="str">
            <v>RELO - ROYAL PALM @ ROCK ISLAND, BROWARD COUNTY</v>
          </cell>
          <cell r="C143" t="str">
            <v>Relocations</v>
          </cell>
          <cell r="D143" t="str">
            <v>6602 Total</v>
          </cell>
          <cell r="M143">
            <v>2657.22</v>
          </cell>
          <cell r="O143">
            <v>6428.87</v>
          </cell>
          <cell r="P143">
            <v>9086.09</v>
          </cell>
          <cell r="R143">
            <v>9086.09</v>
          </cell>
        </row>
        <row r="144">
          <cell r="A144" t="str">
            <v>6603</v>
          </cell>
          <cell r="B144" t="str">
            <v>RELO-PGA RELO PROJ/PGA BLV@DIXIE HWY&amp;DIXIE @RCA BL</v>
          </cell>
          <cell r="C144" t="str">
            <v>Relocations</v>
          </cell>
          <cell r="D144" t="str">
            <v>6603 Total</v>
          </cell>
          <cell r="M144">
            <v>2657.22</v>
          </cell>
          <cell r="O144">
            <v>16699.21</v>
          </cell>
          <cell r="P144">
            <v>19356.43</v>
          </cell>
          <cell r="R144">
            <v>19356.43</v>
          </cell>
        </row>
        <row r="145">
          <cell r="A145" t="str">
            <v>6604</v>
          </cell>
          <cell r="B145" t="str">
            <v>RELO-WINDING HOLLOW PROJ/WINDING CHASE RESIDENTIAL</v>
          </cell>
          <cell r="C145" t="str">
            <v>Relocations</v>
          </cell>
          <cell r="D145" t="str">
            <v>6604 Total</v>
          </cell>
          <cell r="M145">
            <v>2748.24</v>
          </cell>
          <cell r="N145">
            <v>213675.04</v>
          </cell>
          <cell r="O145">
            <v>9600</v>
          </cell>
          <cell r="P145">
            <v>226023.28</v>
          </cell>
          <cell r="R145">
            <v>226023.28</v>
          </cell>
        </row>
        <row r="146">
          <cell r="A146" t="str">
            <v>6605</v>
          </cell>
          <cell r="B146" t="str">
            <v>RELO-LINKS RELO PROJ/SR 60 IN TAMPA</v>
          </cell>
          <cell r="C146" t="str">
            <v>Relocations</v>
          </cell>
          <cell r="D146" t="str">
            <v>6605 Total</v>
          </cell>
          <cell r="M146">
            <v>2657.22</v>
          </cell>
          <cell r="O146">
            <v>2100</v>
          </cell>
          <cell r="P146">
            <v>4757.22</v>
          </cell>
          <cell r="R146">
            <v>4757.22</v>
          </cell>
        </row>
        <row r="147">
          <cell r="A147" t="str">
            <v>6606</v>
          </cell>
          <cell r="B147" t="str">
            <v>RELO-2ND AVE RELOCATION - CBD, MIAMI</v>
          </cell>
          <cell r="C147" t="str">
            <v>Relocations</v>
          </cell>
          <cell r="D147" t="str">
            <v>6606 Total</v>
          </cell>
          <cell r="O147">
            <v>434.86</v>
          </cell>
          <cell r="P147">
            <v>434.86</v>
          </cell>
          <cell r="R147">
            <v>434.86</v>
          </cell>
        </row>
        <row r="148">
          <cell r="A148" t="str">
            <v>6997</v>
          </cell>
          <cell r="B148" t="str">
            <v>MISCELLANEOUS CAPITAL</v>
          </cell>
          <cell r="C148" t="str">
            <v>Sustaining Base</v>
          </cell>
          <cell r="D148" t="str">
            <v>6997 Total</v>
          </cell>
          <cell r="E148">
            <v>105610.24000000001</v>
          </cell>
          <cell r="F148">
            <v>58911.65</v>
          </cell>
          <cell r="G148">
            <v>33885.660000000003</v>
          </cell>
          <cell r="H148">
            <v>70628.67</v>
          </cell>
          <cell r="I148">
            <v>67874.41</v>
          </cell>
          <cell r="J148">
            <v>9386.7800000000007</v>
          </cell>
          <cell r="K148">
            <v>19182.349999999999</v>
          </cell>
          <cell r="L148">
            <v>27299.22</v>
          </cell>
          <cell r="M148">
            <v>-14741.83</v>
          </cell>
          <cell r="N148">
            <v>16111.81</v>
          </cell>
          <cell r="O148">
            <v>20895.14</v>
          </cell>
          <cell r="P148">
            <v>415044.1</v>
          </cell>
          <cell r="Q148">
            <v>105610.24000000001</v>
          </cell>
          <cell r="R148">
            <v>309433.86</v>
          </cell>
        </row>
        <row r="149">
          <cell r="A149" t="str">
            <v>6998</v>
          </cell>
          <cell r="B149" t="str">
            <v>MISCELLANEOUS CAPITAL</v>
          </cell>
          <cell r="C149" t="str">
            <v>Sustaining Base</v>
          </cell>
          <cell r="D149" t="str">
            <v>6998 Total</v>
          </cell>
          <cell r="E149">
            <v>1052697.17</v>
          </cell>
          <cell r="F149">
            <v>19114.96</v>
          </cell>
          <cell r="G149">
            <v>521433.87</v>
          </cell>
          <cell r="H149">
            <v>34365.31</v>
          </cell>
          <cell r="I149">
            <v>4623.8599999999997</v>
          </cell>
          <cell r="J149">
            <v>615605.41</v>
          </cell>
          <cell r="K149">
            <v>56392.74</v>
          </cell>
          <cell r="L149">
            <v>50515.199999999997</v>
          </cell>
          <cell r="M149">
            <v>374504.95</v>
          </cell>
          <cell r="N149">
            <v>3318.87</v>
          </cell>
          <cell r="O149">
            <v>53738.65</v>
          </cell>
          <cell r="P149">
            <v>2786310.99</v>
          </cell>
          <cell r="Q149">
            <v>1052697.17</v>
          </cell>
          <cell r="R149">
            <v>1733613.82</v>
          </cell>
        </row>
        <row r="150">
          <cell r="A150" t="str">
            <v>7002</v>
          </cell>
          <cell r="B150" t="str">
            <v>IMPL OF BREVARD SC COCOA CNTL OFC OC48 SONET RIN</v>
          </cell>
          <cell r="C150" t="str">
            <v>Reimbursable Projects</v>
          </cell>
          <cell r="D150" t="str">
            <v>7002 Total</v>
          </cell>
          <cell r="E150">
            <v>721185.21</v>
          </cell>
          <cell r="F150">
            <v>416076.57</v>
          </cell>
          <cell r="G150">
            <v>1129687.5</v>
          </cell>
          <cell r="H150">
            <v>147091.48000000001</v>
          </cell>
          <cell r="I150">
            <v>108883.7</v>
          </cell>
          <cell r="J150">
            <v>1338767.26</v>
          </cell>
          <cell r="K150">
            <v>35623.910000000003</v>
          </cell>
          <cell r="L150">
            <v>1433948.49</v>
          </cell>
          <cell r="M150">
            <v>413730.5</v>
          </cell>
          <cell r="N150">
            <v>96404.43</v>
          </cell>
          <cell r="O150">
            <v>2649</v>
          </cell>
          <cell r="P150">
            <v>5844048.0500000007</v>
          </cell>
          <cell r="Q150">
            <v>721185.21</v>
          </cell>
          <cell r="R150">
            <v>5122862.84</v>
          </cell>
        </row>
        <row r="151">
          <cell r="A151" t="str">
            <v>7005</v>
          </cell>
          <cell r="B151" t="str">
            <v>SBC - PO 4A - MIAMI</v>
          </cell>
          <cell r="C151" t="str">
            <v>#N/A</v>
          </cell>
          <cell r="D151" t="str">
            <v>7005 Total</v>
          </cell>
          <cell r="H151">
            <v>744</v>
          </cell>
          <cell r="P151">
            <v>744</v>
          </cell>
          <cell r="R151">
            <v>744</v>
          </cell>
        </row>
      </sheetData>
      <sheetData sheetId="3"/>
      <sheetData sheetId="4"/>
      <sheetData sheetId="5"/>
      <sheetData sheetId="6"/>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ble Yield Orig"/>
      <sheetName val="Comparable Yield JM Test 360"/>
      <sheetName val="Comparable Yield JM Test 365"/>
    </sheetNames>
    <sheetDataSet>
      <sheetData sheetId="0"/>
      <sheetData sheetId="1"/>
      <sheetData sheetId="2">
        <row r="9">
          <cell r="C9">
            <v>4.3999999999999997E-2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 val="Input"/>
      <sheetName val="Index"/>
      <sheetName val="(A)Book to Tax Recon"/>
      <sheetName val="(A1)Audit Relcass Entries"/>
      <sheetName val="(A2)CTX Book to Tax TB"/>
      <sheetName val="(B)Trial Balance"/>
      <sheetName val="(B1)Audited BS"/>
      <sheetName val="(B2)Audited IS"/>
      <sheetName val="(B3)Audit Reclasses"/>
      <sheetName val="(B4)NJEA 6043"/>
      <sheetName val="(B5)NEA 6044"/>
      <sheetName val="(B6)NELP 6046"/>
      <sheetName val="(B7)NELLC 6045"/>
      <sheetName val="(C)Major Maintenance"/>
      <sheetName val="(C.1)PPD MM 6043"/>
      <sheetName val="(C.2)PPD MM 6044"/>
      <sheetName val="(C.3a)Cap Spares In Srvc 6043"/>
      <sheetName val="(C.3b)Cap Spares In Srvc 6044"/>
      <sheetName val="(C1)Interest Income"/>
      <sheetName val="(C2)Accrued Bonus"/>
      <sheetName val="(C2.1)Bonus 6043 &amp; 6044"/>
      <sheetName val="(C3)Rental Income"/>
      <sheetName val="(C4)Prepaid Other 6043"/>
      <sheetName val="(C4.1)Prepaid Other 6044"/>
      <sheetName val="(D)Depreciation Summary"/>
      <sheetName val="(D.1)State Depr"/>
      <sheetName val="(D1...D12)Depreciation"/>
      <sheetName val="(D13)Cap Spares Roll 6043"/>
      <sheetName val="(D14)Cap Spares Roll 6044"/>
      <sheetName val="(G)Sales Den Matrix"/>
      <sheetName val="(G1)Sales Num Matrix"/>
      <sheetName val="(G2)Sales Num Den Report"/>
      <sheetName val="(G3)Sales SAP Summary"/>
      <sheetName val="(G4)Property"/>
      <sheetName val="(G5)GCR Oil Storage"/>
      <sheetName val="(G6)DTI Gas Storage"/>
      <sheetName val="(G6.1)Gas Inventory Allocation"/>
      <sheetName val="(G7)Payroll"/>
      <sheetName val="(H)Partners' Capital"/>
      <sheetName val="(H1)Distributions"/>
      <sheetName val="(H2)Sch K1 Liability"/>
      <sheetName val="(H3)Special Allocations"/>
      <sheetName val="(H4)Section 199"/>
      <sheetName val="(H4.1)Qualified Rev NJ"/>
      <sheetName val="(H4.2)Qualified Rev MA"/>
      <sheetName val="(H4.3)6043 Data"/>
      <sheetName val="(H4.4)6044 Data"/>
      <sheetName val="(H5)Sec 199 K1 Stmt"/>
      <sheetName val="Fed 1065  Stmt"/>
      <sheetName val="Prep_Point Sheets"/>
      <sheetName val="Provision"/>
      <sheetName val="Correspondence"/>
      <sheetName val="Carryforward"/>
      <sheetName val="Research"/>
      <sheetName val="Retur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K8">
            <v>696693.96</v>
          </cell>
        </row>
        <row r="9">
          <cell r="K9">
            <v>696693.96</v>
          </cell>
        </row>
        <row r="10">
          <cell r="K10">
            <v>11437789.51</v>
          </cell>
        </row>
        <row r="11">
          <cell r="K11">
            <v>11437789.51</v>
          </cell>
        </row>
        <row r="12">
          <cell r="K12">
            <v>9933506.8800000008</v>
          </cell>
        </row>
        <row r="13">
          <cell r="K13">
            <v>9933506.8800000008</v>
          </cell>
        </row>
        <row r="14">
          <cell r="K14">
            <v>10072855.189999999</v>
          </cell>
        </row>
        <row r="15">
          <cell r="K15">
            <v>10072855.189999999</v>
          </cell>
        </row>
        <row r="16">
          <cell r="K16">
            <v>7289959.8899999997</v>
          </cell>
        </row>
        <row r="17">
          <cell r="K17">
            <v>7289959.8899999997</v>
          </cell>
        </row>
        <row r="18">
          <cell r="K18">
            <v>6006660.3499999996</v>
          </cell>
        </row>
        <row r="19">
          <cell r="K19">
            <v>6006660.3499999996</v>
          </cell>
        </row>
        <row r="20">
          <cell r="K20">
            <v>508532.21</v>
          </cell>
        </row>
        <row r="21">
          <cell r="K21">
            <v>508532.21</v>
          </cell>
        </row>
        <row r="22">
          <cell r="K22">
            <v>4894994.7</v>
          </cell>
        </row>
        <row r="23">
          <cell r="K23">
            <v>4894994.7</v>
          </cell>
        </row>
        <row r="24">
          <cell r="K24">
            <v>9418576</v>
          </cell>
        </row>
        <row r="25">
          <cell r="K25">
            <v>9418576</v>
          </cell>
        </row>
        <row r="26">
          <cell r="K26">
            <v>7113820</v>
          </cell>
        </row>
        <row r="27">
          <cell r="K27">
            <v>7113820</v>
          </cell>
        </row>
        <row r="28">
          <cell r="K28">
            <v>5737900</v>
          </cell>
        </row>
        <row r="29">
          <cell r="K29">
            <v>5737900</v>
          </cell>
        </row>
        <row r="30">
          <cell r="K30">
            <v>2014488</v>
          </cell>
        </row>
        <row r="31">
          <cell r="K31">
            <v>2014488</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Inputs"/>
      <sheetName val="Cell Links"/>
      <sheetName val="(A)Book to Tax Recon"/>
      <sheetName val="(A-1) State Taxable Income"/>
      <sheetName val="(A-2) CTX Book to Tax Recon"/>
      <sheetName val="(A-3) TXG&amp;ALIM"/>
      <sheetName val="(B) Trial Balance"/>
      <sheetName val="(B.0) Prepaid Maintenance"/>
      <sheetName val="(B_1) Prepaid Insurance"/>
      <sheetName val="(B-2) Prepaid Other"/>
      <sheetName val="(B-3)PPE rollforward"/>
      <sheetName val="(B-4)Accum depr rollforward"/>
      <sheetName val="(B-5) Proceeds -asset disposals"/>
      <sheetName val="(B-6) Gain_Loss on Disposals"/>
      <sheetName val="(B-7) Fuel Amortization"/>
      <sheetName val="(B-8) Impairment in Comvest"/>
      <sheetName val="(B-9) Payroll"/>
      <sheetName val="(B-10) Vacation "/>
      <sheetName val="(B-11) Bonus"/>
      <sheetName val="(B-12) Officers Comp "/>
      <sheetName val="(B-13) NQ Decom Fnd Activity"/>
      <sheetName val="(B-14) Mellon Statement"/>
      <sheetName val="(B-15) Partnership"/>
      <sheetName val="(B-16)Accounts 6502151 &amp; 650212"/>
      <sheetName val="(B-17)DEcomm Sales"/>
      <sheetName val="(B-18)Highbridge II"/>
      <sheetName val="(B-19)Highbridge III"/>
      <sheetName val="Total Highbridge II Investment"/>
      <sheetName val="Total Highbridge III Investment"/>
      <sheetName val="(C)State Tax Support"/>
      <sheetName val="(C-1) SIT301-State Tax True Up"/>
      <sheetName val="(C-2) SIT302-NOL Utiliz True Up"/>
      <sheetName val="(C-3) SIT403-Other Tax True Up"/>
      <sheetName val="(C-4) NY Investment "/>
      <sheetName val="(D)Depreciation"/>
      <sheetName val="(D-1a) Federal Depreciation"/>
      <sheetName val="(D-1b) State Depreciation"/>
      <sheetName val="CTX"/>
      <sheetName val="(D-1c) FL, MN, IL, &amp; PA Dep Adj"/>
      <sheetName val="(D-1d) PA Form 799"/>
      <sheetName val="(E) K1s"/>
      <sheetName val="(G) Apportionment"/>
      <sheetName val="(G1) Property"/>
      <sheetName val="(G2) Payroll"/>
      <sheetName val="(G3) Sales"/>
      <sheetName val="%CORPTAX_DATA_CACHE%"/>
      <sheetName val="(G3a) CTX Sales Adj Import"/>
      <sheetName val="(G-3B) NQ DF Apport Denom"/>
      <sheetName val="TX Denominator"/>
      <sheetName val="Provision "/>
      <sheetName val="Provision to Return"/>
      <sheetName val="State Provision"/>
      <sheetName val="WI Provision"/>
      <sheetName val="WI State P2R"/>
      <sheetName val="ST Rates (Case 21)"/>
      <sheetName val="ST Appt (Case 21)"/>
      <sheetName val="Prep Point Sheets"/>
      <sheetName val="Carryforward"/>
      <sheetName val="Research"/>
      <sheetName val="(A-2) CTX Book to Tax Recon "/>
      <sheetName val="(A-3) TXG&amp;ALIM "/>
      <sheetName val="Provision to Return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3">
          <cell r="I23">
            <v>4662934.08</v>
          </cell>
        </row>
        <row r="24">
          <cell r="I24">
            <v>4197.3599999999997</v>
          </cell>
        </row>
        <row r="25">
          <cell r="I25">
            <v>-4197.3599999999997</v>
          </cell>
        </row>
        <row r="26">
          <cell r="I26">
            <v>2138481.58</v>
          </cell>
        </row>
        <row r="27">
          <cell r="I27">
            <v>6459057</v>
          </cell>
        </row>
        <row r="28">
          <cell r="I28">
            <v>-6459057</v>
          </cell>
        </row>
        <row r="29">
          <cell r="I29">
            <v>6459057</v>
          </cell>
        </row>
        <row r="30">
          <cell r="I30">
            <v>1165403.9099999999</v>
          </cell>
        </row>
        <row r="31">
          <cell r="I31">
            <v>1165403.9099999999</v>
          </cell>
        </row>
        <row r="32">
          <cell r="I32">
            <v>-1165403.9099999999</v>
          </cell>
        </row>
        <row r="33">
          <cell r="I33">
            <v>33618.959999999999</v>
          </cell>
        </row>
        <row r="34">
          <cell r="I34">
            <v>33618.949999999997</v>
          </cell>
        </row>
        <row r="35">
          <cell r="I35">
            <v>3152642.43</v>
          </cell>
        </row>
        <row r="36">
          <cell r="I36">
            <v>3152642.43</v>
          </cell>
        </row>
        <row r="37">
          <cell r="I37">
            <v>-3152642.43</v>
          </cell>
        </row>
        <row r="38">
          <cell r="I38">
            <v>235250</v>
          </cell>
        </row>
        <row r="39">
          <cell r="I39">
            <v>12807.43</v>
          </cell>
        </row>
        <row r="40">
          <cell r="I40">
            <v>12807.42</v>
          </cell>
        </row>
        <row r="41">
          <cell r="I41">
            <v>40908.75</v>
          </cell>
        </row>
        <row r="42">
          <cell r="I42">
            <v>40908.75</v>
          </cell>
        </row>
        <row r="43">
          <cell r="I43">
            <v>423125.1</v>
          </cell>
        </row>
        <row r="44">
          <cell r="I44">
            <v>5828910.96</v>
          </cell>
        </row>
        <row r="45">
          <cell r="I45">
            <v>4139489.04</v>
          </cell>
        </row>
        <row r="46">
          <cell r="I46">
            <v>300474.90000000002</v>
          </cell>
        </row>
        <row r="47">
          <cell r="I47">
            <v>2061959.04</v>
          </cell>
        </row>
        <row r="48">
          <cell r="I48">
            <v>-2061959.04</v>
          </cell>
        </row>
        <row r="49">
          <cell r="I49">
            <v>193140</v>
          </cell>
        </row>
        <row r="50">
          <cell r="I50">
            <v>-193140</v>
          </cell>
        </row>
        <row r="51">
          <cell r="I51">
            <v>7339.32</v>
          </cell>
        </row>
        <row r="52">
          <cell r="I52">
            <v>-7339.32</v>
          </cell>
        </row>
        <row r="53">
          <cell r="I53">
            <v>1928582.94</v>
          </cell>
        </row>
        <row r="54">
          <cell r="I54">
            <v>-1928582.94</v>
          </cell>
        </row>
        <row r="55">
          <cell r="I55">
            <v>1913561.88</v>
          </cell>
        </row>
        <row r="56">
          <cell r="I56">
            <v>-1913561.88</v>
          </cell>
        </row>
        <row r="57">
          <cell r="I57">
            <v>138901.04999999999</v>
          </cell>
        </row>
        <row r="58">
          <cell r="I58">
            <v>-138901.04999999999</v>
          </cell>
        </row>
        <row r="59">
          <cell r="I59">
            <v>1233000</v>
          </cell>
        </row>
        <row r="60">
          <cell r="I60">
            <v>2330807.8199999998</v>
          </cell>
        </row>
        <row r="61">
          <cell r="I61">
            <v>2330807.8199999998</v>
          </cell>
        </row>
        <row r="62">
          <cell r="I62">
            <v>-2330807.8199999998</v>
          </cell>
        </row>
        <row r="63">
          <cell r="I63">
            <v>1603861.18</v>
          </cell>
        </row>
        <row r="64">
          <cell r="I64">
            <v>117178.5</v>
          </cell>
        </row>
        <row r="65">
          <cell r="I65">
            <v>117178.5</v>
          </cell>
        </row>
        <row r="66">
          <cell r="I66">
            <v>-117178.5</v>
          </cell>
        </row>
        <row r="67">
          <cell r="I67">
            <v>-117178.5</v>
          </cell>
        </row>
        <row r="68">
          <cell r="I68">
            <v>-673000</v>
          </cell>
        </row>
        <row r="69">
          <cell r="I69">
            <v>534620.39</v>
          </cell>
        </row>
        <row r="70">
          <cell r="I70">
            <v>114416</v>
          </cell>
        </row>
        <row r="71">
          <cell r="I71">
            <v>114416</v>
          </cell>
        </row>
        <row r="72">
          <cell r="I72">
            <v>114416</v>
          </cell>
        </row>
        <row r="73">
          <cell r="I73">
            <v>114416</v>
          </cell>
        </row>
        <row r="74">
          <cell r="I74">
            <v>-114416</v>
          </cell>
        </row>
        <row r="75">
          <cell r="I75">
            <v>-114416</v>
          </cell>
        </row>
        <row r="76">
          <cell r="I76">
            <v>2273920</v>
          </cell>
        </row>
        <row r="77">
          <cell r="I77">
            <v>5151592.34</v>
          </cell>
        </row>
        <row r="78">
          <cell r="I78">
            <v>13206364.67</v>
          </cell>
        </row>
        <row r="79">
          <cell r="I79">
            <v>0.05</v>
          </cell>
        </row>
        <row r="80">
          <cell r="I80">
            <v>-22915175.690000001</v>
          </cell>
        </row>
        <row r="81">
          <cell r="I81">
            <v>-1889523.86</v>
          </cell>
        </row>
        <row r="82">
          <cell r="I82">
            <v>-16333556.24</v>
          </cell>
        </row>
        <row r="83">
          <cell r="I83">
            <v>-4673203.9400000004</v>
          </cell>
        </row>
        <row r="84">
          <cell r="I84">
            <v>-651546.53</v>
          </cell>
        </row>
        <row r="85">
          <cell r="I85">
            <v>1383.48</v>
          </cell>
        </row>
        <row r="86">
          <cell r="I86">
            <v>1383.48</v>
          </cell>
        </row>
        <row r="87">
          <cell r="I87">
            <v>-1383.48</v>
          </cell>
        </row>
        <row r="88">
          <cell r="I88">
            <v>5051.13</v>
          </cell>
        </row>
        <row r="89">
          <cell r="I89">
            <v>-5051.13</v>
          </cell>
        </row>
        <row r="90">
          <cell r="I90">
            <v>-0.05</v>
          </cell>
        </row>
        <row r="91">
          <cell r="I91">
            <v>-0.2</v>
          </cell>
        </row>
        <row r="92">
          <cell r="I92">
            <v>841927.05</v>
          </cell>
        </row>
        <row r="93">
          <cell r="I93">
            <v>788725.91</v>
          </cell>
        </row>
        <row r="94">
          <cell r="I94">
            <v>837744.15</v>
          </cell>
        </row>
        <row r="95">
          <cell r="I95">
            <v>764619.8</v>
          </cell>
        </row>
        <row r="96">
          <cell r="I96">
            <v>851410.2</v>
          </cell>
        </row>
        <row r="97">
          <cell r="I97">
            <v>777081.59</v>
          </cell>
        </row>
        <row r="98">
          <cell r="I98">
            <v>0.42</v>
          </cell>
        </row>
        <row r="99">
          <cell r="I99">
            <v>782499.31</v>
          </cell>
        </row>
        <row r="100">
          <cell r="I100">
            <v>-1.1299999999999999</v>
          </cell>
        </row>
        <row r="101">
          <cell r="I101">
            <v>777753.91</v>
          </cell>
        </row>
        <row r="102">
          <cell r="I102">
            <v>789129.87</v>
          </cell>
        </row>
        <row r="103">
          <cell r="I103">
            <v>-1.0900000000000001</v>
          </cell>
        </row>
        <row r="104">
          <cell r="I104">
            <v>844856.99</v>
          </cell>
        </row>
        <row r="105">
          <cell r="I105">
            <v>408747.64</v>
          </cell>
        </row>
        <row r="106">
          <cell r="I106">
            <v>832853.59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Entity Status"/>
      <sheetName val="Consol"/>
      <sheetName val="Master"/>
      <sheetName val="Data"/>
      <sheetName val="Entity Table"/>
    </sheetNames>
    <sheetDataSet>
      <sheetData sheetId="0">
        <row r="2">
          <cell r="L2" t="str">
            <v>----</v>
          </cell>
        </row>
      </sheetData>
      <sheetData sheetId="1"/>
      <sheetData sheetId="2"/>
      <sheetData sheetId="3"/>
      <sheetData sheetId="4">
        <row r="2">
          <cell r="B2" t="str">
            <v>qryAA</v>
          </cell>
          <cell r="C2" t="str">
            <v>qryAA</v>
          </cell>
          <cell r="E2">
            <v>0</v>
          </cell>
        </row>
        <row r="3">
          <cell r="B3" t="str">
            <v>qryAA_100</v>
          </cell>
          <cell r="C3" t="str">
            <v>qryAA_100</v>
          </cell>
          <cell r="E3">
            <v>0</v>
          </cell>
        </row>
        <row r="4">
          <cell r="B4" t="str">
            <v>qryAB</v>
          </cell>
          <cell r="C4" t="str">
            <v>qryAB</v>
          </cell>
          <cell r="E4">
            <v>0</v>
          </cell>
        </row>
        <row r="5">
          <cell r="B5" t="str">
            <v>qryAC</v>
          </cell>
          <cell r="C5" t="str">
            <v>qryAC</v>
          </cell>
          <cell r="E5">
            <v>0</v>
          </cell>
        </row>
        <row r="6">
          <cell r="B6" t="str">
            <v>qryAD</v>
          </cell>
          <cell r="C6" t="str">
            <v>qryAD</v>
          </cell>
          <cell r="E6">
            <v>0</v>
          </cell>
        </row>
        <row r="7">
          <cell r="B7" t="str">
            <v>qryAE</v>
          </cell>
          <cell r="C7" t="str">
            <v>qryAE</v>
          </cell>
          <cell r="E7">
            <v>0</v>
          </cell>
        </row>
        <row r="8">
          <cell r="B8" t="str">
            <v>qryAF</v>
          </cell>
          <cell r="C8" t="str">
            <v>qryAF</v>
          </cell>
          <cell r="E8">
            <v>0</v>
          </cell>
        </row>
        <row r="9">
          <cell r="B9" t="str">
            <v>qryAG</v>
          </cell>
          <cell r="C9" t="str">
            <v>qryAG</v>
          </cell>
          <cell r="E9">
            <v>0</v>
          </cell>
        </row>
        <row r="10">
          <cell r="B10" t="str">
            <v>qryAH</v>
          </cell>
          <cell r="C10" t="str">
            <v>qryAH</v>
          </cell>
          <cell r="E10">
            <v>0</v>
          </cell>
        </row>
        <row r="11">
          <cell r="B11" t="str">
            <v>qryAI</v>
          </cell>
          <cell r="C11" t="str">
            <v>qryAI</v>
          </cell>
          <cell r="E11">
            <v>0</v>
          </cell>
        </row>
        <row r="12">
          <cell r="B12" t="str">
            <v>qryAJ</v>
          </cell>
          <cell r="C12" t="str">
            <v>qryAJ</v>
          </cell>
          <cell r="E12">
            <v>0</v>
          </cell>
        </row>
        <row r="13">
          <cell r="B13" t="str">
            <v>qryAK</v>
          </cell>
          <cell r="C13" t="str">
            <v>qryAK</v>
          </cell>
          <cell r="E13">
            <v>0</v>
          </cell>
        </row>
        <row r="14">
          <cell r="B14" t="str">
            <v>qryAL</v>
          </cell>
          <cell r="C14" t="str">
            <v>qryAL</v>
          </cell>
          <cell r="E14">
            <v>0</v>
          </cell>
        </row>
        <row r="15">
          <cell r="B15" t="str">
            <v>qryAM</v>
          </cell>
          <cell r="C15" t="str">
            <v>qryAM</v>
          </cell>
          <cell r="E15">
            <v>0</v>
          </cell>
        </row>
        <row r="16">
          <cell r="B16" t="str">
            <v>qryAN</v>
          </cell>
          <cell r="C16" t="str">
            <v>qryAN</v>
          </cell>
          <cell r="E16">
            <v>0</v>
          </cell>
        </row>
        <row r="17">
          <cell r="B17" t="str">
            <v>qryAO</v>
          </cell>
          <cell r="C17" t="str">
            <v>qryAO</v>
          </cell>
          <cell r="E17">
            <v>0</v>
          </cell>
        </row>
        <row r="18">
          <cell r="B18" t="str">
            <v>qryAP</v>
          </cell>
          <cell r="C18" t="str">
            <v>qryAP</v>
          </cell>
          <cell r="E18">
            <v>0</v>
          </cell>
        </row>
        <row r="19">
          <cell r="B19" t="str">
            <v>qryAQ</v>
          </cell>
          <cell r="C19" t="str">
            <v>qryAQ</v>
          </cell>
          <cell r="E19">
            <v>0</v>
          </cell>
        </row>
        <row r="20">
          <cell r="B20" t="str">
            <v>qryAR</v>
          </cell>
          <cell r="C20" t="str">
            <v>qryAR</v>
          </cell>
          <cell r="E20">
            <v>0</v>
          </cell>
        </row>
        <row r="21">
          <cell r="B21" t="str">
            <v>qryAS</v>
          </cell>
          <cell r="C21" t="str">
            <v>qryAS</v>
          </cell>
          <cell r="E21">
            <v>0</v>
          </cell>
        </row>
        <row r="22">
          <cell r="B22" t="str">
            <v>qryAT</v>
          </cell>
          <cell r="C22" t="str">
            <v>qryAT</v>
          </cell>
          <cell r="E22">
            <v>0</v>
          </cell>
        </row>
        <row r="23">
          <cell r="B23" t="str">
            <v>qryBA</v>
          </cell>
          <cell r="C23" t="str">
            <v>qryBA</v>
          </cell>
          <cell r="E23">
            <v>0</v>
          </cell>
        </row>
        <row r="24">
          <cell r="B24" t="str">
            <v>qryBB</v>
          </cell>
          <cell r="C24" t="str">
            <v>qryBB</v>
          </cell>
          <cell r="E24">
            <v>0</v>
          </cell>
        </row>
        <row r="25">
          <cell r="B25" t="str">
            <v>qryBC</v>
          </cell>
          <cell r="C25" t="str">
            <v>qryBC</v>
          </cell>
          <cell r="E25">
            <v>0</v>
          </cell>
        </row>
        <row r="26">
          <cell r="B26" t="str">
            <v>qryBD</v>
          </cell>
          <cell r="C26" t="str">
            <v>qryBD</v>
          </cell>
          <cell r="E26">
            <v>0</v>
          </cell>
        </row>
        <row r="27">
          <cell r="B27" t="str">
            <v>qryBE</v>
          </cell>
          <cell r="C27" t="str">
            <v>qryBE</v>
          </cell>
          <cell r="E27">
            <v>0</v>
          </cell>
        </row>
        <row r="28">
          <cell r="B28" t="str">
            <v>qryBF</v>
          </cell>
          <cell r="C28" t="str">
            <v>qryBF</v>
          </cell>
          <cell r="E28">
            <v>0</v>
          </cell>
        </row>
        <row r="29">
          <cell r="B29" t="str">
            <v>qryBG</v>
          </cell>
          <cell r="C29" t="str">
            <v>qryBG</v>
          </cell>
          <cell r="E29">
            <v>0</v>
          </cell>
        </row>
        <row r="30">
          <cell r="B30" t="str">
            <v>qryBH</v>
          </cell>
          <cell r="C30" t="str">
            <v>qryBH</v>
          </cell>
          <cell r="E30">
            <v>0</v>
          </cell>
        </row>
        <row r="31">
          <cell r="B31" t="str">
            <v>qryBI</v>
          </cell>
          <cell r="C31" t="str">
            <v>qryBI</v>
          </cell>
          <cell r="E31">
            <v>0</v>
          </cell>
        </row>
        <row r="32">
          <cell r="B32" t="str">
            <v>qryBJ</v>
          </cell>
          <cell r="C32" t="str">
            <v>qryBJ</v>
          </cell>
          <cell r="E32">
            <v>0</v>
          </cell>
        </row>
        <row r="33">
          <cell r="B33" t="str">
            <v>qryBK</v>
          </cell>
          <cell r="C33" t="str">
            <v>qryBK</v>
          </cell>
          <cell r="E33">
            <v>0</v>
          </cell>
        </row>
        <row r="34">
          <cell r="B34" t="str">
            <v>qryBL</v>
          </cell>
          <cell r="C34" t="str">
            <v>qryBL</v>
          </cell>
          <cell r="E34">
            <v>0</v>
          </cell>
        </row>
        <row r="35">
          <cell r="B35" t="str">
            <v>qryBM</v>
          </cell>
          <cell r="C35" t="str">
            <v>qryBM</v>
          </cell>
          <cell r="E35">
            <v>0</v>
          </cell>
        </row>
        <row r="36">
          <cell r="B36" t="str">
            <v>qryBN</v>
          </cell>
          <cell r="C36" t="str">
            <v>qryBN</v>
          </cell>
          <cell r="E36">
            <v>0</v>
          </cell>
        </row>
        <row r="37">
          <cell r="B37" t="str">
            <v>qryBO</v>
          </cell>
          <cell r="C37" t="str">
            <v>qryBO</v>
          </cell>
          <cell r="E37">
            <v>0</v>
          </cell>
        </row>
        <row r="38">
          <cell r="B38" t="str">
            <v>qryBP</v>
          </cell>
          <cell r="C38" t="str">
            <v>qryBP</v>
          </cell>
          <cell r="E38">
            <v>0</v>
          </cell>
        </row>
        <row r="39">
          <cell r="B39" t="str">
            <v>qryBQ</v>
          </cell>
          <cell r="C39" t="str">
            <v>qryBQ</v>
          </cell>
          <cell r="E39">
            <v>0</v>
          </cell>
        </row>
        <row r="40">
          <cell r="B40" t="str">
            <v>qryBR</v>
          </cell>
          <cell r="C40" t="str">
            <v>qryBR</v>
          </cell>
          <cell r="E40">
            <v>0</v>
          </cell>
        </row>
        <row r="41">
          <cell r="B41" t="str">
            <v>qryBRA</v>
          </cell>
          <cell r="C41" t="str">
            <v>qryBRA</v>
          </cell>
          <cell r="E41">
            <v>0</v>
          </cell>
        </row>
        <row r="42">
          <cell r="B42" t="str">
            <v>qryBS</v>
          </cell>
          <cell r="C42" t="str">
            <v>qryBS</v>
          </cell>
          <cell r="E42">
            <v>0</v>
          </cell>
        </row>
        <row r="43">
          <cell r="B43" t="str">
            <v>qryBT</v>
          </cell>
          <cell r="C43" t="str">
            <v>qryBT</v>
          </cell>
          <cell r="E43">
            <v>0</v>
          </cell>
        </row>
        <row r="44">
          <cell r="B44" t="str">
            <v>qryBU</v>
          </cell>
          <cell r="C44" t="str">
            <v>qryBU</v>
          </cell>
          <cell r="E44">
            <v>0</v>
          </cell>
        </row>
        <row r="45">
          <cell r="B45" t="str">
            <v>qryBV</v>
          </cell>
          <cell r="C45" t="str">
            <v>qryBV</v>
          </cell>
          <cell r="E45">
            <v>0</v>
          </cell>
        </row>
        <row r="46">
          <cell r="B46" t="str">
            <v>qryBW</v>
          </cell>
          <cell r="C46" t="str">
            <v>qryBW</v>
          </cell>
          <cell r="E46">
            <v>0</v>
          </cell>
        </row>
        <row r="47">
          <cell r="B47" t="str">
            <v xml:space="preserve">qryBX </v>
          </cell>
          <cell r="C47" t="str">
            <v xml:space="preserve">qryBX </v>
          </cell>
          <cell r="E47">
            <v>0</v>
          </cell>
        </row>
        <row r="48">
          <cell r="B48" t="str">
            <v>qryBY</v>
          </cell>
          <cell r="C48" t="str">
            <v>qryBY</v>
          </cell>
          <cell r="E48">
            <v>0</v>
          </cell>
        </row>
        <row r="49">
          <cell r="B49" t="str">
            <v>qryBZ</v>
          </cell>
          <cell r="C49" t="str">
            <v>qryBZ</v>
          </cell>
          <cell r="E49">
            <v>0</v>
          </cell>
        </row>
        <row r="50">
          <cell r="B50" t="str">
            <v>qryCA_100</v>
          </cell>
          <cell r="C50" t="str">
            <v>qryCA_100</v>
          </cell>
          <cell r="E50">
            <v>0</v>
          </cell>
        </row>
        <row r="51">
          <cell r="B51" t="str">
            <v>qryCA_110</v>
          </cell>
          <cell r="C51" t="str">
            <v>qryCA_110</v>
          </cell>
          <cell r="E51">
            <v>0</v>
          </cell>
        </row>
        <row r="52">
          <cell r="B52" t="str">
            <v>qryCA_200</v>
          </cell>
          <cell r="C52" t="str">
            <v>qryCA_200</v>
          </cell>
          <cell r="E52">
            <v>0</v>
          </cell>
        </row>
        <row r="53">
          <cell r="B53" t="str">
            <v>qryCA_210</v>
          </cell>
          <cell r="C53" t="str">
            <v>qryCA_210</v>
          </cell>
          <cell r="E53">
            <v>0</v>
          </cell>
        </row>
        <row r="54">
          <cell r="B54" t="str">
            <v>qryCA_300</v>
          </cell>
          <cell r="C54" t="str">
            <v>qryCA_300</v>
          </cell>
          <cell r="E54">
            <v>0</v>
          </cell>
        </row>
        <row r="55">
          <cell r="B55" t="str">
            <v>qryCA_305</v>
          </cell>
          <cell r="C55" t="str">
            <v>qryCA_305</v>
          </cell>
          <cell r="E55">
            <v>0</v>
          </cell>
        </row>
        <row r="56">
          <cell r="B56" t="str">
            <v>qryCA_315</v>
          </cell>
          <cell r="C56" t="str">
            <v>qryCA_315</v>
          </cell>
          <cell r="E56">
            <v>0</v>
          </cell>
        </row>
        <row r="57">
          <cell r="B57" t="str">
            <v>qryCA_325</v>
          </cell>
          <cell r="C57" t="str">
            <v>qryCA_325</v>
          </cell>
          <cell r="E57">
            <v>0</v>
          </cell>
        </row>
        <row r="58">
          <cell r="B58" t="str">
            <v>qryCA_335</v>
          </cell>
          <cell r="C58" t="str">
            <v>qryCA_335</v>
          </cell>
          <cell r="E58">
            <v>0</v>
          </cell>
        </row>
        <row r="59">
          <cell r="B59" t="str">
            <v>qryCA_345</v>
          </cell>
          <cell r="C59" t="str">
            <v>qryCA_345</v>
          </cell>
          <cell r="E59">
            <v>0</v>
          </cell>
        </row>
        <row r="60">
          <cell r="B60" t="str">
            <v>qryCA_400</v>
          </cell>
          <cell r="C60" t="str">
            <v>qryCA_400</v>
          </cell>
          <cell r="E60">
            <v>0</v>
          </cell>
        </row>
        <row r="61">
          <cell r="B61" t="str">
            <v>qryCA_500</v>
          </cell>
          <cell r="C61" t="str">
            <v>qryCA_500</v>
          </cell>
          <cell r="E61">
            <v>0</v>
          </cell>
        </row>
        <row r="62">
          <cell r="B62" t="str">
            <v>qryCA_510</v>
          </cell>
          <cell r="C62" t="str">
            <v>qryCA_510</v>
          </cell>
          <cell r="E62">
            <v>0</v>
          </cell>
        </row>
        <row r="63">
          <cell r="B63" t="str">
            <v>qryCA_520</v>
          </cell>
          <cell r="C63" t="str">
            <v>qryCA_520</v>
          </cell>
          <cell r="E63">
            <v>0</v>
          </cell>
        </row>
        <row r="64">
          <cell r="B64" t="str">
            <v>qryCA_610</v>
          </cell>
          <cell r="C64" t="str">
            <v>qryCA_610</v>
          </cell>
          <cell r="E64">
            <v>0</v>
          </cell>
        </row>
        <row r="65">
          <cell r="B65" t="str">
            <v>qryCA_620</v>
          </cell>
          <cell r="C65" t="str">
            <v>qryCA_620</v>
          </cell>
          <cell r="E65">
            <v>0</v>
          </cell>
        </row>
        <row r="66">
          <cell r="B66" t="str">
            <v>qryCA_630</v>
          </cell>
          <cell r="C66" t="str">
            <v>qryCA_630</v>
          </cell>
          <cell r="E66">
            <v>0</v>
          </cell>
        </row>
        <row r="67">
          <cell r="B67" t="str">
            <v>qryCA_700</v>
          </cell>
          <cell r="C67" t="str">
            <v>qryCA_700</v>
          </cell>
          <cell r="E67">
            <v>0</v>
          </cell>
        </row>
        <row r="68">
          <cell r="B68" t="str">
            <v>qryCA_750</v>
          </cell>
          <cell r="C68" t="str">
            <v>qryCA_750</v>
          </cell>
          <cell r="E68">
            <v>0</v>
          </cell>
        </row>
        <row r="69">
          <cell r="B69" t="str">
            <v>qryCAB</v>
          </cell>
          <cell r="C69" t="str">
            <v>qryCAB</v>
          </cell>
          <cell r="E69">
            <v>0</v>
          </cell>
        </row>
        <row r="70">
          <cell r="B70" t="str">
            <v>qryCB</v>
          </cell>
          <cell r="C70" t="str">
            <v>qryCB</v>
          </cell>
          <cell r="E70">
            <v>0</v>
          </cell>
        </row>
        <row r="71">
          <cell r="B71" t="str">
            <v>qryDA</v>
          </cell>
          <cell r="C71" t="str">
            <v>qryDA</v>
          </cell>
          <cell r="E71">
            <v>0</v>
          </cell>
        </row>
        <row r="72">
          <cell r="B72" t="str">
            <v>qryDB</v>
          </cell>
          <cell r="C72" t="str">
            <v>qryDB</v>
          </cell>
          <cell r="E72">
            <v>0</v>
          </cell>
        </row>
        <row r="73">
          <cell r="B73" t="str">
            <v>qryDC</v>
          </cell>
          <cell r="C73" t="str">
            <v>qryDC</v>
          </cell>
          <cell r="E73">
            <v>0</v>
          </cell>
        </row>
        <row r="74">
          <cell r="B74" t="str">
            <v>qryDC_2010</v>
          </cell>
          <cell r="C74" t="str">
            <v>qryDC_2010</v>
          </cell>
          <cell r="E74">
            <v>0</v>
          </cell>
        </row>
        <row r="75">
          <cell r="B75" t="str">
            <v>qryDD</v>
          </cell>
          <cell r="C75" t="str">
            <v>qryDD</v>
          </cell>
          <cell r="E75">
            <v>0</v>
          </cell>
        </row>
        <row r="76">
          <cell r="B76" t="str">
            <v>qryDE</v>
          </cell>
          <cell r="C76" t="str">
            <v>qryDE</v>
          </cell>
          <cell r="E76">
            <v>0</v>
          </cell>
        </row>
        <row r="77">
          <cell r="B77" t="str">
            <v>qryDF</v>
          </cell>
          <cell r="C77" t="str">
            <v>qryDF</v>
          </cell>
          <cell r="E77">
            <v>0</v>
          </cell>
        </row>
        <row r="78">
          <cell r="B78" t="str">
            <v>qryDG</v>
          </cell>
          <cell r="C78" t="str">
            <v>qryDG</v>
          </cell>
          <cell r="E78">
            <v>0</v>
          </cell>
        </row>
        <row r="79">
          <cell r="B79" t="str">
            <v>qryDH</v>
          </cell>
          <cell r="C79" t="str">
            <v>qryDH</v>
          </cell>
          <cell r="E79">
            <v>0</v>
          </cell>
        </row>
        <row r="80">
          <cell r="B80" t="str">
            <v>qryDI</v>
          </cell>
          <cell r="C80" t="str">
            <v>qryDI</v>
          </cell>
          <cell r="E80">
            <v>0</v>
          </cell>
        </row>
        <row r="81">
          <cell r="B81" t="str">
            <v>qryDJ</v>
          </cell>
          <cell r="C81" t="str">
            <v>qryDJ</v>
          </cell>
          <cell r="E81">
            <v>0</v>
          </cell>
        </row>
        <row r="82">
          <cell r="B82" t="str">
            <v xml:space="preserve">qryDK </v>
          </cell>
          <cell r="C82" t="str">
            <v xml:space="preserve">qryDK </v>
          </cell>
          <cell r="E82">
            <v>0</v>
          </cell>
        </row>
        <row r="83">
          <cell r="B83" t="str">
            <v>qryDL</v>
          </cell>
          <cell r="C83" t="str">
            <v>qryDL</v>
          </cell>
          <cell r="E83">
            <v>0</v>
          </cell>
        </row>
        <row r="84">
          <cell r="B84" t="str">
            <v>qryDLS</v>
          </cell>
          <cell r="C84" t="str">
            <v>qryDLS</v>
          </cell>
          <cell r="E84">
            <v>0</v>
          </cell>
        </row>
        <row r="85">
          <cell r="B85" t="str">
            <v>qryDM</v>
          </cell>
          <cell r="C85" t="str">
            <v>qryDM</v>
          </cell>
          <cell r="E85">
            <v>0</v>
          </cell>
        </row>
        <row r="86">
          <cell r="B86" t="str">
            <v>qryDMS</v>
          </cell>
          <cell r="C86" t="str">
            <v>qryDMS</v>
          </cell>
          <cell r="E86">
            <v>0</v>
          </cell>
        </row>
        <row r="87">
          <cell r="B87" t="str">
            <v>qryDN</v>
          </cell>
          <cell r="C87" t="str">
            <v>qryDN</v>
          </cell>
          <cell r="E87">
            <v>0</v>
          </cell>
        </row>
        <row r="88">
          <cell r="B88" t="str">
            <v>qryDO</v>
          </cell>
          <cell r="C88" t="str">
            <v>qryDO</v>
          </cell>
          <cell r="E88">
            <v>0</v>
          </cell>
        </row>
        <row r="89">
          <cell r="B89" t="str">
            <v xml:space="preserve">qryDP </v>
          </cell>
          <cell r="C89" t="str">
            <v xml:space="preserve">qryDP </v>
          </cell>
          <cell r="E89">
            <v>0</v>
          </cell>
        </row>
        <row r="90">
          <cell r="B90" t="str">
            <v>qryDQ</v>
          </cell>
          <cell r="C90" t="str">
            <v>qryDQ</v>
          </cell>
          <cell r="E90">
            <v>0</v>
          </cell>
        </row>
        <row r="91">
          <cell r="B91" t="str">
            <v>qryDR</v>
          </cell>
          <cell r="C91" t="str">
            <v>qryDR</v>
          </cell>
          <cell r="E91">
            <v>0</v>
          </cell>
        </row>
        <row r="92">
          <cell r="B92" t="str">
            <v>qryDS</v>
          </cell>
          <cell r="C92" t="str">
            <v>qryDS</v>
          </cell>
          <cell r="E92">
            <v>0</v>
          </cell>
        </row>
        <row r="93">
          <cell r="B93" t="str">
            <v>qryDT</v>
          </cell>
          <cell r="C93" t="str">
            <v>qryDT</v>
          </cell>
          <cell r="E93">
            <v>0</v>
          </cell>
        </row>
        <row r="94">
          <cell r="B94" t="str">
            <v>qryDU</v>
          </cell>
          <cell r="C94" t="str">
            <v>qryDU</v>
          </cell>
          <cell r="E94">
            <v>0</v>
          </cell>
        </row>
        <row r="95">
          <cell r="B95" t="str">
            <v>qryDV</v>
          </cell>
          <cell r="C95" t="str">
            <v>qryDV</v>
          </cell>
        </row>
        <row r="96">
          <cell r="B96" t="str">
            <v>qryDW</v>
          </cell>
          <cell r="C96" t="str">
            <v>qryDW</v>
          </cell>
        </row>
      </sheetData>
      <sheetData sheetId="5">
        <row r="8">
          <cell r="A8">
            <v>1100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iler House Sale"/>
      <sheetName val="Sensitivity"/>
      <sheetName val="Proj Assump"/>
      <sheetName val="FS"/>
      <sheetName val="BoilerLease"/>
      <sheetName val="S&amp;U"/>
      <sheetName val="Tax"/>
      <sheetName val="Cost Alloc"/>
      <sheetName val="FPL Group"/>
      <sheetName val="FPLE Returns"/>
      <sheetName val="Cnst"/>
      <sheetName val="Hurdle NEW "/>
      <sheetName val="TaxD&amp;A"/>
      <sheetName val="BookD&amp;A"/>
      <sheetName val="DF"/>
      <sheetName val="Steam"/>
      <sheetName val="CT1"/>
      <sheetName val="CT1 (2)"/>
      <sheetName val="Contract"/>
      <sheetName val="Merchant"/>
      <sheetName val="MM"/>
      <sheetName val="O&amp;M"/>
      <sheetName val="G&amp;A"/>
      <sheetName val="Pricing"/>
      <sheetName val="Sunoco"/>
      <sheetName val="FPL Returns"/>
      <sheetName val="FinSum"/>
      <sheetName val="FPL Returns2"/>
      <sheetName val="ExecSum"/>
      <sheetName val="FAS121"/>
      <sheetName val="Debt Assump"/>
      <sheetName val="Cover"/>
      <sheetName val="CapEx"/>
      <sheetName val="Debt"/>
      <sheetName val="Debt 07"/>
      <sheetName val="Rsv"/>
      <sheetName val="BookTax Basis"/>
    </sheetNames>
    <sheetDataSet>
      <sheetData sheetId="0" refreshError="1"/>
      <sheetData sheetId="1" refreshError="1"/>
      <sheetData sheetId="2" refreshError="1">
        <row r="14">
          <cell r="K14">
            <v>1.3698630136986301E-2</v>
          </cell>
        </row>
        <row r="16">
          <cell r="K16">
            <v>36481</v>
          </cell>
        </row>
        <row r="19">
          <cell r="K19">
            <v>38348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50">
          <cell r="E150">
            <v>4</v>
          </cell>
        </row>
        <row r="167">
          <cell r="E167">
            <v>4</v>
          </cell>
        </row>
      </sheetData>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Dep Summary"/>
      <sheetName val="(D) State Gain Loss"/>
      <sheetName val="D - Disposition Summary"/>
      <sheetName val="D1 - Books"/>
      <sheetName val="D2 - Fed"/>
      <sheetName val="D3 - AMT"/>
      <sheetName val="D4 - ACE"/>
      <sheetName val="D5 - CA Reg"/>
      <sheetName val="D6 - CA AMT"/>
      <sheetName val="D7 - CA ACE"/>
      <sheetName val="D8 - CA ADR"/>
      <sheetName val="D9 - ME"/>
      <sheetName val="D10 - State Reg"/>
      <sheetName val="D11 - State AMT"/>
      <sheetName val="D12 - State 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dex"/>
      <sheetName val="Sum"/>
      <sheetName val="Rev %"/>
      <sheetName val="LTM"/>
      <sheetName val="P&amp;L"/>
      <sheetName val="P&amp;L - CBT"/>
      <sheetName val="P&amp;L - CBW"/>
      <sheetName val="P&amp;L - CBD"/>
      <sheetName val="P&amp;L - CB0"/>
      <sheetName val="BS"/>
      <sheetName val="CFS"/>
      <sheetName val="Assump"/>
      <sheetName val="Depr"/>
      <sheetName val="Amort"/>
      <sheetName val="Debt"/>
      <sheetName val="Conv. Debt"/>
      <sheetName val="Preferred"/>
      <sheetName val="Conv. Pref."/>
      <sheetName val="Tax"/>
      <sheetName val="Options"/>
      <sheetName val="Shares Outstanding"/>
      <sheetName val="Firm Value"/>
      <sheetName val="Premium"/>
      <sheetName val="DCF"/>
      <sheetName val="DCF - Sum"/>
      <sheetName val="Seg Sum"/>
      <sheetName val="DCF - Elim"/>
      <sheetName val="DCF - CBT"/>
      <sheetName val="DCF - CBW"/>
      <sheetName val="DCF - CBD"/>
      <sheetName val="DCF - CB0"/>
      <sheetName val="LBO"/>
      <sheetName val="HighYield"/>
      <sheetName val="EVA"/>
      <sheetName val="Check"/>
      <sheetName val="Print Controls"/>
      <sheetName val="PrintMacro"/>
      <sheetName val="_Setup_"/>
      <sheetName val="_DWtoGTdirectSetup_"/>
    </sheetNames>
    <sheetDataSet>
      <sheetData sheetId="0" refreshError="1">
        <row r="12">
          <cell r="D12" t="str">
            <v>(Dollars in millions, Except per Share Data)</v>
          </cell>
        </row>
        <row r="17">
          <cell r="D17" t="str">
            <v>Projected Fiscal Year Ending December 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R1"/>
      <sheetName val="Controls"/>
    </sheet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UM"/>
      <sheetName val="Trend Analysis-Current"/>
      <sheetName val="Trend Analysis-Fwd"/>
      <sheetName val="Discount Rates"/>
      <sheetName val="Current Stock Prices"/>
      <sheetName val="MERGER1"/>
    </sheetNames>
    <sheetDataSet>
      <sheetData sheetId="0" refreshError="1"/>
      <sheetData sheetId="1" refreshError="1">
        <row r="8">
          <cell r="E8">
            <v>37048</v>
          </cell>
          <cell r="G8">
            <v>36719</v>
          </cell>
        </row>
        <row r="9">
          <cell r="E9">
            <v>12.578464891611857</v>
          </cell>
        </row>
        <row r="10">
          <cell r="E10">
            <v>25.024611309249355</v>
          </cell>
        </row>
        <row r="11">
          <cell r="E11">
            <v>20.261270586328873</v>
          </cell>
        </row>
        <row r="12">
          <cell r="E12">
            <v>33.777549162465867</v>
          </cell>
        </row>
        <row r="13">
          <cell r="E13">
            <v>12.425029935112311</v>
          </cell>
        </row>
        <row r="20">
          <cell r="E20">
            <v>37048</v>
          </cell>
        </row>
        <row r="21">
          <cell r="E21">
            <v>17.209598344010292</v>
          </cell>
        </row>
        <row r="22">
          <cell r="E22">
            <v>12.83632801311283</v>
          </cell>
        </row>
        <row r="23">
          <cell r="E23">
            <v>16.536960843250714</v>
          </cell>
        </row>
        <row r="24">
          <cell r="E24">
            <v>17.49178420239457</v>
          </cell>
        </row>
        <row r="31">
          <cell r="E31">
            <v>37048</v>
          </cell>
        </row>
        <row r="32">
          <cell r="E32">
            <v>-0.12674970750925452</v>
          </cell>
        </row>
        <row r="39">
          <cell r="E39">
            <v>37048</v>
          </cell>
        </row>
        <row r="40">
          <cell r="E40">
            <v>11.189717978848414</v>
          </cell>
        </row>
      </sheetData>
      <sheetData sheetId="2" refreshError="1">
        <row r="2">
          <cell r="E2">
            <v>37048</v>
          </cell>
        </row>
        <row r="3">
          <cell r="E3" t="str">
            <v>2 days ago</v>
          </cell>
        </row>
        <row r="8">
          <cell r="E8">
            <v>37048</v>
          </cell>
          <cell r="G8">
            <v>36719</v>
          </cell>
        </row>
        <row r="9">
          <cell r="E9">
            <v>11.391680607213489</v>
          </cell>
        </row>
        <row r="10">
          <cell r="E10">
            <v>20.034459539647035</v>
          </cell>
        </row>
        <row r="11">
          <cell r="E11">
            <v>17.382690419818729</v>
          </cell>
        </row>
        <row r="12">
          <cell r="E12">
            <v>26.463298382581264</v>
          </cell>
        </row>
        <row r="13">
          <cell r="E13">
            <v>10.719699510411644</v>
          </cell>
        </row>
        <row r="20">
          <cell r="E20">
            <v>37048</v>
          </cell>
        </row>
        <row r="21">
          <cell r="E21">
            <v>14.936389711215774</v>
          </cell>
        </row>
        <row r="22">
          <cell r="E22">
            <v>11.297505903590139</v>
          </cell>
        </row>
        <row r="23">
          <cell r="E23">
            <v>14.358236343277593</v>
          </cell>
        </row>
        <row r="24">
          <cell r="E24">
            <v>14.997727901381452</v>
          </cell>
        </row>
        <row r="31">
          <cell r="E31">
            <v>37048</v>
          </cell>
        </row>
        <row r="32">
          <cell r="E32">
            <v>-0.12674970750925452</v>
          </cell>
        </row>
        <row r="39">
          <cell r="E39">
            <v>37048</v>
          </cell>
        </row>
        <row r="40">
          <cell r="E40">
            <v>11.189717978848414</v>
          </cell>
        </row>
      </sheetData>
      <sheetData sheetId="3" refreshError="1">
        <row r="8">
          <cell r="E8">
            <v>37048</v>
          </cell>
          <cell r="G8">
            <v>36719</v>
          </cell>
        </row>
        <row r="9">
          <cell r="E9">
            <v>9.8667724689520939E-2</v>
          </cell>
        </row>
        <row r="10">
          <cell r="E10">
            <v>0.11457667998937826</v>
          </cell>
        </row>
        <row r="11">
          <cell r="E11">
            <v>0.10861252561897382</v>
          </cell>
        </row>
        <row r="12">
          <cell r="E12" t="str">
            <v>NM</v>
          </cell>
        </row>
        <row r="13">
          <cell r="E13">
            <v>0.10711951952607958</v>
          </cell>
        </row>
        <row r="20">
          <cell r="E20">
            <v>37048</v>
          </cell>
        </row>
        <row r="21">
          <cell r="E21">
            <v>0.10697625840061273</v>
          </cell>
        </row>
        <row r="22">
          <cell r="E22">
            <v>0.10516567589407963</v>
          </cell>
        </row>
        <row r="23">
          <cell r="E23">
            <v>0.10086516674893849</v>
          </cell>
        </row>
        <row r="24">
          <cell r="E24">
            <v>9.8328283176006531E-2</v>
          </cell>
        </row>
        <row r="31">
          <cell r="E31">
            <v>37048</v>
          </cell>
        </row>
        <row r="32">
          <cell r="E32">
            <v>0</v>
          </cell>
        </row>
      </sheetData>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ergy DCF"/>
      <sheetName val="NewCo"/>
      <sheetName val="Trend Analysis-Fwd"/>
      <sheetName val="Discount Rates"/>
      <sheetName val="Trend Analysis-Current"/>
    </sheetNames>
    <sheetDataSet>
      <sheetData sheetId="0" refreshError="1">
        <row r="38">
          <cell r="B38" t="str">
            <v>Projected New Eggplant Cash Flows, Synergies: Case, SG&amp;A- Base, ON</v>
          </cell>
        </row>
        <row r="40">
          <cell r="D40" t="str">
            <v>Fiscal Year Ending September 30,</v>
          </cell>
        </row>
        <row r="41">
          <cell r="D41" t="str">
            <v>1999E</v>
          </cell>
          <cell r="F41" t="str">
            <v>2000E</v>
          </cell>
          <cell r="H41" t="str">
            <v>2001E</v>
          </cell>
          <cell r="J41" t="str">
            <v>2002E</v>
          </cell>
          <cell r="L41" t="str">
            <v>2003E</v>
          </cell>
          <cell r="N41" t="str">
            <v>2004E</v>
          </cell>
        </row>
        <row r="42">
          <cell r="D42">
            <v>1</v>
          </cell>
          <cell r="F42">
            <v>2</v>
          </cell>
          <cell r="H42">
            <v>3</v>
          </cell>
          <cell r="J42">
            <v>4</v>
          </cell>
          <cell r="L42">
            <v>5</v>
          </cell>
          <cell r="N42">
            <v>6</v>
          </cell>
        </row>
        <row r="43">
          <cell r="B43" t="str">
            <v>EBITDA</v>
          </cell>
          <cell r="D43">
            <v>-21.765374394037039</v>
          </cell>
          <cell r="F43">
            <v>17.973464613523987</v>
          </cell>
          <cell r="H43">
            <v>66.030488527841896</v>
          </cell>
          <cell r="J43">
            <v>120.11573633283757</v>
          </cell>
          <cell r="L43">
            <v>178.70011922043898</v>
          </cell>
          <cell r="N43">
            <v>251.27865161408147</v>
          </cell>
        </row>
        <row r="44">
          <cell r="B44" t="str">
            <v>Add:   Synergies</v>
          </cell>
          <cell r="D44">
            <v>4.6920000000000002</v>
          </cell>
          <cell r="F44">
            <v>8.0849999999999991</v>
          </cell>
          <cell r="H44">
            <v>11.355</v>
          </cell>
          <cell r="J44">
            <v>16.841999999999999</v>
          </cell>
          <cell r="L44">
            <v>23.574999999999999</v>
          </cell>
          <cell r="N44">
            <v>32.033000000000001</v>
          </cell>
        </row>
        <row r="45">
          <cell r="B45" t="str">
            <v>Adjusted EBITDA</v>
          </cell>
          <cell r="D45">
            <v>-17.073374394037039</v>
          </cell>
          <cell r="F45">
            <v>26.058464613523988</v>
          </cell>
          <cell r="H45">
            <v>77.3854885278419</v>
          </cell>
          <cell r="J45">
            <v>136.95773633283756</v>
          </cell>
          <cell r="L45">
            <v>202.27511922043897</v>
          </cell>
          <cell r="N45">
            <v>283.31165161408148</v>
          </cell>
        </row>
        <row r="46">
          <cell r="B46" t="str">
            <v>Less:  Capital Expenditures</v>
          </cell>
          <cell r="D46">
            <v>-105.3</v>
          </cell>
          <cell r="F46">
            <v>-67.2</v>
          </cell>
          <cell r="H46">
            <v>-59</v>
          </cell>
          <cell r="J46">
            <v>-59</v>
          </cell>
          <cell r="L46">
            <v>-59</v>
          </cell>
          <cell r="N46">
            <v>-59</v>
          </cell>
        </row>
        <row r="47">
          <cell r="B47" t="str">
            <v>Add: CapEx Synergies</v>
          </cell>
          <cell r="D47">
            <v>42.2</v>
          </cell>
          <cell r="F47">
            <v>22.4</v>
          </cell>
          <cell r="H47">
            <v>8.1999999999999993</v>
          </cell>
          <cell r="J47">
            <v>8.1999999999999993</v>
          </cell>
          <cell r="L47">
            <v>8.1999999999999993</v>
          </cell>
          <cell r="N47">
            <v>8.1999999999999993</v>
          </cell>
        </row>
        <row r="48">
          <cell r="B48" t="str">
            <v xml:space="preserve">   Unlevered Free Cash Flows</v>
          </cell>
          <cell r="D48">
            <v>-80.173374394037026</v>
          </cell>
          <cell r="F48">
            <v>-18.741535386476016</v>
          </cell>
          <cell r="H48">
            <v>26.5854885278419</v>
          </cell>
          <cell r="J48">
            <v>86.157736332837558</v>
          </cell>
          <cell r="L48">
            <v>151.47511922043896</v>
          </cell>
          <cell r="N48">
            <v>232.51165161408147</v>
          </cell>
        </row>
        <row r="49">
          <cell r="B49" t="str">
            <v>NPV Free Cash Flow @ 14%</v>
          </cell>
          <cell r="D49">
            <v>-70.32752139827808</v>
          </cell>
          <cell r="F49">
            <v>-14.421002913570339</v>
          </cell>
          <cell r="H49">
            <v>17.944447500608753</v>
          </cell>
          <cell r="J49">
            <v>51.01229642553411</v>
          </cell>
          <cell r="L49">
            <v>78.671430353263162</v>
          </cell>
          <cell r="N49">
            <v>105.92918065517559</v>
          </cell>
        </row>
        <row r="50">
          <cell r="B50" t="str">
            <v>Terminal Value @ 9x Multiple</v>
          </cell>
          <cell r="D50" t="str">
            <v>- -</v>
          </cell>
          <cell r="F50" t="str">
            <v>- -</v>
          </cell>
          <cell r="H50" t="str">
            <v>- -</v>
          </cell>
          <cell r="J50" t="str">
            <v>- -</v>
          </cell>
          <cell r="L50" t="str">
            <v>- -</v>
          </cell>
          <cell r="N50">
            <v>2549.8048645267336</v>
          </cell>
        </row>
        <row r="53">
          <cell r="B53" t="str">
            <v xml:space="preserve">Present Value of Equity @ 12/31/98 </v>
          </cell>
        </row>
        <row r="55">
          <cell r="B55" t="str">
            <v>Present Value of Free Cash Flows</v>
          </cell>
          <cell r="D55">
            <v>168.80883062273318</v>
          </cell>
        </row>
        <row r="56">
          <cell r="B56" t="str">
            <v>Present Value of Terminal Value</v>
          </cell>
          <cell r="D56">
            <v>1161.6567954977272</v>
          </cell>
        </row>
        <row r="57">
          <cell r="B57" t="str">
            <v>Present Value of Enterprise</v>
          </cell>
          <cell r="D57">
            <v>1330.4656261204605</v>
          </cell>
        </row>
        <row r="58">
          <cell r="B58" t="str">
            <v>Plus:   Cash and Equivalents @ 12/31/98</v>
          </cell>
          <cell r="D58">
            <v>236.06793337289997</v>
          </cell>
        </row>
        <row r="59">
          <cell r="B59" t="str">
            <v xml:space="preserve">          Stock Option Proceeds </v>
          </cell>
          <cell r="D59">
            <v>10.025199999999998</v>
          </cell>
        </row>
        <row r="60">
          <cell r="B60" t="str">
            <v xml:space="preserve">Less:  FMV of Non-Convertible Debt </v>
          </cell>
          <cell r="D60">
            <v>-539.0598</v>
          </cell>
        </row>
        <row r="61">
          <cell r="B61" t="str">
            <v xml:space="preserve">          FMV of Non-Convertible Prf. Stock </v>
          </cell>
          <cell r="D61">
            <v>0</v>
          </cell>
        </row>
        <row r="62">
          <cell r="B62" t="str">
            <v xml:space="preserve">          Minority Interest</v>
          </cell>
          <cell r="D62">
            <v>0</v>
          </cell>
        </row>
        <row r="63">
          <cell r="B63" t="str">
            <v>Present Value of Equity</v>
          </cell>
          <cell r="D63">
            <v>1037.4989594933604</v>
          </cell>
        </row>
        <row r="64">
          <cell r="B64" t="str">
            <v>Fully Diluted Shares Oustanding</v>
          </cell>
          <cell r="D64">
            <v>18.830135142857145</v>
          </cell>
        </row>
        <row r="65">
          <cell r="B65" t="str">
            <v>Present Value of Equity Per Share</v>
          </cell>
          <cell r="D65">
            <v>55.097796782776463</v>
          </cell>
        </row>
        <row r="71">
          <cell r="B71" t="str">
            <v>DCF Sensitivity Analysis</v>
          </cell>
        </row>
        <row r="73">
          <cell r="B73" t="str">
            <v>ON</v>
          </cell>
          <cell r="D73" t="str">
            <v>Present Value of Equity Per Share</v>
          </cell>
        </row>
        <row r="74">
          <cell r="D74">
            <v>55.097796782776463</v>
          </cell>
          <cell r="E74">
            <v>7.75</v>
          </cell>
          <cell r="F74">
            <v>8</v>
          </cell>
          <cell r="G74">
            <v>8.25</v>
          </cell>
          <cell r="H74">
            <v>8.5</v>
          </cell>
          <cell r="I74">
            <v>8.75</v>
          </cell>
          <cell r="J74">
            <v>9</v>
          </cell>
          <cell r="K74">
            <v>9.25</v>
          </cell>
          <cell r="L74">
            <v>9.5</v>
          </cell>
          <cell r="M74">
            <v>9.75</v>
          </cell>
          <cell r="N74">
            <v>10</v>
          </cell>
        </row>
        <row r="75">
          <cell r="D75">
            <v>0.12</v>
          </cell>
          <cell r="E75">
            <v>53.654857234450709</v>
          </cell>
          <cell r="F75">
            <v>55.560506060267663</v>
          </cell>
          <cell r="G75">
            <v>57.466154886084603</v>
          </cell>
          <cell r="H75">
            <v>59.371803711901556</v>
          </cell>
          <cell r="I75">
            <v>61.27745253771851</v>
          </cell>
          <cell r="J75">
            <v>63.183101363535449</v>
          </cell>
          <cell r="K75">
            <v>65.088750189352396</v>
          </cell>
          <cell r="L75">
            <v>66.994399015169336</v>
          </cell>
          <cell r="M75">
            <v>68.900047840986289</v>
          </cell>
          <cell r="N75">
            <v>70.805696666803243</v>
          </cell>
        </row>
        <row r="76">
          <cell r="D76">
            <v>0.13</v>
          </cell>
          <cell r="E76">
            <v>49.982982078414928</v>
          </cell>
          <cell r="F76">
            <v>51.789658375153373</v>
          </cell>
          <cell r="G76">
            <v>53.596334671891817</v>
          </cell>
          <cell r="H76">
            <v>55.403010968630262</v>
          </cell>
          <cell r="I76">
            <v>57.209687265368729</v>
          </cell>
          <cell r="J76">
            <v>59.016363562107166</v>
          </cell>
          <cell r="K76">
            <v>60.82303985884559</v>
          </cell>
          <cell r="L76">
            <v>62.629716155584056</v>
          </cell>
          <cell r="M76">
            <v>64.436392452322494</v>
          </cell>
          <cell r="N76">
            <v>66.243068749060939</v>
          </cell>
        </row>
        <row r="77">
          <cell r="D77">
            <v>0.14000000000000001</v>
          </cell>
          <cell r="E77">
            <v>46.529551235260655</v>
          </cell>
          <cell r="F77">
            <v>48.243200344763821</v>
          </cell>
          <cell r="G77">
            <v>49.956849454266987</v>
          </cell>
          <cell r="H77">
            <v>51.670498563770138</v>
          </cell>
          <cell r="I77">
            <v>53.384147673273304</v>
          </cell>
          <cell r="J77">
            <v>55.097796782776463</v>
          </cell>
          <cell r="K77">
            <v>56.811445892279615</v>
          </cell>
          <cell r="L77">
            <v>58.525095001782788</v>
          </cell>
          <cell r="M77">
            <v>60.238744111285939</v>
          </cell>
          <cell r="N77">
            <v>61.952393220789105</v>
          </cell>
        </row>
        <row r="78">
          <cell r="D78">
            <v>0.15</v>
          </cell>
          <cell r="E78">
            <v>43.279839522643329</v>
          </cell>
          <cell r="F78">
            <v>44.906002111318514</v>
          </cell>
          <cell r="G78">
            <v>46.532164699993693</v>
          </cell>
          <cell r="H78">
            <v>48.158327288668872</v>
          </cell>
          <cell r="I78">
            <v>49.784489877344058</v>
          </cell>
          <cell r="J78">
            <v>51.410652466019236</v>
          </cell>
          <cell r="K78">
            <v>53.036815054694415</v>
          </cell>
          <cell r="L78">
            <v>54.662977643369594</v>
          </cell>
          <cell r="M78">
            <v>56.28914023204478</v>
          </cell>
          <cell r="N78">
            <v>57.915302820719958</v>
          </cell>
        </row>
        <row r="79">
          <cell r="D79">
            <v>0.16</v>
          </cell>
          <cell r="E79">
            <v>40.220231158024049</v>
          </cell>
          <cell r="F79">
            <v>41.764073942207986</v>
          </cell>
          <cell r="G79">
            <v>43.307916726391923</v>
          </cell>
          <cell r="H79">
            <v>44.851759510575846</v>
          </cell>
          <cell r="I79">
            <v>46.395602294759783</v>
          </cell>
          <cell r="J79">
            <v>47.93944507894372</v>
          </cell>
          <cell r="K79">
            <v>49.483287863127636</v>
          </cell>
          <cell r="L79">
            <v>51.027130647311573</v>
          </cell>
          <cell r="M79">
            <v>52.570973431495496</v>
          </cell>
          <cell r="N79">
            <v>54.114816215679433</v>
          </cell>
        </row>
        <row r="81">
          <cell r="D81" t="str">
            <v>Implied Perpetual Growth Rate in Terminal Year (a)</v>
          </cell>
        </row>
        <row r="82">
          <cell r="D82">
            <v>5.2027914475049175E-2</v>
          </cell>
          <cell r="E82">
            <v>7.75</v>
          </cell>
          <cell r="F82">
            <v>8</v>
          </cell>
          <cell r="G82">
            <v>8.25</v>
          </cell>
          <cell r="H82">
            <v>8.5</v>
          </cell>
          <cell r="I82">
            <v>8.75</v>
          </cell>
          <cell r="J82">
            <v>9</v>
          </cell>
          <cell r="K82">
            <v>9.25</v>
          </cell>
          <cell r="L82">
            <v>9.5</v>
          </cell>
          <cell r="M82">
            <v>9.75</v>
          </cell>
          <cell r="N82">
            <v>10</v>
          </cell>
        </row>
        <row r="83">
          <cell r="D83">
            <v>0.12</v>
          </cell>
          <cell r="E83">
            <v>1.7838868422637724E-2</v>
          </cell>
          <cell r="F83">
            <v>2.1031403784430303E-2</v>
          </cell>
          <cell r="G83">
            <v>2.4030452154599077E-2</v>
          </cell>
          <cell r="H83">
            <v>2.6853085914757935E-2</v>
          </cell>
          <cell r="I83">
            <v>2.9514426317193421E-2</v>
          </cell>
          <cell r="J83">
            <v>3.2027914475049157E-2</v>
          </cell>
          <cell r="K83">
            <v>3.4405538408155925E-2</v>
          </cell>
          <cell r="L83">
            <v>3.6658024239520248E-2</v>
          </cell>
          <cell r="M83">
            <v>3.8794997976968448E-2</v>
          </cell>
          <cell r="N83">
            <v>4.0825123027544236E-2</v>
          </cell>
        </row>
        <row r="84">
          <cell r="D84">
            <v>0.13</v>
          </cell>
          <cell r="E84">
            <v>2.7838868422637733E-2</v>
          </cell>
          <cell r="F84">
            <v>3.1031403784430311E-2</v>
          </cell>
          <cell r="G84">
            <v>3.4030452154599086E-2</v>
          </cell>
          <cell r="H84">
            <v>3.6853085914757944E-2</v>
          </cell>
          <cell r="I84">
            <v>3.951442631719343E-2</v>
          </cell>
          <cell r="J84">
            <v>4.2027914475049166E-2</v>
          </cell>
          <cell r="K84">
            <v>4.4405538408155934E-2</v>
          </cell>
          <cell r="L84">
            <v>4.6658024239520257E-2</v>
          </cell>
          <cell r="M84">
            <v>4.8794997976968457E-2</v>
          </cell>
          <cell r="N84">
            <v>5.0825123027544244E-2</v>
          </cell>
        </row>
        <row r="85">
          <cell r="D85">
            <v>0.14000000000000001</v>
          </cell>
          <cell r="E85">
            <v>3.7838868422637742E-2</v>
          </cell>
          <cell r="F85">
            <v>4.103140378443032E-2</v>
          </cell>
          <cell r="G85">
            <v>4.4030452154599095E-2</v>
          </cell>
          <cell r="H85">
            <v>4.6853085914757953E-2</v>
          </cell>
          <cell r="I85">
            <v>4.9514426317193438E-2</v>
          </cell>
          <cell r="J85">
            <v>5.2027914475049175E-2</v>
          </cell>
          <cell r="K85">
            <v>5.4405538408155943E-2</v>
          </cell>
          <cell r="L85">
            <v>5.6658024239520266E-2</v>
          </cell>
          <cell r="M85">
            <v>5.8794997976968466E-2</v>
          </cell>
          <cell r="N85">
            <v>6.0825123027544253E-2</v>
          </cell>
        </row>
        <row r="86">
          <cell r="D86">
            <v>0.15</v>
          </cell>
          <cell r="E86">
            <v>4.7838868422637723E-2</v>
          </cell>
          <cell r="F86">
            <v>5.1031403784430301E-2</v>
          </cell>
          <cell r="G86">
            <v>5.4030452154599076E-2</v>
          </cell>
          <cell r="H86">
            <v>5.6853085914757934E-2</v>
          </cell>
          <cell r="I86">
            <v>5.951442631719342E-2</v>
          </cell>
          <cell r="J86">
            <v>6.2027914475049156E-2</v>
          </cell>
          <cell r="K86">
            <v>6.4405538408155924E-2</v>
          </cell>
          <cell r="L86">
            <v>6.6658024239520247E-2</v>
          </cell>
          <cell r="M86">
            <v>6.8794997976968447E-2</v>
          </cell>
          <cell r="N86">
            <v>7.0825123027544234E-2</v>
          </cell>
        </row>
        <row r="87">
          <cell r="D87">
            <v>0.16</v>
          </cell>
          <cell r="E87">
            <v>5.7838868422637732E-2</v>
          </cell>
          <cell r="F87">
            <v>6.103140378443031E-2</v>
          </cell>
          <cell r="G87">
            <v>6.4030452154599085E-2</v>
          </cell>
          <cell r="H87">
            <v>6.6853085914757943E-2</v>
          </cell>
          <cell r="I87">
            <v>6.9514426317193428E-2</v>
          </cell>
          <cell r="J87">
            <v>7.2027914475049165E-2</v>
          </cell>
          <cell r="K87">
            <v>7.4405538408155933E-2</v>
          </cell>
          <cell r="L87">
            <v>7.6658024239520256E-2</v>
          </cell>
          <cell r="M87">
            <v>7.8794997976968456E-2</v>
          </cell>
          <cell r="N87">
            <v>8.0825123027544243E-2</v>
          </cell>
        </row>
        <row r="89">
          <cell r="D89" t="str">
            <v>Present Value of  Equity Per Share with Synergies @  14% WACC</v>
          </cell>
        </row>
        <row r="90">
          <cell r="D90">
            <v>55.097796782776463</v>
          </cell>
          <cell r="E90">
            <v>7.75</v>
          </cell>
          <cell r="F90">
            <v>8</v>
          </cell>
          <cell r="G90">
            <v>8.25</v>
          </cell>
          <cell r="H90">
            <v>8.5</v>
          </cell>
          <cell r="I90">
            <v>8.75</v>
          </cell>
          <cell r="J90">
            <v>9</v>
          </cell>
          <cell r="K90">
            <v>9.25</v>
          </cell>
          <cell r="L90">
            <v>9.5</v>
          </cell>
          <cell r="M90">
            <v>9.75</v>
          </cell>
          <cell r="N90">
            <v>10</v>
          </cell>
        </row>
        <row r="91">
          <cell r="D91">
            <v>0</v>
          </cell>
          <cell r="E91">
            <v>46.529551235260655</v>
          </cell>
          <cell r="F91">
            <v>48.243200344763821</v>
          </cell>
          <cell r="G91">
            <v>49.956849454266987</v>
          </cell>
          <cell r="H91">
            <v>51.670498563770138</v>
          </cell>
          <cell r="I91">
            <v>53.384147673273304</v>
          </cell>
          <cell r="J91">
            <v>55.097796782776463</v>
          </cell>
          <cell r="K91">
            <v>56.811445892279615</v>
          </cell>
          <cell r="L91">
            <v>58.525095001782788</v>
          </cell>
          <cell r="M91">
            <v>60.238744111285939</v>
          </cell>
          <cell r="N91">
            <v>61.952393220789105</v>
          </cell>
        </row>
        <row r="92">
          <cell r="D92">
            <v>100</v>
          </cell>
          <cell r="E92">
            <v>46.529551235260655</v>
          </cell>
          <cell r="F92">
            <v>48.243200344763821</v>
          </cell>
          <cell r="G92">
            <v>49.956849454266987</v>
          </cell>
          <cell r="H92">
            <v>51.670498563770138</v>
          </cell>
          <cell r="I92">
            <v>53.384147673273304</v>
          </cell>
          <cell r="J92">
            <v>55.097796782776463</v>
          </cell>
          <cell r="K92">
            <v>56.811445892279615</v>
          </cell>
          <cell r="L92">
            <v>58.525095001782788</v>
          </cell>
          <cell r="M92">
            <v>60.238744111285939</v>
          </cell>
          <cell r="N92">
            <v>61.952393220789105</v>
          </cell>
        </row>
        <row r="93">
          <cell r="D93">
            <v>200</v>
          </cell>
          <cell r="E93">
            <v>46.529551235260655</v>
          </cell>
          <cell r="F93">
            <v>48.243200344763821</v>
          </cell>
          <cell r="G93">
            <v>49.956849454266987</v>
          </cell>
          <cell r="H93">
            <v>51.670498563770138</v>
          </cell>
          <cell r="I93">
            <v>53.384147673273304</v>
          </cell>
          <cell r="J93">
            <v>55.097796782776463</v>
          </cell>
          <cell r="K93">
            <v>56.811445892279615</v>
          </cell>
          <cell r="L93">
            <v>58.525095001782788</v>
          </cell>
          <cell r="M93">
            <v>60.238744111285939</v>
          </cell>
          <cell r="N93">
            <v>61.952393220789105</v>
          </cell>
        </row>
        <row r="94">
          <cell r="D94">
            <v>300</v>
          </cell>
          <cell r="E94">
            <v>46.529551235260655</v>
          </cell>
          <cell r="F94">
            <v>48.243200344763821</v>
          </cell>
          <cell r="G94">
            <v>49.956849454266987</v>
          </cell>
          <cell r="H94">
            <v>51.670498563770138</v>
          </cell>
          <cell r="I94">
            <v>53.384147673273304</v>
          </cell>
          <cell r="J94">
            <v>55.097796782776463</v>
          </cell>
          <cell r="K94">
            <v>56.811445892279615</v>
          </cell>
          <cell r="L94">
            <v>58.525095001782788</v>
          </cell>
          <cell r="M94">
            <v>60.238744111285939</v>
          </cell>
          <cell r="N94">
            <v>61.952393220789105</v>
          </cell>
        </row>
        <row r="95">
          <cell r="D95">
            <v>400</v>
          </cell>
          <cell r="E95">
            <v>46.529551235260655</v>
          </cell>
          <cell r="F95">
            <v>48.243200344763821</v>
          </cell>
          <cell r="G95">
            <v>49.956849454266987</v>
          </cell>
          <cell r="H95">
            <v>51.670498563770138</v>
          </cell>
          <cell r="I95">
            <v>53.384147673273304</v>
          </cell>
          <cell r="J95">
            <v>55.097796782776463</v>
          </cell>
          <cell r="K95">
            <v>56.811445892279615</v>
          </cell>
          <cell r="L95">
            <v>58.525095001782788</v>
          </cell>
          <cell r="M95">
            <v>60.238744111285939</v>
          </cell>
          <cell r="N95">
            <v>61.952393220789105</v>
          </cell>
        </row>
        <row r="97">
          <cell r="B97" t="str">
            <v>(a) Assumes sufficient NOLs to offset paying taxes until year after terminal year.  Perpetuity calculations assume 38% income tax rate.</v>
          </cell>
        </row>
      </sheetData>
      <sheetData sheetId="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
      <sheetName val="88.2 % "/>
    </sheetNames>
    <sheetDataSet>
      <sheetData sheetId="0"/>
      <sheetData sheetId="1" refreshError="1">
        <row r="4">
          <cell r="A4" t="str">
            <v>SEABROOK STATION (FPLE 88%)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hastic IRR"/>
      <sheetName val="Stochastic NPV"/>
      <sheetName val="Stochastic Output"/>
      <sheetName val="Stochastic Input"/>
      <sheetName val="CF"/>
      <sheetName val="Adj CF"/>
      <sheetName val="Energy"/>
      <sheetName val="2007 Wind Generation"/>
      <sheetName val="2007 Market Forecast Price"/>
      <sheetName val="Dispatch"/>
      <sheetName val="Conversion"/>
      <sheetName val="ConversionMean"/>
      <sheetName val="Revenue"/>
      <sheetName val="TOC"/>
      <sheetName val="AnalystNotes"/>
      <sheetName val="ActionPlan"/>
      <sheetName val="Chart2"/>
      <sheetName val="Inputs"/>
      <sheetName val="Chart3"/>
      <sheetName val="Sheet1"/>
      <sheetName val="Chart5"/>
      <sheetName val="CURVE CHART"/>
      <sheetName val="HEAT RATES"/>
      <sheetName val="CURVE"/>
      <sheetName val="HEDGES (DATA FOR PRESENTATION)"/>
      <sheetName val="HEDGES"/>
      <sheetName val="HOURS"/>
      <sheetName val="SENSITIVITY"/>
      <sheetName val="10 YR IRR SURFACE"/>
      <sheetName val="20 YR IRR SURFACE"/>
      <sheetName val="SURFACE OUTPUT"/>
      <sheetName val="NEW VARIABILITY"/>
      <sheetName val="Chart1"/>
      <sheetName val="NEW VARIABILITY (OLD)"/>
      <sheetName val="Indicators"/>
      <sheetName val="Summary PTC Monetization"/>
      <sheetName val="Chart4"/>
      <sheetName val="Cover"/>
      <sheetName val="Bridge"/>
      <sheetName val="Input"/>
      <sheetName val="Financials"/>
      <sheetName val="Balances"/>
      <sheetName val="PartReturns"/>
      <sheetName val="Depr"/>
      <sheetName val="Debt"/>
      <sheetName val="Detail"/>
      <sheetName val="O&amp;M Budget "/>
      <sheetName val="Merch Revenues"/>
      <sheetName val="Energy CF"/>
      <sheetName val="Const"/>
      <sheetName val="Sources"/>
      <sheetName val="ControlPanel"/>
      <sheetName val="Trend"/>
      <sheetName val="FPLEIncome"/>
      <sheetName val="FPLEReturns"/>
      <sheetName val="FPLGroup (2)"/>
      <sheetName val="Tax"/>
      <sheetName val="FPLGroup_Amort"/>
      <sheetName val="FPLGroup"/>
      <sheetName val="FPL Group Net Income"/>
      <sheetName val="FPL Group Financial Statements"/>
      <sheetName val="Accounting"/>
      <sheetName val="PT"/>
      <sheetName val="Indices"/>
      <sheetName val="Legend"/>
      <sheetName val="Recon"/>
      <sheetName val="88.2 % "/>
    </sheetNames>
    <sheetDataSet>
      <sheetData sheetId="0" refreshError="1"/>
      <sheetData sheetId="1" refreshError="1"/>
      <sheetData sheetId="2"/>
      <sheetData sheetId="3" refreshError="1">
        <row r="23">
          <cell r="B23">
            <v>0</v>
          </cell>
        </row>
        <row r="26">
          <cell r="B26">
            <v>8.5000000000000006E-2</v>
          </cell>
        </row>
      </sheetData>
      <sheetData sheetId="4"/>
      <sheetData sheetId="5"/>
      <sheetData sheetId="6"/>
      <sheetData sheetId="7" refreshError="1"/>
      <sheetData sheetId="8" refreshError="1"/>
      <sheetData sheetId="9"/>
      <sheetData sheetId="10"/>
      <sheetData sheetId="11"/>
      <sheetData sheetId="12"/>
      <sheetData sheetId="13" refreshError="1">
        <row r="16">
          <cell r="E16" t="str">
            <v>Cover</v>
          </cell>
          <cell r="N16">
            <v>1</v>
          </cell>
        </row>
        <row r="17">
          <cell r="E17" t="str">
            <v>TOC</v>
          </cell>
          <cell r="N17">
            <v>1</v>
          </cell>
        </row>
        <row r="18">
          <cell r="E18" t="str">
            <v>AnalystNotes</v>
          </cell>
          <cell r="N18">
            <v>4</v>
          </cell>
        </row>
        <row r="19">
          <cell r="E19" t="str">
            <v>Bridge</v>
          </cell>
          <cell r="N19">
            <v>2</v>
          </cell>
        </row>
        <row r="20">
          <cell r="E20" t="str">
            <v>ActionPlan</v>
          </cell>
          <cell r="N20">
            <v>2</v>
          </cell>
        </row>
        <row r="21">
          <cell r="E21" t="str">
            <v>Indicators</v>
          </cell>
          <cell r="N21">
            <v>1</v>
          </cell>
        </row>
        <row r="22">
          <cell r="E22" t="str">
            <v>Input</v>
          </cell>
          <cell r="N22">
            <v>11</v>
          </cell>
        </row>
        <row r="23">
          <cell r="E23" t="str">
            <v>Const</v>
          </cell>
          <cell r="N23">
            <v>9</v>
          </cell>
        </row>
        <row r="24">
          <cell r="E24" t="str">
            <v>Detail</v>
          </cell>
          <cell r="N24">
            <v>10</v>
          </cell>
        </row>
        <row r="25">
          <cell r="E25" t="str">
            <v>Sources</v>
          </cell>
          <cell r="N25">
            <v>1</v>
          </cell>
        </row>
        <row r="26">
          <cell r="E26" t="str">
            <v>Financials</v>
          </cell>
          <cell r="N26">
            <v>6</v>
          </cell>
        </row>
        <row r="27">
          <cell r="E27" t="str">
            <v>FPLEIncome</v>
          </cell>
          <cell r="N27">
            <v>2</v>
          </cell>
        </row>
        <row r="28">
          <cell r="E28" t="str">
            <v>FPLEReturns</v>
          </cell>
          <cell r="N28">
            <v>2</v>
          </cell>
        </row>
        <row r="29">
          <cell r="E29" t="str">
            <v>FPLGroup</v>
          </cell>
          <cell r="N29">
            <v>6</v>
          </cell>
        </row>
        <row r="30">
          <cell r="E30" t="str">
            <v>Tax</v>
          </cell>
          <cell r="N30">
            <v>7</v>
          </cell>
        </row>
        <row r="31">
          <cell r="E31" t="str">
            <v>Accounting</v>
          </cell>
          <cell r="N31">
            <v>4</v>
          </cell>
        </row>
        <row r="32">
          <cell r="E32" t="str">
            <v>Depr</v>
          </cell>
          <cell r="N32">
            <v>5</v>
          </cell>
        </row>
        <row r="33">
          <cell r="E33" t="str">
            <v>Balances</v>
          </cell>
          <cell r="N33">
            <v>2</v>
          </cell>
        </row>
        <row r="34">
          <cell r="E34" t="str">
            <v>Debt</v>
          </cell>
          <cell r="N34">
            <v>2</v>
          </cell>
        </row>
        <row r="35">
          <cell r="E35" t="str">
            <v>Recon</v>
          </cell>
          <cell r="N35">
            <v>10</v>
          </cell>
        </row>
        <row r="36">
          <cell r="E36" t="str">
            <v>Legend</v>
          </cell>
          <cell r="N36">
            <v>2</v>
          </cell>
        </row>
      </sheetData>
      <sheetData sheetId="14"/>
      <sheetData sheetId="15"/>
      <sheetData sheetId="16" refreshError="1"/>
      <sheetData sheetId="17"/>
      <sheetData sheetId="18" refreshError="1"/>
      <sheetData sheetId="19"/>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sheetData sheetId="31"/>
      <sheetData sheetId="32" refreshError="1"/>
      <sheetData sheetId="33"/>
      <sheetData sheetId="34"/>
      <sheetData sheetId="35"/>
      <sheetData sheetId="36" refreshError="1"/>
      <sheetData sheetId="37"/>
      <sheetData sheetId="38"/>
      <sheetData sheetId="39" refreshError="1">
        <row r="1">
          <cell r="G1">
            <v>0</v>
          </cell>
        </row>
        <row r="6">
          <cell r="D6">
            <v>1</v>
          </cell>
        </row>
        <row r="304">
          <cell r="D304">
            <v>0</v>
          </cell>
        </row>
      </sheetData>
      <sheetData sheetId="40"/>
      <sheetData sheetId="41"/>
      <sheetData sheetId="42"/>
      <sheetData sheetId="43"/>
      <sheetData sheetId="44"/>
      <sheetData sheetId="45" refreshError="1">
        <row r="28">
          <cell r="B28" t="str">
            <v>FPL-E</v>
          </cell>
        </row>
        <row r="29">
          <cell r="B29" t="str">
            <v>ABC Equity Investor</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RO Summary"/>
      <sheetName val="Decom Study Summary"/>
      <sheetName val="ARO"/>
      <sheetName val="Case Results"/>
      <sheetName val="Case Summary"/>
      <sheetName val="Cost Detail"/>
      <sheetName val="Annual - Real $"/>
      <sheetName val="Annual - Nom $"/>
      <sheetName val="Comparison"/>
      <sheetName val="Inputs"/>
      <sheetName val="Scenario Cases"/>
      <sheetName val="Activity Cost Inputs"/>
      <sheetName val="Period Cost Inputs"/>
      <sheetName val="LLW Adj"/>
      <sheetName val="Escalation"/>
      <sheetName val="2004 Study"/>
      <sheetName val="Period Tot"/>
      <sheetName val="Period 1"/>
      <sheetName val="Period 2"/>
      <sheetName val="Period 3"/>
      <sheetName val="Period 4"/>
      <sheetName val="Period 5"/>
      <sheetName val="Period 6"/>
      <sheetName val="Period 7"/>
      <sheetName val="Period 8"/>
      <sheetName val="Contents"/>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ow r="123">
          <cell r="C123" t="str">
            <v>2030 - 2004 Scientech Study</v>
          </cell>
        </row>
        <row r="124">
          <cell r="C124" t="str">
            <v>2030 - Prompt Decom (w/ISFSI) (0% Cont.)</v>
          </cell>
        </row>
        <row r="125">
          <cell r="C125" t="str">
            <v>2030 - Prompt Decom (w/ISFSI) (100% Cont.)</v>
          </cell>
        </row>
        <row r="126">
          <cell r="C126" t="str">
            <v>2030 - Delayed Greenfield (w/ISFSI) (0% Cont.)</v>
          </cell>
        </row>
        <row r="127">
          <cell r="C127" t="str">
            <v>2030 - Delayed Greenfield (w/ISFSI) (100% Cont.)</v>
          </cell>
        </row>
        <row r="128">
          <cell r="C128" t="str">
            <v>2030 - Prompt Decom (No ISFSI) (0% Cont.)</v>
          </cell>
        </row>
        <row r="129">
          <cell r="C129" t="str">
            <v>2030 - Prompt Decom (No ISFSI) (100% Cont.)</v>
          </cell>
        </row>
        <row r="130">
          <cell r="C130" t="str">
            <v>2030 - Delayed Greenfield (No ISFSI) (0% Cont.)</v>
          </cell>
        </row>
        <row r="131">
          <cell r="C131" t="str">
            <v>2030 - Delayed Greenfield (No ISFSI) (100% Cont.)</v>
          </cell>
        </row>
        <row r="132">
          <cell r="C132" t="str">
            <v>2040 - Prompt Decom (w/ISFSI) (0% Cont.)</v>
          </cell>
        </row>
        <row r="133">
          <cell r="C133" t="str">
            <v>2040 - Prompt Decom (w/ISFSI) (100% Cont.)</v>
          </cell>
        </row>
        <row r="134">
          <cell r="C134" t="str">
            <v>2040 - Delayed Greenfield (w/ISFSI) (0% Cont.)</v>
          </cell>
        </row>
        <row r="135">
          <cell r="C135" t="str">
            <v>2040 - Delayed Greenfield (w/ISFSI) (100% Cont.)</v>
          </cell>
        </row>
        <row r="136">
          <cell r="C136" t="str">
            <v>2040 - Prompt Decom (No ISFSI) (0% Cont.)</v>
          </cell>
        </row>
        <row r="137">
          <cell r="C137" t="str">
            <v>2040 - Prompt Decom (No ISFSI) (100% Cont.)</v>
          </cell>
        </row>
        <row r="138">
          <cell r="C138" t="str">
            <v>2040 - Delayed Greenfield (No ISFSI) (0% Cont.)</v>
          </cell>
        </row>
        <row r="139">
          <cell r="C139" t="str">
            <v>2040 - Delayed Greenfield (No ISFSI) (100% Cont.)</v>
          </cell>
        </row>
        <row r="140">
          <cell r="C140" t="str">
            <v>2022 - Prompt Decom (w/ISFSI) (0% Cont.)</v>
          </cell>
        </row>
        <row r="141">
          <cell r="C141" t="str">
            <v>2022 - Prompt Decom (w/ISFSI) (100% Cont.)</v>
          </cell>
        </row>
        <row r="142">
          <cell r="C142" t="str">
            <v>2022 - Delayed Greenfield (w/ISFSI) (0% Cont.)</v>
          </cell>
        </row>
        <row r="143">
          <cell r="C143" t="str">
            <v>2022 - Delayed Greenfield (w/ISFSI) (100% Cont.)</v>
          </cell>
        </row>
        <row r="144">
          <cell r="C144" t="str">
            <v>2022 - Prompt Decom (No ISFSI) (0% Cont.)</v>
          </cell>
        </row>
        <row r="145">
          <cell r="C145" t="str">
            <v>2022 - Prompt Decom (No ISFSI) (100% Cont.)</v>
          </cell>
        </row>
        <row r="146">
          <cell r="C146" t="str">
            <v>2022 - Delayed Greenfield (No ISFSI) (0% Cont.)</v>
          </cell>
        </row>
        <row r="147">
          <cell r="C147" t="str">
            <v>2022 - Delayed Greenfield (No ISFSI) (100% Cont.)</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List"/>
      <sheetName val="Tables"/>
      <sheetName val="Design"/>
      <sheetName val="OffDes"/>
      <sheetName val="Data"/>
      <sheetName val="Extractions"/>
      <sheetName val="Comp Table"/>
      <sheetName val="GSC"/>
      <sheetName val="Steam Turbines"/>
      <sheetName val="Exhaust Loss"/>
      <sheetName val="Cooling System 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5yr Plan"/>
      <sheetName val="Valorisation"/>
      <sheetName val="Assumptions Synthèse"/>
      <sheetName val="Global Assumptions"/>
    </sheetNames>
    <sheetDataSet>
      <sheetData sheetId="0" refreshError="1"/>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BO"/>
      <sheetName val="Leverage(2)"/>
      <sheetName val="AccDil"/>
      <sheetName val="LBO IRR"/>
      <sheetName val="Summary"/>
      <sheetName val="Trading"/>
      <sheetName val="__FDSCACHE__"/>
      <sheetName val="Synergy"/>
      <sheetName val="Sheet1"/>
      <sheetName val="Comps"/>
      <sheetName val="Leverage"/>
      <sheetName val="Rating"/>
      <sheetName val="Equity Hole"/>
      <sheetName val="Summary Financial"/>
      <sheetName val="Sensitivity2"/>
      <sheetName val="Sensitivity1"/>
      <sheetName val="Input"/>
      <sheetName val="Detail"/>
      <sheetName val="Stochastic Input"/>
      <sheetName val="TOC"/>
      <sheetName val=""/>
    </sheetNames>
    <sheetDataSet>
      <sheetData sheetId="0" refreshError="1">
        <row r="41">
          <cell r="F41">
            <v>32.054160000000003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exp"/>
      <sheetName val="98 Inc"/>
      <sheetName val="98 Cash"/>
      <sheetName val="99 Inc"/>
      <sheetName val="99 Cash"/>
      <sheetName val="99 Rev"/>
      <sheetName val="Kitty"/>
      <sheetName val="00 Cash"/>
      <sheetName val="00 Rev"/>
      <sheetName val="00 Inc"/>
      <sheetName val="01 Rev"/>
      <sheetName val="02 Rev"/>
      <sheetName val="03 Rev"/>
      <sheetName val="04 Rev"/>
      <sheetName val="01 Cash"/>
      <sheetName val="02 Cash"/>
      <sheetName val="03 Cash"/>
      <sheetName val="04 Cash"/>
      <sheetName val="Excess Trans."/>
      <sheetName val="Tax Calculation"/>
      <sheetName val="99 Inc. Unadjusted"/>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Single state estimates"/>
      <sheetName val="NY and NYC Combined"/>
    </sheetNames>
    <sheetDataSet>
      <sheetData sheetId="0" refreshError="1">
        <row r="3">
          <cell r="B3" t="str">
            <v>1999</v>
          </cell>
        </row>
        <row r="4">
          <cell r="B4">
            <v>4</v>
          </cell>
        </row>
        <row r="5">
          <cell r="B5">
            <v>4</v>
          </cell>
        </row>
        <row r="18">
          <cell r="C18">
            <v>0</v>
          </cell>
        </row>
        <row r="30">
          <cell r="C30">
            <v>6761145.6099999994</v>
          </cell>
        </row>
        <row r="34">
          <cell r="C34">
            <v>114945019.26958904</v>
          </cell>
        </row>
      </sheetData>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UM"/>
      <sheetName val="Trend Analysis-Current"/>
      <sheetName val="Trend Analysis-Fwd"/>
      <sheetName val="MACRO"/>
      <sheetName val="PriceLinks"/>
      <sheetName val="Viacom ATCF"/>
    </sheetNames>
    <sheetDataSet>
      <sheetData sheetId="0" refreshError="1"/>
      <sheetData sheetId="1" refreshError="1"/>
      <sheetData sheetId="2" refreshError="1">
        <row r="9">
          <cell r="E9">
            <v>9.8035990930632426</v>
          </cell>
          <cell r="G9">
            <v>12.7127041020567</v>
          </cell>
        </row>
        <row r="10">
          <cell r="E10">
            <v>15.290522115545677</v>
          </cell>
        </row>
        <row r="11">
          <cell r="E11">
            <v>14.875204417484007</v>
          </cell>
        </row>
        <row r="12">
          <cell r="E12">
            <v>0</v>
          </cell>
        </row>
        <row r="13">
          <cell r="E13">
            <v>15.207683972820098</v>
          </cell>
        </row>
        <row r="14">
          <cell r="E14">
            <v>0</v>
          </cell>
        </row>
        <row r="15">
          <cell r="E15">
            <v>0</v>
          </cell>
        </row>
        <row r="16">
          <cell r="E16">
            <v>7.8227621777577632</v>
          </cell>
        </row>
      </sheetData>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N"/>
      <sheetName val="Trend Analysis-Fwd"/>
    </sheetNames>
    <sheetDataSet>
      <sheetData sheetId="0" refreshError="1">
        <row r="132">
          <cell r="B132">
            <v>14309.602228512607</v>
          </cell>
        </row>
      </sheetData>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07TQ44"/>
      <sheetName val="07TQ44A"/>
      <sheetName val="07TQ44B"/>
      <sheetName val="07TQ44B1 BATS 6312 Rpt"/>
      <sheetName val="07TQ44C Reimbursables"/>
      <sheetName val="(07TQ44C1) Rec of Reim"/>
      <sheetName val="(07TQ44C2) BATS REIM BY MONTH"/>
      <sheetName val="(07TQ44C3) REIM SUM wtax anal"/>
      <sheetName val="06TQ44D Sprint Primeco"/>
      <sheetName val="07TQ44D1 Sprint Primeco Detail"/>
      <sheetName val="07TQ44E WMS  WO not matched"/>
      <sheetName val="07TQ44E1 WMS WO not 82 non tax"/>
      <sheetName val="07TQ44F  TBA 28 2007 YTD AMT"/>
      <sheetName val="07TQ44G Interconnect Summary"/>
      <sheetName val="07TQ44G1 interconnect detail"/>
    </sheetNames>
    <sheetDataSet>
      <sheetData sheetId="0" refreshError="1"/>
      <sheetData sheetId="1">
        <row r="6">
          <cell r="C6" t="str">
            <v>FLORIDA POWER &amp; LIGHT</v>
          </cell>
        </row>
        <row r="7">
          <cell r="C7" t="str">
            <v>TQ#44 CAIC</v>
          </cell>
        </row>
        <row r="8">
          <cell r="C8" t="str">
            <v>12/31/2007</v>
          </cell>
        </row>
      </sheetData>
      <sheetData sheetId="2">
        <row r="2">
          <cell r="A2" t="str">
            <v xml:space="preserve"> FLORIDA POWER &amp; LIGHT COMPANY</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sheetData sheetId="15"/>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put"/>
      <sheetName val="Generic Project Input"/>
      <sheetName val="Checksheet"/>
      <sheetName val="Project Summary"/>
      <sheetName val="O&amp;M Summary &amp; Rev Log "/>
      <sheetName val="O&amp;M (w-o Environ &amp; Maint Proj)"/>
      <sheetName val="Worksheet"/>
      <sheetName val="Generic Worksheet"/>
      <sheetName val="Capital"/>
      <sheetName val="Generic Capital"/>
      <sheetName val="O&amp;M Budget "/>
      <sheetName val="Generic O&amp;M Budget "/>
      <sheetName val="Fixed O&amp;M Budget"/>
      <sheetName val="Generic Fixed O&amp;M Budget"/>
      <sheetName val="Sched Maint Budget"/>
      <sheetName val="Generic Sched Maint Budget"/>
      <sheetName val="Maint Proj Budget"/>
      <sheetName val="Generic Maint Proj Budget"/>
      <sheetName val="Maint Proj-Gearbox EOL"/>
      <sheetName val="Generic Maint Proj-Gearbox EOL"/>
      <sheetName val="Maint Proj-Generator EOL"/>
      <sheetName val="GenericMaint Proj-Generator EOL"/>
      <sheetName val="Generators EOL Distribution"/>
      <sheetName val="Generic Generators EOL Distr"/>
      <sheetName val="Gearbox EOL Distr."/>
      <sheetName val="Generic Gearbox EOL Distr."/>
      <sheetName val="Padmount EOL Distribution"/>
      <sheetName val="Generic Padmount EOL Distr."/>
      <sheetName val="Blade EOL Distribution"/>
      <sheetName val="Generic Blade EOL Distr."/>
      <sheetName val="CM Data Tables"/>
      <sheetName val="Data Tables"/>
      <sheetName val="CM GE"/>
      <sheetName val="CM SB 2.3"/>
      <sheetName val="CM V80"/>
      <sheetName val="25Yr Plan"/>
      <sheetName val="Input"/>
      <sheetName val="(F-10) NextEra NY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E2" t="str">
            <v>a) Vestas V80</v>
          </cell>
          <cell r="F2" t="str">
            <v>B) Vestas V90</v>
          </cell>
          <cell r="G2" t="str">
            <v>c) GE 1.5 sle/xle</v>
          </cell>
          <cell r="H2" t="str">
            <v>d) Clipper C96</v>
          </cell>
          <cell r="I2" t="str">
            <v>e) SBonus 2.3</v>
          </cell>
          <cell r="J2" t="str">
            <v>f) Nordex N90</v>
          </cell>
        </row>
        <row r="58">
          <cell r="B58" t="str">
            <v>Critical</v>
          </cell>
        </row>
        <row r="59">
          <cell r="B59" t="str">
            <v>High</v>
          </cell>
        </row>
        <row r="60">
          <cell r="B60" t="str">
            <v>Low</v>
          </cell>
        </row>
        <row r="61">
          <cell r="B61" t="str">
            <v>Med</v>
          </cell>
        </row>
        <row r="107">
          <cell r="B107" t="str">
            <v>Acquisition</v>
          </cell>
        </row>
        <row r="108">
          <cell r="B108" t="str">
            <v>Greenfield</v>
          </cell>
        </row>
      </sheetData>
      <sheetData sheetId="32"/>
      <sheetData sheetId="33"/>
      <sheetData sheetId="34"/>
      <sheetData sheetId="35"/>
      <sheetData sheetId="36" refreshError="1"/>
      <sheetData sheetId="3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95 - O&amp;M Work Orders"/>
      <sheetName val="ER 6X - Capital Work Orders"/>
      <sheetName val="Tables"/>
      <sheetName val="Capital Coding"/>
      <sheetName val="ER 99 - Charges from FPL"/>
      <sheetName val="Misc. ER's-Accounting  Use Only"/>
      <sheetName val="ER 99 Translation - ACG Only"/>
      <sheetName val="Location Table for ER 99's"/>
      <sheetName val="All Work Orders"/>
      <sheetName val="ER 90 - Balance Sheet WO's"/>
    </sheetNames>
    <sheetDataSet>
      <sheetData sheetId="0" refreshError="1"/>
      <sheetData sheetId="1" refreshError="1"/>
      <sheetData sheetId="2">
        <row r="3">
          <cell r="A3" t="str">
            <v>009</v>
          </cell>
          <cell r="B3" t="str">
            <v>Acctg Use Only</v>
          </cell>
          <cell r="C3" t="str">
            <v>Acctg Use Only</v>
          </cell>
        </row>
        <row r="4">
          <cell r="A4" t="str">
            <v>060</v>
          </cell>
          <cell r="B4" t="str">
            <v>000.000</v>
          </cell>
          <cell r="C4" t="str">
            <v>Engineering / Overheads</v>
          </cell>
        </row>
        <row r="5">
          <cell r="A5" t="str">
            <v>061</v>
          </cell>
          <cell r="B5" t="str">
            <v>000.000</v>
          </cell>
          <cell r="C5" t="str">
            <v>Permitting</v>
          </cell>
        </row>
        <row r="6">
          <cell r="A6" t="str">
            <v>062</v>
          </cell>
          <cell r="B6" t="str">
            <v>See Capital Coding</v>
          </cell>
          <cell r="C6" t="str">
            <v>Fiber Material Purchase</v>
          </cell>
        </row>
        <row r="7">
          <cell r="A7" t="str">
            <v>063</v>
          </cell>
          <cell r="B7" t="str">
            <v>000.000</v>
          </cell>
          <cell r="C7" t="str">
            <v>Fiber Construction</v>
          </cell>
        </row>
        <row r="8">
          <cell r="A8" t="str">
            <v>064</v>
          </cell>
          <cell r="B8" t="str">
            <v>000.000</v>
          </cell>
          <cell r="C8" t="str">
            <v>Miscellaneous</v>
          </cell>
        </row>
        <row r="9">
          <cell r="A9" t="str">
            <v>065</v>
          </cell>
          <cell r="B9" t="str">
            <v>See Capital Coding</v>
          </cell>
          <cell r="C9" t="str">
            <v>Electronic Purchase</v>
          </cell>
        </row>
        <row r="10">
          <cell r="A10" t="str">
            <v>066</v>
          </cell>
          <cell r="B10" t="str">
            <v>000.000</v>
          </cell>
          <cell r="C10" t="str">
            <v>Electronic Installation</v>
          </cell>
        </row>
        <row r="11">
          <cell r="A11" t="str">
            <v>067</v>
          </cell>
          <cell r="B11" t="str">
            <v>000.000</v>
          </cell>
          <cell r="C11" t="str">
            <v>Collocations</v>
          </cell>
        </row>
        <row r="12">
          <cell r="A12" t="str">
            <v>068</v>
          </cell>
          <cell r="B12" t="str">
            <v>390.001</v>
          </cell>
          <cell r="C12" t="str">
            <v>POP Construction</v>
          </cell>
        </row>
        <row r="13">
          <cell r="A13" t="str">
            <v>070</v>
          </cell>
          <cell r="B13" t="str">
            <v>Acctg Use Only</v>
          </cell>
          <cell r="C13" t="str">
            <v>Acctg Use Only</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hares"/>
      <sheetName val="Corporate Input"/>
      <sheetName val="Debt Inputs"/>
      <sheetName val="AOL TWI_Input"/>
      <sheetName val="Rollup"/>
      <sheetName val="TWE_Input"/>
      <sheetName val="AOLTWI"/>
      <sheetName val="TWEAN"/>
      <sheetName val="TWE"/>
      <sheetName val="Credit"/>
      <sheetName val="fincap"/>
      <sheetName val="TWE Div Allocate"/>
      <sheetName val="TWI Div Allocate"/>
      <sheetName val="Tax Data"/>
      <sheetName val="Tax Calcs"/>
      <sheetName val="Tax Data-FinCap"/>
      <sheetName val="Tax Calcs-FinCap"/>
      <sheetName val="Consolidated"/>
    </sheetNames>
    <sheetDataSet>
      <sheetData sheetId="0" refreshError="1">
        <row r="1">
          <cell r="A1" t="str">
            <v>Financial Planning Model</v>
          </cell>
        </row>
        <row r="6">
          <cell r="F6">
            <v>2000</v>
          </cell>
        </row>
        <row r="18">
          <cell r="F18">
            <v>1E-3</v>
          </cell>
        </row>
      </sheetData>
      <sheetData sheetId="1" refreshError="1"/>
      <sheetData sheetId="2" refreshError="1"/>
      <sheetData sheetId="3" refreshError="1"/>
      <sheetData sheetId="4" refreshError="1"/>
      <sheetData sheetId="5"/>
      <sheetData sheetId="6"/>
      <sheetData sheetId="7" refreshError="1"/>
      <sheetData sheetId="8"/>
      <sheetData sheetId="9"/>
      <sheetData sheetId="10" refreshError="1"/>
      <sheetData sheetId="11" refreshError="1"/>
      <sheetData sheetId="12"/>
      <sheetData sheetId="13"/>
      <sheetData sheetId="14" refreshError="1"/>
      <sheetData sheetId="15"/>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Revenues"/>
      <sheetName val="Fuel"/>
      <sheetName val="Expenses"/>
      <sheetName val="Financials"/>
      <sheetName val="One Year Fins"/>
      <sheetName val="Annual Fins"/>
      <sheetName val="Waterfall"/>
      <sheetName val="Debt"/>
      <sheetName val="Depreciation"/>
    </sheetNames>
    <sheetDataSet>
      <sheetData sheetId="0"/>
      <sheetData sheetId="1" refreshError="1">
        <row r="16">
          <cell r="B16">
            <v>271.5</v>
          </cell>
        </row>
        <row r="17">
          <cell r="B17">
            <v>-5.5</v>
          </cell>
        </row>
        <row r="19">
          <cell r="B19">
            <v>253.9</v>
          </cell>
        </row>
        <row r="20">
          <cell r="B20">
            <v>1</v>
          </cell>
        </row>
      </sheetData>
      <sheetData sheetId="2"/>
      <sheetData sheetId="3"/>
      <sheetData sheetId="4"/>
      <sheetData sheetId="5"/>
      <sheetData sheetId="6"/>
      <sheetData sheetId="7"/>
      <sheetData sheetId="8"/>
      <sheetData sheetId="9"/>
      <sheetData sheetId="1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sheetName val="Summarized Cash Flow"/>
      <sheetName val="P&amp;L (incl '06)"/>
      <sheetName val="P&amp;L"/>
      <sheetName val="Input Sheet"/>
      <sheetName val="Summary"/>
      <sheetName val="5 YR Cash Flow"/>
      <sheetName val="MO 0"/>
      <sheetName val="Product Mix"/>
      <sheetName val="GM Analysis"/>
      <sheetName val="Headcount"/>
      <sheetName val="Staffing"/>
      <sheetName val="Taxes &amp; Benefits"/>
      <sheetName val="Cycle Times &amp; Metrics"/>
      <sheetName val="ACT! Data"/>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ow r="79">
          <cell r="C79">
            <v>1.7727272727272727</v>
          </cell>
        </row>
        <row r="83">
          <cell r="C83">
            <v>4</v>
          </cell>
          <cell r="D83">
            <v>5</v>
          </cell>
          <cell r="E83">
            <v>5</v>
          </cell>
          <cell r="F83">
            <v>7</v>
          </cell>
          <cell r="G83">
            <v>9</v>
          </cell>
        </row>
      </sheetData>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azine Demographics"/>
      <sheetName val="Consumer Magazines"/>
      <sheetName val="Cable TV Demographics"/>
      <sheetName val="Ownership - Summary"/>
      <sheetName val="Porsche ownership"/>
      <sheetName val="Proj and Trading Value"/>
      <sheetName val="Acqu Calc"/>
      <sheetName val="Ent Value Calc"/>
      <sheetName val="Rel Cont"/>
      <sheetName val="Fin pres output"/>
      <sheetName val="rel cont pres output"/>
      <sheetName val="SumPlan"/>
      <sheetName val="RevFore"/>
      <sheetName val="OHFore"/>
      <sheetName val="RevPlan"/>
      <sheetName val="SumFore"/>
    </sheetNames>
    <sheetDataSet>
      <sheetData sheetId="0"/>
      <sheetData sheetId="1"/>
      <sheetData sheetId="2"/>
      <sheetData sheetId="3"/>
      <sheetData sheetId="4"/>
      <sheetData sheetId="5"/>
      <sheetData sheetId="6" refreshError="1">
        <row r="14">
          <cell r="O14">
            <v>2.3409</v>
          </cell>
        </row>
      </sheetData>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p0796"/>
      <sheetName val="Journal Entry"/>
    </sheet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
      <sheetName val="Deals"/>
      <sheetName val="Ranking-New"/>
      <sheetName val="Copy Sheet"/>
      <sheetName val="TVHouseholdsbyMarket"/>
      <sheetName val="Reporttables"/>
      <sheetName val="Affilmix"/>
      <sheetName val="exited"/>
      <sheetName val="HUT LEVELS"/>
      <sheetName val="lma"/>
      <sheetName val="october99"/>
      <sheetName val="preOctober99"/>
      <sheetName val="stats"/>
      <sheetName val="TVHHHUT98"/>
      <sheetName val="TVHHHUT97"/>
      <sheetName val="Comrclshr"/>
      <sheetName val="Distribadd"/>
      <sheetName val="Christian"/>
      <sheetName val="Capital Struct"/>
    </sheetNames>
    <sheetDataSet>
      <sheetData sheetId="0"/>
      <sheetData sheetId="1" refreshError="1">
        <row r="418">
          <cell r="A418" t="str">
            <v>Television Transactions — Third-Quarter 1998</v>
          </cell>
        </row>
        <row r="419">
          <cell r="A419" t="str">
            <v>Date Transaction</v>
          </cell>
          <cell r="D419" t="str">
            <v>Designated</v>
          </cell>
          <cell r="G419" t="str">
            <v>Price</v>
          </cell>
        </row>
        <row r="420">
          <cell r="A420" t="str">
            <v xml:space="preserve"> Announced</v>
          </cell>
          <cell r="B420" t="str">
            <v>Property</v>
          </cell>
          <cell r="C420" t="str">
            <v>Affiliation</v>
          </cell>
          <cell r="D420" t="str">
            <v>Marketing Area</v>
          </cell>
          <cell r="E420" t="str">
            <v>Purchaser</v>
          </cell>
          <cell r="F420" t="str">
            <v>Seller</v>
          </cell>
          <cell r="G420" t="str">
            <v xml:space="preserve"> (at Announcement of Deal)</v>
          </cell>
        </row>
        <row r="421">
          <cell r="A421">
            <v>36059</v>
          </cell>
          <cell r="B421" t="str">
            <v>WPGX-TV</v>
          </cell>
          <cell r="C421" t="str">
            <v>Fox</v>
          </cell>
          <cell r="D421" t="str">
            <v>Panama City, FL</v>
          </cell>
          <cell r="E421" t="str">
            <v>Waitt Broadcasting</v>
          </cell>
          <cell r="F421" t="str">
            <v>Wicks Broadcast Group</v>
          </cell>
          <cell r="G421" t="str">
            <v>$7.1 million</v>
          </cell>
        </row>
        <row r="422">
          <cell r="A422" t="str">
            <v xml:space="preserve"> </v>
          </cell>
        </row>
        <row r="423">
          <cell r="A423">
            <v>36046</v>
          </cell>
          <cell r="B423" t="str">
            <v>WOKR-TV</v>
          </cell>
          <cell r="C423" t="str">
            <v>ABC</v>
          </cell>
          <cell r="D423" t="str">
            <v>Rochester, NY</v>
          </cell>
          <cell r="E423" t="str">
            <v>Ackerley Communications</v>
          </cell>
          <cell r="F423" t="str">
            <v>Sinclair Broadcast Group</v>
          </cell>
          <cell r="G423" t="str">
            <v>$125 million</v>
          </cell>
        </row>
        <row r="425">
          <cell r="A425">
            <v>36046</v>
          </cell>
          <cell r="B425" t="str">
            <v>WGME-TV</v>
          </cell>
          <cell r="C425" t="str">
            <v>CBS</v>
          </cell>
          <cell r="D425" t="str">
            <v>Portland, ME</v>
          </cell>
          <cell r="E425" t="str">
            <v>Sinclair Broadcast Group</v>
          </cell>
          <cell r="F425" t="str">
            <v>Guy Gannett Communications</v>
          </cell>
          <cell r="G425" t="str">
            <v>$310 million</v>
          </cell>
        </row>
        <row r="426">
          <cell r="B426" t="str">
            <v>WICS-TV</v>
          </cell>
          <cell r="C426" t="str">
            <v>NBC</v>
          </cell>
          <cell r="D426" t="str">
            <v>Champaign &amp; Springfield-Decatur, IL</v>
          </cell>
          <cell r="E426" t="str">
            <v>Sinclair Broadcast Group</v>
          </cell>
          <cell r="F426" t="str">
            <v>Guy Gannett Communications</v>
          </cell>
          <cell r="G426" t="str">
            <v>$310 million</v>
          </cell>
        </row>
        <row r="427">
          <cell r="B427" t="str">
            <v>WICD-TV (Simulcast)</v>
          </cell>
          <cell r="C427" t="str">
            <v>NBC</v>
          </cell>
          <cell r="D427" t="str">
            <v>Champaign &amp; Springfield-Decatur, IL</v>
          </cell>
          <cell r="E427" t="str">
            <v>Sinclair Broadcast Group</v>
          </cell>
          <cell r="F427" t="str">
            <v>Guy Gannett Communications</v>
          </cell>
          <cell r="G427" t="str">
            <v>$310 million</v>
          </cell>
        </row>
        <row r="428">
          <cell r="B428" t="str">
            <v>KGAN-TV</v>
          </cell>
          <cell r="C428" t="str">
            <v>CBS</v>
          </cell>
          <cell r="D428" t="str">
            <v>Cedar Rapids, IA</v>
          </cell>
          <cell r="E428" t="str">
            <v>Sinclair Broadcast Group</v>
          </cell>
          <cell r="F428" t="str">
            <v>Guy Gannett Communications</v>
          </cell>
          <cell r="G428" t="str">
            <v>$310 million</v>
          </cell>
        </row>
        <row r="429">
          <cell r="B429" t="str">
            <v>WGGB-TV</v>
          </cell>
          <cell r="C429" t="str">
            <v>ABC</v>
          </cell>
          <cell r="D429" t="str">
            <v>Springfield, MA</v>
          </cell>
          <cell r="E429" t="str">
            <v>Sinclair Broadcast Group</v>
          </cell>
          <cell r="F429" t="str">
            <v>Guy Gannett Communications</v>
          </cell>
          <cell r="G429" t="str">
            <v>$310 million</v>
          </cell>
        </row>
        <row r="430">
          <cell r="B430" t="str">
            <v>WTWC-TV</v>
          </cell>
          <cell r="C430" t="str">
            <v>NBC</v>
          </cell>
          <cell r="D430" t="str">
            <v>Tallahassee, FL</v>
          </cell>
          <cell r="E430" t="str">
            <v>Sinclair Broadcast Group</v>
          </cell>
          <cell r="F430" t="str">
            <v>Guy Gannett Communications</v>
          </cell>
          <cell r="G430" t="str">
            <v>$310 million</v>
          </cell>
        </row>
        <row r="431">
          <cell r="B431" t="str">
            <v>WOKR-TV</v>
          </cell>
          <cell r="C431" t="str">
            <v>ABC</v>
          </cell>
          <cell r="D431" t="str">
            <v>Rochester, NY</v>
          </cell>
          <cell r="E431" t="str">
            <v>Sinclair Broadcast Group</v>
          </cell>
          <cell r="F431" t="str">
            <v>Guy Gannett Communications</v>
          </cell>
          <cell r="G431" t="str">
            <v>$310 million</v>
          </cell>
        </row>
        <row r="433">
          <cell r="A433">
            <v>36038</v>
          </cell>
          <cell r="B433" t="str">
            <v>WIVT-TV</v>
          </cell>
          <cell r="C433" t="str">
            <v>ABC</v>
          </cell>
          <cell r="D433" t="str">
            <v>Binghamton, NY</v>
          </cell>
          <cell r="E433" t="str">
            <v>Ackerley Communications</v>
          </cell>
          <cell r="F433" t="str">
            <v>US Broadcast Group</v>
          </cell>
          <cell r="G433" t="str">
            <v>$9 million</v>
          </cell>
        </row>
        <row r="435">
          <cell r="A435">
            <v>36031</v>
          </cell>
          <cell r="B435" t="str">
            <v>WGNX-TV</v>
          </cell>
          <cell r="C435" t="str">
            <v>CBS</v>
          </cell>
          <cell r="D435" t="str">
            <v>Atlanta, GA</v>
          </cell>
          <cell r="E435" t="str">
            <v>Meredith Corp.</v>
          </cell>
          <cell r="F435" t="str">
            <v>Tribune Co.</v>
          </cell>
          <cell r="G435" t="str">
            <v>Swap valued for $370 million</v>
          </cell>
        </row>
        <row r="436">
          <cell r="B436" t="str">
            <v>KCPQ-TV</v>
          </cell>
          <cell r="C436" t="str">
            <v>Fox</v>
          </cell>
          <cell r="D436" t="str">
            <v>Seatlle, WA</v>
          </cell>
          <cell r="E436" t="str">
            <v>Tribune Corp.</v>
          </cell>
          <cell r="F436" t="str">
            <v>Meredith Corp.</v>
          </cell>
          <cell r="G436" t="str">
            <v>Swap valued for $370 million</v>
          </cell>
        </row>
        <row r="438">
          <cell r="A438">
            <v>36031</v>
          </cell>
          <cell r="B438" t="str">
            <v>KCPQ-TV</v>
          </cell>
          <cell r="C438" t="str">
            <v>Fox</v>
          </cell>
          <cell r="D438" t="str">
            <v>Seatlle, WA</v>
          </cell>
          <cell r="E438" t="str">
            <v>Meredith Corp.</v>
          </cell>
          <cell r="F438" t="str">
            <v>Kelly Broadcasting</v>
          </cell>
          <cell r="G438" t="str">
            <v>$380 million</v>
          </cell>
        </row>
        <row r="440">
          <cell r="A440">
            <v>36028</v>
          </cell>
          <cell r="B440" t="str">
            <v>KCRA-TV</v>
          </cell>
          <cell r="C440" t="str">
            <v>NBC</v>
          </cell>
          <cell r="D440" t="str">
            <v>Sacramento, CA</v>
          </cell>
          <cell r="E440" t="str">
            <v>Hearst-Argyle Television</v>
          </cell>
          <cell r="F440" t="str">
            <v>Kelly Broadcasting</v>
          </cell>
          <cell r="G440" t="str">
            <v>$509 million</v>
          </cell>
        </row>
        <row r="441">
          <cell r="B441" t="str">
            <v>KQCA-TV</v>
          </cell>
          <cell r="C441" t="str">
            <v>WB</v>
          </cell>
          <cell r="D441" t="str">
            <v>Stockton (Sacramento), CA</v>
          </cell>
          <cell r="E441" t="str">
            <v>Assuming Local Marketing Agreement Created by Kelly Broadcasting with Channel 58 Inc. (licensee) in 1994.</v>
          </cell>
        </row>
        <row r="444">
          <cell r="A444">
            <v>36025</v>
          </cell>
          <cell r="B444" t="str">
            <v>KGBT-TV</v>
          </cell>
          <cell r="C444" t="str">
            <v>CBS</v>
          </cell>
          <cell r="D444" t="str">
            <v>Harlingen, TX</v>
          </cell>
          <cell r="E444" t="str">
            <v>Cosmos Broadcasting</v>
          </cell>
          <cell r="F444" t="str">
            <v>Draper Communications</v>
          </cell>
          <cell r="G444" t="str">
            <v>$42 million</v>
          </cell>
        </row>
        <row r="446">
          <cell r="A446">
            <v>36015</v>
          </cell>
          <cell r="B446" t="str">
            <v>WMHQ-TV</v>
          </cell>
          <cell r="C446" t="str">
            <v>PBS</v>
          </cell>
          <cell r="D446" t="str">
            <v>Schenectady, NY</v>
          </cell>
          <cell r="E446" t="str">
            <v>Sinclair Broadcast Group</v>
          </cell>
          <cell r="F446" t="str">
            <v>WMHT Educational Telecommunications</v>
          </cell>
          <cell r="G446" t="str">
            <v>$23 million</v>
          </cell>
        </row>
        <row r="448">
          <cell r="A448">
            <v>36004</v>
          </cell>
          <cell r="B448" t="str">
            <v>WUPW-TV</v>
          </cell>
          <cell r="C448" t="str">
            <v>Fox</v>
          </cell>
          <cell r="D448" t="str">
            <v>Toledo, OH</v>
          </cell>
          <cell r="E448" t="str">
            <v xml:space="preserve">STC Broadcasting </v>
          </cell>
          <cell r="F448" t="str">
            <v>Raycom Media</v>
          </cell>
          <cell r="G448" t="str">
            <v>$73 million</v>
          </cell>
        </row>
        <row r="450">
          <cell r="A450">
            <v>35984</v>
          </cell>
          <cell r="B450" t="str">
            <v>WIVB-TV</v>
          </cell>
          <cell r="C450" t="str">
            <v>CBS</v>
          </cell>
          <cell r="D450" t="str">
            <v>Buffalo</v>
          </cell>
          <cell r="E450" t="str">
            <v>Chancellor Media Corp</v>
          </cell>
          <cell r="F450" t="str">
            <v>Lin Television Corporation</v>
          </cell>
          <cell r="G450" t="str">
            <v>$1.72 billion</v>
          </cell>
        </row>
        <row r="451">
          <cell r="B451" t="str">
            <v>WISH-TV</v>
          </cell>
          <cell r="C451" t="str">
            <v>CBS</v>
          </cell>
          <cell r="D451" t="str">
            <v>Indianapolis</v>
          </cell>
          <cell r="E451" t="str">
            <v>Chancellor Media Corp</v>
          </cell>
          <cell r="F451" t="str">
            <v>Lin Television Corporation</v>
          </cell>
          <cell r="G451" t="str">
            <v>$1.72 billion</v>
          </cell>
        </row>
        <row r="452">
          <cell r="B452" t="str">
            <v>WAVY-TV</v>
          </cell>
          <cell r="C452" t="str">
            <v>NBC</v>
          </cell>
          <cell r="D452" t="str">
            <v>Norfolk (Portsmouth)</v>
          </cell>
          <cell r="E452" t="str">
            <v>Chancellor Media Corp</v>
          </cell>
          <cell r="F452" t="str">
            <v>Lin Television Corporation</v>
          </cell>
          <cell r="G452" t="str">
            <v>$1.72 billion</v>
          </cell>
        </row>
        <row r="453">
          <cell r="B453" t="str">
            <v>KXAN-TV</v>
          </cell>
          <cell r="C453" t="str">
            <v>NBC</v>
          </cell>
          <cell r="D453" t="str">
            <v>Austin</v>
          </cell>
          <cell r="E453" t="str">
            <v>Chancellor Media Corp</v>
          </cell>
          <cell r="F453" t="str">
            <v>Lin Television Corporation</v>
          </cell>
          <cell r="G453" t="str">
            <v>$1.72 billion</v>
          </cell>
        </row>
        <row r="454">
          <cell r="B454" t="str">
            <v>WAND-TV</v>
          </cell>
          <cell r="C454" t="str">
            <v>ABC</v>
          </cell>
          <cell r="D454" t="str">
            <v>Champaign/Springfield/Decatur, IL</v>
          </cell>
          <cell r="E454" t="str">
            <v>Chancellor Media Corp</v>
          </cell>
          <cell r="F454" t="str">
            <v>Lin Television Corporation</v>
          </cell>
          <cell r="G454" t="str">
            <v>$1.72 billion</v>
          </cell>
        </row>
        <row r="455">
          <cell r="B455" t="str">
            <v>WTNH-TV</v>
          </cell>
          <cell r="C455" t="str">
            <v>ABC</v>
          </cell>
          <cell r="D455" t="str">
            <v>Hartford/(New Haven), CT</v>
          </cell>
          <cell r="E455" t="str">
            <v>Chancellor Media Corp</v>
          </cell>
          <cell r="F455" t="str">
            <v>Lin Television Corporation</v>
          </cell>
          <cell r="G455" t="str">
            <v>$1.72 billion</v>
          </cell>
        </row>
        <row r="456">
          <cell r="B456" t="str">
            <v>WANE-TV</v>
          </cell>
          <cell r="C456" t="str">
            <v>CBS</v>
          </cell>
          <cell r="D456" t="str">
            <v>Fort Wayne, IN</v>
          </cell>
          <cell r="E456" t="str">
            <v>Chancellor Media Corp</v>
          </cell>
          <cell r="F456" t="str">
            <v>Lin Television Corporation</v>
          </cell>
          <cell r="G456" t="str">
            <v>$1.72 billion</v>
          </cell>
        </row>
        <row r="457">
          <cell r="B457" t="str">
            <v>WOOD-TV</v>
          </cell>
          <cell r="C457" t="str">
            <v>NBC</v>
          </cell>
          <cell r="D457" t="str">
            <v>Grand Rapids</v>
          </cell>
          <cell r="E457" t="str">
            <v>Chancellor Media Corp</v>
          </cell>
          <cell r="F457" t="str">
            <v>Lin Television Corporation</v>
          </cell>
          <cell r="G457" t="str">
            <v>$1.72 billion</v>
          </cell>
        </row>
        <row r="458">
          <cell r="B458" t="str">
            <v>WBNE-TV</v>
          </cell>
          <cell r="C458" t="str">
            <v>WB</v>
          </cell>
          <cell r="D458" t="str">
            <v>Hartford/(New Haven), CT</v>
          </cell>
          <cell r="E458" t="str">
            <v>Chancellor Media Corp</v>
          </cell>
          <cell r="F458" t="str">
            <v>Lin Television Corporation</v>
          </cell>
          <cell r="G458" t="str">
            <v>$1.72 billion</v>
          </cell>
        </row>
        <row r="459">
          <cell r="B459" t="str">
            <v>WOTV-TV</v>
          </cell>
          <cell r="C459" t="str">
            <v>ABC</v>
          </cell>
          <cell r="D459" t="str">
            <v>Grand Rapids</v>
          </cell>
          <cell r="E459" t="str">
            <v>Chancellor Media Corp</v>
          </cell>
          <cell r="F459" t="str">
            <v>Lin Television Corporation</v>
          </cell>
          <cell r="G459" t="str">
            <v>$1.72 billion</v>
          </cell>
        </row>
        <row r="460">
          <cell r="B460" t="str">
            <v>WVBT-TV</v>
          </cell>
          <cell r="C460" t="str">
            <v>WB</v>
          </cell>
          <cell r="D460" t="str">
            <v>Norfolk (Portsmouth)</v>
          </cell>
          <cell r="E460" t="str">
            <v>Chancellor Media Corp</v>
          </cell>
          <cell r="F460" t="str">
            <v>Lin Television Corporation</v>
          </cell>
          <cell r="G460" t="str">
            <v>$1.72 billion</v>
          </cell>
        </row>
        <row r="461">
          <cell r="B461" t="str">
            <v>KNVA-TV</v>
          </cell>
          <cell r="C461" t="str">
            <v>WB</v>
          </cell>
          <cell r="D461" t="str">
            <v>Austin, TX</v>
          </cell>
          <cell r="E461" t="str">
            <v>Chancellor Media Corp</v>
          </cell>
          <cell r="F461" t="str">
            <v>Lin Television Corporation</v>
          </cell>
          <cell r="G461" t="str">
            <v>$1.72 billion</v>
          </cell>
        </row>
        <row r="464">
          <cell r="A464" t="str">
            <v>Television Transactions — Second-Quarter 1998</v>
          </cell>
        </row>
        <row r="465">
          <cell r="A465" t="str">
            <v>Date Transaction</v>
          </cell>
          <cell r="D465" t="str">
            <v>Designated</v>
          </cell>
          <cell r="G465" t="str">
            <v>Price</v>
          </cell>
        </row>
        <row r="466">
          <cell r="A466" t="str">
            <v xml:space="preserve"> Announced</v>
          </cell>
          <cell r="B466" t="str">
            <v>Property</v>
          </cell>
          <cell r="C466" t="str">
            <v>Affiliation</v>
          </cell>
          <cell r="D466" t="str">
            <v>Marketing Area</v>
          </cell>
          <cell r="E466" t="str">
            <v>Purchaser</v>
          </cell>
          <cell r="F466" t="str">
            <v>Seller</v>
          </cell>
          <cell r="G466" t="str">
            <v xml:space="preserve"> (at Announcement of Deal)</v>
          </cell>
        </row>
        <row r="468">
          <cell r="A468">
            <v>35947</v>
          </cell>
          <cell r="B468" t="str">
            <v>KKWB-TV</v>
          </cell>
          <cell r="C468" t="str">
            <v>WB</v>
          </cell>
          <cell r="D468" t="str">
            <v>El Paso</v>
          </cell>
          <cell r="E468" t="str">
            <v>White Knight Broadcasting</v>
          </cell>
          <cell r="F468" t="str">
            <v>UN2JC Communications</v>
          </cell>
          <cell r="G468" t="str">
            <v>$10 million</v>
          </cell>
        </row>
        <row r="470">
          <cell r="A470">
            <v>35940</v>
          </cell>
          <cell r="B470" t="str">
            <v>WESH-TV</v>
          </cell>
          <cell r="C470" t="str">
            <v>NBC</v>
          </cell>
          <cell r="D470" t="str">
            <v>Orlando (Daytona Beach)</v>
          </cell>
          <cell r="E470" t="str">
            <v>Hearst Argyle</v>
          </cell>
          <cell r="F470" t="str">
            <v>Pulitzer</v>
          </cell>
          <cell r="G470" t="str">
            <v>$1.85 billion</v>
          </cell>
        </row>
        <row r="471">
          <cell r="B471" t="str">
            <v>KCCI-TV</v>
          </cell>
          <cell r="C471" t="str">
            <v>CBS</v>
          </cell>
          <cell r="D471" t="str">
            <v>Des Moines</v>
          </cell>
          <cell r="E471" t="str">
            <v>Hearst Argyle</v>
          </cell>
          <cell r="F471" t="str">
            <v>Pulitzer</v>
          </cell>
          <cell r="G471" t="str">
            <v>$1.85 billion</v>
          </cell>
        </row>
        <row r="472">
          <cell r="B472" t="str">
            <v>WYFF-TV</v>
          </cell>
          <cell r="C472" t="str">
            <v>NBC</v>
          </cell>
          <cell r="D472" t="str">
            <v>Greenville,SC</v>
          </cell>
          <cell r="E472" t="str">
            <v>Hearst Argyle</v>
          </cell>
          <cell r="F472" t="str">
            <v>Pulitzer</v>
          </cell>
          <cell r="G472" t="str">
            <v>$1.85 billion</v>
          </cell>
        </row>
        <row r="473">
          <cell r="B473" t="str">
            <v>WDSU-TV</v>
          </cell>
          <cell r="C473" t="str">
            <v>NBC</v>
          </cell>
          <cell r="D473" t="str">
            <v>New Orleans</v>
          </cell>
          <cell r="E473" t="str">
            <v>Hearst Argyle</v>
          </cell>
          <cell r="F473" t="str">
            <v>Pulitzer</v>
          </cell>
          <cell r="G473" t="str">
            <v>$1.85 billion</v>
          </cell>
        </row>
        <row r="474">
          <cell r="B474" t="str">
            <v>WGAL-TV</v>
          </cell>
          <cell r="C474" t="str">
            <v>NBC</v>
          </cell>
          <cell r="D474" t="str">
            <v>Harrisburg</v>
          </cell>
          <cell r="E474" t="str">
            <v>Hearst Argyle</v>
          </cell>
          <cell r="F474" t="str">
            <v>Pulitzer</v>
          </cell>
          <cell r="G474" t="str">
            <v>$1.85 billion</v>
          </cell>
        </row>
        <row r="475">
          <cell r="B475" t="str">
            <v>WLKY-TV</v>
          </cell>
          <cell r="C475" t="str">
            <v>CBS</v>
          </cell>
          <cell r="D475" t="str">
            <v>Louisville, KY</v>
          </cell>
          <cell r="E475" t="str">
            <v>Hearst Argyle</v>
          </cell>
          <cell r="F475" t="str">
            <v>Pulitzer</v>
          </cell>
          <cell r="G475" t="str">
            <v>$1.85 billion</v>
          </cell>
        </row>
        <row r="476">
          <cell r="B476" t="str">
            <v>WXII-TV</v>
          </cell>
          <cell r="C476" t="str">
            <v>NBC</v>
          </cell>
          <cell r="D476" t="str">
            <v>Greensboro (Winston-Salem), NC</v>
          </cell>
          <cell r="E476" t="str">
            <v>Hearst Argyle</v>
          </cell>
          <cell r="F476" t="str">
            <v>Pulitzer</v>
          </cell>
          <cell r="G476" t="str">
            <v>$1.85 billion</v>
          </cell>
        </row>
        <row r="477">
          <cell r="B477" t="str">
            <v>KOAT-TV</v>
          </cell>
          <cell r="C477" t="str">
            <v>ABC</v>
          </cell>
          <cell r="D477" t="str">
            <v>Albuquerque, NM</v>
          </cell>
          <cell r="E477" t="str">
            <v>Hearst Argyle</v>
          </cell>
          <cell r="F477" t="str">
            <v>Pulitzer</v>
          </cell>
          <cell r="G477" t="str">
            <v>$1.85 billion</v>
          </cell>
        </row>
        <row r="478">
          <cell r="B478" t="str">
            <v>KOFT-TV</v>
          </cell>
          <cell r="C478" t="str">
            <v>SAT</v>
          </cell>
          <cell r="D478" t="str">
            <v>Gallup (Albuquerque), NM</v>
          </cell>
          <cell r="E478" t="str">
            <v>Hearst Argyle</v>
          </cell>
          <cell r="F478" t="str">
            <v>Pulitzer</v>
          </cell>
          <cell r="G478" t="str">
            <v>$1.85 billion</v>
          </cell>
        </row>
        <row r="479">
          <cell r="B479" t="str">
            <v>KOCT-TV</v>
          </cell>
          <cell r="C479" t="str">
            <v>SAT</v>
          </cell>
          <cell r="D479" t="str">
            <v>Carlsbad (Albuquerque), NM</v>
          </cell>
          <cell r="E479" t="str">
            <v>Hearst Argyle</v>
          </cell>
          <cell r="F479" t="str">
            <v>Pulitzer</v>
          </cell>
          <cell r="G479" t="str">
            <v>$1.85 billion</v>
          </cell>
        </row>
        <row r="480">
          <cell r="B480" t="str">
            <v>KOVT-TV</v>
          </cell>
          <cell r="C480" t="str">
            <v>SAT</v>
          </cell>
          <cell r="D480" t="str">
            <v>Silver City (Albuquerque), NM</v>
          </cell>
          <cell r="E480" t="str">
            <v>Hearst Argyle</v>
          </cell>
          <cell r="F480" t="str">
            <v>Pulitzer</v>
          </cell>
          <cell r="G480" t="str">
            <v>$1.85 billion</v>
          </cell>
        </row>
        <row r="481">
          <cell r="B481" t="str">
            <v>KETV-TV</v>
          </cell>
          <cell r="C481" t="str">
            <v>ABC</v>
          </cell>
          <cell r="D481" t="str">
            <v>Omaha, NE</v>
          </cell>
          <cell r="E481" t="str">
            <v>Hearst Argyle</v>
          </cell>
          <cell r="F481" t="str">
            <v>Pulitzer</v>
          </cell>
          <cell r="G481" t="str">
            <v>$1.85 billion</v>
          </cell>
        </row>
        <row r="485">
          <cell r="A485">
            <v>35933</v>
          </cell>
          <cell r="B485" t="str">
            <v>WHPX-TV</v>
          </cell>
          <cell r="C485" t="str">
            <v>InTV</v>
          </cell>
          <cell r="D485" t="str">
            <v>New London/Hartford</v>
          </cell>
          <cell r="E485" t="str">
            <v>D.P. Media</v>
          </cell>
          <cell r="F485" t="str">
            <v>Roberts Broadcasting</v>
          </cell>
          <cell r="G485" t="str">
            <v>$15.25 million</v>
          </cell>
        </row>
        <row r="487">
          <cell r="A487">
            <v>35926</v>
          </cell>
          <cell r="B487" t="str">
            <v>KMEG-TV</v>
          </cell>
          <cell r="C487" t="str">
            <v>CBS</v>
          </cell>
          <cell r="D487" t="str">
            <v>Sioux City</v>
          </cell>
          <cell r="E487" t="str">
            <v>Waitt Broadcasting</v>
          </cell>
          <cell r="F487" t="str">
            <v>Maine Radio and Television Co.</v>
          </cell>
          <cell r="G487" t="str">
            <v>$12.25 million</v>
          </cell>
        </row>
        <row r="489">
          <cell r="A489">
            <v>35926</v>
          </cell>
          <cell r="B489" t="str">
            <v>WALB-TV</v>
          </cell>
          <cell r="C489" t="str">
            <v>NBC</v>
          </cell>
          <cell r="D489" t="str">
            <v>Albany, GA</v>
          </cell>
          <cell r="E489" t="str">
            <v>Cosmos Broadcasting</v>
          </cell>
          <cell r="F489" t="str">
            <v>Gray Communications</v>
          </cell>
          <cell r="G489" t="str">
            <v>$78 million</v>
          </cell>
        </row>
        <row r="491">
          <cell r="A491">
            <v>35926</v>
          </cell>
          <cell r="B491" t="str">
            <v>WBPX-TV</v>
          </cell>
          <cell r="C491" t="str">
            <v>InTV</v>
          </cell>
          <cell r="D491" t="str">
            <v>Norwell, (Boston, MA)</v>
          </cell>
          <cell r="E491" t="str">
            <v>DP Media</v>
          </cell>
          <cell r="F491" t="str">
            <v>Paxson Communications</v>
          </cell>
          <cell r="G491" t="str">
            <v>$18 million</v>
          </cell>
        </row>
        <row r="493">
          <cell r="A493">
            <v>35926</v>
          </cell>
          <cell r="B493" t="str">
            <v>KHSL-TV</v>
          </cell>
          <cell r="C493" t="str">
            <v>CBS</v>
          </cell>
          <cell r="D493" t="str">
            <v>Chico/Redding, CA</v>
          </cell>
          <cell r="E493" t="str">
            <v>Catamount Broadcast Group</v>
          </cell>
          <cell r="F493" t="str">
            <v>Golden Empire Television</v>
          </cell>
          <cell r="G493" t="str">
            <v>$10 million</v>
          </cell>
        </row>
        <row r="495">
          <cell r="A495">
            <v>35923</v>
          </cell>
          <cell r="B495" t="str">
            <v>WWAY-TV</v>
          </cell>
          <cell r="C495" t="str">
            <v>ABC</v>
          </cell>
          <cell r="D495" t="str">
            <v>Wilmington, NC</v>
          </cell>
          <cell r="E495" t="str">
            <v>Cosmos Broadcasting</v>
          </cell>
          <cell r="F495" t="str">
            <v>Hillside Broadcasting</v>
          </cell>
          <cell r="G495" t="str">
            <v>?</v>
          </cell>
        </row>
        <row r="497">
          <cell r="A497">
            <v>35919</v>
          </cell>
          <cell r="B497" t="str">
            <v>KXRM-TV</v>
          </cell>
          <cell r="C497" t="str">
            <v>Fox</v>
          </cell>
          <cell r="D497" t="str">
            <v>Colorado Springs, CO</v>
          </cell>
          <cell r="E497" t="str">
            <v>GOCOM Communications</v>
          </cell>
          <cell r="F497" t="str">
            <v>KXRM Partnership</v>
          </cell>
          <cell r="G497" t="str">
            <v>$41.5 million</v>
          </cell>
        </row>
        <row r="499">
          <cell r="A499">
            <v>35914</v>
          </cell>
          <cell r="B499" t="str">
            <v>KVLY-TV</v>
          </cell>
          <cell r="C499" t="str">
            <v>NBC</v>
          </cell>
          <cell r="D499" t="str">
            <v>Fargo, North Dakota</v>
          </cell>
          <cell r="E499" t="str">
            <v>Sunrise Television</v>
          </cell>
          <cell r="F499" t="str">
            <v>Meyer Broadcasting</v>
          </cell>
          <cell r="G499" t="str">
            <v>$63.75 million</v>
          </cell>
        </row>
        <row r="500">
          <cell r="B500" t="str">
            <v>KFYR-TV</v>
          </cell>
          <cell r="C500" t="str">
            <v>NBC</v>
          </cell>
          <cell r="D500" t="str">
            <v>Bismark, North Dakota</v>
          </cell>
          <cell r="E500" t="str">
            <v>Sunrise Television</v>
          </cell>
          <cell r="F500" t="str">
            <v>Meyer Broadcasting</v>
          </cell>
          <cell r="G500" t="str">
            <v>$63.75 million</v>
          </cell>
        </row>
        <row r="501">
          <cell r="B501" t="str">
            <v>KMOT-TV</v>
          </cell>
          <cell r="C501" t="str">
            <v>SAT</v>
          </cell>
          <cell r="D501" t="str">
            <v>Minot, North Dakota</v>
          </cell>
          <cell r="E501" t="str">
            <v>Sunrise Television</v>
          </cell>
          <cell r="F501" t="str">
            <v>Meyer Broadcasting</v>
          </cell>
          <cell r="G501" t="str">
            <v>$63.75 million</v>
          </cell>
        </row>
        <row r="502">
          <cell r="B502" t="str">
            <v>KQCD-TV</v>
          </cell>
          <cell r="C502" t="str">
            <v>SAT</v>
          </cell>
          <cell r="D502" t="str">
            <v>Dickinson, North Dakota</v>
          </cell>
          <cell r="E502" t="str">
            <v>Sunrise Television</v>
          </cell>
          <cell r="F502" t="str">
            <v>Meyer Broadcasting</v>
          </cell>
          <cell r="G502" t="str">
            <v>$63.75 million</v>
          </cell>
        </row>
        <row r="503">
          <cell r="B503" t="str">
            <v>KUMV-TV</v>
          </cell>
          <cell r="C503" t="str">
            <v>SAT</v>
          </cell>
          <cell r="D503" t="str">
            <v>Williston, North Dakota</v>
          </cell>
          <cell r="E503" t="str">
            <v>Sunrise Television</v>
          </cell>
          <cell r="F503" t="str">
            <v>Meyer Broadcasting</v>
          </cell>
          <cell r="G503" t="str">
            <v>$63.75 million</v>
          </cell>
        </row>
        <row r="505">
          <cell r="A505">
            <v>35912</v>
          </cell>
          <cell r="B505" t="str">
            <v>KFXK-TV</v>
          </cell>
          <cell r="C505" t="str">
            <v>Fox</v>
          </cell>
          <cell r="D505" t="str">
            <v>Longview, Texas</v>
          </cell>
          <cell r="E505" t="str">
            <v>White Knight Broadcasting</v>
          </cell>
          <cell r="F505" t="str">
            <v>Inwood Investors Partnership</v>
          </cell>
          <cell r="G505" t="str">
            <v>$11.5 million</v>
          </cell>
        </row>
        <row r="507">
          <cell r="A507">
            <v>35912</v>
          </cell>
          <cell r="B507" t="str">
            <v>WFXL-TV</v>
          </cell>
          <cell r="C507" t="str">
            <v>Fox</v>
          </cell>
          <cell r="D507" t="str">
            <v>Albany, GA</v>
          </cell>
          <cell r="E507" t="str">
            <v>Wicks Broadcast Group</v>
          </cell>
          <cell r="F507" t="str">
            <v>Clarion Broadcasting of Albany</v>
          </cell>
          <cell r="G507" t="str">
            <v>$11.5 million</v>
          </cell>
        </row>
        <row r="509">
          <cell r="A509">
            <v>35898</v>
          </cell>
          <cell r="B509" t="str">
            <v>WSYX-TV</v>
          </cell>
          <cell r="C509" t="str">
            <v>ABC</v>
          </cell>
          <cell r="D509" t="str">
            <v>Columbus, OH</v>
          </cell>
          <cell r="E509" t="str">
            <v>Sinclair Broadcasting</v>
          </cell>
          <cell r="F509" t="str">
            <v>River City Broadcasting</v>
          </cell>
          <cell r="G509" t="str">
            <v>$228 million</v>
          </cell>
        </row>
        <row r="511">
          <cell r="A511">
            <v>35892</v>
          </cell>
          <cell r="B511" t="str">
            <v>WOIO-TV</v>
          </cell>
          <cell r="C511" t="str">
            <v>CBS</v>
          </cell>
          <cell r="D511" t="str">
            <v>Cleveland, OH</v>
          </cell>
          <cell r="E511" t="str">
            <v>Raycom</v>
          </cell>
          <cell r="F511" t="str">
            <v>Malrite</v>
          </cell>
          <cell r="G511" t="str">
            <v>NA</v>
          </cell>
        </row>
        <row r="512">
          <cell r="B512" t="str">
            <v>WXIX-TV</v>
          </cell>
          <cell r="C512" t="str">
            <v>Fox</v>
          </cell>
          <cell r="D512" t="str">
            <v>Cinciannati, OH</v>
          </cell>
          <cell r="E512" t="str">
            <v>Raycom</v>
          </cell>
          <cell r="F512" t="str">
            <v>Malrite</v>
          </cell>
          <cell r="G512" t="str">
            <v>NA</v>
          </cell>
        </row>
        <row r="513">
          <cell r="B513" t="str">
            <v>WFLX-TV</v>
          </cell>
          <cell r="C513" t="str">
            <v>Fox</v>
          </cell>
          <cell r="D513" t="str">
            <v>West Palm Beach, FL</v>
          </cell>
          <cell r="E513" t="str">
            <v>Raycom</v>
          </cell>
          <cell r="F513" t="str">
            <v>Malrite</v>
          </cell>
          <cell r="G513" t="str">
            <v>NA</v>
          </cell>
        </row>
        <row r="514">
          <cell r="B514" t="str">
            <v>WNWO-TV</v>
          </cell>
          <cell r="C514" t="str">
            <v>NBC</v>
          </cell>
          <cell r="D514" t="str">
            <v>Toledo, OH</v>
          </cell>
          <cell r="E514" t="str">
            <v>Raycom</v>
          </cell>
          <cell r="F514" t="str">
            <v>Malrite</v>
          </cell>
          <cell r="G514" t="str">
            <v>NA</v>
          </cell>
        </row>
        <row r="515">
          <cell r="B515" t="str">
            <v>WLII-TV</v>
          </cell>
          <cell r="D515" t="str">
            <v>San Juan, Puerto Rico</v>
          </cell>
          <cell r="E515" t="str">
            <v>Raycom</v>
          </cell>
          <cell r="F515" t="str">
            <v>Malrite</v>
          </cell>
          <cell r="G515" t="str">
            <v>NA</v>
          </cell>
        </row>
        <row r="516">
          <cell r="B516" t="str">
            <v>WSUR-TV</v>
          </cell>
          <cell r="D516" t="str">
            <v>Ponce, Puerto Rico</v>
          </cell>
          <cell r="E516" t="str">
            <v>Raycom</v>
          </cell>
          <cell r="F516" t="str">
            <v>Malrite</v>
          </cell>
          <cell r="G516" t="str">
            <v>NA</v>
          </cell>
        </row>
        <row r="518">
          <cell r="A518" t="str">
            <v>Television Transactions — First-Quarter 1998</v>
          </cell>
        </row>
        <row r="519">
          <cell r="A519" t="str">
            <v>Date Transaction</v>
          </cell>
          <cell r="D519" t="str">
            <v>Designated</v>
          </cell>
          <cell r="G519" t="str">
            <v>Price</v>
          </cell>
        </row>
        <row r="520">
          <cell r="A520" t="str">
            <v xml:space="preserve"> Announced</v>
          </cell>
          <cell r="B520" t="str">
            <v>Property</v>
          </cell>
          <cell r="C520" t="str">
            <v>Affiliation</v>
          </cell>
          <cell r="D520" t="str">
            <v>Marketing Area</v>
          </cell>
          <cell r="E520" t="str">
            <v>Purchaser</v>
          </cell>
          <cell r="F520" t="str">
            <v>Seller</v>
          </cell>
          <cell r="G520" t="str">
            <v xml:space="preserve"> (at Announcement of Deal)</v>
          </cell>
        </row>
        <row r="521">
          <cell r="A521">
            <v>35885</v>
          </cell>
          <cell r="B521" t="str">
            <v>WOAC-TV</v>
          </cell>
          <cell r="C521" t="str">
            <v>IND</v>
          </cell>
          <cell r="D521" t="str">
            <v>Canton (Cleveland, OH)</v>
          </cell>
          <cell r="E521" t="str">
            <v>Shop At Home</v>
          </cell>
          <cell r="F521" t="str">
            <v>Paxson/Whitehead Media</v>
          </cell>
          <cell r="G521" t="str">
            <v>$23 million</v>
          </cell>
        </row>
        <row r="523">
          <cell r="A523">
            <v>35885</v>
          </cell>
          <cell r="B523" t="str">
            <v>WLUK-TV</v>
          </cell>
          <cell r="C523" t="str">
            <v>Fox</v>
          </cell>
          <cell r="D523" t="str">
            <v>Green Bay, WI</v>
          </cell>
          <cell r="E523" t="str">
            <v>Emmis Broadcasting</v>
          </cell>
          <cell r="F523" t="str">
            <v>USA Networks, Inc.</v>
          </cell>
          <cell r="G523" t="str">
            <v>$307 million</v>
          </cell>
        </row>
        <row r="524">
          <cell r="B524" t="str">
            <v>KHON-TV</v>
          </cell>
          <cell r="C524" t="str">
            <v>Fox</v>
          </cell>
          <cell r="D524" t="str">
            <v>Honolulu, HI</v>
          </cell>
          <cell r="E524" t="str">
            <v>Emmis Broadcasting</v>
          </cell>
          <cell r="F524" t="str">
            <v>USA Networks, Inc.</v>
          </cell>
          <cell r="G524" t="str">
            <v>$307 million</v>
          </cell>
        </row>
        <row r="525">
          <cell r="B525" t="str">
            <v>WALA-TV</v>
          </cell>
          <cell r="C525" t="str">
            <v>Fox</v>
          </cell>
          <cell r="D525" t="str">
            <v>Mobile, AL</v>
          </cell>
          <cell r="E525" t="str">
            <v>Emmis Broadcasting</v>
          </cell>
          <cell r="F525" t="str">
            <v>USA Networks, Inc.</v>
          </cell>
          <cell r="G525" t="str">
            <v>$307 million</v>
          </cell>
        </row>
        <row r="526">
          <cell r="B526" t="str">
            <v>WVUE-TV</v>
          </cell>
          <cell r="C526" t="str">
            <v>Fox</v>
          </cell>
          <cell r="D526" t="str">
            <v>New Orleans, LA</v>
          </cell>
          <cell r="E526" t="str">
            <v>Emmis Broadcasting</v>
          </cell>
          <cell r="F526" t="str">
            <v>USA Networks, Inc.</v>
          </cell>
          <cell r="G526" t="str">
            <v>$307 million</v>
          </cell>
        </row>
        <row r="528">
          <cell r="A528">
            <v>35885</v>
          </cell>
          <cell r="B528" t="str">
            <v>WTHI-TV</v>
          </cell>
          <cell r="C528" t="str">
            <v>CBS</v>
          </cell>
          <cell r="D528" t="str">
            <v>Terre Haute, IN</v>
          </cell>
          <cell r="E528" t="str">
            <v>Emmis Broadcasting</v>
          </cell>
          <cell r="F528" t="str">
            <v>Wabash Valley Broadcasting, Inc.</v>
          </cell>
          <cell r="G528" t="str">
            <v>$90 million</v>
          </cell>
        </row>
        <row r="529">
          <cell r="B529" t="str">
            <v>WFTX-TV</v>
          </cell>
          <cell r="C529" t="str">
            <v>Fox</v>
          </cell>
          <cell r="D529" t="str">
            <v>Fort Myers, FL</v>
          </cell>
          <cell r="E529" t="str">
            <v>Emmis Broadcasting</v>
          </cell>
          <cell r="F529" t="str">
            <v>Wabash Valley Broadcasting, Inc.</v>
          </cell>
          <cell r="G529" t="str">
            <v>$90 million</v>
          </cell>
        </row>
        <row r="531">
          <cell r="A531">
            <v>35870</v>
          </cell>
          <cell r="B531" t="str">
            <v>WVNY-TV</v>
          </cell>
          <cell r="C531" t="str">
            <v>ABC</v>
          </cell>
          <cell r="D531" t="str">
            <v>Burlington, VT</v>
          </cell>
          <cell r="E531" t="str">
            <v>Channel 22 Television Station Inc.</v>
          </cell>
          <cell r="F531" t="str">
            <v>US Broadcast Group LP</v>
          </cell>
          <cell r="G531" t="str">
            <v>$27 million</v>
          </cell>
        </row>
        <row r="533">
          <cell r="A533">
            <v>35870</v>
          </cell>
          <cell r="B533" t="str">
            <v>KOLR-TV</v>
          </cell>
          <cell r="C533" t="str">
            <v>CBS</v>
          </cell>
          <cell r="D533" t="str">
            <v>Springfield, MO</v>
          </cell>
          <cell r="E533" t="str">
            <v>US Broadcast Group</v>
          </cell>
          <cell r="F533" t="str">
            <v>Cooper Family</v>
          </cell>
          <cell r="G533" t="str">
            <v>$62 million</v>
          </cell>
        </row>
        <row r="535">
          <cell r="A535">
            <v>35866</v>
          </cell>
          <cell r="B535" t="str">
            <v>WNGM-TV</v>
          </cell>
          <cell r="C535" t="str">
            <v>HSN</v>
          </cell>
          <cell r="D535" t="str">
            <v>Atlanta, GA</v>
          </cell>
          <cell r="E535" t="str">
            <v>USA Broadcasting</v>
          </cell>
          <cell r="F535" t="str">
            <v>Paxson</v>
          </cell>
          <cell r="G535" t="str">
            <v>$50.0 million</v>
          </cell>
        </row>
        <row r="536">
          <cell r="B536" t="str">
            <v>WBSF-TV</v>
          </cell>
          <cell r="C536" t="str">
            <v>IND</v>
          </cell>
          <cell r="D536" t="str">
            <v>Melbourne (Orlando-Daytona Beach)</v>
          </cell>
          <cell r="E536" t="str">
            <v>USA Broadcasting</v>
          </cell>
          <cell r="F536" t="str">
            <v>Blackstar L.L.C.</v>
          </cell>
          <cell r="G536" t="str">
            <v>$50.0 million</v>
          </cell>
        </row>
        <row r="537">
          <cell r="B537" t="str">
            <v>KEVN-TV</v>
          </cell>
          <cell r="C537" t="str">
            <v>Fox</v>
          </cell>
          <cell r="D537" t="str">
            <v>Rapid City, South Dakota</v>
          </cell>
          <cell r="E537" t="str">
            <v>USA Broadcasting</v>
          </cell>
          <cell r="F537" t="str">
            <v>Blackstar L.L.C.</v>
          </cell>
          <cell r="G537" t="str">
            <v>$50.0 million</v>
          </cell>
        </row>
        <row r="539">
          <cell r="A539">
            <v>35866</v>
          </cell>
          <cell r="B539" t="str">
            <v>KBSP-TV</v>
          </cell>
          <cell r="C539" t="str">
            <v>HSN</v>
          </cell>
          <cell r="D539" t="str">
            <v>Portland, OR</v>
          </cell>
          <cell r="E539" t="str">
            <v>Paxson Communications</v>
          </cell>
          <cell r="F539" t="str">
            <v>Blackstar Communication</v>
          </cell>
          <cell r="G539" t="str">
            <v>$30.0 million</v>
          </cell>
        </row>
        <row r="541">
          <cell r="A541">
            <v>35859</v>
          </cell>
          <cell r="B541" t="str">
            <v>WTVK-TV</v>
          </cell>
          <cell r="C541" t="str">
            <v>UPN</v>
          </cell>
          <cell r="D541" t="str">
            <v>Naples/Ft. Myers</v>
          </cell>
          <cell r="E541" t="str">
            <v>ACME Television</v>
          </cell>
          <cell r="F541" t="str">
            <v>Second Generation</v>
          </cell>
          <cell r="G541" t="str">
            <v>$15.5 million</v>
          </cell>
        </row>
        <row r="543">
          <cell r="A543">
            <v>35856</v>
          </cell>
          <cell r="B543" t="str">
            <v>WPXE-TV</v>
          </cell>
          <cell r="C543" t="str">
            <v>REL</v>
          </cell>
          <cell r="D543" t="str">
            <v>Milwaukee</v>
          </cell>
          <cell r="E543" t="str">
            <v>DP Media Inc.</v>
          </cell>
          <cell r="F543" t="str">
            <v>Paxson Communications</v>
          </cell>
          <cell r="G543" t="str">
            <v>$6.0 million</v>
          </cell>
        </row>
        <row r="545">
          <cell r="A545">
            <v>35850</v>
          </cell>
          <cell r="B545" t="str">
            <v>KXAS-TV</v>
          </cell>
          <cell r="C545" t="str">
            <v>NBC</v>
          </cell>
          <cell r="D545" t="str">
            <v>Dallas, TX</v>
          </cell>
          <cell r="E545" t="str">
            <v>NBC (80%)- LIN Television (20%) Joint Venture</v>
          </cell>
          <cell r="F545" t="str">
            <v xml:space="preserve">LIN Television </v>
          </cell>
          <cell r="G545" t="str">
            <v>Valuation approximated at $890 Million</v>
          </cell>
        </row>
        <row r="546">
          <cell r="E546" t="str">
            <v>Attribution to NBC</v>
          </cell>
        </row>
        <row r="548">
          <cell r="A548">
            <v>35850</v>
          </cell>
          <cell r="B548" t="str">
            <v>WZTV-TV</v>
          </cell>
          <cell r="C548" t="str">
            <v>Fox</v>
          </cell>
          <cell r="D548" t="str">
            <v>Nashville, TN</v>
          </cell>
          <cell r="E548" t="str">
            <v>Sinclair Broadcasting Group</v>
          </cell>
          <cell r="F548" t="str">
            <v>Sullivan Broadcasting Co.</v>
          </cell>
          <cell r="G548" t="str">
            <v>Approximately $1 billion</v>
          </cell>
        </row>
        <row r="549">
          <cell r="B549" t="str">
            <v>WUXP-TV (LMA)</v>
          </cell>
          <cell r="C549" t="str">
            <v>UPN</v>
          </cell>
          <cell r="E549" t="str">
            <v>Sinclair Broadcasting Group</v>
          </cell>
          <cell r="F549" t="str">
            <v>Sullivan Broadcasting Co.</v>
          </cell>
          <cell r="G549" t="str">
            <v>Approximately $1 billion</v>
          </cell>
        </row>
        <row r="550">
          <cell r="B550" t="str">
            <v>WUTV-TV</v>
          </cell>
          <cell r="C550" t="str">
            <v>Fox</v>
          </cell>
          <cell r="D550" t="str">
            <v>Buffalo, NY</v>
          </cell>
          <cell r="E550" t="str">
            <v>Sinclair Broadcasting Group</v>
          </cell>
          <cell r="F550" t="str">
            <v>Sullivan Broadcasting Co.</v>
          </cell>
          <cell r="G550" t="str">
            <v>Approximately $1 billion</v>
          </cell>
        </row>
        <row r="551">
          <cell r="B551" t="str">
            <v>KOKH-TV</v>
          </cell>
          <cell r="C551" t="str">
            <v>Fox</v>
          </cell>
          <cell r="D551" t="str">
            <v>Oklahoma City, OK</v>
          </cell>
          <cell r="E551" t="str">
            <v>Sinclair Broadcasting Group</v>
          </cell>
          <cell r="F551" t="str">
            <v>Sullivan Broadcasting Co.</v>
          </cell>
          <cell r="G551" t="str">
            <v>Approximately $1 billion</v>
          </cell>
        </row>
        <row r="552">
          <cell r="B552" t="str">
            <v>WXLV-TV</v>
          </cell>
          <cell r="C552" t="str">
            <v>ABC</v>
          </cell>
          <cell r="D552" t="str">
            <v>Greensboro/Winston-Salem</v>
          </cell>
          <cell r="E552" t="str">
            <v>Sinclair Broadcasting Group</v>
          </cell>
          <cell r="F552" t="str">
            <v>Sullivan Broadcasting Co.</v>
          </cell>
          <cell r="G552" t="str">
            <v>Approximately $1 billion</v>
          </cell>
        </row>
        <row r="553">
          <cell r="B553" t="str">
            <v>WUPN-TV (LMA)</v>
          </cell>
          <cell r="C553" t="str">
            <v>UPN</v>
          </cell>
          <cell r="E553" t="str">
            <v>Sinclair Broadcasting Group</v>
          </cell>
          <cell r="F553" t="str">
            <v>Sullivan Broadcasting Co.</v>
          </cell>
          <cell r="G553" t="str">
            <v>Approximately $1 billion</v>
          </cell>
        </row>
        <row r="554">
          <cell r="B554" t="str">
            <v>WRGT-TV</v>
          </cell>
          <cell r="C554" t="str">
            <v>Fox</v>
          </cell>
          <cell r="D554" t="str">
            <v>Dayton, OH</v>
          </cell>
          <cell r="E554" t="str">
            <v>Sinclair Broadcasting Group</v>
          </cell>
          <cell r="F554" t="str">
            <v>Sullivan Broadcasting Co.</v>
          </cell>
          <cell r="G554" t="str">
            <v>Approximately $1 billion</v>
          </cell>
        </row>
        <row r="555">
          <cell r="B555" t="str">
            <v>WVAH-TV</v>
          </cell>
          <cell r="C555" t="str">
            <v>Fox</v>
          </cell>
          <cell r="D555" t="str">
            <v>Charleston/Huntington, WV</v>
          </cell>
          <cell r="E555" t="str">
            <v>Sinclair Broadcasting Group</v>
          </cell>
          <cell r="F555" t="str">
            <v>Sullivan Broadcasting Co.</v>
          </cell>
          <cell r="G555" t="str">
            <v>Approximately $1 billion</v>
          </cell>
        </row>
        <row r="556">
          <cell r="B556" t="str">
            <v>WRLH-TV</v>
          </cell>
          <cell r="C556" t="str">
            <v>Fox</v>
          </cell>
          <cell r="D556" t="str">
            <v>Richmond, VA</v>
          </cell>
          <cell r="E556" t="str">
            <v>Sinclair Broadcasting Group</v>
          </cell>
          <cell r="F556" t="str">
            <v>Sullivan Broadcasting Co.</v>
          </cell>
          <cell r="G556" t="str">
            <v>Approximately $1 billion</v>
          </cell>
        </row>
        <row r="557">
          <cell r="B557" t="str">
            <v>WUHF-TV</v>
          </cell>
          <cell r="C557" t="str">
            <v>Fox</v>
          </cell>
          <cell r="D557" t="str">
            <v>Rochester, NY</v>
          </cell>
          <cell r="E557" t="str">
            <v>Sinclair Broadcasting Group</v>
          </cell>
          <cell r="F557" t="str">
            <v>Sullivan Broadcasting Co.</v>
          </cell>
          <cell r="G557" t="str">
            <v>Approximately $1 billion</v>
          </cell>
        </row>
        <row r="558">
          <cell r="B558" t="str">
            <v>WMSN-TV</v>
          </cell>
          <cell r="C558" t="str">
            <v>Fox</v>
          </cell>
          <cell r="D558" t="str">
            <v>Madison, WI</v>
          </cell>
          <cell r="E558" t="str">
            <v>Sinclair Broadcasting Group</v>
          </cell>
          <cell r="F558" t="str">
            <v>Sullivan Broadcasting Co.</v>
          </cell>
          <cell r="G558" t="str">
            <v>Approximately $1 billion</v>
          </cell>
        </row>
        <row r="559">
          <cell r="B559" t="str">
            <v>WTAT-TV</v>
          </cell>
          <cell r="C559" t="str">
            <v>Fox</v>
          </cell>
          <cell r="D559" t="str">
            <v>Charleston, SC</v>
          </cell>
          <cell r="E559" t="str">
            <v>Sinclair Broadcasting Group</v>
          </cell>
          <cell r="F559" t="str">
            <v>Sullivan Broadcasting Co.</v>
          </cell>
          <cell r="G559" t="str">
            <v>Approximately $1 billion</v>
          </cell>
        </row>
        <row r="560">
          <cell r="B560" t="str">
            <v>WFXV-TV/WPNY-LPTV</v>
          </cell>
          <cell r="C560" t="str">
            <v>Fox/UPN</v>
          </cell>
          <cell r="D560" t="str">
            <v>Utica, NY</v>
          </cell>
          <cell r="E560" t="str">
            <v>Sinclair Broadcasting Group</v>
          </cell>
          <cell r="F560" t="str">
            <v>Sullivan Broadcasting Co.</v>
          </cell>
          <cell r="G560" t="str">
            <v>Approximately $1 billion</v>
          </cell>
        </row>
        <row r="562">
          <cell r="A562">
            <v>35846</v>
          </cell>
          <cell r="B562" t="str">
            <v>WNNE-TV</v>
          </cell>
          <cell r="C562" t="str">
            <v>NBC</v>
          </cell>
          <cell r="D562" t="str">
            <v>Burlington/Plattsburgh/(Hartford, VT)</v>
          </cell>
          <cell r="E562" t="str">
            <v>Hearst Argyle</v>
          </cell>
          <cell r="F562" t="str">
            <v>STC Broadcasting</v>
          </cell>
          <cell r="G562" t="str">
            <v>Swap approximated  $100 million</v>
          </cell>
        </row>
        <row r="563">
          <cell r="B563" t="str">
            <v>WPTZ-TV</v>
          </cell>
          <cell r="C563" t="str">
            <v>NBC</v>
          </cell>
          <cell r="D563" t="str">
            <v>Burlington/(Plattsburgh)</v>
          </cell>
          <cell r="E563" t="str">
            <v>Hearst Argyle</v>
          </cell>
          <cell r="F563" t="str">
            <v>STC Broadcasting</v>
          </cell>
          <cell r="G563" t="str">
            <v>Swap approximated  $100 million</v>
          </cell>
        </row>
        <row r="564">
          <cell r="B564" t="str">
            <v>KSBW-TV</v>
          </cell>
          <cell r="C564" t="str">
            <v>NBC</v>
          </cell>
          <cell r="D564" t="str">
            <v>Monterey-(Salinas), CA</v>
          </cell>
          <cell r="E564" t="str">
            <v>Hearst Argyle</v>
          </cell>
          <cell r="F564" t="str">
            <v>STC Broadcasting</v>
          </cell>
          <cell r="G564" t="str">
            <v>Swap approximated  $100 million</v>
          </cell>
        </row>
        <row r="566">
          <cell r="A566" t="str">
            <v>Television Transactions — First-Quarter 1998</v>
          </cell>
        </row>
        <row r="567">
          <cell r="A567" t="str">
            <v>Date Transaction</v>
          </cell>
          <cell r="D567" t="str">
            <v>Designated</v>
          </cell>
          <cell r="G567" t="str">
            <v>Price</v>
          </cell>
        </row>
        <row r="568">
          <cell r="A568" t="str">
            <v xml:space="preserve"> Announced</v>
          </cell>
          <cell r="B568" t="str">
            <v>Property</v>
          </cell>
          <cell r="C568" t="str">
            <v>Affiliation</v>
          </cell>
          <cell r="D568" t="str">
            <v>Marketing Area</v>
          </cell>
          <cell r="E568" t="str">
            <v>Purchaser</v>
          </cell>
          <cell r="F568" t="str">
            <v>Seller</v>
          </cell>
          <cell r="G568" t="str">
            <v xml:space="preserve"> (at Announcement of Deal)</v>
          </cell>
        </row>
        <row r="570">
          <cell r="A570">
            <v>35846</v>
          </cell>
          <cell r="B570" t="str">
            <v>WDTN-TV</v>
          </cell>
          <cell r="C570" t="str">
            <v>ABC</v>
          </cell>
          <cell r="D570" t="str">
            <v>Dayton</v>
          </cell>
          <cell r="E570" t="str">
            <v>STC Broadcasting</v>
          </cell>
          <cell r="F570" t="str">
            <v>Hearst Argyle</v>
          </cell>
          <cell r="G570" t="str">
            <v>Swap approximated  $100 million</v>
          </cell>
        </row>
        <row r="571">
          <cell r="B571" t="str">
            <v>WNAC-TV</v>
          </cell>
          <cell r="C571" t="str">
            <v>FOX</v>
          </cell>
          <cell r="D571" t="str">
            <v>Providence</v>
          </cell>
          <cell r="E571" t="str">
            <v>STC Broadcasting</v>
          </cell>
          <cell r="F571" t="str">
            <v>Hearst Argyle</v>
          </cell>
          <cell r="G571" t="str">
            <v>Swap approximated  $100 million</v>
          </cell>
        </row>
        <row r="572">
          <cell r="E572" t="str">
            <v xml:space="preserve"> </v>
          </cell>
        </row>
        <row r="574">
          <cell r="A574">
            <v>35842</v>
          </cell>
          <cell r="B574" t="str">
            <v>WKRG-TV</v>
          </cell>
          <cell r="C574" t="str">
            <v>CBS</v>
          </cell>
          <cell r="D574" t="str">
            <v>Mobile, AL</v>
          </cell>
          <cell r="E574" t="str">
            <v>Spartan Communications</v>
          </cell>
          <cell r="F574" t="str">
            <v>WKRG-TV Inc.</v>
          </cell>
          <cell r="G574" t="str">
            <v>$84 million</v>
          </cell>
        </row>
        <row r="576">
          <cell r="A576">
            <v>35842</v>
          </cell>
          <cell r="B576" t="str">
            <v>WNTZ-TV</v>
          </cell>
          <cell r="C576" t="str">
            <v>IND</v>
          </cell>
          <cell r="D576" t="str">
            <v>Alexandria, LA</v>
          </cell>
          <cell r="E576" t="str">
            <v>White Knight Broadcasting</v>
          </cell>
          <cell r="F576" t="str">
            <v>WNTZ-48 Inc.</v>
          </cell>
          <cell r="G576" t="str">
            <v>$7 million</v>
          </cell>
        </row>
        <row r="578">
          <cell r="A578">
            <v>35842</v>
          </cell>
          <cell r="B578" t="str">
            <v>WFHL-TV</v>
          </cell>
          <cell r="C578" t="str">
            <v>IND</v>
          </cell>
          <cell r="D578" t="str">
            <v>Champaign/Springfield</v>
          </cell>
          <cell r="E578" t="str">
            <v>Paxson Communications</v>
          </cell>
          <cell r="F578" t="str">
            <v>Decatur Foursquare Broadcasting</v>
          </cell>
          <cell r="G578" t="str">
            <v>$9.25 million</v>
          </cell>
        </row>
        <row r="579">
          <cell r="B579" t="str">
            <v>WAUP-TV</v>
          </cell>
          <cell r="C579" t="str">
            <v>Dark</v>
          </cell>
          <cell r="D579" t="str">
            <v>Syracuse, NY</v>
          </cell>
          <cell r="E579" t="str">
            <v>Paxson Communications</v>
          </cell>
          <cell r="F579" t="str">
            <v>Syracuse Minority TV Inc.</v>
          </cell>
          <cell r="G579" t="str">
            <v>$5.75 million</v>
          </cell>
        </row>
        <row r="581">
          <cell r="A581">
            <v>35841</v>
          </cell>
          <cell r="B581" t="str">
            <v>KFBT-TV</v>
          </cell>
          <cell r="C581" t="str">
            <v>WB</v>
          </cell>
          <cell r="D581" t="str">
            <v>Las Vegas, Nevada</v>
          </cell>
          <cell r="E581" t="str">
            <v>Sinclair Broadcast Group</v>
          </cell>
          <cell r="F581" t="str">
            <v>Montecito Broadcasting Corporation</v>
          </cell>
          <cell r="G581" t="str">
            <v>$33 million</v>
          </cell>
        </row>
        <row r="583">
          <cell r="A583">
            <v>35835</v>
          </cell>
          <cell r="B583" t="str">
            <v>KOKH-TV</v>
          </cell>
          <cell r="C583" t="str">
            <v>Fox</v>
          </cell>
          <cell r="D583" t="str">
            <v>Oklahoma City, OK</v>
          </cell>
          <cell r="E583" t="str">
            <v>Sinclair Broadcast Group</v>
          </cell>
          <cell r="F583" t="str">
            <v>Sullivan Broadcasting Co.</v>
          </cell>
          <cell r="G583" t="str">
            <v xml:space="preserve"> Option to buy  for $60 million</v>
          </cell>
        </row>
        <row r="584">
          <cell r="B584" t="str">
            <v>WCHS-TV</v>
          </cell>
          <cell r="C584" t="str">
            <v>ABC</v>
          </cell>
          <cell r="D584" t="str">
            <v>Charleston, WV</v>
          </cell>
          <cell r="E584" t="str">
            <v>Sullivan Broadcasting Co.</v>
          </cell>
          <cell r="F584" t="str">
            <v>Sinclair Broadcast Group</v>
          </cell>
          <cell r="G584" t="str">
            <v xml:space="preserve"> Option to buy for $30 million</v>
          </cell>
        </row>
        <row r="586">
          <cell r="A586">
            <v>35835</v>
          </cell>
          <cell r="B586" t="str">
            <v>WPTZ-TV</v>
          </cell>
          <cell r="C586" t="str">
            <v>NBC</v>
          </cell>
          <cell r="D586" t="str">
            <v>Burlington/Plattsburgh</v>
          </cell>
          <cell r="E586" t="str">
            <v>STC Broadcasting</v>
          </cell>
          <cell r="F586" t="str">
            <v>Sinclair Broadcasting Group</v>
          </cell>
          <cell r="G586" t="str">
            <v>$72 million</v>
          </cell>
        </row>
        <row r="587">
          <cell r="B587" t="str">
            <v>WNNE-TV</v>
          </cell>
          <cell r="C587" t="str">
            <v>NBC</v>
          </cell>
          <cell r="D587" t="str">
            <v>Burlington/Plattsburgh(Hartford)</v>
          </cell>
          <cell r="E587" t="str">
            <v>STC Broadcasting</v>
          </cell>
          <cell r="F587" t="str">
            <v>Sinclair Broadcasting Group</v>
          </cell>
          <cell r="G587" t="str">
            <v>$72 million</v>
          </cell>
        </row>
        <row r="589">
          <cell r="A589">
            <v>35828</v>
          </cell>
          <cell r="B589" t="str">
            <v>WCFC-TV</v>
          </cell>
          <cell r="C589" t="str">
            <v>IND</v>
          </cell>
          <cell r="D589" t="str">
            <v>Chicago, IL</v>
          </cell>
          <cell r="E589" t="str">
            <v>Paxson Communications</v>
          </cell>
          <cell r="F589" t="str">
            <v>Christian Communications</v>
          </cell>
          <cell r="G589" t="str">
            <v>$128 million ($120 million cash plus option to</v>
          </cell>
        </row>
        <row r="590">
          <cell r="G590" t="str">
            <v>buy CP for KWOK)</v>
          </cell>
        </row>
        <row r="592">
          <cell r="A592">
            <v>35821</v>
          </cell>
          <cell r="B592" t="str">
            <v>KTZZ-TV</v>
          </cell>
          <cell r="C592" t="str">
            <v>WB</v>
          </cell>
          <cell r="D592" t="str">
            <v>Seattle, WA</v>
          </cell>
          <cell r="E592" t="str">
            <v>Tribune Co.</v>
          </cell>
          <cell r="F592" t="str">
            <v>Emmis Broadcasting</v>
          </cell>
          <cell r="G592" t="str">
            <v>Swap of WQCD-F  (value $160 million)</v>
          </cell>
        </row>
        <row r="593">
          <cell r="B593" t="str">
            <v>WXMI-TV</v>
          </cell>
          <cell r="C593" t="str">
            <v>Fox</v>
          </cell>
          <cell r="D593" t="str">
            <v>Grand Rapids, MI</v>
          </cell>
          <cell r="E593" t="str">
            <v>Tribune Co.</v>
          </cell>
          <cell r="F593" t="str">
            <v>Emmis Broadcasting</v>
          </cell>
          <cell r="G593" t="str">
            <v>Swap of WQCD-F  (value $160 million)</v>
          </cell>
        </row>
        <row r="595">
          <cell r="A595">
            <v>35821</v>
          </cell>
          <cell r="B595" t="str">
            <v>KOLN-TV</v>
          </cell>
          <cell r="C595" t="str">
            <v>CBS</v>
          </cell>
          <cell r="D595" t="str">
            <v>Lincoln, Neb</v>
          </cell>
          <cell r="E595" t="str">
            <v>Gray Communications Systems</v>
          </cell>
          <cell r="F595" t="str">
            <v>Busse Broadcasting Corp.</v>
          </cell>
          <cell r="G595" t="str">
            <v>$112 million</v>
          </cell>
        </row>
        <row r="596">
          <cell r="B596" t="str">
            <v>KGIN-TV</v>
          </cell>
          <cell r="C596" t="str">
            <v>CBS</v>
          </cell>
          <cell r="D596" t="str">
            <v>Grand Island, Neb</v>
          </cell>
          <cell r="E596" t="str">
            <v>Gray Communications Systems</v>
          </cell>
          <cell r="F596" t="str">
            <v>Busse Broadcasting Corp.</v>
          </cell>
          <cell r="G596" t="str">
            <v>$112 million</v>
          </cell>
        </row>
        <row r="597">
          <cell r="B597" t="str">
            <v>WEAU-TV</v>
          </cell>
          <cell r="C597" t="str">
            <v>NBC</v>
          </cell>
          <cell r="D597" t="str">
            <v>Eau Claire, Wis</v>
          </cell>
          <cell r="E597" t="str">
            <v>Gray Communications Systems</v>
          </cell>
          <cell r="F597" t="str">
            <v>Busse Broadcasting Corp.</v>
          </cell>
          <cell r="G597" t="str">
            <v>$112 million</v>
          </cell>
        </row>
        <row r="599">
          <cell r="A599">
            <v>35808</v>
          </cell>
          <cell r="B599" t="str">
            <v>WWMT-TV</v>
          </cell>
          <cell r="C599" t="str">
            <v>CBS</v>
          </cell>
          <cell r="D599" t="str">
            <v>Grand Rapids, MI</v>
          </cell>
          <cell r="E599" t="str">
            <v>Freedom Communications</v>
          </cell>
          <cell r="F599" t="str">
            <v>Granite Broadcasting</v>
          </cell>
          <cell r="G599" t="str">
            <v>$170 million</v>
          </cell>
        </row>
        <row r="600">
          <cell r="B600" t="str">
            <v>WLAJ-TV</v>
          </cell>
          <cell r="C600" t="str">
            <v>ABC</v>
          </cell>
          <cell r="D600" t="str">
            <v>Lansing, MI</v>
          </cell>
          <cell r="E600" t="str">
            <v>Freedom Communications</v>
          </cell>
          <cell r="F600" t="str">
            <v>Granite Broadcasting</v>
          </cell>
          <cell r="G600" t="str">
            <v>$170 million</v>
          </cell>
        </row>
        <row r="602">
          <cell r="A602" t="str">
            <v>Television Transactions — Fourth-Quarter 1997</v>
          </cell>
        </row>
        <row r="603">
          <cell r="A603" t="str">
            <v>Date Transaction</v>
          </cell>
          <cell r="D603" t="str">
            <v>Designated</v>
          </cell>
          <cell r="G603" t="str">
            <v>Price</v>
          </cell>
        </row>
        <row r="604">
          <cell r="A604" t="str">
            <v xml:space="preserve"> Announced</v>
          </cell>
          <cell r="B604" t="str">
            <v>Property</v>
          </cell>
          <cell r="C604" t="str">
            <v>Affiliation</v>
          </cell>
          <cell r="D604" t="str">
            <v>Marketing Area</v>
          </cell>
          <cell r="E604" t="str">
            <v>Purchaser</v>
          </cell>
          <cell r="F604" t="str">
            <v>Seller</v>
          </cell>
          <cell r="G604" t="str">
            <v xml:space="preserve"> (at Announcement of Deal)</v>
          </cell>
        </row>
        <row r="606">
          <cell r="A606">
            <v>35767</v>
          </cell>
          <cell r="B606" t="str">
            <v>WKEF-TV</v>
          </cell>
          <cell r="C606" t="str">
            <v>NBC</v>
          </cell>
          <cell r="D606" t="str">
            <v>Dayton, OH</v>
          </cell>
          <cell r="E606" t="str">
            <v>Sinclair Broadcast Group</v>
          </cell>
          <cell r="F606" t="str">
            <v>Max Media</v>
          </cell>
          <cell r="G606" t="str">
            <v>$255 million</v>
          </cell>
        </row>
        <row r="607">
          <cell r="B607" t="str">
            <v>WSYT-TV</v>
          </cell>
          <cell r="C607" t="str">
            <v>FOX</v>
          </cell>
          <cell r="D607" t="str">
            <v>Syracuse</v>
          </cell>
          <cell r="E607" t="str">
            <v>Sinclair Broadcast Group</v>
          </cell>
          <cell r="F607" t="str">
            <v>Max Media</v>
          </cell>
          <cell r="G607" t="str">
            <v>$255 million</v>
          </cell>
        </row>
        <row r="608">
          <cell r="B608" t="str">
            <v>KBSI-TV</v>
          </cell>
          <cell r="C608" t="str">
            <v>FOX</v>
          </cell>
          <cell r="D608" t="str">
            <v>Cape Girardeau (Paducah)</v>
          </cell>
          <cell r="E608" t="str">
            <v>Sinclair Broadcast Group</v>
          </cell>
          <cell r="F608" t="str">
            <v>Max Media</v>
          </cell>
          <cell r="G608" t="str">
            <v>$255 million</v>
          </cell>
        </row>
        <row r="609">
          <cell r="B609" t="str">
            <v>WEMT-TV</v>
          </cell>
          <cell r="C609" t="str">
            <v>FOX</v>
          </cell>
          <cell r="D609" t="str">
            <v>Tri-Cities</v>
          </cell>
          <cell r="E609" t="str">
            <v>Sinclair Broadcast Group</v>
          </cell>
          <cell r="F609" t="str">
            <v>Max Media</v>
          </cell>
          <cell r="G609" t="str">
            <v>$255 million</v>
          </cell>
        </row>
        <row r="610">
          <cell r="B610" t="str">
            <v>KETK-TV</v>
          </cell>
          <cell r="C610" t="str">
            <v>NBC</v>
          </cell>
          <cell r="D610" t="str">
            <v>Tyler/Longview, TX</v>
          </cell>
          <cell r="E610" t="str">
            <v>Sinclair Broadcast Group</v>
          </cell>
          <cell r="F610" t="str">
            <v>Max Media</v>
          </cell>
          <cell r="G610" t="str">
            <v>$255 million</v>
          </cell>
        </row>
        <row r="611">
          <cell r="B611" t="str">
            <v>KLSB-TV</v>
          </cell>
          <cell r="C611" t="str">
            <v>SAT</v>
          </cell>
          <cell r="D611" t="str">
            <v>Tyler/Longview, TX</v>
          </cell>
          <cell r="E611" t="str">
            <v>Sinclair Broadcast Group</v>
          </cell>
          <cell r="F611" t="str">
            <v>Max Media</v>
          </cell>
          <cell r="G611" t="str">
            <v>$255 million</v>
          </cell>
        </row>
        <row r="612">
          <cell r="B612" t="str">
            <v>WMMP-TV</v>
          </cell>
          <cell r="C612" t="str">
            <v>UPN</v>
          </cell>
          <cell r="D612" t="str">
            <v>Charleston, SC</v>
          </cell>
          <cell r="E612" t="str">
            <v>Sinclair Broadcast Group</v>
          </cell>
          <cell r="F612" t="str">
            <v>Max Media</v>
          </cell>
          <cell r="G612" t="str">
            <v>$255 million</v>
          </cell>
        </row>
        <row r="613">
          <cell r="B613" t="str">
            <v>plus radio stations in Norfolk, VA (WFOG-F, WPTE-F, WWDE-F, WNVZ-F) and Greensboro-Winston Salem, High Point, NC (WMQX, WQMG, WJMH-F and WQMG-A)</v>
          </cell>
          <cell r="G613" t="str">
            <v>$255 million</v>
          </cell>
        </row>
        <row r="615">
          <cell r="A615">
            <v>35765</v>
          </cell>
          <cell r="B615" t="str">
            <v>KADY-TV</v>
          </cell>
          <cell r="C615" t="str">
            <v>UPN</v>
          </cell>
          <cell r="D615" t="str">
            <v>Santa Barbara</v>
          </cell>
          <cell r="E615" t="str">
            <v>Biltmore Broadcasting (Brian E. Cobb 51% Owner)</v>
          </cell>
          <cell r="F615" t="str">
            <v>John W. Hyde Trustee</v>
          </cell>
          <cell r="G615" t="str">
            <v>$11 million</v>
          </cell>
        </row>
        <row r="617">
          <cell r="A617">
            <v>35758</v>
          </cell>
          <cell r="B617" t="str">
            <v>KBGE-TV</v>
          </cell>
          <cell r="C617" t="str">
            <v>IND</v>
          </cell>
          <cell r="D617" t="str">
            <v>Bellevue(Seattle, Wash.)</v>
          </cell>
          <cell r="E617" t="str">
            <v>Paxson Communications</v>
          </cell>
          <cell r="F617" t="str">
            <v>Value Vision International Inc.</v>
          </cell>
          <cell r="G617" t="str">
            <v>$35 million</v>
          </cell>
        </row>
        <row r="619">
          <cell r="A619">
            <v>35751</v>
          </cell>
          <cell r="B619" t="str">
            <v>WUBI-TV</v>
          </cell>
          <cell r="C619" t="str">
            <v>IND</v>
          </cell>
          <cell r="D619" t="str">
            <v>Buckley (Savannah, GA)</v>
          </cell>
          <cell r="E619" t="str">
            <v>Southern TV Corp.</v>
          </cell>
          <cell r="F619" t="str">
            <v>Upchurch Broadcasting Inc.</v>
          </cell>
          <cell r="G619" t="str">
            <v>$3.36 million</v>
          </cell>
        </row>
        <row r="621">
          <cell r="A621">
            <v>35751</v>
          </cell>
          <cell r="B621" t="str">
            <v>WJCB-TV</v>
          </cell>
          <cell r="C621" t="str">
            <v>IND</v>
          </cell>
          <cell r="D621" t="str">
            <v>Norfolk, VA</v>
          </cell>
          <cell r="E621" t="str">
            <v>Paxson Communications</v>
          </cell>
          <cell r="F621" t="str">
            <v>Lockwood Broadcasting</v>
          </cell>
          <cell r="G621" t="str">
            <v>$14.75 million</v>
          </cell>
        </row>
        <row r="623">
          <cell r="A623">
            <v>35751</v>
          </cell>
          <cell r="B623" t="str">
            <v>KLGT-TV</v>
          </cell>
          <cell r="C623" t="str">
            <v>WB</v>
          </cell>
          <cell r="D623" t="str">
            <v>Minneapolis, MN</v>
          </cell>
          <cell r="E623" t="str">
            <v>Sinclair Broadcast</v>
          </cell>
          <cell r="F623" t="str">
            <v>Lakeland Group TV Inc.</v>
          </cell>
          <cell r="G623" t="str">
            <v>$52.5 million</v>
          </cell>
        </row>
        <row r="625">
          <cell r="A625">
            <v>35751</v>
          </cell>
          <cell r="B625" t="str">
            <v>WLAJ-TV</v>
          </cell>
          <cell r="C625" t="str">
            <v>ABC</v>
          </cell>
          <cell r="D625" t="str">
            <v>Lansing, MI</v>
          </cell>
          <cell r="E625" t="str">
            <v>Granite Broadcasting, Inc.</v>
          </cell>
          <cell r="F625" t="str">
            <v>Joel I. Ferguson</v>
          </cell>
          <cell r="G625" t="str">
            <v>$19.4 million</v>
          </cell>
        </row>
        <row r="627">
          <cell r="A627">
            <v>35751</v>
          </cell>
          <cell r="B627" t="str">
            <v>WVTM-TV</v>
          </cell>
          <cell r="C627" t="str">
            <v>NBC</v>
          </cell>
          <cell r="D627" t="str">
            <v>Birmingham, AL</v>
          </cell>
          <cell r="E627" t="str">
            <v>LIN Television Corp.</v>
          </cell>
          <cell r="F627" t="str">
            <v>NBC Inc.</v>
          </cell>
          <cell r="G627" t="str">
            <v>$199 million</v>
          </cell>
        </row>
        <row r="629">
          <cell r="A629">
            <v>35747</v>
          </cell>
          <cell r="B629" t="str">
            <v>WHSW-TV</v>
          </cell>
          <cell r="C629" t="str">
            <v>UPN</v>
          </cell>
          <cell r="D629" t="str">
            <v>Baltimore, MD</v>
          </cell>
          <cell r="E629" t="str">
            <v>United Television</v>
          </cell>
          <cell r="F629" t="str">
            <v>HSNI Inc. (USA Networks, Inc.)</v>
          </cell>
          <cell r="G629" t="str">
            <v>$80 million</v>
          </cell>
        </row>
        <row r="631">
          <cell r="A631">
            <v>35744</v>
          </cell>
          <cell r="B631" t="str">
            <v>KFBT-TV</v>
          </cell>
          <cell r="C631" t="str">
            <v>WB</v>
          </cell>
          <cell r="D631" t="str">
            <v>Las Vegas, NV</v>
          </cell>
          <cell r="E631" t="str">
            <v>Acme Television Holdings</v>
          </cell>
          <cell r="F631" t="str">
            <v>Koker Family</v>
          </cell>
          <cell r="G631" t="str">
            <v>$33 million for stock</v>
          </cell>
        </row>
        <row r="633">
          <cell r="A633">
            <v>35744</v>
          </cell>
          <cell r="B633" t="str">
            <v>WRBW-TV</v>
          </cell>
          <cell r="C633" t="str">
            <v>UPN</v>
          </cell>
          <cell r="D633" t="str">
            <v>Orlando, FL</v>
          </cell>
          <cell r="E633" t="str">
            <v>BHC Communications/United Television</v>
          </cell>
          <cell r="F633" t="str">
            <v xml:space="preserve">Rainbow Broadcasting </v>
          </cell>
          <cell r="G633" t="str">
            <v>$60.3 million</v>
          </cell>
        </row>
        <row r="635">
          <cell r="A635">
            <v>35730</v>
          </cell>
          <cell r="B635" t="str">
            <v>WNDY-TV</v>
          </cell>
          <cell r="C635" t="str">
            <v>WB</v>
          </cell>
          <cell r="D635" t="str">
            <v>Marion (Indianapolis, IN)</v>
          </cell>
          <cell r="E635" t="str">
            <v>Viacom International</v>
          </cell>
          <cell r="F635" t="str">
            <v>IMS Broadcasting</v>
          </cell>
          <cell r="G635" t="str">
            <v>$35.0 million</v>
          </cell>
        </row>
        <row r="637">
          <cell r="A637">
            <v>35723</v>
          </cell>
          <cell r="B637" t="str">
            <v>WCSH-TV</v>
          </cell>
          <cell r="C637" t="str">
            <v>NBC</v>
          </cell>
          <cell r="D637" t="str">
            <v>Portland, ME</v>
          </cell>
          <cell r="E637" t="str">
            <v>Gannett Co.</v>
          </cell>
          <cell r="F637" t="str">
            <v>Maine Broadcasting System</v>
          </cell>
          <cell r="G637" t="str">
            <v>$100-$120 million</v>
          </cell>
        </row>
        <row r="638">
          <cell r="B638" t="str">
            <v>WLBZ-TV</v>
          </cell>
          <cell r="C638" t="str">
            <v>NBC</v>
          </cell>
          <cell r="D638" t="str">
            <v>Bangor, ME</v>
          </cell>
          <cell r="E638" t="str">
            <v>Gannett Co.</v>
          </cell>
          <cell r="F638" t="str">
            <v>Maine Broadcasting System</v>
          </cell>
          <cell r="G638" t="str">
            <v>$100-$120 million</v>
          </cell>
        </row>
        <row r="640">
          <cell r="A640">
            <v>35723</v>
          </cell>
          <cell r="B640" t="str">
            <v>WKFT-TV</v>
          </cell>
          <cell r="C640" t="str">
            <v>IND</v>
          </cell>
          <cell r="D640" t="str">
            <v>Fayetteville, NC</v>
          </cell>
          <cell r="E640" t="str">
            <v>Bahakel Communications</v>
          </cell>
          <cell r="F640" t="str">
            <v>Allied Communications</v>
          </cell>
          <cell r="G640" t="str">
            <v>$19.5 million</v>
          </cell>
        </row>
        <row r="642">
          <cell r="A642">
            <v>35716</v>
          </cell>
          <cell r="B642" t="str">
            <v>KXLT-TV</v>
          </cell>
          <cell r="C642" t="str">
            <v>Ind.</v>
          </cell>
          <cell r="D642" t="str">
            <v>Rochester, MN</v>
          </cell>
          <cell r="E642" t="str">
            <v>Shockley Communications</v>
          </cell>
          <cell r="F642" t="str">
            <v>KX Acquistion LP</v>
          </cell>
          <cell r="G642" t="str">
            <v>$2.5 million</v>
          </cell>
        </row>
        <row r="644">
          <cell r="A644">
            <v>35716</v>
          </cell>
          <cell r="B644" t="str">
            <v>KAPA-TV</v>
          </cell>
          <cell r="C644" t="str">
            <v>Dark</v>
          </cell>
          <cell r="D644" t="str">
            <v>Kaneohe/Honolulu, HI</v>
          </cell>
          <cell r="E644" t="str">
            <v>Paxson Communications</v>
          </cell>
          <cell r="F644" t="str">
            <v>Dove Broadcasting</v>
          </cell>
          <cell r="G644" t="str">
            <v>$5.0 million</v>
          </cell>
        </row>
        <row r="646">
          <cell r="A646">
            <v>35716</v>
          </cell>
          <cell r="B646" t="str">
            <v>KMVT-TV</v>
          </cell>
          <cell r="C646" t="str">
            <v>CBS</v>
          </cell>
          <cell r="D646" t="str">
            <v>Twin Falls, ID</v>
          </cell>
          <cell r="E646" t="str">
            <v>Catamount-Idaho License</v>
          </cell>
          <cell r="F646" t="str">
            <v>Root Communications</v>
          </cell>
          <cell r="G646" t="str">
            <v>$14.5 million</v>
          </cell>
        </row>
        <row r="648">
          <cell r="A648">
            <v>35709</v>
          </cell>
          <cell r="B648" t="str">
            <v>KOFY-TV</v>
          </cell>
          <cell r="C648" t="str">
            <v>WB</v>
          </cell>
          <cell r="D648" t="str">
            <v>San Francisco, CA</v>
          </cell>
          <cell r="E648" t="str">
            <v>Granite Broadcasting, Inc.</v>
          </cell>
          <cell r="F648" t="str">
            <v>J. Gabbert</v>
          </cell>
          <cell r="G648" t="str">
            <v>$143.5 million plus $30 million non-compete</v>
          </cell>
        </row>
        <row r="650">
          <cell r="A650">
            <v>35709</v>
          </cell>
          <cell r="B650" t="str">
            <v>WJET-TV</v>
          </cell>
          <cell r="C650" t="str">
            <v>ABC</v>
          </cell>
          <cell r="D650" t="str">
            <v>Erie, PA</v>
          </cell>
          <cell r="E650" t="str">
            <v>Nexstar Broadcasting (ABRY)</v>
          </cell>
          <cell r="F650" t="str">
            <v>Jet Broadcasting</v>
          </cell>
          <cell r="G650" t="str">
            <v>$18.5 million</v>
          </cell>
        </row>
        <row r="653">
          <cell r="A653" t="str">
            <v>Television Transactions — Third-Quarter 1997</v>
          </cell>
        </row>
        <row r="654">
          <cell r="A654" t="str">
            <v>Date Transaction</v>
          </cell>
          <cell r="D654" t="str">
            <v>Designated</v>
          </cell>
          <cell r="G654" t="str">
            <v>Price</v>
          </cell>
        </row>
        <row r="655">
          <cell r="A655" t="str">
            <v xml:space="preserve"> Announced</v>
          </cell>
          <cell r="B655" t="str">
            <v>Property</v>
          </cell>
          <cell r="C655" t="str">
            <v>Affiliation</v>
          </cell>
          <cell r="D655" t="str">
            <v>Marketing Area</v>
          </cell>
          <cell r="E655" t="str">
            <v>Purchaser</v>
          </cell>
          <cell r="F655" t="str">
            <v>Seller</v>
          </cell>
          <cell r="G655" t="str">
            <v xml:space="preserve"> (at Announcement of Deal)</v>
          </cell>
        </row>
        <row r="657">
          <cell r="A657">
            <v>35695</v>
          </cell>
          <cell r="B657" t="str">
            <v>KXGR-TV</v>
          </cell>
          <cell r="C657" t="str">
            <v>Dark</v>
          </cell>
          <cell r="D657" t="str">
            <v>Green Valley (Tucson, AZ)</v>
          </cell>
          <cell r="E657" t="str">
            <v>Paxson Communications</v>
          </cell>
          <cell r="F657" t="str">
            <v>Sungilt Corp.</v>
          </cell>
          <cell r="G657" t="str">
            <v>$4 million</v>
          </cell>
        </row>
        <row r="659">
          <cell r="A659">
            <v>35695</v>
          </cell>
          <cell r="B659" t="str">
            <v>WKRP-TV</v>
          </cell>
          <cell r="C659" t="str">
            <v>Dark</v>
          </cell>
          <cell r="D659" t="str">
            <v>Charleston, WV</v>
          </cell>
          <cell r="E659" t="str">
            <v>Paxson Communications</v>
          </cell>
          <cell r="F659" t="str">
            <v>Mountaineer Broadcasting</v>
          </cell>
          <cell r="G659" t="str">
            <v>$8.25 million</v>
          </cell>
        </row>
        <row r="661">
          <cell r="A661">
            <v>35695</v>
          </cell>
          <cell r="B661" t="str">
            <v>WFAY-TV</v>
          </cell>
          <cell r="C661" t="str">
            <v>Fox</v>
          </cell>
          <cell r="D661" t="str">
            <v>Fayetteville, NC</v>
          </cell>
          <cell r="E661" t="str">
            <v>Paxson Communications</v>
          </cell>
          <cell r="F661" t="str">
            <v>Fayetteville-Cumberland Telecasters</v>
          </cell>
          <cell r="G661" t="str">
            <v>$4.5 million</v>
          </cell>
        </row>
        <row r="663">
          <cell r="A663">
            <v>35695</v>
          </cell>
          <cell r="B663" t="str">
            <v>WKBN-TV</v>
          </cell>
          <cell r="C663" t="str">
            <v>CBS</v>
          </cell>
          <cell r="D663" t="str">
            <v>Youngstown, OH</v>
          </cell>
          <cell r="E663" t="str">
            <v>GOCOM Communications</v>
          </cell>
          <cell r="F663" t="str">
            <v>WKBN Broadcasting Corp.</v>
          </cell>
          <cell r="G663" t="str">
            <v>$39.4 million option price</v>
          </cell>
        </row>
        <row r="665">
          <cell r="A665">
            <v>35681</v>
          </cell>
          <cell r="B665" t="str">
            <v>KDEB-TV</v>
          </cell>
          <cell r="C665" t="str">
            <v>FOX</v>
          </cell>
          <cell r="D665" t="str">
            <v>Springfield, MO</v>
          </cell>
          <cell r="E665" t="str">
            <v>Sullivan Broadcasting (ABRY Broadcast Partners)</v>
          </cell>
          <cell r="F665" t="str">
            <v>Petracom Equity Partners</v>
          </cell>
          <cell r="G665" t="str">
            <v>$140 million</v>
          </cell>
        </row>
        <row r="666">
          <cell r="B666" t="str">
            <v>WTVW-TV</v>
          </cell>
          <cell r="C666" t="str">
            <v>FOX</v>
          </cell>
          <cell r="D666" t="str">
            <v>Evansville</v>
          </cell>
          <cell r="E666" t="str">
            <v>Sullivan Broadcasting (ABRY Broadcast Partners)</v>
          </cell>
          <cell r="F666" t="str">
            <v>Petracom Equity Partners</v>
          </cell>
          <cell r="G666" t="str">
            <v>$140 million</v>
          </cell>
        </row>
        <row r="667">
          <cell r="B667" t="str">
            <v>KARD-TV</v>
          </cell>
          <cell r="C667" t="str">
            <v>FOX</v>
          </cell>
          <cell r="D667" t="str">
            <v>Monroe-El Dorado</v>
          </cell>
          <cell r="E667" t="str">
            <v>Sullivan Broadcasting (ABRY Broadcast Partners)</v>
          </cell>
          <cell r="F667" t="str">
            <v>Petracom Equity Partners</v>
          </cell>
          <cell r="G667" t="str">
            <v>$140 million</v>
          </cell>
        </row>
        <row r="668">
          <cell r="B668" t="str">
            <v>WQRF-TV</v>
          </cell>
          <cell r="C668" t="str">
            <v>FOX</v>
          </cell>
          <cell r="D668" t="str">
            <v>Rockford</v>
          </cell>
          <cell r="E668" t="str">
            <v>Sullivan Broadcasting (ABRY Broadcast Partners)</v>
          </cell>
          <cell r="F668" t="str">
            <v>Petracom Equity Partners</v>
          </cell>
          <cell r="G668" t="str">
            <v>$140 million</v>
          </cell>
        </row>
        <row r="669">
          <cell r="B669" t="str">
            <v>KLBK-TV</v>
          </cell>
          <cell r="C669" t="str">
            <v>CBS</v>
          </cell>
          <cell r="D669" t="str">
            <v>Lubbock</v>
          </cell>
          <cell r="E669" t="str">
            <v>Sullivan Broadcasting (ABRY Broadcast Partners)</v>
          </cell>
          <cell r="F669" t="str">
            <v>Petracom Equity Partners</v>
          </cell>
          <cell r="G669" t="str">
            <v>$140 million</v>
          </cell>
        </row>
        <row r="671">
          <cell r="A671">
            <v>35678</v>
          </cell>
          <cell r="B671" t="str">
            <v>KZAR-TV</v>
          </cell>
          <cell r="C671" t="str">
            <v>WB</v>
          </cell>
          <cell r="D671" t="str">
            <v>Salt Lake City</v>
          </cell>
          <cell r="E671" t="str">
            <v>Acme Television, LLC</v>
          </cell>
          <cell r="F671" t="str">
            <v>Roberts Broadcasting</v>
          </cell>
          <cell r="G671" t="str">
            <v>$14.0 million</v>
          </cell>
        </row>
        <row r="672">
          <cell r="B672" t="str">
            <v>KAOU-TV</v>
          </cell>
          <cell r="C672" t="str">
            <v>WB</v>
          </cell>
          <cell r="D672" t="str">
            <v>Albuquerque, NM</v>
          </cell>
          <cell r="E672" t="str">
            <v>Acme Television, LLC</v>
          </cell>
          <cell r="F672" t="str">
            <v>New Station</v>
          </cell>
          <cell r="G672" t="str">
            <v>plus $8.5 million in construction</v>
          </cell>
        </row>
        <row r="674">
          <cell r="A674">
            <v>35677</v>
          </cell>
          <cell r="B674" t="str">
            <v>WVIT-TV</v>
          </cell>
          <cell r="C674" t="str">
            <v>NBC</v>
          </cell>
          <cell r="D674" t="str">
            <v>Hartford/New Haven, CT</v>
          </cell>
          <cell r="E674" t="str">
            <v>NBC (General Electric)</v>
          </cell>
          <cell r="F674" t="str">
            <v>Swap - Viacom</v>
          </cell>
          <cell r="G674" t="str">
            <v xml:space="preserve">NBC paying $130 million and </v>
          </cell>
        </row>
        <row r="675">
          <cell r="B675" t="str">
            <v>WWHO-TV</v>
          </cell>
          <cell r="C675" t="str">
            <v>WB</v>
          </cell>
          <cell r="D675" t="str">
            <v>Columbus, OH</v>
          </cell>
          <cell r="E675" t="str">
            <v>Viacom</v>
          </cell>
          <cell r="F675" t="str">
            <v>Swap - NBC</v>
          </cell>
          <cell r="G675" t="str">
            <v>buying WWHO-TV and</v>
          </cell>
        </row>
        <row r="676">
          <cell r="B676" t="str">
            <v>WLWC-TV</v>
          </cell>
          <cell r="C676" t="str">
            <v>NA</v>
          </cell>
          <cell r="D676" t="str">
            <v>Providence, RI</v>
          </cell>
          <cell r="E676" t="str">
            <v>Viacom</v>
          </cell>
          <cell r="F676" t="str">
            <v>Swap - NBC</v>
          </cell>
          <cell r="G676" t="str">
            <v>WLWC-TV from Fant for $6 million</v>
          </cell>
        </row>
        <row r="678">
          <cell r="A678">
            <v>35677</v>
          </cell>
          <cell r="B678" t="str">
            <v>KENS-TV</v>
          </cell>
          <cell r="C678" t="str">
            <v>CBS</v>
          </cell>
          <cell r="D678" t="str">
            <v>San Antonio, TX</v>
          </cell>
          <cell r="E678" t="str">
            <v>A. H. Belo Corp.</v>
          </cell>
          <cell r="F678" t="str">
            <v>Scripps Howard</v>
          </cell>
          <cell r="G678" t="str">
            <v>Belo giving 56% of TV Food</v>
          </cell>
        </row>
        <row r="679">
          <cell r="G679" t="str">
            <v>Network and $75 million</v>
          </cell>
        </row>
        <row r="681">
          <cell r="A681">
            <v>35675</v>
          </cell>
          <cell r="B681" t="str">
            <v>WGNT-TV</v>
          </cell>
          <cell r="C681" t="str">
            <v>UPN</v>
          </cell>
          <cell r="D681" t="str">
            <v>Norfolk, VA</v>
          </cell>
          <cell r="E681" t="str">
            <v>Viacom</v>
          </cell>
          <cell r="F681" t="str">
            <v>Centennial Communications</v>
          </cell>
          <cell r="G681" t="str">
            <v>$42.5 million</v>
          </cell>
        </row>
        <row r="683">
          <cell r="A683">
            <v>35674</v>
          </cell>
          <cell r="B683" t="str">
            <v>WCEE-TV</v>
          </cell>
          <cell r="C683" t="str">
            <v>inTV</v>
          </cell>
          <cell r="D683" t="str">
            <v>Mt. Vernon, IL (St. Louis), MO</v>
          </cell>
          <cell r="E683" t="str">
            <v>D.P. Media Inc.</v>
          </cell>
          <cell r="F683" t="str">
            <v>Paxson Communications</v>
          </cell>
          <cell r="G683" t="str">
            <v>$4.8 million</v>
          </cell>
        </row>
        <row r="684">
          <cell r="B684" t="str">
            <v>WILV-TV</v>
          </cell>
          <cell r="C684" t="str">
            <v>inTV</v>
          </cell>
          <cell r="D684" t="str">
            <v>Battle Creek (Grand Rapids), MI</v>
          </cell>
          <cell r="E684" t="str">
            <v>D.P. Media Inc.</v>
          </cell>
          <cell r="F684" t="str">
            <v>Paxson Communications</v>
          </cell>
          <cell r="G684" t="str">
            <v>$7.0 million</v>
          </cell>
        </row>
        <row r="686">
          <cell r="A686">
            <v>35667</v>
          </cell>
          <cell r="B686" t="str">
            <v>KRCA-TV</v>
          </cell>
          <cell r="C686" t="str">
            <v>IND</v>
          </cell>
          <cell r="D686" t="str">
            <v>Riverside (Los Angeles), CA</v>
          </cell>
          <cell r="E686" t="str">
            <v>Liberman Broadcasting</v>
          </cell>
          <cell r="F686" t="str">
            <v>Fouce Amusement</v>
          </cell>
          <cell r="G686" t="str">
            <v>$60 million</v>
          </cell>
        </row>
        <row r="688">
          <cell r="A688">
            <v>35667</v>
          </cell>
          <cell r="B688" t="str">
            <v>WLCN-TV</v>
          </cell>
          <cell r="C688" t="str">
            <v>IND</v>
          </cell>
          <cell r="D688" t="str">
            <v>Madisonville, KY</v>
          </cell>
          <cell r="E688" t="str">
            <v>South Central Communications</v>
          </cell>
          <cell r="F688" t="str">
            <v>ZOE Broadcasting Corp.</v>
          </cell>
          <cell r="G688" t="str">
            <v>$5 million</v>
          </cell>
        </row>
        <row r="690">
          <cell r="A690">
            <v>35667</v>
          </cell>
          <cell r="B690" t="str">
            <v>WYDC-TV</v>
          </cell>
          <cell r="C690" t="str">
            <v>IND</v>
          </cell>
          <cell r="D690" t="str">
            <v>Corning, NY</v>
          </cell>
          <cell r="E690" t="str">
            <v>Vision Communications</v>
          </cell>
          <cell r="F690" t="str">
            <v>Standfast Broadcasting Corp.</v>
          </cell>
          <cell r="G690" t="str">
            <v>$1.75 million</v>
          </cell>
        </row>
        <row r="693">
          <cell r="A693" t="str">
            <v>Television Transactions — Third-Quarter 1997</v>
          </cell>
        </row>
        <row r="694">
          <cell r="A694" t="str">
            <v>Date Transaction</v>
          </cell>
          <cell r="D694" t="str">
            <v>Designated</v>
          </cell>
          <cell r="G694" t="str">
            <v>Price</v>
          </cell>
        </row>
        <row r="695">
          <cell r="A695" t="str">
            <v xml:space="preserve"> Announced</v>
          </cell>
          <cell r="B695" t="str">
            <v>Property</v>
          </cell>
          <cell r="C695" t="str">
            <v>Affiliation</v>
          </cell>
          <cell r="D695" t="str">
            <v>Marketing Area</v>
          </cell>
          <cell r="E695" t="str">
            <v>Purchaser</v>
          </cell>
          <cell r="F695" t="str">
            <v>Seller</v>
          </cell>
          <cell r="G695" t="str">
            <v xml:space="preserve"> (at Announcement of Deal)</v>
          </cell>
        </row>
        <row r="697">
          <cell r="A697">
            <v>35653</v>
          </cell>
          <cell r="B697" t="str">
            <v>KXAS-TV</v>
          </cell>
          <cell r="C697" t="str">
            <v>NBC</v>
          </cell>
          <cell r="D697" t="str">
            <v>Dallas-Ft.Worth, TX</v>
          </cell>
          <cell r="E697" t="str">
            <v>Hick, Muse Tate and Furst</v>
          </cell>
          <cell r="F697" t="str">
            <v>LIN Television Corp. (AT&amp;T)</v>
          </cell>
          <cell r="G697" t="str">
            <v>$1.71 billion</v>
          </cell>
        </row>
        <row r="698">
          <cell r="B698" t="str">
            <v>WIVB-TV</v>
          </cell>
          <cell r="C698" t="str">
            <v>CBS</v>
          </cell>
          <cell r="D698" t="str">
            <v>Buffalo, NY</v>
          </cell>
          <cell r="E698" t="str">
            <v>Hick, Muse Tate and Furst</v>
          </cell>
          <cell r="F698" t="str">
            <v>LIN Television Corp. (AT&amp;T)</v>
          </cell>
          <cell r="G698" t="str">
            <v>$1.71 billion</v>
          </cell>
        </row>
        <row r="699">
          <cell r="B699" t="str">
            <v>WISH-TV</v>
          </cell>
          <cell r="C699" t="str">
            <v>CBS</v>
          </cell>
          <cell r="D699" t="str">
            <v>Indianapolis, IN</v>
          </cell>
          <cell r="E699" t="str">
            <v>Hick, Muse Tate and Furst</v>
          </cell>
          <cell r="F699" t="str">
            <v>LIN Television Corp. (AT&amp;T)</v>
          </cell>
          <cell r="G699" t="str">
            <v>$1.71 billion</v>
          </cell>
        </row>
        <row r="700">
          <cell r="B700" t="str">
            <v>WAVY-TV</v>
          </cell>
          <cell r="C700" t="str">
            <v>NBC</v>
          </cell>
          <cell r="D700" t="str">
            <v>Norfolk (Portsmouth), VA</v>
          </cell>
          <cell r="E700" t="str">
            <v>Hick, Muse Tate and Furst</v>
          </cell>
          <cell r="F700" t="str">
            <v>LIN Television Corp. (AT&amp;T)</v>
          </cell>
          <cell r="G700" t="str">
            <v>$1.71 billion</v>
          </cell>
        </row>
        <row r="701">
          <cell r="B701" t="str">
            <v>KXAN-TV</v>
          </cell>
          <cell r="C701" t="str">
            <v>NBC</v>
          </cell>
          <cell r="D701" t="str">
            <v>Austin, TX</v>
          </cell>
          <cell r="E701" t="str">
            <v>Hick, Muse Tate and Furst</v>
          </cell>
          <cell r="F701" t="str">
            <v>LIN Television Corp. (AT&amp;T)</v>
          </cell>
          <cell r="G701" t="str">
            <v>$1.71 billion</v>
          </cell>
        </row>
        <row r="702">
          <cell r="B702" t="str">
            <v>KXAM-TV</v>
          </cell>
          <cell r="C702" t="str">
            <v>SAT</v>
          </cell>
          <cell r="D702" t="str">
            <v>Llano, TX</v>
          </cell>
          <cell r="E702" t="str">
            <v>Hick, Muse Tate and Furst</v>
          </cell>
          <cell r="F702" t="str">
            <v>LIN Television Corp. (AT&amp;T)</v>
          </cell>
          <cell r="G702" t="str">
            <v>$1.71 billion</v>
          </cell>
        </row>
        <row r="703">
          <cell r="B703" t="str">
            <v>WAND-TV</v>
          </cell>
          <cell r="C703" t="str">
            <v>ABC</v>
          </cell>
          <cell r="D703" t="str">
            <v>Champaign/Springfield/Decatur, IL</v>
          </cell>
          <cell r="E703" t="str">
            <v>Hick, Muse Tate and Furst</v>
          </cell>
          <cell r="F703" t="str">
            <v>LIN Television Corp. (AT&amp;T)</v>
          </cell>
          <cell r="G703" t="str">
            <v>$1.71 billion</v>
          </cell>
        </row>
        <row r="704">
          <cell r="B704" t="str">
            <v>WTNH-TV</v>
          </cell>
          <cell r="C704" t="str">
            <v>ABC</v>
          </cell>
          <cell r="D704" t="str">
            <v>Hartford/(New Haven), CT</v>
          </cell>
          <cell r="E704" t="str">
            <v>Hick, Muse Tate and Furst</v>
          </cell>
          <cell r="F704" t="str">
            <v>LIN Television Corp. (AT&amp;T)</v>
          </cell>
          <cell r="G704" t="str">
            <v>$1.71 billion</v>
          </cell>
        </row>
        <row r="705">
          <cell r="B705" t="str">
            <v>WANE-TV</v>
          </cell>
          <cell r="C705" t="str">
            <v>CBS</v>
          </cell>
          <cell r="D705" t="str">
            <v>Fort Wayne, IN</v>
          </cell>
          <cell r="E705" t="str">
            <v>Hick, Muse Tate and Furst</v>
          </cell>
          <cell r="F705" t="str">
            <v>LIN Television Corp. (AT&amp;T)</v>
          </cell>
          <cell r="G705" t="str">
            <v>$1.71 billion</v>
          </cell>
        </row>
        <row r="711">
          <cell r="A711">
            <v>35650</v>
          </cell>
          <cell r="B711" t="str">
            <v>WOOD-TV</v>
          </cell>
          <cell r="C711" t="str">
            <v>NBC</v>
          </cell>
          <cell r="D711" t="str">
            <v>Grand Rapids, MI</v>
          </cell>
          <cell r="E711" t="str">
            <v>Hick, Muse Tate and Furst</v>
          </cell>
          <cell r="F711" t="str">
            <v>LIN Broadcasting Corp. (AT&amp;T)</v>
          </cell>
          <cell r="G711" t="str">
            <v>$122.5 million</v>
          </cell>
        </row>
        <row r="713">
          <cell r="A713">
            <v>35650</v>
          </cell>
          <cell r="B713" t="str">
            <v>KSNF-TV</v>
          </cell>
          <cell r="C713" t="str">
            <v>NBC</v>
          </cell>
          <cell r="D713" t="str">
            <v>Joplin, Mo</v>
          </cell>
          <cell r="E713" t="str">
            <v>Nexstar Broadcasting</v>
          </cell>
          <cell r="F713" t="str">
            <v>U.S. Broadcast Group</v>
          </cell>
          <cell r="G713" t="str">
            <v>$72 million</v>
          </cell>
        </row>
        <row r="714">
          <cell r="B714" t="str">
            <v>WMGC-TV</v>
          </cell>
          <cell r="C714" t="str">
            <v>ABC</v>
          </cell>
          <cell r="D714" t="str">
            <v>Binghampton, NY</v>
          </cell>
          <cell r="E714" t="str">
            <v>Nexstar Broadcasting</v>
          </cell>
          <cell r="F714" t="str">
            <v>U.S. Broadcast Group</v>
          </cell>
          <cell r="G714" t="str">
            <v>$72 million</v>
          </cell>
        </row>
        <row r="715">
          <cell r="B715" t="str">
            <v>KJAC-TV</v>
          </cell>
          <cell r="C715" t="str">
            <v>NBC</v>
          </cell>
          <cell r="D715" t="str">
            <v>Port Arthur/Beaumont, TX</v>
          </cell>
          <cell r="E715" t="str">
            <v>Nexstar Broadcasting</v>
          </cell>
          <cell r="F715" t="str">
            <v>U.S. Broadcast Group</v>
          </cell>
          <cell r="G715" t="str">
            <v>$72 million</v>
          </cell>
        </row>
        <row r="716">
          <cell r="B716" t="str">
            <v>KFDX-TV</v>
          </cell>
          <cell r="C716" t="str">
            <v>NBC</v>
          </cell>
          <cell r="D716" t="str">
            <v>Wichita Falls, TX</v>
          </cell>
          <cell r="E716" t="str">
            <v>Nexstar Broadcasting</v>
          </cell>
          <cell r="F716" t="str">
            <v>U.S. Broadcast Group</v>
          </cell>
          <cell r="G716" t="str">
            <v>$72 million</v>
          </cell>
        </row>
        <row r="718">
          <cell r="A718">
            <v>35650</v>
          </cell>
          <cell r="B718" t="str">
            <v>KOKH-TV</v>
          </cell>
          <cell r="C718" t="str">
            <v>Fox</v>
          </cell>
          <cell r="D718" t="str">
            <v>Oklahoma City, OK</v>
          </cell>
          <cell r="E718" t="str">
            <v>Sullivan Broadcasting Co.</v>
          </cell>
          <cell r="F718" t="str">
            <v>Sinclair Broadcast Group</v>
          </cell>
          <cell r="G718" t="str">
            <v>$60 million</v>
          </cell>
        </row>
        <row r="720">
          <cell r="A720">
            <v>35650</v>
          </cell>
          <cell r="B720" t="str">
            <v>WNEG-TV</v>
          </cell>
          <cell r="C720" t="str">
            <v>CBS</v>
          </cell>
          <cell r="D720" t="str">
            <v>Toccoa (Greenville-Spartanburg)</v>
          </cell>
          <cell r="E720" t="str">
            <v>Spartan Communications</v>
          </cell>
          <cell r="F720" t="str">
            <v>Stephens County Broadcasting</v>
          </cell>
          <cell r="G720" t="str">
            <v>$2.2 million</v>
          </cell>
        </row>
        <row r="722">
          <cell r="A722">
            <v>35653</v>
          </cell>
          <cell r="B722" t="str">
            <v>WUPL-TV</v>
          </cell>
          <cell r="C722" t="str">
            <v>UPN</v>
          </cell>
          <cell r="D722" t="str">
            <v>Slidell (New Orleans)</v>
          </cell>
          <cell r="E722" t="str">
            <v>Viacom</v>
          </cell>
          <cell r="F722" t="str">
            <v>Cox Communications</v>
          </cell>
          <cell r="G722" t="str">
            <v xml:space="preserve">$32.5 million </v>
          </cell>
        </row>
        <row r="723">
          <cell r="B723" t="str">
            <v>WUPL-TV</v>
          </cell>
          <cell r="C723" t="str">
            <v>UPN</v>
          </cell>
          <cell r="D723" t="str">
            <v>Slidell (New Orleans)</v>
          </cell>
          <cell r="E723" t="str">
            <v>Cox Communications (Option to buy LMA)</v>
          </cell>
          <cell r="F723" t="str">
            <v>Middle America (Larry Safir)</v>
          </cell>
          <cell r="G723" t="str">
            <v xml:space="preserve">$9.4 million </v>
          </cell>
        </row>
        <row r="725">
          <cell r="A725">
            <v>35653</v>
          </cell>
          <cell r="B725" t="str">
            <v>WNAC-TV</v>
          </cell>
          <cell r="C725" t="str">
            <v>Fox</v>
          </cell>
          <cell r="D725" t="str">
            <v>Providence, RI</v>
          </cell>
          <cell r="E725" t="str">
            <v>NA</v>
          </cell>
          <cell r="F725" t="str">
            <v>Hearst-Argyle Television</v>
          </cell>
          <cell r="G725" t="str">
            <v>$47.5 million</v>
          </cell>
        </row>
        <row r="727">
          <cell r="A727">
            <v>35653</v>
          </cell>
          <cell r="B727" t="str">
            <v>WFLI-TV</v>
          </cell>
          <cell r="C727" t="str">
            <v>IND</v>
          </cell>
          <cell r="D727" t="str">
            <v>Cleveland (Chattanooga)</v>
          </cell>
          <cell r="E727" t="str">
            <v>Lambert Broadcasting</v>
          </cell>
          <cell r="F727" t="str">
            <v>WFLI, Inc</v>
          </cell>
          <cell r="G727" t="str">
            <v>$7 million</v>
          </cell>
        </row>
        <row r="729">
          <cell r="A729">
            <v>35646</v>
          </cell>
          <cell r="B729" t="str">
            <v>KSGI-TV</v>
          </cell>
          <cell r="C729" t="str">
            <v>IND</v>
          </cell>
          <cell r="D729" t="str">
            <v>Cedar City (Salt Lake City), UT</v>
          </cell>
          <cell r="E729" t="str">
            <v>Bonneville International</v>
          </cell>
          <cell r="F729" t="str">
            <v>Seagull Communications</v>
          </cell>
          <cell r="G729" t="str">
            <v>$1 million</v>
          </cell>
        </row>
        <row r="731">
          <cell r="A731">
            <v>35646</v>
          </cell>
          <cell r="B731" t="str">
            <v>KSWT-TV</v>
          </cell>
          <cell r="C731" t="str">
            <v>CBS &amp; Telemundo</v>
          </cell>
          <cell r="D731" t="str">
            <v>Yuma, AZ</v>
          </cell>
          <cell r="E731" t="str">
            <v>Eclipse Media , LLC</v>
          </cell>
          <cell r="F731" t="str">
            <v>KB Media</v>
          </cell>
          <cell r="G731" t="str">
            <v>$3.25 million</v>
          </cell>
        </row>
        <row r="733">
          <cell r="A733">
            <v>35646</v>
          </cell>
          <cell r="B733" t="str">
            <v>KTNC-TV</v>
          </cell>
          <cell r="C733" t="str">
            <v>IND</v>
          </cell>
          <cell r="D733" t="str">
            <v>Concord (San Francisco)</v>
          </cell>
          <cell r="E733" t="str">
            <v>Pappas Telecasting</v>
          </cell>
          <cell r="F733" t="str">
            <v>Mitts Telecasting</v>
          </cell>
          <cell r="G733" t="str">
            <v>$7.825 million</v>
          </cell>
        </row>
        <row r="735">
          <cell r="A735">
            <v>35646</v>
          </cell>
          <cell r="B735" t="str">
            <v>KPWB-TV</v>
          </cell>
          <cell r="C735" t="str">
            <v>WB</v>
          </cell>
          <cell r="D735" t="str">
            <v>Sacramento, CA</v>
          </cell>
          <cell r="E735" t="str">
            <v>Viacom</v>
          </cell>
          <cell r="F735" t="str">
            <v>Pappas Telecasting</v>
          </cell>
          <cell r="G735" t="str">
            <v>$100+ million</v>
          </cell>
        </row>
        <row r="737">
          <cell r="A737" t="str">
            <v>Television Transactions — Third-Quarter 1997</v>
          </cell>
        </row>
        <row r="738">
          <cell r="A738" t="str">
            <v>Date Transaction</v>
          </cell>
          <cell r="D738" t="str">
            <v>Designated</v>
          </cell>
          <cell r="G738" t="str">
            <v>Price</v>
          </cell>
        </row>
        <row r="739">
          <cell r="A739" t="str">
            <v xml:space="preserve"> Announced</v>
          </cell>
          <cell r="B739" t="str">
            <v>Property</v>
          </cell>
          <cell r="C739" t="str">
            <v>Affiliation</v>
          </cell>
          <cell r="D739" t="str">
            <v>Marketing Area</v>
          </cell>
          <cell r="E739" t="str">
            <v>Purchaser</v>
          </cell>
          <cell r="F739" t="str">
            <v>Seller</v>
          </cell>
          <cell r="G739" t="str">
            <v xml:space="preserve"> (at Announcement of Deal)</v>
          </cell>
        </row>
        <row r="742">
          <cell r="A742">
            <v>35640</v>
          </cell>
          <cell r="B742" t="str">
            <v>KPLR-TV</v>
          </cell>
          <cell r="C742" t="str">
            <v>WB</v>
          </cell>
          <cell r="D742" t="str">
            <v>St. Louis</v>
          </cell>
          <cell r="E742" t="str">
            <v>Acme Television Holdings</v>
          </cell>
          <cell r="F742" t="str">
            <v>Koplar Communications</v>
          </cell>
          <cell r="G742" t="str">
            <v>$146 million</v>
          </cell>
        </row>
        <row r="744">
          <cell r="A744">
            <v>35640</v>
          </cell>
          <cell r="B744" t="str">
            <v>KRBC-TV</v>
          </cell>
          <cell r="C744" t="str">
            <v>NBC</v>
          </cell>
          <cell r="D744" t="str">
            <v>Abilene, TX</v>
          </cell>
          <cell r="E744" t="str">
            <v>Sunrise Television Corp.</v>
          </cell>
          <cell r="F744" t="str">
            <v>Abilene Radio and Television Co.</v>
          </cell>
          <cell r="G744" t="str">
            <v>$8.5 million</v>
          </cell>
        </row>
        <row r="745">
          <cell r="B745" t="str">
            <v>KACB-TV</v>
          </cell>
          <cell r="C745" t="str">
            <v>NBC</v>
          </cell>
          <cell r="D745" t="str">
            <v>San Angelo, TX</v>
          </cell>
          <cell r="E745" t="str">
            <v>Sunrise Television Corp.</v>
          </cell>
          <cell r="F745" t="str">
            <v>Abilene Radio and Television Co.</v>
          </cell>
          <cell r="G745" t="str">
            <v>$8.5 million</v>
          </cell>
        </row>
        <row r="747">
          <cell r="A747">
            <v>35640</v>
          </cell>
          <cell r="B747" t="str">
            <v>WKZX-TV</v>
          </cell>
          <cell r="C747" t="str">
            <v>inTV</v>
          </cell>
          <cell r="D747" t="str">
            <v>Cookeville (Nashville)</v>
          </cell>
          <cell r="E747" t="str">
            <v>Paxson Communications</v>
          </cell>
          <cell r="F747" t="str">
            <v>Roberts Broadcasting</v>
          </cell>
          <cell r="G747" t="str">
            <v>$4.3 million</v>
          </cell>
        </row>
        <row r="749">
          <cell r="A749">
            <v>35633</v>
          </cell>
          <cell r="B749" t="str">
            <v>KOTA-TV</v>
          </cell>
          <cell r="C749" t="str">
            <v>ABC</v>
          </cell>
          <cell r="D749" t="str">
            <v>Rapid City, WY</v>
          </cell>
          <cell r="E749" t="str">
            <v>Schurz Communications</v>
          </cell>
          <cell r="F749" t="str">
            <v>Duhamel Broadcasting</v>
          </cell>
          <cell r="G749" t="str">
            <v>Not Available</v>
          </cell>
        </row>
        <row r="750">
          <cell r="B750" t="str">
            <v>KHSD-TV</v>
          </cell>
          <cell r="C750" t="str">
            <v>SAT</v>
          </cell>
          <cell r="D750" t="str">
            <v>Deadwood, WY</v>
          </cell>
          <cell r="E750" t="str">
            <v>Schurz Communications</v>
          </cell>
          <cell r="F750" t="str">
            <v>Duhamel Broadcasting</v>
          </cell>
          <cell r="G750" t="str">
            <v>Not Available</v>
          </cell>
        </row>
        <row r="751">
          <cell r="B751" t="str">
            <v>KSGW-TV</v>
          </cell>
          <cell r="C751" t="str">
            <v>SAT</v>
          </cell>
          <cell r="D751" t="str">
            <v>Sheridan, WY</v>
          </cell>
          <cell r="E751" t="str">
            <v>Schurz Communications</v>
          </cell>
          <cell r="F751" t="str">
            <v>Duhamel Broadcasting</v>
          </cell>
          <cell r="G751" t="str">
            <v>Not Available</v>
          </cell>
        </row>
        <row r="752">
          <cell r="B752" t="str">
            <v>KDUH-TV</v>
          </cell>
          <cell r="C752" t="str">
            <v>ABC</v>
          </cell>
          <cell r="D752" t="str">
            <v>Scottsbluff, WY</v>
          </cell>
          <cell r="E752" t="str">
            <v>Schurz Communications</v>
          </cell>
          <cell r="F752" t="str">
            <v>Duhamel Broadcasting</v>
          </cell>
          <cell r="G752" t="str">
            <v>Not Available</v>
          </cell>
        </row>
        <row r="753">
          <cell r="B753" t="str">
            <v>3 radio stations in South Dakota and cable outlets</v>
          </cell>
        </row>
        <row r="755">
          <cell r="A755">
            <v>35632</v>
          </cell>
          <cell r="B755" t="str">
            <v>WIRB-TV</v>
          </cell>
          <cell r="C755" t="str">
            <v>inTV</v>
          </cell>
          <cell r="D755" t="str">
            <v>Melbourne (Orlando), FL</v>
          </cell>
          <cell r="E755" t="str">
            <v>Paxson Communications</v>
          </cell>
          <cell r="F755" t="str">
            <v>Christian Network Inc.</v>
          </cell>
          <cell r="G755" t="str">
            <v>$13.2 million</v>
          </cell>
        </row>
        <row r="757">
          <cell r="A757">
            <v>35632</v>
          </cell>
          <cell r="B757" t="str">
            <v>KUZZ-TV</v>
          </cell>
          <cell r="C757" t="str">
            <v>Univision</v>
          </cell>
          <cell r="D757" t="str">
            <v>Bakersfield, CA</v>
          </cell>
          <cell r="E757" t="str">
            <v>Univision Television Group</v>
          </cell>
          <cell r="F757" t="str">
            <v>Buck Owens Production Co.</v>
          </cell>
          <cell r="G757" t="str">
            <v>$14.0 million</v>
          </cell>
        </row>
        <row r="759">
          <cell r="A759">
            <v>35632</v>
          </cell>
          <cell r="B759" t="str">
            <v>KCPM-TV</v>
          </cell>
          <cell r="C759" t="str">
            <v>NBC</v>
          </cell>
          <cell r="D759" t="str">
            <v>Chico-Redding, CA</v>
          </cell>
          <cell r="E759" t="str">
            <v>GOCOM</v>
          </cell>
          <cell r="F759" t="str">
            <v>Cottonwood Communications</v>
          </cell>
          <cell r="G759" t="str">
            <v>$37.8 million</v>
          </cell>
        </row>
        <row r="760">
          <cell r="B760" t="str">
            <v>KSPR-TV</v>
          </cell>
          <cell r="C760" t="str">
            <v>ABC</v>
          </cell>
          <cell r="D760" t="str">
            <v>Springfield, MO</v>
          </cell>
          <cell r="E760" t="str">
            <v>GOCOM</v>
          </cell>
          <cell r="F760" t="str">
            <v>Cottonwood Communications</v>
          </cell>
          <cell r="G760" t="str">
            <v>$37.8 million</v>
          </cell>
        </row>
        <row r="761">
          <cell r="B761" t="str">
            <v>KMID-TV</v>
          </cell>
          <cell r="C761" t="str">
            <v>ABC</v>
          </cell>
          <cell r="D761" t="str">
            <v>Odessa-Midland, TX</v>
          </cell>
          <cell r="E761" t="str">
            <v>GOCOM</v>
          </cell>
          <cell r="F761" t="str">
            <v>Cottonwood Communications</v>
          </cell>
          <cell r="G761" t="str">
            <v>$37.8 million</v>
          </cell>
        </row>
        <row r="763">
          <cell r="A763">
            <v>35627</v>
          </cell>
          <cell r="B763" t="str">
            <v>KOKH-TV</v>
          </cell>
          <cell r="C763" t="str">
            <v>Fox</v>
          </cell>
          <cell r="D763" t="str">
            <v>Oklahoma City, OK</v>
          </cell>
          <cell r="E763" t="str">
            <v>Sinclair Broadcast Group</v>
          </cell>
          <cell r="F763" t="str">
            <v>News Corp. (Heritage Media)</v>
          </cell>
          <cell r="G763" t="str">
            <v>$630 million</v>
          </cell>
        </row>
        <row r="764">
          <cell r="B764" t="str">
            <v>WCHS-TV</v>
          </cell>
          <cell r="C764" t="str">
            <v>ABC</v>
          </cell>
          <cell r="D764" t="str">
            <v>Charleston-Huntington, WV</v>
          </cell>
          <cell r="E764" t="str">
            <v>Sinclair Broadcast Group</v>
          </cell>
          <cell r="F764" t="str">
            <v>News Corp. (Heritage Media)</v>
          </cell>
          <cell r="G764" t="str">
            <v>$630 million</v>
          </cell>
        </row>
        <row r="765">
          <cell r="B765" t="str">
            <v>WEAR-TV</v>
          </cell>
          <cell r="C765" t="str">
            <v>ABC</v>
          </cell>
          <cell r="D765" t="str">
            <v>Mobile-Pensacola, FL</v>
          </cell>
          <cell r="E765" t="str">
            <v>Sinclair Broadcast Group</v>
          </cell>
          <cell r="F765" t="str">
            <v>News Corp. (Heritage Media)</v>
          </cell>
          <cell r="G765" t="str">
            <v>$630 million</v>
          </cell>
        </row>
        <row r="766">
          <cell r="B766" t="str">
            <v>WPTZ-TV</v>
          </cell>
          <cell r="C766" t="str">
            <v>NBC</v>
          </cell>
          <cell r="D766" t="str">
            <v>Burlington, VT - Plattsburgh, NY</v>
          </cell>
          <cell r="E766" t="str">
            <v>Sinclair Broadcast Group</v>
          </cell>
          <cell r="F766" t="str">
            <v>News Corp. (Heritage Media)</v>
          </cell>
          <cell r="G766" t="str">
            <v>$630 million</v>
          </cell>
        </row>
        <row r="767">
          <cell r="B767" t="str">
            <v>WNNE-TV</v>
          </cell>
          <cell r="C767" t="str">
            <v>NBC (Simulcast)</v>
          </cell>
          <cell r="D767" t="str">
            <v>Burlington, VT - Plattsburgh, NY</v>
          </cell>
          <cell r="E767" t="str">
            <v>Sinclair Broadcast Group</v>
          </cell>
          <cell r="F767" t="str">
            <v>News Corp. (Heritage Media)</v>
          </cell>
          <cell r="G767" t="str">
            <v>$630 million</v>
          </cell>
        </row>
        <row r="768">
          <cell r="B768" t="str">
            <v>WFGX-TV</v>
          </cell>
          <cell r="C768" t="str">
            <v>WB</v>
          </cell>
          <cell r="D768" t="str">
            <v>Mobile-Pensacola, FL</v>
          </cell>
          <cell r="E768" t="str">
            <v>Sinclair Broadcast Group</v>
          </cell>
          <cell r="F768" t="str">
            <v>News Corp. (Heritage Media)</v>
          </cell>
          <cell r="G768" t="str">
            <v>$630 million</v>
          </cell>
        </row>
        <row r="769">
          <cell r="B769" t="str">
            <v>Twenty-four radio stations in St. Louis, Portland, Kansas City, Milwaukee, Norfolk, New Orleans and Rochester</v>
          </cell>
        </row>
        <row r="771">
          <cell r="A771">
            <v>35625</v>
          </cell>
          <cell r="B771" t="str">
            <v>WELU-TV</v>
          </cell>
          <cell r="C771" t="str">
            <v>Independent</v>
          </cell>
          <cell r="D771" t="str">
            <v>Aguadillar, P.R.</v>
          </cell>
          <cell r="E771" t="str">
            <v>Iglesia Pabellon de la Victoria Movimiento Iglesias de Fe</v>
          </cell>
          <cell r="F771" t="str">
            <v>Healthy Christian Family Media</v>
          </cell>
          <cell r="G771" t="str">
            <v>$0.5 million</v>
          </cell>
        </row>
        <row r="773">
          <cell r="A773" t="str">
            <v>Television Transactions — Second-Quarter 1997</v>
          </cell>
        </row>
        <row r="774">
          <cell r="A774" t="str">
            <v>Date Transaction</v>
          </cell>
          <cell r="D774" t="str">
            <v>Designated</v>
          </cell>
          <cell r="G774" t="str">
            <v>Price</v>
          </cell>
        </row>
        <row r="775">
          <cell r="A775" t="str">
            <v xml:space="preserve"> Announced</v>
          </cell>
          <cell r="B775" t="str">
            <v>Property</v>
          </cell>
          <cell r="C775" t="str">
            <v>Affiliation</v>
          </cell>
          <cell r="D775" t="str">
            <v>Marketing Area</v>
          </cell>
          <cell r="E775" t="str">
            <v>Purchaser</v>
          </cell>
          <cell r="F775" t="str">
            <v>Seller</v>
          </cell>
          <cell r="G775" t="str">
            <v xml:space="preserve"> (at Announcement of Deal)</v>
          </cell>
        </row>
        <row r="777">
          <cell r="A777">
            <v>35611</v>
          </cell>
          <cell r="B777" t="str">
            <v>WINT-TV</v>
          </cell>
          <cell r="C777" t="str">
            <v>WB</v>
          </cell>
          <cell r="D777" t="str">
            <v>Knoxville, TN</v>
          </cell>
          <cell r="E777" t="str">
            <v>Acme Television, LLC</v>
          </cell>
          <cell r="F777" t="str">
            <v>Crossville TV LP</v>
          </cell>
          <cell r="G777" t="str">
            <v>$13.2 million</v>
          </cell>
        </row>
        <row r="779">
          <cell r="A779">
            <v>35604</v>
          </cell>
          <cell r="B779" t="str">
            <v>KSVI-TV</v>
          </cell>
          <cell r="C779" t="str">
            <v>ABC</v>
          </cell>
          <cell r="D779" t="str">
            <v>Billings, MT</v>
          </cell>
          <cell r="E779" t="str">
            <v>Great Trails Broadcasting</v>
          </cell>
          <cell r="F779" t="str">
            <v>Big Horn Communications</v>
          </cell>
          <cell r="G779" t="str">
            <v>$17.37 million</v>
          </cell>
        </row>
        <row r="781">
          <cell r="A781">
            <v>35604</v>
          </cell>
          <cell r="B781" t="str">
            <v>WKCF-TV</v>
          </cell>
          <cell r="C781" t="str">
            <v>Independent</v>
          </cell>
          <cell r="D781" t="str">
            <v>Orlando, FA</v>
          </cell>
          <cell r="E781" t="str">
            <v>Press Communications LLC</v>
          </cell>
          <cell r="F781" t="str">
            <v>Press Broadcasting Co. Inc.</v>
          </cell>
          <cell r="G781" t="str">
            <v>$65 million</v>
          </cell>
        </row>
        <row r="782">
          <cell r="B782" t="str">
            <v>Plus WBUB-AM and WKXW-FM in Trenton, NJ and WBSS-FM in Millville (Atlantic City, NJ)</v>
          </cell>
        </row>
        <row r="784">
          <cell r="A784">
            <v>35597</v>
          </cell>
          <cell r="B784" t="str">
            <v>KLDO-TV</v>
          </cell>
          <cell r="C784" t="str">
            <v>Telemundo</v>
          </cell>
          <cell r="D784" t="str">
            <v>Laredo, TX</v>
          </cell>
          <cell r="E784" t="str">
            <v>Entravision Communications</v>
          </cell>
          <cell r="F784" t="str">
            <v>Panorama Broadcasting</v>
          </cell>
          <cell r="G784" t="str">
            <v>$6.2 million</v>
          </cell>
        </row>
        <row r="786">
          <cell r="A786">
            <v>35590</v>
          </cell>
          <cell r="B786" t="str">
            <v>WCPX-TV</v>
          </cell>
          <cell r="C786" t="str">
            <v>CBS</v>
          </cell>
          <cell r="D786" t="str">
            <v>Orlando, FA</v>
          </cell>
          <cell r="E786" t="str">
            <v>Post-Newsweek Stations</v>
          </cell>
          <cell r="F786" t="str">
            <v>Meredith</v>
          </cell>
          <cell r="G786" t="str">
            <v>Swap - $375 million</v>
          </cell>
        </row>
        <row r="787">
          <cell r="B787" t="str">
            <v>WFSB-TV</v>
          </cell>
          <cell r="C787" t="str">
            <v>CBS</v>
          </cell>
          <cell r="D787" t="str">
            <v>Hartford/New Haven, CT</v>
          </cell>
          <cell r="E787" t="str">
            <v>Meredith</v>
          </cell>
          <cell r="F787" t="str">
            <v>Post-Newsweek Stations</v>
          </cell>
          <cell r="G787" t="str">
            <v>Swap - $375 million</v>
          </cell>
        </row>
        <row r="789">
          <cell r="A789">
            <v>35590</v>
          </cell>
          <cell r="B789" t="str">
            <v>WEFC-TV</v>
          </cell>
          <cell r="C789" t="str">
            <v>REL (to be inTV)</v>
          </cell>
          <cell r="D789" t="str">
            <v>Roanoke (Lynchburg, VA)</v>
          </cell>
          <cell r="E789" t="str">
            <v>Paxson Communications</v>
          </cell>
          <cell r="F789" t="str">
            <v>Vine &amp; Branch Inc.</v>
          </cell>
          <cell r="G789" t="str">
            <v>$5.5 million</v>
          </cell>
        </row>
        <row r="791">
          <cell r="A791">
            <v>35590</v>
          </cell>
          <cell r="B791" t="str">
            <v>KHAS-TV</v>
          </cell>
          <cell r="C791" t="str">
            <v>NBC</v>
          </cell>
          <cell r="D791" t="str">
            <v>Hastings (Lincoln, NE)</v>
          </cell>
          <cell r="E791" t="str">
            <v>North Platte Television</v>
          </cell>
          <cell r="F791" t="str">
            <v>Nebraska Television</v>
          </cell>
          <cell r="G791" t="str">
            <v>$4.5 million</v>
          </cell>
        </row>
        <row r="793">
          <cell r="A793">
            <v>35576</v>
          </cell>
          <cell r="B793" t="str">
            <v>KTVC-TV</v>
          </cell>
          <cell r="C793" t="str">
            <v>Dark (to be inTV)</v>
          </cell>
          <cell r="D793" t="str">
            <v>Cedar Rapids, IA</v>
          </cell>
          <cell r="E793" t="str">
            <v>Paxson Communications</v>
          </cell>
          <cell r="F793" t="str">
            <v>Anthony J. Fant</v>
          </cell>
          <cell r="G793" t="str">
            <v>$5 million</v>
          </cell>
        </row>
        <row r="794">
          <cell r="B794" t="str">
            <v>WAQF-TV</v>
          </cell>
          <cell r="C794" t="str">
            <v>Dark (to be inTV)</v>
          </cell>
          <cell r="D794" t="str">
            <v>Batavia (Buffalo, NY)</v>
          </cell>
          <cell r="G794" t="str">
            <v>$3 million</v>
          </cell>
        </row>
        <row r="796">
          <cell r="A796">
            <v>35569</v>
          </cell>
          <cell r="B796" t="str">
            <v>KENS-TV</v>
          </cell>
          <cell r="C796" t="str">
            <v>CBS</v>
          </cell>
          <cell r="D796" t="str">
            <v>San Antonio, TX</v>
          </cell>
          <cell r="E796" t="str">
            <v>Scripps-Howard</v>
          </cell>
          <cell r="F796" t="str">
            <v>Harte-Hanks Communications</v>
          </cell>
          <cell r="G796" t="str">
            <v>$775 million for all assets</v>
          </cell>
        </row>
        <row r="797">
          <cell r="B797" t="str">
            <v>6 daily newspapers (including Corpus Christi, Abilene, Plano)</v>
          </cell>
        </row>
        <row r="798">
          <cell r="B798" t="str">
            <v>25 weekly newspapers</v>
          </cell>
        </row>
        <row r="800">
          <cell r="A800">
            <v>35569</v>
          </cell>
          <cell r="B800" t="str">
            <v>WBIS-TV</v>
          </cell>
          <cell r="C800" t="str">
            <v>Independent</v>
          </cell>
          <cell r="D800" t="str">
            <v>New York</v>
          </cell>
          <cell r="E800" t="str">
            <v>Paxson Communications</v>
          </cell>
          <cell r="F800" t="str">
            <v>ITT-Dow Jones Television</v>
          </cell>
          <cell r="G800">
            <v>257.5</v>
          </cell>
        </row>
        <row r="802">
          <cell r="A802">
            <v>35569</v>
          </cell>
          <cell r="B802" t="str">
            <v>WJAC-TV</v>
          </cell>
          <cell r="C802" t="str">
            <v>NBC</v>
          </cell>
          <cell r="D802" t="str">
            <v>Johnstown (Altoona, PA)</v>
          </cell>
          <cell r="E802" t="str">
            <v>Sunrise Television Corp.</v>
          </cell>
          <cell r="F802" t="str">
            <v>Richard Meyer, Johnstown</v>
          </cell>
          <cell r="G802" t="str">
            <v>$36 million</v>
          </cell>
        </row>
        <row r="804">
          <cell r="A804">
            <v>35569</v>
          </cell>
          <cell r="B804" t="str">
            <v>WICZ-TV</v>
          </cell>
          <cell r="C804" t="str">
            <v>Fox</v>
          </cell>
          <cell r="D804" t="str">
            <v>Binghamton, NY</v>
          </cell>
          <cell r="E804" t="str">
            <v>Northwest Broadcasting Inc.</v>
          </cell>
          <cell r="F804" t="str">
            <v>Stainless Broadcasting Co.</v>
          </cell>
          <cell r="G804" t="str">
            <v>$16.5 million</v>
          </cell>
        </row>
        <row r="805">
          <cell r="B805" t="str">
            <v>KTVZ-TV</v>
          </cell>
          <cell r="C805" t="str">
            <v>NBC</v>
          </cell>
          <cell r="D805" t="str">
            <v>Bend, OR</v>
          </cell>
          <cell r="E805" t="str">
            <v>Northwest Broadcasting Inc.</v>
          </cell>
          <cell r="F805" t="str">
            <v>Stainless Broadcasting Co.</v>
          </cell>
          <cell r="G805" t="str">
            <v>$16.5 million</v>
          </cell>
        </row>
        <row r="807">
          <cell r="A807">
            <v>35569</v>
          </cell>
          <cell r="B807" t="str">
            <v>WAWB-TV</v>
          </cell>
          <cell r="C807" t="str">
            <v>WB</v>
          </cell>
          <cell r="D807" t="str">
            <v>Ashland (Richmond, VA)</v>
          </cell>
          <cell r="E807" t="str">
            <v>James L. Lockwood Jr.</v>
          </cell>
          <cell r="F807" t="str">
            <v>Bell Broadcasting LLC</v>
          </cell>
          <cell r="G807" t="str">
            <v>$10 million</v>
          </cell>
        </row>
        <row r="809">
          <cell r="A809">
            <v>35569</v>
          </cell>
          <cell r="B809" t="str">
            <v>WSCO-TV</v>
          </cell>
          <cell r="C809" t="str">
            <v>Indep. (to be inTV)</v>
          </cell>
          <cell r="D809" t="str">
            <v>Suring (Green Bay, WI)</v>
          </cell>
          <cell r="E809" t="str">
            <v>Paxson Communications</v>
          </cell>
          <cell r="F809" t="str">
            <v>VCY/America Inc.</v>
          </cell>
          <cell r="G809" t="str">
            <v>$4.75 million</v>
          </cell>
        </row>
        <row r="812">
          <cell r="A812" t="str">
            <v>Television Transactions — Second-Quarter 1997</v>
          </cell>
        </row>
        <row r="813">
          <cell r="A813" t="str">
            <v>Date Transaction</v>
          </cell>
          <cell r="D813" t="str">
            <v>Designated</v>
          </cell>
          <cell r="G813" t="str">
            <v>Price</v>
          </cell>
        </row>
        <row r="814">
          <cell r="A814" t="str">
            <v xml:space="preserve"> Announced</v>
          </cell>
          <cell r="B814" t="str">
            <v>Property</v>
          </cell>
          <cell r="C814" t="str">
            <v>Affiliation</v>
          </cell>
          <cell r="D814" t="str">
            <v>Marketing Area</v>
          </cell>
          <cell r="E814" t="str">
            <v>Purchaser</v>
          </cell>
          <cell r="F814" t="str">
            <v>Seller</v>
          </cell>
          <cell r="G814" t="str">
            <v xml:space="preserve"> (at Announcement of Deal)</v>
          </cell>
        </row>
        <row r="816">
          <cell r="A816">
            <v>35569</v>
          </cell>
          <cell r="B816" t="str">
            <v>KBVU-TV</v>
          </cell>
          <cell r="C816" t="str">
            <v>Fox</v>
          </cell>
          <cell r="D816" t="str">
            <v>Eureka, CA</v>
          </cell>
          <cell r="E816" t="str">
            <v>Sainte Partners II LP</v>
          </cell>
          <cell r="F816" t="str">
            <v>Sharon D. Sepulveda, Modesto, CA</v>
          </cell>
          <cell r="G816" t="str">
            <v>$150,000 (remaining 51%)</v>
          </cell>
        </row>
        <row r="818">
          <cell r="A818">
            <v>35555</v>
          </cell>
          <cell r="B818" t="str">
            <v>WPCB-TV</v>
          </cell>
          <cell r="C818" t="str">
            <v>REL</v>
          </cell>
          <cell r="D818" t="str">
            <v>Greensburg (Pittsburgh, PA)</v>
          </cell>
          <cell r="E818" t="str">
            <v>Paxson Communications</v>
          </cell>
          <cell r="F818" t="str">
            <v>Cornerstone TeleVision</v>
          </cell>
          <cell r="G818" t="str">
            <v>$35 million</v>
          </cell>
        </row>
        <row r="820">
          <cell r="A820">
            <v>35548</v>
          </cell>
          <cell r="B820" t="str">
            <v>WPMC-TV</v>
          </cell>
          <cell r="C820" t="str">
            <v>Independent/Trinity</v>
          </cell>
          <cell r="D820" t="str">
            <v>Jellico (Knoxville, TN)</v>
          </cell>
          <cell r="E820" t="str">
            <v>Global Broadcasting Systems</v>
          </cell>
          <cell r="F820" t="str">
            <v>Pine Mountain Christian Broadcasting</v>
          </cell>
          <cell r="G820" t="str">
            <v>$4.1 million</v>
          </cell>
        </row>
        <row r="822">
          <cell r="A822">
            <v>35548</v>
          </cell>
          <cell r="B822" t="str">
            <v>KVYE-TV</v>
          </cell>
          <cell r="C822" t="str">
            <v>Univision</v>
          </cell>
          <cell r="D822" t="str">
            <v>El Centro, CA (Yuma, AZ)</v>
          </cell>
          <cell r="E822" t="str">
            <v>Entravision Communications</v>
          </cell>
          <cell r="F822" t="str">
            <v>La Paz Wireless Corp.</v>
          </cell>
          <cell r="G822" t="str">
            <v>$0.2 million</v>
          </cell>
        </row>
        <row r="824">
          <cell r="A824">
            <v>35548</v>
          </cell>
          <cell r="B824" t="str">
            <v>KHFT-TV</v>
          </cell>
          <cell r="C824" t="str">
            <v>Independent</v>
          </cell>
          <cell r="D824" t="str">
            <v>Hobbs/Albuquerque (Santa Fe, NM)</v>
          </cell>
          <cell r="E824" t="str">
            <v>Ramar Communications</v>
          </cell>
          <cell r="F824" t="str">
            <v>Broadcast Services of the Southwest</v>
          </cell>
          <cell r="G824" t="str">
            <v>$0.2 million</v>
          </cell>
        </row>
        <row r="826">
          <cell r="A826">
            <v>35541</v>
          </cell>
          <cell r="B826" t="str">
            <v>KTAB-TV</v>
          </cell>
          <cell r="C826" t="str">
            <v>CBS</v>
          </cell>
          <cell r="D826" t="str">
            <v>Abilene, TX</v>
          </cell>
          <cell r="E826" t="str">
            <v>Alta Communications VI LP</v>
          </cell>
          <cell r="F826" t="str">
            <v>ShootingStar Inc.</v>
          </cell>
          <cell r="G826" t="str">
            <v>$3.3 million (80% purchase)</v>
          </cell>
        </row>
        <row r="828">
          <cell r="A828">
            <v>35541</v>
          </cell>
          <cell r="B828" t="str">
            <v>KKAG-TV</v>
          </cell>
          <cell r="C828" t="str">
            <v>inTV</v>
          </cell>
          <cell r="D828" t="str">
            <v>Porterville (Fresno)</v>
          </cell>
          <cell r="E828" t="str">
            <v>Paxson Communications</v>
          </cell>
          <cell r="F828" t="str">
            <v>Kralowec Children's Family Trust</v>
          </cell>
          <cell r="G828" t="str">
            <v>$7.96 million</v>
          </cell>
        </row>
        <row r="830">
          <cell r="A830">
            <v>35534</v>
          </cell>
          <cell r="B830" t="str">
            <v>WSBX-TV</v>
          </cell>
          <cell r="C830" t="str">
            <v>HSN (to be inTV)</v>
          </cell>
          <cell r="D830" t="str">
            <v>Anne Arbor (Detroit)</v>
          </cell>
          <cell r="E830" t="str">
            <v>Paxson Communications</v>
          </cell>
          <cell r="F830" t="str">
            <v>Blackstar LLC</v>
          </cell>
          <cell r="G830" t="str">
            <v>$35.0 million</v>
          </cell>
        </row>
        <row r="832">
          <cell r="A832">
            <v>35534</v>
          </cell>
          <cell r="B832" t="str">
            <v>WMCF-TV</v>
          </cell>
          <cell r="C832" t="str">
            <v>Trinity</v>
          </cell>
          <cell r="D832" t="str">
            <v>Montgomery, AL</v>
          </cell>
          <cell r="E832" t="str">
            <v>All American TV</v>
          </cell>
          <cell r="F832" t="str">
            <v>Sonlight Broadcasting Systems</v>
          </cell>
          <cell r="G832" t="str">
            <v>$30.0 million</v>
          </cell>
        </row>
        <row r="833">
          <cell r="B833" t="str">
            <v>WMPV-TV</v>
          </cell>
          <cell r="C833" t="str">
            <v>Trinity</v>
          </cell>
          <cell r="D833" t="str">
            <v>Mobile, AL (Pensacola, FA)</v>
          </cell>
          <cell r="E833" t="str">
            <v>All American TV</v>
          </cell>
          <cell r="F833" t="str">
            <v>Sonlight Broadcasting Systems</v>
          </cell>
          <cell r="G833" t="str">
            <v>$30.0 million</v>
          </cell>
        </row>
        <row r="834">
          <cell r="B834" t="str">
            <v>WBUY-TV</v>
          </cell>
          <cell r="C834" t="str">
            <v>Trinity</v>
          </cell>
          <cell r="D834" t="str">
            <v>Holly Srings, MS (Memphis)</v>
          </cell>
          <cell r="E834" t="str">
            <v>All American TV</v>
          </cell>
          <cell r="F834" t="str">
            <v>Sonlight Broadcasting Systems</v>
          </cell>
          <cell r="G834" t="str">
            <v>$30.0 million</v>
          </cell>
        </row>
        <row r="835">
          <cell r="B835" t="str">
            <v>WELF-TV</v>
          </cell>
          <cell r="C835" t="str">
            <v>Trinity</v>
          </cell>
          <cell r="D835" t="str">
            <v>Dalton, GA (Chattanooga)</v>
          </cell>
          <cell r="E835" t="str">
            <v>All American TV</v>
          </cell>
          <cell r="F835" t="str">
            <v>Sonlight Broadcasting Systems</v>
          </cell>
          <cell r="G835" t="str">
            <v>$30.0 million</v>
          </cell>
        </row>
        <row r="836">
          <cell r="B836" t="str">
            <v>WPGD-TV</v>
          </cell>
          <cell r="C836" t="str">
            <v>Trinity</v>
          </cell>
          <cell r="D836" t="str">
            <v>Hendersonville (Nashville)</v>
          </cell>
          <cell r="E836" t="str">
            <v>All American TV</v>
          </cell>
          <cell r="F836" t="str">
            <v>Sonlight Broadcasting Systems</v>
          </cell>
          <cell r="G836" t="str">
            <v>$30.0 million</v>
          </cell>
        </row>
        <row r="838">
          <cell r="A838">
            <v>35534</v>
          </cell>
          <cell r="B838" t="str">
            <v>WWAY-TV</v>
          </cell>
          <cell r="C838" t="str">
            <v>ABC</v>
          </cell>
          <cell r="D838" t="str">
            <v>Wilmington, NC</v>
          </cell>
          <cell r="E838" t="str">
            <v>Kelso Investment Associates V LP</v>
          </cell>
          <cell r="F838" t="str">
            <v>Mario Baeza, Englewood, NJ</v>
          </cell>
          <cell r="G838" t="str">
            <v>$9.6 million</v>
          </cell>
        </row>
        <row r="840">
          <cell r="A840">
            <v>35534</v>
          </cell>
          <cell r="B840" t="str">
            <v>WJXX-TV</v>
          </cell>
          <cell r="C840" t="str">
            <v>ABC</v>
          </cell>
          <cell r="D840" t="str">
            <v>Orange Park (Jacksonville, FL)</v>
          </cell>
          <cell r="E840" t="str">
            <v>Allbritton Communications</v>
          </cell>
          <cell r="F840" t="str">
            <v>WPR LP</v>
          </cell>
          <cell r="G840" t="str">
            <v>$5.0 million</v>
          </cell>
        </row>
        <row r="843">
          <cell r="A843" t="str">
            <v>Television Transactions — First-Quarter 1997</v>
          </cell>
        </row>
        <row r="844">
          <cell r="A844" t="str">
            <v>Date Transaction</v>
          </cell>
          <cell r="D844" t="str">
            <v>Designated</v>
          </cell>
          <cell r="G844" t="str">
            <v>Price</v>
          </cell>
        </row>
        <row r="845">
          <cell r="A845" t="str">
            <v xml:space="preserve"> Announced</v>
          </cell>
          <cell r="B845" t="str">
            <v>Property</v>
          </cell>
          <cell r="C845" t="str">
            <v>Affiliation</v>
          </cell>
          <cell r="D845" t="str">
            <v>Marketing Area</v>
          </cell>
          <cell r="E845" t="str">
            <v>Purchaser</v>
          </cell>
          <cell r="F845" t="str">
            <v>Seller</v>
          </cell>
          <cell r="G845" t="str">
            <v xml:space="preserve"> (at Announcement of Deal)</v>
          </cell>
        </row>
        <row r="847">
          <cell r="A847">
            <v>35520</v>
          </cell>
          <cell r="B847" t="str">
            <v>KTVH-TV</v>
          </cell>
          <cell r="C847" t="str">
            <v>NBC</v>
          </cell>
          <cell r="D847" t="str">
            <v>Helena, Montana</v>
          </cell>
          <cell r="E847" t="str">
            <v>Sunbelt Communications</v>
          </cell>
          <cell r="F847" t="str">
            <v>Big Sky Broadcasting, LP</v>
          </cell>
          <cell r="G847" t="str">
            <v>$3.45 million</v>
          </cell>
        </row>
        <row r="849">
          <cell r="A849">
            <v>35515</v>
          </cell>
          <cell r="B849" t="str">
            <v>KITV-TV</v>
          </cell>
          <cell r="C849" t="str">
            <v>ABC</v>
          </cell>
          <cell r="D849" t="str">
            <v>Honolulu</v>
          </cell>
          <cell r="E849" t="str">
            <v>Merging with Hearst Television Group (Hearst with 83%)</v>
          </cell>
          <cell r="F849" t="str">
            <v>Argyle Television Shareholders will own 17%</v>
          </cell>
          <cell r="G849" t="str">
            <v>Approximately $525 million</v>
          </cell>
        </row>
        <row r="850">
          <cell r="B850" t="str">
            <v>KMAU-TV</v>
          </cell>
          <cell r="C850" t="str">
            <v>SAT</v>
          </cell>
          <cell r="D850" t="str">
            <v>Honolulu</v>
          </cell>
          <cell r="E850" t="str">
            <v>Merging with Hearst Television Group (Hearst with 83%)</v>
          </cell>
          <cell r="F850" t="str">
            <v>Argyle Television Shareholders will own 17%</v>
          </cell>
          <cell r="G850" t="str">
            <v>Approximately $525 million</v>
          </cell>
        </row>
        <row r="851">
          <cell r="B851" t="str">
            <v>KHVO-TV</v>
          </cell>
          <cell r="C851" t="str">
            <v>SAT</v>
          </cell>
          <cell r="D851" t="str">
            <v>Honolulu</v>
          </cell>
          <cell r="E851" t="str">
            <v>Merging with Hearst Television Group (Hearst with 83%)</v>
          </cell>
          <cell r="F851" t="str">
            <v>Argyle Television Shareholders will own 17%</v>
          </cell>
          <cell r="G851" t="str">
            <v>Approximately $525 million</v>
          </cell>
        </row>
        <row r="852">
          <cell r="B852" t="str">
            <v>WAPT-TV</v>
          </cell>
          <cell r="C852" t="str">
            <v>ABC</v>
          </cell>
          <cell r="D852" t="str">
            <v>Jackson, MS</v>
          </cell>
          <cell r="E852" t="str">
            <v>Merging with Hearst Television Group (Hearst with 83%)</v>
          </cell>
          <cell r="F852" t="str">
            <v>Argyle Television Shareholders will own 17%</v>
          </cell>
          <cell r="G852" t="str">
            <v>Approximately $525 million</v>
          </cell>
        </row>
        <row r="853">
          <cell r="B853" t="str">
            <v>WNAC-TV</v>
          </cell>
          <cell r="C853" t="str">
            <v>FOX</v>
          </cell>
          <cell r="D853" t="str">
            <v>Providence</v>
          </cell>
          <cell r="E853" t="str">
            <v>Merging with Hearst Television Group (Hearst with 83%)</v>
          </cell>
          <cell r="F853" t="str">
            <v>Argyle Television Shareholders will own 17%</v>
          </cell>
          <cell r="G853" t="str">
            <v>Approximately $525 million</v>
          </cell>
        </row>
        <row r="854">
          <cell r="B854" t="str">
            <v>KHBS-TV</v>
          </cell>
          <cell r="C854" t="str">
            <v>ABC</v>
          </cell>
          <cell r="D854" t="str">
            <v>Fort Smith, AK</v>
          </cell>
          <cell r="E854" t="str">
            <v>Merging with Hearst Television Group (Hearst with 83%)</v>
          </cell>
          <cell r="F854" t="str">
            <v>Argyle Television Shareholders will own 17%</v>
          </cell>
          <cell r="G854" t="str">
            <v>Approximately $525 million</v>
          </cell>
        </row>
        <row r="855">
          <cell r="B855" t="str">
            <v>KHOG-TV</v>
          </cell>
          <cell r="C855" t="str">
            <v>SAT</v>
          </cell>
          <cell r="D855" t="str">
            <v>Fayetteville, AK (Ft. Smith)</v>
          </cell>
          <cell r="E855" t="str">
            <v>Merging with Hearst Television Group (Hearst with 83%)</v>
          </cell>
          <cell r="F855" t="str">
            <v>Argyle Television Shareholders will own 17%</v>
          </cell>
          <cell r="G855" t="str">
            <v>Approximately $525 million</v>
          </cell>
        </row>
        <row r="856">
          <cell r="B856" t="str">
            <v>WLWT-TV</v>
          </cell>
          <cell r="C856" t="str">
            <v>NBC</v>
          </cell>
          <cell r="D856" t="str">
            <v>Cincinnati</v>
          </cell>
          <cell r="E856" t="str">
            <v>Merging with Hearst Television Group (Hearst with 83%)</v>
          </cell>
          <cell r="F856" t="str">
            <v>Argyle Television Shareholders will own 17%</v>
          </cell>
          <cell r="G856" t="str">
            <v>Approximately $525 million</v>
          </cell>
        </row>
        <row r="857">
          <cell r="B857" t="str">
            <v>KOCO-TV</v>
          </cell>
          <cell r="C857" t="str">
            <v>ABC</v>
          </cell>
          <cell r="D857" t="str">
            <v>Oklahoma City</v>
          </cell>
          <cell r="E857" t="str">
            <v>Merging with Hearst Television Group (Hearst with 83%)</v>
          </cell>
          <cell r="F857" t="str">
            <v>Argyle Television Shareholders will own 17%</v>
          </cell>
          <cell r="G857" t="str">
            <v>Approximately $525 million</v>
          </cell>
        </row>
        <row r="859">
          <cell r="A859">
            <v>35515</v>
          </cell>
          <cell r="B859" t="str">
            <v>WPBF-TV</v>
          </cell>
          <cell r="C859" t="str">
            <v>ABC</v>
          </cell>
          <cell r="D859" t="str">
            <v>West Palm Beach</v>
          </cell>
          <cell r="E859" t="str">
            <v>Hearst Corp.</v>
          </cell>
          <cell r="F859" t="str">
            <v>Paxson Communications</v>
          </cell>
          <cell r="G859" t="str">
            <v>$85 million</v>
          </cell>
        </row>
        <row r="861">
          <cell r="A861">
            <v>35513</v>
          </cell>
          <cell r="B861" t="str">
            <v>KRMT-TV</v>
          </cell>
          <cell r="C861" t="str">
            <v>IND</v>
          </cell>
          <cell r="D861" t="str">
            <v>Denver</v>
          </cell>
          <cell r="E861" t="str">
            <v>Community Television Educators</v>
          </cell>
          <cell r="F861" t="str">
            <v>Family Bible Chapel</v>
          </cell>
          <cell r="G861" t="str">
            <v>$1.95 million</v>
          </cell>
        </row>
        <row r="863">
          <cell r="A863">
            <v>35513</v>
          </cell>
          <cell r="B863" t="str">
            <v>WDHS-TV</v>
          </cell>
          <cell r="C863" t="str">
            <v>IND</v>
          </cell>
          <cell r="D863" t="str">
            <v>Iron Mountain (Marquette, Mich)</v>
          </cell>
          <cell r="E863" t="str">
            <v>MICI Inc.</v>
          </cell>
          <cell r="F863" t="str">
            <v>W. Russell Withers</v>
          </cell>
          <cell r="G863" t="str">
            <v>$2 million</v>
          </cell>
        </row>
        <row r="865">
          <cell r="A865">
            <v>35513</v>
          </cell>
          <cell r="B865" t="str">
            <v>WXXV-TV</v>
          </cell>
          <cell r="C865" t="str">
            <v>Fox</v>
          </cell>
          <cell r="D865" t="str">
            <v>Gulfport (Biloxi), Miss.</v>
          </cell>
          <cell r="E865" t="str">
            <v>Morris Newspaper Corp.</v>
          </cell>
          <cell r="F865" t="str">
            <v>Prime Cities Broadcasters</v>
          </cell>
          <cell r="G865" t="str">
            <v>$17.5 million</v>
          </cell>
        </row>
        <row r="867">
          <cell r="A867">
            <v>35513</v>
          </cell>
          <cell r="B867" t="str">
            <v>KWBP-TV</v>
          </cell>
          <cell r="C867" t="str">
            <v>WB</v>
          </cell>
          <cell r="D867" t="str">
            <v>Salem/Portland, OR</v>
          </cell>
          <cell r="E867" t="str">
            <v xml:space="preserve">Acme Television Holdings </v>
          </cell>
          <cell r="F867" t="str">
            <v>Peregrine Communications, Ltd.</v>
          </cell>
          <cell r="G867" t="str">
            <v>$17.6 million</v>
          </cell>
        </row>
        <row r="869">
          <cell r="A869">
            <v>35513</v>
          </cell>
          <cell r="B869" t="str">
            <v>KAAL-TV</v>
          </cell>
          <cell r="C869" t="str">
            <v>ABC</v>
          </cell>
          <cell r="D869" t="str">
            <v>Austin, MN</v>
          </cell>
          <cell r="E869" t="str">
            <v>Grapevine Communications</v>
          </cell>
          <cell r="F869" t="str">
            <v>Eastern Broadcasting Co.</v>
          </cell>
          <cell r="G869" t="str">
            <v>$40 million</v>
          </cell>
        </row>
        <row r="870">
          <cell r="B870" t="str">
            <v>KODE-TV</v>
          </cell>
          <cell r="C870" t="str">
            <v>ABC</v>
          </cell>
          <cell r="D870" t="str">
            <v>Joplin, MO</v>
          </cell>
          <cell r="E870" t="str">
            <v>Grapevine Communications</v>
          </cell>
          <cell r="F870" t="str">
            <v>Eastern Broadcasting Co.</v>
          </cell>
          <cell r="G870" t="str">
            <v>$40 million</v>
          </cell>
        </row>
        <row r="871">
          <cell r="B871" t="str">
            <v>KTWO-TV</v>
          </cell>
          <cell r="C871" t="str">
            <v>NBC</v>
          </cell>
          <cell r="D871" t="str">
            <v>Casper, WY</v>
          </cell>
          <cell r="E871" t="str">
            <v>Grapevine Communications</v>
          </cell>
          <cell r="F871" t="str">
            <v>Eastern Broadcasting Co.</v>
          </cell>
          <cell r="G871" t="str">
            <v>$40 million</v>
          </cell>
        </row>
        <row r="872">
          <cell r="B872" t="str">
            <v>KKTU-TV</v>
          </cell>
          <cell r="C872" t="str">
            <v>SAT</v>
          </cell>
          <cell r="D872" t="str">
            <v>Cheyenne, WY</v>
          </cell>
          <cell r="E872" t="str">
            <v>Grapevine Communications</v>
          </cell>
          <cell r="F872" t="str">
            <v>Eastern Broadcasting Co.</v>
          </cell>
          <cell r="G872" t="str">
            <v>$40 million</v>
          </cell>
        </row>
        <row r="874">
          <cell r="A874">
            <v>35513</v>
          </cell>
          <cell r="B874" t="str">
            <v>KTSM-TV</v>
          </cell>
          <cell r="C874" t="str">
            <v>NBC</v>
          </cell>
          <cell r="D874" t="str">
            <v>El Paso</v>
          </cell>
          <cell r="E874" t="str">
            <v>Communications Corp. of America</v>
          </cell>
          <cell r="F874" t="str">
            <v>Glyn and Karl Wyler</v>
          </cell>
          <cell r="G874" t="str">
            <v>$30.5 million</v>
          </cell>
        </row>
        <row r="875">
          <cell r="B875" t="str">
            <v>KTSM-AM/FM</v>
          </cell>
          <cell r="D875" t="str">
            <v>El Paso</v>
          </cell>
          <cell r="E875" t="str">
            <v>Communications Corp. of America</v>
          </cell>
          <cell r="F875" t="str">
            <v>Glyn and Karl Wyler</v>
          </cell>
          <cell r="G875" t="str">
            <v>$30.5 million</v>
          </cell>
        </row>
        <row r="877">
          <cell r="A877" t="str">
            <v>Television Transactions — First-Quarter 1997</v>
          </cell>
        </row>
        <row r="878">
          <cell r="A878" t="str">
            <v>Date Transaction</v>
          </cell>
          <cell r="D878" t="str">
            <v>Designated</v>
          </cell>
          <cell r="G878" t="str">
            <v>Price</v>
          </cell>
        </row>
        <row r="879">
          <cell r="A879" t="str">
            <v xml:space="preserve"> Announced</v>
          </cell>
          <cell r="B879" t="str">
            <v>Property</v>
          </cell>
          <cell r="C879" t="str">
            <v>Affiliation</v>
          </cell>
          <cell r="D879" t="str">
            <v>Marketing Area</v>
          </cell>
          <cell r="E879" t="str">
            <v>Purchaser</v>
          </cell>
          <cell r="F879" t="str">
            <v>Seller</v>
          </cell>
          <cell r="G879" t="str">
            <v xml:space="preserve"> (at Announcement of Deal)</v>
          </cell>
        </row>
        <row r="881">
          <cell r="A881">
            <v>35506</v>
          </cell>
          <cell r="B881" t="str">
            <v>WUTR-TV</v>
          </cell>
          <cell r="C881" t="str">
            <v>ABC</v>
          </cell>
          <cell r="D881" t="str">
            <v>Utica, NY</v>
          </cell>
          <cell r="E881" t="str">
            <v>Utica Television Partners (Ackerley operate as LMA)</v>
          </cell>
          <cell r="F881" t="str">
            <v>Media General Inc.</v>
          </cell>
          <cell r="G881" t="str">
            <v>$7.75 million</v>
          </cell>
        </row>
        <row r="883">
          <cell r="A883">
            <v>35499</v>
          </cell>
          <cell r="B883" t="str">
            <v>WRMY-TV</v>
          </cell>
          <cell r="C883" t="str">
            <v>IND</v>
          </cell>
          <cell r="D883" t="str">
            <v>Rocky Mountain/Raleigh/Durham, N.C.</v>
          </cell>
          <cell r="E883" t="str">
            <v>DP Media Inc.</v>
          </cell>
          <cell r="F883" t="str">
            <v>Roberts Broadcasting</v>
          </cell>
          <cell r="G883" t="str">
            <v>$4.15 million</v>
          </cell>
        </row>
        <row r="885">
          <cell r="A885" t="str">
            <v>February 24, 1997</v>
          </cell>
          <cell r="B885" t="str">
            <v>WITN-TV</v>
          </cell>
          <cell r="C885" t="str">
            <v>NBC</v>
          </cell>
          <cell r="D885" t="str">
            <v>Washington/Greenville, NC</v>
          </cell>
          <cell r="E885" t="str">
            <v>Gray Communications</v>
          </cell>
          <cell r="F885" t="str">
            <v>Raycom Media</v>
          </cell>
          <cell r="G885" t="str">
            <v>$39.4 million</v>
          </cell>
        </row>
        <row r="887">
          <cell r="A887" t="str">
            <v>February 20, 1997</v>
          </cell>
          <cell r="B887" t="str">
            <v>KSTW-TV</v>
          </cell>
          <cell r="C887" t="str">
            <v>CBS to UPN</v>
          </cell>
          <cell r="D887" t="str">
            <v>Seattle</v>
          </cell>
          <cell r="E887" t="str">
            <v>Viacom</v>
          </cell>
          <cell r="F887" t="str">
            <v>Cox Communications</v>
          </cell>
          <cell r="G887" t="str">
            <v>Swap plus $50 million</v>
          </cell>
        </row>
        <row r="888">
          <cell r="B888" t="str">
            <v>KIRO-TV</v>
          </cell>
          <cell r="C888" t="str">
            <v>UPN to CBS</v>
          </cell>
          <cell r="D888" t="str">
            <v>Seattle</v>
          </cell>
          <cell r="E888" t="str">
            <v>Cox Communications</v>
          </cell>
          <cell r="F888" t="str">
            <v>A.H. Belo</v>
          </cell>
          <cell r="G888" t="str">
            <v>Swap</v>
          </cell>
        </row>
        <row r="889">
          <cell r="B889" t="str">
            <v>KMOV-TV</v>
          </cell>
          <cell r="C889" t="str">
            <v>CBS</v>
          </cell>
          <cell r="D889" t="str">
            <v>St. Louis</v>
          </cell>
          <cell r="E889" t="str">
            <v>A.H. Belo</v>
          </cell>
          <cell r="F889" t="str">
            <v xml:space="preserve">Viacom </v>
          </cell>
          <cell r="G889" t="str">
            <v>Swap</v>
          </cell>
        </row>
        <row r="891">
          <cell r="A891" t="str">
            <v>February 20, 1997</v>
          </cell>
          <cell r="B891" t="str">
            <v>WXTX-TV</v>
          </cell>
          <cell r="C891" t="str">
            <v>UPN</v>
          </cell>
          <cell r="D891" t="str">
            <v>West Palm Beach</v>
          </cell>
          <cell r="E891" t="str">
            <v>Viacom</v>
          </cell>
          <cell r="F891" t="str">
            <v>Whitehead Media/Paxson Communications</v>
          </cell>
          <cell r="G891" t="str">
            <v>$34.3 million</v>
          </cell>
        </row>
        <row r="893">
          <cell r="A893" t="str">
            <v>February 17, 1997</v>
          </cell>
          <cell r="B893" t="str">
            <v>KINZ-TV</v>
          </cell>
          <cell r="C893" t="str">
            <v>Independent</v>
          </cell>
          <cell r="D893" t="str">
            <v>Arlington/Fort Worth, TX</v>
          </cell>
          <cell r="E893" t="str">
            <v>Paxson Communications</v>
          </cell>
          <cell r="F893" t="str">
            <v>United Broadcast Group</v>
          </cell>
          <cell r="G893" t="str">
            <v>$2.5 million for remaining 51% stake</v>
          </cell>
        </row>
        <row r="895">
          <cell r="A895" t="str">
            <v>February 10, 1997</v>
          </cell>
          <cell r="B895" t="str">
            <v>KNAZ-TV</v>
          </cell>
          <cell r="C895" t="str">
            <v>NBC</v>
          </cell>
          <cell r="D895" t="str">
            <v>Flagstaff/Phoenix</v>
          </cell>
          <cell r="E895" t="str">
            <v>Gannett</v>
          </cell>
          <cell r="F895" t="str">
            <v>Grand Canyon Television</v>
          </cell>
          <cell r="G895" t="str">
            <v>$6.25 million</v>
          </cell>
        </row>
        <row r="896">
          <cell r="B896" t="str">
            <v>KMOH-TV</v>
          </cell>
          <cell r="C896" t="str">
            <v>WB</v>
          </cell>
          <cell r="D896" t="str">
            <v>Kingman/Phoenix</v>
          </cell>
          <cell r="E896" t="str">
            <v>Gannett</v>
          </cell>
          <cell r="F896" t="str">
            <v>Grand Canyon Television</v>
          </cell>
        </row>
        <row r="898">
          <cell r="A898" t="str">
            <v>February 10, 1997</v>
          </cell>
          <cell r="B898" t="str">
            <v>WSWB-TV</v>
          </cell>
          <cell r="C898" t="str">
            <v>Unbuilt</v>
          </cell>
          <cell r="D898" t="str">
            <v>Scranton/Wilkes-Barre, PA</v>
          </cell>
          <cell r="E898" t="str">
            <v>Paxson Communications</v>
          </cell>
          <cell r="F898" t="str">
            <v>Ted Ehrhardt, Clarks Summit</v>
          </cell>
          <cell r="G898" t="str">
            <v>$6 million</v>
          </cell>
        </row>
        <row r="900">
          <cell r="A900" t="str">
            <v>January 31, 1997</v>
          </cell>
          <cell r="B900" t="str">
            <v>KUPN-TV</v>
          </cell>
          <cell r="C900" t="str">
            <v>UPN</v>
          </cell>
          <cell r="D900" t="str">
            <v>Las Vegas</v>
          </cell>
          <cell r="E900" t="str">
            <v>Sinclair Broadcast Group</v>
          </cell>
          <cell r="F900" t="str">
            <v>Las Vegas Channel 21 (Rich Communications)</v>
          </cell>
          <cell r="G900" t="str">
            <v>$87 million</v>
          </cell>
        </row>
        <row r="902">
          <cell r="A902" t="str">
            <v>January 24, 1997</v>
          </cell>
          <cell r="B902" t="str">
            <v>WHNS-TV</v>
          </cell>
          <cell r="C902" t="str">
            <v>Fox/UPN</v>
          </cell>
          <cell r="D902" t="str">
            <v>Greenville,SC/Spartanburg/(Ashville)</v>
          </cell>
          <cell r="E902" t="str">
            <v>Meredith Corporation</v>
          </cell>
          <cell r="F902" t="str">
            <v>First Media</v>
          </cell>
          <cell r="G902" t="str">
            <v>$435 million</v>
          </cell>
        </row>
        <row r="903">
          <cell r="B903" t="str">
            <v>KPDX-TV</v>
          </cell>
          <cell r="C903" t="str">
            <v>Fox</v>
          </cell>
          <cell r="D903" t="str">
            <v>Portland (Vancouver, WA)</v>
          </cell>
          <cell r="E903" t="str">
            <v>Meredith Corporation</v>
          </cell>
          <cell r="F903" t="str">
            <v>First Media</v>
          </cell>
          <cell r="G903" t="str">
            <v>$435 million</v>
          </cell>
        </row>
        <row r="904">
          <cell r="B904" t="str">
            <v>WCPX-TV</v>
          </cell>
          <cell r="C904" t="str">
            <v>CBS</v>
          </cell>
          <cell r="D904" t="str">
            <v>Orlando</v>
          </cell>
          <cell r="E904" t="str">
            <v>Meredith Corporation</v>
          </cell>
          <cell r="F904" t="str">
            <v>First Media</v>
          </cell>
          <cell r="G904" t="str">
            <v>$435 million</v>
          </cell>
        </row>
        <row r="906">
          <cell r="A906" t="str">
            <v>January 17, 1997</v>
          </cell>
          <cell r="B906" t="str">
            <v>KSTW-TV</v>
          </cell>
          <cell r="C906" t="str">
            <v>CBS</v>
          </cell>
          <cell r="D906" t="str">
            <v>Seattle</v>
          </cell>
          <cell r="E906" t="str">
            <v>Cox Communications</v>
          </cell>
          <cell r="F906" t="str">
            <v>Gaylord Broadcasting</v>
          </cell>
          <cell r="G906" t="str">
            <v>$180 million</v>
          </cell>
        </row>
        <row r="908">
          <cell r="A908" t="str">
            <v>January 13, 1997</v>
          </cell>
          <cell r="B908" t="str">
            <v>WTVR-TV</v>
          </cell>
          <cell r="C908" t="str">
            <v>CBS</v>
          </cell>
          <cell r="D908" t="str">
            <v>Richmond, VA</v>
          </cell>
          <cell r="E908" t="str">
            <v>Raycom Media</v>
          </cell>
          <cell r="F908" t="str">
            <v>Media General</v>
          </cell>
          <cell r="G908" t="str">
            <v>Value of $80 million</v>
          </cell>
        </row>
        <row r="909">
          <cell r="B909" t="str">
            <v>WSAV-TV</v>
          </cell>
          <cell r="C909" t="str">
            <v>NBC</v>
          </cell>
          <cell r="D909" t="str">
            <v>Savannah, GA</v>
          </cell>
          <cell r="E909" t="str">
            <v>Media General</v>
          </cell>
          <cell r="F909" t="str">
            <v>Raycom Media</v>
          </cell>
          <cell r="G909" t="str">
            <v>Value of $80 million</v>
          </cell>
        </row>
        <row r="910">
          <cell r="B910" t="str">
            <v>WJTV-TV</v>
          </cell>
          <cell r="C910" t="str">
            <v>CBS</v>
          </cell>
          <cell r="D910" t="str">
            <v>Jackson, MI</v>
          </cell>
          <cell r="E910" t="str">
            <v>Media General</v>
          </cell>
          <cell r="F910" t="str">
            <v>Raycom Media</v>
          </cell>
          <cell r="G910" t="str">
            <v>Value of $80 million</v>
          </cell>
        </row>
        <row r="911">
          <cell r="B911" t="str">
            <v>WHLT-TV</v>
          </cell>
          <cell r="C911" t="str">
            <v>CBS</v>
          </cell>
          <cell r="D911" t="str">
            <v>Hattiesburg, MS</v>
          </cell>
          <cell r="E911" t="str">
            <v>Media General</v>
          </cell>
          <cell r="F911" t="str">
            <v>Raycom Media</v>
          </cell>
          <cell r="G911" t="str">
            <v>Value of $80 million</v>
          </cell>
        </row>
        <row r="913">
          <cell r="A913" t="str">
            <v>January 6, 1997</v>
          </cell>
          <cell r="B913" t="str">
            <v>KYFC-TV</v>
          </cell>
          <cell r="C913" t="str">
            <v>Independent</v>
          </cell>
          <cell r="D913" t="str">
            <v>Kansas City, MO</v>
          </cell>
          <cell r="E913" t="str">
            <v>Paxson Communications</v>
          </cell>
          <cell r="F913" t="str">
            <v>Kansas City Youth for Christ</v>
          </cell>
          <cell r="G913" t="str">
            <v>$16.4 million</v>
          </cell>
        </row>
        <row r="915">
          <cell r="A915" t="str">
            <v>January 6, 1997</v>
          </cell>
          <cell r="B915" t="str">
            <v>KSHE-TV</v>
          </cell>
          <cell r="C915" t="str">
            <v>Independent</v>
          </cell>
          <cell r="D915" t="str">
            <v>Martinsburg, W. VA/Washington, D.C.</v>
          </cell>
          <cell r="E915" t="str">
            <v>DP Media Inc. (Devon Paxson)</v>
          </cell>
          <cell r="F915" t="str">
            <v>Paxson Communications</v>
          </cell>
          <cell r="G915" t="str">
            <v>$2.7 million</v>
          </cell>
        </row>
        <row r="919">
          <cell r="A919" t="str">
            <v>Television Transactions — Fourth-Quarter 1996</v>
          </cell>
        </row>
        <row r="920">
          <cell r="A920" t="str">
            <v>Date Transaction</v>
          </cell>
          <cell r="D920" t="str">
            <v>Designated</v>
          </cell>
          <cell r="G920" t="str">
            <v>Price</v>
          </cell>
        </row>
        <row r="921">
          <cell r="A921" t="str">
            <v xml:space="preserve"> Announced</v>
          </cell>
          <cell r="B921" t="str">
            <v>Property</v>
          </cell>
          <cell r="C921" t="str">
            <v>Affiliation</v>
          </cell>
          <cell r="D921" t="str">
            <v>Marketing Area</v>
          </cell>
          <cell r="E921" t="str">
            <v>Purchaser</v>
          </cell>
          <cell r="F921" t="str">
            <v>Seller</v>
          </cell>
          <cell r="G921" t="str">
            <v xml:space="preserve"> (at Announcement of Deal)</v>
          </cell>
        </row>
        <row r="922">
          <cell r="A922" t="str">
            <v>December 16, 1996</v>
          </cell>
          <cell r="B922" t="str">
            <v>WHKE-TV</v>
          </cell>
          <cell r="C922" t="str">
            <v>Independent</v>
          </cell>
          <cell r="D922" t="str">
            <v>Kenosha/Milwaukee</v>
          </cell>
          <cell r="E922" t="str">
            <v>Paxson Communications</v>
          </cell>
          <cell r="F922" t="str">
            <v>Christian Network, Inc.</v>
          </cell>
          <cell r="G922" t="str">
            <v>$6.1 million ($6.0 million debt; $0.1 million cash)</v>
          </cell>
        </row>
        <row r="924">
          <cell r="A924" t="str">
            <v>December 9, 1996</v>
          </cell>
          <cell r="B924" t="str">
            <v>WXON-TV</v>
          </cell>
          <cell r="C924" t="str">
            <v>WB</v>
          </cell>
          <cell r="D924" t="str">
            <v>Detroit</v>
          </cell>
          <cell r="E924" t="str">
            <v>Granite Broadcasting</v>
          </cell>
          <cell r="F924" t="str">
            <v>Johnson Broadcasting</v>
          </cell>
          <cell r="G924" t="str">
            <v>$175 million</v>
          </cell>
        </row>
        <row r="926">
          <cell r="A926" t="str">
            <v>December 2, 1996</v>
          </cell>
          <cell r="B926" t="str">
            <v>WVVI-TV</v>
          </cell>
          <cell r="C926" t="str">
            <v>Independent</v>
          </cell>
          <cell r="D926" t="str">
            <v>Manassas, VA/Washington</v>
          </cell>
          <cell r="E926" t="str">
            <v>Paxson Communications</v>
          </cell>
          <cell r="F926" t="str">
            <v>ValueVision International</v>
          </cell>
          <cell r="G926" t="str">
            <v>$30 million/ $40 million if must carry is upheld)</v>
          </cell>
        </row>
        <row r="928">
          <cell r="A928" t="str">
            <v>November 20, 1996</v>
          </cell>
          <cell r="B928" t="str">
            <v>WLWT-TV</v>
          </cell>
          <cell r="C928" t="str">
            <v>NBC</v>
          </cell>
          <cell r="D928" t="str">
            <v>Cincinnati</v>
          </cell>
          <cell r="E928" t="str">
            <v>Argyle Television</v>
          </cell>
          <cell r="F928" t="str">
            <v>Gannett</v>
          </cell>
          <cell r="G928" t="str">
            <v>Swap (Gannett receives $20 million in proceeds)</v>
          </cell>
        </row>
        <row r="929">
          <cell r="B929" t="str">
            <v>KOCO-TV</v>
          </cell>
          <cell r="C929" t="str">
            <v>ABC</v>
          </cell>
          <cell r="D929" t="str">
            <v>Oklahoma City</v>
          </cell>
          <cell r="E929" t="str">
            <v>Argyle Television</v>
          </cell>
          <cell r="F929" t="str">
            <v>Gannett</v>
          </cell>
          <cell r="G929" t="str">
            <v>Swap (Gannett receives $20 million in proceeds)</v>
          </cell>
        </row>
        <row r="930">
          <cell r="B930" t="str">
            <v>WZZM-TV</v>
          </cell>
          <cell r="C930" t="str">
            <v>NBC</v>
          </cell>
          <cell r="D930" t="str">
            <v>Grand Rapids</v>
          </cell>
          <cell r="E930" t="str">
            <v>Gannett</v>
          </cell>
          <cell r="F930" t="str">
            <v>Argyle Television</v>
          </cell>
          <cell r="G930" t="str">
            <v>Swap (Gannett receives $20 million in proceeds)</v>
          </cell>
        </row>
        <row r="931">
          <cell r="B931" t="str">
            <v>WGRZ-TV</v>
          </cell>
          <cell r="C931" t="str">
            <v>ABC</v>
          </cell>
          <cell r="D931" t="str">
            <v>Buffalo</v>
          </cell>
          <cell r="E931" t="str">
            <v>Gannett</v>
          </cell>
          <cell r="F931" t="str">
            <v>Argyle Television</v>
          </cell>
          <cell r="G931" t="str">
            <v>Swap (Gannett receives $20 million in proceeds)</v>
          </cell>
        </row>
        <row r="933">
          <cell r="A933" t="str">
            <v>November 11, 1996</v>
          </cell>
          <cell r="B933" t="str">
            <v>KSBW-TV</v>
          </cell>
          <cell r="C933" t="str">
            <v>NBC</v>
          </cell>
          <cell r="D933" t="str">
            <v>Monterey-Salinas</v>
          </cell>
          <cell r="E933" t="str">
            <v>Hicks, Muse, Tate &amp; Furst</v>
          </cell>
          <cell r="F933" t="str">
            <v>Smith Broadcasting Partners LP</v>
          </cell>
          <cell r="G933" t="str">
            <v>$160 million</v>
          </cell>
        </row>
        <row r="934">
          <cell r="B934" t="str">
            <v>WEYI-TV</v>
          </cell>
          <cell r="C934" t="str">
            <v>NBC</v>
          </cell>
          <cell r="D934" t="str">
            <v>Flint/(Saginaw)/Bay City</v>
          </cell>
          <cell r="E934" t="str">
            <v>Hicks, Muse, Tate &amp; Furst</v>
          </cell>
          <cell r="F934" t="str">
            <v>Smith Broadcasting Partners LP</v>
          </cell>
          <cell r="G934" t="str">
            <v>$160 million</v>
          </cell>
        </row>
        <row r="935">
          <cell r="B935" t="str">
            <v>WROC-TV</v>
          </cell>
          <cell r="C935" t="str">
            <v>CBS</v>
          </cell>
          <cell r="D935" t="str">
            <v>Rochester, NY</v>
          </cell>
          <cell r="E935" t="str">
            <v>Hicks, Muse, Tate &amp; Furst</v>
          </cell>
          <cell r="F935" t="str">
            <v>Smith Broadcasting Partners LP</v>
          </cell>
          <cell r="G935" t="str">
            <v>$160 million</v>
          </cell>
        </row>
        <row r="937">
          <cell r="A937" t="str">
            <v>November 4, 1996</v>
          </cell>
          <cell r="B937" t="str">
            <v>WPGX-TV</v>
          </cell>
          <cell r="C937" t="str">
            <v>Fox</v>
          </cell>
          <cell r="D937" t="str">
            <v>Panama City, FL</v>
          </cell>
          <cell r="E937" t="str">
            <v>Wicks Broadcast Group</v>
          </cell>
          <cell r="F937" t="str">
            <v>Ashling Broadcast Group</v>
          </cell>
          <cell r="G937" t="str">
            <v>$6.75 million</v>
          </cell>
        </row>
        <row r="939">
          <cell r="A939" t="str">
            <v>November 4, 1996</v>
          </cell>
          <cell r="B939" t="str">
            <v>KJCB-TV</v>
          </cell>
          <cell r="C939" t="str">
            <v>Independent</v>
          </cell>
          <cell r="D939" t="str">
            <v>Norfolk, VA</v>
          </cell>
          <cell r="E939" t="str">
            <v>Lockwood Broadcasting</v>
          </cell>
          <cell r="F939" t="str">
            <v>Tidewater Broadcasting</v>
          </cell>
          <cell r="G939" t="str">
            <v>$6.75 million</v>
          </cell>
        </row>
        <row r="941">
          <cell r="A941" t="str">
            <v>November 4, 1996</v>
          </cell>
          <cell r="B941" t="str">
            <v>KCSO-TV</v>
          </cell>
          <cell r="C941" t="str">
            <v>Univision</v>
          </cell>
          <cell r="D941" t="str">
            <v>Modesto/Sacramento, CA</v>
          </cell>
          <cell r="E941" t="str">
            <v>Univision Communications</v>
          </cell>
          <cell r="F941" t="str">
            <v>Sainte Ltd.</v>
          </cell>
          <cell r="G941" t="str">
            <v>$40 million</v>
          </cell>
        </row>
        <row r="943">
          <cell r="A943" t="str">
            <v>November 4, 1996</v>
          </cell>
          <cell r="B943" t="str">
            <v>KFWU-TV</v>
          </cell>
          <cell r="C943" t="str">
            <v>ABC</v>
          </cell>
          <cell r="D943" t="str">
            <v>Fort Bragg</v>
          </cell>
          <cell r="E943" t="str">
            <v>Pappas Telecasting</v>
          </cell>
          <cell r="F943" t="str">
            <v>Sainte Ltd.</v>
          </cell>
          <cell r="G943" t="str">
            <v>$1.75 million</v>
          </cell>
        </row>
        <row r="945">
          <cell r="A945" t="str">
            <v>October 28, 1996</v>
          </cell>
          <cell r="B945" t="str">
            <v>WIIB-TV</v>
          </cell>
          <cell r="C945" t="str">
            <v>Infomall TV Network</v>
          </cell>
          <cell r="D945" t="str">
            <v>Bloomington/Indianapolis</v>
          </cell>
          <cell r="E945" t="str">
            <v>Dr. David McCarus</v>
          </cell>
          <cell r="F945" t="str">
            <v>Sinclair Broadcast</v>
          </cell>
          <cell r="G945" t="str">
            <v>$.2 million</v>
          </cell>
        </row>
        <row r="947">
          <cell r="A947" t="str">
            <v>October 28, 1996</v>
          </cell>
          <cell r="B947" t="str">
            <v>WNDS-TV</v>
          </cell>
          <cell r="C947" t="str">
            <v>Independent</v>
          </cell>
          <cell r="D947" t="str">
            <v>Derry, NH/Boston, MA</v>
          </cell>
          <cell r="E947" t="str">
            <v>Ramcast Corp.</v>
          </cell>
          <cell r="F947" t="str">
            <v>CTV of Derry Inc.</v>
          </cell>
          <cell r="G947" t="str">
            <v>$18.0 million</v>
          </cell>
        </row>
        <row r="949">
          <cell r="A949" t="str">
            <v>October 14, 1996</v>
          </cell>
          <cell r="B949" t="str">
            <v>WTAB-TV</v>
          </cell>
          <cell r="C949" t="str">
            <v>CBS</v>
          </cell>
          <cell r="D949" t="str">
            <v>Abilene, TX</v>
          </cell>
          <cell r="E949" t="str">
            <v>ShootingStar, Inc.</v>
          </cell>
          <cell r="F949" t="str">
            <v>Shamrock Holdings</v>
          </cell>
          <cell r="G949" t="str">
            <v>$8.0 million</v>
          </cell>
        </row>
        <row r="951">
          <cell r="A951" t="str">
            <v>October 14, 1996</v>
          </cell>
          <cell r="B951" t="str">
            <v>WKZX-TV</v>
          </cell>
          <cell r="C951" t="str">
            <v>WB</v>
          </cell>
          <cell r="D951" t="str">
            <v>Cookeville, Nashville</v>
          </cell>
          <cell r="E951" t="str">
            <v>Michael V. and Steven Roberts</v>
          </cell>
          <cell r="F951" t="str">
            <v>InaVision</v>
          </cell>
          <cell r="G951" t="str">
            <v>$1.2 million</v>
          </cell>
        </row>
        <row r="953">
          <cell r="A953" t="str">
            <v>October 7, 1996</v>
          </cell>
          <cell r="B953" t="str">
            <v>WFXG-TV</v>
          </cell>
          <cell r="C953" t="str">
            <v>Fox</v>
          </cell>
          <cell r="D953" t="str">
            <v>Augusta, GA</v>
          </cell>
          <cell r="E953" t="str">
            <v>Galleria Broadcast Group</v>
          </cell>
          <cell r="F953" t="str">
            <v>John Pezold</v>
          </cell>
          <cell r="G953" t="str">
            <v>$40.1 million</v>
          </cell>
        </row>
        <row r="954">
          <cell r="B954" t="str">
            <v>WXTX-TV</v>
          </cell>
          <cell r="C954" t="str">
            <v>Fox</v>
          </cell>
          <cell r="D954" t="str">
            <v>Columbus, GA</v>
          </cell>
          <cell r="E954" t="str">
            <v>Galleria Broadcast Group</v>
          </cell>
          <cell r="F954" t="str">
            <v>John Pezold</v>
          </cell>
          <cell r="G954" t="str">
            <v>$40.1 million</v>
          </cell>
        </row>
        <row r="957">
          <cell r="A957" t="str">
            <v>Television Transactions — Third-Quarter 1996</v>
          </cell>
        </row>
        <row r="958">
          <cell r="A958" t="str">
            <v>Date Transaction</v>
          </cell>
          <cell r="D958" t="str">
            <v>Designated</v>
          </cell>
          <cell r="G958" t="str">
            <v>Price</v>
          </cell>
        </row>
        <row r="959">
          <cell r="A959" t="str">
            <v xml:space="preserve"> Announced</v>
          </cell>
          <cell r="B959" t="str">
            <v>Property</v>
          </cell>
          <cell r="C959" t="str">
            <v>Affiliation</v>
          </cell>
          <cell r="D959" t="str">
            <v>Marketing Area</v>
          </cell>
          <cell r="E959" t="str">
            <v>Purchaser</v>
          </cell>
          <cell r="F959" t="str">
            <v>Seller</v>
          </cell>
          <cell r="G959" t="str">
            <v xml:space="preserve"> (at Announcement of Deal)</v>
          </cell>
        </row>
        <row r="960">
          <cell r="A960" t="str">
            <v>September 30, 1996</v>
          </cell>
          <cell r="B960" t="str">
            <v>KTBY-TV</v>
          </cell>
          <cell r="C960" t="str">
            <v>Fox</v>
          </cell>
          <cell r="D960" t="str">
            <v>Anchorage</v>
          </cell>
          <cell r="E960" t="str">
            <v>Grapevine Communications</v>
          </cell>
          <cell r="F960" t="str">
            <v>Ronald Bradley</v>
          </cell>
          <cell r="G960" t="str">
            <v>$8.5 million</v>
          </cell>
        </row>
        <row r="962">
          <cell r="A962" t="str">
            <v>September 30, 1996</v>
          </cell>
          <cell r="B962" t="str">
            <v>KING-TV</v>
          </cell>
          <cell r="C962" t="str">
            <v>NBC</v>
          </cell>
          <cell r="D962" t="str">
            <v>Seattle</v>
          </cell>
          <cell r="E962" t="str">
            <v>A.H. Belo</v>
          </cell>
          <cell r="F962" t="str">
            <v>Providence Journal</v>
          </cell>
          <cell r="G962" t="str">
            <v>$1.5 billion</v>
          </cell>
        </row>
        <row r="963">
          <cell r="B963" t="str">
            <v>KGW-TV</v>
          </cell>
          <cell r="C963" t="str">
            <v>NBC</v>
          </cell>
          <cell r="D963" t="str">
            <v>Portland,OR</v>
          </cell>
          <cell r="E963" t="str">
            <v>A.H. Belo</v>
          </cell>
          <cell r="F963" t="str">
            <v>Providence Journal</v>
          </cell>
          <cell r="G963" t="str">
            <v>$1.5 billion</v>
          </cell>
        </row>
        <row r="964">
          <cell r="B964" t="str">
            <v>WCNC-TV</v>
          </cell>
          <cell r="C964" t="str">
            <v>NBC</v>
          </cell>
          <cell r="D964" t="str">
            <v>Charlotte,NC</v>
          </cell>
          <cell r="E964" t="str">
            <v>A.H. Belo</v>
          </cell>
          <cell r="F964" t="str">
            <v>Providence Journal</v>
          </cell>
          <cell r="G964" t="str">
            <v>$1.5 billion</v>
          </cell>
        </row>
        <row r="965">
          <cell r="B965" t="str">
            <v>WHAS-TV</v>
          </cell>
          <cell r="C965" t="str">
            <v>ABC</v>
          </cell>
          <cell r="D965" t="str">
            <v>Louisville</v>
          </cell>
          <cell r="E965" t="str">
            <v>A.H. Belo</v>
          </cell>
          <cell r="F965" t="str">
            <v>Providence Journal</v>
          </cell>
          <cell r="G965" t="str">
            <v>$1.5 billion</v>
          </cell>
        </row>
        <row r="966">
          <cell r="B966" t="str">
            <v>KASA-TV</v>
          </cell>
          <cell r="C966" t="str">
            <v>FOX</v>
          </cell>
          <cell r="D966" t="str">
            <v>Albuquerque</v>
          </cell>
          <cell r="E966" t="str">
            <v>A.H. Belo</v>
          </cell>
          <cell r="F966" t="str">
            <v>Providence Journal</v>
          </cell>
          <cell r="G966" t="str">
            <v>$1.5 billion</v>
          </cell>
        </row>
        <row r="967">
          <cell r="B967" t="str">
            <v>KHNL-TV</v>
          </cell>
          <cell r="C967" t="str">
            <v>NBC</v>
          </cell>
          <cell r="D967" t="str">
            <v>Honolulu, HI</v>
          </cell>
          <cell r="E967" t="str">
            <v>A.H. Belo</v>
          </cell>
          <cell r="F967" t="str">
            <v>Providence Journal</v>
          </cell>
          <cell r="G967" t="str">
            <v>$1.5 billion</v>
          </cell>
        </row>
        <row r="968">
          <cell r="B968" t="str">
            <v>KHBC-TV</v>
          </cell>
          <cell r="C968" t="str">
            <v>SAT</v>
          </cell>
          <cell r="D968" t="str">
            <v>Hilo, HI</v>
          </cell>
          <cell r="E968" t="str">
            <v>A.H. Belo</v>
          </cell>
          <cell r="F968" t="str">
            <v>Providence Journal</v>
          </cell>
          <cell r="G968" t="str">
            <v>$1.5 billion</v>
          </cell>
        </row>
        <row r="969">
          <cell r="B969" t="str">
            <v>KOGG-TV</v>
          </cell>
          <cell r="C969" t="str">
            <v>SAT</v>
          </cell>
          <cell r="D969" t="str">
            <v>Wailuka, HI</v>
          </cell>
          <cell r="E969" t="str">
            <v>A.H. Belo</v>
          </cell>
          <cell r="F969" t="str">
            <v>Providence Journal</v>
          </cell>
          <cell r="G969" t="str">
            <v>$1.5 billion</v>
          </cell>
        </row>
        <row r="970">
          <cell r="B970" t="str">
            <v>KMSB-TV</v>
          </cell>
          <cell r="C970" t="str">
            <v>FOX</v>
          </cell>
          <cell r="D970" t="str">
            <v>Tuscon</v>
          </cell>
          <cell r="E970" t="str">
            <v>A.H. Belo</v>
          </cell>
          <cell r="F970" t="str">
            <v>Providence Journal</v>
          </cell>
          <cell r="G970" t="str">
            <v>$1.5 billion</v>
          </cell>
        </row>
        <row r="971">
          <cell r="B971" t="str">
            <v>KREM-TV</v>
          </cell>
          <cell r="C971" t="str">
            <v>CBS</v>
          </cell>
          <cell r="D971" t="str">
            <v>Spokane</v>
          </cell>
          <cell r="E971" t="str">
            <v>A.H. Belo</v>
          </cell>
          <cell r="F971" t="str">
            <v>Providence Journal</v>
          </cell>
          <cell r="G971" t="str">
            <v>$1.5 billion</v>
          </cell>
        </row>
        <row r="972">
          <cell r="B972" t="str">
            <v>KTVB-TV</v>
          </cell>
          <cell r="C972" t="str">
            <v>NBC</v>
          </cell>
          <cell r="D972" t="str">
            <v>Boise</v>
          </cell>
          <cell r="E972" t="str">
            <v>A.H. Belo</v>
          </cell>
          <cell r="F972" t="str">
            <v>Providence Journal</v>
          </cell>
          <cell r="G972" t="str">
            <v>$1.5 billion</v>
          </cell>
        </row>
        <row r="973">
          <cell r="B973" t="str">
            <v>Plus:  Television Food Network, America's Health Network, NorthWest cable News, Providence Journal paper, LMA's (Seattle, Tucson, Boise, Honolulu)</v>
          </cell>
        </row>
        <row r="976">
          <cell r="A976" t="str">
            <v>September 26, 1996</v>
          </cell>
          <cell r="B976" t="str">
            <v>WTSP-TV</v>
          </cell>
          <cell r="C976" t="str">
            <v>CBS</v>
          </cell>
          <cell r="D976" t="str">
            <v>Tampa</v>
          </cell>
          <cell r="E976" t="str">
            <v>Gannett</v>
          </cell>
          <cell r="F976" t="str">
            <v>Jacor</v>
          </cell>
          <cell r="G976" t="str">
            <v>Swap for KIIS-FM,KIIS-AM (LA)</v>
          </cell>
        </row>
        <row r="977">
          <cell r="G977" t="str">
            <v>KSDO-AM, KKBH-FM (San Diego)</v>
          </cell>
        </row>
        <row r="978">
          <cell r="G978" t="str">
            <v>WUSA-FM and WDAE-AM (Tampa)</v>
          </cell>
        </row>
        <row r="980">
          <cell r="A980" t="str">
            <v>September 23, 1996</v>
          </cell>
          <cell r="B980" t="str">
            <v>KOOG-TV</v>
          </cell>
          <cell r="C980" t="str">
            <v>Independent</v>
          </cell>
          <cell r="D980" t="str">
            <v>Ogden/Salt lake City</v>
          </cell>
          <cell r="E980" t="str">
            <v>Paxson Communications</v>
          </cell>
          <cell r="F980" t="str">
            <v>Alpha &amp; Omega Communications</v>
          </cell>
          <cell r="G980" t="str">
            <v>$7.5 million</v>
          </cell>
        </row>
        <row r="982">
          <cell r="A982" t="str">
            <v>September 23, 1996</v>
          </cell>
          <cell r="B982" t="str">
            <v>KCNS-TV</v>
          </cell>
          <cell r="C982" t="str">
            <v>Independent</v>
          </cell>
          <cell r="D982" t="str">
            <v>San Francisco</v>
          </cell>
          <cell r="E982" t="str">
            <v>Ramcast Corp.</v>
          </cell>
          <cell r="F982" t="str">
            <v>West Coast United Broadcasting</v>
          </cell>
          <cell r="G982" t="str">
            <v>$30 million</v>
          </cell>
        </row>
        <row r="984">
          <cell r="A984" t="str">
            <v>September 16, 1996</v>
          </cell>
          <cell r="B984" t="str">
            <v>WDAM-TV</v>
          </cell>
          <cell r="C984" t="str">
            <v>NBC</v>
          </cell>
          <cell r="D984" t="str">
            <v>Laurel/Hattiesburg, MS</v>
          </cell>
          <cell r="E984" t="str">
            <v>Media Broadcasting Group</v>
          </cell>
          <cell r="F984" t="str">
            <v>Raycom Media</v>
          </cell>
          <cell r="G984" t="str">
            <v>$6 million</v>
          </cell>
        </row>
        <row r="986">
          <cell r="A986" t="str">
            <v>September 16, 1996</v>
          </cell>
          <cell r="B986" t="str">
            <v>KTVH-TV</v>
          </cell>
          <cell r="C986" t="str">
            <v>NBC</v>
          </cell>
          <cell r="D986" t="str">
            <v>Helena, MT</v>
          </cell>
          <cell r="E986" t="str">
            <v>Grapevine Communications</v>
          </cell>
          <cell r="F986" t="str">
            <v>John Radeck (KB Media &amp; Sky Broadcasting)</v>
          </cell>
          <cell r="G986" t="str">
            <v>$4.57 million</v>
          </cell>
        </row>
        <row r="988">
          <cell r="A988" t="str">
            <v>September 16, 1996</v>
          </cell>
          <cell r="B988" t="str">
            <v>WSEE-TV</v>
          </cell>
          <cell r="C988" t="str">
            <v>CBS</v>
          </cell>
          <cell r="D988" t="str">
            <v>Erie, PA</v>
          </cell>
          <cell r="E988" t="str">
            <v>WSEE Television Trust</v>
          </cell>
          <cell r="F988" t="str">
            <v>Northstar Television Group</v>
          </cell>
          <cell r="G988" t="str">
            <v>$12 milllion</v>
          </cell>
        </row>
        <row r="990">
          <cell r="A990" t="str">
            <v>September 16, 1996</v>
          </cell>
          <cell r="B990" t="str">
            <v>WZVN-TV</v>
          </cell>
          <cell r="C990" t="str">
            <v>ABC</v>
          </cell>
          <cell r="D990" t="str">
            <v>Naples, FL</v>
          </cell>
          <cell r="E990" t="str">
            <v>Montclair Communications</v>
          </cell>
          <cell r="F990" t="str">
            <v>Raycom Media</v>
          </cell>
          <cell r="G990" t="str">
            <v>$21.3 million</v>
          </cell>
        </row>
        <row r="995">
          <cell r="A995" t="str">
            <v>Television Transactions — Third-Quarter 1996</v>
          </cell>
        </row>
        <row r="996">
          <cell r="A996" t="str">
            <v>Date Transaction</v>
          </cell>
          <cell r="D996" t="str">
            <v>Designated</v>
          </cell>
          <cell r="G996" t="str">
            <v>Price</v>
          </cell>
        </row>
        <row r="997">
          <cell r="A997" t="str">
            <v xml:space="preserve"> Announced</v>
          </cell>
          <cell r="B997" t="str">
            <v>Property</v>
          </cell>
          <cell r="C997" t="str">
            <v>Affiliation</v>
          </cell>
          <cell r="D997" t="str">
            <v>Marketing Area</v>
          </cell>
          <cell r="E997" t="str">
            <v>Purchaser</v>
          </cell>
          <cell r="F997" t="str">
            <v>Seller</v>
          </cell>
          <cell r="G997" t="str">
            <v xml:space="preserve"> (at Announcement of Deal)</v>
          </cell>
        </row>
        <row r="998">
          <cell r="A998" t="str">
            <v>August 26, 1996</v>
          </cell>
          <cell r="B998" t="str">
            <v>WFCT-TV</v>
          </cell>
          <cell r="C998" t="str">
            <v>Independent</v>
          </cell>
          <cell r="D998" t="str">
            <v>Bradenton/Tampa/St. Petersburg</v>
          </cell>
          <cell r="E998" t="str">
            <v>Christian Network</v>
          </cell>
          <cell r="F998" t="str">
            <v>Paxson Communications</v>
          </cell>
          <cell r="G998" t="str">
            <v>$1.49 million</v>
          </cell>
        </row>
        <row r="1000">
          <cell r="A1000" t="str">
            <v>August 26, 1996</v>
          </cell>
          <cell r="B1000" t="str">
            <v>KBCB-TV</v>
          </cell>
          <cell r="C1000" t="str">
            <v>Independent</v>
          </cell>
          <cell r="D1000" t="str">
            <v>Bellington/Seattle</v>
          </cell>
          <cell r="E1000" t="str">
            <v>Paxson Communications</v>
          </cell>
          <cell r="F1000" t="str">
            <v>?</v>
          </cell>
          <cell r="G1000" t="str">
            <v>?</v>
          </cell>
        </row>
        <row r="1002">
          <cell r="A1002" t="str">
            <v>August 19, 1996</v>
          </cell>
          <cell r="B1002" t="str">
            <v>KFWU-TV</v>
          </cell>
          <cell r="C1002" t="str">
            <v>ABC</v>
          </cell>
          <cell r="D1002" t="str">
            <v>Fort Bragg</v>
          </cell>
          <cell r="E1002" t="str">
            <v>Sainte Ltd.</v>
          </cell>
          <cell r="F1002" t="str">
            <v>California Broadcasting</v>
          </cell>
          <cell r="G1002" t="str">
            <v>$.8 million</v>
          </cell>
        </row>
        <row r="1004">
          <cell r="A1004" t="str">
            <v>August 19, 1996</v>
          </cell>
          <cell r="B1004" t="str">
            <v>WTWS-TV</v>
          </cell>
          <cell r="C1004" t="str">
            <v>Independent</v>
          </cell>
          <cell r="D1004" t="str">
            <v>New London/Hartford, CT</v>
          </cell>
          <cell r="E1004" t="str">
            <v>Roberts Broadcasting of Hartford</v>
          </cell>
          <cell r="F1004" t="str">
            <v>Paxson Communications</v>
          </cell>
          <cell r="G1004" t="str">
            <v>$3.05 million</v>
          </cell>
        </row>
        <row r="1006">
          <cell r="A1006" t="str">
            <v>August 19, 1996</v>
          </cell>
          <cell r="B1006" t="str">
            <v>WRAY-TV</v>
          </cell>
          <cell r="C1006" t="str">
            <v>Independent</v>
          </cell>
          <cell r="D1006" t="str">
            <v>Wilson/Raleigh/Durham</v>
          </cell>
          <cell r="E1006" t="str">
            <v>Ramcast Corp.</v>
          </cell>
          <cell r="F1006" t="str">
            <v>Wilson Telecasters</v>
          </cell>
          <cell r="G1006" t="str">
            <v>$5 million</v>
          </cell>
        </row>
        <row r="1008">
          <cell r="A1008" t="str">
            <v>August 19, 1996</v>
          </cell>
          <cell r="B1008" t="str">
            <v>KMNZ-TV</v>
          </cell>
          <cell r="C1008" t="str">
            <v>Dark</v>
          </cell>
          <cell r="D1008" t="str">
            <v>Oklahoma City</v>
          </cell>
          <cell r="E1008" t="str">
            <v>Paxson Communications</v>
          </cell>
          <cell r="F1008" t="str">
            <v>Aracelis Ortiz</v>
          </cell>
          <cell r="G1008" t="str">
            <v>$6.395 million</v>
          </cell>
        </row>
        <row r="1010">
          <cell r="A1010" t="str">
            <v>August 19, 1996</v>
          </cell>
          <cell r="B1010" t="str">
            <v>KAJW-TV</v>
          </cell>
          <cell r="C1010" t="str">
            <v>Dark</v>
          </cell>
          <cell r="D1010" t="str">
            <v>Phoenix</v>
          </cell>
          <cell r="E1010" t="str">
            <v>Paxson Communications</v>
          </cell>
          <cell r="F1010" t="str">
            <v>Hector Garcia Salvatierra</v>
          </cell>
          <cell r="G1010" t="str">
            <v xml:space="preserve">$5.4 million for 49% of construction permit  </v>
          </cell>
        </row>
        <row r="1011">
          <cell r="G1011" t="str">
            <v xml:space="preserve">with right to buy remainder for $6.6 million </v>
          </cell>
        </row>
        <row r="1012">
          <cell r="G1012" t="str">
            <v>if station is built and running in 1 year</v>
          </cell>
        </row>
        <row r="1014">
          <cell r="A1014" t="str">
            <v>August 14, 1996</v>
          </cell>
          <cell r="B1014" t="str">
            <v>WTOG-TV</v>
          </cell>
          <cell r="C1014" t="str">
            <v>UPN</v>
          </cell>
          <cell r="D1014" t="str">
            <v>Tampa</v>
          </cell>
          <cell r="E1014" t="str">
            <v>Viacom (Paramount)</v>
          </cell>
          <cell r="F1014" t="str">
            <v>Hubbard Broadcasting</v>
          </cell>
          <cell r="G1014" t="str">
            <v>Swap</v>
          </cell>
        </row>
        <row r="1015">
          <cell r="B1015" t="str">
            <v>WNYT-TV</v>
          </cell>
          <cell r="C1015" t="str">
            <v>NBC</v>
          </cell>
          <cell r="D1015" t="str">
            <v>Albany, NY</v>
          </cell>
          <cell r="E1015" t="str">
            <v>Hubbard Broadcasting</v>
          </cell>
          <cell r="F1015" t="str">
            <v>Viacom (Paramount)</v>
          </cell>
          <cell r="G1015" t="str">
            <v>Swap</v>
          </cell>
        </row>
        <row r="1016">
          <cell r="B1016" t="str">
            <v>WHEC-TV</v>
          </cell>
          <cell r="C1016" t="str">
            <v>NBC</v>
          </cell>
          <cell r="D1016" t="str">
            <v>Rochester, NY</v>
          </cell>
          <cell r="E1016" t="str">
            <v>Hubbard Broadcasting</v>
          </cell>
          <cell r="F1016" t="str">
            <v>Viacom (Paramount)</v>
          </cell>
          <cell r="G1016" t="str">
            <v>Swap</v>
          </cell>
        </row>
        <row r="1018">
          <cell r="A1018" t="str">
            <v>August 14, 1996</v>
          </cell>
          <cell r="B1018" t="str">
            <v>WAFF-TV</v>
          </cell>
          <cell r="C1018" t="str">
            <v>NBC</v>
          </cell>
          <cell r="D1018" t="str">
            <v>Huntsville, AL</v>
          </cell>
          <cell r="E1018" t="str">
            <v xml:space="preserve">Raycom </v>
          </cell>
          <cell r="F1018" t="str">
            <v>AFLAC</v>
          </cell>
          <cell r="G1018" t="str">
            <v>$485 million</v>
          </cell>
        </row>
        <row r="1019">
          <cell r="B1019" t="str">
            <v>WTOC-TV</v>
          </cell>
          <cell r="C1019" t="str">
            <v>CBS</v>
          </cell>
          <cell r="D1019" t="str">
            <v>Savannah, GA</v>
          </cell>
          <cell r="E1019" t="str">
            <v xml:space="preserve">Raycom </v>
          </cell>
          <cell r="F1019" t="str">
            <v>AFLAC</v>
          </cell>
          <cell r="G1019" t="str">
            <v>$485 million</v>
          </cell>
        </row>
        <row r="1020">
          <cell r="B1020" t="str">
            <v>WAFB-TV</v>
          </cell>
          <cell r="C1020" t="str">
            <v>CBS</v>
          </cell>
          <cell r="D1020" t="str">
            <v>Baton Rouge, LA</v>
          </cell>
          <cell r="E1020" t="str">
            <v xml:space="preserve">Raycom </v>
          </cell>
          <cell r="F1020" t="str">
            <v>AFLAC</v>
          </cell>
          <cell r="G1020" t="str">
            <v>$485 million</v>
          </cell>
        </row>
        <row r="1021">
          <cell r="B1021" t="str">
            <v>WTVM-TV</v>
          </cell>
          <cell r="C1021" t="str">
            <v>ABC</v>
          </cell>
          <cell r="D1021" t="str">
            <v>Columbus, GA</v>
          </cell>
          <cell r="E1021" t="str">
            <v xml:space="preserve">Raycom </v>
          </cell>
          <cell r="F1021" t="str">
            <v>AFLAC</v>
          </cell>
          <cell r="G1021" t="str">
            <v>$485 million</v>
          </cell>
        </row>
        <row r="1022">
          <cell r="B1022" t="str">
            <v>KFVS-TV</v>
          </cell>
          <cell r="C1022" t="str">
            <v>CBS</v>
          </cell>
          <cell r="D1022" t="str">
            <v>Paducah-Cape Girardeau-Harrisburg</v>
          </cell>
          <cell r="E1022" t="str">
            <v xml:space="preserve">Raycom </v>
          </cell>
          <cell r="F1022" t="str">
            <v>AFLAC</v>
          </cell>
          <cell r="G1022" t="str">
            <v>$485 million</v>
          </cell>
        </row>
        <row r="1023">
          <cell r="B1023" t="str">
            <v>KWWL-TV</v>
          </cell>
          <cell r="C1023" t="str">
            <v>NBC</v>
          </cell>
          <cell r="D1023" t="str">
            <v>Cedar Rapids-Waterloo-Dubuque, IA</v>
          </cell>
          <cell r="E1023" t="str">
            <v xml:space="preserve">Raycom </v>
          </cell>
          <cell r="F1023" t="str">
            <v>AFLAC</v>
          </cell>
          <cell r="G1023" t="str">
            <v>$485 million</v>
          </cell>
        </row>
        <row r="1024">
          <cell r="B1024" t="str">
            <v>WITN-TV</v>
          </cell>
          <cell r="C1024" t="str">
            <v>NBC</v>
          </cell>
          <cell r="D1024" t="str">
            <v>Greenville-New Bern-Washington, NC</v>
          </cell>
          <cell r="E1024" t="str">
            <v xml:space="preserve">Raycom </v>
          </cell>
          <cell r="F1024" t="str">
            <v>AFLAC</v>
          </cell>
          <cell r="G1024" t="str">
            <v>$485 million</v>
          </cell>
        </row>
        <row r="1026">
          <cell r="A1026" t="str">
            <v>August 12, 1996</v>
          </cell>
          <cell r="B1026" t="str">
            <v>KETK-TV</v>
          </cell>
          <cell r="C1026" t="str">
            <v>NBC</v>
          </cell>
          <cell r="D1026" t="str">
            <v>Tyler/Longview, TX</v>
          </cell>
          <cell r="E1026" t="str">
            <v>Max Media Properties</v>
          </cell>
          <cell r="F1026" t="str">
            <v>Lone Star Broadcasting</v>
          </cell>
          <cell r="G1026" t="str">
            <v>$17.1 million</v>
          </cell>
        </row>
        <row r="1027">
          <cell r="B1027" t="str">
            <v>KLSB-TV</v>
          </cell>
          <cell r="C1027" t="str">
            <v>SAT</v>
          </cell>
          <cell r="D1027" t="str">
            <v>Tyler/Longview, TX</v>
          </cell>
          <cell r="E1027" t="str">
            <v>Max Media Properties</v>
          </cell>
          <cell r="F1027" t="str">
            <v>Lone Star Broadcasting</v>
          </cell>
          <cell r="G1027" t="str">
            <v>$17.1 million</v>
          </cell>
        </row>
        <row r="1029">
          <cell r="A1029" t="str">
            <v>August 12, 1996</v>
          </cell>
          <cell r="B1029" t="str">
            <v>KNVO-TV</v>
          </cell>
          <cell r="C1029" t="str">
            <v>Univision</v>
          </cell>
          <cell r="D1029" t="str">
            <v>Harlingen/McAllen/Brownsville, TX</v>
          </cell>
          <cell r="E1029" t="str">
            <v>Entravision Merger Corp. (Walter Ulloa)</v>
          </cell>
          <cell r="F1029" t="str">
            <v xml:space="preserve">LS Communications, </v>
          </cell>
          <cell r="G1029" t="str">
            <v>$24.8 million</v>
          </cell>
        </row>
        <row r="1030">
          <cell r="F1030" t="str">
            <v xml:space="preserve">        Mundo Vision Broadcasting, Safir</v>
          </cell>
        </row>
        <row r="1031">
          <cell r="A1031" t="str">
            <v>July 23, 1996</v>
          </cell>
          <cell r="B1031" t="str">
            <v>WBMG-TV</v>
          </cell>
          <cell r="C1031" t="str">
            <v>CBS</v>
          </cell>
          <cell r="D1031" t="str">
            <v>Birmingham</v>
          </cell>
          <cell r="E1031" t="str">
            <v>Media General</v>
          </cell>
          <cell r="F1031" t="str">
            <v>Park Acquisitions</v>
          </cell>
          <cell r="G1031" t="str">
            <v>$710 million</v>
          </cell>
        </row>
        <row r="1032">
          <cell r="B1032" t="str">
            <v>WUTR-TV</v>
          </cell>
          <cell r="C1032" t="str">
            <v>ABC</v>
          </cell>
          <cell r="D1032" t="str">
            <v>Utica</v>
          </cell>
          <cell r="E1032" t="str">
            <v>Media General</v>
          </cell>
          <cell r="F1032" t="str">
            <v>Park Acquisitions</v>
          </cell>
          <cell r="G1032" t="str">
            <v>$710 million</v>
          </cell>
        </row>
        <row r="1033">
          <cell r="B1033" t="str">
            <v>WNCT-TV</v>
          </cell>
          <cell r="C1033" t="str">
            <v>CBS</v>
          </cell>
          <cell r="D1033" t="str">
            <v>Greenville</v>
          </cell>
          <cell r="E1033" t="str">
            <v>Media General</v>
          </cell>
          <cell r="F1033" t="str">
            <v>Park Acquisitions</v>
          </cell>
          <cell r="G1033" t="str">
            <v>$710 million</v>
          </cell>
        </row>
        <row r="1034">
          <cell r="B1034" t="str">
            <v>WDEF-TV</v>
          </cell>
          <cell r="C1034" t="str">
            <v>CBS</v>
          </cell>
          <cell r="D1034" t="str">
            <v>Chattanooga (New Bern)</v>
          </cell>
          <cell r="E1034" t="str">
            <v>Media General</v>
          </cell>
          <cell r="F1034" t="str">
            <v>Park Acquisitions</v>
          </cell>
          <cell r="G1034" t="str">
            <v>$710 million</v>
          </cell>
        </row>
        <row r="1035">
          <cell r="B1035" t="str">
            <v>WJHL-TV</v>
          </cell>
          <cell r="C1035" t="str">
            <v>CBS</v>
          </cell>
          <cell r="D1035" t="str">
            <v>Tri Cities - Bristol/Kingsport/(Johnson City)</v>
          </cell>
          <cell r="E1035" t="str">
            <v>Media General</v>
          </cell>
          <cell r="F1035" t="str">
            <v>Park Acquisitions</v>
          </cell>
          <cell r="G1035" t="str">
            <v>$710 million</v>
          </cell>
        </row>
        <row r="1036">
          <cell r="B1036" t="str">
            <v>WTVR-TV</v>
          </cell>
          <cell r="C1036" t="str">
            <v>CBS</v>
          </cell>
          <cell r="D1036" t="str">
            <v>Richmond</v>
          </cell>
          <cell r="E1036" t="str">
            <v>Media General</v>
          </cell>
          <cell r="F1036" t="str">
            <v>Park Acquisitions</v>
          </cell>
          <cell r="G1036" t="str">
            <v>$710 million</v>
          </cell>
        </row>
        <row r="1037">
          <cell r="B1037" t="str">
            <v>WTVQ-TV</v>
          </cell>
          <cell r="C1037" t="str">
            <v>ABC</v>
          </cell>
          <cell r="D1037" t="str">
            <v>Lexington</v>
          </cell>
          <cell r="E1037" t="str">
            <v>Media General</v>
          </cell>
          <cell r="F1037" t="str">
            <v>Park Acquisitions</v>
          </cell>
          <cell r="G1037" t="str">
            <v>$710 million</v>
          </cell>
        </row>
        <row r="1038">
          <cell r="B1038" t="str">
            <v>WSLS-TV</v>
          </cell>
          <cell r="C1038" t="str">
            <v>NBC</v>
          </cell>
          <cell r="D1038" t="str">
            <v>Roanoke</v>
          </cell>
          <cell r="E1038" t="str">
            <v>Media General</v>
          </cell>
          <cell r="F1038" t="str">
            <v>Park Acquisitions</v>
          </cell>
          <cell r="G1038" t="str">
            <v>$710 million</v>
          </cell>
        </row>
        <row r="1039">
          <cell r="B1039" t="str">
            <v>KALB-TV</v>
          </cell>
          <cell r="C1039" t="str">
            <v>NBC</v>
          </cell>
          <cell r="D1039" t="str">
            <v>Alexandria, LA</v>
          </cell>
          <cell r="E1039" t="str">
            <v>Media General</v>
          </cell>
          <cell r="F1039" t="str">
            <v>Park Acquisitions</v>
          </cell>
          <cell r="G1039" t="str">
            <v>$710 million</v>
          </cell>
        </row>
        <row r="1040">
          <cell r="B1040" t="str">
            <v>WHOA-TV</v>
          </cell>
          <cell r="C1040" t="str">
            <v>ABC</v>
          </cell>
          <cell r="D1040" t="str">
            <v>Montgomery, AL</v>
          </cell>
          <cell r="E1040" t="str">
            <v>Media General</v>
          </cell>
          <cell r="F1040" t="str">
            <v>Park Acquisitions</v>
          </cell>
          <cell r="G1040" t="str">
            <v>$710 million</v>
          </cell>
        </row>
        <row r="1043">
          <cell r="A1043" t="str">
            <v>Television Transactions — Third-Quarter 1996</v>
          </cell>
        </row>
        <row r="1044">
          <cell r="A1044" t="str">
            <v>Date Transaction</v>
          </cell>
          <cell r="D1044" t="str">
            <v>Designated</v>
          </cell>
          <cell r="G1044" t="str">
            <v>Price</v>
          </cell>
        </row>
        <row r="1045">
          <cell r="A1045" t="str">
            <v xml:space="preserve"> Announced</v>
          </cell>
          <cell r="B1045" t="str">
            <v>Property</v>
          </cell>
          <cell r="C1045" t="str">
            <v>Affiliation</v>
          </cell>
          <cell r="D1045" t="str">
            <v>Marketing Area</v>
          </cell>
          <cell r="E1045" t="str">
            <v>Purchaser</v>
          </cell>
          <cell r="F1045" t="str">
            <v>Seller</v>
          </cell>
          <cell r="G1045" t="str">
            <v xml:space="preserve"> (at Announcement of Deal)</v>
          </cell>
        </row>
        <row r="1046">
          <cell r="A1046" t="str">
            <v>July 22, 1996</v>
          </cell>
          <cell r="B1046" t="str">
            <v>WJBK-TV</v>
          </cell>
          <cell r="C1046" t="str">
            <v>FOX</v>
          </cell>
          <cell r="D1046" t="str">
            <v>Detroit</v>
          </cell>
          <cell r="E1046" t="str">
            <v>Fox Broadcasting Company (News Corp.)</v>
          </cell>
          <cell r="F1046" t="str">
            <v>New World Communications</v>
          </cell>
          <cell r="G1046" t="str">
            <v>$2.5 billion + assumption of $700 million in debt</v>
          </cell>
        </row>
        <row r="1047">
          <cell r="B1047" t="str">
            <v>KTVI-TV</v>
          </cell>
          <cell r="C1047" t="str">
            <v>FOX</v>
          </cell>
          <cell r="D1047" t="str">
            <v>St. Louis</v>
          </cell>
          <cell r="E1047" t="str">
            <v>Fox Broadcasting Company (News Corp.)</v>
          </cell>
          <cell r="F1047" t="str">
            <v>New World Communications</v>
          </cell>
          <cell r="G1047" t="str">
            <v>$2.5 billion + assumption of $700 million in debt</v>
          </cell>
        </row>
        <row r="1048">
          <cell r="B1048" t="str">
            <v>KTBC-TV</v>
          </cell>
          <cell r="C1048" t="str">
            <v>FOX</v>
          </cell>
          <cell r="D1048" t="str">
            <v>Austin</v>
          </cell>
          <cell r="E1048" t="str">
            <v>Fox Broadcasting Company (News Corp.)</v>
          </cell>
          <cell r="F1048" t="str">
            <v>New World Communications</v>
          </cell>
          <cell r="G1048" t="str">
            <v>$2.5 billion + assumption of $700 million in debt</v>
          </cell>
        </row>
        <row r="1049">
          <cell r="B1049" t="str">
            <v>K13VC-TV</v>
          </cell>
          <cell r="C1049" t="str">
            <v>IND</v>
          </cell>
          <cell r="D1049" t="str">
            <v>Austin</v>
          </cell>
          <cell r="E1049" t="str">
            <v>Fox Broadcasting Company (News Corp.)</v>
          </cell>
          <cell r="F1049" t="str">
            <v>New World Communications</v>
          </cell>
          <cell r="G1049" t="str">
            <v>$2.5 billion + assumption of $700 million in debt</v>
          </cell>
        </row>
        <row r="1050">
          <cell r="B1050" t="str">
            <v>KDFW-TV</v>
          </cell>
          <cell r="C1050" t="str">
            <v>FOX</v>
          </cell>
          <cell r="D1050" t="str">
            <v>Dallas</v>
          </cell>
          <cell r="E1050" t="str">
            <v>Fox Broadcasting Company (News Corp.)</v>
          </cell>
          <cell r="F1050" t="str">
            <v>New World Communications</v>
          </cell>
          <cell r="G1050" t="str">
            <v>$2.5 billion + assumption of $700 million in debt</v>
          </cell>
        </row>
        <row r="1051">
          <cell r="B1051" t="str">
            <v>WAGA-TV</v>
          </cell>
          <cell r="C1051" t="str">
            <v>FOX</v>
          </cell>
          <cell r="D1051" t="str">
            <v>Atlanta</v>
          </cell>
          <cell r="E1051" t="str">
            <v>Fox Broadcasting Company (News Corp.)</v>
          </cell>
          <cell r="F1051" t="str">
            <v>New World Communications</v>
          </cell>
          <cell r="G1051" t="str">
            <v>$2.5 billion + assumption of $700 million in debt</v>
          </cell>
        </row>
        <row r="1052">
          <cell r="B1052" t="str">
            <v>WJW-TV</v>
          </cell>
          <cell r="C1052" t="str">
            <v>FOX</v>
          </cell>
          <cell r="D1052" t="str">
            <v>Cleveland</v>
          </cell>
          <cell r="E1052" t="str">
            <v>Fox Broadcasting Company (News Corp.)</v>
          </cell>
          <cell r="F1052" t="str">
            <v>New World Communications</v>
          </cell>
          <cell r="G1052" t="str">
            <v>$2.5 billion + assumption of $700 million in debt</v>
          </cell>
        </row>
        <row r="1053">
          <cell r="B1053" t="str">
            <v>WTVT-TV</v>
          </cell>
          <cell r="C1053" t="str">
            <v>FOX</v>
          </cell>
          <cell r="D1053" t="str">
            <v>Tampa-St. Petersburg</v>
          </cell>
          <cell r="E1053" t="str">
            <v>Fox Broadcasting Company (News Corp.)</v>
          </cell>
          <cell r="F1053" t="str">
            <v>New World Communications</v>
          </cell>
          <cell r="G1053" t="str">
            <v>$2.5 billion + assumption of $700 million in debt</v>
          </cell>
        </row>
        <row r="1054">
          <cell r="B1054" t="str">
            <v>WITI-TV</v>
          </cell>
          <cell r="C1054" t="str">
            <v>FOX</v>
          </cell>
          <cell r="D1054" t="str">
            <v>Milwaukee</v>
          </cell>
          <cell r="E1054" t="str">
            <v>Fox Broadcasting Company (News Corp.)</v>
          </cell>
          <cell r="F1054" t="str">
            <v>New World Communications</v>
          </cell>
          <cell r="G1054" t="str">
            <v>$2.5 billion + assumption of $700 million in debt</v>
          </cell>
        </row>
        <row r="1055">
          <cell r="B1055" t="str">
            <v>KSAZ-TV</v>
          </cell>
          <cell r="C1055" t="str">
            <v>FOX</v>
          </cell>
          <cell r="D1055" t="str">
            <v>Phoenix</v>
          </cell>
          <cell r="E1055" t="str">
            <v>Fox Broadcasting Company (News Corp.)</v>
          </cell>
          <cell r="F1055" t="str">
            <v>New World Communications</v>
          </cell>
          <cell r="G1055" t="str">
            <v>$2.5 billion + assumption of $700 million in debt</v>
          </cell>
        </row>
        <row r="1056">
          <cell r="B1056" t="str">
            <v>WDAF-TV</v>
          </cell>
          <cell r="C1056" t="str">
            <v>FOX</v>
          </cell>
          <cell r="D1056" t="str">
            <v>Kansas City, MO</v>
          </cell>
          <cell r="E1056" t="str">
            <v>Fox Broadcasting Company (News Corp.)</v>
          </cell>
          <cell r="F1056" t="str">
            <v>New World Communications</v>
          </cell>
          <cell r="G1056" t="str">
            <v>$2.5 billion + assumption of $700 million in debt</v>
          </cell>
        </row>
        <row r="1058">
          <cell r="A1058" t="str">
            <v>July 22, 1996</v>
          </cell>
          <cell r="B1058" t="str">
            <v>WVUE-TV</v>
          </cell>
          <cell r="C1058" t="str">
            <v>ABC</v>
          </cell>
          <cell r="D1058" t="str">
            <v>New Orleans, LA</v>
          </cell>
          <cell r="E1058" t="str">
            <v>Silver King Communications (HSN, Inc.)</v>
          </cell>
          <cell r="F1058" t="str">
            <v xml:space="preserve">SF Broadcasting </v>
          </cell>
          <cell r="G1058" t="str">
            <v>$210 million</v>
          </cell>
        </row>
        <row r="1059">
          <cell r="B1059" t="str">
            <v>WALA-TV</v>
          </cell>
          <cell r="C1059" t="str">
            <v>NBC</v>
          </cell>
          <cell r="D1059" t="str">
            <v>Mobile, AL</v>
          </cell>
          <cell r="E1059" t="str">
            <v>Silver King Communications (HSN, Inc.)</v>
          </cell>
          <cell r="F1059" t="str">
            <v xml:space="preserve">SF Broadcasting </v>
          </cell>
          <cell r="G1059" t="str">
            <v>$210 million</v>
          </cell>
        </row>
        <row r="1060">
          <cell r="B1060" t="str">
            <v>KHON-TV</v>
          </cell>
          <cell r="C1060" t="str">
            <v>NBC</v>
          </cell>
          <cell r="D1060" t="str">
            <v>Honolulu, HI</v>
          </cell>
          <cell r="E1060" t="str">
            <v>Silver King Communications (HSN, Inc.)</v>
          </cell>
          <cell r="F1060" t="str">
            <v xml:space="preserve">SF Broadcasting </v>
          </cell>
          <cell r="G1060" t="str">
            <v>$210 million</v>
          </cell>
        </row>
        <row r="1061">
          <cell r="B1061" t="str">
            <v>WLUK-TV</v>
          </cell>
          <cell r="C1061" t="str">
            <v>NBC</v>
          </cell>
          <cell r="D1061" t="str">
            <v>Green Bay, WI</v>
          </cell>
          <cell r="E1061" t="str">
            <v>Silver King Communications (HSN, Inc.)</v>
          </cell>
          <cell r="F1061" t="str">
            <v xml:space="preserve">SF Broadcasting </v>
          </cell>
          <cell r="G1061" t="str">
            <v>$210 million</v>
          </cell>
        </row>
        <row r="1063">
          <cell r="A1063" t="str">
            <v>July 15, 1996</v>
          </cell>
          <cell r="B1063" t="str">
            <v>KXLI-TV</v>
          </cell>
          <cell r="C1063" t="str">
            <v>IND</v>
          </cell>
          <cell r="D1063" t="str">
            <v>St. Cloud/Minneapolis/St. Paul</v>
          </cell>
          <cell r="E1063" t="str">
            <v>Paxson</v>
          </cell>
          <cell r="F1063" t="str">
            <v>KX Acquisition</v>
          </cell>
          <cell r="G1063" t="str">
            <v>$12 million</v>
          </cell>
        </row>
        <row r="1065">
          <cell r="A1065" t="str">
            <v>July 15, 1996</v>
          </cell>
          <cell r="B1065" t="str">
            <v>KHGI-TV</v>
          </cell>
          <cell r="C1065" t="str">
            <v>ABC</v>
          </cell>
          <cell r="D1065" t="str">
            <v>Kearney, NE</v>
          </cell>
          <cell r="E1065" t="str">
            <v>Pappas Telecasting</v>
          </cell>
          <cell r="F1065" t="str">
            <v>Fant Broadcasting</v>
          </cell>
          <cell r="G1065" t="str">
            <v>$12.75 million</v>
          </cell>
        </row>
        <row r="1066">
          <cell r="B1066" t="str">
            <v xml:space="preserve"> </v>
          </cell>
          <cell r="D1066" t="str">
            <v>Superior, WI</v>
          </cell>
          <cell r="E1066" t="str">
            <v>Pappas Telecasting</v>
          </cell>
          <cell r="F1066" t="str">
            <v>Fant Broadcasting</v>
          </cell>
          <cell r="G1066" t="str">
            <v>$12.75 million</v>
          </cell>
        </row>
        <row r="1067">
          <cell r="B1067" t="str">
            <v>KWNB-TV</v>
          </cell>
          <cell r="D1067" t="str">
            <v>Hayes Center</v>
          </cell>
          <cell r="E1067" t="str">
            <v>Pappas Telecasting</v>
          </cell>
          <cell r="F1067" t="str">
            <v>Fant Broadcasting</v>
          </cell>
          <cell r="G1067" t="str">
            <v>$12.75 million</v>
          </cell>
        </row>
        <row r="1069">
          <cell r="A1069" t="str">
            <v>July 15, 1996</v>
          </cell>
          <cell r="B1069" t="str">
            <v>WLAJ-TV</v>
          </cell>
          <cell r="C1069" t="str">
            <v>ABC</v>
          </cell>
          <cell r="D1069" t="str">
            <v>Lansing, MI</v>
          </cell>
          <cell r="E1069" t="str">
            <v>Paul Brisette</v>
          </cell>
          <cell r="F1069" t="str">
            <v>Joel Ferguson</v>
          </cell>
          <cell r="G1069" t="str">
            <v>$17 million (for other 50%)</v>
          </cell>
        </row>
        <row r="1071">
          <cell r="A1071" t="str">
            <v>July 1, 1996</v>
          </cell>
          <cell r="B1071" t="str">
            <v>KRRT-TV</v>
          </cell>
          <cell r="C1071" t="str">
            <v>UPN</v>
          </cell>
          <cell r="D1071" t="str">
            <v>Kerrville/San Antonio, TX</v>
          </cell>
          <cell r="E1071" t="str">
            <v>Glencairn</v>
          </cell>
          <cell r="F1071" t="str">
            <v>KRRT, Inc.</v>
          </cell>
          <cell r="G1071" t="str">
            <v>$2 million plus assumption of liabilities</v>
          </cell>
        </row>
        <row r="1073">
          <cell r="A1073" t="str">
            <v>July 1, 1996</v>
          </cell>
          <cell r="B1073" t="str">
            <v>KZJL-TV</v>
          </cell>
          <cell r="C1073" t="str">
            <v>Shop at Home</v>
          </cell>
          <cell r="D1073" t="str">
            <v>Houston, TX</v>
          </cell>
          <cell r="E1073" t="str">
            <v>Shop at Home, Inc.</v>
          </cell>
          <cell r="F1073" t="str">
            <v>Urban Broadcasting Systems</v>
          </cell>
          <cell r="G1073" t="str">
            <v>$1.4 million for other 51%</v>
          </cell>
        </row>
        <row r="1075">
          <cell r="A1075" t="str">
            <v>July 1, 1996</v>
          </cell>
          <cell r="B1075" t="str">
            <v>WYOU-TV</v>
          </cell>
          <cell r="C1075" t="str">
            <v>CBS</v>
          </cell>
          <cell r="D1075" t="str">
            <v>Scranton, PA</v>
          </cell>
          <cell r="E1075" t="str">
            <v>Nexstar Broadcasting Group</v>
          </cell>
          <cell r="F1075" t="str">
            <v>Diversified Communications</v>
          </cell>
          <cell r="G1075" t="str">
            <v>$23.3 million</v>
          </cell>
        </row>
        <row r="1077">
          <cell r="A1077" t="str">
            <v>July 1, 1996</v>
          </cell>
          <cell r="B1077" t="str">
            <v>KTXL-TV</v>
          </cell>
          <cell r="C1077" t="str">
            <v>Fox</v>
          </cell>
          <cell r="D1077" t="str">
            <v>Sacramento</v>
          </cell>
          <cell r="E1077" t="str">
            <v>Tribune Company</v>
          </cell>
          <cell r="F1077" t="str">
            <v>Renaissance Communications</v>
          </cell>
          <cell r="G1077" t="str">
            <v>$1.13 billion</v>
          </cell>
        </row>
        <row r="1078">
          <cell r="B1078" t="str">
            <v>WDZL-TV</v>
          </cell>
          <cell r="C1078" t="str">
            <v>WB</v>
          </cell>
          <cell r="D1078" t="str">
            <v>Miami</v>
          </cell>
          <cell r="E1078" t="str">
            <v>Tribune Company</v>
          </cell>
          <cell r="F1078" t="str">
            <v>Renaissance Communications</v>
          </cell>
          <cell r="G1078" t="str">
            <v>$1.13 billion</v>
          </cell>
        </row>
        <row r="1079">
          <cell r="B1079" t="str">
            <v>WPMT-TV</v>
          </cell>
          <cell r="C1079" t="str">
            <v>Fox</v>
          </cell>
          <cell r="D1079" t="str">
            <v>Harrisburg/(York)</v>
          </cell>
          <cell r="E1079" t="str">
            <v>Tribune Company</v>
          </cell>
          <cell r="F1079" t="str">
            <v>Renaissance Communications</v>
          </cell>
          <cell r="G1079" t="str">
            <v>$1.13 billion</v>
          </cell>
        </row>
        <row r="1080">
          <cell r="B1080" t="str">
            <v>WTIC-TV</v>
          </cell>
          <cell r="C1080" t="str">
            <v>Fox</v>
          </cell>
          <cell r="D1080" t="str">
            <v>Hartford</v>
          </cell>
          <cell r="E1080" t="str">
            <v>Tribune Company</v>
          </cell>
          <cell r="F1080" t="str">
            <v>Renaissance Communications</v>
          </cell>
          <cell r="G1080" t="str">
            <v>$1.13 billion</v>
          </cell>
        </row>
        <row r="1081">
          <cell r="B1081" t="str">
            <v>WXIN-TV</v>
          </cell>
          <cell r="C1081" t="str">
            <v>Fox</v>
          </cell>
          <cell r="D1081" t="str">
            <v>Indianapolis</v>
          </cell>
          <cell r="E1081" t="str">
            <v>Tribune Company</v>
          </cell>
          <cell r="F1081" t="str">
            <v>Renaissance Communications</v>
          </cell>
          <cell r="G1081" t="str">
            <v>$1.13 billion</v>
          </cell>
        </row>
        <row r="1082">
          <cell r="B1082" t="str">
            <v>KDAF-TV</v>
          </cell>
          <cell r="C1082" t="str">
            <v>WB</v>
          </cell>
          <cell r="D1082" t="str">
            <v>Dallas</v>
          </cell>
          <cell r="E1082" t="str">
            <v>Tribune Company</v>
          </cell>
          <cell r="F1082" t="str">
            <v>Renaissance Communications</v>
          </cell>
          <cell r="G1082" t="str">
            <v>$1.13 billion</v>
          </cell>
        </row>
        <row r="1087">
          <cell r="A1087" t="str">
            <v>Television Transactions — Second-Quarter 1996</v>
          </cell>
        </row>
        <row r="1088">
          <cell r="A1088" t="str">
            <v>Date Transaction</v>
          </cell>
          <cell r="D1088" t="str">
            <v>Designated</v>
          </cell>
          <cell r="G1088" t="str">
            <v>Price</v>
          </cell>
        </row>
        <row r="1089">
          <cell r="A1089" t="str">
            <v xml:space="preserve"> Announced</v>
          </cell>
          <cell r="B1089" t="str">
            <v>Property</v>
          </cell>
          <cell r="C1089" t="str">
            <v>Affiliation</v>
          </cell>
          <cell r="D1089" t="str">
            <v>Marketing Area</v>
          </cell>
          <cell r="E1089" t="str">
            <v>Purchaser</v>
          </cell>
          <cell r="F1089" t="str">
            <v>Seller</v>
          </cell>
          <cell r="G1089" t="str">
            <v xml:space="preserve"> (at Announcement of Deal)</v>
          </cell>
        </row>
        <row r="1090">
          <cell r="A1090" t="str">
            <v>June 24, 1996</v>
          </cell>
          <cell r="B1090" t="str">
            <v>WYDO-TV</v>
          </cell>
          <cell r="C1090" t="str">
            <v>Fox</v>
          </cell>
          <cell r="D1090" t="str">
            <v>Greenville, NC</v>
          </cell>
          <cell r="E1090" t="str">
            <v>GOCOM Broadcasting</v>
          </cell>
          <cell r="F1090" t="str">
            <v>KS Family Television, Inc.</v>
          </cell>
          <cell r="G1090" t="str">
            <v>$1.5 million</v>
          </cell>
        </row>
        <row r="1092">
          <cell r="A1092" t="str">
            <v>June 3, 1996</v>
          </cell>
          <cell r="B1092" t="str">
            <v>KYLE-TV</v>
          </cell>
          <cell r="C1092" t="str">
            <v>WB</v>
          </cell>
          <cell r="D1092" t="str">
            <v>Bryan/Waco, TX</v>
          </cell>
          <cell r="E1092" t="str">
            <v>Communications Corp. of America</v>
          </cell>
          <cell r="F1092" t="str">
            <v>Silent Minority Group</v>
          </cell>
          <cell r="G1092" t="str">
            <v>$1.1 million</v>
          </cell>
        </row>
        <row r="1094">
          <cell r="A1094" t="str">
            <v>June 3, 1996</v>
          </cell>
          <cell r="B1094" t="str">
            <v>KTVO-TV</v>
          </cell>
          <cell r="C1094" t="str">
            <v>ABC</v>
          </cell>
          <cell r="D1094" t="str">
            <v>Ottumwa-Kirksville, IA</v>
          </cell>
          <cell r="E1094" t="str">
            <v>Ellis Acquisitions (now Raycom)</v>
          </cell>
          <cell r="F1094" t="str">
            <v>Federal Broadcasting</v>
          </cell>
          <cell r="G1094" t="str">
            <v>$170 million</v>
          </cell>
        </row>
        <row r="1095">
          <cell r="B1095" t="str">
            <v>WLUC-TV</v>
          </cell>
          <cell r="C1095" t="str">
            <v>ABC/NBC/Fox</v>
          </cell>
          <cell r="D1095" t="str">
            <v>Marquette, MI</v>
          </cell>
          <cell r="E1095" t="str">
            <v>Ellis Acquisitions (now Raycom)</v>
          </cell>
          <cell r="F1095" t="str">
            <v>Federal Broadcasting</v>
          </cell>
          <cell r="G1095" t="str">
            <v>$170 million</v>
          </cell>
        </row>
        <row r="1096">
          <cell r="B1096" t="str">
            <v>WPBN-TV</v>
          </cell>
          <cell r="C1096" t="str">
            <v>NBC</v>
          </cell>
          <cell r="D1096" t="str">
            <v>Traverse City-Cadillac</v>
          </cell>
          <cell r="E1096" t="str">
            <v>Ellis Acquisitions (now Raycom)</v>
          </cell>
          <cell r="F1096" t="str">
            <v>Federal Broadcasting</v>
          </cell>
          <cell r="G1096" t="str">
            <v>$170 million</v>
          </cell>
        </row>
        <row r="1097">
          <cell r="B1097" t="str">
            <v>WTOM-TV</v>
          </cell>
          <cell r="C1097" t="str">
            <v>SAT</v>
          </cell>
          <cell r="D1097" t="str">
            <v>Cheboygan, MI</v>
          </cell>
          <cell r="E1097" t="str">
            <v>Ellis Acquisitions (now Raycom)</v>
          </cell>
          <cell r="F1097" t="str">
            <v>Federal Broadcasting</v>
          </cell>
          <cell r="G1097" t="str">
            <v>$170 million</v>
          </cell>
        </row>
        <row r="1098">
          <cell r="B1098" t="str">
            <v>KNDO-TV</v>
          </cell>
          <cell r="C1098" t="str">
            <v>NBC</v>
          </cell>
          <cell r="D1098" t="str">
            <v>Yakima, WA</v>
          </cell>
          <cell r="E1098" t="str">
            <v>Ellis Acquisitions (now Raycom)</v>
          </cell>
          <cell r="F1098" t="str">
            <v>Federal Broadcasting</v>
          </cell>
          <cell r="G1098" t="str">
            <v>$170 million</v>
          </cell>
        </row>
        <row r="1099">
          <cell r="B1099" t="str">
            <v>KNDU-TV</v>
          </cell>
          <cell r="C1099" t="str">
            <v>SAT</v>
          </cell>
          <cell r="D1099" t="str">
            <v>Yakima, WA</v>
          </cell>
          <cell r="E1099" t="str">
            <v>Ellis Acquisitions (now Raycom)</v>
          </cell>
          <cell r="F1099" t="str">
            <v>Federal Broadcasting</v>
          </cell>
          <cell r="G1099" t="str">
            <v>$170 million</v>
          </cell>
        </row>
        <row r="1100">
          <cell r="B1100" t="str">
            <v>WDAM-TV</v>
          </cell>
          <cell r="C1100" t="str">
            <v>NBC</v>
          </cell>
          <cell r="D1100" t="str">
            <v>Laurel, MS</v>
          </cell>
          <cell r="E1100" t="str">
            <v>Ellis Acquisitions (now Raycom)</v>
          </cell>
          <cell r="F1100" t="str">
            <v>Federal Broadcasting</v>
          </cell>
          <cell r="G1100" t="str">
            <v>$170 million</v>
          </cell>
        </row>
        <row r="1101">
          <cell r="B1101" t="str">
            <v>WSTM-TV</v>
          </cell>
          <cell r="C1101" t="str">
            <v>NBC</v>
          </cell>
          <cell r="D1101" t="str">
            <v>Syracuse</v>
          </cell>
          <cell r="E1101" t="str">
            <v>Ellis Acquisitions (now Raycom)</v>
          </cell>
          <cell r="F1101" t="str">
            <v>Federal Broadcasting</v>
          </cell>
          <cell r="G1101" t="str">
            <v>$170 million</v>
          </cell>
        </row>
        <row r="1103">
          <cell r="A1103" t="str">
            <v>June 3, 1996</v>
          </cell>
          <cell r="B1103" t="str">
            <v>WJAL-TV</v>
          </cell>
          <cell r="C1103" t="str">
            <v>WB</v>
          </cell>
          <cell r="D1103" t="str">
            <v>Hagerstown, MD</v>
          </cell>
          <cell r="E1103" t="str">
            <v xml:space="preserve">ALQ Holdings, Ltd. </v>
          </cell>
          <cell r="F1103" t="str">
            <v>Good Companion Broadcasting</v>
          </cell>
          <cell r="G1103" t="str">
            <v>$7.5 million</v>
          </cell>
        </row>
        <row r="1105">
          <cell r="A1105" t="str">
            <v>May 27, 1996</v>
          </cell>
          <cell r="B1105" t="str">
            <v>KNSD-TV</v>
          </cell>
          <cell r="C1105" t="str">
            <v>NBC</v>
          </cell>
          <cell r="D1105" t="str">
            <v>San Diego, CA</v>
          </cell>
          <cell r="E1105" t="str">
            <v>NBC (General Electric)</v>
          </cell>
          <cell r="F1105" t="str">
            <v>New World Communications</v>
          </cell>
          <cell r="G1105" t="str">
            <v>$425 million</v>
          </cell>
        </row>
        <row r="1106">
          <cell r="B1106" t="str">
            <v>WVTM-TV</v>
          </cell>
          <cell r="C1106" t="str">
            <v>NBC</v>
          </cell>
          <cell r="D1106" t="str">
            <v>Birmingham, Al</v>
          </cell>
          <cell r="E1106" t="str">
            <v>NBC (General Electric)</v>
          </cell>
          <cell r="F1106" t="str">
            <v>New World Communications</v>
          </cell>
          <cell r="G1106" t="str">
            <v>$425 million</v>
          </cell>
        </row>
        <row r="1108">
          <cell r="A1108" t="str">
            <v>May 27, 1996</v>
          </cell>
          <cell r="B1108" t="str">
            <v>WFVT-TV</v>
          </cell>
          <cell r="C1108" t="str">
            <v>WB</v>
          </cell>
          <cell r="D1108" t="str">
            <v>Rock Hill/Charlotte, SC</v>
          </cell>
          <cell r="E1108" t="str">
            <v>TV 55 LLC</v>
          </cell>
          <cell r="F1108" t="str">
            <v>Family Fifty-Five Inc.</v>
          </cell>
          <cell r="G1108" t="str">
            <v>$4 million</v>
          </cell>
        </row>
        <row r="1110">
          <cell r="A1110" t="str">
            <v>May 20, 1996</v>
          </cell>
          <cell r="B1110" t="str">
            <v>KCAL-TV</v>
          </cell>
          <cell r="C1110" t="str">
            <v>IND</v>
          </cell>
          <cell r="D1110" t="str">
            <v>Los Angeles, CA</v>
          </cell>
          <cell r="E1110" t="str">
            <v>Young Broadcasting</v>
          </cell>
          <cell r="F1110" t="str">
            <v>Walt Disney Co.</v>
          </cell>
          <cell r="G1110" t="str">
            <v>$368 million</v>
          </cell>
        </row>
        <row r="1112">
          <cell r="A1112" t="str">
            <v>May 20, 1996</v>
          </cell>
          <cell r="B1112" t="str">
            <v>KFOR-TV</v>
          </cell>
          <cell r="C1112" t="str">
            <v>NBC</v>
          </cell>
          <cell r="D1112" t="str">
            <v>Oklahoma City</v>
          </cell>
          <cell r="E1112" t="str">
            <v>New York Times</v>
          </cell>
          <cell r="F1112" t="str">
            <v>Palmer Communcations</v>
          </cell>
          <cell r="G1112" t="str">
            <v>$226 million</v>
          </cell>
        </row>
        <row r="1113">
          <cell r="B1113" t="str">
            <v>WHO-TV</v>
          </cell>
          <cell r="C1113" t="str">
            <v>NBC</v>
          </cell>
          <cell r="D1113" t="str">
            <v>Des Moines</v>
          </cell>
          <cell r="E1113" t="str">
            <v>New York Times</v>
          </cell>
          <cell r="F1113" t="str">
            <v>Palmer Communcations</v>
          </cell>
          <cell r="G1113" t="str">
            <v>$226 million</v>
          </cell>
        </row>
        <row r="1116">
          <cell r="A1116" t="str">
            <v>Television Transactions — Second-Quarter 1996</v>
          </cell>
        </row>
        <row r="1117">
          <cell r="A1117" t="str">
            <v>Date Transaction</v>
          </cell>
          <cell r="D1117" t="str">
            <v>Designated</v>
          </cell>
          <cell r="G1117" t="str">
            <v>Price</v>
          </cell>
        </row>
        <row r="1118">
          <cell r="A1118" t="str">
            <v xml:space="preserve"> Announced</v>
          </cell>
          <cell r="B1118" t="str">
            <v>Property</v>
          </cell>
          <cell r="C1118" t="str">
            <v>Affiliation</v>
          </cell>
          <cell r="D1118" t="str">
            <v>Marketing Area</v>
          </cell>
          <cell r="E1118" t="str">
            <v>Purchaser</v>
          </cell>
          <cell r="F1118" t="str">
            <v>Seller</v>
          </cell>
          <cell r="G1118" t="str">
            <v xml:space="preserve"> (at Announcement of Deal)</v>
          </cell>
        </row>
        <row r="1119">
          <cell r="A1119" t="str">
            <v>May 20, 1996</v>
          </cell>
          <cell r="B1119" t="str">
            <v>WMC-TV</v>
          </cell>
          <cell r="C1119" t="str">
            <v>NBC</v>
          </cell>
          <cell r="D1119" t="str">
            <v>Memphis, TN</v>
          </cell>
          <cell r="E1119" t="str">
            <v>Ellis Acquisitions Inc. (now Raycom)</v>
          </cell>
          <cell r="F1119" t="str">
            <v xml:space="preserve">Ellis Communications </v>
          </cell>
          <cell r="G1119" t="str">
            <v>$732 million</v>
          </cell>
        </row>
        <row r="1120">
          <cell r="B1120" t="str">
            <v>WUPW-TV</v>
          </cell>
          <cell r="C1120" t="str">
            <v>FOX</v>
          </cell>
          <cell r="D1120" t="str">
            <v>Toledo, OH</v>
          </cell>
          <cell r="E1120" t="str">
            <v>Ellis Acquisitions Inc. (now Raycom)</v>
          </cell>
          <cell r="F1120" t="str">
            <v xml:space="preserve">Ellis Communications </v>
          </cell>
          <cell r="G1120" t="str">
            <v>$732 million</v>
          </cell>
        </row>
        <row r="1121">
          <cell r="B1121" t="str">
            <v>WTNZ-TV</v>
          </cell>
          <cell r="C1121" t="str">
            <v>FOX</v>
          </cell>
          <cell r="D1121" t="str">
            <v>Knoxville, TN</v>
          </cell>
          <cell r="E1121" t="str">
            <v>Ellis Acquisitions Inc. (now Raycom)</v>
          </cell>
          <cell r="F1121" t="str">
            <v xml:space="preserve">Ellis Communications </v>
          </cell>
          <cell r="G1121" t="str">
            <v>$732 million</v>
          </cell>
        </row>
        <row r="1122">
          <cell r="B1122" t="str">
            <v>WACH-TV</v>
          </cell>
          <cell r="C1122" t="str">
            <v>FOX</v>
          </cell>
          <cell r="D1122" t="str">
            <v>Columbia, SC</v>
          </cell>
          <cell r="E1122" t="str">
            <v>Ellis Acquisitions Inc. (now Raycom)</v>
          </cell>
          <cell r="F1122" t="str">
            <v xml:space="preserve">Ellis Communications </v>
          </cell>
          <cell r="G1122" t="str">
            <v>$732 million</v>
          </cell>
        </row>
        <row r="1123">
          <cell r="B1123" t="str">
            <v>WEVU-TV</v>
          </cell>
          <cell r="C1123" t="str">
            <v>ABC</v>
          </cell>
          <cell r="D1123" t="str">
            <v>Ft. Meyers, FL</v>
          </cell>
          <cell r="E1123" t="str">
            <v>Ellis Acquisitions Inc. (now Raycom)</v>
          </cell>
          <cell r="F1123" t="str">
            <v xml:space="preserve">Ellis Communications </v>
          </cell>
          <cell r="G1123" t="str">
            <v>$732 million</v>
          </cell>
        </row>
        <row r="1124">
          <cell r="B1124" t="str">
            <v>KAME-TV</v>
          </cell>
          <cell r="C1124" t="str">
            <v>FOX</v>
          </cell>
          <cell r="D1124" t="str">
            <v>Reno, NV</v>
          </cell>
          <cell r="E1124" t="str">
            <v>Ellis Acquisitions Inc. (now Raycom)</v>
          </cell>
          <cell r="F1124" t="str">
            <v xml:space="preserve">Ellis Communications </v>
          </cell>
          <cell r="G1124" t="str">
            <v>$732 million</v>
          </cell>
        </row>
        <row r="1125">
          <cell r="B1125" t="str">
            <v>KOLD-TV</v>
          </cell>
          <cell r="C1125" t="str">
            <v>CBS</v>
          </cell>
          <cell r="D1125" t="str">
            <v>Tuscon</v>
          </cell>
          <cell r="E1125" t="str">
            <v>Ellis Acquisitions Inc. (now Raycom)</v>
          </cell>
          <cell r="F1125" t="str">
            <v xml:space="preserve">Ellis Communications </v>
          </cell>
          <cell r="G1125" t="str">
            <v>$732 million</v>
          </cell>
        </row>
        <row r="1126">
          <cell r="B1126" t="str">
            <v>WSAV-TV</v>
          </cell>
          <cell r="C1126" t="str">
            <v>NBC</v>
          </cell>
          <cell r="D1126" t="str">
            <v>Savannah</v>
          </cell>
          <cell r="E1126" t="str">
            <v>Ellis Acquisitions Inc. (now Raycom)</v>
          </cell>
          <cell r="F1126" t="str">
            <v xml:space="preserve">Ellis Communications </v>
          </cell>
          <cell r="G1126" t="str">
            <v>$732 million</v>
          </cell>
        </row>
        <row r="1127">
          <cell r="B1127" t="str">
            <v>WJTV-TV</v>
          </cell>
          <cell r="C1127" t="str">
            <v>NBC</v>
          </cell>
          <cell r="D1127" t="str">
            <v>Jackson, MS</v>
          </cell>
          <cell r="E1127" t="str">
            <v>Ellis Acquisitions Inc. (now Raycom)</v>
          </cell>
          <cell r="F1127" t="str">
            <v xml:space="preserve">Ellis Communications </v>
          </cell>
          <cell r="G1127" t="str">
            <v>$732 million</v>
          </cell>
        </row>
        <row r="1128">
          <cell r="B1128" t="str">
            <v>WECT-TV</v>
          </cell>
          <cell r="C1128" t="str">
            <v>NBC</v>
          </cell>
          <cell r="D1128" t="str">
            <v>Wilmington, NC</v>
          </cell>
          <cell r="E1128" t="str">
            <v>Ellis Acquisitions Inc. (now Raycom)</v>
          </cell>
          <cell r="F1128" t="str">
            <v xml:space="preserve">Ellis Communications </v>
          </cell>
          <cell r="G1128" t="str">
            <v>$732 million</v>
          </cell>
        </row>
        <row r="1129">
          <cell r="B1129" t="str">
            <v>WHLT-TV</v>
          </cell>
          <cell r="C1129" t="str">
            <v>CBS</v>
          </cell>
          <cell r="D1129" t="str">
            <v>(Hattiesburg)/Laurel</v>
          </cell>
          <cell r="E1129" t="str">
            <v>Ellis Acquisitions Inc. (now Raycom)</v>
          </cell>
          <cell r="F1129" t="str">
            <v xml:space="preserve">Ellis Communications </v>
          </cell>
          <cell r="G1129" t="str">
            <v>$732 million</v>
          </cell>
        </row>
        <row r="1130">
          <cell r="B1130" t="str">
            <v>KSFY-TV</v>
          </cell>
          <cell r="C1130" t="str">
            <v>ABC</v>
          </cell>
          <cell r="D1130" t="str">
            <v>Sioux Falls, SD</v>
          </cell>
          <cell r="E1130" t="str">
            <v>Ellis Acquisitions Inc. (now Raycom)</v>
          </cell>
          <cell r="F1130" t="str">
            <v xml:space="preserve">Ellis Communications </v>
          </cell>
          <cell r="G1130" t="str">
            <v>$732 million</v>
          </cell>
        </row>
        <row r="1131">
          <cell r="B1131" t="str">
            <v>KPRY-TV</v>
          </cell>
          <cell r="C1131" t="str">
            <v>SAT</v>
          </cell>
          <cell r="D1131" t="str">
            <v>Pierre, SD</v>
          </cell>
          <cell r="E1131" t="str">
            <v>Ellis Acquisitions Inc. (now Raycom)</v>
          </cell>
          <cell r="F1131" t="str">
            <v xml:space="preserve">Ellis Communications </v>
          </cell>
          <cell r="G1131" t="str">
            <v>$732 million</v>
          </cell>
        </row>
        <row r="1132">
          <cell r="B1132" t="str">
            <v>KABY-TV</v>
          </cell>
          <cell r="C1132" t="str">
            <v>SAT</v>
          </cell>
          <cell r="D1132" t="str">
            <v>Aberdeen, SD</v>
          </cell>
          <cell r="E1132" t="str">
            <v>Ellis Acquisitions Inc. (now Raycom)</v>
          </cell>
          <cell r="F1132" t="str">
            <v xml:space="preserve">Ellis Communications </v>
          </cell>
          <cell r="G1132" t="str">
            <v>$732 million</v>
          </cell>
        </row>
        <row r="1133">
          <cell r="B1133" t="str">
            <v>KSLA-TV</v>
          </cell>
          <cell r="C1133" t="str">
            <v>CBS</v>
          </cell>
          <cell r="D1133" t="str">
            <v>Shreveport, LA</v>
          </cell>
          <cell r="E1133" t="str">
            <v>Ellis Acquisitions Inc. (now Raycom)</v>
          </cell>
          <cell r="F1133" t="str">
            <v xml:space="preserve">Ellis Communications </v>
          </cell>
          <cell r="G1133" t="str">
            <v>$732 million</v>
          </cell>
        </row>
        <row r="1134">
          <cell r="B1134" t="str">
            <v>WWAY-TV</v>
          </cell>
          <cell r="C1134" t="str">
            <v>ABC</v>
          </cell>
          <cell r="D1134" t="str">
            <v>Wilmington, NC</v>
          </cell>
          <cell r="E1134" t="str">
            <v>Ellis Acquisitions Inc. (now Raycom)</v>
          </cell>
          <cell r="F1134" t="str">
            <v xml:space="preserve">Ellis Communications </v>
          </cell>
          <cell r="G1134" t="str">
            <v>$732 million</v>
          </cell>
        </row>
        <row r="1135">
          <cell r="B1135" t="str">
            <v>AM-FM Stations in Memphis</v>
          </cell>
        </row>
        <row r="1136">
          <cell r="B1136" t="str">
            <v>Raycom</v>
          </cell>
        </row>
        <row r="1137">
          <cell r="B1137" t="str">
            <v>iXL Inc.</v>
          </cell>
        </row>
        <row r="1139">
          <cell r="A1139" t="str">
            <v>May 13, 1996</v>
          </cell>
          <cell r="B1139" t="str">
            <v>KFOX-TV</v>
          </cell>
          <cell r="C1139" t="str">
            <v>FOX</v>
          </cell>
          <cell r="D1139" t="str">
            <v>El Paso, TX</v>
          </cell>
          <cell r="E1139" t="str">
            <v>Cox Enterprises</v>
          </cell>
          <cell r="F1139" t="str">
            <v>John Mulderrig</v>
          </cell>
          <cell r="G1139" t="str">
            <v>$20.9 million</v>
          </cell>
        </row>
        <row r="1141">
          <cell r="A1141" t="str">
            <v>May 6, 1996</v>
          </cell>
          <cell r="B1141" t="str">
            <v>WPRI-TV</v>
          </cell>
          <cell r="C1141" t="str">
            <v>CBS</v>
          </cell>
          <cell r="D1141" t="str">
            <v>Providence, RI</v>
          </cell>
          <cell r="E1141" t="str">
            <v>Clear Channel</v>
          </cell>
          <cell r="F1141" t="str">
            <v>CBS</v>
          </cell>
          <cell r="G1141" t="str">
            <v>$68 million</v>
          </cell>
        </row>
        <row r="1143">
          <cell r="A1143" t="str">
            <v>May 6, 1996</v>
          </cell>
          <cell r="B1143" t="str">
            <v>WDKY-TV</v>
          </cell>
          <cell r="C1143" t="str">
            <v>Fox/UPN</v>
          </cell>
          <cell r="D1143" t="str">
            <v>Lexington, KY</v>
          </cell>
          <cell r="E1143" t="str">
            <v>Sinclair Broadcast</v>
          </cell>
          <cell r="F1143" t="str">
            <v>Superior Communications</v>
          </cell>
          <cell r="G1143" t="str">
            <v>$63 million in stock</v>
          </cell>
        </row>
        <row r="1144">
          <cell r="B1144" t="str">
            <v>KOCB-TV</v>
          </cell>
          <cell r="C1144" t="str">
            <v>UPN</v>
          </cell>
          <cell r="D1144" t="str">
            <v>Oklahoma City</v>
          </cell>
          <cell r="E1144" t="str">
            <v>Sinclair Broadcast</v>
          </cell>
          <cell r="F1144" t="str">
            <v>Superior Communications</v>
          </cell>
          <cell r="G1144" t="str">
            <v>$63 million in stock</v>
          </cell>
        </row>
      </sheetData>
      <sheetData sheetId="2"/>
      <sheetData sheetId="3"/>
      <sheetData sheetId="4" refreshError="1">
        <row r="14">
          <cell r="A14">
            <v>7</v>
          </cell>
          <cell r="B14" t="str">
            <v>Dallas-Ft. Worth</v>
          </cell>
          <cell r="C14">
            <v>2069010</v>
          </cell>
          <cell r="D14">
            <v>2.0247725664900684E-2</v>
          </cell>
        </row>
        <row r="15">
          <cell r="A15">
            <v>8</v>
          </cell>
          <cell r="B15" t="str">
            <v>Washington, D.C.</v>
          </cell>
          <cell r="C15">
            <v>2047340</v>
          </cell>
          <cell r="D15">
            <v>2.0035658920342467E-2</v>
          </cell>
        </row>
        <row r="16">
          <cell r="A16">
            <v>9</v>
          </cell>
          <cell r="B16" t="str">
            <v>Detroit</v>
          </cell>
          <cell r="C16">
            <v>1873620</v>
          </cell>
          <cell r="D16">
            <v>1.8335601935356147E-2</v>
          </cell>
        </row>
        <row r="17">
          <cell r="A17">
            <v>10</v>
          </cell>
          <cell r="B17" t="str">
            <v>Atlanta</v>
          </cell>
          <cell r="C17">
            <v>1857220</v>
          </cell>
          <cell r="D17">
            <v>1.8175108413863078E-2</v>
          </cell>
        </row>
        <row r="18">
          <cell r="A18">
            <v>11</v>
          </cell>
          <cell r="B18" t="str">
            <v>Houston</v>
          </cell>
          <cell r="C18">
            <v>1747350</v>
          </cell>
          <cell r="D18">
            <v>1.7099899681762877E-2</v>
          </cell>
        </row>
        <row r="19">
          <cell r="A19">
            <v>12</v>
          </cell>
          <cell r="B19" t="str">
            <v>Seattle-Tacoma</v>
          </cell>
          <cell r="C19">
            <v>1605900</v>
          </cell>
          <cell r="D19">
            <v>1.5715643058885172E-2</v>
          </cell>
        </row>
        <row r="20">
          <cell r="A20">
            <v>13</v>
          </cell>
          <cell r="B20" t="str">
            <v>Tampa-St Petersburg-Sarasota</v>
          </cell>
          <cell r="C20">
            <v>1507790</v>
          </cell>
          <cell r="D20">
            <v>1.4755519925123901E-2</v>
          </cell>
        </row>
        <row r="21">
          <cell r="A21">
            <v>14</v>
          </cell>
          <cell r="B21" t="str">
            <v>Minneapolis - St. Paul</v>
          </cell>
          <cell r="C21">
            <v>1510130</v>
          </cell>
          <cell r="D21">
            <v>1.4778419610507668E-2</v>
          </cell>
        </row>
        <row r="22">
          <cell r="A22">
            <v>15</v>
          </cell>
          <cell r="B22" t="str">
            <v>Cleveland</v>
          </cell>
          <cell r="C22">
            <v>1488270</v>
          </cell>
          <cell r="D22">
            <v>1.456449348978581E-2</v>
          </cell>
        </row>
        <row r="23">
          <cell r="A23">
            <v>16</v>
          </cell>
          <cell r="B23" t="str">
            <v>Miami - Ft. Lauderdale</v>
          </cell>
          <cell r="C23">
            <v>1468630</v>
          </cell>
          <cell r="D23">
            <v>1.4372292711607528E-2</v>
          </cell>
        </row>
        <row r="24">
          <cell r="A24">
            <v>17</v>
          </cell>
          <cell r="B24" t="str">
            <v>Phoenix</v>
          </cell>
          <cell r="C24">
            <v>1441660</v>
          </cell>
          <cell r="D24">
            <v>1.4108359158274112E-2</v>
          </cell>
        </row>
        <row r="25">
          <cell r="A25">
            <v>18</v>
          </cell>
          <cell r="B25" t="str">
            <v>Denver</v>
          </cell>
          <cell r="C25">
            <v>1312300</v>
          </cell>
          <cell r="D25">
            <v>1.2842417576545868E-2</v>
          </cell>
        </row>
        <row r="26">
          <cell r="A26">
            <v>19</v>
          </cell>
          <cell r="B26" t="str">
            <v>Sacramento-Stockton-Modesto</v>
          </cell>
          <cell r="C26">
            <v>1187000</v>
          </cell>
          <cell r="D26">
            <v>1.1616207927577494E-2</v>
          </cell>
        </row>
        <row r="27">
          <cell r="A27">
            <v>20</v>
          </cell>
          <cell r="B27" t="str">
            <v>Pittsburgh</v>
          </cell>
          <cell r="C27">
            <v>1128810</v>
          </cell>
          <cell r="D27">
            <v>1.1046749511987154E-2</v>
          </cell>
        </row>
        <row r="28">
          <cell r="A28">
            <v>21</v>
          </cell>
          <cell r="B28" t="str">
            <v>St. Louis</v>
          </cell>
          <cell r="C28">
            <v>1121410</v>
          </cell>
          <cell r="D28">
            <v>1.0974331703508575E-2</v>
          </cell>
        </row>
        <row r="29">
          <cell r="A29">
            <v>22</v>
          </cell>
          <cell r="B29" t="str">
            <v>Orlando-Daytona Beach-Melbourne</v>
          </cell>
          <cell r="C29">
            <v>1126000</v>
          </cell>
          <cell r="D29">
            <v>1.1019250317145964E-2</v>
          </cell>
        </row>
        <row r="30">
          <cell r="A30">
            <v>23</v>
          </cell>
          <cell r="B30" t="str">
            <v>Portland, OR</v>
          </cell>
          <cell r="C30">
            <v>1017760</v>
          </cell>
          <cell r="D30">
            <v>9.9599930752917194E-3</v>
          </cell>
        </row>
        <row r="31">
          <cell r="A31">
            <v>24</v>
          </cell>
          <cell r="B31" t="str">
            <v>Baltimore</v>
          </cell>
          <cell r="C31">
            <v>1010160</v>
          </cell>
          <cell r="D31">
            <v>9.8856180287461518E-3</v>
          </cell>
        </row>
        <row r="32">
          <cell r="A32">
            <v>25</v>
          </cell>
          <cell r="B32" t="str">
            <v>San Diego</v>
          </cell>
          <cell r="C32">
            <v>996220</v>
          </cell>
          <cell r="D32">
            <v>9.7491985354770435E-3</v>
          </cell>
        </row>
        <row r="33">
          <cell r="A33">
            <v>26</v>
          </cell>
          <cell r="B33" t="str">
            <v>Indianapolis</v>
          </cell>
          <cell r="C33">
            <v>974390</v>
          </cell>
          <cell r="D33">
            <v>9.535566000465236E-3</v>
          </cell>
        </row>
        <row r="34">
          <cell r="A34">
            <v>27</v>
          </cell>
          <cell r="B34" t="str">
            <v>Hartford-New Haven</v>
          </cell>
          <cell r="C34">
            <v>923740</v>
          </cell>
          <cell r="D34">
            <v>9.0398954600003668E-3</v>
          </cell>
        </row>
        <row r="35">
          <cell r="A35">
            <v>28</v>
          </cell>
          <cell r="B35" t="str">
            <v>Charlotte</v>
          </cell>
          <cell r="C35">
            <v>903950</v>
          </cell>
          <cell r="D35">
            <v>8.8462267532718412E-3</v>
          </cell>
        </row>
        <row r="36">
          <cell r="A36">
            <v>29</v>
          </cell>
          <cell r="B36" t="str">
            <v>Raleigh-Durham</v>
          </cell>
          <cell r="C36">
            <v>873440</v>
          </cell>
          <cell r="D36">
            <v>8.547650086152726E-3</v>
          </cell>
        </row>
        <row r="37">
          <cell r="A37">
            <v>30</v>
          </cell>
          <cell r="B37" t="str">
            <v>Nashville</v>
          </cell>
          <cell r="C37">
            <v>830800</v>
          </cell>
          <cell r="D37">
            <v>8.130366930270751E-3</v>
          </cell>
        </row>
        <row r="38">
          <cell r="A38">
            <v>31</v>
          </cell>
          <cell r="B38" t="str">
            <v>Kansas City</v>
          </cell>
          <cell r="C38">
            <v>835580</v>
          </cell>
          <cell r="D38">
            <v>8.17714492007178E-3</v>
          </cell>
        </row>
        <row r="39">
          <cell r="A39">
            <v>32</v>
          </cell>
          <cell r="B39" t="str">
            <v>Cincinnati</v>
          </cell>
          <cell r="C39">
            <v>828650</v>
          </cell>
          <cell r="D39">
            <v>8.1093266210506242E-3</v>
          </cell>
        </row>
        <row r="40">
          <cell r="A40">
            <v>33</v>
          </cell>
          <cell r="B40" t="str">
            <v>Milwaukee</v>
          </cell>
          <cell r="C40">
            <v>827570</v>
          </cell>
          <cell r="D40">
            <v>8.0987575354888857E-3</v>
          </cell>
        </row>
        <row r="41">
          <cell r="A41">
            <v>34</v>
          </cell>
          <cell r="B41" t="str">
            <v>Columbus, OH</v>
          </cell>
          <cell r="C41">
            <v>772160</v>
          </cell>
          <cell r="D41">
            <v>7.5565047290296868E-3</v>
          </cell>
        </row>
        <row r="42">
          <cell r="A42">
            <v>35</v>
          </cell>
          <cell r="B42" t="str">
            <v>Greenville-Spartanburg-Asheville</v>
          </cell>
          <cell r="C42">
            <v>734600</v>
          </cell>
          <cell r="D42">
            <v>7.1889354200492224E-3</v>
          </cell>
        </row>
        <row r="43">
          <cell r="A43">
            <v>36</v>
          </cell>
          <cell r="B43" t="str">
            <v>Salt Lake City</v>
          </cell>
          <cell r="C43">
            <v>732380</v>
          </cell>
          <cell r="D43">
            <v>7.1672100775056488E-3</v>
          </cell>
        </row>
        <row r="44">
          <cell r="A44">
            <v>37</v>
          </cell>
          <cell r="B44" t="str">
            <v>San Antonio</v>
          </cell>
          <cell r="C44">
            <v>693810</v>
          </cell>
          <cell r="D44">
            <v>6.7897567162868927E-3</v>
          </cell>
        </row>
        <row r="45">
          <cell r="A45">
            <v>38</v>
          </cell>
          <cell r="B45" t="str">
            <v>Grand Rapids-Kalamazoo-Battle Creek</v>
          </cell>
          <cell r="C45">
            <v>683120</v>
          </cell>
          <cell r="D45">
            <v>6.6851423416063507E-3</v>
          </cell>
        </row>
        <row r="46">
          <cell r="A46">
            <v>39</v>
          </cell>
          <cell r="B46" t="str">
            <v>Birmingham</v>
          </cell>
          <cell r="C46">
            <v>673940</v>
          </cell>
          <cell r="D46">
            <v>6.5953051143315721E-3</v>
          </cell>
        </row>
        <row r="47">
          <cell r="A47">
            <v>40</v>
          </cell>
          <cell r="B47" t="str">
            <v>Memphis</v>
          </cell>
          <cell r="C47">
            <v>641630</v>
          </cell>
          <cell r="D47">
            <v>6.27911330460956E-3</v>
          </cell>
        </row>
        <row r="48">
          <cell r="A48">
            <v>41</v>
          </cell>
          <cell r="B48" t="str">
            <v>New Orleans</v>
          </cell>
          <cell r="C48">
            <v>636340</v>
          </cell>
          <cell r="D48">
            <v>6.2273443577377111E-3</v>
          </cell>
        </row>
        <row r="49">
          <cell r="A49">
            <v>42</v>
          </cell>
          <cell r="B49" t="str">
            <v>Norfolk-Portsmouth-Newport News</v>
          </cell>
          <cell r="C49">
            <v>638190</v>
          </cell>
          <cell r="D49">
            <v>6.2454488098573555E-3</v>
          </cell>
        </row>
        <row r="50">
          <cell r="A50">
            <v>43</v>
          </cell>
          <cell r="B50" t="str">
            <v>West Palm Beach-Ft. Pierce</v>
          </cell>
          <cell r="C50">
            <v>632600</v>
          </cell>
          <cell r="D50">
            <v>6.1907440058850231E-3</v>
          </cell>
        </row>
        <row r="51">
          <cell r="A51">
            <v>44</v>
          </cell>
          <cell r="B51" t="str">
            <v>Buffalo</v>
          </cell>
          <cell r="C51">
            <v>618660</v>
          </cell>
          <cell r="D51">
            <v>6.0543245126159165E-3</v>
          </cell>
        </row>
        <row r="52">
          <cell r="A52">
            <v>45</v>
          </cell>
          <cell r="B52" t="str">
            <v>Oklahoma City</v>
          </cell>
          <cell r="C52">
            <v>604240</v>
          </cell>
          <cell r="D52">
            <v>5.9132076479860365E-3</v>
          </cell>
        </row>
        <row r="53">
          <cell r="A53">
            <v>46</v>
          </cell>
          <cell r="B53" t="str">
            <v>Harrisburg-Lancaster-Lebanon-York</v>
          </cell>
          <cell r="C53">
            <v>604210</v>
          </cell>
          <cell r="D53">
            <v>5.9129140622759882E-3</v>
          </cell>
        </row>
        <row r="54">
          <cell r="A54">
            <v>47</v>
          </cell>
          <cell r="B54" t="str">
            <v>Greensboro-High Point-Winston Salem</v>
          </cell>
          <cell r="C54">
            <v>600000</v>
          </cell>
          <cell r="D54">
            <v>5.8717142009658777E-3</v>
          </cell>
        </row>
        <row r="55">
          <cell r="A55">
            <v>48</v>
          </cell>
          <cell r="B55" t="str">
            <v>Louisville</v>
          </cell>
          <cell r="C55">
            <v>587450</v>
          </cell>
          <cell r="D55">
            <v>5.7488975122623413E-3</v>
          </cell>
        </row>
        <row r="56">
          <cell r="A56">
            <v>49</v>
          </cell>
          <cell r="B56" t="str">
            <v>Albuquerque-Santa Fe</v>
          </cell>
          <cell r="C56">
            <v>570460</v>
          </cell>
          <cell r="D56">
            <v>5.5826301384716576E-3</v>
          </cell>
        </row>
        <row r="57">
          <cell r="A57">
            <v>50</v>
          </cell>
          <cell r="B57" t="str">
            <v>Providence-New Bedford</v>
          </cell>
          <cell r="C57">
            <v>572880</v>
          </cell>
          <cell r="D57">
            <v>5.6063127190822196E-3</v>
          </cell>
        </row>
        <row r="58">
          <cell r="A58">
            <v>51</v>
          </cell>
          <cell r="B58" t="str">
            <v>Wilkes Barre-Scranton</v>
          </cell>
          <cell r="C58">
            <v>550340</v>
          </cell>
          <cell r="D58">
            <v>5.385731988932602E-3</v>
          </cell>
        </row>
        <row r="59">
          <cell r="A59">
            <v>52</v>
          </cell>
          <cell r="B59" t="str">
            <v>Jacksonville</v>
          </cell>
          <cell r="C59">
            <v>548750</v>
          </cell>
          <cell r="D59">
            <v>5.3701719463000418E-3</v>
          </cell>
        </row>
        <row r="60">
          <cell r="A60">
            <v>53</v>
          </cell>
          <cell r="B60" t="str">
            <v>Las Vegas</v>
          </cell>
          <cell r="C60">
            <v>559330</v>
          </cell>
          <cell r="D60">
            <v>5.4737098400437405E-3</v>
          </cell>
        </row>
        <row r="61">
          <cell r="A61">
            <v>54</v>
          </cell>
          <cell r="B61" t="str">
            <v>Fresno-Visalia</v>
          </cell>
          <cell r="C61">
            <v>519200</v>
          </cell>
          <cell r="D61">
            <v>5.0809900219024725E-3</v>
          </cell>
        </row>
        <row r="62">
          <cell r="A62">
            <v>55</v>
          </cell>
          <cell r="B62" t="str">
            <v>Albany-Schenectady-Troy</v>
          </cell>
          <cell r="C62">
            <v>508470</v>
          </cell>
          <cell r="D62">
            <v>4.975984199608533E-3</v>
          </cell>
        </row>
        <row r="63">
          <cell r="A63">
            <v>56</v>
          </cell>
          <cell r="B63" t="str">
            <v>Dayton</v>
          </cell>
          <cell r="C63">
            <v>515160</v>
          </cell>
          <cell r="D63">
            <v>5.0414538129493021E-3</v>
          </cell>
        </row>
        <row r="64">
          <cell r="A64">
            <v>57</v>
          </cell>
          <cell r="B64" t="str">
            <v>Little Rock-Pine Bluff</v>
          </cell>
          <cell r="C64">
            <v>491830</v>
          </cell>
          <cell r="D64">
            <v>4.8131419924350794E-3</v>
          </cell>
        </row>
        <row r="65">
          <cell r="A65">
            <v>58</v>
          </cell>
          <cell r="B65" t="str">
            <v>Tulsa</v>
          </cell>
          <cell r="C65">
            <v>490160</v>
          </cell>
          <cell r="D65">
            <v>4.7967990545757242E-3</v>
          </cell>
        </row>
        <row r="66">
          <cell r="A66">
            <v>59</v>
          </cell>
          <cell r="B66" t="str">
            <v>Charleston-Huntington, WV</v>
          </cell>
          <cell r="C66">
            <v>481200</v>
          </cell>
          <cell r="D66">
            <v>4.709114789174634E-3</v>
          </cell>
        </row>
        <row r="67">
          <cell r="A67">
            <v>60</v>
          </cell>
          <cell r="B67" t="str">
            <v>Richmond-Petersburg</v>
          </cell>
          <cell r="C67">
            <v>489320</v>
          </cell>
          <cell r="D67">
            <v>4.7885786546943716E-3</v>
          </cell>
        </row>
        <row r="68">
          <cell r="A68">
            <v>61</v>
          </cell>
          <cell r="B68" t="str">
            <v>Austin, TX</v>
          </cell>
          <cell r="C68">
            <v>491820</v>
          </cell>
          <cell r="D68">
            <v>4.8130441305317294E-3</v>
          </cell>
        </row>
        <row r="69">
          <cell r="A69">
            <v>62</v>
          </cell>
          <cell r="B69" t="str">
            <v>Mobile-Pensacola</v>
          </cell>
          <cell r="C69">
            <v>468680</v>
          </cell>
          <cell r="D69">
            <v>4.5865916861811459E-3</v>
          </cell>
        </row>
        <row r="70">
          <cell r="A70">
            <v>63</v>
          </cell>
          <cell r="B70" t="str">
            <v>Knoxville</v>
          </cell>
          <cell r="C70">
            <v>461950</v>
          </cell>
          <cell r="D70">
            <v>4.5207306252269784E-3</v>
          </cell>
        </row>
        <row r="71">
          <cell r="A71">
            <v>64</v>
          </cell>
          <cell r="B71" t="str">
            <v>Flint-Saginaw-Bay City</v>
          </cell>
          <cell r="C71">
            <v>448990</v>
          </cell>
          <cell r="D71">
            <v>4.3939015984861152E-3</v>
          </cell>
        </row>
        <row r="72">
          <cell r="A72">
            <v>65</v>
          </cell>
          <cell r="B72" t="str">
            <v>Wichita - Hutchinson</v>
          </cell>
          <cell r="C72">
            <v>444710</v>
          </cell>
          <cell r="D72">
            <v>4.3520167038525589E-3</v>
          </cell>
        </row>
        <row r="73">
          <cell r="A73">
            <v>66</v>
          </cell>
          <cell r="B73" t="str">
            <v>Lexington</v>
          </cell>
          <cell r="C73">
            <v>424010</v>
          </cell>
          <cell r="D73">
            <v>4.1494425639192365E-3</v>
          </cell>
        </row>
        <row r="74">
          <cell r="A74">
            <v>67</v>
          </cell>
          <cell r="B74" t="str">
            <v>Toledo</v>
          </cell>
          <cell r="C74">
            <v>413910</v>
          </cell>
          <cell r="D74">
            <v>4.0506020415363104E-3</v>
          </cell>
        </row>
        <row r="75">
          <cell r="A75">
            <v>68</v>
          </cell>
          <cell r="B75" t="str">
            <v>Roanoke-Lynchburg</v>
          </cell>
          <cell r="C75">
            <v>407480</v>
          </cell>
          <cell r="D75">
            <v>3.9876768376826263E-3</v>
          </cell>
        </row>
        <row r="76">
          <cell r="A76">
            <v>69</v>
          </cell>
          <cell r="B76" t="str">
            <v>Green Bay-Appleton</v>
          </cell>
          <cell r="C76">
            <v>398510</v>
          </cell>
          <cell r="D76">
            <v>3.8998947103781865E-3</v>
          </cell>
        </row>
        <row r="77">
          <cell r="A77">
            <v>70</v>
          </cell>
          <cell r="B77" t="str">
            <v>Des Moines-Ames</v>
          </cell>
          <cell r="C77">
            <v>393980</v>
          </cell>
          <cell r="D77">
            <v>3.8555632681608939E-3</v>
          </cell>
        </row>
        <row r="78">
          <cell r="A78">
            <v>71</v>
          </cell>
          <cell r="B78" t="str">
            <v>Honolulu</v>
          </cell>
          <cell r="C78">
            <v>382720</v>
          </cell>
          <cell r="D78">
            <v>3.7453707649894342E-3</v>
          </cell>
        </row>
        <row r="79">
          <cell r="A79">
            <v>72</v>
          </cell>
          <cell r="B79" t="str">
            <v>Tucson (Nogales)</v>
          </cell>
          <cell r="C79">
            <v>391930</v>
          </cell>
          <cell r="D79">
            <v>3.8355015779742607E-3</v>
          </cell>
        </row>
        <row r="80">
          <cell r="A80">
            <v>73</v>
          </cell>
          <cell r="B80" t="str">
            <v>Omaha</v>
          </cell>
          <cell r="C80">
            <v>375070</v>
          </cell>
          <cell r="D80">
            <v>3.6705064089271192E-3</v>
          </cell>
        </row>
        <row r="81">
          <cell r="A81">
            <v>74</v>
          </cell>
          <cell r="B81" t="str">
            <v>Paducah-Cape Girardeau-Harrisburg-Mt Vernon</v>
          </cell>
          <cell r="C81">
            <v>376780</v>
          </cell>
          <cell r="D81">
            <v>3.6872407943998723E-3</v>
          </cell>
        </row>
        <row r="82">
          <cell r="A82">
            <v>75</v>
          </cell>
          <cell r="B82" t="str">
            <v>Shreveport</v>
          </cell>
          <cell r="C82">
            <v>371020</v>
          </cell>
          <cell r="D82">
            <v>3.6308723380705996E-3</v>
          </cell>
        </row>
        <row r="83">
          <cell r="A83">
            <v>76</v>
          </cell>
          <cell r="B83" t="str">
            <v>Syracuse</v>
          </cell>
          <cell r="C83">
            <v>361650</v>
          </cell>
          <cell r="D83">
            <v>3.5391757346321827E-3</v>
          </cell>
        </row>
        <row r="84">
          <cell r="A84">
            <v>77</v>
          </cell>
          <cell r="B84" t="str">
            <v>Rochester, NY</v>
          </cell>
          <cell r="C84">
            <v>376740</v>
          </cell>
          <cell r="D84">
            <v>3.6868493467864744E-3</v>
          </cell>
        </row>
        <row r="85">
          <cell r="A85">
            <v>78</v>
          </cell>
          <cell r="B85" t="str">
            <v>Spokane</v>
          </cell>
          <cell r="C85">
            <v>370060</v>
          </cell>
          <cell r="D85">
            <v>3.6214775953490545E-3</v>
          </cell>
        </row>
        <row r="86">
          <cell r="A86">
            <v>79</v>
          </cell>
          <cell r="B86" t="str">
            <v>Springfield, MO</v>
          </cell>
          <cell r="C86">
            <v>369070</v>
          </cell>
          <cell r="D86">
            <v>3.6117892669174606E-3</v>
          </cell>
        </row>
        <row r="87">
          <cell r="A87">
            <v>80</v>
          </cell>
          <cell r="B87" t="str">
            <v>Portland-Auburn, ME</v>
          </cell>
          <cell r="C87">
            <v>362660</v>
          </cell>
          <cell r="D87">
            <v>3.5490597868704753E-3</v>
          </cell>
        </row>
        <row r="88">
          <cell r="A88">
            <v>81</v>
          </cell>
          <cell r="B88" t="str">
            <v>Ft. Myers-Naples</v>
          </cell>
          <cell r="C88">
            <v>352240</v>
          </cell>
          <cell r="D88">
            <v>3.4470876835803678E-3</v>
          </cell>
        </row>
        <row r="89">
          <cell r="A89">
            <v>82</v>
          </cell>
          <cell r="B89" t="str">
            <v>Huntsville-Decatur-Florence</v>
          </cell>
          <cell r="C89">
            <v>351860</v>
          </cell>
          <cell r="D89">
            <v>3.4433689312530894E-3</v>
          </cell>
        </row>
        <row r="90">
          <cell r="A90">
            <v>83</v>
          </cell>
          <cell r="B90" t="str">
            <v>Champaign-Springfield-Decatur, IL</v>
          </cell>
          <cell r="C90">
            <v>345420</v>
          </cell>
          <cell r="D90">
            <v>3.3803458654960558E-3</v>
          </cell>
        </row>
        <row r="91">
          <cell r="A91">
            <v>84</v>
          </cell>
          <cell r="B91" t="str">
            <v>Chattanooga</v>
          </cell>
          <cell r="C91">
            <v>323170</v>
          </cell>
          <cell r="D91">
            <v>3.1626031305435711E-3</v>
          </cell>
        </row>
        <row r="92">
          <cell r="A92">
            <v>85</v>
          </cell>
          <cell r="B92" t="str">
            <v>Madison</v>
          </cell>
          <cell r="C92">
            <v>329190</v>
          </cell>
          <cell r="D92">
            <v>3.2215159963599285E-3</v>
          </cell>
        </row>
        <row r="93">
          <cell r="A93">
            <v>86</v>
          </cell>
          <cell r="B93" t="str">
            <v>Columbia, SC</v>
          </cell>
          <cell r="C93">
            <v>324060</v>
          </cell>
          <cell r="D93">
            <v>3.1713128399416704E-3</v>
          </cell>
        </row>
        <row r="94">
          <cell r="A94">
            <v>87</v>
          </cell>
          <cell r="B94" t="str">
            <v>South Bend-Elkhart</v>
          </cell>
          <cell r="C94">
            <v>318770</v>
          </cell>
          <cell r="D94">
            <v>3.1195438930698214E-3</v>
          </cell>
        </row>
        <row r="95">
          <cell r="A95">
            <v>88</v>
          </cell>
          <cell r="B95" t="str">
            <v>Davenport-Rock Island-Moline</v>
          </cell>
          <cell r="C95">
            <v>303370</v>
          </cell>
          <cell r="D95">
            <v>2.9688365619116972E-3</v>
          </cell>
        </row>
        <row r="96">
          <cell r="A96">
            <v>89</v>
          </cell>
          <cell r="B96" t="str">
            <v>Jackson, MS</v>
          </cell>
          <cell r="C96">
            <v>307850</v>
          </cell>
          <cell r="D96">
            <v>3.0126786946122423E-3</v>
          </cell>
        </row>
        <row r="97">
          <cell r="A97">
            <v>90</v>
          </cell>
          <cell r="B97" t="str">
            <v>Cedar Rapids-Waterloo-Dubuque</v>
          </cell>
          <cell r="C97">
            <v>307310</v>
          </cell>
          <cell r="D97">
            <v>3.007394151831373E-3</v>
          </cell>
        </row>
        <row r="98">
          <cell r="A98">
            <v>91</v>
          </cell>
          <cell r="B98" t="str">
            <v>Burlington-Plattsburgh</v>
          </cell>
          <cell r="C98">
            <v>300650</v>
          </cell>
          <cell r="D98">
            <v>2.9422181242006518E-3</v>
          </cell>
        </row>
        <row r="99">
          <cell r="A99">
            <v>92</v>
          </cell>
          <cell r="B99" t="str">
            <v>Tri-Cities, TN-VA</v>
          </cell>
          <cell r="C99">
            <v>295260</v>
          </cell>
          <cell r="D99">
            <v>2.8894705582953083E-3</v>
          </cell>
        </row>
        <row r="100">
          <cell r="A100">
            <v>93</v>
          </cell>
          <cell r="B100" t="str">
            <v>Colorado Springs-Pueblo</v>
          </cell>
          <cell r="C100">
            <v>298600</v>
          </cell>
          <cell r="D100">
            <v>2.9221564340140183E-3</v>
          </cell>
        </row>
        <row r="101">
          <cell r="A101">
            <v>94</v>
          </cell>
          <cell r="B101" t="str">
            <v>Waco-Temple-Bryan</v>
          </cell>
          <cell r="C101">
            <v>286720</v>
          </cell>
          <cell r="D101">
            <v>2.805896492834894E-3</v>
          </cell>
        </row>
        <row r="102">
          <cell r="A102">
            <v>95</v>
          </cell>
          <cell r="B102" t="str">
            <v>Johnstown-Altoona</v>
          </cell>
          <cell r="C102">
            <v>283140</v>
          </cell>
          <cell r="D102">
            <v>2.7708619314357977E-3</v>
          </cell>
        </row>
        <row r="103">
          <cell r="A103">
            <v>96</v>
          </cell>
          <cell r="B103" t="str">
            <v>El Paso</v>
          </cell>
          <cell r="C103">
            <v>275850</v>
          </cell>
          <cell r="D103">
            <v>2.6995206038940623E-3</v>
          </cell>
        </row>
        <row r="104">
          <cell r="A104">
            <v>97</v>
          </cell>
          <cell r="B104" t="str">
            <v>Baton Rouge</v>
          </cell>
          <cell r="C104">
            <v>280130</v>
          </cell>
          <cell r="D104">
            <v>2.7414054985276186E-3</v>
          </cell>
        </row>
        <row r="105">
          <cell r="A105">
            <v>98</v>
          </cell>
          <cell r="B105" t="str">
            <v>Evansville</v>
          </cell>
          <cell r="C105">
            <v>276070</v>
          </cell>
          <cell r="D105">
            <v>2.7016735657677498E-3</v>
          </cell>
        </row>
        <row r="106">
          <cell r="A106">
            <v>99</v>
          </cell>
          <cell r="B106" t="str">
            <v>Youngstown</v>
          </cell>
          <cell r="C106">
            <v>272500</v>
          </cell>
          <cell r="D106">
            <v>2.6667368662720028E-3</v>
          </cell>
        </row>
        <row r="107">
          <cell r="A107">
            <v>100</v>
          </cell>
          <cell r="B107" t="str">
            <v>Savannah</v>
          </cell>
          <cell r="C107">
            <v>260340</v>
          </cell>
          <cell r="D107">
            <v>2.5477367917990943E-3</v>
          </cell>
        </row>
        <row r="108">
          <cell r="A108">
            <v>101</v>
          </cell>
          <cell r="B108" t="str">
            <v>Lincoln &amp; Hastings-Kearney, NE plus</v>
          </cell>
          <cell r="C108">
            <v>258280</v>
          </cell>
          <cell r="D108">
            <v>2.5275772397091115E-3</v>
          </cell>
        </row>
        <row r="109">
          <cell r="A109">
            <v>102</v>
          </cell>
          <cell r="B109" t="str">
            <v>Harlingen-Weslaco-Brownsville-McAllen</v>
          </cell>
          <cell r="C109">
            <v>256810</v>
          </cell>
          <cell r="D109">
            <v>2.5131915399167451E-3</v>
          </cell>
        </row>
        <row r="110">
          <cell r="A110">
            <v>103</v>
          </cell>
          <cell r="B110" t="str">
            <v>Ft Wayne, IN</v>
          </cell>
          <cell r="C110">
            <v>252500</v>
          </cell>
          <cell r="D110">
            <v>2.47101305957314E-3</v>
          </cell>
        </row>
        <row r="111">
          <cell r="A111">
            <v>104</v>
          </cell>
          <cell r="B111" t="str">
            <v>Charleston, SC</v>
          </cell>
          <cell r="C111">
            <v>252560</v>
          </cell>
          <cell r="D111">
            <v>2.4716002309932367E-3</v>
          </cell>
        </row>
        <row r="112">
          <cell r="A112">
            <v>105</v>
          </cell>
          <cell r="B112" t="str">
            <v>Springfield-Holyoke, MA</v>
          </cell>
          <cell r="C112">
            <v>244790</v>
          </cell>
          <cell r="D112">
            <v>2.3955615320907287E-3</v>
          </cell>
        </row>
        <row r="113">
          <cell r="A113">
            <v>106</v>
          </cell>
          <cell r="B113" t="str">
            <v>Greenville, N. Bern, Washington, NC</v>
          </cell>
          <cell r="C113">
            <v>242290</v>
          </cell>
          <cell r="D113">
            <v>2.3710960562533709E-3</v>
          </cell>
        </row>
        <row r="114">
          <cell r="A114">
            <v>107</v>
          </cell>
          <cell r="B114" t="str">
            <v>Lansing, MI</v>
          </cell>
          <cell r="C114">
            <v>240570</v>
          </cell>
          <cell r="D114">
            <v>2.3542638088772687E-3</v>
          </cell>
        </row>
        <row r="115">
          <cell r="A115">
            <v>108</v>
          </cell>
          <cell r="B115" t="str">
            <v>Tyler-Longview (Lfkn&amp;Ncgd)</v>
          </cell>
          <cell r="C115">
            <v>237650</v>
          </cell>
          <cell r="D115">
            <v>2.3256881330992346E-3</v>
          </cell>
        </row>
        <row r="116">
          <cell r="A116">
            <v>109</v>
          </cell>
          <cell r="B116" t="str">
            <v>Tallahassee-Thomasville</v>
          </cell>
          <cell r="C116">
            <v>232270</v>
          </cell>
          <cell r="D116">
            <v>2.2730384290972406E-3</v>
          </cell>
        </row>
        <row r="117">
          <cell r="A117">
            <v>110</v>
          </cell>
          <cell r="B117" t="str">
            <v>Peoria-Bloomington</v>
          </cell>
          <cell r="C117">
            <v>231350</v>
          </cell>
          <cell r="D117">
            <v>2.264035133989093E-3</v>
          </cell>
        </row>
        <row r="118">
          <cell r="A118">
            <v>111</v>
          </cell>
          <cell r="B118" t="str">
            <v>Reno, NV</v>
          </cell>
          <cell r="C118">
            <v>232960</v>
          </cell>
          <cell r="D118">
            <v>2.2797909004283515E-3</v>
          </cell>
        </row>
        <row r="119">
          <cell r="A119">
            <v>112</v>
          </cell>
          <cell r="B119" t="str">
            <v>Monterrey-Salinas</v>
          </cell>
          <cell r="C119">
            <v>223650</v>
          </cell>
          <cell r="D119">
            <v>2.1886814684100309E-3</v>
          </cell>
        </row>
        <row r="120">
          <cell r="A120">
            <v>113</v>
          </cell>
          <cell r="B120" t="str">
            <v>Santa Barbara-Santa Maria-San Luis Obispo</v>
          </cell>
          <cell r="C120">
            <v>227240</v>
          </cell>
          <cell r="D120">
            <v>2.2238138917124767E-3</v>
          </cell>
        </row>
        <row r="121">
          <cell r="A121">
            <v>114</v>
          </cell>
          <cell r="B121" t="str">
            <v>Sioux Falls (Mitchell), SD</v>
          </cell>
          <cell r="C121">
            <v>231550</v>
          </cell>
          <cell r="D121">
            <v>2.2659923720560813E-3</v>
          </cell>
        </row>
        <row r="122">
          <cell r="A122">
            <v>115</v>
          </cell>
          <cell r="B122" t="str">
            <v>Augusta, GA</v>
          </cell>
          <cell r="C122">
            <v>230420</v>
          </cell>
          <cell r="D122">
            <v>2.2549339769775958E-3</v>
          </cell>
        </row>
        <row r="123">
          <cell r="A123">
            <v>116</v>
          </cell>
          <cell r="B123" t="str">
            <v>Florence-Myrtle Beach</v>
          </cell>
          <cell r="C123">
            <v>230260</v>
          </cell>
          <cell r="D123">
            <v>2.253368186524005E-3</v>
          </cell>
        </row>
        <row r="124">
          <cell r="A124">
            <v>117</v>
          </cell>
          <cell r="B124" t="str">
            <v>Montgomery, AL</v>
          </cell>
          <cell r="C124">
            <v>227410</v>
          </cell>
          <cell r="D124">
            <v>2.2254775440694171E-3</v>
          </cell>
        </row>
        <row r="125">
          <cell r="A125">
            <v>118</v>
          </cell>
          <cell r="B125" t="str">
            <v>Ft Smith</v>
          </cell>
          <cell r="C125">
            <v>227670</v>
          </cell>
          <cell r="D125">
            <v>2.2280219535565022E-3</v>
          </cell>
        </row>
        <row r="126">
          <cell r="A126">
            <v>119</v>
          </cell>
          <cell r="B126" t="str">
            <v>Fargo-Valley City</v>
          </cell>
          <cell r="C126">
            <v>220770</v>
          </cell>
          <cell r="D126">
            <v>2.1604972402453947E-3</v>
          </cell>
        </row>
        <row r="127">
          <cell r="A127">
            <v>120</v>
          </cell>
          <cell r="B127" t="str">
            <v>Traverse City-Cadillac</v>
          </cell>
          <cell r="C127">
            <v>222960</v>
          </cell>
          <cell r="D127">
            <v>2.1819289970789199E-3</v>
          </cell>
        </row>
        <row r="128">
          <cell r="A128">
            <v>121</v>
          </cell>
          <cell r="B128" t="str">
            <v>Macon</v>
          </cell>
          <cell r="C128">
            <v>211800</v>
          </cell>
          <cell r="D128">
            <v>2.0727151129409549E-3</v>
          </cell>
        </row>
        <row r="129">
          <cell r="A129">
            <v>122</v>
          </cell>
          <cell r="B129" t="str">
            <v>Eugene, OR</v>
          </cell>
          <cell r="C129">
            <v>210910</v>
          </cell>
          <cell r="D129">
            <v>2.0640054035428552E-3</v>
          </cell>
        </row>
        <row r="130">
          <cell r="A130">
            <v>123</v>
          </cell>
          <cell r="B130" t="str">
            <v>Lafayette, LA</v>
          </cell>
          <cell r="C130">
            <v>206120</v>
          </cell>
          <cell r="D130">
            <v>2.0171295518384776E-3</v>
          </cell>
        </row>
        <row r="131">
          <cell r="A131">
            <v>124</v>
          </cell>
          <cell r="B131" t="str">
            <v>Yakima-Pasco-Richland-Knnwick, WA</v>
          </cell>
          <cell r="C131">
            <v>203450</v>
          </cell>
          <cell r="D131">
            <v>1.9910004236441798E-3</v>
          </cell>
        </row>
        <row r="132">
          <cell r="A132">
            <v>125</v>
          </cell>
          <cell r="B132" t="str">
            <v>Boise, ID</v>
          </cell>
          <cell r="C132">
            <v>206820</v>
          </cell>
          <cell r="D132">
            <v>2.0239798850729381E-3</v>
          </cell>
        </row>
        <row r="133">
          <cell r="A133">
            <v>126</v>
          </cell>
          <cell r="B133" t="str">
            <v>Amarillo, TX</v>
          </cell>
          <cell r="C133">
            <v>189880</v>
          </cell>
          <cell r="D133">
            <v>1.8582018207990013E-3</v>
          </cell>
        </row>
        <row r="134">
          <cell r="A134">
            <v>127</v>
          </cell>
          <cell r="B134" t="str">
            <v>Corpus Christi</v>
          </cell>
          <cell r="C134">
            <v>185570</v>
          </cell>
          <cell r="D134">
            <v>1.8160233404553965E-3</v>
          </cell>
        </row>
        <row r="135">
          <cell r="A135">
            <v>128</v>
          </cell>
          <cell r="B135" t="str">
            <v>Columbus, GA</v>
          </cell>
          <cell r="C135">
            <v>187400</v>
          </cell>
          <cell r="D135">
            <v>1.8339320687683423E-3</v>
          </cell>
        </row>
        <row r="136">
          <cell r="A136">
            <v>129</v>
          </cell>
          <cell r="B136" t="str">
            <v>La Crosse-Eau Claire, WI</v>
          </cell>
          <cell r="C136">
            <v>191720</v>
          </cell>
          <cell r="D136">
            <v>1.8762084110152968E-3</v>
          </cell>
        </row>
        <row r="137">
          <cell r="A137">
            <v>130</v>
          </cell>
          <cell r="B137" t="str">
            <v>Bakersfield</v>
          </cell>
          <cell r="C137">
            <v>185120</v>
          </cell>
          <cell r="D137">
            <v>1.811619554804672E-3</v>
          </cell>
        </row>
        <row r="138">
          <cell r="A138">
            <v>131</v>
          </cell>
          <cell r="B138" t="str">
            <v>Chico-Redding</v>
          </cell>
          <cell r="C138">
            <v>176090</v>
          </cell>
          <cell r="D138">
            <v>1.7232502560801356E-3</v>
          </cell>
        </row>
        <row r="139">
          <cell r="A139">
            <v>132</v>
          </cell>
          <cell r="B139" t="str">
            <v>Columbus-Tupelo-West Point</v>
          </cell>
          <cell r="C139">
            <v>177480</v>
          </cell>
          <cell r="D139">
            <v>1.7368530606457066E-3</v>
          </cell>
        </row>
        <row r="140">
          <cell r="A140">
            <v>133</v>
          </cell>
          <cell r="B140" t="str">
            <v>Duluth-Superior, MN</v>
          </cell>
          <cell r="C140">
            <v>177080</v>
          </cell>
          <cell r="D140">
            <v>1.7329385845117292E-3</v>
          </cell>
        </row>
        <row r="141">
          <cell r="A141">
            <v>134</v>
          </cell>
          <cell r="B141" t="str">
            <v>Monroe-El Dorado</v>
          </cell>
          <cell r="C141">
            <v>174000</v>
          </cell>
          <cell r="D141">
            <v>1.7027971182801045E-3</v>
          </cell>
        </row>
        <row r="142">
          <cell r="A142">
            <v>135</v>
          </cell>
          <cell r="B142" t="str">
            <v>Rockford</v>
          </cell>
          <cell r="C142">
            <v>169550</v>
          </cell>
          <cell r="D142">
            <v>1.6592485712896075E-3</v>
          </cell>
        </row>
        <row r="143">
          <cell r="A143">
            <v>136</v>
          </cell>
          <cell r="B143" t="str">
            <v>Wausau-Rhinelander</v>
          </cell>
          <cell r="C143">
            <v>167790</v>
          </cell>
          <cell r="D143">
            <v>1.6420248763001075E-3</v>
          </cell>
        </row>
        <row r="144">
          <cell r="A144">
            <v>137</v>
          </cell>
          <cell r="B144" t="str">
            <v>Beaumont-Port Arthur</v>
          </cell>
          <cell r="C144">
            <v>165030</v>
          </cell>
          <cell r="D144">
            <v>1.6150149909756645E-3</v>
          </cell>
        </row>
        <row r="145">
          <cell r="A145">
            <v>138</v>
          </cell>
          <cell r="B145" t="str">
            <v>Topeka</v>
          </cell>
          <cell r="C145">
            <v>162940</v>
          </cell>
          <cell r="D145">
            <v>1.5945618531756334E-3</v>
          </cell>
        </row>
        <row r="146">
          <cell r="A146">
            <v>139</v>
          </cell>
          <cell r="B146" t="str">
            <v>Terre Haute</v>
          </cell>
          <cell r="C146">
            <v>157290</v>
          </cell>
          <cell r="D146">
            <v>1.5392698777832049E-3</v>
          </cell>
        </row>
        <row r="147">
          <cell r="A147">
            <v>140</v>
          </cell>
          <cell r="B147" t="str">
            <v>Wheeling-Steubenville</v>
          </cell>
          <cell r="C147">
            <v>156150</v>
          </cell>
          <cell r="D147">
            <v>1.5281136208013695E-3</v>
          </cell>
        </row>
        <row r="148">
          <cell r="A148">
            <v>141</v>
          </cell>
          <cell r="B148" t="str">
            <v>Erie</v>
          </cell>
          <cell r="C148">
            <v>153110</v>
          </cell>
          <cell r="D148">
            <v>1.4983636021831425E-3</v>
          </cell>
        </row>
        <row r="149">
          <cell r="A149">
            <v>142</v>
          </cell>
          <cell r="B149" t="str">
            <v>Medford-Klamath Falls</v>
          </cell>
          <cell r="C149">
            <v>154800</v>
          </cell>
          <cell r="D149">
            <v>1.5149022638491964E-3</v>
          </cell>
        </row>
        <row r="150">
          <cell r="A150">
            <v>143</v>
          </cell>
          <cell r="B150" t="str">
            <v>Wichita Falls &amp; Lawton</v>
          </cell>
          <cell r="C150">
            <v>147590</v>
          </cell>
          <cell r="D150">
            <v>1.4443438315342564E-3</v>
          </cell>
        </row>
        <row r="151">
          <cell r="A151">
            <v>144</v>
          </cell>
          <cell r="B151" t="str">
            <v>Sioux City, IA</v>
          </cell>
          <cell r="C151">
            <v>149940</v>
          </cell>
          <cell r="D151">
            <v>1.4673413788213728E-3</v>
          </cell>
        </row>
        <row r="152">
          <cell r="A152">
            <v>145</v>
          </cell>
          <cell r="B152" t="str">
            <v>Columbia-Jefferson City, MO</v>
          </cell>
          <cell r="C152">
            <v>152280</v>
          </cell>
          <cell r="D152">
            <v>1.4902410642051397E-3</v>
          </cell>
        </row>
        <row r="153">
          <cell r="A153">
            <v>146</v>
          </cell>
          <cell r="B153" t="str">
            <v>Lubbock</v>
          </cell>
          <cell r="C153">
            <v>141990</v>
          </cell>
          <cell r="D153">
            <v>1.389541165658575E-3</v>
          </cell>
        </row>
        <row r="154">
          <cell r="A154">
            <v>147</v>
          </cell>
          <cell r="B154" t="str">
            <v>Joplin-Pittsburg</v>
          </cell>
          <cell r="C154">
            <v>148180</v>
          </cell>
          <cell r="D154">
            <v>1.4501176838318728E-3</v>
          </cell>
        </row>
        <row r="155">
          <cell r="A155">
            <v>148</v>
          </cell>
          <cell r="B155" t="str">
            <v>Bluefield-Beckley-Oak Hill</v>
          </cell>
          <cell r="C155">
            <v>139070</v>
          </cell>
          <cell r="D155">
            <v>1.3609654898805409E-3</v>
          </cell>
        </row>
        <row r="156">
          <cell r="A156">
            <v>149</v>
          </cell>
          <cell r="B156" t="str">
            <v>Albany, GA</v>
          </cell>
          <cell r="C156">
            <v>139060</v>
          </cell>
          <cell r="D156">
            <v>1.3608676279771915E-3</v>
          </cell>
        </row>
        <row r="157">
          <cell r="A157">
            <v>150</v>
          </cell>
          <cell r="B157" t="str">
            <v>Odessa-Midland</v>
          </cell>
          <cell r="C157">
            <v>138300</v>
          </cell>
          <cell r="D157">
            <v>1.3534301233226347E-3</v>
          </cell>
        </row>
        <row r="158">
          <cell r="A158">
            <v>151</v>
          </cell>
          <cell r="B158" t="str">
            <v>Wilmington, NC</v>
          </cell>
          <cell r="C158">
            <v>139230</v>
          </cell>
          <cell r="D158">
            <v>1.3625312803341319E-3</v>
          </cell>
        </row>
        <row r="159">
          <cell r="A159">
            <v>152</v>
          </cell>
          <cell r="B159" t="str">
            <v>Minot-Bismarck-Dickinson, ND</v>
          </cell>
          <cell r="C159">
            <v>136000</v>
          </cell>
          <cell r="D159">
            <v>1.3309218855522655E-3</v>
          </cell>
        </row>
        <row r="160">
          <cell r="A160">
            <v>153</v>
          </cell>
          <cell r="B160" t="str">
            <v>Rochester, MN-Mason City, IA-Austin, MN</v>
          </cell>
          <cell r="C160">
            <v>134450</v>
          </cell>
          <cell r="D160">
            <v>1.3157532905331037E-3</v>
          </cell>
        </row>
        <row r="161">
          <cell r="A161">
            <v>154</v>
          </cell>
          <cell r="B161" t="str">
            <v>Binghamton, NY</v>
          </cell>
          <cell r="C161">
            <v>129430</v>
          </cell>
          <cell r="D161">
            <v>1.2666266150516891E-3</v>
          </cell>
        </row>
        <row r="162">
          <cell r="A162">
            <v>155</v>
          </cell>
          <cell r="B162" t="str">
            <v>Anchorage, AK</v>
          </cell>
          <cell r="C162">
            <v>130800</v>
          </cell>
          <cell r="D162">
            <v>1.2800336958105614E-3</v>
          </cell>
        </row>
        <row r="163">
          <cell r="A163">
            <v>156</v>
          </cell>
          <cell r="B163" t="str">
            <v>Bangor, ME</v>
          </cell>
          <cell r="C163">
            <v>129600</v>
          </cell>
          <cell r="D163">
            <v>1.2682902674086296E-3</v>
          </cell>
        </row>
        <row r="164">
          <cell r="A164">
            <v>157</v>
          </cell>
          <cell r="B164" t="str">
            <v>Panama City, FL</v>
          </cell>
          <cell r="C164">
            <v>124010</v>
          </cell>
          <cell r="D164">
            <v>1.2135854634362975E-3</v>
          </cell>
        </row>
        <row r="165">
          <cell r="A165">
            <v>158</v>
          </cell>
          <cell r="B165" t="str">
            <v>Biloxi-Gulfport, MS</v>
          </cell>
          <cell r="C165">
            <v>127210</v>
          </cell>
          <cell r="D165">
            <v>1.2449012725081155E-3</v>
          </cell>
        </row>
        <row r="166">
          <cell r="A166">
            <v>159</v>
          </cell>
          <cell r="B166" t="str">
            <v>Palm Springs, CA</v>
          </cell>
          <cell r="C166">
            <v>118330</v>
          </cell>
          <cell r="D166">
            <v>1.1579999023338206E-3</v>
          </cell>
        </row>
        <row r="167">
          <cell r="A167">
            <v>160</v>
          </cell>
          <cell r="B167" t="str">
            <v>Sherman, TX-Ada, OK</v>
          </cell>
          <cell r="C167">
            <v>114330</v>
          </cell>
          <cell r="D167">
            <v>1.118855140994048E-3</v>
          </cell>
        </row>
        <row r="168">
          <cell r="A168">
            <v>161</v>
          </cell>
          <cell r="B168" t="str">
            <v>Quincy, IL-Hannibal, MO-Keokut, IA</v>
          </cell>
          <cell r="C168">
            <v>111140</v>
          </cell>
          <cell r="D168">
            <v>1.0876371938255793E-3</v>
          </cell>
        </row>
        <row r="169">
          <cell r="A169">
            <v>162</v>
          </cell>
          <cell r="B169" t="str">
            <v>Salisbury, MD</v>
          </cell>
          <cell r="C169">
            <v>111800</v>
          </cell>
          <cell r="D169">
            <v>1.0940960794466419E-3</v>
          </cell>
        </row>
        <row r="170">
          <cell r="A170">
            <v>163</v>
          </cell>
          <cell r="B170" t="str">
            <v>Abilene-Sweetwater, TX</v>
          </cell>
          <cell r="C170">
            <v>114350</v>
          </cell>
          <cell r="D170">
            <v>1.1190508648007468E-3</v>
          </cell>
        </row>
        <row r="171">
          <cell r="A171">
            <v>164</v>
          </cell>
          <cell r="B171" t="str">
            <v>Clarksburg-Weston, WV</v>
          </cell>
          <cell r="C171">
            <v>106080</v>
          </cell>
          <cell r="D171">
            <v>1.0381190707307671E-3</v>
          </cell>
        </row>
        <row r="172">
          <cell r="A172">
            <v>165</v>
          </cell>
          <cell r="B172" t="str">
            <v>Gainesville, FL</v>
          </cell>
          <cell r="C172">
            <v>105610</v>
          </cell>
          <cell r="D172">
            <v>1.0335195612733439E-3</v>
          </cell>
        </row>
        <row r="173">
          <cell r="A173">
            <v>166</v>
          </cell>
          <cell r="B173" t="str">
            <v>Idaho Falls-Pocatello, ID</v>
          </cell>
          <cell r="C173">
            <v>106310</v>
          </cell>
          <cell r="D173">
            <v>1.040369894507804E-3</v>
          </cell>
        </row>
        <row r="174">
          <cell r="A174">
            <v>167</v>
          </cell>
          <cell r="B174" t="str">
            <v>Hattiesburg-Laurel, MS</v>
          </cell>
          <cell r="C174">
            <v>100850</v>
          </cell>
          <cell r="D174">
            <v>9.8693729527901458E-4</v>
          </cell>
        </row>
        <row r="175">
          <cell r="A175">
            <v>168</v>
          </cell>
          <cell r="B175" t="str">
            <v>Utica, NY</v>
          </cell>
          <cell r="C175">
            <v>99070</v>
          </cell>
          <cell r="D175">
            <v>9.6951787648281583E-4</v>
          </cell>
        </row>
        <row r="176">
          <cell r="A176">
            <v>169</v>
          </cell>
          <cell r="B176" t="str">
            <v>Billings, MT</v>
          </cell>
          <cell r="C176">
            <v>96010</v>
          </cell>
          <cell r="D176">
            <v>9.3957213405788985E-4</v>
          </cell>
        </row>
        <row r="177">
          <cell r="A177">
            <v>170</v>
          </cell>
          <cell r="B177" t="str">
            <v>Elmira, NY</v>
          </cell>
          <cell r="C177">
            <v>93090</v>
          </cell>
          <cell r="D177">
            <v>9.1099645827985587E-4</v>
          </cell>
        </row>
        <row r="178">
          <cell r="A178">
            <v>171</v>
          </cell>
          <cell r="B178" t="str">
            <v>Missoula, MT</v>
          </cell>
          <cell r="C178">
            <v>93170</v>
          </cell>
          <cell r="D178">
            <v>9.1177935350665129E-4</v>
          </cell>
        </row>
        <row r="179">
          <cell r="A179">
            <v>172</v>
          </cell>
          <cell r="B179" t="str">
            <v>Dothan, AL</v>
          </cell>
          <cell r="C179">
            <v>92070</v>
          </cell>
          <cell r="D179">
            <v>9.0101454413821387E-4</v>
          </cell>
        </row>
        <row r="180">
          <cell r="A180">
            <v>173</v>
          </cell>
          <cell r="B180" t="str">
            <v>Lake Charles, LA</v>
          </cell>
          <cell r="C180">
            <v>88630</v>
          </cell>
          <cell r="D180">
            <v>8.6735004938600952E-4</v>
          </cell>
        </row>
        <row r="181">
          <cell r="A181">
            <v>174</v>
          </cell>
          <cell r="B181" t="str">
            <v>Yuma, AZ-El Centro, CA</v>
          </cell>
          <cell r="C181">
            <v>88530</v>
          </cell>
          <cell r="D181">
            <v>8.6637143035251524E-4</v>
          </cell>
        </row>
        <row r="182">
          <cell r="A182">
            <v>175</v>
          </cell>
          <cell r="B182" t="str">
            <v>Rapid City, SD</v>
          </cell>
          <cell r="C182">
            <v>84880</v>
          </cell>
          <cell r="D182">
            <v>8.3065183562997284E-4</v>
          </cell>
        </row>
        <row r="183">
          <cell r="A183">
            <v>176</v>
          </cell>
          <cell r="B183" t="str">
            <v>Watertown, NY</v>
          </cell>
          <cell r="C183">
            <v>84200</v>
          </cell>
          <cell r="D183">
            <v>8.2399722620221151E-4</v>
          </cell>
        </row>
        <row r="184">
          <cell r="A184">
            <v>177</v>
          </cell>
          <cell r="B184" t="str">
            <v>Alexandria, LA</v>
          </cell>
          <cell r="C184">
            <v>81540</v>
          </cell>
          <cell r="D184">
            <v>7.9796595991126276E-4</v>
          </cell>
        </row>
        <row r="185">
          <cell r="A185">
            <v>178</v>
          </cell>
          <cell r="B185" t="str">
            <v>Jonesboro, AR</v>
          </cell>
          <cell r="C185">
            <v>77570</v>
          </cell>
          <cell r="D185">
            <v>7.5911478428153855E-4</v>
          </cell>
        </row>
        <row r="186">
          <cell r="A186">
            <v>179</v>
          </cell>
          <cell r="B186" t="str">
            <v>Marquette, MI</v>
          </cell>
          <cell r="C186">
            <v>82990</v>
          </cell>
          <cell r="D186">
            <v>8.1215593589693033E-4</v>
          </cell>
        </row>
        <row r="187">
          <cell r="A187">
            <v>180</v>
          </cell>
          <cell r="B187" t="str">
            <v>Harrisonburg, VA</v>
          </cell>
          <cell r="C187">
            <v>78920</v>
          </cell>
          <cell r="D187">
            <v>7.7232614123371173E-4</v>
          </cell>
        </row>
        <row r="188">
          <cell r="A188">
            <v>181</v>
          </cell>
          <cell r="B188" t="str">
            <v>Greenwood-Greenville, MS</v>
          </cell>
          <cell r="C188">
            <v>75600</v>
          </cell>
          <cell r="D188">
            <v>7.3983598932170051E-4</v>
          </cell>
        </row>
        <row r="189">
          <cell r="A189">
            <v>182</v>
          </cell>
          <cell r="B189" t="str">
            <v>Bowling Green, KY</v>
          </cell>
          <cell r="C189">
            <v>76180</v>
          </cell>
          <cell r="D189">
            <v>7.4551197971596756E-4</v>
          </cell>
        </row>
        <row r="190">
          <cell r="A190">
            <v>183</v>
          </cell>
          <cell r="B190" t="str">
            <v>Meridian, MS</v>
          </cell>
          <cell r="C190">
            <v>68390</v>
          </cell>
          <cell r="D190">
            <v>6.6927755700676062E-4</v>
          </cell>
        </row>
        <row r="191">
          <cell r="A191">
            <v>184</v>
          </cell>
          <cell r="B191" t="str">
            <v>Jackson, TN</v>
          </cell>
          <cell r="C191">
            <v>65180</v>
          </cell>
          <cell r="D191">
            <v>6.3786388603159316E-4</v>
          </cell>
        </row>
        <row r="192">
          <cell r="A192">
            <v>185</v>
          </cell>
          <cell r="B192" t="str">
            <v>Parkersburg, WV</v>
          </cell>
          <cell r="C192">
            <v>61850</v>
          </cell>
          <cell r="D192">
            <v>6.0527587221623257E-4</v>
          </cell>
        </row>
        <row r="193">
          <cell r="A193">
            <v>186</v>
          </cell>
          <cell r="B193" t="str">
            <v>Great Falls, MT</v>
          </cell>
          <cell r="C193">
            <v>60720</v>
          </cell>
          <cell r="D193">
            <v>5.9421747713774681E-4</v>
          </cell>
        </row>
        <row r="194">
          <cell r="A194">
            <v>187</v>
          </cell>
          <cell r="B194" t="str">
            <v>Grand Junction-Montrose, CO</v>
          </cell>
          <cell r="C194">
            <v>60740</v>
          </cell>
          <cell r="D194">
            <v>5.9441320094444567E-4</v>
          </cell>
        </row>
        <row r="195">
          <cell r="A195">
            <v>188</v>
          </cell>
          <cell r="B195" t="str">
            <v>Twin Falls, ID</v>
          </cell>
          <cell r="C195">
            <v>57560</v>
          </cell>
          <cell r="D195">
            <v>5.6329311567932655E-4</v>
          </cell>
        </row>
        <row r="196">
          <cell r="A196">
            <v>189</v>
          </cell>
          <cell r="B196" t="str">
            <v>Eureka, CA</v>
          </cell>
          <cell r="C196">
            <v>55320</v>
          </cell>
          <cell r="D196">
            <v>5.413720493290539E-4</v>
          </cell>
        </row>
        <row r="197">
          <cell r="A197">
            <v>190</v>
          </cell>
          <cell r="B197" t="str">
            <v>Butte-Bozeman, MT</v>
          </cell>
          <cell r="C197">
            <v>55370</v>
          </cell>
          <cell r="D197">
            <v>5.4186135884580109E-4</v>
          </cell>
        </row>
        <row r="198">
          <cell r="A198">
            <v>191</v>
          </cell>
          <cell r="B198" t="str">
            <v>Laredo, TX</v>
          </cell>
          <cell r="C198">
            <v>57270</v>
          </cell>
          <cell r="D198">
            <v>5.6045512048219297E-4</v>
          </cell>
        </row>
        <row r="199">
          <cell r="A199">
            <v>192</v>
          </cell>
          <cell r="B199" t="str">
            <v>St. Joseph, MO</v>
          </cell>
          <cell r="C199">
            <v>54200</v>
          </cell>
          <cell r="D199">
            <v>5.3041151615391762E-4</v>
          </cell>
        </row>
        <row r="200">
          <cell r="A200">
            <v>193</v>
          </cell>
          <cell r="B200" t="str">
            <v>Charlottesville, VA</v>
          </cell>
          <cell r="C200">
            <v>54000</v>
          </cell>
          <cell r="D200">
            <v>5.2845427808692895E-4</v>
          </cell>
        </row>
        <row r="201">
          <cell r="A201">
            <v>194</v>
          </cell>
          <cell r="B201" t="str">
            <v>Lafayette, IN</v>
          </cell>
          <cell r="C201">
            <v>53620</v>
          </cell>
          <cell r="D201">
            <v>5.2473552575965057E-4</v>
          </cell>
        </row>
        <row r="202">
          <cell r="A202">
            <v>195</v>
          </cell>
          <cell r="B202" t="str">
            <v>Mankato, MN</v>
          </cell>
          <cell r="C202">
            <v>52950</v>
          </cell>
          <cell r="D202">
            <v>5.1817877823523873E-4</v>
          </cell>
        </row>
        <row r="203">
          <cell r="A203">
            <v>196</v>
          </cell>
          <cell r="B203" t="str">
            <v>San Angelo, TX</v>
          </cell>
          <cell r="C203">
            <v>51370</v>
          </cell>
          <cell r="D203">
            <v>5.0271659750602854E-4</v>
          </cell>
        </row>
        <row r="204">
          <cell r="A204">
            <v>197</v>
          </cell>
          <cell r="B204" t="str">
            <v>Cheyenne, WY-Scottsbluff, NE</v>
          </cell>
          <cell r="C204">
            <v>50410</v>
          </cell>
          <cell r="D204">
            <v>4.9332185478448312E-4</v>
          </cell>
        </row>
        <row r="205">
          <cell r="A205">
            <v>198</v>
          </cell>
          <cell r="B205" t="str">
            <v>Ottumwa, IA-Kirksville, MO</v>
          </cell>
          <cell r="C205">
            <v>48600</v>
          </cell>
          <cell r="D205">
            <v>4.7560885027823609E-4</v>
          </cell>
        </row>
        <row r="206">
          <cell r="A206">
            <v>199</v>
          </cell>
          <cell r="B206" t="str">
            <v>Casper-Riverton, WY</v>
          </cell>
          <cell r="C206">
            <v>50640</v>
          </cell>
          <cell r="D206">
            <v>4.9557267856152002E-4</v>
          </cell>
        </row>
        <row r="207">
          <cell r="A207">
            <v>200</v>
          </cell>
          <cell r="B207" t="str">
            <v>Bend, OR</v>
          </cell>
          <cell r="C207">
            <v>43230</v>
          </cell>
          <cell r="D207">
            <v>4.2305700817959146E-4</v>
          </cell>
        </row>
        <row r="208">
          <cell r="A208">
            <v>201</v>
          </cell>
          <cell r="B208" t="str">
            <v>Lima</v>
          </cell>
          <cell r="C208">
            <v>38430</v>
          </cell>
          <cell r="D208">
            <v>3.7608329457186444E-4</v>
          </cell>
        </row>
        <row r="209">
          <cell r="A209">
            <v>202</v>
          </cell>
          <cell r="B209" t="str">
            <v>Zanesville</v>
          </cell>
          <cell r="C209">
            <v>32340</v>
          </cell>
          <cell r="D209">
            <v>3.1648539543206077E-4</v>
          </cell>
        </row>
        <row r="210">
          <cell r="A210">
            <v>203</v>
          </cell>
          <cell r="B210" t="str">
            <v>Fairbanks</v>
          </cell>
          <cell r="C210">
            <v>30530</v>
          </cell>
          <cell r="D210">
            <v>2.9877239092581374E-4</v>
          </cell>
        </row>
        <row r="211">
          <cell r="A211">
            <v>204</v>
          </cell>
          <cell r="B211" t="str">
            <v>Victoria</v>
          </cell>
          <cell r="C211">
            <v>29070</v>
          </cell>
          <cell r="D211">
            <v>2.8448455303679675E-4</v>
          </cell>
        </row>
        <row r="212">
          <cell r="A212">
            <v>205</v>
          </cell>
          <cell r="B212" t="str">
            <v>Presque Isle</v>
          </cell>
          <cell r="C212">
            <v>27380</v>
          </cell>
          <cell r="D212">
            <v>2.6794589137074285E-4</v>
          </cell>
        </row>
        <row r="213">
          <cell r="A213">
            <v>206</v>
          </cell>
          <cell r="B213" t="str">
            <v>Juneau</v>
          </cell>
          <cell r="C213">
            <v>23540</v>
          </cell>
          <cell r="D213">
            <v>2.3036692048456126E-4</v>
          </cell>
        </row>
        <row r="214">
          <cell r="A214">
            <v>207</v>
          </cell>
          <cell r="B214" t="str">
            <v>Helena</v>
          </cell>
          <cell r="C214">
            <v>21570</v>
          </cell>
          <cell r="D214">
            <v>2.110881255247233E-4</v>
          </cell>
        </row>
        <row r="215">
          <cell r="A215">
            <v>208</v>
          </cell>
          <cell r="B215" t="str">
            <v>Alpena</v>
          </cell>
          <cell r="C215">
            <v>16810</v>
          </cell>
          <cell r="D215">
            <v>1.64505859530394E-4</v>
          </cell>
        </row>
        <row r="216">
          <cell r="A216">
            <v>209</v>
          </cell>
          <cell r="B216" t="str">
            <v>North Platte</v>
          </cell>
          <cell r="C216">
            <v>14970</v>
          </cell>
          <cell r="D216">
            <v>1.4649926931409863E-4</v>
          </cell>
        </row>
        <row r="217">
          <cell r="A217">
            <v>210</v>
          </cell>
          <cell r="B217" t="str">
            <v>Glendive</v>
          </cell>
          <cell r="C217">
            <v>4880</v>
          </cell>
          <cell r="D217">
            <v>4.7756608834522472E-5</v>
          </cell>
        </row>
        <row r="220">
          <cell r="A220" t="str">
            <v>Top 100 ADI Totals</v>
          </cell>
          <cell r="C220">
            <v>87761420</v>
          </cell>
        </row>
        <row r="221">
          <cell r="A221" t="str">
            <v>Top 150 ADI Totals</v>
          </cell>
          <cell r="C221">
            <v>97611890</v>
          </cell>
        </row>
        <row r="223">
          <cell r="A223" t="str">
            <v>Total United States TV Households 2000-2001 season</v>
          </cell>
          <cell r="C223">
            <v>102184810</v>
          </cell>
        </row>
        <row r="224">
          <cell r="A224" t="str">
            <v>Total United States TV Households - January 2000</v>
          </cell>
          <cell r="C224">
            <v>100801720</v>
          </cell>
        </row>
        <row r="225">
          <cell r="A225" t="str">
            <v>Total United States TV Households - January 1999</v>
          </cell>
          <cell r="C225">
            <v>99391780</v>
          </cell>
        </row>
        <row r="226">
          <cell r="A226" t="str">
            <v>Total United States TV Households - January 1998</v>
          </cell>
          <cell r="C226">
            <v>97933630</v>
          </cell>
        </row>
        <row r="228">
          <cell r="A228" t="str">
            <v>Percent of U.S. Households in Top 100 ADI's</v>
          </cell>
          <cell r="C228">
            <v>0.87063415187756721</v>
          </cell>
        </row>
        <row r="229">
          <cell r="A229" t="str">
            <v>Percent of U.S. Households in Top 150 ADI's</v>
          </cell>
          <cell r="C229">
            <v>0.96835540107847362</v>
          </cell>
        </row>
        <row r="235">
          <cell r="A235" t="str">
            <v xml:space="preserve">TOP ONE HUNDRED ADI SUMMARY DATA - HOUSEHOLDS USING TELEVISION - MAY 1998                                     </v>
          </cell>
        </row>
        <row r="236">
          <cell r="A236" t="str">
            <v>DMA</v>
          </cell>
          <cell r="B236" t="str">
            <v>DMA</v>
          </cell>
          <cell r="C236" t="str">
            <v>Households</v>
          </cell>
        </row>
        <row r="237">
          <cell r="A237" t="str">
            <v>Rank</v>
          </cell>
          <cell r="B237" t="str">
            <v>Name</v>
          </cell>
          <cell r="C237" t="str">
            <v xml:space="preserve">Using </v>
          </cell>
        </row>
        <row r="238">
          <cell r="A238" t="str">
            <v>BIA</v>
          </cell>
          <cell r="B238" t="str">
            <v>BIA</v>
          </cell>
          <cell r="C238" t="str">
            <v>Television</v>
          </cell>
        </row>
        <row r="239">
          <cell r="A239" t="str">
            <v>1998 - 2nd Edition</v>
          </cell>
          <cell r="B239" t="str">
            <v>1998 - 2nd Edition</v>
          </cell>
          <cell r="C239">
            <v>35916</v>
          </cell>
        </row>
        <row r="240">
          <cell r="A240">
            <v>1</v>
          </cell>
          <cell r="B240" t="str">
            <v>New York</v>
          </cell>
          <cell r="C240">
            <v>0.44</v>
          </cell>
        </row>
        <row r="241">
          <cell r="A241">
            <v>2</v>
          </cell>
          <cell r="B241" t="str">
            <v>Los Angeles</v>
          </cell>
          <cell r="C241">
            <v>0.42</v>
          </cell>
        </row>
        <row r="242">
          <cell r="A242">
            <v>3</v>
          </cell>
          <cell r="B242" t="str">
            <v>Chicago</v>
          </cell>
          <cell r="C242">
            <v>0.41</v>
          </cell>
        </row>
        <row r="243">
          <cell r="A243">
            <v>4</v>
          </cell>
          <cell r="B243" t="str">
            <v>Philadelphia</v>
          </cell>
          <cell r="C243">
            <v>0.44</v>
          </cell>
        </row>
        <row r="244">
          <cell r="A244">
            <v>5</v>
          </cell>
          <cell r="B244" t="str">
            <v>San Francisco-Oakland-San Jose</v>
          </cell>
          <cell r="C244">
            <v>0.37</v>
          </cell>
        </row>
        <row r="245">
          <cell r="A245">
            <v>6</v>
          </cell>
          <cell r="B245" t="str">
            <v>Boston</v>
          </cell>
          <cell r="C245">
            <v>0.39</v>
          </cell>
        </row>
        <row r="246">
          <cell r="A246">
            <v>7</v>
          </cell>
          <cell r="B246" t="str">
            <v>Washington, D.C.</v>
          </cell>
          <cell r="C246">
            <v>0.38</v>
          </cell>
        </row>
        <row r="247">
          <cell r="A247">
            <v>8</v>
          </cell>
          <cell r="B247" t="str">
            <v>Dallas-Ft. Worth</v>
          </cell>
          <cell r="C247">
            <v>0.44</v>
          </cell>
        </row>
        <row r="248">
          <cell r="A248">
            <v>9</v>
          </cell>
          <cell r="B248" t="str">
            <v>Detroit</v>
          </cell>
          <cell r="C248">
            <v>0.43</v>
          </cell>
        </row>
        <row r="249">
          <cell r="A249">
            <v>10</v>
          </cell>
          <cell r="B249" t="str">
            <v>Atlanta</v>
          </cell>
          <cell r="C249">
            <v>0.44</v>
          </cell>
        </row>
        <row r="250">
          <cell r="A250">
            <v>11</v>
          </cell>
          <cell r="B250" t="str">
            <v>Houston</v>
          </cell>
          <cell r="C250">
            <v>0.45</v>
          </cell>
        </row>
        <row r="251">
          <cell r="A251">
            <v>12</v>
          </cell>
          <cell r="B251" t="str">
            <v>Seattle-Tacoma</v>
          </cell>
          <cell r="C251">
            <v>0.38</v>
          </cell>
        </row>
        <row r="252">
          <cell r="A252">
            <v>13</v>
          </cell>
          <cell r="B252" t="str">
            <v>Cleveland</v>
          </cell>
          <cell r="C252">
            <v>0.4</v>
          </cell>
        </row>
        <row r="253">
          <cell r="A253">
            <v>14</v>
          </cell>
          <cell r="B253" t="str">
            <v>Minneapolis - St. Paul</v>
          </cell>
          <cell r="C253">
            <v>0.33</v>
          </cell>
        </row>
        <row r="254">
          <cell r="A254">
            <v>15</v>
          </cell>
          <cell r="B254" t="str">
            <v>Tampa-St Petersburg-Sarasota</v>
          </cell>
          <cell r="C254">
            <v>0.42</v>
          </cell>
        </row>
        <row r="255">
          <cell r="A255">
            <v>16</v>
          </cell>
          <cell r="B255" t="str">
            <v>Miami - Ft. Lauderdale</v>
          </cell>
          <cell r="C255">
            <v>0.43</v>
          </cell>
        </row>
        <row r="256">
          <cell r="A256">
            <v>17</v>
          </cell>
          <cell r="B256" t="str">
            <v>Phoenix</v>
          </cell>
          <cell r="C256">
            <v>0.41</v>
          </cell>
        </row>
        <row r="257">
          <cell r="A257">
            <v>18</v>
          </cell>
          <cell r="B257" t="str">
            <v>Denver</v>
          </cell>
          <cell r="C257">
            <v>0.36</v>
          </cell>
        </row>
        <row r="258">
          <cell r="A258">
            <v>19</v>
          </cell>
          <cell r="B258" t="str">
            <v>Pittsburgh</v>
          </cell>
          <cell r="C258">
            <v>0.42</v>
          </cell>
        </row>
        <row r="259">
          <cell r="A259">
            <v>20</v>
          </cell>
          <cell r="B259" t="str">
            <v>Sacramento-Stockton-Modesto</v>
          </cell>
          <cell r="C259">
            <v>0.41</v>
          </cell>
        </row>
        <row r="260">
          <cell r="A260">
            <v>21</v>
          </cell>
          <cell r="B260" t="str">
            <v>St. Louis</v>
          </cell>
          <cell r="C260">
            <v>0.42</v>
          </cell>
        </row>
        <row r="261">
          <cell r="A261">
            <v>22</v>
          </cell>
          <cell r="B261" t="str">
            <v>Orlando-Daytona Beach-Melbourne</v>
          </cell>
          <cell r="C261">
            <v>0.43</v>
          </cell>
        </row>
        <row r="262">
          <cell r="A262">
            <v>23</v>
          </cell>
          <cell r="B262" t="str">
            <v>Baltimore</v>
          </cell>
          <cell r="C262">
            <v>0.42</v>
          </cell>
        </row>
        <row r="263">
          <cell r="A263">
            <v>24</v>
          </cell>
          <cell r="B263" t="str">
            <v>Portland, OR</v>
          </cell>
          <cell r="C263">
            <v>0.38</v>
          </cell>
        </row>
        <row r="264">
          <cell r="A264">
            <v>25</v>
          </cell>
          <cell r="B264" t="str">
            <v>Indianapolis</v>
          </cell>
          <cell r="C264">
            <v>0.41</v>
          </cell>
        </row>
        <row r="265">
          <cell r="A265">
            <v>26</v>
          </cell>
          <cell r="B265" t="str">
            <v>San Diego</v>
          </cell>
          <cell r="C265">
            <v>0.41</v>
          </cell>
        </row>
        <row r="266">
          <cell r="A266">
            <v>27</v>
          </cell>
          <cell r="B266" t="str">
            <v>Hartford-New Haven</v>
          </cell>
          <cell r="C266">
            <v>0.4</v>
          </cell>
        </row>
        <row r="267">
          <cell r="A267">
            <v>28</v>
          </cell>
          <cell r="B267" t="str">
            <v>Charlotte</v>
          </cell>
          <cell r="C267">
            <v>0.41</v>
          </cell>
        </row>
        <row r="268">
          <cell r="A268">
            <v>29</v>
          </cell>
          <cell r="B268" t="str">
            <v>Raleigh-Durham</v>
          </cell>
          <cell r="C268">
            <v>0.32</v>
          </cell>
        </row>
        <row r="269">
          <cell r="A269">
            <v>30</v>
          </cell>
          <cell r="B269" t="str">
            <v>Cincinnati</v>
          </cell>
          <cell r="C269">
            <v>0.4</v>
          </cell>
        </row>
        <row r="270">
          <cell r="A270">
            <v>31</v>
          </cell>
          <cell r="B270" t="str">
            <v>Kansas City</v>
          </cell>
          <cell r="C270">
            <v>0.37</v>
          </cell>
        </row>
        <row r="271">
          <cell r="A271">
            <v>32</v>
          </cell>
          <cell r="B271" t="str">
            <v>Milwaukee</v>
          </cell>
          <cell r="C271">
            <v>0.38</v>
          </cell>
        </row>
        <row r="272">
          <cell r="A272">
            <v>33</v>
          </cell>
          <cell r="B272" t="str">
            <v>Nashville</v>
          </cell>
          <cell r="C272">
            <v>0.44</v>
          </cell>
        </row>
        <row r="273">
          <cell r="A273">
            <v>34</v>
          </cell>
          <cell r="B273" t="str">
            <v>Columbus, OH</v>
          </cell>
          <cell r="C273">
            <v>0.4</v>
          </cell>
        </row>
        <row r="274">
          <cell r="A274">
            <v>35</v>
          </cell>
          <cell r="B274" t="str">
            <v>Greenville-Spartanburg-Asheville</v>
          </cell>
          <cell r="C274">
            <v>0.31</v>
          </cell>
        </row>
        <row r="275">
          <cell r="A275">
            <v>36</v>
          </cell>
          <cell r="B275" t="str">
            <v>Salt Lake City</v>
          </cell>
          <cell r="C275">
            <v>0.39</v>
          </cell>
        </row>
        <row r="276">
          <cell r="A276">
            <v>37</v>
          </cell>
          <cell r="B276" t="str">
            <v>Grand Rapids-Kalamazoo-Battle Creek</v>
          </cell>
          <cell r="C276">
            <v>0.3</v>
          </cell>
        </row>
        <row r="277">
          <cell r="A277">
            <v>38</v>
          </cell>
          <cell r="B277" t="str">
            <v>San Antonio</v>
          </cell>
          <cell r="C277">
            <v>0.46</v>
          </cell>
        </row>
        <row r="278">
          <cell r="A278">
            <v>39</v>
          </cell>
          <cell r="B278" t="str">
            <v>Norfolk-Portsmouth-Newport News</v>
          </cell>
          <cell r="C278">
            <v>0.35</v>
          </cell>
        </row>
        <row r="279">
          <cell r="A279">
            <v>40</v>
          </cell>
          <cell r="B279" t="str">
            <v>Buffalo</v>
          </cell>
          <cell r="C279">
            <v>0.34</v>
          </cell>
        </row>
        <row r="280">
          <cell r="A280">
            <v>41</v>
          </cell>
          <cell r="B280" t="str">
            <v>New Orleans</v>
          </cell>
          <cell r="C280">
            <v>0.49</v>
          </cell>
        </row>
        <row r="281">
          <cell r="A281">
            <v>42</v>
          </cell>
          <cell r="B281" t="str">
            <v>Memphis</v>
          </cell>
          <cell r="C281">
            <v>0.48</v>
          </cell>
        </row>
        <row r="282">
          <cell r="A282">
            <v>43</v>
          </cell>
          <cell r="B282" t="str">
            <v>West Palm Beach-Ft. Pierce</v>
          </cell>
          <cell r="C282">
            <v>0.44</v>
          </cell>
        </row>
        <row r="283">
          <cell r="A283">
            <v>44</v>
          </cell>
          <cell r="B283" t="str">
            <v>Oklahoma City</v>
          </cell>
          <cell r="C283">
            <v>0.37</v>
          </cell>
        </row>
        <row r="284">
          <cell r="A284">
            <v>45</v>
          </cell>
          <cell r="B284" t="str">
            <v>Harrisburg-Lancaster-Lebanon-York</v>
          </cell>
          <cell r="C284">
            <v>0.32</v>
          </cell>
        </row>
        <row r="285">
          <cell r="A285">
            <v>46</v>
          </cell>
          <cell r="B285" t="str">
            <v>Greensboro-High Point-Winston Salem</v>
          </cell>
          <cell r="C285">
            <v>0.41</v>
          </cell>
        </row>
        <row r="286">
          <cell r="A286">
            <v>47</v>
          </cell>
          <cell r="B286" t="str">
            <v>Wilkes Barre-Scranton</v>
          </cell>
          <cell r="C286">
            <v>0.36</v>
          </cell>
        </row>
        <row r="287">
          <cell r="A287">
            <v>48</v>
          </cell>
          <cell r="B287" t="str">
            <v>Albuquerque-Santa Fe</v>
          </cell>
          <cell r="C287">
            <v>0.3</v>
          </cell>
        </row>
        <row r="288">
          <cell r="A288">
            <v>49</v>
          </cell>
          <cell r="B288" t="str">
            <v>Providence-New Bedford</v>
          </cell>
          <cell r="C288">
            <v>0.32</v>
          </cell>
        </row>
        <row r="289">
          <cell r="A289">
            <v>50</v>
          </cell>
          <cell r="B289" t="str">
            <v>Louisville</v>
          </cell>
          <cell r="C289">
            <v>0.34</v>
          </cell>
        </row>
        <row r="290">
          <cell r="A290">
            <v>51</v>
          </cell>
          <cell r="B290" t="str">
            <v>Birmingham</v>
          </cell>
          <cell r="C290">
            <v>0.35</v>
          </cell>
        </row>
        <row r="291">
          <cell r="A291">
            <v>52</v>
          </cell>
          <cell r="B291" t="str">
            <v>Albany-Schenectady-Troy</v>
          </cell>
          <cell r="C291">
            <v>0.31</v>
          </cell>
        </row>
        <row r="292">
          <cell r="A292">
            <v>53</v>
          </cell>
          <cell r="B292" t="str">
            <v>Dayton</v>
          </cell>
          <cell r="C292">
            <v>0.34</v>
          </cell>
        </row>
        <row r="293">
          <cell r="A293">
            <v>54</v>
          </cell>
          <cell r="B293" t="str">
            <v>Jacksonville</v>
          </cell>
          <cell r="C293">
            <v>0.35</v>
          </cell>
        </row>
        <row r="294">
          <cell r="A294">
            <v>55</v>
          </cell>
          <cell r="B294" t="str">
            <v>Fresno-Visalia</v>
          </cell>
          <cell r="C294">
            <v>0.35</v>
          </cell>
        </row>
        <row r="295">
          <cell r="A295">
            <v>56</v>
          </cell>
          <cell r="B295" t="str">
            <v>Little Rock-Pine Bluff</v>
          </cell>
          <cell r="C295">
            <v>0.34</v>
          </cell>
        </row>
        <row r="296">
          <cell r="A296">
            <v>57</v>
          </cell>
          <cell r="B296" t="str">
            <v>Charleston-Huntington, WV</v>
          </cell>
          <cell r="C296">
            <v>0.36</v>
          </cell>
        </row>
        <row r="297">
          <cell r="A297">
            <v>58</v>
          </cell>
          <cell r="B297" t="str">
            <v>Tulsa</v>
          </cell>
          <cell r="C297">
            <v>0.36</v>
          </cell>
        </row>
        <row r="298">
          <cell r="A298">
            <v>59</v>
          </cell>
          <cell r="B298" t="str">
            <v>Richmond-Petersburg</v>
          </cell>
          <cell r="C298">
            <v>0.33</v>
          </cell>
        </row>
        <row r="299">
          <cell r="A299">
            <v>60</v>
          </cell>
          <cell r="B299" t="str">
            <v>Austin, TX</v>
          </cell>
          <cell r="C299">
            <v>0.3</v>
          </cell>
        </row>
        <row r="300">
          <cell r="A300">
            <v>61</v>
          </cell>
          <cell r="B300" t="str">
            <v>Las Vegas</v>
          </cell>
          <cell r="C300">
            <v>0.37</v>
          </cell>
        </row>
        <row r="301">
          <cell r="A301">
            <v>62</v>
          </cell>
          <cell r="B301" t="str">
            <v>Mobile-Pensacola</v>
          </cell>
          <cell r="C301">
            <v>0.35</v>
          </cell>
        </row>
        <row r="302">
          <cell r="A302">
            <v>63</v>
          </cell>
          <cell r="B302" t="str">
            <v>Flint-Saginaw-Bay City</v>
          </cell>
          <cell r="C302">
            <v>0.34</v>
          </cell>
        </row>
        <row r="303">
          <cell r="A303">
            <v>64</v>
          </cell>
          <cell r="B303" t="str">
            <v>Knoxville</v>
          </cell>
          <cell r="C303">
            <v>0.34</v>
          </cell>
        </row>
        <row r="304">
          <cell r="A304">
            <v>65</v>
          </cell>
          <cell r="B304" t="str">
            <v>Wichita - Hutchinson</v>
          </cell>
          <cell r="C304">
            <v>0.31</v>
          </cell>
        </row>
        <row r="305">
          <cell r="A305">
            <v>66</v>
          </cell>
          <cell r="B305" t="str">
            <v>Toledo</v>
          </cell>
          <cell r="C305">
            <v>0.32</v>
          </cell>
        </row>
        <row r="306">
          <cell r="A306">
            <v>67</v>
          </cell>
          <cell r="B306" t="str">
            <v>Lexington</v>
          </cell>
          <cell r="C306">
            <v>0.33</v>
          </cell>
        </row>
        <row r="307">
          <cell r="A307">
            <v>68</v>
          </cell>
          <cell r="B307" t="str">
            <v>Roanoke-Lynchburg</v>
          </cell>
          <cell r="C307">
            <v>0.35</v>
          </cell>
        </row>
        <row r="308">
          <cell r="A308">
            <v>69</v>
          </cell>
          <cell r="B308" t="str">
            <v>Des Moines-Ames</v>
          </cell>
          <cell r="C308">
            <v>0.31</v>
          </cell>
        </row>
        <row r="309">
          <cell r="A309">
            <v>70</v>
          </cell>
          <cell r="B309" t="str">
            <v>Green Bay-Appleton</v>
          </cell>
          <cell r="C309">
            <v>0.28999999999999998</v>
          </cell>
        </row>
        <row r="310">
          <cell r="A310">
            <v>71</v>
          </cell>
          <cell r="B310" t="str">
            <v>Honolulu</v>
          </cell>
          <cell r="C310">
            <v>0.33</v>
          </cell>
        </row>
        <row r="311">
          <cell r="A311">
            <v>72</v>
          </cell>
          <cell r="B311" t="str">
            <v>Syracuse</v>
          </cell>
          <cell r="C311">
            <v>0.32</v>
          </cell>
        </row>
        <row r="312">
          <cell r="A312">
            <v>73</v>
          </cell>
          <cell r="B312" t="str">
            <v>Spokane</v>
          </cell>
          <cell r="C312">
            <v>0.31</v>
          </cell>
        </row>
        <row r="313">
          <cell r="A313">
            <v>74</v>
          </cell>
          <cell r="B313" t="str">
            <v>Omaha</v>
          </cell>
          <cell r="C313">
            <v>0.31</v>
          </cell>
        </row>
        <row r="314">
          <cell r="A314">
            <v>75</v>
          </cell>
          <cell r="B314" t="str">
            <v>Rochester, NY</v>
          </cell>
          <cell r="C314">
            <v>0.31</v>
          </cell>
        </row>
        <row r="315">
          <cell r="A315">
            <v>76</v>
          </cell>
          <cell r="B315" t="str">
            <v>Shreveport</v>
          </cell>
          <cell r="C315">
            <v>0.37</v>
          </cell>
        </row>
        <row r="316">
          <cell r="A316">
            <v>77</v>
          </cell>
          <cell r="B316" t="str">
            <v>Springfield, MO</v>
          </cell>
          <cell r="C316">
            <v>0.35</v>
          </cell>
        </row>
        <row r="317">
          <cell r="A317">
            <v>78</v>
          </cell>
          <cell r="B317" t="str">
            <v>Tucson (Nogales)</v>
          </cell>
          <cell r="C317">
            <v>0.31</v>
          </cell>
        </row>
        <row r="318">
          <cell r="A318">
            <v>79</v>
          </cell>
          <cell r="B318" t="str">
            <v>Paducah-Cape Girardeau-Harrisburg-Mt Vernon</v>
          </cell>
          <cell r="C318">
            <v>0.34</v>
          </cell>
        </row>
        <row r="319">
          <cell r="A319">
            <v>80</v>
          </cell>
          <cell r="B319" t="str">
            <v>Portland-Auburn, ME</v>
          </cell>
          <cell r="C319">
            <v>0.31</v>
          </cell>
        </row>
        <row r="320">
          <cell r="A320">
            <v>81</v>
          </cell>
          <cell r="B320" t="str">
            <v>Champaign-Springfield-Decatur, IL</v>
          </cell>
          <cell r="C320">
            <v>0.32</v>
          </cell>
        </row>
        <row r="321">
          <cell r="A321">
            <v>82</v>
          </cell>
          <cell r="B321" t="str">
            <v>Huntsville-Decatur-Florence</v>
          </cell>
          <cell r="C321">
            <v>0.34</v>
          </cell>
        </row>
        <row r="322">
          <cell r="A322">
            <v>83</v>
          </cell>
          <cell r="B322" t="str">
            <v>Ft. Myers-Naples</v>
          </cell>
          <cell r="C322">
            <v>0.36</v>
          </cell>
        </row>
        <row r="323">
          <cell r="A323">
            <v>84</v>
          </cell>
          <cell r="B323" t="str">
            <v>Madison</v>
          </cell>
          <cell r="C323">
            <v>0.27</v>
          </cell>
        </row>
        <row r="324">
          <cell r="A324">
            <v>85</v>
          </cell>
          <cell r="B324" t="str">
            <v>South Bend-Elkhart</v>
          </cell>
          <cell r="C324">
            <v>0.3</v>
          </cell>
        </row>
        <row r="325">
          <cell r="A325">
            <v>86</v>
          </cell>
          <cell r="B325" t="str">
            <v>Chattanooga</v>
          </cell>
          <cell r="C325">
            <v>0.34</v>
          </cell>
        </row>
        <row r="326">
          <cell r="A326">
            <v>87</v>
          </cell>
          <cell r="B326" t="str">
            <v>Cedar Rapids-Waterloo-Dubuque</v>
          </cell>
          <cell r="C326">
            <v>0.28999999999999998</v>
          </cell>
        </row>
        <row r="327">
          <cell r="A327">
            <v>88</v>
          </cell>
          <cell r="B327" t="str">
            <v>Columbia, SC</v>
          </cell>
          <cell r="C327">
            <v>0.33</v>
          </cell>
        </row>
        <row r="328">
          <cell r="A328">
            <v>89</v>
          </cell>
          <cell r="B328" t="str">
            <v>Davenport-Rock Island-Moline</v>
          </cell>
          <cell r="C328">
            <v>0.33</v>
          </cell>
        </row>
        <row r="329">
          <cell r="A329">
            <v>90</v>
          </cell>
          <cell r="B329" t="str">
            <v>Jackson, MS</v>
          </cell>
          <cell r="C329">
            <v>0.37</v>
          </cell>
        </row>
        <row r="330">
          <cell r="A330">
            <v>91</v>
          </cell>
          <cell r="B330" t="str">
            <v>Burlington-Plattsburgh</v>
          </cell>
          <cell r="C330">
            <v>0.28999999999999998</v>
          </cell>
        </row>
        <row r="331">
          <cell r="A331">
            <v>92</v>
          </cell>
          <cell r="B331" t="str">
            <v>Johnstown-Altoona</v>
          </cell>
          <cell r="C331">
            <v>0.34</v>
          </cell>
        </row>
        <row r="332">
          <cell r="A332">
            <v>93</v>
          </cell>
          <cell r="B332" t="str">
            <v>Tri-Cities, TN-VA</v>
          </cell>
          <cell r="C332">
            <v>0.35</v>
          </cell>
        </row>
        <row r="333">
          <cell r="A333">
            <v>94</v>
          </cell>
          <cell r="B333" t="str">
            <v>Colorado Springs-Pueblo</v>
          </cell>
          <cell r="C333">
            <v>0.33</v>
          </cell>
        </row>
        <row r="334">
          <cell r="A334">
            <v>95</v>
          </cell>
          <cell r="B334" t="str">
            <v>Evansville</v>
          </cell>
          <cell r="C334">
            <v>0.34</v>
          </cell>
        </row>
        <row r="335">
          <cell r="A335">
            <v>96</v>
          </cell>
          <cell r="B335" t="str">
            <v>Waco-Temple-Bryan</v>
          </cell>
          <cell r="C335">
            <v>0.35</v>
          </cell>
        </row>
        <row r="336">
          <cell r="A336">
            <v>97</v>
          </cell>
          <cell r="B336" t="str">
            <v>Youngstown</v>
          </cell>
          <cell r="C336">
            <v>0.36</v>
          </cell>
        </row>
        <row r="337">
          <cell r="A337">
            <v>98</v>
          </cell>
          <cell r="B337" t="str">
            <v>Baton Rouge</v>
          </cell>
          <cell r="C337">
            <v>0.36</v>
          </cell>
        </row>
        <row r="338">
          <cell r="A338">
            <v>99</v>
          </cell>
          <cell r="B338" t="str">
            <v>El Paso</v>
          </cell>
          <cell r="C338">
            <v>0.36</v>
          </cell>
        </row>
        <row r="339">
          <cell r="A339">
            <v>100</v>
          </cell>
          <cell r="B339" t="str">
            <v>Savannah</v>
          </cell>
          <cell r="C339">
            <v>0.34</v>
          </cell>
        </row>
        <row r="340">
          <cell r="A340">
            <v>101</v>
          </cell>
          <cell r="B340" t="str">
            <v>Lincoln &amp; Hastings-Kearney, NE plus</v>
          </cell>
        </row>
        <row r="341">
          <cell r="A341">
            <v>102</v>
          </cell>
          <cell r="B341" t="str">
            <v>Ft Wayne, IN</v>
          </cell>
        </row>
        <row r="342">
          <cell r="A342">
            <v>103</v>
          </cell>
          <cell r="B342" t="str">
            <v>Springfield-Holyoke, MA</v>
          </cell>
        </row>
        <row r="343">
          <cell r="A343">
            <v>104</v>
          </cell>
          <cell r="B343" t="str">
            <v>Harlingen-Weslaco-Brownsville-McAllen</v>
          </cell>
        </row>
        <row r="344">
          <cell r="A344">
            <v>105</v>
          </cell>
          <cell r="B344" t="str">
            <v>Lansing, MI</v>
          </cell>
        </row>
        <row r="345">
          <cell r="A345">
            <v>106</v>
          </cell>
          <cell r="B345" t="str">
            <v>Greenville, N. Bern, Washington, NC</v>
          </cell>
        </row>
        <row r="346">
          <cell r="A346">
            <v>107</v>
          </cell>
          <cell r="B346" t="str">
            <v>Tyler-Longview (Lfkn&amp;Ncgd)</v>
          </cell>
        </row>
        <row r="347">
          <cell r="A347">
            <v>108</v>
          </cell>
          <cell r="B347" t="str">
            <v>Sioux Falls (Mitchell), SD</v>
          </cell>
        </row>
        <row r="348">
          <cell r="A348">
            <v>109</v>
          </cell>
          <cell r="B348" t="str">
            <v>Augusta, GA</v>
          </cell>
        </row>
        <row r="349">
          <cell r="A349">
            <v>110</v>
          </cell>
          <cell r="B349" t="str">
            <v>Peoria-Bloomington</v>
          </cell>
        </row>
        <row r="350">
          <cell r="A350">
            <v>111</v>
          </cell>
          <cell r="B350" t="str">
            <v>Florence-Myrtle Beach</v>
          </cell>
        </row>
        <row r="351">
          <cell r="A351">
            <v>112</v>
          </cell>
          <cell r="B351" t="str">
            <v>Tallahassee-Thomasville</v>
          </cell>
        </row>
        <row r="352">
          <cell r="A352">
            <v>113</v>
          </cell>
          <cell r="B352" t="str">
            <v>Fargo-Valley City</v>
          </cell>
          <cell r="C352" t="str">
            <v>Households</v>
          </cell>
        </row>
        <row r="353">
          <cell r="A353">
            <v>114</v>
          </cell>
          <cell r="B353" t="str">
            <v>Montgomery, AL</v>
          </cell>
          <cell r="C353" t="str">
            <v xml:space="preserve">Using </v>
          </cell>
        </row>
        <row r="354">
          <cell r="A354">
            <v>115</v>
          </cell>
          <cell r="B354" t="str">
            <v>Santa Barbara-Santa Maria-San Luis Obispo</v>
          </cell>
          <cell r="C354" t="str">
            <v>Television</v>
          </cell>
        </row>
        <row r="355">
          <cell r="A355">
            <v>116</v>
          </cell>
          <cell r="B355" t="str">
            <v>Ft Smith</v>
          </cell>
          <cell r="C355">
            <v>35186</v>
          </cell>
        </row>
        <row r="356">
          <cell r="A356">
            <v>117</v>
          </cell>
          <cell r="B356" t="str">
            <v>Charleston, SC</v>
          </cell>
        </row>
        <row r="357">
          <cell r="A357">
            <v>118</v>
          </cell>
          <cell r="B357" t="str">
            <v>Reno, NV</v>
          </cell>
          <cell r="C357">
            <v>0.43</v>
          </cell>
        </row>
        <row r="358">
          <cell r="A358">
            <v>119</v>
          </cell>
          <cell r="B358" t="str">
            <v>Traverse City-Cadillac</v>
          </cell>
          <cell r="C358">
            <v>0.41</v>
          </cell>
        </row>
        <row r="359">
          <cell r="A359">
            <v>120</v>
          </cell>
          <cell r="B359" t="str">
            <v>Eugene, OR</v>
          </cell>
          <cell r="C359">
            <v>0.43</v>
          </cell>
        </row>
        <row r="360">
          <cell r="A360">
            <v>121</v>
          </cell>
          <cell r="B360" t="str">
            <v>Monterrey-Salinas</v>
          </cell>
          <cell r="C360">
            <v>0.43</v>
          </cell>
        </row>
        <row r="361">
          <cell r="A361">
            <v>122</v>
          </cell>
          <cell r="B361" t="str">
            <v>Lafayette, LA</v>
          </cell>
          <cell r="C361">
            <v>2257210</v>
          </cell>
        </row>
        <row r="362">
          <cell r="A362">
            <v>123</v>
          </cell>
          <cell r="B362" t="str">
            <v>Macon</v>
          </cell>
          <cell r="C362">
            <v>2121530</v>
          </cell>
        </row>
        <row r="363">
          <cell r="A363">
            <v>124</v>
          </cell>
          <cell r="B363" t="str">
            <v>Yakima-Pasco-Richland-Knnwick, WA</v>
          </cell>
          <cell r="C363">
            <v>1883590</v>
          </cell>
        </row>
        <row r="364">
          <cell r="A364">
            <v>125</v>
          </cell>
          <cell r="B364" t="str">
            <v>Boise, ID</v>
          </cell>
          <cell r="C364">
            <v>1821900</v>
          </cell>
        </row>
        <row r="365">
          <cell r="A365">
            <v>126</v>
          </cell>
          <cell r="B365" t="str">
            <v>Amarillo, TX</v>
          </cell>
          <cell r="C365">
            <v>1736910</v>
          </cell>
        </row>
        <row r="366">
          <cell r="A366">
            <v>127</v>
          </cell>
          <cell r="B366" t="str">
            <v>Corpus Christi</v>
          </cell>
          <cell r="C366">
            <v>1583520</v>
          </cell>
        </row>
        <row r="367">
          <cell r="A367">
            <v>128</v>
          </cell>
          <cell r="B367" t="str">
            <v>Columbus, GA</v>
          </cell>
          <cell r="C367">
            <v>1574300</v>
          </cell>
        </row>
        <row r="368">
          <cell r="A368">
            <v>129</v>
          </cell>
          <cell r="B368" t="str">
            <v>La Crosse-Eau Claire, WI</v>
          </cell>
          <cell r="C368">
            <v>1464150</v>
          </cell>
        </row>
        <row r="369">
          <cell r="A369">
            <v>130</v>
          </cell>
          <cell r="B369" t="str">
            <v>Chico-Redding</v>
          </cell>
          <cell r="C369">
            <v>1452090</v>
          </cell>
        </row>
        <row r="370">
          <cell r="A370">
            <v>131</v>
          </cell>
          <cell r="B370" t="str">
            <v>Bakersfield</v>
          </cell>
          <cell r="C370">
            <v>1412030</v>
          </cell>
        </row>
        <row r="371">
          <cell r="A371">
            <v>132</v>
          </cell>
          <cell r="B371" t="str">
            <v>Monroe-El Dorado</v>
          </cell>
          <cell r="C371">
            <v>1395480</v>
          </cell>
        </row>
        <row r="372">
          <cell r="A372">
            <v>133</v>
          </cell>
          <cell r="B372" t="str">
            <v>Columbus-Tupelo-West Point</v>
          </cell>
          <cell r="C372">
            <v>1340860</v>
          </cell>
        </row>
        <row r="373">
          <cell r="A373">
            <v>134</v>
          </cell>
          <cell r="B373" t="str">
            <v>Duluth-Superior, MN</v>
          </cell>
          <cell r="C373">
            <v>1169530</v>
          </cell>
        </row>
        <row r="374">
          <cell r="A374">
            <v>135</v>
          </cell>
          <cell r="B374" t="str">
            <v>Rockford</v>
          </cell>
          <cell r="C374">
            <v>1159730</v>
          </cell>
        </row>
        <row r="375">
          <cell r="A375">
            <v>136</v>
          </cell>
          <cell r="B375" t="str">
            <v>Wausau-Rhinelander</v>
          </cell>
          <cell r="C375">
            <v>1150430</v>
          </cell>
        </row>
        <row r="376">
          <cell r="A376">
            <v>137</v>
          </cell>
          <cell r="B376" t="str">
            <v>Beaumont-Port Arthur</v>
          </cell>
          <cell r="C376">
            <v>1108480</v>
          </cell>
        </row>
        <row r="377">
          <cell r="A377">
            <v>138</v>
          </cell>
          <cell r="B377" t="str">
            <v>Wheeling-Steubenville</v>
          </cell>
          <cell r="C377">
            <v>1100810</v>
          </cell>
        </row>
        <row r="378">
          <cell r="A378">
            <v>139</v>
          </cell>
          <cell r="B378" t="str">
            <v>Topeka</v>
          </cell>
          <cell r="C378">
            <v>997850</v>
          </cell>
        </row>
        <row r="379">
          <cell r="A379">
            <v>140</v>
          </cell>
          <cell r="B379" t="str">
            <v>Terre Haute</v>
          </cell>
          <cell r="C379">
            <v>980310</v>
          </cell>
        </row>
        <row r="380">
          <cell r="A380">
            <v>141</v>
          </cell>
          <cell r="B380" t="str">
            <v>Sioux City, IA</v>
          </cell>
          <cell r="C380">
            <v>933440</v>
          </cell>
        </row>
        <row r="381">
          <cell r="A381">
            <v>142</v>
          </cell>
          <cell r="B381" t="str">
            <v>Medford-Klamath Falls</v>
          </cell>
          <cell r="C381">
            <v>925340</v>
          </cell>
        </row>
        <row r="382">
          <cell r="A382">
            <v>143</v>
          </cell>
          <cell r="B382" t="str">
            <v>Erie</v>
          </cell>
          <cell r="C382">
            <v>911490</v>
          </cell>
        </row>
        <row r="383">
          <cell r="A383">
            <v>144</v>
          </cell>
          <cell r="B383" t="str">
            <v>Wichita Falls &amp; Lawton</v>
          </cell>
          <cell r="C383">
            <v>909420</v>
          </cell>
        </row>
        <row r="384">
          <cell r="A384">
            <v>145</v>
          </cell>
          <cell r="B384" t="str">
            <v>Columbia-Jefferson City, MO</v>
          </cell>
          <cell r="C384">
            <v>801630</v>
          </cell>
        </row>
        <row r="385">
          <cell r="A385">
            <v>146</v>
          </cell>
          <cell r="B385" t="str">
            <v>Joplin-Pittsburg</v>
          </cell>
          <cell r="C385">
            <v>792900</v>
          </cell>
        </row>
        <row r="386">
          <cell r="A386">
            <v>147</v>
          </cell>
          <cell r="B386" t="str">
            <v>Lubbock</v>
          </cell>
          <cell r="C386">
            <v>791690</v>
          </cell>
        </row>
        <row r="387">
          <cell r="A387">
            <v>148</v>
          </cell>
          <cell r="B387" t="str">
            <v>Albany, GA</v>
          </cell>
          <cell r="C387">
            <v>782810</v>
          </cell>
        </row>
        <row r="388">
          <cell r="A388">
            <v>149</v>
          </cell>
          <cell r="B388" t="str">
            <v>Bluefield-Beckley-Oak Hill</v>
          </cell>
          <cell r="C388">
            <v>779630</v>
          </cell>
        </row>
        <row r="389">
          <cell r="A389">
            <v>150</v>
          </cell>
          <cell r="B389" t="str">
            <v>Odessa-Midland</v>
          </cell>
          <cell r="C389">
            <v>765870</v>
          </cell>
        </row>
        <row r="390">
          <cell r="A390">
            <v>151</v>
          </cell>
          <cell r="B390" t="str">
            <v>Columbus, OH</v>
          </cell>
          <cell r="C390">
            <v>725290</v>
          </cell>
        </row>
        <row r="391">
          <cell r="A391">
            <v>152</v>
          </cell>
          <cell r="B391" t="str">
            <v>Greenville-Spartanburg-Asheville</v>
          </cell>
          <cell r="C391">
            <v>690760</v>
          </cell>
        </row>
        <row r="392">
          <cell r="A392">
            <v>153</v>
          </cell>
          <cell r="B392" t="str">
            <v>Salt Lake City</v>
          </cell>
          <cell r="C392">
            <v>656060</v>
          </cell>
        </row>
        <row r="393">
          <cell r="A393">
            <v>154</v>
          </cell>
          <cell r="B393" t="str">
            <v>San Antonio</v>
          </cell>
          <cell r="C393">
            <v>638080</v>
          </cell>
        </row>
        <row r="394">
          <cell r="A394">
            <v>155</v>
          </cell>
          <cell r="B394" t="str">
            <v>Grand Rapids-Kalamazoo-Battle Creek</v>
          </cell>
          <cell r="C394">
            <v>637100</v>
          </cell>
        </row>
        <row r="395">
          <cell r="A395">
            <v>156</v>
          </cell>
          <cell r="B395" t="str">
            <v>Buffalo</v>
          </cell>
          <cell r="C395">
            <v>635090</v>
          </cell>
        </row>
        <row r="396">
          <cell r="A396">
            <v>157</v>
          </cell>
          <cell r="B396" t="str">
            <v>Norfolk-Portsmouth-Newport News</v>
          </cell>
          <cell r="C396">
            <v>619290</v>
          </cell>
        </row>
        <row r="397">
          <cell r="A397">
            <v>158</v>
          </cell>
          <cell r="B397" t="str">
            <v>New Orleans</v>
          </cell>
          <cell r="C397">
            <v>613030</v>
          </cell>
        </row>
        <row r="398">
          <cell r="A398">
            <v>159</v>
          </cell>
          <cell r="B398" t="str">
            <v>Memphis</v>
          </cell>
          <cell r="C398">
            <v>605280</v>
          </cell>
        </row>
        <row r="399">
          <cell r="A399">
            <v>160</v>
          </cell>
          <cell r="B399" t="str">
            <v>Oklahoma City</v>
          </cell>
          <cell r="C399">
            <v>585270</v>
          </cell>
        </row>
        <row r="400">
          <cell r="A400">
            <v>161</v>
          </cell>
          <cell r="B400" t="str">
            <v>Harrisburg-Lancaster-Lebanon-York</v>
          </cell>
          <cell r="C400">
            <v>578910</v>
          </cell>
        </row>
        <row r="401">
          <cell r="A401">
            <v>162</v>
          </cell>
          <cell r="B401" t="str">
            <v>West Palm Beach-Ft. Pierce</v>
          </cell>
          <cell r="C401">
            <v>576460</v>
          </cell>
        </row>
        <row r="402">
          <cell r="A402">
            <v>163</v>
          </cell>
          <cell r="B402" t="str">
            <v>Providence-New Bedford</v>
          </cell>
          <cell r="C402">
            <v>556960</v>
          </cell>
        </row>
        <row r="403">
          <cell r="A403">
            <v>164</v>
          </cell>
          <cell r="B403" t="str">
            <v>Greensboro-High Point-Winston Salem</v>
          </cell>
          <cell r="C403">
            <v>553310</v>
          </cell>
        </row>
        <row r="404">
          <cell r="A404">
            <v>165</v>
          </cell>
          <cell r="B404" t="str">
            <v>Albuquerque-Santa Fe</v>
          </cell>
          <cell r="C404">
            <v>552940</v>
          </cell>
        </row>
        <row r="405">
          <cell r="A405">
            <v>166</v>
          </cell>
          <cell r="B405" t="str">
            <v>Wilkes Barre-Scranton</v>
          </cell>
          <cell r="C405">
            <v>552910</v>
          </cell>
        </row>
        <row r="406">
          <cell r="A406">
            <v>167</v>
          </cell>
          <cell r="B406" t="str">
            <v>Louisville</v>
          </cell>
          <cell r="C406">
            <v>543180</v>
          </cell>
        </row>
        <row r="407">
          <cell r="A407">
            <v>168</v>
          </cell>
          <cell r="B407" t="str">
            <v>Birmingham</v>
          </cell>
          <cell r="C407">
            <v>524780</v>
          </cell>
        </row>
        <row r="408">
          <cell r="A408">
            <v>169</v>
          </cell>
          <cell r="B408" t="str">
            <v>Albany-Schenectady-Troy</v>
          </cell>
          <cell r="C408">
            <v>507120</v>
          </cell>
        </row>
        <row r="409">
          <cell r="A409">
            <v>170</v>
          </cell>
          <cell r="B409" t="str">
            <v>Dayton</v>
          </cell>
          <cell r="C409">
            <v>501140</v>
          </cell>
        </row>
        <row r="410">
          <cell r="A410">
            <v>171</v>
          </cell>
          <cell r="B410" t="str">
            <v>Richmond-Petersburg</v>
          </cell>
          <cell r="C410">
            <v>500720</v>
          </cell>
        </row>
        <row r="411">
          <cell r="A411">
            <v>172</v>
          </cell>
          <cell r="B411" t="str">
            <v>Jacksonville</v>
          </cell>
          <cell r="C411">
            <v>486240</v>
          </cell>
        </row>
        <row r="412">
          <cell r="A412">
            <v>173</v>
          </cell>
          <cell r="B412" t="str">
            <v>Fresno-Visalia</v>
          </cell>
          <cell r="C412">
            <v>481620</v>
          </cell>
        </row>
        <row r="413">
          <cell r="A413">
            <v>174</v>
          </cell>
          <cell r="B413" t="str">
            <v>Charleston-Huntington, WV</v>
          </cell>
          <cell r="C413">
            <v>479320</v>
          </cell>
        </row>
        <row r="414">
          <cell r="A414">
            <v>175</v>
          </cell>
          <cell r="B414" t="str">
            <v>Little Rock-Pine Bluff</v>
          </cell>
          <cell r="C414">
            <v>472630</v>
          </cell>
        </row>
        <row r="415">
          <cell r="A415">
            <v>176</v>
          </cell>
          <cell r="B415" t="str">
            <v>Tulsa</v>
          </cell>
          <cell r="C415">
            <v>459320</v>
          </cell>
        </row>
        <row r="416">
          <cell r="A416">
            <v>177</v>
          </cell>
          <cell r="B416" t="str">
            <v>Flint-Saginaw-Bay City</v>
          </cell>
          <cell r="C416">
            <v>450070</v>
          </cell>
        </row>
        <row r="417">
          <cell r="A417">
            <v>178</v>
          </cell>
          <cell r="B417" t="str">
            <v>Mobile-Pensacola</v>
          </cell>
          <cell r="C417">
            <v>436200</v>
          </cell>
        </row>
        <row r="418">
          <cell r="A418">
            <v>179</v>
          </cell>
          <cell r="B418" t="str">
            <v>Knoxville</v>
          </cell>
          <cell r="C418">
            <v>429250</v>
          </cell>
        </row>
        <row r="419">
          <cell r="A419">
            <v>180</v>
          </cell>
          <cell r="B419" t="str">
            <v>Wichita - Hutchinson</v>
          </cell>
          <cell r="C419">
            <v>424500</v>
          </cell>
        </row>
        <row r="420">
          <cell r="A420">
            <v>181</v>
          </cell>
          <cell r="B420" t="str">
            <v>Austin, TX</v>
          </cell>
          <cell r="C420">
            <v>417090</v>
          </cell>
        </row>
        <row r="421">
          <cell r="A421">
            <v>182</v>
          </cell>
          <cell r="B421" t="str">
            <v>Toledo</v>
          </cell>
          <cell r="C421">
            <v>405090</v>
          </cell>
        </row>
        <row r="422">
          <cell r="A422">
            <v>183</v>
          </cell>
          <cell r="B422" t="str">
            <v>Las Vegas</v>
          </cell>
          <cell r="C422">
            <v>399630</v>
          </cell>
        </row>
        <row r="423">
          <cell r="A423">
            <v>184</v>
          </cell>
          <cell r="B423" t="str">
            <v>Roanoke-Lynchburg</v>
          </cell>
          <cell r="C423">
            <v>396780</v>
          </cell>
        </row>
        <row r="424">
          <cell r="A424">
            <v>185</v>
          </cell>
          <cell r="B424" t="str">
            <v>Lexington</v>
          </cell>
          <cell r="C424">
            <v>387490</v>
          </cell>
        </row>
        <row r="425">
          <cell r="A425">
            <v>186</v>
          </cell>
          <cell r="B425" t="str">
            <v>Syracuse</v>
          </cell>
          <cell r="C425">
            <v>383860</v>
          </cell>
        </row>
        <row r="426">
          <cell r="A426">
            <v>187</v>
          </cell>
          <cell r="B426" t="str">
            <v>Honolulu</v>
          </cell>
          <cell r="C426">
            <v>381010</v>
          </cell>
        </row>
        <row r="427">
          <cell r="A427">
            <v>188</v>
          </cell>
          <cell r="B427" t="str">
            <v>Green Bay-Appleton</v>
          </cell>
          <cell r="C427">
            <v>372100</v>
          </cell>
        </row>
        <row r="428">
          <cell r="A428">
            <v>189</v>
          </cell>
          <cell r="B428" t="str">
            <v>Des Moines-Ames</v>
          </cell>
          <cell r="C428">
            <v>369410</v>
          </cell>
        </row>
        <row r="429">
          <cell r="A429">
            <v>190</v>
          </cell>
          <cell r="B429" t="str">
            <v>Rochester, NY</v>
          </cell>
          <cell r="C429">
            <v>367060</v>
          </cell>
        </row>
        <row r="430">
          <cell r="A430">
            <v>191</v>
          </cell>
          <cell r="B430" t="str">
            <v>Spokane</v>
          </cell>
          <cell r="C430">
            <v>366250</v>
          </cell>
        </row>
        <row r="431">
          <cell r="A431">
            <v>192</v>
          </cell>
          <cell r="B431" t="str">
            <v>Omaha</v>
          </cell>
          <cell r="C431">
            <v>360760</v>
          </cell>
        </row>
        <row r="432">
          <cell r="A432">
            <v>193</v>
          </cell>
          <cell r="B432" t="str">
            <v>Shreveport</v>
          </cell>
          <cell r="C432">
            <v>358730</v>
          </cell>
        </row>
        <row r="433">
          <cell r="A433">
            <v>194</v>
          </cell>
          <cell r="B433" t="str">
            <v>Springfield, MO</v>
          </cell>
          <cell r="C433">
            <v>353560</v>
          </cell>
        </row>
        <row r="434">
          <cell r="A434">
            <v>195</v>
          </cell>
          <cell r="B434" t="str">
            <v>Paducah-Cape Girardeau-Harrisburg-Mt Vernon</v>
          </cell>
          <cell r="C434">
            <v>350870</v>
          </cell>
        </row>
        <row r="435">
          <cell r="A435">
            <v>196</v>
          </cell>
          <cell r="B435" t="str">
            <v>Portland-Auburn, ME</v>
          </cell>
          <cell r="C435">
            <v>344410</v>
          </cell>
        </row>
        <row r="436">
          <cell r="A436">
            <v>197</v>
          </cell>
          <cell r="B436" t="str">
            <v>Tucson (Nogales)</v>
          </cell>
          <cell r="C436">
            <v>343660</v>
          </cell>
        </row>
        <row r="437">
          <cell r="A437">
            <v>198</v>
          </cell>
          <cell r="B437" t="str">
            <v>Champaign-Springfield-Decatur, IL</v>
          </cell>
          <cell r="C437">
            <v>334770</v>
          </cell>
        </row>
        <row r="438">
          <cell r="A438">
            <v>199</v>
          </cell>
          <cell r="B438" t="str">
            <v>Chattanooga</v>
          </cell>
          <cell r="C438">
            <v>320050</v>
          </cell>
        </row>
        <row r="439">
          <cell r="A439">
            <v>200</v>
          </cell>
          <cell r="B439" t="str">
            <v>Madison</v>
          </cell>
          <cell r="C439">
            <v>308310</v>
          </cell>
        </row>
        <row r="440">
          <cell r="A440">
            <v>201</v>
          </cell>
          <cell r="B440" t="str">
            <v>Ft. Myers-Naples</v>
          </cell>
          <cell r="C440">
            <v>305350</v>
          </cell>
        </row>
        <row r="441">
          <cell r="A441">
            <v>202</v>
          </cell>
          <cell r="B441" t="str">
            <v>South Bend-Elkhart</v>
          </cell>
          <cell r="C441">
            <v>304800</v>
          </cell>
        </row>
        <row r="442">
          <cell r="A442">
            <v>203</v>
          </cell>
          <cell r="B442" t="str">
            <v>Huntsville-Decatur-Florence</v>
          </cell>
          <cell r="C442">
            <v>304310</v>
          </cell>
        </row>
        <row r="443">
          <cell r="A443">
            <v>204</v>
          </cell>
          <cell r="B443" t="str">
            <v>Cedar Rapids-Waterloo-Dubuque</v>
          </cell>
          <cell r="C443">
            <v>303580</v>
          </cell>
        </row>
        <row r="444">
          <cell r="A444">
            <v>205</v>
          </cell>
          <cell r="B444" t="str">
            <v>Davenport-Rock Island-Moline</v>
          </cell>
          <cell r="C444">
            <v>299400</v>
          </cell>
        </row>
        <row r="445">
          <cell r="A445">
            <v>206</v>
          </cell>
          <cell r="B445" t="str">
            <v>Columbia, SC</v>
          </cell>
          <cell r="C445">
            <v>299110</v>
          </cell>
        </row>
        <row r="446">
          <cell r="A446">
            <v>207</v>
          </cell>
          <cell r="B446" t="str">
            <v>Johnstown-Altoona</v>
          </cell>
          <cell r="C446">
            <v>287760</v>
          </cell>
        </row>
        <row r="447">
          <cell r="A447">
            <v>208</v>
          </cell>
          <cell r="B447" t="str">
            <v>Jackson, MS</v>
          </cell>
          <cell r="C447">
            <v>286610</v>
          </cell>
        </row>
        <row r="448">
          <cell r="A448">
            <v>209</v>
          </cell>
          <cell r="B448" t="str">
            <v>Burlington-Plattsburgh</v>
          </cell>
          <cell r="C448">
            <v>286230</v>
          </cell>
        </row>
        <row r="449">
          <cell r="A449">
            <v>210</v>
          </cell>
          <cell r="B449" t="str">
            <v>Tri-Cities, TN-VA</v>
          </cell>
          <cell r="C449">
            <v>283890</v>
          </cell>
        </row>
        <row r="450">
          <cell r="A450">
            <v>211</v>
          </cell>
          <cell r="B450" t="str">
            <v>Evansville</v>
          </cell>
          <cell r="C450">
            <v>275900</v>
          </cell>
        </row>
        <row r="451">
          <cell r="A451">
            <v>212</v>
          </cell>
          <cell r="B451" t="str">
            <v>Youngstown</v>
          </cell>
          <cell r="C451">
            <v>274800</v>
          </cell>
        </row>
        <row r="452">
          <cell r="A452">
            <v>213</v>
          </cell>
          <cell r="B452" t="str">
            <v>Waco-Temple-Bryan</v>
          </cell>
          <cell r="C452">
            <v>273260</v>
          </cell>
        </row>
        <row r="453">
          <cell r="A453">
            <v>214</v>
          </cell>
          <cell r="B453" t="str">
            <v>Colorado Springs-Pueblo</v>
          </cell>
          <cell r="C453">
            <v>268570</v>
          </cell>
        </row>
        <row r="454">
          <cell r="A454">
            <v>215</v>
          </cell>
          <cell r="B454" t="str">
            <v>Baton Rouge</v>
          </cell>
          <cell r="C454">
            <v>262960</v>
          </cell>
        </row>
        <row r="455">
          <cell r="A455">
            <v>216</v>
          </cell>
          <cell r="B455" t="str">
            <v>El Paso</v>
          </cell>
          <cell r="C455">
            <v>256770</v>
          </cell>
        </row>
        <row r="456">
          <cell r="A456">
            <v>217</v>
          </cell>
          <cell r="B456" t="str">
            <v>Savannah</v>
          </cell>
          <cell r="C456">
            <v>253830</v>
          </cell>
        </row>
      </sheetData>
      <sheetData sheetId="5" refreshError="1">
        <row r="14">
          <cell r="A14">
            <v>8</v>
          </cell>
          <cell r="B14" t="str">
            <v>Belo Corp.</v>
          </cell>
          <cell r="C14">
            <v>835565.42299999984</v>
          </cell>
          <cell r="D14">
            <v>42052.42</v>
          </cell>
          <cell r="E14">
            <v>4558.0600000000004</v>
          </cell>
          <cell r="F14">
            <v>882175.90299999982</v>
          </cell>
        </row>
        <row r="15">
          <cell r="A15">
            <v>9</v>
          </cell>
          <cell r="B15" t="str">
            <v>Sinclair Broadcast Group</v>
          </cell>
          <cell r="C15">
            <v>647533.94827533676</v>
          </cell>
          <cell r="D15">
            <v>137432.50400000002</v>
          </cell>
          <cell r="E15">
            <v>86048.835000000006</v>
          </cell>
          <cell r="F15">
            <v>871015.2872753368</v>
          </cell>
        </row>
        <row r="16">
          <cell r="A16">
            <v>10</v>
          </cell>
          <cell r="B16" t="str">
            <v>Univision Communications</v>
          </cell>
          <cell r="C16">
            <v>563159.3890000002</v>
          </cell>
          <cell r="D16">
            <v>0</v>
          </cell>
          <cell r="E16">
            <v>0</v>
          </cell>
          <cell r="F16">
            <v>563159.3890000002</v>
          </cell>
        </row>
        <row r="17">
          <cell r="A17">
            <v>11</v>
          </cell>
          <cell r="B17" t="str">
            <v>Cox Enterprises</v>
          </cell>
          <cell r="C17">
            <v>523403.37</v>
          </cell>
          <cell r="D17">
            <v>28982.552000000003</v>
          </cell>
          <cell r="E17">
            <v>0</v>
          </cell>
          <cell r="F17">
            <v>552385.92200000002</v>
          </cell>
        </row>
        <row r="18">
          <cell r="A18">
            <v>12</v>
          </cell>
          <cell r="B18" t="str">
            <v xml:space="preserve">E. W. Scripps </v>
          </cell>
          <cell r="C18">
            <v>527413.76400000008</v>
          </cell>
          <cell r="D18">
            <v>6400.5240000000003</v>
          </cell>
          <cell r="E18">
            <v>0</v>
          </cell>
          <cell r="F18">
            <v>533814.28800000006</v>
          </cell>
        </row>
        <row r="19">
          <cell r="A19">
            <v>13</v>
          </cell>
          <cell r="B19" t="str">
            <v>Young Broadcasting</v>
          </cell>
          <cell r="C19">
            <v>472760.12202745414</v>
          </cell>
          <cell r="D19">
            <v>0</v>
          </cell>
          <cell r="E19">
            <v>0</v>
          </cell>
          <cell r="F19">
            <v>472760.12202745414</v>
          </cell>
        </row>
        <row r="20">
          <cell r="A20">
            <v>14</v>
          </cell>
          <cell r="B20" t="str">
            <v>Washington Post</v>
          </cell>
          <cell r="C20">
            <v>458348.86099999998</v>
          </cell>
          <cell r="D20">
            <v>0</v>
          </cell>
          <cell r="E20">
            <v>0</v>
          </cell>
          <cell r="F20">
            <v>458348.86099999998</v>
          </cell>
        </row>
        <row r="21">
          <cell r="A21">
            <v>15</v>
          </cell>
          <cell r="B21" t="str">
            <v>Raycom Media</v>
          </cell>
          <cell r="C21">
            <v>432123.98290154658</v>
          </cell>
          <cell r="D21">
            <v>0</v>
          </cell>
          <cell r="E21">
            <v>3587.8469999999998</v>
          </cell>
          <cell r="F21">
            <v>435711.82990154659</v>
          </cell>
        </row>
        <row r="22">
          <cell r="A22">
            <v>16</v>
          </cell>
          <cell r="B22" t="str">
            <v>Media General</v>
          </cell>
          <cell r="C22">
            <v>381693.57570263889</v>
          </cell>
          <cell r="D22">
            <v>0</v>
          </cell>
          <cell r="E22">
            <v>0</v>
          </cell>
          <cell r="F22">
            <v>381693.57570263889</v>
          </cell>
        </row>
        <row r="23">
          <cell r="A23">
            <v>17</v>
          </cell>
          <cell r="B23" t="str">
            <v>Meredith Corp.</v>
          </cell>
          <cell r="C23">
            <v>374554.14006209589</v>
          </cell>
          <cell r="D23">
            <v>0</v>
          </cell>
          <cell r="E23">
            <v>0</v>
          </cell>
          <cell r="F23">
            <v>374554.14006209589</v>
          </cell>
        </row>
        <row r="24">
          <cell r="A24">
            <v>18</v>
          </cell>
          <cell r="B24" t="str">
            <v>Emmis Broadcasting</v>
          </cell>
          <cell r="C24">
            <v>292590.77100000001</v>
          </cell>
          <cell r="D24">
            <v>0</v>
          </cell>
          <cell r="E24">
            <v>0</v>
          </cell>
          <cell r="F24">
            <v>292590.77100000001</v>
          </cell>
        </row>
        <row r="25">
          <cell r="A25">
            <v>19</v>
          </cell>
          <cell r="B25" t="str">
            <v>LIN Television (Hicks Muse)</v>
          </cell>
          <cell r="C25">
            <v>253320.83576387697</v>
          </cell>
          <cell r="D25">
            <v>11575.44</v>
          </cell>
          <cell r="E25">
            <v>27170.796000000002</v>
          </cell>
          <cell r="F25">
            <v>292067.07176387694</v>
          </cell>
        </row>
        <row r="26">
          <cell r="A26">
            <v>20</v>
          </cell>
          <cell r="B26" t="str">
            <v>Clear Channel Communications</v>
          </cell>
          <cell r="C26">
            <v>237765.06100000002</v>
          </cell>
          <cell r="D26">
            <v>9644.7888411872336</v>
          </cell>
          <cell r="E26">
            <v>14664.208000000002</v>
          </cell>
          <cell r="F26">
            <v>262074.05784118726</v>
          </cell>
        </row>
        <row r="27">
          <cell r="A27">
            <v>21</v>
          </cell>
          <cell r="B27" t="str">
            <v>Allbritton Communications</v>
          </cell>
          <cell r="C27">
            <v>243581.929</v>
          </cell>
          <cell r="D27">
            <v>0</v>
          </cell>
          <cell r="E27">
            <v>0</v>
          </cell>
          <cell r="F27">
            <v>243581.929</v>
          </cell>
        </row>
        <row r="28">
          <cell r="A28">
            <v>22</v>
          </cell>
          <cell r="B28" t="str">
            <v>Granite Broadcasting</v>
          </cell>
          <cell r="C28">
            <v>176503.08100000001</v>
          </cell>
          <cell r="D28">
            <v>58881.815999999999</v>
          </cell>
          <cell r="E28">
            <v>0</v>
          </cell>
          <cell r="F28">
            <v>235384.897</v>
          </cell>
        </row>
        <row r="29">
          <cell r="A29">
            <v>23</v>
          </cell>
          <cell r="B29" t="str">
            <v>New York Times</v>
          </cell>
          <cell r="C29">
            <v>227643.61599999998</v>
          </cell>
          <cell r="D29">
            <v>0</v>
          </cell>
          <cell r="E29">
            <v>0</v>
          </cell>
          <cell r="F29">
            <v>227643.61599999998</v>
          </cell>
        </row>
        <row r="30">
          <cell r="A30">
            <v>24</v>
          </cell>
          <cell r="B30" t="str">
            <v>Cosmos Broadcasting (Liberty)</v>
          </cell>
          <cell r="C30">
            <v>212054.60280581226</v>
          </cell>
          <cell r="D30">
            <v>0</v>
          </cell>
          <cell r="E30">
            <v>0</v>
          </cell>
          <cell r="F30">
            <v>212054.60280581226</v>
          </cell>
        </row>
        <row r="31">
          <cell r="A31">
            <v>25</v>
          </cell>
          <cell r="B31" t="str">
            <v>Benedek Broadcasting</v>
          </cell>
          <cell r="C31">
            <v>203853.44137267355</v>
          </cell>
          <cell r="D31">
            <v>0</v>
          </cell>
          <cell r="E31">
            <v>0</v>
          </cell>
          <cell r="F31">
            <v>203853.44137267355</v>
          </cell>
        </row>
        <row r="32">
          <cell r="A32">
            <v>26</v>
          </cell>
          <cell r="B32" t="str">
            <v>Paxson Communications</v>
          </cell>
          <cell r="C32">
            <v>179234.92300000001</v>
          </cell>
          <cell r="D32">
            <v>0</v>
          </cell>
          <cell r="E32">
            <v>0</v>
          </cell>
          <cell r="F32">
            <v>179234.92300000001</v>
          </cell>
        </row>
        <row r="33">
          <cell r="A33">
            <v>27</v>
          </cell>
          <cell r="B33" t="str">
            <v>Sunbeam Television</v>
          </cell>
          <cell r="C33">
            <v>177283.85400000002</v>
          </cell>
          <cell r="D33">
            <v>0</v>
          </cell>
          <cell r="E33">
            <v>0</v>
          </cell>
          <cell r="F33">
            <v>177283.85400000002</v>
          </cell>
        </row>
        <row r="34">
          <cell r="A34">
            <v>28</v>
          </cell>
          <cell r="B34" t="str">
            <v xml:space="preserve">Fisher Broadcasting </v>
          </cell>
          <cell r="C34">
            <v>171240.74712913137</v>
          </cell>
          <cell r="D34">
            <v>0</v>
          </cell>
          <cell r="E34">
            <v>0</v>
          </cell>
          <cell r="F34">
            <v>171240.74712913137</v>
          </cell>
        </row>
        <row r="35">
          <cell r="A35">
            <v>29</v>
          </cell>
          <cell r="B35" t="str">
            <v xml:space="preserve">Freedom Communications, Inc. </v>
          </cell>
          <cell r="C35">
            <v>161336.79214935136</v>
          </cell>
          <cell r="D35">
            <v>0</v>
          </cell>
          <cell r="E35">
            <v>0</v>
          </cell>
          <cell r="F35">
            <v>161336.79214935136</v>
          </cell>
        </row>
        <row r="36">
          <cell r="A36">
            <v>30</v>
          </cell>
          <cell r="B36" t="str">
            <v xml:space="preserve">Telemundo Group (Apollo Mngmt) </v>
          </cell>
          <cell r="C36">
            <v>160245.39600000001</v>
          </cell>
          <cell r="D36">
            <v>0</v>
          </cell>
          <cell r="E36">
            <v>0</v>
          </cell>
          <cell r="F36">
            <v>160245.39600000001</v>
          </cell>
        </row>
        <row r="37">
          <cell r="A37">
            <v>31</v>
          </cell>
          <cell r="B37" t="str">
            <v xml:space="preserve">Hubbard Broadcasting </v>
          </cell>
          <cell r="C37">
            <v>157028.117</v>
          </cell>
          <cell r="D37">
            <v>0</v>
          </cell>
          <cell r="E37">
            <v>0</v>
          </cell>
          <cell r="F37">
            <v>157028.117</v>
          </cell>
        </row>
        <row r="38">
          <cell r="A38">
            <v>32</v>
          </cell>
          <cell r="B38" t="str">
            <v>McGraw-Hill</v>
          </cell>
          <cell r="C38">
            <v>155177.83200000002</v>
          </cell>
          <cell r="D38">
            <v>0</v>
          </cell>
          <cell r="E38">
            <v>0</v>
          </cell>
          <cell r="F38">
            <v>155177.83200000002</v>
          </cell>
        </row>
        <row r="39">
          <cell r="A39">
            <v>33</v>
          </cell>
          <cell r="B39" t="str">
            <v>Gray Communications</v>
          </cell>
          <cell r="C39">
            <v>131068.41005581249</v>
          </cell>
          <cell r="D39">
            <v>0</v>
          </cell>
          <cell r="E39">
            <v>0</v>
          </cell>
          <cell r="F39">
            <v>131068.41005581249</v>
          </cell>
        </row>
        <row r="40">
          <cell r="A40">
            <v>34</v>
          </cell>
          <cell r="B40" t="str">
            <v>Nexstar Broadcasting Group</v>
          </cell>
          <cell r="C40">
            <v>126119.05903360002</v>
          </cell>
          <cell r="D40">
            <v>0</v>
          </cell>
          <cell r="E40">
            <v>0</v>
          </cell>
          <cell r="F40">
            <v>126119.05903360002</v>
          </cell>
        </row>
        <row r="41">
          <cell r="A41">
            <v>35</v>
          </cell>
          <cell r="B41" t="str">
            <v>Capitol Broadcasting</v>
          </cell>
          <cell r="C41">
            <v>80367.019</v>
          </cell>
          <cell r="D41">
            <v>32546.654999999999</v>
          </cell>
          <cell r="E41">
            <v>0</v>
          </cell>
          <cell r="F41">
            <v>112913.674</v>
          </cell>
        </row>
        <row r="42">
          <cell r="A42">
            <v>36</v>
          </cell>
          <cell r="B42" t="str">
            <v>News Web</v>
          </cell>
          <cell r="C42">
            <v>108700.71400000001</v>
          </cell>
          <cell r="D42">
            <v>0</v>
          </cell>
          <cell r="E42">
            <v>0</v>
          </cell>
          <cell r="F42">
            <v>108700.71400000001</v>
          </cell>
        </row>
        <row r="43">
          <cell r="A43">
            <v>37</v>
          </cell>
          <cell r="B43" t="str">
            <v>Dispatch Company</v>
          </cell>
          <cell r="C43">
            <v>108045.318</v>
          </cell>
          <cell r="D43">
            <v>0</v>
          </cell>
          <cell r="E43">
            <v>0</v>
          </cell>
          <cell r="F43">
            <v>108045.318</v>
          </cell>
        </row>
        <row r="44">
          <cell r="A44">
            <v>38</v>
          </cell>
          <cell r="B44" t="str">
            <v>Pappas Telecasting</v>
          </cell>
          <cell r="C44">
            <v>100653.56213920633</v>
          </cell>
          <cell r="D44">
            <v>0</v>
          </cell>
          <cell r="E44">
            <v>0</v>
          </cell>
          <cell r="F44">
            <v>100653.56213920633</v>
          </cell>
        </row>
        <row r="45">
          <cell r="A45">
            <v>39</v>
          </cell>
          <cell r="B45" t="str">
            <v>Evening Post Publishing</v>
          </cell>
          <cell r="C45">
            <v>96690.648398118501</v>
          </cell>
          <cell r="D45">
            <v>0</v>
          </cell>
          <cell r="E45">
            <v>0</v>
          </cell>
          <cell r="F45">
            <v>96690.648398118501</v>
          </cell>
        </row>
        <row r="46">
          <cell r="A46">
            <v>40</v>
          </cell>
          <cell r="B46" t="str">
            <v>Acme Television</v>
          </cell>
          <cell r="C46">
            <v>92693.858000000007</v>
          </cell>
          <cell r="D46">
            <v>3411.9</v>
          </cell>
          <cell r="E46">
            <v>0</v>
          </cell>
          <cell r="F46">
            <v>96105.758000000002</v>
          </cell>
        </row>
        <row r="47">
          <cell r="A47">
            <v>41</v>
          </cell>
          <cell r="B47" t="str">
            <v>STC Broadcasting (Smith Broadcasting Group)</v>
          </cell>
          <cell r="C47">
            <v>95689.638677017952</v>
          </cell>
          <cell r="D47">
            <v>0</v>
          </cell>
          <cell r="E47">
            <v>0</v>
          </cell>
          <cell r="F47">
            <v>95689.638677017952</v>
          </cell>
        </row>
        <row r="48">
          <cell r="A48">
            <v>42</v>
          </cell>
          <cell r="B48" t="str">
            <v>Ackerley Communications</v>
          </cell>
          <cell r="C48">
            <v>94913.75102193834</v>
          </cell>
          <cell r="D48">
            <v>0</v>
          </cell>
          <cell r="E48">
            <v>0</v>
          </cell>
          <cell r="F48">
            <v>94913.75102193834</v>
          </cell>
        </row>
        <row r="49">
          <cell r="A49">
            <v>43</v>
          </cell>
          <cell r="B49" t="str">
            <v>Jefferson-Pilot</v>
          </cell>
          <cell r="C49">
            <v>89577.32</v>
          </cell>
          <cell r="D49">
            <v>0</v>
          </cell>
          <cell r="E49">
            <v>0</v>
          </cell>
          <cell r="F49">
            <v>89577.32</v>
          </cell>
        </row>
        <row r="50">
          <cell r="A50">
            <v>44</v>
          </cell>
          <cell r="B50" t="str">
            <v>Weigel Broadcasting</v>
          </cell>
          <cell r="C50">
            <v>87069.716</v>
          </cell>
          <cell r="D50">
            <v>0</v>
          </cell>
          <cell r="E50">
            <v>0</v>
          </cell>
          <cell r="F50">
            <v>87069.716</v>
          </cell>
        </row>
        <row r="51">
          <cell r="A51">
            <v>45</v>
          </cell>
          <cell r="B51" t="str">
            <v xml:space="preserve">Communications Corporation of America </v>
          </cell>
          <cell r="C51">
            <v>63021.516000000011</v>
          </cell>
          <cell r="D51">
            <v>0</v>
          </cell>
          <cell r="E51">
            <v>23395.282983000001</v>
          </cell>
          <cell r="F51">
            <v>86416.798983000015</v>
          </cell>
        </row>
        <row r="52">
          <cell r="A52">
            <v>46</v>
          </cell>
          <cell r="B52" t="str">
            <v>Landmark Communications</v>
          </cell>
          <cell r="C52">
            <v>85782.195000000007</v>
          </cell>
          <cell r="D52">
            <v>0</v>
          </cell>
          <cell r="E52">
            <v>0</v>
          </cell>
          <cell r="F52">
            <v>85782.195000000007</v>
          </cell>
        </row>
        <row r="53">
          <cell r="A53">
            <v>47</v>
          </cell>
          <cell r="B53" t="str">
            <v>Journal Broadcast Corp  (Milwaukee Journal)</v>
          </cell>
          <cell r="C53">
            <v>81357.323999999993</v>
          </cell>
          <cell r="D53">
            <v>0</v>
          </cell>
          <cell r="E53">
            <v>0</v>
          </cell>
          <cell r="F53">
            <v>81357.323999999993</v>
          </cell>
        </row>
        <row r="54">
          <cell r="A54">
            <v>48</v>
          </cell>
          <cell r="B54" t="str">
            <v>Entravision Communications Corp</v>
          </cell>
          <cell r="C54">
            <v>80463.531000000003</v>
          </cell>
          <cell r="D54">
            <v>0</v>
          </cell>
          <cell r="E54">
            <v>0</v>
          </cell>
          <cell r="F54">
            <v>80463.531000000003</v>
          </cell>
        </row>
        <row r="55">
          <cell r="A55">
            <v>49</v>
          </cell>
          <cell r="B55" t="str">
            <v>Bahakel Communications</v>
          </cell>
          <cell r="C55">
            <v>79786.621654308969</v>
          </cell>
          <cell r="D55">
            <v>0</v>
          </cell>
          <cell r="E55">
            <v>0</v>
          </cell>
          <cell r="F55">
            <v>79786.621654308969</v>
          </cell>
        </row>
        <row r="56">
          <cell r="A56">
            <v>50</v>
          </cell>
          <cell r="B56" t="str">
            <v>Schurz Communications</v>
          </cell>
          <cell r="C56">
            <v>75293.763999999996</v>
          </cell>
          <cell r="D56">
            <v>0</v>
          </cell>
          <cell r="E56">
            <v>0</v>
          </cell>
          <cell r="F56">
            <v>75293.763999999996</v>
          </cell>
        </row>
        <row r="57">
          <cell r="A57" t="str">
            <v>Note 1:  Rank is based on average total sign-on/sign-off viewers for owned and operated, duopoly, and LMA stations for May 1999 across a broadcaster's station group.</v>
          </cell>
        </row>
        <row r="59">
          <cell r="A59" t="str">
            <v>Note 2:  After the acquisition of CBS by Viacom, Viacom's "clearance" for FCC purposes is over 41%</v>
          </cell>
        </row>
        <row r="60">
          <cell r="A60" t="str">
            <v>Unless the national ownership cap of 35% coverage of U.S. TV households is raised, Viacom</v>
          </cell>
        </row>
        <row r="61">
          <cell r="A61" t="str">
            <v>will have to divest television properties which "reach" approximately 6% of U.S. TV households.</v>
          </cell>
        </row>
        <row r="62">
          <cell r="A62" t="str">
            <v>At a minimum, company must divest station in Pittsburgh, a market which has insufficient "voices" to permit duopoly.</v>
          </cell>
        </row>
        <row r="63">
          <cell r="A63" t="str">
            <v>Sources:  Bear, Stearns &amp; Co. Inc.; Nielsen Media Research; BIA - Investing in Television</v>
          </cell>
        </row>
        <row r="65">
          <cell r="A65" t="str">
            <v>50 Largest Broadcasters — Ranked by Total Owned and Operated Clearance (Syndicator Perspective)</v>
          </cell>
        </row>
        <row r="66">
          <cell r="D66" t="str">
            <v>Duopoly</v>
          </cell>
        </row>
        <row r="67">
          <cell r="C67" t="str">
            <v>Owned and Operated</v>
          </cell>
          <cell r="D67" t="str">
            <v>In-Place or Permitted</v>
          </cell>
          <cell r="E67" t="str">
            <v>LMA</v>
          </cell>
        </row>
        <row r="68">
          <cell r="C68" t="str">
            <v>"Syndicator"</v>
          </cell>
          <cell r="D68" t="str">
            <v>"Syndicator"</v>
          </cell>
          <cell r="E68" t="str">
            <v>"Syndicator"</v>
          </cell>
        </row>
        <row r="69">
          <cell r="A69" t="str">
            <v>Rank</v>
          </cell>
          <cell r="B69" t="str">
            <v>Company</v>
          </cell>
          <cell r="C69" t="str">
            <v>Clearance</v>
          </cell>
          <cell r="D69" t="str">
            <v>Clearance</v>
          </cell>
          <cell r="E69" t="str">
            <v>Clearance</v>
          </cell>
        </row>
        <row r="70">
          <cell r="A70">
            <v>1</v>
          </cell>
          <cell r="B70" t="str">
            <v>Paxson Communications</v>
          </cell>
          <cell r="C70">
            <v>0.69295176709286288</v>
          </cell>
          <cell r="D70">
            <v>2.1929982940767281E-2</v>
          </cell>
          <cell r="E70">
            <v>1.9839641625162746E-2</v>
          </cell>
        </row>
        <row r="71">
          <cell r="A71">
            <v>2</v>
          </cell>
          <cell r="B71" t="str">
            <v xml:space="preserve">Viacom </v>
          </cell>
          <cell r="C71">
            <v>0.48591131554226108</v>
          </cell>
          <cell r="D71">
            <v>0.11241643495765748</v>
          </cell>
          <cell r="E71">
            <v>5.6073447953070643E-3</v>
          </cell>
        </row>
        <row r="72">
          <cell r="A72">
            <v>3</v>
          </cell>
          <cell r="B72" t="str">
            <v>News Corp. (Fox Broadcasting)</v>
          </cell>
          <cell r="C72">
            <v>0.483185405963311</v>
          </cell>
          <cell r="D72">
            <v>0.16579270671175053</v>
          </cell>
          <cell r="E72">
            <v>0</v>
          </cell>
        </row>
        <row r="73">
          <cell r="A73">
            <v>4</v>
          </cell>
          <cell r="B73" t="str">
            <v>Tribune Company</v>
          </cell>
          <cell r="C73">
            <v>0.38123476464488898</v>
          </cell>
          <cell r="D73">
            <v>1.5334658972088969E-2</v>
          </cell>
          <cell r="E73">
            <v>0</v>
          </cell>
        </row>
        <row r="74">
          <cell r="A74">
            <v>5</v>
          </cell>
          <cell r="B74" t="str">
            <v xml:space="preserve">USA Networks, Inc. </v>
          </cell>
          <cell r="C74">
            <v>0.30960850668024315</v>
          </cell>
          <cell r="D74">
            <v>0</v>
          </cell>
          <cell r="E74">
            <v>0</v>
          </cell>
        </row>
        <row r="75">
          <cell r="A75">
            <v>6</v>
          </cell>
          <cell r="B75" t="str">
            <v>Trinity Broadcasting Network</v>
          </cell>
          <cell r="C75">
            <v>0.30854944325191397</v>
          </cell>
          <cell r="D75">
            <v>0</v>
          </cell>
          <cell r="E75">
            <v>0</v>
          </cell>
        </row>
        <row r="76">
          <cell r="A76">
            <v>7</v>
          </cell>
          <cell r="B76" t="str">
            <v>General Electric (NBC)</v>
          </cell>
          <cell r="C76">
            <v>0.2796623906814289</v>
          </cell>
          <cell r="D76">
            <v>0</v>
          </cell>
          <cell r="E76">
            <v>7.5183240920889049E-3</v>
          </cell>
        </row>
        <row r="77">
          <cell r="A77">
            <v>8</v>
          </cell>
          <cell r="B77" t="str">
            <v>Univision Communications</v>
          </cell>
          <cell r="C77">
            <v>0.26623821498283962</v>
          </cell>
          <cell r="D77">
            <v>0</v>
          </cell>
          <cell r="E77">
            <v>0</v>
          </cell>
        </row>
        <row r="78">
          <cell r="A78">
            <v>9</v>
          </cell>
          <cell r="B78" t="str">
            <v>Disney (ABC)</v>
          </cell>
          <cell r="C78">
            <v>0.24151760505673911</v>
          </cell>
          <cell r="D78">
            <v>0</v>
          </cell>
          <cell r="E78">
            <v>0</v>
          </cell>
        </row>
        <row r="79">
          <cell r="A79">
            <v>10</v>
          </cell>
          <cell r="B79" t="str">
            <v>Sinclair Broadcast Group</v>
          </cell>
          <cell r="C79">
            <v>0.23203258451602482</v>
          </cell>
          <cell r="D79">
            <v>8.8280934095172181E-2</v>
          </cell>
          <cell r="E79">
            <v>4.805275148082791E-2</v>
          </cell>
        </row>
        <row r="80">
          <cell r="A80">
            <v>11</v>
          </cell>
          <cell r="B80" t="str">
            <v xml:space="preserve">Telemundo Group (Apollo Mngmt) </v>
          </cell>
          <cell r="C80">
            <v>0.21631079310948267</v>
          </cell>
          <cell r="D80">
            <v>0</v>
          </cell>
          <cell r="E80">
            <v>0</v>
          </cell>
        </row>
        <row r="81">
          <cell r="A81">
            <v>12</v>
          </cell>
          <cell r="B81" t="str">
            <v>Hearst-Argyle Television</v>
          </cell>
          <cell r="C81">
            <v>0.17631643587034029</v>
          </cell>
          <cell r="D81">
            <v>1.150595446188815E-2</v>
          </cell>
          <cell r="E81">
            <v>8.1405356972083405E-3</v>
          </cell>
        </row>
        <row r="82">
          <cell r="A82">
            <v>13</v>
          </cell>
          <cell r="B82" t="str">
            <v>Gannett Co.</v>
          </cell>
          <cell r="C82">
            <v>0.17396023878941416</v>
          </cell>
          <cell r="D82">
            <v>5.3615156566772871E-3</v>
          </cell>
          <cell r="E82">
            <v>0</v>
          </cell>
        </row>
        <row r="83">
          <cell r="A83">
            <v>14</v>
          </cell>
          <cell r="B83" t="str">
            <v>Shop At Home</v>
          </cell>
          <cell r="C83">
            <v>0.15434518379249876</v>
          </cell>
          <cell r="D83">
            <v>0</v>
          </cell>
          <cell r="E83">
            <v>0</v>
          </cell>
        </row>
        <row r="84">
          <cell r="A84">
            <v>15</v>
          </cell>
          <cell r="B84" t="str">
            <v>Entravision Communications Corp</v>
          </cell>
          <cell r="C84">
            <v>0.14988563687206921</v>
          </cell>
          <cell r="D84">
            <v>0</v>
          </cell>
          <cell r="E84">
            <v>0</v>
          </cell>
        </row>
        <row r="85">
          <cell r="A85">
            <v>16</v>
          </cell>
          <cell r="B85" t="str">
            <v>Belo Corp.</v>
          </cell>
          <cell r="C85">
            <v>0.1402145717354823</v>
          </cell>
          <cell r="D85">
            <v>2.958134047712678E-2</v>
          </cell>
          <cell r="E85">
            <v>7.4103894258947169E-3</v>
          </cell>
        </row>
        <row r="86">
          <cell r="A86">
            <v>17</v>
          </cell>
          <cell r="B86" t="str">
            <v>Young Broadcasting</v>
          </cell>
          <cell r="C86">
            <v>0.11456774995143115</v>
          </cell>
          <cell r="D86">
            <v>0</v>
          </cell>
          <cell r="E86">
            <v>0</v>
          </cell>
        </row>
        <row r="87">
          <cell r="A87">
            <v>18</v>
          </cell>
          <cell r="B87" t="str">
            <v>Raycom Media</v>
          </cell>
          <cell r="C87">
            <v>0.10278462554516839</v>
          </cell>
          <cell r="D87">
            <v>0</v>
          </cell>
          <cell r="E87">
            <v>3.8272164403543906E-3</v>
          </cell>
        </row>
        <row r="88">
          <cell r="A88">
            <v>19</v>
          </cell>
          <cell r="B88" t="str">
            <v>Pappas Telecasting</v>
          </cell>
          <cell r="C88">
            <v>9.9105084560041454E-2</v>
          </cell>
          <cell r="D88">
            <v>0</v>
          </cell>
          <cell r="E88">
            <v>0</v>
          </cell>
        </row>
        <row r="89">
          <cell r="A89">
            <v>20</v>
          </cell>
          <cell r="B89" t="str">
            <v xml:space="preserve">E. W. Scripps </v>
          </cell>
          <cell r="C89">
            <v>9.878333425262982E-2</v>
          </cell>
          <cell r="D89">
            <v>8.1405356972083405E-3</v>
          </cell>
          <cell r="E89">
            <v>0</v>
          </cell>
        </row>
        <row r="90">
          <cell r="A90">
            <v>21</v>
          </cell>
          <cell r="B90" t="str">
            <v>Cox Enterprises</v>
          </cell>
          <cell r="C90">
            <v>9.7537918995826672E-2</v>
          </cell>
          <cell r="D90">
            <v>3.2774143139621029E-2</v>
          </cell>
          <cell r="E90">
            <v>0</v>
          </cell>
        </row>
        <row r="91">
          <cell r="A91">
            <v>22</v>
          </cell>
          <cell r="B91" t="str">
            <v>Meredith Corp.</v>
          </cell>
          <cell r="C91">
            <v>9.5549924455377924E-2</v>
          </cell>
          <cell r="D91">
            <v>0</v>
          </cell>
          <cell r="E91">
            <v>0</v>
          </cell>
        </row>
        <row r="92">
          <cell r="A92">
            <v>23</v>
          </cell>
          <cell r="B92" t="str">
            <v>Media General</v>
          </cell>
          <cell r="C92">
            <v>7.8556900372021107E-2</v>
          </cell>
          <cell r="D92">
            <v>0</v>
          </cell>
          <cell r="E92">
            <v>0</v>
          </cell>
        </row>
        <row r="93">
          <cell r="A93">
            <v>24</v>
          </cell>
          <cell r="B93" t="str">
            <v>Emmis Broadcasting</v>
          </cell>
          <cell r="C93">
            <v>7.4950407592251397E-2</v>
          </cell>
          <cell r="D93">
            <v>0</v>
          </cell>
          <cell r="E93">
            <v>0</v>
          </cell>
        </row>
        <row r="94">
          <cell r="A94">
            <v>25</v>
          </cell>
          <cell r="B94" t="str">
            <v>Clear Channel Communications</v>
          </cell>
          <cell r="C94">
            <v>7.3540610219746241E-2</v>
          </cell>
          <cell r="D94">
            <v>2.5944200158489358E-2</v>
          </cell>
          <cell r="E94">
            <v>1.155892974842096E-2</v>
          </cell>
        </row>
        <row r="95">
          <cell r="A95">
            <v>26</v>
          </cell>
          <cell r="B95" t="str">
            <v>Washington Post</v>
          </cell>
          <cell r="C95">
            <v>7.2778817663031944E-2</v>
          </cell>
          <cell r="D95">
            <v>0</v>
          </cell>
          <cell r="E95">
            <v>0</v>
          </cell>
        </row>
        <row r="96">
          <cell r="A96">
            <v>27</v>
          </cell>
          <cell r="B96" t="str">
            <v>Ackerley Communications</v>
          </cell>
          <cell r="C96">
            <v>6.3870962041082724E-2</v>
          </cell>
          <cell r="D96">
            <v>0</v>
          </cell>
          <cell r="E96">
            <v>0</v>
          </cell>
        </row>
        <row r="97">
          <cell r="A97">
            <v>28</v>
          </cell>
          <cell r="B97" t="str">
            <v>Granite Broadcasting</v>
          </cell>
          <cell r="C97">
            <v>6.3837501979132891E-2</v>
          </cell>
          <cell r="D97">
            <v>3.0203651286902646E-2</v>
          </cell>
          <cell r="E97">
            <v>0</v>
          </cell>
        </row>
        <row r="98">
          <cell r="A98">
            <v>29</v>
          </cell>
          <cell r="B98" t="str">
            <v xml:space="preserve">Beindorf &amp; Headley </v>
          </cell>
          <cell r="C98">
            <v>5.5757778736315218E-2</v>
          </cell>
          <cell r="D98">
            <v>0</v>
          </cell>
          <cell r="E98">
            <v>0</v>
          </cell>
        </row>
        <row r="99">
          <cell r="A99">
            <v>30</v>
          </cell>
          <cell r="B99" t="str">
            <v>Harriscope</v>
          </cell>
          <cell r="C99">
            <v>5.1930562295960825E-2</v>
          </cell>
          <cell r="D99">
            <v>0</v>
          </cell>
          <cell r="E99">
            <v>0</v>
          </cell>
        </row>
        <row r="100">
          <cell r="A100">
            <v>31</v>
          </cell>
          <cell r="B100" t="str">
            <v xml:space="preserve">Liberman Broadcasting </v>
          </cell>
          <cell r="C100">
            <v>5.1930562295960825E-2</v>
          </cell>
          <cell r="D100">
            <v>0</v>
          </cell>
          <cell r="E100">
            <v>0</v>
          </cell>
        </row>
        <row r="101">
          <cell r="A101">
            <v>32</v>
          </cell>
          <cell r="B101" t="str">
            <v>LIN Television (Hicks Muse)</v>
          </cell>
          <cell r="C101">
            <v>4.8756211105046583E-2</v>
          </cell>
          <cell r="D101">
            <v>6.2409649359157762E-3</v>
          </cell>
          <cell r="E101">
            <v>2.0436556042892916E-2</v>
          </cell>
        </row>
        <row r="102">
          <cell r="A102">
            <v>33</v>
          </cell>
          <cell r="B102" t="str">
            <v>Allbritton Communications</v>
          </cell>
          <cell r="C102">
            <v>4.845839932096397E-2</v>
          </cell>
          <cell r="D102">
            <v>5.3615156566772871E-3</v>
          </cell>
          <cell r="E102">
            <v>0</v>
          </cell>
        </row>
        <row r="103">
          <cell r="A103">
            <v>34</v>
          </cell>
          <cell r="B103" t="str">
            <v>Acme Television</v>
          </cell>
          <cell r="C103">
            <v>4.8367428651019055E-2</v>
          </cell>
          <cell r="D103">
            <v>5.6412727878056047E-3</v>
          </cell>
          <cell r="E103">
            <v>0</v>
          </cell>
        </row>
        <row r="104">
          <cell r="A104">
            <v>35</v>
          </cell>
          <cell r="B104" t="str">
            <v>News Web</v>
          </cell>
          <cell r="C104">
            <v>4.4373647592521243E-2</v>
          </cell>
          <cell r="D104">
            <v>0</v>
          </cell>
          <cell r="E104">
            <v>0</v>
          </cell>
        </row>
        <row r="105">
          <cell r="A105">
            <v>36</v>
          </cell>
          <cell r="B105" t="str">
            <v>Weigel Broadcasting</v>
          </cell>
          <cell r="C105">
            <v>4.3007897087470333E-2</v>
          </cell>
          <cell r="D105">
            <v>0</v>
          </cell>
          <cell r="E105">
            <v>0</v>
          </cell>
        </row>
        <row r="106">
          <cell r="A106">
            <v>37</v>
          </cell>
          <cell r="B106" t="str">
            <v>Benedek Broadcasting</v>
          </cell>
          <cell r="C106">
            <v>4.0773379692718902E-2</v>
          </cell>
          <cell r="D106">
            <v>0</v>
          </cell>
          <cell r="E106">
            <v>0</v>
          </cell>
        </row>
        <row r="107">
          <cell r="A107">
            <v>38</v>
          </cell>
          <cell r="B107" t="str">
            <v>Johnson Broadcasting</v>
          </cell>
          <cell r="C107">
            <v>3.7005122531639345E-2</v>
          </cell>
          <cell r="D107">
            <v>0</v>
          </cell>
          <cell r="E107">
            <v>0</v>
          </cell>
        </row>
        <row r="108">
          <cell r="A108">
            <v>39</v>
          </cell>
          <cell r="B108" t="str">
            <v xml:space="preserve">Fisher Broadcasting </v>
          </cell>
          <cell r="C108">
            <v>3.6885561883883554E-2</v>
          </cell>
          <cell r="D108">
            <v>0</v>
          </cell>
          <cell r="E108">
            <v>0</v>
          </cell>
        </row>
        <row r="109">
          <cell r="A109">
            <v>40</v>
          </cell>
          <cell r="B109" t="str">
            <v>New York Times</v>
          </cell>
          <cell r="C109">
            <v>3.6484397290046246E-2</v>
          </cell>
          <cell r="D109">
            <v>0</v>
          </cell>
          <cell r="E109">
            <v>0</v>
          </cell>
        </row>
        <row r="110">
          <cell r="A110">
            <v>41</v>
          </cell>
          <cell r="B110" t="str">
            <v>Sunbeam Television</v>
          </cell>
          <cell r="C110">
            <v>3.6231028597527901E-2</v>
          </cell>
          <cell r="D110">
            <v>0</v>
          </cell>
          <cell r="E110">
            <v>0</v>
          </cell>
        </row>
        <row r="111">
          <cell r="A111">
            <v>42</v>
          </cell>
          <cell r="B111" t="str">
            <v>Gray Communications</v>
          </cell>
          <cell r="C111">
            <v>3.3783517663889782E-2</v>
          </cell>
          <cell r="D111">
            <v>0</v>
          </cell>
          <cell r="E111">
            <v>0</v>
          </cell>
        </row>
        <row r="112">
          <cell r="A112">
            <v>43</v>
          </cell>
          <cell r="B112" t="str">
            <v>McGraw-Hill</v>
          </cell>
          <cell r="C112">
            <v>3.3668373912667367E-2</v>
          </cell>
          <cell r="D112">
            <v>0</v>
          </cell>
          <cell r="E112">
            <v>0</v>
          </cell>
        </row>
        <row r="113">
          <cell r="A113">
            <v>44</v>
          </cell>
          <cell r="B113" t="str">
            <v>Quorum Broadcasting (ABRY)</v>
          </cell>
          <cell r="C113">
            <v>3.2866683728285752E-2</v>
          </cell>
          <cell r="D113">
            <v>0</v>
          </cell>
          <cell r="E113">
            <v>0</v>
          </cell>
        </row>
        <row r="114">
          <cell r="A114">
            <v>45</v>
          </cell>
          <cell r="B114" t="str">
            <v>Cosmos Broadcasting (Liberty)</v>
          </cell>
          <cell r="C114">
            <v>3.282140416035003E-2</v>
          </cell>
          <cell r="D114">
            <v>0</v>
          </cell>
          <cell r="E114">
            <v>0</v>
          </cell>
        </row>
        <row r="115">
          <cell r="A115">
            <v>46</v>
          </cell>
          <cell r="B115" t="str">
            <v xml:space="preserve">Freedom Communications, Inc. </v>
          </cell>
          <cell r="C115">
            <v>3.2274606741660335E-2</v>
          </cell>
          <cell r="D115">
            <v>0</v>
          </cell>
          <cell r="E115">
            <v>0</v>
          </cell>
        </row>
        <row r="116">
          <cell r="A116">
            <v>47</v>
          </cell>
          <cell r="B116" t="str">
            <v xml:space="preserve">Hubbard Broadcasting </v>
          </cell>
          <cell r="C116">
            <v>3.073826518039573E-2</v>
          </cell>
          <cell r="D116">
            <v>1.4692705640340264E-2</v>
          </cell>
          <cell r="E116">
            <v>0</v>
          </cell>
        </row>
        <row r="117">
          <cell r="A117">
            <v>48</v>
          </cell>
          <cell r="B117" t="str">
            <v>Bahakel Communications</v>
          </cell>
          <cell r="C117">
            <v>2.9045708398172519E-2</v>
          </cell>
          <cell r="D117">
            <v>0</v>
          </cell>
          <cell r="E117">
            <v>0</v>
          </cell>
        </row>
        <row r="118">
          <cell r="A118">
            <v>49</v>
          </cell>
          <cell r="B118" t="str">
            <v>STC Broadcasting (Smith Broadcasting Group)</v>
          </cell>
          <cell r="C118">
            <v>2.6655576640053316E-2</v>
          </cell>
          <cell r="D118">
            <v>0</v>
          </cell>
          <cell r="E118">
            <v>0</v>
          </cell>
        </row>
        <row r="119">
          <cell r="A119">
            <v>50</v>
          </cell>
          <cell r="B119" t="str">
            <v>Lenfest Broadcasting LLC</v>
          </cell>
          <cell r="C119">
            <v>2.6494686797011002E-2</v>
          </cell>
          <cell r="D119">
            <v>0</v>
          </cell>
          <cell r="E119">
            <v>0</v>
          </cell>
        </row>
        <row r="120">
          <cell r="A120" t="str">
            <v xml:space="preserve">Note 1:  Clearance rank is based on total clearance of a broadcaster's owned and operated station group based on the number of </v>
          </cell>
        </row>
        <row r="121">
          <cell r="A121" t="str">
            <v xml:space="preserve">cumulative television households reached (%) within that group's Designated Marketing Areas (DMAs).  </v>
          </cell>
        </row>
        <row r="122">
          <cell r="A122" t="str">
            <v>This rank includes pure independent, ethnic, and home shopping stations.</v>
          </cell>
        </row>
        <row r="124">
          <cell r="A124" t="str">
            <v>Note 2:  After the acquisition of CBS by Viacom, Viacom's "clearance" for FCC purposes is over 41%</v>
          </cell>
        </row>
        <row r="125">
          <cell r="A125" t="str">
            <v>Unless the national ownership cap of 35% coverage of U.S. TV households is raised, Viacom</v>
          </cell>
        </row>
        <row r="126">
          <cell r="A126" t="str">
            <v>will have to divest television properties which "reach" approximately 6% of U.S. TV households.</v>
          </cell>
        </row>
        <row r="127">
          <cell r="A127" t="str">
            <v>At a minimum, company must divest station in Pittsburgh, a market which has insufficient "voices" to permit duopoly.</v>
          </cell>
        </row>
        <row r="128">
          <cell r="A128" t="str">
            <v>Sources:  Bear, Stearns &amp; Co. Inc., Nielsen Media Research; BIA - Investing in Television.</v>
          </cell>
        </row>
        <row r="131">
          <cell r="A131" t="str">
            <v>50 Largest Broadcasters — Ranked by Owned and Operated FCC Clearance</v>
          </cell>
        </row>
        <row r="132">
          <cell r="D132" t="str">
            <v>Duopoly</v>
          </cell>
        </row>
        <row r="133">
          <cell r="C133" t="str">
            <v>Owned and Operated</v>
          </cell>
          <cell r="D133" t="str">
            <v>In-Place or Permitted</v>
          </cell>
          <cell r="E133" t="str">
            <v>LMA</v>
          </cell>
        </row>
        <row r="134">
          <cell r="C134" t="str">
            <v>"FCC"</v>
          </cell>
          <cell r="D134" t="str">
            <v>"FCC"</v>
          </cell>
          <cell r="E134" t="str">
            <v>"FCC"</v>
          </cell>
        </row>
        <row r="135">
          <cell r="A135" t="str">
            <v>Rank</v>
          </cell>
          <cell r="B135" t="str">
            <v>Company</v>
          </cell>
          <cell r="C135" t="str">
            <v>Clearance</v>
          </cell>
          <cell r="D135" t="str">
            <v>Clearance</v>
          </cell>
          <cell r="E135" t="str">
            <v>Clearance</v>
          </cell>
        </row>
        <row r="136">
          <cell r="A136">
            <v>1</v>
          </cell>
          <cell r="B136" t="str">
            <v xml:space="preserve">Viacom </v>
          </cell>
          <cell r="C136">
            <v>0.41036667205800315</v>
          </cell>
          <cell r="D136">
            <v>5.6208217478828738E-2</v>
          </cell>
          <cell r="E136">
            <v>2.8036723976535322E-3</v>
          </cell>
        </row>
        <row r="137">
          <cell r="A137">
            <v>2</v>
          </cell>
          <cell r="B137" t="str">
            <v>News Corp. (Fox Broadcasting)</v>
          </cell>
          <cell r="C137">
            <v>0.40271733458516384</v>
          </cell>
          <cell r="D137">
            <v>0.14888391785378266</v>
          </cell>
          <cell r="E137">
            <v>0</v>
          </cell>
        </row>
        <row r="138">
          <cell r="A138">
            <v>3</v>
          </cell>
          <cell r="B138" t="str">
            <v>Paxson Communications</v>
          </cell>
          <cell r="C138">
            <v>0.34647588354643144</v>
          </cell>
          <cell r="D138">
            <v>1.096499147038364E-2</v>
          </cell>
          <cell r="E138">
            <v>9.919820812581373E-3</v>
          </cell>
        </row>
        <row r="139">
          <cell r="A139">
            <v>4</v>
          </cell>
          <cell r="B139" t="str">
            <v>Tribune Company</v>
          </cell>
          <cell r="C139">
            <v>0.28327810279427773</v>
          </cell>
          <cell r="D139">
            <v>7.6673294860444847E-3</v>
          </cell>
          <cell r="E139">
            <v>0</v>
          </cell>
        </row>
        <row r="140">
          <cell r="A140">
            <v>5</v>
          </cell>
          <cell r="B140" t="str">
            <v>General Electric (NBC)</v>
          </cell>
          <cell r="C140">
            <v>0.26599670124676444</v>
          </cell>
          <cell r="D140">
            <v>0</v>
          </cell>
          <cell r="E140">
            <v>3.7591620460444525E-3</v>
          </cell>
        </row>
        <row r="141">
          <cell r="A141">
            <v>6</v>
          </cell>
          <cell r="B141" t="str">
            <v>Disney (ABC)</v>
          </cell>
          <cell r="C141">
            <v>0.23898267807335033</v>
          </cell>
          <cell r="D141">
            <v>0</v>
          </cell>
          <cell r="E141">
            <v>0</v>
          </cell>
        </row>
        <row r="142">
          <cell r="A142">
            <v>7</v>
          </cell>
          <cell r="B142" t="str">
            <v>Hearst-Argyle Television</v>
          </cell>
          <cell r="C142">
            <v>0.1708382555377031</v>
          </cell>
          <cell r="D142">
            <v>5.7529772309440749E-3</v>
          </cell>
          <cell r="E142">
            <v>4.0702678486041702E-3</v>
          </cell>
        </row>
        <row r="143">
          <cell r="A143">
            <v>8</v>
          </cell>
          <cell r="B143" t="str">
            <v>Gannett Co.</v>
          </cell>
          <cell r="C143">
            <v>0.16905427091505648</v>
          </cell>
          <cell r="D143">
            <v>2.6807578283386435E-3</v>
          </cell>
          <cell r="E143">
            <v>0</v>
          </cell>
        </row>
        <row r="144">
          <cell r="A144">
            <v>9</v>
          </cell>
          <cell r="B144" t="str">
            <v xml:space="preserve">USA Networks, Inc. </v>
          </cell>
          <cell r="C144">
            <v>0.15480425334012157</v>
          </cell>
          <cell r="D144">
            <v>0</v>
          </cell>
          <cell r="E144">
            <v>0</v>
          </cell>
        </row>
        <row r="145">
          <cell r="A145">
            <v>10</v>
          </cell>
          <cell r="B145" t="str">
            <v>Trinity Broadcasting Network</v>
          </cell>
          <cell r="C145">
            <v>0.15427472162595698</v>
          </cell>
          <cell r="D145">
            <v>0</v>
          </cell>
          <cell r="E145">
            <v>0</v>
          </cell>
        </row>
        <row r="146">
          <cell r="A146">
            <v>11</v>
          </cell>
          <cell r="B146" t="str">
            <v>Sinclair Broadcast Group</v>
          </cell>
          <cell r="C146">
            <v>0.14193514562678428</v>
          </cell>
          <cell r="D146">
            <v>4.4140467047586091E-2</v>
          </cell>
          <cell r="E146">
            <v>2.6414281422975722E-2</v>
          </cell>
        </row>
        <row r="147">
          <cell r="A147">
            <v>12</v>
          </cell>
          <cell r="B147" t="str">
            <v>Univision Communications</v>
          </cell>
          <cell r="C147">
            <v>0.13311910749141981</v>
          </cell>
          <cell r="D147">
            <v>0</v>
          </cell>
          <cell r="E147">
            <v>0</v>
          </cell>
        </row>
        <row r="148">
          <cell r="A148">
            <v>13</v>
          </cell>
          <cell r="B148" t="str">
            <v>Belo Corp.</v>
          </cell>
          <cell r="C148">
            <v>0.13010522042679432</v>
          </cell>
          <cell r="D148">
            <v>1.479067023856339E-2</v>
          </cell>
          <cell r="E148">
            <v>3.7051947129473585E-3</v>
          </cell>
        </row>
        <row r="149">
          <cell r="A149">
            <v>14</v>
          </cell>
          <cell r="B149" t="str">
            <v>Young Broadcasting</v>
          </cell>
          <cell r="C149">
            <v>0.11327617351982772</v>
          </cell>
          <cell r="D149">
            <v>0</v>
          </cell>
          <cell r="E149">
            <v>0</v>
          </cell>
        </row>
        <row r="150">
          <cell r="A150">
            <v>15</v>
          </cell>
          <cell r="B150" t="str">
            <v xml:space="preserve">Telemundo Group (Apollo Mngmt) </v>
          </cell>
          <cell r="C150">
            <v>0.10815539655474134</v>
          </cell>
          <cell r="D150">
            <v>0</v>
          </cell>
          <cell r="E150">
            <v>0</v>
          </cell>
        </row>
        <row r="151">
          <cell r="A151">
            <v>16</v>
          </cell>
          <cell r="B151" t="str">
            <v>Cox Enterprises</v>
          </cell>
          <cell r="C151">
            <v>9.6239181236193197E-2</v>
          </cell>
          <cell r="D151">
            <v>2.8406310924059628E-2</v>
          </cell>
          <cell r="E151">
            <v>0</v>
          </cell>
        </row>
        <row r="152">
          <cell r="A152">
            <v>17</v>
          </cell>
          <cell r="B152" t="str">
            <v xml:space="preserve">E. W. Scripps </v>
          </cell>
          <cell r="C152">
            <v>8.0443815839650351E-2</v>
          </cell>
          <cell r="D152">
            <v>4.0702678486041702E-3</v>
          </cell>
          <cell r="E152">
            <v>0</v>
          </cell>
        </row>
        <row r="153">
          <cell r="A153">
            <v>18</v>
          </cell>
          <cell r="B153" t="str">
            <v>Raycom Media</v>
          </cell>
          <cell r="C153">
            <v>7.8152059751648198E-2</v>
          </cell>
          <cell r="D153">
            <v>0</v>
          </cell>
          <cell r="E153">
            <v>3.8272164403543906E-3</v>
          </cell>
        </row>
        <row r="154">
          <cell r="A154">
            <v>19</v>
          </cell>
          <cell r="B154" t="str">
            <v>Shop At Home</v>
          </cell>
          <cell r="C154">
            <v>7.7172591896249379E-2</v>
          </cell>
          <cell r="D154">
            <v>0</v>
          </cell>
          <cell r="E154">
            <v>0</v>
          </cell>
        </row>
        <row r="155">
          <cell r="A155">
            <v>20</v>
          </cell>
          <cell r="B155" t="str">
            <v>Entravision Communications Corp</v>
          </cell>
          <cell r="C155">
            <v>7.4942818436034606E-2</v>
          </cell>
          <cell r="D155">
            <v>0</v>
          </cell>
          <cell r="E155">
            <v>0</v>
          </cell>
        </row>
        <row r="156">
          <cell r="A156">
            <v>21</v>
          </cell>
          <cell r="B156" t="str">
            <v>Media General</v>
          </cell>
          <cell r="C156">
            <v>7.4277891035406218E-2</v>
          </cell>
          <cell r="D156">
            <v>0</v>
          </cell>
          <cell r="E156">
            <v>0</v>
          </cell>
        </row>
        <row r="157">
          <cell r="A157">
            <v>22</v>
          </cell>
          <cell r="B157" t="str">
            <v>Washington Post</v>
          </cell>
          <cell r="C157">
            <v>7.2778817663031944E-2</v>
          </cell>
          <cell r="D157">
            <v>0</v>
          </cell>
          <cell r="E157">
            <v>0</v>
          </cell>
        </row>
        <row r="158">
          <cell r="A158">
            <v>23</v>
          </cell>
          <cell r="B158" t="str">
            <v>Meredith Corp.</v>
          </cell>
          <cell r="C158">
            <v>7.2172760201771144E-2</v>
          </cell>
          <cell r="D158">
            <v>0</v>
          </cell>
          <cell r="E158">
            <v>0</v>
          </cell>
        </row>
        <row r="159">
          <cell r="A159">
            <v>24</v>
          </cell>
          <cell r="B159" t="str">
            <v>Emmis Broadcasting</v>
          </cell>
          <cell r="C159">
            <v>6.5624177841409864E-2</v>
          </cell>
          <cell r="D159">
            <v>0</v>
          </cell>
          <cell r="E159">
            <v>0</v>
          </cell>
        </row>
        <row r="160">
          <cell r="A160">
            <v>25</v>
          </cell>
          <cell r="B160" t="str">
            <v>Pappas Telecasting</v>
          </cell>
          <cell r="C160">
            <v>5.2714209483703478E-2</v>
          </cell>
          <cell r="D160">
            <v>0</v>
          </cell>
          <cell r="E160">
            <v>0</v>
          </cell>
        </row>
        <row r="161">
          <cell r="A161">
            <v>26</v>
          </cell>
          <cell r="B161" t="str">
            <v>Clear Channel Communications</v>
          </cell>
          <cell r="C161">
            <v>4.3641368421094402E-2</v>
          </cell>
          <cell r="D161">
            <v>6.3263801451006983E-3</v>
          </cell>
          <cell r="E161">
            <v>8.7552573507674279E-3</v>
          </cell>
        </row>
        <row r="162">
          <cell r="A162">
            <v>27</v>
          </cell>
          <cell r="B162" t="str">
            <v>LIN Television (Hicks Muse)</v>
          </cell>
          <cell r="C162">
            <v>4.3232644939351209E-2</v>
          </cell>
          <cell r="D162">
            <v>3.1204824679578881E-3</v>
          </cell>
          <cell r="E162">
            <v>1.0218278021446458E-2</v>
          </cell>
        </row>
        <row r="163">
          <cell r="A163">
            <v>28</v>
          </cell>
          <cell r="B163" t="str">
            <v>Ackerley Communications</v>
          </cell>
          <cell r="C163">
            <v>4.2794075496905455E-2</v>
          </cell>
          <cell r="D163">
            <v>0</v>
          </cell>
          <cell r="E163">
            <v>0</v>
          </cell>
        </row>
        <row r="164">
          <cell r="A164">
            <v>29</v>
          </cell>
          <cell r="B164" t="str">
            <v>Allbritton Communications</v>
          </cell>
          <cell r="C164">
            <v>4.2170907401183233E-2</v>
          </cell>
          <cell r="D164">
            <v>2.6807578283386435E-3</v>
          </cell>
          <cell r="E164">
            <v>0</v>
          </cell>
        </row>
        <row r="165">
          <cell r="A165">
            <v>30</v>
          </cell>
          <cell r="B165" t="str">
            <v>Granite Broadcasting</v>
          </cell>
          <cell r="C165">
            <v>3.7703076891941925E-2</v>
          </cell>
          <cell r="D165">
            <v>2.7121064997700436E-2</v>
          </cell>
          <cell r="E165">
            <v>0</v>
          </cell>
        </row>
        <row r="166">
          <cell r="A166">
            <v>31</v>
          </cell>
          <cell r="B166" t="str">
            <v>Sunbeam Television</v>
          </cell>
          <cell r="C166">
            <v>3.6231028597527901E-2</v>
          </cell>
          <cell r="D166">
            <v>0</v>
          </cell>
          <cell r="E166">
            <v>0</v>
          </cell>
        </row>
        <row r="167">
          <cell r="A167">
            <v>32</v>
          </cell>
          <cell r="B167" t="str">
            <v>New York Times</v>
          </cell>
          <cell r="C167">
            <v>3.4785715958021352E-2</v>
          </cell>
          <cell r="D167">
            <v>0</v>
          </cell>
          <cell r="E167">
            <v>0</v>
          </cell>
        </row>
        <row r="168">
          <cell r="A168">
            <v>33</v>
          </cell>
          <cell r="B168" t="str">
            <v xml:space="preserve">Fisher Broadcasting </v>
          </cell>
          <cell r="C168">
            <v>3.3835613926646316E-2</v>
          </cell>
          <cell r="D168">
            <v>0</v>
          </cell>
          <cell r="E168">
            <v>0</v>
          </cell>
        </row>
        <row r="169">
          <cell r="A169">
            <v>34</v>
          </cell>
          <cell r="B169" t="str">
            <v>Benedek Broadcasting</v>
          </cell>
          <cell r="C169">
            <v>3.3206385079181285E-2</v>
          </cell>
          <cell r="D169">
            <v>0</v>
          </cell>
          <cell r="E169">
            <v>0</v>
          </cell>
        </row>
        <row r="170">
          <cell r="A170">
            <v>35</v>
          </cell>
          <cell r="B170" t="str">
            <v>McGraw-Hill</v>
          </cell>
          <cell r="C170">
            <v>3.2767298018327465E-2</v>
          </cell>
          <cell r="D170">
            <v>0</v>
          </cell>
          <cell r="E170">
            <v>0</v>
          </cell>
        </row>
        <row r="171">
          <cell r="A171">
            <v>36</v>
          </cell>
          <cell r="B171" t="str">
            <v xml:space="preserve">Freedom Communications, Inc. </v>
          </cell>
          <cell r="C171">
            <v>3.2274606741660335E-2</v>
          </cell>
          <cell r="D171">
            <v>0</v>
          </cell>
          <cell r="E171">
            <v>0</v>
          </cell>
        </row>
        <row r="172">
          <cell r="A172">
            <v>37</v>
          </cell>
          <cell r="B172" t="str">
            <v>Cosmos Broadcasting (Liberty)</v>
          </cell>
          <cell r="C172">
            <v>3.0829252434880789E-2</v>
          </cell>
          <cell r="D172">
            <v>0</v>
          </cell>
          <cell r="E172">
            <v>0</v>
          </cell>
        </row>
        <row r="173">
          <cell r="A173">
            <v>38</v>
          </cell>
          <cell r="B173" t="str">
            <v xml:space="preserve">Hubbard Broadcasting </v>
          </cell>
          <cell r="C173">
            <v>3.073826518039573E-2</v>
          </cell>
          <cell r="D173">
            <v>7.3463528201701319E-3</v>
          </cell>
          <cell r="E173">
            <v>0</v>
          </cell>
        </row>
        <row r="174">
          <cell r="A174">
            <v>39</v>
          </cell>
          <cell r="B174" t="str">
            <v>Acme Television</v>
          </cell>
          <cell r="C174">
            <v>2.971124897471988E-2</v>
          </cell>
          <cell r="D174">
            <v>2.8206363939028024E-3</v>
          </cell>
          <cell r="E174">
            <v>0</v>
          </cell>
        </row>
        <row r="175">
          <cell r="A175">
            <v>40</v>
          </cell>
          <cell r="B175" t="str">
            <v>Gray Communications</v>
          </cell>
          <cell r="C175">
            <v>2.9654619863336382E-2</v>
          </cell>
          <cell r="D175">
            <v>0</v>
          </cell>
          <cell r="E175">
            <v>0</v>
          </cell>
        </row>
        <row r="176">
          <cell r="A176">
            <v>41</v>
          </cell>
          <cell r="B176" t="str">
            <v xml:space="preserve">Beindorf &amp; Headley </v>
          </cell>
          <cell r="C176">
            <v>2.7878889368157609E-2</v>
          </cell>
          <cell r="D176">
            <v>0</v>
          </cell>
          <cell r="E176">
            <v>0</v>
          </cell>
        </row>
        <row r="177">
          <cell r="A177">
            <v>42</v>
          </cell>
          <cell r="B177" t="str">
            <v>Harriscope</v>
          </cell>
          <cell r="C177">
            <v>2.5965281147980412E-2</v>
          </cell>
          <cell r="D177">
            <v>0</v>
          </cell>
          <cell r="E177">
            <v>0</v>
          </cell>
        </row>
        <row r="178">
          <cell r="A178">
            <v>43</v>
          </cell>
          <cell r="B178" t="str">
            <v xml:space="preserve">Liberman Broadcasting </v>
          </cell>
          <cell r="C178">
            <v>2.5965281147980412E-2</v>
          </cell>
          <cell r="D178">
            <v>0</v>
          </cell>
          <cell r="E178">
            <v>0</v>
          </cell>
        </row>
        <row r="179">
          <cell r="A179">
            <v>44</v>
          </cell>
          <cell r="B179" t="str">
            <v>News Web</v>
          </cell>
          <cell r="C179">
            <v>2.2186823796260621E-2</v>
          </cell>
          <cell r="D179">
            <v>0</v>
          </cell>
          <cell r="E179">
            <v>0</v>
          </cell>
        </row>
        <row r="180">
          <cell r="A180">
            <v>45</v>
          </cell>
          <cell r="B180" t="str">
            <v>Weigel Broadcasting</v>
          </cell>
          <cell r="C180">
            <v>2.1503948543735166E-2</v>
          </cell>
          <cell r="D180">
            <v>0</v>
          </cell>
          <cell r="E180">
            <v>0</v>
          </cell>
        </row>
        <row r="181">
          <cell r="A181">
            <v>46</v>
          </cell>
          <cell r="B181" t="str">
            <v>Nexstar Broadcasting Group</v>
          </cell>
          <cell r="C181">
            <v>2.1166064237792763E-2</v>
          </cell>
          <cell r="D181">
            <v>0</v>
          </cell>
          <cell r="E181">
            <v>0</v>
          </cell>
        </row>
        <row r="182">
          <cell r="A182">
            <v>47</v>
          </cell>
          <cell r="B182" t="str">
            <v>Quorum Broadcasting (ABRY)</v>
          </cell>
          <cell r="C182">
            <v>2.0004948829317762E-2</v>
          </cell>
          <cell r="D182">
            <v>0</v>
          </cell>
          <cell r="E182">
            <v>0</v>
          </cell>
        </row>
        <row r="183">
          <cell r="A183">
            <v>48</v>
          </cell>
          <cell r="B183" t="str">
            <v>STC Broadcasting (Smith Broadcasting Group)</v>
          </cell>
          <cell r="C183">
            <v>1.9608077847373985E-2</v>
          </cell>
          <cell r="D183">
            <v>0</v>
          </cell>
          <cell r="E183">
            <v>0</v>
          </cell>
        </row>
        <row r="184">
          <cell r="A184">
            <v>49</v>
          </cell>
          <cell r="B184" t="str">
            <v>Johnson Broadcasting</v>
          </cell>
          <cell r="C184">
            <v>1.8502561265819673E-2</v>
          </cell>
          <cell r="D184">
            <v>0</v>
          </cell>
          <cell r="E184">
            <v>0</v>
          </cell>
        </row>
        <row r="185">
          <cell r="A185">
            <v>50</v>
          </cell>
          <cell r="B185" t="str">
            <v>Evening Post Publishing</v>
          </cell>
          <cell r="C185">
            <v>1.7740334418823611E-2</v>
          </cell>
          <cell r="D185">
            <v>0</v>
          </cell>
          <cell r="E185">
            <v>0</v>
          </cell>
        </row>
        <row r="186">
          <cell r="A186" t="str">
            <v>Note 1:  FCC rank is based on total clearance of a broadcaster's owned and operated station group based on the number of cumulative</v>
          </cell>
        </row>
        <row r="187">
          <cell r="A187" t="str">
            <v>television households reached within that group's Designated Marketing Areas (DMAs), taking into account the</v>
          </cell>
        </row>
        <row r="188">
          <cell r="A188" t="str">
            <v>50% discount for UHF stations as applied to national ownership caps.  This rank includes pure independents,</v>
          </cell>
        </row>
        <row r="189">
          <cell r="A189" t="str">
            <v>ethnic, and home shopping stations.</v>
          </cell>
        </row>
        <row r="191">
          <cell r="A191" t="str">
            <v>Note 2:  After the acquisition of CBS by Viacom, Viacom's "clearance" for FCC purposes is over 41%</v>
          </cell>
        </row>
        <row r="192">
          <cell r="A192" t="str">
            <v>Unless the national ownership cap of 35% coverage of U.S. TV households is raised, Viacom</v>
          </cell>
        </row>
        <row r="193">
          <cell r="A193" t="str">
            <v>will have to divest television properties which "reach" approximately 6% of U.S. TV households.</v>
          </cell>
        </row>
        <row r="194">
          <cell r="A194" t="str">
            <v>At a minimum, company must divest station in Pittsburgh, a market which has insufficient "voices" to permit duopoly.</v>
          </cell>
        </row>
        <row r="195">
          <cell r="A195" t="str">
            <v>Sources:  Bear Stearns &amp; Co. Inc.; Nielsen Media Research; BIA - Investing in Television.</v>
          </cell>
        </row>
      </sheetData>
      <sheetData sheetId="6" refreshError="1">
        <row r="14">
          <cell r="A14">
            <v>10</v>
          </cell>
          <cell r="B14" t="e">
            <v>#REF!</v>
          </cell>
          <cell r="C14" t="e">
            <v>#REF!</v>
          </cell>
          <cell r="D14" t="e">
            <v>#REF!</v>
          </cell>
          <cell r="E14" t="e">
            <v>#REF!</v>
          </cell>
          <cell r="F14" t="e">
            <v>#REF!</v>
          </cell>
          <cell r="G14" t="e">
            <v>#REF!</v>
          </cell>
          <cell r="H14" t="e">
            <v>#REF!</v>
          </cell>
          <cell r="I14" t="e">
            <v>#REF!</v>
          </cell>
          <cell r="J14" t="e">
            <v>#REF!</v>
          </cell>
          <cell r="L14" t="e">
            <v>#REF!</v>
          </cell>
          <cell r="M14" t="e">
            <v>#REF!</v>
          </cell>
          <cell r="N14" t="e">
            <v>#REF!</v>
          </cell>
          <cell r="O14" t="e">
            <v>#REF!</v>
          </cell>
          <cell r="P14" t="e">
            <v>#REF!</v>
          </cell>
          <cell r="Q14" t="e">
            <v>#REF!</v>
          </cell>
          <cell r="R14" t="e">
            <v>#REF!</v>
          </cell>
          <cell r="S14" t="e">
            <v>#REF!</v>
          </cell>
          <cell r="T14" t="e">
            <v>#REF!</v>
          </cell>
        </row>
        <row r="15">
          <cell r="A15">
            <v>11</v>
          </cell>
          <cell r="B15" t="e">
            <v>#REF!</v>
          </cell>
          <cell r="C15" t="e">
            <v>#REF!</v>
          </cell>
          <cell r="D15" t="e">
            <v>#REF!</v>
          </cell>
          <cell r="E15" t="e">
            <v>#REF!</v>
          </cell>
          <cell r="F15" t="e">
            <v>#REF!</v>
          </cell>
          <cell r="G15" t="e">
            <v>#REF!</v>
          </cell>
          <cell r="H15" t="e">
            <v>#REF!</v>
          </cell>
          <cell r="I15" t="e">
            <v>#REF!</v>
          </cell>
          <cell r="J15" t="e">
            <v>#REF!</v>
          </cell>
          <cell r="L15" t="e">
            <v>#REF!</v>
          </cell>
          <cell r="M15" t="e">
            <v>#REF!</v>
          </cell>
          <cell r="N15" t="e">
            <v>#REF!</v>
          </cell>
          <cell r="O15" t="e">
            <v>#REF!</v>
          </cell>
          <cell r="P15" t="e">
            <v>#REF!</v>
          </cell>
          <cell r="Q15" t="e">
            <v>#REF!</v>
          </cell>
          <cell r="R15" t="e">
            <v>#REF!</v>
          </cell>
          <cell r="S15" t="e">
            <v>#REF!</v>
          </cell>
          <cell r="T15" t="e">
            <v>#REF!</v>
          </cell>
        </row>
        <row r="16">
          <cell r="A16">
            <v>12</v>
          </cell>
          <cell r="B16" t="e">
            <v>#REF!</v>
          </cell>
          <cell r="C16" t="e">
            <v>#REF!</v>
          </cell>
          <cell r="D16" t="e">
            <v>#REF!</v>
          </cell>
          <cell r="E16" t="e">
            <v>#REF!</v>
          </cell>
          <cell r="F16" t="e">
            <v>#REF!</v>
          </cell>
          <cell r="G16" t="e">
            <v>#REF!</v>
          </cell>
          <cell r="H16" t="e">
            <v>#REF!</v>
          </cell>
          <cell r="I16" t="e">
            <v>#REF!</v>
          </cell>
          <cell r="J16" t="e">
            <v>#REF!</v>
          </cell>
          <cell r="L16" t="e">
            <v>#REF!</v>
          </cell>
          <cell r="M16" t="e">
            <v>#REF!</v>
          </cell>
          <cell r="N16" t="e">
            <v>#REF!</v>
          </cell>
          <cell r="O16" t="e">
            <v>#REF!</v>
          </cell>
          <cell r="P16" t="e">
            <v>#REF!</v>
          </cell>
          <cell r="Q16" t="e">
            <v>#REF!</v>
          </cell>
          <cell r="R16" t="e">
            <v>#REF!</v>
          </cell>
          <cell r="S16" t="e">
            <v>#REF!</v>
          </cell>
          <cell r="T16" t="e">
            <v>#REF!</v>
          </cell>
        </row>
        <row r="17">
          <cell r="A17">
            <v>13</v>
          </cell>
          <cell r="B17" t="e">
            <v>#REF!</v>
          </cell>
          <cell r="C17" t="e">
            <v>#REF!</v>
          </cell>
          <cell r="D17" t="e">
            <v>#REF!</v>
          </cell>
          <cell r="E17" t="e">
            <v>#REF!</v>
          </cell>
          <cell r="F17" t="e">
            <v>#REF!</v>
          </cell>
          <cell r="G17" t="e">
            <v>#REF!</v>
          </cell>
          <cell r="H17" t="e">
            <v>#REF!</v>
          </cell>
          <cell r="I17" t="e">
            <v>#REF!</v>
          </cell>
          <cell r="J17" t="e">
            <v>#REF!</v>
          </cell>
          <cell r="L17" t="e">
            <v>#REF!</v>
          </cell>
          <cell r="M17" t="e">
            <v>#REF!</v>
          </cell>
          <cell r="N17" t="e">
            <v>#REF!</v>
          </cell>
          <cell r="O17" t="e">
            <v>#REF!</v>
          </cell>
          <cell r="P17" t="e">
            <v>#REF!</v>
          </cell>
          <cell r="Q17" t="e">
            <v>#REF!</v>
          </cell>
          <cell r="R17" t="e">
            <v>#REF!</v>
          </cell>
          <cell r="S17" t="e">
            <v>#REF!</v>
          </cell>
          <cell r="T17" t="e">
            <v>#REF!</v>
          </cell>
        </row>
        <row r="18">
          <cell r="A18">
            <v>14</v>
          </cell>
          <cell r="B18" t="e">
            <v>#REF!</v>
          </cell>
          <cell r="C18" t="e">
            <v>#REF!</v>
          </cell>
          <cell r="D18" t="e">
            <v>#REF!</v>
          </cell>
          <cell r="E18" t="e">
            <v>#REF!</v>
          </cell>
          <cell r="F18" t="e">
            <v>#REF!</v>
          </cell>
          <cell r="G18" t="e">
            <v>#REF!</v>
          </cell>
          <cell r="H18" t="e">
            <v>#REF!</v>
          </cell>
          <cell r="I18" t="e">
            <v>#REF!</v>
          </cell>
          <cell r="J18" t="e">
            <v>#REF!</v>
          </cell>
          <cell r="L18" t="e">
            <v>#REF!</v>
          </cell>
          <cell r="M18" t="e">
            <v>#REF!</v>
          </cell>
          <cell r="N18" t="e">
            <v>#REF!</v>
          </cell>
          <cell r="O18" t="e">
            <v>#REF!</v>
          </cell>
          <cell r="P18" t="e">
            <v>#REF!</v>
          </cell>
          <cell r="Q18" t="e">
            <v>#REF!</v>
          </cell>
          <cell r="R18" t="e">
            <v>#REF!</v>
          </cell>
          <cell r="S18" t="e">
            <v>#REF!</v>
          </cell>
          <cell r="T18" t="e">
            <v>#REF!</v>
          </cell>
        </row>
        <row r="19">
          <cell r="A19">
            <v>15</v>
          </cell>
          <cell r="B19" t="e">
            <v>#REF!</v>
          </cell>
          <cell r="C19" t="e">
            <v>#REF!</v>
          </cell>
          <cell r="D19" t="e">
            <v>#REF!</v>
          </cell>
          <cell r="E19" t="e">
            <v>#REF!</v>
          </cell>
          <cell r="F19" t="e">
            <v>#REF!</v>
          </cell>
          <cell r="G19" t="e">
            <v>#REF!</v>
          </cell>
          <cell r="H19" t="e">
            <v>#REF!</v>
          </cell>
          <cell r="I19" t="e">
            <v>#REF!</v>
          </cell>
          <cell r="J19" t="e">
            <v>#REF!</v>
          </cell>
          <cell r="L19" t="e">
            <v>#REF!</v>
          </cell>
          <cell r="M19" t="e">
            <v>#REF!</v>
          </cell>
          <cell r="N19" t="e">
            <v>#REF!</v>
          </cell>
          <cell r="O19" t="e">
            <v>#REF!</v>
          </cell>
          <cell r="P19" t="e">
            <v>#REF!</v>
          </cell>
          <cell r="Q19" t="e">
            <v>#REF!</v>
          </cell>
          <cell r="R19" t="e">
            <v>#REF!</v>
          </cell>
          <cell r="S19" t="e">
            <v>#REF!</v>
          </cell>
          <cell r="T19" t="e">
            <v>#REF!</v>
          </cell>
        </row>
        <row r="20">
          <cell r="A20">
            <v>16</v>
          </cell>
          <cell r="B20" t="e">
            <v>#REF!</v>
          </cell>
          <cell r="C20" t="e">
            <v>#REF!</v>
          </cell>
          <cell r="D20" t="e">
            <v>#REF!</v>
          </cell>
          <cell r="E20" t="e">
            <v>#REF!</v>
          </cell>
          <cell r="F20" t="e">
            <v>#REF!</v>
          </cell>
          <cell r="G20" t="e">
            <v>#REF!</v>
          </cell>
          <cell r="H20" t="e">
            <v>#REF!</v>
          </cell>
          <cell r="I20" t="e">
            <v>#REF!</v>
          </cell>
          <cell r="J20" t="e">
            <v>#REF!</v>
          </cell>
          <cell r="L20" t="e">
            <v>#REF!</v>
          </cell>
          <cell r="M20" t="e">
            <v>#REF!</v>
          </cell>
          <cell r="N20" t="e">
            <v>#REF!</v>
          </cell>
          <cell r="O20" t="e">
            <v>#REF!</v>
          </cell>
          <cell r="P20" t="e">
            <v>#REF!</v>
          </cell>
          <cell r="Q20" t="e">
            <v>#REF!</v>
          </cell>
          <cell r="R20" t="e">
            <v>#REF!</v>
          </cell>
          <cell r="S20" t="e">
            <v>#REF!</v>
          </cell>
          <cell r="T20" t="e">
            <v>#REF!</v>
          </cell>
        </row>
        <row r="21">
          <cell r="A21">
            <v>17</v>
          </cell>
          <cell r="B21" t="e">
            <v>#REF!</v>
          </cell>
          <cell r="C21" t="e">
            <v>#REF!</v>
          </cell>
          <cell r="D21" t="e">
            <v>#REF!</v>
          </cell>
          <cell r="E21" t="e">
            <v>#REF!</v>
          </cell>
          <cell r="F21" t="e">
            <v>#REF!</v>
          </cell>
          <cell r="G21" t="e">
            <v>#REF!</v>
          </cell>
          <cell r="H21" t="e">
            <v>#REF!</v>
          </cell>
          <cell r="I21" t="e">
            <v>#REF!</v>
          </cell>
          <cell r="J21" t="e">
            <v>#REF!</v>
          </cell>
          <cell r="L21" t="e">
            <v>#REF!</v>
          </cell>
          <cell r="M21" t="e">
            <v>#REF!</v>
          </cell>
          <cell r="N21" t="e">
            <v>#REF!</v>
          </cell>
          <cell r="O21" t="e">
            <v>#REF!</v>
          </cell>
          <cell r="P21" t="e">
            <v>#REF!</v>
          </cell>
          <cell r="Q21" t="e">
            <v>#REF!</v>
          </cell>
          <cell r="R21" t="e">
            <v>#REF!</v>
          </cell>
          <cell r="S21" t="e">
            <v>#REF!</v>
          </cell>
          <cell r="T21" t="e">
            <v>#REF!</v>
          </cell>
        </row>
        <row r="22">
          <cell r="A22">
            <v>18</v>
          </cell>
          <cell r="B22" t="e">
            <v>#REF!</v>
          </cell>
          <cell r="C22" t="e">
            <v>#REF!</v>
          </cell>
          <cell r="D22" t="e">
            <v>#REF!</v>
          </cell>
          <cell r="E22" t="e">
            <v>#REF!</v>
          </cell>
          <cell r="F22" t="e">
            <v>#REF!</v>
          </cell>
          <cell r="G22" t="e">
            <v>#REF!</v>
          </cell>
          <cell r="H22" t="e">
            <v>#REF!</v>
          </cell>
          <cell r="I22" t="e">
            <v>#REF!</v>
          </cell>
          <cell r="J22" t="e">
            <v>#REF!</v>
          </cell>
          <cell r="L22" t="e">
            <v>#REF!</v>
          </cell>
          <cell r="M22" t="e">
            <v>#REF!</v>
          </cell>
          <cell r="N22" t="e">
            <v>#REF!</v>
          </cell>
          <cell r="O22" t="e">
            <v>#REF!</v>
          </cell>
          <cell r="P22" t="e">
            <v>#REF!</v>
          </cell>
          <cell r="Q22" t="e">
            <v>#REF!</v>
          </cell>
          <cell r="R22" t="e">
            <v>#REF!</v>
          </cell>
          <cell r="S22" t="e">
            <v>#REF!</v>
          </cell>
          <cell r="T22" t="e">
            <v>#REF!</v>
          </cell>
        </row>
        <row r="23">
          <cell r="A23">
            <v>19</v>
          </cell>
          <cell r="B23" t="e">
            <v>#REF!</v>
          </cell>
          <cell r="C23" t="e">
            <v>#REF!</v>
          </cell>
          <cell r="D23" t="e">
            <v>#REF!</v>
          </cell>
          <cell r="E23" t="e">
            <v>#REF!</v>
          </cell>
          <cell r="F23" t="e">
            <v>#REF!</v>
          </cell>
          <cell r="G23" t="e">
            <v>#REF!</v>
          </cell>
          <cell r="H23" t="e">
            <v>#REF!</v>
          </cell>
          <cell r="I23" t="e">
            <v>#REF!</v>
          </cell>
          <cell r="J23" t="e">
            <v>#REF!</v>
          </cell>
          <cell r="L23" t="e">
            <v>#REF!</v>
          </cell>
          <cell r="M23" t="e">
            <v>#REF!</v>
          </cell>
          <cell r="N23" t="e">
            <v>#REF!</v>
          </cell>
          <cell r="O23" t="e">
            <v>#REF!</v>
          </cell>
          <cell r="P23" t="e">
            <v>#REF!</v>
          </cell>
          <cell r="Q23" t="e">
            <v>#REF!</v>
          </cell>
          <cell r="R23" t="e">
            <v>#REF!</v>
          </cell>
          <cell r="S23" t="e">
            <v>#REF!</v>
          </cell>
          <cell r="T23" t="e">
            <v>#REF!</v>
          </cell>
        </row>
        <row r="24">
          <cell r="A24">
            <v>20</v>
          </cell>
          <cell r="B24" t="e">
            <v>#REF!</v>
          </cell>
          <cell r="C24" t="e">
            <v>#REF!</v>
          </cell>
          <cell r="D24" t="e">
            <v>#REF!</v>
          </cell>
          <cell r="E24" t="e">
            <v>#REF!</v>
          </cell>
          <cell r="F24" t="e">
            <v>#REF!</v>
          </cell>
          <cell r="G24" t="e">
            <v>#REF!</v>
          </cell>
          <cell r="H24" t="e">
            <v>#REF!</v>
          </cell>
          <cell r="I24" t="e">
            <v>#REF!</v>
          </cell>
          <cell r="J24" t="e">
            <v>#REF!</v>
          </cell>
          <cell r="L24" t="e">
            <v>#REF!</v>
          </cell>
          <cell r="M24" t="e">
            <v>#REF!</v>
          </cell>
          <cell r="N24" t="e">
            <v>#REF!</v>
          </cell>
          <cell r="O24" t="e">
            <v>#REF!</v>
          </cell>
          <cell r="P24" t="e">
            <v>#REF!</v>
          </cell>
          <cell r="Q24" t="e">
            <v>#REF!</v>
          </cell>
          <cell r="R24" t="e">
            <v>#REF!</v>
          </cell>
          <cell r="S24" t="e">
            <v>#REF!</v>
          </cell>
          <cell r="T24" t="e">
            <v>#REF!</v>
          </cell>
        </row>
        <row r="25">
          <cell r="A25">
            <v>21</v>
          </cell>
          <cell r="B25" t="e">
            <v>#REF!</v>
          </cell>
          <cell r="C25" t="e">
            <v>#REF!</v>
          </cell>
          <cell r="D25" t="e">
            <v>#REF!</v>
          </cell>
          <cell r="E25" t="e">
            <v>#REF!</v>
          </cell>
          <cell r="F25" t="e">
            <v>#REF!</v>
          </cell>
          <cell r="G25" t="e">
            <v>#REF!</v>
          </cell>
          <cell r="H25" t="e">
            <v>#REF!</v>
          </cell>
          <cell r="I25" t="e">
            <v>#REF!</v>
          </cell>
          <cell r="J25" t="e">
            <v>#REF!</v>
          </cell>
          <cell r="L25" t="e">
            <v>#REF!</v>
          </cell>
          <cell r="M25" t="e">
            <v>#REF!</v>
          </cell>
          <cell r="N25" t="e">
            <v>#REF!</v>
          </cell>
          <cell r="O25" t="e">
            <v>#REF!</v>
          </cell>
          <cell r="P25" t="e">
            <v>#REF!</v>
          </cell>
          <cell r="Q25" t="e">
            <v>#REF!</v>
          </cell>
          <cell r="R25" t="e">
            <v>#REF!</v>
          </cell>
          <cell r="S25" t="e">
            <v>#REF!</v>
          </cell>
          <cell r="T25" t="e">
            <v>#REF!</v>
          </cell>
        </row>
        <row r="26">
          <cell r="A26">
            <v>22</v>
          </cell>
          <cell r="B26" t="e">
            <v>#REF!</v>
          </cell>
          <cell r="C26" t="e">
            <v>#REF!</v>
          </cell>
          <cell r="D26" t="e">
            <v>#REF!</v>
          </cell>
          <cell r="E26" t="e">
            <v>#REF!</v>
          </cell>
          <cell r="F26" t="e">
            <v>#REF!</v>
          </cell>
          <cell r="G26" t="e">
            <v>#REF!</v>
          </cell>
          <cell r="H26" t="e">
            <v>#REF!</v>
          </cell>
          <cell r="I26" t="e">
            <v>#REF!</v>
          </cell>
          <cell r="J26" t="e">
            <v>#REF!</v>
          </cell>
          <cell r="L26" t="e">
            <v>#REF!</v>
          </cell>
          <cell r="M26" t="e">
            <v>#REF!</v>
          </cell>
          <cell r="N26" t="e">
            <v>#REF!</v>
          </cell>
          <cell r="O26" t="e">
            <v>#REF!</v>
          </cell>
          <cell r="P26" t="e">
            <v>#REF!</v>
          </cell>
          <cell r="Q26" t="e">
            <v>#REF!</v>
          </cell>
          <cell r="R26" t="e">
            <v>#REF!</v>
          </cell>
          <cell r="S26" t="e">
            <v>#REF!</v>
          </cell>
          <cell r="T26" t="e">
            <v>#REF!</v>
          </cell>
        </row>
        <row r="27">
          <cell r="A27">
            <v>23</v>
          </cell>
          <cell r="B27" t="e">
            <v>#REF!</v>
          </cell>
          <cell r="C27" t="e">
            <v>#REF!</v>
          </cell>
          <cell r="D27" t="e">
            <v>#REF!</v>
          </cell>
          <cell r="E27" t="e">
            <v>#REF!</v>
          </cell>
          <cell r="F27" t="e">
            <v>#REF!</v>
          </cell>
          <cell r="G27" t="e">
            <v>#REF!</v>
          </cell>
          <cell r="H27" t="e">
            <v>#REF!</v>
          </cell>
          <cell r="I27" t="e">
            <v>#REF!</v>
          </cell>
          <cell r="J27" t="e">
            <v>#REF!</v>
          </cell>
          <cell r="L27" t="e">
            <v>#REF!</v>
          </cell>
          <cell r="M27" t="e">
            <v>#REF!</v>
          </cell>
          <cell r="N27" t="e">
            <v>#REF!</v>
          </cell>
          <cell r="O27" t="e">
            <v>#REF!</v>
          </cell>
          <cell r="P27" t="e">
            <v>#REF!</v>
          </cell>
          <cell r="Q27" t="e">
            <v>#REF!</v>
          </cell>
          <cell r="R27" t="e">
            <v>#REF!</v>
          </cell>
          <cell r="S27" t="e">
            <v>#REF!</v>
          </cell>
          <cell r="T27" t="e">
            <v>#REF!</v>
          </cell>
        </row>
        <row r="28">
          <cell r="A28">
            <v>24</v>
          </cell>
          <cell r="B28" t="e">
            <v>#REF!</v>
          </cell>
          <cell r="C28" t="e">
            <v>#REF!</v>
          </cell>
          <cell r="D28" t="e">
            <v>#REF!</v>
          </cell>
          <cell r="E28" t="e">
            <v>#REF!</v>
          </cell>
          <cell r="F28" t="e">
            <v>#REF!</v>
          </cell>
          <cell r="G28" t="e">
            <v>#REF!</v>
          </cell>
          <cell r="H28" t="e">
            <v>#REF!</v>
          </cell>
          <cell r="I28" t="e">
            <v>#REF!</v>
          </cell>
          <cell r="J28" t="e">
            <v>#REF!</v>
          </cell>
          <cell r="L28" t="e">
            <v>#REF!</v>
          </cell>
          <cell r="M28" t="e">
            <v>#REF!</v>
          </cell>
          <cell r="N28" t="e">
            <v>#REF!</v>
          </cell>
          <cell r="O28" t="e">
            <v>#REF!</v>
          </cell>
          <cell r="P28" t="e">
            <v>#REF!</v>
          </cell>
          <cell r="Q28" t="e">
            <v>#REF!</v>
          </cell>
          <cell r="R28" t="e">
            <v>#REF!</v>
          </cell>
          <cell r="S28" t="e">
            <v>#REF!</v>
          </cell>
          <cell r="T28" t="e">
            <v>#REF!</v>
          </cell>
        </row>
        <row r="29">
          <cell r="A29">
            <v>25</v>
          </cell>
          <cell r="B29" t="e">
            <v>#REF!</v>
          </cell>
          <cell r="C29" t="e">
            <v>#REF!</v>
          </cell>
          <cell r="D29" t="e">
            <v>#REF!</v>
          </cell>
          <cell r="E29" t="e">
            <v>#REF!</v>
          </cell>
          <cell r="F29" t="e">
            <v>#REF!</v>
          </cell>
          <cell r="G29" t="e">
            <v>#REF!</v>
          </cell>
          <cell r="H29" t="e">
            <v>#REF!</v>
          </cell>
          <cell r="I29" t="e">
            <v>#REF!</v>
          </cell>
          <cell r="J29" t="e">
            <v>#REF!</v>
          </cell>
          <cell r="L29" t="e">
            <v>#REF!</v>
          </cell>
          <cell r="M29" t="e">
            <v>#REF!</v>
          </cell>
          <cell r="N29" t="e">
            <v>#REF!</v>
          </cell>
          <cell r="O29" t="e">
            <v>#REF!</v>
          </cell>
          <cell r="P29" t="e">
            <v>#REF!</v>
          </cell>
          <cell r="Q29" t="e">
            <v>#REF!</v>
          </cell>
          <cell r="R29" t="e">
            <v>#REF!</v>
          </cell>
          <cell r="S29" t="e">
            <v>#REF!</v>
          </cell>
          <cell r="T29" t="e">
            <v>#REF!</v>
          </cell>
        </row>
        <row r="30">
          <cell r="A30">
            <v>26</v>
          </cell>
          <cell r="B30" t="e">
            <v>#REF!</v>
          </cell>
          <cell r="C30" t="e">
            <v>#REF!</v>
          </cell>
          <cell r="D30" t="e">
            <v>#REF!</v>
          </cell>
          <cell r="E30" t="e">
            <v>#REF!</v>
          </cell>
          <cell r="F30" t="e">
            <v>#REF!</v>
          </cell>
          <cell r="G30" t="e">
            <v>#REF!</v>
          </cell>
          <cell r="H30" t="e">
            <v>#REF!</v>
          </cell>
          <cell r="I30" t="e">
            <v>#REF!</v>
          </cell>
          <cell r="J30" t="e">
            <v>#REF!</v>
          </cell>
          <cell r="L30" t="e">
            <v>#REF!</v>
          </cell>
          <cell r="M30" t="e">
            <v>#REF!</v>
          </cell>
          <cell r="N30" t="e">
            <v>#REF!</v>
          </cell>
          <cell r="O30" t="e">
            <v>#REF!</v>
          </cell>
          <cell r="P30" t="e">
            <v>#REF!</v>
          </cell>
          <cell r="Q30" t="e">
            <v>#REF!</v>
          </cell>
          <cell r="R30" t="e">
            <v>#REF!</v>
          </cell>
          <cell r="S30" t="e">
            <v>#REF!</v>
          </cell>
          <cell r="T30" t="e">
            <v>#REF!</v>
          </cell>
        </row>
        <row r="31">
          <cell r="A31">
            <v>27</v>
          </cell>
          <cell r="B31" t="e">
            <v>#REF!</v>
          </cell>
          <cell r="C31" t="e">
            <v>#REF!</v>
          </cell>
          <cell r="D31" t="e">
            <v>#REF!</v>
          </cell>
          <cell r="E31" t="e">
            <v>#REF!</v>
          </cell>
          <cell r="F31" t="e">
            <v>#REF!</v>
          </cell>
          <cell r="G31" t="e">
            <v>#REF!</v>
          </cell>
          <cell r="H31" t="e">
            <v>#REF!</v>
          </cell>
          <cell r="I31" t="e">
            <v>#REF!</v>
          </cell>
          <cell r="J31" t="e">
            <v>#REF!</v>
          </cell>
          <cell r="L31" t="e">
            <v>#REF!</v>
          </cell>
          <cell r="M31" t="e">
            <v>#REF!</v>
          </cell>
          <cell r="N31" t="e">
            <v>#REF!</v>
          </cell>
          <cell r="O31" t="e">
            <v>#REF!</v>
          </cell>
          <cell r="P31" t="e">
            <v>#REF!</v>
          </cell>
          <cell r="Q31" t="e">
            <v>#REF!</v>
          </cell>
          <cell r="R31" t="e">
            <v>#REF!</v>
          </cell>
          <cell r="S31" t="e">
            <v>#REF!</v>
          </cell>
          <cell r="T31" t="e">
            <v>#REF!</v>
          </cell>
        </row>
        <row r="32">
          <cell r="A32">
            <v>28</v>
          </cell>
          <cell r="B32" t="e">
            <v>#REF!</v>
          </cell>
          <cell r="C32" t="e">
            <v>#REF!</v>
          </cell>
          <cell r="D32" t="e">
            <v>#REF!</v>
          </cell>
          <cell r="E32" t="e">
            <v>#REF!</v>
          </cell>
          <cell r="F32" t="e">
            <v>#REF!</v>
          </cell>
          <cell r="G32" t="e">
            <v>#REF!</v>
          </cell>
          <cell r="H32" t="e">
            <v>#REF!</v>
          </cell>
          <cell r="I32" t="e">
            <v>#REF!</v>
          </cell>
          <cell r="J32" t="e">
            <v>#REF!</v>
          </cell>
          <cell r="L32" t="e">
            <v>#REF!</v>
          </cell>
          <cell r="M32" t="e">
            <v>#REF!</v>
          </cell>
          <cell r="N32" t="e">
            <v>#REF!</v>
          </cell>
          <cell r="O32" t="e">
            <v>#REF!</v>
          </cell>
          <cell r="P32" t="e">
            <v>#REF!</v>
          </cell>
          <cell r="Q32" t="e">
            <v>#REF!</v>
          </cell>
          <cell r="R32" t="e">
            <v>#REF!</v>
          </cell>
          <cell r="S32" t="e">
            <v>#REF!</v>
          </cell>
          <cell r="T32" t="e">
            <v>#REF!</v>
          </cell>
        </row>
        <row r="33">
          <cell r="A33">
            <v>29</v>
          </cell>
          <cell r="B33" t="e">
            <v>#REF!</v>
          </cell>
          <cell r="C33" t="e">
            <v>#REF!</v>
          </cell>
          <cell r="D33" t="e">
            <v>#REF!</v>
          </cell>
          <cell r="E33" t="e">
            <v>#REF!</v>
          </cell>
          <cell r="F33" t="e">
            <v>#REF!</v>
          </cell>
          <cell r="G33" t="e">
            <v>#REF!</v>
          </cell>
          <cell r="H33" t="e">
            <v>#REF!</v>
          </cell>
          <cell r="I33" t="e">
            <v>#REF!</v>
          </cell>
          <cell r="J33" t="e">
            <v>#REF!</v>
          </cell>
          <cell r="L33" t="e">
            <v>#REF!</v>
          </cell>
          <cell r="M33" t="e">
            <v>#REF!</v>
          </cell>
          <cell r="N33" t="e">
            <v>#REF!</v>
          </cell>
          <cell r="O33" t="e">
            <v>#REF!</v>
          </cell>
          <cell r="P33" t="e">
            <v>#REF!</v>
          </cell>
          <cell r="Q33" t="e">
            <v>#REF!</v>
          </cell>
          <cell r="R33" t="e">
            <v>#REF!</v>
          </cell>
          <cell r="S33" t="e">
            <v>#REF!</v>
          </cell>
          <cell r="T33" t="e">
            <v>#REF!</v>
          </cell>
        </row>
        <row r="34">
          <cell r="A34">
            <v>30</v>
          </cell>
          <cell r="B34" t="e">
            <v>#REF!</v>
          </cell>
          <cell r="C34" t="e">
            <v>#REF!</v>
          </cell>
          <cell r="D34" t="e">
            <v>#REF!</v>
          </cell>
          <cell r="E34" t="e">
            <v>#REF!</v>
          </cell>
          <cell r="F34" t="e">
            <v>#REF!</v>
          </cell>
          <cell r="G34" t="e">
            <v>#REF!</v>
          </cell>
          <cell r="H34" t="e">
            <v>#REF!</v>
          </cell>
          <cell r="I34" t="e">
            <v>#REF!</v>
          </cell>
          <cell r="J34" t="e">
            <v>#REF!</v>
          </cell>
          <cell r="L34" t="e">
            <v>#REF!</v>
          </cell>
          <cell r="M34" t="e">
            <v>#REF!</v>
          </cell>
          <cell r="N34" t="e">
            <v>#REF!</v>
          </cell>
          <cell r="O34" t="e">
            <v>#REF!</v>
          </cell>
          <cell r="P34" t="e">
            <v>#REF!</v>
          </cell>
          <cell r="Q34" t="e">
            <v>#REF!</v>
          </cell>
          <cell r="R34" t="e">
            <v>#REF!</v>
          </cell>
          <cell r="S34" t="e">
            <v>#REF!</v>
          </cell>
          <cell r="T34" t="e">
            <v>#REF!</v>
          </cell>
        </row>
        <row r="35">
          <cell r="A35">
            <v>31</v>
          </cell>
          <cell r="B35" t="e">
            <v>#REF!</v>
          </cell>
          <cell r="C35" t="e">
            <v>#REF!</v>
          </cell>
          <cell r="D35" t="e">
            <v>#REF!</v>
          </cell>
          <cell r="E35" t="e">
            <v>#REF!</v>
          </cell>
          <cell r="F35" t="e">
            <v>#REF!</v>
          </cell>
          <cell r="G35" t="e">
            <v>#REF!</v>
          </cell>
          <cell r="H35" t="e">
            <v>#REF!</v>
          </cell>
          <cell r="I35" t="e">
            <v>#REF!</v>
          </cell>
          <cell r="J35" t="e">
            <v>#REF!</v>
          </cell>
          <cell r="L35" t="e">
            <v>#REF!</v>
          </cell>
          <cell r="M35" t="e">
            <v>#REF!</v>
          </cell>
          <cell r="N35" t="e">
            <v>#REF!</v>
          </cell>
          <cell r="O35" t="e">
            <v>#REF!</v>
          </cell>
          <cell r="P35" t="e">
            <v>#REF!</v>
          </cell>
          <cell r="Q35" t="e">
            <v>#REF!</v>
          </cell>
          <cell r="R35" t="e">
            <v>#REF!</v>
          </cell>
          <cell r="S35" t="e">
            <v>#REF!</v>
          </cell>
          <cell r="T35" t="e">
            <v>#REF!</v>
          </cell>
        </row>
        <row r="36">
          <cell r="A36">
            <v>32</v>
          </cell>
          <cell r="B36" t="e">
            <v>#REF!</v>
          </cell>
          <cell r="C36" t="e">
            <v>#REF!</v>
          </cell>
          <cell r="D36" t="e">
            <v>#REF!</v>
          </cell>
          <cell r="E36" t="e">
            <v>#REF!</v>
          </cell>
          <cell r="F36" t="e">
            <v>#REF!</v>
          </cell>
          <cell r="G36" t="e">
            <v>#REF!</v>
          </cell>
          <cell r="H36" t="e">
            <v>#REF!</v>
          </cell>
          <cell r="I36" t="e">
            <v>#REF!</v>
          </cell>
          <cell r="J36" t="e">
            <v>#REF!</v>
          </cell>
          <cell r="L36" t="e">
            <v>#REF!</v>
          </cell>
          <cell r="M36" t="e">
            <v>#REF!</v>
          </cell>
          <cell r="N36" t="e">
            <v>#REF!</v>
          </cell>
          <cell r="O36" t="e">
            <v>#REF!</v>
          </cell>
          <cell r="P36" t="e">
            <v>#REF!</v>
          </cell>
          <cell r="Q36" t="e">
            <v>#REF!</v>
          </cell>
          <cell r="R36" t="e">
            <v>#REF!</v>
          </cell>
          <cell r="S36" t="e">
            <v>#REF!</v>
          </cell>
          <cell r="T36" t="e">
            <v>#REF!</v>
          </cell>
        </row>
        <row r="37">
          <cell r="A37">
            <v>33</v>
          </cell>
          <cell r="B37" t="str">
            <v>Liberman Broadcasting</v>
          </cell>
          <cell r="C37" t="e">
            <v>#REF!</v>
          </cell>
          <cell r="D37" t="e">
            <v>#REF!</v>
          </cell>
          <cell r="E37" t="e">
            <v>#REF!</v>
          </cell>
          <cell r="F37" t="e">
            <v>#REF!</v>
          </cell>
          <cell r="G37" t="e">
            <v>#REF!</v>
          </cell>
          <cell r="H37" t="e">
            <v>#REF!</v>
          </cell>
          <cell r="I37" t="e">
            <v>#REF!</v>
          </cell>
          <cell r="J37" t="e">
            <v>#REF!</v>
          </cell>
          <cell r="L37" t="e">
            <v>#REF!</v>
          </cell>
          <cell r="M37" t="e">
            <v>#REF!</v>
          </cell>
          <cell r="N37" t="e">
            <v>#REF!</v>
          </cell>
          <cell r="O37" t="e">
            <v>#REF!</v>
          </cell>
          <cell r="P37" t="e">
            <v>#REF!</v>
          </cell>
          <cell r="Q37" t="e">
            <v>#REF!</v>
          </cell>
          <cell r="R37" t="e">
            <v>#REF!</v>
          </cell>
          <cell r="S37" t="e">
            <v>#REF!</v>
          </cell>
          <cell r="T37" t="e">
            <v>#REF!</v>
          </cell>
        </row>
        <row r="38">
          <cell r="A38">
            <v>34</v>
          </cell>
          <cell r="B38" t="e">
            <v>#REF!</v>
          </cell>
          <cell r="C38" t="e">
            <v>#REF!</v>
          </cell>
          <cell r="D38" t="e">
            <v>#REF!</v>
          </cell>
          <cell r="E38" t="e">
            <v>#REF!</v>
          </cell>
          <cell r="F38" t="e">
            <v>#REF!</v>
          </cell>
          <cell r="G38" t="e">
            <v>#REF!</v>
          </cell>
          <cell r="H38" t="e">
            <v>#REF!</v>
          </cell>
          <cell r="I38" t="e">
            <v>#REF!</v>
          </cell>
          <cell r="J38" t="e">
            <v>#REF!</v>
          </cell>
          <cell r="L38" t="e">
            <v>#REF!</v>
          </cell>
          <cell r="M38" t="e">
            <v>#REF!</v>
          </cell>
          <cell r="N38" t="e">
            <v>#REF!</v>
          </cell>
          <cell r="O38" t="e">
            <v>#REF!</v>
          </cell>
          <cell r="P38" t="e">
            <v>#REF!</v>
          </cell>
          <cell r="Q38" t="e">
            <v>#REF!</v>
          </cell>
          <cell r="R38" t="e">
            <v>#REF!</v>
          </cell>
          <cell r="S38" t="e">
            <v>#REF!</v>
          </cell>
          <cell r="T38" t="e">
            <v>#REF!</v>
          </cell>
        </row>
        <row r="39">
          <cell r="A39">
            <v>35</v>
          </cell>
          <cell r="B39" t="e">
            <v>#REF!</v>
          </cell>
          <cell r="C39" t="e">
            <v>#REF!</v>
          </cell>
          <cell r="D39" t="e">
            <v>#REF!</v>
          </cell>
          <cell r="E39" t="e">
            <v>#REF!</v>
          </cell>
          <cell r="F39" t="e">
            <v>#REF!</v>
          </cell>
          <cell r="G39" t="e">
            <v>#REF!</v>
          </cell>
          <cell r="H39" t="e">
            <v>#REF!</v>
          </cell>
          <cell r="I39" t="e">
            <v>#REF!</v>
          </cell>
          <cell r="J39" t="e">
            <v>#REF!</v>
          </cell>
          <cell r="L39" t="e">
            <v>#REF!</v>
          </cell>
          <cell r="M39" t="e">
            <v>#REF!</v>
          </cell>
          <cell r="N39" t="e">
            <v>#REF!</v>
          </cell>
          <cell r="O39" t="e">
            <v>#REF!</v>
          </cell>
          <cell r="P39" t="e">
            <v>#REF!</v>
          </cell>
          <cell r="Q39" t="e">
            <v>#REF!</v>
          </cell>
          <cell r="R39" t="e">
            <v>#REF!</v>
          </cell>
          <cell r="S39" t="e">
            <v>#REF!</v>
          </cell>
          <cell r="T39" t="e">
            <v>#REF!</v>
          </cell>
        </row>
        <row r="40">
          <cell r="A40">
            <v>36</v>
          </cell>
          <cell r="B40" t="e">
            <v>#REF!</v>
          </cell>
          <cell r="C40" t="e">
            <v>#REF!</v>
          </cell>
          <cell r="D40" t="e">
            <v>#REF!</v>
          </cell>
          <cell r="E40" t="e">
            <v>#REF!</v>
          </cell>
          <cell r="F40" t="e">
            <v>#REF!</v>
          </cell>
          <cell r="G40" t="e">
            <v>#REF!</v>
          </cell>
          <cell r="H40" t="e">
            <v>#REF!</v>
          </cell>
          <cell r="I40" t="e">
            <v>#REF!</v>
          </cell>
          <cell r="J40" t="e">
            <v>#REF!</v>
          </cell>
          <cell r="L40" t="e">
            <v>#REF!</v>
          </cell>
          <cell r="M40" t="e">
            <v>#REF!</v>
          </cell>
          <cell r="N40" t="e">
            <v>#REF!</v>
          </cell>
          <cell r="O40" t="e">
            <v>#REF!</v>
          </cell>
          <cell r="P40" t="e">
            <v>#REF!</v>
          </cell>
          <cell r="Q40" t="e">
            <v>#REF!</v>
          </cell>
          <cell r="R40" t="e">
            <v>#REF!</v>
          </cell>
          <cell r="S40" t="e">
            <v>#REF!</v>
          </cell>
          <cell r="T40" t="e">
            <v>#REF!</v>
          </cell>
        </row>
        <row r="41">
          <cell r="A41">
            <v>37</v>
          </cell>
          <cell r="B41" t="e">
            <v>#REF!</v>
          </cell>
          <cell r="C41" t="e">
            <v>#REF!</v>
          </cell>
          <cell r="D41" t="e">
            <v>#REF!</v>
          </cell>
          <cell r="E41" t="e">
            <v>#REF!</v>
          </cell>
          <cell r="F41" t="e">
            <v>#REF!</v>
          </cell>
          <cell r="G41" t="e">
            <v>#REF!</v>
          </cell>
          <cell r="H41" t="e">
            <v>#REF!</v>
          </cell>
          <cell r="I41" t="e">
            <v>#REF!</v>
          </cell>
          <cell r="J41" t="e">
            <v>#REF!</v>
          </cell>
          <cell r="L41" t="e">
            <v>#REF!</v>
          </cell>
          <cell r="M41" t="e">
            <v>#REF!</v>
          </cell>
          <cell r="N41" t="e">
            <v>#REF!</v>
          </cell>
          <cell r="O41" t="e">
            <v>#REF!</v>
          </cell>
          <cell r="P41" t="e">
            <v>#REF!</v>
          </cell>
          <cell r="Q41" t="e">
            <v>#REF!</v>
          </cell>
          <cell r="R41" t="e">
            <v>#REF!</v>
          </cell>
          <cell r="S41" t="e">
            <v>#REF!</v>
          </cell>
          <cell r="T41" t="e">
            <v>#REF!</v>
          </cell>
        </row>
        <row r="42">
          <cell r="A42">
            <v>38</v>
          </cell>
          <cell r="B42" t="e">
            <v>#REF!</v>
          </cell>
          <cell r="C42" t="e">
            <v>#REF!</v>
          </cell>
          <cell r="D42" t="e">
            <v>#REF!</v>
          </cell>
          <cell r="E42" t="e">
            <v>#REF!</v>
          </cell>
          <cell r="F42" t="e">
            <v>#REF!</v>
          </cell>
          <cell r="G42" t="e">
            <v>#REF!</v>
          </cell>
          <cell r="H42" t="e">
            <v>#REF!</v>
          </cell>
          <cell r="I42" t="e">
            <v>#REF!</v>
          </cell>
          <cell r="J42" t="e">
            <v>#REF!</v>
          </cell>
          <cell r="L42" t="e">
            <v>#REF!</v>
          </cell>
          <cell r="M42" t="e">
            <v>#REF!</v>
          </cell>
          <cell r="N42" t="e">
            <v>#REF!</v>
          </cell>
          <cell r="O42" t="e">
            <v>#REF!</v>
          </cell>
          <cell r="P42" t="e">
            <v>#REF!</v>
          </cell>
          <cell r="Q42" t="e">
            <v>#REF!</v>
          </cell>
          <cell r="R42" t="e">
            <v>#REF!</v>
          </cell>
          <cell r="S42" t="e">
            <v>#REF!</v>
          </cell>
          <cell r="T42" t="e">
            <v>#REF!</v>
          </cell>
        </row>
        <row r="43">
          <cell r="A43">
            <v>39</v>
          </cell>
          <cell r="B43" t="e">
            <v>#REF!</v>
          </cell>
          <cell r="C43" t="e">
            <v>#REF!</v>
          </cell>
          <cell r="D43" t="e">
            <v>#REF!</v>
          </cell>
          <cell r="E43" t="e">
            <v>#REF!</v>
          </cell>
          <cell r="F43" t="e">
            <v>#REF!</v>
          </cell>
          <cell r="G43" t="e">
            <v>#REF!</v>
          </cell>
          <cell r="H43" t="e">
            <v>#REF!</v>
          </cell>
          <cell r="I43" t="e">
            <v>#REF!</v>
          </cell>
          <cell r="J43" t="e">
            <v>#REF!</v>
          </cell>
          <cell r="L43" t="e">
            <v>#REF!</v>
          </cell>
          <cell r="M43" t="e">
            <v>#REF!</v>
          </cell>
          <cell r="N43" t="e">
            <v>#REF!</v>
          </cell>
          <cell r="O43" t="e">
            <v>#REF!</v>
          </cell>
          <cell r="P43" t="e">
            <v>#REF!</v>
          </cell>
          <cell r="Q43" t="e">
            <v>#REF!</v>
          </cell>
          <cell r="R43" t="e">
            <v>#REF!</v>
          </cell>
          <cell r="S43" t="e">
            <v>#REF!</v>
          </cell>
          <cell r="T43" t="e">
            <v>#REF!</v>
          </cell>
        </row>
        <row r="44">
          <cell r="A44">
            <v>40</v>
          </cell>
          <cell r="B44" t="e">
            <v>#REF!</v>
          </cell>
          <cell r="C44" t="e">
            <v>#REF!</v>
          </cell>
          <cell r="D44" t="e">
            <v>#REF!</v>
          </cell>
          <cell r="E44" t="e">
            <v>#REF!</v>
          </cell>
          <cell r="F44" t="e">
            <v>#REF!</v>
          </cell>
          <cell r="G44" t="e">
            <v>#REF!</v>
          </cell>
          <cell r="H44" t="e">
            <v>#REF!</v>
          </cell>
          <cell r="I44" t="e">
            <v>#REF!</v>
          </cell>
          <cell r="J44" t="e">
            <v>#REF!</v>
          </cell>
          <cell r="L44" t="e">
            <v>#REF!</v>
          </cell>
          <cell r="M44" t="e">
            <v>#REF!</v>
          </cell>
          <cell r="N44" t="e">
            <v>#REF!</v>
          </cell>
          <cell r="O44" t="e">
            <v>#REF!</v>
          </cell>
          <cell r="P44" t="e">
            <v>#REF!</v>
          </cell>
          <cell r="Q44" t="e">
            <v>#REF!</v>
          </cell>
          <cell r="R44" t="e">
            <v>#REF!</v>
          </cell>
          <cell r="S44" t="e">
            <v>#REF!</v>
          </cell>
          <cell r="T44" t="e">
            <v>#REF!</v>
          </cell>
        </row>
        <row r="45">
          <cell r="A45">
            <v>41</v>
          </cell>
          <cell r="B45" t="str">
            <v>Acme Television, LLC</v>
          </cell>
          <cell r="C45" t="e">
            <v>#REF!</v>
          </cell>
          <cell r="D45" t="e">
            <v>#REF!</v>
          </cell>
          <cell r="E45" t="e">
            <v>#REF!</v>
          </cell>
          <cell r="F45" t="e">
            <v>#REF!</v>
          </cell>
          <cell r="G45" t="e">
            <v>#REF!</v>
          </cell>
          <cell r="H45" t="e">
            <v>#REF!</v>
          </cell>
          <cell r="I45" t="e">
            <v>#REF!</v>
          </cell>
          <cell r="J45" t="e">
            <v>#REF!</v>
          </cell>
          <cell r="L45" t="e">
            <v>#REF!</v>
          </cell>
          <cell r="M45" t="e">
            <v>#REF!</v>
          </cell>
          <cell r="N45" t="e">
            <v>#REF!</v>
          </cell>
          <cell r="O45" t="e">
            <v>#REF!</v>
          </cell>
          <cell r="P45" t="e">
            <v>#REF!</v>
          </cell>
          <cell r="Q45" t="e">
            <v>#REF!</v>
          </cell>
          <cell r="R45" t="e">
            <v>#REF!</v>
          </cell>
          <cell r="S45" t="e">
            <v>#REF!</v>
          </cell>
          <cell r="T45" t="e">
            <v>#REF!</v>
          </cell>
        </row>
        <row r="47">
          <cell r="A47" t="e">
            <v>#REF!</v>
          </cell>
        </row>
        <row r="51">
          <cell r="A51" t="str">
            <v>Affiliation Balance Between Networks for the Top Fifty Broadcasters Ranked by Total Clearance - Ranked by WB Clearance</v>
          </cell>
          <cell r="L51" t="str">
            <v>Affiliation Balance Between Networks for the Top Fifty Broadcasters Ranked by Total Clearance</v>
          </cell>
        </row>
        <row r="52">
          <cell r="C52" t="str">
            <v>Total</v>
          </cell>
          <cell r="D52" t="str">
            <v>Affiliation</v>
          </cell>
          <cell r="E52" t="str">
            <v>Affiliation</v>
          </cell>
          <cell r="F52" t="str">
            <v>Affiliation</v>
          </cell>
          <cell r="G52" t="str">
            <v>Affiliation</v>
          </cell>
          <cell r="H52" t="str">
            <v>Affiliation</v>
          </cell>
          <cell r="I52" t="str">
            <v>Affiliation</v>
          </cell>
          <cell r="J52" t="str">
            <v>Affiliation</v>
          </cell>
          <cell r="L52" t="str">
            <v>Percent</v>
          </cell>
          <cell r="M52" t="str">
            <v>Percent</v>
          </cell>
          <cell r="N52" t="str">
            <v>Percent</v>
          </cell>
          <cell r="O52" t="str">
            <v>Percent</v>
          </cell>
          <cell r="P52" t="str">
            <v>Percent</v>
          </cell>
          <cell r="Q52" t="str">
            <v>Percent</v>
          </cell>
          <cell r="R52" t="str">
            <v>Percent</v>
          </cell>
        </row>
        <row r="53">
          <cell r="C53" t="str">
            <v>"Syndicator"</v>
          </cell>
          <cell r="D53" t="str">
            <v>Mix</v>
          </cell>
          <cell r="E53" t="str">
            <v>Mix</v>
          </cell>
          <cell r="F53" t="str">
            <v>Mix</v>
          </cell>
          <cell r="G53" t="str">
            <v>Mix</v>
          </cell>
          <cell r="H53" t="str">
            <v>Mix</v>
          </cell>
          <cell r="I53" t="str">
            <v>Mix</v>
          </cell>
          <cell r="J53" t="str">
            <v>Mix</v>
          </cell>
          <cell r="L53" t="str">
            <v>Clearance</v>
          </cell>
          <cell r="M53" t="str">
            <v>Clearance</v>
          </cell>
          <cell r="N53" t="str">
            <v>Clearance</v>
          </cell>
          <cell r="O53" t="str">
            <v>Clearance</v>
          </cell>
          <cell r="P53" t="str">
            <v>Clearance</v>
          </cell>
          <cell r="Q53" t="str">
            <v>Clearance</v>
          </cell>
          <cell r="R53" t="str">
            <v>Clearance</v>
          </cell>
        </row>
        <row r="54">
          <cell r="A54" t="str">
            <v>Rank</v>
          </cell>
          <cell r="B54" t="str">
            <v>Company</v>
          </cell>
          <cell r="C54" t="str">
            <v>Clearance</v>
          </cell>
          <cell r="D54" t="str">
            <v>ABC</v>
          </cell>
          <cell r="E54" t="str">
            <v>CBS</v>
          </cell>
          <cell r="F54" t="str">
            <v>NBC</v>
          </cell>
          <cell r="G54" t="str">
            <v>Fox</v>
          </cell>
          <cell r="H54" t="str">
            <v>UPN</v>
          </cell>
          <cell r="I54" t="str">
            <v>WB</v>
          </cell>
          <cell r="J54" t="str">
            <v>Independent</v>
          </cell>
          <cell r="L54" t="str">
            <v>ABC</v>
          </cell>
          <cell r="M54" t="str">
            <v>CBS</v>
          </cell>
          <cell r="N54" t="str">
            <v>NBC</v>
          </cell>
          <cell r="O54" t="str">
            <v>Fox</v>
          </cell>
          <cell r="P54" t="str">
            <v>UPN</v>
          </cell>
          <cell r="Q54" t="str">
            <v>WB</v>
          </cell>
          <cell r="R54" t="str">
            <v>Independent</v>
          </cell>
        </row>
        <row r="55">
          <cell r="A55">
            <v>19</v>
          </cell>
          <cell r="B55" t="str">
            <v>Disney (ABC)</v>
          </cell>
          <cell r="C55">
            <v>0.24151705503211635</v>
          </cell>
          <cell r="D55">
            <v>0.24151705503211635</v>
          </cell>
          <cell r="E55">
            <v>0</v>
          </cell>
          <cell r="F55">
            <v>0</v>
          </cell>
          <cell r="G55">
            <v>0</v>
          </cell>
          <cell r="H55">
            <v>0</v>
          </cell>
          <cell r="I55">
            <v>0</v>
          </cell>
          <cell r="J55">
            <v>0</v>
          </cell>
          <cell r="L55">
            <v>1</v>
          </cell>
          <cell r="M55">
            <v>0</v>
          </cell>
          <cell r="N55">
            <v>0</v>
          </cell>
          <cell r="O55">
            <v>0</v>
          </cell>
          <cell r="P55">
            <v>0</v>
          </cell>
          <cell r="Q55">
            <v>0</v>
          </cell>
          <cell r="R55">
            <v>0</v>
          </cell>
          <cell r="S55">
            <v>0</v>
          </cell>
        </row>
        <row r="56">
          <cell r="A56">
            <v>24</v>
          </cell>
          <cell r="B56" t="str">
            <v>Scripps Howard</v>
          </cell>
          <cell r="C56">
            <v>9.8691561817285098E-2</v>
          </cell>
          <cell r="D56">
            <v>7.9750055789321816E-2</v>
          </cell>
          <cell r="E56">
            <v>0</v>
          </cell>
          <cell r="F56">
            <v>1.8941506027963278E-2</v>
          </cell>
          <cell r="G56">
            <v>0</v>
          </cell>
          <cell r="H56">
            <v>0</v>
          </cell>
          <cell r="I56">
            <v>0</v>
          </cell>
          <cell r="J56">
            <v>0</v>
          </cell>
          <cell r="L56">
            <v>0.80807370276466928</v>
          </cell>
          <cell r="M56">
            <v>0</v>
          </cell>
          <cell r="N56">
            <v>0.19192629723533075</v>
          </cell>
          <cell r="O56">
            <v>0</v>
          </cell>
          <cell r="P56">
            <v>0</v>
          </cell>
          <cell r="Q56">
            <v>0</v>
          </cell>
          <cell r="R56">
            <v>0</v>
          </cell>
          <cell r="S56">
            <v>1</v>
          </cell>
        </row>
        <row r="57">
          <cell r="A57">
            <v>25</v>
          </cell>
          <cell r="B57" t="str">
            <v>Hearst-Argyle Television</v>
          </cell>
          <cell r="C57">
            <v>0.15477104847101036</v>
          </cell>
          <cell r="D57">
            <v>7.4214487354990533E-2</v>
          </cell>
          <cell r="E57">
            <v>9.5884186800960797E-3</v>
          </cell>
          <cell r="F57">
            <v>7.0968142435923767E-2</v>
          </cell>
          <cell r="G57">
            <v>0</v>
          </cell>
          <cell r="H57">
            <v>0</v>
          </cell>
          <cell r="I57">
            <v>0</v>
          </cell>
          <cell r="J57">
            <v>0</v>
          </cell>
          <cell r="L57">
            <v>0.47951143374783944</v>
          </cell>
          <cell r="M57">
            <v>6.1952275795896371E-2</v>
          </cell>
          <cell r="N57">
            <v>0.45853629045626426</v>
          </cell>
          <cell r="O57">
            <v>0</v>
          </cell>
          <cell r="P57">
            <v>0</v>
          </cell>
          <cell r="Q57">
            <v>0</v>
          </cell>
          <cell r="R57">
            <v>0</v>
          </cell>
          <cell r="S57">
            <v>0</v>
          </cell>
        </row>
        <row r="58">
          <cell r="A58">
            <v>35</v>
          </cell>
          <cell r="B58" t="str">
            <v>Allbritton Communications</v>
          </cell>
          <cell r="C58">
            <v>4.7715276412271274E-2</v>
          </cell>
          <cell r="D58">
            <v>4.453959874750206E-2</v>
          </cell>
          <cell r="E58">
            <v>1.0031640021705556E-3</v>
          </cell>
          <cell r="F58">
            <v>2.1725136625986574E-3</v>
          </cell>
          <cell r="G58">
            <v>0</v>
          </cell>
          <cell r="H58">
            <v>0</v>
          </cell>
          <cell r="I58">
            <v>0</v>
          </cell>
          <cell r="J58">
            <v>0</v>
          </cell>
          <cell r="L58">
            <v>0.93344526316204046</v>
          </cell>
          <cell r="M58">
            <v>2.1023958731853115E-2</v>
          </cell>
          <cell r="N58">
            <v>4.553077810610643E-2</v>
          </cell>
          <cell r="O58">
            <v>0</v>
          </cell>
          <cell r="P58">
            <v>0</v>
          </cell>
          <cell r="Q58">
            <v>0</v>
          </cell>
          <cell r="R58">
            <v>0</v>
          </cell>
          <cell r="S58">
            <v>0</v>
          </cell>
        </row>
        <row r="59">
          <cell r="A59">
            <v>2</v>
          </cell>
          <cell r="B59" t="str">
            <v>Sinclair Broadcast</v>
          </cell>
          <cell r="C59">
            <v>0.23551563052541374</v>
          </cell>
          <cell r="D59">
            <v>4.3952829902030123E-2</v>
          </cell>
          <cell r="E59">
            <v>1.4921153439449421E-2</v>
          </cell>
          <cell r="F59">
            <v>7.3356166878186507E-3</v>
          </cell>
          <cell r="G59">
            <v>0.10121388501076803</v>
          </cell>
          <cell r="H59">
            <v>2.1725136625986574E-3</v>
          </cell>
          <cell r="I59">
            <v>3.4983371298991275E-2</v>
          </cell>
          <cell r="J59">
            <v>3.09362605237576E-2</v>
          </cell>
          <cell r="L59">
            <v>0.1866238338575465</v>
          </cell>
          <cell r="M59">
            <v>6.3355257594418249E-2</v>
          </cell>
          <cell r="N59">
            <v>3.1147048165990357E-2</v>
          </cell>
          <cell r="O59">
            <v>0.42975442769963568</v>
          </cell>
          <cell r="P59">
            <v>9.2244988485561622E-3</v>
          </cell>
          <cell r="Q59">
            <v>0.14853948852968521</v>
          </cell>
          <cell r="R59">
            <v>0.1313554453041679</v>
          </cell>
          <cell r="S59">
            <v>0</v>
          </cell>
        </row>
        <row r="60">
          <cell r="A60">
            <v>6</v>
          </cell>
          <cell r="B60" t="str">
            <v>Cox Enterprises</v>
          </cell>
          <cell r="C60">
            <v>9.5348226986175316E-2</v>
          </cell>
          <cell r="D60">
            <v>3.6763100530043835E-2</v>
          </cell>
          <cell r="E60">
            <v>2.0650701697866765E-2</v>
          </cell>
          <cell r="F60">
            <v>1.1431830680565334E-2</v>
          </cell>
          <cell r="G60">
            <v>2.6502594077699382E-2</v>
          </cell>
          <cell r="H60">
            <v>0</v>
          </cell>
          <cell r="I60">
            <v>0</v>
          </cell>
          <cell r="J60">
            <v>0</v>
          </cell>
          <cell r="L60">
            <v>0.38556669265988736</v>
          </cell>
          <cell r="M60">
            <v>0.21658191610485783</v>
          </cell>
          <cell r="N60">
            <v>0.11989557689649386</v>
          </cell>
          <cell r="O60">
            <v>0.27795581433876093</v>
          </cell>
          <cell r="P60">
            <v>0</v>
          </cell>
          <cell r="Q60">
            <v>0</v>
          </cell>
          <cell r="R60">
            <v>0</v>
          </cell>
          <cell r="S60">
            <v>0</v>
          </cell>
        </row>
        <row r="61">
          <cell r="A61">
            <v>13</v>
          </cell>
          <cell r="B61" t="str">
            <v>A.H. Belo</v>
          </cell>
          <cell r="C61">
            <v>0.13558495481215851</v>
          </cell>
          <cell r="D61">
            <v>3.6662589200032444E-2</v>
          </cell>
          <cell r="E61">
            <v>4.9528542501200805E-2</v>
          </cell>
          <cell r="F61">
            <v>4.0020915210493259E-2</v>
          </cell>
          <cell r="G61">
            <v>9.3729079004320065E-3</v>
          </cell>
          <cell r="H61">
            <v>0</v>
          </cell>
          <cell r="I61">
            <v>0</v>
          </cell>
          <cell r="J61">
            <v>0</v>
          </cell>
          <cell r="L61">
            <v>0.27040307865150198</v>
          </cell>
          <cell r="M61">
            <v>0.36529526871044365</v>
          </cell>
          <cell r="N61">
            <v>0.29517224286381077</v>
          </cell>
          <cell r="O61">
            <v>6.9129409774243589E-2</v>
          </cell>
          <cell r="P61">
            <v>0</v>
          </cell>
          <cell r="Q61">
            <v>0</v>
          </cell>
          <cell r="R61">
            <v>0</v>
          </cell>
          <cell r="S61">
            <v>0</v>
          </cell>
        </row>
        <row r="62">
          <cell r="A62">
            <v>44</v>
          </cell>
          <cell r="B62" t="str">
            <v xml:space="preserve">McGraw-Hill </v>
          </cell>
          <cell r="C62">
            <v>3.3306074204526775E-2</v>
          </cell>
          <cell r="D62">
            <v>3.3306074204526775E-2</v>
          </cell>
          <cell r="E62">
            <v>0</v>
          </cell>
          <cell r="F62">
            <v>0</v>
          </cell>
          <cell r="G62">
            <v>0</v>
          </cell>
          <cell r="H62">
            <v>0</v>
          </cell>
          <cell r="I62">
            <v>0</v>
          </cell>
          <cell r="J62">
            <v>0</v>
          </cell>
          <cell r="L62">
            <v>1</v>
          </cell>
          <cell r="M62">
            <v>0</v>
          </cell>
          <cell r="N62">
            <v>0</v>
          </cell>
          <cell r="O62">
            <v>0</v>
          </cell>
          <cell r="P62">
            <v>0</v>
          </cell>
          <cell r="Q62">
            <v>0</v>
          </cell>
          <cell r="R62">
            <v>0</v>
          </cell>
          <cell r="S62">
            <v>0</v>
          </cell>
        </row>
        <row r="63">
          <cell r="A63">
            <v>26</v>
          </cell>
          <cell r="B63" t="str">
            <v xml:space="preserve">Young Broadcasting </v>
          </cell>
          <cell r="C63">
            <v>9.2137212019442388E-2</v>
          </cell>
          <cell r="D63">
            <v>2.8028676013247777E-2</v>
          </cell>
          <cell r="E63">
            <v>9.4196070022065457E-3</v>
          </cell>
          <cell r="F63">
            <v>3.0232882437561739E-3</v>
          </cell>
          <cell r="G63">
            <v>0</v>
          </cell>
          <cell r="H63">
            <v>0</v>
          </cell>
          <cell r="I63">
            <v>0</v>
          </cell>
          <cell r="J63">
            <v>5.1665640760231883E-2</v>
          </cell>
          <cell r="L63">
            <v>0.30420581867978913</v>
          </cell>
          <cell r="M63">
            <v>0.10223455643761895</v>
          </cell>
          <cell r="N63">
            <v>3.2812890443420548E-2</v>
          </cell>
          <cell r="O63">
            <v>0</v>
          </cell>
          <cell r="P63">
            <v>0</v>
          </cell>
          <cell r="Q63">
            <v>0</v>
          </cell>
          <cell r="R63">
            <v>0.56074673443917133</v>
          </cell>
          <cell r="S63">
            <v>0</v>
          </cell>
        </row>
        <row r="64">
          <cell r="A64">
            <v>50</v>
          </cell>
          <cell r="B64" t="str">
            <v>Imes Family</v>
          </cell>
          <cell r="C64">
            <v>2.7729086930387264E-2</v>
          </cell>
          <cell r="D64">
            <v>2.2201770729829987E-2</v>
          </cell>
          <cell r="E64">
            <v>5.5273162005572765E-3</v>
          </cell>
          <cell r="F64">
            <v>0</v>
          </cell>
          <cell r="G64">
            <v>0</v>
          </cell>
          <cell r="H64">
            <v>0</v>
          </cell>
          <cell r="I64">
            <v>0</v>
          </cell>
          <cell r="J64">
            <v>0</v>
          </cell>
          <cell r="L64">
            <v>0</v>
          </cell>
          <cell r="M64">
            <v>0</v>
          </cell>
          <cell r="N64">
            <v>0</v>
          </cell>
          <cell r="O64">
            <v>0</v>
          </cell>
          <cell r="P64">
            <v>0</v>
          </cell>
          <cell r="Q64">
            <v>0</v>
          </cell>
          <cell r="R64">
            <v>1</v>
          </cell>
          <cell r="S64">
            <v>0</v>
          </cell>
        </row>
        <row r="65">
          <cell r="A65">
            <v>46</v>
          </cell>
          <cell r="B65" t="str">
            <v>Imes Family</v>
          </cell>
          <cell r="C65">
            <v>2.7523796613081953E-2</v>
          </cell>
          <cell r="D65">
            <v>2.1994776630421549E-2</v>
          </cell>
          <cell r="E65">
            <v>5.5290199826604058E-3</v>
          </cell>
          <cell r="F65">
            <v>0</v>
          </cell>
          <cell r="G65">
            <v>0</v>
          </cell>
          <cell r="H65">
            <v>0</v>
          </cell>
          <cell r="I65">
            <v>0</v>
          </cell>
          <cell r="J65">
            <v>0</v>
          </cell>
          <cell r="L65">
            <v>0</v>
          </cell>
          <cell r="M65">
            <v>0</v>
          </cell>
          <cell r="N65">
            <v>0</v>
          </cell>
          <cell r="O65">
            <v>0</v>
          </cell>
          <cell r="P65">
            <v>0</v>
          </cell>
          <cell r="Q65">
            <v>0</v>
          </cell>
          <cell r="R65">
            <v>1</v>
          </cell>
          <cell r="S65">
            <v>0</v>
          </cell>
        </row>
        <row r="66">
          <cell r="A66">
            <v>27</v>
          </cell>
          <cell r="B66" t="str">
            <v>Washington Post</v>
          </cell>
          <cell r="C66">
            <v>7.235356887662138E-2</v>
          </cell>
          <cell r="D66">
            <v>2.0994593315463311E-2</v>
          </cell>
          <cell r="E66">
            <v>1.6019030950044359E-2</v>
          </cell>
          <cell r="F66">
            <v>3.5339944611113713E-2</v>
          </cell>
          <cell r="G66">
            <v>0</v>
          </cell>
          <cell r="H66">
            <v>0</v>
          </cell>
          <cell r="I66">
            <v>0</v>
          </cell>
          <cell r="J66">
            <v>0</v>
          </cell>
          <cell r="L66">
            <v>0.29016665855506968</v>
          </cell>
          <cell r="M66">
            <v>0.22139932001640861</v>
          </cell>
          <cell r="N66">
            <v>0.48843402142852177</v>
          </cell>
          <cell r="O66">
            <v>0</v>
          </cell>
          <cell r="P66">
            <v>0</v>
          </cell>
          <cell r="Q66">
            <v>0</v>
          </cell>
          <cell r="R66">
            <v>0</v>
          </cell>
          <cell r="S66">
            <v>0</v>
          </cell>
        </row>
        <row r="67">
          <cell r="A67">
            <v>23</v>
          </cell>
          <cell r="B67" t="str">
            <v>Gannett Broadcasting</v>
          </cell>
          <cell r="C67">
            <v>0.17010991223241506</v>
          </cell>
          <cell r="D67">
            <v>1.8091636954283341E-2</v>
          </cell>
          <cell r="E67">
            <v>4.7232477373883433E-2</v>
          </cell>
          <cell r="F67">
            <v>0.10478579790424832</v>
          </cell>
          <cell r="G67">
            <v>0</v>
          </cell>
          <cell r="H67">
            <v>0</v>
          </cell>
          <cell r="I67">
            <v>0</v>
          </cell>
          <cell r="J67">
            <v>0</v>
          </cell>
          <cell r="L67">
            <v>0.10635263234728724</v>
          </cell>
          <cell r="M67">
            <v>0.27765858411208511</v>
          </cell>
          <cell r="N67">
            <v>0.6159887835406278</v>
          </cell>
          <cell r="O67">
            <v>0</v>
          </cell>
          <cell r="P67">
            <v>0</v>
          </cell>
          <cell r="Q67">
            <v>0</v>
          </cell>
          <cell r="R67">
            <v>0</v>
          </cell>
          <cell r="S67">
            <v>0</v>
          </cell>
        </row>
        <row r="68">
          <cell r="A68">
            <v>47</v>
          </cell>
          <cell r="B68" t="str">
            <v>Hubbard Broadcasting</v>
          </cell>
          <cell r="C68">
            <v>3.084319447745075E-2</v>
          </cell>
          <cell r="D68">
            <v>1.633927876128187E-2</v>
          </cell>
          <cell r="E68">
            <v>0</v>
          </cell>
          <cell r="F68">
            <v>1.4503915716168884E-2</v>
          </cell>
          <cell r="G68">
            <v>0</v>
          </cell>
          <cell r="H68">
            <v>0</v>
          </cell>
          <cell r="I68">
            <v>0</v>
          </cell>
          <cell r="J68">
            <v>0</v>
          </cell>
          <cell r="L68">
            <v>0.5297531283028224</v>
          </cell>
          <cell r="M68">
            <v>0</v>
          </cell>
          <cell r="N68">
            <v>0.47024687169717772</v>
          </cell>
          <cell r="O68">
            <v>0</v>
          </cell>
          <cell r="P68">
            <v>0</v>
          </cell>
          <cell r="Q68">
            <v>0</v>
          </cell>
          <cell r="R68">
            <v>0</v>
          </cell>
          <cell r="S68">
            <v>0</v>
          </cell>
        </row>
        <row r="69">
          <cell r="A69">
            <v>34</v>
          </cell>
          <cell r="B69" t="str">
            <v>Ackerley Communications</v>
          </cell>
          <cell r="C69">
            <v>6.1028580626441647E-2</v>
          </cell>
          <cell r="D69">
            <v>1.3322925289551622E-2</v>
          </cell>
          <cell r="E69">
            <v>4.3939247289866423E-3</v>
          </cell>
          <cell r="F69">
            <v>3.9003225417635142E-3</v>
          </cell>
          <cell r="G69">
            <v>0</v>
          </cell>
          <cell r="H69">
            <v>0</v>
          </cell>
          <cell r="I69">
            <v>0</v>
          </cell>
          <cell r="J69">
            <v>3.941140806613988E-2</v>
          </cell>
          <cell r="L69">
            <v>0.21830632717974835</v>
          </cell>
          <cell r="M69">
            <v>7.1997819445974484E-2</v>
          </cell>
          <cell r="N69">
            <v>6.3909769844354439E-2</v>
          </cell>
          <cell r="O69">
            <v>0</v>
          </cell>
          <cell r="P69">
            <v>0</v>
          </cell>
          <cell r="Q69">
            <v>0</v>
          </cell>
          <cell r="R69">
            <v>0.64578608352992295</v>
          </cell>
          <cell r="S69">
            <v>0</v>
          </cell>
        </row>
        <row r="70">
          <cell r="A70">
            <v>28</v>
          </cell>
          <cell r="B70" t="str">
            <v>Lin Television(Hicks Muse)</v>
          </cell>
          <cell r="C70">
            <v>5.5466961151113305E-2</v>
          </cell>
          <cell r="D70">
            <v>1.2526790444843628E-2</v>
          </cell>
          <cell r="E70">
            <v>1.8404841929584116E-2</v>
          </cell>
          <cell r="F70">
            <v>2.4535328776685558E-2</v>
          </cell>
          <cell r="G70">
            <v>0</v>
          </cell>
          <cell r="H70">
            <v>0</v>
          </cell>
          <cell r="I70">
            <v>0</v>
          </cell>
          <cell r="J70">
            <v>0</v>
          </cell>
          <cell r="L70">
            <v>0.22584237868586021</v>
          </cell>
          <cell r="M70">
            <v>0.33181630195031342</v>
          </cell>
          <cell r="N70">
            <v>0.44234131936382631</v>
          </cell>
          <cell r="O70">
            <v>0</v>
          </cell>
          <cell r="P70">
            <v>0</v>
          </cell>
          <cell r="Q70">
            <v>0</v>
          </cell>
          <cell r="R70">
            <v>0</v>
          </cell>
          <cell r="S70">
            <v>0</v>
          </cell>
        </row>
        <row r="71">
          <cell r="A71">
            <v>31</v>
          </cell>
          <cell r="B71" t="str">
            <v>Media General</v>
          </cell>
          <cell r="C71">
            <v>5.2910878096185672E-2</v>
          </cell>
          <cell r="D71">
            <v>1.1509503099753319E-2</v>
          </cell>
          <cell r="E71">
            <v>1.9138218685883963E-2</v>
          </cell>
          <cell r="F71">
            <v>2.2263156310548399E-2</v>
          </cell>
          <cell r="G71">
            <v>0</v>
          </cell>
          <cell r="H71">
            <v>0</v>
          </cell>
          <cell r="I71">
            <v>0</v>
          </cell>
          <cell r="J71">
            <v>0</v>
          </cell>
          <cell r="L71">
            <v>0.2175262160425766</v>
          </cell>
          <cell r="M71">
            <v>0.36170669197916089</v>
          </cell>
          <cell r="N71">
            <v>0.42076709197826262</v>
          </cell>
          <cell r="O71">
            <v>0</v>
          </cell>
          <cell r="P71">
            <v>0</v>
          </cell>
          <cell r="Q71">
            <v>0</v>
          </cell>
          <cell r="R71">
            <v>0</v>
          </cell>
          <cell r="S71">
            <v>0</v>
          </cell>
        </row>
        <row r="72">
          <cell r="A72">
            <v>30</v>
          </cell>
          <cell r="B72" t="str">
            <v>Freedom Communications, Inc.</v>
          </cell>
          <cell r="C72">
            <v>3.2284862303292458E-2</v>
          </cell>
          <cell r="D72">
            <v>1.1175572064410156E-2</v>
          </cell>
          <cell r="E72">
            <v>2.1109290238882306E-2</v>
          </cell>
          <cell r="F72">
            <v>0</v>
          </cell>
          <cell r="G72">
            <v>0</v>
          </cell>
          <cell r="H72">
            <v>0</v>
          </cell>
          <cell r="I72">
            <v>0</v>
          </cell>
          <cell r="J72">
            <v>0</v>
          </cell>
          <cell r="L72">
            <v>0.34615517202532575</v>
          </cell>
          <cell r="M72">
            <v>0.65384482797467436</v>
          </cell>
          <cell r="N72">
            <v>0</v>
          </cell>
          <cell r="O72">
            <v>0</v>
          </cell>
          <cell r="P72">
            <v>0</v>
          </cell>
          <cell r="Q72">
            <v>0</v>
          </cell>
          <cell r="R72">
            <v>0</v>
          </cell>
          <cell r="S72">
            <v>0</v>
          </cell>
        </row>
        <row r="73">
          <cell r="A73">
            <v>32</v>
          </cell>
          <cell r="B73" t="str">
            <v>Granite Broadcasting</v>
          </cell>
          <cell r="C73">
            <v>7.0897110404904706E-2</v>
          </cell>
          <cell r="D73">
            <v>1.0963381478830544E-2</v>
          </cell>
          <cell r="E73">
            <v>8.476857945395485E-3</v>
          </cell>
          <cell r="F73">
            <v>9.0396811486825168E-3</v>
          </cell>
          <cell r="G73">
            <v>0</v>
          </cell>
          <cell r="H73">
            <v>0</v>
          </cell>
          <cell r="I73">
            <v>4.2417189831996167E-2</v>
          </cell>
          <cell r="J73">
            <v>0</v>
          </cell>
          <cell r="L73">
            <v>0.15463791706343072</v>
          </cell>
          <cell r="M73">
            <v>0.11956563387397311</v>
          </cell>
          <cell r="N73">
            <v>0.12750422544805359</v>
          </cell>
          <cell r="O73">
            <v>0</v>
          </cell>
          <cell r="P73">
            <v>0</v>
          </cell>
          <cell r="Q73">
            <v>0.59829222361454271</v>
          </cell>
          <cell r="R73">
            <v>0</v>
          </cell>
          <cell r="S73">
            <v>0</v>
          </cell>
        </row>
        <row r="74">
          <cell r="A74">
            <v>43</v>
          </cell>
          <cell r="B74" t="str">
            <v>Benedek Broadcasting</v>
          </cell>
          <cell r="C74">
            <v>3.4104346110758361E-2</v>
          </cell>
          <cell r="D74">
            <v>9.9843523877412577E-3</v>
          </cell>
          <cell r="E74">
            <v>1.5475135082296506E-2</v>
          </cell>
          <cell r="F74">
            <v>8.6448586407206051E-3</v>
          </cell>
          <cell r="G74">
            <v>0</v>
          </cell>
          <cell r="H74">
            <v>0</v>
          </cell>
          <cell r="I74">
            <v>0</v>
          </cell>
          <cell r="J74">
            <v>0</v>
          </cell>
          <cell r="L74">
            <v>0.29275894501292465</v>
          </cell>
          <cell r="M74">
            <v>0.45375844568428209</v>
          </cell>
          <cell r="N74">
            <v>0.25348260930279343</v>
          </cell>
          <cell r="O74">
            <v>0</v>
          </cell>
          <cell r="P74">
            <v>0</v>
          </cell>
          <cell r="Q74">
            <v>0</v>
          </cell>
          <cell r="R74">
            <v>0</v>
          </cell>
          <cell r="S74">
            <v>0</v>
          </cell>
        </row>
        <row r="75">
          <cell r="A75">
            <v>7</v>
          </cell>
          <cell r="B75" t="str">
            <v>Raycom</v>
          </cell>
          <cell r="C75">
            <v>9.4209612758164044E-2</v>
          </cell>
          <cell r="D75">
            <v>8.8070874340696551E-3</v>
          </cell>
          <cell r="E75">
            <v>3.6079844832238639E-2</v>
          </cell>
          <cell r="F75">
            <v>2.5103977496497377E-2</v>
          </cell>
          <cell r="G75">
            <v>2.1870923329876977E-2</v>
          </cell>
          <cell r="H75">
            <v>2.3477796654813908E-3</v>
          </cell>
          <cell r="I75">
            <v>0</v>
          </cell>
          <cell r="J75">
            <v>0</v>
          </cell>
          <cell r="L75">
            <v>9.3483957488260119E-2</v>
          </cell>
          <cell r="M75">
            <v>0.38297413369966349</v>
          </cell>
          <cell r="N75">
            <v>0.26646938419054172</v>
          </cell>
          <cell r="O75">
            <v>0.23215171668330289</v>
          </cell>
          <cell r="P75">
            <v>2.4920807938231721E-2</v>
          </cell>
          <cell r="Q75">
            <v>0</v>
          </cell>
          <cell r="R75">
            <v>0</v>
          </cell>
          <cell r="S75">
            <v>0</v>
          </cell>
        </row>
        <row r="76">
          <cell r="A76">
            <v>42</v>
          </cell>
          <cell r="B76" t="str">
            <v>New York Times</v>
          </cell>
          <cell r="C76">
            <v>3.6770042754038612E-2</v>
          </cell>
          <cell r="D76">
            <v>8.5675093050954516E-3</v>
          </cell>
          <cell r="E76">
            <v>1.8329584197003014E-2</v>
          </cell>
          <cell r="F76">
            <v>9.87294925194015E-3</v>
          </cell>
          <cell r="G76">
            <v>0</v>
          </cell>
          <cell r="H76">
            <v>0</v>
          </cell>
          <cell r="I76">
            <v>0</v>
          </cell>
          <cell r="J76">
            <v>0</v>
          </cell>
          <cell r="L76">
            <v>0.2330024297878861</v>
          </cell>
          <cell r="M76">
            <v>0.49849232756167511</v>
          </cell>
          <cell r="N76">
            <v>0.2685052426504389</v>
          </cell>
          <cell r="O76">
            <v>0</v>
          </cell>
          <cell r="P76">
            <v>0</v>
          </cell>
          <cell r="Q76">
            <v>0</v>
          </cell>
          <cell r="R76">
            <v>0</v>
          </cell>
          <cell r="S76">
            <v>0</v>
          </cell>
        </row>
        <row r="77">
          <cell r="A77">
            <v>22</v>
          </cell>
          <cell r="B77" t="str">
            <v>Chris-Craft Industries (BHC, United)</v>
          </cell>
          <cell r="C77">
            <v>0.21680807004361929</v>
          </cell>
          <cell r="D77">
            <v>7.1139685796954236E-3</v>
          </cell>
          <cell r="E77">
            <v>0</v>
          </cell>
          <cell r="F77">
            <v>6.7183624239348563E-3</v>
          </cell>
          <cell r="G77">
            <v>0</v>
          </cell>
          <cell r="H77">
            <v>0.192998958263953</v>
          </cell>
          <cell r="I77">
            <v>0</v>
          </cell>
          <cell r="J77">
            <v>9.9767807760360056E-3</v>
          </cell>
          <cell r="L77">
            <v>3.2812286822460873E-2</v>
          </cell>
          <cell r="M77">
            <v>0</v>
          </cell>
          <cell r="N77">
            <v>3.0987603102519197E-2</v>
          </cell>
          <cell r="O77">
            <v>0</v>
          </cell>
          <cell r="P77">
            <v>0.89018346146028526</v>
          </cell>
          <cell r="Q77">
            <v>0</v>
          </cell>
          <cell r="R77">
            <v>4.6016648614734645E-2</v>
          </cell>
          <cell r="S77">
            <v>0</v>
          </cell>
        </row>
        <row r="78">
          <cell r="A78">
            <v>3</v>
          </cell>
          <cell r="B78" t="str">
            <v xml:space="preserve">Tribune </v>
          </cell>
          <cell r="C78">
            <v>0.33823098851836642</v>
          </cell>
          <cell r="D78">
            <v>6.3167195516570891E-3</v>
          </cell>
          <cell r="E78">
            <v>0</v>
          </cell>
          <cell r="F78">
            <v>0</v>
          </cell>
          <cell r="G78">
            <v>7.0778086477573887E-2</v>
          </cell>
          <cell r="H78">
            <v>0</v>
          </cell>
          <cell r="I78">
            <v>0.26113618248913539</v>
          </cell>
          <cell r="J78">
            <v>0</v>
          </cell>
          <cell r="L78">
            <v>1.8675756409333506E-2</v>
          </cell>
          <cell r="M78">
            <v>0</v>
          </cell>
          <cell r="N78">
            <v>0</v>
          </cell>
          <cell r="O78">
            <v>0.20925961511575258</v>
          </cell>
          <cell r="P78">
            <v>0</v>
          </cell>
          <cell r="Q78">
            <v>0.77206462847491375</v>
          </cell>
          <cell r="R78">
            <v>0</v>
          </cell>
          <cell r="S78">
            <v>0</v>
          </cell>
        </row>
        <row r="79">
          <cell r="A79">
            <v>4</v>
          </cell>
          <cell r="B79" t="str">
            <v>Clear Channel</v>
          </cell>
          <cell r="C79">
            <v>6.9547343255225061E-2</v>
          </cell>
          <cell r="D79">
            <v>6.2497119983161587E-3</v>
          </cell>
          <cell r="E79">
            <v>1.9700120070291528E-2</v>
          </cell>
          <cell r="F79">
            <v>4.66215616623427E-3</v>
          </cell>
          <cell r="G79">
            <v>3.5260906288304868E-2</v>
          </cell>
          <cell r="H79">
            <v>3.6744487320782464E-3</v>
          </cell>
          <cell r="I79">
            <v>0</v>
          </cell>
          <cell r="J79">
            <v>0</v>
          </cell>
          <cell r="L79">
            <v>8.9862699361224277E-2</v>
          </cell>
          <cell r="M79">
            <v>0.28326200755068337</v>
          </cell>
          <cell r="N79">
            <v>6.703571909461839E-2</v>
          </cell>
          <cell r="O79">
            <v>0.50700579832222037</v>
          </cell>
          <cell r="P79">
            <v>5.2833775671253795E-2</v>
          </cell>
          <cell r="Q79">
            <v>0</v>
          </cell>
          <cell r="R79">
            <v>0</v>
          </cell>
          <cell r="S79">
            <v>0</v>
          </cell>
        </row>
        <row r="80">
          <cell r="A80">
            <v>11</v>
          </cell>
          <cell r="B80" t="str">
            <v>Bahakel Communications</v>
          </cell>
          <cell r="C80">
            <v>2.8870278909183453E-2</v>
          </cell>
          <cell r="D80">
            <v>4.597547300996139E-3</v>
          </cell>
          <cell r="E80">
            <v>2.284092306224921E-3</v>
          </cell>
          <cell r="F80">
            <v>0</v>
          </cell>
          <cell r="G80">
            <v>1.3594987432562329E-2</v>
          </cell>
          <cell r="H80">
            <v>0</v>
          </cell>
          <cell r="I80">
            <v>0</v>
          </cell>
          <cell r="J80">
            <v>8.3936518694000643E-3</v>
          </cell>
          <cell r="L80">
            <v>0.15924845462901602</v>
          </cell>
          <cell r="M80">
            <v>7.9115699346374024E-2</v>
          </cell>
          <cell r="N80">
            <v>0</v>
          </cell>
          <cell r="O80">
            <v>0.47089906804599141</v>
          </cell>
          <cell r="P80">
            <v>0</v>
          </cell>
          <cell r="Q80">
            <v>0</v>
          </cell>
          <cell r="R80">
            <v>0.29073677797861858</v>
          </cell>
          <cell r="S80">
            <v>0</v>
          </cell>
        </row>
        <row r="81">
          <cell r="A81">
            <v>45</v>
          </cell>
          <cell r="B81" t="str">
            <v xml:space="preserve">Chronicle </v>
          </cell>
          <cell r="C81">
            <v>3.1967734152663331E-2</v>
          </cell>
          <cell r="D81">
            <v>4.3618295195035246E-3</v>
          </cell>
          <cell r="E81">
            <v>0</v>
          </cell>
          <cell r="F81">
            <v>2.7605904633159803E-2</v>
          </cell>
          <cell r="G81">
            <v>0</v>
          </cell>
          <cell r="H81">
            <v>0</v>
          </cell>
          <cell r="I81">
            <v>0</v>
          </cell>
          <cell r="J81">
            <v>0</v>
          </cell>
          <cell r="L81">
            <v>0.13644475078131638</v>
          </cell>
          <cell r="M81">
            <v>0</v>
          </cell>
          <cell r="N81">
            <v>0.86355524921868354</v>
          </cell>
          <cell r="O81">
            <v>0</v>
          </cell>
          <cell r="P81">
            <v>0</v>
          </cell>
          <cell r="Q81">
            <v>0</v>
          </cell>
          <cell r="R81">
            <v>0</v>
          </cell>
          <cell r="S81">
            <v>0</v>
          </cell>
        </row>
        <row r="82">
          <cell r="A82">
            <v>40</v>
          </cell>
          <cell r="B82" t="str">
            <v>Lee Enterprises</v>
          </cell>
          <cell r="C82">
            <v>4.0442680471161702E-2</v>
          </cell>
          <cell r="D82">
            <v>3.6744487320782464E-3</v>
          </cell>
          <cell r="E82">
            <v>2.3307460637086889E-2</v>
          </cell>
          <cell r="F82">
            <v>1.0764471669588773E-2</v>
          </cell>
          <cell r="G82">
            <v>0</v>
          </cell>
          <cell r="H82">
            <v>2.6962994324077907E-3</v>
          </cell>
          <cell r="I82">
            <v>0</v>
          </cell>
          <cell r="J82">
            <v>0</v>
          </cell>
          <cell r="L82">
            <v>9.0855717011595477E-2</v>
          </cell>
          <cell r="M82">
            <v>0.57630850293680824</v>
          </cell>
          <cell r="N82">
            <v>0.26616612806523915</v>
          </cell>
          <cell r="O82">
            <v>0</v>
          </cell>
          <cell r="P82">
            <v>6.666965198635709E-2</v>
          </cell>
          <cell r="Q82">
            <v>0</v>
          </cell>
          <cell r="R82">
            <v>0</v>
          </cell>
          <cell r="S82">
            <v>0</v>
          </cell>
        </row>
        <row r="83">
          <cell r="A83">
            <v>38</v>
          </cell>
          <cell r="B83" t="str">
            <v>Weigel Broadcasting</v>
          </cell>
          <cell r="C83">
            <v>4.3142501321537859E-2</v>
          </cell>
          <cell r="D83">
            <v>3.1674651565753225E-3</v>
          </cell>
          <cell r="E83">
            <v>8.1399085517937196E-3</v>
          </cell>
          <cell r="F83">
            <v>0</v>
          </cell>
          <cell r="G83">
            <v>0</v>
          </cell>
          <cell r="H83">
            <v>0</v>
          </cell>
          <cell r="I83">
            <v>0</v>
          </cell>
          <cell r="J83">
            <v>3.1835127613168812E-2</v>
          </cell>
          <cell r="L83">
            <v>7.3418672064664028E-2</v>
          </cell>
          <cell r="M83">
            <v>0.18867493312748804</v>
          </cell>
          <cell r="N83">
            <v>0</v>
          </cell>
          <cell r="O83">
            <v>0</v>
          </cell>
          <cell r="P83">
            <v>0</v>
          </cell>
          <cell r="Q83">
            <v>0</v>
          </cell>
          <cell r="R83">
            <v>0.73790639480784781</v>
          </cell>
          <cell r="S83">
            <v>0</v>
          </cell>
        </row>
        <row r="84">
          <cell r="A84">
            <v>12</v>
          </cell>
          <cell r="B84" t="str">
            <v>Pappas Telecasting</v>
          </cell>
          <cell r="C84">
            <v>5.8584064516465736E-2</v>
          </cell>
          <cell r="D84">
            <v>2.7228051648372541E-3</v>
          </cell>
          <cell r="E84">
            <v>0</v>
          </cell>
          <cell r="F84">
            <v>0</v>
          </cell>
          <cell r="G84">
            <v>1.0623614950854085E-2</v>
          </cell>
          <cell r="H84">
            <v>0</v>
          </cell>
          <cell r="I84">
            <v>4.2022589795655133E-3</v>
          </cell>
          <cell r="J84">
            <v>4.1035385421208881E-2</v>
          </cell>
          <cell r="L84">
            <v>4.6476890726350639E-2</v>
          </cell>
          <cell r="M84">
            <v>0</v>
          </cell>
          <cell r="N84">
            <v>0</v>
          </cell>
          <cell r="O84">
            <v>0.18133967041273133</v>
          </cell>
          <cell r="P84">
            <v>0</v>
          </cell>
          <cell r="Q84">
            <v>7.1730410210517556E-2</v>
          </cell>
          <cell r="R84">
            <v>0.70045302865040038</v>
          </cell>
          <cell r="S84">
            <v>0</v>
          </cell>
        </row>
        <row r="85">
          <cell r="A85">
            <v>1</v>
          </cell>
          <cell r="B85" t="str">
            <v>News Corp. (Fox Broadcasting)</v>
          </cell>
          <cell r="C85">
            <v>0.40632183063830835</v>
          </cell>
          <cell r="D85">
            <v>0</v>
          </cell>
          <cell r="E85">
            <v>0</v>
          </cell>
          <cell r="F85">
            <v>0</v>
          </cell>
          <cell r="G85">
            <v>0.40632183063830835</v>
          </cell>
          <cell r="H85">
            <v>0</v>
          </cell>
          <cell r="I85">
            <v>0</v>
          </cell>
          <cell r="J85">
            <v>0</v>
          </cell>
          <cell r="L85">
            <v>0</v>
          </cell>
          <cell r="M85">
            <v>0</v>
          </cell>
          <cell r="N85">
            <v>0</v>
          </cell>
          <cell r="O85">
            <v>1</v>
          </cell>
          <cell r="P85">
            <v>0</v>
          </cell>
          <cell r="Q85">
            <v>0</v>
          </cell>
          <cell r="R85">
            <v>0</v>
          </cell>
          <cell r="S85">
            <v>0</v>
          </cell>
        </row>
        <row r="86">
          <cell r="A86">
            <v>5</v>
          </cell>
          <cell r="B86" t="str">
            <v xml:space="preserve">Meredith </v>
          </cell>
          <cell r="C86">
            <v>9.492608891907886E-2</v>
          </cell>
          <cell r="D86">
            <v>0</v>
          </cell>
          <cell r="E86">
            <v>5.2541467714935786E-2</v>
          </cell>
          <cell r="F86">
            <v>8.1683817313665183E-3</v>
          </cell>
          <cell r="G86">
            <v>3.421623947277655E-2</v>
          </cell>
          <cell r="H86">
            <v>0</v>
          </cell>
          <cell r="I86">
            <v>0</v>
          </cell>
          <cell r="J86">
            <v>0</v>
          </cell>
          <cell r="L86">
            <v>0</v>
          </cell>
          <cell r="M86">
            <v>0.55349870950361746</v>
          </cell>
          <cell r="N86">
            <v>8.6049913405046904E-2</v>
          </cell>
          <cell r="O86">
            <v>0.36045137709133562</v>
          </cell>
          <cell r="P86">
            <v>0</v>
          </cell>
          <cell r="Q86">
            <v>0</v>
          </cell>
          <cell r="R86">
            <v>0</v>
          </cell>
          <cell r="S86">
            <v>0</v>
          </cell>
        </row>
        <row r="87">
          <cell r="A87">
            <v>8</v>
          </cell>
          <cell r="B87" t="str">
            <v>Glencairn Acquisitions</v>
          </cell>
          <cell r="C87">
            <v>8.6067479624572577E-2</v>
          </cell>
          <cell r="D87">
            <v>0</v>
          </cell>
          <cell r="E87">
            <v>0</v>
          </cell>
          <cell r="F87">
            <v>0</v>
          </cell>
          <cell r="G87">
            <v>1.9601721591061154E-2</v>
          </cell>
          <cell r="H87">
            <v>1.6562033600766583E-2</v>
          </cell>
          <cell r="I87">
            <v>3.5850047156817194E-2</v>
          </cell>
          <cell r="J87">
            <v>1.4053677275927648E-2</v>
          </cell>
          <cell r="L87">
            <v>0</v>
          </cell>
          <cell r="M87">
            <v>0</v>
          </cell>
          <cell r="N87">
            <v>0</v>
          </cell>
          <cell r="O87">
            <v>0.22774829327597496</v>
          </cell>
          <cell r="P87">
            <v>0.19243079584775086</v>
          </cell>
          <cell r="Q87">
            <v>0.41653418124006358</v>
          </cell>
          <cell r="R87">
            <v>0.1632867296362106</v>
          </cell>
          <cell r="S87">
            <v>0</v>
          </cell>
        </row>
        <row r="88">
          <cell r="A88">
            <v>9</v>
          </cell>
          <cell r="B88" t="str">
            <v>Kelly Broadcasting</v>
          </cell>
          <cell r="C88">
            <v>2.6966119809916166E-2</v>
          </cell>
          <cell r="D88">
            <v>0</v>
          </cell>
          <cell r="E88">
            <v>0</v>
          </cell>
          <cell r="F88">
            <v>1.1507691484528858E-2</v>
          </cell>
          <cell r="G88">
            <v>1.5458428325387305E-2</v>
          </cell>
          <cell r="H88">
            <v>0</v>
          </cell>
          <cell r="I88">
            <v>0</v>
          </cell>
          <cell r="J88">
            <v>0</v>
          </cell>
          <cell r="L88">
            <v>0</v>
          </cell>
          <cell r="M88">
            <v>0</v>
          </cell>
          <cell r="N88">
            <v>0.42674628628984923</v>
          </cell>
          <cell r="O88">
            <v>0.57325371371015077</v>
          </cell>
          <cell r="P88">
            <v>0</v>
          </cell>
          <cell r="Q88">
            <v>0</v>
          </cell>
          <cell r="R88">
            <v>0</v>
          </cell>
          <cell r="S88">
            <v>0</v>
          </cell>
        </row>
        <row r="89">
          <cell r="A89">
            <v>10</v>
          </cell>
          <cell r="B89" t="str">
            <v>Sunbeam Television</v>
          </cell>
          <cell r="C89">
            <v>3.6271007521950005E-2</v>
          </cell>
          <cell r="D89">
            <v>0</v>
          </cell>
          <cell r="E89">
            <v>0</v>
          </cell>
          <cell r="F89">
            <v>2.1994776630421549E-2</v>
          </cell>
          <cell r="G89">
            <v>1.4276230891528454E-2</v>
          </cell>
          <cell r="H89">
            <v>0</v>
          </cell>
          <cell r="I89">
            <v>0</v>
          </cell>
          <cell r="J89">
            <v>0</v>
          </cell>
          <cell r="L89">
            <v>0</v>
          </cell>
          <cell r="M89">
            <v>0</v>
          </cell>
          <cell r="N89">
            <v>0.60640103854603555</v>
          </cell>
          <cell r="O89">
            <v>0.39359896145396445</v>
          </cell>
          <cell r="P89">
            <v>0</v>
          </cell>
          <cell r="Q89">
            <v>0</v>
          </cell>
          <cell r="R89">
            <v>0</v>
          </cell>
          <cell r="S89">
            <v>0</v>
          </cell>
        </row>
        <row r="90">
          <cell r="A90">
            <v>14</v>
          </cell>
          <cell r="B90" t="str">
            <v>Paxson Communications (part one)</v>
          </cell>
          <cell r="C90">
            <v>0.66696873725372463</v>
          </cell>
          <cell r="D90">
            <v>0</v>
          </cell>
          <cell r="E90">
            <v>0</v>
          </cell>
          <cell r="F90">
            <v>0</v>
          </cell>
          <cell r="G90">
            <v>4.8661971845156615E-3</v>
          </cell>
          <cell r="H90">
            <v>0</v>
          </cell>
          <cell r="I90">
            <v>0</v>
          </cell>
          <cell r="J90">
            <v>0.51141341869518797</v>
          </cell>
          <cell r="L90">
            <v>0</v>
          </cell>
          <cell r="M90">
            <v>0</v>
          </cell>
          <cell r="N90">
            <v>0</v>
          </cell>
          <cell r="O90">
            <v>7.2959899208356587E-3</v>
          </cell>
          <cell r="P90">
            <v>0</v>
          </cell>
          <cell r="Q90">
            <v>0</v>
          </cell>
          <cell r="R90">
            <v>0.76677269882387133</v>
          </cell>
          <cell r="S90">
            <v>-0.15068912137402102</v>
          </cell>
        </row>
        <row r="91">
          <cell r="A91">
            <v>15</v>
          </cell>
          <cell r="B91" t="str">
            <v>USA Networks, Inc.</v>
          </cell>
          <cell r="C91">
            <v>0.31019930930756817</v>
          </cell>
          <cell r="D91">
            <v>0</v>
          </cell>
          <cell r="E91">
            <v>0</v>
          </cell>
          <cell r="F91">
            <v>0</v>
          </cell>
          <cell r="G91">
            <v>8.8992778728555326E-4</v>
          </cell>
          <cell r="H91">
            <v>0</v>
          </cell>
          <cell r="I91">
            <v>0</v>
          </cell>
          <cell r="J91">
            <v>0.30930938152028264</v>
          </cell>
          <cell r="L91">
            <v>0</v>
          </cell>
          <cell r="M91">
            <v>0</v>
          </cell>
          <cell r="N91">
            <v>0</v>
          </cell>
          <cell r="O91">
            <v>2.8688902927349008E-3</v>
          </cell>
          <cell r="P91">
            <v>0</v>
          </cell>
          <cell r="Q91">
            <v>0</v>
          </cell>
          <cell r="R91">
            <v>0.99713110970726515</v>
          </cell>
          <cell r="S91">
            <v>0</v>
          </cell>
        </row>
        <row r="92">
          <cell r="A92">
            <v>16</v>
          </cell>
          <cell r="B92" t="str">
            <v>CBS Corp.</v>
          </cell>
          <cell r="C92">
            <v>0.31783905888812747</v>
          </cell>
          <cell r="D92">
            <v>0</v>
          </cell>
          <cell r="E92">
            <v>0.31783905888812747</v>
          </cell>
          <cell r="F92">
            <v>0</v>
          </cell>
          <cell r="G92">
            <v>0</v>
          </cell>
          <cell r="H92">
            <v>0</v>
          </cell>
          <cell r="I92">
            <v>0</v>
          </cell>
          <cell r="J92">
            <v>0</v>
          </cell>
          <cell r="L92">
            <v>0</v>
          </cell>
          <cell r="M92">
            <v>1</v>
          </cell>
          <cell r="N92">
            <v>0</v>
          </cell>
          <cell r="O92">
            <v>0</v>
          </cell>
          <cell r="P92">
            <v>0</v>
          </cell>
          <cell r="Q92">
            <v>0</v>
          </cell>
          <cell r="R92">
            <v>0</v>
          </cell>
          <cell r="S92">
            <v>0</v>
          </cell>
        </row>
        <row r="93">
          <cell r="A93">
            <v>17</v>
          </cell>
          <cell r="B93" t="str">
            <v>Univision Communications</v>
          </cell>
          <cell r="C93">
            <v>0.27079211178228219</v>
          </cell>
          <cell r="D93">
            <v>0</v>
          </cell>
          <cell r="E93">
            <v>0</v>
          </cell>
          <cell r="F93">
            <v>0</v>
          </cell>
          <cell r="G93">
            <v>0</v>
          </cell>
          <cell r="H93">
            <v>0</v>
          </cell>
          <cell r="I93">
            <v>0</v>
          </cell>
          <cell r="J93">
            <v>0.27079211178228219</v>
          </cell>
          <cell r="L93">
            <v>0</v>
          </cell>
          <cell r="M93">
            <v>0</v>
          </cell>
          <cell r="N93">
            <v>0</v>
          </cell>
          <cell r="O93">
            <v>0</v>
          </cell>
          <cell r="P93">
            <v>0</v>
          </cell>
          <cell r="Q93">
            <v>0</v>
          </cell>
          <cell r="R93">
            <v>1</v>
          </cell>
          <cell r="S93">
            <v>0</v>
          </cell>
        </row>
        <row r="94">
          <cell r="A94">
            <v>18</v>
          </cell>
          <cell r="B94" t="str">
            <v>General Electric (NBC)</v>
          </cell>
          <cell r="C94">
            <v>0.27276883460583962</v>
          </cell>
          <cell r="D94">
            <v>0</v>
          </cell>
          <cell r="E94">
            <v>0</v>
          </cell>
          <cell r="F94">
            <v>0.27276883460583962</v>
          </cell>
          <cell r="G94">
            <v>0</v>
          </cell>
          <cell r="H94">
            <v>0</v>
          </cell>
          <cell r="I94">
            <v>0</v>
          </cell>
          <cell r="J94">
            <v>0</v>
          </cell>
          <cell r="L94">
            <v>0</v>
          </cell>
          <cell r="M94">
            <v>0</v>
          </cell>
          <cell r="N94">
            <v>1</v>
          </cell>
          <cell r="O94">
            <v>0</v>
          </cell>
          <cell r="P94">
            <v>0</v>
          </cell>
          <cell r="Q94">
            <v>0</v>
          </cell>
          <cell r="R94">
            <v>0</v>
          </cell>
          <cell r="S94">
            <v>0</v>
          </cell>
        </row>
        <row r="95">
          <cell r="A95">
            <v>20</v>
          </cell>
          <cell r="B95" t="str">
            <v>Telemundo Group</v>
          </cell>
          <cell r="C95">
            <v>0.2158047677584605</v>
          </cell>
          <cell r="D95">
            <v>0</v>
          </cell>
          <cell r="E95">
            <v>0</v>
          </cell>
          <cell r="F95">
            <v>0</v>
          </cell>
          <cell r="G95">
            <v>0</v>
          </cell>
          <cell r="H95">
            <v>0</v>
          </cell>
          <cell r="I95">
            <v>0</v>
          </cell>
          <cell r="J95">
            <v>0.2158047677584605</v>
          </cell>
          <cell r="L95">
            <v>0</v>
          </cell>
          <cell r="M95">
            <v>0</v>
          </cell>
          <cell r="N95">
            <v>0</v>
          </cell>
          <cell r="O95">
            <v>0</v>
          </cell>
          <cell r="P95">
            <v>0</v>
          </cell>
          <cell r="Q95">
            <v>0</v>
          </cell>
          <cell r="R95">
            <v>1</v>
          </cell>
          <cell r="S95">
            <v>0</v>
          </cell>
        </row>
        <row r="96">
          <cell r="A96">
            <v>21</v>
          </cell>
          <cell r="B96" t="str">
            <v>Viacom</v>
          </cell>
          <cell r="C96">
            <v>0.24996171715608673</v>
          </cell>
          <cell r="D96">
            <v>0</v>
          </cell>
          <cell r="E96">
            <v>0</v>
          </cell>
          <cell r="F96">
            <v>0</v>
          </cell>
          <cell r="G96">
            <v>0</v>
          </cell>
          <cell r="H96">
            <v>0.24034522774418565</v>
          </cell>
          <cell r="I96">
            <v>9.6164894119010642E-3</v>
          </cell>
          <cell r="J96">
            <v>0</v>
          </cell>
          <cell r="L96">
            <v>0</v>
          </cell>
          <cell r="M96">
            <v>0</v>
          </cell>
          <cell r="N96">
            <v>0</v>
          </cell>
          <cell r="O96">
            <v>0</v>
          </cell>
          <cell r="P96">
            <v>0.96152815110525058</v>
          </cell>
          <cell r="Q96">
            <v>3.847184889474943E-2</v>
          </cell>
          <cell r="R96">
            <v>0</v>
          </cell>
          <cell r="S96">
            <v>0</v>
          </cell>
        </row>
        <row r="97">
          <cell r="A97">
            <v>29</v>
          </cell>
          <cell r="B97" t="str">
            <v>Beindorf &amp; Headley</v>
          </cell>
          <cell r="C97">
            <v>5.550720592789464E-2</v>
          </cell>
          <cell r="D97">
            <v>0</v>
          </cell>
          <cell r="E97">
            <v>0</v>
          </cell>
          <cell r="F97">
            <v>0</v>
          </cell>
          <cell r="G97">
            <v>0</v>
          </cell>
          <cell r="H97">
            <v>0</v>
          </cell>
          <cell r="I97">
            <v>0</v>
          </cell>
          <cell r="J97">
            <v>5.550720592789464E-2</v>
          </cell>
          <cell r="L97">
            <v>0</v>
          </cell>
          <cell r="M97">
            <v>0</v>
          </cell>
          <cell r="N97">
            <v>0</v>
          </cell>
          <cell r="O97">
            <v>0</v>
          </cell>
          <cell r="P97">
            <v>0</v>
          </cell>
          <cell r="Q97">
            <v>0</v>
          </cell>
          <cell r="R97">
            <v>1</v>
          </cell>
          <cell r="S97">
            <v>0</v>
          </cell>
        </row>
        <row r="98">
          <cell r="A98">
            <v>33</v>
          </cell>
          <cell r="B98" t="str">
            <v>Harriscope</v>
          </cell>
          <cell r="C98">
            <v>5.1665640760231883E-2</v>
          </cell>
          <cell r="D98">
            <v>0</v>
          </cell>
          <cell r="E98">
            <v>0</v>
          </cell>
          <cell r="F98">
            <v>0</v>
          </cell>
          <cell r="G98">
            <v>0</v>
          </cell>
          <cell r="H98">
            <v>0</v>
          </cell>
          <cell r="I98">
            <v>0</v>
          </cell>
          <cell r="J98">
            <v>5.1665640760231883E-2</v>
          </cell>
          <cell r="L98">
            <v>0</v>
          </cell>
          <cell r="M98">
            <v>0</v>
          </cell>
          <cell r="N98">
            <v>0</v>
          </cell>
          <cell r="O98">
            <v>0</v>
          </cell>
          <cell r="P98">
            <v>0</v>
          </cell>
          <cell r="Q98">
            <v>0</v>
          </cell>
          <cell r="R98">
            <v>1</v>
          </cell>
          <cell r="S98">
            <v>0</v>
          </cell>
        </row>
        <row r="99">
          <cell r="A99">
            <v>36</v>
          </cell>
          <cell r="B99" t="str">
            <v>News Web</v>
          </cell>
          <cell r="C99">
            <v>4.421482339887664E-2</v>
          </cell>
          <cell r="D99">
            <v>0</v>
          </cell>
          <cell r="E99">
            <v>0</v>
          </cell>
          <cell r="F99">
            <v>0</v>
          </cell>
          <cell r="G99">
            <v>0</v>
          </cell>
          <cell r="H99">
            <v>4.421482339887664E-2</v>
          </cell>
          <cell r="I99">
            <v>0</v>
          </cell>
          <cell r="J99">
            <v>0</v>
          </cell>
          <cell r="L99">
            <v>0</v>
          </cell>
          <cell r="M99">
            <v>0</v>
          </cell>
          <cell r="N99">
            <v>0</v>
          </cell>
          <cell r="O99">
            <v>0</v>
          </cell>
          <cell r="P99">
            <v>1</v>
          </cell>
          <cell r="Q99">
            <v>0</v>
          </cell>
          <cell r="R99">
            <v>0</v>
          </cell>
          <cell r="S99">
            <v>0</v>
          </cell>
        </row>
        <row r="100">
          <cell r="A100">
            <v>37</v>
          </cell>
          <cell r="B100" t="str">
            <v>All-American TV, Inc.</v>
          </cell>
          <cell r="C100">
            <v>6.781827159262438E-2</v>
          </cell>
          <cell r="D100">
            <v>0</v>
          </cell>
          <cell r="E100">
            <v>0</v>
          </cell>
          <cell r="F100">
            <v>0</v>
          </cell>
          <cell r="G100">
            <v>0</v>
          </cell>
          <cell r="H100">
            <v>0</v>
          </cell>
          <cell r="I100">
            <v>0</v>
          </cell>
          <cell r="J100">
            <v>6.781827159262438E-2</v>
          </cell>
          <cell r="L100">
            <v>0</v>
          </cell>
          <cell r="M100">
            <v>0</v>
          </cell>
          <cell r="N100">
            <v>0</v>
          </cell>
          <cell r="O100">
            <v>0</v>
          </cell>
          <cell r="P100">
            <v>0</v>
          </cell>
          <cell r="Q100">
            <v>0</v>
          </cell>
          <cell r="R100">
            <v>1</v>
          </cell>
          <cell r="S100">
            <v>0</v>
          </cell>
        </row>
        <row r="101">
          <cell r="A101">
            <v>39</v>
          </cell>
          <cell r="B101" t="str">
            <v>JASAS Corporation</v>
          </cell>
          <cell r="C101">
            <v>4.1676082267567804E-2</v>
          </cell>
          <cell r="D101">
            <v>0</v>
          </cell>
          <cell r="E101">
            <v>0</v>
          </cell>
          <cell r="F101">
            <v>0</v>
          </cell>
          <cell r="G101">
            <v>0</v>
          </cell>
          <cell r="H101">
            <v>0</v>
          </cell>
          <cell r="I101">
            <v>1.9681305637146252E-2</v>
          </cell>
          <cell r="J101">
            <v>2.1994776630421549E-2</v>
          </cell>
          <cell r="L101">
            <v>0</v>
          </cell>
          <cell r="M101">
            <v>0</v>
          </cell>
          <cell r="N101">
            <v>0</v>
          </cell>
          <cell r="O101">
            <v>0</v>
          </cell>
          <cell r="P101">
            <v>0</v>
          </cell>
          <cell r="Q101">
            <v>0.47224462008661938</v>
          </cell>
          <cell r="R101">
            <v>0.52775537991338051</v>
          </cell>
          <cell r="S101">
            <v>0</v>
          </cell>
        </row>
        <row r="102">
          <cell r="A102">
            <v>41</v>
          </cell>
          <cell r="B102" t="str">
            <v>Liberman Broadcasting</v>
          </cell>
          <cell r="C102">
            <v>5.1665640760231883E-2</v>
          </cell>
          <cell r="D102">
            <v>0</v>
          </cell>
          <cell r="E102">
            <v>0</v>
          </cell>
          <cell r="F102">
            <v>0</v>
          </cell>
          <cell r="G102">
            <v>0</v>
          </cell>
          <cell r="H102">
            <v>0</v>
          </cell>
          <cell r="I102">
            <v>0</v>
          </cell>
          <cell r="J102">
            <v>5.1665640760231883E-2</v>
          </cell>
          <cell r="L102">
            <v>0</v>
          </cell>
          <cell r="M102">
            <v>0</v>
          </cell>
          <cell r="N102">
            <v>0</v>
          </cell>
          <cell r="O102">
            <v>0</v>
          </cell>
          <cell r="P102">
            <v>0</v>
          </cell>
          <cell r="Q102">
            <v>0</v>
          </cell>
          <cell r="R102">
            <v>1</v>
          </cell>
          <cell r="S102">
            <v>0</v>
          </cell>
        </row>
        <row r="103">
          <cell r="A103">
            <v>48</v>
          </cell>
          <cell r="B103" t="str">
            <v>D.P Media Inc.</v>
          </cell>
          <cell r="C103">
            <v>8.5244876387162008E-2</v>
          </cell>
          <cell r="D103">
            <v>0</v>
          </cell>
          <cell r="E103">
            <v>0</v>
          </cell>
          <cell r="F103">
            <v>0</v>
          </cell>
          <cell r="G103">
            <v>0</v>
          </cell>
          <cell r="H103">
            <v>0</v>
          </cell>
          <cell r="I103">
            <v>0</v>
          </cell>
          <cell r="J103">
            <v>8.5244876387162008E-2</v>
          </cell>
          <cell r="L103">
            <v>0</v>
          </cell>
          <cell r="M103">
            <v>0</v>
          </cell>
          <cell r="N103">
            <v>0</v>
          </cell>
          <cell r="O103">
            <v>0</v>
          </cell>
          <cell r="P103">
            <v>0</v>
          </cell>
          <cell r="Q103">
            <v>0</v>
          </cell>
          <cell r="R103">
            <v>1</v>
          </cell>
          <cell r="S103">
            <v>0</v>
          </cell>
        </row>
        <row r="104">
          <cell r="A104">
            <v>49</v>
          </cell>
          <cell r="B104" t="str">
            <v>Acme Television, LLC</v>
          </cell>
          <cell r="C104">
            <v>5.4105480352600585E-2</v>
          </cell>
          <cell r="D104">
            <v>0</v>
          </cell>
          <cell r="E104">
            <v>0</v>
          </cell>
          <cell r="F104">
            <v>0</v>
          </cell>
          <cell r="G104">
            <v>0</v>
          </cell>
          <cell r="H104">
            <v>3.3156665470726052E-3</v>
          </cell>
          <cell r="I104">
            <v>4.3545854596828824E-2</v>
          </cell>
          <cell r="J104">
            <v>7.2439592086991503E-3</v>
          </cell>
          <cell r="L104">
            <v>0</v>
          </cell>
          <cell r="M104">
            <v>0</v>
          </cell>
          <cell r="N104">
            <v>0</v>
          </cell>
          <cell r="O104">
            <v>0</v>
          </cell>
          <cell r="P104">
            <v>6.128152870032208E-2</v>
          </cell>
          <cell r="Q104">
            <v>0.8048326031493368</v>
          </cell>
          <cell r="R104">
            <v>0.13388586815034106</v>
          </cell>
          <cell r="S104">
            <v>0</v>
          </cell>
        </row>
        <row r="105">
          <cell r="B105" t="str">
            <v>Sources:  Bear, Stearns &amp; Co. Inc., Nielsen Media Research; BIA - Investing in Television.</v>
          </cell>
          <cell r="S105" t="str">
            <v xml:space="preserve">  </v>
          </cell>
        </row>
      </sheetData>
      <sheetData sheetId="7" refreshError="1">
        <row r="14">
          <cell r="C14">
            <v>9</v>
          </cell>
          <cell r="D14" t="str">
            <v>Engel Trust et al</v>
          </cell>
        </row>
        <row r="15">
          <cell r="C15">
            <v>10</v>
          </cell>
          <cell r="D15" t="str">
            <v>FSF Acquistion Corp.</v>
          </cell>
        </row>
        <row r="16">
          <cell r="C16">
            <v>11</v>
          </cell>
          <cell r="D16" t="str">
            <v>Gillett Holdings</v>
          </cell>
        </row>
        <row r="17">
          <cell r="C17">
            <v>12</v>
          </cell>
          <cell r="D17" t="str">
            <v>Heritage Media</v>
          </cell>
        </row>
        <row r="18">
          <cell r="C18">
            <v>13</v>
          </cell>
          <cell r="D18" t="str">
            <v>Krypton Broadcasting</v>
          </cell>
        </row>
        <row r="19">
          <cell r="C19">
            <v>14</v>
          </cell>
          <cell r="D19" t="str">
            <v>K-T Communications</v>
          </cell>
        </row>
        <row r="20">
          <cell r="C20">
            <v>15</v>
          </cell>
          <cell r="D20" t="str">
            <v>Nationwide Communications</v>
          </cell>
        </row>
        <row r="21">
          <cell r="C21">
            <v>16</v>
          </cell>
          <cell r="D21" t="str">
            <v>New Vision Communications</v>
          </cell>
        </row>
        <row r="22">
          <cell r="C22">
            <v>17</v>
          </cell>
          <cell r="D22" t="str">
            <v>Northstar Television Group</v>
          </cell>
        </row>
        <row r="23">
          <cell r="C23">
            <v>18</v>
          </cell>
          <cell r="D23" t="str">
            <v>Oklahoma Publishing</v>
          </cell>
        </row>
        <row r="24">
          <cell r="C24">
            <v>19</v>
          </cell>
          <cell r="D24" t="str">
            <v>Paramount</v>
          </cell>
        </row>
        <row r="25">
          <cell r="C25">
            <v>20</v>
          </cell>
          <cell r="D25" t="str">
            <v>Phipps-Potamkin</v>
          </cell>
        </row>
        <row r="26">
          <cell r="C26">
            <v>21</v>
          </cell>
          <cell r="D26" t="str">
            <v>Pueblo Broadcasting Corporation</v>
          </cell>
        </row>
        <row r="27">
          <cell r="C27">
            <v>22</v>
          </cell>
          <cell r="D27" t="str">
            <v>Quincy Jones Broadcasting</v>
          </cell>
        </row>
        <row r="28">
          <cell r="C28">
            <v>23</v>
          </cell>
          <cell r="D28" t="str">
            <v>Ted Baze</v>
          </cell>
        </row>
        <row r="29">
          <cell r="C29">
            <v>24</v>
          </cell>
          <cell r="D29" t="str">
            <v xml:space="preserve">SJL Broadcasting </v>
          </cell>
        </row>
        <row r="30">
          <cell r="C30">
            <v>25</v>
          </cell>
          <cell r="D30" t="str">
            <v>Narragansett</v>
          </cell>
        </row>
        <row r="31">
          <cell r="C31">
            <v>26</v>
          </cell>
          <cell r="D31" t="str">
            <v>Queen City</v>
          </cell>
        </row>
        <row r="32">
          <cell r="C32">
            <v>27</v>
          </cell>
          <cell r="D32" t="str">
            <v>Act III Broadcasting</v>
          </cell>
        </row>
        <row r="33">
          <cell r="C33">
            <v>28</v>
          </cell>
          <cell r="D33" t="str">
            <v>Outlet Communications</v>
          </cell>
        </row>
        <row r="34">
          <cell r="C34">
            <v>29</v>
          </cell>
          <cell r="D34" t="str">
            <v>Multimedia, Inc.</v>
          </cell>
        </row>
        <row r="35">
          <cell r="C35">
            <v>30</v>
          </cell>
          <cell r="D35" t="str">
            <v>Disney and Cap Cities Merger</v>
          </cell>
        </row>
        <row r="36">
          <cell r="C36">
            <v>31</v>
          </cell>
          <cell r="D36" t="str">
            <v>EP Communications</v>
          </cell>
        </row>
        <row r="37">
          <cell r="C37">
            <v>32</v>
          </cell>
          <cell r="D37" t="str">
            <v>WHP Television Ltd.</v>
          </cell>
        </row>
        <row r="38">
          <cell r="C38">
            <v>33</v>
          </cell>
          <cell r="D38" t="str">
            <v>VS&amp;A Communication Partners</v>
          </cell>
        </row>
        <row r="39">
          <cell r="C39">
            <v>34</v>
          </cell>
          <cell r="D39" t="str">
            <v>Helen Smith</v>
          </cell>
        </row>
        <row r="40">
          <cell r="C40">
            <v>35</v>
          </cell>
          <cell r="D40" t="str">
            <v>Hughes Broadcasting Partners</v>
          </cell>
        </row>
        <row r="41">
          <cell r="C41">
            <v>36</v>
          </cell>
          <cell r="D41" t="str">
            <v>White Knight Communications</v>
          </cell>
        </row>
        <row r="42">
          <cell r="C42">
            <v>37</v>
          </cell>
          <cell r="D42" t="str">
            <v>Beasly Broadcasting</v>
          </cell>
        </row>
        <row r="43">
          <cell r="C43">
            <v>38</v>
          </cell>
          <cell r="D43" t="str">
            <v>Sigma Broadcasting</v>
          </cell>
        </row>
        <row r="44">
          <cell r="C44">
            <v>39</v>
          </cell>
          <cell r="D44" t="str">
            <v>River City Broadcasting</v>
          </cell>
        </row>
        <row r="45">
          <cell r="C45">
            <v>40</v>
          </cell>
          <cell r="D45" t="str">
            <v>Familily Fifty Five Inc. (Rock Hill/Charlotte)</v>
          </cell>
        </row>
        <row r="46">
          <cell r="C46">
            <v>41</v>
          </cell>
          <cell r="D46" t="str">
            <v>Palmer Communications</v>
          </cell>
        </row>
        <row r="47">
          <cell r="C47">
            <v>42</v>
          </cell>
          <cell r="D47" t="str">
            <v>Ellis Communications</v>
          </cell>
        </row>
        <row r="48">
          <cell r="C48">
            <v>43</v>
          </cell>
          <cell r="D48" t="str">
            <v>ABRY Holdings</v>
          </cell>
        </row>
        <row r="49">
          <cell r="C49">
            <v>44</v>
          </cell>
          <cell r="D49" t="str">
            <v>Great Lakes Communications</v>
          </cell>
        </row>
        <row r="50">
          <cell r="C50">
            <v>45</v>
          </cell>
          <cell r="D50" t="str">
            <v>Toledo TV Investors</v>
          </cell>
        </row>
        <row r="51">
          <cell r="C51">
            <v>46</v>
          </cell>
          <cell r="D51" t="str">
            <v>John Phipps Communications</v>
          </cell>
        </row>
        <row r="52">
          <cell r="C52">
            <v>47</v>
          </cell>
          <cell r="D52" t="str">
            <v>Superior Broadcasting</v>
          </cell>
        </row>
        <row r="53">
          <cell r="C53">
            <v>48</v>
          </cell>
          <cell r="D53" t="str">
            <v>Brissette Broadcasting</v>
          </cell>
        </row>
        <row r="54">
          <cell r="C54">
            <v>49</v>
          </cell>
          <cell r="D54" t="str">
            <v>Emilio Azcarraga Milmo</v>
          </cell>
        </row>
        <row r="55">
          <cell r="C55">
            <v>50</v>
          </cell>
          <cell r="D55" t="str">
            <v>Capital Communications</v>
          </cell>
        </row>
        <row r="56">
          <cell r="C56">
            <v>51</v>
          </cell>
          <cell r="D56" t="str">
            <v>Renaissance Communications</v>
          </cell>
        </row>
        <row r="57">
          <cell r="C57">
            <v>52</v>
          </cell>
          <cell r="D57" t="str">
            <v>New World Communications</v>
          </cell>
        </row>
        <row r="58">
          <cell r="C58">
            <v>53</v>
          </cell>
          <cell r="D58" t="str">
            <v>SF Broadcasting</v>
          </cell>
        </row>
        <row r="59">
          <cell r="C59">
            <v>54</v>
          </cell>
          <cell r="D59" t="str">
            <v>AFLAC</v>
          </cell>
        </row>
        <row r="60">
          <cell r="C60">
            <v>55</v>
          </cell>
          <cell r="D60" t="str">
            <v>Federal Broadcasting</v>
          </cell>
        </row>
        <row r="61">
          <cell r="C61">
            <v>56</v>
          </cell>
          <cell r="D61" t="str">
            <v>Pezold Broadcasting (John Pezold)</v>
          </cell>
        </row>
        <row r="62">
          <cell r="C62">
            <v>57</v>
          </cell>
          <cell r="D62" t="str">
            <v>Providence Journal</v>
          </cell>
        </row>
        <row r="63">
          <cell r="C63">
            <v>58</v>
          </cell>
          <cell r="D63" t="str">
            <v>Brooks Broadcasting (Phoenix)</v>
          </cell>
        </row>
        <row r="64">
          <cell r="C64">
            <v>59</v>
          </cell>
          <cell r="D64" t="str">
            <v>Las Vegas Channel 21</v>
          </cell>
        </row>
        <row r="65">
          <cell r="C65">
            <v>60</v>
          </cell>
          <cell r="D65" t="str">
            <v>First Media (January 1997)</v>
          </cell>
        </row>
        <row r="66">
          <cell r="C66">
            <v>61</v>
          </cell>
          <cell r="D66" t="str">
            <v>Tri-State Broadcasting (El Paso)</v>
          </cell>
        </row>
        <row r="67">
          <cell r="C67">
            <v>62</v>
          </cell>
          <cell r="D67" t="str">
            <v>Peregrine Communications (Channel 32 in Portland)</v>
          </cell>
        </row>
        <row r="68">
          <cell r="C68">
            <v>63</v>
          </cell>
          <cell r="D68" t="str">
            <v>Harte-Hanks Communications</v>
          </cell>
        </row>
        <row r="69">
          <cell r="C69">
            <v>64</v>
          </cell>
          <cell r="D69" t="str">
            <v>LIN Television Corp.</v>
          </cell>
        </row>
        <row r="70">
          <cell r="C70">
            <v>65</v>
          </cell>
          <cell r="D70" t="str">
            <v>LIN Broadcasting Corp.</v>
          </cell>
        </row>
        <row r="71">
          <cell r="C71">
            <v>66</v>
          </cell>
          <cell r="D71" t="str">
            <v>Koplar Communications</v>
          </cell>
        </row>
        <row r="72">
          <cell r="C72">
            <v>67</v>
          </cell>
          <cell r="D72" t="str">
            <v>Cottonwood Communications</v>
          </cell>
        </row>
        <row r="73">
          <cell r="C73">
            <v>68</v>
          </cell>
          <cell r="D73" t="str">
            <v>Petracom Equity</v>
          </cell>
        </row>
        <row r="74">
          <cell r="C74">
            <v>69</v>
          </cell>
          <cell r="D74" t="str">
            <v>Jim Gabbert</v>
          </cell>
        </row>
        <row r="75">
          <cell r="C75">
            <v>70</v>
          </cell>
          <cell r="D75" t="str">
            <v>Rainbow Broadcasting</v>
          </cell>
        </row>
        <row r="76">
          <cell r="C76">
            <v>71</v>
          </cell>
          <cell r="D76" t="str">
            <v>Jet Broadcasting</v>
          </cell>
        </row>
        <row r="77">
          <cell r="C77">
            <v>72</v>
          </cell>
          <cell r="D77" t="str">
            <v>Koker Family</v>
          </cell>
        </row>
        <row r="78">
          <cell r="C78">
            <v>73</v>
          </cell>
          <cell r="D78" t="str">
            <v>Allied Communications</v>
          </cell>
        </row>
        <row r="79">
          <cell r="C79">
            <v>74</v>
          </cell>
          <cell r="D79" t="str">
            <v>Lakeland Group TV Inc.</v>
          </cell>
        </row>
        <row r="80">
          <cell r="C80">
            <v>75</v>
          </cell>
          <cell r="D80" t="str">
            <v>Max Media</v>
          </cell>
        </row>
        <row r="81">
          <cell r="C81">
            <v>76</v>
          </cell>
          <cell r="D81" t="str">
            <v>Busse Broadcasting</v>
          </cell>
        </row>
        <row r="82">
          <cell r="C82">
            <v>77</v>
          </cell>
          <cell r="D82" t="str">
            <v>WKRG-TV Inc.</v>
          </cell>
        </row>
        <row r="83">
          <cell r="C83">
            <v>78</v>
          </cell>
          <cell r="D83" t="str">
            <v>Decatur Foursquare Broadcasting</v>
          </cell>
        </row>
        <row r="84">
          <cell r="C84">
            <v>79</v>
          </cell>
          <cell r="D84" t="str">
            <v>Syracuse Minority TV Inc.</v>
          </cell>
        </row>
        <row r="85">
          <cell r="C85">
            <v>80</v>
          </cell>
          <cell r="D85" t="str">
            <v>Dudley</v>
          </cell>
        </row>
        <row r="86">
          <cell r="C86">
            <v>81</v>
          </cell>
          <cell r="D86" t="str">
            <v>Cooper Family</v>
          </cell>
        </row>
        <row r="87">
          <cell r="C87">
            <v>82</v>
          </cell>
          <cell r="D87" t="str">
            <v>River City Broadcasting</v>
          </cell>
        </row>
        <row r="88">
          <cell r="C88">
            <v>83</v>
          </cell>
          <cell r="D88" t="str">
            <v>Malrite Comm.</v>
          </cell>
        </row>
        <row r="89">
          <cell r="C89">
            <v>84</v>
          </cell>
          <cell r="D89" t="str">
            <v>Blackstar</v>
          </cell>
        </row>
        <row r="90">
          <cell r="C90">
            <v>85</v>
          </cell>
          <cell r="D90" t="str">
            <v>Meyer Broadcasting</v>
          </cell>
        </row>
        <row r="91">
          <cell r="C91">
            <v>86</v>
          </cell>
          <cell r="D91" t="str">
            <v>Maine Radio and Television</v>
          </cell>
        </row>
        <row r="92">
          <cell r="C92">
            <v>87</v>
          </cell>
          <cell r="D92" t="str">
            <v xml:space="preserve">Pulitzer </v>
          </cell>
        </row>
        <row r="93">
          <cell r="C93">
            <v>88</v>
          </cell>
          <cell r="D93" t="str">
            <v>Speer Communications</v>
          </cell>
        </row>
        <row r="94">
          <cell r="C94">
            <v>89</v>
          </cell>
          <cell r="D94" t="str">
            <v>LIN Television Corp.</v>
          </cell>
        </row>
        <row r="95">
          <cell r="C95">
            <v>90</v>
          </cell>
          <cell r="D95" t="str">
            <v>Clarion Broadcasting of Albany</v>
          </cell>
        </row>
        <row r="96">
          <cell r="C96">
            <v>91</v>
          </cell>
          <cell r="D96" t="str">
            <v>Kelly Broadcasting</v>
          </cell>
        </row>
        <row r="97">
          <cell r="C97">
            <v>92</v>
          </cell>
          <cell r="D97" t="str">
            <v>Guy Gannett Communications</v>
          </cell>
        </row>
        <row r="98">
          <cell r="C98">
            <v>93</v>
          </cell>
          <cell r="D98" t="str">
            <v>Wabash Valley Broadcasting</v>
          </cell>
        </row>
        <row r="99">
          <cell r="C99">
            <v>94</v>
          </cell>
          <cell r="D99" t="str">
            <v>Great Trails Broadcasting</v>
          </cell>
        </row>
        <row r="100">
          <cell r="C100">
            <v>95</v>
          </cell>
          <cell r="D100" t="str">
            <v>Jacor</v>
          </cell>
        </row>
        <row r="101">
          <cell r="C101">
            <v>96</v>
          </cell>
          <cell r="D101" t="str">
            <v>MAC American Corp.</v>
          </cell>
        </row>
        <row r="102">
          <cell r="C102">
            <v>97</v>
          </cell>
          <cell r="D102" t="str">
            <v>Press Communications</v>
          </cell>
        </row>
        <row r="103">
          <cell r="C103">
            <v>98</v>
          </cell>
          <cell r="D103" t="str">
            <v>Gaylord Entertainment</v>
          </cell>
        </row>
        <row r="104">
          <cell r="C104">
            <v>99</v>
          </cell>
          <cell r="D104" t="str">
            <v>WLEX-TV Inc.</v>
          </cell>
        </row>
        <row r="105">
          <cell r="C105">
            <v>100</v>
          </cell>
          <cell r="D105" t="str">
            <v>ValueVision</v>
          </cell>
        </row>
        <row r="106">
          <cell r="C106">
            <v>101</v>
          </cell>
          <cell r="D106" t="str">
            <v>Boston University Communications</v>
          </cell>
        </row>
        <row r="107">
          <cell r="C107">
            <v>102</v>
          </cell>
          <cell r="D107" t="str">
            <v>Elizabeth Smith</v>
          </cell>
        </row>
        <row r="108">
          <cell r="C108">
            <v>103</v>
          </cell>
          <cell r="D108" t="str">
            <v>CBS</v>
          </cell>
        </row>
        <row r="109">
          <cell r="C109">
            <v>104</v>
          </cell>
          <cell r="D109" t="str">
            <v>Qwest Broadcasting</v>
          </cell>
        </row>
        <row r="110">
          <cell r="C110">
            <v>105</v>
          </cell>
          <cell r="D110" t="str">
            <v>First Media/Cannell Communications L.P.</v>
          </cell>
        </row>
        <row r="111">
          <cell r="C111">
            <v>106</v>
          </cell>
          <cell r="D111" t="str">
            <v>Chronicle Publishing</v>
          </cell>
        </row>
        <row r="112">
          <cell r="C112">
            <v>107</v>
          </cell>
          <cell r="D112" t="str">
            <v>Retlaw Enterprises</v>
          </cell>
        </row>
        <row r="113">
          <cell r="C113">
            <v>108</v>
          </cell>
          <cell r="D113" t="str">
            <v>Miller Broadcasting</v>
          </cell>
        </row>
        <row r="114">
          <cell r="C114">
            <v>109</v>
          </cell>
          <cell r="D114" t="str">
            <v>Greater Louisville TV</v>
          </cell>
        </row>
        <row r="115">
          <cell r="C115">
            <v>110</v>
          </cell>
          <cell r="D115" t="str">
            <v>Counterpoint Communications</v>
          </cell>
        </row>
        <row r="116">
          <cell r="C116">
            <v>111</v>
          </cell>
          <cell r="D116" t="str">
            <v xml:space="preserve">Dallas Media Investors Corp. </v>
          </cell>
        </row>
        <row r="117">
          <cell r="C117">
            <v>112</v>
          </cell>
          <cell r="D117" t="str">
            <v>TV 55 LLC</v>
          </cell>
        </row>
        <row r="118">
          <cell r="C118">
            <v>113</v>
          </cell>
          <cell r="D118" t="str">
            <v>Carolina Broadcasting System</v>
          </cell>
        </row>
        <row r="119">
          <cell r="C119">
            <v>114</v>
          </cell>
          <cell r="D119" t="str">
            <v>KXRM Partnership</v>
          </cell>
        </row>
        <row r="120">
          <cell r="C120">
            <v>115</v>
          </cell>
          <cell r="D120" t="str">
            <v>All American TV Inc.</v>
          </cell>
        </row>
        <row r="121">
          <cell r="C121">
            <v>116</v>
          </cell>
          <cell r="D121" t="str">
            <v>Lee Enterprises</v>
          </cell>
        </row>
        <row r="122">
          <cell r="C122">
            <v>117</v>
          </cell>
          <cell r="D122" t="str">
            <v>Civic Communications</v>
          </cell>
        </row>
        <row r="123">
          <cell r="C123">
            <v>118</v>
          </cell>
          <cell r="D123" t="str">
            <v>Christian Broadcasting</v>
          </cell>
        </row>
        <row r="124">
          <cell r="C124">
            <v>119</v>
          </cell>
          <cell r="D124" t="str">
            <v>Gateway Communications</v>
          </cell>
        </row>
        <row r="125">
          <cell r="C125">
            <v>120</v>
          </cell>
          <cell r="D125" t="str">
            <v>South TX Vision LLC</v>
          </cell>
        </row>
        <row r="126">
          <cell r="C126">
            <v>121</v>
          </cell>
          <cell r="D126" t="str">
            <v>USA Networks</v>
          </cell>
        </row>
        <row r="127">
          <cell r="C127">
            <v>122</v>
          </cell>
          <cell r="D127" t="str">
            <v>Seal Rock Broadcasters</v>
          </cell>
        </row>
      </sheetData>
      <sheetData sheetId="8" refreshError="1">
        <row r="14">
          <cell r="A14">
            <v>11</v>
          </cell>
          <cell r="B14" t="str">
            <v>Houston</v>
          </cell>
          <cell r="C14">
            <v>47</v>
          </cell>
          <cell r="D14">
            <v>47</v>
          </cell>
        </row>
        <row r="15">
          <cell r="A15">
            <v>12</v>
          </cell>
          <cell r="B15" t="str">
            <v>Seattle</v>
          </cell>
          <cell r="C15">
            <v>37</v>
          </cell>
          <cell r="D15">
            <v>37</v>
          </cell>
        </row>
        <row r="16">
          <cell r="A16">
            <v>13</v>
          </cell>
          <cell r="B16" t="str">
            <v>Cleveland</v>
          </cell>
          <cell r="C16">
            <v>41</v>
          </cell>
          <cell r="D16">
            <v>41</v>
          </cell>
        </row>
        <row r="17">
          <cell r="A17">
            <v>14</v>
          </cell>
          <cell r="B17" t="str">
            <v>Tampa-St. Petersburg</v>
          </cell>
          <cell r="C17">
            <v>43</v>
          </cell>
          <cell r="D17">
            <v>43</v>
          </cell>
        </row>
        <row r="18">
          <cell r="A18">
            <v>15</v>
          </cell>
          <cell r="B18" t="str">
            <v>Minneapolis-St. Paul</v>
          </cell>
          <cell r="C18">
            <v>34</v>
          </cell>
          <cell r="D18">
            <v>34</v>
          </cell>
        </row>
        <row r="19">
          <cell r="A19">
            <v>16</v>
          </cell>
          <cell r="B19" t="str">
            <v>Miami</v>
          </cell>
          <cell r="C19">
            <v>45</v>
          </cell>
          <cell r="D19">
            <v>45</v>
          </cell>
        </row>
        <row r="20">
          <cell r="A20">
            <v>17</v>
          </cell>
          <cell r="B20" t="str">
            <v>Phoenix</v>
          </cell>
          <cell r="C20">
            <v>43</v>
          </cell>
          <cell r="D20">
            <v>43</v>
          </cell>
        </row>
        <row r="21">
          <cell r="A21">
            <v>18</v>
          </cell>
          <cell r="B21" t="str">
            <v>Denver</v>
          </cell>
          <cell r="C21">
            <v>39</v>
          </cell>
          <cell r="D21">
            <v>39</v>
          </cell>
        </row>
        <row r="22">
          <cell r="A22">
            <v>19</v>
          </cell>
          <cell r="B22" t="str">
            <v>Pittsburgh</v>
          </cell>
          <cell r="C22">
            <v>44</v>
          </cell>
          <cell r="D22">
            <v>44</v>
          </cell>
        </row>
        <row r="23">
          <cell r="A23">
            <v>20</v>
          </cell>
          <cell r="B23" t="str">
            <v>Sacramento</v>
          </cell>
          <cell r="C23">
            <v>41</v>
          </cell>
          <cell r="D23">
            <v>41</v>
          </cell>
        </row>
        <row r="24">
          <cell r="A24">
            <v>21</v>
          </cell>
          <cell r="B24" t="str">
            <v>St. Louis</v>
          </cell>
          <cell r="C24">
            <v>41</v>
          </cell>
          <cell r="D24">
            <v>41</v>
          </cell>
        </row>
        <row r="25">
          <cell r="A25">
            <v>22</v>
          </cell>
          <cell r="B25" t="str">
            <v>Orlando</v>
          </cell>
          <cell r="C25">
            <v>44</v>
          </cell>
          <cell r="D25">
            <v>44</v>
          </cell>
        </row>
        <row r="26">
          <cell r="A26">
            <v>23</v>
          </cell>
          <cell r="B26" t="str">
            <v>Portland</v>
          </cell>
          <cell r="C26">
            <v>39</v>
          </cell>
          <cell r="D26">
            <v>39</v>
          </cell>
        </row>
        <row r="27">
          <cell r="A27">
            <v>24</v>
          </cell>
          <cell r="B27" t="str">
            <v>Baltimore</v>
          </cell>
          <cell r="C27">
            <v>41</v>
          </cell>
          <cell r="D27">
            <v>41</v>
          </cell>
        </row>
        <row r="28">
          <cell r="A28">
            <v>25</v>
          </cell>
          <cell r="B28" t="str">
            <v>Indianapolis</v>
          </cell>
          <cell r="C28">
            <v>42</v>
          </cell>
          <cell r="D28">
            <v>42</v>
          </cell>
        </row>
        <row r="29">
          <cell r="A29">
            <v>26</v>
          </cell>
          <cell r="B29" t="str">
            <v>San Diego</v>
          </cell>
          <cell r="C29">
            <v>41</v>
          </cell>
          <cell r="D29">
            <v>41</v>
          </cell>
        </row>
        <row r="30">
          <cell r="A30">
            <v>27</v>
          </cell>
          <cell r="B30" t="str">
            <v>Hartford-New Haven</v>
          </cell>
          <cell r="C30">
            <v>39</v>
          </cell>
          <cell r="D30">
            <v>39</v>
          </cell>
        </row>
        <row r="31">
          <cell r="A31">
            <v>28</v>
          </cell>
          <cell r="B31" t="str">
            <v>Charlotte</v>
          </cell>
          <cell r="C31">
            <v>41</v>
          </cell>
          <cell r="D31">
            <v>41</v>
          </cell>
        </row>
        <row r="32">
          <cell r="A32">
            <v>29</v>
          </cell>
          <cell r="B32" t="str">
            <v>Raleigh-Durham</v>
          </cell>
          <cell r="C32">
            <v>43</v>
          </cell>
          <cell r="D32">
            <v>43</v>
          </cell>
        </row>
        <row r="33">
          <cell r="A33">
            <v>30</v>
          </cell>
          <cell r="B33" t="str">
            <v>Nashville</v>
          </cell>
          <cell r="C33">
            <v>44</v>
          </cell>
          <cell r="D33">
            <v>44</v>
          </cell>
        </row>
        <row r="34">
          <cell r="A34">
            <v>31</v>
          </cell>
          <cell r="B34" t="str">
            <v>Milwaukee</v>
          </cell>
          <cell r="C34">
            <v>39</v>
          </cell>
          <cell r="D34">
            <v>39</v>
          </cell>
        </row>
        <row r="35">
          <cell r="A35">
            <v>32</v>
          </cell>
          <cell r="B35" t="str">
            <v>Cincinnati</v>
          </cell>
          <cell r="C35">
            <v>38</v>
          </cell>
          <cell r="D35">
            <v>38</v>
          </cell>
        </row>
        <row r="36">
          <cell r="A36">
            <v>33</v>
          </cell>
          <cell r="B36" t="str">
            <v>Kansas City</v>
          </cell>
          <cell r="C36">
            <v>39</v>
          </cell>
          <cell r="D36">
            <v>39</v>
          </cell>
        </row>
        <row r="37">
          <cell r="A37">
            <v>34</v>
          </cell>
          <cell r="B37" t="str">
            <v>Columbus, OH</v>
          </cell>
          <cell r="C37">
            <v>38</v>
          </cell>
          <cell r="D37">
            <v>38</v>
          </cell>
        </row>
        <row r="38">
          <cell r="A38">
            <v>35</v>
          </cell>
          <cell r="B38" t="str">
            <v>Greenville-Spartanburg</v>
          </cell>
          <cell r="C38">
            <v>32</v>
          </cell>
          <cell r="D38">
            <v>32</v>
          </cell>
        </row>
        <row r="39">
          <cell r="A39">
            <v>36</v>
          </cell>
          <cell r="B39" t="str">
            <v>Salt Lake City</v>
          </cell>
          <cell r="C39">
            <v>38</v>
          </cell>
          <cell r="D39">
            <v>38</v>
          </cell>
        </row>
        <row r="40">
          <cell r="A40">
            <v>37</v>
          </cell>
          <cell r="B40" t="str">
            <v>San Antonio</v>
          </cell>
          <cell r="C40">
            <v>47</v>
          </cell>
          <cell r="D40">
            <v>47</v>
          </cell>
        </row>
        <row r="41">
          <cell r="A41">
            <v>38</v>
          </cell>
          <cell r="B41" t="str">
            <v>Grand Rapids</v>
          </cell>
          <cell r="C41">
            <v>30</v>
          </cell>
          <cell r="D41">
            <v>30</v>
          </cell>
        </row>
        <row r="42">
          <cell r="A42">
            <v>39</v>
          </cell>
          <cell r="B42" t="str">
            <v>Birmingham</v>
          </cell>
          <cell r="C42">
            <v>47</v>
          </cell>
          <cell r="D42">
            <v>47</v>
          </cell>
        </row>
        <row r="43">
          <cell r="A43">
            <v>40</v>
          </cell>
          <cell r="B43" t="str">
            <v>Norfolk-Portsmouth</v>
          </cell>
          <cell r="C43">
            <v>47</v>
          </cell>
          <cell r="D43">
            <v>47</v>
          </cell>
        </row>
        <row r="44">
          <cell r="A44">
            <v>41</v>
          </cell>
          <cell r="B44" t="str">
            <v>New Orleans</v>
          </cell>
          <cell r="C44">
            <v>50</v>
          </cell>
          <cell r="D44">
            <v>50</v>
          </cell>
        </row>
        <row r="45">
          <cell r="A45">
            <v>42</v>
          </cell>
          <cell r="B45" t="str">
            <v>Buffalo</v>
          </cell>
          <cell r="C45">
            <v>33</v>
          </cell>
          <cell r="D45">
            <v>33</v>
          </cell>
        </row>
        <row r="46">
          <cell r="A46">
            <v>43</v>
          </cell>
          <cell r="B46" t="str">
            <v>Memphis</v>
          </cell>
          <cell r="C46">
            <v>48</v>
          </cell>
          <cell r="D46">
            <v>48</v>
          </cell>
        </row>
        <row r="47">
          <cell r="A47">
            <v>44</v>
          </cell>
          <cell r="B47" t="str">
            <v>West Palm Beach</v>
          </cell>
          <cell r="C47">
            <v>43</v>
          </cell>
          <cell r="D47">
            <v>43</v>
          </cell>
        </row>
        <row r="48">
          <cell r="A48">
            <v>45</v>
          </cell>
          <cell r="B48" t="str">
            <v>Oklahoma City</v>
          </cell>
          <cell r="C48">
            <v>46</v>
          </cell>
          <cell r="D48">
            <v>46</v>
          </cell>
        </row>
        <row r="49">
          <cell r="A49">
            <v>46</v>
          </cell>
          <cell r="B49" t="str">
            <v>Harrisburg-Lancaster</v>
          </cell>
          <cell r="C49">
            <v>30</v>
          </cell>
          <cell r="D49">
            <v>30</v>
          </cell>
        </row>
        <row r="50">
          <cell r="A50">
            <v>47</v>
          </cell>
          <cell r="B50" t="str">
            <v>Greenboro-High Point</v>
          </cell>
          <cell r="C50">
            <v>42</v>
          </cell>
          <cell r="D50">
            <v>42</v>
          </cell>
        </row>
        <row r="51">
          <cell r="A51">
            <v>48</v>
          </cell>
          <cell r="B51" t="str">
            <v>Louisville</v>
          </cell>
          <cell r="C51">
            <v>32</v>
          </cell>
          <cell r="D51">
            <v>32</v>
          </cell>
        </row>
        <row r="52">
          <cell r="A52">
            <v>49</v>
          </cell>
          <cell r="B52" t="str">
            <v>Albuquerque-Santa Fe</v>
          </cell>
          <cell r="C52">
            <v>30</v>
          </cell>
          <cell r="D52">
            <v>30</v>
          </cell>
        </row>
        <row r="53">
          <cell r="A53">
            <v>50</v>
          </cell>
          <cell r="B53" t="str">
            <v>Providence-New Bedford</v>
          </cell>
          <cell r="C53">
            <v>41</v>
          </cell>
          <cell r="D53">
            <v>41</v>
          </cell>
        </row>
        <row r="54">
          <cell r="A54">
            <v>51</v>
          </cell>
          <cell r="B54" t="str">
            <v>Wilkes Barre-Scranton</v>
          </cell>
          <cell r="C54">
            <v>34</v>
          </cell>
          <cell r="D54">
            <v>34</v>
          </cell>
        </row>
        <row r="55">
          <cell r="A55">
            <v>52</v>
          </cell>
          <cell r="B55" t="str">
            <v>Jacksonville</v>
          </cell>
          <cell r="C55">
            <v>47</v>
          </cell>
          <cell r="D55">
            <v>47</v>
          </cell>
        </row>
        <row r="56">
          <cell r="A56">
            <v>53</v>
          </cell>
          <cell r="B56" t="str">
            <v>Albany-Schenectady</v>
          </cell>
          <cell r="C56">
            <v>31</v>
          </cell>
          <cell r="D56">
            <v>31</v>
          </cell>
        </row>
        <row r="57">
          <cell r="A57">
            <v>54</v>
          </cell>
          <cell r="B57" t="str">
            <v>Dayton</v>
          </cell>
          <cell r="C57">
            <v>31</v>
          </cell>
          <cell r="D57">
            <v>31</v>
          </cell>
        </row>
        <row r="58">
          <cell r="A58">
            <v>55</v>
          </cell>
          <cell r="B58" t="str">
            <v>Fresno-Visalia</v>
          </cell>
          <cell r="C58">
            <v>35</v>
          </cell>
          <cell r="D58">
            <v>35</v>
          </cell>
        </row>
        <row r="59">
          <cell r="A59">
            <v>56</v>
          </cell>
          <cell r="B59" t="str">
            <v>Las Vegas</v>
          </cell>
          <cell r="C59">
            <v>48</v>
          </cell>
          <cell r="D59">
            <v>48</v>
          </cell>
        </row>
        <row r="60">
          <cell r="A60">
            <v>57</v>
          </cell>
          <cell r="B60" t="str">
            <v>Little Rock</v>
          </cell>
          <cell r="C60">
            <v>33</v>
          </cell>
          <cell r="D60">
            <v>33</v>
          </cell>
        </row>
        <row r="61">
          <cell r="A61">
            <v>58</v>
          </cell>
          <cell r="B61" t="str">
            <v>Charleston</v>
          </cell>
          <cell r="C61">
            <v>34</v>
          </cell>
          <cell r="D61">
            <v>34</v>
          </cell>
        </row>
        <row r="62">
          <cell r="A62">
            <v>59</v>
          </cell>
          <cell r="B62" t="str">
            <v>Tulsa</v>
          </cell>
          <cell r="C62">
            <v>35</v>
          </cell>
          <cell r="D62">
            <v>35</v>
          </cell>
        </row>
        <row r="63">
          <cell r="A63">
            <v>60</v>
          </cell>
          <cell r="B63" t="str">
            <v>Austin</v>
          </cell>
          <cell r="C63">
            <v>29</v>
          </cell>
          <cell r="D63">
            <v>29</v>
          </cell>
        </row>
        <row r="64">
          <cell r="A64">
            <v>61</v>
          </cell>
          <cell r="B64" t="str">
            <v>Richmond-Petersburg</v>
          </cell>
          <cell r="C64">
            <v>32</v>
          </cell>
          <cell r="D64">
            <v>32</v>
          </cell>
        </row>
        <row r="65">
          <cell r="A65">
            <v>62</v>
          </cell>
          <cell r="B65" t="str">
            <v>Mobile-Pensacola</v>
          </cell>
          <cell r="C65">
            <v>36</v>
          </cell>
          <cell r="D65">
            <v>36</v>
          </cell>
        </row>
        <row r="66">
          <cell r="A66">
            <v>63</v>
          </cell>
          <cell r="B66" t="str">
            <v>Knoxville</v>
          </cell>
          <cell r="C66">
            <v>31</v>
          </cell>
          <cell r="D66">
            <v>31</v>
          </cell>
        </row>
        <row r="67">
          <cell r="A67">
            <v>64</v>
          </cell>
          <cell r="B67" t="str">
            <v>Flint</v>
          </cell>
          <cell r="C67">
            <v>33</v>
          </cell>
          <cell r="D67">
            <v>33</v>
          </cell>
        </row>
        <row r="68">
          <cell r="A68">
            <v>65</v>
          </cell>
          <cell r="B68" t="str">
            <v xml:space="preserve">Wichita </v>
          </cell>
          <cell r="C68">
            <v>30</v>
          </cell>
          <cell r="D68">
            <v>30</v>
          </cell>
        </row>
        <row r="69">
          <cell r="A69">
            <v>66</v>
          </cell>
          <cell r="B69" t="str">
            <v>Toledo</v>
          </cell>
          <cell r="C69">
            <v>32</v>
          </cell>
          <cell r="D69">
            <v>32</v>
          </cell>
        </row>
        <row r="70">
          <cell r="A70">
            <v>67</v>
          </cell>
          <cell r="B70" t="str">
            <v>Lexington</v>
          </cell>
          <cell r="C70">
            <v>30</v>
          </cell>
          <cell r="D70">
            <v>30</v>
          </cell>
        </row>
        <row r="71">
          <cell r="A71">
            <v>68</v>
          </cell>
          <cell r="B71" t="str">
            <v>Roanoke</v>
          </cell>
          <cell r="C71">
            <v>31</v>
          </cell>
          <cell r="D71">
            <v>31</v>
          </cell>
        </row>
        <row r="72">
          <cell r="A72">
            <v>69</v>
          </cell>
          <cell r="B72" t="str">
            <v>Green Bay</v>
          </cell>
          <cell r="C72">
            <v>29</v>
          </cell>
          <cell r="D72">
            <v>29</v>
          </cell>
        </row>
        <row r="73">
          <cell r="A73">
            <v>70</v>
          </cell>
          <cell r="B73" t="str">
            <v>Des Moines</v>
          </cell>
          <cell r="C73">
            <v>31</v>
          </cell>
          <cell r="D73">
            <v>31</v>
          </cell>
        </row>
        <row r="74">
          <cell r="A74">
            <v>71</v>
          </cell>
          <cell r="B74" t="str">
            <v>Honolulu</v>
          </cell>
          <cell r="C74">
            <v>32</v>
          </cell>
          <cell r="D74">
            <v>32</v>
          </cell>
        </row>
        <row r="75">
          <cell r="A75">
            <v>72</v>
          </cell>
          <cell r="B75" t="str">
            <v>Spokane</v>
          </cell>
          <cell r="C75">
            <v>31</v>
          </cell>
          <cell r="D75">
            <v>31</v>
          </cell>
        </row>
        <row r="76">
          <cell r="A76">
            <v>73</v>
          </cell>
          <cell r="B76" t="str">
            <v>Omaha</v>
          </cell>
          <cell r="C76">
            <v>30</v>
          </cell>
          <cell r="D76">
            <v>30</v>
          </cell>
        </row>
        <row r="77">
          <cell r="A77">
            <v>74</v>
          </cell>
          <cell r="B77" t="str">
            <v>Syracuse</v>
          </cell>
          <cell r="C77">
            <v>30</v>
          </cell>
          <cell r="D77">
            <v>30</v>
          </cell>
        </row>
        <row r="78">
          <cell r="A78">
            <v>75</v>
          </cell>
          <cell r="B78" t="str">
            <v>Shreveport</v>
          </cell>
          <cell r="C78">
            <v>35</v>
          </cell>
          <cell r="D78">
            <v>35</v>
          </cell>
        </row>
      </sheetData>
      <sheetData sheetId="9" refreshError="1">
        <row r="14">
          <cell r="A14" t="str">
            <v>Green Bay</v>
          </cell>
          <cell r="B14">
            <v>69</v>
          </cell>
          <cell r="C14" t="str">
            <v>WGBA</v>
          </cell>
          <cell r="D14" t="str">
            <v>Aries Telecom</v>
          </cell>
          <cell r="E14" t="str">
            <v>WACY</v>
          </cell>
          <cell r="F14" t="str">
            <v>Ace TV Inc.</v>
          </cell>
          <cell r="G14">
            <v>2000</v>
          </cell>
          <cell r="H14">
            <v>50400</v>
          </cell>
          <cell r="I14">
            <v>3.968253968253968E-2</v>
          </cell>
          <cell r="J14">
            <v>2000</v>
          </cell>
          <cell r="K14">
            <v>50400</v>
          </cell>
          <cell r="L14">
            <v>3.968253968253968E-2</v>
          </cell>
          <cell r="M14">
            <v>3</v>
          </cell>
          <cell r="N14">
            <v>4</v>
          </cell>
          <cell r="O14">
            <v>4</v>
          </cell>
          <cell r="P14">
            <v>4</v>
          </cell>
          <cell r="Q14">
            <v>4</v>
          </cell>
          <cell r="R14">
            <v>3</v>
          </cell>
          <cell r="S14">
            <v>3</v>
          </cell>
          <cell r="T14">
            <v>5</v>
          </cell>
          <cell r="U14">
            <v>4</v>
          </cell>
        </row>
        <row r="15">
          <cell r="A15" t="str">
            <v>Memphis</v>
          </cell>
          <cell r="B15">
            <v>43</v>
          </cell>
          <cell r="C15" t="str">
            <v>WPTY</v>
          </cell>
          <cell r="D15" t="str">
            <v>Clear Channel</v>
          </cell>
          <cell r="E15" t="str">
            <v>WLMT</v>
          </cell>
          <cell r="F15" t="str">
            <v>TV Marketing Group</v>
          </cell>
          <cell r="G15">
            <v>10000</v>
          </cell>
          <cell r="H15">
            <v>105000</v>
          </cell>
          <cell r="I15">
            <v>9.5238095238095233E-2</v>
          </cell>
          <cell r="M15">
            <v>7</v>
          </cell>
          <cell r="N15">
            <v>8</v>
          </cell>
          <cell r="O15">
            <v>9</v>
          </cell>
          <cell r="P15">
            <v>8</v>
          </cell>
          <cell r="Q15">
            <v>6</v>
          </cell>
          <cell r="R15">
            <v>7</v>
          </cell>
          <cell r="S15">
            <v>5</v>
          </cell>
          <cell r="T15">
            <v>6</v>
          </cell>
          <cell r="U15">
            <v>5</v>
          </cell>
        </row>
        <row r="16">
          <cell r="A16" t="str">
            <v>Harrisburg</v>
          </cell>
          <cell r="B16">
            <v>46</v>
          </cell>
          <cell r="C16" t="str">
            <v>WHP</v>
          </cell>
          <cell r="D16" t="str">
            <v>Clear Channel</v>
          </cell>
          <cell r="E16" t="str">
            <v>WLYH</v>
          </cell>
          <cell r="F16" t="str">
            <v>Gateway Comm.</v>
          </cell>
          <cell r="G16">
            <v>3000</v>
          </cell>
          <cell r="H16">
            <v>82000</v>
          </cell>
          <cell r="I16">
            <v>3.6585365853658534E-2</v>
          </cell>
          <cell r="M16">
            <v>3</v>
          </cell>
          <cell r="N16">
            <v>2</v>
          </cell>
          <cell r="O16">
            <v>2</v>
          </cell>
          <cell r="P16">
            <v>2</v>
          </cell>
          <cell r="Q16">
            <v>2</v>
          </cell>
          <cell r="R16">
            <v>2</v>
          </cell>
          <cell r="S16">
            <v>2</v>
          </cell>
          <cell r="T16">
            <v>2</v>
          </cell>
          <cell r="U16">
            <v>3</v>
          </cell>
        </row>
        <row r="17">
          <cell r="A17" t="str">
            <v>Providence</v>
          </cell>
          <cell r="B17" t="e">
            <v>#REF!</v>
          </cell>
          <cell r="C17" t="str">
            <v>WPRI</v>
          </cell>
          <cell r="D17" t="str">
            <v>Clear Channel</v>
          </cell>
          <cell r="E17" t="str">
            <v>WNAC</v>
          </cell>
          <cell r="F17" t="str">
            <v>STC Broadcasting</v>
          </cell>
          <cell r="G17">
            <v>7700</v>
          </cell>
          <cell r="H17">
            <v>76500</v>
          </cell>
          <cell r="I17">
            <v>0.10065359477124183</v>
          </cell>
          <cell r="M17">
            <v>4</v>
          </cell>
          <cell r="N17">
            <v>4</v>
          </cell>
          <cell r="O17">
            <v>4</v>
          </cell>
          <cell r="P17">
            <v>4</v>
          </cell>
          <cell r="Q17">
            <v>4</v>
          </cell>
          <cell r="R17">
            <v>4</v>
          </cell>
          <cell r="S17">
            <v>4</v>
          </cell>
          <cell r="T17">
            <v>5</v>
          </cell>
          <cell r="U17">
            <v>5</v>
          </cell>
        </row>
        <row r="18">
          <cell r="A18" t="str">
            <v>Jacksonville</v>
          </cell>
          <cell r="B18">
            <v>52</v>
          </cell>
          <cell r="C18" t="str">
            <v>WAWS</v>
          </cell>
          <cell r="D18" t="str">
            <v>Clear Channel</v>
          </cell>
          <cell r="E18" t="str">
            <v>WTEV</v>
          </cell>
          <cell r="F18" t="str">
            <v>Mercury Broadcasting</v>
          </cell>
          <cell r="G18">
            <v>5500</v>
          </cell>
          <cell r="H18">
            <v>96000</v>
          </cell>
          <cell r="I18">
            <v>5.7291666666666664E-2</v>
          </cell>
          <cell r="M18">
            <v>3</v>
          </cell>
          <cell r="N18">
            <v>4</v>
          </cell>
          <cell r="O18">
            <v>4</v>
          </cell>
          <cell r="P18">
            <v>3</v>
          </cell>
          <cell r="Q18">
            <v>4</v>
          </cell>
          <cell r="R18">
            <v>4</v>
          </cell>
          <cell r="S18">
            <v>3</v>
          </cell>
          <cell r="T18">
            <v>4</v>
          </cell>
          <cell r="U18">
            <v>4</v>
          </cell>
        </row>
        <row r="19">
          <cell r="A19" t="str">
            <v>Little Rock</v>
          </cell>
          <cell r="B19">
            <v>57</v>
          </cell>
          <cell r="C19" t="str">
            <v>KLRT</v>
          </cell>
          <cell r="D19" t="str">
            <v>Clear Channel</v>
          </cell>
          <cell r="E19" t="str">
            <v>KASN</v>
          </cell>
          <cell r="F19" t="str">
            <v>Mercury Broadcasting</v>
          </cell>
          <cell r="G19">
            <v>3200</v>
          </cell>
          <cell r="H19">
            <v>68200</v>
          </cell>
          <cell r="I19">
            <v>4.6920821114369501E-2</v>
          </cell>
          <cell r="M19">
            <v>4</v>
          </cell>
          <cell r="N19">
            <v>3</v>
          </cell>
          <cell r="O19">
            <v>3</v>
          </cell>
          <cell r="P19">
            <v>3</v>
          </cell>
          <cell r="Q19">
            <v>3</v>
          </cell>
          <cell r="R19">
            <v>3</v>
          </cell>
          <cell r="S19">
            <v>2</v>
          </cell>
          <cell r="T19">
            <v>2</v>
          </cell>
          <cell r="U19">
            <v>3</v>
          </cell>
        </row>
        <row r="20">
          <cell r="A20" t="str">
            <v>Tulsa</v>
          </cell>
          <cell r="B20">
            <v>59</v>
          </cell>
          <cell r="C20" t="str">
            <v>KOKI</v>
          </cell>
          <cell r="D20" t="str">
            <v>Clear Channel</v>
          </cell>
          <cell r="E20" t="str">
            <v>KTFO</v>
          </cell>
          <cell r="F20" t="str">
            <v>Mercury Broadcasting</v>
          </cell>
          <cell r="G20">
            <v>3000</v>
          </cell>
          <cell r="H20">
            <v>74000</v>
          </cell>
          <cell r="I20">
            <v>4.0540540540540543E-2</v>
          </cell>
          <cell r="M20">
            <v>2</v>
          </cell>
          <cell r="N20">
            <v>2</v>
          </cell>
          <cell r="O20">
            <v>2</v>
          </cell>
          <cell r="P20">
            <v>3</v>
          </cell>
          <cell r="Q20">
            <v>2</v>
          </cell>
          <cell r="R20">
            <v>2</v>
          </cell>
          <cell r="S20">
            <v>3</v>
          </cell>
          <cell r="T20">
            <v>3</v>
          </cell>
          <cell r="U20">
            <v>2</v>
          </cell>
        </row>
        <row r="21">
          <cell r="A21" t="str">
            <v>Mobile-Pensacola</v>
          </cell>
          <cell r="B21">
            <v>62</v>
          </cell>
          <cell r="C21" t="str">
            <v>WPMI</v>
          </cell>
          <cell r="D21" t="str">
            <v>Clear Channel</v>
          </cell>
          <cell r="E21" t="str">
            <v>WDPX</v>
          </cell>
          <cell r="F21" t="str">
            <v>Mercury Broadcasting</v>
          </cell>
          <cell r="G21">
            <v>2250</v>
          </cell>
          <cell r="H21">
            <v>61500</v>
          </cell>
          <cell r="I21">
            <v>3.6585365853658534E-2</v>
          </cell>
          <cell r="M21">
            <v>5</v>
          </cell>
          <cell r="N21">
            <v>4</v>
          </cell>
          <cell r="O21">
            <v>4</v>
          </cell>
          <cell r="P21">
            <v>4</v>
          </cell>
          <cell r="Q21">
            <v>4</v>
          </cell>
          <cell r="R21">
            <v>4</v>
          </cell>
          <cell r="S21">
            <v>3</v>
          </cell>
          <cell r="T21">
            <v>3</v>
          </cell>
          <cell r="U21">
            <v>2</v>
          </cell>
        </row>
        <row r="22">
          <cell r="A22" t="str">
            <v>Sacramento</v>
          </cell>
          <cell r="B22">
            <v>20</v>
          </cell>
          <cell r="C22" t="str">
            <v>KCRA</v>
          </cell>
          <cell r="D22" t="str">
            <v>Hearst-Argyle</v>
          </cell>
          <cell r="E22" t="str">
            <v>KQCA</v>
          </cell>
          <cell r="F22" t="str">
            <v>Channel 58 Inc.</v>
          </cell>
          <cell r="G22">
            <v>11000</v>
          </cell>
          <cell r="H22">
            <v>196000</v>
          </cell>
          <cell r="I22">
            <v>5.6122448979591837E-2</v>
          </cell>
          <cell r="J22">
            <v>13250</v>
          </cell>
          <cell r="K22">
            <v>257500</v>
          </cell>
          <cell r="L22">
            <v>5.145631067961165E-2</v>
          </cell>
          <cell r="M22">
            <v>5</v>
          </cell>
          <cell r="N22">
            <v>4</v>
          </cell>
          <cell r="O22">
            <v>4</v>
          </cell>
          <cell r="P22">
            <v>5</v>
          </cell>
          <cell r="Q22">
            <v>4</v>
          </cell>
          <cell r="R22">
            <v>5</v>
          </cell>
          <cell r="S22">
            <v>5</v>
          </cell>
          <cell r="T22">
            <v>5</v>
          </cell>
          <cell r="U22">
            <v>5</v>
          </cell>
        </row>
        <row r="23">
          <cell r="A23" t="str">
            <v>Kansas City</v>
          </cell>
          <cell r="B23">
            <v>33</v>
          </cell>
          <cell r="C23" t="str">
            <v>KMBC</v>
          </cell>
          <cell r="D23" t="str">
            <v>Hearst-Argyle</v>
          </cell>
          <cell r="E23" t="str">
            <v>KCWE</v>
          </cell>
          <cell r="F23" t="str">
            <v>TV 29 Inc.</v>
          </cell>
          <cell r="G23">
            <v>4000</v>
          </cell>
          <cell r="H23">
            <v>156500</v>
          </cell>
          <cell r="I23">
            <v>2.5559105431309903E-2</v>
          </cell>
          <cell r="M23">
            <v>3</v>
          </cell>
          <cell r="N23">
            <v>3</v>
          </cell>
          <cell r="O23">
            <v>3</v>
          </cell>
          <cell r="P23">
            <v>3</v>
          </cell>
          <cell r="Q23">
            <v>2</v>
          </cell>
          <cell r="R23">
            <v>1</v>
          </cell>
          <cell r="S23">
            <v>0</v>
          </cell>
          <cell r="T23">
            <v>0</v>
          </cell>
          <cell r="U23">
            <v>0</v>
          </cell>
        </row>
        <row r="24">
          <cell r="A24" t="str">
            <v>Hartford</v>
          </cell>
          <cell r="B24">
            <v>27</v>
          </cell>
          <cell r="C24" t="str">
            <v>WTNH</v>
          </cell>
          <cell r="D24" t="str">
            <v>LIN TV</v>
          </cell>
          <cell r="E24" t="str">
            <v>WBNE</v>
          </cell>
          <cell r="F24" t="str">
            <v>K-W Televison</v>
          </cell>
          <cell r="G24">
            <v>5000</v>
          </cell>
          <cell r="H24">
            <v>166000</v>
          </cell>
          <cell r="I24">
            <v>3.0120481927710843E-2</v>
          </cell>
          <cell r="M24">
            <v>3</v>
          </cell>
          <cell r="N24">
            <v>2</v>
          </cell>
          <cell r="O24">
            <v>2</v>
          </cell>
          <cell r="P24">
            <v>2</v>
          </cell>
          <cell r="Q24">
            <v>2</v>
          </cell>
          <cell r="R24">
            <v>2</v>
          </cell>
          <cell r="S24">
            <v>1</v>
          </cell>
          <cell r="T24">
            <v>0</v>
          </cell>
          <cell r="U24">
            <v>0</v>
          </cell>
        </row>
        <row r="25">
          <cell r="A25" t="str">
            <v>Grand Rapids-Kalamazoo</v>
          </cell>
          <cell r="B25">
            <v>38</v>
          </cell>
          <cell r="C25" t="str">
            <v>WOOD</v>
          </cell>
          <cell r="D25" t="str">
            <v>LIN TV</v>
          </cell>
          <cell r="E25" t="str">
            <v>WOTV</v>
          </cell>
          <cell r="F25" t="str">
            <v>Channel 41 Inc.</v>
          </cell>
          <cell r="G25">
            <v>5000</v>
          </cell>
          <cell r="H25">
            <v>95500</v>
          </cell>
          <cell r="I25">
            <v>5.2356020942408377E-2</v>
          </cell>
          <cell r="M25">
            <v>4</v>
          </cell>
          <cell r="N25">
            <v>3</v>
          </cell>
          <cell r="O25">
            <v>5</v>
          </cell>
          <cell r="P25">
            <v>4</v>
          </cell>
          <cell r="Q25">
            <v>4</v>
          </cell>
          <cell r="R25">
            <v>5</v>
          </cell>
          <cell r="S25">
            <v>4</v>
          </cell>
          <cell r="T25">
            <v>4</v>
          </cell>
          <cell r="U25">
            <v>5</v>
          </cell>
        </row>
        <row r="26">
          <cell r="A26" t="str">
            <v>Norfolk</v>
          </cell>
          <cell r="B26">
            <v>40</v>
          </cell>
          <cell r="C26" t="str">
            <v>WAVY</v>
          </cell>
          <cell r="D26" t="str">
            <v>LIN TV</v>
          </cell>
          <cell r="E26" t="str">
            <v>WVBT</v>
          </cell>
          <cell r="F26" t="str">
            <v>Entravision Holdings</v>
          </cell>
          <cell r="G26">
            <v>2500</v>
          </cell>
          <cell r="H26">
            <v>98000</v>
          </cell>
          <cell r="I26">
            <v>2.5510204081632654E-2</v>
          </cell>
          <cell r="J26">
            <v>12500</v>
          </cell>
          <cell r="K26">
            <v>359500</v>
          </cell>
          <cell r="L26">
            <v>3.4770514603616132E-2</v>
          </cell>
          <cell r="M26">
            <v>2</v>
          </cell>
          <cell r="N26">
            <v>2</v>
          </cell>
          <cell r="O26">
            <v>2</v>
          </cell>
          <cell r="P26">
            <v>2</v>
          </cell>
          <cell r="Q26">
            <v>2</v>
          </cell>
          <cell r="R26">
            <v>2</v>
          </cell>
          <cell r="S26">
            <v>2</v>
          </cell>
          <cell r="T26">
            <v>2</v>
          </cell>
          <cell r="U26">
            <v>1</v>
          </cell>
        </row>
        <row r="27">
          <cell r="A27" t="str">
            <v>Austin</v>
          </cell>
          <cell r="B27">
            <v>60</v>
          </cell>
          <cell r="C27" t="str">
            <v>KXAN</v>
          </cell>
          <cell r="D27" t="str">
            <v>LIN TV</v>
          </cell>
          <cell r="E27" t="str">
            <v>KNVA</v>
          </cell>
          <cell r="F27" t="str">
            <v>54 Broadcasting</v>
          </cell>
          <cell r="G27">
            <v>3500</v>
          </cell>
          <cell r="H27">
            <v>83000</v>
          </cell>
          <cell r="I27">
            <v>4.2168674698795178E-2</v>
          </cell>
          <cell r="M27">
            <v>3</v>
          </cell>
          <cell r="N27">
            <v>4</v>
          </cell>
          <cell r="O27">
            <v>3</v>
          </cell>
          <cell r="P27">
            <v>2</v>
          </cell>
          <cell r="Q27">
            <v>3</v>
          </cell>
          <cell r="R27">
            <v>3</v>
          </cell>
          <cell r="S27">
            <v>3</v>
          </cell>
          <cell r="T27">
            <v>3</v>
          </cell>
          <cell r="U27">
            <v>3</v>
          </cell>
        </row>
        <row r="28">
          <cell r="A28" t="str">
            <v xml:space="preserve">Columbus, OH </v>
          </cell>
          <cell r="B28">
            <v>34</v>
          </cell>
          <cell r="C28" t="str">
            <v>WCMH</v>
          </cell>
          <cell r="D28" t="str">
            <v>NBC</v>
          </cell>
          <cell r="E28" t="str">
            <v>WWHO</v>
          </cell>
          <cell r="F28" t="str">
            <v>Paramount Stations</v>
          </cell>
          <cell r="G28">
            <v>4500</v>
          </cell>
          <cell r="H28">
            <v>172500</v>
          </cell>
          <cell r="I28">
            <v>2.6086956521739129E-2</v>
          </cell>
          <cell r="M28">
            <v>2</v>
          </cell>
          <cell r="N28">
            <v>2</v>
          </cell>
          <cell r="O28">
            <v>2</v>
          </cell>
          <cell r="P28">
            <v>3</v>
          </cell>
          <cell r="Q28">
            <v>3</v>
          </cell>
          <cell r="R28">
            <v>2</v>
          </cell>
          <cell r="S28">
            <v>3</v>
          </cell>
          <cell r="T28">
            <v>3</v>
          </cell>
          <cell r="U28">
            <v>2</v>
          </cell>
        </row>
        <row r="29">
          <cell r="A29" t="str">
            <v>Atlanta</v>
          </cell>
          <cell r="B29">
            <v>10</v>
          </cell>
          <cell r="C29" t="str">
            <v>WPXA</v>
          </cell>
          <cell r="D29" t="str">
            <v>Paxson Communications</v>
          </cell>
          <cell r="E29" t="str">
            <v>WNGM</v>
          </cell>
          <cell r="F29" t="str">
            <v>USA Broadcasting</v>
          </cell>
          <cell r="G29">
            <v>1600</v>
          </cell>
          <cell r="H29">
            <v>424000</v>
          </cell>
          <cell r="I29">
            <v>3.7735849056603774E-3</v>
          </cell>
          <cell r="M29">
            <v>0</v>
          </cell>
          <cell r="N29">
            <v>0</v>
          </cell>
          <cell r="O29">
            <v>0</v>
          </cell>
          <cell r="P29">
            <v>0</v>
          </cell>
          <cell r="Q29">
            <v>0</v>
          </cell>
          <cell r="R29">
            <v>0</v>
          </cell>
          <cell r="S29">
            <v>0</v>
          </cell>
          <cell r="T29">
            <v>0</v>
          </cell>
          <cell r="U29">
            <v>0</v>
          </cell>
        </row>
        <row r="30">
          <cell r="A30" t="str">
            <v>Cleveland</v>
          </cell>
          <cell r="B30">
            <v>13</v>
          </cell>
          <cell r="C30" t="str">
            <v>WVPX</v>
          </cell>
          <cell r="D30" t="str">
            <v>Paxson Communications</v>
          </cell>
          <cell r="E30" t="str">
            <v>WOAC</v>
          </cell>
          <cell r="F30" t="str">
            <v>Shop at Home Inc.</v>
          </cell>
          <cell r="G30">
            <v>1800</v>
          </cell>
          <cell r="H30">
            <v>275000</v>
          </cell>
          <cell r="I30">
            <v>6.5454545454545453E-3</v>
          </cell>
          <cell r="J30">
            <v>1800</v>
          </cell>
          <cell r="K30">
            <v>275000</v>
          </cell>
          <cell r="L30">
            <v>6.5454545454545453E-3</v>
          </cell>
          <cell r="M30">
            <v>0</v>
          </cell>
          <cell r="N30">
            <v>0</v>
          </cell>
          <cell r="O30">
            <v>0</v>
          </cell>
          <cell r="P30">
            <v>0</v>
          </cell>
          <cell r="Q30">
            <v>0</v>
          </cell>
          <cell r="R30">
            <v>0</v>
          </cell>
          <cell r="S30">
            <v>0</v>
          </cell>
          <cell r="T30">
            <v>0</v>
          </cell>
          <cell r="U30">
            <v>0</v>
          </cell>
        </row>
        <row r="31">
          <cell r="A31" t="str">
            <v>Wilkes Barre</v>
          </cell>
          <cell r="B31">
            <v>51</v>
          </cell>
          <cell r="C31" t="str">
            <v>WILF</v>
          </cell>
          <cell r="D31" t="str">
            <v>Pegasus Comm.</v>
          </cell>
          <cell r="E31" t="str">
            <v>WOLF</v>
          </cell>
          <cell r="F31" t="str">
            <v>WOLF License Corp.</v>
          </cell>
          <cell r="G31">
            <v>6000</v>
          </cell>
          <cell r="H31">
            <v>47500</v>
          </cell>
          <cell r="I31">
            <v>0.12631578947368421</v>
          </cell>
          <cell r="J31" t="str">
            <v xml:space="preserve"> </v>
          </cell>
          <cell r="M31">
            <v>4</v>
          </cell>
          <cell r="N31">
            <v>6</v>
          </cell>
          <cell r="O31">
            <v>5</v>
          </cell>
          <cell r="P31">
            <v>4</v>
          </cell>
          <cell r="Q31">
            <v>5</v>
          </cell>
          <cell r="R31">
            <v>6</v>
          </cell>
          <cell r="S31">
            <v>5</v>
          </cell>
          <cell r="T31">
            <v>6</v>
          </cell>
          <cell r="U31">
            <v>6</v>
          </cell>
        </row>
        <row r="32">
          <cell r="A32" t="str">
            <v>Portland</v>
          </cell>
          <cell r="B32">
            <v>80</v>
          </cell>
          <cell r="C32" t="str">
            <v>WPXT</v>
          </cell>
          <cell r="D32" t="str">
            <v>Pegasus Comm.</v>
          </cell>
          <cell r="E32" t="str">
            <v>WPME</v>
          </cell>
          <cell r="F32" t="str">
            <v>New England TV</v>
          </cell>
          <cell r="G32">
            <v>300</v>
          </cell>
          <cell r="H32">
            <v>46000</v>
          </cell>
          <cell r="I32">
            <v>6.5217391304347823E-3</v>
          </cell>
          <cell r="J32">
            <v>6300</v>
          </cell>
          <cell r="K32">
            <v>93500</v>
          </cell>
          <cell r="L32">
            <v>6.737967914438503E-2</v>
          </cell>
          <cell r="M32">
            <v>3</v>
          </cell>
          <cell r="N32">
            <v>2</v>
          </cell>
          <cell r="O32">
            <v>0</v>
          </cell>
          <cell r="P32">
            <v>0</v>
          </cell>
          <cell r="Q32">
            <v>0</v>
          </cell>
          <cell r="R32">
            <v>0</v>
          </cell>
          <cell r="S32">
            <v>0</v>
          </cell>
          <cell r="T32">
            <v>0</v>
          </cell>
          <cell r="U32">
            <v>0</v>
          </cell>
        </row>
        <row r="33">
          <cell r="A33" t="str">
            <v>Honolulu</v>
          </cell>
          <cell r="B33">
            <v>71</v>
          </cell>
          <cell r="C33" t="str">
            <v>KHNL</v>
          </cell>
          <cell r="D33" t="str">
            <v>Raycom</v>
          </cell>
          <cell r="E33" t="str">
            <v>KFVE</v>
          </cell>
          <cell r="F33" t="str">
            <v>Ka' Ikena Lani TV</v>
          </cell>
          <cell r="G33">
            <v>3000</v>
          </cell>
          <cell r="H33">
            <v>61800</v>
          </cell>
          <cell r="I33">
            <v>4.8543689320388349E-2</v>
          </cell>
          <cell r="J33">
            <v>3300</v>
          </cell>
          <cell r="K33">
            <v>107800</v>
          </cell>
          <cell r="L33">
            <v>3.0612244897959183E-2</v>
          </cell>
          <cell r="M33">
            <v>4</v>
          </cell>
          <cell r="N33">
            <v>5</v>
          </cell>
          <cell r="O33">
            <v>5</v>
          </cell>
          <cell r="P33">
            <v>4</v>
          </cell>
          <cell r="Q33">
            <v>6</v>
          </cell>
          <cell r="R33">
            <v>5</v>
          </cell>
          <cell r="S33">
            <v>5</v>
          </cell>
          <cell r="T33">
            <v>7</v>
          </cell>
          <cell r="U33">
            <v>5</v>
          </cell>
        </row>
        <row r="34">
          <cell r="A34" t="str">
            <v>Pittsburgh</v>
          </cell>
          <cell r="B34">
            <v>19</v>
          </cell>
          <cell r="C34" t="str">
            <v>WPGH</v>
          </cell>
          <cell r="D34" t="str">
            <v>Sinclair Broadcast</v>
          </cell>
          <cell r="E34" t="str">
            <v>WCWB</v>
          </cell>
          <cell r="F34" t="str">
            <v>Glencairn Ltd.</v>
          </cell>
          <cell r="G34">
            <v>8900</v>
          </cell>
          <cell r="H34">
            <v>217600</v>
          </cell>
          <cell r="I34">
            <v>4.0900735294117647E-2</v>
          </cell>
          <cell r="M34">
            <v>3</v>
          </cell>
          <cell r="N34">
            <v>3</v>
          </cell>
          <cell r="O34">
            <v>3</v>
          </cell>
          <cell r="P34">
            <v>3</v>
          </cell>
          <cell r="Q34">
            <v>3</v>
          </cell>
          <cell r="R34">
            <v>3</v>
          </cell>
          <cell r="S34">
            <v>3</v>
          </cell>
          <cell r="T34">
            <v>3</v>
          </cell>
          <cell r="U34">
            <v>3</v>
          </cell>
        </row>
        <row r="35">
          <cell r="A35" t="str">
            <v>Baltimore</v>
          </cell>
          <cell r="B35">
            <v>24</v>
          </cell>
          <cell r="C35" t="str">
            <v>WBFF</v>
          </cell>
          <cell r="D35" t="str">
            <v>Sinclair Broadcast</v>
          </cell>
          <cell r="E35" t="str">
            <v>WNUV</v>
          </cell>
          <cell r="F35" t="str">
            <v>Glencairn Ltd.</v>
          </cell>
          <cell r="G35">
            <v>23000</v>
          </cell>
          <cell r="H35">
            <v>194000</v>
          </cell>
          <cell r="I35">
            <v>0.11855670103092783</v>
          </cell>
          <cell r="M35">
            <v>6</v>
          </cell>
          <cell r="N35">
            <v>6</v>
          </cell>
          <cell r="O35">
            <v>8</v>
          </cell>
          <cell r="P35">
            <v>7</v>
          </cell>
          <cell r="Q35">
            <v>7</v>
          </cell>
          <cell r="R35">
            <v>7</v>
          </cell>
          <cell r="S35">
            <v>6</v>
          </cell>
          <cell r="T35">
            <v>6</v>
          </cell>
          <cell r="U35">
            <v>6</v>
          </cell>
        </row>
        <row r="36">
          <cell r="A36" t="str">
            <v>Indianapolis</v>
          </cell>
          <cell r="B36">
            <v>25</v>
          </cell>
          <cell r="C36" t="str">
            <v>WTTV</v>
          </cell>
          <cell r="D36" t="str">
            <v>Sinclair Broadcast</v>
          </cell>
          <cell r="E36" t="str">
            <v>WTTK</v>
          </cell>
          <cell r="F36" t="str">
            <v>Glencairn Ltd.</v>
          </cell>
          <cell r="G36">
            <v>0</v>
          </cell>
          <cell r="H36">
            <v>188000</v>
          </cell>
          <cell r="I36">
            <v>0</v>
          </cell>
          <cell r="M36">
            <v>8</v>
          </cell>
          <cell r="N36">
            <v>8</v>
          </cell>
          <cell r="O36">
            <v>7</v>
          </cell>
          <cell r="P36">
            <v>0</v>
          </cell>
          <cell r="Q36">
            <v>0</v>
          </cell>
          <cell r="R36">
            <v>0</v>
          </cell>
          <cell r="S36">
            <v>0</v>
          </cell>
          <cell r="T36">
            <v>0</v>
          </cell>
          <cell r="U36">
            <v>0</v>
          </cell>
        </row>
        <row r="37">
          <cell r="A37" t="str">
            <v>Raleigh-Durham</v>
          </cell>
          <cell r="B37">
            <v>29</v>
          </cell>
          <cell r="C37" t="str">
            <v>WLFL</v>
          </cell>
          <cell r="D37" t="str">
            <v>Sinclair Broadcast</v>
          </cell>
          <cell r="E37" t="str">
            <v>WRDC</v>
          </cell>
          <cell r="F37" t="str">
            <v>Glencairn Ltd.</v>
          </cell>
          <cell r="G37">
            <v>11500</v>
          </cell>
          <cell r="H37">
            <v>139500</v>
          </cell>
          <cell r="I37">
            <v>8.2437275985663083E-2</v>
          </cell>
          <cell r="M37">
            <v>3</v>
          </cell>
          <cell r="N37">
            <v>3</v>
          </cell>
          <cell r="O37">
            <v>4</v>
          </cell>
          <cell r="P37">
            <v>4</v>
          </cell>
          <cell r="Q37">
            <v>4</v>
          </cell>
          <cell r="R37">
            <v>4</v>
          </cell>
          <cell r="S37">
            <v>3</v>
          </cell>
          <cell r="T37">
            <v>3</v>
          </cell>
          <cell r="U37">
            <v>3</v>
          </cell>
        </row>
        <row r="38">
          <cell r="A38" t="str">
            <v>Nashville</v>
          </cell>
          <cell r="B38">
            <v>30</v>
          </cell>
          <cell r="C38" t="str">
            <v>WZTV</v>
          </cell>
          <cell r="D38" t="str">
            <v>Sinclair Broadcast</v>
          </cell>
          <cell r="E38" t="str">
            <v>WUXP</v>
          </cell>
          <cell r="F38" t="str">
            <v>David Smith</v>
          </cell>
          <cell r="G38">
            <v>9000</v>
          </cell>
          <cell r="H38">
            <v>144000</v>
          </cell>
          <cell r="I38">
            <v>6.25E-2</v>
          </cell>
          <cell r="M38">
            <v>4</v>
          </cell>
          <cell r="N38">
            <v>4</v>
          </cell>
          <cell r="O38">
            <v>4</v>
          </cell>
          <cell r="P38">
            <v>4</v>
          </cell>
          <cell r="Q38">
            <v>3</v>
          </cell>
          <cell r="R38">
            <v>3</v>
          </cell>
          <cell r="S38">
            <v>3</v>
          </cell>
          <cell r="T38">
            <v>4</v>
          </cell>
          <cell r="U38">
            <v>3</v>
          </cell>
        </row>
        <row r="39">
          <cell r="A39" t="str">
            <v>Milwaukee</v>
          </cell>
          <cell r="B39">
            <v>31</v>
          </cell>
          <cell r="C39" t="str">
            <v>WCGV</v>
          </cell>
          <cell r="D39" t="str">
            <v>Sinclair Broadcast</v>
          </cell>
          <cell r="E39" t="str">
            <v xml:space="preserve">                                                                                                                                                                                                                                                               </v>
          </cell>
          <cell r="F39" t="str">
            <v>Glencairn Ltd.</v>
          </cell>
          <cell r="G39">
            <v>16000</v>
          </cell>
          <cell r="H39">
            <v>148000</v>
          </cell>
          <cell r="I39">
            <v>0.10810810810810811</v>
          </cell>
          <cell r="M39">
            <v>6</v>
          </cell>
          <cell r="N39">
            <v>5</v>
          </cell>
          <cell r="O39">
            <v>6</v>
          </cell>
          <cell r="P39">
            <v>6</v>
          </cell>
          <cell r="Q39">
            <v>6</v>
          </cell>
          <cell r="R39">
            <v>6</v>
          </cell>
          <cell r="S39">
            <v>7</v>
          </cell>
          <cell r="T39">
            <v>7</v>
          </cell>
          <cell r="U39">
            <v>6</v>
          </cell>
        </row>
        <row r="40">
          <cell r="A40" t="str">
            <v xml:space="preserve">Columbus, OH </v>
          </cell>
          <cell r="B40">
            <v>34</v>
          </cell>
          <cell r="C40" t="str">
            <v>WSYX</v>
          </cell>
          <cell r="D40" t="str">
            <v>Sinclair Broadcast</v>
          </cell>
          <cell r="E40" t="str">
            <v xml:space="preserve">                                                 </v>
          </cell>
          <cell r="F40" t="str">
            <v>Glencairn Ltd.</v>
          </cell>
          <cell r="G40">
            <v>33500</v>
          </cell>
          <cell r="H40">
            <v>172500</v>
          </cell>
          <cell r="I40">
            <v>0.19420289855072465</v>
          </cell>
          <cell r="J40">
            <v>114600</v>
          </cell>
          <cell r="K40">
            <v>2057900</v>
          </cell>
          <cell r="L40">
            <v>5.5687837115506102E-2</v>
          </cell>
          <cell r="M40">
            <v>7</v>
          </cell>
          <cell r="N40">
            <v>8</v>
          </cell>
          <cell r="O40">
            <v>8</v>
          </cell>
          <cell r="P40">
            <v>7</v>
          </cell>
          <cell r="Q40">
            <v>7</v>
          </cell>
          <cell r="R40">
            <v>9</v>
          </cell>
        </row>
        <row r="41">
          <cell r="A41" t="str">
            <v xml:space="preserve">Greenville, SC </v>
          </cell>
          <cell r="B41">
            <v>35</v>
          </cell>
          <cell r="C41" t="str">
            <v>WLOS</v>
          </cell>
          <cell r="D41" t="str">
            <v>Sinclair Broadcast</v>
          </cell>
          <cell r="E41" t="str">
            <v>WFBC</v>
          </cell>
          <cell r="F41" t="str">
            <v>Glencairn Ltd.</v>
          </cell>
          <cell r="G41">
            <v>3200</v>
          </cell>
          <cell r="H41">
            <v>92000</v>
          </cell>
          <cell r="I41">
            <v>3.4782608695652174E-2</v>
          </cell>
          <cell r="M41">
            <v>2</v>
          </cell>
          <cell r="N41">
            <v>2</v>
          </cell>
          <cell r="O41">
            <v>3</v>
          </cell>
          <cell r="P41">
            <v>2</v>
          </cell>
          <cell r="Q41">
            <v>2</v>
          </cell>
        </row>
        <row r="42">
          <cell r="A42" t="str">
            <v>San Antonio</v>
          </cell>
          <cell r="B42">
            <v>37</v>
          </cell>
          <cell r="C42" t="str">
            <v>KABB</v>
          </cell>
          <cell r="D42" t="str">
            <v>Sinclair Broadcast</v>
          </cell>
          <cell r="E42" t="str">
            <v>KRRT</v>
          </cell>
          <cell r="F42" t="str">
            <v>Glencairn Ltd.</v>
          </cell>
          <cell r="G42">
            <v>11800</v>
          </cell>
          <cell r="H42">
            <v>128300</v>
          </cell>
          <cell r="I42">
            <v>9.1971940763834761E-2</v>
          </cell>
          <cell r="M42">
            <v>5</v>
          </cell>
          <cell r="N42">
            <v>5</v>
          </cell>
          <cell r="O42">
            <v>6</v>
          </cell>
          <cell r="P42">
            <v>6</v>
          </cell>
          <cell r="Q42">
            <v>6</v>
          </cell>
          <cell r="R42">
            <v>7</v>
          </cell>
          <cell r="S42">
            <v>6</v>
          </cell>
          <cell r="T42">
            <v>6</v>
          </cell>
          <cell r="U42">
            <v>7</v>
          </cell>
        </row>
        <row r="43">
          <cell r="A43" t="str">
            <v>Las Vegas</v>
          </cell>
          <cell r="B43">
            <v>56</v>
          </cell>
          <cell r="C43" t="str">
            <v>KFBT</v>
          </cell>
          <cell r="D43" t="str">
            <v>Sinclair Broadcast</v>
          </cell>
          <cell r="E43" t="str">
            <v>KFBT</v>
          </cell>
          <cell r="F43" t="str">
            <v>Acme TV</v>
          </cell>
          <cell r="G43">
            <v>4500</v>
          </cell>
        </row>
        <row r="44">
          <cell r="A44" t="str">
            <v>Birmingham</v>
          </cell>
          <cell r="B44">
            <v>39</v>
          </cell>
          <cell r="C44" t="str">
            <v>WTTO</v>
          </cell>
          <cell r="D44" t="str">
            <v>Sinclair Broadcast</v>
          </cell>
          <cell r="E44" t="str">
            <v>WABM</v>
          </cell>
          <cell r="F44" t="str">
            <v>Glencairn Ltd.</v>
          </cell>
          <cell r="G44">
            <v>5700</v>
          </cell>
          <cell r="H44">
            <v>93200</v>
          </cell>
          <cell r="I44">
            <v>6.1158798283261803E-2</v>
          </cell>
          <cell r="M44">
            <v>4</v>
          </cell>
          <cell r="N44">
            <v>4</v>
          </cell>
          <cell r="O44">
            <v>4</v>
          </cell>
          <cell r="P44">
            <v>3</v>
          </cell>
          <cell r="Q44">
            <v>3</v>
          </cell>
          <cell r="R44">
            <v>4</v>
          </cell>
          <cell r="S44">
            <v>2</v>
          </cell>
          <cell r="T44">
            <v>2</v>
          </cell>
          <cell r="U44">
            <v>2</v>
          </cell>
        </row>
        <row r="45">
          <cell r="A45" t="str">
            <v>Oklahoma City</v>
          </cell>
          <cell r="B45">
            <v>45</v>
          </cell>
          <cell r="C45" t="str">
            <v>KOKH</v>
          </cell>
          <cell r="D45" t="str">
            <v>Sinclair Broadcast</v>
          </cell>
          <cell r="E45" t="str">
            <v>KOCB</v>
          </cell>
          <cell r="F45" t="str">
            <v>Glencairn Ltd.</v>
          </cell>
          <cell r="G45">
            <v>10900</v>
          </cell>
          <cell r="H45">
            <v>104000</v>
          </cell>
          <cell r="I45">
            <v>0.10480769230769231</v>
          </cell>
          <cell r="M45">
            <v>5</v>
          </cell>
          <cell r="N45">
            <v>5</v>
          </cell>
          <cell r="O45">
            <v>5</v>
          </cell>
          <cell r="P45">
            <v>5</v>
          </cell>
          <cell r="Q45">
            <v>7</v>
          </cell>
          <cell r="R45">
            <v>6</v>
          </cell>
          <cell r="S45">
            <v>6</v>
          </cell>
          <cell r="T45">
            <v>6</v>
          </cell>
          <cell r="U45">
            <v>5</v>
          </cell>
        </row>
        <row r="46">
          <cell r="A46" t="str">
            <v>Greensboro</v>
          </cell>
          <cell r="B46">
            <v>47</v>
          </cell>
          <cell r="C46" t="str">
            <v>WXLV</v>
          </cell>
          <cell r="D46" t="str">
            <v>Sinclair Broadcast</v>
          </cell>
          <cell r="E46" t="str">
            <v>WUPN</v>
          </cell>
          <cell r="F46" t="str">
            <v>David Smith</v>
          </cell>
          <cell r="G46">
            <v>3100</v>
          </cell>
          <cell r="H46">
            <v>77000</v>
          </cell>
          <cell r="I46">
            <v>4.0259740259740259E-2</v>
          </cell>
          <cell r="M46">
            <v>4</v>
          </cell>
          <cell r="N46">
            <v>3</v>
          </cell>
          <cell r="O46">
            <v>3</v>
          </cell>
          <cell r="P46">
            <v>3</v>
          </cell>
          <cell r="Q46">
            <v>2</v>
          </cell>
          <cell r="R46">
            <v>2</v>
          </cell>
          <cell r="S46">
            <v>0</v>
          </cell>
          <cell r="T46">
            <v>0</v>
          </cell>
          <cell r="U46">
            <v>0</v>
          </cell>
        </row>
        <row r="47">
          <cell r="A47" t="str">
            <v>Dayton</v>
          </cell>
          <cell r="B47">
            <v>54</v>
          </cell>
          <cell r="C47" t="str">
            <v>WKEF</v>
          </cell>
          <cell r="D47" t="str">
            <v>Sinclair Broadcast</v>
          </cell>
          <cell r="E47" t="str">
            <v>WRGT</v>
          </cell>
          <cell r="F47" t="str">
            <v>Glencairn Ltd.</v>
          </cell>
          <cell r="G47">
            <v>14500</v>
          </cell>
          <cell r="H47">
            <v>82600</v>
          </cell>
          <cell r="I47">
            <v>0.17554479418886199</v>
          </cell>
          <cell r="M47">
            <v>5</v>
          </cell>
          <cell r="N47">
            <v>6</v>
          </cell>
          <cell r="O47">
            <v>6</v>
          </cell>
          <cell r="P47">
            <v>7</v>
          </cell>
          <cell r="Q47">
            <v>7</v>
          </cell>
          <cell r="R47">
            <v>8</v>
          </cell>
          <cell r="S47">
            <v>7</v>
          </cell>
          <cell r="T47">
            <v>8</v>
          </cell>
          <cell r="U47">
            <v>8</v>
          </cell>
        </row>
        <row r="48">
          <cell r="A48" t="str">
            <v>Charleston, WV</v>
          </cell>
          <cell r="B48">
            <v>58</v>
          </cell>
          <cell r="C48" t="str">
            <v>WCHS</v>
          </cell>
          <cell r="D48" t="str">
            <v>Sinclair Broadcast</v>
          </cell>
          <cell r="E48" t="str">
            <v>WVAH</v>
          </cell>
          <cell r="F48" t="str">
            <v>Glencairn Ltd.</v>
          </cell>
          <cell r="G48">
            <v>10000</v>
          </cell>
          <cell r="H48">
            <v>48000</v>
          </cell>
          <cell r="I48">
            <v>0.20833333333333334</v>
          </cell>
          <cell r="M48">
            <v>6</v>
          </cell>
          <cell r="N48">
            <v>6</v>
          </cell>
          <cell r="O48">
            <v>7</v>
          </cell>
          <cell r="P48">
            <v>7</v>
          </cell>
          <cell r="Q48">
            <v>7</v>
          </cell>
          <cell r="R48">
            <v>8</v>
          </cell>
        </row>
        <row r="49">
          <cell r="A49" t="str">
            <v>Mobile-Pensacola</v>
          </cell>
          <cell r="B49">
            <v>62</v>
          </cell>
          <cell r="C49" t="str">
            <v>WEAR</v>
          </cell>
          <cell r="D49" t="str">
            <v>Sinclair Broadcast</v>
          </cell>
          <cell r="E49" t="str">
            <v>WFGX</v>
          </cell>
          <cell r="F49" t="str">
            <v>TV Fit for Life</v>
          </cell>
          <cell r="G49">
            <v>600</v>
          </cell>
          <cell r="H49">
            <v>61500</v>
          </cell>
          <cell r="I49">
            <v>9.7560975609756097E-3</v>
          </cell>
          <cell r="M49">
            <v>0</v>
          </cell>
          <cell r="N49">
            <v>0</v>
          </cell>
          <cell r="O49">
            <v>0</v>
          </cell>
          <cell r="P49">
            <v>0</v>
          </cell>
          <cell r="Q49">
            <v>0</v>
          </cell>
          <cell r="R49">
            <v>0</v>
          </cell>
          <cell r="S49">
            <v>0</v>
          </cell>
          <cell r="T49">
            <v>0</v>
          </cell>
          <cell r="U49">
            <v>0</v>
          </cell>
        </row>
        <row r="50">
          <cell r="A50" t="str">
            <v>Syracuse</v>
          </cell>
          <cell r="B50">
            <v>74</v>
          </cell>
          <cell r="C50" t="str">
            <v>WSYT</v>
          </cell>
          <cell r="D50" t="str">
            <v>Sinclair Broadcast</v>
          </cell>
          <cell r="E50" t="str">
            <v>WNYS</v>
          </cell>
          <cell r="F50" t="str">
            <v>RKM Media</v>
          </cell>
          <cell r="G50">
            <v>1700</v>
          </cell>
          <cell r="H50">
            <v>46700</v>
          </cell>
          <cell r="I50">
            <v>3.6402569593147749E-2</v>
          </cell>
          <cell r="M50">
            <v>2</v>
          </cell>
          <cell r="N50">
            <v>3</v>
          </cell>
          <cell r="O50">
            <v>3</v>
          </cell>
          <cell r="P50">
            <v>2</v>
          </cell>
          <cell r="Q50">
            <v>2</v>
          </cell>
          <cell r="R50">
            <v>0</v>
          </cell>
          <cell r="S50">
            <v>0</v>
          </cell>
          <cell r="T50">
            <v>0</v>
          </cell>
          <cell r="U50">
            <v>0</v>
          </cell>
        </row>
        <row r="51">
          <cell r="A51" t="str">
            <v>Paducah</v>
          </cell>
          <cell r="B51">
            <v>76</v>
          </cell>
          <cell r="C51" t="str">
            <v>KBSI</v>
          </cell>
          <cell r="D51" t="str">
            <v>Sinclair Broadcast</v>
          </cell>
          <cell r="E51" t="str">
            <v>WDKA</v>
          </cell>
          <cell r="F51" t="str">
            <v>Sudbrink Bcstg</v>
          </cell>
          <cell r="G51">
            <v>300</v>
          </cell>
          <cell r="H51">
            <v>36300</v>
          </cell>
          <cell r="I51">
            <v>8.2644628099173556E-3</v>
          </cell>
          <cell r="M51">
            <v>0</v>
          </cell>
          <cell r="N51">
            <v>0</v>
          </cell>
          <cell r="O51">
            <v>0</v>
          </cell>
          <cell r="P51">
            <v>0</v>
          </cell>
          <cell r="Q51">
            <v>0</v>
          </cell>
          <cell r="R51">
            <v>0</v>
          </cell>
          <cell r="S51">
            <v>0</v>
          </cell>
          <cell r="T51">
            <v>0</v>
          </cell>
          <cell r="U51">
            <v>0</v>
          </cell>
        </row>
        <row r="52">
          <cell r="A52" t="str">
            <v>Providence</v>
          </cell>
          <cell r="B52">
            <v>50</v>
          </cell>
          <cell r="C52" t="str">
            <v>WJAR</v>
          </cell>
          <cell r="D52" t="str">
            <v>Viacom</v>
          </cell>
          <cell r="E52" t="str">
            <v>WLWC</v>
          </cell>
          <cell r="F52" t="str">
            <v>Ch 28 TV</v>
          </cell>
          <cell r="G52">
            <v>0</v>
          </cell>
          <cell r="H52">
            <v>76500</v>
          </cell>
          <cell r="I52">
            <v>0</v>
          </cell>
          <cell r="J52">
            <v>185400</v>
          </cell>
          <cell r="K52">
            <v>3076500</v>
          </cell>
          <cell r="L52">
            <v>6.0263286201852756E-2</v>
          </cell>
          <cell r="M52">
            <v>2</v>
          </cell>
          <cell r="N52">
            <v>2</v>
          </cell>
          <cell r="O52">
            <v>0</v>
          </cell>
          <cell r="P52">
            <v>0</v>
          </cell>
          <cell r="Q52">
            <v>0</v>
          </cell>
          <cell r="R52">
            <v>0</v>
          </cell>
          <cell r="S52">
            <v>0</v>
          </cell>
          <cell r="T52">
            <v>0</v>
          </cell>
          <cell r="U52">
            <v>0</v>
          </cell>
        </row>
        <row r="53">
          <cell r="A53" t="str">
            <v>Ft. Meyers</v>
          </cell>
          <cell r="B53">
            <v>83</v>
          </cell>
          <cell r="C53" t="str">
            <v>WBBH</v>
          </cell>
          <cell r="D53" t="str">
            <v>Waterman Broadcasting</v>
          </cell>
          <cell r="E53" t="str">
            <v>WZVN</v>
          </cell>
          <cell r="F53" t="str">
            <v>Montclair Comm.</v>
          </cell>
          <cell r="G53">
            <v>7200</v>
          </cell>
          <cell r="H53">
            <v>52500</v>
          </cell>
          <cell r="I53">
            <v>0.13714285714285715</v>
          </cell>
          <cell r="J53">
            <v>7200</v>
          </cell>
          <cell r="K53">
            <v>52500</v>
          </cell>
          <cell r="L53">
            <v>0.13714285714285715</v>
          </cell>
          <cell r="M53">
            <v>10</v>
          </cell>
          <cell r="N53">
            <v>8</v>
          </cell>
          <cell r="O53">
            <v>11</v>
          </cell>
          <cell r="P53">
            <v>8</v>
          </cell>
          <cell r="Q53">
            <v>8</v>
          </cell>
          <cell r="R53">
            <v>10</v>
          </cell>
          <cell r="S53">
            <v>10</v>
          </cell>
          <cell r="T53">
            <v>8</v>
          </cell>
          <cell r="U53">
            <v>11</v>
          </cell>
        </row>
        <row r="54">
          <cell r="A54" t="str">
            <v xml:space="preserve">   Summary Statistics</v>
          </cell>
          <cell r="F54" t="str">
            <v/>
          </cell>
          <cell r="G54">
            <v>293950</v>
          </cell>
          <cell r="H54">
            <v>5110900</v>
          </cell>
          <cell r="I54">
            <v>5.7514332113717738E-2</v>
          </cell>
          <cell r="M54">
            <v>3.5454545454545454</v>
          </cell>
          <cell r="N54">
            <v>3.4545454545454546</v>
          </cell>
          <cell r="O54">
            <v>3.7045454545454546</v>
          </cell>
          <cell r="P54">
            <v>3.2954545454545454</v>
          </cell>
          <cell r="Q54">
            <v>3.2272727272727271</v>
          </cell>
        </row>
        <row r="56">
          <cell r="A56" t="str">
            <v>Source: Bear Stearns &amp; Co., Inc.; Federal Communications Commission, BIA Investing In Television '99, Company Reports</v>
          </cell>
        </row>
        <row r="58">
          <cell r="A58" t="str">
            <v>Exhibit 5: Local Marketing Agreement Summary in Top 100 Television Markets</v>
          </cell>
        </row>
        <row r="59">
          <cell r="C59">
            <v>1997</v>
          </cell>
          <cell r="D59">
            <v>1997</v>
          </cell>
          <cell r="E59">
            <v>1997</v>
          </cell>
          <cell r="F59">
            <v>1997</v>
          </cell>
        </row>
        <row r="60">
          <cell r="C60" t="str">
            <v>Gross</v>
          </cell>
          <cell r="D60" t="str">
            <v xml:space="preserve">Gross </v>
          </cell>
          <cell r="E60" t="str">
            <v>Percent of</v>
          </cell>
          <cell r="F60" t="str">
            <v>Estimated</v>
          </cell>
        </row>
        <row r="61">
          <cell r="B61" t="str">
            <v>Number of</v>
          </cell>
          <cell r="C61" t="str">
            <v>LMA</v>
          </cell>
          <cell r="D61" t="str">
            <v>Market</v>
          </cell>
          <cell r="E61" t="str">
            <v>Market</v>
          </cell>
          <cell r="F61" t="str">
            <v>LMA % of</v>
          </cell>
        </row>
        <row r="62">
          <cell r="A62" t="str">
            <v>Owner</v>
          </cell>
          <cell r="B62" t="str">
            <v>LMAs</v>
          </cell>
          <cell r="C62" t="str">
            <v>Revenues</v>
          </cell>
          <cell r="D62" t="str">
            <v>Revenues</v>
          </cell>
          <cell r="E62" t="str">
            <v>Revenues</v>
          </cell>
          <cell r="F62" t="str">
            <v>Cash Flow</v>
          </cell>
        </row>
        <row r="63">
          <cell r="A63" t="str">
            <v>Sinclair Broadcasting</v>
          </cell>
          <cell r="B63">
            <v>17</v>
          </cell>
          <cell r="C63">
            <v>168200</v>
          </cell>
          <cell r="D63">
            <v>1973200</v>
          </cell>
          <cell r="E63">
            <v>8.5242246097709307E-2</v>
          </cell>
          <cell r="F63">
            <v>0.13</v>
          </cell>
        </row>
        <row r="64">
          <cell r="A64" t="str">
            <v>Raycom</v>
          </cell>
          <cell r="B64">
            <v>1</v>
          </cell>
          <cell r="C64">
            <v>3000</v>
          </cell>
          <cell r="D64">
            <v>61800</v>
          </cell>
          <cell r="E64">
            <v>4.8543689320388349E-2</v>
          </cell>
          <cell r="F64">
            <v>5.0000000000000001E-3</v>
          </cell>
        </row>
        <row r="65">
          <cell r="A65" t="str">
            <v>Clear Channel</v>
          </cell>
          <cell r="B65">
            <v>7</v>
          </cell>
          <cell r="C65">
            <v>34650</v>
          </cell>
          <cell r="D65">
            <v>563200</v>
          </cell>
          <cell r="E65">
            <v>6.15234375E-2</v>
          </cell>
          <cell r="F65">
            <v>5.0000000000000001E-3</v>
          </cell>
        </row>
        <row r="66">
          <cell r="A66" t="str">
            <v>LIN TV</v>
          </cell>
          <cell r="B66">
            <v>4</v>
          </cell>
          <cell r="C66">
            <v>16000</v>
          </cell>
          <cell r="D66">
            <v>442500</v>
          </cell>
          <cell r="E66">
            <v>3.6158192090395481E-2</v>
          </cell>
          <cell r="F66">
            <v>5.0000000000000001E-3</v>
          </cell>
        </row>
        <row r="67">
          <cell r="A67" t="str">
            <v>Allbritton</v>
          </cell>
          <cell r="B67">
            <v>1</v>
          </cell>
          <cell r="C67">
            <v>4500</v>
          </cell>
          <cell r="D67">
            <v>96000</v>
          </cell>
          <cell r="E67">
            <v>4.6875E-2</v>
          </cell>
          <cell r="F67">
            <v>5.0000000000000001E-3</v>
          </cell>
        </row>
        <row r="68">
          <cell r="A68" t="str">
            <v>Aries Telecom</v>
          </cell>
          <cell r="B68">
            <v>1</v>
          </cell>
          <cell r="C68">
            <v>2000</v>
          </cell>
          <cell r="D68">
            <v>50400</v>
          </cell>
          <cell r="E68">
            <v>3.968253968253968E-2</v>
          </cell>
          <cell r="F68">
            <v>5.0000000000000001E-3</v>
          </cell>
        </row>
        <row r="69">
          <cell r="A69" t="str">
            <v>2nd Generation</v>
          </cell>
          <cell r="B69">
            <v>1</v>
          </cell>
          <cell r="C69">
            <v>0</v>
          </cell>
          <cell r="D69">
            <v>40100</v>
          </cell>
          <cell r="E69">
            <v>0</v>
          </cell>
          <cell r="F69">
            <v>5.0000000000000001E-3</v>
          </cell>
        </row>
        <row r="70">
          <cell r="A70" t="str">
            <v>Hearst-Argyle Television</v>
          </cell>
          <cell r="B70">
            <v>2</v>
          </cell>
          <cell r="C70">
            <v>15000</v>
          </cell>
          <cell r="D70">
            <v>352500</v>
          </cell>
          <cell r="E70">
            <v>4.2553191489361701E-2</v>
          </cell>
          <cell r="F70">
            <v>2E-3</v>
          </cell>
        </row>
        <row r="71">
          <cell r="A71" t="str">
            <v>Belo</v>
          </cell>
          <cell r="B71">
            <v>3</v>
          </cell>
          <cell r="C71">
            <v>29200</v>
          </cell>
          <cell r="D71">
            <v>437200</v>
          </cell>
          <cell r="E71">
            <v>6.6788655077767614E-2</v>
          </cell>
          <cell r="F71">
            <v>2E-3</v>
          </cell>
        </row>
        <row r="72">
          <cell r="A72" t="str">
            <v>Waterman Broadcasting</v>
          </cell>
          <cell r="B72">
            <v>1</v>
          </cell>
          <cell r="C72">
            <v>7200</v>
          </cell>
          <cell r="D72">
            <v>52500</v>
          </cell>
          <cell r="E72">
            <v>0.13714285714285715</v>
          </cell>
          <cell r="F72">
            <v>2E-3</v>
          </cell>
        </row>
        <row r="73">
          <cell r="A73" t="str">
            <v>Pegasus Communications</v>
          </cell>
          <cell r="B73">
            <v>2</v>
          </cell>
          <cell r="C73">
            <v>6300</v>
          </cell>
          <cell r="D73">
            <v>93500</v>
          </cell>
          <cell r="E73">
            <v>6.737967914438503E-2</v>
          </cell>
          <cell r="F73">
            <v>0.01</v>
          </cell>
        </row>
        <row r="74">
          <cell r="A74" t="str">
            <v>General Electric (NBC)</v>
          </cell>
          <cell r="B74">
            <v>2</v>
          </cell>
          <cell r="C74">
            <v>185400</v>
          </cell>
          <cell r="D74">
            <v>3076500</v>
          </cell>
          <cell r="E74">
            <v>6.0263286201852756E-2</v>
          </cell>
          <cell r="F74">
            <v>0</v>
          </cell>
        </row>
        <row r="75">
          <cell r="A75" t="str">
            <v>Paxson Communications</v>
          </cell>
          <cell r="B75">
            <v>2</v>
          </cell>
          <cell r="C75">
            <v>3400</v>
          </cell>
          <cell r="D75">
            <v>699000</v>
          </cell>
          <cell r="E75">
            <v>4.8640915593705291E-3</v>
          </cell>
          <cell r="F75">
            <v>2E-3</v>
          </cell>
        </row>
        <row r="76">
          <cell r="A76" t="str">
            <v>Pegasus</v>
          </cell>
          <cell r="B76">
            <v>2</v>
          </cell>
          <cell r="D76" t="e">
            <v>#REF!</v>
          </cell>
          <cell r="F76" t="e">
            <v>#REF!</v>
          </cell>
          <cell r="G76" t="e">
            <v>#REF!</v>
          </cell>
        </row>
        <row r="77">
          <cell r="A77" t="str">
            <v>Pappas Telecasting</v>
          </cell>
          <cell r="B77">
            <v>1</v>
          </cell>
          <cell r="D77">
            <v>0</v>
          </cell>
          <cell r="F77">
            <v>82600</v>
          </cell>
          <cell r="G77">
            <v>0</v>
          </cell>
        </row>
        <row r="78">
          <cell r="A78" t="str">
            <v>Source: Bear Stearns &amp; Co., Inc.; Federal Communications Commission, BIA Investing In Television '99, Company Reports</v>
          </cell>
        </row>
        <row r="82">
          <cell r="A82" t="str">
            <v>Exhibit 1:  Local Marketing Agreements - Revenue and Viewership Share</v>
          </cell>
        </row>
        <row r="83">
          <cell r="A83" t="str">
            <v>Revenue</v>
          </cell>
          <cell r="C83" t="str">
            <v xml:space="preserve">Number of </v>
          </cell>
          <cell r="E83" t="str">
            <v xml:space="preserve">Percent </v>
          </cell>
        </row>
        <row r="84">
          <cell r="A84" t="str">
            <v>Percent</v>
          </cell>
          <cell r="C84" t="str">
            <v>LMAs</v>
          </cell>
          <cell r="E84" t="str">
            <v>Distribution</v>
          </cell>
        </row>
        <row r="85">
          <cell r="A85" t="str">
            <v>0%-2.5%</v>
          </cell>
          <cell r="C85">
            <v>18</v>
          </cell>
          <cell r="E85">
            <v>0.2857142857142857</v>
          </cell>
        </row>
        <row r="86">
          <cell r="A86" t="str">
            <v>2.6%-5.0%</v>
          </cell>
          <cell r="C86">
            <v>23</v>
          </cell>
          <cell r="E86">
            <v>0.36507936507936506</v>
          </cell>
        </row>
        <row r="87">
          <cell r="A87" t="str">
            <v>5.1%-7.5%</v>
          </cell>
          <cell r="C87">
            <v>8</v>
          </cell>
          <cell r="E87">
            <v>0.12698412698412698</v>
          </cell>
        </row>
        <row r="88">
          <cell r="A88" t="str">
            <v>7.6%-10.0%</v>
          </cell>
          <cell r="C88">
            <v>4</v>
          </cell>
          <cell r="E88">
            <v>6.3492063492063489E-2</v>
          </cell>
        </row>
        <row r="89">
          <cell r="A89" t="str">
            <v>10.1%+</v>
          </cell>
          <cell r="C89">
            <v>10</v>
          </cell>
          <cell r="E89">
            <v>0.15873015873015872</v>
          </cell>
        </row>
        <row r="90">
          <cell r="A90" t="str">
            <v xml:space="preserve">   Total </v>
          </cell>
          <cell r="C90">
            <v>63</v>
          </cell>
          <cell r="E90">
            <v>0.99999999999999989</v>
          </cell>
        </row>
        <row r="93">
          <cell r="A93" t="str">
            <v>Source: Broadcasting Cable; Federal Communications Commission, BIA Investing In Television '98, Company Reports, Bear Stearns &amp; Co., Inc.</v>
          </cell>
        </row>
        <row r="97">
          <cell r="A97" t="str">
            <v>Exhibit 2: Local Marketing Agreements - Viewership Share</v>
          </cell>
        </row>
        <row r="98">
          <cell r="A98" t="str">
            <v>May 1998</v>
          </cell>
          <cell r="B98" t="str">
            <v xml:space="preserve">Number of </v>
          </cell>
          <cell r="C98" t="str">
            <v xml:space="preserve">Percent </v>
          </cell>
        </row>
        <row r="99">
          <cell r="A99" t="str">
            <v>Share</v>
          </cell>
          <cell r="B99" t="str">
            <v>LMAs</v>
          </cell>
          <cell r="C99" t="str">
            <v>Distribution</v>
          </cell>
        </row>
        <row r="100">
          <cell r="A100">
            <v>0</v>
          </cell>
          <cell r="B100">
            <v>10</v>
          </cell>
          <cell r="C100">
            <v>0.15873015873015872</v>
          </cell>
        </row>
        <row r="101">
          <cell r="A101">
            <v>1</v>
          </cell>
          <cell r="B101">
            <v>0</v>
          </cell>
          <cell r="C101">
            <v>0</v>
          </cell>
        </row>
        <row r="102">
          <cell r="A102">
            <v>2</v>
          </cell>
          <cell r="B102">
            <v>15</v>
          </cell>
          <cell r="C102">
            <v>0.23809523809523808</v>
          </cell>
        </row>
        <row r="103">
          <cell r="A103">
            <v>3</v>
          </cell>
          <cell r="B103">
            <v>11</v>
          </cell>
          <cell r="C103">
            <v>0.17460317460317459</v>
          </cell>
        </row>
        <row r="104">
          <cell r="A104">
            <v>4</v>
          </cell>
          <cell r="B104">
            <v>11</v>
          </cell>
          <cell r="C104">
            <v>0.17460317460317459</v>
          </cell>
        </row>
        <row r="105">
          <cell r="A105">
            <v>5</v>
          </cell>
          <cell r="B105">
            <v>8</v>
          </cell>
          <cell r="C105">
            <v>0.12698412698412698</v>
          </cell>
        </row>
        <row r="106">
          <cell r="A106" t="str">
            <v>6+</v>
          </cell>
          <cell r="B106">
            <v>8</v>
          </cell>
          <cell r="C106">
            <v>0.12698412698412698</v>
          </cell>
        </row>
        <row r="107">
          <cell r="A107" t="str">
            <v xml:space="preserve">   Total</v>
          </cell>
          <cell r="B107">
            <v>63</v>
          </cell>
          <cell r="C107">
            <v>1</v>
          </cell>
        </row>
        <row r="109">
          <cell r="A109" t="str">
            <v xml:space="preserve">Source: Broadcasting Cable; Federal Communications Commission, </v>
          </cell>
        </row>
        <row r="110">
          <cell r="A110" t="str">
            <v>BIA Investing In Television '98, Company Reports, Bear Stearns &amp; Co., Inc.</v>
          </cell>
        </row>
        <row r="115">
          <cell r="A115" t="str">
            <v xml:space="preserve">Exhibit 3: Local Marketing Agreements - Combined Revenue Share </v>
          </cell>
        </row>
        <row r="116">
          <cell r="A116">
            <v>1997</v>
          </cell>
          <cell r="D116" t="str">
            <v xml:space="preserve">Number of </v>
          </cell>
          <cell r="F116" t="str">
            <v xml:space="preserve">Percent </v>
          </cell>
        </row>
        <row r="117">
          <cell r="A117" t="str">
            <v>Combined Revenue Share</v>
          </cell>
          <cell r="D117" t="str">
            <v>LMAs</v>
          </cell>
          <cell r="F117" t="str">
            <v>Distribution</v>
          </cell>
        </row>
        <row r="118">
          <cell r="A118" t="str">
            <v>Less than 20%</v>
          </cell>
          <cell r="D118">
            <v>25</v>
          </cell>
          <cell r="F118">
            <v>0.3968253968253968</v>
          </cell>
        </row>
        <row r="119">
          <cell r="A119" t="str">
            <v>20.0-25.0%</v>
          </cell>
          <cell r="D119">
            <v>14</v>
          </cell>
          <cell r="F119">
            <v>0.22222222222222221</v>
          </cell>
        </row>
        <row r="120">
          <cell r="A120" t="str">
            <v>25.1-30.0%</v>
          </cell>
          <cell r="D120">
            <v>11</v>
          </cell>
          <cell r="F120">
            <v>0.17460317460317459</v>
          </cell>
        </row>
        <row r="121">
          <cell r="A121" t="str">
            <v>30.1%+</v>
          </cell>
          <cell r="D121">
            <v>13</v>
          </cell>
          <cell r="F121">
            <v>0.20634920634920634</v>
          </cell>
        </row>
        <row r="122">
          <cell r="A122" t="str">
            <v xml:space="preserve">   Total</v>
          </cell>
          <cell r="D122">
            <v>63</v>
          </cell>
          <cell r="F122">
            <v>1</v>
          </cell>
        </row>
        <row r="124">
          <cell r="A124" t="str">
            <v>Source: Broadcasting Cable; Federal Communications Commission, BIA Investing In Television '98, Company Reports, Bear Stearns &amp; Co., Inc.</v>
          </cell>
        </row>
        <row r="126">
          <cell r="A126" t="str">
            <v>Exhibit 4: Local Marketing Agreements - Affiliations</v>
          </cell>
        </row>
        <row r="127">
          <cell r="A127" t="str">
            <v>May 1998</v>
          </cell>
          <cell r="D127" t="str">
            <v xml:space="preserve">Number of </v>
          </cell>
          <cell r="F127" t="str">
            <v xml:space="preserve">Percent </v>
          </cell>
        </row>
        <row r="128">
          <cell r="A128" t="str">
            <v>Affiliations</v>
          </cell>
          <cell r="D128" t="str">
            <v>LMAs</v>
          </cell>
          <cell r="F128" t="str">
            <v>Distribution</v>
          </cell>
        </row>
        <row r="129">
          <cell r="A129" t="str">
            <v>UPN</v>
          </cell>
          <cell r="D129">
            <v>24</v>
          </cell>
          <cell r="F129">
            <v>0.38095238095238093</v>
          </cell>
        </row>
        <row r="130">
          <cell r="A130" t="str">
            <v>WB</v>
          </cell>
          <cell r="D130">
            <v>17.5</v>
          </cell>
          <cell r="F130">
            <v>0.27777777777777779</v>
          </cell>
        </row>
        <row r="131">
          <cell r="A131" t="str">
            <v>Fox</v>
          </cell>
          <cell r="D131">
            <v>6.5</v>
          </cell>
          <cell r="F131">
            <v>0.10317460317460317</v>
          </cell>
        </row>
        <row r="132">
          <cell r="A132" t="str">
            <v>Independent</v>
          </cell>
          <cell r="D132">
            <v>9</v>
          </cell>
          <cell r="F132">
            <v>0.14285714285714285</v>
          </cell>
        </row>
        <row r="133">
          <cell r="A133" t="str">
            <v>Infomercial</v>
          </cell>
          <cell r="D133">
            <v>1</v>
          </cell>
          <cell r="F133">
            <v>1.5873015873015872E-2</v>
          </cell>
        </row>
        <row r="134">
          <cell r="A134" t="str">
            <v>Home Shopping</v>
          </cell>
          <cell r="D134">
            <v>0</v>
          </cell>
          <cell r="F134">
            <v>0</v>
          </cell>
        </row>
        <row r="135">
          <cell r="A135" t="str">
            <v>Big Three Affiliate (ABC, CBS, NBC)</v>
          </cell>
          <cell r="D135">
            <v>4</v>
          </cell>
          <cell r="F135">
            <v>6.3492063492063489E-2</v>
          </cell>
        </row>
        <row r="136">
          <cell r="A136" t="str">
            <v>Dark</v>
          </cell>
          <cell r="D136">
            <v>1</v>
          </cell>
          <cell r="F136">
            <v>1.5873015873015872E-2</v>
          </cell>
        </row>
        <row r="137">
          <cell r="A137" t="str">
            <v xml:space="preserve">   Total</v>
          </cell>
          <cell r="D137">
            <v>63</v>
          </cell>
          <cell r="F137">
            <v>0.99999999999999978</v>
          </cell>
        </row>
        <row r="139">
          <cell r="A139" t="str">
            <v>Source: Broadcasting Cable; Federal Communications Commission, BIA Investing In Television '98, Company Reports, Bear Stearns &amp; Co., Inc.</v>
          </cell>
        </row>
        <row r="143">
          <cell r="A143" t="str">
            <v>Tyler/Longview, TX</v>
          </cell>
          <cell r="B143">
            <v>107</v>
          </cell>
          <cell r="C143" t="str">
            <v>KETK</v>
          </cell>
          <cell r="D143" t="str">
            <v>Sinclair Broadcast</v>
          </cell>
          <cell r="E143" t="str">
            <v>KLSB</v>
          </cell>
          <cell r="F143" t="str">
            <v>Glencairn Ltd.</v>
          </cell>
          <cell r="G143">
            <v>0</v>
          </cell>
          <cell r="K143">
            <v>29800</v>
          </cell>
          <cell r="L143">
            <v>0</v>
          </cell>
          <cell r="M143">
            <v>29800</v>
          </cell>
          <cell r="N143">
            <v>0</v>
          </cell>
          <cell r="O143">
            <v>0</v>
          </cell>
          <cell r="P143">
            <v>0</v>
          </cell>
          <cell r="Q143">
            <v>0</v>
          </cell>
          <cell r="R143">
            <v>0</v>
          </cell>
          <cell r="S143">
            <v>0</v>
          </cell>
          <cell r="T143">
            <v>0</v>
          </cell>
        </row>
        <row r="144">
          <cell r="A144" t="str">
            <v>Charleston, SC</v>
          </cell>
          <cell r="B144">
            <v>117</v>
          </cell>
          <cell r="C144" t="str">
            <v>WMMP</v>
          </cell>
          <cell r="D144" t="str">
            <v>Sinclair Broadcast</v>
          </cell>
          <cell r="E144" t="str">
            <v>WTAT</v>
          </cell>
          <cell r="F144" t="str">
            <v>Glencairn Ltd.</v>
          </cell>
          <cell r="G144">
            <v>6800</v>
          </cell>
          <cell r="J144" t="str">
            <v xml:space="preserve"> </v>
          </cell>
          <cell r="K144">
            <v>35300</v>
          </cell>
          <cell r="L144">
            <v>0.19263456090651557</v>
          </cell>
          <cell r="M144" t="str">
            <v xml:space="preserve"> </v>
          </cell>
          <cell r="N144" t="str">
            <v xml:space="preserve"> </v>
          </cell>
          <cell r="O144">
            <v>7</v>
          </cell>
          <cell r="P144">
            <v>8</v>
          </cell>
          <cell r="Q144">
            <v>7</v>
          </cell>
          <cell r="R144">
            <v>9</v>
          </cell>
          <cell r="S144">
            <v>7</v>
          </cell>
          <cell r="T144">
            <v>10</v>
          </cell>
          <cell r="U144">
            <v>2</v>
          </cell>
        </row>
      </sheetData>
      <sheetData sheetId="10" refreshError="1">
        <row r="14">
          <cell r="A14">
            <v>7</v>
          </cell>
          <cell r="B14" t="str">
            <v>Hearst-Argyle Television</v>
          </cell>
          <cell r="C14">
            <v>876074.09199999995</v>
          </cell>
          <cell r="D14" t="e">
            <v>#REF!</v>
          </cell>
          <cell r="E14" t="e">
            <v>#REF!</v>
          </cell>
          <cell r="F14" t="e">
            <v>#REF!</v>
          </cell>
        </row>
        <row r="15">
          <cell r="A15">
            <v>8</v>
          </cell>
          <cell r="B15" t="str">
            <v>Belo Corp.</v>
          </cell>
          <cell r="C15">
            <v>880987.71</v>
          </cell>
          <cell r="D15" t="e">
            <v>#REF!</v>
          </cell>
          <cell r="E15" t="e">
            <v>#REF!</v>
          </cell>
          <cell r="F15" t="e">
            <v>#REF!</v>
          </cell>
        </row>
        <row r="16">
          <cell r="A16">
            <v>9</v>
          </cell>
          <cell r="B16" t="str">
            <v>Sinclair Broadcast Group</v>
          </cell>
          <cell r="C16">
            <v>637970.55427533668</v>
          </cell>
          <cell r="D16" t="e">
            <v>#REF!</v>
          </cell>
          <cell r="E16" t="e">
            <v>#REF!</v>
          </cell>
          <cell r="F16" t="e">
            <v>#REF!</v>
          </cell>
        </row>
        <row r="17">
          <cell r="A17">
            <v>10</v>
          </cell>
          <cell r="B17" t="str">
            <v>Univision Communications</v>
          </cell>
          <cell r="C17">
            <v>602149.875</v>
          </cell>
          <cell r="D17">
            <v>0</v>
          </cell>
          <cell r="E17">
            <v>0</v>
          </cell>
          <cell r="F17">
            <v>602149.875</v>
          </cell>
        </row>
        <row r="18">
          <cell r="A18">
            <v>11</v>
          </cell>
          <cell r="B18" t="str">
            <v>United Television (BHC, Chris-Craft Industries)</v>
          </cell>
          <cell r="C18">
            <v>574011.26</v>
          </cell>
          <cell r="D18">
            <v>0</v>
          </cell>
          <cell r="E18">
            <v>0</v>
          </cell>
          <cell r="F18">
            <v>574011.26</v>
          </cell>
        </row>
        <row r="19">
          <cell r="A19">
            <v>12</v>
          </cell>
          <cell r="B19" t="str">
            <v>Cox Enterprises</v>
          </cell>
          <cell r="C19">
            <v>540139.99399999995</v>
          </cell>
          <cell r="D19">
            <v>0</v>
          </cell>
          <cell r="E19">
            <v>0</v>
          </cell>
          <cell r="F19">
            <v>540139.99399999995</v>
          </cell>
        </row>
        <row r="20">
          <cell r="A20">
            <v>13</v>
          </cell>
          <cell r="B20" t="str">
            <v xml:space="preserve">E. W. Scripps </v>
          </cell>
          <cell r="C20">
            <v>476359.32800000004</v>
          </cell>
          <cell r="D20">
            <v>0</v>
          </cell>
          <cell r="E20">
            <v>0</v>
          </cell>
          <cell r="F20">
            <v>476359.32800000004</v>
          </cell>
        </row>
        <row r="21">
          <cell r="A21">
            <v>14</v>
          </cell>
          <cell r="B21" t="str">
            <v>Raycom Media</v>
          </cell>
          <cell r="C21">
            <v>470148.63711952802</v>
          </cell>
          <cell r="D21">
            <v>0</v>
          </cell>
          <cell r="E21" t="e">
            <v>#REF!</v>
          </cell>
          <cell r="F21" t="e">
            <v>#REF!</v>
          </cell>
        </row>
        <row r="22">
          <cell r="A22">
            <v>15</v>
          </cell>
          <cell r="B22" t="str">
            <v xml:space="preserve">Washington Post </v>
          </cell>
          <cell r="C22">
            <v>470468.99200000003</v>
          </cell>
          <cell r="D22">
            <v>0</v>
          </cell>
          <cell r="E22">
            <v>0</v>
          </cell>
          <cell r="F22">
            <v>470468.99200000003</v>
          </cell>
        </row>
        <row r="23">
          <cell r="A23">
            <v>16</v>
          </cell>
          <cell r="B23" t="str">
            <v>Meredith Corp.</v>
          </cell>
          <cell r="C23">
            <v>411999.20335041534</v>
          </cell>
          <cell r="D23">
            <v>0</v>
          </cell>
          <cell r="E23">
            <v>0</v>
          </cell>
          <cell r="F23">
            <v>411999.20335041534</v>
          </cell>
        </row>
        <row r="24">
          <cell r="A24">
            <v>17</v>
          </cell>
          <cell r="B24" t="str">
            <v>Young Broadcasting</v>
          </cell>
          <cell r="C24">
            <v>363571.04328431777</v>
          </cell>
          <cell r="D24">
            <v>0</v>
          </cell>
          <cell r="E24">
            <v>0</v>
          </cell>
          <cell r="F24">
            <v>363571.04328431777</v>
          </cell>
        </row>
        <row r="25">
          <cell r="A25">
            <v>18</v>
          </cell>
          <cell r="B25" t="str">
            <v>Clear Channel Communications</v>
          </cell>
          <cell r="C25">
            <v>230646.23100000003</v>
          </cell>
          <cell r="D25" t="e">
            <v>#REF!</v>
          </cell>
          <cell r="E25" t="e">
            <v>#REF!</v>
          </cell>
          <cell r="F25" t="e">
            <v>#REF!</v>
          </cell>
        </row>
        <row r="26">
          <cell r="A26">
            <v>19</v>
          </cell>
          <cell r="B26" t="str">
            <v>Lin Television (Hicks Muse)</v>
          </cell>
          <cell r="C26">
            <v>261844.53599999999</v>
          </cell>
          <cell r="D26" t="e">
            <v>#REF!</v>
          </cell>
          <cell r="E26" t="e">
            <v>#REF!</v>
          </cell>
          <cell r="F26" t="e">
            <v>#REF!</v>
          </cell>
        </row>
        <row r="27">
          <cell r="A27">
            <v>20</v>
          </cell>
          <cell r="B27" t="str">
            <v>Media General</v>
          </cell>
          <cell r="C27">
            <v>253918.55214791166</v>
          </cell>
          <cell r="D27">
            <v>0</v>
          </cell>
          <cell r="E27">
            <v>0</v>
          </cell>
          <cell r="F27">
            <v>253918.55214791166</v>
          </cell>
        </row>
        <row r="28">
          <cell r="A28">
            <v>21</v>
          </cell>
          <cell r="B28" t="str">
            <v>Granite Broadcasting</v>
          </cell>
          <cell r="C28">
            <v>179321.603</v>
          </cell>
          <cell r="D28" t="e">
            <v>#REF!</v>
          </cell>
          <cell r="E28">
            <v>0</v>
          </cell>
          <cell r="F28" t="e">
            <v>#REF!</v>
          </cell>
        </row>
        <row r="29">
          <cell r="A29">
            <v>22</v>
          </cell>
          <cell r="B29" t="str">
            <v>New York Times</v>
          </cell>
          <cell r="C29">
            <v>230914.902</v>
          </cell>
          <cell r="D29">
            <v>0</v>
          </cell>
          <cell r="E29">
            <v>0</v>
          </cell>
          <cell r="F29">
            <v>230914.902</v>
          </cell>
        </row>
        <row r="30">
          <cell r="A30">
            <v>23</v>
          </cell>
          <cell r="B30" t="str">
            <v>Allbritton Communications</v>
          </cell>
          <cell r="C30">
            <v>218685.16799999998</v>
          </cell>
          <cell r="D30">
            <v>0</v>
          </cell>
          <cell r="E30">
            <v>0</v>
          </cell>
          <cell r="F30">
            <v>218685.16799999998</v>
          </cell>
        </row>
        <row r="31">
          <cell r="A31">
            <v>24</v>
          </cell>
          <cell r="B31" t="str">
            <v>Lee Enterprises</v>
          </cell>
          <cell r="C31">
            <v>193918.25</v>
          </cell>
          <cell r="D31" t="e">
            <v>#REF!</v>
          </cell>
          <cell r="E31">
            <v>0</v>
          </cell>
          <cell r="F31" t="e">
            <v>#REF!</v>
          </cell>
        </row>
        <row r="32">
          <cell r="A32">
            <v>25</v>
          </cell>
          <cell r="B32" t="str">
            <v>Benedek Broadcasting</v>
          </cell>
          <cell r="C32">
            <v>188893.51310250952</v>
          </cell>
          <cell r="D32">
            <v>0</v>
          </cell>
          <cell r="E32">
            <v>0</v>
          </cell>
          <cell r="F32">
            <v>188893.51310250952</v>
          </cell>
        </row>
        <row r="33">
          <cell r="A33">
            <v>26</v>
          </cell>
          <cell r="B33" t="str">
            <v>Cosmos Broadcasting (Liberty)</v>
          </cell>
          <cell r="C33">
            <v>183945.98393329061</v>
          </cell>
          <cell r="D33">
            <v>0</v>
          </cell>
          <cell r="E33">
            <v>0</v>
          </cell>
          <cell r="F33">
            <v>183945.98393329061</v>
          </cell>
        </row>
        <row r="34">
          <cell r="A34">
            <v>27</v>
          </cell>
          <cell r="B34" t="str">
            <v>Sunbeam Television</v>
          </cell>
          <cell r="C34">
            <v>179081.25300000003</v>
          </cell>
          <cell r="D34">
            <v>0</v>
          </cell>
          <cell r="E34">
            <v>0</v>
          </cell>
          <cell r="F34">
            <v>179081.25300000003</v>
          </cell>
        </row>
        <row r="35">
          <cell r="A35">
            <v>28</v>
          </cell>
          <cell r="B35" t="str">
            <v xml:space="preserve">Freedom Communications, Inc. </v>
          </cell>
          <cell r="C35">
            <v>169490.00748030553</v>
          </cell>
          <cell r="D35">
            <v>0</v>
          </cell>
          <cell r="E35">
            <v>0</v>
          </cell>
          <cell r="F35">
            <v>169490.00748030553</v>
          </cell>
        </row>
        <row r="36">
          <cell r="A36">
            <v>29</v>
          </cell>
          <cell r="B36" t="str">
            <v>Spartan Communications</v>
          </cell>
          <cell r="C36">
            <v>165348.73099347582</v>
          </cell>
          <cell r="D36">
            <v>0</v>
          </cell>
          <cell r="E36">
            <v>0</v>
          </cell>
          <cell r="F36">
            <v>165348.73099347582</v>
          </cell>
        </row>
        <row r="37">
          <cell r="A37">
            <v>30</v>
          </cell>
          <cell r="B37" t="str">
            <v>Chronicle</v>
          </cell>
          <cell r="C37">
            <v>161860.84600000002</v>
          </cell>
          <cell r="D37">
            <v>0</v>
          </cell>
          <cell r="E37">
            <v>0</v>
          </cell>
          <cell r="F37">
            <v>161860.84600000002</v>
          </cell>
        </row>
        <row r="38">
          <cell r="A38">
            <v>31</v>
          </cell>
          <cell r="B38" t="str">
            <v>McGraw-Hill</v>
          </cell>
          <cell r="C38">
            <v>155186.505</v>
          </cell>
          <cell r="D38">
            <v>0</v>
          </cell>
          <cell r="E38">
            <v>0</v>
          </cell>
          <cell r="F38">
            <v>155186.505</v>
          </cell>
        </row>
        <row r="39">
          <cell r="A39">
            <v>32</v>
          </cell>
          <cell r="B39" t="str">
            <v xml:space="preserve">Hubbard Broadcasting </v>
          </cell>
          <cell r="C39">
            <v>142353.4</v>
          </cell>
          <cell r="D39">
            <v>0</v>
          </cell>
          <cell r="E39">
            <v>0</v>
          </cell>
          <cell r="F39">
            <v>142353.4</v>
          </cell>
        </row>
        <row r="40">
          <cell r="A40">
            <v>33</v>
          </cell>
          <cell r="B40" t="str">
            <v xml:space="preserve">Fisher Broadcasting </v>
          </cell>
          <cell r="C40">
            <v>137245.02400000003</v>
          </cell>
          <cell r="D40">
            <v>0</v>
          </cell>
          <cell r="E40">
            <v>0</v>
          </cell>
          <cell r="F40">
            <v>137245.02400000003</v>
          </cell>
        </row>
        <row r="41">
          <cell r="A41">
            <v>34</v>
          </cell>
          <cell r="B41" t="str">
            <v>STC Broadcasting</v>
          </cell>
          <cell r="C41">
            <v>131802.27858148483</v>
          </cell>
          <cell r="D41">
            <v>0</v>
          </cell>
          <cell r="E41">
            <v>0</v>
          </cell>
          <cell r="F41">
            <v>131802.27858148483</v>
          </cell>
        </row>
        <row r="42">
          <cell r="A42">
            <v>35</v>
          </cell>
          <cell r="B42" t="str">
            <v>Gray Communications</v>
          </cell>
          <cell r="C42">
            <v>128183.74249021371</v>
          </cell>
          <cell r="D42">
            <v>0</v>
          </cell>
          <cell r="E42">
            <v>0</v>
          </cell>
          <cell r="F42">
            <v>128183.74249021371</v>
          </cell>
        </row>
        <row r="43">
          <cell r="A43">
            <v>36</v>
          </cell>
          <cell r="B43" t="str">
            <v>Emmis Broadcasting</v>
          </cell>
          <cell r="C43">
            <v>126923.66200000001</v>
          </cell>
          <cell r="D43">
            <v>0</v>
          </cell>
          <cell r="E43">
            <v>0</v>
          </cell>
          <cell r="F43">
            <v>126923.66200000001</v>
          </cell>
        </row>
        <row r="44">
          <cell r="A44">
            <v>37</v>
          </cell>
          <cell r="B44" t="str">
            <v>Paxson Communications</v>
          </cell>
          <cell r="C44">
            <v>107296.58600000002</v>
          </cell>
          <cell r="D44">
            <v>0</v>
          </cell>
          <cell r="E44" t="e">
            <v>#REF!</v>
          </cell>
          <cell r="F44" t="e">
            <v>#REF!</v>
          </cell>
        </row>
        <row r="45">
          <cell r="A45">
            <v>38</v>
          </cell>
          <cell r="B45" t="str">
            <v>News Web</v>
          </cell>
          <cell r="C45">
            <v>118948.95900000002</v>
          </cell>
          <cell r="D45">
            <v>0</v>
          </cell>
          <cell r="E45">
            <v>0</v>
          </cell>
          <cell r="F45">
            <v>118948.95900000002</v>
          </cell>
        </row>
        <row r="46">
          <cell r="A46">
            <v>39</v>
          </cell>
          <cell r="B46" t="str">
            <v xml:space="preserve">Communications Corporation of America </v>
          </cell>
          <cell r="C46">
            <v>75298.3222888046</v>
          </cell>
          <cell r="D46">
            <v>0</v>
          </cell>
          <cell r="E46" t="e">
            <v>#REF!</v>
          </cell>
          <cell r="F46" t="e">
            <v>#REF!</v>
          </cell>
        </row>
        <row r="47">
          <cell r="A47">
            <v>40</v>
          </cell>
          <cell r="B47" t="str">
            <v>Bahakel Communications</v>
          </cell>
          <cell r="C47">
            <v>81088.669245961515</v>
          </cell>
          <cell r="D47">
            <v>0</v>
          </cell>
          <cell r="E47">
            <v>0</v>
          </cell>
          <cell r="F47">
            <v>81088.669245961515</v>
          </cell>
        </row>
        <row r="48">
          <cell r="A48">
            <v>41</v>
          </cell>
          <cell r="B48" t="str">
            <v>Acme Television</v>
          </cell>
          <cell r="C48">
            <v>76762.86</v>
          </cell>
          <cell r="D48" t="e">
            <v>#REF!</v>
          </cell>
          <cell r="E48">
            <v>0</v>
          </cell>
          <cell r="F48" t="e">
            <v>#REF!</v>
          </cell>
        </row>
        <row r="49">
          <cell r="A49">
            <v>42</v>
          </cell>
          <cell r="B49" t="str">
            <v>Weigel Broadcasting</v>
          </cell>
          <cell r="C49">
            <v>73732.11</v>
          </cell>
          <cell r="D49">
            <v>0</v>
          </cell>
          <cell r="E49">
            <v>0</v>
          </cell>
          <cell r="F49">
            <v>73732.11</v>
          </cell>
        </row>
        <row r="50">
          <cell r="A50">
            <v>43</v>
          </cell>
          <cell r="B50" t="str">
            <v>Ackerley Communications</v>
          </cell>
          <cell r="C50">
            <v>69631.888068867469</v>
          </cell>
          <cell r="D50">
            <v>0</v>
          </cell>
          <cell r="E50">
            <v>0</v>
          </cell>
          <cell r="F50">
            <v>69631.888068867469</v>
          </cell>
        </row>
        <row r="51">
          <cell r="A51">
            <v>44</v>
          </cell>
          <cell r="B51" t="str">
            <v>Entravision</v>
          </cell>
          <cell r="C51">
            <v>65591.27068712459</v>
          </cell>
          <cell r="D51">
            <v>0</v>
          </cell>
          <cell r="E51">
            <v>0</v>
          </cell>
          <cell r="F51">
            <v>65591.27068712459</v>
          </cell>
        </row>
        <row r="52">
          <cell r="A52">
            <v>45</v>
          </cell>
          <cell r="B52" t="str">
            <v xml:space="preserve">Telemundo Group (Apollo Mngmt) </v>
          </cell>
          <cell r="C52">
            <v>59802.709000000003</v>
          </cell>
          <cell r="D52">
            <v>0</v>
          </cell>
          <cell r="E52">
            <v>0</v>
          </cell>
          <cell r="F52">
            <v>59802.709000000003</v>
          </cell>
        </row>
        <row r="53">
          <cell r="A53">
            <v>46</v>
          </cell>
          <cell r="B53" t="str">
            <v>Pappas Telecasting</v>
          </cell>
          <cell r="C53">
            <v>53489.106454459237</v>
          </cell>
          <cell r="D53">
            <v>0</v>
          </cell>
          <cell r="E53">
            <v>0</v>
          </cell>
          <cell r="F53">
            <v>53489.106454459237</v>
          </cell>
        </row>
        <row r="54">
          <cell r="A54">
            <v>47</v>
          </cell>
          <cell r="B54" t="str">
            <v xml:space="preserve">Imes Family </v>
          </cell>
          <cell r="C54">
            <v>41901.319547583182</v>
          </cell>
          <cell r="D54">
            <v>0</v>
          </cell>
          <cell r="E54">
            <v>0</v>
          </cell>
          <cell r="F54">
            <v>41901.319547583182</v>
          </cell>
        </row>
        <row r="55">
          <cell r="A55">
            <v>48</v>
          </cell>
          <cell r="B55" t="str">
            <v>Quorum Broadcasting (ABRY)</v>
          </cell>
          <cell r="C55">
            <v>32993.375405680825</v>
          </cell>
          <cell r="D55">
            <v>0</v>
          </cell>
          <cell r="E55">
            <v>0</v>
          </cell>
          <cell r="F55">
            <v>32993.375405680825</v>
          </cell>
        </row>
        <row r="56">
          <cell r="A56">
            <v>49</v>
          </cell>
          <cell r="B56" t="str">
            <v>Grant Broadcasting System</v>
          </cell>
          <cell r="C56">
            <v>32280.557999999997</v>
          </cell>
          <cell r="D56">
            <v>0</v>
          </cell>
          <cell r="E56">
            <v>0</v>
          </cell>
          <cell r="F56">
            <v>32280.557999999997</v>
          </cell>
        </row>
        <row r="57">
          <cell r="A57">
            <v>50</v>
          </cell>
          <cell r="B57" t="str">
            <v>Pegasus Broadcast TV Ltd</v>
          </cell>
          <cell r="C57">
            <v>27321.765000000003</v>
          </cell>
          <cell r="D57">
            <v>0</v>
          </cell>
          <cell r="E57">
            <v>0</v>
          </cell>
          <cell r="F57">
            <v>27321.765000000003</v>
          </cell>
        </row>
        <row r="58">
          <cell r="A58" t="str">
            <v>Note 1:  Rank is based on average total sign-on/sign-off viewers for owned and operated, duopoly, and LMA stations for May 1999 across a broadcaster's station group.</v>
          </cell>
        </row>
        <row r="60">
          <cell r="A60" t="str">
            <v>Note 2:  After the acquisition of CBS by Viacom, Viacom's "clearance" for FCC purposes is over 41%</v>
          </cell>
        </row>
        <row r="61">
          <cell r="A61" t="str">
            <v>Unless the national ownership cap of 35% coverage of U.S. TV households is raised, Viacom</v>
          </cell>
        </row>
        <row r="62">
          <cell r="A62" t="str">
            <v>will have to divest television properties which "reach" approximately 6% of U.S. TV households.</v>
          </cell>
        </row>
        <row r="63">
          <cell r="A63" t="str">
            <v>At a minimum, company must divest station in Pittsburgh, a market which has insufficient "voices" to permit duopoly.</v>
          </cell>
        </row>
        <row r="64">
          <cell r="A64" t="str">
            <v>Sources:  Bear, Stearns &amp; Co. Inc.; Nielsen Media Research; BIA - Investing in Television</v>
          </cell>
        </row>
        <row r="66">
          <cell r="A66" t="str">
            <v>50 Largest Broadcasters — Ranked by Total Owned and Operated Clearance (Syndicator Perspective)</v>
          </cell>
        </row>
        <row r="67">
          <cell r="D67" t="str">
            <v>Duopoly</v>
          </cell>
        </row>
        <row r="68">
          <cell r="C68" t="str">
            <v>Owned and Operated</v>
          </cell>
          <cell r="D68" t="str">
            <v>In-Place or Permitted</v>
          </cell>
          <cell r="E68" t="str">
            <v>LMA</v>
          </cell>
        </row>
        <row r="69">
          <cell r="C69" t="str">
            <v>"Syndicator"</v>
          </cell>
          <cell r="D69" t="str">
            <v>"Syndicator"</v>
          </cell>
          <cell r="E69" t="str">
            <v>"Syndicator"</v>
          </cell>
        </row>
        <row r="70">
          <cell r="A70" t="str">
            <v>Rank</v>
          </cell>
          <cell r="B70" t="str">
            <v>Company</v>
          </cell>
          <cell r="C70" t="str">
            <v>Clearance</v>
          </cell>
          <cell r="D70" t="str">
            <v>Clearance</v>
          </cell>
          <cell r="E70" t="str">
            <v>Clearance</v>
          </cell>
        </row>
        <row r="71">
          <cell r="A71">
            <v>1</v>
          </cell>
          <cell r="B71" t="str">
            <v>Paxson Communications</v>
          </cell>
          <cell r="C71">
            <v>0.64043272277496843</v>
          </cell>
          <cell r="D71">
            <v>0</v>
          </cell>
          <cell r="E71" t="e">
            <v>#REF!</v>
          </cell>
        </row>
        <row r="72">
          <cell r="A72">
            <v>2</v>
          </cell>
          <cell r="B72" t="str">
            <v>Viacom (before divestitures) - See Note 2</v>
          </cell>
          <cell r="C72">
            <v>0.48661646224015476</v>
          </cell>
          <cell r="D72" t="e">
            <v>#REF!</v>
          </cell>
          <cell r="E72" t="e">
            <v>#REF!</v>
          </cell>
        </row>
        <row r="73">
          <cell r="A73">
            <v>3</v>
          </cell>
          <cell r="B73" t="str">
            <v>News Corp. (Fox Broadcasting)</v>
          </cell>
          <cell r="C73">
            <v>0.40685575603273449</v>
          </cell>
          <cell r="D73">
            <v>0</v>
          </cell>
          <cell r="E73">
            <v>0</v>
          </cell>
        </row>
        <row r="74">
          <cell r="A74">
            <v>4</v>
          </cell>
          <cell r="B74" t="str">
            <v>Tribune Company</v>
          </cell>
          <cell r="C74">
            <v>0.38123476464488898</v>
          </cell>
          <cell r="D74" t="e">
            <v>#REF!</v>
          </cell>
          <cell r="E74">
            <v>0</v>
          </cell>
        </row>
        <row r="75">
          <cell r="A75">
            <v>5</v>
          </cell>
          <cell r="B75" t="str">
            <v xml:space="preserve">USA Networks, Inc. </v>
          </cell>
          <cell r="C75">
            <v>0.30960850668024315</v>
          </cell>
          <cell r="D75">
            <v>0</v>
          </cell>
          <cell r="E75">
            <v>0</v>
          </cell>
        </row>
        <row r="76">
          <cell r="A76">
            <v>6</v>
          </cell>
          <cell r="B76" t="str">
            <v>General Electric (NBC)</v>
          </cell>
          <cell r="C76">
            <v>0.2796623906814289</v>
          </cell>
          <cell r="D76" t="e">
            <v>#REF!</v>
          </cell>
          <cell r="E76">
            <v>0</v>
          </cell>
        </row>
        <row r="77">
          <cell r="A77">
            <v>7</v>
          </cell>
          <cell r="B77" t="str">
            <v>Univision Communications</v>
          </cell>
          <cell r="C77">
            <v>0.26623821498283962</v>
          </cell>
          <cell r="D77">
            <v>0</v>
          </cell>
          <cell r="E77">
            <v>0</v>
          </cell>
        </row>
        <row r="78">
          <cell r="A78">
            <v>8</v>
          </cell>
          <cell r="B78" t="str">
            <v>Sinclair Broadcast Group</v>
          </cell>
          <cell r="C78">
            <v>0.25063286236842658</v>
          </cell>
          <cell r="D78" t="e">
            <v>#REF!</v>
          </cell>
          <cell r="E78" t="e">
            <v>#REF!</v>
          </cell>
        </row>
        <row r="79">
          <cell r="A79">
            <v>9</v>
          </cell>
          <cell r="B79" t="str">
            <v>Disney (ABC)</v>
          </cell>
          <cell r="C79">
            <v>0.24151760505673911</v>
          </cell>
          <cell r="D79">
            <v>0</v>
          </cell>
          <cell r="E79">
            <v>0</v>
          </cell>
        </row>
        <row r="80">
          <cell r="A80">
            <v>10</v>
          </cell>
          <cell r="B80" t="str">
            <v>United Television (BHC, Chris-Craft Industries)</v>
          </cell>
          <cell r="C80">
            <v>0.21741146877255663</v>
          </cell>
          <cell r="D80">
            <v>0</v>
          </cell>
          <cell r="E80">
            <v>0</v>
          </cell>
        </row>
        <row r="81">
          <cell r="A81">
            <v>11</v>
          </cell>
          <cell r="B81" t="str">
            <v xml:space="preserve">Telemundo Group (Apollo Mngmt) </v>
          </cell>
          <cell r="C81">
            <v>0.21631079310948267</v>
          </cell>
          <cell r="D81">
            <v>0</v>
          </cell>
          <cell r="E81">
            <v>0</v>
          </cell>
        </row>
        <row r="82">
          <cell r="A82">
            <v>12</v>
          </cell>
          <cell r="B82" t="str">
            <v>Gannett Co.</v>
          </cell>
          <cell r="C82">
            <v>0.17393378135721563</v>
          </cell>
          <cell r="D82">
            <v>0</v>
          </cell>
          <cell r="E82">
            <v>0</v>
          </cell>
        </row>
        <row r="83">
          <cell r="A83">
            <v>13</v>
          </cell>
          <cell r="B83" t="str">
            <v>Hearst-Argyle Television</v>
          </cell>
          <cell r="C83">
            <v>0.15438645292957304</v>
          </cell>
          <cell r="D83" t="e">
            <v>#REF!</v>
          </cell>
          <cell r="E83" t="e">
            <v>#REF!</v>
          </cell>
        </row>
        <row r="84">
          <cell r="A84">
            <v>14</v>
          </cell>
          <cell r="B84" t="str">
            <v>Shop At Home</v>
          </cell>
          <cell r="C84">
            <v>0.15434518379249876</v>
          </cell>
          <cell r="D84">
            <v>0</v>
          </cell>
          <cell r="E84">
            <v>0</v>
          </cell>
        </row>
        <row r="85">
          <cell r="A85">
            <v>15</v>
          </cell>
          <cell r="B85" t="str">
            <v>Belo Corp.</v>
          </cell>
          <cell r="C85">
            <v>0.1402145717354823</v>
          </cell>
          <cell r="D85" t="e">
            <v>#REF!</v>
          </cell>
          <cell r="E85" t="e">
            <v>#REF!</v>
          </cell>
        </row>
        <row r="86">
          <cell r="A86">
            <v>16</v>
          </cell>
          <cell r="B86" t="str">
            <v>Raycom Media</v>
          </cell>
          <cell r="C86">
            <v>9.9899456522258831E-2</v>
          </cell>
          <cell r="D86">
            <v>0</v>
          </cell>
          <cell r="E86" t="e">
            <v>#REF!</v>
          </cell>
        </row>
        <row r="87">
          <cell r="A87">
            <v>17</v>
          </cell>
          <cell r="B87" t="str">
            <v xml:space="preserve">E. W. Scripps </v>
          </cell>
          <cell r="C87">
            <v>9.878333425262982E-2</v>
          </cell>
          <cell r="D87">
            <v>0</v>
          </cell>
          <cell r="E87">
            <v>0</v>
          </cell>
        </row>
        <row r="88">
          <cell r="A88">
            <v>18</v>
          </cell>
          <cell r="B88" t="str">
            <v>Cox Enterprises</v>
          </cell>
          <cell r="C88">
            <v>9.5980405889899506E-2</v>
          </cell>
          <cell r="D88">
            <v>0</v>
          </cell>
          <cell r="E88">
            <v>0</v>
          </cell>
        </row>
        <row r="89">
          <cell r="A89">
            <v>19</v>
          </cell>
          <cell r="B89" t="str">
            <v>Meredith Corp.</v>
          </cell>
          <cell r="C89">
            <v>9.5549924455377924E-2</v>
          </cell>
          <cell r="D89">
            <v>0</v>
          </cell>
          <cell r="E89">
            <v>0</v>
          </cell>
        </row>
        <row r="90">
          <cell r="A90">
            <v>20</v>
          </cell>
          <cell r="B90" t="str">
            <v>Young Broadcasting</v>
          </cell>
          <cell r="C90">
            <v>9.0529271242932932E-2</v>
          </cell>
          <cell r="D90">
            <v>0</v>
          </cell>
          <cell r="E90">
            <v>0</v>
          </cell>
        </row>
        <row r="91">
          <cell r="A91">
            <v>21</v>
          </cell>
          <cell r="B91" t="str">
            <v>Entravision</v>
          </cell>
          <cell r="C91">
            <v>9.0402970795526116E-2</v>
          </cell>
          <cell r="D91">
            <v>0</v>
          </cell>
          <cell r="E91">
            <v>0</v>
          </cell>
        </row>
        <row r="92">
          <cell r="A92">
            <v>22</v>
          </cell>
          <cell r="B92" t="str">
            <v>Pappas Telecasting</v>
          </cell>
          <cell r="C92">
            <v>7.549503970472482E-2</v>
          </cell>
          <cell r="D92">
            <v>0</v>
          </cell>
          <cell r="E92">
            <v>0</v>
          </cell>
        </row>
        <row r="93">
          <cell r="A93">
            <v>23</v>
          </cell>
          <cell r="B93" t="str">
            <v>Clear Channel Communications</v>
          </cell>
          <cell r="C93">
            <v>7.3540610219746241E-2</v>
          </cell>
          <cell r="D93">
            <v>0</v>
          </cell>
          <cell r="E93">
            <v>0</v>
          </cell>
        </row>
        <row r="94">
          <cell r="A94">
            <v>24</v>
          </cell>
          <cell r="B94" t="str">
            <v xml:space="preserve">Washington Post </v>
          </cell>
          <cell r="C94">
            <v>7.2778817663031944E-2</v>
          </cell>
          <cell r="D94" t="e">
            <v>#REF!</v>
          </cell>
          <cell r="E94" t="e">
            <v>#REF!</v>
          </cell>
        </row>
        <row r="95">
          <cell r="A95">
            <v>25</v>
          </cell>
          <cell r="B95" t="str">
            <v xml:space="preserve">All-American TV, Inc. </v>
          </cell>
          <cell r="C95">
            <v>6.7871506407185603E-2</v>
          </cell>
          <cell r="D95">
            <v>0</v>
          </cell>
          <cell r="E95">
            <v>0</v>
          </cell>
        </row>
        <row r="96">
          <cell r="A96">
            <v>26</v>
          </cell>
          <cell r="B96" t="str">
            <v>Granite Broadcasting</v>
          </cell>
          <cell r="C96">
            <v>6.3837501979132891E-2</v>
          </cell>
          <cell r="D96">
            <v>0</v>
          </cell>
          <cell r="E96">
            <v>0</v>
          </cell>
        </row>
        <row r="97">
          <cell r="A97">
            <v>27</v>
          </cell>
          <cell r="B97" t="str">
            <v>Ackerley Communications</v>
          </cell>
          <cell r="C97">
            <v>5.789375323020951E-2</v>
          </cell>
          <cell r="D97" t="e">
            <v>#REF!</v>
          </cell>
          <cell r="E97">
            <v>0</v>
          </cell>
        </row>
        <row r="98">
          <cell r="A98">
            <v>28</v>
          </cell>
          <cell r="B98" t="str">
            <v xml:space="preserve">Beindorf &amp; Headley </v>
          </cell>
          <cell r="C98">
            <v>5.5757778736315218E-2</v>
          </cell>
          <cell r="D98">
            <v>0</v>
          </cell>
          <cell r="E98">
            <v>0</v>
          </cell>
        </row>
        <row r="99">
          <cell r="A99">
            <v>29</v>
          </cell>
          <cell r="B99" t="str">
            <v>Acme Television</v>
          </cell>
          <cell r="C99">
            <v>5.4008701438824656E-2</v>
          </cell>
          <cell r="D99">
            <v>0</v>
          </cell>
          <cell r="E99">
            <v>0</v>
          </cell>
        </row>
        <row r="100">
          <cell r="A100">
            <v>30</v>
          </cell>
          <cell r="B100" t="str">
            <v>Media General</v>
          </cell>
          <cell r="C100">
            <v>5.3303495091134315E-2</v>
          </cell>
          <cell r="D100" t="e">
            <v>#REF!</v>
          </cell>
          <cell r="E100">
            <v>0</v>
          </cell>
        </row>
        <row r="101">
          <cell r="A101">
            <v>31</v>
          </cell>
          <cell r="B101" t="str">
            <v>Harriscope</v>
          </cell>
          <cell r="C101">
            <v>5.1930562295960825E-2</v>
          </cell>
          <cell r="D101">
            <v>0</v>
          </cell>
          <cell r="E101">
            <v>0</v>
          </cell>
        </row>
        <row r="102">
          <cell r="A102">
            <v>32</v>
          </cell>
          <cell r="B102" t="str">
            <v xml:space="preserve">Liberman Broadcasting </v>
          </cell>
          <cell r="C102">
            <v>5.1930562295960825E-2</v>
          </cell>
          <cell r="D102">
            <v>0</v>
          </cell>
          <cell r="E102">
            <v>0</v>
          </cell>
        </row>
        <row r="103">
          <cell r="A103">
            <v>33</v>
          </cell>
          <cell r="B103" t="str">
            <v>Lin Television (Hicks Muse)</v>
          </cell>
          <cell r="C103">
            <v>4.8265644673523435E-2</v>
          </cell>
          <cell r="D103">
            <v>0</v>
          </cell>
          <cell r="E103">
            <v>0</v>
          </cell>
        </row>
        <row r="104">
          <cell r="A104">
            <v>34</v>
          </cell>
          <cell r="B104" t="str">
            <v>Allbritton Communications</v>
          </cell>
          <cell r="C104">
            <v>4.7596516091193683E-2</v>
          </cell>
          <cell r="D104" t="e">
            <v>#REF!</v>
          </cell>
          <cell r="E104" t="e">
            <v>#REF!</v>
          </cell>
        </row>
        <row r="105">
          <cell r="A105">
            <v>35</v>
          </cell>
          <cell r="B105" t="str">
            <v>News Web</v>
          </cell>
          <cell r="C105">
            <v>4.4373647592521243E-2</v>
          </cell>
          <cell r="D105" t="e">
            <v>#REF!</v>
          </cell>
          <cell r="E105">
            <v>0</v>
          </cell>
        </row>
        <row r="106">
          <cell r="A106">
            <v>36</v>
          </cell>
          <cell r="B106" t="str">
            <v>Weigel Broadcasting</v>
          </cell>
          <cell r="C106">
            <v>4.3007897087470333E-2</v>
          </cell>
          <cell r="D106">
            <v>0</v>
          </cell>
          <cell r="E106">
            <v>0</v>
          </cell>
        </row>
        <row r="107">
          <cell r="A107">
            <v>37</v>
          </cell>
          <cell r="B107" t="str">
            <v>Lee Enterprises</v>
          </cell>
          <cell r="C107">
            <v>4.0402385991032692E-2</v>
          </cell>
          <cell r="D107">
            <v>0</v>
          </cell>
          <cell r="E107">
            <v>0</v>
          </cell>
        </row>
        <row r="108">
          <cell r="A108">
            <v>38</v>
          </cell>
          <cell r="B108" t="str">
            <v>New York Times</v>
          </cell>
          <cell r="C108">
            <v>3.6484397290046246E-2</v>
          </cell>
          <cell r="D108">
            <v>0</v>
          </cell>
          <cell r="E108">
            <v>0</v>
          </cell>
        </row>
        <row r="109">
          <cell r="A109">
            <v>39</v>
          </cell>
          <cell r="B109" t="str">
            <v>Sunbeam Television</v>
          </cell>
          <cell r="C109">
            <v>3.6231028597527901E-2</v>
          </cell>
          <cell r="D109">
            <v>0</v>
          </cell>
          <cell r="E109">
            <v>0</v>
          </cell>
        </row>
        <row r="110">
          <cell r="A110">
            <v>40</v>
          </cell>
          <cell r="B110" t="str">
            <v>Emmis Broadcasting</v>
          </cell>
          <cell r="C110">
            <v>3.4548021601218705E-2</v>
          </cell>
          <cell r="D110">
            <v>0</v>
          </cell>
          <cell r="E110">
            <v>0</v>
          </cell>
        </row>
        <row r="111">
          <cell r="A111">
            <v>41</v>
          </cell>
          <cell r="B111" t="str">
            <v>Benedek Broadcasting</v>
          </cell>
          <cell r="C111">
            <v>3.4042343754046432E-2</v>
          </cell>
          <cell r="D111">
            <v>0</v>
          </cell>
          <cell r="E111">
            <v>0</v>
          </cell>
        </row>
        <row r="112">
          <cell r="A112">
            <v>42</v>
          </cell>
          <cell r="B112" t="str">
            <v>McGraw-Hill</v>
          </cell>
          <cell r="C112">
            <v>3.3668373912667367E-2</v>
          </cell>
          <cell r="D112">
            <v>0</v>
          </cell>
          <cell r="E112">
            <v>0</v>
          </cell>
        </row>
        <row r="113">
          <cell r="A113">
            <v>43</v>
          </cell>
          <cell r="B113" t="str">
            <v>STC Broadcasting</v>
          </cell>
          <cell r="C113">
            <v>3.3058840393886096E-2</v>
          </cell>
          <cell r="D113">
            <v>0</v>
          </cell>
          <cell r="E113">
            <v>0</v>
          </cell>
        </row>
        <row r="114">
          <cell r="A114">
            <v>44</v>
          </cell>
          <cell r="B114" t="str">
            <v>Quorum Broadcasting (ABRY)</v>
          </cell>
          <cell r="C114">
            <v>3.2866683728285752E-2</v>
          </cell>
          <cell r="D114">
            <v>0</v>
          </cell>
          <cell r="E114">
            <v>0</v>
          </cell>
        </row>
        <row r="115">
          <cell r="A115">
            <v>45</v>
          </cell>
          <cell r="B115" t="str">
            <v xml:space="preserve">Freedom Communications, Inc. </v>
          </cell>
          <cell r="C115">
            <v>3.2274606741660335E-2</v>
          </cell>
          <cell r="D115">
            <v>0</v>
          </cell>
          <cell r="E115">
            <v>0</v>
          </cell>
        </row>
        <row r="116">
          <cell r="A116">
            <v>46</v>
          </cell>
          <cell r="B116" t="str">
            <v>Chronicle</v>
          </cell>
          <cell r="C116">
            <v>3.2143598343361598E-2</v>
          </cell>
          <cell r="D116">
            <v>0</v>
          </cell>
          <cell r="E116">
            <v>0</v>
          </cell>
        </row>
        <row r="117">
          <cell r="A117">
            <v>47</v>
          </cell>
          <cell r="B117" t="str">
            <v xml:space="preserve">Hubbard Broadcasting </v>
          </cell>
          <cell r="C117">
            <v>3.073826518039573E-2</v>
          </cell>
          <cell r="D117">
            <v>0</v>
          </cell>
          <cell r="E117">
            <v>0</v>
          </cell>
        </row>
        <row r="118">
          <cell r="A118">
            <v>48</v>
          </cell>
          <cell r="B118" t="str">
            <v>Bahakel Communications</v>
          </cell>
          <cell r="C118">
            <v>2.9045708398172519E-2</v>
          </cell>
          <cell r="D118">
            <v>0</v>
          </cell>
          <cell r="E118">
            <v>0</v>
          </cell>
        </row>
        <row r="119">
          <cell r="A119">
            <v>49</v>
          </cell>
          <cell r="B119" t="str">
            <v xml:space="preserve">Imes Family </v>
          </cell>
          <cell r="C119">
            <v>2.7500383230109622E-2</v>
          </cell>
          <cell r="D119">
            <v>0</v>
          </cell>
          <cell r="E119">
            <v>0</v>
          </cell>
        </row>
        <row r="120">
          <cell r="A120">
            <v>50</v>
          </cell>
          <cell r="B120" t="str">
            <v>Cosmos Broadcasting (Liberty)</v>
          </cell>
          <cell r="C120">
            <v>2.5974695592281945E-2</v>
          </cell>
          <cell r="D120">
            <v>0</v>
          </cell>
          <cell r="E120">
            <v>0</v>
          </cell>
        </row>
        <row r="121">
          <cell r="A121" t="str">
            <v xml:space="preserve">Note 1:  Clearance rank is based on total clearance of a broadcaster's owned and operated station group based on the number of </v>
          </cell>
        </row>
        <row r="122">
          <cell r="A122" t="str">
            <v xml:space="preserve">cumulative television households reached (%) within that group's Designated Marketing Areas (DMAs).  </v>
          </cell>
        </row>
        <row r="123">
          <cell r="A123" t="str">
            <v>This rank includes pure independent, ethnic, and home shopping stations.</v>
          </cell>
        </row>
        <row r="125">
          <cell r="A125" t="str">
            <v>Note 2:  After the acquisition of CBS by Viacom, Viacom's "clearance" for FCC purposes is over 41%</v>
          </cell>
        </row>
        <row r="126">
          <cell r="A126" t="str">
            <v>Unless the national ownership cap of 35% coverage of U.S. TV households is raised, Viacom</v>
          </cell>
        </row>
        <row r="127">
          <cell r="A127" t="str">
            <v>will have to divest television properties which "reach" approximately 6% of U.S. TV households.</v>
          </cell>
        </row>
        <row r="128">
          <cell r="A128" t="str">
            <v>At a minimum, company must divest station in Pittsburgh, a market which has insufficient "voices" to permit duopoly.</v>
          </cell>
        </row>
        <row r="129">
          <cell r="A129" t="str">
            <v>Sources:  Bear, Stearns &amp; Co. Inc., Nielsen Media Research; BIA - Investing in Television.</v>
          </cell>
        </row>
        <row r="132">
          <cell r="A132" t="str">
            <v>50 Largest Broadcasters — Ranked by Owned and Operated FCC Clearance</v>
          </cell>
        </row>
        <row r="133">
          <cell r="D133" t="str">
            <v>Duopoly</v>
          </cell>
        </row>
        <row r="134">
          <cell r="C134" t="str">
            <v>Owned and Operated</v>
          </cell>
          <cell r="D134" t="str">
            <v>In-Place or Permitted</v>
          </cell>
          <cell r="E134" t="str">
            <v>LMA</v>
          </cell>
        </row>
        <row r="135">
          <cell r="C135" t="str">
            <v>"FCC"</v>
          </cell>
          <cell r="D135" t="str">
            <v>"FCC"</v>
          </cell>
          <cell r="E135" t="str">
            <v>"FCC"</v>
          </cell>
        </row>
        <row r="136">
          <cell r="A136" t="str">
            <v>Rank</v>
          </cell>
          <cell r="B136" t="str">
            <v>Company</v>
          </cell>
          <cell r="C136" t="str">
            <v>Clearance</v>
          </cell>
          <cell r="D136" t="str">
            <v>Clearance</v>
          </cell>
          <cell r="E136" t="str">
            <v>Clearance</v>
          </cell>
        </row>
        <row r="137">
          <cell r="A137">
            <v>1</v>
          </cell>
          <cell r="B137" t="str">
            <v>Viacom (before divestitures) - See Note 2</v>
          </cell>
          <cell r="C137">
            <v>0.41071924540694998</v>
          </cell>
          <cell r="D137" t="e">
            <v>#REF!</v>
          </cell>
          <cell r="E137" t="e">
            <v>#REF!</v>
          </cell>
        </row>
        <row r="138">
          <cell r="A138">
            <v>2</v>
          </cell>
          <cell r="B138" t="str">
            <v>News Corp. (Fox Broadcasting)</v>
          </cell>
          <cell r="C138">
            <v>0.34882896839458699</v>
          </cell>
          <cell r="D138">
            <v>0</v>
          </cell>
          <cell r="E138">
            <v>0</v>
          </cell>
        </row>
        <row r="139">
          <cell r="A139">
            <v>3</v>
          </cell>
          <cell r="B139" t="str">
            <v>Paxson Communications</v>
          </cell>
          <cell r="C139">
            <v>0.32021636138748422</v>
          </cell>
          <cell r="D139">
            <v>0</v>
          </cell>
          <cell r="E139" t="e">
            <v>#REF!</v>
          </cell>
        </row>
        <row r="140">
          <cell r="A140">
            <v>4</v>
          </cell>
          <cell r="B140" t="str">
            <v>Tribune Company</v>
          </cell>
          <cell r="C140">
            <v>0.28327810279427768</v>
          </cell>
          <cell r="D140" t="e">
            <v>#REF!</v>
          </cell>
          <cell r="E140">
            <v>0</v>
          </cell>
        </row>
        <row r="141">
          <cell r="A141">
            <v>5</v>
          </cell>
          <cell r="B141" t="str">
            <v>General Electric (NBC)</v>
          </cell>
          <cell r="C141">
            <v>0.26599670124676444</v>
          </cell>
          <cell r="D141" t="e">
            <v>#REF!</v>
          </cell>
          <cell r="E141">
            <v>0</v>
          </cell>
        </row>
        <row r="142">
          <cell r="A142">
            <v>6</v>
          </cell>
          <cell r="B142" t="str">
            <v>Disney (ABC)</v>
          </cell>
          <cell r="C142">
            <v>0.23898267807335033</v>
          </cell>
          <cell r="D142">
            <v>0</v>
          </cell>
          <cell r="E142">
            <v>0</v>
          </cell>
        </row>
        <row r="143">
          <cell r="A143">
            <v>7</v>
          </cell>
          <cell r="B143" t="str">
            <v>United Television (BHC, Chris-Craft Industries)</v>
          </cell>
          <cell r="C143">
            <v>0.18807174123616141</v>
          </cell>
          <cell r="D143">
            <v>0</v>
          </cell>
          <cell r="E143">
            <v>0</v>
          </cell>
        </row>
        <row r="144">
          <cell r="A144">
            <v>8</v>
          </cell>
          <cell r="B144" t="str">
            <v>Gannett Co.</v>
          </cell>
          <cell r="C144">
            <v>0.16904104219895721</v>
          </cell>
          <cell r="D144">
            <v>0</v>
          </cell>
          <cell r="E144">
            <v>0</v>
          </cell>
        </row>
        <row r="145">
          <cell r="A145">
            <v>9</v>
          </cell>
          <cell r="B145" t="str">
            <v xml:space="preserve">USA Networks, Inc. </v>
          </cell>
          <cell r="C145">
            <v>0.15480425334012157</v>
          </cell>
          <cell r="D145">
            <v>0</v>
          </cell>
          <cell r="E145">
            <v>0</v>
          </cell>
        </row>
        <row r="146">
          <cell r="A146">
            <v>10</v>
          </cell>
          <cell r="B146" t="str">
            <v>Sinclair Broadcast Group</v>
          </cell>
          <cell r="C146">
            <v>0.14973000269866757</v>
          </cell>
          <cell r="D146" t="e">
            <v>#REF!</v>
          </cell>
          <cell r="E146" t="e">
            <v>#REF!</v>
          </cell>
        </row>
        <row r="147">
          <cell r="A147">
            <v>11</v>
          </cell>
          <cell r="B147" t="str">
            <v>Hearst-Argyle Television</v>
          </cell>
          <cell r="C147">
            <v>0.14890827259693581</v>
          </cell>
          <cell r="D147" t="e">
            <v>#REF!</v>
          </cell>
          <cell r="E147" t="e">
            <v>#REF!</v>
          </cell>
        </row>
        <row r="148">
          <cell r="A148">
            <v>12</v>
          </cell>
          <cell r="B148" t="str">
            <v>Univision Communications</v>
          </cell>
          <cell r="C148">
            <v>0.13311910749141981</v>
          </cell>
          <cell r="D148">
            <v>0</v>
          </cell>
          <cell r="E148">
            <v>0</v>
          </cell>
        </row>
        <row r="149">
          <cell r="A149">
            <v>13</v>
          </cell>
          <cell r="B149" t="str">
            <v>Belo Corp.</v>
          </cell>
          <cell r="C149">
            <v>0.13010522042679432</v>
          </cell>
          <cell r="D149" t="e">
            <v>#REF!</v>
          </cell>
          <cell r="E149" t="e">
            <v>#REF!</v>
          </cell>
        </row>
        <row r="150">
          <cell r="A150">
            <v>14</v>
          </cell>
          <cell r="B150" t="str">
            <v xml:space="preserve">Telemundo Group (Apollo Mngmt) </v>
          </cell>
          <cell r="C150">
            <v>0.10815539655474134</v>
          </cell>
          <cell r="D150">
            <v>0</v>
          </cell>
          <cell r="E150">
            <v>0</v>
          </cell>
        </row>
        <row r="151">
          <cell r="A151">
            <v>15</v>
          </cell>
          <cell r="B151" t="str">
            <v>Cox Enterprises</v>
          </cell>
          <cell r="C151">
            <v>9.4681668130266031E-2</v>
          </cell>
          <cell r="D151">
            <v>0</v>
          </cell>
          <cell r="E151">
            <v>0</v>
          </cell>
        </row>
        <row r="152">
          <cell r="A152">
            <v>16</v>
          </cell>
          <cell r="B152" t="str">
            <v>Young Broadcasting</v>
          </cell>
          <cell r="C152">
            <v>8.9237694811329496E-2</v>
          </cell>
          <cell r="D152">
            <v>0</v>
          </cell>
          <cell r="E152">
            <v>0</v>
          </cell>
        </row>
        <row r="153">
          <cell r="A153">
            <v>17</v>
          </cell>
          <cell r="B153" t="str">
            <v xml:space="preserve">E. W. Scripps </v>
          </cell>
          <cell r="C153">
            <v>8.0443815839650365E-2</v>
          </cell>
          <cell r="D153">
            <v>0</v>
          </cell>
          <cell r="E153">
            <v>0</v>
          </cell>
        </row>
        <row r="154">
          <cell r="A154">
            <v>18</v>
          </cell>
          <cell r="B154" t="str">
            <v>Shop At Home</v>
          </cell>
          <cell r="C154">
            <v>7.7172591896249379E-2</v>
          </cell>
          <cell r="D154">
            <v>0</v>
          </cell>
          <cell r="E154">
            <v>0</v>
          </cell>
        </row>
        <row r="155">
          <cell r="A155">
            <v>19</v>
          </cell>
          <cell r="B155" t="str">
            <v>Raycom Media</v>
          </cell>
          <cell r="C155">
            <v>7.6709475240193434E-2</v>
          </cell>
          <cell r="D155">
            <v>0</v>
          </cell>
          <cell r="E155" t="e">
            <v>#REF!</v>
          </cell>
        </row>
        <row r="156">
          <cell r="A156">
            <v>20</v>
          </cell>
          <cell r="B156" t="str">
            <v xml:space="preserve">Washington Post </v>
          </cell>
          <cell r="C156">
            <v>7.2778817663031944E-2</v>
          </cell>
          <cell r="D156">
            <v>0</v>
          </cell>
          <cell r="E156">
            <v>0</v>
          </cell>
        </row>
        <row r="157">
          <cell r="A157">
            <v>21</v>
          </cell>
          <cell r="B157" t="str">
            <v>Meredith Corp.</v>
          </cell>
          <cell r="C157">
            <v>7.2172760201771144E-2</v>
          </cell>
          <cell r="D157">
            <v>0</v>
          </cell>
          <cell r="E157">
            <v>0</v>
          </cell>
        </row>
        <row r="158">
          <cell r="A158">
            <v>22</v>
          </cell>
          <cell r="B158" t="str">
            <v>Media General</v>
          </cell>
          <cell r="C158">
            <v>5.0726722026730224E-2</v>
          </cell>
          <cell r="D158">
            <v>0</v>
          </cell>
          <cell r="E158">
            <v>0</v>
          </cell>
        </row>
        <row r="159">
          <cell r="A159">
            <v>23</v>
          </cell>
          <cell r="B159" t="str">
            <v>Entravision</v>
          </cell>
          <cell r="C159">
            <v>4.5201485397763058E-2</v>
          </cell>
          <cell r="D159">
            <v>0</v>
          </cell>
          <cell r="E159">
            <v>0</v>
          </cell>
        </row>
        <row r="160">
          <cell r="A160">
            <v>24</v>
          </cell>
          <cell r="B160" t="str">
            <v>Clear Channel Communications</v>
          </cell>
          <cell r="C160">
            <v>4.3641368421094402E-2</v>
          </cell>
          <cell r="D160" t="e">
            <v>#REF!</v>
          </cell>
          <cell r="E160" t="e">
            <v>#REF!</v>
          </cell>
        </row>
        <row r="161">
          <cell r="A161">
            <v>25</v>
          </cell>
          <cell r="B161" t="str">
            <v>Lin Television (Hicks Muse)</v>
          </cell>
          <cell r="C161">
            <v>4.2987361723589634E-2</v>
          </cell>
          <cell r="D161" t="e">
            <v>#REF!</v>
          </cell>
          <cell r="E161" t="e">
            <v>#REF!</v>
          </cell>
        </row>
        <row r="162">
          <cell r="A162">
            <v>26</v>
          </cell>
          <cell r="B162" t="str">
            <v>Allbritton Communications</v>
          </cell>
          <cell r="C162">
            <v>4.1739965786298093E-2</v>
          </cell>
          <cell r="D162" t="e">
            <v>#REF!</v>
          </cell>
          <cell r="E162">
            <v>0</v>
          </cell>
        </row>
        <row r="163">
          <cell r="A163">
            <v>27</v>
          </cell>
          <cell r="B163" t="str">
            <v>Ackerley Communications</v>
          </cell>
          <cell r="C163">
            <v>3.9805471091468841E-2</v>
          </cell>
          <cell r="D163">
            <v>0</v>
          </cell>
          <cell r="E163">
            <v>0</v>
          </cell>
        </row>
        <row r="164">
          <cell r="A164">
            <v>28</v>
          </cell>
          <cell r="B164" t="str">
            <v>Pappas Telecasting</v>
          </cell>
          <cell r="C164">
            <v>3.91145096899592E-2</v>
          </cell>
          <cell r="D164">
            <v>0</v>
          </cell>
          <cell r="E164">
            <v>0</v>
          </cell>
        </row>
        <row r="165">
          <cell r="A165">
            <v>29</v>
          </cell>
          <cell r="B165" t="str">
            <v>Lee Enterprises</v>
          </cell>
          <cell r="C165">
            <v>3.8246023976574998E-2</v>
          </cell>
          <cell r="D165">
            <v>0</v>
          </cell>
          <cell r="E165">
            <v>0</v>
          </cell>
        </row>
        <row r="166">
          <cell r="A166">
            <v>30</v>
          </cell>
          <cell r="B166" t="str">
            <v>Granite Broadcasting</v>
          </cell>
          <cell r="C166">
            <v>3.7703076891941925E-2</v>
          </cell>
          <cell r="D166" t="e">
            <v>#REF!</v>
          </cell>
          <cell r="E166">
            <v>0</v>
          </cell>
        </row>
        <row r="167">
          <cell r="A167">
            <v>31</v>
          </cell>
          <cell r="B167" t="str">
            <v>Sunbeam Television</v>
          </cell>
          <cell r="C167">
            <v>3.6231028597527901E-2</v>
          </cell>
          <cell r="D167">
            <v>0</v>
          </cell>
          <cell r="E167">
            <v>0</v>
          </cell>
        </row>
        <row r="168">
          <cell r="A168">
            <v>32</v>
          </cell>
          <cell r="B168" t="str">
            <v>New York Times</v>
          </cell>
          <cell r="C168">
            <v>3.4785715958021352E-2</v>
          </cell>
          <cell r="D168">
            <v>0</v>
          </cell>
          <cell r="E168">
            <v>0</v>
          </cell>
        </row>
        <row r="169">
          <cell r="A169">
            <v>33</v>
          </cell>
          <cell r="B169" t="str">
            <v xml:space="preserve">All-American TV, Inc. </v>
          </cell>
          <cell r="C169">
            <v>3.3935753203592801E-2</v>
          </cell>
          <cell r="D169">
            <v>0</v>
          </cell>
          <cell r="E169">
            <v>0</v>
          </cell>
        </row>
        <row r="170">
          <cell r="A170">
            <v>34</v>
          </cell>
          <cell r="B170" t="str">
            <v>McGraw-Hill</v>
          </cell>
          <cell r="C170">
            <v>3.2767298018327465E-2</v>
          </cell>
          <cell r="D170">
            <v>0</v>
          </cell>
          <cell r="E170">
            <v>0</v>
          </cell>
        </row>
        <row r="171">
          <cell r="A171">
            <v>35</v>
          </cell>
          <cell r="B171" t="str">
            <v>Acme Television</v>
          </cell>
          <cell r="C171">
            <v>3.2531885368622677E-2</v>
          </cell>
          <cell r="D171" t="e">
            <v>#REF!</v>
          </cell>
          <cell r="E171">
            <v>0</v>
          </cell>
        </row>
        <row r="172">
          <cell r="A172">
            <v>36</v>
          </cell>
          <cell r="B172" t="str">
            <v xml:space="preserve">Freedom Communications, Inc. </v>
          </cell>
          <cell r="C172">
            <v>3.2274606741660335E-2</v>
          </cell>
          <cell r="D172">
            <v>0</v>
          </cell>
          <cell r="E172">
            <v>0</v>
          </cell>
        </row>
        <row r="173">
          <cell r="A173">
            <v>37</v>
          </cell>
          <cell r="B173" t="str">
            <v>Chronicle</v>
          </cell>
          <cell r="C173">
            <v>3.2143598343361598E-2</v>
          </cell>
          <cell r="D173">
            <v>0</v>
          </cell>
          <cell r="E173">
            <v>0</v>
          </cell>
        </row>
        <row r="174">
          <cell r="A174">
            <v>38</v>
          </cell>
          <cell r="B174" t="str">
            <v xml:space="preserve">Hubbard Broadcasting </v>
          </cell>
          <cell r="C174">
            <v>3.073826518039573E-2</v>
          </cell>
          <cell r="D174">
            <v>0</v>
          </cell>
          <cell r="E174">
            <v>0</v>
          </cell>
        </row>
        <row r="175">
          <cell r="A175">
            <v>39</v>
          </cell>
          <cell r="B175" t="str">
            <v xml:space="preserve">Beindorf &amp; Headley </v>
          </cell>
          <cell r="C175">
            <v>2.7878889368157609E-2</v>
          </cell>
          <cell r="D175">
            <v>0</v>
          </cell>
          <cell r="E175">
            <v>0</v>
          </cell>
        </row>
        <row r="176">
          <cell r="A176">
            <v>40</v>
          </cell>
          <cell r="B176" t="str">
            <v xml:space="preserve">Imes Family </v>
          </cell>
          <cell r="C176">
            <v>2.7500383230109622E-2</v>
          </cell>
          <cell r="D176">
            <v>0</v>
          </cell>
          <cell r="E176">
            <v>0</v>
          </cell>
        </row>
        <row r="177">
          <cell r="A177">
            <v>41</v>
          </cell>
          <cell r="B177" t="str">
            <v>Emmis Broadcasting</v>
          </cell>
          <cell r="C177">
            <v>2.7378153864834845E-2</v>
          </cell>
          <cell r="D177">
            <v>0</v>
          </cell>
          <cell r="E177">
            <v>0</v>
          </cell>
        </row>
        <row r="178">
          <cell r="A178">
            <v>42</v>
          </cell>
          <cell r="B178" t="str">
            <v>Benedek Broadcasting</v>
          </cell>
          <cell r="C178">
            <v>2.6475349140508812E-2</v>
          </cell>
          <cell r="D178">
            <v>0</v>
          </cell>
          <cell r="E178">
            <v>0</v>
          </cell>
        </row>
        <row r="179">
          <cell r="A179">
            <v>43</v>
          </cell>
          <cell r="B179" t="str">
            <v>Harriscope</v>
          </cell>
          <cell r="C179">
            <v>2.5965281147980412E-2</v>
          </cell>
          <cell r="D179">
            <v>0</v>
          </cell>
          <cell r="E179">
            <v>0</v>
          </cell>
        </row>
        <row r="180">
          <cell r="A180">
            <v>44</v>
          </cell>
          <cell r="B180" t="str">
            <v xml:space="preserve">Liberman Broadcasting </v>
          </cell>
          <cell r="C180">
            <v>2.5965281147980412E-2</v>
          </cell>
          <cell r="D180">
            <v>0</v>
          </cell>
          <cell r="E180">
            <v>0</v>
          </cell>
        </row>
        <row r="181">
          <cell r="A181">
            <v>45</v>
          </cell>
          <cell r="B181" t="str">
            <v xml:space="preserve">Fisher Broadcasting </v>
          </cell>
          <cell r="C181">
            <v>2.5745989254945249E-2</v>
          </cell>
          <cell r="D181">
            <v>0</v>
          </cell>
          <cell r="E181">
            <v>0</v>
          </cell>
        </row>
        <row r="182">
          <cell r="A182">
            <v>46</v>
          </cell>
          <cell r="B182" t="str">
            <v>STC Broadcasting</v>
          </cell>
          <cell r="C182">
            <v>2.4314991578607937E-2</v>
          </cell>
          <cell r="D182">
            <v>0</v>
          </cell>
          <cell r="E182">
            <v>0</v>
          </cell>
        </row>
        <row r="183">
          <cell r="A183">
            <v>47</v>
          </cell>
          <cell r="B183" t="str">
            <v>Cosmos Broadcasting (Liberty)</v>
          </cell>
          <cell r="C183">
            <v>2.3982543866812703E-2</v>
          </cell>
          <cell r="D183">
            <v>0</v>
          </cell>
          <cell r="E183">
            <v>0</v>
          </cell>
        </row>
        <row r="184">
          <cell r="A184">
            <v>48</v>
          </cell>
          <cell r="B184" t="str">
            <v>Spartan Communications</v>
          </cell>
          <cell r="C184">
            <v>2.3551169008676001E-2</v>
          </cell>
          <cell r="D184">
            <v>0</v>
          </cell>
          <cell r="E184">
            <v>0</v>
          </cell>
        </row>
        <row r="185">
          <cell r="A185">
            <v>49</v>
          </cell>
          <cell r="B185" t="str">
            <v>News Web</v>
          </cell>
          <cell r="C185">
            <v>2.2186823796260621E-2</v>
          </cell>
          <cell r="D185">
            <v>0</v>
          </cell>
          <cell r="E185">
            <v>0</v>
          </cell>
        </row>
        <row r="186">
          <cell r="A186">
            <v>50</v>
          </cell>
          <cell r="B186" t="str">
            <v>Weigel Broadcasting</v>
          </cell>
          <cell r="C186">
            <v>2.1503948543735166E-2</v>
          </cell>
          <cell r="D186">
            <v>0</v>
          </cell>
          <cell r="E186">
            <v>0</v>
          </cell>
        </row>
        <row r="187">
          <cell r="A187" t="str">
            <v>Note 1:  FCC rank is based on total clearance of a broadcaster's owned and operated station group based on the number of cumulative</v>
          </cell>
        </row>
        <row r="188">
          <cell r="A188" t="str">
            <v>television households reached within that group's Designated Marketing Areas (DMAs), taking into account the</v>
          </cell>
        </row>
        <row r="189">
          <cell r="A189" t="str">
            <v>50% discount for UHF stations as applied to national ownership caps.  This rank includes pure independents,</v>
          </cell>
        </row>
        <row r="190">
          <cell r="A190" t="str">
            <v>ethnic, and home shopping stations.</v>
          </cell>
        </row>
        <row r="192">
          <cell r="A192" t="str">
            <v>Note 2:  After the acquisition of CBS by Viacom, Viacom's "clearance" for FCC purposes is over 41%</v>
          </cell>
        </row>
        <row r="193">
          <cell r="A193" t="str">
            <v>Unless the national ownership cap of 35% coverage of U.S. TV households is raised, Viacom</v>
          </cell>
        </row>
        <row r="194">
          <cell r="A194" t="str">
            <v>will have to divest television properties which "reach" approximately 6% of U.S. TV households.</v>
          </cell>
        </row>
        <row r="195">
          <cell r="A195" t="str">
            <v>At a minimum, company must divest station in Pittsburgh, a market which has insufficient "voices" to permit duopoly.</v>
          </cell>
        </row>
        <row r="196">
          <cell r="A196" t="str">
            <v>Sources:  Bear Stearns &amp; Co. Inc.; Nielsen Media Research; BIA - Investing in Television.</v>
          </cell>
        </row>
      </sheetData>
      <sheetData sheetId="11" refreshError="1">
        <row r="14">
          <cell r="A14">
            <v>9</v>
          </cell>
          <cell r="B14" t="str">
            <v>Chris-Craft Industries (BHC, United)</v>
          </cell>
          <cell r="C14">
            <v>599687.2040993477</v>
          </cell>
        </row>
        <row r="15">
          <cell r="A15">
            <v>10</v>
          </cell>
          <cell r="B15" t="str">
            <v>Viacom</v>
          </cell>
          <cell r="C15">
            <v>593414.24176761333</v>
          </cell>
        </row>
        <row r="16">
          <cell r="A16">
            <v>11</v>
          </cell>
          <cell r="B16" t="str">
            <v>Scripps Howard</v>
          </cell>
          <cell r="C16">
            <v>582269.0657540214</v>
          </cell>
        </row>
        <row r="17">
          <cell r="A17">
            <v>12</v>
          </cell>
          <cell r="B17" t="str">
            <v>Hearst-Argyle Television</v>
          </cell>
          <cell r="C17">
            <v>543670</v>
          </cell>
        </row>
        <row r="18">
          <cell r="A18">
            <v>13</v>
          </cell>
          <cell r="B18" t="str">
            <v>Cox Enterprises</v>
          </cell>
          <cell r="C18">
            <v>534881.40670370334</v>
          </cell>
        </row>
        <row r="19">
          <cell r="A19">
            <v>14</v>
          </cell>
          <cell r="B19" t="str">
            <v>Washington Post</v>
          </cell>
          <cell r="C19">
            <v>518470.41044021351</v>
          </cell>
        </row>
        <row r="20">
          <cell r="A20">
            <v>15</v>
          </cell>
          <cell r="B20" t="str">
            <v>Univision Communications</v>
          </cell>
          <cell r="C20">
            <v>490041.61118095997</v>
          </cell>
        </row>
        <row r="21">
          <cell r="A21">
            <v>16</v>
          </cell>
          <cell r="B21" t="str">
            <v>Allbritton Communications</v>
          </cell>
          <cell r="C21">
            <v>487762.63617903565</v>
          </cell>
        </row>
        <row r="22">
          <cell r="A22">
            <v>17</v>
          </cell>
          <cell r="B22" t="str">
            <v>Raycom</v>
          </cell>
          <cell r="C22">
            <v>386058.91597211972</v>
          </cell>
        </row>
        <row r="23">
          <cell r="A23">
            <v>18</v>
          </cell>
          <cell r="B23" t="str">
            <v xml:space="preserve">Meredith </v>
          </cell>
          <cell r="C23">
            <v>374529.29063300323</v>
          </cell>
        </row>
        <row r="24">
          <cell r="A24">
            <v>19</v>
          </cell>
          <cell r="B24" t="str">
            <v xml:space="preserve">Young Broadcasting </v>
          </cell>
          <cell r="C24">
            <v>364501.34340775647</v>
          </cell>
        </row>
        <row r="25">
          <cell r="A25">
            <v>20</v>
          </cell>
          <cell r="B25" t="str">
            <v xml:space="preserve">Pulitzer </v>
          </cell>
          <cell r="C25">
            <v>355673.85730519739</v>
          </cell>
        </row>
        <row r="26">
          <cell r="A26">
            <v>21</v>
          </cell>
          <cell r="B26" t="str">
            <v>LIN Television Corp. (Hicks, Muse)</v>
          </cell>
          <cell r="C26">
            <v>332630.73746985587</v>
          </cell>
        </row>
        <row r="27">
          <cell r="A27">
            <v>22</v>
          </cell>
          <cell r="B27" t="str">
            <v>Media General</v>
          </cell>
          <cell r="C27">
            <v>267669.9495431034</v>
          </cell>
        </row>
        <row r="28">
          <cell r="A28">
            <v>23</v>
          </cell>
          <cell r="B28" t="str">
            <v>New York Times</v>
          </cell>
          <cell r="C28">
            <v>245467.72276285483</v>
          </cell>
        </row>
        <row r="29">
          <cell r="A29">
            <v>24</v>
          </cell>
          <cell r="B29" t="str">
            <v>Granite Broadcasting</v>
          </cell>
          <cell r="C29">
            <v>228277.49376797327</v>
          </cell>
        </row>
        <row r="30">
          <cell r="A30">
            <v>25</v>
          </cell>
          <cell r="B30" t="str">
            <v>Lee Enterprises</v>
          </cell>
          <cell r="C30">
            <v>200858.99873210053</v>
          </cell>
        </row>
        <row r="31">
          <cell r="A31">
            <v>26</v>
          </cell>
          <cell r="B31" t="str">
            <v>Benedek Broadcasting</v>
          </cell>
          <cell r="C31">
            <v>193019.84094457043</v>
          </cell>
        </row>
        <row r="32">
          <cell r="A32">
            <v>27</v>
          </cell>
          <cell r="B32" t="str">
            <v>Sunbeam Television</v>
          </cell>
          <cell r="C32">
            <v>191994.15105924287</v>
          </cell>
        </row>
        <row r="33">
          <cell r="A33">
            <v>28</v>
          </cell>
          <cell r="B33" t="str">
            <v>Freedom Newspapers</v>
          </cell>
          <cell r="C33">
            <v>183645.64544720118</v>
          </cell>
        </row>
        <row r="34">
          <cell r="A34">
            <v>29</v>
          </cell>
          <cell r="B34" t="str">
            <v>Spartan Communications</v>
          </cell>
          <cell r="C34">
            <v>179116.41290480577</v>
          </cell>
        </row>
        <row r="35">
          <cell r="A35">
            <v>30</v>
          </cell>
          <cell r="B35" t="str">
            <v>Hubbard Broadcasting</v>
          </cell>
          <cell r="C35">
            <v>169813.11706714024</v>
          </cell>
        </row>
        <row r="36">
          <cell r="A36">
            <v>31</v>
          </cell>
          <cell r="B36" t="str">
            <v xml:space="preserve">McGraw-Hill </v>
          </cell>
          <cell r="C36">
            <v>167803.0207396581</v>
          </cell>
        </row>
        <row r="37">
          <cell r="A37">
            <v>32</v>
          </cell>
          <cell r="B37" t="str">
            <v>Clear Channel</v>
          </cell>
          <cell r="C37">
            <v>165733.00821711507</v>
          </cell>
        </row>
        <row r="38">
          <cell r="A38">
            <v>33</v>
          </cell>
          <cell r="B38" t="str">
            <v>Cosmos Broadcasting (Liberty)</v>
          </cell>
          <cell r="C38">
            <v>160711.5339811625</v>
          </cell>
        </row>
        <row r="39">
          <cell r="A39">
            <v>34</v>
          </cell>
          <cell r="B39" t="str">
            <v xml:space="preserve">Chronicle </v>
          </cell>
          <cell r="C39">
            <v>160062.14927395218</v>
          </cell>
        </row>
        <row r="40">
          <cell r="A40">
            <v>35</v>
          </cell>
          <cell r="B40" t="str">
            <v>Glencairn Acquisitions</v>
          </cell>
          <cell r="C40">
            <v>142822.24763852826</v>
          </cell>
        </row>
        <row r="41">
          <cell r="A41">
            <v>36</v>
          </cell>
          <cell r="B41" t="str">
            <v>Fisher Broadcasting</v>
          </cell>
          <cell r="C41">
            <v>139917.12916186196</v>
          </cell>
        </row>
        <row r="42">
          <cell r="A42">
            <v>37</v>
          </cell>
          <cell r="B42" t="str">
            <v>Gray Communications</v>
          </cell>
          <cell r="C42">
            <v>138457.66197824207</v>
          </cell>
        </row>
        <row r="43">
          <cell r="A43">
            <v>38</v>
          </cell>
          <cell r="B43" t="str">
            <v>Malrite Communications</v>
          </cell>
          <cell r="C43">
            <v>134682.98336332475</v>
          </cell>
        </row>
        <row r="44">
          <cell r="A44">
            <v>39</v>
          </cell>
          <cell r="B44" t="str">
            <v>Kelly Broadcasting</v>
          </cell>
          <cell r="C44">
            <v>126040.08000111912</v>
          </cell>
        </row>
        <row r="45">
          <cell r="A45">
            <v>40</v>
          </cell>
          <cell r="B45" t="str">
            <v>Dispatch Company</v>
          </cell>
          <cell r="C45">
            <v>124161.27058702917</v>
          </cell>
        </row>
        <row r="46">
          <cell r="A46">
            <v>41</v>
          </cell>
          <cell r="B46" t="str">
            <v>News Web</v>
          </cell>
          <cell r="C46">
            <v>121218.41655414998</v>
          </cell>
        </row>
        <row r="47">
          <cell r="A47">
            <v>42</v>
          </cell>
          <cell r="B47" t="str">
            <v>Jefferson-Pilot</v>
          </cell>
          <cell r="C47">
            <v>115106.47127038997</v>
          </cell>
        </row>
        <row r="48">
          <cell r="A48">
            <v>43</v>
          </cell>
          <cell r="B48" t="str">
            <v>STC Broadcasting</v>
          </cell>
          <cell r="C48">
            <v>101543.98379022037</v>
          </cell>
        </row>
        <row r="49">
          <cell r="A49">
            <v>44</v>
          </cell>
          <cell r="B49" t="str">
            <v xml:space="preserve">Gaylord </v>
          </cell>
          <cell r="C49">
            <v>96171.229474492065</v>
          </cell>
        </row>
        <row r="50">
          <cell r="A50">
            <v>45</v>
          </cell>
          <cell r="B50" t="str">
            <v>Capitol Broadcasting</v>
          </cell>
          <cell r="C50">
            <v>84818.384818371385</v>
          </cell>
        </row>
        <row r="51">
          <cell r="A51">
            <v>46</v>
          </cell>
          <cell r="B51" t="str">
            <v>Qwest</v>
          </cell>
          <cell r="C51">
            <v>81578.912902544311</v>
          </cell>
        </row>
        <row r="52">
          <cell r="A52">
            <v>47</v>
          </cell>
          <cell r="B52" t="str">
            <v>Weigel Broadcasting</v>
          </cell>
          <cell r="C52">
            <v>75033.03774198913</v>
          </cell>
        </row>
        <row r="53">
          <cell r="A53">
            <v>48</v>
          </cell>
          <cell r="B53" t="str">
            <v>USA Networks, Inc.</v>
          </cell>
          <cell r="C53">
            <v>70592.885671653348</v>
          </cell>
        </row>
        <row r="54">
          <cell r="A54">
            <v>49</v>
          </cell>
          <cell r="B54" t="str">
            <v>Bahakel Communications</v>
          </cell>
          <cell r="C54">
            <v>70575.347887379394</v>
          </cell>
        </row>
        <row r="55">
          <cell r="A55">
            <v>50</v>
          </cell>
          <cell r="B55" t="str">
            <v>Telemundo Group</v>
          </cell>
          <cell r="C55">
            <v>67126.48707088668</v>
          </cell>
        </row>
        <row r="56">
          <cell r="A56" t="str">
            <v>Note:  Rank is based on average sign-on/sign-off viewers for May 1997 across a broadcaster's station group.</v>
          </cell>
        </row>
        <row r="57">
          <cell r="A57" t="str">
            <v>Sources:  Bear Stearns &amp; Co. Inc.; Nielsen Media Research; BIA - Investing in Television</v>
          </cell>
        </row>
        <row r="59">
          <cell r="A59" t="str">
            <v>50 Largest Broadcasters — Ranked by Total Clearance (Syndicator Perspective)</v>
          </cell>
        </row>
        <row r="60">
          <cell r="C60" t="str">
            <v>Total</v>
          </cell>
        </row>
        <row r="61">
          <cell r="C61" t="str">
            <v>"Syndicator"</v>
          </cell>
        </row>
        <row r="62">
          <cell r="A62" t="str">
            <v>Rank</v>
          </cell>
          <cell r="B62" t="str">
            <v>Company</v>
          </cell>
          <cell r="C62" t="str">
            <v>Clearance</v>
          </cell>
        </row>
        <row r="63">
          <cell r="A63">
            <v>1</v>
          </cell>
          <cell r="B63" t="str">
            <v>Paxson Communications</v>
          </cell>
          <cell r="C63">
            <v>0.57076594421344329</v>
          </cell>
        </row>
        <row r="64">
          <cell r="A64">
            <v>2</v>
          </cell>
          <cell r="B64" t="str">
            <v>News Corp. (Fox Broadcasting)</v>
          </cell>
          <cell r="C64">
            <v>0.40447106882487666</v>
          </cell>
        </row>
        <row r="65">
          <cell r="A65">
            <v>3</v>
          </cell>
          <cell r="B65" t="str">
            <v xml:space="preserve">Tribune </v>
          </cell>
          <cell r="C65">
            <v>0.35564861631290501</v>
          </cell>
        </row>
        <row r="66">
          <cell r="A66">
            <v>4</v>
          </cell>
          <cell r="B66" t="str">
            <v>CBS Corp.</v>
          </cell>
          <cell r="C66">
            <v>0.31792357992338499</v>
          </cell>
        </row>
        <row r="67">
          <cell r="A67">
            <v>5</v>
          </cell>
          <cell r="B67" t="str">
            <v>USA Networks, Inc.</v>
          </cell>
          <cell r="C67">
            <v>0.31717184382933628</v>
          </cell>
        </row>
        <row r="68">
          <cell r="A68">
            <v>6</v>
          </cell>
          <cell r="B68" t="str">
            <v>General Electric (NBC)</v>
          </cell>
          <cell r="C68">
            <v>0.2730676888010789</v>
          </cell>
        </row>
        <row r="69">
          <cell r="A69">
            <v>7</v>
          </cell>
          <cell r="B69" t="str">
            <v>Univision Communications</v>
          </cell>
          <cell r="C69">
            <v>0.26966436350822498</v>
          </cell>
        </row>
        <row r="70">
          <cell r="A70">
            <v>8</v>
          </cell>
          <cell r="B70" t="str">
            <v>Disney (ABC)</v>
          </cell>
          <cell r="C70">
            <v>0.24157789310985409</v>
          </cell>
        </row>
        <row r="71">
          <cell r="A71">
            <v>9</v>
          </cell>
          <cell r="B71" t="str">
            <v>Viacom</v>
          </cell>
          <cell r="C71">
            <v>0.23803774045749149</v>
          </cell>
        </row>
        <row r="72">
          <cell r="A72">
            <v>10</v>
          </cell>
          <cell r="B72" t="str">
            <v>Sinclair Broadcast</v>
          </cell>
          <cell r="C72">
            <v>0.22418921597696725</v>
          </cell>
        </row>
        <row r="73">
          <cell r="A73">
            <v>11</v>
          </cell>
          <cell r="B73" t="str">
            <v>Chris-Craft Industries (BHC, United)</v>
          </cell>
          <cell r="C73">
            <v>0.21590540450711362</v>
          </cell>
        </row>
        <row r="74">
          <cell r="A74">
            <v>12</v>
          </cell>
          <cell r="B74" t="str">
            <v>Telemundo Group</v>
          </cell>
          <cell r="C74">
            <v>0.21512691809749115</v>
          </cell>
        </row>
        <row r="75">
          <cell r="A75">
            <v>13</v>
          </cell>
          <cell r="B75" t="str">
            <v>Gannett Broadcasting</v>
          </cell>
          <cell r="C75">
            <v>0.16314844307285828</v>
          </cell>
        </row>
        <row r="76">
          <cell r="A76">
            <v>14</v>
          </cell>
          <cell r="B76" t="str">
            <v>A.H. Belo</v>
          </cell>
          <cell r="C76">
            <v>0.1417172017416285</v>
          </cell>
        </row>
        <row r="77">
          <cell r="A77">
            <v>15</v>
          </cell>
          <cell r="B77" t="str">
            <v>Scripps Howard</v>
          </cell>
          <cell r="C77">
            <v>9.8168524948988423E-2</v>
          </cell>
        </row>
        <row r="78">
          <cell r="A78">
            <v>16</v>
          </cell>
          <cell r="B78" t="str">
            <v>Cox Enterprises</v>
          </cell>
          <cell r="C78">
            <v>9.466329390629144E-2</v>
          </cell>
        </row>
        <row r="79">
          <cell r="A79">
            <v>17</v>
          </cell>
          <cell r="B79" t="str">
            <v xml:space="preserve">Young Broadcasting </v>
          </cell>
          <cell r="C79">
            <v>9.1821612847871992E-2</v>
          </cell>
        </row>
        <row r="80">
          <cell r="A80">
            <v>18</v>
          </cell>
          <cell r="B80" t="str">
            <v>Hearst-Argyle Television</v>
          </cell>
          <cell r="C80">
            <v>8.8503918419035418E-2</v>
          </cell>
        </row>
        <row r="81">
          <cell r="A81">
            <v>19</v>
          </cell>
          <cell r="B81" t="str">
            <v>Glencairn Acquisitions</v>
          </cell>
          <cell r="C81">
            <v>7.707260519190394E-2</v>
          </cell>
        </row>
        <row r="82">
          <cell r="A82">
            <v>20</v>
          </cell>
          <cell r="B82" t="str">
            <v xml:space="preserve">Meredith </v>
          </cell>
          <cell r="C82">
            <v>7.6689095498966631E-2</v>
          </cell>
        </row>
        <row r="83">
          <cell r="A83">
            <v>21</v>
          </cell>
          <cell r="B83" t="str">
            <v>Washington Post</v>
          </cell>
          <cell r="C83">
            <v>7.1316564085289191E-2</v>
          </cell>
        </row>
        <row r="84">
          <cell r="A84">
            <v>22</v>
          </cell>
          <cell r="B84" t="str">
            <v>Granite Broadcasting</v>
          </cell>
          <cell r="C84">
            <v>7.0259113238220622E-2</v>
          </cell>
        </row>
        <row r="85">
          <cell r="A85">
            <v>23</v>
          </cell>
          <cell r="B85" t="str">
            <v>Raycom</v>
          </cell>
          <cell r="C85">
            <v>6.8286271768679532E-2</v>
          </cell>
        </row>
        <row r="86">
          <cell r="A86">
            <v>24</v>
          </cell>
          <cell r="B86" t="str">
            <v>All-American TV, Inc.</v>
          </cell>
          <cell r="C86">
            <v>6.7897048880468214E-2</v>
          </cell>
        </row>
        <row r="87">
          <cell r="A87">
            <v>25</v>
          </cell>
          <cell r="B87" t="str">
            <v>Clear Channel</v>
          </cell>
          <cell r="C87">
            <v>6.1556172754993844E-2</v>
          </cell>
        </row>
        <row r="88">
          <cell r="A88">
            <v>26</v>
          </cell>
          <cell r="B88" t="str">
            <v>Pappas Telecasting</v>
          </cell>
          <cell r="C88">
            <v>5.8018697815317995E-2</v>
          </cell>
        </row>
        <row r="89">
          <cell r="A89">
            <v>27</v>
          </cell>
          <cell r="B89" t="str">
            <v xml:space="preserve">Pulitzer </v>
          </cell>
          <cell r="C89">
            <v>5.5296837256006953E-2</v>
          </cell>
        </row>
        <row r="90">
          <cell r="A90">
            <v>28</v>
          </cell>
          <cell r="B90" t="str">
            <v>Beindorf &amp; Headley</v>
          </cell>
          <cell r="C90">
            <v>5.5033291423998071E-2</v>
          </cell>
        </row>
        <row r="91">
          <cell r="A91">
            <v>29</v>
          </cell>
          <cell r="B91" t="str">
            <v>LIN Television Corp. (Hicks, Muse)</v>
          </cell>
          <cell r="C91">
            <v>5.4850616688057005E-2</v>
          </cell>
        </row>
        <row r="92">
          <cell r="A92">
            <v>30</v>
          </cell>
          <cell r="B92" t="str">
            <v>D.P. Media Inc. (Devon Paxson)</v>
          </cell>
          <cell r="C92">
            <v>5.4253375474798596E-2</v>
          </cell>
        </row>
        <row r="93">
          <cell r="A93">
            <v>31</v>
          </cell>
          <cell r="B93" t="str">
            <v>Media General</v>
          </cell>
          <cell r="C93">
            <v>5.4059869106735742E-2</v>
          </cell>
        </row>
        <row r="94">
          <cell r="A94">
            <v>32</v>
          </cell>
          <cell r="B94" t="str">
            <v>Harriscope</v>
          </cell>
          <cell r="C94">
            <v>5.1149232393407656E-2</v>
          </cell>
        </row>
        <row r="95">
          <cell r="A95">
            <v>33</v>
          </cell>
          <cell r="B95" t="str">
            <v>Liberman Broadcasting</v>
          </cell>
          <cell r="C95">
            <v>5.1149232393407656E-2</v>
          </cell>
        </row>
        <row r="96">
          <cell r="A96">
            <v>34</v>
          </cell>
          <cell r="B96" t="str">
            <v>Ackerley Communications</v>
          </cell>
          <cell r="C96">
            <v>5.0520374740122546E-2</v>
          </cell>
        </row>
        <row r="97">
          <cell r="A97">
            <v>35</v>
          </cell>
          <cell r="B97" t="str">
            <v>Allbritton Communications</v>
          </cell>
          <cell r="C97">
            <v>4.7822831566826325E-2</v>
          </cell>
        </row>
        <row r="98">
          <cell r="A98">
            <v>36</v>
          </cell>
          <cell r="B98" t="str">
            <v>News Web</v>
          </cell>
          <cell r="C98">
            <v>4.430592432854781E-2</v>
          </cell>
        </row>
        <row r="99">
          <cell r="A99">
            <v>37</v>
          </cell>
          <cell r="B99" t="str">
            <v>Weigel Broadcasting</v>
          </cell>
          <cell r="C99">
            <v>4.3335062735854885E-2</v>
          </cell>
        </row>
        <row r="100">
          <cell r="A100">
            <v>38</v>
          </cell>
          <cell r="B100" t="str">
            <v>JASUS Corporation</v>
          </cell>
          <cell r="C100">
            <v>4.1891534093038314E-2</v>
          </cell>
        </row>
        <row r="101">
          <cell r="A101">
            <v>39</v>
          </cell>
          <cell r="B101" t="str">
            <v>Acme Television LLC</v>
          </cell>
          <cell r="C101">
            <v>4.1826694262226356E-2</v>
          </cell>
        </row>
        <row r="102">
          <cell r="A102">
            <v>40</v>
          </cell>
          <cell r="B102" t="str">
            <v>Lee Enterprises</v>
          </cell>
          <cell r="C102">
            <v>4.0541742402482171E-2</v>
          </cell>
        </row>
        <row r="103">
          <cell r="A103">
            <v>41</v>
          </cell>
          <cell r="B103" t="str">
            <v>New York Times</v>
          </cell>
          <cell r="C103">
            <v>3.718181384678583E-2</v>
          </cell>
        </row>
        <row r="104">
          <cell r="A104">
            <v>42</v>
          </cell>
          <cell r="B104" t="str">
            <v>Sunbeam Television</v>
          </cell>
          <cell r="C104">
            <v>3.6353599881879188E-2</v>
          </cell>
        </row>
        <row r="105">
          <cell r="A105">
            <v>43</v>
          </cell>
          <cell r="B105" t="str">
            <v>Benedek Broadcasting</v>
          </cell>
          <cell r="C105">
            <v>3.3791513133353129E-2</v>
          </cell>
        </row>
        <row r="106">
          <cell r="A106">
            <v>44</v>
          </cell>
          <cell r="B106" t="str">
            <v>Malrite Communications</v>
          </cell>
          <cell r="C106">
            <v>3.3366474825859103E-2</v>
          </cell>
        </row>
        <row r="107">
          <cell r="A107">
            <v>45</v>
          </cell>
          <cell r="B107" t="str">
            <v xml:space="preserve">McGraw-Hill </v>
          </cell>
          <cell r="C107">
            <v>3.3246087171485424E-2</v>
          </cell>
        </row>
        <row r="108">
          <cell r="A108">
            <v>46</v>
          </cell>
          <cell r="B108" t="str">
            <v>Freedom Newspapers</v>
          </cell>
          <cell r="C108">
            <v>3.2463205837082683E-2</v>
          </cell>
        </row>
        <row r="109">
          <cell r="A109">
            <v>47</v>
          </cell>
          <cell r="B109" t="str">
            <v xml:space="preserve">Chronicle </v>
          </cell>
          <cell r="C109">
            <v>3.1600278678529534E-2</v>
          </cell>
        </row>
        <row r="110">
          <cell r="A110">
            <v>48</v>
          </cell>
          <cell r="B110" t="str">
            <v>Hubbard Broadcasting</v>
          </cell>
          <cell r="C110">
            <v>3.1175807534143278E-2</v>
          </cell>
        </row>
        <row r="111">
          <cell r="A111">
            <v>49</v>
          </cell>
          <cell r="B111" t="str">
            <v>Bahakel Communications</v>
          </cell>
          <cell r="C111">
            <v>2.8770710108992528E-2</v>
          </cell>
        </row>
        <row r="112">
          <cell r="A112">
            <v>50</v>
          </cell>
          <cell r="B112" t="str">
            <v>Imes Family</v>
          </cell>
          <cell r="C112">
            <v>2.7729086930387264E-2</v>
          </cell>
        </row>
        <row r="113">
          <cell r="A113" t="str">
            <v xml:space="preserve">Note:  Clearance rank is based on total clearance of a broadcaster's station group based on the number of </v>
          </cell>
        </row>
        <row r="114">
          <cell r="A114" t="str">
            <v xml:space="preserve">cumulative television households reached (%) within that group's Designated Marketing Areas (DMAs).  </v>
          </cell>
        </row>
        <row r="115">
          <cell r="A115" t="str">
            <v>This rank includes pure independent, ethnic, and home shopping stations.</v>
          </cell>
        </row>
        <row r="116">
          <cell r="A116" t="str">
            <v>Sources:  Bear, Stearns &amp; Co. Inc., Nielsen Media Research; BIA - Investing in Television.</v>
          </cell>
        </row>
        <row r="119">
          <cell r="A119" t="str">
            <v>50 Largest Broadcasters — Ranked by FCC Clearance</v>
          </cell>
        </row>
        <row r="120">
          <cell r="C120" t="str">
            <v>Total</v>
          </cell>
        </row>
        <row r="121">
          <cell r="C121" t="str">
            <v>"FCC"</v>
          </cell>
        </row>
        <row r="122">
          <cell r="A122" t="str">
            <v>Rank</v>
          </cell>
          <cell r="B122" t="str">
            <v>Company</v>
          </cell>
          <cell r="C122" t="str">
            <v>Clearance</v>
          </cell>
        </row>
        <row r="123">
          <cell r="A123">
            <v>1</v>
          </cell>
          <cell r="B123" t="str">
            <v>News Corp. (Fox Broadcasting)</v>
          </cell>
          <cell r="C123">
            <v>0.34621227662040099</v>
          </cell>
        </row>
        <row r="124">
          <cell r="A124">
            <v>2</v>
          </cell>
          <cell r="B124" t="str">
            <v>Paxson Communications</v>
          </cell>
          <cell r="C124">
            <v>0.32180508777832495</v>
          </cell>
        </row>
        <row r="125">
          <cell r="A125">
            <v>3</v>
          </cell>
          <cell r="B125" t="str">
            <v>CBS Corp.</v>
          </cell>
          <cell r="C125">
            <v>0.30882706221031747</v>
          </cell>
        </row>
        <row r="126">
          <cell r="A126">
            <v>4</v>
          </cell>
          <cell r="B126" t="str">
            <v xml:space="preserve">Tribune </v>
          </cell>
          <cell r="C126">
            <v>0.26004213261573172</v>
          </cell>
        </row>
        <row r="127">
          <cell r="A127">
            <v>5</v>
          </cell>
          <cell r="B127" t="str">
            <v>General Electric (NBC)</v>
          </cell>
          <cell r="C127">
            <v>0.25945658299401342</v>
          </cell>
        </row>
        <row r="128">
          <cell r="A128">
            <v>6</v>
          </cell>
          <cell r="B128" t="str">
            <v>Disney (ABC)</v>
          </cell>
          <cell r="C128">
            <v>0.23904786333356579</v>
          </cell>
        </row>
        <row r="129">
          <cell r="A129">
            <v>7</v>
          </cell>
          <cell r="B129" t="str">
            <v>Chris-Craft Industries (BHC, United)</v>
          </cell>
          <cell r="C129">
            <v>0.18723032118793104</v>
          </cell>
        </row>
        <row r="130">
          <cell r="A130">
            <v>8</v>
          </cell>
          <cell r="B130" t="str">
            <v>USA Networks, Inc.</v>
          </cell>
          <cell r="C130">
            <v>0.16795037618844519</v>
          </cell>
        </row>
        <row r="131">
          <cell r="A131">
            <v>9</v>
          </cell>
          <cell r="B131" t="str">
            <v>Gannett Broadcasting</v>
          </cell>
          <cell r="C131">
            <v>0.15747230301759843</v>
          </cell>
        </row>
        <row r="132">
          <cell r="A132">
            <v>10</v>
          </cell>
          <cell r="B132" t="str">
            <v>Univision Communications</v>
          </cell>
          <cell r="C132">
            <v>0.13483218175411249</v>
          </cell>
        </row>
        <row r="133">
          <cell r="A133">
            <v>11</v>
          </cell>
          <cell r="B133" t="str">
            <v>A.H. Belo</v>
          </cell>
          <cell r="C133">
            <v>0.13411593137107244</v>
          </cell>
        </row>
        <row r="134">
          <cell r="A134">
            <v>12</v>
          </cell>
          <cell r="B134" t="str">
            <v>Sinclair Broadcast</v>
          </cell>
          <cell r="C134">
            <v>0.13114659248042984</v>
          </cell>
        </row>
        <row r="135">
          <cell r="A135">
            <v>13</v>
          </cell>
          <cell r="B135" t="str">
            <v>Viacom</v>
          </cell>
          <cell r="C135">
            <v>0.12674808439143939</v>
          </cell>
        </row>
        <row r="136">
          <cell r="A136">
            <v>14</v>
          </cell>
          <cell r="B136" t="str">
            <v>Telemundo Group</v>
          </cell>
          <cell r="C136">
            <v>0.10756345904874558</v>
          </cell>
        </row>
        <row r="137">
          <cell r="A137">
            <v>15</v>
          </cell>
          <cell r="B137" t="str">
            <v>Cox Enterprises</v>
          </cell>
          <cell r="C137">
            <v>9.3337651223588877E-2</v>
          </cell>
        </row>
        <row r="138">
          <cell r="A138">
            <v>16</v>
          </cell>
          <cell r="B138" t="str">
            <v xml:space="preserve">Young Broadcasting </v>
          </cell>
          <cell r="C138">
            <v>9.0526532400804202E-2</v>
          </cell>
        </row>
        <row r="139">
          <cell r="A139">
            <v>17</v>
          </cell>
          <cell r="B139" t="str">
            <v>Hearst-Argyle Television</v>
          </cell>
          <cell r="C139">
            <v>8.588387870438377E-2</v>
          </cell>
        </row>
        <row r="140">
          <cell r="A140">
            <v>18</v>
          </cell>
          <cell r="B140" t="str">
            <v>Scripps Howard</v>
          </cell>
          <cell r="C140">
            <v>8.0214886347008685E-2</v>
          </cell>
        </row>
        <row r="141">
          <cell r="A141">
            <v>19</v>
          </cell>
          <cell r="B141" t="str">
            <v>Washington Post</v>
          </cell>
          <cell r="C141">
            <v>7.1316564085289191E-2</v>
          </cell>
        </row>
        <row r="142">
          <cell r="A142">
            <v>20</v>
          </cell>
          <cell r="B142" t="str">
            <v xml:space="preserve">Meredith </v>
          </cell>
          <cell r="C142">
            <v>6.2230877705801685E-2</v>
          </cell>
        </row>
        <row r="143">
          <cell r="A143">
            <v>21</v>
          </cell>
          <cell r="B143" t="str">
            <v>Raycom</v>
          </cell>
          <cell r="C143">
            <v>5.6966411573565731E-2</v>
          </cell>
        </row>
        <row r="144">
          <cell r="A144">
            <v>22</v>
          </cell>
          <cell r="B144" t="str">
            <v xml:space="preserve">Pulitzer </v>
          </cell>
          <cell r="C144">
            <v>5.2467165773391625E-2</v>
          </cell>
        </row>
        <row r="145">
          <cell r="A145">
            <v>23</v>
          </cell>
          <cell r="B145" t="str">
            <v>Media General</v>
          </cell>
          <cell r="C145">
            <v>5.0372843872097631E-2</v>
          </cell>
        </row>
        <row r="146">
          <cell r="A146">
            <v>24</v>
          </cell>
          <cell r="B146" t="str">
            <v>LIN Television Corp. (Hicks, Muse)</v>
          </cell>
          <cell r="C146">
            <v>4.9606452859962409E-2</v>
          </cell>
        </row>
        <row r="147">
          <cell r="A147">
            <v>25</v>
          </cell>
          <cell r="B147" t="str">
            <v>Granite Broadcasting</v>
          </cell>
          <cell r="C147">
            <v>4.2194953868247301E-2</v>
          </cell>
        </row>
        <row r="148">
          <cell r="A148">
            <v>26</v>
          </cell>
          <cell r="B148" t="str">
            <v>Allbritton Communications</v>
          </cell>
          <cell r="C148">
            <v>4.1752784473616925E-2</v>
          </cell>
        </row>
        <row r="149">
          <cell r="A149">
            <v>27</v>
          </cell>
          <cell r="B149" t="str">
            <v>Glencairn Acquisitions</v>
          </cell>
          <cell r="C149">
            <v>4.0987758750492549E-2</v>
          </cell>
        </row>
        <row r="150">
          <cell r="A150">
            <v>28</v>
          </cell>
          <cell r="B150" t="str">
            <v>Lee Enterprises</v>
          </cell>
          <cell r="C150">
            <v>3.8392276483573622E-2</v>
          </cell>
        </row>
        <row r="151">
          <cell r="A151">
            <v>29</v>
          </cell>
          <cell r="B151" t="str">
            <v>Sunbeam Television</v>
          </cell>
          <cell r="C151">
            <v>3.6353599881879188E-2</v>
          </cell>
        </row>
        <row r="152">
          <cell r="A152">
            <v>30</v>
          </cell>
          <cell r="B152" t="str">
            <v>Ackerley Communications</v>
          </cell>
          <cell r="C152">
            <v>3.6327478554917803E-2</v>
          </cell>
        </row>
        <row r="153">
          <cell r="A153">
            <v>31</v>
          </cell>
          <cell r="B153" t="str">
            <v>New York Times</v>
          </cell>
          <cell r="C153">
            <v>3.5494140266219068E-2</v>
          </cell>
        </row>
        <row r="154">
          <cell r="A154">
            <v>32</v>
          </cell>
          <cell r="B154" t="str">
            <v>All-American TV, Inc.</v>
          </cell>
          <cell r="C154">
            <v>3.3948524440234107E-2</v>
          </cell>
        </row>
        <row r="155">
          <cell r="A155">
            <v>33</v>
          </cell>
          <cell r="B155" t="str">
            <v>Clear Channel</v>
          </cell>
          <cell r="C155">
            <v>3.3632468472799631E-2</v>
          </cell>
        </row>
        <row r="156">
          <cell r="A156">
            <v>34</v>
          </cell>
          <cell r="B156" t="str">
            <v>Freedom Newspapers</v>
          </cell>
          <cell r="C156">
            <v>3.2463205837082683E-2</v>
          </cell>
        </row>
        <row r="157">
          <cell r="A157">
            <v>35</v>
          </cell>
          <cell r="B157" t="str">
            <v xml:space="preserve">McGraw-Hill </v>
          </cell>
          <cell r="C157">
            <v>3.2347059942534548E-2</v>
          </cell>
        </row>
        <row r="158">
          <cell r="A158">
            <v>36</v>
          </cell>
          <cell r="B158" t="str">
            <v xml:space="preserve">Chronicle </v>
          </cell>
          <cell r="C158">
            <v>3.1600278678529534E-2</v>
          </cell>
        </row>
        <row r="159">
          <cell r="A159">
            <v>37</v>
          </cell>
          <cell r="B159" t="str">
            <v>Hubbard Broadcasting</v>
          </cell>
          <cell r="C159">
            <v>3.1175807534143278E-2</v>
          </cell>
        </row>
        <row r="160">
          <cell r="A160">
            <v>38</v>
          </cell>
          <cell r="B160" t="str">
            <v>Pappas Telecasting</v>
          </cell>
          <cell r="C160">
            <v>3.0377631105138865E-2</v>
          </cell>
        </row>
        <row r="161">
          <cell r="A161">
            <v>39</v>
          </cell>
          <cell r="B161" t="str">
            <v>Imes Family</v>
          </cell>
          <cell r="C161">
            <v>2.7729086930387264E-2</v>
          </cell>
        </row>
        <row r="162">
          <cell r="A162">
            <v>40</v>
          </cell>
          <cell r="B162" t="str">
            <v>Beindorf &amp; Headley</v>
          </cell>
          <cell r="C162">
            <v>2.7516645711999035E-2</v>
          </cell>
        </row>
        <row r="163">
          <cell r="A163">
            <v>41</v>
          </cell>
          <cell r="B163" t="str">
            <v>D.P. Media Inc. (Devon Paxson)</v>
          </cell>
          <cell r="C163">
            <v>2.7126687737399298E-2</v>
          </cell>
        </row>
        <row r="164">
          <cell r="A164">
            <v>42</v>
          </cell>
          <cell r="B164" t="str">
            <v>Kelly Broadcasting</v>
          </cell>
          <cell r="C164">
            <v>2.6966119809916166E-2</v>
          </cell>
        </row>
        <row r="165">
          <cell r="A165">
            <v>43</v>
          </cell>
          <cell r="B165" t="str">
            <v>Acme Television LLC</v>
          </cell>
          <cell r="C165">
            <v>2.6574987570663924E-2</v>
          </cell>
        </row>
        <row r="166">
          <cell r="A166">
            <v>44</v>
          </cell>
          <cell r="B166" t="str">
            <v>Benedek Broadcasting</v>
          </cell>
          <cell r="C166">
            <v>2.6103478417708818E-2</v>
          </cell>
        </row>
        <row r="167">
          <cell r="A167">
            <v>45</v>
          </cell>
          <cell r="B167" t="str">
            <v>Harriscope</v>
          </cell>
          <cell r="C167">
            <v>2.5574616196703828E-2</v>
          </cell>
        </row>
        <row r="168">
          <cell r="A168">
            <v>46</v>
          </cell>
          <cell r="B168" t="str">
            <v>Liberman Broadcasting</v>
          </cell>
          <cell r="C168">
            <v>2.5574616196703828E-2</v>
          </cell>
        </row>
        <row r="169">
          <cell r="A169">
            <v>47</v>
          </cell>
          <cell r="B169" t="str">
            <v>Fisher Broadcasting</v>
          </cell>
          <cell r="C169">
            <v>2.5426301465594606E-2</v>
          </cell>
        </row>
        <row r="170">
          <cell r="A170">
            <v>48</v>
          </cell>
          <cell r="B170" t="str">
            <v>Spartan Communications</v>
          </cell>
          <cell r="C170">
            <v>2.3560169948289626E-2</v>
          </cell>
        </row>
        <row r="171">
          <cell r="A171">
            <v>49</v>
          </cell>
          <cell r="B171" t="str">
            <v>News Web</v>
          </cell>
          <cell r="C171">
            <v>2.2152962164273905E-2</v>
          </cell>
        </row>
        <row r="172">
          <cell r="A172">
            <v>50</v>
          </cell>
          <cell r="B172" t="str">
            <v>Weigel Broadcasting</v>
          </cell>
          <cell r="C172">
            <v>2.1667531367927442E-2</v>
          </cell>
        </row>
        <row r="173">
          <cell r="A173" t="str">
            <v>Note:  FCC rank is based on total clearance of a broadcaster's station group based on the number of cumulative</v>
          </cell>
        </row>
        <row r="174">
          <cell r="A174" t="str">
            <v>television households reached within that group's Designated Marketing Areas (DMAs), taking into account the</v>
          </cell>
        </row>
        <row r="175">
          <cell r="A175" t="str">
            <v>50% discount for UHF stations as applied to national ownership caps.  This rank includes pure independents,</v>
          </cell>
        </row>
        <row r="176">
          <cell r="A176" t="str">
            <v>ethnic, and home shopping stations.</v>
          </cell>
        </row>
        <row r="177">
          <cell r="A177" t="str">
            <v>Sources:  Bear Stearns &amp; Co. Inc.; Nielsen Media Research; BIA - Investing in Television.</v>
          </cell>
        </row>
        <row r="182">
          <cell r="A182" t="str">
            <v>March 1997 Report</v>
          </cell>
        </row>
        <row r="184">
          <cell r="A184" t="str">
            <v>50 Largest Broadcasters — Ranked by Estimated Cumulative Average Sign-On/Sign-Off Audience</v>
          </cell>
        </row>
        <row r="185">
          <cell r="C185" t="str">
            <v>Cumulative May-96</v>
          </cell>
        </row>
        <row r="186">
          <cell r="C186" t="str">
            <v>Sign-On/Sign-Off</v>
          </cell>
        </row>
        <row r="187">
          <cell r="A187" t="str">
            <v>Rank</v>
          </cell>
          <cell r="B187" t="str">
            <v>Company</v>
          </cell>
          <cell r="C187" t="str">
            <v>Audience</v>
          </cell>
        </row>
        <row r="188">
          <cell r="A188">
            <v>1</v>
          </cell>
          <cell r="B188" t="str">
            <v>General Electric (NBC)</v>
          </cell>
          <cell r="C188">
            <v>1634984.1513366697</v>
          </cell>
        </row>
        <row r="189">
          <cell r="A189">
            <v>2</v>
          </cell>
          <cell r="B189" t="str">
            <v>News Corp. (Fox Broadcasting)</v>
          </cell>
          <cell r="C189">
            <v>1615783.7743296719</v>
          </cell>
        </row>
        <row r="190">
          <cell r="A190">
            <v>3</v>
          </cell>
          <cell r="B190" t="str">
            <v>Disney (ABC)</v>
          </cell>
          <cell r="C190">
            <v>1603087.7420549174</v>
          </cell>
        </row>
        <row r="191">
          <cell r="A191">
            <v>4</v>
          </cell>
          <cell r="B191" t="str">
            <v>Westinghouse (CBS)</v>
          </cell>
          <cell r="C191">
            <v>1537845.1353915569</v>
          </cell>
        </row>
        <row r="192">
          <cell r="A192">
            <v>5</v>
          </cell>
          <cell r="B192" t="str">
            <v xml:space="preserve">Tribune </v>
          </cell>
          <cell r="C192">
            <v>1054119.2780933764</v>
          </cell>
        </row>
        <row r="193">
          <cell r="A193">
            <v>6</v>
          </cell>
          <cell r="B193" t="str">
            <v>Gannett Broadcasting</v>
          </cell>
          <cell r="C193">
            <v>1024854.9918886311</v>
          </cell>
        </row>
        <row r="194">
          <cell r="A194">
            <v>7</v>
          </cell>
          <cell r="B194" t="str">
            <v>A.H. Belo</v>
          </cell>
          <cell r="C194">
            <v>862618.21154174872</v>
          </cell>
        </row>
        <row r="195">
          <cell r="A195">
            <v>8</v>
          </cell>
          <cell r="B195" t="str">
            <v>Scripps Howard</v>
          </cell>
          <cell r="C195">
            <v>633760.4802059849</v>
          </cell>
        </row>
        <row r="196">
          <cell r="A196">
            <v>9</v>
          </cell>
          <cell r="B196" t="str">
            <v>Hearst-Argyle Television</v>
          </cell>
          <cell r="C196">
            <v>577213.33393023326</v>
          </cell>
        </row>
        <row r="197">
          <cell r="A197">
            <v>10</v>
          </cell>
          <cell r="B197" t="str">
            <v>Cox Enterprises</v>
          </cell>
          <cell r="C197">
            <v>577114.13685454207</v>
          </cell>
        </row>
        <row r="198">
          <cell r="A198">
            <v>11</v>
          </cell>
          <cell r="B198" t="str">
            <v>Chris-Craft Industries (BHC, United)</v>
          </cell>
          <cell r="C198">
            <v>534340.60054810438</v>
          </cell>
        </row>
        <row r="199">
          <cell r="A199">
            <v>12</v>
          </cell>
          <cell r="B199" t="str">
            <v>Viacom</v>
          </cell>
          <cell r="C199">
            <v>531408.58343126869</v>
          </cell>
        </row>
        <row r="200">
          <cell r="A200">
            <v>13</v>
          </cell>
          <cell r="B200" t="str">
            <v>Univision Communications</v>
          </cell>
          <cell r="C200">
            <v>482250.08931584621</v>
          </cell>
        </row>
        <row r="201">
          <cell r="A201">
            <v>14</v>
          </cell>
          <cell r="B201" t="str">
            <v>Washington Post</v>
          </cell>
          <cell r="C201">
            <v>482168.45738729398</v>
          </cell>
        </row>
        <row r="202">
          <cell r="A202">
            <v>15</v>
          </cell>
          <cell r="B202" t="str">
            <v>Sinclair Broadcast</v>
          </cell>
          <cell r="C202">
            <v>442526.36227842176</v>
          </cell>
        </row>
        <row r="203">
          <cell r="A203">
            <v>16</v>
          </cell>
          <cell r="B203" t="str">
            <v>Raycom</v>
          </cell>
          <cell r="C203">
            <v>398690.4068099556</v>
          </cell>
        </row>
        <row r="204">
          <cell r="A204">
            <v>17</v>
          </cell>
          <cell r="B204" t="str">
            <v>LIN Television Corp.</v>
          </cell>
          <cell r="C204">
            <v>393801.61130628624</v>
          </cell>
        </row>
        <row r="205">
          <cell r="A205">
            <v>18</v>
          </cell>
          <cell r="B205" t="str">
            <v xml:space="preserve">Pulitzer </v>
          </cell>
          <cell r="C205">
            <v>369336.39700564952</v>
          </cell>
        </row>
        <row r="206">
          <cell r="A206">
            <v>19</v>
          </cell>
          <cell r="B206" t="str">
            <v xml:space="preserve">Young Broadcasting </v>
          </cell>
          <cell r="C206">
            <v>364441.03704344342</v>
          </cell>
        </row>
        <row r="207">
          <cell r="A207">
            <v>20</v>
          </cell>
          <cell r="B207" t="str">
            <v xml:space="preserve">Meredith </v>
          </cell>
          <cell r="C207">
            <v>352665.26905238506</v>
          </cell>
        </row>
        <row r="208">
          <cell r="A208">
            <v>21</v>
          </cell>
          <cell r="B208" t="str">
            <v>Media General</v>
          </cell>
          <cell r="C208">
            <v>283330.97240553069</v>
          </cell>
        </row>
        <row r="209">
          <cell r="A209">
            <v>22</v>
          </cell>
          <cell r="B209" t="str">
            <v>Granite Broadcasting</v>
          </cell>
          <cell r="C209">
            <v>250991.88673177047</v>
          </cell>
        </row>
        <row r="210">
          <cell r="A210">
            <v>23</v>
          </cell>
          <cell r="B210" t="str">
            <v>New York Times</v>
          </cell>
          <cell r="C210">
            <v>242883.60204264996</v>
          </cell>
        </row>
        <row r="211">
          <cell r="A211">
            <v>24</v>
          </cell>
          <cell r="B211" t="str">
            <v>Allbritton Communications</v>
          </cell>
          <cell r="C211">
            <v>237921.74679950185</v>
          </cell>
        </row>
        <row r="212">
          <cell r="A212">
            <v>25</v>
          </cell>
          <cell r="B212" t="str">
            <v>Lee Enterprises</v>
          </cell>
          <cell r="C212">
            <v>217656.77822642666</v>
          </cell>
        </row>
        <row r="213">
          <cell r="A213">
            <v>26</v>
          </cell>
          <cell r="B213" t="str">
            <v>Benedek Broadcasting</v>
          </cell>
          <cell r="C213">
            <v>200579.99429246626</v>
          </cell>
        </row>
        <row r="214">
          <cell r="A214">
            <v>27</v>
          </cell>
          <cell r="B214" t="str">
            <v>Sunbeam Television</v>
          </cell>
          <cell r="C214">
            <v>199381.63696880866</v>
          </cell>
        </row>
        <row r="215">
          <cell r="A215">
            <v>28</v>
          </cell>
          <cell r="B215" t="str">
            <v>Clear Channel</v>
          </cell>
          <cell r="C215">
            <v>172029.63955798183</v>
          </cell>
        </row>
        <row r="216">
          <cell r="A216">
            <v>29</v>
          </cell>
          <cell r="B216" t="str">
            <v>Hubbard Broadcasting</v>
          </cell>
          <cell r="C216">
            <v>170425.27478788659</v>
          </cell>
        </row>
        <row r="217">
          <cell r="A217">
            <v>30</v>
          </cell>
          <cell r="B217" t="str">
            <v>Cosmos Broadcasting</v>
          </cell>
          <cell r="C217">
            <v>169055.14920786914</v>
          </cell>
        </row>
        <row r="218">
          <cell r="A218">
            <v>31</v>
          </cell>
          <cell r="B218" t="str">
            <v xml:space="preserve">Chronicle </v>
          </cell>
          <cell r="C218">
            <v>168259.15193670022</v>
          </cell>
        </row>
        <row r="219">
          <cell r="A219">
            <v>32</v>
          </cell>
          <cell r="B219" t="str">
            <v>Kelly Broadcasting</v>
          </cell>
          <cell r="C219">
            <v>157337.56088744412</v>
          </cell>
        </row>
        <row r="220">
          <cell r="A220">
            <v>33</v>
          </cell>
          <cell r="B220" t="str">
            <v xml:space="preserve">McGraw-Hill </v>
          </cell>
          <cell r="C220">
            <v>154231.58777674189</v>
          </cell>
        </row>
        <row r="221">
          <cell r="A221">
            <v>34</v>
          </cell>
          <cell r="B221" t="str">
            <v>Fisher Broadcasting</v>
          </cell>
          <cell r="C221">
            <v>152298.16845642723</v>
          </cell>
        </row>
        <row r="222">
          <cell r="A222">
            <v>35</v>
          </cell>
          <cell r="B222" t="str">
            <v>Freedom Newspapers</v>
          </cell>
          <cell r="C222">
            <v>140125.95897849379</v>
          </cell>
        </row>
        <row r="223">
          <cell r="A223">
            <v>36</v>
          </cell>
          <cell r="B223" t="str">
            <v>Spartan Radiocasting</v>
          </cell>
          <cell r="C223">
            <v>139104.88741158994</v>
          </cell>
        </row>
        <row r="224">
          <cell r="A224">
            <v>37</v>
          </cell>
          <cell r="B224" t="str">
            <v>Malrite Communications</v>
          </cell>
          <cell r="C224">
            <v>138433.7132830894</v>
          </cell>
        </row>
        <row r="225">
          <cell r="A225">
            <v>38</v>
          </cell>
          <cell r="B225" t="str">
            <v>Gray Communications</v>
          </cell>
          <cell r="C225">
            <v>128622.41840397</v>
          </cell>
        </row>
        <row r="226">
          <cell r="A226">
            <v>39</v>
          </cell>
          <cell r="B226" t="str">
            <v>Dispatch Company</v>
          </cell>
          <cell r="C226">
            <v>121088.28788441347</v>
          </cell>
        </row>
        <row r="227">
          <cell r="A227">
            <v>40</v>
          </cell>
          <cell r="B227" t="str">
            <v>Sullivan Broadcasting Co.</v>
          </cell>
          <cell r="C227">
            <v>120477.59212248442</v>
          </cell>
        </row>
        <row r="228">
          <cell r="A228">
            <v>41</v>
          </cell>
          <cell r="B228" t="str">
            <v>News Web</v>
          </cell>
          <cell r="C228">
            <v>119259.96185266881</v>
          </cell>
        </row>
        <row r="229">
          <cell r="A229">
            <v>42</v>
          </cell>
          <cell r="B229" t="str">
            <v xml:space="preserve">Gaylord </v>
          </cell>
          <cell r="C229">
            <v>97372.357230826834</v>
          </cell>
        </row>
        <row r="230">
          <cell r="A230">
            <v>43</v>
          </cell>
          <cell r="B230" t="str">
            <v>Telemundo Group</v>
          </cell>
          <cell r="C230">
            <v>77754.402836067689</v>
          </cell>
        </row>
        <row r="231">
          <cell r="A231">
            <v>44</v>
          </cell>
          <cell r="B231" t="str">
            <v>Glencairn Acquisitions</v>
          </cell>
          <cell r="C231">
            <v>76450.476361615336</v>
          </cell>
        </row>
        <row r="232">
          <cell r="A232">
            <v>45</v>
          </cell>
          <cell r="B232" t="str">
            <v>Guy Gannett Communications</v>
          </cell>
          <cell r="C232">
            <v>73475.254428590415</v>
          </cell>
        </row>
        <row r="233">
          <cell r="A233">
            <v>46</v>
          </cell>
          <cell r="B233" t="str">
            <v>Capitol Broadcasting</v>
          </cell>
          <cell r="C233">
            <v>73326.303438456598</v>
          </cell>
        </row>
        <row r="234">
          <cell r="A234">
            <v>47</v>
          </cell>
          <cell r="B234" t="str">
            <v>Weigel Broadcasting</v>
          </cell>
          <cell r="C234">
            <v>69464.058276633063</v>
          </cell>
        </row>
        <row r="235">
          <cell r="A235">
            <v>48</v>
          </cell>
          <cell r="B235" t="str">
            <v>Bahakel Communications</v>
          </cell>
          <cell r="C235">
            <v>68828.377130162728</v>
          </cell>
        </row>
        <row r="236">
          <cell r="A236">
            <v>49</v>
          </cell>
          <cell r="B236" t="str">
            <v>Heritage Media</v>
          </cell>
          <cell r="C236">
            <v>68148.379865438721</v>
          </cell>
        </row>
        <row r="237">
          <cell r="A237">
            <v>50</v>
          </cell>
          <cell r="B237" t="str">
            <v>Pappas Television</v>
          </cell>
          <cell r="C237">
            <v>67845.148786714723</v>
          </cell>
        </row>
        <row r="238">
          <cell r="A238" t="str">
            <v>Note:  Rank is based on average sign-on/sign-off viewers for May 1996 across a broadcaster's station group.</v>
          </cell>
        </row>
        <row r="239">
          <cell r="A239" t="str">
            <v>Sources:  Bear Stearns &amp; Co. Inc.; Nielsen Media Research; BIA - Investing in Television</v>
          </cell>
        </row>
        <row r="243">
          <cell r="A243" t="str">
            <v>50 Largest Broadcasters — Ranked by FCC Clearance</v>
          </cell>
        </row>
        <row r="244">
          <cell r="C244" t="str">
            <v>Total</v>
          </cell>
        </row>
        <row r="245">
          <cell r="C245" t="str">
            <v>"FCC"</v>
          </cell>
        </row>
        <row r="246">
          <cell r="A246" t="str">
            <v>Rank</v>
          </cell>
          <cell r="B246" t="str">
            <v>Company</v>
          </cell>
          <cell r="C246" t="str">
            <v>Clearance</v>
          </cell>
        </row>
        <row r="247">
          <cell r="A247">
            <v>1</v>
          </cell>
          <cell r="B247" t="str">
            <v>News Corp. (Fox Broadcasting)</v>
          </cell>
          <cell r="C247">
            <v>0.34511829784178932</v>
          </cell>
        </row>
        <row r="248">
          <cell r="A248">
            <v>2</v>
          </cell>
          <cell r="B248" t="str">
            <v>Westinghouse (CBS)</v>
          </cell>
          <cell r="C248">
            <v>0.31036683045573438</v>
          </cell>
        </row>
        <row r="249">
          <cell r="A249">
            <v>3</v>
          </cell>
          <cell r="B249" t="str">
            <v>Paxson Communications</v>
          </cell>
          <cell r="C249">
            <v>0.25472573596612114</v>
          </cell>
        </row>
        <row r="250">
          <cell r="A250">
            <v>4</v>
          </cell>
          <cell r="B250" t="str">
            <v xml:space="preserve">Tribune </v>
          </cell>
          <cell r="C250">
            <v>0.2495903617777015</v>
          </cell>
        </row>
        <row r="251">
          <cell r="A251">
            <v>5</v>
          </cell>
          <cell r="B251" t="str">
            <v>General Electric (NBC)</v>
          </cell>
          <cell r="C251">
            <v>0.24708943460011776</v>
          </cell>
        </row>
        <row r="252">
          <cell r="A252">
            <v>6</v>
          </cell>
          <cell r="B252" t="str">
            <v>Disney (ABC)</v>
          </cell>
          <cell r="C252">
            <v>0.24063404545998132</v>
          </cell>
        </row>
        <row r="253">
          <cell r="A253">
            <v>7</v>
          </cell>
          <cell r="B253" t="str">
            <v>Chris-Craft Industries (BHC, United)</v>
          </cell>
          <cell r="C253">
            <v>0.17704208123557447</v>
          </cell>
        </row>
        <row r="254">
          <cell r="A254">
            <v>8</v>
          </cell>
          <cell r="B254" t="str">
            <v xml:space="preserve">HSN, Inc. (formerly Silver King </v>
          </cell>
          <cell r="C254">
            <v>0.16504267103948034</v>
          </cell>
        </row>
        <row r="255">
          <cell r="A255">
            <v>9</v>
          </cell>
          <cell r="B255" t="str">
            <v>Gannett Broadcasting</v>
          </cell>
          <cell r="C255">
            <v>0.15091127416635935</v>
          </cell>
        </row>
        <row r="256">
          <cell r="A256">
            <v>10</v>
          </cell>
          <cell r="B256" t="str">
            <v>Univision Communications</v>
          </cell>
          <cell r="C256">
            <v>0.13463380294330096</v>
          </cell>
        </row>
        <row r="257">
          <cell r="A257">
            <v>11</v>
          </cell>
          <cell r="B257" t="str">
            <v>A.H. Belo</v>
          </cell>
          <cell r="C257">
            <v>0.13343337668162467</v>
          </cell>
        </row>
        <row r="258">
          <cell r="A258">
            <v>12</v>
          </cell>
          <cell r="B258" t="str">
            <v>Viacom</v>
          </cell>
          <cell r="C258">
            <v>0.1211744402445787</v>
          </cell>
        </row>
        <row r="259">
          <cell r="A259">
            <v>13</v>
          </cell>
          <cell r="B259" t="str">
            <v>Telemundo Group</v>
          </cell>
          <cell r="C259">
            <v>0.10803262412857308</v>
          </cell>
        </row>
        <row r="260">
          <cell r="A260">
            <v>14</v>
          </cell>
          <cell r="B260" t="str">
            <v>Sinclair Broadcast</v>
          </cell>
          <cell r="C260">
            <v>0.10020671456817443</v>
          </cell>
        </row>
        <row r="261">
          <cell r="A261">
            <v>15</v>
          </cell>
          <cell r="B261" t="str">
            <v>Cox Enterprises</v>
          </cell>
          <cell r="C261">
            <v>9.2695270277744213E-2</v>
          </cell>
        </row>
        <row r="262">
          <cell r="A262">
            <v>16</v>
          </cell>
          <cell r="B262" t="str">
            <v>Hearst-Argyle Television</v>
          </cell>
          <cell r="C262">
            <v>9.1540133275646945E-2</v>
          </cell>
        </row>
        <row r="263">
          <cell r="A263">
            <v>17</v>
          </cell>
          <cell r="B263" t="str">
            <v xml:space="preserve">Young Broadcasting </v>
          </cell>
          <cell r="C263">
            <v>9.1205787974505598E-2</v>
          </cell>
        </row>
        <row r="264">
          <cell r="A264">
            <v>18</v>
          </cell>
          <cell r="B264" t="str">
            <v>Scripps Howard</v>
          </cell>
          <cell r="C264">
            <v>8.0042087705468709E-2</v>
          </cell>
        </row>
        <row r="265">
          <cell r="A265">
            <v>19</v>
          </cell>
          <cell r="B265" t="str">
            <v>Washington Post</v>
          </cell>
          <cell r="C265">
            <v>7.0691316546253588E-2</v>
          </cell>
        </row>
        <row r="266">
          <cell r="A266">
            <v>20</v>
          </cell>
          <cell r="B266" t="str">
            <v>Hicks, Muse, Tate &amp; Furst</v>
          </cell>
          <cell r="C266">
            <v>6.3085121059025681E-2</v>
          </cell>
        </row>
        <row r="267">
          <cell r="A267">
            <v>21</v>
          </cell>
          <cell r="B267" t="str">
            <v xml:space="preserve">Meredith </v>
          </cell>
          <cell r="C267">
            <v>6.0885985513746681E-2</v>
          </cell>
        </row>
        <row r="268">
          <cell r="A268">
            <v>22</v>
          </cell>
          <cell r="B268" t="str">
            <v>Raycom</v>
          </cell>
          <cell r="C268">
            <v>5.765079876902942E-2</v>
          </cell>
        </row>
        <row r="269">
          <cell r="A269">
            <v>23</v>
          </cell>
          <cell r="B269" t="str">
            <v xml:space="preserve">Pulitzer </v>
          </cell>
          <cell r="C269">
            <v>5.2057186351528555E-2</v>
          </cell>
        </row>
        <row r="270">
          <cell r="A270">
            <v>24</v>
          </cell>
          <cell r="B270" t="str">
            <v>Media General</v>
          </cell>
          <cell r="C270">
            <v>5.0504000777497747E-2</v>
          </cell>
        </row>
        <row r="271">
          <cell r="A271">
            <v>25</v>
          </cell>
          <cell r="B271" t="str">
            <v>Allbritton Communications</v>
          </cell>
          <cell r="C271">
            <v>4.2176252693397712E-2</v>
          </cell>
        </row>
        <row r="272">
          <cell r="A272">
            <v>26</v>
          </cell>
          <cell r="B272" t="str">
            <v>Lee Enterprises</v>
          </cell>
          <cell r="C272">
            <v>3.8410770662494209E-2</v>
          </cell>
        </row>
        <row r="273">
          <cell r="A273">
            <v>27</v>
          </cell>
          <cell r="B273" t="str">
            <v>Granite Broadcasting</v>
          </cell>
          <cell r="C273">
            <v>3.7296696618102802E-2</v>
          </cell>
        </row>
        <row r="274">
          <cell r="A274">
            <v>28</v>
          </cell>
          <cell r="B274" t="str">
            <v>Ackerley Communications</v>
          </cell>
          <cell r="C274">
            <v>3.6312127254857607E-2</v>
          </cell>
        </row>
        <row r="275">
          <cell r="A275">
            <v>29</v>
          </cell>
          <cell r="B275" t="str">
            <v>Sunbeam Television</v>
          </cell>
          <cell r="C275">
            <v>3.6131124302738453E-2</v>
          </cell>
        </row>
        <row r="276">
          <cell r="A276">
            <v>30</v>
          </cell>
          <cell r="B276" t="str">
            <v>New York Times</v>
          </cell>
          <cell r="C276">
            <v>3.5362198244655085E-2</v>
          </cell>
        </row>
        <row r="277">
          <cell r="A277">
            <v>31</v>
          </cell>
          <cell r="B277" t="e">
            <v>#REF!</v>
          </cell>
          <cell r="C277" t="e">
            <v>#REF!</v>
          </cell>
        </row>
        <row r="278">
          <cell r="A278">
            <v>32</v>
          </cell>
          <cell r="B278" t="str">
            <v>Clear Channel</v>
          </cell>
          <cell r="C278">
            <v>3.3732675217797367E-2</v>
          </cell>
        </row>
        <row r="279">
          <cell r="A279">
            <v>33</v>
          </cell>
          <cell r="B279" t="str">
            <v>Sullivan Broadcasting Co.</v>
          </cell>
          <cell r="C279">
            <v>3.3192075384641077E-2</v>
          </cell>
        </row>
        <row r="280">
          <cell r="A280">
            <v>34</v>
          </cell>
          <cell r="B280" t="str">
            <v xml:space="preserve">McGraw-Hill </v>
          </cell>
          <cell r="C280">
            <v>3.2143373690863862E-2</v>
          </cell>
        </row>
        <row r="281">
          <cell r="A281">
            <v>35</v>
          </cell>
          <cell r="B281" t="str">
            <v xml:space="preserve">Chronicle </v>
          </cell>
          <cell r="C281">
            <v>3.1749127555634311E-2</v>
          </cell>
        </row>
        <row r="282">
          <cell r="A282">
            <v>36</v>
          </cell>
          <cell r="B282" t="str">
            <v>Hubbard Broadcasting</v>
          </cell>
          <cell r="C282">
            <v>3.138764830406332E-2</v>
          </cell>
        </row>
        <row r="283">
          <cell r="A283">
            <v>37</v>
          </cell>
          <cell r="B283" t="str">
            <v>Pappas Telecasting</v>
          </cell>
          <cell r="C283">
            <v>3.0273731522722069E-2</v>
          </cell>
        </row>
        <row r="284">
          <cell r="A284">
            <v>38</v>
          </cell>
          <cell r="B284" t="str">
            <v>Imes Family</v>
          </cell>
          <cell r="C284">
            <v>2.7744059521813476E-2</v>
          </cell>
        </row>
        <row r="285">
          <cell r="A285">
            <v>39</v>
          </cell>
          <cell r="B285" t="str">
            <v>Beindorf &amp; Headley</v>
          </cell>
          <cell r="C285">
            <v>2.7646066732158695E-2</v>
          </cell>
        </row>
        <row r="286">
          <cell r="A286">
            <v>40</v>
          </cell>
          <cell r="B286" t="str">
            <v>Kelly Broadcasting</v>
          </cell>
          <cell r="C286">
            <v>2.6766161117480133E-2</v>
          </cell>
        </row>
        <row r="287">
          <cell r="A287">
            <v>41</v>
          </cell>
          <cell r="B287" t="str">
            <v>Benedek Broadcasting</v>
          </cell>
          <cell r="C287">
            <v>2.6436742005856554E-2</v>
          </cell>
        </row>
        <row r="288">
          <cell r="A288">
            <v>42</v>
          </cell>
          <cell r="B288" t="str">
            <v>Harriscope</v>
          </cell>
          <cell r="C288">
            <v>2.5658087378217287E-2</v>
          </cell>
        </row>
        <row r="289">
          <cell r="A289">
            <v>43</v>
          </cell>
          <cell r="B289" t="str">
            <v>Liberman Broadcasting</v>
          </cell>
          <cell r="C289">
            <v>2.5658087378217287E-2</v>
          </cell>
        </row>
        <row r="290">
          <cell r="A290">
            <v>44</v>
          </cell>
          <cell r="B290" t="str">
            <v>Fisher Broadcasting</v>
          </cell>
          <cell r="C290">
            <v>2.5019602735972174E-2</v>
          </cell>
        </row>
        <row r="291">
          <cell r="A291">
            <v>45</v>
          </cell>
          <cell r="B291" t="str">
            <v>Freedom Newspapers</v>
          </cell>
          <cell r="C291">
            <v>2.3678881095569187E-2</v>
          </cell>
        </row>
        <row r="292">
          <cell r="A292">
            <v>46</v>
          </cell>
          <cell r="B292" t="str">
            <v>D.P. Media Inc. (Devon Paxson)</v>
          </cell>
          <cell r="C292">
            <v>2.3066529504909082E-2</v>
          </cell>
        </row>
        <row r="293">
          <cell r="A293">
            <v>47</v>
          </cell>
          <cell r="B293" t="str">
            <v>Glencairn Acquisitions</v>
          </cell>
          <cell r="C293">
            <v>2.3001674032954302E-2</v>
          </cell>
        </row>
        <row r="294">
          <cell r="A294">
            <v>48</v>
          </cell>
          <cell r="B294" t="str">
            <v>News Web</v>
          </cell>
          <cell r="C294">
            <v>2.2132099378410128E-2</v>
          </cell>
        </row>
        <row r="295">
          <cell r="A295">
            <v>49</v>
          </cell>
          <cell r="B295" t="str">
            <v>Weigel Broadcasting</v>
          </cell>
          <cell r="C295">
            <v>2.1755801981999917E-2</v>
          </cell>
        </row>
        <row r="296">
          <cell r="A296">
            <v>50</v>
          </cell>
          <cell r="B296" t="str">
            <v>JASUS Corporation</v>
          </cell>
          <cell r="C296">
            <v>2.0897340936085168E-2</v>
          </cell>
        </row>
        <row r="297">
          <cell r="A297" t="str">
            <v>Note:  FCC rank is based on total clearance of a broadcaster's station group based on the number of cumulative</v>
          </cell>
        </row>
        <row r="298">
          <cell r="A298" t="str">
            <v>television households reached within that group's Designated Marketing Areas (DMAs), taking into account the</v>
          </cell>
        </row>
        <row r="299">
          <cell r="A299" t="str">
            <v>50% discount for UHF stations as applied to national ownership caps.  This rank includes pure independents,</v>
          </cell>
        </row>
        <row r="300">
          <cell r="A300" t="str">
            <v>ethnic, and home shopping stations.</v>
          </cell>
        </row>
        <row r="301">
          <cell r="A301" t="str">
            <v>Sources:  Bear Stearns &amp; Co. Inc.; Nielsen Media Research; BIA - Investing in Television.</v>
          </cell>
        </row>
        <row r="304">
          <cell r="A304" t="str">
            <v>50 Largest Broadcasters — Ranked by Total Clearance (Syndicator Perspective)</v>
          </cell>
        </row>
        <row r="305">
          <cell r="C305" t="str">
            <v>Total</v>
          </cell>
        </row>
        <row r="306">
          <cell r="C306" t="str">
            <v>"Syndicator"</v>
          </cell>
        </row>
        <row r="307">
          <cell r="A307" t="str">
            <v>Rank</v>
          </cell>
          <cell r="B307" t="str">
            <v>Company</v>
          </cell>
          <cell r="C307" t="str">
            <v>Clearance</v>
          </cell>
        </row>
        <row r="309">
          <cell r="A309">
            <v>1</v>
          </cell>
          <cell r="B309" t="str">
            <v>News Corp. (Fox)</v>
          </cell>
          <cell r="C309">
            <v>0.40349641432200822</v>
          </cell>
        </row>
        <row r="310">
          <cell r="A310">
            <v>2</v>
          </cell>
          <cell r="B310" t="str">
            <v>Paxson Communications</v>
          </cell>
          <cell r="C310">
            <v>0.38518139600698986</v>
          </cell>
        </row>
        <row r="311">
          <cell r="A311">
            <v>3</v>
          </cell>
          <cell r="B311" t="str">
            <v>Tribune</v>
          </cell>
          <cell r="C311">
            <v>0.33373446677531915</v>
          </cell>
        </row>
        <row r="312">
          <cell r="A312">
            <v>4</v>
          </cell>
          <cell r="B312" t="str">
            <v>Westinghouse (CBS)</v>
          </cell>
          <cell r="C312">
            <v>0.31942943043907962</v>
          </cell>
        </row>
        <row r="313">
          <cell r="A313">
            <v>5</v>
          </cell>
          <cell r="B313" t="str">
            <v>HSN, Inc. (formerly Silver King and SF Broadcasting)</v>
          </cell>
          <cell r="C313">
            <v>0.31127735956520641</v>
          </cell>
        </row>
        <row r="314">
          <cell r="A314">
            <v>6</v>
          </cell>
          <cell r="B314" t="str">
            <v>Univision Communications</v>
          </cell>
          <cell r="C314">
            <v>0.26926760588660192</v>
          </cell>
        </row>
        <row r="315">
          <cell r="A315">
            <v>7</v>
          </cell>
          <cell r="B315" t="str">
            <v>General Electric (NBC)</v>
          </cell>
          <cell r="C315">
            <v>0.25120940063108599</v>
          </cell>
        </row>
        <row r="316">
          <cell r="A316">
            <v>8</v>
          </cell>
          <cell r="B316" t="str">
            <v>Disney (ABC)</v>
          </cell>
          <cell r="C316">
            <v>0.24314697324782222</v>
          </cell>
        </row>
        <row r="317">
          <cell r="A317">
            <v>9</v>
          </cell>
          <cell r="B317" t="str">
            <v>Telemundo Group</v>
          </cell>
          <cell r="C317">
            <v>0.21606524825714615</v>
          </cell>
        </row>
        <row r="318">
          <cell r="A318">
            <v>10</v>
          </cell>
          <cell r="B318" t="str">
            <v>Viacom</v>
          </cell>
          <cell r="C318">
            <v>0.19885407737951755</v>
          </cell>
        </row>
        <row r="319">
          <cell r="A319">
            <v>11</v>
          </cell>
          <cell r="B319" t="str">
            <v>Chris-Craft Industries (BHC, United)</v>
          </cell>
          <cell r="C319">
            <v>0.19492163392795836</v>
          </cell>
        </row>
        <row r="320">
          <cell r="A320">
            <v>12</v>
          </cell>
          <cell r="B320" t="str">
            <v xml:space="preserve">Gannett </v>
          </cell>
          <cell r="C320">
            <v>0.15641167561286071</v>
          </cell>
        </row>
        <row r="321">
          <cell r="A321">
            <v>13</v>
          </cell>
          <cell r="B321" t="str">
            <v>Sinclair Broadcast</v>
          </cell>
          <cell r="C321">
            <v>0.14698034673055832</v>
          </cell>
        </row>
        <row r="322">
          <cell r="A322">
            <v>14</v>
          </cell>
          <cell r="B322" t="str">
            <v>A.H. Belo</v>
          </cell>
          <cell r="C322">
            <v>0.13428672442403852</v>
          </cell>
        </row>
        <row r="323">
          <cell r="A323">
            <v>15</v>
          </cell>
          <cell r="B323" t="str">
            <v>Scripps Howard</v>
          </cell>
          <cell r="C323">
            <v>9.749327078823973E-2</v>
          </cell>
        </row>
        <row r="324">
          <cell r="A324">
            <v>16</v>
          </cell>
          <cell r="B324" t="str">
            <v>Cox Enterprises</v>
          </cell>
          <cell r="C324">
            <v>9.4019668061033235E-2</v>
          </cell>
        </row>
        <row r="325">
          <cell r="A325">
            <v>17</v>
          </cell>
          <cell r="B325" t="str">
            <v xml:space="preserve">Young Broadcasting </v>
          </cell>
          <cell r="C325">
            <v>9.2505821437251334E-2</v>
          </cell>
        </row>
        <row r="326">
          <cell r="A326">
            <v>18</v>
          </cell>
          <cell r="B326" t="str">
            <v xml:space="preserve">Hearst </v>
          </cell>
          <cell r="C326">
            <v>8.0470144255683551E-2</v>
          </cell>
        </row>
        <row r="327">
          <cell r="A327">
            <v>19</v>
          </cell>
          <cell r="B327" t="str">
            <v xml:space="preserve">Meredith </v>
          </cell>
          <cell r="C327">
            <v>7.5962406728954074E-2</v>
          </cell>
        </row>
        <row r="328">
          <cell r="A328">
            <v>20</v>
          </cell>
          <cell r="B328" t="str">
            <v>Washington Post</v>
          </cell>
          <cell r="C328">
            <v>6.9790122892510215E-2</v>
          </cell>
        </row>
        <row r="329">
          <cell r="A329">
            <v>21</v>
          </cell>
          <cell r="B329" t="str">
            <v>Pappas Television</v>
          </cell>
          <cell r="C329">
            <v>6.9280671632163462E-2</v>
          </cell>
        </row>
        <row r="330">
          <cell r="A330">
            <v>22</v>
          </cell>
          <cell r="B330" t="str">
            <v>Raycom</v>
          </cell>
          <cell r="C330">
            <v>6.8805366003022339E-2</v>
          </cell>
        </row>
        <row r="331">
          <cell r="A331">
            <v>23</v>
          </cell>
          <cell r="B331" t="str">
            <v>LIN Television Corp.</v>
          </cell>
          <cell r="C331">
            <v>6.1603723987633738E-2</v>
          </cell>
        </row>
        <row r="332">
          <cell r="A332">
            <v>24</v>
          </cell>
          <cell r="B332" t="str">
            <v>Clear Channel Television</v>
          </cell>
          <cell r="C332">
            <v>5.5841246281150426E-2</v>
          </cell>
        </row>
        <row r="333">
          <cell r="A333">
            <v>25</v>
          </cell>
          <cell r="B333" t="str">
            <v>Beindorf &amp; Headley</v>
          </cell>
          <cell r="C333">
            <v>5.529213346431739E-2</v>
          </cell>
        </row>
        <row r="334">
          <cell r="A334">
            <v>26</v>
          </cell>
          <cell r="B334" t="str">
            <v>Sullivan Broadcasting Co.</v>
          </cell>
          <cell r="C334">
            <v>5.5274820618301954E-2</v>
          </cell>
        </row>
        <row r="335">
          <cell r="A335">
            <v>27</v>
          </cell>
          <cell r="B335" t="str">
            <v>Media General</v>
          </cell>
          <cell r="C335">
            <v>5.5184454830324838E-2</v>
          </cell>
        </row>
        <row r="336">
          <cell r="A336">
            <v>28</v>
          </cell>
          <cell r="B336" t="str">
            <v xml:space="preserve">Pulitzer </v>
          </cell>
          <cell r="C336">
            <v>5.4891313081729579E-2</v>
          </cell>
        </row>
        <row r="337">
          <cell r="A337">
            <v>29</v>
          </cell>
          <cell r="B337" t="str">
            <v>Granite Broadcasting</v>
          </cell>
          <cell r="C337">
            <v>5.3464492698724365E-2</v>
          </cell>
        </row>
        <row r="338">
          <cell r="A338">
            <v>30</v>
          </cell>
          <cell r="B338" t="str">
            <v>Harriscope</v>
          </cell>
          <cell r="C338">
            <v>5.1316174756434574E-2</v>
          </cell>
        </row>
        <row r="339">
          <cell r="A339">
            <v>31</v>
          </cell>
          <cell r="B339" t="str">
            <v>Ackerley Communications</v>
          </cell>
          <cell r="C339">
            <v>4.9519005105581368E-2</v>
          </cell>
        </row>
        <row r="340">
          <cell r="A340">
            <v>32</v>
          </cell>
          <cell r="B340" t="str">
            <v>Allbritton Communications</v>
          </cell>
          <cell r="C340">
            <v>4.848205520946814E-2</v>
          </cell>
        </row>
        <row r="341">
          <cell r="A341">
            <v>33</v>
          </cell>
          <cell r="B341" t="str">
            <v>Glencairn Acquisitions</v>
          </cell>
          <cell r="C341">
            <v>4.6003348065908604E-2</v>
          </cell>
        </row>
        <row r="342">
          <cell r="A342">
            <v>34</v>
          </cell>
          <cell r="B342" t="str">
            <v>News Web</v>
          </cell>
          <cell r="C342">
            <v>4.4264198756820257E-2</v>
          </cell>
        </row>
        <row r="343">
          <cell r="A343">
            <v>35</v>
          </cell>
          <cell r="B343" t="str">
            <v>All-American TV, Inc.</v>
          </cell>
          <cell r="C343">
            <v>4.3729498125397268E-2</v>
          </cell>
        </row>
        <row r="344">
          <cell r="A344">
            <v>36</v>
          </cell>
          <cell r="B344" t="str">
            <v>Weigel Broadcasting</v>
          </cell>
          <cell r="C344">
            <v>4.3511603963999834E-2</v>
          </cell>
        </row>
        <row r="345">
          <cell r="A345">
            <v>37</v>
          </cell>
          <cell r="B345" t="str">
            <v>JASUS Corporation</v>
          </cell>
          <cell r="C345">
            <v>4.1794681872170336E-2</v>
          </cell>
        </row>
        <row r="346">
          <cell r="A346">
            <v>38</v>
          </cell>
          <cell r="B346" t="str">
            <v>Lee Enterprises</v>
          </cell>
          <cell r="C346">
            <v>4.0552253474594076E-2</v>
          </cell>
        </row>
        <row r="347">
          <cell r="A347">
            <v>39</v>
          </cell>
          <cell r="B347" t="str">
            <v>Blackstar Communications</v>
          </cell>
          <cell r="C347">
            <v>3.9168743913517781E-2</v>
          </cell>
        </row>
        <row r="348">
          <cell r="A348">
            <v>40</v>
          </cell>
          <cell r="B348" t="str">
            <v>New York Times</v>
          </cell>
          <cell r="C348">
            <v>3.6949983334804717E-2</v>
          </cell>
        </row>
        <row r="349">
          <cell r="A349">
            <v>41</v>
          </cell>
          <cell r="B349" t="str">
            <v>Sunbeam Television</v>
          </cell>
          <cell r="C349">
            <v>3.6131124302738453E-2</v>
          </cell>
        </row>
        <row r="350">
          <cell r="A350">
            <v>42</v>
          </cell>
          <cell r="B350" t="str">
            <v>Benedek Broadcasting</v>
          </cell>
          <cell r="C350">
            <v>3.4175364871937786E-2</v>
          </cell>
        </row>
        <row r="351">
          <cell r="A351">
            <v>43</v>
          </cell>
          <cell r="B351" t="str">
            <v>Malrite Communications</v>
          </cell>
          <cell r="C351">
            <v>3.3669955668702178E-2</v>
          </cell>
        </row>
        <row r="352">
          <cell r="A352">
            <v>44</v>
          </cell>
          <cell r="B352" t="str">
            <v xml:space="preserve">McGraw-Hill </v>
          </cell>
          <cell r="C352">
            <v>3.303830615664699E-2</v>
          </cell>
        </row>
        <row r="353">
          <cell r="A353">
            <v>45</v>
          </cell>
          <cell r="B353" t="str">
            <v xml:space="preserve">Chronicle </v>
          </cell>
          <cell r="C353">
            <v>3.1749127555634311E-2</v>
          </cell>
        </row>
        <row r="354">
          <cell r="A354">
            <v>46</v>
          </cell>
          <cell r="B354" t="str">
            <v>ValueVision (Robert Johander, CEO)</v>
          </cell>
          <cell r="C354">
            <v>3.170717759630072E-2</v>
          </cell>
        </row>
        <row r="355">
          <cell r="A355">
            <v>47</v>
          </cell>
          <cell r="B355" t="str">
            <v>Whitehead Media</v>
          </cell>
          <cell r="C355">
            <v>3.1677541306622273E-2</v>
          </cell>
        </row>
        <row r="356">
          <cell r="A356">
            <v>48</v>
          </cell>
          <cell r="B356" t="str">
            <v>Hubbard Broadcasting</v>
          </cell>
          <cell r="C356">
            <v>3.138764830406332E-2</v>
          </cell>
        </row>
        <row r="357">
          <cell r="A357">
            <v>49</v>
          </cell>
          <cell r="B357" t="str">
            <v>Argyle Television</v>
          </cell>
          <cell r="C357">
            <v>3.1103286017535918E-2</v>
          </cell>
        </row>
        <row r="358">
          <cell r="A358">
            <v>50</v>
          </cell>
          <cell r="B358" t="str">
            <v>Imes Family</v>
          </cell>
          <cell r="C358">
            <v>2.7744059521813476E-2</v>
          </cell>
        </row>
        <row r="359">
          <cell r="A359" t="str">
            <v xml:space="preserve">Note:  Clearance rank is based on total clearance of a broadcaster's station group based on the number of </v>
          </cell>
        </row>
        <row r="360">
          <cell r="A360" t="str">
            <v xml:space="preserve">cumulative television households reached (%) within that group's Designated Marketing Areas (DMAs).  </v>
          </cell>
        </row>
        <row r="361">
          <cell r="A361" t="str">
            <v>This rank includes pure independent, ethnic, and home shopping stations.</v>
          </cell>
        </row>
        <row r="362">
          <cell r="A362" t="str">
            <v>Sources:  Bear, Stearns &amp; Co. Inc., Nielsen Media Research; BIA - Investing in Television.</v>
          </cell>
        </row>
        <row r="365">
          <cell r="A365" t="str">
            <v>October 1997 Report</v>
          </cell>
        </row>
        <row r="368">
          <cell r="A368" t="str">
            <v>50 Largest Broadcasters — Ranked by Estimated Aggregate Average Sign-On/Sign-Off Audience</v>
          </cell>
        </row>
        <row r="369">
          <cell r="C369" t="str">
            <v>Aggregate May-97</v>
          </cell>
        </row>
        <row r="370">
          <cell r="C370" t="str">
            <v>Sign-On/Sign-Off</v>
          </cell>
        </row>
        <row r="371">
          <cell r="A371" t="str">
            <v>Rank</v>
          </cell>
          <cell r="B371" t="str">
            <v>Company</v>
          </cell>
          <cell r="C371" t="str">
            <v>Audience</v>
          </cell>
        </row>
        <row r="372">
          <cell r="A372">
            <v>1</v>
          </cell>
          <cell r="B372" t="str">
            <v>Disney (ABC)</v>
          </cell>
          <cell r="C372">
            <v>1690369.2199298649</v>
          </cell>
        </row>
        <row r="373">
          <cell r="A373">
            <v>2</v>
          </cell>
          <cell r="B373" t="str">
            <v>News Corp. (Fox Broadcasting)</v>
          </cell>
          <cell r="C373">
            <v>1628423.2708519022</v>
          </cell>
        </row>
        <row r="374">
          <cell r="A374">
            <v>3</v>
          </cell>
          <cell r="B374" t="str">
            <v>General Electric (NBC)</v>
          </cell>
          <cell r="C374">
            <v>1612142.3952119413</v>
          </cell>
        </row>
        <row r="375">
          <cell r="A375">
            <v>4</v>
          </cell>
          <cell r="B375" t="str">
            <v>Westinghouse (CBS)</v>
          </cell>
          <cell r="C375">
            <v>1536205.8572073672</v>
          </cell>
        </row>
        <row r="376">
          <cell r="A376">
            <v>5</v>
          </cell>
          <cell r="B376" t="str">
            <v xml:space="preserve">Tribune </v>
          </cell>
          <cell r="C376">
            <v>1125404.9227420653</v>
          </cell>
        </row>
        <row r="377">
          <cell r="A377">
            <v>6</v>
          </cell>
          <cell r="B377" t="str">
            <v>Gannett Broadcasting</v>
          </cell>
          <cell r="C377">
            <v>980530.29614035529</v>
          </cell>
        </row>
        <row r="378">
          <cell r="A378">
            <v>7</v>
          </cell>
          <cell r="B378" t="str">
            <v>A.H. Belo</v>
          </cell>
          <cell r="C378">
            <v>910047.04771997128</v>
          </cell>
        </row>
        <row r="379">
          <cell r="A379">
            <v>8</v>
          </cell>
          <cell r="B379" t="str">
            <v>Chris-Craft Industries (BHC, United)</v>
          </cell>
          <cell r="C379">
            <v>599687.2040993477</v>
          </cell>
        </row>
        <row r="380">
          <cell r="A380">
            <v>9</v>
          </cell>
          <cell r="B380" t="str">
            <v>Scripps Howard</v>
          </cell>
          <cell r="C380">
            <v>582269.0657540214</v>
          </cell>
        </row>
        <row r="381">
          <cell r="A381">
            <v>10</v>
          </cell>
          <cell r="B381" t="str">
            <v>Viacom</v>
          </cell>
          <cell r="C381">
            <v>581634.5490308078</v>
          </cell>
        </row>
        <row r="382">
          <cell r="A382">
            <v>11</v>
          </cell>
          <cell r="B382" t="str">
            <v>Hearst-Argyle Television</v>
          </cell>
          <cell r="C382">
            <v>551386.65579944302</v>
          </cell>
        </row>
        <row r="383">
          <cell r="A383">
            <v>12</v>
          </cell>
          <cell r="B383" t="str">
            <v>Cox Enterprises</v>
          </cell>
          <cell r="C383">
            <v>534881.40670370334</v>
          </cell>
        </row>
        <row r="384">
          <cell r="A384">
            <v>13</v>
          </cell>
          <cell r="B384" t="str">
            <v>Washington Post</v>
          </cell>
          <cell r="C384">
            <v>518470.41044021351</v>
          </cell>
        </row>
        <row r="385">
          <cell r="A385">
            <v>14</v>
          </cell>
          <cell r="B385" t="str">
            <v>Univision Communications</v>
          </cell>
          <cell r="C385">
            <v>487046.05245409568</v>
          </cell>
        </row>
        <row r="386">
          <cell r="A386">
            <v>15</v>
          </cell>
          <cell r="B386" t="str">
            <v>Sinclair Broadcast</v>
          </cell>
          <cell r="C386">
            <v>476041.13609423355</v>
          </cell>
        </row>
        <row r="387">
          <cell r="A387">
            <v>16</v>
          </cell>
          <cell r="B387" t="str">
            <v>LIN Television Corp. (Hicks, Muse)</v>
          </cell>
          <cell r="C387">
            <v>424399.0190703643</v>
          </cell>
        </row>
        <row r="388">
          <cell r="A388">
            <v>17</v>
          </cell>
          <cell r="B388" t="str">
            <v>Raycom</v>
          </cell>
          <cell r="C388">
            <v>386058.91597211972</v>
          </cell>
        </row>
        <row r="389">
          <cell r="A389">
            <v>18</v>
          </cell>
          <cell r="B389" t="str">
            <v xml:space="preserve">Meredith </v>
          </cell>
          <cell r="C389">
            <v>374529.29063300323</v>
          </cell>
        </row>
        <row r="390">
          <cell r="A390">
            <v>19</v>
          </cell>
          <cell r="B390" t="str">
            <v xml:space="preserve">Young Broadcasting </v>
          </cell>
          <cell r="C390">
            <v>364501.34340775647</v>
          </cell>
        </row>
        <row r="391">
          <cell r="A391">
            <v>20</v>
          </cell>
          <cell r="B391" t="str">
            <v xml:space="preserve">Pulitzer </v>
          </cell>
          <cell r="C391">
            <v>355673.85730519739</v>
          </cell>
        </row>
        <row r="392">
          <cell r="A392">
            <v>21</v>
          </cell>
          <cell r="B392" t="str">
            <v>Granite Broadcasting</v>
          </cell>
          <cell r="C392">
            <v>268392.53347394557</v>
          </cell>
        </row>
        <row r="393">
          <cell r="A393">
            <v>22</v>
          </cell>
          <cell r="B393" t="str">
            <v>Media General</v>
          </cell>
          <cell r="C393">
            <v>267669.9495431034</v>
          </cell>
        </row>
        <row r="394">
          <cell r="A394">
            <v>23</v>
          </cell>
          <cell r="B394" t="str">
            <v>New York Times</v>
          </cell>
          <cell r="C394">
            <v>245467.72276285483</v>
          </cell>
        </row>
        <row r="395">
          <cell r="A395">
            <v>24</v>
          </cell>
          <cell r="B395" t="str">
            <v>Allbritton Communications</v>
          </cell>
          <cell r="C395">
            <v>229294.01455506933</v>
          </cell>
        </row>
        <row r="396">
          <cell r="A396">
            <v>25</v>
          </cell>
          <cell r="B396" t="str">
            <v>Lee Enterprises</v>
          </cell>
          <cell r="C396">
            <v>200858.99873210053</v>
          </cell>
        </row>
        <row r="397">
          <cell r="A397">
            <v>26</v>
          </cell>
          <cell r="B397" t="str">
            <v>Benedek Broadcasting</v>
          </cell>
          <cell r="C397">
            <v>193019.84094457043</v>
          </cell>
        </row>
        <row r="398">
          <cell r="A398">
            <v>27</v>
          </cell>
          <cell r="B398" t="str">
            <v>Sunbeam Television</v>
          </cell>
          <cell r="C398">
            <v>191994.15105924287</v>
          </cell>
        </row>
        <row r="399">
          <cell r="A399">
            <v>28</v>
          </cell>
          <cell r="B399" t="str">
            <v>Hubbard Broadcasting</v>
          </cell>
          <cell r="C399">
            <v>169813.11706714024</v>
          </cell>
        </row>
        <row r="400">
          <cell r="A400">
            <v>29</v>
          </cell>
          <cell r="B400" t="str">
            <v xml:space="preserve">McGraw-Hill </v>
          </cell>
          <cell r="C400">
            <v>167803.0207396581</v>
          </cell>
        </row>
        <row r="401">
          <cell r="A401">
            <v>30</v>
          </cell>
          <cell r="B401" t="str">
            <v>Clear Channel</v>
          </cell>
          <cell r="C401">
            <v>165733.00821711507</v>
          </cell>
        </row>
        <row r="402">
          <cell r="A402">
            <v>31</v>
          </cell>
          <cell r="B402" t="str">
            <v>Cosmos Broadcasting (Liberty)</v>
          </cell>
          <cell r="C402">
            <v>160711.5339811625</v>
          </cell>
        </row>
        <row r="403">
          <cell r="A403">
            <v>32</v>
          </cell>
          <cell r="B403" t="str">
            <v xml:space="preserve">Chronicle </v>
          </cell>
          <cell r="C403">
            <v>160062.14927395218</v>
          </cell>
        </row>
        <row r="404">
          <cell r="A404">
            <v>33</v>
          </cell>
          <cell r="B404" t="str">
            <v>Sullivan Broadcasting Co.</v>
          </cell>
          <cell r="C404">
            <v>158860.2214714147</v>
          </cell>
        </row>
        <row r="405">
          <cell r="A405">
            <v>34</v>
          </cell>
          <cell r="B405" t="str">
            <v>Spartan Communications</v>
          </cell>
          <cell r="C405">
            <v>147463.49112502491</v>
          </cell>
        </row>
        <row r="406">
          <cell r="A406">
            <v>35</v>
          </cell>
          <cell r="B406" t="str">
            <v>Fisher Broadcasting</v>
          </cell>
          <cell r="C406">
            <v>139917.12916186196</v>
          </cell>
        </row>
        <row r="407">
          <cell r="A407">
            <v>36</v>
          </cell>
          <cell r="B407" t="str">
            <v>Freedom Newspapers</v>
          </cell>
          <cell r="C407">
            <v>138237.26085040843</v>
          </cell>
        </row>
        <row r="408">
          <cell r="A408">
            <v>37</v>
          </cell>
          <cell r="B408" t="str">
            <v>Malrite Communications</v>
          </cell>
          <cell r="C408">
            <v>134682.98336332475</v>
          </cell>
        </row>
        <row r="409">
          <cell r="A409">
            <v>38</v>
          </cell>
          <cell r="B409" t="str">
            <v>Kelly Broadcasting</v>
          </cell>
          <cell r="C409">
            <v>126040.08000111912</v>
          </cell>
        </row>
        <row r="410">
          <cell r="A410">
            <v>39</v>
          </cell>
          <cell r="B410" t="str">
            <v>Dispatch Company</v>
          </cell>
          <cell r="C410">
            <v>124161.27058702917</v>
          </cell>
        </row>
        <row r="411">
          <cell r="A411">
            <v>40</v>
          </cell>
          <cell r="B411" t="str">
            <v>News Web</v>
          </cell>
          <cell r="C411">
            <v>121218.41655414998</v>
          </cell>
        </row>
        <row r="412">
          <cell r="A412">
            <v>41</v>
          </cell>
          <cell r="B412" t="str">
            <v>Gray Communications</v>
          </cell>
          <cell r="C412">
            <v>120099.82922967552</v>
          </cell>
        </row>
        <row r="413">
          <cell r="A413">
            <v>42</v>
          </cell>
          <cell r="B413" t="str">
            <v>Jefferson-Pilot</v>
          </cell>
          <cell r="C413">
            <v>115106.47127038997</v>
          </cell>
        </row>
        <row r="414">
          <cell r="A414">
            <v>43</v>
          </cell>
          <cell r="B414" t="str">
            <v xml:space="preserve">Gaylord </v>
          </cell>
          <cell r="C414">
            <v>96171.229474492065</v>
          </cell>
        </row>
        <row r="415">
          <cell r="A415">
            <v>44</v>
          </cell>
          <cell r="B415" t="str">
            <v>Glencairn Acquisitions</v>
          </cell>
          <cell r="C415">
            <v>86221.513079827637</v>
          </cell>
        </row>
        <row r="416">
          <cell r="A416">
            <v>45</v>
          </cell>
          <cell r="B416" t="str">
            <v>Capitol Broadcasting</v>
          </cell>
          <cell r="C416">
            <v>84818.384818371385</v>
          </cell>
        </row>
        <row r="417">
          <cell r="A417">
            <v>46</v>
          </cell>
          <cell r="B417" t="str">
            <v>Qwest</v>
          </cell>
          <cell r="C417">
            <v>81578.912902544311</v>
          </cell>
        </row>
        <row r="418">
          <cell r="A418">
            <v>47</v>
          </cell>
          <cell r="B418" t="str">
            <v>Sunrise Television</v>
          </cell>
          <cell r="C418">
            <v>79407</v>
          </cell>
        </row>
        <row r="419">
          <cell r="A419">
            <v>48</v>
          </cell>
          <cell r="B419" t="str">
            <v>Weigel Broadcasting</v>
          </cell>
          <cell r="C419">
            <v>75033.03774198913</v>
          </cell>
        </row>
        <row r="420">
          <cell r="A420">
            <v>49</v>
          </cell>
          <cell r="B420" t="str">
            <v xml:space="preserve">HSN, Inc. (formerly Silver King </v>
          </cell>
          <cell r="C420">
            <v>70592.885671653348</v>
          </cell>
        </row>
        <row r="421">
          <cell r="A421">
            <v>50</v>
          </cell>
          <cell r="B421" t="str">
            <v>Telemundo Group</v>
          </cell>
          <cell r="C421">
            <v>67126.48707088668</v>
          </cell>
        </row>
        <row r="422">
          <cell r="A422" t="str">
            <v>Note:  Rank is based on average sign-on/sign-off viewers for May 1997 across a broadcaster's station group.</v>
          </cell>
        </row>
        <row r="423">
          <cell r="A423" t="str">
            <v>Sources:  Bear Stearns &amp; Co. Inc.; Nielsen Media Research; BIA - Investing in Television</v>
          </cell>
        </row>
        <row r="427">
          <cell r="A427" t="str">
            <v>50 Largest Broadcasters — Ranked by Total Clearance (Syndicator Perspective)</v>
          </cell>
        </row>
        <row r="428">
          <cell r="C428" t="str">
            <v>Total</v>
          </cell>
        </row>
        <row r="429">
          <cell r="C429" t="str">
            <v>"Syndicator"</v>
          </cell>
        </row>
        <row r="430">
          <cell r="A430" t="str">
            <v>Rank</v>
          </cell>
          <cell r="B430" t="str">
            <v>Company</v>
          </cell>
          <cell r="C430" t="str">
            <v>Clearance</v>
          </cell>
        </row>
        <row r="431">
          <cell r="A431">
            <v>1</v>
          </cell>
          <cell r="B431" t="str">
            <v>Paxson Communications</v>
          </cell>
          <cell r="C431">
            <v>0.48764198774210654</v>
          </cell>
        </row>
        <row r="432">
          <cell r="A432">
            <v>2</v>
          </cell>
          <cell r="B432" t="str">
            <v>News Corp. (Fox Broadcasting)</v>
          </cell>
          <cell r="C432">
            <v>0.40447106882487666</v>
          </cell>
        </row>
        <row r="433">
          <cell r="A433">
            <v>3</v>
          </cell>
          <cell r="B433" t="str">
            <v xml:space="preserve">Tribune </v>
          </cell>
          <cell r="C433">
            <v>0.33345766923987197</v>
          </cell>
        </row>
        <row r="434">
          <cell r="A434">
            <v>4</v>
          </cell>
          <cell r="B434" t="str">
            <v>Westinghouse (CBS)</v>
          </cell>
          <cell r="C434">
            <v>0.31792357992338499</v>
          </cell>
        </row>
        <row r="435">
          <cell r="A435">
            <v>5</v>
          </cell>
          <cell r="B435" t="str">
            <v xml:space="preserve">HSN, Inc. (formerly Silver King </v>
          </cell>
          <cell r="C435">
            <v>0.31016036064424451</v>
          </cell>
        </row>
        <row r="436">
          <cell r="A436">
            <v>6</v>
          </cell>
          <cell r="B436" t="str">
            <v>Univision Communications</v>
          </cell>
          <cell r="C436">
            <v>0.26966436350822498</v>
          </cell>
        </row>
        <row r="437">
          <cell r="A437">
            <v>7</v>
          </cell>
          <cell r="B437" t="str">
            <v>General Electric (NBC)</v>
          </cell>
          <cell r="C437">
            <v>0.25925517107861723</v>
          </cell>
        </row>
        <row r="438">
          <cell r="A438">
            <v>8</v>
          </cell>
          <cell r="B438" t="str">
            <v>Disney (ABC)</v>
          </cell>
          <cell r="C438">
            <v>0.24157789310985409</v>
          </cell>
        </row>
        <row r="439">
          <cell r="A439">
            <v>9</v>
          </cell>
          <cell r="B439" t="str">
            <v>Viacom</v>
          </cell>
          <cell r="C439">
            <v>0.22826530579944806</v>
          </cell>
        </row>
        <row r="440">
          <cell r="A440">
            <v>10</v>
          </cell>
          <cell r="B440" t="str">
            <v>Telemundo Group</v>
          </cell>
          <cell r="C440">
            <v>0.21512691809749115</v>
          </cell>
        </row>
        <row r="441">
          <cell r="A441">
            <v>11</v>
          </cell>
          <cell r="B441" t="str">
            <v>Chris-Craft Industries (BHC, United)</v>
          </cell>
          <cell r="C441">
            <v>0.20581653105271394</v>
          </cell>
        </row>
        <row r="442">
          <cell r="A442">
            <v>12</v>
          </cell>
          <cell r="B442" t="str">
            <v>Sinclair Broadcast</v>
          </cell>
          <cell r="C442">
            <v>0.15922497757121726</v>
          </cell>
        </row>
        <row r="443">
          <cell r="A443">
            <v>13</v>
          </cell>
          <cell r="B443" t="str">
            <v>Gannett Broadcasting</v>
          </cell>
          <cell r="C443">
            <v>0.15826391812495869</v>
          </cell>
        </row>
        <row r="444">
          <cell r="A444">
            <v>14</v>
          </cell>
          <cell r="B444" t="str">
            <v>A.H. Belo</v>
          </cell>
          <cell r="C444">
            <v>0.1417172017416285</v>
          </cell>
        </row>
        <row r="445">
          <cell r="A445">
            <v>15</v>
          </cell>
          <cell r="B445" t="str">
            <v>Scripps Howard</v>
          </cell>
          <cell r="C445">
            <v>9.8168524948988423E-2</v>
          </cell>
        </row>
        <row r="446">
          <cell r="A446">
            <v>16</v>
          </cell>
          <cell r="B446" t="str">
            <v>Cox Enterprises</v>
          </cell>
          <cell r="C446">
            <v>9.466329390629144E-2</v>
          </cell>
        </row>
        <row r="447">
          <cell r="A447">
            <v>17</v>
          </cell>
          <cell r="B447" t="str">
            <v>Hearst-Argyle Television</v>
          </cell>
          <cell r="C447">
            <v>9.4253935037433012E-2</v>
          </cell>
        </row>
        <row r="448">
          <cell r="A448">
            <v>18</v>
          </cell>
          <cell r="B448" t="str">
            <v xml:space="preserve">Young Broadcasting </v>
          </cell>
          <cell r="C448">
            <v>9.1821612847871992E-2</v>
          </cell>
        </row>
        <row r="449">
          <cell r="A449">
            <v>19</v>
          </cell>
          <cell r="B449" t="str">
            <v>Granite Broadcasting</v>
          </cell>
          <cell r="C449">
            <v>7.6991631985866352E-2</v>
          </cell>
        </row>
        <row r="450">
          <cell r="A450">
            <v>20</v>
          </cell>
          <cell r="B450" t="str">
            <v xml:space="preserve">Meredith </v>
          </cell>
          <cell r="C450">
            <v>7.6689095498966631E-2</v>
          </cell>
        </row>
        <row r="451">
          <cell r="A451">
            <v>21</v>
          </cell>
          <cell r="B451" t="str">
            <v>Washington Post</v>
          </cell>
          <cell r="C451">
            <v>7.1316564085289191E-2</v>
          </cell>
        </row>
        <row r="452">
          <cell r="A452">
            <v>22</v>
          </cell>
          <cell r="B452" t="str">
            <v>Sullivan Broadcasting Co.</v>
          </cell>
          <cell r="C452">
            <v>7.0033423396243105E-2</v>
          </cell>
        </row>
        <row r="453">
          <cell r="A453">
            <v>23</v>
          </cell>
          <cell r="B453" t="str">
            <v>LIN Television Corp. (Hicks, Muse)</v>
          </cell>
          <cell r="C453">
            <v>6.8663134410518634E-2</v>
          </cell>
        </row>
        <row r="454">
          <cell r="A454">
            <v>24</v>
          </cell>
          <cell r="B454" t="str">
            <v>Raycom</v>
          </cell>
          <cell r="C454">
            <v>6.8286271768679532E-2</v>
          </cell>
        </row>
        <row r="455">
          <cell r="A455">
            <v>25</v>
          </cell>
          <cell r="B455" t="str">
            <v>All-American TV, Inc.</v>
          </cell>
          <cell r="C455">
            <v>6.7897048880468214E-2</v>
          </cell>
        </row>
        <row r="456">
          <cell r="A456">
            <v>26</v>
          </cell>
          <cell r="B456" t="str">
            <v>Clear Channel</v>
          </cell>
          <cell r="C456">
            <v>6.1556172754993844E-2</v>
          </cell>
        </row>
        <row r="457">
          <cell r="A457">
            <v>27</v>
          </cell>
          <cell r="B457" t="str">
            <v>Pappas Telecasting</v>
          </cell>
          <cell r="C457">
            <v>5.8018697815317995E-2</v>
          </cell>
        </row>
        <row r="458">
          <cell r="A458">
            <v>28</v>
          </cell>
          <cell r="B458" t="str">
            <v xml:space="preserve">Pulitzer </v>
          </cell>
          <cell r="C458">
            <v>5.5296837256006953E-2</v>
          </cell>
        </row>
        <row r="459">
          <cell r="A459">
            <v>29</v>
          </cell>
          <cell r="B459" t="str">
            <v>Beindorf &amp; Headley</v>
          </cell>
          <cell r="C459">
            <v>5.5033291423998071E-2</v>
          </cell>
        </row>
        <row r="460">
          <cell r="A460">
            <v>30</v>
          </cell>
          <cell r="B460" t="str">
            <v>Media General</v>
          </cell>
          <cell r="C460">
            <v>5.4059869106735742E-2</v>
          </cell>
        </row>
        <row r="461">
          <cell r="A461">
            <v>31</v>
          </cell>
          <cell r="B461" t="str">
            <v>Harriscope</v>
          </cell>
          <cell r="C461">
            <v>5.1149232393407656E-2</v>
          </cell>
        </row>
        <row r="462">
          <cell r="A462">
            <v>32</v>
          </cell>
          <cell r="B462" t="str">
            <v>Liberman Broadcasting</v>
          </cell>
          <cell r="C462">
            <v>5.1149232393407656E-2</v>
          </cell>
        </row>
        <row r="463">
          <cell r="A463">
            <v>33</v>
          </cell>
          <cell r="B463" t="str">
            <v>Ackerley Communications</v>
          </cell>
          <cell r="C463">
            <v>5.0520374740122546E-2</v>
          </cell>
        </row>
        <row r="464">
          <cell r="A464">
            <v>34</v>
          </cell>
          <cell r="B464" t="str">
            <v>Allbritton Communications</v>
          </cell>
          <cell r="C464">
            <v>4.831609867038688E-2</v>
          </cell>
        </row>
        <row r="465">
          <cell r="A465">
            <v>35</v>
          </cell>
          <cell r="B465" t="str">
            <v>D.P. Media Inc. (Devon Paxson)</v>
          </cell>
          <cell r="C465">
            <v>4.6179948603967812E-2</v>
          </cell>
        </row>
        <row r="466">
          <cell r="A466">
            <v>36</v>
          </cell>
          <cell r="B466" t="str">
            <v>Glencairn Acquisitions</v>
          </cell>
          <cell r="C466">
            <v>4.6127055639620426E-2</v>
          </cell>
        </row>
        <row r="467">
          <cell r="A467">
            <v>37</v>
          </cell>
          <cell r="B467" t="str">
            <v>News Web</v>
          </cell>
          <cell r="C467">
            <v>4.430592432854781E-2</v>
          </cell>
        </row>
        <row r="468">
          <cell r="A468">
            <v>38</v>
          </cell>
          <cell r="B468" t="str">
            <v>Weigel Broadcasting</v>
          </cell>
          <cell r="C468">
            <v>4.3335062735854885E-2</v>
          </cell>
        </row>
        <row r="469">
          <cell r="A469">
            <v>39</v>
          </cell>
          <cell r="B469" t="str">
            <v>JASUS Corporation</v>
          </cell>
          <cell r="C469">
            <v>4.1891534093038314E-2</v>
          </cell>
        </row>
        <row r="470">
          <cell r="A470">
            <v>40</v>
          </cell>
          <cell r="B470" t="str">
            <v>Lee Enterprises</v>
          </cell>
          <cell r="C470">
            <v>4.0541742402482171E-2</v>
          </cell>
        </row>
        <row r="471">
          <cell r="A471">
            <v>41</v>
          </cell>
          <cell r="B471" t="str">
            <v>Acme Television LLC</v>
          </cell>
          <cell r="C471">
            <v>3.8559583669062397E-2</v>
          </cell>
        </row>
        <row r="472">
          <cell r="A472">
            <v>42</v>
          </cell>
          <cell r="B472" t="str">
            <v>New York Times</v>
          </cell>
          <cell r="C472">
            <v>3.718181384678583E-2</v>
          </cell>
        </row>
        <row r="473">
          <cell r="A473">
            <v>43</v>
          </cell>
          <cell r="B473" t="str">
            <v>Sunbeam Television</v>
          </cell>
          <cell r="C473">
            <v>3.6353599881879188E-2</v>
          </cell>
        </row>
        <row r="474">
          <cell r="A474">
            <v>44</v>
          </cell>
          <cell r="B474" t="str">
            <v>Benedek Broadcasting</v>
          </cell>
          <cell r="C474">
            <v>3.3791513133353129E-2</v>
          </cell>
        </row>
        <row r="475">
          <cell r="A475">
            <v>45</v>
          </cell>
          <cell r="B475" t="str">
            <v>Malrite Communications</v>
          </cell>
          <cell r="C475">
            <v>3.3366474825859103E-2</v>
          </cell>
        </row>
        <row r="476">
          <cell r="A476">
            <v>46</v>
          </cell>
          <cell r="B476" t="str">
            <v xml:space="preserve">McGraw-Hill </v>
          </cell>
          <cell r="C476">
            <v>3.3246087171485424E-2</v>
          </cell>
        </row>
        <row r="477">
          <cell r="A477">
            <v>47</v>
          </cell>
          <cell r="B477" t="str">
            <v>Whitehead Media (Global Broadcasting)</v>
          </cell>
          <cell r="C477">
            <v>3.2100413310524691E-2</v>
          </cell>
        </row>
        <row r="478">
          <cell r="A478">
            <v>48</v>
          </cell>
          <cell r="B478" t="str">
            <v>ValueVision</v>
          </cell>
          <cell r="C478">
            <v>3.2044559157053606E-2</v>
          </cell>
        </row>
        <row r="479">
          <cell r="A479">
            <v>49</v>
          </cell>
          <cell r="B479" t="str">
            <v xml:space="preserve">Chronicle </v>
          </cell>
          <cell r="C479">
            <v>3.1600278678529534E-2</v>
          </cell>
        </row>
        <row r="480">
          <cell r="A480">
            <v>50</v>
          </cell>
          <cell r="B480" t="str">
            <v>Hubbard Broadcasting</v>
          </cell>
          <cell r="C480">
            <v>3.1175807534143278E-2</v>
          </cell>
        </row>
        <row r="481">
          <cell r="A481" t="str">
            <v xml:space="preserve">Note:  Clearance rank is based on total clearance of a broadcaster's station group based on the number of </v>
          </cell>
        </row>
        <row r="482">
          <cell r="A482" t="str">
            <v xml:space="preserve">cumulative television households reached (%) within that group's Designated Marketing Areas (DMAs).  </v>
          </cell>
        </row>
        <row r="483">
          <cell r="A483" t="str">
            <v>This rank includes pure independent, ethnic, and home shopping stations.</v>
          </cell>
        </row>
        <row r="484">
          <cell r="A484" t="str">
            <v>Sources:  Bear, Stearns &amp; Co. Inc., Nielsen Media Research; BIA - Investing in Television.</v>
          </cell>
        </row>
        <row r="487">
          <cell r="A487" t="str">
            <v>50 Largest Broadcasters — Ranked by FCC Clearance</v>
          </cell>
        </row>
        <row r="488">
          <cell r="C488" t="str">
            <v>Total</v>
          </cell>
        </row>
        <row r="489">
          <cell r="C489" t="str">
            <v>"FCC"</v>
          </cell>
        </row>
        <row r="490">
          <cell r="A490" t="str">
            <v>Rank</v>
          </cell>
          <cell r="B490" t="str">
            <v>Company</v>
          </cell>
          <cell r="C490" t="str">
            <v>Clearance</v>
          </cell>
        </row>
        <row r="491">
          <cell r="A491">
            <v>1</v>
          </cell>
          <cell r="B491" t="str">
            <v>News Corp. (Fox Broadcasting)</v>
          </cell>
          <cell r="C491">
            <v>0.34621227662040099</v>
          </cell>
        </row>
        <row r="492">
          <cell r="A492">
            <v>2</v>
          </cell>
          <cell r="B492" t="str">
            <v>Westinghouse (CBS)</v>
          </cell>
          <cell r="C492">
            <v>0.30882706221031747</v>
          </cell>
        </row>
        <row r="493">
          <cell r="A493">
            <v>3</v>
          </cell>
          <cell r="B493" t="str">
            <v>Paxson Communications</v>
          </cell>
          <cell r="C493">
            <v>0.27831123996935475</v>
          </cell>
        </row>
        <row r="494">
          <cell r="A494">
            <v>4</v>
          </cell>
          <cell r="B494" t="str">
            <v xml:space="preserve">Tribune </v>
          </cell>
          <cell r="C494">
            <v>0.2489466590792152</v>
          </cell>
        </row>
        <row r="495">
          <cell r="A495">
            <v>5</v>
          </cell>
          <cell r="B495" t="str">
            <v>General Electric (NBC)</v>
          </cell>
          <cell r="C495">
            <v>0.2456440652715518</v>
          </cell>
        </row>
        <row r="496">
          <cell r="A496">
            <v>6</v>
          </cell>
          <cell r="B496" t="str">
            <v>Disney (ABC)</v>
          </cell>
          <cell r="C496">
            <v>0.23904786333356579</v>
          </cell>
        </row>
        <row r="497">
          <cell r="A497">
            <v>7</v>
          </cell>
          <cell r="B497" t="str">
            <v>Chris-Craft Industries (BHC, United)</v>
          </cell>
          <cell r="C497">
            <v>0.1821858844607312</v>
          </cell>
        </row>
        <row r="498">
          <cell r="A498">
            <v>8</v>
          </cell>
          <cell r="B498" t="str">
            <v xml:space="preserve">HSN, Inc. (formerly Silver King </v>
          </cell>
          <cell r="C498">
            <v>0.16444463459589931</v>
          </cell>
        </row>
        <row r="499">
          <cell r="A499">
            <v>9</v>
          </cell>
          <cell r="B499" t="str">
            <v>Gannett Broadcasting</v>
          </cell>
          <cell r="C499">
            <v>0.15258777806969884</v>
          </cell>
        </row>
        <row r="500">
          <cell r="A500">
            <v>10</v>
          </cell>
          <cell r="B500" t="str">
            <v>Univision Communications</v>
          </cell>
          <cell r="C500">
            <v>0.13483218175411249</v>
          </cell>
        </row>
        <row r="501">
          <cell r="A501">
            <v>11</v>
          </cell>
          <cell r="B501" t="str">
            <v>A.H. Belo</v>
          </cell>
          <cell r="C501">
            <v>0.13411593137107244</v>
          </cell>
        </row>
        <row r="502">
          <cell r="A502">
            <v>12</v>
          </cell>
          <cell r="B502" t="str">
            <v>Viacom</v>
          </cell>
          <cell r="C502">
            <v>0.12186186706241769</v>
          </cell>
        </row>
        <row r="503">
          <cell r="A503">
            <v>13</v>
          </cell>
          <cell r="B503" t="str">
            <v>Telemundo Group</v>
          </cell>
          <cell r="C503">
            <v>0.10756345904874558</v>
          </cell>
        </row>
        <row r="504">
          <cell r="A504">
            <v>14</v>
          </cell>
          <cell r="B504" t="str">
            <v>Sinclair Broadcast</v>
          </cell>
          <cell r="C504">
            <v>0.10015681048592751</v>
          </cell>
        </row>
        <row r="505">
          <cell r="A505">
            <v>15</v>
          </cell>
          <cell r="B505" t="str">
            <v>Cox Enterprises</v>
          </cell>
          <cell r="C505">
            <v>9.3337651223588877E-2</v>
          </cell>
        </row>
        <row r="506">
          <cell r="A506">
            <v>16</v>
          </cell>
          <cell r="B506" t="str">
            <v xml:space="preserve">Young Broadcasting </v>
          </cell>
          <cell r="C506">
            <v>9.0526532400804202E-2</v>
          </cell>
        </row>
        <row r="507">
          <cell r="A507">
            <v>17</v>
          </cell>
          <cell r="B507" t="str">
            <v>Hearst-Argyle Television</v>
          </cell>
          <cell r="C507">
            <v>8.8779513227478665E-2</v>
          </cell>
        </row>
        <row r="508">
          <cell r="A508">
            <v>18</v>
          </cell>
          <cell r="B508" t="str">
            <v>Scripps Howard</v>
          </cell>
          <cell r="C508">
            <v>8.0214886347008685E-2</v>
          </cell>
        </row>
        <row r="509">
          <cell r="A509">
            <v>19</v>
          </cell>
          <cell r="B509" t="str">
            <v>Washington Post</v>
          </cell>
          <cell r="C509">
            <v>7.1316564085289191E-2</v>
          </cell>
        </row>
        <row r="510">
          <cell r="A510">
            <v>20</v>
          </cell>
          <cell r="B510" t="str">
            <v>LIN Television Corp. (Hicks, Muse)</v>
          </cell>
          <cell r="C510">
            <v>6.3418970582424045E-2</v>
          </cell>
        </row>
        <row r="511">
          <cell r="A511">
            <v>21</v>
          </cell>
          <cell r="B511" t="str">
            <v xml:space="preserve">Meredith </v>
          </cell>
          <cell r="C511">
            <v>6.2230877705801685E-2</v>
          </cell>
        </row>
        <row r="512">
          <cell r="A512">
            <v>22</v>
          </cell>
          <cell r="B512" t="str">
            <v>Raycom</v>
          </cell>
          <cell r="C512">
            <v>5.6966411573565731E-2</v>
          </cell>
        </row>
        <row r="513">
          <cell r="A513">
            <v>23</v>
          </cell>
          <cell r="B513" t="str">
            <v xml:space="preserve">Pulitzer </v>
          </cell>
          <cell r="C513">
            <v>5.2467165773391625E-2</v>
          </cell>
        </row>
        <row r="514">
          <cell r="A514">
            <v>24</v>
          </cell>
          <cell r="B514" t="str">
            <v>Media General</v>
          </cell>
          <cell r="C514">
            <v>5.0372843872097631E-2</v>
          </cell>
        </row>
        <row r="515">
          <cell r="A515">
            <v>25</v>
          </cell>
          <cell r="B515" t="str">
            <v>Granite Broadcasting</v>
          </cell>
          <cell r="C515">
            <v>4.8927472615893031E-2</v>
          </cell>
        </row>
        <row r="516">
          <cell r="A516">
            <v>26</v>
          </cell>
          <cell r="B516" t="str">
            <v>Allbritton Communications</v>
          </cell>
          <cell r="C516">
            <v>4.1999418025397202E-2</v>
          </cell>
        </row>
        <row r="517">
          <cell r="A517">
            <v>27</v>
          </cell>
          <cell r="B517" t="str">
            <v>Sullivan Broadcasting Co.</v>
          </cell>
          <cell r="C517">
            <v>4.0548110871214599E-2</v>
          </cell>
        </row>
        <row r="518">
          <cell r="A518">
            <v>28</v>
          </cell>
          <cell r="B518" t="str">
            <v>Lee Enterprises</v>
          </cell>
          <cell r="C518">
            <v>3.8392276483573622E-2</v>
          </cell>
        </row>
        <row r="519">
          <cell r="A519">
            <v>29</v>
          </cell>
          <cell r="B519" t="str">
            <v>Sunbeam Television</v>
          </cell>
          <cell r="C519">
            <v>3.6353599881879188E-2</v>
          </cell>
        </row>
        <row r="520">
          <cell r="A520">
            <v>30</v>
          </cell>
          <cell r="B520" t="str">
            <v>Ackerley Communications</v>
          </cell>
          <cell r="C520">
            <v>3.6327478554917803E-2</v>
          </cell>
        </row>
        <row r="521">
          <cell r="A521">
            <v>31</v>
          </cell>
          <cell r="B521" t="str">
            <v>New York Times</v>
          </cell>
          <cell r="C521">
            <v>3.5494140266219068E-2</v>
          </cell>
        </row>
        <row r="522">
          <cell r="A522">
            <v>32</v>
          </cell>
          <cell r="B522" t="str">
            <v>All-American TV, Inc.</v>
          </cell>
          <cell r="C522">
            <v>3.3948524440234107E-2</v>
          </cell>
        </row>
        <row r="523">
          <cell r="A523">
            <v>33</v>
          </cell>
          <cell r="B523" t="str">
            <v>Clear Channel</v>
          </cell>
          <cell r="C523">
            <v>3.3632468472799631E-2</v>
          </cell>
        </row>
        <row r="524">
          <cell r="A524">
            <v>34</v>
          </cell>
          <cell r="B524" t="str">
            <v xml:space="preserve">McGraw-Hill </v>
          </cell>
          <cell r="C524">
            <v>3.2347059942534548E-2</v>
          </cell>
        </row>
        <row r="525">
          <cell r="A525">
            <v>35</v>
          </cell>
          <cell r="B525" t="str">
            <v xml:space="preserve">Chronicle </v>
          </cell>
          <cell r="C525">
            <v>3.1600278678529534E-2</v>
          </cell>
        </row>
        <row r="526">
          <cell r="A526">
            <v>36</v>
          </cell>
          <cell r="B526" t="str">
            <v>Hubbard Broadcasting</v>
          </cell>
          <cell r="C526">
            <v>3.1175807534143278E-2</v>
          </cell>
        </row>
        <row r="527">
          <cell r="A527">
            <v>37</v>
          </cell>
          <cell r="B527" t="str">
            <v>Pappas Telecasting</v>
          </cell>
          <cell r="C527">
            <v>3.0377631105138865E-2</v>
          </cell>
        </row>
        <row r="528">
          <cell r="A528">
            <v>38</v>
          </cell>
          <cell r="B528" t="str">
            <v>Imes Family</v>
          </cell>
          <cell r="C528">
            <v>2.7729086930387264E-2</v>
          </cell>
        </row>
        <row r="529">
          <cell r="A529">
            <v>39</v>
          </cell>
          <cell r="B529" t="str">
            <v>Beindorf &amp; Headley</v>
          </cell>
          <cell r="C529">
            <v>2.7516645711999035E-2</v>
          </cell>
        </row>
        <row r="530">
          <cell r="A530">
            <v>40</v>
          </cell>
          <cell r="B530" t="str">
            <v>Kelly Broadcasting</v>
          </cell>
          <cell r="C530">
            <v>2.6966119809916166E-2</v>
          </cell>
        </row>
        <row r="531">
          <cell r="A531">
            <v>41</v>
          </cell>
          <cell r="B531" t="str">
            <v>Benedek Broadcasting</v>
          </cell>
          <cell r="C531">
            <v>2.6103478417708818E-2</v>
          </cell>
        </row>
        <row r="532">
          <cell r="A532">
            <v>42</v>
          </cell>
          <cell r="B532" t="str">
            <v>Harriscope</v>
          </cell>
          <cell r="C532">
            <v>2.5574616196703828E-2</v>
          </cell>
        </row>
        <row r="533">
          <cell r="A533">
            <v>43</v>
          </cell>
          <cell r="B533" t="str">
            <v>Liberman Broadcasting</v>
          </cell>
          <cell r="C533">
            <v>2.5574616196703828E-2</v>
          </cell>
        </row>
        <row r="534">
          <cell r="A534">
            <v>44</v>
          </cell>
          <cell r="B534" t="str">
            <v>Fisher Broadcasting</v>
          </cell>
          <cell r="C534">
            <v>2.5426301465594606E-2</v>
          </cell>
        </row>
        <row r="535">
          <cell r="A535">
            <v>45</v>
          </cell>
          <cell r="B535" t="str">
            <v>Acme Television LLC</v>
          </cell>
          <cell r="C535">
            <v>2.4941432274081944E-2</v>
          </cell>
        </row>
        <row r="536">
          <cell r="A536">
            <v>46</v>
          </cell>
          <cell r="B536" t="str">
            <v>Freedom Newspapers</v>
          </cell>
          <cell r="C536">
            <v>2.3319360153020937E-2</v>
          </cell>
        </row>
        <row r="537">
          <cell r="A537">
            <v>47</v>
          </cell>
          <cell r="B537" t="str">
            <v>D.P. Media Inc. (Devon Paxson)</v>
          </cell>
          <cell r="C537">
            <v>2.3089974301983906E-2</v>
          </cell>
        </row>
        <row r="538">
          <cell r="A538">
            <v>48</v>
          </cell>
          <cell r="B538" t="str">
            <v>Glencairn Acquisitions</v>
          </cell>
          <cell r="C538">
            <v>2.3063527819810213E-2</v>
          </cell>
        </row>
        <row r="539">
          <cell r="A539">
            <v>49</v>
          </cell>
          <cell r="B539" t="str">
            <v>News Web</v>
          </cell>
          <cell r="C539">
            <v>2.2152962164273905E-2</v>
          </cell>
        </row>
        <row r="540">
          <cell r="A540">
            <v>50</v>
          </cell>
          <cell r="B540" t="str">
            <v>Weigel Broadcasting</v>
          </cell>
          <cell r="C540">
            <v>2.1667531367927442E-2</v>
          </cell>
        </row>
        <row r="541">
          <cell r="A541" t="str">
            <v>Note:  FCC rank is based on total clearance of a broadcaster's station group based on the number of cumulative</v>
          </cell>
        </row>
        <row r="542">
          <cell r="A542" t="str">
            <v>television households reached within that group's Designated Marketing Areas (DMAs), taking into account the</v>
          </cell>
        </row>
        <row r="543">
          <cell r="A543" t="str">
            <v>50% discount for UHF stations as applied to national ownership caps.  This rank includes pure independents,</v>
          </cell>
        </row>
        <row r="544">
          <cell r="A544" t="str">
            <v>ethnic, and home shopping stations.</v>
          </cell>
        </row>
        <row r="545">
          <cell r="A545" t="str">
            <v>Sources:  Bear Stearns &amp; Co. Inc.; Nielsen Media Research; BIA - Investing in Television.</v>
          </cell>
        </row>
        <row r="549">
          <cell r="A549" t="str">
            <v>March 1998 Report</v>
          </cell>
        </row>
        <row r="551">
          <cell r="A551" t="str">
            <v>50 Largest Broadcasters — Ranked by Estimated Aggregate Average Sign-On/Sign-Off Audience</v>
          </cell>
        </row>
        <row r="552">
          <cell r="C552" t="str">
            <v>Aggregate May-98</v>
          </cell>
        </row>
        <row r="553">
          <cell r="C553" t="str">
            <v>Sign-On/Sign-Off</v>
          </cell>
        </row>
        <row r="554">
          <cell r="A554" t="str">
            <v>Rank</v>
          </cell>
          <cell r="B554" t="str">
            <v>Company</v>
          </cell>
          <cell r="C554" t="str">
            <v>Audience</v>
          </cell>
        </row>
        <row r="555">
          <cell r="A555">
            <v>1</v>
          </cell>
          <cell r="B555" t="str">
            <v>General Electric (NBC)</v>
          </cell>
          <cell r="C555">
            <v>1691712.1502401908</v>
          </cell>
        </row>
        <row r="556">
          <cell r="A556">
            <v>2</v>
          </cell>
          <cell r="B556" t="str">
            <v>News Corp. (Fox Broadcasting)</v>
          </cell>
          <cell r="C556">
            <v>1561258.0786660633</v>
          </cell>
        </row>
        <row r="557">
          <cell r="A557">
            <v>3</v>
          </cell>
          <cell r="B557" t="str">
            <v>Disney (ABC)</v>
          </cell>
          <cell r="C557">
            <v>1483099.7159724883</v>
          </cell>
        </row>
        <row r="558">
          <cell r="A558">
            <v>4</v>
          </cell>
          <cell r="B558" t="str">
            <v>CBS Corp.</v>
          </cell>
          <cell r="C558">
            <v>1392256.8583179924</v>
          </cell>
        </row>
        <row r="559">
          <cell r="A559">
            <v>5</v>
          </cell>
          <cell r="B559" t="str">
            <v xml:space="preserve">Tribune </v>
          </cell>
          <cell r="C559">
            <v>1104055.2397391412</v>
          </cell>
        </row>
        <row r="560">
          <cell r="A560">
            <v>6</v>
          </cell>
          <cell r="B560" t="str">
            <v>Gannett Broadcasting</v>
          </cell>
          <cell r="C560">
            <v>1052123.3514488342</v>
          </cell>
        </row>
        <row r="561">
          <cell r="A561">
            <v>7</v>
          </cell>
          <cell r="B561" t="str">
            <v>Hearst-Argyle Television</v>
          </cell>
          <cell r="C561">
            <v>918823.37346207094</v>
          </cell>
        </row>
        <row r="562">
          <cell r="A562">
            <v>8</v>
          </cell>
          <cell r="B562" t="str">
            <v>A.H. Belo</v>
          </cell>
          <cell r="C562">
            <v>831312.61693874479</v>
          </cell>
        </row>
        <row r="563">
          <cell r="A563">
            <v>9</v>
          </cell>
          <cell r="B563" t="str">
            <v>Sinclair Broadcast</v>
          </cell>
          <cell r="C563">
            <v>610995.23847895174</v>
          </cell>
        </row>
        <row r="564">
          <cell r="A564">
            <v>10</v>
          </cell>
          <cell r="B564" t="str">
            <v>Chris-Craft Industries (BHC, United)</v>
          </cell>
          <cell r="C564">
            <v>576255.38904726331</v>
          </cell>
        </row>
        <row r="565">
          <cell r="A565">
            <v>11</v>
          </cell>
          <cell r="B565" t="str">
            <v>Viacom</v>
          </cell>
          <cell r="C565">
            <v>559431.19155326521</v>
          </cell>
        </row>
        <row r="566">
          <cell r="A566">
            <v>12</v>
          </cell>
          <cell r="B566" t="str">
            <v>Cox Enterprises</v>
          </cell>
          <cell r="C566">
            <v>541858.42905721173</v>
          </cell>
        </row>
        <row r="567">
          <cell r="A567">
            <v>13</v>
          </cell>
          <cell r="B567" t="str">
            <v>Univision Communications</v>
          </cell>
          <cell r="C567">
            <v>527940.09595159674</v>
          </cell>
        </row>
        <row r="568">
          <cell r="A568">
            <v>14</v>
          </cell>
          <cell r="B568" t="str">
            <v>Scripps Howard</v>
          </cell>
          <cell r="C568">
            <v>523238.80689127417</v>
          </cell>
        </row>
        <row r="569">
          <cell r="A569">
            <v>15</v>
          </cell>
          <cell r="B569" t="str">
            <v>Washington Post</v>
          </cell>
          <cell r="C569">
            <v>513728.99764950381</v>
          </cell>
        </row>
        <row r="570">
          <cell r="A570">
            <v>16</v>
          </cell>
          <cell r="B570" t="str">
            <v>Raycom</v>
          </cell>
          <cell r="C570">
            <v>456902.78299496288</v>
          </cell>
        </row>
        <row r="571">
          <cell r="A571">
            <v>17</v>
          </cell>
          <cell r="B571" t="str">
            <v xml:space="preserve">Meredith </v>
          </cell>
          <cell r="C571">
            <v>406808.94817289611</v>
          </cell>
        </row>
        <row r="572">
          <cell r="A572">
            <v>18</v>
          </cell>
          <cell r="B572" t="str">
            <v xml:space="preserve">Young Broadcasting </v>
          </cell>
          <cell r="C572">
            <v>390463.69691464363</v>
          </cell>
        </row>
        <row r="573">
          <cell r="A573">
            <v>19</v>
          </cell>
          <cell r="B573" t="str">
            <v>Lin Television(Hicks Muse)</v>
          </cell>
          <cell r="C573">
            <v>301199.62509978184</v>
          </cell>
        </row>
        <row r="574">
          <cell r="A574">
            <v>20</v>
          </cell>
          <cell r="B574" t="str">
            <v>Media General</v>
          </cell>
          <cell r="C574">
            <v>258580.83267442742</v>
          </cell>
        </row>
        <row r="575">
          <cell r="A575">
            <v>21</v>
          </cell>
          <cell r="B575" t="str">
            <v>New York Times</v>
          </cell>
          <cell r="C575">
            <v>231658.58558927104</v>
          </cell>
        </row>
        <row r="576">
          <cell r="A576">
            <v>22</v>
          </cell>
          <cell r="B576" t="str">
            <v>Clear Channel</v>
          </cell>
          <cell r="C576">
            <v>223809.86964329809</v>
          </cell>
        </row>
        <row r="577">
          <cell r="A577">
            <v>23</v>
          </cell>
          <cell r="B577" t="str">
            <v>Granite Broadcasting</v>
          </cell>
          <cell r="C577">
            <v>213030.93247751473</v>
          </cell>
        </row>
        <row r="578">
          <cell r="A578">
            <v>24</v>
          </cell>
          <cell r="B578" t="str">
            <v>Allbritton Communications</v>
          </cell>
          <cell r="C578">
            <v>205252.93394893082</v>
          </cell>
        </row>
        <row r="579">
          <cell r="A579">
            <v>25</v>
          </cell>
          <cell r="B579" t="str">
            <v>Benedek Broadcasting</v>
          </cell>
          <cell r="C579">
            <v>194037.24949793983</v>
          </cell>
        </row>
        <row r="580">
          <cell r="A580">
            <v>26</v>
          </cell>
          <cell r="B580" t="str">
            <v>Sunbeam Television</v>
          </cell>
          <cell r="C580">
            <v>186256.09139910765</v>
          </cell>
        </row>
        <row r="581">
          <cell r="A581">
            <v>27</v>
          </cell>
          <cell r="B581" t="str">
            <v>Lee Enterprises</v>
          </cell>
          <cell r="C581">
            <v>185129.46752739514</v>
          </cell>
        </row>
        <row r="582">
          <cell r="A582">
            <v>28</v>
          </cell>
          <cell r="B582" t="str">
            <v>Cosmos Broadcasting (Liberty)</v>
          </cell>
          <cell r="C582">
            <v>180072.82347879664</v>
          </cell>
        </row>
        <row r="583">
          <cell r="A583">
            <v>29</v>
          </cell>
          <cell r="B583" t="str">
            <v>Freedom Communications, Inc.</v>
          </cell>
          <cell r="C583">
            <v>170152.25429418994</v>
          </cell>
        </row>
        <row r="584">
          <cell r="A584">
            <v>30</v>
          </cell>
          <cell r="B584" t="str">
            <v xml:space="preserve">Chronicle </v>
          </cell>
          <cell r="C584">
            <v>167485.99918423838</v>
          </cell>
        </row>
        <row r="585">
          <cell r="A585">
            <v>31</v>
          </cell>
          <cell r="B585" t="str">
            <v>Glencairn Acquisitions</v>
          </cell>
          <cell r="C585">
            <v>158716.5090513521</v>
          </cell>
        </row>
        <row r="586">
          <cell r="A586">
            <v>32</v>
          </cell>
          <cell r="B586" t="str">
            <v>Hubbard Broadcasting</v>
          </cell>
          <cell r="C586">
            <v>150132.42678619901</v>
          </cell>
        </row>
        <row r="587">
          <cell r="A587">
            <v>33</v>
          </cell>
          <cell r="B587" t="str">
            <v>Spartan Communications</v>
          </cell>
          <cell r="C587">
            <v>149450.97352512146</v>
          </cell>
        </row>
        <row r="588">
          <cell r="A588">
            <v>34</v>
          </cell>
          <cell r="B588" t="str">
            <v xml:space="preserve">McGraw-Hill </v>
          </cell>
          <cell r="C588">
            <v>142350.47578381229</v>
          </cell>
        </row>
        <row r="589">
          <cell r="A589">
            <v>35</v>
          </cell>
          <cell r="B589" t="str">
            <v>STC Broadcasting</v>
          </cell>
          <cell r="C589">
            <v>140679.64092344983</v>
          </cell>
        </row>
        <row r="590">
          <cell r="A590">
            <v>36</v>
          </cell>
          <cell r="B590" t="str">
            <v>Fisher Broadcasting</v>
          </cell>
          <cell r="C590">
            <v>131248.8847669294</v>
          </cell>
        </row>
        <row r="591">
          <cell r="A591">
            <v>37</v>
          </cell>
          <cell r="B591" t="str">
            <v>Gray Communications</v>
          </cell>
          <cell r="C591">
            <v>127861.1481536053</v>
          </cell>
        </row>
        <row r="592">
          <cell r="A592">
            <v>38</v>
          </cell>
          <cell r="B592" t="str">
            <v>Dispatch Company</v>
          </cell>
          <cell r="C592">
            <v>127612.05443749976</v>
          </cell>
        </row>
        <row r="593">
          <cell r="A593">
            <v>39</v>
          </cell>
          <cell r="B593" t="str">
            <v>News Web</v>
          </cell>
          <cell r="C593">
            <v>107321.02236221143</v>
          </cell>
        </row>
        <row r="594">
          <cell r="A594">
            <v>40</v>
          </cell>
          <cell r="B594" t="str">
            <v>Jefferson-Pilot</v>
          </cell>
          <cell r="C594">
            <v>106093.00447179837</v>
          </cell>
        </row>
        <row r="595">
          <cell r="A595">
            <v>41</v>
          </cell>
          <cell r="B595" t="str">
            <v>Emmis Broadcasting</v>
          </cell>
          <cell r="C595">
            <v>89379.634030097863</v>
          </cell>
        </row>
        <row r="596">
          <cell r="A596">
            <v>42</v>
          </cell>
          <cell r="B596" t="str">
            <v>Ackerley Communications</v>
          </cell>
          <cell r="C596">
            <v>88169.246700438351</v>
          </cell>
        </row>
        <row r="597">
          <cell r="A597">
            <v>43</v>
          </cell>
          <cell r="B597" t="str">
            <v>Qwest</v>
          </cell>
          <cell r="C597">
            <v>81003.15146785781</v>
          </cell>
        </row>
        <row r="598">
          <cell r="A598">
            <v>44</v>
          </cell>
          <cell r="B598" t="str">
            <v xml:space="preserve">Gaylord </v>
          </cell>
          <cell r="C598">
            <v>76516.651014802221</v>
          </cell>
        </row>
        <row r="599">
          <cell r="A599">
            <v>45</v>
          </cell>
          <cell r="B599" t="str">
            <v>Capitol Broadcasting</v>
          </cell>
          <cell r="C599">
            <v>73496.73339183582</v>
          </cell>
        </row>
        <row r="600">
          <cell r="A600">
            <v>46</v>
          </cell>
          <cell r="B600" t="str">
            <v>Bahakel Communications</v>
          </cell>
          <cell r="C600">
            <v>71303.700156837891</v>
          </cell>
        </row>
        <row r="601">
          <cell r="A601">
            <v>47</v>
          </cell>
          <cell r="B601" t="str">
            <v>Weigel Broadcasting</v>
          </cell>
          <cell r="C601">
            <v>68687.082271793493</v>
          </cell>
        </row>
        <row r="602">
          <cell r="A602">
            <v>48</v>
          </cell>
          <cell r="B602" t="str">
            <v>Comm. Corp. of America</v>
          </cell>
          <cell r="C602">
            <v>67478.803407193816</v>
          </cell>
        </row>
        <row r="603">
          <cell r="A603">
            <v>49</v>
          </cell>
          <cell r="B603" t="str">
            <v>Pappas Telecasting</v>
          </cell>
          <cell r="C603">
            <v>51808.233728899744</v>
          </cell>
        </row>
        <row r="604">
          <cell r="A604">
            <v>50</v>
          </cell>
          <cell r="B604" t="str">
            <v>Telemundo Group</v>
          </cell>
          <cell r="C604">
            <v>45370.864391401381</v>
          </cell>
        </row>
        <row r="605">
          <cell r="A605" t="str">
            <v>Note:  Rank is based on average sign-on/sign-off viewers for May 1998 across a broadcaster's station group.</v>
          </cell>
          <cell r="C605" t="str">
            <v xml:space="preserve"> </v>
          </cell>
        </row>
        <row r="606">
          <cell r="A606" t="str">
            <v>Sources:  Bear Stearns &amp; Co. Inc.; Nielsen Media Research; BIA - Investing in Television</v>
          </cell>
        </row>
        <row r="608">
          <cell r="A608" t="str">
            <v>50 Largest Broadcasters — Ranked by Total Clearance (Syndicator Perspective)</v>
          </cell>
        </row>
        <row r="609">
          <cell r="C609" t="str">
            <v>Total</v>
          </cell>
        </row>
        <row r="610">
          <cell r="C610" t="str">
            <v>"Syndicator"</v>
          </cell>
        </row>
        <row r="611">
          <cell r="A611" t="str">
            <v>Rank</v>
          </cell>
          <cell r="B611" t="str">
            <v>Company</v>
          </cell>
          <cell r="C611" t="str">
            <v>Clearance</v>
          </cell>
        </row>
        <row r="612">
          <cell r="A612">
            <v>1</v>
          </cell>
          <cell r="B612" t="str">
            <v xml:space="preserve">Paxson Communications </v>
          </cell>
          <cell r="C612">
            <v>0.66696873725372463</v>
          </cell>
        </row>
        <row r="613">
          <cell r="A613">
            <v>2</v>
          </cell>
          <cell r="B613" t="str">
            <v>News Corp. (Fox Broadcasting)</v>
          </cell>
          <cell r="C613">
            <v>0.40632183063830835</v>
          </cell>
        </row>
        <row r="614">
          <cell r="A614">
            <v>3</v>
          </cell>
          <cell r="B614" t="str">
            <v xml:space="preserve">Tribune </v>
          </cell>
          <cell r="C614">
            <v>0.33823098851836642</v>
          </cell>
        </row>
        <row r="615">
          <cell r="A615">
            <v>4</v>
          </cell>
          <cell r="B615" t="str">
            <v>CBS Corp.</v>
          </cell>
          <cell r="C615">
            <v>0.31783905888812747</v>
          </cell>
        </row>
        <row r="616">
          <cell r="A616">
            <v>5</v>
          </cell>
          <cell r="B616" t="str">
            <v>USA Networks, Inc.</v>
          </cell>
          <cell r="C616">
            <v>0.31019930930756817</v>
          </cell>
        </row>
        <row r="617">
          <cell r="A617">
            <v>6</v>
          </cell>
          <cell r="B617" t="str">
            <v>General Electric (NBC)</v>
          </cell>
          <cell r="C617">
            <v>0.27276883460583962</v>
          </cell>
        </row>
        <row r="618">
          <cell r="A618">
            <v>7</v>
          </cell>
          <cell r="B618" t="str">
            <v>Univision Communications</v>
          </cell>
          <cell r="C618">
            <v>0.27079211178228219</v>
          </cell>
        </row>
        <row r="619">
          <cell r="A619">
            <v>8</v>
          </cell>
          <cell r="B619" t="str">
            <v>Viacom</v>
          </cell>
          <cell r="C619">
            <v>0.24996171715608673</v>
          </cell>
        </row>
        <row r="620">
          <cell r="A620">
            <v>9</v>
          </cell>
          <cell r="B620" t="str">
            <v>Disney (ABC)</v>
          </cell>
          <cell r="C620">
            <v>0.24151705503211635</v>
          </cell>
        </row>
        <row r="621">
          <cell r="A621">
            <v>10</v>
          </cell>
          <cell r="B621" t="str">
            <v>Sinclair Broadcast</v>
          </cell>
          <cell r="C621">
            <v>0.23551563052541374</v>
          </cell>
        </row>
        <row r="622">
          <cell r="A622">
            <v>11</v>
          </cell>
          <cell r="B622" t="str">
            <v>Chris-Craft Industries (BHC, United)</v>
          </cell>
          <cell r="C622">
            <v>0.21680807004361929</v>
          </cell>
        </row>
        <row r="623">
          <cell r="A623">
            <v>12</v>
          </cell>
          <cell r="B623" t="str">
            <v>Telemundo Group</v>
          </cell>
          <cell r="C623">
            <v>0.2158047677584605</v>
          </cell>
        </row>
        <row r="624">
          <cell r="A624">
            <v>13</v>
          </cell>
          <cell r="B624" t="str">
            <v>Gannett Broadcasting</v>
          </cell>
          <cell r="C624">
            <v>0.17010991223241506</v>
          </cell>
        </row>
        <row r="625">
          <cell r="A625">
            <v>14</v>
          </cell>
          <cell r="B625" t="str">
            <v>Hearst-Argyle Television</v>
          </cell>
          <cell r="C625">
            <v>0.15477104847101036</v>
          </cell>
        </row>
        <row r="626">
          <cell r="A626">
            <v>15</v>
          </cell>
          <cell r="B626" t="str">
            <v>A.H. Belo</v>
          </cell>
          <cell r="C626">
            <v>0.13558495481215851</v>
          </cell>
        </row>
        <row r="627">
          <cell r="A627">
            <v>16</v>
          </cell>
          <cell r="B627" t="str">
            <v>Scripps Howard</v>
          </cell>
          <cell r="C627">
            <v>9.8691561817285098E-2</v>
          </cell>
        </row>
        <row r="628">
          <cell r="A628">
            <v>17</v>
          </cell>
          <cell r="B628" t="str">
            <v>Cox Enterprises</v>
          </cell>
          <cell r="C628">
            <v>9.5348226986175316E-2</v>
          </cell>
        </row>
        <row r="629">
          <cell r="A629">
            <v>18</v>
          </cell>
          <cell r="B629" t="str">
            <v xml:space="preserve">Meredith </v>
          </cell>
          <cell r="C629">
            <v>9.492608891907886E-2</v>
          </cell>
        </row>
        <row r="630">
          <cell r="A630">
            <v>19</v>
          </cell>
          <cell r="B630" t="str">
            <v>Raycom</v>
          </cell>
          <cell r="C630">
            <v>9.4209612758164044E-2</v>
          </cell>
        </row>
        <row r="631">
          <cell r="A631">
            <v>20</v>
          </cell>
          <cell r="B631" t="str">
            <v xml:space="preserve">Young Broadcasting </v>
          </cell>
          <cell r="C631">
            <v>9.2137212019442388E-2</v>
          </cell>
        </row>
        <row r="632">
          <cell r="A632">
            <v>21</v>
          </cell>
          <cell r="B632" t="str">
            <v>Glencairn Acquisitions</v>
          </cell>
          <cell r="C632">
            <v>8.6067479624572577E-2</v>
          </cell>
        </row>
        <row r="633">
          <cell r="A633">
            <v>22</v>
          </cell>
          <cell r="B633" t="str">
            <v>D.P. Media Inc. (Devon Paxson)</v>
          </cell>
          <cell r="C633">
            <v>8.5244876387162008E-2</v>
          </cell>
        </row>
        <row r="634">
          <cell r="A634">
            <v>23</v>
          </cell>
          <cell r="B634" t="str">
            <v>Washington Post</v>
          </cell>
          <cell r="C634">
            <v>7.235356887662138E-2</v>
          </cell>
        </row>
        <row r="635">
          <cell r="A635">
            <v>24</v>
          </cell>
          <cell r="B635" t="str">
            <v>Granite Broadcasting</v>
          </cell>
          <cell r="C635">
            <v>7.0897110404904706E-2</v>
          </cell>
        </row>
        <row r="636">
          <cell r="A636">
            <v>25</v>
          </cell>
          <cell r="B636" t="str">
            <v>Clear Channel</v>
          </cell>
          <cell r="C636">
            <v>6.9547343255225061E-2</v>
          </cell>
        </row>
        <row r="637">
          <cell r="A637">
            <v>26</v>
          </cell>
          <cell r="B637" t="str">
            <v>All-American TV, Inc.</v>
          </cell>
          <cell r="C637">
            <v>6.781827159262438E-2</v>
          </cell>
        </row>
        <row r="638">
          <cell r="A638">
            <v>27</v>
          </cell>
          <cell r="B638" t="str">
            <v>Ackerley Communications</v>
          </cell>
          <cell r="C638">
            <v>6.1028580626441647E-2</v>
          </cell>
        </row>
        <row r="639">
          <cell r="A639">
            <v>28</v>
          </cell>
          <cell r="B639" t="str">
            <v>Pappas Telecasting</v>
          </cell>
          <cell r="C639">
            <v>5.8584064516465736E-2</v>
          </cell>
        </row>
        <row r="640">
          <cell r="A640">
            <v>29</v>
          </cell>
          <cell r="B640" t="str">
            <v>Beindorf &amp; Headley</v>
          </cell>
          <cell r="C640">
            <v>5.550720592789464E-2</v>
          </cell>
        </row>
        <row r="641">
          <cell r="A641">
            <v>30</v>
          </cell>
          <cell r="B641" t="str">
            <v>Lin Television(Hicks Muse)</v>
          </cell>
          <cell r="C641">
            <v>5.5466961151113305E-2</v>
          </cell>
        </row>
        <row r="642">
          <cell r="A642">
            <v>31</v>
          </cell>
          <cell r="B642" t="str">
            <v>Acme Television LLC</v>
          </cell>
          <cell r="C642">
            <v>5.4105480352600585E-2</v>
          </cell>
        </row>
        <row r="643">
          <cell r="A643">
            <v>32</v>
          </cell>
          <cell r="B643" t="str">
            <v>Media General</v>
          </cell>
          <cell r="C643">
            <v>5.2910878096185672E-2</v>
          </cell>
        </row>
        <row r="644">
          <cell r="A644">
            <v>33</v>
          </cell>
          <cell r="B644" t="str">
            <v>Harriscope</v>
          </cell>
          <cell r="C644">
            <v>5.1665640760231883E-2</v>
          </cell>
        </row>
        <row r="645">
          <cell r="A645">
            <v>34</v>
          </cell>
          <cell r="B645" t="str">
            <v>Liberman Broadcasting</v>
          </cell>
          <cell r="C645">
            <v>5.1665640760231883E-2</v>
          </cell>
        </row>
        <row r="646">
          <cell r="A646">
            <v>35</v>
          </cell>
          <cell r="B646" t="str">
            <v>Allbritton Communications</v>
          </cell>
          <cell r="C646">
            <v>4.7715276412271274E-2</v>
          </cell>
        </row>
        <row r="647">
          <cell r="A647">
            <v>36</v>
          </cell>
          <cell r="B647" t="str">
            <v>News Web</v>
          </cell>
          <cell r="C647">
            <v>4.421482339887664E-2</v>
          </cell>
        </row>
        <row r="648">
          <cell r="A648">
            <v>37</v>
          </cell>
          <cell r="B648" t="str">
            <v>Weigel Broadcasting</v>
          </cell>
          <cell r="C648">
            <v>4.3142501321537859E-2</v>
          </cell>
        </row>
        <row r="649">
          <cell r="A649">
            <v>38</v>
          </cell>
          <cell r="B649" t="str">
            <v>JASAS Corporation</v>
          </cell>
          <cell r="C649">
            <v>4.1676082267567804E-2</v>
          </cell>
        </row>
        <row r="650">
          <cell r="A650">
            <v>39</v>
          </cell>
          <cell r="B650" t="str">
            <v>Lee Enterprises</v>
          </cell>
          <cell r="C650">
            <v>4.0442680471161702E-2</v>
          </cell>
        </row>
        <row r="651">
          <cell r="A651">
            <v>40</v>
          </cell>
          <cell r="B651" t="str">
            <v>New York Times</v>
          </cell>
          <cell r="C651">
            <v>3.6770042754038612E-2</v>
          </cell>
        </row>
        <row r="652">
          <cell r="A652">
            <v>41</v>
          </cell>
          <cell r="B652" t="str">
            <v>Sunbeam Television</v>
          </cell>
          <cell r="C652">
            <v>3.6271007521950005E-2</v>
          </cell>
        </row>
        <row r="653">
          <cell r="A653">
            <v>42</v>
          </cell>
          <cell r="B653" t="str">
            <v>Benedek Broadcasting</v>
          </cell>
          <cell r="C653">
            <v>3.4104346110758361E-2</v>
          </cell>
        </row>
        <row r="654">
          <cell r="A654">
            <v>43</v>
          </cell>
          <cell r="B654" t="str">
            <v>STC Broadcasting</v>
          </cell>
          <cell r="C654">
            <v>3.3433080175209476E-2</v>
          </cell>
        </row>
        <row r="655">
          <cell r="A655">
            <v>44</v>
          </cell>
          <cell r="B655" t="str">
            <v xml:space="preserve">McGraw-Hill </v>
          </cell>
          <cell r="C655">
            <v>3.3306074204526775E-2</v>
          </cell>
        </row>
        <row r="656">
          <cell r="A656">
            <v>45</v>
          </cell>
          <cell r="B656" t="str">
            <v>Quorum Broadcasting</v>
          </cell>
          <cell r="C656">
            <v>3.269794226576845E-2</v>
          </cell>
        </row>
        <row r="657">
          <cell r="A657">
            <v>46</v>
          </cell>
          <cell r="B657" t="str">
            <v>Freedom Communications, Inc.</v>
          </cell>
          <cell r="C657">
            <v>3.2284862303292458E-2</v>
          </cell>
        </row>
        <row r="658">
          <cell r="A658">
            <v>47</v>
          </cell>
          <cell r="B658" t="str">
            <v xml:space="preserve">Chronicle </v>
          </cell>
          <cell r="C658">
            <v>3.1967734152663331E-2</v>
          </cell>
        </row>
        <row r="659">
          <cell r="A659">
            <v>48</v>
          </cell>
          <cell r="B659" t="str">
            <v>Hubbard Broadcasting</v>
          </cell>
          <cell r="C659">
            <v>3.084319447745075E-2</v>
          </cell>
        </row>
        <row r="660">
          <cell r="A660">
            <v>49</v>
          </cell>
          <cell r="B660" t="str">
            <v>Bahakel Communications</v>
          </cell>
          <cell r="C660">
            <v>2.8870278909183453E-2</v>
          </cell>
        </row>
        <row r="661">
          <cell r="A661">
            <v>50</v>
          </cell>
          <cell r="B661" t="str">
            <v>Imes Family</v>
          </cell>
          <cell r="C661">
            <v>2.7523796613081953E-2</v>
          </cell>
        </row>
        <row r="662">
          <cell r="A662" t="str">
            <v xml:space="preserve">Note:  Clearance rank is based on total clearance of a broadcaster's station group based on the number of </v>
          </cell>
        </row>
        <row r="663">
          <cell r="A663" t="str">
            <v xml:space="preserve">cumulative television households reached (%) within that group's Designated Marketing Areas (DMAs).  </v>
          </cell>
        </row>
        <row r="664">
          <cell r="A664" t="str">
            <v>This rank includes pure independent, ethnic, and home shopping stations.</v>
          </cell>
        </row>
        <row r="665">
          <cell r="A665" t="str">
            <v>Sources:  Bear, Stearns &amp; Co. Inc., Nielsen Media Research; BIA - Investing in Television.</v>
          </cell>
        </row>
        <row r="668">
          <cell r="A668" t="str">
            <v>50 Largest Broadcasters — Ranked by FCC Clearance</v>
          </cell>
        </row>
        <row r="669">
          <cell r="C669" t="str">
            <v>Total</v>
          </cell>
        </row>
        <row r="670">
          <cell r="C670" t="str">
            <v>"FCC"</v>
          </cell>
        </row>
        <row r="671">
          <cell r="A671" t="str">
            <v>Rank</v>
          </cell>
          <cell r="B671" t="str">
            <v>Company</v>
          </cell>
          <cell r="C671" t="str">
            <v>Clearance</v>
          </cell>
        </row>
        <row r="672">
          <cell r="A672">
            <v>1</v>
          </cell>
          <cell r="B672" t="str">
            <v>News Corp. (Fox Broadcasting)</v>
          </cell>
          <cell r="C672">
            <v>0.34829424525851138</v>
          </cell>
        </row>
        <row r="673">
          <cell r="A673">
            <v>2</v>
          </cell>
          <cell r="B673" t="str">
            <v xml:space="preserve">Paxson Communications </v>
          </cell>
          <cell r="C673">
            <v>0.33348436862686232</v>
          </cell>
        </row>
        <row r="674">
          <cell r="A674">
            <v>3</v>
          </cell>
          <cell r="B674" t="str">
            <v>CBS Corp.</v>
          </cell>
          <cell r="C674">
            <v>0.30854779757859063</v>
          </cell>
        </row>
        <row r="675">
          <cell r="A675">
            <v>4</v>
          </cell>
          <cell r="B675" t="str">
            <v>General Electric (NBC)</v>
          </cell>
          <cell r="C675">
            <v>0.25923974799525673</v>
          </cell>
        </row>
        <row r="676">
          <cell r="A676">
            <v>5</v>
          </cell>
          <cell r="B676" t="str">
            <v xml:space="preserve">Tribune </v>
          </cell>
          <cell r="C676">
            <v>0.25911524071708947</v>
          </cell>
        </row>
        <row r="677">
          <cell r="A677">
            <v>6</v>
          </cell>
          <cell r="B677" t="str">
            <v>Disney (ABC)</v>
          </cell>
          <cell r="C677">
            <v>0.23899104131146459</v>
          </cell>
        </row>
        <row r="678">
          <cell r="A678">
            <v>7</v>
          </cell>
          <cell r="B678" t="str">
            <v>Chris-Craft Industries (BHC, United)</v>
          </cell>
          <cell r="C678">
            <v>0.18775249824482468</v>
          </cell>
        </row>
        <row r="679">
          <cell r="A679">
            <v>8</v>
          </cell>
          <cell r="B679" t="str">
            <v>Gannett Broadcasting</v>
          </cell>
          <cell r="C679">
            <v>0.16675520825186457</v>
          </cell>
        </row>
        <row r="680">
          <cell r="A680">
            <v>9</v>
          </cell>
          <cell r="B680" t="str">
            <v>USA Networks, Inc.</v>
          </cell>
          <cell r="C680">
            <v>0.15554461854742688</v>
          </cell>
        </row>
        <row r="681">
          <cell r="A681">
            <v>10</v>
          </cell>
          <cell r="B681" t="str">
            <v>Hearst-Argyle Television</v>
          </cell>
          <cell r="C681">
            <v>0.14928095663444199</v>
          </cell>
        </row>
        <row r="682">
          <cell r="A682">
            <v>11</v>
          </cell>
          <cell r="B682" t="str">
            <v>Sinclair Broadcast</v>
          </cell>
          <cell r="C682">
            <v>0.14481115911065892</v>
          </cell>
        </row>
        <row r="683">
          <cell r="A683">
            <v>12</v>
          </cell>
          <cell r="B683" t="str">
            <v>Univision Communications</v>
          </cell>
          <cell r="C683">
            <v>0.13539605589114109</v>
          </cell>
        </row>
        <row r="684">
          <cell r="A684">
            <v>13</v>
          </cell>
          <cell r="B684" t="str">
            <v>Viacom</v>
          </cell>
          <cell r="C684">
            <v>0.1327692290046521</v>
          </cell>
        </row>
        <row r="685">
          <cell r="A685">
            <v>14</v>
          </cell>
          <cell r="B685" t="str">
            <v>A.H. Belo</v>
          </cell>
          <cell r="C685">
            <v>0.12553185987815091</v>
          </cell>
        </row>
        <row r="686">
          <cell r="A686">
            <v>15</v>
          </cell>
          <cell r="B686" t="str">
            <v>Telemundo Group</v>
          </cell>
          <cell r="C686">
            <v>0.10790238387923025</v>
          </cell>
        </row>
        <row r="687">
          <cell r="A687">
            <v>16</v>
          </cell>
          <cell r="B687" t="str">
            <v>Cox Enterprises</v>
          </cell>
          <cell r="C687">
            <v>9.4014263553786864E-2</v>
          </cell>
        </row>
        <row r="688">
          <cell r="A688">
            <v>17</v>
          </cell>
          <cell r="B688" t="str">
            <v xml:space="preserve">Young Broadcasting </v>
          </cell>
          <cell r="C688">
            <v>9.0851283208982531E-2</v>
          </cell>
        </row>
        <row r="689">
          <cell r="A689">
            <v>18</v>
          </cell>
          <cell r="B689" t="str">
            <v>Scripps Howard</v>
          </cell>
          <cell r="C689">
            <v>8.0539054638119986E-2</v>
          </cell>
        </row>
        <row r="690">
          <cell r="A690">
            <v>19</v>
          </cell>
          <cell r="B690" t="str">
            <v>Washington Post</v>
          </cell>
          <cell r="C690">
            <v>7.235356887662138E-2</v>
          </cell>
        </row>
        <row r="691">
          <cell r="A691">
            <v>20</v>
          </cell>
          <cell r="B691" t="str">
            <v xml:space="preserve">Meredith </v>
          </cell>
          <cell r="C691">
            <v>7.1654934372367238E-2</v>
          </cell>
        </row>
        <row r="692">
          <cell r="A692">
            <v>21</v>
          </cell>
          <cell r="B692" t="str">
            <v>Raycom</v>
          </cell>
          <cell r="C692">
            <v>6.9264843683699326E-2</v>
          </cell>
        </row>
        <row r="693">
          <cell r="A693">
            <v>22</v>
          </cell>
          <cell r="B693" t="str">
            <v>Media General</v>
          </cell>
          <cell r="C693">
            <v>5.0346020010238988E-2</v>
          </cell>
        </row>
        <row r="694">
          <cell r="A694">
            <v>23</v>
          </cell>
          <cell r="B694" t="str">
            <v>Lin Television(Hicks Muse)</v>
          </cell>
          <cell r="C694">
            <v>5.0171905564021506E-2</v>
          </cell>
        </row>
        <row r="695">
          <cell r="A695">
            <v>24</v>
          </cell>
          <cell r="B695" t="str">
            <v>Glencairn Acquisitions</v>
          </cell>
          <cell r="C695">
            <v>4.5450086516208889E-2</v>
          </cell>
        </row>
        <row r="696">
          <cell r="A696">
            <v>25</v>
          </cell>
          <cell r="B696" t="str">
            <v>Ackerley Communications</v>
          </cell>
          <cell r="C696">
            <v>4.3050739504491974E-2</v>
          </cell>
        </row>
        <row r="697">
          <cell r="A697">
            <v>26</v>
          </cell>
          <cell r="B697" t="str">
            <v>D.P. Media Inc. (Devon Paxson)</v>
          </cell>
          <cell r="C697">
            <v>4.2622438193581004E-2</v>
          </cell>
        </row>
        <row r="698">
          <cell r="A698">
            <v>27</v>
          </cell>
          <cell r="B698" t="str">
            <v>Granite Broadcasting</v>
          </cell>
          <cell r="C698">
            <v>4.2398928764531635E-2</v>
          </cell>
        </row>
        <row r="699">
          <cell r="A699">
            <v>28</v>
          </cell>
          <cell r="B699" t="str">
            <v>Clear Channel</v>
          </cell>
          <cell r="C699">
            <v>4.1644461143606711E-2</v>
          </cell>
        </row>
        <row r="700">
          <cell r="A700">
            <v>29</v>
          </cell>
          <cell r="B700" t="str">
            <v>Allbritton Communications</v>
          </cell>
          <cell r="C700">
            <v>4.1618463095276371E-2</v>
          </cell>
        </row>
        <row r="701">
          <cell r="A701">
            <v>30</v>
          </cell>
          <cell r="B701" t="str">
            <v>Comm. Corp. of America</v>
          </cell>
          <cell r="C701">
            <v>3.8396097720690477E-2</v>
          </cell>
        </row>
        <row r="702">
          <cell r="A702">
            <v>31</v>
          </cell>
          <cell r="B702" t="str">
            <v>Lee Enterprises</v>
          </cell>
          <cell r="C702">
            <v>3.8309556383837776E-2</v>
          </cell>
        </row>
        <row r="703">
          <cell r="A703">
            <v>32</v>
          </cell>
          <cell r="B703" t="str">
            <v>Sunbeam Television</v>
          </cell>
          <cell r="C703">
            <v>3.6271007521950005E-2</v>
          </cell>
        </row>
        <row r="704">
          <cell r="A704">
            <v>33</v>
          </cell>
          <cell r="B704" t="str">
            <v>New York Times</v>
          </cell>
          <cell r="C704">
            <v>3.5078001420238168E-2</v>
          </cell>
        </row>
        <row r="705">
          <cell r="A705">
            <v>34</v>
          </cell>
          <cell r="B705" t="str">
            <v>All-American TV, Inc.</v>
          </cell>
          <cell r="C705">
            <v>3.390913579631219E-2</v>
          </cell>
        </row>
        <row r="706">
          <cell r="A706">
            <v>35</v>
          </cell>
          <cell r="B706" t="str">
            <v>Acme Television LLC</v>
          </cell>
          <cell r="C706">
            <v>3.2638161827869466E-2</v>
          </cell>
        </row>
        <row r="707">
          <cell r="A707">
            <v>36</v>
          </cell>
          <cell r="B707" t="str">
            <v xml:space="preserve">McGraw-Hill </v>
          </cell>
          <cell r="C707">
            <v>3.2405899159870161E-2</v>
          </cell>
        </row>
        <row r="708">
          <cell r="A708">
            <v>37</v>
          </cell>
          <cell r="B708" t="str">
            <v>Freedom Communications, Inc.</v>
          </cell>
          <cell r="C708">
            <v>3.2284862303292458E-2</v>
          </cell>
        </row>
        <row r="709">
          <cell r="A709">
            <v>38</v>
          </cell>
          <cell r="B709" t="str">
            <v xml:space="preserve">Chronicle </v>
          </cell>
          <cell r="C709">
            <v>3.1967734152663331E-2</v>
          </cell>
        </row>
        <row r="710">
          <cell r="A710">
            <v>39</v>
          </cell>
          <cell r="B710" t="str">
            <v>Hubbard Broadcasting</v>
          </cell>
          <cell r="C710">
            <v>3.084319447745075E-2</v>
          </cell>
        </row>
        <row r="711">
          <cell r="A711">
            <v>40</v>
          </cell>
          <cell r="B711" t="str">
            <v>Pappas Telecasting</v>
          </cell>
          <cell r="C711">
            <v>3.0653434840651493E-2</v>
          </cell>
        </row>
        <row r="712">
          <cell r="A712">
            <v>41</v>
          </cell>
          <cell r="B712" t="str">
            <v>Beindorf &amp; Headley</v>
          </cell>
          <cell r="C712">
            <v>2.775360296394732E-2</v>
          </cell>
        </row>
        <row r="713">
          <cell r="A713">
            <v>42</v>
          </cell>
          <cell r="B713" t="str">
            <v>Imes Family</v>
          </cell>
          <cell r="C713">
            <v>2.7523796613081953E-2</v>
          </cell>
        </row>
        <row r="714">
          <cell r="A714">
            <v>43</v>
          </cell>
          <cell r="B714" t="str">
            <v>Benedek Broadcasting</v>
          </cell>
          <cell r="C714">
            <v>2.6487967295697704E-2</v>
          </cell>
        </row>
        <row r="715">
          <cell r="A715">
            <v>44</v>
          </cell>
          <cell r="B715" t="str">
            <v>Harriscope</v>
          </cell>
          <cell r="C715">
            <v>2.5832820380115942E-2</v>
          </cell>
        </row>
        <row r="716">
          <cell r="A716">
            <v>45</v>
          </cell>
          <cell r="B716" t="str">
            <v>Liberman Broadcasting</v>
          </cell>
          <cell r="C716">
            <v>2.5832820380115942E-2</v>
          </cell>
        </row>
        <row r="717">
          <cell r="A717">
            <v>46</v>
          </cell>
          <cell r="B717" t="str">
            <v>Fisher Broadcasting</v>
          </cell>
          <cell r="C717">
            <v>2.5572939734050441E-2</v>
          </cell>
        </row>
        <row r="718">
          <cell r="A718">
            <v>47</v>
          </cell>
          <cell r="B718" t="str">
            <v>STC Broadcasting</v>
          </cell>
          <cell r="C718">
            <v>2.4632100858811276E-2</v>
          </cell>
        </row>
        <row r="719">
          <cell r="A719">
            <v>48</v>
          </cell>
          <cell r="B719" t="str">
            <v>Cosmos Broadcasting (Liberty)</v>
          </cell>
          <cell r="C719">
            <v>2.4066458679921399E-2</v>
          </cell>
        </row>
        <row r="720">
          <cell r="A720">
            <v>49</v>
          </cell>
          <cell r="B720" t="str">
            <v>Spartan Communications</v>
          </cell>
          <cell r="C720">
            <v>2.3748990952011551E-2</v>
          </cell>
        </row>
        <row r="721">
          <cell r="A721">
            <v>50</v>
          </cell>
          <cell r="B721" t="str">
            <v>News Web</v>
          </cell>
          <cell r="C721">
            <v>2.210741169943832E-2</v>
          </cell>
        </row>
        <row r="722">
          <cell r="A722" t="str">
            <v>Note:  FCC rank is based on total clearance of a broadcaster's station group based on the number of cumulative</v>
          </cell>
        </row>
        <row r="723">
          <cell r="A723" t="str">
            <v>television households reached within that group's Designated Marketing Areas (DMAs), taking into account the</v>
          </cell>
        </row>
        <row r="724">
          <cell r="A724" t="str">
            <v>50% discount for UHF stations as applied to national ownership caps.  This rank includes pure independents,</v>
          </cell>
        </row>
        <row r="725">
          <cell r="A725" t="str">
            <v>ethnic, and home shopping stations.</v>
          </cell>
        </row>
        <row r="726">
          <cell r="A726" t="str">
            <v>Sources:  Bear Stearns &amp; Co. Inc.; Nielsen Media Research; BIA - Investing in Television.</v>
          </cell>
        </row>
      </sheetData>
      <sheetData sheetId="12" refreshError="1">
        <row r="14">
          <cell r="A14" t="str">
            <v>Washington Post Co.</v>
          </cell>
          <cell r="B14" t="str">
            <v>WPO</v>
          </cell>
          <cell r="C14">
            <v>6</v>
          </cell>
          <cell r="D14">
            <v>0</v>
          </cell>
          <cell r="E14">
            <v>6</v>
          </cell>
          <cell r="F14">
            <v>7.1300000000000002E-2</v>
          </cell>
          <cell r="G14">
            <v>0</v>
          </cell>
          <cell r="H14">
            <v>7.1300000000000002E-2</v>
          </cell>
          <cell r="I14">
            <v>518470</v>
          </cell>
          <cell r="J14">
            <v>0</v>
          </cell>
          <cell r="K14">
            <v>518470</v>
          </cell>
          <cell r="L14">
            <v>0.5</v>
          </cell>
        </row>
        <row r="15">
          <cell r="A15" t="str">
            <v>Granite Broadcasting Corp.</v>
          </cell>
          <cell r="B15" t="str">
            <v>GBTVK</v>
          </cell>
          <cell r="C15">
            <v>10</v>
          </cell>
          <cell r="D15">
            <v>0</v>
          </cell>
          <cell r="E15">
            <v>10</v>
          </cell>
          <cell r="F15">
            <v>7.0300000000000001E-2</v>
          </cell>
          <cell r="G15">
            <v>0</v>
          </cell>
          <cell r="H15">
            <v>7.0300000000000001E-2</v>
          </cell>
          <cell r="I15">
            <v>228277</v>
          </cell>
          <cell r="J15">
            <v>0</v>
          </cell>
          <cell r="K15">
            <v>228277</v>
          </cell>
          <cell r="L15">
            <v>0.45500000000000002</v>
          </cell>
        </row>
        <row r="16">
          <cell r="A16" t="str">
            <v>Pultizer Publishing Co.</v>
          </cell>
          <cell r="B16" t="str">
            <v>PTZ</v>
          </cell>
          <cell r="C16">
            <v>9</v>
          </cell>
          <cell r="D16">
            <v>0</v>
          </cell>
          <cell r="E16">
            <v>9</v>
          </cell>
          <cell r="F16">
            <v>5.5300000000000002E-2</v>
          </cell>
          <cell r="G16">
            <v>0</v>
          </cell>
          <cell r="H16">
            <v>5.5300000000000002E-2</v>
          </cell>
          <cell r="I16">
            <v>355674</v>
          </cell>
          <cell r="J16">
            <v>0</v>
          </cell>
          <cell r="K16">
            <v>355674</v>
          </cell>
          <cell r="L16">
            <v>0.46500000000000002</v>
          </cell>
        </row>
        <row r="17">
          <cell r="A17" t="str">
            <v>Source; Bear Stearns &amp; Co., Inc., Nielsen Media Research and Company Documents</v>
          </cell>
        </row>
        <row r="18">
          <cell r="A18" t="str">
            <v>Notes:  Broadcast Cash Flow equals cash revenues less cash expenses, including cash program payments.</v>
          </cell>
        </row>
        <row r="19">
          <cell r="A19" t="str">
            <v>Gannett Co., A. H. Belo Corp., E.W. Scripps, Meredith Corp., Washington Post Co., and Pulitzer Publishing Co. Company report EBITDA (earnings before interest and taxes) instead of Broadcast Cash Flow, which is a close approximation.</v>
          </cell>
        </row>
        <row r="20">
          <cell r="A20" t="str">
            <v>Meredith Corp. fiscal year ends June 30th.</v>
          </cell>
        </row>
        <row r="22">
          <cell r="A22" t="str">
            <v>Glencairn</v>
          </cell>
          <cell r="B22">
            <v>12</v>
          </cell>
          <cell r="C22">
            <v>7.6540000000000011E-2</v>
          </cell>
          <cell r="D22">
            <v>153520</v>
          </cell>
        </row>
        <row r="23">
          <cell r="A23" t="str">
            <v>Mission</v>
          </cell>
          <cell r="B23">
            <v>2</v>
          </cell>
          <cell r="C23">
            <v>1.3949999999999999E-2</v>
          </cell>
          <cell r="D23">
            <v>11057</v>
          </cell>
        </row>
        <row r="24">
          <cell r="A24" t="str">
            <v>WCWB, Inc.</v>
          </cell>
          <cell r="B24">
            <v>1</v>
          </cell>
          <cell r="C24">
            <v>1.1639999999999999E-2</v>
          </cell>
          <cell r="D24">
            <v>14720</v>
          </cell>
        </row>
        <row r="25">
          <cell r="A25" t="str">
            <v>TV Fit for Life</v>
          </cell>
          <cell r="B25">
            <v>1</v>
          </cell>
          <cell r="C25">
            <v>0</v>
          </cell>
          <cell r="D25">
            <v>0</v>
          </cell>
        </row>
        <row r="26">
          <cell r="A26" t="str">
            <v>RKM</v>
          </cell>
          <cell r="B26">
            <v>1</v>
          </cell>
          <cell r="C26">
            <v>3.8600000000000001E-3</v>
          </cell>
          <cell r="D26">
            <v>2420</v>
          </cell>
        </row>
        <row r="27">
          <cell r="A27" t="str">
            <v>Sudbrink</v>
          </cell>
          <cell r="B27">
            <v>1</v>
          </cell>
          <cell r="C27">
            <v>3.62E-3</v>
          </cell>
          <cell r="D27">
            <v>4824</v>
          </cell>
        </row>
        <row r="28">
          <cell r="A28" t="str">
            <v>Indianapolis</v>
          </cell>
          <cell r="B28">
            <v>1</v>
          </cell>
          <cell r="C28">
            <v>9.7699999999999992E-3</v>
          </cell>
          <cell r="D28">
            <v>0</v>
          </cell>
        </row>
        <row r="29">
          <cell r="B29">
            <v>19</v>
          </cell>
          <cell r="C29">
            <v>0.11938000000000001</v>
          </cell>
          <cell r="D29">
            <v>186541</v>
          </cell>
        </row>
      </sheetData>
      <sheetData sheetId="13" refreshError="1">
        <row r="14">
          <cell r="A14">
            <v>7</v>
          </cell>
          <cell r="B14" t="str">
            <v>Dallas-Ft. Worth</v>
          </cell>
          <cell r="C14">
            <v>1959680</v>
          </cell>
          <cell r="D14">
            <v>1.9716721040713831E-2</v>
          </cell>
          <cell r="E14">
            <v>0.24442765790088475</v>
          </cell>
        </row>
        <row r="15">
          <cell r="A15">
            <v>8</v>
          </cell>
          <cell r="B15" t="str">
            <v>Washington, D.C.</v>
          </cell>
          <cell r="C15">
            <v>1956160</v>
          </cell>
          <cell r="D15">
            <v>1.9681305637146252E-2</v>
          </cell>
          <cell r="E15">
            <v>0.26410896353803098</v>
          </cell>
        </row>
        <row r="16">
          <cell r="A16">
            <v>9</v>
          </cell>
          <cell r="B16" t="str">
            <v>Detroit</v>
          </cell>
          <cell r="C16">
            <v>1846950</v>
          </cell>
          <cell r="D16">
            <v>1.858252261907373E-2</v>
          </cell>
          <cell r="E16">
            <v>0.28269148615710471</v>
          </cell>
        </row>
        <row r="17">
          <cell r="A17">
            <v>10</v>
          </cell>
          <cell r="B17" t="str">
            <v>Atlanta</v>
          </cell>
          <cell r="C17">
            <v>1722130</v>
          </cell>
          <cell r="D17">
            <v>1.7326684359612033E-2</v>
          </cell>
          <cell r="E17">
            <v>0.30001817051671675</v>
          </cell>
        </row>
        <row r="18">
          <cell r="A18">
            <v>11</v>
          </cell>
          <cell r="B18" t="str">
            <v>Houston</v>
          </cell>
          <cell r="C18">
            <v>1665550</v>
          </cell>
          <cell r="D18">
            <v>1.6757421992039986E-2</v>
          </cell>
          <cell r="E18">
            <v>0.31677559250875675</v>
          </cell>
        </row>
        <row r="19">
          <cell r="A19">
            <v>12</v>
          </cell>
          <cell r="B19" t="str">
            <v>Seattle-Tacoma</v>
          </cell>
          <cell r="C19">
            <v>1548200</v>
          </cell>
          <cell r="D19">
            <v>1.557674085321744E-2</v>
          </cell>
          <cell r="E19">
            <v>0.33235233336197417</v>
          </cell>
        </row>
        <row r="20">
          <cell r="A20">
            <v>13</v>
          </cell>
          <cell r="B20" t="str">
            <v>Cleveland</v>
          </cell>
          <cell r="C20">
            <v>1475820</v>
          </cell>
          <cell r="D20">
            <v>1.4848511617359101E-2</v>
          </cell>
          <cell r="E20">
            <v>0.34720084497933329</v>
          </cell>
        </row>
        <row r="21">
          <cell r="A21">
            <v>14</v>
          </cell>
          <cell r="B21" t="str">
            <v>Tampa-St Petersburg-Sarasota</v>
          </cell>
          <cell r="C21">
            <v>1463090</v>
          </cell>
          <cell r="D21">
            <v>1.4720432615252488E-2</v>
          </cell>
          <cell r="E21">
            <v>0.36192127759458576</v>
          </cell>
        </row>
        <row r="22">
          <cell r="A22">
            <v>15</v>
          </cell>
          <cell r="B22" t="str">
            <v>Minneapolis - St. Paul</v>
          </cell>
          <cell r="C22">
            <v>1457130</v>
          </cell>
          <cell r="D22">
            <v>1.4660467897848292E-2</v>
          </cell>
          <cell r="E22">
            <v>0.37658174549243406</v>
          </cell>
        </row>
        <row r="23">
          <cell r="A23">
            <v>16</v>
          </cell>
          <cell r="B23" t="str">
            <v>Miami - Ft. Lauderdale</v>
          </cell>
          <cell r="C23">
            <v>1418940</v>
          </cell>
          <cell r="D23">
            <v>1.4276230891528454E-2</v>
          </cell>
          <cell r="E23">
            <v>0.39085797638396252</v>
          </cell>
        </row>
        <row r="24">
          <cell r="A24">
            <v>17</v>
          </cell>
          <cell r="B24" t="str">
            <v>Phoenix</v>
          </cell>
          <cell r="C24">
            <v>1343040</v>
          </cell>
          <cell r="D24">
            <v>1.3512586252102539E-2</v>
          </cell>
          <cell r="E24">
            <v>0.40437056263606508</v>
          </cell>
        </row>
        <row r="25">
          <cell r="A25">
            <v>18</v>
          </cell>
          <cell r="B25" t="str">
            <v>Denver</v>
          </cell>
          <cell r="C25">
            <v>1230440</v>
          </cell>
          <cell r="D25">
            <v>1.2379695785707832E-2</v>
          </cell>
          <cell r="E25">
            <v>0.41675025842177293</v>
          </cell>
        </row>
        <row r="26">
          <cell r="A26">
            <v>19</v>
          </cell>
          <cell r="B26" t="str">
            <v>Pittsburgh</v>
          </cell>
          <cell r="C26">
            <v>1136230</v>
          </cell>
          <cell r="D26">
            <v>1.1431830680565334E-2</v>
          </cell>
          <cell r="E26">
            <v>0.42818208910233829</v>
          </cell>
        </row>
        <row r="27">
          <cell r="A27">
            <v>20</v>
          </cell>
          <cell r="B27" t="str">
            <v>Sacramento-Stockton-Modesto</v>
          </cell>
          <cell r="C27">
            <v>1131300</v>
          </cell>
          <cell r="D27">
            <v>1.1382228993182334E-2</v>
          </cell>
          <cell r="E27">
            <v>0.4395643180955206</v>
          </cell>
        </row>
        <row r="28">
          <cell r="A28">
            <v>21</v>
          </cell>
          <cell r="B28" t="str">
            <v>St. Louis</v>
          </cell>
          <cell r="C28">
            <v>1110290</v>
          </cell>
          <cell r="D28">
            <v>1.1170843303138348E-2</v>
          </cell>
          <cell r="E28">
            <v>0.45073516139865893</v>
          </cell>
        </row>
        <row r="29">
          <cell r="A29">
            <v>22</v>
          </cell>
          <cell r="B29" t="str">
            <v>Orlando-Daytona Beach-Melbourne</v>
          </cell>
          <cell r="C29">
            <v>1072150</v>
          </cell>
          <cell r="D29">
            <v>1.0787109356528277E-2</v>
          </cell>
          <cell r="E29">
            <v>0.4615222707551872</v>
          </cell>
        </row>
        <row r="30">
          <cell r="A30">
            <v>23</v>
          </cell>
          <cell r="B30" t="str">
            <v>Portland, OR</v>
          </cell>
          <cell r="C30">
            <v>993540</v>
          </cell>
          <cell r="D30">
            <v>9.9961988808330033E-3</v>
          </cell>
          <cell r="E30">
            <v>0.47151846963602023</v>
          </cell>
        </row>
        <row r="31">
          <cell r="A31">
            <v>24</v>
          </cell>
          <cell r="B31" t="str">
            <v>Baltimore</v>
          </cell>
          <cell r="C31">
            <v>991610</v>
          </cell>
          <cell r="D31">
            <v>9.9767807760360056E-3</v>
          </cell>
          <cell r="E31">
            <v>0.48149525041205626</v>
          </cell>
        </row>
        <row r="32">
          <cell r="A32">
            <v>25</v>
          </cell>
          <cell r="B32" t="str">
            <v>Indianapolis</v>
          </cell>
          <cell r="C32">
            <v>955800</v>
          </cell>
          <cell r="D32">
            <v>9.6164894119010642E-3</v>
          </cell>
          <cell r="E32">
            <v>0.49111173982395734</v>
          </cell>
        </row>
        <row r="33">
          <cell r="A33">
            <v>26</v>
          </cell>
          <cell r="B33" t="str">
            <v>San Diego</v>
          </cell>
          <cell r="C33">
            <v>945170</v>
          </cell>
          <cell r="D33">
            <v>9.5095389176046551E-3</v>
          </cell>
          <cell r="E33">
            <v>0.50062127874156204</v>
          </cell>
        </row>
        <row r="34">
          <cell r="A34">
            <v>27</v>
          </cell>
          <cell r="B34" t="str">
            <v>Hartford-New Haven</v>
          </cell>
          <cell r="C34">
            <v>909930</v>
          </cell>
          <cell r="D34">
            <v>9.1549824341610551E-3</v>
          </cell>
          <cell r="E34">
            <v>0.50977626117572306</v>
          </cell>
        </row>
        <row r="35">
          <cell r="A35">
            <v>28</v>
          </cell>
          <cell r="B35" t="str">
            <v>Charlotte</v>
          </cell>
          <cell r="C35">
            <v>859670</v>
          </cell>
          <cell r="D35">
            <v>8.6493068139035234E-3</v>
          </cell>
          <cell r="E35">
            <v>0.51842556798962658</v>
          </cell>
        </row>
        <row r="36">
          <cell r="A36">
            <v>29</v>
          </cell>
          <cell r="B36" t="str">
            <v>Raleigh-Durham</v>
          </cell>
          <cell r="C36">
            <v>834260</v>
          </cell>
          <cell r="D36">
            <v>8.3936518694000643E-3</v>
          </cell>
          <cell r="E36">
            <v>0.52681921985902669</v>
          </cell>
        </row>
        <row r="37">
          <cell r="A37">
            <v>30</v>
          </cell>
          <cell r="B37" t="str">
            <v>Nashville</v>
          </cell>
          <cell r="C37">
            <v>811870</v>
          </cell>
          <cell r="D37">
            <v>8.1683817313665183E-3</v>
          </cell>
          <cell r="E37">
            <v>0.53498760159039316</v>
          </cell>
        </row>
        <row r="38">
          <cell r="A38">
            <v>31</v>
          </cell>
          <cell r="B38" t="str">
            <v>Milwaukee</v>
          </cell>
          <cell r="C38">
            <v>809040</v>
          </cell>
          <cell r="D38">
            <v>8.1399085517937196E-3</v>
          </cell>
          <cell r="E38">
            <v>0.54312751014218685</v>
          </cell>
        </row>
        <row r="39">
          <cell r="A39">
            <v>32</v>
          </cell>
          <cell r="B39" t="str">
            <v>Cincinnati</v>
          </cell>
          <cell r="C39">
            <v>805990</v>
          </cell>
          <cell r="D39">
            <v>8.109221909497949E-3</v>
          </cell>
          <cell r="E39">
            <v>0.55123673205168477</v>
          </cell>
        </row>
        <row r="40">
          <cell r="A40">
            <v>33</v>
          </cell>
          <cell r="B40" t="str">
            <v>Kansas City</v>
          </cell>
          <cell r="C40">
            <v>802290</v>
          </cell>
          <cell r="D40">
            <v>8.0719954909752086E-3</v>
          </cell>
          <cell r="E40">
            <v>0.55930872754266003</v>
          </cell>
        </row>
        <row r="41">
          <cell r="A41">
            <v>34</v>
          </cell>
          <cell r="B41" t="str">
            <v>Columbus, OH</v>
          </cell>
          <cell r="C41">
            <v>747680</v>
          </cell>
          <cell r="D41">
            <v>7.5225536759679721E-3</v>
          </cell>
          <cell r="E41">
            <v>0.56683128121862802</v>
          </cell>
        </row>
        <row r="42">
          <cell r="A42">
            <v>35</v>
          </cell>
          <cell r="B42" t="str">
            <v>Greenville-Spartanburg-Asheville</v>
          </cell>
          <cell r="C42">
            <v>739850</v>
          </cell>
          <cell r="D42">
            <v>7.4437745254185006E-3</v>
          </cell>
          <cell r="E42">
            <v>0.57427505574404658</v>
          </cell>
        </row>
        <row r="43">
          <cell r="A43">
            <v>36</v>
          </cell>
          <cell r="B43" t="str">
            <v>Salt Lake City</v>
          </cell>
          <cell r="C43">
            <v>707070</v>
          </cell>
          <cell r="D43">
            <v>7.1139685796954236E-3</v>
          </cell>
          <cell r="E43">
            <v>0.58138902432374195</v>
          </cell>
        </row>
        <row r="44">
          <cell r="A44">
            <v>37</v>
          </cell>
          <cell r="B44" t="str">
            <v>San Antonio</v>
          </cell>
          <cell r="C44">
            <v>667750</v>
          </cell>
          <cell r="D44">
            <v>6.7183624239348563E-3</v>
          </cell>
          <cell r="E44">
            <v>0.58810738674767682</v>
          </cell>
        </row>
        <row r="45">
          <cell r="A45">
            <v>38</v>
          </cell>
          <cell r="B45" t="str">
            <v>Grand Rapids-Kalamazoo-Battle Creek</v>
          </cell>
          <cell r="C45">
            <v>666860</v>
          </cell>
          <cell r="D45">
            <v>6.7094079611010084E-3</v>
          </cell>
          <cell r="E45">
            <v>0.5948167947087778</v>
          </cell>
        </row>
        <row r="46">
          <cell r="A46">
            <v>39</v>
          </cell>
          <cell r="B46" t="str">
            <v>Birmingham</v>
          </cell>
          <cell r="C46">
            <v>656970</v>
          </cell>
          <cell r="D46">
            <v>6.609902750509147E-3</v>
          </cell>
          <cell r="E46">
            <v>0.6014266974592869</v>
          </cell>
        </row>
        <row r="47">
          <cell r="A47">
            <v>40</v>
          </cell>
          <cell r="B47" t="str">
            <v>Norfolk-Portsmouth-Newport News</v>
          </cell>
          <cell r="C47">
            <v>643810</v>
          </cell>
          <cell r="D47">
            <v>6.4774974348985395E-3</v>
          </cell>
          <cell r="E47">
            <v>0.60790419489418546</v>
          </cell>
        </row>
        <row r="48">
          <cell r="A48">
            <v>41</v>
          </cell>
          <cell r="B48" t="str">
            <v>New Orleans</v>
          </cell>
          <cell r="C48">
            <v>627830</v>
          </cell>
          <cell r="D48">
            <v>6.3167195516570891E-3</v>
          </cell>
          <cell r="E48">
            <v>0.61422091444584259</v>
          </cell>
        </row>
        <row r="49">
          <cell r="A49">
            <v>42</v>
          </cell>
          <cell r="B49" t="str">
            <v>Buffalo</v>
          </cell>
          <cell r="C49">
            <v>627020</v>
          </cell>
          <cell r="D49">
            <v>6.3085699843588678E-3</v>
          </cell>
          <cell r="E49">
            <v>0.62052948443020151</v>
          </cell>
        </row>
        <row r="50">
          <cell r="A50">
            <v>43</v>
          </cell>
          <cell r="B50" t="str">
            <v>Memphis</v>
          </cell>
          <cell r="C50">
            <v>621170</v>
          </cell>
          <cell r="D50">
            <v>6.2497119983161587E-3</v>
          </cell>
          <cell r="E50">
            <v>0.62677919642851765</v>
          </cell>
        </row>
        <row r="51">
          <cell r="A51">
            <v>44</v>
          </cell>
          <cell r="B51" t="str">
            <v>West Palm Beach-Ft. Pierce</v>
          </cell>
          <cell r="C51">
            <v>607360</v>
          </cell>
          <cell r="D51">
            <v>6.1107669064785841E-3</v>
          </cell>
          <cell r="E51">
            <v>0.63288996333499625</v>
          </cell>
        </row>
        <row r="52">
          <cell r="A52">
            <v>45</v>
          </cell>
          <cell r="B52" t="str">
            <v>Oklahoma City</v>
          </cell>
          <cell r="C52">
            <v>597780</v>
          </cell>
          <cell r="D52">
            <v>6.0143806660872762E-3</v>
          </cell>
          <cell r="E52">
            <v>0.63890434400108354</v>
          </cell>
        </row>
        <row r="53">
          <cell r="A53">
            <v>46</v>
          </cell>
          <cell r="B53" t="str">
            <v>Harrisburg-Lancaster-Lebanon-York</v>
          </cell>
          <cell r="C53">
            <v>592230</v>
          </cell>
          <cell r="D53">
            <v>5.9585410383031674E-3</v>
          </cell>
          <cell r="E53">
            <v>0.64486288503938671</v>
          </cell>
        </row>
        <row r="54">
          <cell r="A54">
            <v>47</v>
          </cell>
          <cell r="B54" t="str">
            <v>Greensboro-High Point-Winston Salem</v>
          </cell>
          <cell r="C54">
            <v>584900</v>
          </cell>
          <cell r="D54">
            <v>5.8847924848513629E-3</v>
          </cell>
          <cell r="E54">
            <v>0.65074767752423812</v>
          </cell>
        </row>
        <row r="55">
          <cell r="A55">
            <v>48</v>
          </cell>
          <cell r="B55" t="str">
            <v>Louisville</v>
          </cell>
          <cell r="C55">
            <v>569500</v>
          </cell>
          <cell r="D55">
            <v>5.729850094243206E-3</v>
          </cell>
          <cell r="E55">
            <v>0.65647752761848133</v>
          </cell>
        </row>
        <row r="56">
          <cell r="A56">
            <v>49</v>
          </cell>
          <cell r="B56" t="str">
            <v>Albuquerque-Santa Fe</v>
          </cell>
          <cell r="C56">
            <v>566380</v>
          </cell>
          <cell r="D56">
            <v>5.698459168353761E-3</v>
          </cell>
          <cell r="E56">
            <v>0.66217598678683509</v>
          </cell>
        </row>
        <row r="57">
          <cell r="A57">
            <v>50</v>
          </cell>
          <cell r="B57" t="str">
            <v>Providence-New Bedford</v>
          </cell>
          <cell r="C57">
            <v>559810</v>
          </cell>
          <cell r="D57">
            <v>5.6323571224904112E-3</v>
          </cell>
          <cell r="E57">
            <v>0.66780834390932553</v>
          </cell>
        </row>
        <row r="58">
          <cell r="A58">
            <v>51</v>
          </cell>
          <cell r="B58" t="str">
            <v>Wilkes Barre-Scranton</v>
          </cell>
          <cell r="C58">
            <v>551050</v>
          </cell>
          <cell r="D58">
            <v>5.5442210613392776E-3</v>
          </cell>
          <cell r="E58">
            <v>0.67335256497066476</v>
          </cell>
        </row>
        <row r="59">
          <cell r="A59">
            <v>52</v>
          </cell>
          <cell r="B59" t="str">
            <v>Jacksonville</v>
          </cell>
          <cell r="C59">
            <v>520010</v>
          </cell>
          <cell r="D59">
            <v>5.2319215935160831E-3</v>
          </cell>
          <cell r="E59">
            <v>0.6785844865641808</v>
          </cell>
        </row>
        <row r="60">
          <cell r="A60">
            <v>53</v>
          </cell>
          <cell r="B60" t="str">
            <v>Albany-Schenectady-Troy</v>
          </cell>
          <cell r="C60">
            <v>507680</v>
          </cell>
          <cell r="D60">
            <v>5.1078670690876049E-3</v>
          </cell>
          <cell r="E60">
            <v>0.68369235363326841</v>
          </cell>
        </row>
        <row r="61">
          <cell r="A61">
            <v>54</v>
          </cell>
          <cell r="B61" t="str">
            <v>Dayton</v>
          </cell>
          <cell r="C61">
            <v>504310</v>
          </cell>
          <cell r="D61">
            <v>5.0739608446493259E-3</v>
          </cell>
          <cell r="E61">
            <v>0.6887663144779177</v>
          </cell>
        </row>
        <row r="62">
          <cell r="A62">
            <v>55</v>
          </cell>
          <cell r="B62" t="str">
            <v>Fresno-Visalia</v>
          </cell>
          <cell r="C62">
            <v>502130</v>
          </cell>
          <cell r="D62">
            <v>5.0520274413034961E-3</v>
          </cell>
          <cell r="E62">
            <v>0.6938183419192212</v>
          </cell>
        </row>
        <row r="63">
          <cell r="A63">
            <v>56</v>
          </cell>
          <cell r="B63" t="str">
            <v>Las Vegas</v>
          </cell>
          <cell r="C63">
            <v>497020</v>
          </cell>
          <cell r="D63">
            <v>5.0006147389653347E-3</v>
          </cell>
          <cell r="E63">
            <v>0.6988189566581865</v>
          </cell>
        </row>
        <row r="64">
          <cell r="A64">
            <v>57</v>
          </cell>
          <cell r="B64" t="str">
            <v>Little Rock-Pine Bluff</v>
          </cell>
          <cell r="C64">
            <v>483660</v>
          </cell>
          <cell r="D64">
            <v>4.8661971845156615E-3</v>
          </cell>
          <cell r="E64">
            <v>0.70368515384270214</v>
          </cell>
        </row>
        <row r="65">
          <cell r="A65">
            <v>58</v>
          </cell>
          <cell r="B65" t="str">
            <v>Charleston-Huntington, WV</v>
          </cell>
          <cell r="C65">
            <v>480330</v>
          </cell>
          <cell r="D65">
            <v>4.8326934078451959E-3</v>
          </cell>
          <cell r="E65">
            <v>0.70851784725054734</v>
          </cell>
        </row>
        <row r="66">
          <cell r="A66">
            <v>59</v>
          </cell>
          <cell r="B66" t="str">
            <v>Tulsa</v>
          </cell>
          <cell r="C66">
            <v>472980</v>
          </cell>
          <cell r="D66">
            <v>4.7587436305094851E-3</v>
          </cell>
          <cell r="E66">
            <v>0.71327659088105677</v>
          </cell>
        </row>
        <row r="67">
          <cell r="A67">
            <v>60</v>
          </cell>
          <cell r="B67" t="str">
            <v>Austin, TX</v>
          </cell>
          <cell r="C67">
            <v>470970</v>
          </cell>
          <cell r="D67">
            <v>4.7385206301768616E-3</v>
          </cell>
          <cell r="E67">
            <v>0.71801511151123365</v>
          </cell>
        </row>
        <row r="68">
          <cell r="A68">
            <v>61</v>
          </cell>
          <cell r="B68" t="str">
            <v>Richmond-Petersburg</v>
          </cell>
          <cell r="C68">
            <v>467730</v>
          </cell>
          <cell r="D68">
            <v>4.7059223609839766E-3</v>
          </cell>
          <cell r="E68">
            <v>0.72272103387221764</v>
          </cell>
        </row>
        <row r="69">
          <cell r="A69">
            <v>62</v>
          </cell>
          <cell r="B69" t="str">
            <v>Mobile-Pensacola</v>
          </cell>
          <cell r="C69">
            <v>463380</v>
          </cell>
          <cell r="D69">
            <v>4.66215616623427E-3</v>
          </cell>
          <cell r="E69">
            <v>0.72738319003845187</v>
          </cell>
        </row>
        <row r="70">
          <cell r="A70">
            <v>63</v>
          </cell>
          <cell r="B70" t="str">
            <v>Knoxville</v>
          </cell>
          <cell r="C70">
            <v>446510</v>
          </cell>
          <cell r="D70">
            <v>4.4924238201589708E-3</v>
          </cell>
          <cell r="E70">
            <v>0.73187561385861089</v>
          </cell>
        </row>
        <row r="71">
          <cell r="A71">
            <v>64</v>
          </cell>
          <cell r="B71" t="str">
            <v>Flint-Saginaw-Bay City</v>
          </cell>
          <cell r="C71">
            <v>444800</v>
          </cell>
          <cell r="D71">
            <v>4.4752191780849486E-3</v>
          </cell>
          <cell r="E71">
            <v>0.7363508330366958</v>
          </cell>
        </row>
        <row r="72">
          <cell r="A72">
            <v>65</v>
          </cell>
          <cell r="B72" t="str">
            <v>Wichita - Hutchinson</v>
          </cell>
          <cell r="C72">
            <v>433530</v>
          </cell>
          <cell r="D72">
            <v>4.3618295195035246E-3</v>
          </cell>
          <cell r="E72">
            <v>0.74071266255619927</v>
          </cell>
        </row>
        <row r="73">
          <cell r="A73">
            <v>66</v>
          </cell>
          <cell r="B73" t="str">
            <v>Toledo</v>
          </cell>
          <cell r="C73">
            <v>409750</v>
          </cell>
          <cell r="D73">
            <v>4.1225743215384612E-3</v>
          </cell>
          <cell r="E73">
            <v>0.74483523687773778</v>
          </cell>
        </row>
        <row r="74">
          <cell r="A74">
            <v>67</v>
          </cell>
          <cell r="B74" t="str">
            <v>Lexington</v>
          </cell>
          <cell r="C74">
            <v>408010</v>
          </cell>
          <cell r="D74">
            <v>4.1050678436385787E-3</v>
          </cell>
          <cell r="E74">
            <v>0.7489403047213764</v>
          </cell>
        </row>
        <row r="75">
          <cell r="A75">
            <v>68</v>
          </cell>
          <cell r="B75" t="str">
            <v>Roanoke-Lynchburg</v>
          </cell>
          <cell r="C75">
            <v>401830</v>
          </cell>
          <cell r="D75">
            <v>4.042889663511409E-3</v>
          </cell>
          <cell r="E75">
            <v>0.75298319438488781</v>
          </cell>
        </row>
        <row r="76">
          <cell r="A76">
            <v>69</v>
          </cell>
          <cell r="B76" t="str">
            <v>Green Bay-Appleton</v>
          </cell>
          <cell r="C76">
            <v>384860</v>
          </cell>
          <cell r="D76">
            <v>3.8721511980165766E-3</v>
          </cell>
          <cell r="E76">
            <v>0.75685534558290435</v>
          </cell>
        </row>
        <row r="77">
          <cell r="A77">
            <v>70</v>
          </cell>
          <cell r="B77" t="str">
            <v>Des Moines-Ames</v>
          </cell>
          <cell r="C77">
            <v>383510</v>
          </cell>
          <cell r="D77">
            <v>3.8585685858528742E-3</v>
          </cell>
          <cell r="E77">
            <v>0.76071391416875722</v>
          </cell>
        </row>
        <row r="78">
          <cell r="A78">
            <v>71</v>
          </cell>
          <cell r="B78" t="str">
            <v>Honolulu</v>
          </cell>
          <cell r="C78">
            <v>381820</v>
          </cell>
          <cell r="D78">
            <v>3.8415651676627586E-3</v>
          </cell>
          <cell r="E78">
            <v>0.76455547933641999</v>
          </cell>
        </row>
        <row r="79">
          <cell r="A79">
            <v>72</v>
          </cell>
          <cell r="B79" t="str">
            <v>Spokane</v>
          </cell>
          <cell r="C79">
            <v>378330</v>
          </cell>
          <cell r="D79">
            <v>3.8064515999210397E-3</v>
          </cell>
          <cell r="E79">
            <v>0.76836193093634098</v>
          </cell>
        </row>
        <row r="80">
          <cell r="A80">
            <v>73</v>
          </cell>
          <cell r="B80" t="str">
            <v>Omaha</v>
          </cell>
          <cell r="C80">
            <v>374830</v>
          </cell>
          <cell r="D80">
            <v>3.7712374202373677E-3</v>
          </cell>
          <cell r="E80">
            <v>0.7721331683565783</v>
          </cell>
        </row>
        <row r="81">
          <cell r="A81">
            <v>74</v>
          </cell>
          <cell r="B81" t="str">
            <v>Syracuse</v>
          </cell>
          <cell r="C81">
            <v>371560</v>
          </cell>
          <cell r="D81">
            <v>3.7383373152186229E-3</v>
          </cell>
          <cell r="E81">
            <v>0.77587150567179697</v>
          </cell>
        </row>
        <row r="82">
          <cell r="A82">
            <v>75</v>
          </cell>
          <cell r="B82" t="str">
            <v>Shreveport</v>
          </cell>
          <cell r="C82">
            <v>370990</v>
          </cell>
          <cell r="D82">
            <v>3.732602434527282E-3</v>
          </cell>
          <cell r="E82">
            <v>0.7796041081063243</v>
          </cell>
        </row>
        <row r="83">
          <cell r="A83">
            <v>76</v>
          </cell>
          <cell r="B83" t="str">
            <v>Paducah-Cape Girardeau-Harrisburg-Mt Vernon</v>
          </cell>
          <cell r="C83">
            <v>369070</v>
          </cell>
          <cell r="D83">
            <v>3.7132849416722387E-3</v>
          </cell>
          <cell r="E83">
            <v>0.78331739304799652</v>
          </cell>
        </row>
        <row r="84">
          <cell r="A84">
            <v>77</v>
          </cell>
          <cell r="B84" t="str">
            <v>Rochester, NY</v>
          </cell>
          <cell r="C84">
            <v>367510</v>
          </cell>
          <cell r="D84">
            <v>3.6975894787275167E-3</v>
          </cell>
          <cell r="E84">
            <v>0.78701498252672408</v>
          </cell>
        </row>
        <row r="85">
          <cell r="A85">
            <v>78</v>
          </cell>
          <cell r="B85" t="str">
            <v>Tucson (Nogales)</v>
          </cell>
          <cell r="C85">
            <v>365210</v>
          </cell>
          <cell r="D85">
            <v>3.6744487320782464E-3</v>
          </cell>
          <cell r="E85">
            <v>0.79068943125880231</v>
          </cell>
        </row>
        <row r="86">
          <cell r="A86">
            <v>79</v>
          </cell>
          <cell r="B86" t="str">
            <v>Springfield, MO</v>
          </cell>
          <cell r="C86">
            <v>363310</v>
          </cell>
          <cell r="D86">
            <v>3.6553324631071102E-3</v>
          </cell>
          <cell r="E86">
            <v>0.79434476372190943</v>
          </cell>
        </row>
        <row r="87">
          <cell r="A87">
            <v>80</v>
          </cell>
          <cell r="B87" t="str">
            <v>Portland-Auburn, ME</v>
          </cell>
          <cell r="C87">
            <v>351740</v>
          </cell>
          <cell r="D87">
            <v>3.5389244462670855E-3</v>
          </cell>
          <cell r="E87">
            <v>0.79788368816817656</v>
          </cell>
        </row>
        <row r="88">
          <cell r="A88">
            <v>81</v>
          </cell>
          <cell r="B88" t="str">
            <v>Huntsville-Decatur-Florence</v>
          </cell>
          <cell r="C88">
            <v>336350</v>
          </cell>
          <cell r="D88">
            <v>3.3840826676008822E-3</v>
          </cell>
          <cell r="E88">
            <v>0.80126777083577749</v>
          </cell>
        </row>
        <row r="89">
          <cell r="A89">
            <v>82</v>
          </cell>
          <cell r="B89" t="str">
            <v>Champaign-Springfield-Decatur, IL</v>
          </cell>
          <cell r="C89">
            <v>335130</v>
          </cell>
          <cell r="D89">
            <v>3.3718080106825738E-3</v>
          </cell>
          <cell r="E89">
            <v>0.80463957884646009</v>
          </cell>
        </row>
        <row r="90">
          <cell r="A90">
            <v>83</v>
          </cell>
          <cell r="B90" t="str">
            <v>Ft. Myers-Naples</v>
          </cell>
          <cell r="C90">
            <v>329550</v>
          </cell>
          <cell r="D90">
            <v>3.3156665470726052E-3</v>
          </cell>
          <cell r="E90">
            <v>0.80795524539353269</v>
          </cell>
        </row>
        <row r="91">
          <cell r="A91">
            <v>84</v>
          </cell>
          <cell r="B91" t="str">
            <v>Madison</v>
          </cell>
          <cell r="C91">
            <v>316170</v>
          </cell>
          <cell r="D91">
            <v>3.1810477687390245E-3</v>
          </cell>
          <cell r="E91">
            <v>0.81113629316227176</v>
          </cell>
        </row>
        <row r="92">
          <cell r="A92">
            <v>85</v>
          </cell>
          <cell r="B92" t="str">
            <v>South Bend-Elkhart</v>
          </cell>
          <cell r="C92">
            <v>314820</v>
          </cell>
          <cell r="D92">
            <v>3.1674651565753225E-3</v>
          </cell>
          <cell r="E92">
            <v>0.81430375831884705</v>
          </cell>
        </row>
        <row r="93">
          <cell r="A93">
            <v>86</v>
          </cell>
          <cell r="B93" t="str">
            <v>Columbia, SC</v>
          </cell>
          <cell r="C93">
            <v>313930</v>
          </cell>
          <cell r="D93">
            <v>3.1585106937414742E-3</v>
          </cell>
          <cell r="E93">
            <v>0.81746226901258856</v>
          </cell>
        </row>
        <row r="94">
          <cell r="A94">
            <v>87</v>
          </cell>
          <cell r="B94" t="str">
            <v>Chattanooga</v>
          </cell>
          <cell r="C94">
            <v>313820</v>
          </cell>
          <cell r="D94">
            <v>3.1574039623799874E-3</v>
          </cell>
          <cell r="E94">
            <v>0.82061967297496852</v>
          </cell>
        </row>
        <row r="95">
          <cell r="A95">
            <v>88</v>
          </cell>
          <cell r="B95" t="str">
            <v>Cedar Rapids-Waterloo-Dubuque</v>
          </cell>
          <cell r="C95">
            <v>308230</v>
          </cell>
          <cell r="D95">
            <v>3.1011618868280657E-3</v>
          </cell>
          <cell r="E95">
            <v>0.82372083486179659</v>
          </cell>
        </row>
        <row r="96">
          <cell r="A96">
            <v>89</v>
          </cell>
          <cell r="B96" t="str">
            <v>Jackson, MS</v>
          </cell>
          <cell r="C96">
            <v>301360</v>
          </cell>
          <cell r="D96">
            <v>3.0320414827061152E-3</v>
          </cell>
          <cell r="E96">
            <v>0.82675287634450267</v>
          </cell>
        </row>
        <row r="97">
          <cell r="A97">
            <v>90</v>
          </cell>
          <cell r="B97" t="str">
            <v>Davenport-Rock Island-Moline</v>
          </cell>
          <cell r="C97">
            <v>300490</v>
          </cell>
          <cell r="D97">
            <v>3.0232882437561739E-3</v>
          </cell>
          <cell r="E97">
            <v>0.82977616458825887</v>
          </cell>
        </row>
        <row r="98">
          <cell r="A98">
            <v>91</v>
          </cell>
          <cell r="B98" t="str">
            <v>Burlington-Plattsburgh</v>
          </cell>
          <cell r="C98">
            <v>291610</v>
          </cell>
          <cell r="D98">
            <v>2.9339448393016004E-3</v>
          </cell>
          <cell r="E98">
            <v>0.83271010942756052</v>
          </cell>
        </row>
        <row r="99">
          <cell r="A99">
            <v>92</v>
          </cell>
          <cell r="B99" t="str">
            <v>Tri-Cities, TN-VA</v>
          </cell>
          <cell r="C99">
            <v>290470</v>
          </cell>
          <cell r="D99">
            <v>2.9224750779189186E-3</v>
          </cell>
          <cell r="E99">
            <v>0.83563258450547939</v>
          </cell>
        </row>
        <row r="100">
          <cell r="A100">
            <v>93</v>
          </cell>
          <cell r="B100" t="str">
            <v>Johnstown-Altoona</v>
          </cell>
          <cell r="C100">
            <v>288200</v>
          </cell>
          <cell r="D100">
            <v>2.8996361670955081E-3</v>
          </cell>
          <cell r="E100">
            <v>0.83853222067257493</v>
          </cell>
        </row>
        <row r="101">
          <cell r="A101">
            <v>94</v>
          </cell>
          <cell r="B101" t="str">
            <v>Colorado Springs-Pueblo</v>
          </cell>
          <cell r="C101">
            <v>282210</v>
          </cell>
          <cell r="D101">
            <v>2.8393696138654524E-3</v>
          </cell>
          <cell r="E101">
            <v>0.84137159028644037</v>
          </cell>
        </row>
        <row r="102">
          <cell r="A102">
            <v>95</v>
          </cell>
          <cell r="B102" t="str">
            <v>Waco-Temple-Bryan</v>
          </cell>
          <cell r="C102">
            <v>278960</v>
          </cell>
          <cell r="D102">
            <v>2.8066707327306143E-3</v>
          </cell>
          <cell r="E102">
            <v>0.84417826101917104</v>
          </cell>
        </row>
        <row r="103">
          <cell r="A103">
            <v>96</v>
          </cell>
          <cell r="B103" t="str">
            <v>Evansville</v>
          </cell>
          <cell r="C103">
            <v>275740</v>
          </cell>
          <cell r="D103">
            <v>2.774273687421636E-3</v>
          </cell>
          <cell r="E103">
            <v>0.84695253470659271</v>
          </cell>
        </row>
        <row r="104">
          <cell r="A104">
            <v>97</v>
          </cell>
          <cell r="B104" t="str">
            <v>Youngstown</v>
          </cell>
          <cell r="C104">
            <v>273490</v>
          </cell>
          <cell r="D104">
            <v>2.7516360004821326E-3</v>
          </cell>
          <cell r="E104">
            <v>0.84970417070707482</v>
          </cell>
        </row>
        <row r="105">
          <cell r="A105">
            <v>98</v>
          </cell>
          <cell r="B105" t="str">
            <v>Baton Rouge</v>
          </cell>
          <cell r="C105">
            <v>272050</v>
          </cell>
          <cell r="D105">
            <v>2.73714788084085E-3</v>
          </cell>
          <cell r="E105">
            <v>0.85244131858791572</v>
          </cell>
        </row>
        <row r="106">
          <cell r="A106">
            <v>99</v>
          </cell>
          <cell r="B106" t="str">
            <v>El Paso</v>
          </cell>
          <cell r="C106">
            <v>267990</v>
          </cell>
          <cell r="D106">
            <v>2.6962994324077907E-3</v>
          </cell>
          <cell r="E106">
            <v>0.85513761802032351</v>
          </cell>
        </row>
        <row r="107">
          <cell r="A107">
            <v>100</v>
          </cell>
          <cell r="B107" t="str">
            <v>Savannah</v>
          </cell>
          <cell r="C107">
            <v>265170</v>
          </cell>
          <cell r="D107">
            <v>2.6679268647769464E-3</v>
          </cell>
          <cell r="E107">
            <v>0.85780554488510041</v>
          </cell>
        </row>
        <row r="108">
          <cell r="A108">
            <v>101</v>
          </cell>
          <cell r="B108" t="str">
            <v>Lincoln &amp; Hastings-Kearney, NE plus</v>
          </cell>
          <cell r="C108">
            <v>255440</v>
          </cell>
          <cell r="D108">
            <v>2.5700314452563383E-3</v>
          </cell>
          <cell r="E108">
            <v>0.86037557633035677</v>
          </cell>
        </row>
        <row r="109">
          <cell r="A109">
            <v>102</v>
          </cell>
          <cell r="B109" t="str">
            <v>Harlingen-Weslaco-Brownsville-McAllen</v>
          </cell>
          <cell r="C109">
            <v>247990</v>
          </cell>
          <cell r="D109">
            <v>2.4950755485010933E-3</v>
          </cell>
          <cell r="E109">
            <v>0.86287065187885792</v>
          </cell>
        </row>
        <row r="110">
          <cell r="A110">
            <v>103</v>
          </cell>
          <cell r="B110" t="str">
            <v>Ft Wayne, IN</v>
          </cell>
          <cell r="C110">
            <v>246470</v>
          </cell>
          <cell r="D110">
            <v>2.4797825333241845E-3</v>
          </cell>
          <cell r="E110">
            <v>0.86535043441218207</v>
          </cell>
        </row>
        <row r="111">
          <cell r="A111">
            <v>104</v>
          </cell>
          <cell r="B111" t="str">
            <v>Springfield-Holyoke, MA</v>
          </cell>
          <cell r="C111">
            <v>242120</v>
          </cell>
          <cell r="D111">
            <v>2.4360163385744775E-3</v>
          </cell>
          <cell r="E111">
            <v>0.86778645075075656</v>
          </cell>
        </row>
        <row r="112">
          <cell r="A112">
            <v>105</v>
          </cell>
          <cell r="B112" t="str">
            <v>Greenville, N. Bern, Washington, NC</v>
          </cell>
          <cell r="C112">
            <v>237720</v>
          </cell>
          <cell r="D112">
            <v>2.3917470841150041E-3</v>
          </cell>
          <cell r="E112">
            <v>0.8701781978348716</v>
          </cell>
        </row>
        <row r="113">
          <cell r="A113">
            <v>106</v>
          </cell>
          <cell r="B113" t="str">
            <v>Lansing, MI</v>
          </cell>
          <cell r="C113">
            <v>237130</v>
          </cell>
          <cell r="D113">
            <v>2.3858109795397565E-3</v>
          </cell>
          <cell r="E113">
            <v>0.87256400881441132</v>
          </cell>
        </row>
        <row r="114">
          <cell r="A114">
            <v>107</v>
          </cell>
          <cell r="B114" t="str">
            <v>Tyler-Longview (Lfkn&amp;Ncgd)</v>
          </cell>
          <cell r="C114">
            <v>234820</v>
          </cell>
          <cell r="D114">
            <v>2.3625696209485332E-3</v>
          </cell>
          <cell r="E114">
            <v>0.87492657843535981</v>
          </cell>
        </row>
        <row r="115">
          <cell r="A115">
            <v>108</v>
          </cell>
          <cell r="B115" t="str">
            <v>Reno, NV</v>
          </cell>
          <cell r="C115">
            <v>233350</v>
          </cell>
          <cell r="D115">
            <v>2.3477796654813908E-3</v>
          </cell>
          <cell r="E115">
            <v>0.8772743581008412</v>
          </cell>
        </row>
        <row r="116">
          <cell r="A116">
            <v>109</v>
          </cell>
          <cell r="B116" t="str">
            <v>Sioux Falls (Mitchell), SD</v>
          </cell>
          <cell r="C116">
            <v>231180</v>
          </cell>
          <cell r="D116">
            <v>2.3259468740775141E-3</v>
          </cell>
          <cell r="E116">
            <v>0.8796003049749187</v>
          </cell>
        </row>
        <row r="117">
          <cell r="A117">
            <v>110</v>
          </cell>
          <cell r="B117" t="str">
            <v>Peoria-Bloomington</v>
          </cell>
          <cell r="C117">
            <v>229480</v>
          </cell>
          <cell r="D117">
            <v>2.308842843945445E-3</v>
          </cell>
          <cell r="E117">
            <v>0.88190914781886409</v>
          </cell>
        </row>
        <row r="118">
          <cell r="A118">
            <v>111</v>
          </cell>
          <cell r="B118" t="str">
            <v>Augusta, GA</v>
          </cell>
          <cell r="C118">
            <v>228320</v>
          </cell>
          <cell r="D118">
            <v>2.2971718586788565E-3</v>
          </cell>
          <cell r="E118">
            <v>0.88420631967754293</v>
          </cell>
        </row>
        <row r="119">
          <cell r="A119">
            <v>112</v>
          </cell>
          <cell r="B119" t="str">
            <v>Florence-Myrtle Beach</v>
          </cell>
          <cell r="C119">
            <v>227630</v>
          </cell>
          <cell r="D119">
            <v>2.2902296346840757E-3</v>
          </cell>
          <cell r="E119">
            <v>0.88649654931222699</v>
          </cell>
        </row>
        <row r="120">
          <cell r="A120">
            <v>113</v>
          </cell>
          <cell r="B120" t="str">
            <v>Montgomery, AL</v>
          </cell>
          <cell r="C120">
            <v>227020</v>
          </cell>
          <cell r="D120">
            <v>2.284092306224921E-3</v>
          </cell>
          <cell r="E120">
            <v>0.88878064161845194</v>
          </cell>
        </row>
        <row r="121">
          <cell r="A121">
            <v>114</v>
          </cell>
          <cell r="B121" t="str">
            <v>Tallahassee-Thomasville</v>
          </cell>
          <cell r="C121">
            <v>224790</v>
          </cell>
          <cell r="D121">
            <v>2.2616558431693243E-3</v>
          </cell>
          <cell r="E121">
            <v>0.89104229746162122</v>
          </cell>
        </row>
        <row r="122">
          <cell r="A122">
            <v>115</v>
          </cell>
          <cell r="B122" t="str">
            <v>Fargo-Valley City</v>
          </cell>
          <cell r="C122">
            <v>222870</v>
          </cell>
          <cell r="D122">
            <v>2.2423383503142815E-3</v>
          </cell>
          <cell r="E122">
            <v>0.89328463581193551</v>
          </cell>
        </row>
        <row r="123">
          <cell r="A123">
            <v>116</v>
          </cell>
          <cell r="B123" t="str">
            <v>Santa Barbara-Santa Maria-San Luis Obispo</v>
          </cell>
          <cell r="C123">
            <v>220540</v>
          </cell>
          <cell r="D123">
            <v>2.2188957678391514E-3</v>
          </cell>
          <cell r="E123">
            <v>0.89550353157977469</v>
          </cell>
        </row>
        <row r="124">
          <cell r="A124">
            <v>117</v>
          </cell>
          <cell r="B124" t="str">
            <v>Ft Smith</v>
          </cell>
          <cell r="C124">
            <v>220480</v>
          </cell>
          <cell r="D124">
            <v>2.218292096187431E-3</v>
          </cell>
          <cell r="E124">
            <v>0.89772182367596209</v>
          </cell>
        </row>
        <row r="125">
          <cell r="A125">
            <v>118</v>
          </cell>
          <cell r="B125" t="str">
            <v>Traverse City-Cadillac</v>
          </cell>
          <cell r="C125">
            <v>217730</v>
          </cell>
          <cell r="D125">
            <v>2.1906238121502603E-3</v>
          </cell>
          <cell r="E125">
            <v>0.89991244748811239</v>
          </cell>
        </row>
        <row r="126">
          <cell r="A126">
            <v>119</v>
          </cell>
          <cell r="B126" t="str">
            <v>Monterrey-Salinas</v>
          </cell>
          <cell r="C126">
            <v>216180</v>
          </cell>
          <cell r="D126">
            <v>2.1750289611474913E-3</v>
          </cell>
          <cell r="E126">
            <v>0.90208747644925991</v>
          </cell>
        </row>
        <row r="127">
          <cell r="A127">
            <v>120</v>
          </cell>
          <cell r="B127" t="str">
            <v>Charleston, SC</v>
          </cell>
          <cell r="C127">
            <v>215930</v>
          </cell>
          <cell r="D127">
            <v>2.1725136625986574E-3</v>
          </cell>
          <cell r="E127">
            <v>0.90425999011185854</v>
          </cell>
        </row>
        <row r="128">
          <cell r="A128">
            <v>121</v>
          </cell>
          <cell r="B128" t="str">
            <v>Eugene, OR</v>
          </cell>
          <cell r="C128">
            <v>208720</v>
          </cell>
          <cell r="D128">
            <v>2.0999724524502932E-3</v>
          </cell>
          <cell r="E128">
            <v>0.90635996256430884</v>
          </cell>
        </row>
        <row r="129">
          <cell r="A129">
            <v>122</v>
          </cell>
          <cell r="B129" t="str">
            <v>Macon</v>
          </cell>
          <cell r="C129">
            <v>206710</v>
          </cell>
          <cell r="D129">
            <v>2.0797494521176702E-3</v>
          </cell>
          <cell r="E129">
            <v>0.90843971201642648</v>
          </cell>
        </row>
        <row r="130">
          <cell r="A130">
            <v>123</v>
          </cell>
          <cell r="B130" t="str">
            <v>Lafayette, LA</v>
          </cell>
          <cell r="C130">
            <v>200010</v>
          </cell>
          <cell r="D130">
            <v>2.0123394510089265E-3</v>
          </cell>
          <cell r="E130">
            <v>0.91045205146743546</v>
          </cell>
        </row>
        <row r="131">
          <cell r="A131">
            <v>124</v>
          </cell>
          <cell r="B131" t="str">
            <v>Yakima-Pasco-Richland-Knnwick, WA</v>
          </cell>
          <cell r="C131">
            <v>195740</v>
          </cell>
          <cell r="D131">
            <v>1.9693781517948466E-3</v>
          </cell>
          <cell r="E131">
            <v>0.91242142961923034</v>
          </cell>
        </row>
        <row r="132">
          <cell r="A132">
            <v>125</v>
          </cell>
          <cell r="B132" t="str">
            <v>Boise, ID</v>
          </cell>
          <cell r="C132">
            <v>194520</v>
          </cell>
          <cell r="D132">
            <v>1.9571034948765382E-3</v>
          </cell>
          <cell r="E132">
            <v>0.91437853311410688</v>
          </cell>
        </row>
        <row r="133">
          <cell r="A133">
            <v>126</v>
          </cell>
          <cell r="B133" t="str">
            <v>Amarillo, TX</v>
          </cell>
          <cell r="C133">
            <v>190330</v>
          </cell>
          <cell r="D133">
            <v>1.9149470911980851E-3</v>
          </cell>
          <cell r="E133">
            <v>0.91629348020530499</v>
          </cell>
        </row>
        <row r="134">
          <cell r="A134">
            <v>127</v>
          </cell>
          <cell r="B134" t="str">
            <v>Corpus Christi</v>
          </cell>
          <cell r="C134">
            <v>187980</v>
          </cell>
          <cell r="D134">
            <v>1.891303284839048E-3</v>
          </cell>
          <cell r="E134">
            <v>0.91818478349014399</v>
          </cell>
        </row>
        <row r="135">
          <cell r="A135">
            <v>128</v>
          </cell>
          <cell r="B135" t="str">
            <v>Columbus, GA</v>
          </cell>
          <cell r="C135">
            <v>184320</v>
          </cell>
          <cell r="D135">
            <v>1.8544793140841224E-3</v>
          </cell>
          <cell r="E135">
            <v>0.9200392628042281</v>
          </cell>
        </row>
        <row r="136">
          <cell r="A136">
            <v>129</v>
          </cell>
          <cell r="B136" t="str">
            <v>La Crosse-Eau Claire, WI</v>
          </cell>
          <cell r="C136">
            <v>179460</v>
          </cell>
          <cell r="D136">
            <v>1.805581910294795E-3</v>
          </cell>
          <cell r="E136">
            <v>0.92184484471452288</v>
          </cell>
        </row>
        <row r="137">
          <cell r="A137">
            <v>130</v>
          </cell>
          <cell r="B137" t="str">
            <v>Bakersfield</v>
          </cell>
          <cell r="C137">
            <v>178940</v>
          </cell>
          <cell r="D137">
            <v>1.8003500893132209E-3</v>
          </cell>
          <cell r="E137">
            <v>0.92364519480383611</v>
          </cell>
        </row>
        <row r="138">
          <cell r="A138">
            <v>131</v>
          </cell>
          <cell r="B138" t="str">
            <v>Columbus-Tupelo-West Point</v>
          </cell>
          <cell r="C138">
            <v>173920</v>
          </cell>
          <cell r="D138">
            <v>1.7498428944526399E-3</v>
          </cell>
          <cell r="E138">
            <v>0.92539503769828879</v>
          </cell>
        </row>
        <row r="139">
          <cell r="A139">
            <v>132</v>
          </cell>
          <cell r="B139" t="str">
            <v>Chico-Redding</v>
          </cell>
          <cell r="C139">
            <v>173750</v>
          </cell>
          <cell r="D139">
            <v>1.7481324914394329E-3</v>
          </cell>
          <cell r="E139">
            <v>0.92714317018972825</v>
          </cell>
        </row>
        <row r="140">
          <cell r="A140">
            <v>133</v>
          </cell>
          <cell r="B140" t="str">
            <v>Monroe-El Dorado</v>
          </cell>
          <cell r="C140">
            <v>171800</v>
          </cell>
          <cell r="D140">
            <v>1.7285131627585298E-3</v>
          </cell>
          <cell r="E140">
            <v>0.92887168335248682</v>
          </cell>
        </row>
        <row r="141">
          <cell r="A141">
            <v>134</v>
          </cell>
          <cell r="B141" t="str">
            <v>Rockford</v>
          </cell>
          <cell r="C141">
            <v>167170</v>
          </cell>
          <cell r="D141">
            <v>1.6819298336341296E-3</v>
          </cell>
          <cell r="E141">
            <v>0.93055361318612095</v>
          </cell>
        </row>
        <row r="142">
          <cell r="A142">
            <v>135</v>
          </cell>
          <cell r="B142" t="str">
            <v>Duluth-Superior, MN</v>
          </cell>
          <cell r="C142">
            <v>166860</v>
          </cell>
          <cell r="D142">
            <v>1.6788108634335757E-3</v>
          </cell>
          <cell r="E142">
            <v>0.93223242404955453</v>
          </cell>
        </row>
        <row r="143">
          <cell r="A143">
            <v>136</v>
          </cell>
          <cell r="B143" t="str">
            <v>Wausau-Rhinelander</v>
          </cell>
          <cell r="C143">
            <v>162870</v>
          </cell>
          <cell r="D143">
            <v>1.6386666985941897E-3</v>
          </cell>
          <cell r="E143">
            <v>0.93387109074814867</v>
          </cell>
        </row>
        <row r="144">
          <cell r="A144">
            <v>137</v>
          </cell>
          <cell r="B144" t="str">
            <v>Beaumont-Port Arthur</v>
          </cell>
          <cell r="C144">
            <v>162800</v>
          </cell>
          <cell r="D144">
            <v>1.6379624150005161E-3</v>
          </cell>
          <cell r="E144">
            <v>0.93550905316314914</v>
          </cell>
        </row>
        <row r="145">
          <cell r="A145">
            <v>138</v>
          </cell>
          <cell r="B145" t="str">
            <v>Wheeling-Steubenville</v>
          </cell>
          <cell r="C145">
            <v>157190</v>
          </cell>
          <cell r="D145">
            <v>1.5815191155646876E-3</v>
          </cell>
          <cell r="E145">
            <v>0.93709057227871384</v>
          </cell>
        </row>
        <row r="146">
          <cell r="A146">
            <v>139</v>
          </cell>
          <cell r="B146" t="str">
            <v>Terre Haute</v>
          </cell>
          <cell r="C146">
            <v>156430</v>
          </cell>
          <cell r="D146">
            <v>1.573872607976233E-3</v>
          </cell>
          <cell r="E146">
            <v>0.9386644448866901</v>
          </cell>
        </row>
        <row r="147">
          <cell r="A147">
            <v>140</v>
          </cell>
          <cell r="B147" t="str">
            <v>Topeka</v>
          </cell>
          <cell r="C147">
            <v>156040</v>
          </cell>
          <cell r="D147">
            <v>1.5699487422400525E-3</v>
          </cell>
          <cell r="E147">
            <v>0.94023439362893013</v>
          </cell>
        </row>
        <row r="148">
          <cell r="A148">
            <v>141</v>
          </cell>
          <cell r="B148" t="str">
            <v>Wichita Falls &amp; Lawton</v>
          </cell>
          <cell r="C148">
            <v>154580</v>
          </cell>
          <cell r="D148">
            <v>1.5552593987148635E-3</v>
          </cell>
          <cell r="E148">
            <v>0.94178965302764495</v>
          </cell>
        </row>
        <row r="149">
          <cell r="A149">
            <v>142</v>
          </cell>
          <cell r="B149" t="str">
            <v>Erie</v>
          </cell>
          <cell r="C149">
            <v>153510</v>
          </cell>
          <cell r="D149">
            <v>1.5444939209258552E-3</v>
          </cell>
          <cell r="E149">
            <v>0.94333414694857076</v>
          </cell>
        </row>
        <row r="150">
          <cell r="A150">
            <v>143</v>
          </cell>
          <cell r="B150" t="str">
            <v>Medford-Klamath Falls</v>
          </cell>
          <cell r="C150">
            <v>153370</v>
          </cell>
          <cell r="D150">
            <v>1.5430853537385083E-3</v>
          </cell>
          <cell r="E150">
            <v>0.94487723230230924</v>
          </cell>
        </row>
        <row r="151">
          <cell r="A151">
            <v>144</v>
          </cell>
          <cell r="B151" t="str">
            <v>Sioux City, IA</v>
          </cell>
          <cell r="C151">
            <v>151320</v>
          </cell>
          <cell r="D151">
            <v>1.5224599056380718E-3</v>
          </cell>
          <cell r="E151">
            <v>0.94639969220794729</v>
          </cell>
        </row>
        <row r="152">
          <cell r="A152">
            <v>145</v>
          </cell>
          <cell r="B152" t="str">
            <v>Columbia-Jefferson City, MO</v>
          </cell>
          <cell r="C152">
            <v>150850</v>
          </cell>
          <cell r="D152">
            <v>1.5177311443662644E-3</v>
          </cell>
          <cell r="E152">
            <v>0.94791742335231355</v>
          </cell>
        </row>
        <row r="153">
          <cell r="A153">
            <v>146</v>
          </cell>
          <cell r="B153" t="str">
            <v>Joplin-Pittsburg</v>
          </cell>
          <cell r="C153">
            <v>147860</v>
          </cell>
          <cell r="D153">
            <v>1.4876481737222133E-3</v>
          </cell>
          <cell r="E153">
            <v>0.94940507152603582</v>
          </cell>
        </row>
        <row r="154">
          <cell r="A154">
            <v>147</v>
          </cell>
          <cell r="B154" t="str">
            <v>Lubbock</v>
          </cell>
          <cell r="C154">
            <v>141360</v>
          </cell>
          <cell r="D154">
            <v>1.4222504114525367E-3</v>
          </cell>
          <cell r="E154">
            <v>0.95082732193748831</v>
          </cell>
        </row>
        <row r="155">
          <cell r="A155">
            <v>148</v>
          </cell>
          <cell r="B155" t="str">
            <v>Albany, GA</v>
          </cell>
          <cell r="C155">
            <v>140220</v>
          </cell>
          <cell r="D155">
            <v>1.4107806500698549E-3</v>
          </cell>
          <cell r="E155">
            <v>0.95223810258755814</v>
          </cell>
        </row>
        <row r="156">
          <cell r="A156">
            <v>149</v>
          </cell>
          <cell r="B156" t="str">
            <v>Bluefield-Beckley-Oak Hill</v>
          </cell>
          <cell r="C156">
            <v>137430</v>
          </cell>
          <cell r="D156">
            <v>1.3827099182648706E-3</v>
          </cell>
          <cell r="E156">
            <v>0.95362081250582298</v>
          </cell>
        </row>
        <row r="157">
          <cell r="A157">
            <v>150</v>
          </cell>
          <cell r="B157" t="str">
            <v>Odessa-Midland</v>
          </cell>
          <cell r="C157">
            <v>134860</v>
          </cell>
          <cell r="D157">
            <v>1.35685264918286E-3</v>
          </cell>
          <cell r="E157">
            <v>0.95497766515500582</v>
          </cell>
        </row>
        <row r="158">
          <cell r="A158" t="str">
            <v>Top 100 ADI Totals</v>
          </cell>
          <cell r="C158">
            <v>85258820</v>
          </cell>
        </row>
        <row r="159">
          <cell r="A159" t="str">
            <v>Top 150 ADI Totals</v>
          </cell>
          <cell r="C159">
            <v>94916930</v>
          </cell>
        </row>
        <row r="161">
          <cell r="A161" t="str">
            <v>Total United States TV Households - January 1999</v>
          </cell>
          <cell r="C161">
            <v>99391780</v>
          </cell>
        </row>
        <row r="162">
          <cell r="A162" t="str">
            <v>Total United States TV Households - January 1998</v>
          </cell>
          <cell r="C162">
            <v>97933630</v>
          </cell>
        </row>
        <row r="164">
          <cell r="A164" t="str">
            <v>Percent of U.S. Households in Top 100 ADI's</v>
          </cell>
          <cell r="C164">
            <v>0.85780554488510019</v>
          </cell>
        </row>
        <row r="165">
          <cell r="A165" t="str">
            <v>Percent of U.S. Households in Top 150 ADI's</v>
          </cell>
          <cell r="C165">
            <v>0.95497766515500582</v>
          </cell>
        </row>
      </sheetData>
      <sheetData sheetId="14" refreshError="1">
        <row r="14">
          <cell r="A14">
            <v>7</v>
          </cell>
          <cell r="B14" t="str">
            <v>Washington, D.C.</v>
          </cell>
          <cell r="C14" t="str">
            <v>Dallas-Ft. Worth</v>
          </cell>
          <cell r="D14">
            <v>1928290</v>
          </cell>
          <cell r="E14">
            <v>1.9689763363208327E-2</v>
          </cell>
          <cell r="F14">
            <v>0.24470582781420436</v>
          </cell>
        </row>
        <row r="15">
          <cell r="A15">
            <v>8</v>
          </cell>
          <cell r="B15" t="str">
            <v>Dallas-Ft. Worth</v>
          </cell>
          <cell r="C15" t="str">
            <v>Washington, D.C.</v>
          </cell>
          <cell r="D15">
            <v>1899330</v>
          </cell>
          <cell r="E15">
            <v>1.9394052890717928E-2</v>
          </cell>
          <cell r="F15">
            <v>0.2640998807049223</v>
          </cell>
        </row>
        <row r="16">
          <cell r="A16">
            <v>9</v>
          </cell>
          <cell r="B16" t="str">
            <v>Detroit</v>
          </cell>
          <cell r="C16" t="str">
            <v>Detroit</v>
          </cell>
          <cell r="D16">
            <v>1781710</v>
          </cell>
          <cell r="E16">
            <v>1.8193035426135026E-2</v>
          </cell>
          <cell r="F16">
            <v>0.28229291613105734</v>
          </cell>
        </row>
        <row r="17">
          <cell r="A17">
            <v>10</v>
          </cell>
          <cell r="B17" t="str">
            <v>Atlanta</v>
          </cell>
          <cell r="C17" t="str">
            <v>Atlanta</v>
          </cell>
          <cell r="D17">
            <v>1674700</v>
          </cell>
          <cell r="E17">
            <v>1.710035663949146E-2</v>
          </cell>
          <cell r="F17">
            <v>0.29939327277054878</v>
          </cell>
          <cell r="G17">
            <v>29320670</v>
          </cell>
        </row>
        <row r="18">
          <cell r="A18">
            <v>11</v>
          </cell>
          <cell r="B18" t="str">
            <v>Houston</v>
          </cell>
          <cell r="C18" t="str">
            <v>Houston</v>
          </cell>
          <cell r="D18">
            <v>1624340</v>
          </cell>
          <cell r="E18">
            <v>1.6586130831666303E-2</v>
          </cell>
          <cell r="F18">
            <v>0.3159794036022151</v>
          </cell>
        </row>
        <row r="19">
          <cell r="A19">
            <v>12</v>
          </cell>
          <cell r="B19" t="str">
            <v>Seattle-Tacoma</v>
          </cell>
          <cell r="C19" t="str">
            <v>Seattle-Tacoma</v>
          </cell>
          <cell r="D19">
            <v>1513900</v>
          </cell>
          <cell r="E19">
            <v>1.5458428325387305E-2</v>
          </cell>
          <cell r="F19">
            <v>0.3314378319276024</v>
          </cell>
        </row>
        <row r="20">
          <cell r="A20">
            <v>13</v>
          </cell>
          <cell r="B20" t="str">
            <v>Cleveland</v>
          </cell>
          <cell r="C20" t="str">
            <v>Cleveland</v>
          </cell>
          <cell r="D20">
            <v>1469010</v>
          </cell>
          <cell r="E20">
            <v>1.500005667103323E-2</v>
          </cell>
          <cell r="F20">
            <v>0.34643788859863561</v>
          </cell>
        </row>
        <row r="21">
          <cell r="A21">
            <v>14</v>
          </cell>
          <cell r="B21" t="str">
            <v>Minneapolis - St. Paul</v>
          </cell>
          <cell r="C21" t="str">
            <v>Tampa-St Petersburg-Sarasota</v>
          </cell>
          <cell r="D21">
            <v>1448100</v>
          </cell>
          <cell r="E21">
            <v>1.478654472421782E-2</v>
          </cell>
          <cell r="F21">
            <v>0.36122443332285342</v>
          </cell>
        </row>
        <row r="22">
          <cell r="A22">
            <v>15</v>
          </cell>
          <cell r="B22" t="str">
            <v>Tampa-St Petersburg-Sarasota</v>
          </cell>
          <cell r="C22" t="str">
            <v>Minneapolis - St. Paul</v>
          </cell>
          <cell r="D22">
            <v>1435520</v>
          </cell>
          <cell r="E22">
            <v>1.4658090382231313E-2</v>
          </cell>
          <cell r="F22">
            <v>0.37588252370508474</v>
          </cell>
        </row>
        <row r="23">
          <cell r="A23">
            <v>16</v>
          </cell>
          <cell r="B23" t="str">
            <v>Miami - Ft. Lauderdale</v>
          </cell>
          <cell r="C23" t="str">
            <v>Miami - Ft. Lauderdale</v>
          </cell>
          <cell r="D23">
            <v>1385940</v>
          </cell>
          <cell r="E23">
            <v>1.4151829152049199E-2</v>
          </cell>
          <cell r="F23">
            <v>0.39003435285713395</v>
          </cell>
        </row>
        <row r="24">
          <cell r="A24">
            <v>17</v>
          </cell>
          <cell r="B24" t="str">
            <v>Phoenix</v>
          </cell>
          <cell r="C24" t="str">
            <v>Phoenix</v>
          </cell>
          <cell r="D24">
            <v>1289210</v>
          </cell>
          <cell r="E24">
            <v>1.3164119414342142E-2</v>
          </cell>
          <cell r="F24">
            <v>0.40319847227147609</v>
          </cell>
        </row>
        <row r="25">
          <cell r="A25">
            <v>18</v>
          </cell>
          <cell r="B25" t="str">
            <v>Denver</v>
          </cell>
          <cell r="C25" t="str">
            <v>Denver</v>
          </cell>
          <cell r="D25">
            <v>1198580</v>
          </cell>
          <cell r="E25">
            <v>1.2238696758202468E-2</v>
          </cell>
          <cell r="F25">
            <v>0.41543716902967859</v>
          </cell>
        </row>
        <row r="26">
          <cell r="A26">
            <v>19</v>
          </cell>
          <cell r="B26" t="str">
            <v>Pittsburgh</v>
          </cell>
          <cell r="C26" t="str">
            <v>Pittsburgh</v>
          </cell>
          <cell r="D26">
            <v>1140330</v>
          </cell>
          <cell r="E26">
            <v>1.1643906184218842E-2</v>
          </cell>
          <cell r="F26">
            <v>0.42708107521389743</v>
          </cell>
        </row>
        <row r="27">
          <cell r="A27">
            <v>20</v>
          </cell>
          <cell r="B27" t="str">
            <v>Sacramento-Stockton-Modesto</v>
          </cell>
          <cell r="C27" t="str">
            <v>Sacramento-Stockton-Modesto</v>
          </cell>
          <cell r="D27">
            <v>1126990</v>
          </cell>
          <cell r="E27">
            <v>1.1507691484528858E-2</v>
          </cell>
          <cell r="F27">
            <v>0.43858876669842628</v>
          </cell>
          <cell r="G27">
            <v>42952590</v>
          </cell>
        </row>
        <row r="28">
          <cell r="A28">
            <v>21</v>
          </cell>
          <cell r="B28" t="str">
            <v>St. Louis</v>
          </cell>
          <cell r="C28" t="str">
            <v>St. Louis</v>
          </cell>
          <cell r="D28">
            <v>1108930</v>
          </cell>
          <cell r="E28">
            <v>1.1323280879101489E-2</v>
          </cell>
          <cell r="F28">
            <v>0.44991204757752778</v>
          </cell>
        </row>
        <row r="29">
          <cell r="A29">
            <v>22</v>
          </cell>
          <cell r="B29" t="str">
            <v>Orlando-Daytona Beach-Melbourne</v>
          </cell>
          <cell r="C29" t="str">
            <v>Orlando-Daytona Beach-Melbourne</v>
          </cell>
          <cell r="D29">
            <v>1041380</v>
          </cell>
          <cell r="E29">
            <v>1.063352803322005E-2</v>
          </cell>
          <cell r="F29">
            <v>0.46054557561074783</v>
          </cell>
        </row>
        <row r="30">
          <cell r="A30">
            <v>23</v>
          </cell>
          <cell r="B30" t="str">
            <v>Baltimore</v>
          </cell>
          <cell r="C30" t="str">
            <v>Portland, OR</v>
          </cell>
          <cell r="D30">
            <v>988040</v>
          </cell>
          <cell r="E30">
            <v>1.0088873454399679E-2</v>
          </cell>
          <cell r="F30">
            <v>0.47063444906514751</v>
          </cell>
        </row>
        <row r="31">
          <cell r="A31">
            <v>24</v>
          </cell>
          <cell r="B31" t="str">
            <v>Portland, OR</v>
          </cell>
          <cell r="C31" t="str">
            <v>Baltimore</v>
          </cell>
          <cell r="D31">
            <v>976190</v>
          </cell>
          <cell r="E31">
            <v>9.967873140207301E-3</v>
          </cell>
          <cell r="F31">
            <v>0.48060232220535481</v>
          </cell>
        </row>
        <row r="32">
          <cell r="A32">
            <v>25</v>
          </cell>
          <cell r="B32" t="str">
            <v>Indianapolis</v>
          </cell>
          <cell r="C32" t="str">
            <v>Indianapolis</v>
          </cell>
          <cell r="D32">
            <v>957050</v>
          </cell>
          <cell r="E32">
            <v>9.7724346580434114E-3</v>
          </cell>
          <cell r="F32">
            <v>0.49037475686339821</v>
          </cell>
        </row>
        <row r="33">
          <cell r="A33">
            <v>26</v>
          </cell>
          <cell r="B33" t="str">
            <v>San Diego</v>
          </cell>
          <cell r="C33" t="str">
            <v>San Diego</v>
          </cell>
          <cell r="D33">
            <v>924190</v>
          </cell>
          <cell r="E33">
            <v>9.4369012973377995E-3</v>
          </cell>
          <cell r="F33">
            <v>0.49981165816073603</v>
          </cell>
        </row>
        <row r="34">
          <cell r="A34">
            <v>27</v>
          </cell>
          <cell r="B34" t="str">
            <v>Hartford-New Haven</v>
          </cell>
          <cell r="C34" t="str">
            <v>Hartford-New Haven</v>
          </cell>
          <cell r="D34">
            <v>915770</v>
          </cell>
          <cell r="E34">
            <v>9.3509247027808527E-3</v>
          </cell>
          <cell r="F34">
            <v>0.5091625828635169</v>
          </cell>
        </row>
        <row r="35">
          <cell r="A35">
            <v>28</v>
          </cell>
          <cell r="B35" t="str">
            <v>Charlotte</v>
          </cell>
          <cell r="C35" t="str">
            <v>Charlotte</v>
          </cell>
          <cell r="D35">
            <v>840290</v>
          </cell>
          <cell r="E35">
            <v>8.580198650861813E-3</v>
          </cell>
          <cell r="F35">
            <v>0.51774278151437869</v>
          </cell>
        </row>
        <row r="36">
          <cell r="A36">
            <v>29</v>
          </cell>
          <cell r="B36" t="str">
            <v>Raleigh-Durham</v>
          </cell>
          <cell r="C36" t="str">
            <v>Raleigh-Durham</v>
          </cell>
          <cell r="D36">
            <v>826010</v>
          </cell>
          <cell r="E36">
            <v>8.4343856140122655E-3</v>
          </cell>
          <cell r="F36">
            <v>0.52617716712839091</v>
          </cell>
        </row>
        <row r="37">
          <cell r="A37">
            <v>30</v>
          </cell>
          <cell r="B37" t="str">
            <v>Cincinnati</v>
          </cell>
          <cell r="C37" t="str">
            <v>Nashville</v>
          </cell>
          <cell r="D37">
            <v>797230</v>
          </cell>
          <cell r="E37">
            <v>8.1405131209779519E-3</v>
          </cell>
          <cell r="F37">
            <v>0.53431768024936888</v>
          </cell>
          <cell r="G37">
            <v>52327670</v>
          </cell>
        </row>
        <row r="38">
          <cell r="A38">
            <v>31</v>
          </cell>
          <cell r="B38" t="str">
            <v>Kansas City</v>
          </cell>
          <cell r="C38" t="str">
            <v>Milwaukee</v>
          </cell>
          <cell r="D38">
            <v>791800</v>
          </cell>
          <cell r="E38">
            <v>8.0850674073860013E-3</v>
          </cell>
          <cell r="F38">
            <v>0.54240274765675489</v>
          </cell>
        </row>
        <row r="39">
          <cell r="A39">
            <v>32</v>
          </cell>
          <cell r="B39" t="str">
            <v>Milwaukee</v>
          </cell>
          <cell r="C39" t="str">
            <v>Cincinnati</v>
          </cell>
          <cell r="D39">
            <v>790660</v>
          </cell>
          <cell r="E39">
            <v>8.0734268708307858E-3</v>
          </cell>
          <cell r="F39">
            <v>0.55047617452758568</v>
          </cell>
        </row>
        <row r="40">
          <cell r="A40">
            <v>33</v>
          </cell>
          <cell r="B40" t="str">
            <v>Nashville</v>
          </cell>
          <cell r="C40" t="str">
            <v>Kansas City</v>
          </cell>
          <cell r="D40">
            <v>789220</v>
          </cell>
          <cell r="E40">
            <v>8.0587230351820919E-3</v>
          </cell>
          <cell r="F40">
            <v>0.55853489756276775</v>
          </cell>
        </row>
        <row r="41">
          <cell r="A41">
            <v>34</v>
          </cell>
          <cell r="B41" t="str">
            <v>Columbus, OH</v>
          </cell>
          <cell r="C41" t="str">
            <v>Columbus, OH</v>
          </cell>
          <cell r="D41">
            <v>739440</v>
          </cell>
          <cell r="E41">
            <v>7.5504196056043263E-3</v>
          </cell>
          <cell r="F41">
            <v>0.56608531716837207</v>
          </cell>
        </row>
        <row r="42">
          <cell r="A42">
            <v>35</v>
          </cell>
          <cell r="B42" t="str">
            <v>Greenville-Spartanburg-Asheville</v>
          </cell>
          <cell r="C42" t="str">
            <v>Greenville-Spartanburg-Asheville</v>
          </cell>
          <cell r="D42">
            <v>717510</v>
          </cell>
          <cell r="E42">
            <v>7.3264924418710914E-3</v>
          </cell>
          <cell r="F42">
            <v>0.57341180961024318</v>
          </cell>
        </row>
        <row r="43">
          <cell r="A43">
            <v>36</v>
          </cell>
          <cell r="B43" t="str">
            <v>Salt Lake City</v>
          </cell>
          <cell r="C43" t="str">
            <v>Salt Lake City</v>
          </cell>
          <cell r="D43">
            <v>690310</v>
          </cell>
          <cell r="E43">
            <v>7.0487533240624284E-3</v>
          </cell>
          <cell r="F43">
            <v>0.58046056293430559</v>
          </cell>
        </row>
        <row r="44">
          <cell r="A44">
            <v>37</v>
          </cell>
          <cell r="B44" t="str">
            <v>Grand Rapids-Kalamazoo-Battle Creek</v>
          </cell>
          <cell r="C44" t="str">
            <v>San Antonio</v>
          </cell>
          <cell r="D44">
            <v>659340</v>
          </cell>
          <cell r="E44">
            <v>6.7325187476457273E-3</v>
          </cell>
          <cell r="F44">
            <v>0.58719308168195128</v>
          </cell>
        </row>
        <row r="45">
          <cell r="A45">
            <v>38</v>
          </cell>
          <cell r="B45" t="str">
            <v>San Antonio</v>
          </cell>
          <cell r="C45" t="str">
            <v>Grand Rapids-Kalamazoo-Battle Creek</v>
          </cell>
          <cell r="D45">
            <v>648550</v>
          </cell>
          <cell r="E45">
            <v>6.6223420902503053E-3</v>
          </cell>
          <cell r="F45">
            <v>0.59381542377220153</v>
          </cell>
        </row>
        <row r="46">
          <cell r="A46">
            <v>39</v>
          </cell>
          <cell r="B46" t="str">
            <v>Norfolk-Portsmouth-Newport News</v>
          </cell>
          <cell r="C46" t="str">
            <v>Birmingham</v>
          </cell>
          <cell r="D46">
            <v>635810</v>
          </cell>
          <cell r="E46">
            <v>6.4922539887472775E-3</v>
          </cell>
          <cell r="F46">
            <v>0.60030767776094884</v>
          </cell>
        </row>
        <row r="47">
          <cell r="A47">
            <v>40</v>
          </cell>
          <cell r="B47" t="str">
            <v>Buffalo</v>
          </cell>
          <cell r="C47" t="str">
            <v>Norfolk-Portsmouth-Newport News</v>
          </cell>
          <cell r="D47">
            <v>629970</v>
          </cell>
          <cell r="E47">
            <v>6.432621766394241E-3</v>
          </cell>
          <cell r="F47">
            <v>0.6067402995273431</v>
          </cell>
          <cell r="G47">
            <v>59420280</v>
          </cell>
        </row>
        <row r="48">
          <cell r="A48">
            <v>41</v>
          </cell>
          <cell r="B48" t="str">
            <v>New Orleans</v>
          </cell>
          <cell r="C48" t="str">
            <v>New Orleans</v>
          </cell>
          <cell r="D48">
            <v>622760</v>
          </cell>
          <cell r="E48">
            <v>6.3590004781809888E-3</v>
          </cell>
          <cell r="F48">
            <v>0.61309930000552404</v>
          </cell>
        </row>
        <row r="49">
          <cell r="A49">
            <v>42</v>
          </cell>
          <cell r="B49" t="str">
            <v>Memphis</v>
          </cell>
          <cell r="C49" t="str">
            <v>Buffalo</v>
          </cell>
          <cell r="D49">
            <v>614050</v>
          </cell>
          <cell r="E49">
            <v>6.2700626945003468E-3</v>
          </cell>
          <cell r="F49">
            <v>0.61936936270002441</v>
          </cell>
        </row>
        <row r="50">
          <cell r="A50">
            <v>43</v>
          </cell>
          <cell r="B50" t="str">
            <v>West Palm Beach-Ft. Pierce</v>
          </cell>
          <cell r="C50" t="str">
            <v>Memphis</v>
          </cell>
          <cell r="D50">
            <v>593480</v>
          </cell>
          <cell r="E50">
            <v>6.0600224866575458E-3</v>
          </cell>
          <cell r="F50">
            <v>0.6254293851866819</v>
          </cell>
        </row>
        <row r="51">
          <cell r="A51">
            <v>44</v>
          </cell>
          <cell r="B51" t="str">
            <v>Oklahoma City</v>
          </cell>
          <cell r="C51" t="str">
            <v>West Palm Beach-Ft. Pierce</v>
          </cell>
          <cell r="D51">
            <v>593040</v>
          </cell>
          <cell r="E51">
            <v>6.0555296479871115E-3</v>
          </cell>
          <cell r="F51">
            <v>0.63148491483466895</v>
          </cell>
        </row>
        <row r="52">
          <cell r="A52">
            <v>45</v>
          </cell>
          <cell r="B52" t="str">
            <v>Harrisburg-Lancaster-Lebanon-York</v>
          </cell>
          <cell r="C52" t="str">
            <v>Oklahoma City</v>
          </cell>
          <cell r="D52">
            <v>588310</v>
          </cell>
          <cell r="E52">
            <v>6.0072316322799428E-3</v>
          </cell>
          <cell r="F52">
            <v>0.63749214646694885</v>
          </cell>
          <cell r="I52">
            <v>578910</v>
          </cell>
        </row>
        <row r="53">
          <cell r="A53">
            <v>46</v>
          </cell>
          <cell r="B53" t="str">
            <v>Greensboro-High Point-Winston Salem</v>
          </cell>
          <cell r="C53" t="str">
            <v>Harrisburg-Lancaster-Lebanon-York</v>
          </cell>
          <cell r="D53">
            <v>577070</v>
          </cell>
          <cell r="E53">
            <v>5.892460026244304E-3</v>
          </cell>
          <cell r="F53">
            <v>0.64338460649319318</v>
          </cell>
          <cell r="I53">
            <v>553310</v>
          </cell>
        </row>
        <row r="54">
          <cell r="A54">
            <v>47</v>
          </cell>
          <cell r="B54" t="str">
            <v>Wilkes Barre-Scranton</v>
          </cell>
          <cell r="C54" t="str">
            <v>Greensboro-High Point-Winston Salem</v>
          </cell>
          <cell r="D54">
            <v>566270</v>
          </cell>
          <cell r="E54">
            <v>5.7821812588791004E-3</v>
          </cell>
          <cell r="F54">
            <v>0.64916678775207226</v>
          </cell>
        </row>
        <row r="55">
          <cell r="A55">
            <v>48</v>
          </cell>
          <cell r="B55" t="str">
            <v>Albuquerque-Santa Fe</v>
          </cell>
          <cell r="C55" t="str">
            <v>Louisville</v>
          </cell>
          <cell r="D55">
            <v>560130</v>
          </cell>
          <cell r="E55">
            <v>5.7194857374325853E-3</v>
          </cell>
          <cell r="F55">
            <v>0.6548862734895049</v>
          </cell>
        </row>
        <row r="56">
          <cell r="A56">
            <v>49</v>
          </cell>
          <cell r="B56" t="str">
            <v>Providence-New Bedford</v>
          </cell>
          <cell r="C56" t="str">
            <v>Albuquerque-Santa Fe</v>
          </cell>
          <cell r="D56">
            <v>559080</v>
          </cell>
          <cell r="E56">
            <v>5.7087641906054132E-3</v>
          </cell>
          <cell r="F56">
            <v>0.6605950376801103</v>
          </cell>
          <cell r="I56">
            <v>556960</v>
          </cell>
        </row>
        <row r="57">
          <cell r="A57">
            <v>50</v>
          </cell>
          <cell r="B57" t="str">
            <v>Louisville</v>
          </cell>
          <cell r="C57" t="str">
            <v>Providence-New Bedford</v>
          </cell>
          <cell r="D57">
            <v>554240</v>
          </cell>
          <cell r="E57">
            <v>5.6593429652306362E-3</v>
          </cell>
          <cell r="F57">
            <v>0.66625438064534093</v>
          </cell>
          <cell r="G57">
            <v>65248710</v>
          </cell>
          <cell r="I57">
            <v>543180</v>
          </cell>
        </row>
        <row r="58">
          <cell r="A58">
            <v>51</v>
          </cell>
          <cell r="B58" t="str">
            <v>Birmingham</v>
          </cell>
          <cell r="C58" t="str">
            <v>Wilkes Barre-Scranton</v>
          </cell>
          <cell r="D58">
            <v>546620</v>
          </cell>
          <cell r="E58">
            <v>5.5815351682562972E-3</v>
          </cell>
          <cell r="F58">
            <v>0.67183591581359725</v>
          </cell>
          <cell r="I58">
            <v>524780</v>
          </cell>
        </row>
        <row r="59">
          <cell r="A59">
            <v>52</v>
          </cell>
          <cell r="B59" t="str">
            <v>Albany-Schenectady-Troy</v>
          </cell>
          <cell r="C59" t="str">
            <v>Jacksonville</v>
          </cell>
          <cell r="D59">
            <v>508730</v>
          </cell>
          <cell r="E59">
            <v>5.1946404927500391E-3</v>
          </cell>
          <cell r="F59">
            <v>0.67703055630634734</v>
          </cell>
          <cell r="I59">
            <v>507120</v>
          </cell>
        </row>
        <row r="60">
          <cell r="A60">
            <v>53</v>
          </cell>
          <cell r="B60" t="str">
            <v>Dayton</v>
          </cell>
          <cell r="C60" t="str">
            <v>Albany-Schenectady-Troy</v>
          </cell>
          <cell r="D60">
            <v>502590</v>
          </cell>
          <cell r="E60">
            <v>5.1319449713035249E-3</v>
          </cell>
          <cell r="F60">
            <v>0.68216250127765088</v>
          </cell>
          <cell r="I60">
            <v>501140</v>
          </cell>
        </row>
        <row r="61">
          <cell r="A61">
            <v>54</v>
          </cell>
          <cell r="B61" t="str">
            <v>Jacksonville</v>
          </cell>
          <cell r="C61" t="str">
            <v>Dayton</v>
          </cell>
          <cell r="D61">
            <v>502370</v>
          </cell>
          <cell r="E61">
            <v>5.1296985519683072E-3</v>
          </cell>
          <cell r="F61">
            <v>0.6872921998296192</v>
          </cell>
          <cell r="I61">
            <v>486240</v>
          </cell>
        </row>
        <row r="62">
          <cell r="A62">
            <v>55</v>
          </cell>
          <cell r="B62" t="str">
            <v>Fresno-Visalia</v>
          </cell>
          <cell r="C62" t="str">
            <v>Fresno-Visalia</v>
          </cell>
          <cell r="D62">
            <v>495550</v>
          </cell>
          <cell r="E62">
            <v>5.0600595525765769E-3</v>
          </cell>
          <cell r="F62">
            <v>0.6923522593821958</v>
          </cell>
          <cell r="I62">
            <v>481620</v>
          </cell>
        </row>
        <row r="63">
          <cell r="A63">
            <v>56</v>
          </cell>
          <cell r="B63" t="str">
            <v>Little Rock-Pine Bluff</v>
          </cell>
          <cell r="C63" t="str">
            <v>Las Vegas</v>
          </cell>
          <cell r="D63">
            <v>481270</v>
          </cell>
          <cell r="E63">
            <v>4.9142465157270285E-3</v>
          </cell>
          <cell r="F63">
            <v>0.69726650589792283</v>
          </cell>
          <cell r="I63">
            <v>472630</v>
          </cell>
        </row>
        <row r="64">
          <cell r="A64">
            <v>57</v>
          </cell>
          <cell r="B64" t="str">
            <v>Charleston-Huntington, WV</v>
          </cell>
          <cell r="C64" t="str">
            <v>Little Rock-Pine Bluff</v>
          </cell>
          <cell r="D64">
            <v>480160</v>
          </cell>
          <cell r="E64">
            <v>4.9029123090811606E-3</v>
          </cell>
          <cell r="F64">
            <v>0.70216941820700396</v>
          </cell>
          <cell r="I64">
            <v>479320</v>
          </cell>
        </row>
        <row r="65">
          <cell r="A65">
            <v>58</v>
          </cell>
          <cell r="B65" t="str">
            <v>Tulsa</v>
          </cell>
          <cell r="C65" t="str">
            <v>Charleston-Huntington, WV</v>
          </cell>
          <cell r="D65">
            <v>468000</v>
          </cell>
          <cell r="E65">
            <v>4.778746585825523E-3</v>
          </cell>
          <cell r="F65">
            <v>0.70694816479282951</v>
          </cell>
          <cell r="I65">
            <v>459320</v>
          </cell>
        </row>
        <row r="66">
          <cell r="A66">
            <v>59</v>
          </cell>
          <cell r="B66" t="str">
            <v>Richmond-Petersburg</v>
          </cell>
          <cell r="C66" t="str">
            <v>Tulsa</v>
          </cell>
          <cell r="D66">
            <v>457980</v>
          </cell>
          <cell r="E66">
            <v>4.6764323961033614E-3</v>
          </cell>
          <cell r="F66">
            <v>0.71162459718893289</v>
          </cell>
          <cell r="I66">
            <v>500720</v>
          </cell>
        </row>
        <row r="67">
          <cell r="A67">
            <v>60</v>
          </cell>
          <cell r="B67" t="str">
            <v>Austin, TX</v>
          </cell>
          <cell r="C67" t="str">
            <v>Austin, TX</v>
          </cell>
          <cell r="D67">
            <v>452430</v>
          </cell>
          <cell r="E67">
            <v>4.6197613628740199E-3</v>
          </cell>
          <cell r="F67">
            <v>0.7162443585518069</v>
          </cell>
          <cell r="G67">
            <v>70144410</v>
          </cell>
          <cell r="I67">
            <v>417090</v>
          </cell>
        </row>
        <row r="68">
          <cell r="A68">
            <v>61</v>
          </cell>
          <cell r="B68" t="str">
            <v>Las Vegas</v>
          </cell>
          <cell r="C68" t="str">
            <v>Richmond-Petersburg</v>
          </cell>
          <cell r="D68">
            <v>450170</v>
          </cell>
          <cell r="E68">
            <v>4.5966845097031531E-3</v>
          </cell>
          <cell r="F68">
            <v>0.72084104306151009</v>
          </cell>
          <cell r="I68">
            <v>399630</v>
          </cell>
        </row>
        <row r="69">
          <cell r="A69">
            <v>62</v>
          </cell>
          <cell r="B69" t="str">
            <v>Mobile-Pensacola</v>
          </cell>
          <cell r="C69" t="str">
            <v>Mobile-Pensacola</v>
          </cell>
          <cell r="D69">
            <v>449950</v>
          </cell>
          <cell r="E69">
            <v>4.5944380903679355E-3</v>
          </cell>
          <cell r="F69">
            <v>0.72543548115187806</v>
          </cell>
          <cell r="I69">
            <v>436200</v>
          </cell>
        </row>
        <row r="70">
          <cell r="A70">
            <v>63</v>
          </cell>
          <cell r="B70" t="str">
            <v>Flint-Saginaw-Bay City</v>
          </cell>
          <cell r="C70" t="str">
            <v>Knoxville</v>
          </cell>
          <cell r="D70">
            <v>442380</v>
          </cell>
          <cell r="E70">
            <v>4.5171408432425099E-3</v>
          </cell>
          <cell r="F70">
            <v>0.72995262199512057</v>
          </cell>
          <cell r="I70">
            <v>450070</v>
          </cell>
        </row>
        <row r="71">
          <cell r="A71">
            <v>64</v>
          </cell>
          <cell r="B71" t="str">
            <v>Knoxville</v>
          </cell>
          <cell r="C71" t="str">
            <v>Flint-Saginaw-Bay City</v>
          </cell>
          <cell r="D71">
            <v>440720</v>
          </cell>
          <cell r="E71">
            <v>4.5001905882585992E-3</v>
          </cell>
          <cell r="F71">
            <v>0.73445281258337913</v>
          </cell>
          <cell r="I71">
            <v>429250</v>
          </cell>
        </row>
        <row r="72">
          <cell r="A72">
            <v>65</v>
          </cell>
          <cell r="B72" t="str">
            <v>Wichita - Hutchinson</v>
          </cell>
          <cell r="C72" t="str">
            <v>Wichita - Hutchinson</v>
          </cell>
          <cell r="D72">
            <v>426290</v>
          </cell>
          <cell r="E72">
            <v>4.3528459018623124E-3</v>
          </cell>
          <cell r="F72">
            <v>0.73880565848524149</v>
          </cell>
          <cell r="I72">
            <v>424500</v>
          </cell>
        </row>
        <row r="73">
          <cell r="A73">
            <v>66</v>
          </cell>
          <cell r="B73" t="str">
            <v>Toledo</v>
          </cell>
          <cell r="C73" t="str">
            <v>Toledo</v>
          </cell>
          <cell r="D73">
            <v>407980</v>
          </cell>
          <cell r="E73">
            <v>4.1658825471903782E-3</v>
          </cell>
          <cell r="F73">
            <v>0.7429715410324319</v>
          </cell>
          <cell r="I73">
            <v>405090</v>
          </cell>
        </row>
        <row r="74">
          <cell r="A74">
            <v>67</v>
          </cell>
          <cell r="B74" t="str">
            <v>Lexington</v>
          </cell>
          <cell r="C74" t="str">
            <v>Lexington</v>
          </cell>
          <cell r="D74">
            <v>402610</v>
          </cell>
          <cell r="E74">
            <v>4.1110494934171234E-3</v>
          </cell>
          <cell r="F74">
            <v>0.74708259052584902</v>
          </cell>
        </row>
        <row r="75">
          <cell r="A75">
            <v>68</v>
          </cell>
          <cell r="B75" t="str">
            <v>Roanoke-Lynchburg</v>
          </cell>
          <cell r="C75" t="str">
            <v>Roanoke-Lynchburg</v>
          </cell>
          <cell r="D75">
            <v>401550</v>
          </cell>
          <cell r="E75">
            <v>4.100225836620168E-3</v>
          </cell>
          <cell r="F75">
            <v>0.7511828163624692</v>
          </cell>
          <cell r="I75">
            <v>396780</v>
          </cell>
        </row>
        <row r="76">
          <cell r="A76">
            <v>69</v>
          </cell>
          <cell r="B76" t="str">
            <v>Des Moines-Ames</v>
          </cell>
          <cell r="C76" t="str">
            <v>Green Bay-Appleton</v>
          </cell>
          <cell r="D76">
            <v>383460</v>
          </cell>
          <cell r="E76">
            <v>3.9155089012834505E-3</v>
          </cell>
          <cell r="F76">
            <v>0.75509832526375265</v>
          </cell>
          <cell r="I76">
            <v>387490</v>
          </cell>
        </row>
        <row r="77">
          <cell r="A77">
            <v>70</v>
          </cell>
          <cell r="B77" t="str">
            <v>Green Bay-Appleton</v>
          </cell>
          <cell r="C77" t="str">
            <v>Des Moines-Ames</v>
          </cell>
          <cell r="D77">
            <v>381100</v>
          </cell>
          <cell r="E77">
            <v>3.8914109484147578E-3</v>
          </cell>
          <cell r="F77">
            <v>0.75898973621216737</v>
          </cell>
          <cell r="G77">
            <v>74330620</v>
          </cell>
        </row>
        <row r="78">
          <cell r="A78">
            <v>71</v>
          </cell>
          <cell r="B78" t="str">
            <v>Honolulu</v>
          </cell>
          <cell r="C78" t="str">
            <v>Honolulu</v>
          </cell>
          <cell r="D78">
            <v>380380</v>
          </cell>
          <cell r="E78">
            <v>3.8840590305904109E-3</v>
          </cell>
          <cell r="F78">
            <v>0.76287379524275778</v>
          </cell>
          <cell r="I78">
            <v>381010</v>
          </cell>
        </row>
        <row r="79">
          <cell r="A79">
            <v>72</v>
          </cell>
          <cell r="B79" t="str">
            <v>Syracuse</v>
          </cell>
          <cell r="C79" t="str">
            <v>Spokane</v>
          </cell>
          <cell r="D79">
            <v>378390</v>
          </cell>
          <cell r="E79">
            <v>3.8637391466036742E-3</v>
          </cell>
          <cell r="F79">
            <v>0.76673753438936143</v>
          </cell>
          <cell r="I79">
            <v>383860</v>
          </cell>
        </row>
        <row r="80">
          <cell r="A80">
            <v>73</v>
          </cell>
          <cell r="B80" t="str">
            <v>Spokane</v>
          </cell>
          <cell r="C80" t="str">
            <v>Omaha</v>
          </cell>
          <cell r="D80">
            <v>374920</v>
          </cell>
          <cell r="E80">
            <v>3.8283069870891132E-3</v>
          </cell>
          <cell r="F80">
            <v>0.77056584137645057</v>
          </cell>
          <cell r="I80">
            <v>366250</v>
          </cell>
        </row>
        <row r="81">
          <cell r="A81">
            <v>74</v>
          </cell>
          <cell r="B81" t="str">
            <v>Omaha</v>
          </cell>
          <cell r="C81" t="str">
            <v>Syracuse</v>
          </cell>
          <cell r="D81">
            <v>370560</v>
          </cell>
          <cell r="E81">
            <v>3.783787040263901E-3</v>
          </cell>
          <cell r="F81">
            <v>0.77434962841671451</v>
          </cell>
          <cell r="I81">
            <v>360760</v>
          </cell>
        </row>
        <row r="82">
          <cell r="A82">
            <v>75</v>
          </cell>
          <cell r="B82" t="str">
            <v>Rochester, NY</v>
          </cell>
          <cell r="C82" t="str">
            <v>Shreveport</v>
          </cell>
          <cell r="D82">
            <v>366930</v>
          </cell>
          <cell r="E82">
            <v>3.7467211212328187E-3</v>
          </cell>
          <cell r="F82">
            <v>0.77809634953794737</v>
          </cell>
          <cell r="I82">
            <v>367060</v>
          </cell>
        </row>
        <row r="83">
          <cell r="A83">
            <v>76</v>
          </cell>
          <cell r="B83" t="str">
            <v>Shreveport</v>
          </cell>
          <cell r="C83" t="str">
            <v>Paducah-Cape Girardeau-Harrisburg-Mt Vernon</v>
          </cell>
          <cell r="D83">
            <v>366100</v>
          </cell>
          <cell r="E83">
            <v>3.7382459937408629E-3</v>
          </cell>
          <cell r="F83">
            <v>0.78183459553168821</v>
          </cell>
          <cell r="I83">
            <v>358730</v>
          </cell>
        </row>
        <row r="84">
          <cell r="A84">
            <v>77</v>
          </cell>
          <cell r="B84" t="str">
            <v>Springfield, MO</v>
          </cell>
          <cell r="C84" t="str">
            <v>Rochester, NY</v>
          </cell>
          <cell r="D84">
            <v>361660</v>
          </cell>
          <cell r="E84">
            <v>3.6929091671573902E-3</v>
          </cell>
          <cell r="F84">
            <v>0.78552750469884558</v>
          </cell>
          <cell r="I84">
            <v>353560</v>
          </cell>
        </row>
        <row r="85">
          <cell r="A85">
            <v>78</v>
          </cell>
          <cell r="B85" t="str">
            <v>Tucson (Nogales)</v>
          </cell>
          <cell r="C85" t="str">
            <v>Tucson (Nogales)</v>
          </cell>
          <cell r="D85">
            <v>355680</v>
          </cell>
          <cell r="E85">
            <v>3.6318474052273973E-3</v>
          </cell>
          <cell r="F85">
            <v>0.78915935210407295</v>
          </cell>
          <cell r="I85">
            <v>343660</v>
          </cell>
        </row>
        <row r="86">
          <cell r="A86">
            <v>79</v>
          </cell>
          <cell r="B86" t="str">
            <v>Paducah-Cape Girardeau-Harrisburg-Mt Vernon</v>
          </cell>
          <cell r="C86" t="str">
            <v>Springfield, MO</v>
          </cell>
          <cell r="D86">
            <v>354850</v>
          </cell>
          <cell r="E86">
            <v>3.623372277735442E-3</v>
          </cell>
          <cell r="F86">
            <v>0.79278272438180841</v>
          </cell>
          <cell r="I86">
            <v>350870</v>
          </cell>
        </row>
        <row r="87">
          <cell r="A87">
            <v>80</v>
          </cell>
          <cell r="B87" t="str">
            <v>Portland-Auburn, ME</v>
          </cell>
          <cell r="C87" t="str">
            <v>Portland-Auburn, ME</v>
          </cell>
          <cell r="D87">
            <v>349560</v>
          </cell>
          <cell r="E87">
            <v>3.5693561037204481E-3</v>
          </cell>
          <cell r="F87">
            <v>0.79635208048552886</v>
          </cell>
          <cell r="G87">
            <v>77989650</v>
          </cell>
          <cell r="I87">
            <v>344410</v>
          </cell>
        </row>
        <row r="88">
          <cell r="A88">
            <v>81</v>
          </cell>
          <cell r="B88" t="str">
            <v>Champaign-Springfield-Decatur, IL</v>
          </cell>
          <cell r="C88" t="str">
            <v>Huntsville-Decatur-Florence</v>
          </cell>
          <cell r="D88">
            <v>330820</v>
          </cell>
          <cell r="E88">
            <v>3.378002020347862E-3</v>
          </cell>
          <cell r="F88">
            <v>0.79973008250587674</v>
          </cell>
          <cell r="I88">
            <v>334770</v>
          </cell>
        </row>
        <row r="89">
          <cell r="A89">
            <v>82</v>
          </cell>
          <cell r="B89" t="str">
            <v>Huntsville-Decatur-Florence</v>
          </cell>
          <cell r="C89" t="str">
            <v>Champaign-Springfield-Decatur, IL</v>
          </cell>
          <cell r="D89">
            <v>330560</v>
          </cell>
          <cell r="E89">
            <v>3.3753471611335144E-3</v>
          </cell>
          <cell r="F89">
            <v>0.80310542966701026</v>
          </cell>
        </row>
        <row r="90">
          <cell r="A90">
            <v>83</v>
          </cell>
          <cell r="B90" t="str">
            <v>Ft. Myers-Naples</v>
          </cell>
          <cell r="C90" t="str">
            <v>Ft. Myers-Naples</v>
          </cell>
          <cell r="D90">
            <v>319960</v>
          </cell>
          <cell r="E90">
            <v>3.2671105931639621E-3</v>
          </cell>
          <cell r="F90">
            <v>0.80637254026017424</v>
          </cell>
        </row>
        <row r="91">
          <cell r="A91">
            <v>84</v>
          </cell>
          <cell r="B91" t="str">
            <v>Madison</v>
          </cell>
          <cell r="C91" t="str">
            <v>Madison</v>
          </cell>
          <cell r="D91">
            <v>316370</v>
          </cell>
          <cell r="E91">
            <v>3.2304531140120098E-3</v>
          </cell>
          <cell r="F91">
            <v>0.80960299337418629</v>
          </cell>
        </row>
        <row r="92">
          <cell r="A92">
            <v>85</v>
          </cell>
          <cell r="B92" t="str">
            <v>South Bend-Elkhart</v>
          </cell>
          <cell r="C92" t="str">
            <v>South Bend-Elkhart</v>
          </cell>
          <cell r="D92">
            <v>312840</v>
          </cell>
          <cell r="E92">
            <v>3.1944082946787533E-3</v>
          </cell>
          <cell r="F92">
            <v>0.81279740166886505</v>
          </cell>
          <cell r="I92">
            <v>304800</v>
          </cell>
        </row>
        <row r="93">
          <cell r="A93">
            <v>86</v>
          </cell>
          <cell r="B93" t="str">
            <v>Chattanooga</v>
          </cell>
          <cell r="C93" t="str">
            <v>Columbia, SC</v>
          </cell>
          <cell r="D93">
            <v>310040</v>
          </cell>
          <cell r="E93">
            <v>3.1658175031396263E-3</v>
          </cell>
          <cell r="F93">
            <v>0.81596321917200465</v>
          </cell>
          <cell r="I93">
            <v>320050</v>
          </cell>
        </row>
        <row r="94">
          <cell r="A94">
            <v>87</v>
          </cell>
          <cell r="B94" t="str">
            <v>Cedar Rapids-Waterloo-Dubuque</v>
          </cell>
          <cell r="C94" t="str">
            <v>Chattanooga</v>
          </cell>
          <cell r="D94">
            <v>308170</v>
          </cell>
          <cell r="E94">
            <v>3.1467229387902806E-3</v>
          </cell>
          <cell r="F94">
            <v>0.81910994211079491</v>
          </cell>
          <cell r="I94">
            <v>303580</v>
          </cell>
        </row>
        <row r="95">
          <cell r="A95">
            <v>88</v>
          </cell>
          <cell r="B95" t="str">
            <v>Columbia, SC</v>
          </cell>
          <cell r="C95" t="str">
            <v>Cedar Rapids-Waterloo-Dubuque</v>
          </cell>
          <cell r="D95">
            <v>303700</v>
          </cell>
          <cell r="E95">
            <v>3.10107978229746E-3</v>
          </cell>
          <cell r="F95">
            <v>0.82221102189309236</v>
          </cell>
        </row>
        <row r="96">
          <cell r="A96">
            <v>89</v>
          </cell>
          <cell r="B96" t="str">
            <v>Davenport-Rock Island-Moline</v>
          </cell>
          <cell r="C96" t="str">
            <v>Jackson, MS</v>
          </cell>
          <cell r="D96">
            <v>301800</v>
          </cell>
          <cell r="E96">
            <v>3.0816788880387667E-3</v>
          </cell>
          <cell r="F96">
            <v>0.82529270078113115</v>
          </cell>
          <cell r="I96">
            <v>299400</v>
          </cell>
        </row>
        <row r="97">
          <cell r="A97">
            <v>90</v>
          </cell>
          <cell r="B97" t="str">
            <v>Jackson, MS</v>
          </cell>
          <cell r="C97" t="str">
            <v>Davenport-Rock Island-Moline</v>
          </cell>
          <cell r="D97">
            <v>296820</v>
          </cell>
          <cell r="E97">
            <v>3.0308281230870334E-3</v>
          </cell>
          <cell r="F97">
            <v>0.82832352890421823</v>
          </cell>
          <cell r="G97">
            <v>81120730</v>
          </cell>
          <cell r="I97">
            <v>299110</v>
          </cell>
        </row>
        <row r="98">
          <cell r="A98">
            <v>91</v>
          </cell>
          <cell r="B98" t="str">
            <v>Burlington-Plattsburgh</v>
          </cell>
          <cell r="C98" t="str">
            <v>Burlington-Plattsburgh</v>
          </cell>
          <cell r="D98">
            <v>292300</v>
          </cell>
          <cell r="E98">
            <v>2.9846744167452998E-3</v>
          </cell>
          <cell r="F98">
            <v>0.83130820332096356</v>
          </cell>
        </row>
        <row r="99">
          <cell r="A99">
            <v>92</v>
          </cell>
          <cell r="B99" t="str">
            <v>Johnstown-Altoona</v>
          </cell>
          <cell r="C99" t="str">
            <v>Tri-Cities, TN-VA</v>
          </cell>
          <cell r="D99">
            <v>288350</v>
          </cell>
          <cell r="E99">
            <v>2.944340978681174E-3</v>
          </cell>
          <cell r="F99">
            <v>0.83425254429964468</v>
          </cell>
          <cell r="I99">
            <v>287760</v>
          </cell>
        </row>
        <row r="100">
          <cell r="A100">
            <v>93</v>
          </cell>
          <cell r="B100" t="str">
            <v>Tri-Cities, TN-VA</v>
          </cell>
          <cell r="C100" t="str">
            <v>Johnstown-Altoona</v>
          </cell>
          <cell r="D100">
            <v>288150</v>
          </cell>
          <cell r="E100">
            <v>2.9422987792855223E-3</v>
          </cell>
          <cell r="F100">
            <v>0.83719484307893022</v>
          </cell>
          <cell r="I100">
            <v>283890</v>
          </cell>
        </row>
        <row r="101">
          <cell r="A101">
            <v>94</v>
          </cell>
          <cell r="B101" t="str">
            <v>Colorado Springs-Pueblo</v>
          </cell>
          <cell r="C101" t="str">
            <v>Colorado Springs-Pueblo</v>
          </cell>
          <cell r="D101">
            <v>275430</v>
          </cell>
          <cell r="E101">
            <v>2.8124148977220595E-3</v>
          </cell>
          <cell r="F101">
            <v>0.84000725797665232</v>
          </cell>
        </row>
        <row r="102">
          <cell r="A102">
            <v>95</v>
          </cell>
          <cell r="B102" t="str">
            <v>Evansville</v>
          </cell>
          <cell r="C102" t="str">
            <v>Waco-Temple-Bryan</v>
          </cell>
          <cell r="D102">
            <v>274320</v>
          </cell>
          <cell r="E102">
            <v>2.8010806910761911E-3</v>
          </cell>
          <cell r="F102">
            <v>0.84280833866772853</v>
          </cell>
          <cell r="I102">
            <v>275900</v>
          </cell>
        </row>
        <row r="103">
          <cell r="A103">
            <v>96</v>
          </cell>
          <cell r="B103" t="str">
            <v>Waco-Temple-Bryan</v>
          </cell>
          <cell r="C103" t="str">
            <v>Evansville</v>
          </cell>
          <cell r="D103">
            <v>274260</v>
          </cell>
          <cell r="E103">
            <v>2.8004680312574957E-3</v>
          </cell>
          <cell r="F103">
            <v>0.84560880669898597</v>
          </cell>
        </row>
        <row r="104">
          <cell r="A104">
            <v>97</v>
          </cell>
          <cell r="B104" t="str">
            <v>Youngstown</v>
          </cell>
          <cell r="C104" t="str">
            <v>Youngstown</v>
          </cell>
          <cell r="D104">
            <v>273960</v>
          </cell>
          <cell r="E104">
            <v>2.7974047321640176E-3</v>
          </cell>
          <cell r="F104">
            <v>0.84840621143115003</v>
          </cell>
          <cell r="I104">
            <v>274800</v>
          </cell>
        </row>
        <row r="105">
          <cell r="A105">
            <v>98</v>
          </cell>
          <cell r="B105" t="str">
            <v>Baton Rouge</v>
          </cell>
          <cell r="C105" t="str">
            <v>Baton Rouge</v>
          </cell>
          <cell r="D105">
            <v>267630</v>
          </cell>
          <cell r="E105">
            <v>2.7327691212916338E-3</v>
          </cell>
          <cell r="F105">
            <v>0.85113898055244164</v>
          </cell>
          <cell r="I105">
            <v>262960</v>
          </cell>
        </row>
        <row r="106">
          <cell r="A106">
            <v>99</v>
          </cell>
          <cell r="B106" t="str">
            <v>El Paso</v>
          </cell>
          <cell r="C106" t="str">
            <v>El Paso</v>
          </cell>
          <cell r="D106">
            <v>264210</v>
          </cell>
          <cell r="E106">
            <v>2.6978475116259857E-3</v>
          </cell>
          <cell r="F106">
            <v>0.85383682806406758</v>
          </cell>
          <cell r="I106">
            <v>256770</v>
          </cell>
        </row>
        <row r="107">
          <cell r="A107">
            <v>100</v>
          </cell>
          <cell r="B107" t="str">
            <v>Savannah</v>
          </cell>
          <cell r="C107" t="str">
            <v>Savannah</v>
          </cell>
          <cell r="D107">
            <v>259650</v>
          </cell>
          <cell r="E107">
            <v>2.6512853654051217E-3</v>
          </cell>
          <cell r="F107">
            <v>0.85648811342947273</v>
          </cell>
          <cell r="G107">
            <v>83878990</v>
          </cell>
          <cell r="I107">
            <v>253830</v>
          </cell>
        </row>
        <row r="108">
          <cell r="A108">
            <v>101</v>
          </cell>
          <cell r="B108" t="str">
            <v>Lincoln &amp; Hastings-Kearney, NE plus</v>
          </cell>
          <cell r="C108" t="str">
            <v>Lincoln &amp; Hastings-Kearney, NE plus</v>
          </cell>
          <cell r="D108">
            <v>253040</v>
          </cell>
          <cell r="E108">
            <v>2.5837906753788252E-3</v>
          </cell>
          <cell r="F108">
            <v>0.85907190410485157</v>
          </cell>
          <cell r="I108">
            <v>249280</v>
          </cell>
        </row>
        <row r="109">
          <cell r="A109">
            <v>102</v>
          </cell>
          <cell r="B109" t="str">
            <v>Ft Wayne, IN</v>
          </cell>
          <cell r="C109" t="str">
            <v>Harlingen-Weslaco-Brownsville-McAllen</v>
          </cell>
          <cell r="D109">
            <v>243910</v>
          </cell>
          <cell r="E109">
            <v>2.4905642729673148E-3</v>
          </cell>
          <cell r="F109">
            <v>0.86156246837781891</v>
          </cell>
          <cell r="I109">
            <v>238420</v>
          </cell>
        </row>
        <row r="110">
          <cell r="A110">
            <v>103</v>
          </cell>
          <cell r="B110" t="str">
            <v>Springfield-Holyoke, MA</v>
          </cell>
          <cell r="C110" t="str">
            <v>Ft Wayne, IN</v>
          </cell>
          <cell r="D110">
            <v>243020</v>
          </cell>
          <cell r="E110">
            <v>2.4814764856566636E-3</v>
          </cell>
          <cell r="F110">
            <v>0.86404394486347558</v>
          </cell>
          <cell r="I110">
            <v>242110</v>
          </cell>
        </row>
        <row r="111">
          <cell r="A111">
            <v>104</v>
          </cell>
          <cell r="B111" t="str">
            <v>Harlingen-Weslaco-Brownsville-McAllen</v>
          </cell>
          <cell r="C111" t="str">
            <v>Springfield-Holyoke, MA</v>
          </cell>
          <cell r="D111">
            <v>240670</v>
          </cell>
          <cell r="E111">
            <v>2.4574806427577534E-3</v>
          </cell>
          <cell r="F111">
            <v>0.86650142550623332</v>
          </cell>
          <cell r="I111">
            <v>227070</v>
          </cell>
        </row>
        <row r="112">
          <cell r="A112">
            <v>105</v>
          </cell>
          <cell r="B112" t="str">
            <v>Lansing, MI</v>
          </cell>
          <cell r="C112" t="str">
            <v>Greenville, N. Bern, Washington, NC</v>
          </cell>
          <cell r="D112">
            <v>236150</v>
          </cell>
          <cell r="E112">
            <v>2.4113269364160199E-3</v>
          </cell>
          <cell r="F112">
            <v>0.86891275244264932</v>
          </cell>
          <cell r="I112">
            <v>228540</v>
          </cell>
        </row>
        <row r="113">
          <cell r="A113">
            <v>106</v>
          </cell>
          <cell r="B113" t="str">
            <v>Greenville, N. Bern, Washington, NC</v>
          </cell>
          <cell r="C113" t="str">
            <v>Lansing, MI</v>
          </cell>
          <cell r="D113">
            <v>234490</v>
          </cell>
          <cell r="E113">
            <v>2.3943766814321088E-3</v>
          </cell>
          <cell r="F113">
            <v>0.87130712912408148</v>
          </cell>
          <cell r="I113">
            <v>236290</v>
          </cell>
        </row>
        <row r="114">
          <cell r="A114">
            <v>107</v>
          </cell>
          <cell r="B114" t="str">
            <v>Tyler-Longview (Lfkn&amp;Ncgd)</v>
          </cell>
          <cell r="C114" t="str">
            <v>Tyler-Longview (Lfkn&amp;Ncgd)</v>
          </cell>
          <cell r="D114">
            <v>229730</v>
          </cell>
          <cell r="E114">
            <v>2.3457723358155927E-3</v>
          </cell>
          <cell r="F114">
            <v>0.87365290145989705</v>
          </cell>
        </row>
        <row r="115">
          <cell r="A115">
            <v>108</v>
          </cell>
          <cell r="B115" t="str">
            <v>Sioux Falls (Mitchell), SD</v>
          </cell>
          <cell r="C115" t="str">
            <v>Reno, NV</v>
          </cell>
          <cell r="D115">
            <v>229590</v>
          </cell>
          <cell r="E115">
            <v>2.3443427962386363E-3</v>
          </cell>
          <cell r="F115">
            <v>0.87599724425613568</v>
          </cell>
          <cell r="I115">
            <v>228730</v>
          </cell>
        </row>
        <row r="116">
          <cell r="A116">
            <v>109</v>
          </cell>
          <cell r="B116" t="str">
            <v>Augusta, GA</v>
          </cell>
          <cell r="C116" t="str">
            <v>Sioux Falls (Mitchell), SD</v>
          </cell>
          <cell r="D116">
            <v>226170</v>
          </cell>
          <cell r="E116">
            <v>2.3094211865729883E-3</v>
          </cell>
          <cell r="F116">
            <v>0.87830666544270863</v>
          </cell>
        </row>
        <row r="117">
          <cell r="A117">
            <v>110</v>
          </cell>
          <cell r="B117" t="str">
            <v>Peoria-Bloomington</v>
          </cell>
          <cell r="C117" t="str">
            <v>Peoria-Bloomington</v>
          </cell>
          <cell r="D117">
            <v>225370</v>
          </cell>
          <cell r="E117">
            <v>2.3012523889903804E-3</v>
          </cell>
          <cell r="F117">
            <v>0.88060791783169901</v>
          </cell>
          <cell r="G117">
            <v>86241130</v>
          </cell>
        </row>
        <row r="118">
          <cell r="A118">
            <v>111</v>
          </cell>
          <cell r="B118" t="str">
            <v>Florence-Myrtle Beach</v>
          </cell>
          <cell r="C118" t="str">
            <v>Augusta, GA</v>
          </cell>
          <cell r="D118">
            <v>221280</v>
          </cell>
          <cell r="E118">
            <v>2.2594894113492983E-3</v>
          </cell>
          <cell r="F118">
            <v>0.88286740724304835</v>
          </cell>
        </row>
        <row r="119">
          <cell r="A119">
            <v>112</v>
          </cell>
          <cell r="B119" t="str">
            <v>Tallahassee-Thomasville</v>
          </cell>
          <cell r="C119" t="str">
            <v>Florence-Myrtle Beach</v>
          </cell>
          <cell r="D119">
            <v>221080</v>
          </cell>
          <cell r="E119">
            <v>2.2574472119536466E-3</v>
          </cell>
          <cell r="F119">
            <v>0.885124854455002</v>
          </cell>
          <cell r="I119">
            <v>209670</v>
          </cell>
        </row>
        <row r="120">
          <cell r="A120">
            <v>113</v>
          </cell>
          <cell r="B120" t="str">
            <v>Fargo-Valley City</v>
          </cell>
          <cell r="C120" t="str">
            <v>Montgomery, AL</v>
          </cell>
          <cell r="D120">
            <v>221050</v>
          </cell>
          <cell r="E120">
            <v>2.2571408820442986E-3</v>
          </cell>
          <cell r="F120">
            <v>0.88738199533704631</v>
          </cell>
          <cell r="I120">
            <v>218510</v>
          </cell>
        </row>
        <row r="121">
          <cell r="A121">
            <v>114</v>
          </cell>
          <cell r="B121" t="str">
            <v>Montgomery, AL</v>
          </cell>
          <cell r="C121" t="str">
            <v>Tallahassee-Thomasville</v>
          </cell>
          <cell r="D121">
            <v>219210</v>
          </cell>
          <cell r="E121">
            <v>2.2383526476043008E-3</v>
          </cell>
          <cell r="F121">
            <v>0.88962034798465062</v>
          </cell>
          <cell r="I121">
            <v>216240</v>
          </cell>
        </row>
        <row r="122">
          <cell r="A122">
            <v>115</v>
          </cell>
          <cell r="B122" t="str">
            <v>Santa Barbara-Santa Maria-San Luis Obispo</v>
          </cell>
          <cell r="C122" t="str">
            <v>Fargo-Valley City</v>
          </cell>
          <cell r="D122">
            <v>216820</v>
          </cell>
          <cell r="E122">
            <v>2.2139483648262602E-3</v>
          </cell>
          <cell r="F122">
            <v>0.89183429634947686</v>
          </cell>
          <cell r="I122">
            <v>210700</v>
          </cell>
        </row>
        <row r="123">
          <cell r="A123">
            <v>116</v>
          </cell>
          <cell r="B123" t="str">
            <v>Ft Smith</v>
          </cell>
          <cell r="C123" t="str">
            <v>Santa Barbara-Santa Maria-San Luis Obispo</v>
          </cell>
          <cell r="D123">
            <v>216360</v>
          </cell>
          <cell r="E123">
            <v>2.2092513062162609E-3</v>
          </cell>
          <cell r="F123">
            <v>0.89404354765569316</v>
          </cell>
          <cell r="I123">
            <v>204990</v>
          </cell>
        </row>
        <row r="124">
          <cell r="A124">
            <v>117</v>
          </cell>
          <cell r="B124" t="str">
            <v>Charleston, SC</v>
          </cell>
          <cell r="C124" t="str">
            <v>Ft Smith</v>
          </cell>
          <cell r="D124">
            <v>215430</v>
          </cell>
          <cell r="E124">
            <v>2.1997550790264797E-3</v>
          </cell>
          <cell r="F124">
            <v>0.89624330273471964</v>
          </cell>
          <cell r="I124">
            <v>225090</v>
          </cell>
        </row>
        <row r="125">
          <cell r="A125">
            <v>118</v>
          </cell>
          <cell r="B125" t="str">
            <v>Reno, NV</v>
          </cell>
          <cell r="C125" t="str">
            <v>Traverse City-Cadillac</v>
          </cell>
          <cell r="D125">
            <v>215380</v>
          </cell>
          <cell r="E125">
            <v>2.1992445291775663E-3</v>
          </cell>
          <cell r="F125">
            <v>0.89844254726389716</v>
          </cell>
          <cell r="I125">
            <v>201230</v>
          </cell>
        </row>
        <row r="126">
          <cell r="A126">
            <v>119</v>
          </cell>
          <cell r="B126" t="str">
            <v>Traverse City-Cadillac</v>
          </cell>
          <cell r="C126" t="str">
            <v>Monterrey-Salinas</v>
          </cell>
          <cell r="D126">
            <v>213440</v>
          </cell>
          <cell r="E126">
            <v>2.1794351950397426E-3</v>
          </cell>
          <cell r="F126">
            <v>0.90062198245893688</v>
          </cell>
          <cell r="I126">
            <v>206020</v>
          </cell>
        </row>
        <row r="127">
          <cell r="A127">
            <v>120</v>
          </cell>
          <cell r="B127" t="str">
            <v>Eugene, OR</v>
          </cell>
          <cell r="C127" t="str">
            <v>Charleston, SC</v>
          </cell>
          <cell r="D127">
            <v>209730</v>
          </cell>
          <cell r="E127">
            <v>2.1415523962503994E-3</v>
          </cell>
          <cell r="F127">
            <v>0.90276353485518723</v>
          </cell>
          <cell r="G127">
            <v>88410910</v>
          </cell>
          <cell r="I127">
            <v>203930</v>
          </cell>
        </row>
        <row r="128">
          <cell r="A128">
            <v>121</v>
          </cell>
          <cell r="B128" t="str">
            <v>Monterrey-Salinas</v>
          </cell>
          <cell r="C128" t="str">
            <v>Eugene, OR</v>
          </cell>
          <cell r="D128">
            <v>206250</v>
          </cell>
          <cell r="E128">
            <v>2.1060181267660559E-3</v>
          </cell>
          <cell r="F128">
            <v>0.90486955298195326</v>
          </cell>
          <cell r="I128">
            <v>200020</v>
          </cell>
        </row>
        <row r="129">
          <cell r="A129">
            <v>122</v>
          </cell>
          <cell r="B129" t="str">
            <v>Lafayette, LA</v>
          </cell>
          <cell r="C129" t="str">
            <v>Macon</v>
          </cell>
          <cell r="D129">
            <v>205190</v>
          </cell>
          <cell r="E129">
            <v>2.0951944699691004E-3</v>
          </cell>
          <cell r="F129">
            <v>0.90696474745192235</v>
          </cell>
          <cell r="I129">
            <v>201050</v>
          </cell>
        </row>
        <row r="130">
          <cell r="A130">
            <v>123</v>
          </cell>
          <cell r="B130" t="str">
            <v>Macon</v>
          </cell>
          <cell r="C130" t="str">
            <v>Lafayette, LA</v>
          </cell>
          <cell r="D130">
            <v>203850</v>
          </cell>
          <cell r="E130">
            <v>2.0815117340182323E-3</v>
          </cell>
          <cell r="F130">
            <v>0.90904625918594062</v>
          </cell>
          <cell r="I130">
            <v>193530</v>
          </cell>
        </row>
        <row r="131">
          <cell r="A131">
            <v>124</v>
          </cell>
          <cell r="B131" t="str">
            <v>Yakima-Pasco-Richland-Knnwick, WA</v>
          </cell>
          <cell r="C131" t="str">
            <v>Yakima-Pasco-Richland-Knnwick, WA</v>
          </cell>
          <cell r="D131">
            <v>198890</v>
          </cell>
          <cell r="E131">
            <v>2.0308651890060645E-3</v>
          </cell>
          <cell r="F131">
            <v>0.9110771243749467</v>
          </cell>
          <cell r="I131">
            <v>193510</v>
          </cell>
        </row>
        <row r="132">
          <cell r="A132">
            <v>125</v>
          </cell>
          <cell r="B132" t="str">
            <v>Boise, ID</v>
          </cell>
          <cell r="C132" t="str">
            <v>Boise, ID</v>
          </cell>
          <cell r="D132">
            <v>188440</v>
          </cell>
          <cell r="E132">
            <v>1.9241602705832512E-3</v>
          </cell>
          <cell r="F132">
            <v>0.91300128464552999</v>
          </cell>
          <cell r="I132">
            <v>185100</v>
          </cell>
        </row>
        <row r="133">
          <cell r="A133">
            <v>126</v>
          </cell>
          <cell r="B133" t="str">
            <v>Amarillo, TX</v>
          </cell>
          <cell r="C133" t="str">
            <v>Amarillo, TX</v>
          </cell>
          <cell r="D133">
            <v>187640</v>
          </cell>
          <cell r="E133">
            <v>1.9159914730006433E-3</v>
          </cell>
          <cell r="F133">
            <v>0.91491727611853058</v>
          </cell>
          <cell r="I133">
            <v>185320</v>
          </cell>
        </row>
        <row r="134">
          <cell r="A134">
            <v>127</v>
          </cell>
          <cell r="B134" t="str">
            <v>Corpus Christi</v>
          </cell>
          <cell r="C134" t="str">
            <v>Corpus Christi</v>
          </cell>
          <cell r="D134">
            <v>184700</v>
          </cell>
          <cell r="E134">
            <v>1.88597114188456E-3</v>
          </cell>
          <cell r="F134">
            <v>0.91680324726041518</v>
          </cell>
          <cell r="I134">
            <v>178120</v>
          </cell>
        </row>
        <row r="135">
          <cell r="A135">
            <v>128</v>
          </cell>
          <cell r="B135" t="str">
            <v>Columbus, GA</v>
          </cell>
          <cell r="C135" t="str">
            <v>Columbus, GA</v>
          </cell>
          <cell r="D135">
            <v>182840</v>
          </cell>
          <cell r="E135">
            <v>1.866978687504997E-3</v>
          </cell>
          <cell r="F135">
            <v>0.91867022594792014</v>
          </cell>
          <cell r="I135">
            <v>185820</v>
          </cell>
        </row>
        <row r="136">
          <cell r="A136">
            <v>129</v>
          </cell>
          <cell r="B136" t="str">
            <v>La Crosse-Eau Claire, WI</v>
          </cell>
          <cell r="C136" t="str">
            <v>La Crosse-Eau Claire, WI</v>
          </cell>
          <cell r="D136">
            <v>179050</v>
          </cell>
          <cell r="E136">
            <v>1.8282790089573929E-3</v>
          </cell>
          <cell r="F136">
            <v>0.92049850495687757</v>
          </cell>
          <cell r="I136">
            <v>165200</v>
          </cell>
        </row>
        <row r="137">
          <cell r="A137">
            <v>130</v>
          </cell>
          <cell r="B137" t="str">
            <v>Chico-Redding</v>
          </cell>
          <cell r="C137" t="str">
            <v>Chico-Redding</v>
          </cell>
          <cell r="D137">
            <v>177020</v>
          </cell>
          <cell r="E137">
            <v>1.8075506850915258E-3</v>
          </cell>
          <cell r="F137">
            <v>0.9223060556419691</v>
          </cell>
          <cell r="G137">
            <v>90324780</v>
          </cell>
          <cell r="I137">
            <v>173610</v>
          </cell>
        </row>
        <row r="138">
          <cell r="A138">
            <v>131</v>
          </cell>
          <cell r="B138" t="str">
            <v>Bakersfield</v>
          </cell>
          <cell r="C138" t="str">
            <v>Bakersfield</v>
          </cell>
          <cell r="D138">
            <v>176090</v>
          </cell>
          <cell r="E138">
            <v>1.7980544579017442E-3</v>
          </cell>
          <cell r="F138">
            <v>0.92410411009987081</v>
          </cell>
          <cell r="I138">
            <v>171520</v>
          </cell>
        </row>
        <row r="139">
          <cell r="A139">
            <v>132</v>
          </cell>
          <cell r="B139" t="str">
            <v>Monroe-El Dorado</v>
          </cell>
          <cell r="C139" t="str">
            <v>Monroe-El Dorado</v>
          </cell>
          <cell r="D139">
            <v>171470</v>
          </cell>
          <cell r="E139">
            <v>1.7508796518621846E-3</v>
          </cell>
          <cell r="F139">
            <v>0.92585498975173297</v>
          </cell>
          <cell r="I139">
            <v>169660</v>
          </cell>
        </row>
        <row r="140">
          <cell r="A140">
            <v>133</v>
          </cell>
          <cell r="B140" t="str">
            <v>Columbus-Tupelo-West Point</v>
          </cell>
          <cell r="C140" t="str">
            <v>Columbus-Tupelo-West Point</v>
          </cell>
          <cell r="D140">
            <v>171050</v>
          </cell>
          <cell r="E140">
            <v>1.7465910331313156E-3</v>
          </cell>
          <cell r="F140">
            <v>0.92760158078486432</v>
          </cell>
          <cell r="I140">
            <v>176600</v>
          </cell>
        </row>
        <row r="141">
          <cell r="A141">
            <v>134</v>
          </cell>
          <cell r="B141" t="str">
            <v>Duluth-Superior, MN</v>
          </cell>
          <cell r="C141" t="str">
            <v>Duluth-Superior, MN</v>
          </cell>
          <cell r="D141">
            <v>169270</v>
          </cell>
          <cell r="E141">
            <v>1.7284154585100134E-3</v>
          </cell>
          <cell r="F141">
            <v>0.92932999624337431</v>
          </cell>
        </row>
        <row r="142">
          <cell r="A142">
            <v>135</v>
          </cell>
          <cell r="B142" t="str">
            <v>Rockford</v>
          </cell>
          <cell r="C142" t="str">
            <v>Rockford</v>
          </cell>
          <cell r="D142">
            <v>166510</v>
          </cell>
          <cell r="E142">
            <v>1.7002331068500167E-3</v>
          </cell>
          <cell r="F142">
            <v>0.93103022935022428</v>
          </cell>
        </row>
        <row r="143">
          <cell r="A143">
            <v>136</v>
          </cell>
          <cell r="B143" t="str">
            <v>Wausau-Rhinelander</v>
          </cell>
          <cell r="C143" t="str">
            <v>Wausau-Rhinelander</v>
          </cell>
          <cell r="D143">
            <v>162820</v>
          </cell>
          <cell r="E143">
            <v>1.6625545280002385E-3</v>
          </cell>
          <cell r="F143">
            <v>0.93269278387822452</v>
          </cell>
          <cell r="I143">
            <v>172840</v>
          </cell>
        </row>
        <row r="144">
          <cell r="A144">
            <v>137</v>
          </cell>
          <cell r="B144" t="str">
            <v>Beaumont-Port Arthur</v>
          </cell>
          <cell r="C144" t="str">
            <v>Beaumont-Port Arthur</v>
          </cell>
          <cell r="D144">
            <v>161280</v>
          </cell>
          <cell r="E144">
            <v>1.6468295926537187E-3</v>
          </cell>
          <cell r="F144">
            <v>0.93433961347087824</v>
          </cell>
          <cell r="I144">
            <v>160630</v>
          </cell>
        </row>
        <row r="145">
          <cell r="A145">
            <v>138</v>
          </cell>
          <cell r="B145" t="str">
            <v>Wheeling-Steubenville</v>
          </cell>
          <cell r="C145" t="str">
            <v>Wheeling-Steubenville</v>
          </cell>
          <cell r="D145">
            <v>157770</v>
          </cell>
          <cell r="E145">
            <v>1.6109889932600272E-3</v>
          </cell>
          <cell r="F145">
            <v>0.9359506024641383</v>
          </cell>
          <cell r="I145">
            <v>157290</v>
          </cell>
        </row>
        <row r="146">
          <cell r="A146">
            <v>139</v>
          </cell>
          <cell r="B146" t="str">
            <v>Topeka</v>
          </cell>
          <cell r="C146" t="str">
            <v>Topeka</v>
          </cell>
          <cell r="D146">
            <v>156800</v>
          </cell>
          <cell r="E146">
            <v>1.6010843261911154E-3</v>
          </cell>
          <cell r="F146">
            <v>0.93755168679032941</v>
          </cell>
          <cell r="I146">
            <v>153660</v>
          </cell>
        </row>
        <row r="147">
          <cell r="A147">
            <v>140</v>
          </cell>
          <cell r="B147" t="str">
            <v>Terre Haute</v>
          </cell>
          <cell r="C147" t="str">
            <v>Terre Haute</v>
          </cell>
          <cell r="D147">
            <v>156660</v>
          </cell>
          <cell r="E147">
            <v>1.5996547866141591E-3</v>
          </cell>
          <cell r="F147">
            <v>0.93915134157694358</v>
          </cell>
          <cell r="G147">
            <v>91974500</v>
          </cell>
          <cell r="I147">
            <v>153120</v>
          </cell>
        </row>
        <row r="148">
          <cell r="A148">
            <v>141</v>
          </cell>
          <cell r="B148" t="str">
            <v>Sioux City, IA</v>
          </cell>
          <cell r="C148" t="str">
            <v>Sioux City, IA</v>
          </cell>
          <cell r="D148">
            <v>154570</v>
          </cell>
          <cell r="E148">
            <v>1.5783138029295963E-3</v>
          </cell>
          <cell r="F148">
            <v>0.94072965537987319</v>
          </cell>
          <cell r="I148">
            <v>153280</v>
          </cell>
        </row>
        <row r="149">
          <cell r="A149">
            <v>142</v>
          </cell>
          <cell r="B149" t="str">
            <v>Medford-Klamath Falls</v>
          </cell>
          <cell r="C149" t="str">
            <v>Medford-Klamath Falls</v>
          </cell>
          <cell r="D149">
            <v>153620</v>
          </cell>
          <cell r="E149">
            <v>1.5686133558002497E-3</v>
          </cell>
          <cell r="F149">
            <v>0.94229826873567346</v>
          </cell>
          <cell r="I149">
            <v>147890</v>
          </cell>
        </row>
        <row r="150">
          <cell r="A150">
            <v>143</v>
          </cell>
          <cell r="B150" t="str">
            <v>Erie</v>
          </cell>
          <cell r="C150" t="str">
            <v>Erie</v>
          </cell>
          <cell r="D150">
            <v>153100</v>
          </cell>
          <cell r="E150">
            <v>1.5633036373715547E-3</v>
          </cell>
          <cell r="F150">
            <v>0.94386157237304502</v>
          </cell>
          <cell r="I150">
            <v>152880</v>
          </cell>
        </row>
        <row r="151">
          <cell r="A151">
            <v>144</v>
          </cell>
          <cell r="B151" t="str">
            <v>Wichita Falls &amp; Lawton</v>
          </cell>
          <cell r="C151" t="str">
            <v>Wichita Falls &amp; Lawton</v>
          </cell>
          <cell r="D151">
            <v>152400</v>
          </cell>
          <cell r="E151">
            <v>1.5561559394867729E-3</v>
          </cell>
          <cell r="F151">
            <v>0.94541772831253179</v>
          </cell>
          <cell r="I151">
            <v>154530</v>
          </cell>
        </row>
        <row r="152">
          <cell r="A152">
            <v>145</v>
          </cell>
          <cell r="B152" t="str">
            <v>Columbia-Jefferson City, MO</v>
          </cell>
          <cell r="C152" t="str">
            <v>Columbia-Jefferson City, MO</v>
          </cell>
          <cell r="D152">
            <v>147850</v>
          </cell>
          <cell r="E152">
            <v>1.5096959032356915E-3</v>
          </cell>
          <cell r="F152">
            <v>0.94692742421576748</v>
          </cell>
          <cell r="I152">
            <v>139530</v>
          </cell>
        </row>
        <row r="153">
          <cell r="A153">
            <v>146</v>
          </cell>
          <cell r="B153" t="str">
            <v>Joplin-Pittsburg</v>
          </cell>
          <cell r="C153" t="str">
            <v>Joplin-Pittsburg</v>
          </cell>
          <cell r="D153">
            <v>145510</v>
          </cell>
          <cell r="E153">
            <v>1.4858021703065638E-3</v>
          </cell>
          <cell r="F153">
            <v>0.94378407090598004</v>
          </cell>
          <cell r="I153">
            <v>143340</v>
          </cell>
        </row>
        <row r="154">
          <cell r="A154">
            <v>147</v>
          </cell>
          <cell r="B154" t="str">
            <v>Lubbock</v>
          </cell>
          <cell r="C154" t="str">
            <v>Lubbock</v>
          </cell>
          <cell r="D154">
            <v>140500</v>
          </cell>
          <cell r="E154">
            <v>1.4346450754454828E-3</v>
          </cell>
          <cell r="F154">
            <v>0.95253897971513979</v>
          </cell>
          <cell r="I154">
            <v>135980</v>
          </cell>
        </row>
        <row r="155">
          <cell r="A155">
            <v>148</v>
          </cell>
          <cell r="B155" t="str">
            <v>Albany, GA</v>
          </cell>
          <cell r="C155" t="str">
            <v>Albany, GA</v>
          </cell>
          <cell r="D155">
            <v>137750</v>
          </cell>
          <cell r="E155">
            <v>1.4065648337552687E-3</v>
          </cell>
          <cell r="F155">
            <v>0.94833398904952271</v>
          </cell>
          <cell r="I155">
            <v>137650</v>
          </cell>
        </row>
        <row r="156">
          <cell r="A156">
            <v>149</v>
          </cell>
          <cell r="B156" t="str">
            <v>Bluefield-Beckley-Oak Hill</v>
          </cell>
          <cell r="C156" t="str">
            <v>Bluefield-Beckley-Oak Hill</v>
          </cell>
          <cell r="D156">
            <v>137570</v>
          </cell>
          <cell r="E156">
            <v>1.404726854299182E-3</v>
          </cell>
          <cell r="F156">
            <v>0.94973871590382186</v>
          </cell>
          <cell r="I156">
            <v>137220</v>
          </cell>
        </row>
        <row r="157">
          <cell r="A157">
            <v>150</v>
          </cell>
          <cell r="B157" t="str">
            <v>Odessa-Midland</v>
          </cell>
          <cell r="C157" t="str">
            <v>Odessa-Midland</v>
          </cell>
          <cell r="D157">
            <v>133740</v>
          </cell>
          <cell r="E157">
            <v>1.3656187358724475E-3</v>
          </cell>
          <cell r="F157">
            <v>0.95110433463969435</v>
          </cell>
          <cell r="I157">
            <v>136830</v>
          </cell>
        </row>
        <row r="158">
          <cell r="A158" t="str">
            <v>Top 100 ADI Totals</v>
          </cell>
          <cell r="D158">
            <v>83878990</v>
          </cell>
          <cell r="I158">
            <v>17759140</v>
          </cell>
        </row>
        <row r="159">
          <cell r="A159" t="str">
            <v>Top 150 ADI Totals</v>
          </cell>
          <cell r="D159">
            <v>93431110</v>
          </cell>
        </row>
        <row r="161">
          <cell r="A161" t="str">
            <v>Total United States TV Households - January 1999</v>
          </cell>
          <cell r="D161">
            <v>99391780</v>
          </cell>
        </row>
        <row r="162">
          <cell r="A162" t="str">
            <v>Total United States TV Households - January 1998</v>
          </cell>
          <cell r="D162">
            <v>97933630</v>
          </cell>
          <cell r="I162">
            <v>95828460</v>
          </cell>
        </row>
        <row r="164">
          <cell r="A164" t="str">
            <v>Percent of U.S. Households in Top 100 ADI's</v>
          </cell>
          <cell r="D164">
            <v>0.85648811342947262</v>
          </cell>
          <cell r="I164">
            <v>0.18532218925358918</v>
          </cell>
        </row>
        <row r="165">
          <cell r="A165" t="str">
            <v>Percent of U.S. Households in Top 150 ADI's</v>
          </cell>
          <cell r="D165">
            <v>0.95402478188544626</v>
          </cell>
        </row>
        <row r="171">
          <cell r="A171" t="str">
            <v xml:space="preserve">TOP ONE HUNDRED ADI SUMMARY DATA - HOUSEHOLDS USING TELEVISION - MAY 1998                                     </v>
          </cell>
        </row>
        <row r="172">
          <cell r="A172" t="str">
            <v>DMA</v>
          </cell>
          <cell r="B172" t="str">
            <v>DMA</v>
          </cell>
          <cell r="C172" t="str">
            <v>DMA</v>
          </cell>
          <cell r="D172" t="str">
            <v>Households</v>
          </cell>
          <cell r="I172" t="str">
            <v>Households</v>
          </cell>
        </row>
        <row r="173">
          <cell r="A173" t="str">
            <v>Rank</v>
          </cell>
          <cell r="B173" t="str">
            <v>Name</v>
          </cell>
          <cell r="C173" t="str">
            <v>Name</v>
          </cell>
          <cell r="D173" t="str">
            <v xml:space="preserve">Using </v>
          </cell>
          <cell r="I173" t="str">
            <v xml:space="preserve">Using </v>
          </cell>
        </row>
        <row r="174">
          <cell r="A174" t="str">
            <v>BIA</v>
          </cell>
          <cell r="B174" t="str">
            <v>BIA</v>
          </cell>
          <cell r="C174" t="str">
            <v>BIA</v>
          </cell>
          <cell r="D174" t="str">
            <v>Television</v>
          </cell>
          <cell r="I174" t="str">
            <v>Television</v>
          </cell>
        </row>
        <row r="175">
          <cell r="A175" t="str">
            <v>1998 - 2nd Edition</v>
          </cell>
          <cell r="B175" t="str">
            <v>1998 - 2nd Edition</v>
          </cell>
          <cell r="C175" t="str">
            <v>1998 - 2nd Edition</v>
          </cell>
          <cell r="D175">
            <v>35916</v>
          </cell>
          <cell r="I175">
            <v>35186</v>
          </cell>
        </row>
        <row r="176">
          <cell r="A176">
            <v>1</v>
          </cell>
          <cell r="B176" t="str">
            <v>New York</v>
          </cell>
          <cell r="C176" t="str">
            <v>New York</v>
          </cell>
          <cell r="D176">
            <v>0.44</v>
          </cell>
          <cell r="I176">
            <v>0.33</v>
          </cell>
        </row>
        <row r="177">
          <cell r="A177">
            <v>2</v>
          </cell>
          <cell r="B177" t="str">
            <v>Los Angeles</v>
          </cell>
          <cell r="C177" t="str">
            <v>Los Angeles</v>
          </cell>
          <cell r="D177">
            <v>0.42</v>
          </cell>
          <cell r="I177">
            <v>0.31</v>
          </cell>
        </row>
        <row r="178">
          <cell r="A178">
            <v>3</v>
          </cell>
          <cell r="B178" t="str">
            <v>Chicago</v>
          </cell>
          <cell r="C178" t="str">
            <v>Chicago</v>
          </cell>
          <cell r="D178">
            <v>0.41</v>
          </cell>
          <cell r="I178">
            <v>0.42</v>
          </cell>
        </row>
        <row r="179">
          <cell r="A179">
            <v>4</v>
          </cell>
          <cell r="B179" t="str">
            <v>Philadelphia</v>
          </cell>
          <cell r="C179" t="str">
            <v>Philadelphia</v>
          </cell>
          <cell r="D179">
            <v>0.44</v>
          </cell>
          <cell r="I179">
            <v>0.3</v>
          </cell>
        </row>
        <row r="180">
          <cell r="A180">
            <v>5</v>
          </cell>
          <cell r="B180" t="str">
            <v>San Francisco-Oakland-San Jose</v>
          </cell>
          <cell r="C180" t="str">
            <v>San Francisco-Oakland-San Jose</v>
          </cell>
          <cell r="D180">
            <v>0.37</v>
          </cell>
          <cell r="I180">
            <v>0.41</v>
          </cell>
        </row>
        <row r="181">
          <cell r="A181">
            <v>6</v>
          </cell>
          <cell r="B181" t="str">
            <v>Boston</v>
          </cell>
          <cell r="C181" t="str">
            <v>Boston</v>
          </cell>
          <cell r="D181">
            <v>0.39</v>
          </cell>
          <cell r="I181">
            <v>0.36</v>
          </cell>
        </row>
        <row r="182">
          <cell r="A182">
            <v>7</v>
          </cell>
          <cell r="B182" t="str">
            <v>Washington, D.C.</v>
          </cell>
          <cell r="C182" t="str">
            <v>Washington, D.C.</v>
          </cell>
          <cell r="D182">
            <v>0.38</v>
          </cell>
          <cell r="I182">
            <v>0.34</v>
          </cell>
        </row>
        <row r="183">
          <cell r="A183">
            <v>8</v>
          </cell>
          <cell r="B183" t="str">
            <v>Dallas-Ft. Worth</v>
          </cell>
          <cell r="C183" t="str">
            <v>Dallas-Ft. Worth</v>
          </cell>
          <cell r="D183">
            <v>0.44</v>
          </cell>
          <cell r="I183">
            <v>0.39</v>
          </cell>
        </row>
        <row r="184">
          <cell r="A184">
            <v>9</v>
          </cell>
          <cell r="B184" t="str">
            <v>Detroit</v>
          </cell>
          <cell r="C184" t="str">
            <v>Detroit</v>
          </cell>
          <cell r="D184">
            <v>0.43</v>
          </cell>
          <cell r="I184">
            <v>0.36</v>
          </cell>
        </row>
        <row r="185">
          <cell r="A185">
            <v>10</v>
          </cell>
          <cell r="B185" t="str">
            <v>Atlanta</v>
          </cell>
          <cell r="C185" t="str">
            <v>Atlanta</v>
          </cell>
          <cell r="D185">
            <v>0.44</v>
          </cell>
          <cell r="I185">
            <v>0.28999999999999998</v>
          </cell>
        </row>
        <row r="186">
          <cell r="A186">
            <v>11</v>
          </cell>
          <cell r="B186" t="str">
            <v>Houston</v>
          </cell>
          <cell r="C186" t="str">
            <v>Houston</v>
          </cell>
          <cell r="D186">
            <v>0.45</v>
          </cell>
          <cell r="I186">
            <v>0.31</v>
          </cell>
        </row>
        <row r="187">
          <cell r="A187">
            <v>12</v>
          </cell>
          <cell r="B187" t="str">
            <v>Seattle-Tacoma</v>
          </cell>
          <cell r="C187" t="str">
            <v>Seattle-Tacoma</v>
          </cell>
          <cell r="D187">
            <v>0.38</v>
          </cell>
          <cell r="I187">
            <v>0.33</v>
          </cell>
        </row>
        <row r="188">
          <cell r="A188">
            <v>13</v>
          </cell>
          <cell r="B188" t="str">
            <v>Cleveland</v>
          </cell>
          <cell r="C188" t="str">
            <v>Cleveland</v>
          </cell>
          <cell r="D188">
            <v>0.4</v>
          </cell>
          <cell r="I188">
            <v>0.38</v>
          </cell>
        </row>
        <row r="189">
          <cell r="A189">
            <v>14</v>
          </cell>
          <cell r="B189" t="str">
            <v>Minneapolis - St. Paul</v>
          </cell>
          <cell r="C189" t="str">
            <v>Minneapolis - St. Paul</v>
          </cell>
          <cell r="D189">
            <v>0.33</v>
          </cell>
          <cell r="I189">
            <v>0.4</v>
          </cell>
        </row>
        <row r="190">
          <cell r="A190">
            <v>15</v>
          </cell>
          <cell r="B190" t="str">
            <v>Tampa-St Petersburg-Sarasota</v>
          </cell>
          <cell r="C190" t="str">
            <v>Tampa-St Petersburg-Sarasota</v>
          </cell>
          <cell r="D190">
            <v>0.42</v>
          </cell>
          <cell r="I190">
            <v>0.35</v>
          </cell>
        </row>
        <row r="191">
          <cell r="A191">
            <v>16</v>
          </cell>
          <cell r="B191" t="str">
            <v>Miami - Ft. Lauderdale</v>
          </cell>
          <cell r="C191" t="str">
            <v>Miami - Ft. Lauderdale</v>
          </cell>
          <cell r="D191">
            <v>0.43</v>
          </cell>
          <cell r="I191">
            <v>0.43</v>
          </cell>
        </row>
        <row r="192">
          <cell r="A192">
            <v>17</v>
          </cell>
          <cell r="B192" t="str">
            <v>Phoenix</v>
          </cell>
          <cell r="C192" t="str">
            <v>Phoenix</v>
          </cell>
          <cell r="D192">
            <v>0.41</v>
          </cell>
          <cell r="I192">
            <v>0.37</v>
          </cell>
        </row>
        <row r="193">
          <cell r="A193">
            <v>18</v>
          </cell>
          <cell r="B193" t="str">
            <v>Denver</v>
          </cell>
          <cell r="C193" t="str">
            <v>Denver</v>
          </cell>
          <cell r="D193">
            <v>0.36</v>
          </cell>
          <cell r="I193">
            <v>0.42</v>
          </cell>
        </row>
        <row r="194">
          <cell r="A194">
            <v>19</v>
          </cell>
          <cell r="B194" t="str">
            <v>Pittsburgh</v>
          </cell>
          <cell r="C194" t="str">
            <v>Pittsburgh</v>
          </cell>
          <cell r="D194">
            <v>0.42</v>
          </cell>
          <cell r="I194">
            <v>0.31</v>
          </cell>
        </row>
        <row r="195">
          <cell r="A195">
            <v>20</v>
          </cell>
          <cell r="B195" t="str">
            <v>Sacramento-Stockton-Modesto</v>
          </cell>
          <cell r="C195" t="str">
            <v>Sacramento-Stockton-Modesto</v>
          </cell>
          <cell r="D195">
            <v>0.41</v>
          </cell>
          <cell r="I195">
            <v>0.34</v>
          </cell>
        </row>
        <row r="196">
          <cell r="A196">
            <v>21</v>
          </cell>
          <cell r="B196" t="str">
            <v>St. Louis</v>
          </cell>
          <cell r="C196" t="str">
            <v>St. Louis</v>
          </cell>
          <cell r="D196">
            <v>0.42</v>
          </cell>
          <cell r="I196">
            <v>0.33</v>
          </cell>
        </row>
        <row r="197">
          <cell r="A197">
            <v>22</v>
          </cell>
          <cell r="B197" t="str">
            <v>Orlando-Daytona Beach-Melbourne</v>
          </cell>
          <cell r="C197" t="str">
            <v>Orlando-Daytona Beach-Melbourne</v>
          </cell>
          <cell r="D197">
            <v>0.43</v>
          </cell>
          <cell r="I197">
            <v>0.43</v>
          </cell>
        </row>
        <row r="198">
          <cell r="A198">
            <v>23</v>
          </cell>
          <cell r="B198" t="str">
            <v>Baltimore</v>
          </cell>
          <cell r="C198" t="str">
            <v>Baltimore</v>
          </cell>
          <cell r="D198">
            <v>0.42</v>
          </cell>
          <cell r="I198">
            <v>0.35</v>
          </cell>
        </row>
        <row r="199">
          <cell r="A199">
            <v>24</v>
          </cell>
          <cell r="B199" t="str">
            <v>Portland, OR</v>
          </cell>
          <cell r="C199" t="str">
            <v>Portland, OR</v>
          </cell>
          <cell r="D199">
            <v>0.38</v>
          </cell>
          <cell r="I199">
            <v>0.37</v>
          </cell>
        </row>
        <row r="200">
          <cell r="A200">
            <v>25</v>
          </cell>
          <cell r="B200" t="str">
            <v>Indianapolis</v>
          </cell>
          <cell r="C200" t="str">
            <v>Indianapolis</v>
          </cell>
          <cell r="D200">
            <v>0.41</v>
          </cell>
          <cell r="I200">
            <v>0.36</v>
          </cell>
        </row>
        <row r="201">
          <cell r="A201">
            <v>26</v>
          </cell>
          <cell r="B201" t="str">
            <v>San Diego</v>
          </cell>
          <cell r="C201" t="str">
            <v>San Diego</v>
          </cell>
          <cell r="D201">
            <v>0.41</v>
          </cell>
          <cell r="I201">
            <v>0.32</v>
          </cell>
        </row>
        <row r="202">
          <cell r="A202">
            <v>27</v>
          </cell>
          <cell r="B202" t="str">
            <v>Hartford-New Haven</v>
          </cell>
          <cell r="C202" t="str">
            <v>Hartford-New Haven</v>
          </cell>
          <cell r="D202">
            <v>0.4</v>
          </cell>
          <cell r="I202">
            <v>0.44</v>
          </cell>
        </row>
        <row r="203">
          <cell r="A203">
            <v>28</v>
          </cell>
          <cell r="B203" t="str">
            <v>Charlotte</v>
          </cell>
          <cell r="C203" t="str">
            <v>Charlotte</v>
          </cell>
          <cell r="D203">
            <v>0.41</v>
          </cell>
          <cell r="I203">
            <v>0.35</v>
          </cell>
        </row>
        <row r="204">
          <cell r="A204">
            <v>29</v>
          </cell>
          <cell r="B204" t="str">
            <v>Raleigh-Durham</v>
          </cell>
          <cell r="C204" t="str">
            <v>Raleigh-Durham</v>
          </cell>
          <cell r="D204">
            <v>0.32</v>
          </cell>
          <cell r="I204">
            <v>0.33</v>
          </cell>
        </row>
        <row r="205">
          <cell r="A205">
            <v>30</v>
          </cell>
          <cell r="B205" t="str">
            <v>Cincinnati</v>
          </cell>
          <cell r="C205" t="str">
            <v>Cincinnati</v>
          </cell>
          <cell r="D205">
            <v>0.4</v>
          </cell>
          <cell r="I205">
            <v>0.35</v>
          </cell>
        </row>
        <row r="206">
          <cell r="A206">
            <v>31</v>
          </cell>
          <cell r="B206" t="str">
            <v>Kansas City</v>
          </cell>
          <cell r="C206" t="str">
            <v>Kansas City</v>
          </cell>
          <cell r="D206">
            <v>0.37</v>
          </cell>
          <cell r="I206">
            <v>0.35</v>
          </cell>
        </row>
        <row r="207">
          <cell r="A207">
            <v>32</v>
          </cell>
          <cell r="B207" t="str">
            <v>Milwaukee</v>
          </cell>
          <cell r="C207" t="str">
            <v>Milwaukee</v>
          </cell>
          <cell r="D207">
            <v>0.38</v>
          </cell>
          <cell r="I207">
            <v>0.35</v>
          </cell>
        </row>
        <row r="208">
          <cell r="A208">
            <v>33</v>
          </cell>
          <cell r="B208" t="str">
            <v>Nashville</v>
          </cell>
          <cell r="C208" t="str">
            <v>Nashville</v>
          </cell>
          <cell r="D208">
            <v>0.44</v>
          </cell>
          <cell r="I208">
            <v>0.32</v>
          </cell>
        </row>
        <row r="209">
          <cell r="A209">
            <v>34</v>
          </cell>
          <cell r="B209" t="str">
            <v>Columbus, OH</v>
          </cell>
          <cell r="C209" t="str">
            <v>Columbus, OH</v>
          </cell>
          <cell r="D209">
            <v>0.4</v>
          </cell>
          <cell r="I209">
            <v>0.32</v>
          </cell>
        </row>
        <row r="210">
          <cell r="A210">
            <v>35</v>
          </cell>
          <cell r="B210" t="str">
            <v>Greenville-Spartanburg-Asheville</v>
          </cell>
          <cell r="C210" t="str">
            <v>Greenville-Spartanburg-Asheville</v>
          </cell>
          <cell r="D210">
            <v>0.31</v>
          </cell>
          <cell r="I210">
            <v>0.32</v>
          </cell>
        </row>
        <row r="211">
          <cell r="A211">
            <v>36</v>
          </cell>
          <cell r="B211" t="str">
            <v>Salt Lake City</v>
          </cell>
          <cell r="C211" t="str">
            <v>Salt Lake City</v>
          </cell>
          <cell r="D211">
            <v>0.39</v>
          </cell>
          <cell r="I211">
            <v>0.32</v>
          </cell>
        </row>
        <row r="212">
          <cell r="A212">
            <v>37</v>
          </cell>
          <cell r="B212" t="str">
            <v>Grand Rapids-Kalamazoo-Battle Creek</v>
          </cell>
          <cell r="C212" t="str">
            <v>Grand Rapids-Kalamazoo-Battle Creek</v>
          </cell>
          <cell r="D212">
            <v>0.3</v>
          </cell>
          <cell r="I212">
            <v>0.31</v>
          </cell>
        </row>
        <row r="213">
          <cell r="A213">
            <v>38</v>
          </cell>
          <cell r="B213" t="str">
            <v>San Antonio</v>
          </cell>
          <cell r="C213" t="str">
            <v>San Antonio</v>
          </cell>
          <cell r="D213">
            <v>0.46</v>
          </cell>
          <cell r="I213">
            <v>0.4</v>
          </cell>
        </row>
        <row r="214">
          <cell r="A214">
            <v>39</v>
          </cell>
          <cell r="B214" t="str">
            <v>Norfolk-Portsmouth-Newport News</v>
          </cell>
          <cell r="C214" t="str">
            <v>Norfolk-Portsmouth-Newport News</v>
          </cell>
          <cell r="D214">
            <v>0.35</v>
          </cell>
          <cell r="I214">
            <v>0.33</v>
          </cell>
        </row>
        <row r="215">
          <cell r="A215">
            <v>40</v>
          </cell>
          <cell r="B215" t="str">
            <v>Buffalo</v>
          </cell>
          <cell r="C215" t="str">
            <v>Buffalo</v>
          </cell>
          <cell r="D215">
            <v>0.34</v>
          </cell>
          <cell r="I215">
            <v>0.44</v>
          </cell>
        </row>
        <row r="216">
          <cell r="A216">
            <v>41</v>
          </cell>
          <cell r="B216" t="str">
            <v>New Orleans</v>
          </cell>
          <cell r="C216" t="str">
            <v>New Orleans</v>
          </cell>
          <cell r="D216">
            <v>0.49</v>
          </cell>
          <cell r="I216">
            <v>0.34</v>
          </cell>
        </row>
        <row r="217">
          <cell r="A217">
            <v>42</v>
          </cell>
          <cell r="B217" t="str">
            <v>Memphis</v>
          </cell>
          <cell r="C217" t="str">
            <v>Memphis</v>
          </cell>
          <cell r="D217">
            <v>0.48</v>
          </cell>
          <cell r="I217">
            <v>0.42</v>
          </cell>
        </row>
        <row r="218">
          <cell r="A218">
            <v>43</v>
          </cell>
          <cell r="B218" t="str">
            <v>West Palm Beach-Ft. Pierce</v>
          </cell>
          <cell r="C218" t="str">
            <v>West Palm Beach-Ft. Pierce</v>
          </cell>
          <cell r="D218">
            <v>0.44</v>
          </cell>
          <cell r="I218">
            <v>0.36</v>
          </cell>
        </row>
        <row r="219">
          <cell r="A219">
            <v>44</v>
          </cell>
          <cell r="B219" t="str">
            <v>Oklahoma City</v>
          </cell>
          <cell r="C219" t="str">
            <v>Oklahoma City</v>
          </cell>
          <cell r="D219">
            <v>0.37</v>
          </cell>
          <cell r="I219">
            <v>0.34</v>
          </cell>
        </row>
        <row r="220">
          <cell r="A220">
            <v>45</v>
          </cell>
          <cell r="B220" t="str">
            <v>Harrisburg-Lancaster-Lebanon-York</v>
          </cell>
          <cell r="C220" t="str">
            <v>Harrisburg-Lancaster-Lebanon-York</v>
          </cell>
          <cell r="D220">
            <v>0.32</v>
          </cell>
          <cell r="I220">
            <v>0.36</v>
          </cell>
        </row>
        <row r="221">
          <cell r="A221">
            <v>46</v>
          </cell>
          <cell r="B221" t="str">
            <v>Greensboro-High Point-Winston Salem</v>
          </cell>
          <cell r="C221" t="str">
            <v>Greensboro-High Point-Winston Salem</v>
          </cell>
          <cell r="D221">
            <v>0.41</v>
          </cell>
          <cell r="I221">
            <v>0.38</v>
          </cell>
        </row>
        <row r="222">
          <cell r="A222">
            <v>47</v>
          </cell>
          <cell r="B222" t="str">
            <v>Wilkes Barre-Scranton</v>
          </cell>
          <cell r="C222" t="str">
            <v>Wilkes Barre-Scranton</v>
          </cell>
          <cell r="D222">
            <v>0.36</v>
          </cell>
          <cell r="I222">
            <v>0.32</v>
          </cell>
        </row>
        <row r="223">
          <cell r="A223">
            <v>48</v>
          </cell>
          <cell r="B223" t="str">
            <v>Albuquerque-Santa Fe</v>
          </cell>
          <cell r="C223" t="str">
            <v>Albuquerque-Santa Fe</v>
          </cell>
          <cell r="D223">
            <v>0.3</v>
          </cell>
          <cell r="I223">
            <v>0.38</v>
          </cell>
        </row>
        <row r="224">
          <cell r="A224">
            <v>49</v>
          </cell>
          <cell r="B224" t="str">
            <v>Providence-New Bedford</v>
          </cell>
          <cell r="C224" t="str">
            <v>Providence-New Bedford</v>
          </cell>
          <cell r="D224">
            <v>0.32</v>
          </cell>
          <cell r="I224">
            <v>0.34</v>
          </cell>
        </row>
        <row r="225">
          <cell r="A225">
            <v>50</v>
          </cell>
          <cell r="B225" t="str">
            <v>Louisville</v>
          </cell>
          <cell r="C225" t="str">
            <v>Louisville</v>
          </cell>
          <cell r="D225">
            <v>0.34</v>
          </cell>
          <cell r="I225">
            <v>0.34</v>
          </cell>
        </row>
        <row r="226">
          <cell r="A226">
            <v>51</v>
          </cell>
          <cell r="B226" t="str">
            <v>Birmingham</v>
          </cell>
          <cell r="C226" t="str">
            <v>Birmingham</v>
          </cell>
          <cell r="D226">
            <v>0.35</v>
          </cell>
          <cell r="I226">
            <v>0.41</v>
          </cell>
        </row>
        <row r="227">
          <cell r="A227">
            <v>52</v>
          </cell>
          <cell r="B227" t="str">
            <v>Albany-Schenectady-Troy</v>
          </cell>
          <cell r="C227" t="str">
            <v>Albany-Schenectady-Troy</v>
          </cell>
          <cell r="D227">
            <v>0.31</v>
          </cell>
          <cell r="I227">
            <v>0.34</v>
          </cell>
        </row>
        <row r="228">
          <cell r="A228">
            <v>53</v>
          </cell>
          <cell r="B228" t="str">
            <v>Dayton</v>
          </cell>
          <cell r="C228" t="str">
            <v>Dayton</v>
          </cell>
          <cell r="D228">
            <v>0.34</v>
          </cell>
          <cell r="I228">
            <v>0.28999999999999998</v>
          </cell>
        </row>
        <row r="229">
          <cell r="A229">
            <v>54</v>
          </cell>
          <cell r="B229" t="str">
            <v>Jacksonville</v>
          </cell>
          <cell r="C229" t="str">
            <v>Jacksonville</v>
          </cell>
          <cell r="D229">
            <v>0.35</v>
          </cell>
          <cell r="I229">
            <v>0.35</v>
          </cell>
        </row>
        <row r="230">
          <cell r="A230">
            <v>55</v>
          </cell>
          <cell r="B230" t="str">
            <v>Fresno-Visalia</v>
          </cell>
          <cell r="C230" t="str">
            <v>Fresno-Visalia</v>
          </cell>
          <cell r="D230">
            <v>0.35</v>
          </cell>
          <cell r="I230">
            <v>0.42</v>
          </cell>
        </row>
        <row r="231">
          <cell r="A231">
            <v>56</v>
          </cell>
          <cell r="B231" t="str">
            <v>Little Rock-Pine Bluff</v>
          </cell>
          <cell r="C231" t="str">
            <v>Little Rock-Pine Bluff</v>
          </cell>
          <cell r="D231">
            <v>0.34</v>
          </cell>
          <cell r="I231">
            <v>0.42</v>
          </cell>
        </row>
        <row r="232">
          <cell r="A232">
            <v>57</v>
          </cell>
          <cell r="B232" t="str">
            <v>Charleston-Huntington, WV</v>
          </cell>
          <cell r="C232" t="str">
            <v>Charleston-Huntington, WV</v>
          </cell>
          <cell r="D232">
            <v>0.36</v>
          </cell>
          <cell r="I232">
            <v>0.35</v>
          </cell>
        </row>
        <row r="233">
          <cell r="A233">
            <v>58</v>
          </cell>
          <cell r="B233" t="str">
            <v>Tulsa</v>
          </cell>
          <cell r="C233" t="str">
            <v>Tulsa</v>
          </cell>
          <cell r="D233">
            <v>0.36</v>
          </cell>
          <cell r="I233">
            <v>0.34</v>
          </cell>
        </row>
        <row r="234">
          <cell r="A234">
            <v>59</v>
          </cell>
          <cell r="B234" t="str">
            <v>Richmond-Petersburg</v>
          </cell>
          <cell r="C234" t="str">
            <v>Richmond-Petersburg</v>
          </cell>
          <cell r="D234">
            <v>0.33</v>
          </cell>
          <cell r="I234">
            <v>0.33</v>
          </cell>
        </row>
        <row r="235">
          <cell r="A235">
            <v>60</v>
          </cell>
          <cell r="B235" t="str">
            <v>Austin, TX</v>
          </cell>
          <cell r="C235" t="str">
            <v>Austin, TX</v>
          </cell>
          <cell r="D235">
            <v>0.3</v>
          </cell>
          <cell r="I235">
            <v>0.38</v>
          </cell>
        </row>
        <row r="236">
          <cell r="A236">
            <v>61</v>
          </cell>
          <cell r="B236" t="str">
            <v>Las Vegas</v>
          </cell>
          <cell r="C236" t="str">
            <v>Las Vegas</v>
          </cell>
          <cell r="D236">
            <v>0.37</v>
          </cell>
          <cell r="I236">
            <v>0.43</v>
          </cell>
        </row>
        <row r="237">
          <cell r="A237">
            <v>62</v>
          </cell>
          <cell r="B237" t="str">
            <v>Mobile-Pensacola</v>
          </cell>
          <cell r="C237" t="str">
            <v>Mobile-Pensacola</v>
          </cell>
          <cell r="D237">
            <v>0.35</v>
          </cell>
          <cell r="I237">
            <v>0.35</v>
          </cell>
        </row>
        <row r="238">
          <cell r="A238">
            <v>63</v>
          </cell>
          <cell r="B238" t="str">
            <v>Flint-Saginaw-Bay City</v>
          </cell>
          <cell r="C238" t="str">
            <v>Flint-Saginaw-Bay City</v>
          </cell>
          <cell r="D238">
            <v>0.34</v>
          </cell>
          <cell r="I238">
            <v>0.34</v>
          </cell>
        </row>
        <row r="239">
          <cell r="A239">
            <v>64</v>
          </cell>
          <cell r="B239" t="str">
            <v>Knoxville</v>
          </cell>
          <cell r="C239" t="str">
            <v>Knoxville</v>
          </cell>
          <cell r="D239">
            <v>0.34</v>
          </cell>
          <cell r="I239">
            <v>0.32</v>
          </cell>
        </row>
        <row r="240">
          <cell r="A240">
            <v>65</v>
          </cell>
          <cell r="B240" t="str">
            <v>Wichita - Hutchinson</v>
          </cell>
          <cell r="C240" t="str">
            <v>Wichita - Hutchinson</v>
          </cell>
          <cell r="D240">
            <v>0.31</v>
          </cell>
          <cell r="I240">
            <v>0.45</v>
          </cell>
        </row>
        <row r="241">
          <cell r="A241">
            <v>66</v>
          </cell>
          <cell r="B241" t="str">
            <v>Toledo</v>
          </cell>
          <cell r="C241" t="str">
            <v>Toledo</v>
          </cell>
          <cell r="D241">
            <v>0.32</v>
          </cell>
          <cell r="I241">
            <v>0.34</v>
          </cell>
        </row>
        <row r="242">
          <cell r="A242">
            <v>67</v>
          </cell>
          <cell r="B242" t="str">
            <v>Lexington</v>
          </cell>
          <cell r="C242" t="str">
            <v>Lexington</v>
          </cell>
          <cell r="D242">
            <v>0.33</v>
          </cell>
          <cell r="I242">
            <v>0.43</v>
          </cell>
        </row>
        <row r="243">
          <cell r="A243">
            <v>68</v>
          </cell>
          <cell r="B243" t="str">
            <v>Roanoke-Lynchburg</v>
          </cell>
          <cell r="C243" t="str">
            <v>Roanoke-Lynchburg</v>
          </cell>
          <cell r="D243">
            <v>0.35</v>
          </cell>
          <cell r="I243">
            <v>0.41</v>
          </cell>
        </row>
        <row r="244">
          <cell r="A244">
            <v>69</v>
          </cell>
          <cell r="B244" t="str">
            <v>Des Moines-Ames</v>
          </cell>
          <cell r="C244" t="str">
            <v>Des Moines-Ames</v>
          </cell>
          <cell r="D244">
            <v>0.31</v>
          </cell>
          <cell r="I244">
            <v>0.44</v>
          </cell>
        </row>
        <row r="245">
          <cell r="A245">
            <v>70</v>
          </cell>
          <cell r="B245" t="str">
            <v>Green Bay-Appleton</v>
          </cell>
          <cell r="C245" t="str">
            <v>Green Bay-Appleton</v>
          </cell>
          <cell r="D245">
            <v>0.28999999999999998</v>
          </cell>
          <cell r="I245">
            <v>0.38</v>
          </cell>
        </row>
        <row r="246">
          <cell r="A246">
            <v>71</v>
          </cell>
          <cell r="B246" t="str">
            <v>Honolulu</v>
          </cell>
          <cell r="C246" t="str">
            <v>Honolulu</v>
          </cell>
          <cell r="D246">
            <v>0.33</v>
          </cell>
          <cell r="I246">
            <v>0.32</v>
          </cell>
        </row>
        <row r="247">
          <cell r="A247">
            <v>72</v>
          </cell>
          <cell r="B247" t="str">
            <v>Syracuse</v>
          </cell>
          <cell r="C247" t="str">
            <v>Syracuse</v>
          </cell>
          <cell r="D247">
            <v>0.32</v>
          </cell>
          <cell r="I247">
            <v>0.34</v>
          </cell>
        </row>
        <row r="248">
          <cell r="A248">
            <v>73</v>
          </cell>
          <cell r="B248" t="str">
            <v>Spokane</v>
          </cell>
          <cell r="C248" t="str">
            <v>Spokane</v>
          </cell>
          <cell r="D248">
            <v>0.31</v>
          </cell>
          <cell r="I248">
            <v>0.32</v>
          </cell>
        </row>
        <row r="249">
          <cell r="A249">
            <v>74</v>
          </cell>
          <cell r="B249" t="str">
            <v>Omaha</v>
          </cell>
          <cell r="C249" t="str">
            <v>Omaha</v>
          </cell>
          <cell r="D249">
            <v>0.31</v>
          </cell>
          <cell r="I249">
            <v>0.33</v>
          </cell>
        </row>
        <row r="250">
          <cell r="A250">
            <v>75</v>
          </cell>
          <cell r="B250" t="str">
            <v>Rochester, NY</v>
          </cell>
          <cell r="C250" t="str">
            <v>Rochester, NY</v>
          </cell>
          <cell r="D250">
            <v>0.31</v>
          </cell>
          <cell r="I250">
            <v>0.32</v>
          </cell>
        </row>
        <row r="251">
          <cell r="A251">
            <v>76</v>
          </cell>
          <cell r="B251" t="str">
            <v>Shreveport</v>
          </cell>
          <cell r="C251" t="str">
            <v>Shreveport</v>
          </cell>
          <cell r="D251">
            <v>0.37</v>
          </cell>
          <cell r="I251">
            <v>0.32</v>
          </cell>
        </row>
        <row r="252">
          <cell r="A252">
            <v>77</v>
          </cell>
          <cell r="B252" t="str">
            <v>Springfield, MO</v>
          </cell>
          <cell r="C252" t="str">
            <v>Springfield, MO</v>
          </cell>
          <cell r="D252">
            <v>0.35</v>
          </cell>
          <cell r="I252">
            <v>0.4</v>
          </cell>
        </row>
        <row r="253">
          <cell r="A253">
            <v>78</v>
          </cell>
          <cell r="B253" t="str">
            <v>Tucson (Nogales)</v>
          </cell>
          <cell r="C253" t="str">
            <v>Tucson (Nogales)</v>
          </cell>
          <cell r="D253">
            <v>0.31</v>
          </cell>
          <cell r="I253">
            <v>0.3</v>
          </cell>
        </row>
        <row r="254">
          <cell r="A254">
            <v>79</v>
          </cell>
          <cell r="B254" t="str">
            <v>Paducah-Cape Girardeau-Harrisburg-Mt Vernon</v>
          </cell>
          <cell r="C254" t="str">
            <v>Paducah-Cape Girardeau-Harrisburg-Mt Vernon</v>
          </cell>
          <cell r="D254">
            <v>0.34</v>
          </cell>
          <cell r="I254">
            <v>0.45</v>
          </cell>
        </row>
        <row r="255">
          <cell r="A255">
            <v>80</v>
          </cell>
          <cell r="B255" t="str">
            <v>Portland-Auburn, ME</v>
          </cell>
          <cell r="C255" t="str">
            <v>Portland-Auburn, ME</v>
          </cell>
          <cell r="D255">
            <v>0.31</v>
          </cell>
          <cell r="I255">
            <v>0.4</v>
          </cell>
        </row>
        <row r="256">
          <cell r="A256">
            <v>81</v>
          </cell>
          <cell r="B256" t="str">
            <v>Champaign-Springfield-Decatur, IL</v>
          </cell>
          <cell r="C256" t="str">
            <v>Champaign-Springfield-Decatur, IL</v>
          </cell>
          <cell r="D256">
            <v>0.32</v>
          </cell>
          <cell r="I256">
            <v>0.37</v>
          </cell>
        </row>
        <row r="257">
          <cell r="A257">
            <v>82</v>
          </cell>
          <cell r="B257" t="str">
            <v>Huntsville-Decatur-Florence</v>
          </cell>
          <cell r="C257" t="str">
            <v>Huntsville-Decatur-Florence</v>
          </cell>
          <cell r="D257">
            <v>0.34</v>
          </cell>
          <cell r="I257">
            <v>0.36</v>
          </cell>
        </row>
        <row r="258">
          <cell r="A258">
            <v>83</v>
          </cell>
          <cell r="B258" t="str">
            <v>Ft. Myers-Naples</v>
          </cell>
          <cell r="C258" t="str">
            <v>Ft. Myers-Naples</v>
          </cell>
          <cell r="D258">
            <v>0.36</v>
          </cell>
          <cell r="I258">
            <v>0.4</v>
          </cell>
        </row>
        <row r="259">
          <cell r="A259">
            <v>84</v>
          </cell>
          <cell r="B259" t="str">
            <v>Madison</v>
          </cell>
          <cell r="C259" t="str">
            <v>Madison</v>
          </cell>
          <cell r="D259">
            <v>0.27</v>
          </cell>
          <cell r="I259">
            <v>0.37</v>
          </cell>
        </row>
        <row r="260">
          <cell r="A260">
            <v>85</v>
          </cell>
          <cell r="B260" t="str">
            <v>South Bend-Elkhart</v>
          </cell>
          <cell r="C260" t="str">
            <v>South Bend-Elkhart</v>
          </cell>
          <cell r="D260">
            <v>0.3</v>
          </cell>
          <cell r="I260">
            <v>0.32</v>
          </cell>
        </row>
        <row r="261">
          <cell r="A261">
            <v>86</v>
          </cell>
          <cell r="B261" t="str">
            <v>Chattanooga</v>
          </cell>
          <cell r="C261" t="str">
            <v>Chattanooga</v>
          </cell>
          <cell r="D261">
            <v>0.34</v>
          </cell>
          <cell r="I261">
            <v>0.34</v>
          </cell>
        </row>
        <row r="262">
          <cell r="A262">
            <v>87</v>
          </cell>
          <cell r="B262" t="str">
            <v>Cedar Rapids-Waterloo-Dubuque</v>
          </cell>
          <cell r="C262" t="str">
            <v>Cedar Rapids-Waterloo-Dubuque</v>
          </cell>
          <cell r="D262">
            <v>0.28999999999999998</v>
          </cell>
          <cell r="I262">
            <v>0.34</v>
          </cell>
        </row>
        <row r="263">
          <cell r="A263">
            <v>88</v>
          </cell>
          <cell r="B263" t="str">
            <v>Columbia, SC</v>
          </cell>
          <cell r="C263" t="str">
            <v>Columbia, SC</v>
          </cell>
          <cell r="D263">
            <v>0.33</v>
          </cell>
          <cell r="I263">
            <v>0.4</v>
          </cell>
        </row>
        <row r="264">
          <cell r="A264">
            <v>89</v>
          </cell>
          <cell r="B264" t="str">
            <v>Davenport-Rock Island-Moline</v>
          </cell>
          <cell r="C264" t="str">
            <v>Davenport-Rock Island-Moline</v>
          </cell>
          <cell r="D264">
            <v>0.33</v>
          </cell>
          <cell r="I264">
            <v>0.32</v>
          </cell>
        </row>
        <row r="265">
          <cell r="A265">
            <v>90</v>
          </cell>
          <cell r="B265" t="str">
            <v>Jackson, MS</v>
          </cell>
          <cell r="C265" t="str">
            <v>Jackson, MS</v>
          </cell>
          <cell r="D265">
            <v>0.37</v>
          </cell>
          <cell r="I265">
            <v>0.43</v>
          </cell>
        </row>
        <row r="266">
          <cell r="A266">
            <v>91</v>
          </cell>
          <cell r="B266" t="str">
            <v>Burlington-Plattsburgh</v>
          </cell>
          <cell r="C266" t="str">
            <v>Burlington-Plattsburgh</v>
          </cell>
          <cell r="D266">
            <v>0.28999999999999998</v>
          </cell>
          <cell r="I266">
            <v>0.33</v>
          </cell>
        </row>
        <row r="267">
          <cell r="A267">
            <v>92</v>
          </cell>
          <cell r="B267" t="str">
            <v>Johnstown-Altoona</v>
          </cell>
          <cell r="C267" t="str">
            <v>Johnstown-Altoona</v>
          </cell>
          <cell r="D267">
            <v>0.34</v>
          </cell>
          <cell r="I267">
            <v>0.33</v>
          </cell>
        </row>
        <row r="268">
          <cell r="A268">
            <v>93</v>
          </cell>
          <cell r="B268" t="str">
            <v>Tri-Cities, TN-VA</v>
          </cell>
          <cell r="C268" t="str">
            <v>Tri-Cities, TN-VA</v>
          </cell>
          <cell r="D268">
            <v>0.35</v>
          </cell>
          <cell r="I268">
            <v>0.32</v>
          </cell>
        </row>
        <row r="269">
          <cell r="A269">
            <v>94</v>
          </cell>
          <cell r="B269" t="str">
            <v>Colorado Springs-Pueblo</v>
          </cell>
          <cell r="C269" t="str">
            <v>Colorado Springs-Pueblo</v>
          </cell>
          <cell r="D269">
            <v>0.33</v>
          </cell>
          <cell r="I269">
            <v>0.35</v>
          </cell>
        </row>
        <row r="270">
          <cell r="A270">
            <v>95</v>
          </cell>
          <cell r="B270" t="str">
            <v>Evansville</v>
          </cell>
          <cell r="C270" t="str">
            <v>Evansville</v>
          </cell>
          <cell r="D270">
            <v>0.34</v>
          </cell>
          <cell r="I270">
            <v>0.34</v>
          </cell>
        </row>
        <row r="271">
          <cell r="A271">
            <v>96</v>
          </cell>
          <cell r="B271" t="str">
            <v>Waco-Temple-Bryan</v>
          </cell>
          <cell r="C271" t="str">
            <v>Waco-Temple-Bryan</v>
          </cell>
          <cell r="D271">
            <v>0.35</v>
          </cell>
          <cell r="I271">
            <v>0.38</v>
          </cell>
        </row>
        <row r="272">
          <cell r="A272">
            <v>97</v>
          </cell>
          <cell r="B272" t="str">
            <v>Youngstown</v>
          </cell>
          <cell r="C272" t="str">
            <v>Youngstown</v>
          </cell>
          <cell r="D272">
            <v>0.36</v>
          </cell>
          <cell r="I272">
            <v>0.43</v>
          </cell>
        </row>
        <row r="273">
          <cell r="A273">
            <v>98</v>
          </cell>
          <cell r="B273" t="str">
            <v>Baton Rouge</v>
          </cell>
          <cell r="C273" t="str">
            <v>Baton Rouge</v>
          </cell>
          <cell r="D273">
            <v>0.36</v>
          </cell>
          <cell r="I273">
            <v>0.32</v>
          </cell>
        </row>
        <row r="274">
          <cell r="A274">
            <v>99</v>
          </cell>
          <cell r="B274" t="str">
            <v>El Paso</v>
          </cell>
          <cell r="C274" t="str">
            <v>El Paso</v>
          </cell>
          <cell r="D274">
            <v>0.36</v>
          </cell>
          <cell r="I274">
            <v>0.36</v>
          </cell>
        </row>
        <row r="275">
          <cell r="A275">
            <v>100</v>
          </cell>
          <cell r="B275" t="str">
            <v>Savannah</v>
          </cell>
          <cell r="C275" t="str">
            <v>Savannah</v>
          </cell>
          <cell r="D275">
            <v>0.34</v>
          </cell>
          <cell r="I275">
            <v>0.36</v>
          </cell>
        </row>
        <row r="276">
          <cell r="A276">
            <v>101</v>
          </cell>
          <cell r="B276" t="str">
            <v>Lincoln &amp; Hastings-Kearney, NE plus</v>
          </cell>
          <cell r="C276" t="str">
            <v>Lincoln &amp; Hastings-Kearney, NE plus</v>
          </cell>
        </row>
        <row r="277">
          <cell r="A277">
            <v>102</v>
          </cell>
          <cell r="B277" t="str">
            <v>Ft Wayne, IN</v>
          </cell>
          <cell r="C277" t="str">
            <v>Ft Wayne, IN</v>
          </cell>
        </row>
        <row r="278">
          <cell r="A278">
            <v>103</v>
          </cell>
          <cell r="B278" t="str">
            <v>Springfield-Holyoke, MA</v>
          </cell>
          <cell r="C278" t="str">
            <v>Springfield-Holyoke, MA</v>
          </cell>
        </row>
        <row r="279">
          <cell r="A279">
            <v>104</v>
          </cell>
          <cell r="B279" t="str">
            <v>Harlingen-Weslaco-Brownsville-McAllen</v>
          </cell>
          <cell r="C279" t="str">
            <v>Harlingen-Weslaco-Brownsville-McAllen</v>
          </cell>
        </row>
        <row r="280">
          <cell r="A280">
            <v>105</v>
          </cell>
          <cell r="B280" t="str">
            <v>Lansing, MI</v>
          </cell>
          <cell r="C280" t="str">
            <v>Lansing, MI</v>
          </cell>
        </row>
        <row r="281">
          <cell r="A281">
            <v>106</v>
          </cell>
          <cell r="B281" t="str">
            <v>Greenville, N. Bern, Washington, NC</v>
          </cell>
          <cell r="C281" t="str">
            <v>Greenville, N. Bern, Washington, NC</v>
          </cell>
        </row>
        <row r="282">
          <cell r="A282">
            <v>107</v>
          </cell>
          <cell r="B282" t="str">
            <v>Tyler-Longview (Lfkn&amp;Ncgd)</v>
          </cell>
          <cell r="C282" t="str">
            <v>Tyler-Longview (Lfkn&amp;Ncgd)</v>
          </cell>
        </row>
        <row r="283">
          <cell r="A283">
            <v>108</v>
          </cell>
          <cell r="B283" t="str">
            <v>Sioux Falls (Mitchell), SD</v>
          </cell>
          <cell r="C283" t="str">
            <v>Sioux Falls (Mitchell), SD</v>
          </cell>
        </row>
        <row r="284">
          <cell r="A284">
            <v>109</v>
          </cell>
          <cell r="B284" t="str">
            <v>Augusta, GA</v>
          </cell>
          <cell r="C284" t="str">
            <v>Augusta, GA</v>
          </cell>
        </row>
        <row r="285">
          <cell r="A285">
            <v>110</v>
          </cell>
          <cell r="B285" t="str">
            <v>Peoria-Bloomington</v>
          </cell>
          <cell r="C285" t="str">
            <v>Peoria-Bloomington</v>
          </cell>
        </row>
        <row r="286">
          <cell r="A286">
            <v>111</v>
          </cell>
          <cell r="B286" t="str">
            <v>Florence-Myrtle Beach</v>
          </cell>
          <cell r="C286" t="str">
            <v>Florence-Myrtle Beach</v>
          </cell>
        </row>
        <row r="287">
          <cell r="A287">
            <v>112</v>
          </cell>
          <cell r="B287" t="str">
            <v>Tallahassee-Thomasville</v>
          </cell>
          <cell r="C287" t="str">
            <v>Tallahassee-Thomasville</v>
          </cell>
        </row>
        <row r="288">
          <cell r="A288">
            <v>113</v>
          </cell>
          <cell r="B288" t="str">
            <v>Fargo-Valley City</v>
          </cell>
          <cell r="C288" t="str">
            <v>Fargo-Valley City</v>
          </cell>
          <cell r="D288" t="str">
            <v>Households</v>
          </cell>
          <cell r="I288" t="str">
            <v>Households</v>
          </cell>
        </row>
        <row r="289">
          <cell r="A289">
            <v>114</v>
          </cell>
          <cell r="B289" t="str">
            <v>Montgomery, AL</v>
          </cell>
          <cell r="C289" t="str">
            <v>Montgomery, AL</v>
          </cell>
          <cell r="D289" t="str">
            <v xml:space="preserve">Using </v>
          </cell>
          <cell r="I289" t="str">
            <v xml:space="preserve">Using </v>
          </cell>
        </row>
        <row r="290">
          <cell r="A290">
            <v>115</v>
          </cell>
          <cell r="B290" t="str">
            <v>Santa Barbara-Santa Maria-San Luis Obispo</v>
          </cell>
          <cell r="C290" t="str">
            <v>Santa Barbara-Santa Maria-San Luis Obispo</v>
          </cell>
          <cell r="D290" t="str">
            <v>Television</v>
          </cell>
          <cell r="I290" t="str">
            <v>Television</v>
          </cell>
        </row>
        <row r="291">
          <cell r="A291">
            <v>116</v>
          </cell>
          <cell r="B291" t="str">
            <v>Ft Smith</v>
          </cell>
          <cell r="C291" t="str">
            <v>Ft Smith</v>
          </cell>
          <cell r="D291">
            <v>35186</v>
          </cell>
          <cell r="I291">
            <v>35186</v>
          </cell>
        </row>
        <row r="292">
          <cell r="A292">
            <v>117</v>
          </cell>
          <cell r="B292" t="str">
            <v>Charleston, SC</v>
          </cell>
          <cell r="C292" t="str">
            <v>Charleston, SC</v>
          </cell>
        </row>
        <row r="293">
          <cell r="A293">
            <v>118</v>
          </cell>
          <cell r="B293" t="str">
            <v>Reno, NV</v>
          </cell>
          <cell r="C293" t="str">
            <v>Reno, NV</v>
          </cell>
          <cell r="D293">
            <v>0.43</v>
          </cell>
          <cell r="I293">
            <v>0.43</v>
          </cell>
        </row>
        <row r="294">
          <cell r="A294">
            <v>119</v>
          </cell>
          <cell r="B294" t="str">
            <v>Traverse City-Cadillac</v>
          </cell>
          <cell r="C294" t="str">
            <v>Traverse City-Cadillac</v>
          </cell>
          <cell r="D294">
            <v>0.41</v>
          </cell>
          <cell r="I294">
            <v>0.41</v>
          </cell>
        </row>
        <row r="295">
          <cell r="A295">
            <v>120</v>
          </cell>
          <cell r="B295" t="str">
            <v>Eugene, OR</v>
          </cell>
          <cell r="C295" t="str">
            <v>Eugene, OR</v>
          </cell>
          <cell r="D295">
            <v>0.43</v>
          </cell>
          <cell r="I295">
            <v>0.43</v>
          </cell>
        </row>
        <row r="296">
          <cell r="A296">
            <v>121</v>
          </cell>
          <cell r="B296" t="str">
            <v>Monterrey-Salinas</v>
          </cell>
          <cell r="C296" t="str">
            <v>Monterrey-Salinas</v>
          </cell>
          <cell r="D296">
            <v>0.43</v>
          </cell>
          <cell r="I296">
            <v>0.43</v>
          </cell>
        </row>
        <row r="297">
          <cell r="A297">
            <v>122</v>
          </cell>
          <cell r="B297" t="str">
            <v>Lafayette, LA</v>
          </cell>
          <cell r="C297" t="str">
            <v>Lafayette, LA</v>
          </cell>
          <cell r="D297">
            <v>2257210</v>
          </cell>
          <cell r="I297">
            <v>2257210</v>
          </cell>
        </row>
        <row r="298">
          <cell r="A298">
            <v>123</v>
          </cell>
          <cell r="B298" t="str">
            <v>Macon</v>
          </cell>
          <cell r="C298" t="str">
            <v>Macon</v>
          </cell>
          <cell r="D298">
            <v>2121530</v>
          </cell>
          <cell r="I298">
            <v>2121530</v>
          </cell>
        </row>
        <row r="299">
          <cell r="A299">
            <v>124</v>
          </cell>
          <cell r="B299" t="str">
            <v>Yakima-Pasco-Richland-Knnwick, WA</v>
          </cell>
          <cell r="C299" t="str">
            <v>Yakima-Pasco-Richland-Knnwick, WA</v>
          </cell>
          <cell r="D299">
            <v>1883590</v>
          </cell>
          <cell r="I299">
            <v>1883590</v>
          </cell>
        </row>
        <row r="300">
          <cell r="A300">
            <v>125</v>
          </cell>
          <cell r="B300" t="str">
            <v>Boise, ID</v>
          </cell>
          <cell r="C300" t="str">
            <v>Boise, ID</v>
          </cell>
          <cell r="D300">
            <v>1821900</v>
          </cell>
          <cell r="I300">
            <v>1821900</v>
          </cell>
        </row>
        <row r="301">
          <cell r="A301">
            <v>126</v>
          </cell>
          <cell r="B301" t="str">
            <v>Amarillo, TX</v>
          </cell>
          <cell r="C301" t="str">
            <v>Amarillo, TX</v>
          </cell>
          <cell r="D301">
            <v>1736910</v>
          </cell>
          <cell r="I301">
            <v>1736910</v>
          </cell>
        </row>
        <row r="302">
          <cell r="A302">
            <v>127</v>
          </cell>
          <cell r="B302" t="str">
            <v>Corpus Christi</v>
          </cell>
          <cell r="C302" t="str">
            <v>Corpus Christi</v>
          </cell>
          <cell r="D302">
            <v>1583520</v>
          </cell>
          <cell r="I302">
            <v>1583520</v>
          </cell>
        </row>
        <row r="303">
          <cell r="A303">
            <v>128</v>
          </cell>
          <cell r="B303" t="str">
            <v>Columbus, GA</v>
          </cell>
          <cell r="C303" t="str">
            <v>Columbus, GA</v>
          </cell>
          <cell r="D303">
            <v>1574300</v>
          </cell>
          <cell r="I303">
            <v>1574300</v>
          </cell>
        </row>
        <row r="304">
          <cell r="A304">
            <v>129</v>
          </cell>
          <cell r="B304" t="str">
            <v>La Crosse-Eau Claire, WI</v>
          </cell>
          <cell r="C304" t="str">
            <v>La Crosse-Eau Claire, WI</v>
          </cell>
          <cell r="D304">
            <v>1464150</v>
          </cell>
          <cell r="I304">
            <v>1464150</v>
          </cell>
        </row>
        <row r="305">
          <cell r="A305">
            <v>130</v>
          </cell>
          <cell r="B305" t="str">
            <v>Chico-Redding</v>
          </cell>
          <cell r="C305" t="str">
            <v>Chico-Redding</v>
          </cell>
          <cell r="D305">
            <v>1452090</v>
          </cell>
          <cell r="I305">
            <v>1452090</v>
          </cell>
        </row>
        <row r="306">
          <cell r="A306">
            <v>131</v>
          </cell>
          <cell r="B306" t="str">
            <v>Bakersfield</v>
          </cell>
          <cell r="C306" t="str">
            <v>Bakersfield</v>
          </cell>
          <cell r="D306">
            <v>1412030</v>
          </cell>
          <cell r="I306">
            <v>1412030</v>
          </cell>
        </row>
        <row r="307">
          <cell r="A307">
            <v>132</v>
          </cell>
          <cell r="B307" t="str">
            <v>Monroe-El Dorado</v>
          </cell>
          <cell r="C307" t="str">
            <v>Monroe-El Dorado</v>
          </cell>
          <cell r="D307">
            <v>1395480</v>
          </cell>
          <cell r="I307">
            <v>1395480</v>
          </cell>
        </row>
        <row r="308">
          <cell r="A308">
            <v>133</v>
          </cell>
          <cell r="B308" t="str">
            <v>Columbus-Tupelo-West Point</v>
          </cell>
          <cell r="C308" t="str">
            <v>Columbus-Tupelo-West Point</v>
          </cell>
          <cell r="D308">
            <v>1340860</v>
          </cell>
          <cell r="I308">
            <v>1340860</v>
          </cell>
        </row>
        <row r="309">
          <cell r="A309">
            <v>134</v>
          </cell>
          <cell r="B309" t="str">
            <v>Duluth-Superior, MN</v>
          </cell>
          <cell r="C309" t="str">
            <v>Duluth-Superior, MN</v>
          </cell>
          <cell r="D309">
            <v>1169530</v>
          </cell>
          <cell r="I309">
            <v>1169530</v>
          </cell>
        </row>
        <row r="310">
          <cell r="A310">
            <v>135</v>
          </cell>
          <cell r="B310" t="str">
            <v>Rockford</v>
          </cell>
          <cell r="C310" t="str">
            <v>Rockford</v>
          </cell>
          <cell r="D310">
            <v>1159730</v>
          </cell>
          <cell r="I310">
            <v>1159730</v>
          </cell>
        </row>
        <row r="311">
          <cell r="A311">
            <v>136</v>
          </cell>
          <cell r="B311" t="str">
            <v>Wausau-Rhinelander</v>
          </cell>
          <cell r="C311" t="str">
            <v>Wausau-Rhinelander</v>
          </cell>
          <cell r="D311">
            <v>1150430</v>
          </cell>
          <cell r="I311">
            <v>1150430</v>
          </cell>
        </row>
        <row r="312">
          <cell r="A312">
            <v>137</v>
          </cell>
          <cell r="B312" t="str">
            <v>Beaumont-Port Arthur</v>
          </cell>
          <cell r="C312" t="str">
            <v>Beaumont-Port Arthur</v>
          </cell>
          <cell r="D312">
            <v>1108480</v>
          </cell>
          <cell r="I312">
            <v>1108480</v>
          </cell>
        </row>
        <row r="313">
          <cell r="A313">
            <v>138</v>
          </cell>
          <cell r="B313" t="str">
            <v>Wheeling-Steubenville</v>
          </cell>
          <cell r="C313" t="str">
            <v>Wheeling-Steubenville</v>
          </cell>
          <cell r="D313">
            <v>1100810</v>
          </cell>
          <cell r="I313">
            <v>1100810</v>
          </cell>
        </row>
        <row r="314">
          <cell r="A314">
            <v>139</v>
          </cell>
          <cell r="B314" t="str">
            <v>Topeka</v>
          </cell>
          <cell r="C314" t="str">
            <v>Topeka</v>
          </cell>
          <cell r="D314">
            <v>997850</v>
          </cell>
          <cell r="I314">
            <v>997850</v>
          </cell>
        </row>
        <row r="315">
          <cell r="A315">
            <v>140</v>
          </cell>
          <cell r="B315" t="str">
            <v>Terre Haute</v>
          </cell>
          <cell r="C315" t="str">
            <v>Terre Haute</v>
          </cell>
          <cell r="D315">
            <v>980310</v>
          </cell>
          <cell r="I315">
            <v>980310</v>
          </cell>
        </row>
        <row r="316">
          <cell r="A316">
            <v>141</v>
          </cell>
          <cell r="B316" t="str">
            <v>Sioux City, IA</v>
          </cell>
          <cell r="C316" t="str">
            <v>Sioux City, IA</v>
          </cell>
          <cell r="D316">
            <v>933440</v>
          </cell>
          <cell r="I316">
            <v>933440</v>
          </cell>
        </row>
        <row r="317">
          <cell r="A317">
            <v>142</v>
          </cell>
          <cell r="B317" t="str">
            <v>Medford-Klamath Falls</v>
          </cell>
          <cell r="C317" t="str">
            <v>Medford-Klamath Falls</v>
          </cell>
          <cell r="D317">
            <v>925340</v>
          </cell>
          <cell r="I317">
            <v>925340</v>
          </cell>
        </row>
        <row r="318">
          <cell r="A318">
            <v>143</v>
          </cell>
          <cell r="B318" t="str">
            <v>Erie</v>
          </cell>
          <cell r="C318" t="str">
            <v>Erie</v>
          </cell>
          <cell r="D318">
            <v>911490</v>
          </cell>
          <cell r="I318">
            <v>911490</v>
          </cell>
        </row>
        <row r="319">
          <cell r="A319">
            <v>144</v>
          </cell>
          <cell r="B319" t="str">
            <v>Wichita Falls &amp; Lawton</v>
          </cell>
          <cell r="C319" t="str">
            <v>Wichita Falls &amp; Lawton</v>
          </cell>
          <cell r="D319">
            <v>909420</v>
          </cell>
          <cell r="I319">
            <v>909420</v>
          </cell>
        </row>
        <row r="320">
          <cell r="A320">
            <v>145</v>
          </cell>
          <cell r="B320" t="str">
            <v>Columbia-Jefferson City, MO</v>
          </cell>
          <cell r="C320" t="str">
            <v>Columbia-Jefferson City, MO</v>
          </cell>
          <cell r="D320">
            <v>801630</v>
          </cell>
          <cell r="I320">
            <v>801630</v>
          </cell>
        </row>
        <row r="321">
          <cell r="A321">
            <v>146</v>
          </cell>
          <cell r="B321" t="str">
            <v>Joplin-Pittsburg</v>
          </cell>
          <cell r="C321" t="str">
            <v>Joplin-Pittsburg</v>
          </cell>
          <cell r="D321">
            <v>792900</v>
          </cell>
          <cell r="I321">
            <v>792900</v>
          </cell>
        </row>
        <row r="322">
          <cell r="A322">
            <v>147</v>
          </cell>
          <cell r="B322" t="str">
            <v>Lubbock</v>
          </cell>
          <cell r="C322" t="str">
            <v>Lubbock</v>
          </cell>
          <cell r="D322">
            <v>791690</v>
          </cell>
          <cell r="I322">
            <v>791690</v>
          </cell>
        </row>
        <row r="323">
          <cell r="A323">
            <v>148</v>
          </cell>
          <cell r="B323" t="str">
            <v>Albany, GA</v>
          </cell>
          <cell r="C323" t="str">
            <v>Albany, GA</v>
          </cell>
          <cell r="D323">
            <v>782810</v>
          </cell>
          <cell r="I323">
            <v>782810</v>
          </cell>
        </row>
        <row r="324">
          <cell r="A324">
            <v>149</v>
          </cell>
          <cell r="B324" t="str">
            <v>Bluefield-Beckley-Oak Hill</v>
          </cell>
          <cell r="C324" t="str">
            <v>Bluefield-Beckley-Oak Hill</v>
          </cell>
          <cell r="D324">
            <v>779630</v>
          </cell>
          <cell r="I324">
            <v>779630</v>
          </cell>
        </row>
        <row r="325">
          <cell r="A325">
            <v>150</v>
          </cell>
          <cell r="B325" t="str">
            <v>Odessa-Midland</v>
          </cell>
          <cell r="C325" t="str">
            <v>Odessa-Midland</v>
          </cell>
          <cell r="D325">
            <v>765870</v>
          </cell>
          <cell r="I325">
            <v>765870</v>
          </cell>
        </row>
        <row r="326">
          <cell r="A326">
            <v>151</v>
          </cell>
          <cell r="B326" t="str">
            <v>Columbus, OH</v>
          </cell>
          <cell r="C326" t="str">
            <v>Columbus, OH</v>
          </cell>
          <cell r="D326">
            <v>725290</v>
          </cell>
          <cell r="I326">
            <v>725290</v>
          </cell>
        </row>
        <row r="327">
          <cell r="A327">
            <v>152</v>
          </cell>
          <cell r="B327" t="str">
            <v>Greenville-Spartanburg-Asheville</v>
          </cell>
          <cell r="C327" t="str">
            <v>Greenville-Spartanburg-Asheville</v>
          </cell>
          <cell r="D327">
            <v>690760</v>
          </cell>
          <cell r="I327">
            <v>690760</v>
          </cell>
        </row>
        <row r="328">
          <cell r="A328">
            <v>153</v>
          </cell>
          <cell r="B328" t="str">
            <v>Salt Lake City</v>
          </cell>
          <cell r="C328" t="str">
            <v>Salt Lake City</v>
          </cell>
          <cell r="D328">
            <v>656060</v>
          </cell>
          <cell r="I328">
            <v>656060</v>
          </cell>
        </row>
        <row r="329">
          <cell r="A329">
            <v>154</v>
          </cell>
          <cell r="B329" t="str">
            <v>San Antonio</v>
          </cell>
          <cell r="C329" t="str">
            <v>San Antonio</v>
          </cell>
          <cell r="D329">
            <v>638080</v>
          </cell>
          <cell r="I329">
            <v>638080</v>
          </cell>
        </row>
        <row r="330">
          <cell r="A330">
            <v>155</v>
          </cell>
          <cell r="B330" t="str">
            <v>Grand Rapids-Kalamazoo-Battle Creek</v>
          </cell>
          <cell r="C330" t="str">
            <v>Grand Rapids-Kalamazoo-Battle Creek</v>
          </cell>
          <cell r="D330">
            <v>637100</v>
          </cell>
          <cell r="I330">
            <v>637100</v>
          </cell>
        </row>
        <row r="331">
          <cell r="A331">
            <v>156</v>
          </cell>
          <cell r="B331" t="str">
            <v>Buffalo</v>
          </cell>
          <cell r="C331" t="str">
            <v>Buffalo</v>
          </cell>
          <cell r="D331">
            <v>635090</v>
          </cell>
          <cell r="I331">
            <v>635090</v>
          </cell>
        </row>
        <row r="332">
          <cell r="A332">
            <v>157</v>
          </cell>
          <cell r="B332" t="str">
            <v>Norfolk-Portsmouth-Newport News</v>
          </cell>
          <cell r="C332" t="str">
            <v>Norfolk-Portsmouth-Newport News</v>
          </cell>
          <cell r="D332">
            <v>619290</v>
          </cell>
          <cell r="I332">
            <v>619290</v>
          </cell>
        </row>
        <row r="333">
          <cell r="A333">
            <v>158</v>
          </cell>
          <cell r="B333" t="str">
            <v>New Orleans</v>
          </cell>
          <cell r="C333" t="str">
            <v>New Orleans</v>
          </cell>
          <cell r="D333">
            <v>613030</v>
          </cell>
          <cell r="I333">
            <v>613030</v>
          </cell>
        </row>
        <row r="334">
          <cell r="A334">
            <v>159</v>
          </cell>
          <cell r="B334" t="str">
            <v>Memphis</v>
          </cell>
          <cell r="C334" t="str">
            <v>Memphis</v>
          </cell>
          <cell r="D334">
            <v>605280</v>
          </cell>
          <cell r="I334">
            <v>605280</v>
          </cell>
        </row>
        <row r="335">
          <cell r="A335">
            <v>160</v>
          </cell>
          <cell r="B335" t="str">
            <v>Oklahoma City</v>
          </cell>
          <cell r="C335" t="str">
            <v>Oklahoma City</v>
          </cell>
          <cell r="D335">
            <v>585270</v>
          </cell>
          <cell r="I335">
            <v>585270</v>
          </cell>
        </row>
        <row r="336">
          <cell r="A336">
            <v>161</v>
          </cell>
          <cell r="B336" t="str">
            <v>Harrisburg-Lancaster-Lebanon-York</v>
          </cell>
          <cell r="C336" t="str">
            <v>Harrisburg-Lancaster-Lebanon-York</v>
          </cell>
          <cell r="D336">
            <v>578910</v>
          </cell>
          <cell r="I336">
            <v>578910</v>
          </cell>
        </row>
        <row r="337">
          <cell r="A337">
            <v>162</v>
          </cell>
          <cell r="B337" t="str">
            <v>West Palm Beach-Ft. Pierce</v>
          </cell>
          <cell r="C337" t="str">
            <v>West Palm Beach-Ft. Pierce</v>
          </cell>
          <cell r="D337">
            <v>576460</v>
          </cell>
          <cell r="I337">
            <v>576460</v>
          </cell>
        </row>
        <row r="338">
          <cell r="A338">
            <v>163</v>
          </cell>
          <cell r="B338" t="str">
            <v>Providence-New Bedford</v>
          </cell>
          <cell r="C338" t="str">
            <v>Providence-New Bedford</v>
          </cell>
          <cell r="D338">
            <v>556960</v>
          </cell>
          <cell r="I338">
            <v>556960</v>
          </cell>
        </row>
        <row r="339">
          <cell r="A339">
            <v>164</v>
          </cell>
          <cell r="B339" t="str">
            <v>Greensboro-High Point-Winston Salem</v>
          </cell>
          <cell r="C339" t="str">
            <v>Greensboro-High Point-Winston Salem</v>
          </cell>
          <cell r="D339">
            <v>553310</v>
          </cell>
          <cell r="I339">
            <v>553310</v>
          </cell>
        </row>
        <row r="340">
          <cell r="A340">
            <v>165</v>
          </cell>
          <cell r="B340" t="str">
            <v>Albuquerque-Santa Fe</v>
          </cell>
          <cell r="C340" t="str">
            <v>Albuquerque-Santa Fe</v>
          </cell>
          <cell r="D340">
            <v>552940</v>
          </cell>
          <cell r="I340">
            <v>552940</v>
          </cell>
        </row>
        <row r="341">
          <cell r="A341">
            <v>166</v>
          </cell>
          <cell r="B341" t="str">
            <v>Wilkes Barre-Scranton</v>
          </cell>
          <cell r="C341" t="str">
            <v>Wilkes Barre-Scranton</v>
          </cell>
          <cell r="D341">
            <v>552910</v>
          </cell>
          <cell r="I341">
            <v>552910</v>
          </cell>
        </row>
        <row r="342">
          <cell r="A342">
            <v>167</v>
          </cell>
          <cell r="B342" t="str">
            <v>Louisville</v>
          </cell>
          <cell r="C342" t="str">
            <v>Louisville</v>
          </cell>
          <cell r="D342">
            <v>543180</v>
          </cell>
          <cell r="I342">
            <v>543180</v>
          </cell>
        </row>
        <row r="343">
          <cell r="A343">
            <v>168</v>
          </cell>
          <cell r="B343" t="str">
            <v>Birmingham</v>
          </cell>
          <cell r="C343" t="str">
            <v>Birmingham</v>
          </cell>
          <cell r="D343">
            <v>524780</v>
          </cell>
          <cell r="I343">
            <v>524780</v>
          </cell>
        </row>
        <row r="344">
          <cell r="A344">
            <v>169</v>
          </cell>
          <cell r="B344" t="str">
            <v>Albany-Schenectady-Troy</v>
          </cell>
          <cell r="C344" t="str">
            <v>Albany-Schenectady-Troy</v>
          </cell>
          <cell r="D344">
            <v>507120</v>
          </cell>
          <cell r="I344">
            <v>507120</v>
          </cell>
        </row>
        <row r="345">
          <cell r="A345">
            <v>170</v>
          </cell>
          <cell r="B345" t="str">
            <v>Dayton</v>
          </cell>
          <cell r="C345" t="str">
            <v>Dayton</v>
          </cell>
          <cell r="D345">
            <v>501140</v>
          </cell>
          <cell r="I345">
            <v>501140</v>
          </cell>
        </row>
        <row r="346">
          <cell r="A346">
            <v>171</v>
          </cell>
          <cell r="B346" t="str">
            <v>Richmond-Petersburg</v>
          </cell>
          <cell r="C346" t="str">
            <v>Richmond-Petersburg</v>
          </cell>
          <cell r="D346">
            <v>500720</v>
          </cell>
          <cell r="I346">
            <v>500720</v>
          </cell>
        </row>
        <row r="347">
          <cell r="A347">
            <v>172</v>
          </cell>
          <cell r="B347" t="str">
            <v>Jacksonville</v>
          </cell>
          <cell r="C347" t="str">
            <v>Jacksonville</v>
          </cell>
          <cell r="D347">
            <v>486240</v>
          </cell>
          <cell r="I347">
            <v>486240</v>
          </cell>
        </row>
        <row r="348">
          <cell r="A348">
            <v>173</v>
          </cell>
          <cell r="B348" t="str">
            <v>Fresno-Visalia</v>
          </cell>
          <cell r="C348" t="str">
            <v>Fresno-Visalia</v>
          </cell>
          <cell r="D348">
            <v>481620</v>
          </cell>
          <cell r="I348">
            <v>481620</v>
          </cell>
        </row>
        <row r="349">
          <cell r="A349">
            <v>174</v>
          </cell>
          <cell r="B349" t="str">
            <v>Charleston-Huntington, WV</v>
          </cell>
          <cell r="C349" t="str">
            <v>Charleston-Huntington, WV</v>
          </cell>
          <cell r="D349">
            <v>479320</v>
          </cell>
          <cell r="I349">
            <v>479320</v>
          </cell>
        </row>
        <row r="350">
          <cell r="A350">
            <v>175</v>
          </cell>
          <cell r="B350" t="str">
            <v>Little Rock-Pine Bluff</v>
          </cell>
          <cell r="C350" t="str">
            <v>Little Rock-Pine Bluff</v>
          </cell>
          <cell r="D350">
            <v>472630</v>
          </cell>
          <cell r="I350">
            <v>472630</v>
          </cell>
        </row>
        <row r="351">
          <cell r="A351">
            <v>176</v>
          </cell>
          <cell r="B351" t="str">
            <v>Tulsa</v>
          </cell>
          <cell r="C351" t="str">
            <v>Tulsa</v>
          </cell>
          <cell r="D351">
            <v>459320</v>
          </cell>
          <cell r="I351">
            <v>459320</v>
          </cell>
        </row>
        <row r="352">
          <cell r="A352">
            <v>177</v>
          </cell>
          <cell r="B352" t="str">
            <v>Flint-Saginaw-Bay City</v>
          </cell>
          <cell r="C352" t="str">
            <v>Flint-Saginaw-Bay City</v>
          </cell>
          <cell r="D352">
            <v>450070</v>
          </cell>
          <cell r="I352">
            <v>450070</v>
          </cell>
        </row>
        <row r="353">
          <cell r="A353">
            <v>178</v>
          </cell>
          <cell r="B353" t="str">
            <v>Mobile-Pensacola</v>
          </cell>
          <cell r="C353" t="str">
            <v>Mobile-Pensacola</v>
          </cell>
          <cell r="D353">
            <v>436200</v>
          </cell>
          <cell r="I353">
            <v>436200</v>
          </cell>
        </row>
        <row r="354">
          <cell r="A354">
            <v>179</v>
          </cell>
          <cell r="B354" t="str">
            <v>Knoxville</v>
          </cell>
          <cell r="C354" t="str">
            <v>Knoxville</v>
          </cell>
          <cell r="D354">
            <v>429250</v>
          </cell>
          <cell r="I354">
            <v>429250</v>
          </cell>
        </row>
        <row r="355">
          <cell r="A355">
            <v>180</v>
          </cell>
          <cell r="B355" t="str">
            <v>Wichita - Hutchinson</v>
          </cell>
          <cell r="C355" t="str">
            <v>Wichita - Hutchinson</v>
          </cell>
          <cell r="D355">
            <v>424500</v>
          </cell>
          <cell r="I355">
            <v>424500</v>
          </cell>
        </row>
        <row r="356">
          <cell r="A356">
            <v>181</v>
          </cell>
          <cell r="B356" t="str">
            <v>Austin, TX</v>
          </cell>
          <cell r="C356" t="str">
            <v>Austin, TX</v>
          </cell>
          <cell r="D356">
            <v>417090</v>
          </cell>
          <cell r="I356">
            <v>417090</v>
          </cell>
        </row>
        <row r="357">
          <cell r="A357">
            <v>182</v>
          </cell>
          <cell r="B357" t="str">
            <v>Toledo</v>
          </cell>
          <cell r="C357" t="str">
            <v>Toledo</v>
          </cell>
          <cell r="D357">
            <v>405090</v>
          </cell>
          <cell r="I357">
            <v>405090</v>
          </cell>
        </row>
        <row r="358">
          <cell r="A358">
            <v>183</v>
          </cell>
          <cell r="B358" t="str">
            <v>Las Vegas</v>
          </cell>
          <cell r="C358" t="str">
            <v>Las Vegas</v>
          </cell>
          <cell r="D358">
            <v>399630</v>
          </cell>
          <cell r="I358">
            <v>399630</v>
          </cell>
        </row>
        <row r="359">
          <cell r="A359">
            <v>184</v>
          </cell>
          <cell r="B359" t="str">
            <v>Roanoke-Lynchburg</v>
          </cell>
          <cell r="C359" t="str">
            <v>Roanoke-Lynchburg</v>
          </cell>
          <cell r="D359">
            <v>396780</v>
          </cell>
          <cell r="I359">
            <v>396780</v>
          </cell>
        </row>
        <row r="360">
          <cell r="A360">
            <v>185</v>
          </cell>
          <cell r="B360" t="str">
            <v>Lexington</v>
          </cell>
          <cell r="C360" t="str">
            <v>Lexington</v>
          </cell>
          <cell r="D360">
            <v>387490</v>
          </cell>
          <cell r="I360">
            <v>387490</v>
          </cell>
        </row>
        <row r="361">
          <cell r="A361">
            <v>186</v>
          </cell>
          <cell r="B361" t="str">
            <v>Syracuse</v>
          </cell>
          <cell r="C361" t="str">
            <v>Syracuse</v>
          </cell>
          <cell r="D361">
            <v>383860</v>
          </cell>
          <cell r="I361">
            <v>383860</v>
          </cell>
        </row>
        <row r="362">
          <cell r="A362">
            <v>187</v>
          </cell>
          <cell r="B362" t="str">
            <v>Honolulu</v>
          </cell>
          <cell r="C362" t="str">
            <v>Honolulu</v>
          </cell>
          <cell r="D362">
            <v>381010</v>
          </cell>
          <cell r="I362">
            <v>381010</v>
          </cell>
        </row>
        <row r="363">
          <cell r="A363">
            <v>188</v>
          </cell>
          <cell r="B363" t="str">
            <v>Green Bay-Appleton</v>
          </cell>
          <cell r="C363" t="str">
            <v>Green Bay-Appleton</v>
          </cell>
          <cell r="D363">
            <v>372100</v>
          </cell>
          <cell r="I363">
            <v>372100</v>
          </cell>
        </row>
        <row r="364">
          <cell r="A364">
            <v>189</v>
          </cell>
          <cell r="B364" t="str">
            <v>Des Moines-Ames</v>
          </cell>
          <cell r="C364" t="str">
            <v>Des Moines-Ames</v>
          </cell>
          <cell r="D364">
            <v>369410</v>
          </cell>
          <cell r="I364">
            <v>369410</v>
          </cell>
        </row>
        <row r="365">
          <cell r="A365">
            <v>190</v>
          </cell>
          <cell r="B365" t="str">
            <v>Rochester, NY</v>
          </cell>
          <cell r="C365" t="str">
            <v>Rochester, NY</v>
          </cell>
          <cell r="D365">
            <v>367060</v>
          </cell>
          <cell r="I365">
            <v>367060</v>
          </cell>
        </row>
        <row r="366">
          <cell r="A366">
            <v>191</v>
          </cell>
          <cell r="B366" t="str">
            <v>Spokane</v>
          </cell>
          <cell r="C366" t="str">
            <v>Spokane</v>
          </cell>
          <cell r="D366">
            <v>366250</v>
          </cell>
          <cell r="I366">
            <v>366250</v>
          </cell>
        </row>
        <row r="367">
          <cell r="A367">
            <v>192</v>
          </cell>
          <cell r="B367" t="str">
            <v>Omaha</v>
          </cell>
          <cell r="C367" t="str">
            <v>Omaha</v>
          </cell>
          <cell r="D367">
            <v>360760</v>
          </cell>
          <cell r="I367">
            <v>360760</v>
          </cell>
        </row>
        <row r="368">
          <cell r="A368">
            <v>193</v>
          </cell>
          <cell r="B368" t="str">
            <v>Shreveport</v>
          </cell>
          <cell r="C368" t="str">
            <v>Shreveport</v>
          </cell>
          <cell r="D368">
            <v>358730</v>
          </cell>
          <cell r="I368">
            <v>358730</v>
          </cell>
        </row>
        <row r="369">
          <cell r="A369">
            <v>194</v>
          </cell>
          <cell r="B369" t="str">
            <v>Springfield, MO</v>
          </cell>
          <cell r="C369" t="str">
            <v>Springfield, MO</v>
          </cell>
          <cell r="D369">
            <v>353560</v>
          </cell>
          <cell r="I369">
            <v>353560</v>
          </cell>
        </row>
        <row r="370">
          <cell r="A370">
            <v>195</v>
          </cell>
          <cell r="B370" t="str">
            <v>Paducah-Cape Girardeau-Harrisburg-Mt Vernon</v>
          </cell>
          <cell r="C370" t="str">
            <v>Paducah-Cape Girardeau-Harrisburg-Mt Vernon</v>
          </cell>
          <cell r="D370">
            <v>350870</v>
          </cell>
          <cell r="I370">
            <v>350870</v>
          </cell>
        </row>
        <row r="371">
          <cell r="A371">
            <v>196</v>
          </cell>
          <cell r="B371" t="str">
            <v>Portland-Auburn, ME</v>
          </cell>
          <cell r="C371" t="str">
            <v>Portland-Auburn, ME</v>
          </cell>
          <cell r="D371">
            <v>344410</v>
          </cell>
          <cell r="I371">
            <v>344410</v>
          </cell>
        </row>
        <row r="372">
          <cell r="A372">
            <v>197</v>
          </cell>
          <cell r="B372" t="str">
            <v>Tucson (Nogales)</v>
          </cell>
          <cell r="C372" t="str">
            <v>Tucson (Nogales)</v>
          </cell>
          <cell r="D372">
            <v>343660</v>
          </cell>
          <cell r="I372">
            <v>343660</v>
          </cell>
        </row>
        <row r="373">
          <cell r="A373">
            <v>198</v>
          </cell>
          <cell r="B373" t="str">
            <v>Champaign-Springfield-Decatur, IL</v>
          </cell>
          <cell r="C373" t="str">
            <v>Champaign-Springfield-Decatur, IL</v>
          </cell>
          <cell r="D373">
            <v>334770</v>
          </cell>
          <cell r="I373">
            <v>334770</v>
          </cell>
        </row>
        <row r="374">
          <cell r="A374">
            <v>199</v>
          </cell>
          <cell r="B374" t="str">
            <v>Chattanooga</v>
          </cell>
          <cell r="C374" t="str">
            <v>Chattanooga</v>
          </cell>
          <cell r="D374">
            <v>320050</v>
          </cell>
          <cell r="I374">
            <v>320050</v>
          </cell>
        </row>
        <row r="375">
          <cell r="A375">
            <v>200</v>
          </cell>
          <cell r="B375" t="str">
            <v>Madison</v>
          </cell>
          <cell r="C375" t="str">
            <v>Madison</v>
          </cell>
          <cell r="D375">
            <v>308310</v>
          </cell>
          <cell r="I375">
            <v>308310</v>
          </cell>
        </row>
        <row r="376">
          <cell r="A376">
            <v>201</v>
          </cell>
          <cell r="B376" t="str">
            <v>Ft. Myers-Naples</v>
          </cell>
          <cell r="C376" t="str">
            <v>Ft. Myers-Naples</v>
          </cell>
          <cell r="D376">
            <v>305350</v>
          </cell>
          <cell r="I376">
            <v>305350</v>
          </cell>
        </row>
        <row r="377">
          <cell r="A377">
            <v>202</v>
          </cell>
          <cell r="B377" t="str">
            <v>South Bend-Elkhart</v>
          </cell>
          <cell r="C377" t="str">
            <v>South Bend-Elkhart</v>
          </cell>
          <cell r="D377">
            <v>304800</v>
          </cell>
          <cell r="I377">
            <v>304800</v>
          </cell>
        </row>
        <row r="378">
          <cell r="A378">
            <v>203</v>
          </cell>
          <cell r="B378" t="str">
            <v>Huntsville-Decatur-Florence</v>
          </cell>
          <cell r="C378" t="str">
            <v>Huntsville-Decatur-Florence</v>
          </cell>
          <cell r="D378">
            <v>304310</v>
          </cell>
          <cell r="I378">
            <v>304310</v>
          </cell>
        </row>
        <row r="379">
          <cell r="A379">
            <v>204</v>
          </cell>
          <cell r="B379" t="str">
            <v>Cedar Rapids-Waterloo-Dubuque</v>
          </cell>
          <cell r="C379" t="str">
            <v>Cedar Rapids-Waterloo-Dubuque</v>
          </cell>
          <cell r="D379">
            <v>303580</v>
          </cell>
          <cell r="I379">
            <v>303580</v>
          </cell>
        </row>
        <row r="380">
          <cell r="A380">
            <v>205</v>
          </cell>
          <cell r="B380" t="str">
            <v>Davenport-Rock Island-Moline</v>
          </cell>
          <cell r="C380" t="str">
            <v>Davenport-Rock Island-Moline</v>
          </cell>
          <cell r="D380">
            <v>299400</v>
          </cell>
          <cell r="I380">
            <v>299400</v>
          </cell>
        </row>
        <row r="381">
          <cell r="A381">
            <v>206</v>
          </cell>
          <cell r="B381" t="str">
            <v>Columbia, SC</v>
          </cell>
          <cell r="C381" t="str">
            <v>Columbia, SC</v>
          </cell>
          <cell r="D381">
            <v>299110</v>
          </cell>
          <cell r="I381">
            <v>299110</v>
          </cell>
        </row>
        <row r="382">
          <cell r="A382">
            <v>207</v>
          </cell>
          <cell r="B382" t="str">
            <v>Johnstown-Altoona</v>
          </cell>
          <cell r="C382" t="str">
            <v>Johnstown-Altoona</v>
          </cell>
          <cell r="D382">
            <v>287760</v>
          </cell>
          <cell r="I382">
            <v>287760</v>
          </cell>
        </row>
        <row r="383">
          <cell r="A383">
            <v>208</v>
          </cell>
          <cell r="B383" t="str">
            <v>Jackson, MS</v>
          </cell>
          <cell r="C383" t="str">
            <v>Jackson, MS</v>
          </cell>
          <cell r="D383">
            <v>286610</v>
          </cell>
          <cell r="I383">
            <v>286610</v>
          </cell>
        </row>
        <row r="384">
          <cell r="A384">
            <v>209</v>
          </cell>
          <cell r="B384" t="str">
            <v>Burlington-Plattsburgh</v>
          </cell>
          <cell r="C384" t="str">
            <v>Burlington-Plattsburgh</v>
          </cell>
          <cell r="D384">
            <v>286230</v>
          </cell>
          <cell r="I384">
            <v>286230</v>
          </cell>
        </row>
        <row r="385">
          <cell r="A385">
            <v>210</v>
          </cell>
          <cell r="B385" t="str">
            <v>Tri-Cities, TN-VA</v>
          </cell>
          <cell r="C385" t="str">
            <v>Tri-Cities, TN-VA</v>
          </cell>
          <cell r="D385">
            <v>283890</v>
          </cell>
          <cell r="I385">
            <v>283890</v>
          </cell>
        </row>
        <row r="386">
          <cell r="A386">
            <v>211</v>
          </cell>
          <cell r="B386" t="str">
            <v>Evansville</v>
          </cell>
          <cell r="C386" t="str">
            <v>Evansville</v>
          </cell>
          <cell r="D386">
            <v>275900</v>
          </cell>
          <cell r="I386">
            <v>275900</v>
          </cell>
        </row>
        <row r="387">
          <cell r="A387">
            <v>212</v>
          </cell>
          <cell r="B387" t="str">
            <v>Youngstown</v>
          </cell>
          <cell r="C387" t="str">
            <v>Youngstown</v>
          </cell>
          <cell r="D387">
            <v>274800</v>
          </cell>
          <cell r="I387">
            <v>274800</v>
          </cell>
        </row>
        <row r="388">
          <cell r="A388">
            <v>213</v>
          </cell>
          <cell r="B388" t="str">
            <v>Waco-Temple-Bryan</v>
          </cell>
          <cell r="C388" t="str">
            <v>Waco-Temple-Bryan</v>
          </cell>
          <cell r="D388">
            <v>273260</v>
          </cell>
          <cell r="I388">
            <v>273260</v>
          </cell>
        </row>
        <row r="389">
          <cell r="A389">
            <v>214</v>
          </cell>
          <cell r="B389" t="str">
            <v>Colorado Springs-Pueblo</v>
          </cell>
          <cell r="C389" t="str">
            <v>Colorado Springs-Pueblo</v>
          </cell>
          <cell r="D389">
            <v>268570</v>
          </cell>
          <cell r="I389">
            <v>268570</v>
          </cell>
        </row>
        <row r="390">
          <cell r="A390">
            <v>215</v>
          </cell>
          <cell r="B390" t="str">
            <v>Baton Rouge</v>
          </cell>
          <cell r="C390" t="str">
            <v>Baton Rouge</v>
          </cell>
          <cell r="D390">
            <v>262960</v>
          </cell>
          <cell r="I390">
            <v>262960</v>
          </cell>
        </row>
        <row r="391">
          <cell r="A391">
            <v>216</v>
          </cell>
          <cell r="B391" t="str">
            <v>El Paso</v>
          </cell>
          <cell r="C391" t="str">
            <v>El Paso</v>
          </cell>
          <cell r="D391">
            <v>256770</v>
          </cell>
          <cell r="I391">
            <v>256770</v>
          </cell>
        </row>
        <row r="392">
          <cell r="A392">
            <v>217</v>
          </cell>
          <cell r="B392" t="str">
            <v>Savannah</v>
          </cell>
          <cell r="C392" t="str">
            <v>Savannah</v>
          </cell>
          <cell r="D392">
            <v>253830</v>
          </cell>
          <cell r="I392">
            <v>253830</v>
          </cell>
        </row>
      </sheetData>
      <sheetData sheetId="15" refreshError="1">
        <row r="14">
          <cell r="A14">
            <v>9</v>
          </cell>
          <cell r="B14" t="str">
            <v>Detroit</v>
          </cell>
          <cell r="C14">
            <v>0.77</v>
          </cell>
          <cell r="D14">
            <v>0.02</v>
          </cell>
          <cell r="E14">
            <v>0</v>
          </cell>
          <cell r="F14">
            <v>0.75</v>
          </cell>
        </row>
        <row r="15">
          <cell r="A15">
            <v>10</v>
          </cell>
          <cell r="B15" t="str">
            <v>Atlanta</v>
          </cell>
          <cell r="C15">
            <v>0.83</v>
          </cell>
          <cell r="D15">
            <v>0.03</v>
          </cell>
          <cell r="E15">
            <v>0</v>
          </cell>
          <cell r="F15">
            <v>0.79999999999999993</v>
          </cell>
        </row>
        <row r="16">
          <cell r="A16">
            <v>11</v>
          </cell>
          <cell r="B16" t="str">
            <v>Houston</v>
          </cell>
          <cell r="C16">
            <v>0.87</v>
          </cell>
          <cell r="D16">
            <v>0.04</v>
          </cell>
          <cell r="E16">
            <v>0</v>
          </cell>
          <cell r="F16">
            <v>0.83</v>
          </cell>
        </row>
        <row r="17">
          <cell r="A17">
            <v>12</v>
          </cell>
          <cell r="B17" t="str">
            <v>Seattle-Tacoma</v>
          </cell>
          <cell r="C17">
            <v>0.72</v>
          </cell>
          <cell r="D17">
            <v>0.04</v>
          </cell>
          <cell r="E17">
            <v>0</v>
          </cell>
          <cell r="F17">
            <v>0.67999999999999994</v>
          </cell>
        </row>
        <row r="18">
          <cell r="A18">
            <v>13</v>
          </cell>
          <cell r="B18" t="str">
            <v>Cleveland</v>
          </cell>
          <cell r="C18">
            <v>0.76</v>
          </cell>
          <cell r="D18">
            <v>0.03</v>
          </cell>
          <cell r="E18">
            <v>0</v>
          </cell>
          <cell r="F18">
            <v>0.73</v>
          </cell>
        </row>
        <row r="19">
          <cell r="A19">
            <v>14</v>
          </cell>
          <cell r="B19" t="str">
            <v>Minneapolis - St. Paul</v>
          </cell>
          <cell r="C19">
            <v>0.82</v>
          </cell>
          <cell r="D19">
            <v>0.04</v>
          </cell>
          <cell r="E19">
            <v>0</v>
          </cell>
          <cell r="F19">
            <v>0.77999999999999992</v>
          </cell>
        </row>
        <row r="20">
          <cell r="A20">
            <v>15</v>
          </cell>
          <cell r="B20" t="str">
            <v>Tampa-St Petersburg-Sarasota</v>
          </cell>
          <cell r="C20">
            <v>0.66</v>
          </cell>
          <cell r="D20">
            <v>0.02</v>
          </cell>
          <cell r="E20">
            <v>0.01</v>
          </cell>
          <cell r="F20">
            <v>0.63</v>
          </cell>
        </row>
        <row r="21">
          <cell r="A21">
            <v>16</v>
          </cell>
          <cell r="B21" t="str">
            <v>Miami - Ft. Lauderdale</v>
          </cell>
          <cell r="C21">
            <v>0.78</v>
          </cell>
          <cell r="D21">
            <v>0.03</v>
          </cell>
          <cell r="E21">
            <v>0</v>
          </cell>
          <cell r="F21">
            <v>0.75</v>
          </cell>
        </row>
        <row r="22">
          <cell r="A22">
            <v>17</v>
          </cell>
          <cell r="B22" t="str">
            <v>Phoenix</v>
          </cell>
          <cell r="C22">
            <v>0.78</v>
          </cell>
          <cell r="D22">
            <v>0.04</v>
          </cell>
          <cell r="E22">
            <v>0</v>
          </cell>
          <cell r="F22">
            <v>0.74</v>
          </cell>
        </row>
        <row r="23">
          <cell r="A23">
            <v>18</v>
          </cell>
          <cell r="B23" t="str">
            <v>Denver</v>
          </cell>
          <cell r="C23">
            <v>0.77</v>
          </cell>
          <cell r="D23">
            <v>0.03</v>
          </cell>
          <cell r="E23">
            <v>0</v>
          </cell>
          <cell r="F23">
            <v>0.74</v>
          </cell>
        </row>
        <row r="24">
          <cell r="A24">
            <v>19</v>
          </cell>
          <cell r="B24" t="str">
            <v>Pittsburgh</v>
          </cell>
          <cell r="C24">
            <v>0.69</v>
          </cell>
          <cell r="D24">
            <v>0.03</v>
          </cell>
          <cell r="E24">
            <v>0.01</v>
          </cell>
          <cell r="F24">
            <v>0.64999999999999991</v>
          </cell>
        </row>
        <row r="25">
          <cell r="A25">
            <v>20</v>
          </cell>
          <cell r="B25" t="str">
            <v>St. Louis</v>
          </cell>
          <cell r="C25">
            <v>0.82</v>
          </cell>
          <cell r="D25">
            <v>0.04</v>
          </cell>
          <cell r="E25">
            <v>0</v>
          </cell>
          <cell r="F25">
            <v>0.77999999999999992</v>
          </cell>
        </row>
        <row r="26">
          <cell r="A26">
            <v>21</v>
          </cell>
          <cell r="B26" t="str">
            <v>Sacramento-Stockton-Modesto</v>
          </cell>
          <cell r="C26">
            <v>0.74</v>
          </cell>
          <cell r="D26">
            <v>0.04</v>
          </cell>
          <cell r="E26">
            <v>0</v>
          </cell>
          <cell r="F26">
            <v>0.7</v>
          </cell>
        </row>
        <row r="27">
          <cell r="A27">
            <v>22</v>
          </cell>
          <cell r="B27" t="str">
            <v>Orlando-Daytona Beach-Melbourne</v>
          </cell>
          <cell r="C27">
            <v>0.72</v>
          </cell>
          <cell r="D27">
            <v>0.02</v>
          </cell>
          <cell r="E27">
            <v>0</v>
          </cell>
          <cell r="F27">
            <v>0.7</v>
          </cell>
        </row>
        <row r="28">
          <cell r="A28">
            <v>23</v>
          </cell>
          <cell r="B28" t="str">
            <v>Baltimore</v>
          </cell>
          <cell r="C28">
            <v>0.81</v>
          </cell>
          <cell r="D28">
            <v>0.03</v>
          </cell>
          <cell r="E28">
            <v>0.11</v>
          </cell>
          <cell r="F28">
            <v>0.67</v>
          </cell>
        </row>
        <row r="29">
          <cell r="A29">
            <v>24</v>
          </cell>
          <cell r="B29" t="str">
            <v>Portland, OR</v>
          </cell>
          <cell r="C29">
            <v>0.74</v>
          </cell>
          <cell r="D29">
            <v>0.04</v>
          </cell>
          <cell r="E29">
            <v>0</v>
          </cell>
          <cell r="F29">
            <v>0.7</v>
          </cell>
        </row>
        <row r="30">
          <cell r="A30">
            <v>25</v>
          </cell>
          <cell r="B30" t="str">
            <v>Indianapolis</v>
          </cell>
          <cell r="C30">
            <v>0.71</v>
          </cell>
          <cell r="D30">
            <v>0.02</v>
          </cell>
          <cell r="E30">
            <v>0</v>
          </cell>
          <cell r="F30">
            <v>0.69</v>
          </cell>
        </row>
        <row r="31">
          <cell r="A31">
            <v>26</v>
          </cell>
          <cell r="B31" t="str">
            <v>Hartford-New Haven</v>
          </cell>
          <cell r="C31">
            <v>0.62</v>
          </cell>
          <cell r="D31">
            <v>0.02</v>
          </cell>
          <cell r="E31">
            <v>0.03</v>
          </cell>
          <cell r="F31">
            <v>0.56999999999999995</v>
          </cell>
        </row>
        <row r="32">
          <cell r="A32">
            <v>27</v>
          </cell>
          <cell r="B32" t="str">
            <v>San Diego</v>
          </cell>
          <cell r="C32">
            <v>0.72</v>
          </cell>
          <cell r="D32">
            <v>0.04</v>
          </cell>
          <cell r="E32">
            <v>0.08</v>
          </cell>
          <cell r="F32">
            <v>0.6</v>
          </cell>
        </row>
        <row r="33">
          <cell r="A33">
            <v>28</v>
          </cell>
          <cell r="B33" t="str">
            <v>Charlotte</v>
          </cell>
          <cell r="C33">
            <v>0.71</v>
          </cell>
          <cell r="D33">
            <v>0.01</v>
          </cell>
          <cell r="E33">
            <v>0</v>
          </cell>
          <cell r="F33">
            <v>0.7</v>
          </cell>
        </row>
        <row r="34">
          <cell r="A34">
            <v>29</v>
          </cell>
          <cell r="B34" t="str">
            <v>Cincinnati</v>
          </cell>
          <cell r="C34">
            <v>0.7</v>
          </cell>
          <cell r="D34">
            <v>0.02</v>
          </cell>
          <cell r="E34">
            <v>0.01</v>
          </cell>
          <cell r="F34">
            <v>0.66999999999999993</v>
          </cell>
        </row>
        <row r="35">
          <cell r="A35">
            <v>30</v>
          </cell>
          <cell r="B35" t="str">
            <v>Raleigh-Durham</v>
          </cell>
          <cell r="C35">
            <v>0.65</v>
          </cell>
          <cell r="D35">
            <v>0.02</v>
          </cell>
          <cell r="E35">
            <v>0</v>
          </cell>
          <cell r="F35">
            <v>0.63</v>
          </cell>
        </row>
        <row r="36">
          <cell r="A36">
            <v>31</v>
          </cell>
          <cell r="B36" t="str">
            <v>Milwaukee</v>
          </cell>
          <cell r="C36">
            <v>0.75</v>
          </cell>
          <cell r="D36">
            <v>0.03</v>
          </cell>
          <cell r="E36">
            <v>0</v>
          </cell>
          <cell r="F36">
            <v>0.72</v>
          </cell>
        </row>
        <row r="37">
          <cell r="A37">
            <v>32</v>
          </cell>
          <cell r="B37" t="str">
            <v>Kansas City</v>
          </cell>
          <cell r="C37">
            <v>0.71</v>
          </cell>
          <cell r="D37">
            <v>0.03</v>
          </cell>
          <cell r="E37">
            <v>0</v>
          </cell>
          <cell r="F37">
            <v>0.67999999999999994</v>
          </cell>
        </row>
        <row r="38">
          <cell r="A38">
            <v>33</v>
          </cell>
          <cell r="B38" t="str">
            <v>Nashville</v>
          </cell>
          <cell r="C38">
            <v>0.69</v>
          </cell>
          <cell r="D38">
            <v>0.02</v>
          </cell>
          <cell r="E38">
            <v>0</v>
          </cell>
          <cell r="F38">
            <v>0.66999999999999993</v>
          </cell>
        </row>
        <row r="39">
          <cell r="A39">
            <v>34</v>
          </cell>
          <cell r="B39" t="str">
            <v>Columbus, OH</v>
          </cell>
          <cell r="C39">
            <v>0.72</v>
          </cell>
          <cell r="D39">
            <v>0.02</v>
          </cell>
          <cell r="E39">
            <v>0</v>
          </cell>
          <cell r="F39">
            <v>0.7</v>
          </cell>
        </row>
        <row r="40">
          <cell r="A40">
            <v>35</v>
          </cell>
          <cell r="B40" t="str">
            <v>Greenville-Spartanburg-Asheville</v>
          </cell>
          <cell r="C40">
            <v>0.69</v>
          </cell>
          <cell r="D40">
            <v>0</v>
          </cell>
          <cell r="E40">
            <v>0</v>
          </cell>
          <cell r="F40">
            <v>0.69</v>
          </cell>
        </row>
        <row r="41">
          <cell r="A41">
            <v>36</v>
          </cell>
          <cell r="B41" t="str">
            <v>Salt Lake City</v>
          </cell>
          <cell r="C41">
            <v>0.78</v>
          </cell>
          <cell r="D41">
            <v>0.03</v>
          </cell>
          <cell r="E41">
            <v>0.04</v>
          </cell>
          <cell r="F41">
            <v>0.71</v>
          </cell>
        </row>
        <row r="42">
          <cell r="A42">
            <v>37</v>
          </cell>
          <cell r="B42" t="str">
            <v>San Antonio</v>
          </cell>
          <cell r="C42">
            <v>0.76</v>
          </cell>
          <cell r="D42">
            <v>0.03</v>
          </cell>
          <cell r="E42">
            <v>0</v>
          </cell>
          <cell r="F42">
            <v>0.73</v>
          </cell>
        </row>
        <row r="43">
          <cell r="A43">
            <v>38</v>
          </cell>
          <cell r="B43" t="str">
            <v>Grand Rapids-Kalamazoo-Battle Creek</v>
          </cell>
          <cell r="C43">
            <v>0.7</v>
          </cell>
          <cell r="D43">
            <v>0.02</v>
          </cell>
          <cell r="E43">
            <v>0</v>
          </cell>
          <cell r="F43">
            <v>0.67999999999999994</v>
          </cell>
        </row>
        <row r="44">
          <cell r="A44">
            <v>39</v>
          </cell>
          <cell r="B44" t="str">
            <v>Buffalo</v>
          </cell>
          <cell r="C44">
            <v>0.66</v>
          </cell>
          <cell r="D44">
            <v>0.03</v>
          </cell>
          <cell r="E44">
            <v>0</v>
          </cell>
          <cell r="F44">
            <v>0.63</v>
          </cell>
        </row>
        <row r="45">
          <cell r="A45">
            <v>40</v>
          </cell>
          <cell r="B45" t="str">
            <v>Norfolk-Portsmouth-Newport News</v>
          </cell>
          <cell r="C45">
            <v>0.72</v>
          </cell>
          <cell r="D45">
            <v>0.02</v>
          </cell>
          <cell r="E45">
            <v>0</v>
          </cell>
          <cell r="F45">
            <v>0.7</v>
          </cell>
        </row>
        <row r="46">
          <cell r="A46">
            <v>41</v>
          </cell>
          <cell r="B46" t="str">
            <v>New Orleans</v>
          </cell>
          <cell r="C46">
            <v>0.75</v>
          </cell>
          <cell r="D46">
            <v>0.02</v>
          </cell>
          <cell r="E46">
            <v>0</v>
          </cell>
          <cell r="F46">
            <v>0.73</v>
          </cell>
        </row>
        <row r="47">
          <cell r="A47">
            <v>42</v>
          </cell>
          <cell r="B47" t="str">
            <v>Memphis</v>
          </cell>
          <cell r="C47">
            <v>0.73</v>
          </cell>
          <cell r="D47">
            <v>0.02</v>
          </cell>
          <cell r="E47">
            <v>0</v>
          </cell>
          <cell r="F47">
            <v>0.71</v>
          </cell>
        </row>
        <row r="48">
          <cell r="A48">
            <v>43</v>
          </cell>
          <cell r="B48" t="str">
            <v>Oklahoma City</v>
          </cell>
          <cell r="C48">
            <v>0.75</v>
          </cell>
          <cell r="D48">
            <v>0.03</v>
          </cell>
          <cell r="E48">
            <v>0</v>
          </cell>
          <cell r="F48">
            <v>0.72</v>
          </cell>
        </row>
        <row r="49">
          <cell r="A49">
            <v>44</v>
          </cell>
          <cell r="B49" t="str">
            <v>Harrisburg-Lancaster-Lebanon-York</v>
          </cell>
          <cell r="C49">
            <v>0.61</v>
          </cell>
          <cell r="D49">
            <v>0.03</v>
          </cell>
          <cell r="E49">
            <v>0</v>
          </cell>
          <cell r="F49">
            <v>0.57999999999999996</v>
          </cell>
        </row>
        <row r="50">
          <cell r="A50">
            <v>45</v>
          </cell>
          <cell r="B50" t="str">
            <v>West Palm Beach-Ft. Pierce</v>
          </cell>
          <cell r="C50">
            <v>0.69</v>
          </cell>
          <cell r="D50">
            <v>0.02</v>
          </cell>
          <cell r="E50">
            <v>0.08</v>
          </cell>
          <cell r="F50">
            <v>0.59</v>
          </cell>
        </row>
        <row r="51">
          <cell r="A51">
            <v>46</v>
          </cell>
          <cell r="B51" t="str">
            <v>Providence-New Bedford</v>
          </cell>
          <cell r="C51">
            <v>0.76</v>
          </cell>
          <cell r="D51">
            <v>0</v>
          </cell>
          <cell r="E51">
            <v>0.21</v>
          </cell>
          <cell r="F51">
            <v>0.55000000000000004</v>
          </cell>
        </row>
        <row r="52">
          <cell r="A52">
            <v>47</v>
          </cell>
          <cell r="B52" t="str">
            <v>Greensboro-High Point-Winston Salem</v>
          </cell>
          <cell r="C52">
            <v>0.65</v>
          </cell>
          <cell r="D52">
            <v>0</v>
          </cell>
          <cell r="E52">
            <v>0</v>
          </cell>
          <cell r="F52">
            <v>0.65</v>
          </cell>
        </row>
        <row r="53">
          <cell r="A53">
            <v>48</v>
          </cell>
          <cell r="B53" t="str">
            <v>Albuquerque-Santa Fe</v>
          </cell>
          <cell r="C53">
            <v>0.67</v>
          </cell>
          <cell r="D53">
            <v>0.03</v>
          </cell>
          <cell r="E53">
            <v>0</v>
          </cell>
          <cell r="F53">
            <v>0.64</v>
          </cell>
        </row>
        <row r="54">
          <cell r="A54">
            <v>49</v>
          </cell>
          <cell r="B54" t="str">
            <v>Wilkes Barre-Scranton</v>
          </cell>
          <cell r="C54">
            <v>0.64</v>
          </cell>
          <cell r="D54">
            <v>0.03</v>
          </cell>
          <cell r="E54">
            <v>0.03</v>
          </cell>
          <cell r="F54">
            <v>0.57999999999999996</v>
          </cell>
        </row>
        <row r="55">
          <cell r="A55">
            <v>50</v>
          </cell>
          <cell r="B55" t="str">
            <v>Louisville</v>
          </cell>
          <cell r="C55">
            <v>0.72</v>
          </cell>
          <cell r="D55">
            <v>0</v>
          </cell>
          <cell r="E55">
            <v>0</v>
          </cell>
          <cell r="F55">
            <v>0.72</v>
          </cell>
        </row>
        <row r="56">
          <cell r="A56">
            <v>51</v>
          </cell>
          <cell r="B56" t="str">
            <v>Birmingham</v>
          </cell>
          <cell r="C56">
            <v>0.66</v>
          </cell>
          <cell r="D56">
            <v>0.02</v>
          </cell>
          <cell r="E56">
            <v>0</v>
          </cell>
          <cell r="F56">
            <v>0.64</v>
          </cell>
        </row>
        <row r="57">
          <cell r="A57">
            <v>52</v>
          </cell>
          <cell r="B57" t="str">
            <v>Albany-Schenectady-Troy</v>
          </cell>
          <cell r="C57">
            <v>0.71</v>
          </cell>
          <cell r="D57">
            <v>0.03</v>
          </cell>
          <cell r="E57">
            <v>0.02</v>
          </cell>
          <cell r="F57">
            <v>0.65999999999999992</v>
          </cell>
        </row>
        <row r="58">
          <cell r="A58">
            <v>53</v>
          </cell>
          <cell r="B58" t="str">
            <v>Dayton</v>
          </cell>
          <cell r="C58">
            <v>0.63</v>
          </cell>
          <cell r="D58">
            <v>0.02</v>
          </cell>
          <cell r="E58">
            <v>0</v>
          </cell>
          <cell r="F58">
            <v>0.61</v>
          </cell>
        </row>
        <row r="59">
          <cell r="A59">
            <v>54</v>
          </cell>
          <cell r="B59" t="str">
            <v>Richmond-Petersburg</v>
          </cell>
          <cell r="C59">
            <v>0.68</v>
          </cell>
          <cell r="D59">
            <v>0.02</v>
          </cell>
          <cell r="E59">
            <v>0</v>
          </cell>
          <cell r="F59">
            <v>0.66</v>
          </cell>
        </row>
        <row r="60">
          <cell r="A60">
            <v>55</v>
          </cell>
          <cell r="B60" t="str">
            <v>Jacksonville</v>
          </cell>
          <cell r="C60">
            <v>0.66</v>
          </cell>
          <cell r="D60">
            <v>0</v>
          </cell>
          <cell r="E60">
            <v>0</v>
          </cell>
          <cell r="F60">
            <v>0.66</v>
          </cell>
        </row>
        <row r="61">
          <cell r="A61">
            <v>56</v>
          </cell>
          <cell r="B61" t="str">
            <v>Fresno-Visalia</v>
          </cell>
          <cell r="C61">
            <v>0.73</v>
          </cell>
          <cell r="D61">
            <v>0.02</v>
          </cell>
          <cell r="E61">
            <v>0</v>
          </cell>
          <cell r="F61">
            <v>0.71</v>
          </cell>
        </row>
        <row r="62">
          <cell r="A62">
            <v>57</v>
          </cell>
          <cell r="B62" t="str">
            <v>Charleston-Huntington, WV</v>
          </cell>
          <cell r="C62">
            <v>0.59</v>
          </cell>
          <cell r="D62">
            <v>0</v>
          </cell>
          <cell r="E62">
            <v>0</v>
          </cell>
          <cell r="F62">
            <v>0.59</v>
          </cell>
        </row>
        <row r="63">
          <cell r="A63">
            <v>58</v>
          </cell>
          <cell r="B63" t="str">
            <v>Little Rock-Pine Bluff</v>
          </cell>
          <cell r="C63">
            <v>0.73</v>
          </cell>
          <cell r="D63">
            <v>0.03</v>
          </cell>
          <cell r="E63">
            <v>0</v>
          </cell>
          <cell r="F63">
            <v>0.7</v>
          </cell>
        </row>
        <row r="64">
          <cell r="A64">
            <v>59</v>
          </cell>
          <cell r="B64" t="str">
            <v>Tulsa</v>
          </cell>
          <cell r="C64">
            <v>0.73</v>
          </cell>
          <cell r="D64">
            <v>0.03</v>
          </cell>
          <cell r="E64">
            <v>0</v>
          </cell>
          <cell r="F64">
            <v>0.7</v>
          </cell>
        </row>
        <row r="65">
          <cell r="A65">
            <v>60</v>
          </cell>
          <cell r="B65" t="str">
            <v>Flint-Saginaw-Bay City</v>
          </cell>
          <cell r="C65">
            <v>0.62</v>
          </cell>
          <cell r="D65">
            <v>0</v>
          </cell>
          <cell r="E65">
            <v>0.02</v>
          </cell>
          <cell r="F65">
            <v>0.6</v>
          </cell>
        </row>
        <row r="66">
          <cell r="A66">
            <v>61</v>
          </cell>
          <cell r="B66" t="str">
            <v>Mobile-Pensacola</v>
          </cell>
          <cell r="C66">
            <v>0.66</v>
          </cell>
          <cell r="D66">
            <v>0</v>
          </cell>
          <cell r="E66">
            <v>0</v>
          </cell>
          <cell r="F66">
            <v>0.66</v>
          </cell>
        </row>
        <row r="67">
          <cell r="A67">
            <v>62</v>
          </cell>
          <cell r="B67" t="str">
            <v>Knoxville</v>
          </cell>
          <cell r="C67">
            <v>0.67</v>
          </cell>
          <cell r="D67">
            <v>0.02</v>
          </cell>
          <cell r="E67">
            <v>0</v>
          </cell>
          <cell r="F67">
            <v>0.65</v>
          </cell>
        </row>
        <row r="68">
          <cell r="A68">
            <v>63</v>
          </cell>
          <cell r="B68" t="str">
            <v>Wichita - Hutchinson</v>
          </cell>
          <cell r="C68">
            <v>0.68</v>
          </cell>
          <cell r="D68">
            <v>0.02</v>
          </cell>
          <cell r="E68">
            <v>0</v>
          </cell>
          <cell r="F68">
            <v>0.66</v>
          </cell>
        </row>
        <row r="69">
          <cell r="A69">
            <v>64</v>
          </cell>
          <cell r="B69" t="str">
            <v>Austin, TX</v>
          </cell>
          <cell r="C69">
            <v>0.72</v>
          </cell>
          <cell r="D69">
            <v>0.03</v>
          </cell>
          <cell r="E69">
            <v>0</v>
          </cell>
          <cell r="F69">
            <v>0.69</v>
          </cell>
        </row>
        <row r="70">
          <cell r="A70">
            <v>65</v>
          </cell>
          <cell r="B70" t="str">
            <v>Toledo</v>
          </cell>
          <cell r="C70">
            <v>0.69</v>
          </cell>
          <cell r="D70">
            <v>0.02</v>
          </cell>
          <cell r="E70">
            <v>0</v>
          </cell>
          <cell r="F70">
            <v>0.66999999999999993</v>
          </cell>
        </row>
        <row r="71">
          <cell r="A71">
            <v>66</v>
          </cell>
          <cell r="B71" t="str">
            <v>Las Vegas</v>
          </cell>
          <cell r="C71">
            <v>0.75</v>
          </cell>
          <cell r="D71">
            <v>0.03</v>
          </cell>
          <cell r="E71">
            <v>0</v>
          </cell>
          <cell r="F71">
            <v>0.72</v>
          </cell>
        </row>
        <row r="72">
          <cell r="A72">
            <v>67</v>
          </cell>
          <cell r="B72" t="str">
            <v>Roanoke-Lynchburg</v>
          </cell>
          <cell r="C72">
            <v>0.61</v>
          </cell>
          <cell r="D72">
            <v>0</v>
          </cell>
          <cell r="E72">
            <v>0</v>
          </cell>
          <cell r="F72">
            <v>0.61</v>
          </cell>
        </row>
        <row r="73">
          <cell r="A73">
            <v>68</v>
          </cell>
          <cell r="B73" t="str">
            <v>Lexington</v>
          </cell>
          <cell r="C73">
            <v>0.64</v>
          </cell>
          <cell r="D73">
            <v>0.02</v>
          </cell>
          <cell r="E73">
            <v>0</v>
          </cell>
          <cell r="F73">
            <v>0.62</v>
          </cell>
        </row>
        <row r="74">
          <cell r="A74">
            <v>69</v>
          </cell>
          <cell r="B74" t="str">
            <v>Syracuse</v>
          </cell>
          <cell r="C74">
            <v>0.64</v>
          </cell>
          <cell r="D74">
            <v>0.04</v>
          </cell>
          <cell r="E74">
            <v>0</v>
          </cell>
          <cell r="F74">
            <v>0.6</v>
          </cell>
        </row>
        <row r="75">
          <cell r="A75">
            <v>70</v>
          </cell>
          <cell r="B75" t="str">
            <v>Honolulu</v>
          </cell>
          <cell r="C75">
            <v>0.74</v>
          </cell>
          <cell r="D75">
            <v>0.03</v>
          </cell>
          <cell r="E75">
            <v>0</v>
          </cell>
          <cell r="F75">
            <v>0.71</v>
          </cell>
        </row>
        <row r="76">
          <cell r="A76">
            <v>71</v>
          </cell>
          <cell r="B76" t="str">
            <v>Green Bay-Appleton</v>
          </cell>
          <cell r="C76">
            <v>0.73</v>
          </cell>
          <cell r="D76">
            <v>0.02</v>
          </cell>
          <cell r="E76">
            <v>0</v>
          </cell>
          <cell r="F76">
            <v>0.71</v>
          </cell>
        </row>
        <row r="77">
          <cell r="A77">
            <v>72</v>
          </cell>
          <cell r="B77" t="str">
            <v>Des Moines-Ames</v>
          </cell>
          <cell r="C77">
            <v>0.76</v>
          </cell>
          <cell r="D77">
            <v>0.04</v>
          </cell>
          <cell r="E77">
            <v>0</v>
          </cell>
          <cell r="F77">
            <v>0.72</v>
          </cell>
        </row>
        <row r="78">
          <cell r="A78">
            <v>73</v>
          </cell>
          <cell r="B78" t="str">
            <v>Rochester, NY</v>
          </cell>
          <cell r="C78">
            <v>0.72</v>
          </cell>
          <cell r="D78">
            <v>0.03</v>
          </cell>
          <cell r="E78">
            <v>0</v>
          </cell>
          <cell r="F78">
            <v>0.69</v>
          </cell>
        </row>
        <row r="79">
          <cell r="A79">
            <v>74</v>
          </cell>
          <cell r="B79" t="str">
            <v>Spokane</v>
          </cell>
          <cell r="C79">
            <v>0.67</v>
          </cell>
          <cell r="D79">
            <v>0.03</v>
          </cell>
          <cell r="E79">
            <v>0</v>
          </cell>
          <cell r="F79">
            <v>0.64</v>
          </cell>
        </row>
        <row r="80">
          <cell r="A80">
            <v>75</v>
          </cell>
          <cell r="B80" t="str">
            <v>Omaha</v>
          </cell>
          <cell r="C80">
            <v>0.7</v>
          </cell>
          <cell r="D80">
            <v>0</v>
          </cell>
          <cell r="E80">
            <v>0.02</v>
          </cell>
          <cell r="F80">
            <v>0.67999999999999994</v>
          </cell>
        </row>
        <row r="81">
          <cell r="A81">
            <v>76</v>
          </cell>
          <cell r="B81" t="str">
            <v>Shreveport</v>
          </cell>
          <cell r="C81">
            <v>0.64</v>
          </cell>
          <cell r="D81">
            <v>0</v>
          </cell>
          <cell r="E81">
            <v>0</v>
          </cell>
          <cell r="F81">
            <v>0.64</v>
          </cell>
        </row>
        <row r="82">
          <cell r="A82">
            <v>77</v>
          </cell>
          <cell r="B82" t="str">
            <v>Springfield, MO</v>
          </cell>
          <cell r="C82">
            <v>0.69</v>
          </cell>
          <cell r="D82">
            <v>0.02</v>
          </cell>
          <cell r="E82">
            <v>0</v>
          </cell>
          <cell r="F82">
            <v>0.66999999999999993</v>
          </cell>
        </row>
        <row r="83">
          <cell r="A83">
            <v>78</v>
          </cell>
          <cell r="B83" t="str">
            <v>Paducah-Cape Girardeau-Harrisburg-Mt Vernon</v>
          </cell>
          <cell r="C83">
            <v>0.6</v>
          </cell>
          <cell r="D83">
            <v>0</v>
          </cell>
          <cell r="E83">
            <v>0</v>
          </cell>
          <cell r="F83">
            <v>0.6</v>
          </cell>
        </row>
        <row r="84">
          <cell r="A84">
            <v>79</v>
          </cell>
          <cell r="B84" t="str">
            <v>Portland-Auburn, ME</v>
          </cell>
          <cell r="C84">
            <v>0.63</v>
          </cell>
          <cell r="D84">
            <v>0.03</v>
          </cell>
          <cell r="E84">
            <v>0.02</v>
          </cell>
          <cell r="F84">
            <v>0.57999999999999996</v>
          </cell>
        </row>
        <row r="85">
          <cell r="A85">
            <v>80</v>
          </cell>
          <cell r="B85" t="str">
            <v>Tucson (Nogales)</v>
          </cell>
          <cell r="C85">
            <v>0.73</v>
          </cell>
          <cell r="D85">
            <v>0.04</v>
          </cell>
          <cell r="E85">
            <v>0</v>
          </cell>
          <cell r="F85">
            <v>0.69</v>
          </cell>
        </row>
        <row r="86">
          <cell r="A86">
            <v>81</v>
          </cell>
          <cell r="B86" t="str">
            <v>Champaign-Springfield-Decatur, IL</v>
          </cell>
          <cell r="C86">
            <v>0.67</v>
          </cell>
          <cell r="D86">
            <v>0.02</v>
          </cell>
          <cell r="E86">
            <v>0</v>
          </cell>
          <cell r="F86">
            <v>0.65</v>
          </cell>
        </row>
        <row r="87">
          <cell r="A87">
            <v>82</v>
          </cell>
          <cell r="B87" t="str">
            <v>Chattanooga</v>
          </cell>
          <cell r="C87">
            <v>0.62</v>
          </cell>
          <cell r="D87">
            <v>0</v>
          </cell>
          <cell r="E87">
            <v>0</v>
          </cell>
          <cell r="F87">
            <v>0.62</v>
          </cell>
        </row>
        <row r="88">
          <cell r="A88">
            <v>83</v>
          </cell>
          <cell r="B88" t="str">
            <v>Madison</v>
          </cell>
          <cell r="C88">
            <v>0.66</v>
          </cell>
          <cell r="D88">
            <v>0.03</v>
          </cell>
          <cell r="E88">
            <v>0</v>
          </cell>
          <cell r="F88">
            <v>0.63</v>
          </cell>
        </row>
        <row r="89">
          <cell r="A89">
            <v>84</v>
          </cell>
          <cell r="B89" t="str">
            <v>Ft. Myers-Naples</v>
          </cell>
          <cell r="C89">
            <v>0.67</v>
          </cell>
          <cell r="D89">
            <v>0.03</v>
          </cell>
          <cell r="E89">
            <v>0</v>
          </cell>
          <cell r="F89">
            <v>0.64</v>
          </cell>
        </row>
        <row r="90">
          <cell r="A90">
            <v>85</v>
          </cell>
          <cell r="B90" t="str">
            <v>South Bend-Elkhart</v>
          </cell>
          <cell r="C90">
            <v>0.68</v>
          </cell>
          <cell r="D90">
            <v>0.02</v>
          </cell>
          <cell r="E90">
            <v>0.04</v>
          </cell>
          <cell r="F90">
            <v>0.62</v>
          </cell>
        </row>
        <row r="91">
          <cell r="A91">
            <v>86</v>
          </cell>
          <cell r="B91" t="str">
            <v>Huntsville-Decatur-Florence</v>
          </cell>
          <cell r="C91">
            <v>0.59</v>
          </cell>
          <cell r="D91">
            <v>0</v>
          </cell>
          <cell r="E91">
            <v>0</v>
          </cell>
          <cell r="F91">
            <v>0.59</v>
          </cell>
        </row>
        <row r="92">
          <cell r="A92">
            <v>87</v>
          </cell>
          <cell r="B92" t="str">
            <v>Cedar Rapids-Waterloo-Dubuque</v>
          </cell>
          <cell r="C92">
            <v>0.65</v>
          </cell>
          <cell r="D92">
            <v>0.03</v>
          </cell>
          <cell r="E92">
            <v>0</v>
          </cell>
          <cell r="F92">
            <v>0.62</v>
          </cell>
        </row>
        <row r="93">
          <cell r="A93">
            <v>88</v>
          </cell>
          <cell r="B93" t="str">
            <v>Davenport-Rock Island-Moline</v>
          </cell>
          <cell r="C93">
            <v>0.68</v>
          </cell>
          <cell r="D93">
            <v>0</v>
          </cell>
          <cell r="E93">
            <v>0.02</v>
          </cell>
          <cell r="F93">
            <v>0.66</v>
          </cell>
        </row>
        <row r="94">
          <cell r="A94">
            <v>89</v>
          </cell>
          <cell r="B94" t="str">
            <v>Columbia, SC</v>
          </cell>
          <cell r="C94">
            <v>0.67</v>
          </cell>
          <cell r="D94">
            <v>0</v>
          </cell>
          <cell r="E94">
            <v>0</v>
          </cell>
          <cell r="F94">
            <v>0.67</v>
          </cell>
        </row>
        <row r="95">
          <cell r="A95">
            <v>90</v>
          </cell>
          <cell r="B95" t="str">
            <v>Johnstown-Altoona</v>
          </cell>
          <cell r="C95">
            <v>0.61</v>
          </cell>
          <cell r="D95">
            <v>0.02</v>
          </cell>
          <cell r="E95">
            <v>0.04</v>
          </cell>
          <cell r="F95">
            <v>0.54999999999999993</v>
          </cell>
        </row>
        <row r="96">
          <cell r="A96">
            <v>91</v>
          </cell>
          <cell r="B96" t="str">
            <v>Jackson, MS</v>
          </cell>
          <cell r="C96">
            <v>0.68</v>
          </cell>
          <cell r="D96">
            <v>0</v>
          </cell>
          <cell r="E96">
            <v>0</v>
          </cell>
          <cell r="F96">
            <v>0.68</v>
          </cell>
        </row>
        <row r="97">
          <cell r="A97">
            <v>92</v>
          </cell>
          <cell r="B97" t="str">
            <v>Burlington-Plattsburgh</v>
          </cell>
          <cell r="C97">
            <v>0.66</v>
          </cell>
          <cell r="D97">
            <v>0.03</v>
          </cell>
          <cell r="E97">
            <v>0</v>
          </cell>
          <cell r="F97">
            <v>0.63</v>
          </cell>
        </row>
        <row r="98">
          <cell r="A98">
            <v>93</v>
          </cell>
          <cell r="B98" t="str">
            <v>Tri-Cities, TN-VA</v>
          </cell>
          <cell r="C98">
            <v>0.56999999999999995</v>
          </cell>
          <cell r="D98">
            <v>0</v>
          </cell>
          <cell r="E98">
            <v>0</v>
          </cell>
          <cell r="F98">
            <v>0.56999999999999995</v>
          </cell>
        </row>
        <row r="99">
          <cell r="A99">
            <v>94</v>
          </cell>
          <cell r="B99" t="str">
            <v>Evansville</v>
          </cell>
          <cell r="C99">
            <v>0.68</v>
          </cell>
          <cell r="D99">
            <v>0.02</v>
          </cell>
          <cell r="E99">
            <v>0</v>
          </cell>
          <cell r="F99">
            <v>0.66</v>
          </cell>
        </row>
        <row r="100">
          <cell r="A100">
            <v>95</v>
          </cell>
          <cell r="B100" t="str">
            <v>Youngstown</v>
          </cell>
          <cell r="C100">
            <v>0.65</v>
          </cell>
          <cell r="D100">
            <v>0.02</v>
          </cell>
          <cell r="E100">
            <v>0.05</v>
          </cell>
          <cell r="F100">
            <v>0.57999999999999996</v>
          </cell>
        </row>
        <row r="101">
          <cell r="A101">
            <v>96</v>
          </cell>
          <cell r="B101" t="str">
            <v>Waco-Temple-Bryan</v>
          </cell>
          <cell r="C101">
            <v>0.57999999999999996</v>
          </cell>
          <cell r="D101">
            <v>0</v>
          </cell>
          <cell r="E101">
            <v>0</v>
          </cell>
          <cell r="F101">
            <v>0.57999999999999996</v>
          </cell>
        </row>
        <row r="102">
          <cell r="A102">
            <v>97</v>
          </cell>
          <cell r="B102" t="str">
            <v>Colorado Springs-Pueblo</v>
          </cell>
          <cell r="C102">
            <v>0.68</v>
          </cell>
          <cell r="D102">
            <v>0.02</v>
          </cell>
          <cell r="E102">
            <v>0.04</v>
          </cell>
          <cell r="F102">
            <v>0.62</v>
          </cell>
        </row>
        <row r="103">
          <cell r="A103">
            <v>98</v>
          </cell>
          <cell r="B103" t="str">
            <v>Baton Rouge</v>
          </cell>
          <cell r="C103">
            <v>0.75</v>
          </cell>
          <cell r="D103">
            <v>0.02</v>
          </cell>
          <cell r="E103">
            <v>0</v>
          </cell>
          <cell r="F103">
            <v>0.73</v>
          </cell>
        </row>
        <row r="104">
          <cell r="A104">
            <v>99</v>
          </cell>
          <cell r="B104" t="str">
            <v>El Paso</v>
          </cell>
          <cell r="C104">
            <v>0.71</v>
          </cell>
          <cell r="D104">
            <v>0.02</v>
          </cell>
          <cell r="E104">
            <v>0</v>
          </cell>
          <cell r="F104">
            <v>0.69</v>
          </cell>
        </row>
        <row r="105">
          <cell r="A105">
            <v>100</v>
          </cell>
          <cell r="B105" t="str">
            <v>Savannah</v>
          </cell>
          <cell r="C105">
            <v>0.62</v>
          </cell>
          <cell r="D105">
            <v>0.02</v>
          </cell>
          <cell r="E105">
            <v>0</v>
          </cell>
          <cell r="F105">
            <v>0.6</v>
          </cell>
        </row>
        <row r="106">
          <cell r="A106">
            <v>101</v>
          </cell>
          <cell r="B106" t="str">
            <v>Lincoln &amp; Hastings-Kearney, NE plus</v>
          </cell>
          <cell r="C106">
            <v>0.63</v>
          </cell>
          <cell r="D106">
            <v>0.02</v>
          </cell>
          <cell r="E106">
            <v>0.18</v>
          </cell>
          <cell r="F106">
            <v>0.43</v>
          </cell>
        </row>
        <row r="107">
          <cell r="A107">
            <v>102</v>
          </cell>
          <cell r="B107" t="str">
            <v>Springfield-Holyoke, MA</v>
          </cell>
          <cell r="C107">
            <v>0.69</v>
          </cell>
          <cell r="D107">
            <v>0.02</v>
          </cell>
          <cell r="E107">
            <v>0.25</v>
          </cell>
          <cell r="F107">
            <v>0.41999999999999993</v>
          </cell>
        </row>
        <row r="108">
          <cell r="A108">
            <v>103</v>
          </cell>
          <cell r="B108" t="str">
            <v>Ft Wayne, IN</v>
          </cell>
          <cell r="C108">
            <v>0.7</v>
          </cell>
          <cell r="D108">
            <v>0.03</v>
          </cell>
          <cell r="E108">
            <v>0</v>
          </cell>
          <cell r="F108">
            <v>0.66999999999999993</v>
          </cell>
        </row>
        <row r="109">
          <cell r="A109">
            <v>104</v>
          </cell>
          <cell r="B109" t="str">
            <v>Greenville, N. Bern, Washington, NC</v>
          </cell>
          <cell r="C109">
            <v>0.6</v>
          </cell>
          <cell r="D109">
            <v>0</v>
          </cell>
          <cell r="E109">
            <v>0</v>
          </cell>
          <cell r="F109">
            <v>0.6</v>
          </cell>
        </row>
        <row r="110">
          <cell r="A110">
            <v>105</v>
          </cell>
          <cell r="B110" t="str">
            <v>Sioux Falls (Mitchell), SD</v>
          </cell>
          <cell r="C110">
            <v>0.65</v>
          </cell>
          <cell r="D110">
            <v>0</v>
          </cell>
          <cell r="E110">
            <v>0</v>
          </cell>
          <cell r="F110">
            <v>0.65</v>
          </cell>
        </row>
        <row r="111">
          <cell r="A111">
            <v>106</v>
          </cell>
          <cell r="B111" t="str">
            <v>Lansing, MI</v>
          </cell>
          <cell r="C111">
            <v>0.68</v>
          </cell>
          <cell r="D111">
            <v>0.03</v>
          </cell>
          <cell r="E111">
            <v>7.0000000000000007E-2</v>
          </cell>
          <cell r="F111">
            <v>0.58000000000000007</v>
          </cell>
        </row>
        <row r="112">
          <cell r="A112">
            <v>107</v>
          </cell>
          <cell r="B112" t="str">
            <v>Harlingen-Weslaco-Brownsville-McAllen</v>
          </cell>
          <cell r="C112">
            <v>0.85</v>
          </cell>
          <cell r="D112">
            <v>0.02</v>
          </cell>
          <cell r="E112">
            <v>0</v>
          </cell>
          <cell r="F112">
            <v>0.83</v>
          </cell>
        </row>
        <row r="113">
          <cell r="A113">
            <v>108</v>
          </cell>
          <cell r="B113" t="str">
            <v>Charleston, SC</v>
          </cell>
          <cell r="C113">
            <v>0.77</v>
          </cell>
          <cell r="D113">
            <v>0.02</v>
          </cell>
          <cell r="E113">
            <v>0</v>
          </cell>
          <cell r="F113">
            <v>0.75</v>
          </cell>
        </row>
        <row r="114">
          <cell r="A114">
            <v>109</v>
          </cell>
          <cell r="B114" t="str">
            <v>Peoria-Bloomington</v>
          </cell>
          <cell r="C114">
            <v>0.71</v>
          </cell>
          <cell r="D114">
            <v>0.03</v>
          </cell>
          <cell r="E114">
            <v>0.03</v>
          </cell>
          <cell r="F114">
            <v>0.64999999999999991</v>
          </cell>
        </row>
        <row r="115">
          <cell r="A115">
            <v>110</v>
          </cell>
          <cell r="B115" t="str">
            <v>Tyler-Longview(Lfkn&amp;Ncgd)</v>
          </cell>
          <cell r="C115">
            <v>0.57999999999999996</v>
          </cell>
          <cell r="D115">
            <v>0</v>
          </cell>
          <cell r="E115">
            <v>0.11</v>
          </cell>
          <cell r="F115">
            <v>0.47</v>
          </cell>
        </row>
        <row r="116">
          <cell r="A116">
            <v>111</v>
          </cell>
          <cell r="B116" t="str">
            <v>Augusta, GA</v>
          </cell>
          <cell r="C116">
            <v>0.7</v>
          </cell>
          <cell r="D116">
            <v>0.02</v>
          </cell>
          <cell r="E116">
            <v>0</v>
          </cell>
          <cell r="F116">
            <v>0.67999999999999994</v>
          </cell>
        </row>
        <row r="117">
          <cell r="A117">
            <v>112</v>
          </cell>
          <cell r="B117" t="str">
            <v>Fargo-Valley City</v>
          </cell>
          <cell r="C117">
            <v>0.74</v>
          </cell>
          <cell r="D117">
            <v>0.03</v>
          </cell>
          <cell r="E117">
            <v>0</v>
          </cell>
          <cell r="F117">
            <v>0.71</v>
          </cell>
        </row>
        <row r="118">
          <cell r="A118">
            <v>113</v>
          </cell>
          <cell r="B118" t="str">
            <v>Montgomery, AL</v>
          </cell>
          <cell r="C118">
            <v>0.67</v>
          </cell>
          <cell r="D118">
            <v>0.02</v>
          </cell>
          <cell r="E118">
            <v>0</v>
          </cell>
          <cell r="F118">
            <v>0.65</v>
          </cell>
        </row>
        <row r="119">
          <cell r="A119">
            <v>114</v>
          </cell>
          <cell r="B119" t="str">
            <v>Florence-Myrtle Beach</v>
          </cell>
          <cell r="C119">
            <v>0.59</v>
          </cell>
          <cell r="D119">
            <v>0</v>
          </cell>
          <cell r="E119">
            <v>0.1</v>
          </cell>
          <cell r="F119">
            <v>0.49</v>
          </cell>
        </row>
        <row r="120">
          <cell r="A120">
            <v>115</v>
          </cell>
          <cell r="B120" t="str">
            <v>Santa Barbara-Santa Maria-San Luis Obispo</v>
          </cell>
          <cell r="C120">
            <v>0.67</v>
          </cell>
          <cell r="D120">
            <v>0</v>
          </cell>
          <cell r="E120">
            <v>0.27</v>
          </cell>
          <cell r="F120">
            <v>0.4</v>
          </cell>
        </row>
        <row r="121">
          <cell r="A121">
            <v>116</v>
          </cell>
          <cell r="B121" t="str">
            <v>Tallahassee-Thomasville</v>
          </cell>
          <cell r="C121">
            <v>0.55000000000000004</v>
          </cell>
          <cell r="D121">
            <v>0</v>
          </cell>
          <cell r="E121">
            <v>0.05</v>
          </cell>
          <cell r="F121">
            <v>0.5</v>
          </cell>
        </row>
        <row r="122">
          <cell r="A122">
            <v>117</v>
          </cell>
          <cell r="B122" t="str">
            <v>Traverse City-Cadillac</v>
          </cell>
          <cell r="C122">
            <v>0.63</v>
          </cell>
          <cell r="D122">
            <v>0</v>
          </cell>
          <cell r="E122">
            <v>0</v>
          </cell>
          <cell r="F122">
            <v>0.63</v>
          </cell>
        </row>
        <row r="123">
          <cell r="A123">
            <v>118</v>
          </cell>
          <cell r="B123" t="str">
            <v>Ft Smith</v>
          </cell>
          <cell r="C123">
            <v>0.63</v>
          </cell>
          <cell r="D123">
            <v>0.02</v>
          </cell>
          <cell r="E123">
            <v>0.05</v>
          </cell>
          <cell r="F123">
            <v>0.55999999999999994</v>
          </cell>
        </row>
        <row r="124">
          <cell r="A124">
            <v>119</v>
          </cell>
          <cell r="B124" t="str">
            <v>Eugene, OR</v>
          </cell>
          <cell r="C124">
            <v>0.61</v>
          </cell>
          <cell r="D124">
            <v>0.04</v>
          </cell>
          <cell r="E124">
            <v>0.04</v>
          </cell>
          <cell r="F124">
            <v>0.52999999999999992</v>
          </cell>
        </row>
        <row r="125">
          <cell r="A125">
            <v>120</v>
          </cell>
          <cell r="B125" t="str">
            <v>Reno, NV</v>
          </cell>
          <cell r="C125">
            <v>0.6</v>
          </cell>
          <cell r="D125">
            <v>0.02</v>
          </cell>
          <cell r="E125">
            <v>0</v>
          </cell>
          <cell r="F125">
            <v>0.57999999999999996</v>
          </cell>
        </row>
        <row r="126">
          <cell r="A126">
            <v>121</v>
          </cell>
          <cell r="B126" t="str">
            <v>Lafayette, LA</v>
          </cell>
          <cell r="C126">
            <v>0.74</v>
          </cell>
          <cell r="D126">
            <v>0.02</v>
          </cell>
          <cell r="E126">
            <v>0.13</v>
          </cell>
          <cell r="F126">
            <v>0.59</v>
          </cell>
        </row>
        <row r="127">
          <cell r="A127">
            <v>122</v>
          </cell>
          <cell r="B127" t="str">
            <v>Monterrey-Salinas</v>
          </cell>
          <cell r="C127">
            <v>0.68</v>
          </cell>
          <cell r="D127">
            <v>0</v>
          </cell>
          <cell r="E127">
            <v>0.09</v>
          </cell>
          <cell r="F127">
            <v>0.59000000000000008</v>
          </cell>
        </row>
        <row r="128">
          <cell r="A128">
            <v>123</v>
          </cell>
          <cell r="B128" t="str">
            <v>Macon</v>
          </cell>
          <cell r="C128">
            <v>0.62</v>
          </cell>
          <cell r="D128">
            <v>0.01</v>
          </cell>
          <cell r="E128">
            <v>0.08</v>
          </cell>
          <cell r="F128">
            <v>0.53</v>
          </cell>
        </row>
        <row r="129">
          <cell r="A129">
            <v>124</v>
          </cell>
          <cell r="B129" t="str">
            <v>Yakima-Pasco-Richland-Knnwick, WA</v>
          </cell>
          <cell r="C129">
            <v>0.6</v>
          </cell>
          <cell r="D129">
            <v>0.02</v>
          </cell>
          <cell r="E129">
            <v>0</v>
          </cell>
          <cell r="F129">
            <v>0.57999999999999996</v>
          </cell>
        </row>
        <row r="130">
          <cell r="A130">
            <v>125</v>
          </cell>
          <cell r="B130" t="str">
            <v>Columbus, GA</v>
          </cell>
          <cell r="C130">
            <v>0.7</v>
          </cell>
          <cell r="D130">
            <v>0</v>
          </cell>
          <cell r="E130">
            <v>0.09</v>
          </cell>
          <cell r="F130">
            <v>0.61</v>
          </cell>
        </row>
        <row r="131">
          <cell r="A131">
            <v>126</v>
          </cell>
          <cell r="B131" t="str">
            <v>Amarillo, TX</v>
          </cell>
          <cell r="C131">
            <v>0.69</v>
          </cell>
          <cell r="D131">
            <v>0.02</v>
          </cell>
          <cell r="E131">
            <v>0</v>
          </cell>
          <cell r="F131">
            <v>0.66999999999999993</v>
          </cell>
        </row>
        <row r="132">
          <cell r="A132">
            <v>127</v>
          </cell>
          <cell r="B132" t="str">
            <v>Boise, ID</v>
          </cell>
          <cell r="C132">
            <v>0.73</v>
          </cell>
          <cell r="D132">
            <v>0.04</v>
          </cell>
          <cell r="E132">
            <v>0</v>
          </cell>
          <cell r="F132">
            <v>0.69</v>
          </cell>
        </row>
        <row r="133">
          <cell r="A133">
            <v>128</v>
          </cell>
          <cell r="B133" t="str">
            <v>Corpus Christi</v>
          </cell>
          <cell r="C133">
            <v>0.7</v>
          </cell>
          <cell r="D133">
            <v>0.01</v>
          </cell>
          <cell r="E133">
            <v>0</v>
          </cell>
          <cell r="F133">
            <v>0.69</v>
          </cell>
        </row>
        <row r="134">
          <cell r="A134">
            <v>129</v>
          </cell>
          <cell r="B134" t="str">
            <v>Columbus-Tupelo-West Point</v>
          </cell>
          <cell r="C134">
            <v>0.59</v>
          </cell>
          <cell r="D134">
            <v>0</v>
          </cell>
          <cell r="E134">
            <v>0</v>
          </cell>
          <cell r="F134">
            <v>0.59</v>
          </cell>
        </row>
        <row r="135">
          <cell r="A135">
            <v>130</v>
          </cell>
          <cell r="B135" t="str">
            <v>Chico-Redding</v>
          </cell>
          <cell r="C135">
            <v>0.6</v>
          </cell>
          <cell r="D135">
            <v>0.03</v>
          </cell>
          <cell r="E135">
            <v>0.03</v>
          </cell>
          <cell r="F135">
            <v>0.53999999999999992</v>
          </cell>
        </row>
        <row r="136">
          <cell r="A136">
            <v>131</v>
          </cell>
          <cell r="B136" t="str">
            <v>Wausau-Rhinelander</v>
          </cell>
          <cell r="C136">
            <v>0.67</v>
          </cell>
          <cell r="D136">
            <v>0.02</v>
          </cell>
          <cell r="E136">
            <v>7.0000000000000007E-2</v>
          </cell>
          <cell r="F136">
            <v>0.58000000000000007</v>
          </cell>
        </row>
        <row r="137">
          <cell r="A137">
            <v>132</v>
          </cell>
          <cell r="B137" t="str">
            <v>Bakersfield</v>
          </cell>
          <cell r="C137">
            <v>0.57999999999999996</v>
          </cell>
          <cell r="D137">
            <v>0</v>
          </cell>
          <cell r="E137">
            <v>0.09</v>
          </cell>
          <cell r="F137">
            <v>0.49</v>
          </cell>
        </row>
        <row r="138">
          <cell r="A138">
            <v>133</v>
          </cell>
          <cell r="B138" t="str">
            <v>Monroe-El Dorado</v>
          </cell>
          <cell r="C138">
            <v>0.59</v>
          </cell>
          <cell r="D138">
            <v>0</v>
          </cell>
          <cell r="E138">
            <v>0.02</v>
          </cell>
          <cell r="F138">
            <v>0.56999999999999995</v>
          </cell>
        </row>
        <row r="139">
          <cell r="A139">
            <v>134</v>
          </cell>
          <cell r="B139" t="str">
            <v>Duluth-Superior, MN</v>
          </cell>
          <cell r="C139">
            <v>0.66</v>
          </cell>
          <cell r="D139">
            <v>0.03</v>
          </cell>
          <cell r="E139">
            <v>0.02</v>
          </cell>
          <cell r="F139">
            <v>0.61</v>
          </cell>
        </row>
        <row r="140">
          <cell r="A140">
            <v>135</v>
          </cell>
          <cell r="B140" t="str">
            <v>La Crosse-Eau Claire, WI</v>
          </cell>
          <cell r="C140">
            <v>0.67</v>
          </cell>
          <cell r="D140">
            <v>0.02</v>
          </cell>
          <cell r="E140">
            <v>0</v>
          </cell>
          <cell r="F140">
            <v>0.65</v>
          </cell>
        </row>
        <row r="141">
          <cell r="A141">
            <v>136</v>
          </cell>
          <cell r="B141" t="str">
            <v>Rockford</v>
          </cell>
          <cell r="C141">
            <v>0.69</v>
          </cell>
          <cell r="D141">
            <v>0</v>
          </cell>
          <cell r="E141">
            <v>0.03</v>
          </cell>
          <cell r="F141">
            <v>0.65999999999999992</v>
          </cell>
        </row>
        <row r="142">
          <cell r="A142">
            <v>137</v>
          </cell>
          <cell r="B142" t="str">
            <v>Beaumont-Port Arthur</v>
          </cell>
          <cell r="C142">
            <v>0.73</v>
          </cell>
          <cell r="D142">
            <v>0</v>
          </cell>
          <cell r="E142">
            <v>0.08</v>
          </cell>
          <cell r="F142">
            <v>0.65</v>
          </cell>
        </row>
        <row r="143">
          <cell r="A143">
            <v>138</v>
          </cell>
          <cell r="B143" t="str">
            <v>Wheeling-Steubenville</v>
          </cell>
          <cell r="C143">
            <v>0.6</v>
          </cell>
          <cell r="D143">
            <v>0</v>
          </cell>
          <cell r="E143">
            <v>0.19</v>
          </cell>
          <cell r="F143">
            <v>0.41</v>
          </cell>
        </row>
        <row r="144">
          <cell r="A144">
            <v>139</v>
          </cell>
          <cell r="B144" t="str">
            <v>Wichita Falls &amp; Lawton</v>
          </cell>
          <cell r="C144">
            <v>0.6</v>
          </cell>
          <cell r="D144">
            <v>0</v>
          </cell>
          <cell r="E144">
            <v>0.02</v>
          </cell>
          <cell r="F144">
            <v>0.57999999999999996</v>
          </cell>
        </row>
        <row r="145">
          <cell r="A145">
            <v>140</v>
          </cell>
          <cell r="B145" t="str">
            <v>Topeka</v>
          </cell>
          <cell r="C145">
            <v>0.62</v>
          </cell>
          <cell r="D145">
            <v>0.02</v>
          </cell>
          <cell r="E145">
            <v>0.1</v>
          </cell>
          <cell r="F145">
            <v>0.5</v>
          </cell>
        </row>
        <row r="146">
          <cell r="A146">
            <v>141</v>
          </cell>
          <cell r="B146" t="str">
            <v>Sioux City, IA</v>
          </cell>
          <cell r="C146">
            <v>0.6</v>
          </cell>
          <cell r="D146">
            <v>0</v>
          </cell>
          <cell r="E146">
            <v>0.03</v>
          </cell>
          <cell r="F146">
            <v>0.56999999999999995</v>
          </cell>
        </row>
        <row r="147">
          <cell r="A147">
            <v>142</v>
          </cell>
          <cell r="B147" t="str">
            <v>Terre Haute</v>
          </cell>
          <cell r="C147">
            <v>0.57999999999999996</v>
          </cell>
          <cell r="D147">
            <v>0</v>
          </cell>
          <cell r="E147">
            <v>7.0000000000000007E-2</v>
          </cell>
          <cell r="F147">
            <v>0.51</v>
          </cell>
        </row>
        <row r="148">
          <cell r="A148">
            <v>143</v>
          </cell>
          <cell r="B148" t="str">
            <v>Erie</v>
          </cell>
          <cell r="C148">
            <v>0.7</v>
          </cell>
          <cell r="D148">
            <v>0.02</v>
          </cell>
          <cell r="E148">
            <v>0</v>
          </cell>
          <cell r="F148">
            <v>0.67999999999999994</v>
          </cell>
        </row>
        <row r="149">
          <cell r="A149">
            <v>144</v>
          </cell>
          <cell r="B149" t="str">
            <v>Medford-Klamath Falls</v>
          </cell>
          <cell r="C149">
            <v>0.6</v>
          </cell>
          <cell r="D149">
            <v>0.02</v>
          </cell>
          <cell r="E149">
            <v>0</v>
          </cell>
          <cell r="F149">
            <v>0.57999999999999996</v>
          </cell>
        </row>
        <row r="150">
          <cell r="A150">
            <v>145</v>
          </cell>
          <cell r="B150" t="str">
            <v>Joplin-Pittsburg</v>
          </cell>
          <cell r="C150">
            <v>0.61</v>
          </cell>
          <cell r="D150">
            <v>0</v>
          </cell>
          <cell r="E150">
            <v>0</v>
          </cell>
          <cell r="F150">
            <v>0.61</v>
          </cell>
        </row>
        <row r="151">
          <cell r="A151">
            <v>146</v>
          </cell>
          <cell r="B151" t="str">
            <v>Columbia-Jefferson City, MO</v>
          </cell>
          <cell r="C151">
            <v>0.64</v>
          </cell>
          <cell r="D151">
            <v>0</v>
          </cell>
          <cell r="E151">
            <v>0</v>
          </cell>
          <cell r="F151">
            <v>0.64</v>
          </cell>
        </row>
        <row r="152">
          <cell r="A152">
            <v>147</v>
          </cell>
          <cell r="B152" t="str">
            <v>Rochester-Mason City-Austin</v>
          </cell>
          <cell r="C152">
            <v>0.61</v>
          </cell>
          <cell r="D152">
            <v>0</v>
          </cell>
          <cell r="E152">
            <v>0.06</v>
          </cell>
          <cell r="F152">
            <v>0.55000000000000004</v>
          </cell>
        </row>
        <row r="153">
          <cell r="A153">
            <v>148</v>
          </cell>
          <cell r="B153" t="str">
            <v>Bluefield-Beckley-Oak Hill</v>
          </cell>
          <cell r="C153">
            <v>0.62</v>
          </cell>
          <cell r="D153">
            <v>0.02</v>
          </cell>
          <cell r="E153">
            <v>0.22</v>
          </cell>
          <cell r="F153">
            <v>0.38</v>
          </cell>
        </row>
        <row r="154">
          <cell r="A154">
            <v>149</v>
          </cell>
          <cell r="B154" t="str">
            <v>Odessa-Midland</v>
          </cell>
          <cell r="C154">
            <v>0.57999999999999996</v>
          </cell>
          <cell r="D154">
            <v>0</v>
          </cell>
          <cell r="E154">
            <v>0</v>
          </cell>
          <cell r="F154">
            <v>0.57999999999999996</v>
          </cell>
        </row>
        <row r="155">
          <cell r="A155">
            <v>150</v>
          </cell>
          <cell r="B155" t="str">
            <v>Lubbock</v>
          </cell>
          <cell r="C155">
            <v>0.72</v>
          </cell>
          <cell r="D155">
            <v>0.02</v>
          </cell>
          <cell r="E155">
            <v>0</v>
          </cell>
          <cell r="F155">
            <v>0.7</v>
          </cell>
        </row>
      </sheetData>
      <sheetData sheetId="16" refreshError="1">
        <row r="14">
          <cell r="A14" t="str">
            <v>Hearst-Argyle Broadcasting</v>
          </cell>
          <cell r="B14">
            <v>6</v>
          </cell>
          <cell r="C14">
            <v>6.5000000000000002E-2</v>
          </cell>
          <cell r="E14">
            <v>12</v>
          </cell>
          <cell r="F14">
            <v>9.4E-2</v>
          </cell>
          <cell r="H14">
            <v>6</v>
          </cell>
          <cell r="I14">
            <v>2.8999999999999998E-2</v>
          </cell>
        </row>
        <row r="15">
          <cell r="A15" t="str">
            <v>General Electric (NBC)</v>
          </cell>
          <cell r="B15">
            <v>9</v>
          </cell>
          <cell r="C15">
            <v>0.23619999999999999</v>
          </cell>
          <cell r="E15">
            <v>12</v>
          </cell>
          <cell r="F15">
            <v>0.25900000000000001</v>
          </cell>
          <cell r="H15">
            <v>3</v>
          </cell>
          <cell r="I15">
            <v>2.2800000000000015E-2</v>
          </cell>
        </row>
        <row r="16">
          <cell r="A16" t="str">
            <v>Source:  Bear Stearns &amp; Co., Inc. (by licensee; does not include local marketing agreements).</v>
          </cell>
        </row>
        <row r="23">
          <cell r="A23" t="str">
            <v>Meredith</v>
          </cell>
          <cell r="B23">
            <v>7</v>
          </cell>
          <cell r="C23">
            <v>4.87E-2</v>
          </cell>
          <cell r="E23">
            <v>10</v>
          </cell>
          <cell r="F23">
            <v>7.5050000000000006E-2</v>
          </cell>
          <cell r="H23">
            <v>3</v>
          </cell>
          <cell r="I23">
            <v>2.6350000000000005E-2</v>
          </cell>
        </row>
        <row r="24">
          <cell r="A24" t="str">
            <v>Cox Enterprises</v>
          </cell>
          <cell r="B24">
            <v>6</v>
          </cell>
          <cell r="C24">
            <v>7.6100000000000001E-2</v>
          </cell>
          <cell r="E24">
            <v>8</v>
          </cell>
          <cell r="F24">
            <v>9.4E-2</v>
          </cell>
          <cell r="H24">
            <v>2</v>
          </cell>
          <cell r="I24">
            <v>1.7899999999999999E-2</v>
          </cell>
        </row>
        <row r="25">
          <cell r="A25" t="str">
            <v>Gannett</v>
          </cell>
          <cell r="B25">
            <v>15</v>
          </cell>
          <cell r="C25">
            <v>0.14299999999999999</v>
          </cell>
          <cell r="E25">
            <v>16</v>
          </cell>
          <cell r="F25">
            <v>0.15640000000000001</v>
          </cell>
          <cell r="H25">
            <v>1</v>
          </cell>
          <cell r="I25">
            <v>1.3400000000000023E-2</v>
          </cell>
        </row>
        <row r="26">
          <cell r="A26" t="str">
            <v>Scripps Howard</v>
          </cell>
          <cell r="B26">
            <v>9</v>
          </cell>
          <cell r="C26">
            <v>9.7500000000000003E-2</v>
          </cell>
          <cell r="E26">
            <v>10</v>
          </cell>
          <cell r="F26">
            <v>0.1042</v>
          </cell>
          <cell r="H26">
            <v>1</v>
          </cell>
          <cell r="I26">
            <v>6.6999999999999976E-3</v>
          </cell>
        </row>
        <row r="27">
          <cell r="A27" t="str">
            <v>Clear Channel</v>
          </cell>
          <cell r="B27">
            <v>11</v>
          </cell>
          <cell r="C27">
            <v>0.05</v>
          </cell>
          <cell r="E27">
            <v>12</v>
          </cell>
          <cell r="F27">
            <v>5.5800000000000002E-2</v>
          </cell>
          <cell r="H27">
            <v>1</v>
          </cell>
          <cell r="I27">
            <v>5.7999999999999996E-3</v>
          </cell>
        </row>
        <row r="28">
          <cell r="A28" t="str">
            <v>Pappas Television</v>
          </cell>
          <cell r="B28">
            <v>9</v>
          </cell>
          <cell r="C28">
            <v>6.6500000000000004E-2</v>
          </cell>
          <cell r="E28">
            <v>13</v>
          </cell>
          <cell r="F28">
            <v>6.93E-2</v>
          </cell>
          <cell r="H28">
            <v>4</v>
          </cell>
          <cell r="I28">
            <v>2.7999999999999969E-3</v>
          </cell>
        </row>
        <row r="29">
          <cell r="A29" t="str">
            <v>Washington Post</v>
          </cell>
          <cell r="B29">
            <v>6</v>
          </cell>
          <cell r="C29">
            <v>6.9800000000000001E-2</v>
          </cell>
          <cell r="E29">
            <v>6</v>
          </cell>
          <cell r="F29">
            <v>7.0699999999999999E-2</v>
          </cell>
          <cell r="H29">
            <v>0</v>
          </cell>
          <cell r="I29">
            <v>8.9999999999999802E-4</v>
          </cell>
        </row>
        <row r="30">
          <cell r="A30" t="str">
            <v>Westinghouse (CBS)</v>
          </cell>
          <cell r="B30">
            <v>18</v>
          </cell>
          <cell r="C30">
            <v>0.31940000000000002</v>
          </cell>
          <cell r="E30">
            <v>18</v>
          </cell>
          <cell r="F30">
            <v>0.31940000000000002</v>
          </cell>
          <cell r="H30">
            <v>0</v>
          </cell>
          <cell r="I30">
            <v>0</v>
          </cell>
        </row>
        <row r="31">
          <cell r="A31" t="str">
            <v>Walt Disney (ABC)</v>
          </cell>
          <cell r="B31">
            <v>10</v>
          </cell>
          <cell r="C31">
            <v>0.24310000000000001</v>
          </cell>
          <cell r="E31">
            <v>10</v>
          </cell>
          <cell r="F31">
            <v>0.24310000000000001</v>
          </cell>
          <cell r="H31">
            <v>0</v>
          </cell>
          <cell r="I31">
            <v>0</v>
          </cell>
        </row>
        <row r="32">
          <cell r="A32" t="str">
            <v>Chris-Craft (BHC, United)</v>
          </cell>
          <cell r="B32">
            <v>8</v>
          </cell>
          <cell r="C32">
            <v>0.19489999999999999</v>
          </cell>
          <cell r="E32">
            <v>8</v>
          </cell>
          <cell r="F32">
            <v>0.19489999999999999</v>
          </cell>
          <cell r="H32">
            <v>0</v>
          </cell>
          <cell r="I32">
            <v>0</v>
          </cell>
        </row>
        <row r="33">
          <cell r="A33" t="str">
            <v>LIN Television</v>
          </cell>
          <cell r="B33">
            <v>9</v>
          </cell>
          <cell r="C33">
            <v>6.1600000000000002E-2</v>
          </cell>
          <cell r="E33">
            <v>9</v>
          </cell>
          <cell r="F33">
            <v>6.1600000000000002E-2</v>
          </cell>
          <cell r="H33">
            <v>0</v>
          </cell>
          <cell r="I33">
            <v>0</v>
          </cell>
        </row>
      </sheetData>
      <sheetData sheetId="17" refreshError="1">
        <row r="18">
          <cell r="A18" t="str">
            <v xml:space="preserve">PROJECT TELEVISION - FCVS - POTENTIAL ACQUISITION PROPERTIES                                                                                                           </v>
          </cell>
          <cell r="G18" t="str">
            <v xml:space="preserve"> </v>
          </cell>
          <cell r="I18" t="str">
            <v xml:space="preserve"> </v>
          </cell>
          <cell r="J18" t="str">
            <v xml:space="preserve"> </v>
          </cell>
          <cell r="K18" t="str">
            <v xml:space="preserve"> </v>
          </cell>
          <cell r="L18" t="str">
            <v xml:space="preserve"> </v>
          </cell>
          <cell r="M18" t="str">
            <v xml:space="preserve"> </v>
          </cell>
        </row>
        <row r="20">
          <cell r="I20" t="str">
            <v xml:space="preserve">Market </v>
          </cell>
          <cell r="M20" t="str">
            <v xml:space="preserve">Reason for </v>
          </cell>
        </row>
        <row r="21">
          <cell r="A21" t="str">
            <v>Owner</v>
          </cell>
          <cell r="D21" t="str">
            <v>Property</v>
          </cell>
          <cell r="E21" t="str">
            <v>ADI</v>
          </cell>
          <cell r="G21" t="str">
            <v>Affiliation</v>
          </cell>
          <cell r="I21" t="str">
            <v>Clearence</v>
          </cell>
          <cell r="M21" t="str">
            <v>Possible Sale</v>
          </cell>
        </row>
        <row r="24">
          <cell r="A24" t="str">
            <v>Westinghouse Broadcasting</v>
          </cell>
          <cell r="D24" t="str">
            <v>KDKA</v>
          </cell>
          <cell r="E24" t="str">
            <v>Pittsburgh</v>
          </cell>
          <cell r="G24" t="str">
            <v>CBS</v>
          </cell>
          <cell r="I24">
            <v>1.2223415682062299E-2</v>
          </cell>
          <cell r="M24" t="str">
            <v>Once on the market during Westinghouse's recent troubles:</v>
          </cell>
        </row>
        <row r="25">
          <cell r="D25" t="str">
            <v>WJZ</v>
          </cell>
          <cell r="E25" t="str">
            <v>Baltimore</v>
          </cell>
          <cell r="G25" t="str">
            <v>ABC</v>
          </cell>
          <cell r="I25">
            <v>1.0451127819548873E-2</v>
          </cell>
          <cell r="M25" t="str">
            <v>this group was pulled back from market.  Pittsburgh and</v>
          </cell>
        </row>
        <row r="26">
          <cell r="M26" t="str">
            <v>Baltimore are only "aafordable"</v>
          </cell>
        </row>
        <row r="27">
          <cell r="M27" t="str">
            <v>properties.  Strategy is for purchase</v>
          </cell>
        </row>
        <row r="28">
          <cell r="M28" t="str">
            <v>of one particular property.</v>
          </cell>
        </row>
        <row r="31">
          <cell r="A31" t="str">
            <v>Gannett Broadcasting</v>
          </cell>
          <cell r="D31" t="str">
            <v>KOCO</v>
          </cell>
          <cell r="E31" t="str">
            <v>Oklahoma City</v>
          </cell>
          <cell r="G31" t="str">
            <v>ABC</v>
          </cell>
          <cell r="I31">
            <v>6.0687432867883992E-3</v>
          </cell>
          <cell r="M31" t="str">
            <v xml:space="preserve">Gannett recently sold Boston </v>
          </cell>
        </row>
        <row r="32">
          <cell r="D32" t="str">
            <v>WFMY</v>
          </cell>
          <cell r="E32" t="str">
            <v>Greensboro,NC</v>
          </cell>
          <cell r="G32" t="str">
            <v>CBS</v>
          </cell>
          <cell r="I32">
            <v>5.660580021482277E-3</v>
          </cell>
          <cell r="M32" t="str">
            <v>station to Tribune Company.</v>
          </cell>
        </row>
        <row r="33">
          <cell r="D33" t="str">
            <v>WTLV</v>
          </cell>
          <cell r="E33" t="str">
            <v>Jacksonville</v>
          </cell>
          <cell r="G33" t="str">
            <v>NBC</v>
          </cell>
          <cell r="I33">
            <v>5.069817400644468E-3</v>
          </cell>
          <cell r="M33" t="str">
            <v>Gannett's smaller markets</v>
          </cell>
        </row>
        <row r="34">
          <cell r="D34" t="str">
            <v>KVUE</v>
          </cell>
          <cell r="E34" t="str">
            <v>Austin</v>
          </cell>
          <cell r="G34" t="str">
            <v>ABC</v>
          </cell>
          <cell r="I34">
            <v>4.0279269602577876E-3</v>
          </cell>
          <cell r="M34" t="str">
            <v>Oklahoma City, Jacksonville and</v>
          </cell>
        </row>
        <row r="35">
          <cell r="M35" t="str">
            <v>Austin and Greensboro may be available</v>
          </cell>
        </row>
        <row r="36">
          <cell r="M36" t="str">
            <v>for one station purchase.</v>
          </cell>
        </row>
        <row r="39">
          <cell r="A39" t="str">
            <v xml:space="preserve">PROJECT TELEVISION - FCVS - POTENTIAL ACQUISITION PROPERTIES                                                                                                           </v>
          </cell>
          <cell r="G39" t="str">
            <v xml:space="preserve"> </v>
          </cell>
          <cell r="I39" t="str">
            <v xml:space="preserve"> </v>
          </cell>
          <cell r="J39" t="str">
            <v xml:space="preserve"> </v>
          </cell>
          <cell r="K39" t="str">
            <v xml:space="preserve"> </v>
          </cell>
          <cell r="L39" t="str">
            <v xml:space="preserve"> </v>
          </cell>
          <cell r="M39" t="str">
            <v xml:space="preserve"> </v>
          </cell>
        </row>
        <row r="42">
          <cell r="A42" t="str">
            <v>Scripps Howard</v>
          </cell>
          <cell r="D42" t="str">
            <v>WMAR</v>
          </cell>
          <cell r="E42" t="str">
            <v>Baltimore</v>
          </cell>
          <cell r="G42" t="str">
            <v>NBC</v>
          </cell>
          <cell r="I42">
            <v>1.0354457572502685E-2</v>
          </cell>
          <cell r="M42" t="str">
            <v xml:space="preserve">Scripps recently sold Memphis  </v>
          </cell>
        </row>
        <row r="43">
          <cell r="D43" t="str">
            <v>KSHB</v>
          </cell>
          <cell r="E43" t="str">
            <v>Kansas City,MO</v>
          </cell>
          <cell r="G43" t="str">
            <v>FOX</v>
          </cell>
          <cell r="I43">
            <v>8.195488721804511E-3</v>
          </cell>
          <cell r="M43" t="str">
            <v>station to Elcom Communiactions.</v>
          </cell>
        </row>
        <row r="44">
          <cell r="D44" t="str">
            <v>WCPO</v>
          </cell>
          <cell r="E44" t="str">
            <v>Cincinnati</v>
          </cell>
          <cell r="G44" t="str">
            <v>CBS</v>
          </cell>
          <cell r="I44">
            <v>8.1525241675617609E-3</v>
          </cell>
          <cell r="M44" t="str">
            <v>Scripps' smaller markets</v>
          </cell>
        </row>
        <row r="45">
          <cell r="D45" t="str">
            <v>WPTV</v>
          </cell>
          <cell r="E45" t="str">
            <v>West Palm Beach</v>
          </cell>
          <cell r="G45" t="str">
            <v>NBC</v>
          </cell>
          <cell r="I45">
            <v>5.8754027926960261E-3</v>
          </cell>
          <cell r="M45" t="str">
            <v>West Palm Beach and Tulsa</v>
          </cell>
        </row>
        <row r="46">
          <cell r="D46" t="str">
            <v>KJRH</v>
          </cell>
          <cell r="E46" t="str">
            <v>Tulsa</v>
          </cell>
          <cell r="G46" t="str">
            <v>NBC</v>
          </cell>
          <cell r="I46">
            <v>4.7690655209452204E-3</v>
          </cell>
          <cell r="M46" t="str">
            <v>may be available</v>
          </cell>
        </row>
        <row r="47">
          <cell r="M47" t="str">
            <v>for one station purchase.</v>
          </cell>
        </row>
        <row r="50">
          <cell r="A50" t="str">
            <v>Cox Enterprises</v>
          </cell>
          <cell r="D50" t="str">
            <v>WHIO</v>
          </cell>
          <cell r="E50" t="str">
            <v>Dayton</v>
          </cell>
          <cell r="G50" t="str">
            <v>CBS</v>
          </cell>
          <cell r="I50">
            <v>5.3598281417830294E-3</v>
          </cell>
          <cell r="M50" t="str">
            <v>At NAB, Nick Trigoni,</v>
          </cell>
        </row>
        <row r="51">
          <cell r="M51" t="str">
            <v>Head of Broadcasting for Cox</v>
          </cell>
        </row>
        <row r="52">
          <cell r="M52" t="str">
            <v>said Dayton may not be</v>
          </cell>
        </row>
        <row r="53">
          <cell r="M53" t="str">
            <v>strategic</v>
          </cell>
        </row>
        <row r="55">
          <cell r="A55" t="str">
            <v>Hearst Broadcasting</v>
          </cell>
          <cell r="D55" t="str">
            <v>WCVB</v>
          </cell>
          <cell r="E55" t="str">
            <v>Boston</v>
          </cell>
          <cell r="G55" t="str">
            <v>ABC</v>
          </cell>
          <cell r="I55">
            <v>2.2835660580021483E-2</v>
          </cell>
          <cell r="M55" t="str">
            <v>Recent quote by CEO Frank Bennack:</v>
          </cell>
        </row>
        <row r="56">
          <cell r="D56" t="str">
            <v>WTAE</v>
          </cell>
          <cell r="E56" t="str">
            <v>Pittsburgh</v>
          </cell>
          <cell r="G56" t="str">
            <v>ABC</v>
          </cell>
          <cell r="I56">
            <v>1.2244897959183673E-2</v>
          </cell>
          <cell r="M56" t="str">
            <v>I'm not depressed or negative</v>
          </cell>
        </row>
        <row r="57">
          <cell r="D57" t="str">
            <v>WBAL</v>
          </cell>
          <cell r="E57" t="str">
            <v>Baltimore</v>
          </cell>
          <cell r="G57" t="str">
            <v>CBS</v>
          </cell>
          <cell r="I57">
            <v>1.0354457572502685E-2</v>
          </cell>
          <cell r="M57" t="str">
            <v>about outlook for television, but I</v>
          </cell>
        </row>
        <row r="58">
          <cell r="D58" t="str">
            <v>KMBC</v>
          </cell>
          <cell r="E58" t="str">
            <v>Kansas City,MO</v>
          </cell>
          <cell r="G58" t="str">
            <v>ABC</v>
          </cell>
          <cell r="I58">
            <v>8.195488721804511E-3</v>
          </cell>
          <cell r="M58" t="str">
            <v>don't think it would be reasonable</v>
          </cell>
        </row>
        <row r="59">
          <cell r="D59" t="str">
            <v>WISN</v>
          </cell>
          <cell r="E59" t="str">
            <v>Milwaukee</v>
          </cell>
          <cell r="G59" t="str">
            <v>ABC</v>
          </cell>
          <cell r="I59">
            <v>8.216970998925887E-3</v>
          </cell>
          <cell r="M59" t="str">
            <v>to believe that television</v>
          </cell>
        </row>
        <row r="60">
          <cell r="D60" t="str">
            <v>WDTN</v>
          </cell>
          <cell r="E60" t="str">
            <v>Dayton</v>
          </cell>
          <cell r="G60" t="str">
            <v>ABC</v>
          </cell>
          <cell r="I60">
            <v>5.3598281417830294E-3</v>
          </cell>
          <cell r="M60" t="str">
            <v>will maintain its existing share of</v>
          </cell>
        </row>
        <row r="61">
          <cell r="M61" t="str">
            <v>the market or grow as rapidly</v>
          </cell>
        </row>
        <row r="62">
          <cell r="M62" t="str">
            <v>as the other media we've been</v>
          </cell>
        </row>
        <row r="63">
          <cell r="M63" t="str">
            <v>talking about"</v>
          </cell>
        </row>
        <row r="66">
          <cell r="A66" t="str">
            <v xml:space="preserve">PROJECT TELEVISION - FCVS - POTENTIAL ACQUISITION PROPERTIES                                                                                                           </v>
          </cell>
          <cell r="G66" t="str">
            <v xml:space="preserve"> </v>
          </cell>
          <cell r="I66" t="str">
            <v xml:space="preserve"> </v>
          </cell>
          <cell r="J66" t="str">
            <v xml:space="preserve"> </v>
          </cell>
          <cell r="K66" t="str">
            <v xml:space="preserve"> </v>
          </cell>
          <cell r="L66" t="str">
            <v xml:space="preserve"> </v>
          </cell>
          <cell r="M66" t="str">
            <v xml:space="preserve"> </v>
          </cell>
        </row>
        <row r="69">
          <cell r="A69" t="str">
            <v xml:space="preserve">Great American </v>
          </cell>
          <cell r="D69" t="str">
            <v>WTSP</v>
          </cell>
          <cell r="E69" t="str">
            <v>Tampa (St. Petersburg)</v>
          </cell>
          <cell r="G69" t="str">
            <v>ABC</v>
          </cell>
          <cell r="I69">
            <v>1.3351235230934479E-2</v>
          </cell>
          <cell r="M69" t="str">
            <v>Entire group less two</v>
          </cell>
        </row>
        <row r="70">
          <cell r="D70" t="str">
            <v>KTSP</v>
          </cell>
          <cell r="E70" t="str">
            <v>Phoenix</v>
          </cell>
          <cell r="G70" t="str">
            <v>CBS</v>
          </cell>
          <cell r="I70">
            <v>1.0977443609022556E-2</v>
          </cell>
          <cell r="M70" t="str">
            <v>unspecified stations</v>
          </cell>
        </row>
        <row r="71">
          <cell r="D71" t="str">
            <v>WDAF</v>
          </cell>
          <cell r="E71" t="str">
            <v>Kansas City,MO</v>
          </cell>
          <cell r="G71" t="str">
            <v>NBC</v>
          </cell>
          <cell r="I71">
            <v>8.195488721804511E-3</v>
          </cell>
          <cell r="M71" t="str">
            <v>are supposedly for sale.</v>
          </cell>
        </row>
        <row r="72">
          <cell r="D72" t="str">
            <v>WKRC</v>
          </cell>
          <cell r="E72" t="str">
            <v>Cincinnati</v>
          </cell>
          <cell r="G72" t="str">
            <v>ABC</v>
          </cell>
          <cell r="I72">
            <v>8.1525241675617609E-3</v>
          </cell>
          <cell r="M72" t="str">
            <v>SCI Television is likley bidder.</v>
          </cell>
        </row>
        <row r="73">
          <cell r="D73" t="str">
            <v>WGHP</v>
          </cell>
          <cell r="E73" t="str">
            <v>Greensboro,NC</v>
          </cell>
          <cell r="G73" t="str">
            <v>ABC</v>
          </cell>
          <cell r="I73">
            <v>5.660580021482277E-3</v>
          </cell>
        </row>
        <row r="74">
          <cell r="D74" t="str">
            <v>WBRC</v>
          </cell>
          <cell r="E74" t="str">
            <v>Birmingham</v>
          </cell>
          <cell r="G74" t="str">
            <v>ABC</v>
          </cell>
          <cell r="I74">
            <v>5.4242749731471538E-3</v>
          </cell>
        </row>
        <row r="77">
          <cell r="A77" t="str">
            <v>Providence Journal</v>
          </cell>
          <cell r="D77" t="str">
            <v>WCNC</v>
          </cell>
          <cell r="E77" t="str">
            <v>Charlotte,NC</v>
          </cell>
          <cell r="G77" t="str">
            <v>NBC</v>
          </cell>
          <cell r="I77">
            <v>7.9484425349087007E-3</v>
          </cell>
          <cell r="M77" t="str">
            <v>I think a bidder could</v>
          </cell>
        </row>
        <row r="78">
          <cell r="D78" t="str">
            <v>WHAS</v>
          </cell>
          <cell r="E78" t="str">
            <v>Louisville</v>
          </cell>
          <cell r="G78" t="str">
            <v>ABC</v>
          </cell>
          <cell r="I78">
            <v>5.9076262083780882E-3</v>
          </cell>
          <cell r="M78" t="str">
            <v xml:space="preserve">get serious attention for </v>
          </cell>
        </row>
        <row r="79">
          <cell r="D79" t="str">
            <v>KASA</v>
          </cell>
          <cell r="E79" t="str">
            <v>Albuquerque</v>
          </cell>
          <cell r="G79" t="str">
            <v>FOX</v>
          </cell>
          <cell r="I79">
            <v>5.3920515574650916E-3</v>
          </cell>
          <cell r="M79" t="str">
            <v>one or two specific properties of</v>
          </cell>
        </row>
        <row r="80">
          <cell r="D80" t="str">
            <v>KHNL</v>
          </cell>
          <cell r="E80" t="str">
            <v>Honolulu</v>
          </cell>
          <cell r="G80" t="str">
            <v>FOX</v>
          </cell>
          <cell r="I80">
            <v>3.9000000000000003E-3</v>
          </cell>
          <cell r="M80" t="str">
            <v xml:space="preserve">Pro Jo's smaller </v>
          </cell>
        </row>
        <row r="81">
          <cell r="D81" t="str">
            <v>KMSB</v>
          </cell>
          <cell r="E81" t="str">
            <v>Tuscon</v>
          </cell>
          <cell r="G81" t="str">
            <v>IND</v>
          </cell>
          <cell r="I81">
            <v>3.3404940923737916E-3</v>
          </cell>
          <cell r="M81" t="str">
            <v>properties</v>
          </cell>
        </row>
        <row r="82">
          <cell r="D82" t="str">
            <v>KREM</v>
          </cell>
          <cell r="E82" t="str">
            <v>Spokane</v>
          </cell>
          <cell r="G82" t="str">
            <v>CBS</v>
          </cell>
          <cell r="I82">
            <v>3.3297529538131041E-3</v>
          </cell>
        </row>
        <row r="83">
          <cell r="D83" t="str">
            <v>KTVB</v>
          </cell>
          <cell r="E83" t="str">
            <v>Boise</v>
          </cell>
          <cell r="G83" t="str">
            <v>NBC</v>
          </cell>
          <cell r="I83">
            <v>1.6004296455424275E-3</v>
          </cell>
        </row>
        <row r="86">
          <cell r="A86" t="str">
            <v>Meredith Corp.</v>
          </cell>
          <cell r="D86" t="str">
            <v>WNEM</v>
          </cell>
          <cell r="E86" t="str">
            <v>Flint</v>
          </cell>
          <cell r="G86" t="str">
            <v>NBC</v>
          </cell>
          <cell r="I86">
            <v>4.8549946294307198E-3</v>
          </cell>
          <cell r="M86" t="str">
            <v>Not a fit; geographically; ADI size</v>
          </cell>
        </row>
        <row r="89">
          <cell r="A89" t="str">
            <v xml:space="preserve">PROJECT TELEVISION - FCVS - POTENTIAL ACQUISITION PROPERTIES                                                                                                           </v>
          </cell>
          <cell r="G89" t="str">
            <v xml:space="preserve"> </v>
          </cell>
          <cell r="I89" t="str">
            <v xml:space="preserve"> </v>
          </cell>
          <cell r="J89" t="str">
            <v xml:space="preserve"> </v>
          </cell>
          <cell r="K89" t="str">
            <v xml:space="preserve"> </v>
          </cell>
          <cell r="L89" t="str">
            <v xml:space="preserve"> </v>
          </cell>
          <cell r="M89" t="str">
            <v xml:space="preserve"> </v>
          </cell>
        </row>
        <row r="91">
          <cell r="A91" t="str">
            <v>Chronicle Broadcasting</v>
          </cell>
          <cell r="D91" t="str">
            <v>KAKE</v>
          </cell>
          <cell r="E91" t="str">
            <v>Wichita,KS</v>
          </cell>
          <cell r="G91" t="str">
            <v>ABC</v>
          </cell>
          <cell r="I91">
            <v>4.5435016111707843E-3</v>
          </cell>
          <cell r="M91" t="str">
            <v>Met with CEO, Amy McCombs at</v>
          </cell>
        </row>
        <row r="92">
          <cell r="D92" t="str">
            <v>WOWT</v>
          </cell>
          <cell r="E92" t="str">
            <v>Omaha</v>
          </cell>
          <cell r="G92" t="str">
            <v>NBC</v>
          </cell>
          <cell r="I92">
            <v>3.8345864661654136E-3</v>
          </cell>
          <cell r="M92" t="str">
            <v>NAB; feels mangement of these</v>
          </cell>
        </row>
        <row r="93">
          <cell r="M93" t="str">
            <v>two stations from San Francisco is difficult</v>
          </cell>
        </row>
        <row r="96">
          <cell r="A96" t="str">
            <v>Viacom Broadcasting</v>
          </cell>
          <cell r="D96" t="str">
            <v>WVIT</v>
          </cell>
          <cell r="E96" t="str">
            <v>Hartford</v>
          </cell>
          <cell r="G96" t="str">
            <v>NBC</v>
          </cell>
          <cell r="I96">
            <v>9.9462943071965629E-3</v>
          </cell>
          <cell r="M96" t="str">
            <v>Paramount-Viacom</v>
          </cell>
        </row>
        <row r="97">
          <cell r="D97" t="str">
            <v>KSLA</v>
          </cell>
          <cell r="E97" t="str">
            <v>Shreveport</v>
          </cell>
          <cell r="G97" t="str">
            <v>CBS</v>
          </cell>
          <cell r="I97">
            <v>3.899033297529538E-3</v>
          </cell>
          <cell r="M97" t="str">
            <v xml:space="preserve">will have maximum </v>
          </cell>
        </row>
        <row r="98">
          <cell r="D98" t="str">
            <v>KMOV</v>
          </cell>
          <cell r="E98" t="str">
            <v>St. Louis</v>
          </cell>
          <cell r="G98" t="str">
            <v>CBS</v>
          </cell>
          <cell r="I98">
            <v>1.1933404940923738E-2</v>
          </cell>
          <cell r="M98" t="str">
            <v>number of stations permissible.</v>
          </cell>
        </row>
        <row r="99">
          <cell r="D99" t="str">
            <v>WNYT</v>
          </cell>
          <cell r="E99" t="str">
            <v>Albany</v>
          </cell>
          <cell r="G99" t="str">
            <v>NBC</v>
          </cell>
          <cell r="I99">
            <v>5.4135338345864658E-3</v>
          </cell>
          <cell r="M99" t="str">
            <v>With network starting, likely to</v>
          </cell>
        </row>
        <row r="100">
          <cell r="D100" t="str">
            <v>WHEC</v>
          </cell>
          <cell r="E100" t="str">
            <v>Rochester</v>
          </cell>
          <cell r="G100" t="str">
            <v>NBC</v>
          </cell>
          <cell r="I100">
            <v>3.8453276047261012E-3</v>
          </cell>
          <cell r="M100" t="str">
            <v>rotate out smaller markets and</v>
          </cell>
        </row>
        <row r="101">
          <cell r="M101" t="str">
            <v>try to buy larger markets</v>
          </cell>
        </row>
        <row r="104">
          <cell r="A104" t="str">
            <v>Hubbard Broadcasting</v>
          </cell>
          <cell r="D104" t="str">
            <v>KSTP</v>
          </cell>
          <cell r="E104" t="str">
            <v>Minneapolis (St. Paul)</v>
          </cell>
          <cell r="G104" t="str">
            <v>ABC</v>
          </cell>
          <cell r="I104">
            <v>1.4822771213748658E-2</v>
          </cell>
          <cell r="M104" t="str">
            <v xml:space="preserve">Need capital for </v>
          </cell>
        </row>
        <row r="105">
          <cell r="D105" t="str">
            <v>WTOG</v>
          </cell>
          <cell r="E105" t="str">
            <v>Tampa/(St. Petersburg)</v>
          </cell>
          <cell r="G105" t="str">
            <v>IND</v>
          </cell>
          <cell r="I105">
            <v>1.3351235230934479E-2</v>
          </cell>
          <cell r="M105" t="str">
            <v>DBS?;  to be watched</v>
          </cell>
        </row>
        <row r="106">
          <cell r="D106" t="str">
            <v>KOB</v>
          </cell>
          <cell r="E106" t="str">
            <v>Albuquerque</v>
          </cell>
          <cell r="G106" t="str">
            <v>NBC</v>
          </cell>
          <cell r="I106">
            <v>5.3920515574650916E-3</v>
          </cell>
        </row>
        <row r="107">
          <cell r="D107" t="str">
            <v>WDIO</v>
          </cell>
          <cell r="E107" t="str">
            <v>Duluth</v>
          </cell>
          <cell r="G107" t="str">
            <v>ABC</v>
          </cell>
          <cell r="I107">
            <v>1.8045112781954887E-3</v>
          </cell>
        </row>
        <row r="111">
          <cell r="A111" t="str">
            <v xml:space="preserve">PROJECT TELEVISION - FCVS - POTENTIAL ACQUISITION PROPERTIES                                                                                                           </v>
          </cell>
          <cell r="G111" t="str">
            <v xml:space="preserve"> </v>
          </cell>
          <cell r="I111" t="str">
            <v xml:space="preserve"> </v>
          </cell>
          <cell r="J111" t="str">
            <v xml:space="preserve"> </v>
          </cell>
          <cell r="K111" t="str">
            <v xml:space="preserve"> </v>
          </cell>
          <cell r="L111" t="str">
            <v xml:space="preserve"> </v>
          </cell>
          <cell r="M111" t="str">
            <v xml:space="preserve"> </v>
          </cell>
        </row>
        <row r="114">
          <cell r="A114" t="str">
            <v>Lee Enterprises</v>
          </cell>
          <cell r="D114" t="str">
            <v>KGUN</v>
          </cell>
          <cell r="E114" t="str">
            <v>Tuscon</v>
          </cell>
          <cell r="G114" t="str">
            <v>ABC</v>
          </cell>
          <cell r="I114">
            <v>3.4371643394199786E-3</v>
          </cell>
          <cell r="M114" t="str">
            <v xml:space="preserve">Owned by newpaper </v>
          </cell>
        </row>
        <row r="115">
          <cell r="D115" t="str">
            <v>KMTV</v>
          </cell>
          <cell r="E115" t="str">
            <v>Omaha</v>
          </cell>
          <cell r="G115" t="str">
            <v>CBS</v>
          </cell>
          <cell r="I115">
            <v>3.8453276047261012E-3</v>
          </cell>
          <cell r="M115" t="str">
            <v>chain;  could probably</v>
          </cell>
        </row>
        <row r="116">
          <cell r="D116" t="str">
            <v>KOIN</v>
          </cell>
          <cell r="E116" t="str">
            <v>Portland, OR</v>
          </cell>
          <cell r="G116" t="str">
            <v>CBS</v>
          </cell>
          <cell r="I116">
            <v>9.5381310418904408E-3</v>
          </cell>
          <cell r="M116" t="str">
            <v>acquire one particular property</v>
          </cell>
        </row>
        <row r="117">
          <cell r="D117" t="str">
            <v>WSAZ</v>
          </cell>
          <cell r="E117" t="str">
            <v>Charleston, WV</v>
          </cell>
          <cell r="G117" t="str">
            <v>NBC</v>
          </cell>
          <cell r="I117">
            <v>5.0590762620837809E-3</v>
          </cell>
        </row>
        <row r="118">
          <cell r="D118" t="str">
            <v>KRQE</v>
          </cell>
          <cell r="E118" t="str">
            <v>Albuquerque</v>
          </cell>
          <cell r="G118" t="str">
            <v>CBS</v>
          </cell>
          <cell r="I118">
            <v>5.5746509129967776E-3</v>
          </cell>
        </row>
        <row r="121">
          <cell r="A121" t="str">
            <v>Park Communications</v>
          </cell>
          <cell r="D121" t="str">
            <v>WBMG</v>
          </cell>
          <cell r="E121" t="str">
            <v>Birmingham</v>
          </cell>
          <cell r="G121" t="str">
            <v>CBS</v>
          </cell>
          <cell r="I121">
            <v>5.4242749731471538E-3</v>
          </cell>
          <cell r="M121" t="str">
            <v>On the market</v>
          </cell>
        </row>
        <row r="122">
          <cell r="D122" t="str">
            <v>WUTR</v>
          </cell>
          <cell r="E122" t="str">
            <v>Utica</v>
          </cell>
          <cell r="G122" t="str">
            <v>ABC</v>
          </cell>
          <cell r="I122">
            <v>1.117078410311493E-3</v>
          </cell>
        </row>
        <row r="123">
          <cell r="D123" t="str">
            <v>WNCT</v>
          </cell>
          <cell r="E123" t="str">
            <v>Greenville</v>
          </cell>
          <cell r="G123" t="str">
            <v>CBS</v>
          </cell>
          <cell r="I123">
            <v>2.4274973147153599E-3</v>
          </cell>
        </row>
        <row r="124">
          <cell r="D124" t="str">
            <v>WDEF</v>
          </cell>
          <cell r="E124" t="str">
            <v>Chattanooga (New Bern)</v>
          </cell>
          <cell r="G124" t="str">
            <v>CBS</v>
          </cell>
          <cell r="I124">
            <v>3.2975295381310419E-3</v>
          </cell>
        </row>
        <row r="125">
          <cell r="D125" t="str">
            <v>WJHL</v>
          </cell>
          <cell r="E125" t="str">
            <v>Bristol/Kingsport/(Johnson City)</v>
          </cell>
          <cell r="G125" t="str">
            <v>CBS</v>
          </cell>
          <cell r="I125">
            <v>3.1686358754027927E-3</v>
          </cell>
        </row>
        <row r="126">
          <cell r="D126" t="str">
            <v>WTVR</v>
          </cell>
          <cell r="E126" t="str">
            <v>Richmond</v>
          </cell>
          <cell r="G126" t="str">
            <v>CBS</v>
          </cell>
          <cell r="I126">
            <v>4.6938775510204081E-3</v>
          </cell>
        </row>
        <row r="127">
          <cell r="D127" t="str">
            <v>WTVQ</v>
          </cell>
          <cell r="E127" t="str">
            <v>Lexington</v>
          </cell>
          <cell r="G127" t="str">
            <v>ABC</v>
          </cell>
          <cell r="I127">
            <v>3.6734693877551019E-3</v>
          </cell>
        </row>
        <row r="128">
          <cell r="D128" t="str">
            <v>WSLS</v>
          </cell>
          <cell r="E128" t="str">
            <v>Roanoke</v>
          </cell>
          <cell r="G128" t="str">
            <v>NBC</v>
          </cell>
          <cell r="I128">
            <v>4.1783029001074114E-3</v>
          </cell>
        </row>
        <row r="129">
          <cell r="D129" t="str">
            <v>KALB</v>
          </cell>
          <cell r="E129" t="str">
            <v>Alexandria, LA</v>
          </cell>
          <cell r="G129" t="str">
            <v>NBC</v>
          </cell>
          <cell r="I129">
            <v>9.129967776584318E-4</v>
          </cell>
        </row>
        <row r="133">
          <cell r="A133" t="str">
            <v xml:space="preserve">PROJECT TELEVISION - FCVS - POTENTIAL ACQUISITION PROPERTIES                                                                                                           </v>
          </cell>
          <cell r="G133" t="str">
            <v xml:space="preserve"> </v>
          </cell>
          <cell r="I133" t="str">
            <v xml:space="preserve"> </v>
          </cell>
          <cell r="J133" t="str">
            <v xml:space="preserve"> </v>
          </cell>
          <cell r="K133" t="str">
            <v xml:space="preserve"> </v>
          </cell>
          <cell r="L133" t="str">
            <v xml:space="preserve"> </v>
          </cell>
          <cell r="M133" t="str">
            <v xml:space="preserve"> </v>
          </cell>
        </row>
        <row r="135">
          <cell r="A135" t="str">
            <v>Continental Broadcasting</v>
          </cell>
          <cell r="D135" t="str">
            <v>KOVR</v>
          </cell>
          <cell r="E135" t="str">
            <v>Sacramento</v>
          </cell>
          <cell r="G135" t="str">
            <v>ABC</v>
          </cell>
          <cell r="I135">
            <v>1.1235230934479055E-2</v>
          </cell>
          <cell r="M135" t="str">
            <v>Rumor has it that group</v>
          </cell>
        </row>
        <row r="136">
          <cell r="D136" t="str">
            <v>WSYX</v>
          </cell>
          <cell r="E136" t="str">
            <v>Columbus,OH</v>
          </cell>
          <cell r="G136" t="str">
            <v>ABC</v>
          </cell>
          <cell r="I136">
            <v>7.422126745435016E-3</v>
          </cell>
          <cell r="M136" t="str">
            <v>is for sale</v>
          </cell>
        </row>
        <row r="137">
          <cell r="D137" t="str">
            <v>WLOS</v>
          </cell>
          <cell r="E137" t="str">
            <v>Greenville,SC</v>
          </cell>
          <cell r="G137" t="str">
            <v>ABC</v>
          </cell>
          <cell r="I137">
            <v>7.0676691729323312E-3</v>
          </cell>
        </row>
        <row r="139">
          <cell r="A139" t="str">
            <v>Ackerley Communications</v>
          </cell>
          <cell r="C139" t="str">
            <v>5</v>
          </cell>
          <cell r="D139" t="str">
            <v>KGET</v>
          </cell>
          <cell r="E139" t="str">
            <v>Bakersfield</v>
          </cell>
          <cell r="G139" t="str">
            <v>NBC</v>
          </cell>
          <cell r="I139">
            <v>1.7078410311493018E-3</v>
          </cell>
          <cell r="M139" t="str">
            <v>Ackerly would probably sell</v>
          </cell>
        </row>
        <row r="140">
          <cell r="D140" t="str">
            <v>KCBA</v>
          </cell>
          <cell r="E140" t="str">
            <v>Salinas-Monterey</v>
          </cell>
          <cell r="G140" t="str">
            <v>FOX</v>
          </cell>
          <cell r="I140">
            <v>2.234156820622986E-3</v>
          </cell>
          <cell r="M140" t="str">
            <v>one station;  Syracuse is</v>
          </cell>
        </row>
        <row r="141">
          <cell r="D141" t="str">
            <v>KKTV</v>
          </cell>
          <cell r="E141" t="str">
            <v>Colorado Springs</v>
          </cell>
          <cell r="G141" t="str">
            <v>CBS</v>
          </cell>
          <cell r="I141">
            <v>2.5563909774436091E-3</v>
          </cell>
          <cell r="M141" t="str">
            <v>not strategic geographically</v>
          </cell>
        </row>
        <row r="142">
          <cell r="D142" t="str">
            <v>WIXT</v>
          </cell>
          <cell r="E142" t="str">
            <v>Syracuse</v>
          </cell>
          <cell r="G142" t="str">
            <v>ABC</v>
          </cell>
          <cell r="I142">
            <v>4.1031149301825991E-3</v>
          </cell>
        </row>
        <row r="145">
          <cell r="A145" t="str">
            <v>Heritage Media</v>
          </cell>
          <cell r="D145" t="str">
            <v>WEAR</v>
          </cell>
          <cell r="E145" t="str">
            <v>Mobile-(Pensacola)</v>
          </cell>
          <cell r="G145" t="str">
            <v>ABC</v>
          </cell>
          <cell r="I145">
            <v>4.4468313641245968E-3</v>
          </cell>
          <cell r="M145" t="str">
            <v>Main business</v>
          </cell>
        </row>
        <row r="146">
          <cell r="D146" t="str">
            <v>WPTZ</v>
          </cell>
          <cell r="E146" t="str">
            <v>Burlington/(Plattsburgh)</v>
          </cell>
          <cell r="G146" t="str">
            <v>NBC</v>
          </cell>
          <cell r="I146">
            <v>2.8893662728249193E-3</v>
          </cell>
          <cell r="M146" t="str">
            <v xml:space="preserve">is direct in-store </v>
          </cell>
        </row>
        <row r="147">
          <cell r="D147" t="str">
            <v>KOKH</v>
          </cell>
          <cell r="E147" t="str">
            <v>Oklahoma City</v>
          </cell>
          <cell r="G147" t="str">
            <v>FOX</v>
          </cell>
          <cell r="I147">
            <v>6.0472610096670249E-3</v>
          </cell>
          <cell r="M147" t="str">
            <v>promotion;  could probably</v>
          </cell>
        </row>
        <row r="148">
          <cell r="D148" t="str">
            <v>KDLT</v>
          </cell>
          <cell r="E148" t="str">
            <v>Sioux Falls</v>
          </cell>
          <cell r="G148" t="str">
            <v>NBC</v>
          </cell>
          <cell r="I148">
            <v>2.8893662728249193E-3</v>
          </cell>
          <cell r="M148" t="str">
            <v>purchase one station</v>
          </cell>
        </row>
        <row r="149">
          <cell r="D149" t="str">
            <v xml:space="preserve">KEVN </v>
          </cell>
          <cell r="E149" t="str">
            <v>Rapid City</v>
          </cell>
          <cell r="G149" t="str">
            <v>NBC</v>
          </cell>
          <cell r="I149">
            <v>9.3447905477980666E-4</v>
          </cell>
          <cell r="M149" t="str">
            <v>strategic play.</v>
          </cell>
        </row>
        <row r="150">
          <cell r="D150" t="str">
            <v>WNNE</v>
          </cell>
          <cell r="E150" t="str">
            <v>Burlington/Plattsburgh/(Hartford, VT)</v>
          </cell>
          <cell r="G150" t="str">
            <v>NBC</v>
          </cell>
          <cell r="I150">
            <v>2.8893662728249193E-3</v>
          </cell>
        </row>
        <row r="151">
          <cell r="D151" t="str">
            <v>WCHS</v>
          </cell>
          <cell r="E151" t="str">
            <v>Charleston, WV</v>
          </cell>
          <cell r="G151" t="str">
            <v>ABC</v>
          </cell>
          <cell r="I151">
            <v>5.0590762620837809E-3</v>
          </cell>
        </row>
        <row r="155">
          <cell r="A155" t="str">
            <v xml:space="preserve">PROJECT TELEVISION - FCVS - POTENTIAL ACQUISITION PROPERTIES                                                                                                           </v>
          </cell>
          <cell r="G155" t="str">
            <v xml:space="preserve"> </v>
          </cell>
          <cell r="I155" t="str">
            <v xml:space="preserve"> </v>
          </cell>
          <cell r="J155" t="str">
            <v xml:space="preserve"> </v>
          </cell>
          <cell r="K155" t="str">
            <v xml:space="preserve"> </v>
          </cell>
          <cell r="L155" t="str">
            <v xml:space="preserve"> </v>
          </cell>
          <cell r="M155" t="str">
            <v xml:space="preserve"> </v>
          </cell>
        </row>
        <row r="158">
          <cell r="A158" t="str">
            <v>Burnham Broadcasting</v>
          </cell>
          <cell r="D158" t="str">
            <v>KALA</v>
          </cell>
          <cell r="E158" t="str">
            <v>Mobile</v>
          </cell>
          <cell r="G158" t="str">
            <v>NBC</v>
          </cell>
          <cell r="I158">
            <v>4.4038668098818476E-3</v>
          </cell>
          <cell r="M158" t="str">
            <v>Some stations are for sale.</v>
          </cell>
        </row>
        <row r="159">
          <cell r="D159" t="str">
            <v>KBAK</v>
          </cell>
          <cell r="E159" t="str">
            <v>Bakersfield</v>
          </cell>
          <cell r="G159" t="str">
            <v>ABC</v>
          </cell>
          <cell r="I159">
            <v>1.7078410311493018E-3</v>
          </cell>
          <cell r="M159" t="str">
            <v>Management team</v>
          </cell>
        </row>
        <row r="160">
          <cell r="D160" t="str">
            <v>KHAW</v>
          </cell>
          <cell r="E160" t="str">
            <v>Honolulu</v>
          </cell>
          <cell r="G160" t="str">
            <v>NBC</v>
          </cell>
          <cell r="I160">
            <v>3.9000000000000003E-3</v>
          </cell>
          <cell r="M160" t="str">
            <v>claims to have won</v>
          </cell>
        </row>
        <row r="161">
          <cell r="D161" t="str">
            <v>WVUE</v>
          </cell>
          <cell r="E161" t="str">
            <v>New Orleans</v>
          </cell>
          <cell r="G161" t="str">
            <v>ABC</v>
          </cell>
          <cell r="I161">
            <v>6.3909774436090227E-3</v>
          </cell>
          <cell r="M161" t="str">
            <v>bidding for Green Bay</v>
          </cell>
        </row>
        <row r="162">
          <cell r="D162" t="str">
            <v>WLUK</v>
          </cell>
          <cell r="E162" t="str">
            <v>Green Bay</v>
          </cell>
          <cell r="G162" t="str">
            <v>NBC</v>
          </cell>
          <cell r="I162">
            <v>4.092373791621912E-3</v>
          </cell>
        </row>
        <row r="165">
          <cell r="A165" t="str">
            <v>The New York Times</v>
          </cell>
          <cell r="D165" t="str">
            <v>WHNT</v>
          </cell>
          <cell r="E165" t="str">
            <v>Huntsville</v>
          </cell>
          <cell r="G165" t="str">
            <v>CBS</v>
          </cell>
          <cell r="I165">
            <v>3.0612244897959182E-3</v>
          </cell>
          <cell r="M165" t="str">
            <v xml:space="preserve">Don't see the </v>
          </cell>
        </row>
        <row r="166">
          <cell r="D166" t="str">
            <v>KFSM</v>
          </cell>
          <cell r="E166" t="str">
            <v>Fort Smith</v>
          </cell>
          <cell r="G166" t="str">
            <v>CBS</v>
          </cell>
          <cell r="I166">
            <v>2.0085929108485498E-3</v>
          </cell>
          <cell r="M166" t="str">
            <v>stategic fit here</v>
          </cell>
        </row>
        <row r="167">
          <cell r="D167" t="str">
            <v>WQAD</v>
          </cell>
          <cell r="E167" t="str">
            <v>Davenport/Rock Island/(Moline)</v>
          </cell>
          <cell r="G167" t="str">
            <v>ABC</v>
          </cell>
          <cell r="I167">
            <v>3.2008592910848549E-3</v>
          </cell>
        </row>
        <row r="168">
          <cell r="D168" t="str">
            <v>WNEP</v>
          </cell>
          <cell r="E168" t="str">
            <v>Wilkes Barre-(Scranton)</v>
          </cell>
          <cell r="G168" t="str">
            <v>ABC</v>
          </cell>
          <cell r="I168">
            <v>5.5746509129967776E-3</v>
          </cell>
        </row>
        <row r="169">
          <cell r="D169" t="str">
            <v>WREG</v>
          </cell>
          <cell r="E169" t="str">
            <v>Memphis</v>
          </cell>
          <cell r="G169" t="str">
            <v>CBS</v>
          </cell>
          <cell r="I169">
            <v>6.4124597207303978E-3</v>
          </cell>
        </row>
        <row r="172">
          <cell r="A172" t="str">
            <v>Cook Inlet Communications</v>
          </cell>
          <cell r="D172" t="str">
            <v>WTNH</v>
          </cell>
          <cell r="E172" t="str">
            <v>Hartford/(New Haven )</v>
          </cell>
          <cell r="G172" t="str">
            <v>ABC</v>
          </cell>
          <cell r="I172">
            <v>9.9462943071965629E-3</v>
          </cell>
          <cell r="M172" t="str">
            <v>Stations are for</v>
          </cell>
        </row>
        <row r="173">
          <cell r="D173" t="str">
            <v>WSMV</v>
          </cell>
          <cell r="E173" t="str">
            <v>Nashville</v>
          </cell>
          <cell r="G173" t="str">
            <v>NBC</v>
          </cell>
          <cell r="I173">
            <v>7.7443609022556387E-3</v>
          </cell>
          <cell r="M173" t="str">
            <v>sale;  Hartford is probably sold.</v>
          </cell>
        </row>
        <row r="174">
          <cell r="M174" t="str">
            <v>Management team bid on</v>
          </cell>
        </row>
        <row r="175">
          <cell r="M175" t="str">
            <v>Nashville</v>
          </cell>
        </row>
        <row r="179">
          <cell r="A179" t="str">
            <v xml:space="preserve">PROJECT TELEVISION - FCVS - POTENTIAL ACQUISITION PROPERTIES                                                                                                           </v>
          </cell>
          <cell r="G179" t="str">
            <v xml:space="preserve"> </v>
          </cell>
          <cell r="I179" t="str">
            <v xml:space="preserve"> </v>
          </cell>
          <cell r="J179" t="str">
            <v xml:space="preserve"> </v>
          </cell>
          <cell r="K179" t="str">
            <v xml:space="preserve"> </v>
          </cell>
          <cell r="L179" t="str">
            <v xml:space="preserve"> </v>
          </cell>
          <cell r="M179" t="str">
            <v xml:space="preserve"> </v>
          </cell>
        </row>
        <row r="181">
          <cell r="A181" t="str">
            <v>Tak Communications</v>
          </cell>
          <cell r="D181" t="str">
            <v>KITV</v>
          </cell>
          <cell r="E181" t="str">
            <v>Honolulu</v>
          </cell>
          <cell r="G181" t="str">
            <v>ABC</v>
          </cell>
          <cell r="I181">
            <v>3.9000000000000003E-3</v>
          </cell>
          <cell r="M181" t="str">
            <v>Emerging from bankruptcy</v>
          </cell>
        </row>
        <row r="182">
          <cell r="D182" t="str">
            <v>WGRZ</v>
          </cell>
          <cell r="E182" t="str">
            <v>Buffalo</v>
          </cell>
          <cell r="G182" t="str">
            <v>NBC</v>
          </cell>
          <cell r="I182">
            <v>6.7561761546723956E-3</v>
          </cell>
          <cell r="M182" t="str">
            <v>Chase is working</v>
          </cell>
        </row>
        <row r="183">
          <cell r="D183" t="str">
            <v>WXOW</v>
          </cell>
          <cell r="E183" t="str">
            <v>LaCrosse</v>
          </cell>
          <cell r="G183" t="str">
            <v>ABC</v>
          </cell>
          <cell r="I183">
            <v>1.8689581095596133E-3</v>
          </cell>
          <cell r="M183" t="str">
            <v>on this deal</v>
          </cell>
        </row>
        <row r="184">
          <cell r="D184" t="str">
            <v>WKOW</v>
          </cell>
          <cell r="E184" t="str">
            <v>Madison</v>
          </cell>
          <cell r="G184" t="str">
            <v>ABC</v>
          </cell>
          <cell r="I184">
            <v>2.8464017185821696E-3</v>
          </cell>
        </row>
        <row r="185">
          <cell r="D185" t="str">
            <v>WAOW</v>
          </cell>
          <cell r="E185" t="str">
            <v>Wausau</v>
          </cell>
          <cell r="G185" t="str">
            <v>ABC</v>
          </cell>
          <cell r="I185">
            <v>1.7185821697099893E-3</v>
          </cell>
        </row>
        <row r="188">
          <cell r="A188" t="str">
            <v>Nationwide Communications</v>
          </cell>
          <cell r="D188" t="str">
            <v>WATE</v>
          </cell>
          <cell r="E188" t="str">
            <v>Knoxville</v>
          </cell>
          <cell r="G188" t="str">
            <v>ABC</v>
          </cell>
          <cell r="I188">
            <v>4.5220193340494092E-3</v>
          </cell>
          <cell r="M188" t="str">
            <v>Supposedly bid was won</v>
          </cell>
        </row>
        <row r="189">
          <cell r="D189" t="str">
            <v>WRIC</v>
          </cell>
          <cell r="E189" t="str">
            <v>Richmond</v>
          </cell>
          <cell r="G189" t="str">
            <v>ABC</v>
          </cell>
          <cell r="I189">
            <v>4.6938775510204081E-3</v>
          </cell>
          <cell r="M189" t="str">
            <v>by Young Broadcasting;</v>
          </cell>
        </row>
        <row r="190">
          <cell r="D190" t="str">
            <v>WBAY</v>
          </cell>
          <cell r="E190" t="str">
            <v>Green Bay</v>
          </cell>
          <cell r="G190" t="str">
            <v>ABC</v>
          </cell>
          <cell r="I190">
            <v>4.092373791621912E-3</v>
          </cell>
          <cell r="M190" t="str">
            <v>will Young be able to close?</v>
          </cell>
        </row>
        <row r="191">
          <cell r="M191" t="str">
            <v>Management bid on these properties</v>
          </cell>
        </row>
        <row r="194">
          <cell r="A194" t="str">
            <v>Brissette Bcstg</v>
          </cell>
          <cell r="D194" t="str">
            <v>WHOI</v>
          </cell>
          <cell r="E194" t="str">
            <v>Peoria</v>
          </cell>
          <cell r="G194" t="str">
            <v>ABC</v>
          </cell>
          <cell r="I194">
            <v>2.3415682062298605E-3</v>
          </cell>
          <cell r="M194" t="str">
            <v>Brissette recently announced</v>
          </cell>
        </row>
        <row r="195">
          <cell r="D195" t="str">
            <v>WWLP</v>
          </cell>
          <cell r="E195" t="str">
            <v>Springfield</v>
          </cell>
          <cell r="G195" t="str">
            <v>NBC</v>
          </cell>
          <cell r="I195">
            <v>2.6530612244897961E-3</v>
          </cell>
          <cell r="M195" t="str">
            <v>sale of two stations, Durham, NC</v>
          </cell>
        </row>
        <row r="196">
          <cell r="D196" t="str">
            <v>WILX</v>
          </cell>
          <cell r="E196" t="str">
            <v>Lansing</v>
          </cell>
          <cell r="G196" t="str">
            <v>NBC</v>
          </cell>
          <cell r="I196">
            <v>2.4597207303974221E-3</v>
          </cell>
          <cell r="M196" t="str">
            <v xml:space="preserve">and Memphis, TN to </v>
          </cell>
        </row>
        <row r="197">
          <cell r="D197" t="str">
            <v>KOSA</v>
          </cell>
          <cell r="E197" t="str">
            <v>Odessa</v>
          </cell>
          <cell r="G197" t="str">
            <v>CBS</v>
          </cell>
          <cell r="I197">
            <v>1.4285714285714286E-3</v>
          </cell>
          <cell r="M197" t="str">
            <v>Associated Broadcasters</v>
          </cell>
        </row>
        <row r="198">
          <cell r="D198" t="str">
            <v>KAUZ</v>
          </cell>
          <cell r="E198" t="str">
            <v>Wichita Falls</v>
          </cell>
          <cell r="G198" t="str">
            <v>CBS</v>
          </cell>
          <cell r="I198">
            <v>1.6863587540279269E-3</v>
          </cell>
        </row>
        <row r="199">
          <cell r="D199" t="str">
            <v>WTRF</v>
          </cell>
          <cell r="E199" t="str">
            <v>Wheeling</v>
          </cell>
          <cell r="G199" t="str">
            <v>CBS</v>
          </cell>
          <cell r="I199">
            <v>1.6433941997851772E-3</v>
          </cell>
        </row>
        <row r="200">
          <cell r="D200" t="str">
            <v>WMTV</v>
          </cell>
          <cell r="E200" t="str">
            <v>Madison</v>
          </cell>
          <cell r="G200" t="str">
            <v>NBC</v>
          </cell>
          <cell r="I200">
            <v>2.9645542427497317E-3</v>
          </cell>
        </row>
        <row r="201">
          <cell r="D201" t="str">
            <v>WSAW</v>
          </cell>
          <cell r="E201" t="str">
            <v>Wausau</v>
          </cell>
          <cell r="G201" t="str">
            <v>CBS</v>
          </cell>
          <cell r="I201">
            <v>1.7508055853920515E-3</v>
          </cell>
        </row>
        <row r="204">
          <cell r="A204" t="str">
            <v>Northstar Television Group</v>
          </cell>
          <cell r="D204" t="str">
            <v>WZZM</v>
          </cell>
          <cell r="E204" t="str">
            <v>Grand Rapids</v>
          </cell>
          <cell r="G204" t="str">
            <v>ABC</v>
          </cell>
          <cell r="I204">
            <v>6.6917293233082703E-3</v>
          </cell>
          <cell r="M204" t="str">
            <v>Operated by Frank Osborn</v>
          </cell>
        </row>
        <row r="205">
          <cell r="D205" t="str">
            <v>WAPT</v>
          </cell>
          <cell r="E205" t="str">
            <v>Jackson, MS</v>
          </cell>
          <cell r="G205" t="str">
            <v>ABC</v>
          </cell>
          <cell r="I205">
            <v>3.0934479054779808E-3</v>
          </cell>
          <cell r="M205" t="str">
            <v>with equity from Robert Price.</v>
          </cell>
        </row>
        <row r="206">
          <cell r="D206" t="str">
            <v>WSEE</v>
          </cell>
          <cell r="E206" t="str">
            <v>Erie</v>
          </cell>
          <cell r="G206" t="str">
            <v>CBS</v>
          </cell>
          <cell r="I206">
            <v>1.6219119226638023E-3</v>
          </cell>
          <cell r="M206" t="str">
            <v>Osborn and Price have</v>
          </cell>
        </row>
        <row r="207">
          <cell r="D207" t="str">
            <v>WNAC</v>
          </cell>
          <cell r="E207" t="str">
            <v>Providence</v>
          </cell>
          <cell r="G207" t="str">
            <v>FOX</v>
          </cell>
          <cell r="I207">
            <v>6.1439312567132115E-3</v>
          </cell>
          <cell r="M207" t="str">
            <v>recently had operating/financial</v>
          </cell>
        </row>
        <row r="208">
          <cell r="M208" t="str">
            <v>"tough times"</v>
          </cell>
        </row>
        <row r="211">
          <cell r="A211" t="str">
            <v>K-T Communications</v>
          </cell>
          <cell r="D211" t="str">
            <v>WKEF</v>
          </cell>
          <cell r="E211" t="str">
            <v>Dayton</v>
          </cell>
          <cell r="G211" t="str">
            <v>NBC</v>
          </cell>
          <cell r="I211">
            <v>5.4135338345864658E-3</v>
          </cell>
          <cell r="M211" t="str">
            <v>Management is bidding to buy</v>
          </cell>
        </row>
        <row r="212">
          <cell r="M212" t="str">
            <v>debt from Citibank</v>
          </cell>
        </row>
      </sheetData>
      <sheetData sheetId="1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Input"/>
      <sheetName val="__FDSCACHE__"/>
      <sheetName val="VZ FDC PPM"/>
      <sheetName val="VZ comp"/>
      <sheetName val="FDC research"/>
      <sheetName val="Sheet7"/>
      <sheetName val="TVHouseholdsbyMarket"/>
      <sheetName val="Christian"/>
      <sheetName val="Deals"/>
    </sheetNames>
    <sheetDataSet>
      <sheetData sheetId="0"/>
      <sheetData sheetId="1"/>
      <sheetData sheetId="2" refreshError="1">
        <row r="1">
          <cell r="H1">
            <v>1</v>
          </cell>
        </row>
      </sheetData>
      <sheetData sheetId="3"/>
      <sheetData sheetId="4"/>
      <sheetData sheetId="5"/>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Debt"/>
      <sheetName val="Assume1"/>
      <sheetName val="Assume2"/>
      <sheetName val="Valuation"/>
      <sheetName val="Returns"/>
      <sheetName val="Sources"/>
      <sheetName val="Tax"/>
      <sheetName val="TaxNew"/>
      <sheetName val="Financials"/>
      <sheetName val="ProductionData"/>
      <sheetName val="Revenue"/>
      <sheetName val="Fuel"/>
      <sheetName val="NewMaint"/>
      <sheetName val="MMaint"/>
      <sheetName val="OM"/>
      <sheetName val="GA"/>
      <sheetName val="Cons"/>
      <sheetName val="Trans"/>
      <sheetName val="Depr"/>
      <sheetName val="BalancesNew"/>
      <sheetName val="RunLogic"/>
      <sheetName val="HenwoodMargin"/>
      <sheetName val="ScenarioSummary"/>
      <sheetName val="LowFuel-Base"/>
      <sheetName val="MidFuel-Base"/>
      <sheetName val="MidFuel-Scen1"/>
      <sheetName val="MidFuel-Scen2"/>
      <sheetName val="LowFuel-Scen1"/>
      <sheetName val="LowFuel-Scen2"/>
      <sheetName val="HighFuel-Base"/>
      <sheetName val="Comments"/>
      <sheetName val="HighFuel-Scen1"/>
      <sheetName val="HighFuel-Scen2"/>
      <sheetName val="VZ FDC PPM"/>
      <sheetName val="Cerro Gordo Raw 2002"/>
      <sheetName val="D&amp;T - 2002 AJE's"/>
      <sheetName val="purchases"/>
      <sheetName val="gas_fix$"/>
      <sheetName val="supplemental"/>
      <sheetName val="frankdat"/>
      <sheetName val=""/>
      <sheetName val="E&amp;C Risk Tracker"/>
    </sheetNames>
    <sheetDataSet>
      <sheetData sheetId="0"/>
      <sheetData sheetId="1"/>
      <sheetData sheetId="2"/>
      <sheetData sheetId="3">
        <row r="12">
          <cell r="E12" t="str">
            <v>Doswell CT Expansion:  170 MW - 1 CT</v>
          </cell>
        </row>
        <row r="13">
          <cell r="B13" t="str">
            <v>PPA Contract through 2005 thereafter Henwood case: MIDFUEL - BASE CASE</v>
          </cell>
        </row>
        <row r="29">
          <cell r="K29">
            <v>0.58904100000000004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FPL Monthly Provision"/>
      <sheetName val="1 - Sec 199 (Federal)"/>
      <sheetName val="2 - Sec 199 (State)"/>
      <sheetName val="4 - Sec 199 Calculation"/>
      <sheetName val="2 - Inputs"/>
      <sheetName val="3 - Net Income"/>
      <sheetName val="3 - GL TIE OUT"/>
      <sheetName val="4 - Tax Return FEDERAL Activity"/>
      <sheetName val="TaxStream M12 FED Provision"/>
      <sheetName val="5 - Allocation of Fed Activity"/>
      <sheetName val="4 - Tax Return STATE Activity"/>
      <sheetName val="TaxStream M12 State Provision"/>
      <sheetName val="6 - Allocation of St Activity"/>
      <sheetName val="7 - Allocation Rates"/>
      <sheetName val="UI Dec MOPR Rates"/>
      <sheetName val="4 -Fla Bonus Depr Amort - Final"/>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ow r="8">
          <cell r="A8" t="str">
            <v>ABN101</v>
          </cell>
          <cell r="B8" t="str">
            <v>Abandonment of Glades County Coal Plant</v>
          </cell>
          <cell r="C8">
            <v>6817896</v>
          </cell>
        </row>
        <row r="9">
          <cell r="A9" t="str">
            <v>AFD101</v>
          </cell>
          <cell r="B9" t="str">
            <v>AFUDC Debt</v>
          </cell>
          <cell r="C9">
            <v>-19526718</v>
          </cell>
        </row>
        <row r="10">
          <cell r="A10" t="str">
            <v>AFD102</v>
          </cell>
          <cell r="B10" t="str">
            <v>AFUDC Depreciation</v>
          </cell>
          <cell r="C10">
            <v>25986338</v>
          </cell>
        </row>
        <row r="11">
          <cell r="A11" t="str">
            <v>AFD103</v>
          </cell>
          <cell r="B11" t="str">
            <v>AFUDC Equity</v>
          </cell>
          <cell r="C11">
            <v>-61106887</v>
          </cell>
        </row>
        <row r="12">
          <cell r="A12" t="str">
            <v>AMO102</v>
          </cell>
          <cell r="B12" t="str">
            <v>Amortization of Intangibles</v>
          </cell>
          <cell r="C12">
            <v>-912996</v>
          </cell>
        </row>
        <row r="13">
          <cell r="A13" t="str">
            <v>AMO108</v>
          </cell>
          <cell r="B13" t="str">
            <v>Nuclear Amortization - Reg Credit</v>
          </cell>
          <cell r="C13">
            <v>-6955404</v>
          </cell>
        </row>
        <row r="14">
          <cell r="A14" t="str">
            <v>AMO111</v>
          </cell>
          <cell r="B14" t="str">
            <v>Deferred Gain-Aviation</v>
          </cell>
          <cell r="C14">
            <v>-1229710</v>
          </cell>
        </row>
        <row r="15">
          <cell r="A15" t="str">
            <v>AMO112</v>
          </cell>
          <cell r="B15" t="str">
            <v>Deferred Gain - Coal Cars</v>
          </cell>
          <cell r="C15">
            <v>-127056</v>
          </cell>
        </row>
        <row r="16">
          <cell r="A16" t="str">
            <v>AMO201</v>
          </cell>
          <cell r="B16" t="str">
            <v>Tx Refund Int Below</v>
          </cell>
          <cell r="C16">
            <v>-3434474</v>
          </cell>
        </row>
        <row r="17">
          <cell r="A17" t="str">
            <v>AMO202</v>
          </cell>
          <cell r="B17" t="str">
            <v>Int Tx Deficiency Above</v>
          </cell>
          <cell r="C17">
            <v>5619629</v>
          </cell>
        </row>
        <row r="18">
          <cell r="A18" t="str">
            <v>AMO301</v>
          </cell>
          <cell r="B18" t="str">
            <v>Gain Disp Prop Abv</v>
          </cell>
          <cell r="C18">
            <v>-666953</v>
          </cell>
        </row>
        <row r="19">
          <cell r="A19" t="str">
            <v>AMO304</v>
          </cell>
          <cell r="B19" t="str">
            <v>Reg Asset - Surplus Flowback</v>
          </cell>
          <cell r="C19">
            <v>-154674664</v>
          </cell>
        </row>
        <row r="20">
          <cell r="A20" t="str">
            <v>AMO308</v>
          </cell>
          <cell r="B20" t="str">
            <v>Regulatory Asset - Coal Cars</v>
          </cell>
          <cell r="C20">
            <v>-169386</v>
          </cell>
        </row>
        <row r="21">
          <cell r="A21" t="str">
            <v>AMO309</v>
          </cell>
          <cell r="B21" t="str">
            <v>Reg Asset - FAS90 Current</v>
          </cell>
          <cell r="C21">
            <v>-10001680</v>
          </cell>
        </row>
        <row r="22">
          <cell r="A22" t="str">
            <v>AMO310</v>
          </cell>
          <cell r="B22" t="str">
            <v>Reg Asset - FAS90 L/T</v>
          </cell>
          <cell r="C22">
            <v>-10921855</v>
          </cell>
        </row>
        <row r="23">
          <cell r="A23" t="str">
            <v>BAD101</v>
          </cell>
          <cell r="B23" t="str">
            <v>Bad Debt Expense</v>
          </cell>
          <cell r="C23">
            <v>-1965779</v>
          </cell>
        </row>
        <row r="24">
          <cell r="A24" t="str">
            <v>CAC101</v>
          </cell>
          <cell r="B24" t="str">
            <v>Method Life CIAC</v>
          </cell>
          <cell r="C24">
            <v>36535103</v>
          </cell>
        </row>
        <row r="25">
          <cell r="A25" t="str">
            <v>CAC102</v>
          </cell>
          <cell r="B25" t="str">
            <v>Primeco CIAC Below</v>
          </cell>
          <cell r="C25">
            <v>-75492</v>
          </cell>
        </row>
        <row r="26">
          <cell r="A26" t="str">
            <v>CAP301</v>
          </cell>
          <cell r="B26" t="str">
            <v>Rate Case 2009 Expense</v>
          </cell>
          <cell r="C26">
            <v>1536881</v>
          </cell>
        </row>
        <row r="27">
          <cell r="A27" t="str">
            <v>DBT101</v>
          </cell>
          <cell r="B27" t="str">
            <v>Loss on Reacq Debt</v>
          </cell>
          <cell r="C27">
            <v>2247689</v>
          </cell>
        </row>
        <row r="28">
          <cell r="A28" t="str">
            <v>DBT102</v>
          </cell>
          <cell r="B28" t="str">
            <v>Gain on Reacq Debt</v>
          </cell>
          <cell r="C28">
            <v>-208036</v>
          </cell>
        </row>
        <row r="29">
          <cell r="A29" t="str">
            <v>DCM201</v>
          </cell>
          <cell r="B29" t="str">
            <v>Decommissioning Below</v>
          </cell>
          <cell r="C29">
            <v>31790622</v>
          </cell>
        </row>
        <row r="30">
          <cell r="A30" t="str">
            <v>DEP101</v>
          </cell>
          <cell r="B30" t="str">
            <v>Tax Depreciation</v>
          </cell>
          <cell r="C30">
            <v>-1021624214</v>
          </cell>
        </row>
        <row r="31">
          <cell r="A31" t="str">
            <v>DEP102</v>
          </cell>
          <cell r="B31" t="str">
            <v>Fossil Dismantlement</v>
          </cell>
          <cell r="C31">
            <v>-13439997</v>
          </cell>
        </row>
        <row r="32">
          <cell r="A32" t="str">
            <v>DEP103</v>
          </cell>
          <cell r="B32" t="str">
            <v>Reversal of Book Depreciation</v>
          </cell>
          <cell r="C32">
            <v>1364605031</v>
          </cell>
        </row>
        <row r="33">
          <cell r="A33" t="str">
            <v>DEP106</v>
          </cell>
          <cell r="B33" t="str">
            <v>Reclass Book Depr to AFUDC Depr</v>
          </cell>
          <cell r="C33">
            <v>-25986338</v>
          </cell>
        </row>
        <row r="34">
          <cell r="A34" t="str">
            <v>DEP130</v>
          </cell>
          <cell r="B34" t="str">
            <v>Bonus Depreciation</v>
          </cell>
          <cell r="C34">
            <v>-1380897057</v>
          </cell>
        </row>
        <row r="35">
          <cell r="A35" t="str">
            <v>DEP131</v>
          </cell>
          <cell r="B35" t="str">
            <v>FAS90 Depr Reclass</v>
          </cell>
          <cell r="C35">
            <v>20923535</v>
          </cell>
        </row>
        <row r="36">
          <cell r="A36" t="str">
            <v>DEP132</v>
          </cell>
          <cell r="B36" t="str">
            <v>CITC Book Depr Reclass</v>
          </cell>
          <cell r="C36">
            <v>-4309549</v>
          </cell>
        </row>
        <row r="37">
          <cell r="A37" t="str">
            <v>EMP102</v>
          </cell>
          <cell r="B37" t="str">
            <v>Pension SFAS 87</v>
          </cell>
          <cell r="C37">
            <v>-6827798</v>
          </cell>
        </row>
        <row r="38">
          <cell r="A38" t="str">
            <v>EMP103</v>
          </cell>
          <cell r="B38" t="str">
            <v>Non Ded Medic Contr</v>
          </cell>
          <cell r="C38">
            <v>436767</v>
          </cell>
        </row>
        <row r="39">
          <cell r="A39" t="str">
            <v>EMP201</v>
          </cell>
          <cell r="B39" t="str">
            <v>Bonuses</v>
          </cell>
          <cell r="C39">
            <v>89259775</v>
          </cell>
        </row>
        <row r="40">
          <cell r="A40" t="str">
            <v>EMP802</v>
          </cell>
          <cell r="B40" t="str">
            <v>Post Retirement SFAS 112 - NC</v>
          </cell>
          <cell r="C40">
            <v>-1746000</v>
          </cell>
        </row>
        <row r="41">
          <cell r="A41" t="str">
            <v>EMP803</v>
          </cell>
          <cell r="B41" t="str">
            <v>Welfare Capitalized</v>
          </cell>
          <cell r="C41">
            <v>3146980</v>
          </cell>
        </row>
        <row r="42">
          <cell r="A42" t="str">
            <v>EMP806</v>
          </cell>
          <cell r="B42" t="str">
            <v>Post Retirement Benefits - FAS106 Current</v>
          </cell>
          <cell r="C42">
            <v>-1504875</v>
          </cell>
        </row>
        <row r="43">
          <cell r="A43" t="str">
            <v>EMP807</v>
          </cell>
          <cell r="B43" t="str">
            <v>Post Retirement Benefits - FAS106 NC</v>
          </cell>
          <cell r="C43">
            <v>-10698086</v>
          </cell>
        </row>
        <row r="44">
          <cell r="A44" t="str">
            <v>EMP810</v>
          </cell>
          <cell r="B44" t="str">
            <v>Medicare Part D Subsidy</v>
          </cell>
          <cell r="C44">
            <v>-2053438</v>
          </cell>
        </row>
        <row r="45">
          <cell r="A45" t="str">
            <v>EMP901</v>
          </cell>
          <cell r="B45" t="str">
            <v>Def Compensation</v>
          </cell>
          <cell r="C45">
            <v>-400182</v>
          </cell>
        </row>
        <row r="46">
          <cell r="A46" t="str">
            <v>EMP902</v>
          </cell>
          <cell r="B46" t="str">
            <v>Deferred Severance - Current</v>
          </cell>
          <cell r="C46">
            <v>5720000</v>
          </cell>
        </row>
        <row r="47">
          <cell r="A47" t="str">
            <v>EMP903</v>
          </cell>
          <cell r="B47" t="str">
            <v>SERP Current Portion</v>
          </cell>
          <cell r="C47">
            <v>816294</v>
          </cell>
        </row>
        <row r="48">
          <cell r="A48" t="str">
            <v>EMPA01</v>
          </cell>
          <cell r="B48" t="str">
            <v>Section 162(M) Disallowance</v>
          </cell>
          <cell r="C48">
            <v>585353</v>
          </cell>
        </row>
        <row r="49">
          <cell r="A49" t="str">
            <v>FIN401</v>
          </cell>
          <cell r="B49" t="str">
            <v>FIN 48 Interest Payable</v>
          </cell>
          <cell r="C49">
            <v>-427006</v>
          </cell>
        </row>
        <row r="50">
          <cell r="A50" t="str">
            <v>FIN402</v>
          </cell>
          <cell r="B50" t="str">
            <v>FIN 48 Interest Receivable</v>
          </cell>
          <cell r="C50">
            <v>-164151</v>
          </cell>
        </row>
        <row r="51">
          <cell r="A51" t="str">
            <v>FIN403</v>
          </cell>
          <cell r="B51" t="str">
            <v>FIN48 Interest Payable-State</v>
          </cell>
          <cell r="C51">
            <v>82849</v>
          </cell>
        </row>
        <row r="52">
          <cell r="A52" t="str">
            <v>FIN404</v>
          </cell>
          <cell r="B52" t="str">
            <v>FIN48 Interest Receivable-State</v>
          </cell>
          <cell r="C52">
            <v>-82849</v>
          </cell>
        </row>
        <row r="53">
          <cell r="A53" t="str">
            <v>FIN406</v>
          </cell>
          <cell r="B53" t="str">
            <v>Int Receivable Current - FIN48</v>
          </cell>
          <cell r="C53">
            <v>591157</v>
          </cell>
        </row>
        <row r="54">
          <cell r="A54" t="str">
            <v>FUL102</v>
          </cell>
          <cell r="B54" t="str">
            <v>Def Fuel Cost FERC</v>
          </cell>
          <cell r="C54">
            <v>49283</v>
          </cell>
        </row>
        <row r="55">
          <cell r="A55" t="str">
            <v>FUL103</v>
          </cell>
          <cell r="B55" t="str">
            <v>Def Fuel Cost FPSC - Current</v>
          </cell>
          <cell r="C55">
            <v>-147865148</v>
          </cell>
        </row>
        <row r="56">
          <cell r="A56" t="str">
            <v>FUL105</v>
          </cell>
          <cell r="B56" t="str">
            <v>Def CCR Costs</v>
          </cell>
          <cell r="C56">
            <v>46279801</v>
          </cell>
        </row>
        <row r="57">
          <cell r="A57" t="str">
            <v>FUL108</v>
          </cell>
          <cell r="B57" t="str">
            <v>Def ECCR Costs</v>
          </cell>
          <cell r="C57">
            <v>-13895175</v>
          </cell>
        </row>
        <row r="58">
          <cell r="A58" t="str">
            <v>FUL109</v>
          </cell>
          <cell r="B58" t="str">
            <v>EPU Asset Retirements</v>
          </cell>
          <cell r="C58">
            <v>-18139493</v>
          </cell>
        </row>
        <row r="59">
          <cell r="A59" t="str">
            <v>FUL301</v>
          </cell>
          <cell r="B59" t="str">
            <v>Def Franchise Fee Rev</v>
          </cell>
          <cell r="C59">
            <v>-744011</v>
          </cell>
        </row>
        <row r="60">
          <cell r="A60" t="str">
            <v>FUL302</v>
          </cell>
          <cell r="B60" t="str">
            <v>Franchise Fee Costs</v>
          </cell>
          <cell r="C60">
            <v>-1342936</v>
          </cell>
        </row>
        <row r="61">
          <cell r="A61" t="str">
            <v>INC602</v>
          </cell>
          <cell r="B61" t="str">
            <v>Premium Lighting Prog Rev</v>
          </cell>
          <cell r="C61">
            <v>-554225</v>
          </cell>
        </row>
        <row r="62">
          <cell r="A62" t="str">
            <v>INC605</v>
          </cell>
          <cell r="B62" t="str">
            <v>Deferred Income - NC</v>
          </cell>
          <cell r="C62">
            <v>-8531</v>
          </cell>
        </row>
        <row r="63">
          <cell r="A63" t="str">
            <v>INJ101</v>
          </cell>
          <cell r="B63" t="str">
            <v>Injuries and Damages</v>
          </cell>
          <cell r="C63">
            <v>-6164311</v>
          </cell>
        </row>
        <row r="64">
          <cell r="A64" t="str">
            <v>INT101</v>
          </cell>
          <cell r="B64" t="str">
            <v>Method Life CPI</v>
          </cell>
          <cell r="C64">
            <v>68194451</v>
          </cell>
        </row>
        <row r="65">
          <cell r="A65" t="str">
            <v>ITC101</v>
          </cell>
          <cell r="B65" t="str">
            <v>Conv ITC Amort &amp; GU</v>
          </cell>
          <cell r="C65">
            <v>-2384688</v>
          </cell>
        </row>
        <row r="66">
          <cell r="A66" t="str">
            <v>ITC102</v>
          </cell>
          <cell r="B66" t="str">
            <v>Conv ITC Depr Loss</v>
          </cell>
          <cell r="C66">
            <v>1192344</v>
          </cell>
        </row>
        <row r="67">
          <cell r="A67" t="str">
            <v>ITC103</v>
          </cell>
          <cell r="B67" t="str">
            <v>Space Coast ITC GU</v>
          </cell>
          <cell r="C67">
            <v>-1000032</v>
          </cell>
        </row>
        <row r="68">
          <cell r="A68" t="str">
            <v>ITC104</v>
          </cell>
          <cell r="B68" t="str">
            <v>Space Coast ITC Depr Loss</v>
          </cell>
          <cell r="C68">
            <v>500004</v>
          </cell>
        </row>
        <row r="69">
          <cell r="A69" t="str">
            <v>ITC105</v>
          </cell>
          <cell r="B69" t="str">
            <v>Martin Solar ITC G/U</v>
          </cell>
          <cell r="C69">
            <v>-6716448</v>
          </cell>
        </row>
        <row r="70">
          <cell r="A70" t="str">
            <v>ITC106</v>
          </cell>
          <cell r="B70" t="str">
            <v>Martin Solar Depr Loss</v>
          </cell>
          <cell r="C70">
            <v>3358224</v>
          </cell>
        </row>
        <row r="71">
          <cell r="A71" t="str">
            <v>MEL101</v>
          </cell>
          <cell r="B71" t="str">
            <v>Business Meals</v>
          </cell>
          <cell r="C71">
            <v>1906022</v>
          </cell>
        </row>
        <row r="72">
          <cell r="A72" t="str">
            <v>MIX101</v>
          </cell>
          <cell r="B72" t="str">
            <v>Mixed Service Costs</v>
          </cell>
          <cell r="C72">
            <v>-134826069</v>
          </cell>
        </row>
        <row r="73">
          <cell r="A73" t="str">
            <v>NUC106</v>
          </cell>
          <cell r="B73" t="str">
            <v>Nuclear Rule Book/Tax Basis</v>
          </cell>
          <cell r="C73">
            <v>58775531</v>
          </cell>
        </row>
        <row r="74">
          <cell r="A74" t="str">
            <v>POL101</v>
          </cell>
          <cell r="B74" t="str">
            <v>Nondeductible Penalties</v>
          </cell>
          <cell r="C74">
            <v>153670</v>
          </cell>
        </row>
        <row r="75">
          <cell r="A75" t="str">
            <v>POL201</v>
          </cell>
          <cell r="B75" t="str">
            <v>Nondeductible Club Dues And Political Contributions</v>
          </cell>
          <cell r="C75">
            <v>15000581</v>
          </cell>
        </row>
        <row r="76">
          <cell r="A76" t="str">
            <v>PPD101</v>
          </cell>
          <cell r="B76" t="str">
            <v>Prepaid Insurance</v>
          </cell>
          <cell r="C76">
            <v>-1375831</v>
          </cell>
        </row>
        <row r="77">
          <cell r="A77" t="str">
            <v>PPD202</v>
          </cell>
          <cell r="B77" t="str">
            <v>Prepaid Franchise Fees</v>
          </cell>
          <cell r="C77">
            <v>808654</v>
          </cell>
        </row>
        <row r="78">
          <cell r="A78" t="str">
            <v>PPD203</v>
          </cell>
          <cell r="B78" t="str">
            <v>Prepaid State Motor Vehicle Taxes</v>
          </cell>
          <cell r="C78">
            <v>86817</v>
          </cell>
        </row>
        <row r="79">
          <cell r="A79" t="str">
            <v>PRP101</v>
          </cell>
          <cell r="B79" t="str">
            <v>St Lucie Prop Taxes</v>
          </cell>
          <cell r="C79">
            <v>0</v>
          </cell>
        </row>
        <row r="80">
          <cell r="A80" t="str">
            <v>REM101</v>
          </cell>
          <cell r="B80" t="str">
            <v>Cost of Removal</v>
          </cell>
          <cell r="C80">
            <v>-102544059</v>
          </cell>
        </row>
        <row r="81">
          <cell r="A81" t="str">
            <v>REP201</v>
          </cell>
          <cell r="B81" t="str">
            <v>Repair Projects</v>
          </cell>
          <cell r="C81">
            <v>-392542438</v>
          </cell>
        </row>
        <row r="82">
          <cell r="A82" t="str">
            <v>REP301</v>
          </cell>
          <cell r="B82" t="str">
            <v>Cable Injection</v>
          </cell>
          <cell r="C82">
            <v>-999035</v>
          </cell>
        </row>
        <row r="83">
          <cell r="A83" t="str">
            <v>REP501</v>
          </cell>
          <cell r="B83" t="str">
            <v>Nuc Maint Reserve</v>
          </cell>
          <cell r="C83">
            <v>34211876</v>
          </cell>
        </row>
        <row r="84">
          <cell r="A84" t="str">
            <v>REP503</v>
          </cell>
          <cell r="B84" t="str">
            <v>Nuc Maint Res-Particip</v>
          </cell>
          <cell r="C84">
            <v>-2526926</v>
          </cell>
        </row>
        <row r="85">
          <cell r="A85" t="str">
            <v>RES106</v>
          </cell>
          <cell r="B85" t="str">
            <v>Legal Reserve</v>
          </cell>
          <cell r="C85">
            <v>720000</v>
          </cell>
        </row>
        <row r="86">
          <cell r="A86" t="str">
            <v>RES113</v>
          </cell>
          <cell r="B86" t="str">
            <v>Nuc Last Core Expense</v>
          </cell>
          <cell r="C86">
            <v>11753697</v>
          </cell>
        </row>
        <row r="87">
          <cell r="A87" t="str">
            <v>RES114</v>
          </cell>
          <cell r="B87" t="str">
            <v>Nuc M and S Inventory</v>
          </cell>
          <cell r="C87">
            <v>1407477</v>
          </cell>
        </row>
        <row r="88">
          <cell r="A88" t="str">
            <v>RES117</v>
          </cell>
          <cell r="B88" t="str">
            <v>Elmore Litigation Reserve</v>
          </cell>
          <cell r="C88">
            <v>94176</v>
          </cell>
        </row>
        <row r="89">
          <cell r="A89" t="str">
            <v>RES126</v>
          </cell>
          <cell r="B89" t="str">
            <v>Nuclear Rad Waste</v>
          </cell>
          <cell r="C89">
            <v>1320628</v>
          </cell>
        </row>
        <row r="90">
          <cell r="A90" t="str">
            <v>RES135</v>
          </cell>
          <cell r="B90" t="str">
            <v>Rothenberg Obligation</v>
          </cell>
          <cell r="C90">
            <v>-270206</v>
          </cell>
        </row>
        <row r="91">
          <cell r="A91" t="str">
            <v>RES137</v>
          </cell>
          <cell r="B91" t="str">
            <v>Savings/Warrant Reserve</v>
          </cell>
          <cell r="C91">
            <v>32684</v>
          </cell>
        </row>
        <row r="92">
          <cell r="A92" t="str">
            <v>RES139</v>
          </cell>
          <cell r="B92" t="str">
            <v>Scherer Supplemental Perf Fee</v>
          </cell>
          <cell r="C92">
            <v>5668986</v>
          </cell>
        </row>
        <row r="93">
          <cell r="A93" t="str">
            <v>RES301</v>
          </cell>
          <cell r="B93" t="str">
            <v>Environmental Liability</v>
          </cell>
          <cell r="C93">
            <v>1192393</v>
          </cell>
        </row>
        <row r="94">
          <cell r="A94" t="str">
            <v>RES401</v>
          </cell>
          <cell r="B94" t="str">
            <v>Vacation Pay Accrual</v>
          </cell>
          <cell r="C94">
            <v>-3352006</v>
          </cell>
        </row>
        <row r="95">
          <cell r="A95" t="str">
            <v>RES601</v>
          </cell>
          <cell r="B95" t="str">
            <v>Dormant Materials</v>
          </cell>
          <cell r="C95">
            <v>522415</v>
          </cell>
        </row>
        <row r="96">
          <cell r="A96" t="str">
            <v>RES801</v>
          </cell>
          <cell r="B96" t="str">
            <v>FMPA Settlement Agreement</v>
          </cell>
          <cell r="C96">
            <v>-613400</v>
          </cell>
        </row>
        <row r="97">
          <cell r="A97" t="str">
            <v>REV103</v>
          </cell>
          <cell r="B97" t="str">
            <v>Measurement and Verification Income</v>
          </cell>
          <cell r="C97">
            <v>-35603</v>
          </cell>
        </row>
        <row r="98">
          <cell r="A98" t="str">
            <v>RSH101</v>
          </cell>
          <cell r="B98" t="str">
            <v>Computer Software</v>
          </cell>
          <cell r="C98">
            <v>-17202848</v>
          </cell>
        </row>
        <row r="99">
          <cell r="A99" t="str">
            <v>RSH102</v>
          </cell>
          <cell r="B99" t="str">
            <v>Research and Experimental Costs</v>
          </cell>
          <cell r="C99">
            <v>-275000</v>
          </cell>
        </row>
        <row r="100">
          <cell r="A100" t="str">
            <v>RSH105</v>
          </cell>
          <cell r="B100" t="str">
            <v>Nuclear R and E Costs</v>
          </cell>
          <cell r="C100">
            <v>-2725006</v>
          </cell>
        </row>
        <row r="101">
          <cell r="A101" t="str">
            <v>SAL101</v>
          </cell>
          <cell r="B101" t="str">
            <v>Tax Gain/Loss</v>
          </cell>
          <cell r="C101">
            <v>-70767192</v>
          </cell>
        </row>
        <row r="102">
          <cell r="A102" t="str">
            <v>SAL301</v>
          </cell>
          <cell r="B102" t="str">
            <v>Cap Gain Emiss Allow</v>
          </cell>
          <cell r="C102">
            <v>-552491</v>
          </cell>
        </row>
        <row r="103">
          <cell r="A103" t="str">
            <v>SAL602</v>
          </cell>
          <cell r="B103" t="str">
            <v>Gain on Sale of MIT Credits</v>
          </cell>
          <cell r="C103">
            <v>4932104</v>
          </cell>
        </row>
        <row r="104">
          <cell r="A104" t="str">
            <v>SIT201</v>
          </cell>
          <cell r="B104" t="str">
            <v>State Tax Deduction</v>
          </cell>
          <cell r="C104">
            <v>-2137810</v>
          </cell>
        </row>
        <row r="105">
          <cell r="A105" t="str">
            <v>SJR101</v>
          </cell>
          <cell r="B105" t="str">
            <v>SJRPP Decommissioning</v>
          </cell>
          <cell r="C105">
            <v>1583240</v>
          </cell>
        </row>
        <row r="106">
          <cell r="A106" t="str">
            <v>SJR102</v>
          </cell>
          <cell r="B106" t="str">
            <v>SJRPP Def Interest</v>
          </cell>
          <cell r="C106">
            <v>-3301962</v>
          </cell>
        </row>
        <row r="107">
          <cell r="A107" t="str">
            <v>STM201</v>
          </cell>
          <cell r="B107" t="str">
            <v>Storm Fund Below</v>
          </cell>
          <cell r="C107">
            <v>1080954</v>
          </cell>
        </row>
        <row r="108">
          <cell r="A108" t="str">
            <v>STM401</v>
          </cell>
          <cell r="B108" t="str">
            <v>Storm Recovery Property</v>
          </cell>
          <cell r="C108">
            <v>90717399</v>
          </cell>
        </row>
        <row r="109">
          <cell r="A109" t="str">
            <v>STM402</v>
          </cell>
          <cell r="B109" t="str">
            <v>Over/Under Recovery - FREC</v>
          </cell>
          <cell r="C109">
            <v>57773</v>
          </cell>
        </row>
        <row r="110">
          <cell r="A110" t="str">
            <v>STM406</v>
          </cell>
          <cell r="B110" t="str">
            <v>Storm - Reg Asset - Non-Regulated</v>
          </cell>
          <cell r="C110">
            <v>150245</v>
          </cell>
        </row>
        <row r="111">
          <cell r="A111" t="str">
            <v>STM407</v>
          </cell>
          <cell r="B111" t="str">
            <v>Storm Recovery - Current</v>
          </cell>
          <cell r="C111">
            <v>-5573857</v>
          </cell>
        </row>
        <row r="112">
          <cell r="A112" t="str">
            <v>STM409</v>
          </cell>
          <cell r="B112" t="str">
            <v>Storm-Reg Asset - Regulated</v>
          </cell>
          <cell r="C112">
            <v>3679961</v>
          </cell>
        </row>
        <row r="113">
          <cell r="A113" t="str">
            <v>STM410</v>
          </cell>
          <cell r="B113" t="str">
            <v>Storm Recovery Property Offset</v>
          </cell>
          <cell r="C113">
            <v>-2008585</v>
          </cell>
        </row>
        <row r="114">
          <cell r="A114" t="str">
            <v>STM411</v>
          </cell>
          <cell r="B114" t="str">
            <v>Storm - Reg Asset - Regulated Offset</v>
          </cell>
          <cell r="C114">
            <v>2008585</v>
          </cell>
        </row>
        <row r="115">
          <cell r="A115" t="str">
            <v>SUB101</v>
          </cell>
          <cell r="B115" t="str">
            <v>Equity Earnings Subs</v>
          </cell>
          <cell r="C115">
            <v>-20189654</v>
          </cell>
        </row>
        <row r="116">
          <cell r="A116" t="str">
            <v>UBR102</v>
          </cell>
          <cell r="B116" t="str">
            <v>Unbilled Revenue FPSC</v>
          </cell>
          <cell r="C116">
            <v>138028632</v>
          </cell>
        </row>
      </sheetData>
      <sheetData sheetId="9"/>
      <sheetData sheetId="10" refreshError="1"/>
      <sheetData sheetId="11">
        <row r="8">
          <cell r="A8" t="str">
            <v>ABN101</v>
          </cell>
          <cell r="B8" t="str">
            <v>Abandonment of Glades County Coal Plant</v>
          </cell>
          <cell r="C8">
            <v>6817896</v>
          </cell>
        </row>
        <row r="9">
          <cell r="A9" t="str">
            <v>AFD101</v>
          </cell>
          <cell r="B9" t="str">
            <v>AFUDC Debt</v>
          </cell>
          <cell r="C9">
            <v>-19526718</v>
          </cell>
        </row>
        <row r="10">
          <cell r="A10" t="str">
            <v>AFD102</v>
          </cell>
          <cell r="B10" t="str">
            <v>AFUDC Depreciation</v>
          </cell>
          <cell r="C10">
            <v>25986338</v>
          </cell>
        </row>
        <row r="11">
          <cell r="A11" t="str">
            <v>AFD103</v>
          </cell>
          <cell r="B11" t="str">
            <v>AFUDC Equity</v>
          </cell>
          <cell r="C11">
            <v>-61106887</v>
          </cell>
        </row>
        <row r="12">
          <cell r="A12" t="str">
            <v>AMO102</v>
          </cell>
          <cell r="B12" t="str">
            <v>Amortization of Intangibles</v>
          </cell>
          <cell r="C12">
            <v>-912996</v>
          </cell>
        </row>
        <row r="13">
          <cell r="A13" t="str">
            <v>AMO108</v>
          </cell>
          <cell r="B13" t="str">
            <v>Nuclear Amortization - Reg Credit</v>
          </cell>
          <cell r="C13">
            <v>-6955404</v>
          </cell>
        </row>
        <row r="14">
          <cell r="A14" t="str">
            <v>AMO111</v>
          </cell>
          <cell r="B14" t="str">
            <v>Deferred Gain-Aviation</v>
          </cell>
          <cell r="C14">
            <v>-1229710</v>
          </cell>
        </row>
        <row r="15">
          <cell r="A15" t="str">
            <v>AMO112</v>
          </cell>
          <cell r="B15" t="str">
            <v>Deferred Gain - Coal Cars</v>
          </cell>
          <cell r="C15">
            <v>-127056</v>
          </cell>
        </row>
        <row r="16">
          <cell r="A16" t="str">
            <v>AMO201</v>
          </cell>
          <cell r="B16" t="str">
            <v>Tx Refund Int Below</v>
          </cell>
          <cell r="C16">
            <v>-3434474</v>
          </cell>
        </row>
        <row r="17">
          <cell r="A17" t="str">
            <v>AMO202</v>
          </cell>
          <cell r="B17" t="str">
            <v>Int Tx Deficiency Above</v>
          </cell>
          <cell r="C17">
            <v>5619629</v>
          </cell>
        </row>
        <row r="18">
          <cell r="A18" t="str">
            <v>AMO301</v>
          </cell>
          <cell r="B18" t="str">
            <v>Gain Disp Prop Abv</v>
          </cell>
          <cell r="C18">
            <v>-666953</v>
          </cell>
        </row>
        <row r="19">
          <cell r="A19" t="str">
            <v>AMO304</v>
          </cell>
          <cell r="B19" t="str">
            <v>Reg Asset - Surplus Flowback</v>
          </cell>
          <cell r="C19">
            <v>-154674664</v>
          </cell>
        </row>
        <row r="20">
          <cell r="A20" t="str">
            <v>AMO308</v>
          </cell>
          <cell r="B20" t="str">
            <v>Regulatory Asset - Coal Cars</v>
          </cell>
          <cell r="C20">
            <v>-169386</v>
          </cell>
        </row>
        <row r="21">
          <cell r="A21" t="str">
            <v>AMO309</v>
          </cell>
          <cell r="B21" t="str">
            <v>Reg Asset - FAS90 Current</v>
          </cell>
          <cell r="C21">
            <v>-10001680</v>
          </cell>
        </row>
        <row r="22">
          <cell r="A22" t="str">
            <v>AMO310</v>
          </cell>
          <cell r="B22" t="str">
            <v>Reg Asset - FAS90 L/T</v>
          </cell>
          <cell r="C22">
            <v>-10921855</v>
          </cell>
        </row>
        <row r="23">
          <cell r="A23" t="str">
            <v>BAD101</v>
          </cell>
          <cell r="B23" t="str">
            <v>Bad Debt Expense</v>
          </cell>
          <cell r="C23">
            <v>-1965779</v>
          </cell>
        </row>
        <row r="24">
          <cell r="A24" t="str">
            <v>CAC101</v>
          </cell>
          <cell r="B24" t="str">
            <v>Method Life CIAC</v>
          </cell>
          <cell r="C24">
            <v>36535103</v>
          </cell>
        </row>
        <row r="25">
          <cell r="A25" t="str">
            <v>CAC102</v>
          </cell>
          <cell r="B25" t="str">
            <v>Primeco CIAC Below</v>
          </cell>
          <cell r="C25">
            <v>-75492</v>
          </cell>
        </row>
        <row r="26">
          <cell r="A26" t="str">
            <v>CAP301</v>
          </cell>
          <cell r="B26" t="str">
            <v>Rate Case 2009 Expense</v>
          </cell>
          <cell r="C26">
            <v>1536881</v>
          </cell>
        </row>
        <row r="27">
          <cell r="A27" t="str">
            <v>DBT101</v>
          </cell>
          <cell r="B27" t="str">
            <v>Loss on Reacq Debt</v>
          </cell>
          <cell r="C27">
            <v>2247689</v>
          </cell>
        </row>
        <row r="28">
          <cell r="A28" t="str">
            <v>DBT102</v>
          </cell>
          <cell r="B28" t="str">
            <v>Gain on Reacq Debt</v>
          </cell>
          <cell r="C28">
            <v>-208036</v>
          </cell>
        </row>
        <row r="29">
          <cell r="A29" t="str">
            <v>DCM201</v>
          </cell>
          <cell r="B29" t="str">
            <v>Decommissioning Below</v>
          </cell>
          <cell r="C29">
            <v>31790622</v>
          </cell>
        </row>
        <row r="30">
          <cell r="A30" t="str">
            <v>DEP101</v>
          </cell>
          <cell r="B30" t="str">
            <v>Tax Depreciation</v>
          </cell>
          <cell r="C30">
            <v>-1021624214</v>
          </cell>
        </row>
        <row r="31">
          <cell r="A31" t="str">
            <v>DEP101ST</v>
          </cell>
          <cell r="B31" t="str">
            <v>Tax Depreciation</v>
          </cell>
          <cell r="C31">
            <v>1170406</v>
          </cell>
        </row>
        <row r="32">
          <cell r="A32" t="str">
            <v>DEP102</v>
          </cell>
          <cell r="B32" t="str">
            <v>Fossil Dismantlement</v>
          </cell>
          <cell r="C32">
            <v>-13439997</v>
          </cell>
        </row>
        <row r="33">
          <cell r="A33" t="str">
            <v>DEP103</v>
          </cell>
          <cell r="B33" t="str">
            <v>Reversal of Book Depreciation</v>
          </cell>
          <cell r="C33">
            <v>1364605031</v>
          </cell>
        </row>
        <row r="34">
          <cell r="A34" t="str">
            <v>DEP106</v>
          </cell>
          <cell r="B34" t="str">
            <v>Reclass Book Depr to AFUDC Depr</v>
          </cell>
          <cell r="C34">
            <v>-25986338</v>
          </cell>
        </row>
        <row r="35">
          <cell r="A35" t="str">
            <v>DEP118</v>
          </cell>
          <cell r="B35" t="str">
            <v>Florida Bonus Depreciation - 2008</v>
          </cell>
          <cell r="C35">
            <v>-36652428</v>
          </cell>
        </row>
        <row r="36">
          <cell r="A36" t="str">
            <v>DEP119</v>
          </cell>
          <cell r="B36" t="str">
            <v>Florida Bonus Depreciation - 2009</v>
          </cell>
          <cell r="C36">
            <v>-105447912</v>
          </cell>
        </row>
        <row r="37">
          <cell r="A37" t="str">
            <v>DEP126</v>
          </cell>
          <cell r="B37" t="str">
            <v>Florida Bonus Depreciation - 2010</v>
          </cell>
          <cell r="C37">
            <v>-100723681</v>
          </cell>
        </row>
        <row r="38">
          <cell r="A38" t="str">
            <v>DEP127</v>
          </cell>
          <cell r="B38" t="str">
            <v>Florida Bonus Depreciation - 2011</v>
          </cell>
          <cell r="C38">
            <v>-222732420</v>
          </cell>
        </row>
        <row r="39">
          <cell r="A39" t="str">
            <v>DEP128</v>
          </cell>
          <cell r="B39" t="str">
            <v>Florida Bonus Depreciation - 2012</v>
          </cell>
          <cell r="C39">
            <v>-310810896</v>
          </cell>
        </row>
        <row r="40">
          <cell r="A40" t="str">
            <v>DEP129</v>
          </cell>
          <cell r="B40" t="str">
            <v>Florida Bonus Depreciation - 2013</v>
          </cell>
          <cell r="C40">
            <v>1183626051</v>
          </cell>
        </row>
        <row r="41">
          <cell r="A41" t="str">
            <v>DEP130</v>
          </cell>
          <cell r="B41" t="str">
            <v>Bonus Depreciation</v>
          </cell>
          <cell r="C41">
            <v>-1380897057</v>
          </cell>
        </row>
        <row r="42">
          <cell r="A42" t="str">
            <v>DEP131</v>
          </cell>
          <cell r="B42" t="str">
            <v>FAS90 Depr Reclass</v>
          </cell>
          <cell r="C42">
            <v>20923535</v>
          </cell>
        </row>
        <row r="43">
          <cell r="A43" t="str">
            <v>DEP132</v>
          </cell>
          <cell r="B43" t="str">
            <v>CITC Book Depr Reclass</v>
          </cell>
          <cell r="C43">
            <v>-4309549</v>
          </cell>
        </row>
        <row r="44">
          <cell r="A44" t="str">
            <v>EMP102</v>
          </cell>
          <cell r="B44" t="str">
            <v>Pension SFAS 87</v>
          </cell>
          <cell r="C44">
            <v>-6827798</v>
          </cell>
        </row>
        <row r="45">
          <cell r="A45" t="str">
            <v>EMP103</v>
          </cell>
          <cell r="B45" t="str">
            <v>Non Ded Medic Contr</v>
          </cell>
          <cell r="C45">
            <v>436767</v>
          </cell>
        </row>
        <row r="46">
          <cell r="A46" t="str">
            <v>EMP201</v>
          </cell>
          <cell r="B46" t="str">
            <v>Bonuses</v>
          </cell>
          <cell r="C46">
            <v>89259775</v>
          </cell>
        </row>
        <row r="47">
          <cell r="A47" t="str">
            <v>EMP802</v>
          </cell>
          <cell r="B47" t="str">
            <v>Post Retirement SFAS 112 - NC</v>
          </cell>
          <cell r="C47">
            <v>-1746000</v>
          </cell>
        </row>
        <row r="48">
          <cell r="A48" t="str">
            <v>EMP803</v>
          </cell>
          <cell r="B48" t="str">
            <v>Welfare Capitalized</v>
          </cell>
          <cell r="C48">
            <v>3146980</v>
          </cell>
        </row>
        <row r="49">
          <cell r="A49" t="str">
            <v>EMP806</v>
          </cell>
          <cell r="B49" t="str">
            <v>Post Retirement Benefits - FAS106 Current</v>
          </cell>
          <cell r="C49">
            <v>-1504875</v>
          </cell>
        </row>
        <row r="50">
          <cell r="A50" t="str">
            <v>EMP807</v>
          </cell>
          <cell r="B50" t="str">
            <v>Post Retirement Benefits - FAS106 NC</v>
          </cell>
          <cell r="C50">
            <v>-10698086</v>
          </cell>
        </row>
        <row r="51">
          <cell r="A51" t="str">
            <v>EMP810</v>
          </cell>
          <cell r="B51" t="str">
            <v>Medicare Part D Subsidy</v>
          </cell>
          <cell r="C51">
            <v>-2053438</v>
          </cell>
        </row>
        <row r="52">
          <cell r="A52" t="str">
            <v>EMP901</v>
          </cell>
          <cell r="B52" t="str">
            <v>Def Compensation</v>
          </cell>
          <cell r="C52">
            <v>-400182</v>
          </cell>
        </row>
        <row r="53">
          <cell r="A53" t="str">
            <v>EMP902</v>
          </cell>
          <cell r="B53" t="str">
            <v>Deferred Severance - Current</v>
          </cell>
          <cell r="C53">
            <v>5720000</v>
          </cell>
        </row>
        <row r="54">
          <cell r="A54" t="str">
            <v>EMP903</v>
          </cell>
          <cell r="B54" t="str">
            <v>SERP Current Portion</v>
          </cell>
          <cell r="C54">
            <v>816294</v>
          </cell>
        </row>
        <row r="55">
          <cell r="A55" t="str">
            <v>EMPA01</v>
          </cell>
          <cell r="B55" t="str">
            <v>Section 162(M) Disallowance</v>
          </cell>
          <cell r="C55">
            <v>585353</v>
          </cell>
        </row>
        <row r="56">
          <cell r="A56" t="str">
            <v>FIN401</v>
          </cell>
          <cell r="B56" t="str">
            <v>FIN 48 Interest Payable</v>
          </cell>
          <cell r="C56">
            <v>-427006</v>
          </cell>
        </row>
        <row r="57">
          <cell r="A57" t="str">
            <v>FIN402</v>
          </cell>
          <cell r="B57" t="str">
            <v>FIN 48 Interest Receivable</v>
          </cell>
          <cell r="C57">
            <v>-164151</v>
          </cell>
        </row>
        <row r="58">
          <cell r="A58" t="str">
            <v>FIN403</v>
          </cell>
          <cell r="B58" t="str">
            <v>FIN48 Interest Payable-State</v>
          </cell>
          <cell r="C58">
            <v>82849</v>
          </cell>
        </row>
        <row r="59">
          <cell r="A59" t="str">
            <v>FIN404</v>
          </cell>
          <cell r="B59" t="str">
            <v>FIN48 Interest Receivable-State</v>
          </cell>
          <cell r="C59">
            <v>-82849</v>
          </cell>
        </row>
        <row r="60">
          <cell r="A60" t="str">
            <v>FIN406</v>
          </cell>
          <cell r="B60" t="str">
            <v>Int Receivable Current - FIN48</v>
          </cell>
          <cell r="C60">
            <v>591157</v>
          </cell>
        </row>
        <row r="61">
          <cell r="A61" t="str">
            <v>FLA101</v>
          </cell>
          <cell r="B61" t="str">
            <v>Florida State Exemption</v>
          </cell>
          <cell r="C61">
            <v>-50000</v>
          </cell>
        </row>
        <row r="62">
          <cell r="A62" t="str">
            <v>FUL102</v>
          </cell>
          <cell r="B62" t="str">
            <v>Def Fuel Cost FERC</v>
          </cell>
          <cell r="C62">
            <v>49283</v>
          </cell>
        </row>
        <row r="63">
          <cell r="A63" t="str">
            <v>FUL103</v>
          </cell>
          <cell r="B63" t="str">
            <v>Def Fuel Cost FPSC - Current</v>
          </cell>
          <cell r="C63">
            <v>-147865148</v>
          </cell>
        </row>
        <row r="64">
          <cell r="A64" t="str">
            <v>FUL105</v>
          </cell>
          <cell r="B64" t="str">
            <v>Def CCR Costs</v>
          </cell>
          <cell r="C64">
            <v>46279801</v>
          </cell>
        </row>
        <row r="65">
          <cell r="A65" t="str">
            <v>FUL108</v>
          </cell>
          <cell r="B65" t="str">
            <v>Def ECCR Costs</v>
          </cell>
          <cell r="C65">
            <v>-13895175</v>
          </cell>
        </row>
        <row r="66">
          <cell r="A66" t="str">
            <v>FUL109</v>
          </cell>
          <cell r="B66" t="str">
            <v>EPU Asset Retirements</v>
          </cell>
          <cell r="C66">
            <v>-18139493</v>
          </cell>
        </row>
        <row r="67">
          <cell r="A67" t="str">
            <v>FUL301</v>
          </cell>
          <cell r="B67" t="str">
            <v>Def Franchise Fee Rev</v>
          </cell>
          <cell r="C67">
            <v>-744011</v>
          </cell>
        </row>
        <row r="68">
          <cell r="A68" t="str">
            <v>FUL302</v>
          </cell>
          <cell r="B68" t="str">
            <v>Franchise Fee Costs</v>
          </cell>
          <cell r="C68">
            <v>-1342936</v>
          </cell>
        </row>
        <row r="69">
          <cell r="A69" t="str">
            <v>INC602</v>
          </cell>
          <cell r="B69" t="str">
            <v>Premium Lighting Prog Rev</v>
          </cell>
          <cell r="C69">
            <v>-554225</v>
          </cell>
        </row>
        <row r="70">
          <cell r="A70" t="str">
            <v>INC605</v>
          </cell>
          <cell r="B70" t="str">
            <v>Deferred Income - NC</v>
          </cell>
          <cell r="C70">
            <v>-8531</v>
          </cell>
        </row>
        <row r="71">
          <cell r="A71" t="str">
            <v>INJ101</v>
          </cell>
          <cell r="B71" t="str">
            <v>Injuries and Damages</v>
          </cell>
          <cell r="C71">
            <v>-6164311</v>
          </cell>
        </row>
        <row r="72">
          <cell r="A72" t="str">
            <v>INT101</v>
          </cell>
          <cell r="B72" t="str">
            <v>Method Life CPI</v>
          </cell>
          <cell r="C72">
            <v>68194451</v>
          </cell>
        </row>
        <row r="73">
          <cell r="A73" t="str">
            <v>ITC101</v>
          </cell>
          <cell r="B73" t="str">
            <v>Conv ITC Amort &amp; GU</v>
          </cell>
          <cell r="C73">
            <v>-2384688</v>
          </cell>
        </row>
        <row r="74">
          <cell r="A74" t="str">
            <v>ITC102</v>
          </cell>
          <cell r="B74" t="str">
            <v>Conv ITC Depr Loss</v>
          </cell>
          <cell r="C74">
            <v>1192344</v>
          </cell>
        </row>
        <row r="75">
          <cell r="A75" t="str">
            <v>ITC103</v>
          </cell>
          <cell r="B75" t="str">
            <v>Space Coast ITC GU</v>
          </cell>
          <cell r="C75">
            <v>-1000032</v>
          </cell>
        </row>
        <row r="76">
          <cell r="A76" t="str">
            <v>ITC104</v>
          </cell>
          <cell r="B76" t="str">
            <v>Space Coast ITC Depr Loss</v>
          </cell>
          <cell r="C76">
            <v>500004</v>
          </cell>
        </row>
        <row r="77">
          <cell r="A77" t="str">
            <v>ITC105</v>
          </cell>
          <cell r="B77" t="str">
            <v>Martin Solar ITC G/U</v>
          </cell>
          <cell r="C77">
            <v>-6716448</v>
          </cell>
        </row>
        <row r="78">
          <cell r="A78" t="str">
            <v>ITC106</v>
          </cell>
          <cell r="B78" t="str">
            <v>Martin ITC Depr Loss</v>
          </cell>
          <cell r="C78">
            <v>3358224</v>
          </cell>
        </row>
        <row r="79">
          <cell r="A79" t="str">
            <v>MEL101</v>
          </cell>
          <cell r="B79" t="str">
            <v>Business Meals</v>
          </cell>
          <cell r="C79">
            <v>1906022</v>
          </cell>
        </row>
        <row r="80">
          <cell r="A80" t="str">
            <v>MIX101</v>
          </cell>
          <cell r="B80" t="str">
            <v>Mixed Service Costs</v>
          </cell>
          <cell r="C80">
            <v>-134826069</v>
          </cell>
        </row>
        <row r="81">
          <cell r="A81" t="str">
            <v>NUC106</v>
          </cell>
          <cell r="B81" t="str">
            <v>Nuclear Rule Book/Tax Basis</v>
          </cell>
          <cell r="C81">
            <v>58775531</v>
          </cell>
        </row>
        <row r="82">
          <cell r="A82" t="str">
            <v>POL101</v>
          </cell>
          <cell r="B82" t="str">
            <v>Nondeductible Penalties</v>
          </cell>
          <cell r="C82">
            <v>153670</v>
          </cell>
        </row>
        <row r="83">
          <cell r="A83" t="str">
            <v>POL201</v>
          </cell>
          <cell r="B83" t="str">
            <v>Nondeductible Club Dues And Political Contributions</v>
          </cell>
          <cell r="C83">
            <v>15000581</v>
          </cell>
        </row>
        <row r="84">
          <cell r="A84" t="str">
            <v>PPD101</v>
          </cell>
          <cell r="B84" t="str">
            <v>Prepaid Insurance</v>
          </cell>
          <cell r="C84">
            <v>-1375831</v>
          </cell>
        </row>
        <row r="85">
          <cell r="A85" t="str">
            <v>PPD202</v>
          </cell>
          <cell r="B85" t="str">
            <v>Prepaid Franchise Fees</v>
          </cell>
          <cell r="C85">
            <v>808654</v>
          </cell>
        </row>
        <row r="86">
          <cell r="A86" t="str">
            <v>PPD203</v>
          </cell>
          <cell r="B86" t="str">
            <v>Prepaid State Motor Vehicle Taxes</v>
          </cell>
          <cell r="C86">
            <v>86817</v>
          </cell>
        </row>
        <row r="87">
          <cell r="A87" t="str">
            <v>REM101</v>
          </cell>
          <cell r="B87" t="str">
            <v>Cost of Removal</v>
          </cell>
          <cell r="C87">
            <v>-102544059</v>
          </cell>
        </row>
        <row r="88">
          <cell r="A88" t="str">
            <v>REP201</v>
          </cell>
          <cell r="B88" t="str">
            <v>Repair Projects</v>
          </cell>
          <cell r="C88">
            <v>-392542438</v>
          </cell>
        </row>
        <row r="89">
          <cell r="A89" t="str">
            <v>REP301</v>
          </cell>
          <cell r="B89" t="str">
            <v>Cable Injection</v>
          </cell>
          <cell r="C89">
            <v>-999035</v>
          </cell>
        </row>
        <row r="90">
          <cell r="A90" t="str">
            <v>REP501</v>
          </cell>
          <cell r="B90" t="str">
            <v>Nuc Maint Reserve</v>
          </cell>
          <cell r="C90">
            <v>34211876</v>
          </cell>
        </row>
        <row r="91">
          <cell r="A91" t="str">
            <v>REP503</v>
          </cell>
          <cell r="B91" t="str">
            <v>Nuc Maint Res-Particip</v>
          </cell>
          <cell r="C91">
            <v>-2526926</v>
          </cell>
        </row>
        <row r="92">
          <cell r="A92" t="str">
            <v>RES106</v>
          </cell>
          <cell r="B92" t="str">
            <v>Legal Reserve</v>
          </cell>
          <cell r="C92">
            <v>720000</v>
          </cell>
        </row>
        <row r="93">
          <cell r="A93" t="str">
            <v>RES113</v>
          </cell>
          <cell r="B93" t="str">
            <v>Nuc Last Core Expense</v>
          </cell>
          <cell r="C93">
            <v>11753697</v>
          </cell>
        </row>
        <row r="94">
          <cell r="A94" t="str">
            <v>RES114</v>
          </cell>
          <cell r="B94" t="str">
            <v>Nuc M and S Inventory</v>
          </cell>
          <cell r="C94">
            <v>1407477</v>
          </cell>
        </row>
        <row r="95">
          <cell r="A95" t="str">
            <v>RES117</v>
          </cell>
          <cell r="B95" t="str">
            <v>Elmore Litigation Reserve</v>
          </cell>
          <cell r="C95">
            <v>94176</v>
          </cell>
        </row>
        <row r="96">
          <cell r="A96" t="str">
            <v>RES126</v>
          </cell>
          <cell r="B96" t="str">
            <v>Nuclear Rad Waste</v>
          </cell>
          <cell r="C96">
            <v>1320628</v>
          </cell>
        </row>
        <row r="97">
          <cell r="A97" t="str">
            <v>RES135</v>
          </cell>
          <cell r="B97" t="str">
            <v>Rothenberg Obligation</v>
          </cell>
          <cell r="C97">
            <v>-270206</v>
          </cell>
        </row>
        <row r="98">
          <cell r="A98" t="str">
            <v>RES137</v>
          </cell>
          <cell r="B98" t="str">
            <v>Savings/Warrant Reserve</v>
          </cell>
          <cell r="C98">
            <v>32684</v>
          </cell>
        </row>
        <row r="99">
          <cell r="A99" t="str">
            <v>RES139</v>
          </cell>
          <cell r="B99" t="str">
            <v>Scherer Supplemental Perf Fee</v>
          </cell>
          <cell r="C99">
            <v>5668986</v>
          </cell>
        </row>
        <row r="100">
          <cell r="A100" t="str">
            <v>RES301</v>
          </cell>
          <cell r="B100" t="str">
            <v>Environmental Liability</v>
          </cell>
          <cell r="C100">
            <v>1192393</v>
          </cell>
        </row>
        <row r="101">
          <cell r="A101" t="str">
            <v>RES401</v>
          </cell>
          <cell r="B101" t="str">
            <v>Vacation Pay Accrual</v>
          </cell>
          <cell r="C101">
            <v>-3352006</v>
          </cell>
        </row>
        <row r="102">
          <cell r="A102" t="str">
            <v>RES601</v>
          </cell>
          <cell r="B102" t="str">
            <v>Dormant Materials</v>
          </cell>
          <cell r="C102">
            <v>522415</v>
          </cell>
        </row>
        <row r="103">
          <cell r="A103" t="str">
            <v>RES801</v>
          </cell>
          <cell r="B103" t="str">
            <v>FMPA Settlement Agreement</v>
          </cell>
          <cell r="C103">
            <v>-613400</v>
          </cell>
        </row>
        <row r="104">
          <cell r="A104" t="str">
            <v>REV103</v>
          </cell>
          <cell r="B104" t="str">
            <v>Measurement And Verification Incom</v>
          </cell>
          <cell r="C104">
            <v>-35603</v>
          </cell>
        </row>
        <row r="105">
          <cell r="A105" t="str">
            <v>RSH101</v>
          </cell>
          <cell r="B105" t="str">
            <v>Computer Software</v>
          </cell>
          <cell r="C105">
            <v>-17202848</v>
          </cell>
        </row>
        <row r="106">
          <cell r="A106" t="str">
            <v>RSH102</v>
          </cell>
          <cell r="B106" t="str">
            <v>Research and Experimental Costs</v>
          </cell>
          <cell r="C106">
            <v>-275000</v>
          </cell>
        </row>
        <row r="107">
          <cell r="A107" t="str">
            <v>RSH105</v>
          </cell>
          <cell r="B107" t="str">
            <v>Nuclear R and E Costs</v>
          </cell>
          <cell r="C107">
            <v>-2725006</v>
          </cell>
        </row>
        <row r="108">
          <cell r="A108" t="str">
            <v>SAL101</v>
          </cell>
          <cell r="B108" t="str">
            <v>Tax Gain/Loss</v>
          </cell>
          <cell r="C108">
            <v>-70767192</v>
          </cell>
        </row>
        <row r="109">
          <cell r="A109" t="str">
            <v>SAL101ST</v>
          </cell>
          <cell r="B109" t="str">
            <v>Tax Gain/Loss</v>
          </cell>
          <cell r="C109">
            <v>154057</v>
          </cell>
        </row>
        <row r="110">
          <cell r="A110" t="str">
            <v>SAL301</v>
          </cell>
          <cell r="B110" t="str">
            <v>Cap Gain Emiss Allow</v>
          </cell>
          <cell r="C110">
            <v>-552491</v>
          </cell>
        </row>
        <row r="111">
          <cell r="A111" t="str">
            <v>SAL602</v>
          </cell>
          <cell r="B111" t="str">
            <v>Gain on Sale of MIT Credits</v>
          </cell>
          <cell r="C111">
            <v>4932104</v>
          </cell>
        </row>
        <row r="112">
          <cell r="A112" t="str">
            <v>SJR101</v>
          </cell>
          <cell r="B112" t="str">
            <v>SJRPP Decommissioning</v>
          </cell>
          <cell r="C112">
            <v>1583240</v>
          </cell>
        </row>
        <row r="113">
          <cell r="A113" t="str">
            <v>SJR102</v>
          </cell>
          <cell r="B113" t="str">
            <v>SJRPP Def Interest</v>
          </cell>
          <cell r="C113">
            <v>-3301962</v>
          </cell>
        </row>
        <row r="114">
          <cell r="A114" t="str">
            <v>STM201</v>
          </cell>
          <cell r="B114" t="str">
            <v>Storm Fund Below</v>
          </cell>
          <cell r="C114">
            <v>1080954</v>
          </cell>
        </row>
        <row r="115">
          <cell r="A115" t="str">
            <v>STM401</v>
          </cell>
          <cell r="B115" t="str">
            <v>Storm Recovery Property</v>
          </cell>
          <cell r="C115">
            <v>90717399</v>
          </cell>
        </row>
        <row r="116">
          <cell r="A116" t="str">
            <v>STM402</v>
          </cell>
          <cell r="B116" t="str">
            <v>Over/Under Recovery - FREC</v>
          </cell>
          <cell r="C116">
            <v>57773</v>
          </cell>
        </row>
        <row r="117">
          <cell r="A117" t="str">
            <v>STM406</v>
          </cell>
          <cell r="B117" t="str">
            <v>Storm - Reg Asset - Non-Regulated</v>
          </cell>
          <cell r="C117">
            <v>150245</v>
          </cell>
        </row>
        <row r="118">
          <cell r="A118" t="str">
            <v>STM407</v>
          </cell>
          <cell r="B118" t="str">
            <v>Storm Recovery - Current</v>
          </cell>
          <cell r="C118">
            <v>-5573857</v>
          </cell>
        </row>
        <row r="119">
          <cell r="A119" t="str">
            <v>STM409</v>
          </cell>
          <cell r="B119" t="str">
            <v>Storm-Reg Asset - Regulated</v>
          </cell>
          <cell r="C119">
            <v>3679961</v>
          </cell>
        </row>
        <row r="120">
          <cell r="A120" t="str">
            <v>STM410</v>
          </cell>
          <cell r="B120" t="str">
            <v>Storm Recovery Property Offset</v>
          </cell>
          <cell r="C120">
            <v>-2008585</v>
          </cell>
        </row>
        <row r="121">
          <cell r="A121" t="str">
            <v>STM411</v>
          </cell>
          <cell r="B121" t="str">
            <v>Storm - Reg Asset - Regulated Offset</v>
          </cell>
          <cell r="C121">
            <v>2008585</v>
          </cell>
        </row>
        <row r="122">
          <cell r="A122" t="str">
            <v>SUB101</v>
          </cell>
          <cell r="B122" t="str">
            <v>Equity Earnings Subs</v>
          </cell>
          <cell r="C122">
            <v>-20189654</v>
          </cell>
        </row>
        <row r="123">
          <cell r="A123" t="str">
            <v>UBR102</v>
          </cell>
          <cell r="B123" t="str">
            <v>Unbilled Revenue FPSC</v>
          </cell>
          <cell r="C123">
            <v>138028632</v>
          </cell>
        </row>
      </sheetData>
      <sheetData sheetId="12"/>
      <sheetData sheetId="13" refreshError="1"/>
      <sheetData sheetId="14" refreshError="1"/>
      <sheetData sheetId="15" refreshError="1"/>
      <sheetData sheetId="1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210"/>
      <sheetName val="211523"/>
      <sheetName val="MOF"/>
      <sheetName val="vlook"/>
    </sheetNames>
    <sheetDataSet>
      <sheetData sheetId="0" refreshError="1"/>
      <sheetData sheetId="1" refreshError="1"/>
      <sheetData sheetId="2" refreshError="1"/>
      <sheetData sheetId="3">
        <row r="2">
          <cell r="C2" t="str">
            <v>Corp Eliminations</v>
          </cell>
          <cell r="D2">
            <v>-4332148497</v>
          </cell>
        </row>
        <row r="3">
          <cell r="A3">
            <v>10</v>
          </cell>
          <cell r="B3">
            <v>582480149</v>
          </cell>
          <cell r="C3" t="str">
            <v>UPS DE</v>
          </cell>
          <cell r="D3">
            <v>-6839791</v>
          </cell>
        </row>
        <row r="4">
          <cell r="A4">
            <v>20</v>
          </cell>
          <cell r="B4">
            <v>951732075</v>
          </cell>
          <cell r="C4" t="str">
            <v>UPS of America</v>
          </cell>
          <cell r="D4">
            <v>231605777</v>
          </cell>
        </row>
        <row r="5">
          <cell r="A5">
            <v>30</v>
          </cell>
          <cell r="B5">
            <v>131857959</v>
          </cell>
          <cell r="C5" t="str">
            <v>UPS, Inc (GS)</v>
          </cell>
          <cell r="D5">
            <v>-25083392</v>
          </cell>
        </row>
        <row r="6">
          <cell r="A6">
            <v>40</v>
          </cell>
          <cell r="B6">
            <v>61245047</v>
          </cell>
          <cell r="C6" t="str">
            <v>UPS, IGS Co</v>
          </cell>
          <cell r="D6">
            <v>-3761200</v>
          </cell>
        </row>
        <row r="7">
          <cell r="A7">
            <v>45</v>
          </cell>
          <cell r="B7">
            <v>521772416</v>
          </cell>
          <cell r="C7" t="str">
            <v>UPS Mexico</v>
          </cell>
          <cell r="D7">
            <v>4366191</v>
          </cell>
        </row>
        <row r="8">
          <cell r="A8">
            <v>50</v>
          </cell>
          <cell r="B8">
            <v>61245050</v>
          </cell>
          <cell r="C8" t="str">
            <v>UPS Int'l Inc</v>
          </cell>
          <cell r="D8">
            <v>-5030411</v>
          </cell>
        </row>
        <row r="9">
          <cell r="A9" t="str">
            <v>050A</v>
          </cell>
          <cell r="B9">
            <v>980124740</v>
          </cell>
          <cell r="C9" t="str">
            <v>Global Forwarding</v>
          </cell>
          <cell r="D9">
            <v>-4730633</v>
          </cell>
        </row>
        <row r="10">
          <cell r="A10">
            <v>49</v>
          </cell>
          <cell r="B10">
            <v>582015510</v>
          </cell>
          <cell r="C10" t="str">
            <v>UPS Norway</v>
          </cell>
          <cell r="D10">
            <v>-638844</v>
          </cell>
        </row>
        <row r="11">
          <cell r="A11">
            <v>51</v>
          </cell>
          <cell r="B11">
            <v>582023162</v>
          </cell>
          <cell r="C11" t="str">
            <v>UPS Portugal</v>
          </cell>
          <cell r="D11">
            <v>-1</v>
          </cell>
        </row>
        <row r="12">
          <cell r="A12">
            <v>52</v>
          </cell>
          <cell r="B12">
            <v>582025224</v>
          </cell>
          <cell r="C12" t="str">
            <v>UPS Espana</v>
          </cell>
          <cell r="D12">
            <v>-14324503</v>
          </cell>
        </row>
        <row r="13">
          <cell r="A13" t="str">
            <v>050G</v>
          </cell>
          <cell r="B13">
            <v>582080508</v>
          </cell>
          <cell r="C13" t="str">
            <v>UPS Latin America</v>
          </cell>
          <cell r="D13">
            <v>-11170073</v>
          </cell>
        </row>
        <row r="14">
          <cell r="A14">
            <v>48</v>
          </cell>
          <cell r="B14">
            <v>582082111</v>
          </cell>
          <cell r="C14" t="str">
            <v>UPS Italia</v>
          </cell>
          <cell r="D14">
            <v>-6350275</v>
          </cell>
        </row>
        <row r="15">
          <cell r="A15" t="str">
            <v>050I</v>
          </cell>
          <cell r="B15">
            <v>582174121</v>
          </cell>
          <cell r="C15" t="str">
            <v>UPS China</v>
          </cell>
          <cell r="D15">
            <v>0</v>
          </cell>
        </row>
        <row r="16">
          <cell r="A16" t="str">
            <v>050J</v>
          </cell>
          <cell r="B16">
            <v>980160657</v>
          </cell>
          <cell r="C16" t="str">
            <v>UPS Greece</v>
          </cell>
          <cell r="D16">
            <v>-79841</v>
          </cell>
        </row>
        <row r="17">
          <cell r="A17">
            <v>55</v>
          </cell>
          <cell r="B17">
            <v>223068395</v>
          </cell>
          <cell r="C17" t="str">
            <v>UPS Intl Fwd</v>
          </cell>
          <cell r="D17">
            <v>5641919</v>
          </cell>
        </row>
        <row r="18">
          <cell r="A18">
            <v>60</v>
          </cell>
          <cell r="B18">
            <v>131426500</v>
          </cell>
          <cell r="C18" t="str">
            <v>UPS, Inc (NY)</v>
          </cell>
          <cell r="D18">
            <v>211068439</v>
          </cell>
        </row>
        <row r="19">
          <cell r="A19">
            <v>70</v>
          </cell>
          <cell r="B19">
            <v>362407381</v>
          </cell>
          <cell r="C19" t="str">
            <v>UPS, Inc (OH)</v>
          </cell>
          <cell r="D19">
            <v>880486502</v>
          </cell>
        </row>
        <row r="20">
          <cell r="A20">
            <v>80</v>
          </cell>
          <cell r="B20">
            <v>131686691</v>
          </cell>
          <cell r="C20" t="str">
            <v>UPS Co (Air)</v>
          </cell>
          <cell r="D20">
            <v>-272723283</v>
          </cell>
        </row>
        <row r="21">
          <cell r="A21">
            <v>90</v>
          </cell>
          <cell r="B21">
            <v>61245051</v>
          </cell>
          <cell r="C21" t="str">
            <v>UPS WWF, INC</v>
          </cell>
          <cell r="D21">
            <v>2139214468</v>
          </cell>
        </row>
        <row r="22">
          <cell r="A22">
            <v>130</v>
          </cell>
          <cell r="B22">
            <v>61038342</v>
          </cell>
          <cell r="C22" t="str">
            <v>UPS Deutschland</v>
          </cell>
          <cell r="D22">
            <v>-47653663</v>
          </cell>
        </row>
        <row r="23">
          <cell r="A23">
            <v>140</v>
          </cell>
          <cell r="B23">
            <v>946064257</v>
          </cell>
          <cell r="C23" t="str">
            <v xml:space="preserve">M.P.D. </v>
          </cell>
          <cell r="D23">
            <v>0</v>
          </cell>
        </row>
        <row r="24">
          <cell r="A24">
            <v>150</v>
          </cell>
          <cell r="B24">
            <v>132669224</v>
          </cell>
          <cell r="C24" t="str">
            <v>UPS, Inc (VA)</v>
          </cell>
          <cell r="D24">
            <v>0</v>
          </cell>
        </row>
        <row r="25">
          <cell r="A25">
            <v>170</v>
          </cell>
          <cell r="B25">
            <v>61048294</v>
          </cell>
          <cell r="C25" t="str">
            <v>UPS Truck Leasing</v>
          </cell>
          <cell r="D25">
            <v>89565502</v>
          </cell>
        </row>
        <row r="26">
          <cell r="A26">
            <v>180</v>
          </cell>
          <cell r="B26">
            <v>223005662</v>
          </cell>
          <cell r="C26" t="str">
            <v>Air Leasing</v>
          </cell>
          <cell r="D26">
            <v>0</v>
          </cell>
        </row>
        <row r="27">
          <cell r="A27">
            <v>190</v>
          </cell>
          <cell r="B27">
            <v>61007042</v>
          </cell>
          <cell r="C27" t="str">
            <v>DTI - Martrac</v>
          </cell>
          <cell r="D27">
            <v>-5350795</v>
          </cell>
        </row>
        <row r="28">
          <cell r="A28">
            <v>191</v>
          </cell>
          <cell r="B28">
            <v>582553731</v>
          </cell>
          <cell r="C28" t="str">
            <v>Full Service Brokerage</v>
          </cell>
          <cell r="D28">
            <v>510341</v>
          </cell>
        </row>
        <row r="29">
          <cell r="A29">
            <v>192</v>
          </cell>
          <cell r="B29">
            <v>411611190</v>
          </cell>
          <cell r="C29" t="str">
            <v>America Customs Brokers</v>
          </cell>
          <cell r="D29">
            <v>0</v>
          </cell>
        </row>
        <row r="30">
          <cell r="A30">
            <v>200</v>
          </cell>
          <cell r="B30">
            <v>61135430</v>
          </cell>
          <cell r="C30" t="str">
            <v>Customhouse</v>
          </cell>
          <cell r="D30">
            <v>10787096</v>
          </cell>
        </row>
        <row r="31">
          <cell r="A31">
            <v>201</v>
          </cell>
          <cell r="B31">
            <v>141623231</v>
          </cell>
          <cell r="C31" t="str">
            <v>Transborder</v>
          </cell>
          <cell r="D31">
            <v>0</v>
          </cell>
        </row>
        <row r="32">
          <cell r="A32">
            <v>204</v>
          </cell>
          <cell r="B32">
            <v>910743033</v>
          </cell>
          <cell r="C32" t="str">
            <v>Border Brokerage</v>
          </cell>
          <cell r="D32">
            <v>-588870</v>
          </cell>
        </row>
        <row r="33">
          <cell r="A33">
            <v>208</v>
          </cell>
          <cell r="B33">
            <v>450308227</v>
          </cell>
          <cell r="C33" t="str">
            <v>HA &amp; JL Wood</v>
          </cell>
          <cell r="D33">
            <v>-283308</v>
          </cell>
        </row>
        <row r="34">
          <cell r="A34">
            <v>210</v>
          </cell>
          <cell r="B34">
            <v>61259037</v>
          </cell>
          <cell r="C34" t="str">
            <v xml:space="preserve">Aviation Svc </v>
          </cell>
          <cell r="D34">
            <v>-3853625</v>
          </cell>
        </row>
        <row r="35">
          <cell r="A35">
            <v>220</v>
          </cell>
          <cell r="B35">
            <v>61060329</v>
          </cell>
          <cell r="C35" t="str">
            <v xml:space="preserve">T.C.I. </v>
          </cell>
          <cell r="D35">
            <v>0</v>
          </cell>
        </row>
        <row r="36">
          <cell r="A36">
            <v>230</v>
          </cell>
          <cell r="B36">
            <v>132806851</v>
          </cell>
          <cell r="C36" t="str">
            <v>Upico Corp</v>
          </cell>
          <cell r="D36">
            <v>148739268</v>
          </cell>
        </row>
        <row r="37">
          <cell r="A37">
            <v>232</v>
          </cell>
          <cell r="B37">
            <v>582526221</v>
          </cell>
          <cell r="C37" t="str">
            <v>Global Trade Finance</v>
          </cell>
          <cell r="D37">
            <v>-906873</v>
          </cell>
        </row>
        <row r="38">
          <cell r="A38">
            <v>233</v>
          </cell>
          <cell r="B38">
            <v>582417242</v>
          </cell>
          <cell r="C38" t="str">
            <v>UPS Capital</v>
          </cell>
          <cell r="D38">
            <v>-12023540</v>
          </cell>
        </row>
        <row r="39">
          <cell r="A39">
            <v>234</v>
          </cell>
          <cell r="B39">
            <v>582491515</v>
          </cell>
          <cell r="C39" t="str">
            <v>Glenlake Financial</v>
          </cell>
          <cell r="D39">
            <v>3008159</v>
          </cell>
        </row>
        <row r="40">
          <cell r="A40">
            <v>235</v>
          </cell>
          <cell r="B40">
            <v>582406804</v>
          </cell>
          <cell r="C40" t="str">
            <v>Glenlake Insurance</v>
          </cell>
          <cell r="D40">
            <v>9783059</v>
          </cell>
        </row>
        <row r="41">
          <cell r="A41">
            <v>237</v>
          </cell>
          <cell r="B41">
            <v>582430849</v>
          </cell>
          <cell r="C41" t="str">
            <v>Glenlake Ins (KY)</v>
          </cell>
          <cell r="D41">
            <v>0</v>
          </cell>
        </row>
        <row r="42">
          <cell r="A42">
            <v>238</v>
          </cell>
          <cell r="B42">
            <v>582489424</v>
          </cell>
          <cell r="C42" t="str">
            <v>Glenlake Ins (CA)</v>
          </cell>
          <cell r="D42">
            <v>2483267</v>
          </cell>
        </row>
        <row r="43">
          <cell r="A43" t="str">
            <v>gleninstx</v>
          </cell>
          <cell r="B43">
            <v>752865879</v>
          </cell>
          <cell r="C43" t="str">
            <v>Glenlake Ins (TX)</v>
          </cell>
        </row>
        <row r="44">
          <cell r="A44">
            <v>239</v>
          </cell>
          <cell r="B44">
            <v>741539524</v>
          </cell>
          <cell r="C44" t="str">
            <v>Glenlake Mgmt (TX)</v>
          </cell>
          <cell r="D44">
            <v>-15552</v>
          </cell>
        </row>
        <row r="45">
          <cell r="A45">
            <v>240</v>
          </cell>
          <cell r="B45">
            <v>521459671</v>
          </cell>
          <cell r="C45" t="str">
            <v>Logistics Technologies</v>
          </cell>
          <cell r="D45">
            <v>-1275334</v>
          </cell>
        </row>
        <row r="46">
          <cell r="A46">
            <v>241</v>
          </cell>
          <cell r="B46">
            <v>582543363</v>
          </cell>
          <cell r="C46" t="str">
            <v>Glenlake Ins (MA)</v>
          </cell>
          <cell r="D46">
            <v>146862</v>
          </cell>
        </row>
        <row r="47">
          <cell r="A47">
            <v>242</v>
          </cell>
          <cell r="B47">
            <v>582546110</v>
          </cell>
          <cell r="C47" t="str">
            <v>Glenlake Ins (AL)</v>
          </cell>
          <cell r="D47">
            <v>-484</v>
          </cell>
        </row>
        <row r="48">
          <cell r="A48">
            <v>243</v>
          </cell>
          <cell r="B48">
            <v>582527129</v>
          </cell>
          <cell r="C48" t="str">
            <v>Glenlake Ins (NV)</v>
          </cell>
          <cell r="D48">
            <v>6311</v>
          </cell>
        </row>
        <row r="49">
          <cell r="A49">
            <v>250</v>
          </cell>
          <cell r="B49">
            <v>930805401</v>
          </cell>
          <cell r="C49" t="str">
            <v>Aviation Tech</v>
          </cell>
          <cell r="D49">
            <v>-6442543</v>
          </cell>
        </row>
        <row r="50">
          <cell r="A50">
            <v>260</v>
          </cell>
          <cell r="B50">
            <v>223043855</v>
          </cell>
          <cell r="C50" t="str">
            <v>UPS Telecommunication</v>
          </cell>
          <cell r="D50">
            <v>309600</v>
          </cell>
        </row>
        <row r="51">
          <cell r="A51">
            <v>262</v>
          </cell>
          <cell r="B51">
            <v>582417256</v>
          </cell>
          <cell r="C51" t="str">
            <v>Business Comm Svcs</v>
          </cell>
          <cell r="D51">
            <v>8563068</v>
          </cell>
        </row>
        <row r="52">
          <cell r="A52">
            <v>265</v>
          </cell>
          <cell r="B52">
            <v>582369773</v>
          </cell>
          <cell r="C52" t="str">
            <v>UPS Professional</v>
          </cell>
          <cell r="D52">
            <v>1761735</v>
          </cell>
        </row>
        <row r="53">
          <cell r="A53">
            <v>271</v>
          </cell>
          <cell r="B53">
            <v>582559795</v>
          </cell>
          <cell r="C53" t="str">
            <v>Logistics Group Investment</v>
          </cell>
          <cell r="D53">
            <v>0</v>
          </cell>
        </row>
        <row r="54">
          <cell r="A54">
            <v>272</v>
          </cell>
          <cell r="B54">
            <v>582519881</v>
          </cell>
          <cell r="C54" t="str">
            <v>Logistics Group Int'l</v>
          </cell>
          <cell r="D54">
            <v>750929</v>
          </cell>
        </row>
        <row r="55">
          <cell r="A55">
            <v>273</v>
          </cell>
          <cell r="B55">
            <v>650880401</v>
          </cell>
          <cell r="C55" t="str">
            <v>Logistics Group Americas</v>
          </cell>
          <cell r="D55">
            <v>827207</v>
          </cell>
        </row>
        <row r="56">
          <cell r="A56">
            <v>274</v>
          </cell>
          <cell r="B56">
            <v>650168482</v>
          </cell>
          <cell r="C56" t="str">
            <v>Logistics Services Americas</v>
          </cell>
          <cell r="D56">
            <v>-1111645</v>
          </cell>
        </row>
        <row r="57">
          <cell r="A57">
            <v>275</v>
          </cell>
          <cell r="B57">
            <v>911699570</v>
          </cell>
          <cell r="C57" t="str">
            <v>Velleb</v>
          </cell>
          <cell r="D57">
            <v>0</v>
          </cell>
        </row>
        <row r="58">
          <cell r="A58">
            <v>276</v>
          </cell>
          <cell r="B58">
            <v>582513265</v>
          </cell>
          <cell r="C58" t="str">
            <v>UPS Autogistics</v>
          </cell>
          <cell r="D58">
            <v>3370171</v>
          </cell>
        </row>
        <row r="59">
          <cell r="A59">
            <v>277</v>
          </cell>
          <cell r="B59">
            <v>980055475</v>
          </cell>
          <cell r="C59" t="str">
            <v>Livingston Healthcare</v>
          </cell>
          <cell r="D59">
            <v>520303</v>
          </cell>
        </row>
        <row r="60">
          <cell r="A60">
            <v>280</v>
          </cell>
          <cell r="B60">
            <v>582024665</v>
          </cell>
          <cell r="C60" t="str">
            <v>Supply Chaing Mngt.</v>
          </cell>
          <cell r="D60">
            <v>5921769</v>
          </cell>
        </row>
        <row r="61">
          <cell r="A61">
            <v>281</v>
          </cell>
          <cell r="B61" t="str">
            <v>58-2435522</v>
          </cell>
          <cell r="C61" t="str">
            <v>Supply Chaing Mngt. (NV)</v>
          </cell>
          <cell r="D61">
            <v>485424</v>
          </cell>
        </row>
        <row r="62">
          <cell r="A62">
            <v>285</v>
          </cell>
          <cell r="B62">
            <v>582183866</v>
          </cell>
          <cell r="C62" t="str">
            <v>WW Dedicated</v>
          </cell>
          <cell r="D62">
            <v>5266731</v>
          </cell>
        </row>
        <row r="63">
          <cell r="A63">
            <v>286</v>
          </cell>
          <cell r="B63">
            <v>582405719</v>
          </cell>
          <cell r="C63" t="str">
            <v>Pax Logistics</v>
          </cell>
          <cell r="D63">
            <v>-200632</v>
          </cell>
        </row>
        <row r="64">
          <cell r="A64">
            <v>287</v>
          </cell>
          <cell r="B64">
            <v>582270253</v>
          </cell>
          <cell r="C64" t="str">
            <v xml:space="preserve">Logistics Group </v>
          </cell>
          <cell r="D64">
            <v>-25188226</v>
          </cell>
        </row>
        <row r="65">
          <cell r="A65">
            <v>289</v>
          </cell>
          <cell r="B65">
            <v>582402622</v>
          </cell>
          <cell r="C65" t="str">
            <v>Supply Chain Tri-State</v>
          </cell>
          <cell r="D65">
            <v>2209327</v>
          </cell>
        </row>
        <row r="66">
          <cell r="A66">
            <v>290</v>
          </cell>
          <cell r="B66">
            <v>582142799</v>
          </cell>
          <cell r="C66" t="str">
            <v>Avenair</v>
          </cell>
          <cell r="D66">
            <v>0</v>
          </cell>
        </row>
        <row r="67">
          <cell r="A67">
            <v>294</v>
          </cell>
          <cell r="B67">
            <v>582519829</v>
          </cell>
          <cell r="C67" t="str">
            <v>UPS E-Logistics</v>
          </cell>
          <cell r="D67">
            <v>-16441909</v>
          </cell>
        </row>
        <row r="68">
          <cell r="A68">
            <v>295</v>
          </cell>
          <cell r="B68">
            <v>582142796</v>
          </cell>
          <cell r="C68" t="str">
            <v>Nevair</v>
          </cell>
          <cell r="D68">
            <v>-504826</v>
          </cell>
        </row>
        <row r="69">
          <cell r="A69">
            <v>300</v>
          </cell>
          <cell r="B69">
            <v>660515824</v>
          </cell>
          <cell r="C69" t="str">
            <v>Upinsco - 1120PC</v>
          </cell>
          <cell r="D69">
            <v>40760115</v>
          </cell>
        </row>
        <row r="70">
          <cell r="A70">
            <v>302</v>
          </cell>
          <cell r="B70" t="str">
            <v>58-2502220</v>
          </cell>
          <cell r="C70" t="str">
            <v>UPS Re</v>
          </cell>
          <cell r="D70">
            <v>245663766</v>
          </cell>
        </row>
        <row r="71">
          <cell r="A71">
            <v>305</v>
          </cell>
          <cell r="B71">
            <v>860786380</v>
          </cell>
          <cell r="C71" t="str">
            <v>Service Parts Logistics</v>
          </cell>
          <cell r="D71">
            <v>-20305298</v>
          </cell>
        </row>
        <row r="72">
          <cell r="A72">
            <v>306</v>
          </cell>
          <cell r="B72">
            <v>582405717</v>
          </cell>
          <cell r="C72" t="str">
            <v>Oasis Wholesale</v>
          </cell>
          <cell r="D72">
            <v>2410</v>
          </cell>
        </row>
        <row r="73">
          <cell r="A73">
            <v>307</v>
          </cell>
          <cell r="B73">
            <v>582327165</v>
          </cell>
          <cell r="C73" t="str">
            <v>Oasis Supply</v>
          </cell>
          <cell r="D73">
            <v>741704</v>
          </cell>
        </row>
        <row r="74">
          <cell r="A74">
            <v>308</v>
          </cell>
          <cell r="B74">
            <v>582327168</v>
          </cell>
          <cell r="C74" t="str">
            <v>Procurement Svcs</v>
          </cell>
          <cell r="D74">
            <v>3532923</v>
          </cell>
        </row>
        <row r="75">
          <cell r="A75">
            <v>309</v>
          </cell>
          <cell r="B75">
            <v>582369550</v>
          </cell>
          <cell r="C75" t="str">
            <v>UPS Internet Services</v>
          </cell>
          <cell r="D75">
            <v>-5867885</v>
          </cell>
        </row>
        <row r="76">
          <cell r="A76">
            <v>311</v>
          </cell>
          <cell r="B76">
            <v>582519913</v>
          </cell>
          <cell r="C76" t="str">
            <v>UPS E-Ventures</v>
          </cell>
          <cell r="D76">
            <v>-37953316</v>
          </cell>
        </row>
        <row r="77">
          <cell r="A77">
            <v>500</v>
          </cell>
          <cell r="B77">
            <v>61191916</v>
          </cell>
          <cell r="C77" t="str">
            <v>Elsil</v>
          </cell>
          <cell r="D77">
            <v>724365</v>
          </cell>
        </row>
        <row r="78">
          <cell r="A78">
            <v>510</v>
          </cell>
          <cell r="B78">
            <v>132645081</v>
          </cell>
          <cell r="C78" t="str">
            <v>Evind</v>
          </cell>
          <cell r="D78">
            <v>-30848734</v>
          </cell>
        </row>
        <row r="79">
          <cell r="A79">
            <v>570</v>
          </cell>
          <cell r="B79">
            <v>61164443</v>
          </cell>
          <cell r="C79" t="str">
            <v>Lacalos</v>
          </cell>
          <cell r="D79">
            <v>35491</v>
          </cell>
        </row>
        <row r="80">
          <cell r="A80">
            <v>670</v>
          </cell>
          <cell r="B80">
            <v>136107296</v>
          </cell>
          <cell r="C80" t="str">
            <v>Nubee</v>
          </cell>
          <cell r="D80">
            <v>1016066</v>
          </cell>
        </row>
        <row r="81">
          <cell r="A81">
            <v>750</v>
          </cell>
          <cell r="B81">
            <v>132639499</v>
          </cell>
          <cell r="C81" t="str">
            <v>Saskan</v>
          </cell>
          <cell r="D81">
            <v>3135511</v>
          </cell>
        </row>
        <row r="82">
          <cell r="A82">
            <v>770</v>
          </cell>
          <cell r="B82">
            <v>132573807</v>
          </cell>
          <cell r="C82" t="str">
            <v>Solocal</v>
          </cell>
          <cell r="D82">
            <v>14244234</v>
          </cell>
        </row>
        <row r="83">
          <cell r="A83">
            <v>890</v>
          </cell>
          <cell r="B83">
            <v>61263176</v>
          </cell>
          <cell r="C83" t="str">
            <v>Parkprop</v>
          </cell>
          <cell r="D83">
            <v>326753</v>
          </cell>
        </row>
        <row r="84">
          <cell r="A84">
            <v>900</v>
          </cell>
          <cell r="B84">
            <v>223045780</v>
          </cell>
          <cell r="C84" t="str">
            <v>UPS Properties</v>
          </cell>
          <cell r="D84">
            <v>0</v>
          </cell>
        </row>
        <row r="85">
          <cell r="A85">
            <v>901</v>
          </cell>
          <cell r="B85">
            <v>223068382</v>
          </cell>
          <cell r="C85" t="str">
            <v>El Paso - 1</v>
          </cell>
          <cell r="D85">
            <v>0</v>
          </cell>
        </row>
        <row r="86">
          <cell r="A86">
            <v>902</v>
          </cell>
          <cell r="B86">
            <v>223068383</v>
          </cell>
          <cell r="C86" t="str">
            <v>El Paso - 2</v>
          </cell>
          <cell r="D86">
            <v>0</v>
          </cell>
        </row>
        <row r="87">
          <cell r="A87">
            <v>903</v>
          </cell>
          <cell r="B87">
            <v>223068379</v>
          </cell>
          <cell r="C87" t="str">
            <v>Tri-State - 1</v>
          </cell>
          <cell r="D87">
            <v>-11646</v>
          </cell>
        </row>
        <row r="88">
          <cell r="A88">
            <v>904</v>
          </cell>
          <cell r="B88">
            <v>223068381</v>
          </cell>
          <cell r="C88" t="str">
            <v>Tri-State - 2</v>
          </cell>
          <cell r="D88">
            <v>90385</v>
          </cell>
        </row>
        <row r="89">
          <cell r="A89">
            <v>905</v>
          </cell>
          <cell r="B89">
            <v>223068373</v>
          </cell>
          <cell r="C89" t="str">
            <v>Tri-State - 3</v>
          </cell>
          <cell r="D89">
            <v>0</v>
          </cell>
        </row>
        <row r="90">
          <cell r="A90">
            <v>906</v>
          </cell>
          <cell r="B90">
            <v>223068376</v>
          </cell>
          <cell r="C90" t="str">
            <v>Tri-State - 4</v>
          </cell>
          <cell r="D90">
            <v>0</v>
          </cell>
        </row>
        <row r="91">
          <cell r="A91">
            <v>907</v>
          </cell>
          <cell r="B91">
            <v>223068378</v>
          </cell>
          <cell r="C91" t="str">
            <v>Tri-State - 5</v>
          </cell>
          <cell r="D91">
            <v>0</v>
          </cell>
        </row>
        <row r="92">
          <cell r="A92">
            <v>908</v>
          </cell>
          <cell r="B92">
            <v>223068384</v>
          </cell>
          <cell r="C92" t="str">
            <v>Vista - 1</v>
          </cell>
          <cell r="D92">
            <v>432627</v>
          </cell>
        </row>
        <row r="93">
          <cell r="A93">
            <v>909</v>
          </cell>
          <cell r="B93">
            <v>223068385</v>
          </cell>
          <cell r="C93" t="str">
            <v>Vista - 2</v>
          </cell>
          <cell r="D93">
            <v>1617617</v>
          </cell>
        </row>
        <row r="94">
          <cell r="A94">
            <v>910</v>
          </cell>
          <cell r="B94">
            <v>223068391</v>
          </cell>
          <cell r="C94" t="str">
            <v>Vista - 3</v>
          </cell>
          <cell r="D94">
            <v>2200675</v>
          </cell>
        </row>
        <row r="95">
          <cell r="A95">
            <v>911</v>
          </cell>
          <cell r="B95">
            <v>223068390</v>
          </cell>
          <cell r="C95" t="str">
            <v>Vista - 4</v>
          </cell>
          <cell r="D95">
            <v>0</v>
          </cell>
        </row>
        <row r="96">
          <cell r="A96">
            <v>912</v>
          </cell>
          <cell r="B96">
            <v>223068388</v>
          </cell>
          <cell r="C96" t="str">
            <v>Vista - 5</v>
          </cell>
          <cell r="D96">
            <v>0</v>
          </cell>
        </row>
        <row r="97">
          <cell r="A97">
            <v>925</v>
          </cell>
          <cell r="B97">
            <v>330866899</v>
          </cell>
          <cell r="C97" t="str">
            <v>NY Hold Co</v>
          </cell>
          <cell r="D97">
            <v>31403859</v>
          </cell>
        </row>
        <row r="98">
          <cell r="A98">
            <v>935</v>
          </cell>
          <cell r="B98">
            <v>330866900</v>
          </cell>
          <cell r="C98" t="str">
            <v>OH Hold Co</v>
          </cell>
          <cell r="D98">
            <v>59712260</v>
          </cell>
        </row>
        <row r="99">
          <cell r="A99">
            <v>940</v>
          </cell>
          <cell r="B99">
            <v>582482731</v>
          </cell>
          <cell r="C99" t="str">
            <v>BT Property Holdings, Inc</v>
          </cell>
          <cell r="D99">
            <v>-6581579</v>
          </cell>
        </row>
        <row r="100">
          <cell r="A100">
            <v>982</v>
          </cell>
          <cell r="B100">
            <v>582478600</v>
          </cell>
          <cell r="C100" t="str">
            <v>BT-OH, LLC</v>
          </cell>
          <cell r="D100">
            <v>0</v>
          </cell>
        </row>
        <row r="101">
          <cell r="A101">
            <v>930</v>
          </cell>
          <cell r="B101">
            <v>582482738</v>
          </cell>
          <cell r="C101" t="str">
            <v>BT Realty II</v>
          </cell>
          <cell r="D101">
            <v>0</v>
          </cell>
        </row>
        <row r="102">
          <cell r="A102">
            <v>984</v>
          </cell>
          <cell r="B102">
            <v>582478133</v>
          </cell>
          <cell r="C102" t="str">
            <v>BT-Newyo, LLC</v>
          </cell>
          <cell r="D102">
            <v>0</v>
          </cell>
        </row>
        <row r="103">
          <cell r="A103">
            <v>920</v>
          </cell>
          <cell r="B103">
            <v>582482734</v>
          </cell>
          <cell r="C103" t="str">
            <v>BT Realty</v>
          </cell>
          <cell r="D103">
            <v>0</v>
          </cell>
        </row>
        <row r="104">
          <cell r="A104">
            <v>980</v>
          </cell>
          <cell r="B104">
            <v>582478169</v>
          </cell>
          <cell r="C104" t="str">
            <v>BT Property, LLC</v>
          </cell>
          <cell r="D104">
            <v>0</v>
          </cell>
        </row>
        <row r="105">
          <cell r="A105" t="str">
            <v>FED</v>
          </cell>
          <cell r="C105" t="str">
            <v>Consolidated FTI</v>
          </cell>
          <cell r="D105">
            <v>3598897656</v>
          </cell>
        </row>
        <row r="106">
          <cell r="A106" t="str">
            <v>DOM</v>
          </cell>
          <cell r="C106" t="str">
            <v>Domestic Unitary</v>
          </cell>
          <cell r="D106">
            <v>3393355195</v>
          </cell>
        </row>
        <row r="107">
          <cell r="A107" t="str">
            <v>WWD</v>
          </cell>
          <cell r="C107" t="str">
            <v>Worldwide Unitary</v>
          </cell>
          <cell r="D107">
            <v>3621504979</v>
          </cell>
        </row>
        <row r="108">
          <cell r="A108" t="str">
            <v>ILO</v>
          </cell>
          <cell r="C108" t="str">
            <v>Illinois OH Group</v>
          </cell>
          <cell r="D108">
            <v>2959597124</v>
          </cell>
        </row>
        <row r="109">
          <cell r="A109" t="str">
            <v>ILG</v>
          </cell>
          <cell r="C109" t="str">
            <v>Illinois GS Group</v>
          </cell>
          <cell r="D109">
            <v>429847150</v>
          </cell>
        </row>
        <row r="110">
          <cell r="A110" t="str">
            <v>NYC</v>
          </cell>
          <cell r="C110" t="str">
            <v>NYC Combination</v>
          </cell>
          <cell r="D110">
            <v>0</v>
          </cell>
        </row>
        <row r="111">
          <cell r="A111" t="str">
            <v>NYS</v>
          </cell>
          <cell r="C111" t="str">
            <v>NYS Combination</v>
          </cell>
          <cell r="D111">
            <v>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1">
          <cell r="A1" t="str">
            <v>file:  K:\conadm\test\nutrans\tariffs\FIRM1.xls</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o-sum"/>
      <sheetName val="lbo-sum2"/>
      <sheetName val="IRR"/>
      <sheetName val="lbo-p&amp;l"/>
      <sheetName val="Balance Sheet"/>
      <sheetName val="Income Statement"/>
      <sheetName val="lbo-cash"/>
      <sheetName val="lbo-debt"/>
      <sheetName val="CBM-proj"/>
      <sheetName val="(D-WE) Unitary Temp Diffs"/>
      <sheetName val="(D-CAP) Capital Temp Diffs"/>
      <sheetName val="(D-NYC) NYC Subcon Temp Dif "/>
      <sheetName val="(D-FL) Consol. Temp Diffs (FL)"/>
      <sheetName val="S-14 Wisconsin"/>
      <sheetName val="S-6 Massachusetts"/>
      <sheetName val="S-7 Minnesota"/>
      <sheetName val="S-8 New Hampshire"/>
      <sheetName val="S-10 North Dakota"/>
      <sheetName val="S-12 Texas"/>
      <sheetName val="S-16 Alabama"/>
      <sheetName val="S-17 Iowa"/>
      <sheetName val="S-1 Florida"/>
      <sheetName val="S-2 California "/>
      <sheetName val="S-5 Maine"/>
      <sheetName val="S-4 Kansas"/>
      <sheetName val="S-13 West Virginia"/>
      <sheetName val="S-18 Oklahoma"/>
      <sheetName val="S-19 Pennsylvania"/>
    </sheetNames>
    <sheetDataSet>
      <sheetData sheetId="0" refreshError="1">
        <row r="2">
          <cell r="AG2" t="str">
            <v>Waltz</v>
          </cell>
        </row>
        <row r="12">
          <cell r="Y12">
            <v>5000</v>
          </cell>
        </row>
        <row r="13">
          <cell r="Y13" t="str">
            <v xml:space="preserve">Yes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6">
          <cell r="I6" t="str">
            <v xml:space="preserve">Fiscal Year Ended December 31,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ecImportTemplate"/>
      <sheetName val="PayRecImportExample"/>
      <sheetName val="Adjustment Codes"/>
      <sheetName val="Adjustment Types"/>
      <sheetName val="FedJur"/>
      <sheetName val="StateJur"/>
    </sheetNames>
    <sheetDataSet>
      <sheetData sheetId="0" refreshError="1"/>
      <sheetData sheetId="1" refreshError="1"/>
      <sheetData sheetId="2" refreshError="1"/>
      <sheetData sheetId="3" refreshError="1"/>
      <sheetData sheetId="4">
        <row r="1">
          <cell r="A1" t="str">
            <v>FJ</v>
          </cell>
        </row>
        <row r="2">
          <cell r="A2" t="str">
            <v>NO</v>
          </cell>
        </row>
        <row r="3">
          <cell r="A3" t="str">
            <v>US</v>
          </cell>
        </row>
        <row r="4">
          <cell r="A4" t="str">
            <v>USQD</v>
          </cell>
        </row>
        <row r="5">
          <cell r="A5" t="str">
            <v>IN</v>
          </cell>
        </row>
      </sheetData>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2    1997 Mthly Forecast"/>
      <sheetName val="Consolidated"/>
      <sheetName val="pg 3  1998 Total Budget"/>
      <sheetName val="pg1  Template Instructions"/>
      <sheetName val="pg 4  1998 Budget  Worksheet"/>
      <sheetName val="pg 5 1998 Budget Worksheet"/>
      <sheetName val="pg 6 1998 Budget Worksheet"/>
      <sheetName val="pg 7 1998 Budget Worksheet"/>
      <sheetName val="pg 8 1998 Budget Worksheet"/>
      <sheetName val="pg 9 1998 Budget Worksheet"/>
      <sheetName val="pg10 1998 Budget Worksheet"/>
      <sheetName val="pg 11    General Charges 99001"/>
      <sheetName val="Sheet10"/>
      <sheetName val="pg12 Travel Expense Support"/>
      <sheetName val="pg13 Professional Services "/>
      <sheetName val="pg14  Intercompany Projects "/>
      <sheetName val="pg15 Capital Expenditures"/>
      <sheetName val="pg16  PC-Related Expenditures"/>
      <sheetName val="CBM-proj"/>
      <sheetName val="lbo-sum"/>
    </sheetNames>
    <sheetDataSet>
      <sheetData sheetId="0" refreshError="1">
        <row r="1">
          <cell r="D1" t="str">
            <v xml:space="preserve">  Enter your Department Description:</v>
          </cell>
          <cell r="F1" t="str">
            <v xml:space="preserve"> </v>
          </cell>
        </row>
        <row r="2">
          <cell r="D2" t="str">
            <v>Enter your RA Number (three digits only):</v>
          </cell>
          <cell r="F2" t="str">
            <v xml:space="preserve"> </v>
          </cell>
        </row>
        <row r="3">
          <cell r="D3" t="str">
            <v>Enter your Company (Either "01" for CWS, "08" for CMC, "09"</v>
          </cell>
          <cell r="F3" t="str">
            <v xml:space="preserve"> </v>
          </cell>
        </row>
        <row r="4">
          <cell r="D4" t="str">
            <v xml:space="preserve">                                   CWS NJ or "10" for CIC)</v>
          </cell>
        </row>
        <row r="5">
          <cell r="A5" t="str">
            <v>1997 Department Expense Budget</v>
          </cell>
        </row>
        <row r="6">
          <cell r="A6" t="str">
            <v xml:space="preserve">1997 Monthly Forecast by Natural Expense:    -  </v>
          </cell>
        </row>
        <row r="7">
          <cell r="B7" t="str">
            <v xml:space="preserve">    </v>
          </cell>
        </row>
        <row r="9">
          <cell r="B9" t="str">
            <v>Natural Expense</v>
          </cell>
          <cell r="F9" t="str">
            <v>YTD</v>
          </cell>
          <cell r="G9" t="str">
            <v>Forecast</v>
          </cell>
          <cell r="H9" t="str">
            <v>Forecast</v>
          </cell>
          <cell r="I9" t="str">
            <v>Forecast</v>
          </cell>
          <cell r="J9" t="str">
            <v>Forecast</v>
          </cell>
          <cell r="K9" t="str">
            <v>Forecast</v>
          </cell>
          <cell r="L9" t="str">
            <v>1997</v>
          </cell>
        </row>
        <row r="10">
          <cell r="B10" t="str">
            <v>Code</v>
          </cell>
          <cell r="D10" t="str">
            <v>Description</v>
          </cell>
          <cell r="F10" t="str">
            <v>July</v>
          </cell>
          <cell r="G10" t="str">
            <v>Aug</v>
          </cell>
          <cell r="H10" t="str">
            <v>Sept</v>
          </cell>
          <cell r="I10" t="str">
            <v>Oct</v>
          </cell>
          <cell r="J10" t="str">
            <v>Nov</v>
          </cell>
          <cell r="K10" t="str">
            <v>Dec</v>
          </cell>
          <cell r="L10" t="str">
            <v>TOTAL</v>
          </cell>
        </row>
        <row r="12">
          <cell r="B12" t="str">
            <v>aaa</v>
          </cell>
          <cell r="D12" t="str">
            <v>Exempt Salaries</v>
          </cell>
          <cell r="L12">
            <v>0</v>
          </cell>
        </row>
        <row r="13">
          <cell r="B13">
            <v>12</v>
          </cell>
          <cell r="D13" t="str">
            <v>Non-Exempt Salaries</v>
          </cell>
          <cell r="L13">
            <v>0</v>
          </cell>
        </row>
        <row r="14">
          <cell r="B14">
            <v>13</v>
          </cell>
          <cell r="D14" t="str">
            <v>Overtime- salary</v>
          </cell>
          <cell r="L14">
            <v>0</v>
          </cell>
        </row>
        <row r="15">
          <cell r="B15">
            <v>14</v>
          </cell>
          <cell r="D15" t="str">
            <v>Other Compensation</v>
          </cell>
          <cell r="L15">
            <v>0</v>
          </cell>
        </row>
        <row r="16">
          <cell r="B16">
            <v>18</v>
          </cell>
          <cell r="D16" t="str">
            <v>Foreign Employee Salaries</v>
          </cell>
          <cell r="L16">
            <v>0</v>
          </cell>
        </row>
        <row r="17">
          <cell r="B17">
            <v>99</v>
          </cell>
          <cell r="D17" t="str">
            <v>Redistributed Employee Benefits</v>
          </cell>
          <cell r="L17">
            <v>0</v>
          </cell>
        </row>
        <row r="18">
          <cell r="B18">
            <v>110</v>
          </cell>
          <cell r="D18" t="str">
            <v>Contributions &amp; Donations</v>
          </cell>
          <cell r="L18">
            <v>0</v>
          </cell>
        </row>
        <row r="19">
          <cell r="B19">
            <v>111</v>
          </cell>
          <cell r="D19" t="str">
            <v>Travel</v>
          </cell>
          <cell r="L19">
            <v>0</v>
          </cell>
        </row>
        <row r="20">
          <cell r="B20">
            <v>112</v>
          </cell>
          <cell r="D20" t="str">
            <v>Relocation Expenses</v>
          </cell>
          <cell r="L20">
            <v>0</v>
          </cell>
        </row>
        <row r="21">
          <cell r="B21">
            <v>113</v>
          </cell>
          <cell r="D21" t="str">
            <v>Type A Travel</v>
          </cell>
          <cell r="L21">
            <v>0</v>
          </cell>
        </row>
        <row r="22">
          <cell r="B22">
            <v>120</v>
          </cell>
          <cell r="D22" t="str">
            <v>Meals</v>
          </cell>
          <cell r="L22">
            <v>0</v>
          </cell>
        </row>
        <row r="23">
          <cell r="B23">
            <v>122</v>
          </cell>
          <cell r="D23" t="str">
            <v>Hotels &amp; Expenses</v>
          </cell>
          <cell r="L23">
            <v>0</v>
          </cell>
        </row>
        <row r="24">
          <cell r="B24">
            <v>134</v>
          </cell>
          <cell r="D24" t="str">
            <v>Employment Dues</v>
          </cell>
          <cell r="L24">
            <v>0</v>
          </cell>
        </row>
        <row r="25">
          <cell r="B25">
            <v>171</v>
          </cell>
          <cell r="D25" t="str">
            <v>Membership Dues</v>
          </cell>
          <cell r="L25">
            <v>0</v>
          </cell>
        </row>
        <row r="26">
          <cell r="B26">
            <v>172</v>
          </cell>
          <cell r="D26" t="str">
            <v>Meetings</v>
          </cell>
          <cell r="L26">
            <v>0</v>
          </cell>
        </row>
        <row r="27">
          <cell r="B27">
            <v>173</v>
          </cell>
          <cell r="D27" t="str">
            <v>Professional Membership Dues</v>
          </cell>
          <cell r="L27">
            <v>0</v>
          </cell>
        </row>
        <row r="28">
          <cell r="B28">
            <v>175</v>
          </cell>
          <cell r="D28" t="str">
            <v>Entertainment</v>
          </cell>
          <cell r="L28">
            <v>0</v>
          </cell>
        </row>
        <row r="29">
          <cell r="B29">
            <v>176</v>
          </cell>
          <cell r="D29" t="str">
            <v>Educational Assistance</v>
          </cell>
          <cell r="L29">
            <v>0</v>
          </cell>
        </row>
        <row r="30">
          <cell r="B30">
            <v>177</v>
          </cell>
          <cell r="D30" t="str">
            <v>Foreign Conventions &amp; Seminars</v>
          </cell>
          <cell r="L30">
            <v>0</v>
          </cell>
        </row>
        <row r="31">
          <cell r="B31">
            <v>178</v>
          </cell>
          <cell r="D31" t="str">
            <v>Overtime Meals &amp; Local Transportation</v>
          </cell>
          <cell r="L31">
            <v>0</v>
          </cell>
        </row>
        <row r="32">
          <cell r="B32">
            <v>211</v>
          </cell>
          <cell r="D32" t="str">
            <v>Professional Services</v>
          </cell>
          <cell r="L32">
            <v>0</v>
          </cell>
        </row>
        <row r="33">
          <cell r="B33">
            <v>221</v>
          </cell>
          <cell r="D33" t="str">
            <v>Other Outside Fees</v>
          </cell>
          <cell r="L33">
            <v>0</v>
          </cell>
        </row>
        <row r="34">
          <cell r="B34">
            <v>222</v>
          </cell>
          <cell r="D34" t="str">
            <v>Temporary Employees</v>
          </cell>
          <cell r="L34">
            <v>0</v>
          </cell>
        </row>
        <row r="35">
          <cell r="B35">
            <v>251</v>
          </cell>
          <cell r="D35" t="str">
            <v>Outside Repair &amp; Calibration</v>
          </cell>
          <cell r="L35">
            <v>0</v>
          </cell>
        </row>
        <row r="36">
          <cell r="B36">
            <v>253</v>
          </cell>
          <cell r="D36" t="str">
            <v>Technical Training</v>
          </cell>
          <cell r="L36">
            <v>0</v>
          </cell>
        </row>
        <row r="37">
          <cell r="B37">
            <v>254</v>
          </cell>
          <cell r="D37" t="str">
            <v>Training</v>
          </cell>
          <cell r="L37">
            <v>0</v>
          </cell>
        </row>
        <row r="38">
          <cell r="B38">
            <v>255</v>
          </cell>
          <cell r="D38" t="str">
            <v>Operating &amp; Maintenance Contracts</v>
          </cell>
          <cell r="L38">
            <v>0</v>
          </cell>
        </row>
        <row r="39">
          <cell r="B39">
            <v>256</v>
          </cell>
          <cell r="D39" t="str">
            <v>Outside Repair Communications &amp; Facilities Equip</v>
          </cell>
          <cell r="L39">
            <v>0</v>
          </cell>
        </row>
        <row r="40">
          <cell r="B40">
            <v>258</v>
          </cell>
          <cell r="D40" t="str">
            <v>Other LABS / CRSI Support</v>
          </cell>
          <cell r="L40">
            <v>0</v>
          </cell>
        </row>
        <row r="41">
          <cell r="B41">
            <v>351</v>
          </cell>
          <cell r="D41" t="str">
            <v>Operating &amp; Office Supplies</v>
          </cell>
          <cell r="L41">
            <v>0</v>
          </cell>
        </row>
        <row r="42">
          <cell r="B42">
            <v>352</v>
          </cell>
          <cell r="D42" t="str">
            <v>LES Supplies &amp; Spare Parts</v>
          </cell>
          <cell r="L42">
            <v>0</v>
          </cell>
        </row>
        <row r="43">
          <cell r="B43">
            <v>354</v>
          </cell>
          <cell r="D43" t="str">
            <v>Leased Communication Circuits- Domestic (CWS only)</v>
          </cell>
          <cell r="L43">
            <v>0</v>
          </cell>
        </row>
        <row r="44">
          <cell r="B44">
            <v>355</v>
          </cell>
          <cell r="D44" t="str">
            <v>Leased Communication Circuits- International (CWS only)</v>
          </cell>
          <cell r="L44">
            <v>0</v>
          </cell>
        </row>
        <row r="45">
          <cell r="B45">
            <v>359</v>
          </cell>
          <cell r="D45" t="str">
            <v>Operating &amp; Maintenance Equipment Rental</v>
          </cell>
          <cell r="L45">
            <v>0</v>
          </cell>
        </row>
        <row r="46">
          <cell r="B46">
            <v>402</v>
          </cell>
          <cell r="D46" t="str">
            <v>Office Accessories</v>
          </cell>
          <cell r="L46">
            <v>0</v>
          </cell>
        </row>
        <row r="47">
          <cell r="B47">
            <v>403</v>
          </cell>
          <cell r="D47" t="str">
            <v>Office Equipment Rental</v>
          </cell>
          <cell r="L47">
            <v>0</v>
          </cell>
        </row>
        <row r="48">
          <cell r="B48">
            <v>404</v>
          </cell>
          <cell r="D48" t="str">
            <v>Office Equipment Repair</v>
          </cell>
          <cell r="L48">
            <v>0</v>
          </cell>
        </row>
        <row r="49">
          <cell r="B49">
            <v>405</v>
          </cell>
          <cell r="D49" t="str">
            <v>Telephone</v>
          </cell>
          <cell r="L49">
            <v>0</v>
          </cell>
        </row>
        <row r="50">
          <cell r="B50">
            <v>406</v>
          </cell>
          <cell r="D50" t="str">
            <v>Telegraph, Teletype and Cable</v>
          </cell>
          <cell r="L50">
            <v>0</v>
          </cell>
        </row>
        <row r="51">
          <cell r="B51">
            <v>407</v>
          </cell>
          <cell r="D51" t="str">
            <v>Postage &amp; Freight</v>
          </cell>
          <cell r="L51">
            <v>0</v>
          </cell>
        </row>
        <row r="52">
          <cell r="B52">
            <v>411</v>
          </cell>
          <cell r="D52" t="str">
            <v>Buildings &amp; Grounds</v>
          </cell>
          <cell r="L52">
            <v>0</v>
          </cell>
        </row>
        <row r="53">
          <cell r="B53">
            <v>414</v>
          </cell>
          <cell r="D53" t="str">
            <v>Office Space Rental</v>
          </cell>
          <cell r="L53">
            <v>0</v>
          </cell>
        </row>
        <row r="54">
          <cell r="B54">
            <v>415</v>
          </cell>
          <cell r="D54" t="str">
            <v>Parts and Supplies</v>
          </cell>
          <cell r="L54">
            <v>0</v>
          </cell>
        </row>
        <row r="55">
          <cell r="B55">
            <v>421</v>
          </cell>
          <cell r="D55" t="str">
            <v>Utilities</v>
          </cell>
          <cell r="L55">
            <v>0</v>
          </cell>
        </row>
        <row r="56">
          <cell r="B56">
            <v>711</v>
          </cell>
          <cell r="D56" t="str">
            <v>Library Materials &amp; Periodicals</v>
          </cell>
          <cell r="L56">
            <v>0</v>
          </cell>
        </row>
        <row r="57">
          <cell r="B57">
            <v>712</v>
          </cell>
          <cell r="D57" t="str">
            <v>Distribution House</v>
          </cell>
          <cell r="L57">
            <v>0</v>
          </cell>
        </row>
        <row r="58">
          <cell r="B58">
            <v>713</v>
          </cell>
          <cell r="D58" t="str">
            <v>Printing Services</v>
          </cell>
          <cell r="L58">
            <v>0</v>
          </cell>
        </row>
        <row r="59">
          <cell r="B59">
            <v>714</v>
          </cell>
          <cell r="D59" t="str">
            <v>Exhibitions</v>
          </cell>
          <cell r="L59">
            <v>0</v>
          </cell>
        </row>
        <row r="60">
          <cell r="B60">
            <v>715</v>
          </cell>
          <cell r="D60" t="str">
            <v>Advertising</v>
          </cell>
          <cell r="L60">
            <v>0</v>
          </cell>
        </row>
        <row r="61">
          <cell r="B61">
            <v>716</v>
          </cell>
          <cell r="D61" t="str">
            <v>Employee &amp;  Business Gifts</v>
          </cell>
          <cell r="L61">
            <v>0</v>
          </cell>
        </row>
        <row r="62">
          <cell r="B62">
            <v>719</v>
          </cell>
          <cell r="D62" t="str">
            <v>Miscellaneous</v>
          </cell>
          <cell r="L62">
            <v>0</v>
          </cell>
        </row>
        <row r="63">
          <cell r="B63">
            <v>725</v>
          </cell>
          <cell r="D63" t="str">
            <v>PC Software &amp; Hardware (CMC only)</v>
          </cell>
          <cell r="L63">
            <v>0</v>
          </cell>
        </row>
        <row r="64">
          <cell r="B64">
            <v>733</v>
          </cell>
          <cell r="D64" t="str">
            <v>Corporate Services</v>
          </cell>
          <cell r="L64">
            <v>0</v>
          </cell>
        </row>
        <row r="65">
          <cell r="B65">
            <v>851</v>
          </cell>
          <cell r="D65" t="str">
            <v>Personal Property &amp; Real Estate Taxes</v>
          </cell>
          <cell r="L65">
            <v>0</v>
          </cell>
        </row>
        <row r="66">
          <cell r="B66">
            <v>861</v>
          </cell>
          <cell r="D66" t="str">
            <v>Insurance</v>
          </cell>
          <cell r="L66">
            <v>0</v>
          </cell>
        </row>
        <row r="67">
          <cell r="B67">
            <v>917</v>
          </cell>
          <cell r="D67" t="str">
            <v>PC Software &amp; Hardware (CWS/CIC only)</v>
          </cell>
          <cell r="L67">
            <v>0</v>
          </cell>
        </row>
        <row r="68">
          <cell r="B68" t="str">
            <v xml:space="preserve"> </v>
          </cell>
          <cell r="D68" t="str">
            <v xml:space="preserve">   </v>
          </cell>
        </row>
        <row r="69">
          <cell r="B69" t="str">
            <v xml:space="preserve"> </v>
          </cell>
          <cell r="E69" t="str">
            <v>TOTAL Departmental Expenses</v>
          </cell>
          <cell r="F69">
            <v>0</v>
          </cell>
          <cell r="G69">
            <v>0</v>
          </cell>
          <cell r="H69">
            <v>0</v>
          </cell>
          <cell r="I69">
            <v>0</v>
          </cell>
          <cell r="J69">
            <v>0</v>
          </cell>
          <cell r="K69">
            <v>0</v>
          </cell>
          <cell r="L69">
            <v>0</v>
          </cell>
        </row>
        <row r="72">
          <cell r="B72" t="str">
            <v>FOR CMC USE ONLY</v>
          </cell>
        </row>
        <row r="73">
          <cell r="B73" t="str">
            <v>Cost of Sales</v>
          </cell>
        </row>
        <row r="74">
          <cell r="B74">
            <v>801</v>
          </cell>
          <cell r="D74" t="str">
            <v>LES Usage Fees</v>
          </cell>
          <cell r="L74">
            <v>0</v>
          </cell>
        </row>
        <row r="75">
          <cell r="B75">
            <v>802</v>
          </cell>
          <cell r="D75" t="str">
            <v>Leased Circuits- Domestic</v>
          </cell>
          <cell r="L75">
            <v>0</v>
          </cell>
        </row>
        <row r="76">
          <cell r="B76">
            <v>803</v>
          </cell>
          <cell r="D76" t="str">
            <v>Leased Circuits-  International</v>
          </cell>
          <cell r="L76">
            <v>0</v>
          </cell>
        </row>
        <row r="77">
          <cell r="B77">
            <v>805</v>
          </cell>
          <cell r="D77" t="str">
            <v>Carrier Fees</v>
          </cell>
          <cell r="L77">
            <v>0</v>
          </cell>
        </row>
        <row r="78">
          <cell r="B78">
            <v>810</v>
          </cell>
          <cell r="D78" t="str">
            <v>Other Direct Costs</v>
          </cell>
          <cell r="L78">
            <v>0</v>
          </cell>
        </row>
        <row r="79">
          <cell r="B79">
            <v>811</v>
          </cell>
          <cell r="D79" t="str">
            <v>Sales Agent</v>
          </cell>
          <cell r="L79">
            <v>0</v>
          </cell>
        </row>
        <row r="80">
          <cell r="B80">
            <v>812</v>
          </cell>
          <cell r="D80" t="str">
            <v>Promotional Costs</v>
          </cell>
          <cell r="L80">
            <v>0</v>
          </cell>
        </row>
        <row r="81">
          <cell r="B81">
            <v>831</v>
          </cell>
          <cell r="D81" t="str">
            <v>Customer Service Equipment Costs</v>
          </cell>
          <cell r="L81">
            <v>0</v>
          </cell>
        </row>
        <row r="82">
          <cell r="B82">
            <v>832</v>
          </cell>
          <cell r="D82" t="str">
            <v>Service Agent Cost</v>
          </cell>
          <cell r="L82">
            <v>0</v>
          </cell>
        </row>
        <row r="83">
          <cell r="B83">
            <v>835</v>
          </cell>
          <cell r="D83" t="str">
            <v>Manufacturing Costs</v>
          </cell>
          <cell r="L83">
            <v>0</v>
          </cell>
        </row>
        <row r="84">
          <cell r="B84">
            <v>901</v>
          </cell>
          <cell r="D84" t="str">
            <v>MARISAT Space Segment</v>
          </cell>
          <cell r="L84">
            <v>0</v>
          </cell>
        </row>
        <row r="85">
          <cell r="B85">
            <v>902</v>
          </cell>
          <cell r="D85" t="str">
            <v>AFRTS Cable &amp; Wireless</v>
          </cell>
          <cell r="L85">
            <v>0</v>
          </cell>
        </row>
        <row r="86">
          <cell r="B86">
            <v>903</v>
          </cell>
          <cell r="D86" t="str">
            <v>NAVSYS Professional Services</v>
          </cell>
          <cell r="L86">
            <v>0</v>
          </cell>
        </row>
        <row r="87">
          <cell r="B87">
            <v>921</v>
          </cell>
          <cell r="D87" t="str">
            <v>Credit Card Fees</v>
          </cell>
          <cell r="L87">
            <v>0</v>
          </cell>
        </row>
        <row r="88">
          <cell r="B88">
            <v>931</v>
          </cell>
          <cell r="D88" t="str">
            <v>Miscellaneous LABS Support</v>
          </cell>
          <cell r="L88">
            <v>0</v>
          </cell>
        </row>
        <row r="89">
          <cell r="B89">
            <v>932</v>
          </cell>
          <cell r="D89" t="str">
            <v>Miscellaneous CRSI Support</v>
          </cell>
          <cell r="L89">
            <v>0</v>
          </cell>
        </row>
        <row r="90">
          <cell r="B90">
            <v>941</v>
          </cell>
          <cell r="D90" t="str">
            <v>Non Juris Service Provider</v>
          </cell>
          <cell r="L90">
            <v>0</v>
          </cell>
        </row>
        <row r="91">
          <cell r="B91">
            <v>945</v>
          </cell>
          <cell r="D91" t="str">
            <v>Information Service Provider</v>
          </cell>
          <cell r="L91">
            <v>0</v>
          </cell>
        </row>
        <row r="92">
          <cell r="B92">
            <v>951</v>
          </cell>
          <cell r="D92" t="str">
            <v>C-Band Space Segment</v>
          </cell>
          <cell r="L92">
            <v>0</v>
          </cell>
        </row>
        <row r="93">
          <cell r="B93">
            <v>955</v>
          </cell>
          <cell r="D93" t="str">
            <v>Cellular Carrier Fees</v>
          </cell>
          <cell r="L93">
            <v>0</v>
          </cell>
        </row>
        <row r="94">
          <cell r="B94">
            <v>961</v>
          </cell>
          <cell r="D94" t="str">
            <v>Radio Officers'  Salaries</v>
          </cell>
          <cell r="L94">
            <v>0</v>
          </cell>
        </row>
        <row r="95">
          <cell r="B95">
            <v>962</v>
          </cell>
          <cell r="D95" t="str">
            <v>Communication Concession Floor Payment</v>
          </cell>
          <cell r="L95">
            <v>0</v>
          </cell>
        </row>
        <row r="96">
          <cell r="B96">
            <v>963</v>
          </cell>
          <cell r="D96" t="str">
            <v>Customs &amp; Duties</v>
          </cell>
          <cell r="L96">
            <v>0</v>
          </cell>
        </row>
        <row r="97">
          <cell r="B97">
            <v>965</v>
          </cell>
          <cell r="D97" t="str">
            <v>Leased Terminals Equipment Repair</v>
          </cell>
          <cell r="L97">
            <v>0</v>
          </cell>
        </row>
        <row r="99">
          <cell r="D99" t="str">
            <v>Total Cost of Sales Expenses</v>
          </cell>
          <cell r="F99">
            <v>0</v>
          </cell>
          <cell r="G99">
            <v>0</v>
          </cell>
          <cell r="H99">
            <v>0</v>
          </cell>
          <cell r="I99">
            <v>0</v>
          </cell>
          <cell r="J99">
            <v>0</v>
          </cell>
          <cell r="K99">
            <v>0</v>
          </cell>
          <cell r="L99">
            <v>0</v>
          </cell>
        </row>
        <row r="103">
          <cell r="D103" t="str">
            <v xml:space="preserve">1997 Forecast by Natural Expense:    - </v>
          </cell>
          <cell r="F103">
            <v>0</v>
          </cell>
          <cell r="G103">
            <v>0</v>
          </cell>
          <cell r="H103">
            <v>0</v>
          </cell>
          <cell r="I103">
            <v>0</v>
          </cell>
          <cell r="J103">
            <v>0</v>
          </cell>
          <cell r="K103">
            <v>0</v>
          </cell>
          <cell r="L103">
            <v>0</v>
          </cell>
        </row>
        <row r="105">
          <cell r="B105" t="str">
            <v>TOTAL Forecast By Company Must Agree to 1997 Forecast by Natural Expense</v>
          </cell>
        </row>
        <row r="106">
          <cell r="B106" t="str">
            <v>CHARGES by Company</v>
          </cell>
        </row>
        <row r="107">
          <cell r="D107" t="str">
            <v>COMSAT International</v>
          </cell>
          <cell r="L107">
            <v>0</v>
          </cell>
        </row>
        <row r="108">
          <cell r="D108" t="str">
            <v>COMSAT Mobile Communications</v>
          </cell>
          <cell r="L108">
            <v>0</v>
          </cell>
        </row>
        <row r="109">
          <cell r="D109" t="str">
            <v>COMSAT Personal Communications</v>
          </cell>
          <cell r="L109">
            <v>0</v>
          </cell>
        </row>
        <row r="110">
          <cell r="D110" t="str">
            <v xml:space="preserve">CIC </v>
          </cell>
          <cell r="L110">
            <v>0</v>
          </cell>
        </row>
        <row r="111">
          <cell r="D111" t="str">
            <v>COMSAT World Systems</v>
          </cell>
          <cell r="L111">
            <v>0</v>
          </cell>
        </row>
        <row r="113">
          <cell r="D113" t="str">
            <v xml:space="preserve">Total Forecast by Company </v>
          </cell>
          <cell r="F113">
            <v>0</v>
          </cell>
          <cell r="G113">
            <v>0</v>
          </cell>
          <cell r="H113">
            <v>0</v>
          </cell>
          <cell r="I113">
            <v>0</v>
          </cell>
          <cell r="J113">
            <v>0</v>
          </cell>
          <cell r="K113">
            <v>0</v>
          </cell>
          <cell r="L113">
            <v>0</v>
          </cell>
        </row>
        <row r="114">
          <cell r="F114" t="str">
            <v xml:space="preserve"> </v>
          </cell>
          <cell r="G114" t="str">
            <v xml:space="preserve"> </v>
          </cell>
          <cell r="H114" t="str">
            <v xml:space="preserve"> </v>
          </cell>
          <cell r="I114" t="str">
            <v xml:space="preserve"> </v>
          </cell>
          <cell r="J114" t="str">
            <v xml:space="preserve"> </v>
          </cell>
          <cell r="K114" t="str">
            <v xml:space="preserve"> </v>
          </cell>
          <cell r="L114" t="str">
            <v xml:space="preserve"> </v>
          </cell>
        </row>
        <row r="118">
          <cell r="C118" t="str">
            <v>HEADCOUNT:</v>
          </cell>
        </row>
        <row r="119">
          <cell r="D119" t="str">
            <v xml:space="preserve">Exempt </v>
          </cell>
          <cell r="L119">
            <v>0</v>
          </cell>
        </row>
        <row r="120">
          <cell r="D120" t="str">
            <v>Non-Exempt</v>
          </cell>
          <cell r="L120">
            <v>0</v>
          </cell>
        </row>
        <row r="122">
          <cell r="D122" t="str">
            <v>Total Staff</v>
          </cell>
          <cell r="F122">
            <v>0</v>
          </cell>
          <cell r="G122">
            <v>0</v>
          </cell>
          <cell r="H122">
            <v>0</v>
          </cell>
          <cell r="I122">
            <v>0</v>
          </cell>
          <cell r="J122">
            <v>0</v>
          </cell>
          <cell r="K122">
            <v>0</v>
          </cell>
          <cell r="L122">
            <v>0</v>
          </cell>
        </row>
      </sheetData>
      <sheetData sheetId="1" refreshError="1">
        <row r="12">
          <cell r="F12" t="str">
            <v>01-99001-72-011</v>
          </cell>
          <cell r="G12">
            <v>-5</v>
          </cell>
          <cell r="H12">
            <v>94</v>
          </cell>
          <cell r="I12">
            <v>-5</v>
          </cell>
          <cell r="J12">
            <v>94</v>
          </cell>
          <cell r="K12">
            <v>-5</v>
          </cell>
          <cell r="L12">
            <v>94</v>
          </cell>
          <cell r="M12">
            <v>-5</v>
          </cell>
          <cell r="N12">
            <v>94</v>
          </cell>
          <cell r="O12">
            <v>-5</v>
          </cell>
          <cell r="P12">
            <v>94</v>
          </cell>
          <cell r="Q12">
            <v>-5</v>
          </cell>
          <cell r="R12">
            <v>94</v>
          </cell>
        </row>
        <row r="13">
          <cell r="F13" t="str">
            <v>01-99001-72-012</v>
          </cell>
          <cell r="G13">
            <v>4</v>
          </cell>
          <cell r="H13">
            <v>94</v>
          </cell>
          <cell r="I13">
            <v>6</v>
          </cell>
          <cell r="J13">
            <v>94</v>
          </cell>
          <cell r="K13">
            <v>8</v>
          </cell>
          <cell r="L13">
            <v>94</v>
          </cell>
          <cell r="M13">
            <v>10</v>
          </cell>
          <cell r="N13">
            <v>94</v>
          </cell>
          <cell r="O13">
            <v>12</v>
          </cell>
          <cell r="P13">
            <v>94</v>
          </cell>
          <cell r="Q13">
            <v>14</v>
          </cell>
          <cell r="R13">
            <v>94</v>
          </cell>
        </row>
        <row r="14">
          <cell r="F14" t="str">
            <v>01-99001-72-013</v>
          </cell>
          <cell r="G14">
            <v>-5</v>
          </cell>
          <cell r="H14">
            <v>94</v>
          </cell>
          <cell r="I14">
            <v>-5</v>
          </cell>
          <cell r="J14">
            <v>94</v>
          </cell>
          <cell r="K14">
            <v>-5</v>
          </cell>
          <cell r="L14">
            <v>94</v>
          </cell>
          <cell r="M14">
            <v>-5</v>
          </cell>
          <cell r="N14">
            <v>94</v>
          </cell>
          <cell r="O14">
            <v>-5</v>
          </cell>
          <cell r="P14">
            <v>94</v>
          </cell>
          <cell r="Q14">
            <v>-5</v>
          </cell>
          <cell r="R14">
            <v>94</v>
          </cell>
        </row>
        <row r="15">
          <cell r="F15" t="str">
            <v>01-99001-72-014</v>
          </cell>
          <cell r="G15">
            <v>4</v>
          </cell>
          <cell r="H15">
            <v>94</v>
          </cell>
          <cell r="I15">
            <v>6</v>
          </cell>
          <cell r="J15">
            <v>94</v>
          </cell>
          <cell r="K15">
            <v>8</v>
          </cell>
          <cell r="L15">
            <v>94</v>
          </cell>
          <cell r="M15">
            <v>10</v>
          </cell>
          <cell r="N15">
            <v>94</v>
          </cell>
          <cell r="O15">
            <v>12</v>
          </cell>
          <cell r="P15">
            <v>94</v>
          </cell>
          <cell r="Q15">
            <v>14</v>
          </cell>
          <cell r="R15">
            <v>94</v>
          </cell>
        </row>
        <row r="16">
          <cell r="F16" t="str">
            <v>01-99001-72-018</v>
          </cell>
          <cell r="G16">
            <v>-5</v>
          </cell>
          <cell r="H16">
            <v>94</v>
          </cell>
          <cell r="I16">
            <v>-5</v>
          </cell>
          <cell r="J16">
            <v>94</v>
          </cell>
          <cell r="K16">
            <v>-5</v>
          </cell>
          <cell r="L16">
            <v>94</v>
          </cell>
          <cell r="M16">
            <v>-5</v>
          </cell>
          <cell r="N16">
            <v>94</v>
          </cell>
          <cell r="O16">
            <v>-5</v>
          </cell>
          <cell r="P16">
            <v>94</v>
          </cell>
          <cell r="Q16">
            <v>-5</v>
          </cell>
          <cell r="R16">
            <v>94</v>
          </cell>
        </row>
        <row r="17">
          <cell r="F17" t="str">
            <v>01-99001-72-099</v>
          </cell>
          <cell r="G17">
            <v>4</v>
          </cell>
          <cell r="H17">
            <v>94</v>
          </cell>
          <cell r="I17">
            <v>6</v>
          </cell>
          <cell r="J17">
            <v>94</v>
          </cell>
          <cell r="K17">
            <v>8</v>
          </cell>
          <cell r="L17">
            <v>94</v>
          </cell>
          <cell r="M17">
            <v>10</v>
          </cell>
          <cell r="N17">
            <v>94</v>
          </cell>
          <cell r="O17">
            <v>12</v>
          </cell>
          <cell r="P17">
            <v>94</v>
          </cell>
          <cell r="Q17">
            <v>14</v>
          </cell>
          <cell r="R17">
            <v>94</v>
          </cell>
        </row>
        <row r="18">
          <cell r="F18" t="str">
            <v>01-99001-72-110</v>
          </cell>
          <cell r="G18">
            <v>-5</v>
          </cell>
          <cell r="H18">
            <v>94</v>
          </cell>
          <cell r="I18">
            <v>-5</v>
          </cell>
          <cell r="J18">
            <v>94</v>
          </cell>
          <cell r="K18">
            <v>-5</v>
          </cell>
          <cell r="L18">
            <v>94</v>
          </cell>
          <cell r="M18">
            <v>-5</v>
          </cell>
          <cell r="N18">
            <v>94</v>
          </cell>
          <cell r="O18">
            <v>-5</v>
          </cell>
          <cell r="P18">
            <v>94</v>
          </cell>
          <cell r="Q18">
            <v>-5</v>
          </cell>
          <cell r="R18">
            <v>94</v>
          </cell>
        </row>
        <row r="19">
          <cell r="F19" t="str">
            <v>01-99001-72-111</v>
          </cell>
          <cell r="G19">
            <v>4</v>
          </cell>
          <cell r="H19">
            <v>94</v>
          </cell>
          <cell r="I19">
            <v>6</v>
          </cell>
          <cell r="J19">
            <v>94</v>
          </cell>
          <cell r="K19">
            <v>8</v>
          </cell>
          <cell r="L19">
            <v>94</v>
          </cell>
          <cell r="M19">
            <v>10</v>
          </cell>
          <cell r="N19">
            <v>94</v>
          </cell>
          <cell r="O19">
            <v>12</v>
          </cell>
          <cell r="P19">
            <v>94</v>
          </cell>
          <cell r="Q19">
            <v>14</v>
          </cell>
          <cell r="R19">
            <v>94</v>
          </cell>
        </row>
        <row r="20">
          <cell r="F20" t="str">
            <v>01-99001-72-112</v>
          </cell>
          <cell r="G20">
            <v>-5</v>
          </cell>
          <cell r="H20">
            <v>94</v>
          </cell>
          <cell r="I20">
            <v>-5</v>
          </cell>
          <cell r="J20">
            <v>94</v>
          </cell>
          <cell r="K20">
            <v>-5</v>
          </cell>
          <cell r="L20">
            <v>94</v>
          </cell>
          <cell r="M20">
            <v>-5</v>
          </cell>
          <cell r="N20">
            <v>94</v>
          </cell>
          <cell r="O20">
            <v>-5</v>
          </cell>
          <cell r="P20">
            <v>94</v>
          </cell>
          <cell r="Q20">
            <v>-5</v>
          </cell>
          <cell r="R20">
            <v>94</v>
          </cell>
        </row>
        <row r="21">
          <cell r="F21" t="str">
            <v>01-99001-72-113</v>
          </cell>
          <cell r="G21">
            <v>4</v>
          </cell>
          <cell r="H21">
            <v>94</v>
          </cell>
          <cell r="I21">
            <v>6</v>
          </cell>
          <cell r="J21">
            <v>94</v>
          </cell>
          <cell r="K21">
            <v>8</v>
          </cell>
          <cell r="L21">
            <v>94</v>
          </cell>
          <cell r="M21">
            <v>10</v>
          </cell>
          <cell r="N21">
            <v>94</v>
          </cell>
          <cell r="O21">
            <v>12</v>
          </cell>
          <cell r="P21">
            <v>94</v>
          </cell>
          <cell r="Q21">
            <v>14</v>
          </cell>
          <cell r="R21">
            <v>94</v>
          </cell>
        </row>
        <row r="22">
          <cell r="F22" t="str">
            <v>01-99001-72-120</v>
          </cell>
          <cell r="G22">
            <v>-5</v>
          </cell>
          <cell r="H22">
            <v>94</v>
          </cell>
          <cell r="I22">
            <v>-5</v>
          </cell>
          <cell r="J22">
            <v>94</v>
          </cell>
          <cell r="K22">
            <v>-5</v>
          </cell>
          <cell r="L22">
            <v>94</v>
          </cell>
          <cell r="M22">
            <v>-5</v>
          </cell>
          <cell r="N22">
            <v>94</v>
          </cell>
          <cell r="O22">
            <v>-5</v>
          </cell>
          <cell r="P22">
            <v>94</v>
          </cell>
          <cell r="Q22">
            <v>-5</v>
          </cell>
          <cell r="R22">
            <v>94</v>
          </cell>
        </row>
        <row r="23">
          <cell r="F23" t="str">
            <v>01-99001-72-122</v>
          </cell>
          <cell r="G23">
            <v>4</v>
          </cell>
          <cell r="H23">
            <v>94</v>
          </cell>
          <cell r="I23">
            <v>6</v>
          </cell>
          <cell r="J23">
            <v>94</v>
          </cell>
          <cell r="K23">
            <v>8</v>
          </cell>
          <cell r="L23">
            <v>94</v>
          </cell>
          <cell r="M23">
            <v>10</v>
          </cell>
          <cell r="N23">
            <v>94</v>
          </cell>
          <cell r="O23">
            <v>12</v>
          </cell>
          <cell r="P23">
            <v>94</v>
          </cell>
          <cell r="Q23">
            <v>14</v>
          </cell>
          <cell r="R23">
            <v>94</v>
          </cell>
        </row>
        <row r="24">
          <cell r="F24" t="str">
            <v>01-99001-72-134</v>
          </cell>
          <cell r="G24">
            <v>-5</v>
          </cell>
          <cell r="H24">
            <v>94</v>
          </cell>
          <cell r="I24">
            <v>-5</v>
          </cell>
          <cell r="J24">
            <v>94</v>
          </cell>
          <cell r="K24">
            <v>-5</v>
          </cell>
          <cell r="L24">
            <v>94</v>
          </cell>
          <cell r="M24">
            <v>-5</v>
          </cell>
          <cell r="N24">
            <v>94</v>
          </cell>
          <cell r="O24">
            <v>-5</v>
          </cell>
          <cell r="P24">
            <v>94</v>
          </cell>
          <cell r="Q24">
            <v>-5</v>
          </cell>
          <cell r="R24">
            <v>94</v>
          </cell>
        </row>
        <row r="25">
          <cell r="F25" t="str">
            <v>01-99001-72-171</v>
          </cell>
          <cell r="G25">
            <v>4</v>
          </cell>
          <cell r="H25">
            <v>94</v>
          </cell>
          <cell r="I25">
            <v>6</v>
          </cell>
          <cell r="J25">
            <v>94</v>
          </cell>
          <cell r="K25">
            <v>8</v>
          </cell>
          <cell r="L25">
            <v>94</v>
          </cell>
          <cell r="M25">
            <v>10</v>
          </cell>
          <cell r="N25">
            <v>94</v>
          </cell>
          <cell r="O25">
            <v>12</v>
          </cell>
          <cell r="P25">
            <v>94</v>
          </cell>
          <cell r="Q25">
            <v>14</v>
          </cell>
          <cell r="R25">
            <v>94</v>
          </cell>
        </row>
        <row r="26">
          <cell r="F26" t="str">
            <v>01-99001-72-172</v>
          </cell>
          <cell r="G26">
            <v>-5</v>
          </cell>
          <cell r="H26">
            <v>94</v>
          </cell>
          <cell r="I26">
            <v>-5</v>
          </cell>
          <cell r="J26">
            <v>94</v>
          </cell>
          <cell r="K26">
            <v>-5</v>
          </cell>
          <cell r="L26">
            <v>94</v>
          </cell>
          <cell r="M26">
            <v>-5</v>
          </cell>
          <cell r="N26">
            <v>94</v>
          </cell>
          <cell r="O26">
            <v>-5</v>
          </cell>
          <cell r="P26">
            <v>94</v>
          </cell>
          <cell r="Q26">
            <v>-5</v>
          </cell>
          <cell r="R26">
            <v>94</v>
          </cell>
        </row>
        <row r="27">
          <cell r="F27" t="str">
            <v>01-99001-72-173</v>
          </cell>
          <cell r="G27">
            <v>4</v>
          </cell>
          <cell r="H27">
            <v>94</v>
          </cell>
          <cell r="I27">
            <v>6</v>
          </cell>
          <cell r="J27">
            <v>94</v>
          </cell>
          <cell r="K27">
            <v>8</v>
          </cell>
          <cell r="L27">
            <v>94</v>
          </cell>
          <cell r="M27">
            <v>10</v>
          </cell>
          <cell r="N27">
            <v>94</v>
          </cell>
          <cell r="O27">
            <v>12</v>
          </cell>
          <cell r="P27">
            <v>94</v>
          </cell>
          <cell r="Q27">
            <v>14</v>
          </cell>
          <cell r="R27">
            <v>94</v>
          </cell>
        </row>
        <row r="28">
          <cell r="F28" t="str">
            <v>01-99001-72-175</v>
          </cell>
          <cell r="G28">
            <v>-5</v>
          </cell>
          <cell r="H28">
            <v>94</v>
          </cell>
          <cell r="I28">
            <v>-5</v>
          </cell>
          <cell r="J28">
            <v>94</v>
          </cell>
          <cell r="K28">
            <v>-5</v>
          </cell>
          <cell r="L28">
            <v>94</v>
          </cell>
          <cell r="M28">
            <v>-5</v>
          </cell>
          <cell r="N28">
            <v>94</v>
          </cell>
          <cell r="O28">
            <v>-5</v>
          </cell>
          <cell r="P28">
            <v>94</v>
          </cell>
          <cell r="Q28">
            <v>-5</v>
          </cell>
          <cell r="R28">
            <v>94</v>
          </cell>
        </row>
        <row r="29">
          <cell r="F29" t="str">
            <v>01-99001-72-176</v>
          </cell>
          <cell r="G29">
            <v>4</v>
          </cell>
          <cell r="H29">
            <v>94</v>
          </cell>
          <cell r="I29">
            <v>6</v>
          </cell>
          <cell r="J29">
            <v>94</v>
          </cell>
          <cell r="K29">
            <v>8</v>
          </cell>
          <cell r="L29">
            <v>94</v>
          </cell>
          <cell r="M29">
            <v>10</v>
          </cell>
          <cell r="N29">
            <v>94</v>
          </cell>
          <cell r="O29">
            <v>12</v>
          </cell>
          <cell r="P29">
            <v>94</v>
          </cell>
          <cell r="Q29">
            <v>14</v>
          </cell>
          <cell r="R29">
            <v>94</v>
          </cell>
        </row>
        <row r="30">
          <cell r="F30" t="str">
            <v>01-99001-72-177</v>
          </cell>
          <cell r="G30">
            <v>-5</v>
          </cell>
          <cell r="H30">
            <v>94</v>
          </cell>
          <cell r="I30">
            <v>-5</v>
          </cell>
          <cell r="J30">
            <v>94</v>
          </cell>
          <cell r="K30">
            <v>-5</v>
          </cell>
          <cell r="L30">
            <v>94</v>
          </cell>
          <cell r="M30">
            <v>-5</v>
          </cell>
          <cell r="N30">
            <v>94</v>
          </cell>
          <cell r="O30">
            <v>-5</v>
          </cell>
          <cell r="P30">
            <v>94</v>
          </cell>
          <cell r="Q30">
            <v>-5</v>
          </cell>
          <cell r="R30">
            <v>94</v>
          </cell>
        </row>
        <row r="31">
          <cell r="F31" t="str">
            <v>01-99001-72-178</v>
          </cell>
          <cell r="G31">
            <v>4</v>
          </cell>
          <cell r="H31">
            <v>94</v>
          </cell>
          <cell r="I31">
            <v>6</v>
          </cell>
          <cell r="J31">
            <v>94</v>
          </cell>
          <cell r="K31">
            <v>8</v>
          </cell>
          <cell r="L31">
            <v>94</v>
          </cell>
          <cell r="M31">
            <v>10</v>
          </cell>
          <cell r="N31">
            <v>94</v>
          </cell>
          <cell r="O31">
            <v>12</v>
          </cell>
          <cell r="P31">
            <v>94</v>
          </cell>
          <cell r="Q31">
            <v>14</v>
          </cell>
          <cell r="R31">
            <v>94</v>
          </cell>
        </row>
        <row r="32">
          <cell r="F32" t="str">
            <v>01-99001-72-211</v>
          </cell>
          <cell r="G32">
            <v>4</v>
          </cell>
          <cell r="H32">
            <v>94</v>
          </cell>
          <cell r="I32">
            <v>6</v>
          </cell>
          <cell r="J32">
            <v>94</v>
          </cell>
          <cell r="K32">
            <v>8</v>
          </cell>
          <cell r="L32">
            <v>94</v>
          </cell>
          <cell r="M32">
            <v>10</v>
          </cell>
          <cell r="N32">
            <v>94</v>
          </cell>
          <cell r="O32">
            <v>12</v>
          </cell>
          <cell r="P32">
            <v>94</v>
          </cell>
          <cell r="Q32">
            <v>14</v>
          </cell>
          <cell r="R32">
            <v>94</v>
          </cell>
        </row>
        <row r="33">
          <cell r="F33" t="str">
            <v>01-99001-72-221</v>
          </cell>
          <cell r="G33">
            <v>-5</v>
          </cell>
          <cell r="H33">
            <v>94</v>
          </cell>
          <cell r="I33">
            <v>-5</v>
          </cell>
          <cell r="J33">
            <v>94</v>
          </cell>
          <cell r="K33">
            <v>-5</v>
          </cell>
          <cell r="L33">
            <v>94</v>
          </cell>
          <cell r="M33">
            <v>-5</v>
          </cell>
          <cell r="N33">
            <v>94</v>
          </cell>
          <cell r="O33">
            <v>-5</v>
          </cell>
          <cell r="P33">
            <v>94</v>
          </cell>
          <cell r="Q33">
            <v>-5</v>
          </cell>
          <cell r="R33">
            <v>94</v>
          </cell>
        </row>
        <row r="34">
          <cell r="F34" t="str">
            <v>01-99001-72-222</v>
          </cell>
          <cell r="G34">
            <v>4</v>
          </cell>
          <cell r="H34">
            <v>94</v>
          </cell>
          <cell r="I34">
            <v>6</v>
          </cell>
          <cell r="J34">
            <v>94</v>
          </cell>
          <cell r="K34">
            <v>8</v>
          </cell>
          <cell r="L34">
            <v>94</v>
          </cell>
          <cell r="M34">
            <v>10</v>
          </cell>
          <cell r="N34">
            <v>94</v>
          </cell>
          <cell r="O34">
            <v>12</v>
          </cell>
          <cell r="P34">
            <v>94</v>
          </cell>
          <cell r="Q34">
            <v>14</v>
          </cell>
          <cell r="R34">
            <v>94</v>
          </cell>
        </row>
        <row r="35">
          <cell r="F35" t="str">
            <v>01-99001-72-251</v>
          </cell>
          <cell r="G35">
            <v>-5</v>
          </cell>
          <cell r="H35">
            <v>94</v>
          </cell>
          <cell r="I35">
            <v>-5</v>
          </cell>
          <cell r="J35">
            <v>94</v>
          </cell>
          <cell r="K35">
            <v>-5</v>
          </cell>
          <cell r="L35">
            <v>94</v>
          </cell>
          <cell r="M35">
            <v>-5</v>
          </cell>
          <cell r="N35">
            <v>94</v>
          </cell>
          <cell r="O35">
            <v>-5</v>
          </cell>
          <cell r="P35">
            <v>94</v>
          </cell>
          <cell r="Q35">
            <v>-5</v>
          </cell>
          <cell r="R35">
            <v>94</v>
          </cell>
        </row>
        <row r="36">
          <cell r="F36" t="str">
            <v>01-99001-72-253</v>
          </cell>
          <cell r="G36">
            <v>4</v>
          </cell>
          <cell r="H36">
            <v>94</v>
          </cell>
          <cell r="I36">
            <v>6</v>
          </cell>
          <cell r="J36">
            <v>94</v>
          </cell>
          <cell r="K36">
            <v>8</v>
          </cell>
          <cell r="L36">
            <v>94</v>
          </cell>
          <cell r="M36">
            <v>10</v>
          </cell>
          <cell r="N36">
            <v>94</v>
          </cell>
          <cell r="O36">
            <v>12</v>
          </cell>
          <cell r="P36">
            <v>94</v>
          </cell>
          <cell r="Q36">
            <v>14</v>
          </cell>
          <cell r="R36">
            <v>94</v>
          </cell>
        </row>
        <row r="37">
          <cell r="F37" t="str">
            <v>01-99001-72-254</v>
          </cell>
          <cell r="G37">
            <v>-5</v>
          </cell>
          <cell r="H37">
            <v>94</v>
          </cell>
          <cell r="I37">
            <v>-5</v>
          </cell>
          <cell r="J37">
            <v>94</v>
          </cell>
          <cell r="K37">
            <v>-5</v>
          </cell>
          <cell r="L37">
            <v>94</v>
          </cell>
          <cell r="M37">
            <v>-5</v>
          </cell>
          <cell r="N37">
            <v>94</v>
          </cell>
          <cell r="O37">
            <v>-5</v>
          </cell>
          <cell r="P37">
            <v>94</v>
          </cell>
          <cell r="Q37">
            <v>-5</v>
          </cell>
          <cell r="R37">
            <v>94</v>
          </cell>
        </row>
        <row r="38">
          <cell r="F38" t="str">
            <v>01-99001-72-255</v>
          </cell>
          <cell r="G38">
            <v>4</v>
          </cell>
          <cell r="H38">
            <v>94</v>
          </cell>
          <cell r="I38">
            <v>6</v>
          </cell>
          <cell r="J38">
            <v>94</v>
          </cell>
          <cell r="K38">
            <v>8</v>
          </cell>
          <cell r="L38">
            <v>94</v>
          </cell>
          <cell r="M38">
            <v>10</v>
          </cell>
          <cell r="N38">
            <v>94</v>
          </cell>
          <cell r="O38">
            <v>12</v>
          </cell>
          <cell r="P38">
            <v>94</v>
          </cell>
          <cell r="Q38">
            <v>14</v>
          </cell>
          <cell r="R38">
            <v>94</v>
          </cell>
        </row>
        <row r="39">
          <cell r="F39" t="str">
            <v>01-99001-72-256</v>
          </cell>
          <cell r="G39">
            <v>-5</v>
          </cell>
          <cell r="H39">
            <v>94</v>
          </cell>
          <cell r="I39">
            <v>-5</v>
          </cell>
          <cell r="J39">
            <v>94</v>
          </cell>
          <cell r="K39">
            <v>-5</v>
          </cell>
          <cell r="L39">
            <v>94</v>
          </cell>
          <cell r="M39">
            <v>-5</v>
          </cell>
          <cell r="N39">
            <v>94</v>
          </cell>
          <cell r="O39">
            <v>-5</v>
          </cell>
          <cell r="P39">
            <v>94</v>
          </cell>
          <cell r="Q39">
            <v>-5</v>
          </cell>
          <cell r="R39">
            <v>94</v>
          </cell>
        </row>
        <row r="40">
          <cell r="F40" t="str">
            <v>01-99001-72-258</v>
          </cell>
          <cell r="G40">
            <v>4</v>
          </cell>
          <cell r="H40">
            <v>94</v>
          </cell>
          <cell r="I40">
            <v>6</v>
          </cell>
          <cell r="J40">
            <v>94</v>
          </cell>
          <cell r="K40">
            <v>8</v>
          </cell>
          <cell r="L40">
            <v>94</v>
          </cell>
          <cell r="M40">
            <v>10</v>
          </cell>
          <cell r="N40">
            <v>94</v>
          </cell>
          <cell r="O40">
            <v>12</v>
          </cell>
          <cell r="P40">
            <v>94</v>
          </cell>
          <cell r="Q40">
            <v>14</v>
          </cell>
          <cell r="R40">
            <v>94</v>
          </cell>
        </row>
        <row r="41">
          <cell r="F41" t="str">
            <v>01-99001-72-351</v>
          </cell>
          <cell r="G41">
            <v>-5</v>
          </cell>
          <cell r="H41">
            <v>94</v>
          </cell>
          <cell r="I41">
            <v>-5</v>
          </cell>
          <cell r="J41">
            <v>94</v>
          </cell>
          <cell r="K41">
            <v>-5</v>
          </cell>
          <cell r="L41">
            <v>94</v>
          </cell>
          <cell r="M41">
            <v>-5</v>
          </cell>
          <cell r="N41">
            <v>94</v>
          </cell>
          <cell r="O41">
            <v>-5</v>
          </cell>
          <cell r="P41">
            <v>94</v>
          </cell>
          <cell r="Q41">
            <v>-5</v>
          </cell>
          <cell r="R41">
            <v>94</v>
          </cell>
        </row>
        <row r="42">
          <cell r="F42" t="str">
            <v>01-99001-72-352</v>
          </cell>
          <cell r="G42">
            <v>4</v>
          </cell>
          <cell r="H42">
            <v>94</v>
          </cell>
          <cell r="I42">
            <v>6</v>
          </cell>
          <cell r="J42">
            <v>94</v>
          </cell>
          <cell r="K42">
            <v>8</v>
          </cell>
          <cell r="L42">
            <v>94</v>
          </cell>
          <cell r="M42">
            <v>10</v>
          </cell>
          <cell r="N42">
            <v>94</v>
          </cell>
          <cell r="O42">
            <v>12</v>
          </cell>
          <cell r="P42">
            <v>94</v>
          </cell>
          <cell r="Q42">
            <v>14</v>
          </cell>
          <cell r="R42">
            <v>94</v>
          </cell>
        </row>
        <row r="43">
          <cell r="F43" t="str">
            <v>01-99001-72-359</v>
          </cell>
          <cell r="G43">
            <v>-5</v>
          </cell>
          <cell r="H43">
            <v>94</v>
          </cell>
          <cell r="I43">
            <v>-5</v>
          </cell>
          <cell r="J43">
            <v>94</v>
          </cell>
          <cell r="K43">
            <v>-5</v>
          </cell>
          <cell r="L43">
            <v>94</v>
          </cell>
          <cell r="M43">
            <v>-5</v>
          </cell>
          <cell r="N43">
            <v>94</v>
          </cell>
          <cell r="O43">
            <v>-5</v>
          </cell>
          <cell r="P43">
            <v>94</v>
          </cell>
          <cell r="Q43">
            <v>-5</v>
          </cell>
          <cell r="R43">
            <v>94</v>
          </cell>
        </row>
        <row r="44">
          <cell r="F44" t="str">
            <v>01-99001-72-402</v>
          </cell>
          <cell r="G44">
            <v>4</v>
          </cell>
          <cell r="H44">
            <v>94</v>
          </cell>
          <cell r="I44">
            <v>6</v>
          </cell>
          <cell r="J44">
            <v>94</v>
          </cell>
          <cell r="K44">
            <v>8</v>
          </cell>
          <cell r="L44">
            <v>94</v>
          </cell>
          <cell r="M44">
            <v>10</v>
          </cell>
          <cell r="N44">
            <v>94</v>
          </cell>
          <cell r="O44">
            <v>12</v>
          </cell>
          <cell r="P44">
            <v>94</v>
          </cell>
          <cell r="Q44">
            <v>14</v>
          </cell>
          <cell r="R44">
            <v>94</v>
          </cell>
        </row>
        <row r="45">
          <cell r="F45" t="str">
            <v>01-99001-72-403</v>
          </cell>
          <cell r="G45">
            <v>-5</v>
          </cell>
          <cell r="H45">
            <v>94</v>
          </cell>
          <cell r="I45">
            <v>-5</v>
          </cell>
          <cell r="J45">
            <v>94</v>
          </cell>
          <cell r="K45">
            <v>-5</v>
          </cell>
          <cell r="L45">
            <v>94</v>
          </cell>
          <cell r="M45">
            <v>-5</v>
          </cell>
          <cell r="N45">
            <v>94</v>
          </cell>
          <cell r="O45">
            <v>-5</v>
          </cell>
          <cell r="P45">
            <v>94</v>
          </cell>
          <cell r="Q45">
            <v>-5</v>
          </cell>
          <cell r="R45">
            <v>94</v>
          </cell>
        </row>
        <row r="46">
          <cell r="F46" t="str">
            <v>01-99001-72-404</v>
          </cell>
          <cell r="G46">
            <v>4</v>
          </cell>
          <cell r="H46">
            <v>94</v>
          </cell>
          <cell r="I46">
            <v>6</v>
          </cell>
          <cell r="J46">
            <v>94</v>
          </cell>
          <cell r="K46">
            <v>8</v>
          </cell>
          <cell r="L46">
            <v>94</v>
          </cell>
          <cell r="M46">
            <v>10</v>
          </cell>
          <cell r="N46">
            <v>94</v>
          </cell>
          <cell r="O46">
            <v>12</v>
          </cell>
          <cell r="P46">
            <v>94</v>
          </cell>
          <cell r="Q46">
            <v>14</v>
          </cell>
          <cell r="R46">
            <v>94</v>
          </cell>
        </row>
        <row r="47">
          <cell r="F47" t="str">
            <v>01-99001-72-405</v>
          </cell>
          <cell r="G47">
            <v>-5</v>
          </cell>
          <cell r="H47">
            <v>94</v>
          </cell>
          <cell r="I47">
            <v>-5</v>
          </cell>
          <cell r="J47">
            <v>94</v>
          </cell>
          <cell r="K47">
            <v>-5</v>
          </cell>
          <cell r="L47">
            <v>94</v>
          </cell>
          <cell r="M47">
            <v>-5</v>
          </cell>
          <cell r="N47">
            <v>94</v>
          </cell>
          <cell r="O47">
            <v>-5</v>
          </cell>
          <cell r="P47">
            <v>94</v>
          </cell>
          <cell r="Q47">
            <v>-5</v>
          </cell>
          <cell r="R47">
            <v>94</v>
          </cell>
        </row>
        <row r="48">
          <cell r="F48" t="str">
            <v>01-99001-72-406</v>
          </cell>
          <cell r="G48">
            <v>4</v>
          </cell>
          <cell r="H48">
            <v>94</v>
          </cell>
          <cell r="I48">
            <v>6</v>
          </cell>
          <cell r="J48">
            <v>94</v>
          </cell>
          <cell r="K48">
            <v>8</v>
          </cell>
          <cell r="L48">
            <v>94</v>
          </cell>
          <cell r="M48">
            <v>10</v>
          </cell>
          <cell r="N48">
            <v>94</v>
          </cell>
          <cell r="O48">
            <v>12</v>
          </cell>
          <cell r="P48">
            <v>94</v>
          </cell>
          <cell r="Q48">
            <v>14</v>
          </cell>
          <cell r="R48">
            <v>94</v>
          </cell>
        </row>
        <row r="49">
          <cell r="F49" t="str">
            <v>01-99001-72-407</v>
          </cell>
          <cell r="G49">
            <v>-5</v>
          </cell>
          <cell r="H49">
            <v>94</v>
          </cell>
          <cell r="I49">
            <v>-5</v>
          </cell>
          <cell r="J49">
            <v>94</v>
          </cell>
          <cell r="K49">
            <v>-5</v>
          </cell>
          <cell r="L49">
            <v>94</v>
          </cell>
          <cell r="M49">
            <v>-5</v>
          </cell>
          <cell r="N49">
            <v>94</v>
          </cell>
          <cell r="O49">
            <v>-5</v>
          </cell>
          <cell r="P49">
            <v>94</v>
          </cell>
          <cell r="Q49">
            <v>-5</v>
          </cell>
          <cell r="R49">
            <v>94</v>
          </cell>
        </row>
        <row r="50">
          <cell r="F50" t="str">
            <v>01-99001-72-411</v>
          </cell>
          <cell r="G50">
            <v>4</v>
          </cell>
          <cell r="H50">
            <v>94</v>
          </cell>
          <cell r="I50">
            <v>6</v>
          </cell>
          <cell r="J50">
            <v>94</v>
          </cell>
          <cell r="K50">
            <v>8</v>
          </cell>
          <cell r="L50">
            <v>94</v>
          </cell>
          <cell r="M50">
            <v>10</v>
          </cell>
          <cell r="N50">
            <v>94</v>
          </cell>
          <cell r="O50">
            <v>12</v>
          </cell>
          <cell r="P50">
            <v>94</v>
          </cell>
          <cell r="Q50">
            <v>14</v>
          </cell>
          <cell r="R50">
            <v>94</v>
          </cell>
        </row>
        <row r="51">
          <cell r="F51" t="str">
            <v>01-99001-72-414</v>
          </cell>
          <cell r="G51">
            <v>-5</v>
          </cell>
          <cell r="H51">
            <v>94</v>
          </cell>
          <cell r="I51">
            <v>-5</v>
          </cell>
          <cell r="J51">
            <v>94</v>
          </cell>
          <cell r="K51">
            <v>-5</v>
          </cell>
          <cell r="L51">
            <v>94</v>
          </cell>
          <cell r="M51">
            <v>-5</v>
          </cell>
          <cell r="N51">
            <v>94</v>
          </cell>
          <cell r="O51">
            <v>-5</v>
          </cell>
          <cell r="P51">
            <v>94</v>
          </cell>
          <cell r="Q51">
            <v>-5</v>
          </cell>
          <cell r="R51">
            <v>94</v>
          </cell>
        </row>
        <row r="52">
          <cell r="F52" t="str">
            <v>01-99001-72-415</v>
          </cell>
          <cell r="G52">
            <v>4</v>
          </cell>
          <cell r="H52">
            <v>94</v>
          </cell>
          <cell r="I52">
            <v>6</v>
          </cell>
          <cell r="J52">
            <v>94</v>
          </cell>
          <cell r="K52">
            <v>8</v>
          </cell>
          <cell r="L52">
            <v>94</v>
          </cell>
          <cell r="M52">
            <v>10</v>
          </cell>
          <cell r="N52">
            <v>94</v>
          </cell>
          <cell r="O52">
            <v>12</v>
          </cell>
          <cell r="P52">
            <v>94</v>
          </cell>
          <cell r="Q52">
            <v>14</v>
          </cell>
          <cell r="R52">
            <v>94</v>
          </cell>
        </row>
        <row r="53">
          <cell r="F53" t="str">
            <v>01-99001-72-421</v>
          </cell>
          <cell r="G53">
            <v>-5</v>
          </cell>
          <cell r="H53">
            <v>94</v>
          </cell>
          <cell r="I53">
            <v>-5</v>
          </cell>
          <cell r="J53">
            <v>94</v>
          </cell>
          <cell r="K53">
            <v>-5</v>
          </cell>
          <cell r="L53">
            <v>94</v>
          </cell>
          <cell r="M53">
            <v>-5</v>
          </cell>
          <cell r="N53">
            <v>94</v>
          </cell>
          <cell r="O53">
            <v>-5</v>
          </cell>
          <cell r="P53">
            <v>94</v>
          </cell>
          <cell r="Q53">
            <v>-5</v>
          </cell>
          <cell r="R53">
            <v>94</v>
          </cell>
        </row>
        <row r="54">
          <cell r="F54" t="str">
            <v>01-99001-72-711</v>
          </cell>
          <cell r="G54">
            <v>4</v>
          </cell>
          <cell r="H54">
            <v>94</v>
          </cell>
          <cell r="I54">
            <v>6</v>
          </cell>
          <cell r="J54">
            <v>94</v>
          </cell>
          <cell r="K54">
            <v>8</v>
          </cell>
          <cell r="L54">
            <v>94</v>
          </cell>
          <cell r="M54">
            <v>10</v>
          </cell>
          <cell r="N54">
            <v>94</v>
          </cell>
          <cell r="O54">
            <v>12</v>
          </cell>
          <cell r="P54">
            <v>94</v>
          </cell>
          <cell r="Q54">
            <v>14</v>
          </cell>
          <cell r="R54">
            <v>94</v>
          </cell>
        </row>
        <row r="55">
          <cell r="F55" t="str">
            <v>01-99001-72-712</v>
          </cell>
          <cell r="G55">
            <v>-5</v>
          </cell>
          <cell r="H55">
            <v>94</v>
          </cell>
          <cell r="I55">
            <v>-5</v>
          </cell>
          <cell r="J55">
            <v>94</v>
          </cell>
          <cell r="K55">
            <v>-5</v>
          </cell>
          <cell r="L55">
            <v>94</v>
          </cell>
          <cell r="M55">
            <v>-5</v>
          </cell>
          <cell r="N55">
            <v>94</v>
          </cell>
          <cell r="O55">
            <v>-5</v>
          </cell>
          <cell r="P55">
            <v>94</v>
          </cell>
          <cell r="Q55">
            <v>-5</v>
          </cell>
          <cell r="R55">
            <v>94</v>
          </cell>
        </row>
        <row r="56">
          <cell r="F56" t="str">
            <v>01-99001-72-713</v>
          </cell>
          <cell r="G56">
            <v>4</v>
          </cell>
          <cell r="H56">
            <v>94</v>
          </cell>
          <cell r="I56">
            <v>6</v>
          </cell>
          <cell r="J56">
            <v>94</v>
          </cell>
          <cell r="K56">
            <v>8</v>
          </cell>
          <cell r="L56">
            <v>94</v>
          </cell>
          <cell r="M56">
            <v>10</v>
          </cell>
          <cell r="N56">
            <v>94</v>
          </cell>
          <cell r="O56">
            <v>12</v>
          </cell>
          <cell r="P56">
            <v>94</v>
          </cell>
          <cell r="Q56">
            <v>14</v>
          </cell>
          <cell r="R56">
            <v>94</v>
          </cell>
        </row>
        <row r="57">
          <cell r="F57" t="str">
            <v>01-99001-72-714</v>
          </cell>
          <cell r="G57">
            <v>-5</v>
          </cell>
          <cell r="H57">
            <v>94</v>
          </cell>
          <cell r="I57">
            <v>-5</v>
          </cell>
          <cell r="J57">
            <v>94</v>
          </cell>
          <cell r="K57">
            <v>-5</v>
          </cell>
          <cell r="L57">
            <v>94</v>
          </cell>
          <cell r="M57">
            <v>-5</v>
          </cell>
          <cell r="N57">
            <v>94</v>
          </cell>
          <cell r="O57">
            <v>-5</v>
          </cell>
          <cell r="P57">
            <v>94</v>
          </cell>
          <cell r="Q57">
            <v>-5</v>
          </cell>
          <cell r="R57">
            <v>94</v>
          </cell>
        </row>
        <row r="58">
          <cell r="F58" t="str">
            <v>01-99001-72-715</v>
          </cell>
          <cell r="G58">
            <v>4</v>
          </cell>
          <cell r="H58">
            <v>94</v>
          </cell>
          <cell r="I58">
            <v>6</v>
          </cell>
          <cell r="J58">
            <v>94</v>
          </cell>
          <cell r="K58">
            <v>8</v>
          </cell>
          <cell r="L58">
            <v>94</v>
          </cell>
          <cell r="M58">
            <v>10</v>
          </cell>
          <cell r="N58">
            <v>94</v>
          </cell>
          <cell r="O58">
            <v>12</v>
          </cell>
          <cell r="P58">
            <v>94</v>
          </cell>
          <cell r="Q58">
            <v>14</v>
          </cell>
          <cell r="R58">
            <v>94</v>
          </cell>
        </row>
        <row r="59">
          <cell r="F59" t="str">
            <v>01-99001-72-716</v>
          </cell>
          <cell r="G59">
            <v>-5</v>
          </cell>
          <cell r="H59">
            <v>94</v>
          </cell>
          <cell r="I59">
            <v>-5</v>
          </cell>
          <cell r="J59">
            <v>94</v>
          </cell>
          <cell r="K59">
            <v>-5</v>
          </cell>
          <cell r="L59">
            <v>94</v>
          </cell>
          <cell r="M59">
            <v>-5</v>
          </cell>
          <cell r="N59">
            <v>94</v>
          </cell>
          <cell r="O59">
            <v>-5</v>
          </cell>
          <cell r="P59">
            <v>94</v>
          </cell>
          <cell r="Q59">
            <v>-5</v>
          </cell>
          <cell r="R59">
            <v>94</v>
          </cell>
        </row>
        <row r="60">
          <cell r="F60" t="str">
            <v>01-99001-72-719</v>
          </cell>
          <cell r="G60">
            <v>4</v>
          </cell>
          <cell r="H60">
            <v>94</v>
          </cell>
          <cell r="I60">
            <v>6</v>
          </cell>
          <cell r="J60">
            <v>94</v>
          </cell>
          <cell r="K60">
            <v>8</v>
          </cell>
          <cell r="L60">
            <v>94</v>
          </cell>
          <cell r="M60">
            <v>10</v>
          </cell>
          <cell r="N60">
            <v>94</v>
          </cell>
          <cell r="O60">
            <v>12</v>
          </cell>
          <cell r="P60">
            <v>94</v>
          </cell>
          <cell r="Q60">
            <v>14</v>
          </cell>
          <cell r="R60">
            <v>94</v>
          </cell>
        </row>
        <row r="61">
          <cell r="F61" t="str">
            <v>01-99001-72-725</v>
          </cell>
          <cell r="G61">
            <v>-5</v>
          </cell>
          <cell r="H61">
            <v>94</v>
          </cell>
          <cell r="I61">
            <v>-5</v>
          </cell>
          <cell r="J61">
            <v>94</v>
          </cell>
          <cell r="K61">
            <v>-5</v>
          </cell>
          <cell r="L61">
            <v>94</v>
          </cell>
          <cell r="M61">
            <v>-5</v>
          </cell>
          <cell r="N61">
            <v>94</v>
          </cell>
          <cell r="O61">
            <v>-5</v>
          </cell>
          <cell r="P61">
            <v>94</v>
          </cell>
          <cell r="Q61">
            <v>-5</v>
          </cell>
          <cell r="R61">
            <v>94</v>
          </cell>
        </row>
        <row r="62">
          <cell r="F62" t="str">
            <v>01-99001-72-733</v>
          </cell>
          <cell r="G62">
            <v>4</v>
          </cell>
          <cell r="H62">
            <v>94</v>
          </cell>
          <cell r="I62">
            <v>6</v>
          </cell>
          <cell r="J62">
            <v>94</v>
          </cell>
          <cell r="K62">
            <v>8</v>
          </cell>
          <cell r="L62">
            <v>94</v>
          </cell>
          <cell r="M62">
            <v>10</v>
          </cell>
          <cell r="N62">
            <v>94</v>
          </cell>
          <cell r="O62">
            <v>12</v>
          </cell>
          <cell r="P62">
            <v>94</v>
          </cell>
          <cell r="Q62">
            <v>14</v>
          </cell>
          <cell r="R62">
            <v>94</v>
          </cell>
        </row>
        <row r="63">
          <cell r="F63" t="str">
            <v>01-99001-72-851</v>
          </cell>
          <cell r="G63">
            <v>-5</v>
          </cell>
          <cell r="H63">
            <v>94</v>
          </cell>
          <cell r="I63">
            <v>-5</v>
          </cell>
          <cell r="J63">
            <v>94</v>
          </cell>
          <cell r="K63">
            <v>-5</v>
          </cell>
          <cell r="L63">
            <v>94</v>
          </cell>
          <cell r="M63">
            <v>-5</v>
          </cell>
          <cell r="N63">
            <v>94</v>
          </cell>
          <cell r="O63">
            <v>-5</v>
          </cell>
          <cell r="P63">
            <v>94</v>
          </cell>
          <cell r="Q63">
            <v>-5</v>
          </cell>
          <cell r="R63">
            <v>94</v>
          </cell>
        </row>
        <row r="64">
          <cell r="F64" t="str">
            <v>01-99001-72-861</v>
          </cell>
          <cell r="G64">
            <v>4</v>
          </cell>
          <cell r="H64">
            <v>94</v>
          </cell>
          <cell r="I64">
            <v>6</v>
          </cell>
          <cell r="J64">
            <v>94</v>
          </cell>
          <cell r="K64">
            <v>8</v>
          </cell>
          <cell r="L64">
            <v>94</v>
          </cell>
          <cell r="M64">
            <v>10</v>
          </cell>
          <cell r="N64">
            <v>94</v>
          </cell>
          <cell r="O64">
            <v>12</v>
          </cell>
          <cell r="P64">
            <v>94</v>
          </cell>
          <cell r="Q64">
            <v>14</v>
          </cell>
          <cell r="R64">
            <v>94</v>
          </cell>
        </row>
        <row r="65">
          <cell r="F65" t="str">
            <v>01-99001-72-801</v>
          </cell>
          <cell r="G65">
            <v>4</v>
          </cell>
          <cell r="H65">
            <v>94</v>
          </cell>
          <cell r="I65">
            <v>6</v>
          </cell>
          <cell r="J65">
            <v>94</v>
          </cell>
          <cell r="K65">
            <v>8</v>
          </cell>
          <cell r="L65">
            <v>94</v>
          </cell>
          <cell r="M65">
            <v>10</v>
          </cell>
          <cell r="N65">
            <v>94</v>
          </cell>
          <cell r="O65">
            <v>12</v>
          </cell>
          <cell r="P65">
            <v>94</v>
          </cell>
          <cell r="Q65">
            <v>14</v>
          </cell>
          <cell r="R65">
            <v>94</v>
          </cell>
        </row>
        <row r="66">
          <cell r="F66" t="str">
            <v>01-99001-72-802</v>
          </cell>
          <cell r="G66">
            <v>-5</v>
          </cell>
          <cell r="H66">
            <v>94</v>
          </cell>
          <cell r="I66">
            <v>-5</v>
          </cell>
          <cell r="J66">
            <v>94</v>
          </cell>
          <cell r="K66">
            <v>-5</v>
          </cell>
          <cell r="L66">
            <v>94</v>
          </cell>
          <cell r="M66">
            <v>-5</v>
          </cell>
          <cell r="N66">
            <v>94</v>
          </cell>
          <cell r="O66">
            <v>-5</v>
          </cell>
          <cell r="P66">
            <v>94</v>
          </cell>
          <cell r="Q66">
            <v>-5</v>
          </cell>
          <cell r="R66">
            <v>94</v>
          </cell>
        </row>
        <row r="67">
          <cell r="F67" t="str">
            <v>01-99001-72-803</v>
          </cell>
          <cell r="G67">
            <v>4</v>
          </cell>
          <cell r="H67">
            <v>94</v>
          </cell>
          <cell r="I67">
            <v>6</v>
          </cell>
          <cell r="J67">
            <v>94</v>
          </cell>
          <cell r="K67">
            <v>8</v>
          </cell>
          <cell r="L67">
            <v>94</v>
          </cell>
          <cell r="M67">
            <v>10</v>
          </cell>
          <cell r="N67">
            <v>94</v>
          </cell>
          <cell r="O67">
            <v>12</v>
          </cell>
          <cell r="P67">
            <v>94</v>
          </cell>
          <cell r="Q67">
            <v>14</v>
          </cell>
          <cell r="R67">
            <v>94</v>
          </cell>
        </row>
        <row r="68">
          <cell r="F68" t="str">
            <v>01-99001-72-805</v>
          </cell>
          <cell r="G68">
            <v>-5</v>
          </cell>
          <cell r="H68">
            <v>94</v>
          </cell>
          <cell r="I68">
            <v>-5</v>
          </cell>
          <cell r="J68">
            <v>94</v>
          </cell>
          <cell r="K68">
            <v>-5</v>
          </cell>
          <cell r="L68">
            <v>94</v>
          </cell>
          <cell r="M68">
            <v>-5</v>
          </cell>
          <cell r="N68">
            <v>94</v>
          </cell>
          <cell r="O68">
            <v>-5</v>
          </cell>
          <cell r="P68">
            <v>94</v>
          </cell>
          <cell r="Q68">
            <v>-5</v>
          </cell>
          <cell r="R68">
            <v>94</v>
          </cell>
        </row>
        <row r="69">
          <cell r="F69" t="str">
            <v>01-99001-72-810</v>
          </cell>
          <cell r="G69">
            <v>4</v>
          </cell>
          <cell r="H69">
            <v>94</v>
          </cell>
          <cell r="I69">
            <v>6</v>
          </cell>
          <cell r="J69">
            <v>94</v>
          </cell>
          <cell r="K69">
            <v>8</v>
          </cell>
          <cell r="L69">
            <v>94</v>
          </cell>
          <cell r="M69">
            <v>10</v>
          </cell>
          <cell r="N69">
            <v>94</v>
          </cell>
          <cell r="O69">
            <v>12</v>
          </cell>
          <cell r="P69">
            <v>94</v>
          </cell>
          <cell r="Q69">
            <v>14</v>
          </cell>
          <cell r="R69">
            <v>94</v>
          </cell>
        </row>
        <row r="70">
          <cell r="F70" t="str">
            <v>01-99001-72-811</v>
          </cell>
          <cell r="G70">
            <v>-5</v>
          </cell>
          <cell r="H70">
            <v>94</v>
          </cell>
          <cell r="I70">
            <v>-5</v>
          </cell>
          <cell r="J70">
            <v>94</v>
          </cell>
          <cell r="K70">
            <v>-5</v>
          </cell>
          <cell r="L70">
            <v>94</v>
          </cell>
          <cell r="M70">
            <v>-5</v>
          </cell>
          <cell r="N70">
            <v>94</v>
          </cell>
          <cell r="O70">
            <v>-5</v>
          </cell>
          <cell r="P70">
            <v>94</v>
          </cell>
          <cell r="Q70">
            <v>-5</v>
          </cell>
          <cell r="R70">
            <v>94</v>
          </cell>
        </row>
        <row r="71">
          <cell r="F71" t="str">
            <v>01-99001-72-812</v>
          </cell>
          <cell r="G71">
            <v>4</v>
          </cell>
          <cell r="H71">
            <v>94</v>
          </cell>
          <cell r="I71">
            <v>6</v>
          </cell>
          <cell r="J71">
            <v>94</v>
          </cell>
          <cell r="K71">
            <v>8</v>
          </cell>
          <cell r="L71">
            <v>94</v>
          </cell>
          <cell r="M71">
            <v>10</v>
          </cell>
          <cell r="N71">
            <v>94</v>
          </cell>
          <cell r="O71">
            <v>12</v>
          </cell>
          <cell r="P71">
            <v>94</v>
          </cell>
          <cell r="Q71">
            <v>14</v>
          </cell>
          <cell r="R71">
            <v>94</v>
          </cell>
        </row>
        <row r="72">
          <cell r="F72" t="str">
            <v>01-99001-72-831</v>
          </cell>
          <cell r="G72">
            <v>-5</v>
          </cell>
          <cell r="H72">
            <v>94</v>
          </cell>
          <cell r="I72">
            <v>-5</v>
          </cell>
          <cell r="J72">
            <v>94</v>
          </cell>
          <cell r="K72">
            <v>-5</v>
          </cell>
          <cell r="L72">
            <v>94</v>
          </cell>
          <cell r="M72">
            <v>-5</v>
          </cell>
          <cell r="N72">
            <v>94</v>
          </cell>
          <cell r="O72">
            <v>-5</v>
          </cell>
          <cell r="P72">
            <v>94</v>
          </cell>
          <cell r="Q72">
            <v>-5</v>
          </cell>
          <cell r="R72">
            <v>94</v>
          </cell>
        </row>
        <row r="73">
          <cell r="F73" t="str">
            <v>01-99001-72-832</v>
          </cell>
          <cell r="G73">
            <v>4</v>
          </cell>
          <cell r="H73">
            <v>94</v>
          </cell>
          <cell r="I73">
            <v>6</v>
          </cell>
          <cell r="J73">
            <v>94</v>
          </cell>
          <cell r="K73">
            <v>8</v>
          </cell>
          <cell r="L73">
            <v>94</v>
          </cell>
          <cell r="M73">
            <v>10</v>
          </cell>
          <cell r="N73">
            <v>94</v>
          </cell>
          <cell r="O73">
            <v>12</v>
          </cell>
          <cell r="P73">
            <v>94</v>
          </cell>
          <cell r="Q73">
            <v>14</v>
          </cell>
          <cell r="R73">
            <v>94</v>
          </cell>
        </row>
        <row r="74">
          <cell r="F74" t="str">
            <v>01-99001-72-835</v>
          </cell>
          <cell r="G74">
            <v>-5</v>
          </cell>
          <cell r="H74">
            <v>94</v>
          </cell>
          <cell r="I74">
            <v>-5</v>
          </cell>
          <cell r="J74">
            <v>94</v>
          </cell>
          <cell r="K74">
            <v>-5</v>
          </cell>
          <cell r="L74">
            <v>94</v>
          </cell>
          <cell r="M74">
            <v>-5</v>
          </cell>
          <cell r="N74">
            <v>94</v>
          </cell>
          <cell r="O74">
            <v>-5</v>
          </cell>
          <cell r="P74">
            <v>94</v>
          </cell>
          <cell r="Q74">
            <v>-5</v>
          </cell>
          <cell r="R74">
            <v>94</v>
          </cell>
        </row>
        <row r="75">
          <cell r="F75" t="str">
            <v>01-99001-72-901</v>
          </cell>
          <cell r="G75">
            <v>4</v>
          </cell>
          <cell r="H75">
            <v>94</v>
          </cell>
          <cell r="I75">
            <v>6</v>
          </cell>
          <cell r="J75">
            <v>94</v>
          </cell>
          <cell r="K75">
            <v>8</v>
          </cell>
          <cell r="L75">
            <v>94</v>
          </cell>
          <cell r="M75">
            <v>10</v>
          </cell>
          <cell r="N75">
            <v>94</v>
          </cell>
          <cell r="O75">
            <v>12</v>
          </cell>
          <cell r="P75">
            <v>94</v>
          </cell>
          <cell r="Q75">
            <v>14</v>
          </cell>
          <cell r="R75">
            <v>94</v>
          </cell>
        </row>
        <row r="76">
          <cell r="F76" t="str">
            <v>01-99001-72-902</v>
          </cell>
          <cell r="G76">
            <v>-5</v>
          </cell>
          <cell r="H76">
            <v>94</v>
          </cell>
          <cell r="I76">
            <v>-5</v>
          </cell>
          <cell r="J76">
            <v>94</v>
          </cell>
          <cell r="K76">
            <v>-5</v>
          </cell>
          <cell r="L76">
            <v>94</v>
          </cell>
          <cell r="M76">
            <v>-5</v>
          </cell>
          <cell r="N76">
            <v>94</v>
          </cell>
          <cell r="O76">
            <v>-5</v>
          </cell>
          <cell r="P76">
            <v>94</v>
          </cell>
          <cell r="Q76">
            <v>-5</v>
          </cell>
          <cell r="R76">
            <v>94</v>
          </cell>
        </row>
        <row r="77">
          <cell r="F77" t="str">
            <v>01-99001-72-903</v>
          </cell>
          <cell r="G77">
            <v>4</v>
          </cell>
          <cell r="H77">
            <v>94</v>
          </cell>
          <cell r="I77">
            <v>6</v>
          </cell>
          <cell r="J77">
            <v>94</v>
          </cell>
          <cell r="K77">
            <v>8</v>
          </cell>
          <cell r="L77">
            <v>94</v>
          </cell>
          <cell r="M77">
            <v>10</v>
          </cell>
          <cell r="N77">
            <v>94</v>
          </cell>
          <cell r="O77">
            <v>12</v>
          </cell>
          <cell r="P77">
            <v>94</v>
          </cell>
          <cell r="Q77">
            <v>14</v>
          </cell>
          <cell r="R77">
            <v>94</v>
          </cell>
        </row>
        <row r="78">
          <cell r="F78" t="str">
            <v>01-99001-72-921</v>
          </cell>
          <cell r="G78">
            <v>-5</v>
          </cell>
          <cell r="H78">
            <v>94</v>
          </cell>
          <cell r="I78">
            <v>-5</v>
          </cell>
          <cell r="J78">
            <v>94</v>
          </cell>
          <cell r="K78">
            <v>-5</v>
          </cell>
          <cell r="L78">
            <v>94</v>
          </cell>
          <cell r="M78">
            <v>-5</v>
          </cell>
          <cell r="N78">
            <v>94</v>
          </cell>
          <cell r="O78">
            <v>-5</v>
          </cell>
          <cell r="P78">
            <v>94</v>
          </cell>
          <cell r="Q78">
            <v>-5</v>
          </cell>
          <cell r="R78">
            <v>94</v>
          </cell>
        </row>
        <row r="79">
          <cell r="F79" t="str">
            <v>01-99001-72-931</v>
          </cell>
          <cell r="G79">
            <v>4</v>
          </cell>
          <cell r="H79">
            <v>94</v>
          </cell>
          <cell r="I79">
            <v>6</v>
          </cell>
          <cell r="J79">
            <v>94</v>
          </cell>
          <cell r="K79">
            <v>8</v>
          </cell>
          <cell r="L79">
            <v>94</v>
          </cell>
          <cell r="M79">
            <v>10</v>
          </cell>
          <cell r="N79">
            <v>94</v>
          </cell>
          <cell r="O79">
            <v>12</v>
          </cell>
          <cell r="P79">
            <v>94</v>
          </cell>
          <cell r="Q79">
            <v>14</v>
          </cell>
          <cell r="R79">
            <v>94</v>
          </cell>
        </row>
        <row r="80">
          <cell r="F80" t="str">
            <v>01-99001-72-932</v>
          </cell>
          <cell r="G80">
            <v>-5</v>
          </cell>
          <cell r="H80">
            <v>94</v>
          </cell>
          <cell r="I80">
            <v>-5</v>
          </cell>
          <cell r="J80">
            <v>94</v>
          </cell>
          <cell r="K80">
            <v>-5</v>
          </cell>
          <cell r="L80">
            <v>94</v>
          </cell>
          <cell r="M80">
            <v>-5</v>
          </cell>
          <cell r="N80">
            <v>94</v>
          </cell>
          <cell r="O80">
            <v>-5</v>
          </cell>
          <cell r="P80">
            <v>94</v>
          </cell>
          <cell r="Q80">
            <v>-5</v>
          </cell>
          <cell r="R80">
            <v>94</v>
          </cell>
        </row>
        <row r="81">
          <cell r="F81" t="str">
            <v>01-99001-72-941</v>
          </cell>
          <cell r="G81">
            <v>4</v>
          </cell>
          <cell r="H81">
            <v>94</v>
          </cell>
          <cell r="I81">
            <v>6</v>
          </cell>
          <cell r="J81">
            <v>94</v>
          </cell>
          <cell r="K81">
            <v>8</v>
          </cell>
          <cell r="L81">
            <v>94</v>
          </cell>
          <cell r="M81">
            <v>10</v>
          </cell>
          <cell r="N81">
            <v>94</v>
          </cell>
          <cell r="O81">
            <v>12</v>
          </cell>
          <cell r="P81">
            <v>94</v>
          </cell>
          <cell r="Q81">
            <v>14</v>
          </cell>
          <cell r="R81">
            <v>94</v>
          </cell>
        </row>
        <row r="82">
          <cell r="F82" t="str">
            <v>01-99001-72-945</v>
          </cell>
          <cell r="G82">
            <v>-5</v>
          </cell>
          <cell r="H82">
            <v>94</v>
          </cell>
          <cell r="I82">
            <v>-5</v>
          </cell>
          <cell r="J82">
            <v>94</v>
          </cell>
          <cell r="K82">
            <v>-5</v>
          </cell>
          <cell r="L82">
            <v>94</v>
          </cell>
          <cell r="M82">
            <v>-5</v>
          </cell>
          <cell r="N82">
            <v>94</v>
          </cell>
          <cell r="O82">
            <v>-5</v>
          </cell>
          <cell r="P82">
            <v>94</v>
          </cell>
          <cell r="Q82">
            <v>-5</v>
          </cell>
          <cell r="R82">
            <v>94</v>
          </cell>
        </row>
        <row r="83">
          <cell r="F83" t="str">
            <v>01-99001-72-951</v>
          </cell>
          <cell r="G83">
            <v>4</v>
          </cell>
          <cell r="H83">
            <v>94</v>
          </cell>
          <cell r="I83">
            <v>6</v>
          </cell>
          <cell r="J83">
            <v>94</v>
          </cell>
          <cell r="K83">
            <v>8</v>
          </cell>
          <cell r="L83">
            <v>94</v>
          </cell>
          <cell r="M83">
            <v>10</v>
          </cell>
          <cell r="N83">
            <v>94</v>
          </cell>
          <cell r="O83">
            <v>12</v>
          </cell>
          <cell r="P83">
            <v>94</v>
          </cell>
          <cell r="Q83">
            <v>14</v>
          </cell>
          <cell r="R83">
            <v>94</v>
          </cell>
        </row>
        <row r="84">
          <cell r="F84" t="str">
            <v>01-99001-72-955</v>
          </cell>
          <cell r="G84">
            <v>-5</v>
          </cell>
          <cell r="H84">
            <v>94</v>
          </cell>
          <cell r="I84">
            <v>-5</v>
          </cell>
          <cell r="J84">
            <v>94</v>
          </cell>
          <cell r="K84">
            <v>-5</v>
          </cell>
          <cell r="L84">
            <v>94</v>
          </cell>
          <cell r="M84">
            <v>-5</v>
          </cell>
          <cell r="N84">
            <v>94</v>
          </cell>
          <cell r="O84">
            <v>-5</v>
          </cell>
          <cell r="P84">
            <v>94</v>
          </cell>
          <cell r="Q84">
            <v>-5</v>
          </cell>
          <cell r="R84">
            <v>94</v>
          </cell>
        </row>
        <row r="85">
          <cell r="F85" t="str">
            <v>01-99001-72-961</v>
          </cell>
          <cell r="G85">
            <v>4</v>
          </cell>
          <cell r="H85">
            <v>94</v>
          </cell>
          <cell r="I85">
            <v>6</v>
          </cell>
          <cell r="J85">
            <v>94</v>
          </cell>
          <cell r="K85">
            <v>8</v>
          </cell>
          <cell r="L85">
            <v>94</v>
          </cell>
          <cell r="M85">
            <v>10</v>
          </cell>
          <cell r="N85">
            <v>94</v>
          </cell>
          <cell r="O85">
            <v>12</v>
          </cell>
          <cell r="P85">
            <v>94</v>
          </cell>
          <cell r="Q85">
            <v>14</v>
          </cell>
          <cell r="R85">
            <v>94</v>
          </cell>
        </row>
        <row r="86">
          <cell r="F86" t="str">
            <v>01-99001-72-962</v>
          </cell>
          <cell r="G86">
            <v>-5</v>
          </cell>
          <cell r="H86">
            <v>94</v>
          </cell>
          <cell r="I86">
            <v>-5</v>
          </cell>
          <cell r="J86">
            <v>94</v>
          </cell>
          <cell r="K86">
            <v>-5</v>
          </cell>
          <cell r="L86">
            <v>94</v>
          </cell>
          <cell r="M86">
            <v>-5</v>
          </cell>
          <cell r="N86">
            <v>94</v>
          </cell>
          <cell r="O86">
            <v>-5</v>
          </cell>
          <cell r="P86">
            <v>94</v>
          </cell>
          <cell r="Q86">
            <v>-5</v>
          </cell>
          <cell r="R86">
            <v>94</v>
          </cell>
        </row>
        <row r="87">
          <cell r="F87" t="str">
            <v>01-99001-72-963</v>
          </cell>
          <cell r="G87">
            <v>-5</v>
          </cell>
          <cell r="H87">
            <v>94</v>
          </cell>
          <cell r="I87">
            <v>-5</v>
          </cell>
          <cell r="J87">
            <v>94</v>
          </cell>
          <cell r="K87">
            <v>-5</v>
          </cell>
          <cell r="L87">
            <v>94</v>
          </cell>
          <cell r="M87">
            <v>-5</v>
          </cell>
          <cell r="N87">
            <v>94</v>
          </cell>
          <cell r="O87">
            <v>-5</v>
          </cell>
          <cell r="P87">
            <v>94</v>
          </cell>
          <cell r="Q87">
            <v>-5</v>
          </cell>
          <cell r="R87">
            <v>94</v>
          </cell>
        </row>
        <row r="88">
          <cell r="F88" t="str">
            <v>01-99001-72-965</v>
          </cell>
          <cell r="G88">
            <v>4</v>
          </cell>
          <cell r="H88">
            <v>94</v>
          </cell>
          <cell r="I88">
            <v>6</v>
          </cell>
          <cell r="J88">
            <v>94</v>
          </cell>
          <cell r="K88">
            <v>8</v>
          </cell>
          <cell r="L88">
            <v>94</v>
          </cell>
          <cell r="M88">
            <v>10</v>
          </cell>
          <cell r="N88">
            <v>94</v>
          </cell>
          <cell r="O88">
            <v>12</v>
          </cell>
          <cell r="P88">
            <v>94</v>
          </cell>
          <cell r="Q88">
            <v>14</v>
          </cell>
          <cell r="R88">
            <v>94</v>
          </cell>
        </row>
        <row r="89">
          <cell r="F89" t="str">
            <v>02-99001-72-011</v>
          </cell>
          <cell r="G89">
            <v>1</v>
          </cell>
          <cell r="H89">
            <v>1</v>
          </cell>
          <cell r="I89">
            <v>1</v>
          </cell>
          <cell r="J89">
            <v>1</v>
          </cell>
          <cell r="K89">
            <v>1</v>
          </cell>
          <cell r="L89">
            <v>1</v>
          </cell>
          <cell r="M89">
            <v>1</v>
          </cell>
          <cell r="N89">
            <v>1</v>
          </cell>
          <cell r="O89">
            <v>1</v>
          </cell>
          <cell r="P89">
            <v>1</v>
          </cell>
          <cell r="Q89">
            <v>1</v>
          </cell>
          <cell r="R89">
            <v>1</v>
          </cell>
        </row>
        <row r="90">
          <cell r="F90" t="str">
            <v>02-99001-72-012</v>
          </cell>
          <cell r="G90">
            <v>1</v>
          </cell>
          <cell r="H90">
            <v>1</v>
          </cell>
          <cell r="I90">
            <v>1</v>
          </cell>
          <cell r="J90">
            <v>1</v>
          </cell>
          <cell r="K90">
            <v>1</v>
          </cell>
          <cell r="L90">
            <v>1</v>
          </cell>
          <cell r="M90">
            <v>1</v>
          </cell>
          <cell r="N90">
            <v>1</v>
          </cell>
          <cell r="O90">
            <v>1</v>
          </cell>
          <cell r="P90">
            <v>1</v>
          </cell>
          <cell r="Q90">
            <v>1</v>
          </cell>
          <cell r="R90">
            <v>1</v>
          </cell>
        </row>
        <row r="91">
          <cell r="F91" t="str">
            <v>02-99001-72-013</v>
          </cell>
          <cell r="G91">
            <v>1</v>
          </cell>
          <cell r="H91">
            <v>1</v>
          </cell>
          <cell r="I91">
            <v>1</v>
          </cell>
          <cell r="J91">
            <v>1</v>
          </cell>
          <cell r="K91">
            <v>1</v>
          </cell>
          <cell r="L91">
            <v>1</v>
          </cell>
          <cell r="M91">
            <v>1</v>
          </cell>
          <cell r="N91">
            <v>1</v>
          </cell>
          <cell r="O91">
            <v>1</v>
          </cell>
          <cell r="P91">
            <v>1</v>
          </cell>
          <cell r="Q91">
            <v>1</v>
          </cell>
          <cell r="R91">
            <v>1</v>
          </cell>
        </row>
        <row r="92">
          <cell r="F92" t="str">
            <v>02-99001-72-014</v>
          </cell>
          <cell r="G92">
            <v>1</v>
          </cell>
          <cell r="H92">
            <v>1</v>
          </cell>
          <cell r="I92">
            <v>1</v>
          </cell>
          <cell r="J92">
            <v>1</v>
          </cell>
          <cell r="K92">
            <v>1</v>
          </cell>
          <cell r="L92">
            <v>1</v>
          </cell>
          <cell r="M92">
            <v>1</v>
          </cell>
          <cell r="N92">
            <v>1</v>
          </cell>
          <cell r="O92">
            <v>1</v>
          </cell>
          <cell r="P92">
            <v>1</v>
          </cell>
          <cell r="Q92">
            <v>1</v>
          </cell>
          <cell r="R92">
            <v>1</v>
          </cell>
        </row>
        <row r="93">
          <cell r="F93" t="str">
            <v>02-99001-72-018</v>
          </cell>
          <cell r="G93">
            <v>1</v>
          </cell>
          <cell r="H93">
            <v>1</v>
          </cell>
          <cell r="I93">
            <v>1</v>
          </cell>
          <cell r="J93">
            <v>1</v>
          </cell>
          <cell r="K93">
            <v>1</v>
          </cell>
          <cell r="L93">
            <v>1</v>
          </cell>
          <cell r="M93">
            <v>1</v>
          </cell>
          <cell r="N93">
            <v>1</v>
          </cell>
          <cell r="O93">
            <v>1</v>
          </cell>
          <cell r="P93">
            <v>1</v>
          </cell>
          <cell r="Q93">
            <v>1</v>
          </cell>
          <cell r="R93">
            <v>1</v>
          </cell>
        </row>
        <row r="94">
          <cell r="F94" t="str">
            <v>02-99001-72-099</v>
          </cell>
          <cell r="G94">
            <v>1</v>
          </cell>
          <cell r="H94">
            <v>1</v>
          </cell>
          <cell r="I94">
            <v>1</v>
          </cell>
          <cell r="J94">
            <v>1</v>
          </cell>
          <cell r="K94">
            <v>1</v>
          </cell>
          <cell r="L94">
            <v>1</v>
          </cell>
          <cell r="M94">
            <v>1</v>
          </cell>
          <cell r="N94">
            <v>1</v>
          </cell>
          <cell r="O94">
            <v>1</v>
          </cell>
          <cell r="P94">
            <v>1</v>
          </cell>
          <cell r="Q94">
            <v>1</v>
          </cell>
          <cell r="R94">
            <v>1</v>
          </cell>
        </row>
        <row r="95">
          <cell r="F95" t="str">
            <v>02-99001-72-110</v>
          </cell>
          <cell r="G95">
            <v>1</v>
          </cell>
          <cell r="H95">
            <v>1</v>
          </cell>
          <cell r="I95">
            <v>1</v>
          </cell>
          <cell r="J95">
            <v>1</v>
          </cell>
          <cell r="K95">
            <v>1</v>
          </cell>
          <cell r="L95">
            <v>1</v>
          </cell>
          <cell r="M95">
            <v>1</v>
          </cell>
          <cell r="N95">
            <v>1</v>
          </cell>
          <cell r="O95">
            <v>1</v>
          </cell>
          <cell r="P95">
            <v>1</v>
          </cell>
          <cell r="Q95">
            <v>1</v>
          </cell>
          <cell r="R95">
            <v>1</v>
          </cell>
        </row>
        <row r="96">
          <cell r="F96" t="str">
            <v>02-99001-72-111</v>
          </cell>
          <cell r="G96">
            <v>1</v>
          </cell>
          <cell r="H96">
            <v>1</v>
          </cell>
          <cell r="I96">
            <v>1</v>
          </cell>
          <cell r="J96">
            <v>1</v>
          </cell>
          <cell r="K96">
            <v>1</v>
          </cell>
          <cell r="L96">
            <v>1</v>
          </cell>
          <cell r="M96">
            <v>1</v>
          </cell>
          <cell r="N96">
            <v>1</v>
          </cell>
          <cell r="O96">
            <v>1</v>
          </cell>
          <cell r="P96">
            <v>1</v>
          </cell>
          <cell r="Q96">
            <v>1</v>
          </cell>
          <cell r="R96">
            <v>1</v>
          </cell>
        </row>
        <row r="97">
          <cell r="F97" t="str">
            <v>02-99001-72-112</v>
          </cell>
          <cell r="G97">
            <v>1</v>
          </cell>
          <cell r="H97">
            <v>1</v>
          </cell>
          <cell r="I97">
            <v>1</v>
          </cell>
          <cell r="J97">
            <v>1</v>
          </cell>
          <cell r="K97">
            <v>1</v>
          </cell>
          <cell r="L97">
            <v>1</v>
          </cell>
          <cell r="M97">
            <v>1</v>
          </cell>
          <cell r="N97">
            <v>1</v>
          </cell>
          <cell r="O97">
            <v>1</v>
          </cell>
          <cell r="P97">
            <v>1</v>
          </cell>
          <cell r="Q97">
            <v>1</v>
          </cell>
          <cell r="R97">
            <v>1</v>
          </cell>
        </row>
        <row r="98">
          <cell r="F98" t="str">
            <v>02-99001-72-113</v>
          </cell>
          <cell r="G98">
            <v>1</v>
          </cell>
          <cell r="H98">
            <v>1</v>
          </cell>
          <cell r="I98">
            <v>1</v>
          </cell>
          <cell r="J98">
            <v>1</v>
          </cell>
          <cell r="K98">
            <v>1</v>
          </cell>
          <cell r="L98">
            <v>1</v>
          </cell>
          <cell r="M98">
            <v>1</v>
          </cell>
          <cell r="N98">
            <v>1</v>
          </cell>
          <cell r="O98">
            <v>1</v>
          </cell>
          <cell r="P98">
            <v>1</v>
          </cell>
          <cell r="Q98">
            <v>1</v>
          </cell>
          <cell r="R98">
            <v>1</v>
          </cell>
        </row>
        <row r="99">
          <cell r="F99" t="str">
            <v>02-99001-72-120</v>
          </cell>
          <cell r="G99">
            <v>1</v>
          </cell>
          <cell r="H99">
            <v>1</v>
          </cell>
          <cell r="I99">
            <v>1</v>
          </cell>
          <cell r="J99">
            <v>1</v>
          </cell>
          <cell r="K99">
            <v>1</v>
          </cell>
          <cell r="L99">
            <v>1</v>
          </cell>
          <cell r="M99">
            <v>1</v>
          </cell>
          <cell r="N99">
            <v>1</v>
          </cell>
          <cell r="O99">
            <v>1</v>
          </cell>
          <cell r="P99">
            <v>1</v>
          </cell>
          <cell r="Q99">
            <v>1</v>
          </cell>
          <cell r="R99">
            <v>1</v>
          </cell>
        </row>
        <row r="100">
          <cell r="F100" t="str">
            <v>02-99001-72-122</v>
          </cell>
          <cell r="G100">
            <v>1</v>
          </cell>
          <cell r="H100">
            <v>1</v>
          </cell>
          <cell r="I100">
            <v>1</v>
          </cell>
          <cell r="J100">
            <v>1</v>
          </cell>
          <cell r="K100">
            <v>1</v>
          </cell>
          <cell r="L100">
            <v>1</v>
          </cell>
          <cell r="M100">
            <v>1</v>
          </cell>
          <cell r="N100">
            <v>1</v>
          </cell>
          <cell r="O100">
            <v>1</v>
          </cell>
          <cell r="P100">
            <v>1</v>
          </cell>
          <cell r="Q100">
            <v>1</v>
          </cell>
          <cell r="R100">
            <v>1</v>
          </cell>
        </row>
        <row r="101">
          <cell r="F101" t="str">
            <v>02-99001-72-134</v>
          </cell>
          <cell r="G101">
            <v>1</v>
          </cell>
          <cell r="H101">
            <v>1</v>
          </cell>
          <cell r="I101">
            <v>1</v>
          </cell>
          <cell r="J101">
            <v>1</v>
          </cell>
          <cell r="K101">
            <v>1</v>
          </cell>
          <cell r="L101">
            <v>1</v>
          </cell>
          <cell r="M101">
            <v>1</v>
          </cell>
          <cell r="N101">
            <v>1</v>
          </cell>
          <cell r="O101">
            <v>1</v>
          </cell>
          <cell r="P101">
            <v>1</v>
          </cell>
          <cell r="Q101">
            <v>1</v>
          </cell>
          <cell r="R101">
            <v>1</v>
          </cell>
        </row>
        <row r="102">
          <cell r="F102" t="str">
            <v>02-99001-72-171</v>
          </cell>
          <cell r="G102">
            <v>1</v>
          </cell>
          <cell r="H102">
            <v>1</v>
          </cell>
          <cell r="I102">
            <v>1</v>
          </cell>
          <cell r="J102">
            <v>1</v>
          </cell>
          <cell r="K102">
            <v>1</v>
          </cell>
          <cell r="L102">
            <v>1</v>
          </cell>
          <cell r="M102">
            <v>1</v>
          </cell>
          <cell r="N102">
            <v>1</v>
          </cell>
          <cell r="O102">
            <v>1</v>
          </cell>
          <cell r="P102">
            <v>1</v>
          </cell>
          <cell r="Q102">
            <v>1</v>
          </cell>
          <cell r="R102">
            <v>1</v>
          </cell>
        </row>
        <row r="103">
          <cell r="F103" t="str">
            <v>02-99001-72-172</v>
          </cell>
          <cell r="G103">
            <v>1</v>
          </cell>
          <cell r="H103">
            <v>1</v>
          </cell>
          <cell r="I103">
            <v>1</v>
          </cell>
          <cell r="J103">
            <v>1</v>
          </cell>
          <cell r="K103">
            <v>1</v>
          </cell>
          <cell r="L103">
            <v>1</v>
          </cell>
          <cell r="M103">
            <v>1</v>
          </cell>
          <cell r="N103">
            <v>1</v>
          </cell>
          <cell r="O103">
            <v>1</v>
          </cell>
          <cell r="P103">
            <v>1</v>
          </cell>
          <cell r="Q103">
            <v>1</v>
          </cell>
          <cell r="R103">
            <v>1</v>
          </cell>
        </row>
        <row r="104">
          <cell r="F104" t="str">
            <v>02-99001-72-173</v>
          </cell>
          <cell r="G104">
            <v>1</v>
          </cell>
          <cell r="H104">
            <v>1</v>
          </cell>
          <cell r="I104">
            <v>1</v>
          </cell>
          <cell r="J104">
            <v>1</v>
          </cell>
          <cell r="K104">
            <v>1</v>
          </cell>
          <cell r="L104">
            <v>1</v>
          </cell>
          <cell r="M104">
            <v>1</v>
          </cell>
          <cell r="N104">
            <v>1</v>
          </cell>
          <cell r="O104">
            <v>1</v>
          </cell>
          <cell r="P104">
            <v>1</v>
          </cell>
          <cell r="Q104">
            <v>1</v>
          </cell>
          <cell r="R104">
            <v>1</v>
          </cell>
        </row>
        <row r="105">
          <cell r="F105" t="str">
            <v>02-99001-72-175</v>
          </cell>
          <cell r="G105">
            <v>1</v>
          </cell>
          <cell r="H105">
            <v>1</v>
          </cell>
          <cell r="I105">
            <v>1</v>
          </cell>
          <cell r="J105">
            <v>1</v>
          </cell>
          <cell r="K105">
            <v>1</v>
          </cell>
          <cell r="L105">
            <v>1</v>
          </cell>
          <cell r="M105">
            <v>1</v>
          </cell>
          <cell r="N105">
            <v>1</v>
          </cell>
          <cell r="O105">
            <v>1</v>
          </cell>
          <cell r="P105">
            <v>1</v>
          </cell>
          <cell r="Q105">
            <v>1</v>
          </cell>
          <cell r="R105">
            <v>1</v>
          </cell>
        </row>
        <row r="106">
          <cell r="F106" t="str">
            <v>02-99001-72-176</v>
          </cell>
          <cell r="G106">
            <v>1</v>
          </cell>
          <cell r="H106">
            <v>1</v>
          </cell>
          <cell r="I106">
            <v>1</v>
          </cell>
          <cell r="J106">
            <v>1</v>
          </cell>
          <cell r="K106">
            <v>1</v>
          </cell>
          <cell r="L106">
            <v>1</v>
          </cell>
          <cell r="M106">
            <v>1</v>
          </cell>
          <cell r="N106">
            <v>1</v>
          </cell>
          <cell r="O106">
            <v>1</v>
          </cell>
          <cell r="P106">
            <v>1</v>
          </cell>
          <cell r="Q106">
            <v>1</v>
          </cell>
          <cell r="R106">
            <v>1</v>
          </cell>
        </row>
        <row r="107">
          <cell r="F107" t="str">
            <v>02-99001-72-177</v>
          </cell>
          <cell r="G107">
            <v>1</v>
          </cell>
          <cell r="H107">
            <v>1</v>
          </cell>
          <cell r="I107">
            <v>1</v>
          </cell>
          <cell r="J107">
            <v>1</v>
          </cell>
          <cell r="K107">
            <v>1</v>
          </cell>
          <cell r="L107">
            <v>1</v>
          </cell>
          <cell r="M107">
            <v>1</v>
          </cell>
          <cell r="N107">
            <v>1</v>
          </cell>
          <cell r="O107">
            <v>1</v>
          </cell>
          <cell r="P107">
            <v>1</v>
          </cell>
          <cell r="Q107">
            <v>1</v>
          </cell>
          <cell r="R107">
            <v>1</v>
          </cell>
        </row>
        <row r="108">
          <cell r="F108" t="str">
            <v>02-99001-72-178</v>
          </cell>
          <cell r="G108">
            <v>1</v>
          </cell>
          <cell r="H108">
            <v>1</v>
          </cell>
          <cell r="I108">
            <v>1</v>
          </cell>
          <cell r="J108">
            <v>1</v>
          </cell>
          <cell r="K108">
            <v>1</v>
          </cell>
          <cell r="L108">
            <v>1</v>
          </cell>
          <cell r="M108">
            <v>1</v>
          </cell>
          <cell r="N108">
            <v>1</v>
          </cell>
          <cell r="O108">
            <v>1</v>
          </cell>
          <cell r="P108">
            <v>1</v>
          </cell>
          <cell r="Q108">
            <v>1</v>
          </cell>
          <cell r="R108">
            <v>1</v>
          </cell>
        </row>
        <row r="109">
          <cell r="F109" t="str">
            <v>02-99001-72-211</v>
          </cell>
          <cell r="G109">
            <v>1</v>
          </cell>
          <cell r="H109">
            <v>1</v>
          </cell>
          <cell r="I109">
            <v>1</v>
          </cell>
          <cell r="J109">
            <v>1</v>
          </cell>
          <cell r="K109">
            <v>1</v>
          </cell>
          <cell r="L109">
            <v>1</v>
          </cell>
          <cell r="M109">
            <v>1</v>
          </cell>
          <cell r="N109">
            <v>1</v>
          </cell>
          <cell r="O109">
            <v>1</v>
          </cell>
          <cell r="P109">
            <v>1</v>
          </cell>
          <cell r="Q109">
            <v>1</v>
          </cell>
          <cell r="R109">
            <v>1</v>
          </cell>
        </row>
        <row r="110">
          <cell r="F110" t="str">
            <v>02-99001-72-221</v>
          </cell>
          <cell r="G110">
            <v>1</v>
          </cell>
          <cell r="H110">
            <v>1</v>
          </cell>
          <cell r="I110">
            <v>1</v>
          </cell>
          <cell r="J110">
            <v>1</v>
          </cell>
          <cell r="K110">
            <v>1</v>
          </cell>
          <cell r="L110">
            <v>1</v>
          </cell>
          <cell r="M110">
            <v>1</v>
          </cell>
          <cell r="N110">
            <v>1</v>
          </cell>
          <cell r="O110">
            <v>1</v>
          </cell>
          <cell r="P110">
            <v>1</v>
          </cell>
          <cell r="Q110">
            <v>1</v>
          </cell>
          <cell r="R110">
            <v>1</v>
          </cell>
        </row>
        <row r="111">
          <cell r="F111" t="str">
            <v>02-99001-72-222</v>
          </cell>
          <cell r="G111">
            <v>1</v>
          </cell>
          <cell r="H111">
            <v>1</v>
          </cell>
          <cell r="I111">
            <v>1</v>
          </cell>
          <cell r="J111">
            <v>1</v>
          </cell>
          <cell r="K111">
            <v>1</v>
          </cell>
          <cell r="L111">
            <v>1</v>
          </cell>
          <cell r="M111">
            <v>1</v>
          </cell>
          <cell r="N111">
            <v>1</v>
          </cell>
          <cell r="O111">
            <v>1</v>
          </cell>
          <cell r="P111">
            <v>1</v>
          </cell>
          <cell r="Q111">
            <v>1</v>
          </cell>
          <cell r="R111">
            <v>1</v>
          </cell>
        </row>
        <row r="112">
          <cell r="F112" t="str">
            <v>02-99001-72-251</v>
          </cell>
          <cell r="G112">
            <v>1</v>
          </cell>
          <cell r="H112">
            <v>1</v>
          </cell>
          <cell r="I112">
            <v>1</v>
          </cell>
          <cell r="J112">
            <v>1</v>
          </cell>
          <cell r="K112">
            <v>1</v>
          </cell>
          <cell r="L112">
            <v>1</v>
          </cell>
          <cell r="M112">
            <v>1</v>
          </cell>
          <cell r="N112">
            <v>1</v>
          </cell>
          <cell r="O112">
            <v>1</v>
          </cell>
          <cell r="P112">
            <v>1</v>
          </cell>
          <cell r="Q112">
            <v>1</v>
          </cell>
          <cell r="R112">
            <v>1</v>
          </cell>
        </row>
        <row r="113">
          <cell r="F113" t="str">
            <v>02-99001-72-253</v>
          </cell>
          <cell r="G113">
            <v>1</v>
          </cell>
          <cell r="H113">
            <v>1</v>
          </cell>
          <cell r="I113">
            <v>1</v>
          </cell>
          <cell r="J113">
            <v>1</v>
          </cell>
          <cell r="K113">
            <v>1</v>
          </cell>
          <cell r="L113">
            <v>1</v>
          </cell>
          <cell r="M113">
            <v>1</v>
          </cell>
          <cell r="N113">
            <v>1</v>
          </cell>
          <cell r="O113">
            <v>1</v>
          </cell>
          <cell r="P113">
            <v>1</v>
          </cell>
          <cell r="Q113">
            <v>1</v>
          </cell>
          <cell r="R113">
            <v>1</v>
          </cell>
        </row>
        <row r="114">
          <cell r="F114" t="str">
            <v>02-99001-72-254</v>
          </cell>
          <cell r="G114">
            <v>1</v>
          </cell>
          <cell r="H114">
            <v>1</v>
          </cell>
          <cell r="I114">
            <v>1</v>
          </cell>
          <cell r="J114">
            <v>1</v>
          </cell>
          <cell r="K114">
            <v>1</v>
          </cell>
          <cell r="L114">
            <v>1</v>
          </cell>
          <cell r="M114">
            <v>1</v>
          </cell>
          <cell r="N114">
            <v>1</v>
          </cell>
          <cell r="O114">
            <v>1</v>
          </cell>
          <cell r="P114">
            <v>1</v>
          </cell>
          <cell r="Q114">
            <v>1</v>
          </cell>
          <cell r="R114">
            <v>1</v>
          </cell>
        </row>
        <row r="115">
          <cell r="F115" t="str">
            <v>02-99001-72-255</v>
          </cell>
          <cell r="G115">
            <v>1</v>
          </cell>
          <cell r="H115">
            <v>1</v>
          </cell>
          <cell r="I115">
            <v>1</v>
          </cell>
          <cell r="J115">
            <v>1</v>
          </cell>
          <cell r="K115">
            <v>1</v>
          </cell>
          <cell r="L115">
            <v>1</v>
          </cell>
          <cell r="M115">
            <v>1</v>
          </cell>
          <cell r="N115">
            <v>1</v>
          </cell>
          <cell r="O115">
            <v>1</v>
          </cell>
          <cell r="P115">
            <v>1</v>
          </cell>
          <cell r="Q115">
            <v>1</v>
          </cell>
          <cell r="R115">
            <v>1</v>
          </cell>
        </row>
        <row r="116">
          <cell r="F116" t="str">
            <v>02-99001-72-256</v>
          </cell>
          <cell r="G116">
            <v>1</v>
          </cell>
          <cell r="H116">
            <v>1</v>
          </cell>
          <cell r="I116">
            <v>1</v>
          </cell>
          <cell r="J116">
            <v>1</v>
          </cell>
          <cell r="K116">
            <v>1</v>
          </cell>
          <cell r="L116">
            <v>1</v>
          </cell>
          <cell r="M116">
            <v>1</v>
          </cell>
          <cell r="N116">
            <v>1</v>
          </cell>
          <cell r="O116">
            <v>1</v>
          </cell>
          <cell r="P116">
            <v>1</v>
          </cell>
          <cell r="Q116">
            <v>1</v>
          </cell>
          <cell r="R116">
            <v>1</v>
          </cell>
        </row>
        <row r="117">
          <cell r="F117" t="str">
            <v>02-99001-72-258</v>
          </cell>
          <cell r="G117">
            <v>1</v>
          </cell>
          <cell r="H117">
            <v>1</v>
          </cell>
          <cell r="I117">
            <v>1</v>
          </cell>
          <cell r="J117">
            <v>1</v>
          </cell>
          <cell r="K117">
            <v>1</v>
          </cell>
          <cell r="L117">
            <v>1</v>
          </cell>
          <cell r="M117">
            <v>1</v>
          </cell>
          <cell r="N117">
            <v>1</v>
          </cell>
          <cell r="O117">
            <v>1</v>
          </cell>
          <cell r="P117">
            <v>1</v>
          </cell>
          <cell r="Q117">
            <v>1</v>
          </cell>
          <cell r="R117">
            <v>1</v>
          </cell>
        </row>
        <row r="118">
          <cell r="F118" t="str">
            <v>02-99001-72-351</v>
          </cell>
          <cell r="G118">
            <v>1</v>
          </cell>
          <cell r="H118">
            <v>1</v>
          </cell>
          <cell r="I118">
            <v>1</v>
          </cell>
          <cell r="J118">
            <v>1</v>
          </cell>
          <cell r="K118">
            <v>1</v>
          </cell>
          <cell r="L118">
            <v>1</v>
          </cell>
          <cell r="M118">
            <v>1</v>
          </cell>
          <cell r="N118">
            <v>1</v>
          </cell>
          <cell r="O118">
            <v>1</v>
          </cell>
          <cell r="P118">
            <v>1</v>
          </cell>
          <cell r="Q118">
            <v>1</v>
          </cell>
          <cell r="R118">
            <v>1</v>
          </cell>
        </row>
        <row r="119">
          <cell r="F119" t="str">
            <v>02-99001-72-352</v>
          </cell>
          <cell r="G119">
            <v>1</v>
          </cell>
          <cell r="H119">
            <v>1</v>
          </cell>
          <cell r="I119">
            <v>1</v>
          </cell>
          <cell r="J119">
            <v>1</v>
          </cell>
          <cell r="K119">
            <v>1</v>
          </cell>
          <cell r="L119">
            <v>1</v>
          </cell>
          <cell r="M119">
            <v>1</v>
          </cell>
          <cell r="N119">
            <v>1</v>
          </cell>
          <cell r="O119">
            <v>1</v>
          </cell>
          <cell r="P119">
            <v>1</v>
          </cell>
          <cell r="Q119">
            <v>1</v>
          </cell>
          <cell r="R119">
            <v>1</v>
          </cell>
        </row>
        <row r="120">
          <cell r="F120" t="str">
            <v>02-99001-72-359</v>
          </cell>
          <cell r="G120">
            <v>1</v>
          </cell>
          <cell r="H120">
            <v>1</v>
          </cell>
          <cell r="I120">
            <v>1</v>
          </cell>
          <cell r="J120">
            <v>1</v>
          </cell>
          <cell r="K120">
            <v>1</v>
          </cell>
          <cell r="L120">
            <v>1</v>
          </cell>
          <cell r="M120">
            <v>1</v>
          </cell>
          <cell r="N120">
            <v>1</v>
          </cell>
          <cell r="O120">
            <v>1</v>
          </cell>
          <cell r="P120">
            <v>1</v>
          </cell>
          <cell r="Q120">
            <v>1</v>
          </cell>
          <cell r="R120">
            <v>1</v>
          </cell>
        </row>
        <row r="121">
          <cell r="F121" t="str">
            <v>02-99001-72-402</v>
          </cell>
          <cell r="G121">
            <v>1</v>
          </cell>
          <cell r="H121">
            <v>1</v>
          </cell>
          <cell r="I121">
            <v>1</v>
          </cell>
          <cell r="J121">
            <v>1</v>
          </cell>
          <cell r="K121">
            <v>1</v>
          </cell>
          <cell r="L121">
            <v>1</v>
          </cell>
          <cell r="M121">
            <v>1</v>
          </cell>
          <cell r="N121">
            <v>1</v>
          </cell>
          <cell r="O121">
            <v>1</v>
          </cell>
          <cell r="P121">
            <v>1</v>
          </cell>
          <cell r="Q121">
            <v>1</v>
          </cell>
          <cell r="R121">
            <v>1</v>
          </cell>
        </row>
        <row r="122">
          <cell r="F122" t="str">
            <v>02-99001-72-403</v>
          </cell>
          <cell r="G122">
            <v>1</v>
          </cell>
          <cell r="H122">
            <v>1</v>
          </cell>
          <cell r="I122">
            <v>1</v>
          </cell>
          <cell r="J122">
            <v>1</v>
          </cell>
          <cell r="K122">
            <v>1</v>
          </cell>
          <cell r="L122">
            <v>1</v>
          </cell>
          <cell r="M122">
            <v>1</v>
          </cell>
          <cell r="N122">
            <v>1</v>
          </cell>
          <cell r="O122">
            <v>1</v>
          </cell>
          <cell r="P122">
            <v>1</v>
          </cell>
          <cell r="Q122">
            <v>1</v>
          </cell>
          <cell r="R122">
            <v>1</v>
          </cell>
        </row>
        <row r="123">
          <cell r="F123" t="str">
            <v>02-99001-72-404</v>
          </cell>
          <cell r="G123">
            <v>1</v>
          </cell>
          <cell r="H123">
            <v>1</v>
          </cell>
          <cell r="I123">
            <v>1</v>
          </cell>
          <cell r="J123">
            <v>1</v>
          </cell>
          <cell r="K123">
            <v>1</v>
          </cell>
          <cell r="L123">
            <v>1</v>
          </cell>
          <cell r="M123">
            <v>1</v>
          </cell>
          <cell r="N123">
            <v>1</v>
          </cell>
          <cell r="O123">
            <v>1</v>
          </cell>
          <cell r="P123">
            <v>1</v>
          </cell>
          <cell r="Q123">
            <v>1</v>
          </cell>
          <cell r="R123">
            <v>1</v>
          </cell>
        </row>
        <row r="124">
          <cell r="F124" t="str">
            <v>02-99001-72-405</v>
          </cell>
          <cell r="G124">
            <v>1</v>
          </cell>
          <cell r="H124">
            <v>1</v>
          </cell>
          <cell r="I124">
            <v>1</v>
          </cell>
          <cell r="J124">
            <v>1</v>
          </cell>
          <cell r="K124">
            <v>1</v>
          </cell>
          <cell r="L124">
            <v>1</v>
          </cell>
          <cell r="M124">
            <v>1</v>
          </cell>
          <cell r="N124">
            <v>1</v>
          </cell>
          <cell r="O124">
            <v>1</v>
          </cell>
          <cell r="P124">
            <v>1</v>
          </cell>
          <cell r="Q124">
            <v>1</v>
          </cell>
          <cell r="R124">
            <v>1</v>
          </cell>
        </row>
        <row r="125">
          <cell r="F125" t="str">
            <v>02-99001-72-406</v>
          </cell>
          <cell r="G125">
            <v>1</v>
          </cell>
          <cell r="H125">
            <v>1</v>
          </cell>
          <cell r="I125">
            <v>1</v>
          </cell>
          <cell r="J125">
            <v>1</v>
          </cell>
          <cell r="K125">
            <v>1</v>
          </cell>
          <cell r="L125">
            <v>1</v>
          </cell>
          <cell r="M125">
            <v>1</v>
          </cell>
          <cell r="N125">
            <v>1</v>
          </cell>
          <cell r="O125">
            <v>1</v>
          </cell>
          <cell r="P125">
            <v>1</v>
          </cell>
          <cell r="Q125">
            <v>1</v>
          </cell>
          <cell r="R125">
            <v>1</v>
          </cell>
        </row>
        <row r="126">
          <cell r="F126" t="str">
            <v>02-99001-72-407</v>
          </cell>
          <cell r="G126">
            <v>1</v>
          </cell>
          <cell r="H126">
            <v>1</v>
          </cell>
          <cell r="I126">
            <v>1</v>
          </cell>
          <cell r="J126">
            <v>1</v>
          </cell>
          <cell r="K126">
            <v>1</v>
          </cell>
          <cell r="L126">
            <v>1</v>
          </cell>
          <cell r="M126">
            <v>1</v>
          </cell>
          <cell r="N126">
            <v>1</v>
          </cell>
          <cell r="O126">
            <v>1</v>
          </cell>
          <cell r="P126">
            <v>1</v>
          </cell>
          <cell r="Q126">
            <v>1</v>
          </cell>
          <cell r="R126">
            <v>1</v>
          </cell>
        </row>
        <row r="127">
          <cell r="F127" t="str">
            <v>02-99001-72-411</v>
          </cell>
          <cell r="G127">
            <v>1</v>
          </cell>
          <cell r="H127">
            <v>1</v>
          </cell>
          <cell r="I127">
            <v>1</v>
          </cell>
          <cell r="J127">
            <v>1</v>
          </cell>
          <cell r="K127">
            <v>1</v>
          </cell>
          <cell r="L127">
            <v>1</v>
          </cell>
          <cell r="M127">
            <v>1</v>
          </cell>
          <cell r="N127">
            <v>1</v>
          </cell>
          <cell r="O127">
            <v>1</v>
          </cell>
          <cell r="P127">
            <v>1</v>
          </cell>
          <cell r="Q127">
            <v>1</v>
          </cell>
          <cell r="R127">
            <v>1</v>
          </cell>
        </row>
        <row r="128">
          <cell r="F128" t="str">
            <v>02-99001-72-414</v>
          </cell>
          <cell r="G128">
            <v>1</v>
          </cell>
          <cell r="H128">
            <v>1</v>
          </cell>
          <cell r="I128">
            <v>1</v>
          </cell>
          <cell r="J128">
            <v>1</v>
          </cell>
          <cell r="K128">
            <v>1</v>
          </cell>
          <cell r="L128">
            <v>1</v>
          </cell>
          <cell r="M128">
            <v>1</v>
          </cell>
          <cell r="N128">
            <v>1</v>
          </cell>
          <cell r="O128">
            <v>1</v>
          </cell>
          <cell r="P128">
            <v>1</v>
          </cell>
          <cell r="Q128">
            <v>1</v>
          </cell>
          <cell r="R128">
            <v>1</v>
          </cell>
        </row>
        <row r="129">
          <cell r="F129" t="str">
            <v>02-99001-72-415</v>
          </cell>
          <cell r="G129">
            <v>1</v>
          </cell>
          <cell r="H129">
            <v>1</v>
          </cell>
          <cell r="I129">
            <v>1</v>
          </cell>
          <cell r="J129">
            <v>1</v>
          </cell>
          <cell r="K129">
            <v>1</v>
          </cell>
          <cell r="L129">
            <v>1</v>
          </cell>
          <cell r="M129">
            <v>1</v>
          </cell>
          <cell r="N129">
            <v>1</v>
          </cell>
          <cell r="O129">
            <v>1</v>
          </cell>
          <cell r="P129">
            <v>1</v>
          </cell>
          <cell r="Q129">
            <v>1</v>
          </cell>
          <cell r="R129">
            <v>1</v>
          </cell>
        </row>
        <row r="130">
          <cell r="F130" t="str">
            <v>02-99001-72-421</v>
          </cell>
          <cell r="G130">
            <v>1</v>
          </cell>
          <cell r="H130">
            <v>1</v>
          </cell>
          <cell r="I130">
            <v>1</v>
          </cell>
          <cell r="J130">
            <v>1</v>
          </cell>
          <cell r="K130">
            <v>1</v>
          </cell>
          <cell r="L130">
            <v>1</v>
          </cell>
          <cell r="M130">
            <v>1</v>
          </cell>
          <cell r="N130">
            <v>1</v>
          </cell>
          <cell r="O130">
            <v>1</v>
          </cell>
          <cell r="P130">
            <v>1</v>
          </cell>
          <cell r="Q130">
            <v>1</v>
          </cell>
          <cell r="R130">
            <v>1</v>
          </cell>
        </row>
        <row r="131">
          <cell r="F131" t="str">
            <v>02-99001-72-711</v>
          </cell>
          <cell r="G131">
            <v>1</v>
          </cell>
          <cell r="H131">
            <v>1</v>
          </cell>
          <cell r="I131">
            <v>1</v>
          </cell>
          <cell r="J131">
            <v>1</v>
          </cell>
          <cell r="K131">
            <v>1</v>
          </cell>
          <cell r="L131">
            <v>1</v>
          </cell>
          <cell r="M131">
            <v>1</v>
          </cell>
          <cell r="N131">
            <v>1</v>
          </cell>
          <cell r="O131">
            <v>1</v>
          </cell>
          <cell r="P131">
            <v>1</v>
          </cell>
          <cell r="Q131">
            <v>1</v>
          </cell>
          <cell r="R131">
            <v>1</v>
          </cell>
        </row>
        <row r="132">
          <cell r="F132" t="str">
            <v>02-99001-72-712</v>
          </cell>
          <cell r="G132">
            <v>1</v>
          </cell>
          <cell r="H132">
            <v>1</v>
          </cell>
          <cell r="I132">
            <v>1</v>
          </cell>
          <cell r="J132">
            <v>1</v>
          </cell>
          <cell r="K132">
            <v>1</v>
          </cell>
          <cell r="L132">
            <v>1</v>
          </cell>
          <cell r="M132">
            <v>1</v>
          </cell>
          <cell r="N132">
            <v>1</v>
          </cell>
          <cell r="O132">
            <v>1</v>
          </cell>
          <cell r="P132">
            <v>1</v>
          </cell>
          <cell r="Q132">
            <v>1</v>
          </cell>
          <cell r="R132">
            <v>1</v>
          </cell>
        </row>
        <row r="133">
          <cell r="F133" t="str">
            <v>02-99001-72-713</v>
          </cell>
          <cell r="G133">
            <v>1</v>
          </cell>
          <cell r="H133">
            <v>1</v>
          </cell>
          <cell r="I133">
            <v>1</v>
          </cell>
          <cell r="J133">
            <v>1</v>
          </cell>
          <cell r="K133">
            <v>1</v>
          </cell>
          <cell r="L133">
            <v>1</v>
          </cell>
          <cell r="M133">
            <v>1</v>
          </cell>
          <cell r="N133">
            <v>1</v>
          </cell>
          <cell r="O133">
            <v>1</v>
          </cell>
          <cell r="P133">
            <v>1</v>
          </cell>
          <cell r="Q133">
            <v>1</v>
          </cell>
          <cell r="R133">
            <v>1</v>
          </cell>
        </row>
        <row r="134">
          <cell r="F134" t="str">
            <v>02-99001-72-714</v>
          </cell>
          <cell r="G134">
            <v>1</v>
          </cell>
          <cell r="H134">
            <v>1</v>
          </cell>
          <cell r="I134">
            <v>1</v>
          </cell>
          <cell r="J134">
            <v>1</v>
          </cell>
          <cell r="K134">
            <v>1</v>
          </cell>
          <cell r="L134">
            <v>1</v>
          </cell>
          <cell r="M134">
            <v>1</v>
          </cell>
          <cell r="N134">
            <v>1</v>
          </cell>
          <cell r="O134">
            <v>1</v>
          </cell>
          <cell r="P134">
            <v>1</v>
          </cell>
          <cell r="Q134">
            <v>1</v>
          </cell>
          <cell r="R134">
            <v>1</v>
          </cell>
        </row>
        <row r="135">
          <cell r="F135" t="str">
            <v>02-99001-72-715</v>
          </cell>
          <cell r="G135">
            <v>1</v>
          </cell>
          <cell r="H135">
            <v>1</v>
          </cell>
          <cell r="I135">
            <v>1</v>
          </cell>
          <cell r="J135">
            <v>1</v>
          </cell>
          <cell r="K135">
            <v>1</v>
          </cell>
          <cell r="L135">
            <v>1</v>
          </cell>
          <cell r="M135">
            <v>1</v>
          </cell>
          <cell r="N135">
            <v>1</v>
          </cell>
          <cell r="O135">
            <v>1</v>
          </cell>
          <cell r="P135">
            <v>1</v>
          </cell>
          <cell r="Q135">
            <v>1</v>
          </cell>
          <cell r="R135">
            <v>1</v>
          </cell>
        </row>
        <row r="136">
          <cell r="F136" t="str">
            <v>02-99001-72-716</v>
          </cell>
          <cell r="G136">
            <v>1</v>
          </cell>
          <cell r="H136">
            <v>1</v>
          </cell>
          <cell r="I136">
            <v>1</v>
          </cell>
          <cell r="J136">
            <v>1</v>
          </cell>
          <cell r="K136">
            <v>1</v>
          </cell>
          <cell r="L136">
            <v>1</v>
          </cell>
          <cell r="M136">
            <v>1</v>
          </cell>
          <cell r="N136">
            <v>1</v>
          </cell>
          <cell r="O136">
            <v>1</v>
          </cell>
          <cell r="P136">
            <v>1</v>
          </cell>
          <cell r="Q136">
            <v>1</v>
          </cell>
          <cell r="R136">
            <v>1</v>
          </cell>
        </row>
        <row r="137">
          <cell r="F137" t="str">
            <v>02-99001-72-719</v>
          </cell>
          <cell r="G137">
            <v>1</v>
          </cell>
          <cell r="H137">
            <v>1</v>
          </cell>
          <cell r="I137">
            <v>1</v>
          </cell>
          <cell r="J137">
            <v>1</v>
          </cell>
          <cell r="K137">
            <v>1</v>
          </cell>
          <cell r="L137">
            <v>1</v>
          </cell>
          <cell r="M137">
            <v>1</v>
          </cell>
          <cell r="N137">
            <v>1</v>
          </cell>
          <cell r="O137">
            <v>1</v>
          </cell>
          <cell r="P137">
            <v>1</v>
          </cell>
          <cell r="Q137">
            <v>1</v>
          </cell>
          <cell r="R137">
            <v>1</v>
          </cell>
        </row>
        <row r="138">
          <cell r="F138" t="str">
            <v>02-99001-72-725</v>
          </cell>
          <cell r="G138">
            <v>1</v>
          </cell>
          <cell r="H138">
            <v>1</v>
          </cell>
          <cell r="I138">
            <v>1</v>
          </cell>
          <cell r="J138">
            <v>1</v>
          </cell>
          <cell r="K138">
            <v>1</v>
          </cell>
          <cell r="L138">
            <v>1</v>
          </cell>
          <cell r="M138">
            <v>1</v>
          </cell>
          <cell r="N138">
            <v>1</v>
          </cell>
          <cell r="O138">
            <v>1</v>
          </cell>
          <cell r="P138">
            <v>1</v>
          </cell>
          <cell r="Q138">
            <v>1</v>
          </cell>
          <cell r="R138">
            <v>1</v>
          </cell>
        </row>
        <row r="139">
          <cell r="F139" t="str">
            <v>02-99001-72-733</v>
          </cell>
          <cell r="G139">
            <v>1</v>
          </cell>
          <cell r="H139">
            <v>1</v>
          </cell>
          <cell r="I139">
            <v>1</v>
          </cell>
          <cell r="J139">
            <v>1</v>
          </cell>
          <cell r="K139">
            <v>1</v>
          </cell>
          <cell r="L139">
            <v>1</v>
          </cell>
          <cell r="M139">
            <v>1</v>
          </cell>
          <cell r="N139">
            <v>1</v>
          </cell>
          <cell r="O139">
            <v>1</v>
          </cell>
          <cell r="P139">
            <v>1</v>
          </cell>
          <cell r="Q139">
            <v>1</v>
          </cell>
          <cell r="R139">
            <v>1</v>
          </cell>
        </row>
        <row r="140">
          <cell r="F140" t="str">
            <v>02-99001-72-851</v>
          </cell>
          <cell r="G140">
            <v>1</v>
          </cell>
          <cell r="H140">
            <v>1</v>
          </cell>
          <cell r="I140">
            <v>1</v>
          </cell>
          <cell r="J140">
            <v>1</v>
          </cell>
          <cell r="K140">
            <v>1</v>
          </cell>
          <cell r="L140">
            <v>1</v>
          </cell>
          <cell r="M140">
            <v>1</v>
          </cell>
          <cell r="N140">
            <v>1</v>
          </cell>
          <cell r="O140">
            <v>1</v>
          </cell>
          <cell r="P140">
            <v>1</v>
          </cell>
          <cell r="Q140">
            <v>1</v>
          </cell>
          <cell r="R140">
            <v>1</v>
          </cell>
        </row>
        <row r="141">
          <cell r="F141" t="str">
            <v>02-99001-72-861</v>
          </cell>
          <cell r="G141">
            <v>1</v>
          </cell>
          <cell r="H141">
            <v>1</v>
          </cell>
          <cell r="I141">
            <v>1</v>
          </cell>
          <cell r="J141">
            <v>1</v>
          </cell>
          <cell r="K141">
            <v>1</v>
          </cell>
          <cell r="L141">
            <v>1</v>
          </cell>
          <cell r="M141">
            <v>1</v>
          </cell>
          <cell r="N141">
            <v>1</v>
          </cell>
          <cell r="O141">
            <v>1</v>
          </cell>
          <cell r="P141">
            <v>1</v>
          </cell>
          <cell r="Q141">
            <v>1</v>
          </cell>
          <cell r="R141">
            <v>1</v>
          </cell>
        </row>
        <row r="142">
          <cell r="F142" t="str">
            <v>02-99001-72-801</v>
          </cell>
          <cell r="G142">
            <v>1</v>
          </cell>
          <cell r="H142">
            <v>1</v>
          </cell>
          <cell r="I142">
            <v>1</v>
          </cell>
          <cell r="J142">
            <v>1</v>
          </cell>
          <cell r="K142">
            <v>1</v>
          </cell>
          <cell r="L142">
            <v>1</v>
          </cell>
          <cell r="M142">
            <v>1</v>
          </cell>
          <cell r="N142">
            <v>1</v>
          </cell>
          <cell r="O142">
            <v>1</v>
          </cell>
          <cell r="P142">
            <v>1</v>
          </cell>
          <cell r="Q142">
            <v>1</v>
          </cell>
          <cell r="R142">
            <v>1</v>
          </cell>
        </row>
        <row r="143">
          <cell r="F143" t="str">
            <v>02-99001-72-802</v>
          </cell>
          <cell r="G143">
            <v>1</v>
          </cell>
          <cell r="H143">
            <v>1</v>
          </cell>
          <cell r="I143">
            <v>1</v>
          </cell>
          <cell r="J143">
            <v>1</v>
          </cell>
          <cell r="K143">
            <v>1</v>
          </cell>
          <cell r="L143">
            <v>1</v>
          </cell>
          <cell r="M143">
            <v>1</v>
          </cell>
          <cell r="N143">
            <v>1</v>
          </cell>
          <cell r="O143">
            <v>1</v>
          </cell>
          <cell r="P143">
            <v>1</v>
          </cell>
          <cell r="Q143">
            <v>1</v>
          </cell>
          <cell r="R143">
            <v>1</v>
          </cell>
        </row>
        <row r="144">
          <cell r="F144" t="str">
            <v>02-99001-72-803</v>
          </cell>
          <cell r="G144">
            <v>1</v>
          </cell>
          <cell r="H144">
            <v>1</v>
          </cell>
          <cell r="I144">
            <v>1</v>
          </cell>
          <cell r="J144">
            <v>1</v>
          </cell>
          <cell r="K144">
            <v>1</v>
          </cell>
          <cell r="L144">
            <v>1</v>
          </cell>
          <cell r="M144">
            <v>1</v>
          </cell>
          <cell r="N144">
            <v>1</v>
          </cell>
          <cell r="O144">
            <v>1</v>
          </cell>
          <cell r="P144">
            <v>1</v>
          </cell>
          <cell r="Q144">
            <v>1</v>
          </cell>
          <cell r="R144">
            <v>1</v>
          </cell>
        </row>
        <row r="145">
          <cell r="F145" t="str">
            <v>02-99001-72-805</v>
          </cell>
          <cell r="G145">
            <v>1</v>
          </cell>
          <cell r="H145">
            <v>1</v>
          </cell>
          <cell r="I145">
            <v>1</v>
          </cell>
          <cell r="J145">
            <v>1</v>
          </cell>
          <cell r="K145">
            <v>1</v>
          </cell>
          <cell r="L145">
            <v>1</v>
          </cell>
          <cell r="M145">
            <v>1</v>
          </cell>
          <cell r="N145">
            <v>1</v>
          </cell>
          <cell r="O145">
            <v>1</v>
          </cell>
          <cell r="P145">
            <v>1</v>
          </cell>
          <cell r="Q145">
            <v>1</v>
          </cell>
          <cell r="R145">
            <v>1</v>
          </cell>
        </row>
        <row r="146">
          <cell r="F146" t="str">
            <v>02-99001-72-810</v>
          </cell>
          <cell r="G146">
            <v>1</v>
          </cell>
          <cell r="H146">
            <v>1</v>
          </cell>
          <cell r="I146">
            <v>1</v>
          </cell>
          <cell r="J146">
            <v>1</v>
          </cell>
          <cell r="K146">
            <v>1</v>
          </cell>
          <cell r="L146">
            <v>1</v>
          </cell>
          <cell r="M146">
            <v>1</v>
          </cell>
          <cell r="N146">
            <v>1</v>
          </cell>
          <cell r="O146">
            <v>1</v>
          </cell>
          <cell r="P146">
            <v>1</v>
          </cell>
          <cell r="Q146">
            <v>1</v>
          </cell>
          <cell r="R146">
            <v>1</v>
          </cell>
        </row>
        <row r="147">
          <cell r="F147" t="str">
            <v>02-99001-72-811</v>
          </cell>
          <cell r="G147">
            <v>1</v>
          </cell>
          <cell r="H147">
            <v>1</v>
          </cell>
          <cell r="I147">
            <v>1</v>
          </cell>
          <cell r="J147">
            <v>1</v>
          </cell>
          <cell r="K147">
            <v>1</v>
          </cell>
          <cell r="L147">
            <v>1</v>
          </cell>
          <cell r="M147">
            <v>1</v>
          </cell>
          <cell r="N147">
            <v>1</v>
          </cell>
          <cell r="O147">
            <v>1</v>
          </cell>
          <cell r="P147">
            <v>1</v>
          </cell>
          <cell r="Q147">
            <v>1</v>
          </cell>
          <cell r="R147">
            <v>1</v>
          </cell>
        </row>
        <row r="148">
          <cell r="F148" t="str">
            <v>02-99001-72-812</v>
          </cell>
          <cell r="G148">
            <v>1</v>
          </cell>
          <cell r="H148">
            <v>1</v>
          </cell>
          <cell r="I148">
            <v>1</v>
          </cell>
          <cell r="J148">
            <v>1</v>
          </cell>
          <cell r="K148">
            <v>1</v>
          </cell>
          <cell r="L148">
            <v>1</v>
          </cell>
          <cell r="M148">
            <v>1</v>
          </cell>
          <cell r="N148">
            <v>1</v>
          </cell>
          <cell r="O148">
            <v>1</v>
          </cell>
          <cell r="P148">
            <v>1</v>
          </cell>
          <cell r="Q148">
            <v>1</v>
          </cell>
          <cell r="R148">
            <v>1</v>
          </cell>
        </row>
        <row r="149">
          <cell r="F149" t="str">
            <v>02-99001-72-831</v>
          </cell>
          <cell r="G149">
            <v>1</v>
          </cell>
          <cell r="H149">
            <v>1</v>
          </cell>
          <cell r="I149">
            <v>1</v>
          </cell>
          <cell r="J149">
            <v>1</v>
          </cell>
          <cell r="K149">
            <v>1</v>
          </cell>
          <cell r="L149">
            <v>1</v>
          </cell>
          <cell r="M149">
            <v>1</v>
          </cell>
          <cell r="N149">
            <v>1</v>
          </cell>
          <cell r="O149">
            <v>1</v>
          </cell>
          <cell r="P149">
            <v>1</v>
          </cell>
          <cell r="Q149">
            <v>1</v>
          </cell>
          <cell r="R149">
            <v>1</v>
          </cell>
        </row>
        <row r="150">
          <cell r="F150" t="str">
            <v>02-99001-72-832</v>
          </cell>
          <cell r="G150">
            <v>1</v>
          </cell>
          <cell r="H150">
            <v>1</v>
          </cell>
          <cell r="I150">
            <v>1</v>
          </cell>
          <cell r="J150">
            <v>1</v>
          </cell>
          <cell r="K150">
            <v>1</v>
          </cell>
          <cell r="L150">
            <v>1</v>
          </cell>
          <cell r="M150">
            <v>1</v>
          </cell>
          <cell r="N150">
            <v>1</v>
          </cell>
          <cell r="O150">
            <v>1</v>
          </cell>
          <cell r="P150">
            <v>1</v>
          </cell>
          <cell r="Q150">
            <v>1</v>
          </cell>
          <cell r="R150">
            <v>1</v>
          </cell>
        </row>
        <row r="151">
          <cell r="F151" t="str">
            <v>02-99001-72-835</v>
          </cell>
          <cell r="G151">
            <v>1</v>
          </cell>
          <cell r="H151">
            <v>1</v>
          </cell>
          <cell r="I151">
            <v>1</v>
          </cell>
          <cell r="J151">
            <v>1</v>
          </cell>
          <cell r="K151">
            <v>1</v>
          </cell>
          <cell r="L151">
            <v>1</v>
          </cell>
          <cell r="M151">
            <v>1</v>
          </cell>
          <cell r="N151">
            <v>1</v>
          </cell>
          <cell r="O151">
            <v>1</v>
          </cell>
          <cell r="P151">
            <v>1</v>
          </cell>
          <cell r="Q151">
            <v>1</v>
          </cell>
          <cell r="R151">
            <v>1</v>
          </cell>
        </row>
        <row r="152">
          <cell r="F152" t="str">
            <v>02-99001-72-901</v>
          </cell>
          <cell r="G152">
            <v>1</v>
          </cell>
          <cell r="H152">
            <v>1</v>
          </cell>
          <cell r="I152">
            <v>1</v>
          </cell>
          <cell r="J152">
            <v>1</v>
          </cell>
          <cell r="K152">
            <v>1</v>
          </cell>
          <cell r="L152">
            <v>1</v>
          </cell>
          <cell r="M152">
            <v>1</v>
          </cell>
          <cell r="N152">
            <v>1</v>
          </cell>
          <cell r="O152">
            <v>1</v>
          </cell>
          <cell r="P152">
            <v>1</v>
          </cell>
          <cell r="Q152">
            <v>1</v>
          </cell>
          <cell r="R152">
            <v>1</v>
          </cell>
        </row>
        <row r="153">
          <cell r="F153" t="str">
            <v>02-99001-72-902</v>
          </cell>
          <cell r="G153">
            <v>1</v>
          </cell>
          <cell r="H153">
            <v>1</v>
          </cell>
          <cell r="I153">
            <v>1</v>
          </cell>
          <cell r="J153">
            <v>1</v>
          </cell>
          <cell r="K153">
            <v>1</v>
          </cell>
          <cell r="L153">
            <v>1</v>
          </cell>
          <cell r="M153">
            <v>1</v>
          </cell>
          <cell r="N153">
            <v>1</v>
          </cell>
          <cell r="O153">
            <v>1</v>
          </cell>
          <cell r="P153">
            <v>1</v>
          </cell>
          <cell r="Q153">
            <v>1</v>
          </cell>
          <cell r="R153">
            <v>1</v>
          </cell>
        </row>
        <row r="154">
          <cell r="F154" t="str">
            <v>02-99001-72-903</v>
          </cell>
          <cell r="G154">
            <v>1</v>
          </cell>
          <cell r="H154">
            <v>1</v>
          </cell>
          <cell r="I154">
            <v>1</v>
          </cell>
          <cell r="J154">
            <v>1</v>
          </cell>
          <cell r="K154">
            <v>1</v>
          </cell>
          <cell r="L154">
            <v>1</v>
          </cell>
          <cell r="M154">
            <v>1</v>
          </cell>
          <cell r="N154">
            <v>1</v>
          </cell>
          <cell r="O154">
            <v>1</v>
          </cell>
          <cell r="P154">
            <v>1</v>
          </cell>
          <cell r="Q154">
            <v>1</v>
          </cell>
          <cell r="R154">
            <v>1</v>
          </cell>
        </row>
        <row r="155">
          <cell r="F155" t="str">
            <v>02-99001-72-921</v>
          </cell>
          <cell r="G155">
            <v>1</v>
          </cell>
          <cell r="H155">
            <v>1</v>
          </cell>
          <cell r="I155">
            <v>1</v>
          </cell>
          <cell r="J155">
            <v>1</v>
          </cell>
          <cell r="K155">
            <v>1</v>
          </cell>
          <cell r="L155">
            <v>1</v>
          </cell>
          <cell r="M155">
            <v>1</v>
          </cell>
          <cell r="N155">
            <v>1</v>
          </cell>
          <cell r="O155">
            <v>1</v>
          </cell>
          <cell r="P155">
            <v>1</v>
          </cell>
          <cell r="Q155">
            <v>1</v>
          </cell>
          <cell r="R155">
            <v>1</v>
          </cell>
        </row>
        <row r="156">
          <cell r="F156" t="str">
            <v>02-99001-72-931</v>
          </cell>
          <cell r="G156">
            <v>1</v>
          </cell>
          <cell r="H156">
            <v>1</v>
          </cell>
          <cell r="I156">
            <v>1</v>
          </cell>
          <cell r="J156">
            <v>1</v>
          </cell>
          <cell r="K156">
            <v>1</v>
          </cell>
          <cell r="L156">
            <v>1</v>
          </cell>
          <cell r="M156">
            <v>1</v>
          </cell>
          <cell r="N156">
            <v>1</v>
          </cell>
          <cell r="O156">
            <v>1</v>
          </cell>
          <cell r="P156">
            <v>1</v>
          </cell>
          <cell r="Q156">
            <v>1</v>
          </cell>
          <cell r="R156">
            <v>1</v>
          </cell>
        </row>
        <row r="157">
          <cell r="F157" t="str">
            <v>02-99001-72-932</v>
          </cell>
          <cell r="G157">
            <v>1</v>
          </cell>
          <cell r="H157">
            <v>1</v>
          </cell>
          <cell r="I157">
            <v>1</v>
          </cell>
          <cell r="J157">
            <v>1</v>
          </cell>
          <cell r="K157">
            <v>1</v>
          </cell>
          <cell r="L157">
            <v>1</v>
          </cell>
          <cell r="M157">
            <v>1</v>
          </cell>
          <cell r="N157">
            <v>1</v>
          </cell>
          <cell r="O157">
            <v>1</v>
          </cell>
          <cell r="P157">
            <v>1</v>
          </cell>
          <cell r="Q157">
            <v>1</v>
          </cell>
          <cell r="R157">
            <v>1</v>
          </cell>
        </row>
        <row r="158">
          <cell r="F158" t="str">
            <v>02-99001-72-941</v>
          </cell>
          <cell r="G158">
            <v>1</v>
          </cell>
          <cell r="H158">
            <v>1</v>
          </cell>
          <cell r="I158">
            <v>1</v>
          </cell>
          <cell r="J158">
            <v>1</v>
          </cell>
          <cell r="K158">
            <v>1</v>
          </cell>
          <cell r="L158">
            <v>1</v>
          </cell>
          <cell r="M158">
            <v>1</v>
          </cell>
          <cell r="N158">
            <v>1</v>
          </cell>
          <cell r="O158">
            <v>1</v>
          </cell>
          <cell r="P158">
            <v>1</v>
          </cell>
          <cell r="Q158">
            <v>1</v>
          </cell>
          <cell r="R158">
            <v>1</v>
          </cell>
        </row>
        <row r="159">
          <cell r="F159" t="str">
            <v>02-99001-72-945</v>
          </cell>
          <cell r="G159">
            <v>1</v>
          </cell>
          <cell r="H159">
            <v>1</v>
          </cell>
          <cell r="I159">
            <v>1</v>
          </cell>
          <cell r="J159">
            <v>1</v>
          </cell>
          <cell r="K159">
            <v>1</v>
          </cell>
          <cell r="L159">
            <v>1</v>
          </cell>
          <cell r="M159">
            <v>1</v>
          </cell>
          <cell r="N159">
            <v>1</v>
          </cell>
          <cell r="O159">
            <v>1</v>
          </cell>
          <cell r="P159">
            <v>1</v>
          </cell>
          <cell r="Q159">
            <v>1</v>
          </cell>
          <cell r="R159">
            <v>1</v>
          </cell>
        </row>
        <row r="160">
          <cell r="F160" t="str">
            <v>02-99001-72-951</v>
          </cell>
          <cell r="G160">
            <v>1</v>
          </cell>
          <cell r="H160">
            <v>1</v>
          </cell>
          <cell r="I160">
            <v>1</v>
          </cell>
          <cell r="J160">
            <v>1</v>
          </cell>
          <cell r="K160">
            <v>1</v>
          </cell>
          <cell r="L160">
            <v>1</v>
          </cell>
          <cell r="M160">
            <v>1</v>
          </cell>
          <cell r="N160">
            <v>1</v>
          </cell>
          <cell r="O160">
            <v>1</v>
          </cell>
          <cell r="P160">
            <v>1</v>
          </cell>
          <cell r="Q160">
            <v>1</v>
          </cell>
          <cell r="R160">
            <v>1</v>
          </cell>
        </row>
        <row r="161">
          <cell r="F161" t="str">
            <v>02-99001-72-955</v>
          </cell>
          <cell r="G161">
            <v>1</v>
          </cell>
          <cell r="H161">
            <v>1</v>
          </cell>
          <cell r="I161">
            <v>1</v>
          </cell>
          <cell r="J161">
            <v>1</v>
          </cell>
          <cell r="K161">
            <v>1</v>
          </cell>
          <cell r="L161">
            <v>1</v>
          </cell>
          <cell r="M161">
            <v>1</v>
          </cell>
          <cell r="N161">
            <v>1</v>
          </cell>
          <cell r="O161">
            <v>1</v>
          </cell>
          <cell r="P161">
            <v>1</v>
          </cell>
          <cell r="Q161">
            <v>1</v>
          </cell>
          <cell r="R161">
            <v>1</v>
          </cell>
        </row>
        <row r="162">
          <cell r="F162" t="str">
            <v>02-99001-72-961</v>
          </cell>
          <cell r="G162">
            <v>1</v>
          </cell>
          <cell r="H162">
            <v>1</v>
          </cell>
          <cell r="I162">
            <v>1</v>
          </cell>
          <cell r="J162">
            <v>1</v>
          </cell>
          <cell r="K162">
            <v>1</v>
          </cell>
          <cell r="L162">
            <v>1</v>
          </cell>
          <cell r="M162">
            <v>1</v>
          </cell>
          <cell r="N162">
            <v>1</v>
          </cell>
          <cell r="O162">
            <v>1</v>
          </cell>
          <cell r="P162">
            <v>1</v>
          </cell>
          <cell r="Q162">
            <v>1</v>
          </cell>
          <cell r="R162">
            <v>1</v>
          </cell>
        </row>
        <row r="163">
          <cell r="F163" t="str">
            <v>02-99001-72-962</v>
          </cell>
          <cell r="G163">
            <v>1</v>
          </cell>
          <cell r="H163">
            <v>1</v>
          </cell>
          <cell r="I163">
            <v>1</v>
          </cell>
          <cell r="J163">
            <v>1</v>
          </cell>
          <cell r="K163">
            <v>1</v>
          </cell>
          <cell r="L163">
            <v>1</v>
          </cell>
          <cell r="M163">
            <v>1</v>
          </cell>
          <cell r="N163">
            <v>1</v>
          </cell>
          <cell r="O163">
            <v>1</v>
          </cell>
          <cell r="P163">
            <v>1</v>
          </cell>
          <cell r="Q163">
            <v>1</v>
          </cell>
          <cell r="R163">
            <v>1</v>
          </cell>
        </row>
        <row r="164">
          <cell r="F164" t="str">
            <v>02-99001-72-963</v>
          </cell>
          <cell r="G164">
            <v>1</v>
          </cell>
          <cell r="H164">
            <v>1</v>
          </cell>
          <cell r="I164">
            <v>1</v>
          </cell>
          <cell r="J164">
            <v>1</v>
          </cell>
          <cell r="K164">
            <v>1</v>
          </cell>
          <cell r="L164">
            <v>1</v>
          </cell>
          <cell r="M164">
            <v>1</v>
          </cell>
          <cell r="N164">
            <v>1</v>
          </cell>
          <cell r="O164">
            <v>1</v>
          </cell>
          <cell r="P164">
            <v>1</v>
          </cell>
          <cell r="Q164">
            <v>1</v>
          </cell>
          <cell r="R164">
            <v>1</v>
          </cell>
        </row>
        <row r="165">
          <cell r="F165" t="str">
            <v>02-99001-72-965</v>
          </cell>
          <cell r="G165">
            <v>1</v>
          </cell>
          <cell r="H165">
            <v>1</v>
          </cell>
          <cell r="I165">
            <v>1</v>
          </cell>
          <cell r="J165">
            <v>1</v>
          </cell>
          <cell r="K165">
            <v>1</v>
          </cell>
          <cell r="L165">
            <v>1</v>
          </cell>
          <cell r="M165">
            <v>1</v>
          </cell>
          <cell r="N165">
            <v>1</v>
          </cell>
          <cell r="O165">
            <v>1</v>
          </cell>
          <cell r="P165">
            <v>1</v>
          </cell>
          <cell r="Q165">
            <v>1</v>
          </cell>
          <cell r="R165">
            <v>1</v>
          </cell>
        </row>
        <row r="166">
          <cell r="F166" t="str">
            <v>03-99001-72-011</v>
          </cell>
          <cell r="G166">
            <v>1</v>
          </cell>
          <cell r="H166">
            <v>1</v>
          </cell>
          <cell r="I166">
            <v>1</v>
          </cell>
          <cell r="J166">
            <v>1</v>
          </cell>
          <cell r="K166">
            <v>1</v>
          </cell>
          <cell r="L166">
            <v>1</v>
          </cell>
          <cell r="M166">
            <v>1</v>
          </cell>
          <cell r="N166">
            <v>1</v>
          </cell>
          <cell r="O166">
            <v>1</v>
          </cell>
          <cell r="P166">
            <v>1</v>
          </cell>
          <cell r="Q166">
            <v>1</v>
          </cell>
          <cell r="R166">
            <v>1</v>
          </cell>
        </row>
        <row r="167">
          <cell r="F167" t="str">
            <v>03-99001-72-012</v>
          </cell>
          <cell r="G167">
            <v>1</v>
          </cell>
          <cell r="H167">
            <v>1</v>
          </cell>
          <cell r="I167">
            <v>1</v>
          </cell>
          <cell r="J167">
            <v>1</v>
          </cell>
          <cell r="K167">
            <v>1</v>
          </cell>
          <cell r="L167">
            <v>1</v>
          </cell>
          <cell r="M167">
            <v>1</v>
          </cell>
          <cell r="N167">
            <v>1</v>
          </cell>
          <cell r="O167">
            <v>1</v>
          </cell>
          <cell r="P167">
            <v>1</v>
          </cell>
          <cell r="Q167">
            <v>1</v>
          </cell>
          <cell r="R167">
            <v>1</v>
          </cell>
        </row>
        <row r="168">
          <cell r="F168" t="str">
            <v>03-99001-72-013</v>
          </cell>
          <cell r="G168">
            <v>1</v>
          </cell>
          <cell r="H168">
            <v>1</v>
          </cell>
          <cell r="I168">
            <v>1</v>
          </cell>
          <cell r="J168">
            <v>1</v>
          </cell>
          <cell r="K168">
            <v>1</v>
          </cell>
          <cell r="L168">
            <v>1</v>
          </cell>
          <cell r="M168">
            <v>1</v>
          </cell>
          <cell r="N168">
            <v>1</v>
          </cell>
          <cell r="O168">
            <v>1</v>
          </cell>
          <cell r="P168">
            <v>1</v>
          </cell>
          <cell r="Q168">
            <v>1</v>
          </cell>
          <cell r="R168">
            <v>1</v>
          </cell>
        </row>
        <row r="169">
          <cell r="F169" t="str">
            <v>03-99001-72-014</v>
          </cell>
          <cell r="G169">
            <v>1</v>
          </cell>
          <cell r="H169">
            <v>1</v>
          </cell>
          <cell r="I169">
            <v>1</v>
          </cell>
          <cell r="J169">
            <v>1</v>
          </cell>
          <cell r="K169">
            <v>1</v>
          </cell>
          <cell r="L169">
            <v>1</v>
          </cell>
          <cell r="M169">
            <v>1</v>
          </cell>
          <cell r="N169">
            <v>1</v>
          </cell>
          <cell r="O169">
            <v>1</v>
          </cell>
          <cell r="P169">
            <v>1</v>
          </cell>
          <cell r="Q169">
            <v>1</v>
          </cell>
          <cell r="R169">
            <v>1</v>
          </cell>
        </row>
        <row r="170">
          <cell r="F170" t="str">
            <v>03-99001-72-018</v>
          </cell>
          <cell r="G170">
            <v>1</v>
          </cell>
          <cell r="H170">
            <v>1</v>
          </cell>
          <cell r="I170">
            <v>1</v>
          </cell>
          <cell r="J170">
            <v>1</v>
          </cell>
          <cell r="K170">
            <v>1</v>
          </cell>
          <cell r="L170">
            <v>1</v>
          </cell>
          <cell r="M170">
            <v>1</v>
          </cell>
          <cell r="N170">
            <v>1</v>
          </cell>
          <cell r="O170">
            <v>1</v>
          </cell>
          <cell r="P170">
            <v>1</v>
          </cell>
          <cell r="Q170">
            <v>1</v>
          </cell>
          <cell r="R170">
            <v>1</v>
          </cell>
        </row>
        <row r="171">
          <cell r="F171" t="str">
            <v>03-99001-72-099</v>
          </cell>
          <cell r="G171">
            <v>1</v>
          </cell>
          <cell r="H171">
            <v>1</v>
          </cell>
          <cell r="I171">
            <v>1</v>
          </cell>
          <cell r="J171">
            <v>1</v>
          </cell>
          <cell r="K171">
            <v>1</v>
          </cell>
          <cell r="L171">
            <v>1</v>
          </cell>
          <cell r="M171">
            <v>1</v>
          </cell>
          <cell r="N171">
            <v>1</v>
          </cell>
          <cell r="O171">
            <v>1</v>
          </cell>
          <cell r="P171">
            <v>1</v>
          </cell>
          <cell r="Q171">
            <v>1</v>
          </cell>
          <cell r="R171">
            <v>1</v>
          </cell>
        </row>
        <row r="172">
          <cell r="F172" t="str">
            <v>03-99001-72-110</v>
          </cell>
          <cell r="G172">
            <v>1</v>
          </cell>
          <cell r="H172">
            <v>1</v>
          </cell>
          <cell r="I172">
            <v>1</v>
          </cell>
          <cell r="J172">
            <v>1</v>
          </cell>
          <cell r="K172">
            <v>1</v>
          </cell>
          <cell r="L172">
            <v>1</v>
          </cell>
          <cell r="M172">
            <v>1</v>
          </cell>
          <cell r="N172">
            <v>1</v>
          </cell>
          <cell r="O172">
            <v>1</v>
          </cell>
          <cell r="P172">
            <v>1</v>
          </cell>
          <cell r="Q172">
            <v>1</v>
          </cell>
          <cell r="R172">
            <v>1</v>
          </cell>
        </row>
        <row r="173">
          <cell r="F173" t="str">
            <v>03-99001-72-111</v>
          </cell>
          <cell r="G173">
            <v>1</v>
          </cell>
          <cell r="H173">
            <v>1</v>
          </cell>
          <cell r="I173">
            <v>1</v>
          </cell>
          <cell r="J173">
            <v>1</v>
          </cell>
          <cell r="K173">
            <v>1</v>
          </cell>
          <cell r="L173">
            <v>1</v>
          </cell>
          <cell r="M173">
            <v>1</v>
          </cell>
          <cell r="N173">
            <v>1</v>
          </cell>
          <cell r="O173">
            <v>1</v>
          </cell>
          <cell r="P173">
            <v>1</v>
          </cell>
          <cell r="Q173">
            <v>1</v>
          </cell>
          <cell r="R173">
            <v>1</v>
          </cell>
        </row>
        <row r="174">
          <cell r="F174" t="str">
            <v>03-99001-72-112</v>
          </cell>
          <cell r="G174">
            <v>1</v>
          </cell>
          <cell r="H174">
            <v>1</v>
          </cell>
          <cell r="I174">
            <v>1</v>
          </cell>
          <cell r="J174">
            <v>1</v>
          </cell>
          <cell r="K174">
            <v>1</v>
          </cell>
          <cell r="L174">
            <v>1</v>
          </cell>
          <cell r="M174">
            <v>1</v>
          </cell>
          <cell r="N174">
            <v>1</v>
          </cell>
          <cell r="O174">
            <v>1</v>
          </cell>
          <cell r="P174">
            <v>1</v>
          </cell>
          <cell r="Q174">
            <v>1</v>
          </cell>
          <cell r="R174">
            <v>1</v>
          </cell>
        </row>
        <row r="175">
          <cell r="F175" t="str">
            <v>03-99001-72-113</v>
          </cell>
          <cell r="G175">
            <v>1</v>
          </cell>
          <cell r="H175">
            <v>1</v>
          </cell>
          <cell r="I175">
            <v>1</v>
          </cell>
          <cell r="J175">
            <v>1</v>
          </cell>
          <cell r="K175">
            <v>1</v>
          </cell>
          <cell r="L175">
            <v>1</v>
          </cell>
          <cell r="M175">
            <v>1</v>
          </cell>
          <cell r="N175">
            <v>1</v>
          </cell>
          <cell r="O175">
            <v>1</v>
          </cell>
          <cell r="P175">
            <v>1</v>
          </cell>
          <cell r="Q175">
            <v>1</v>
          </cell>
          <cell r="R175">
            <v>1</v>
          </cell>
        </row>
        <row r="176">
          <cell r="F176" t="str">
            <v>03-99001-72-120</v>
          </cell>
          <cell r="G176">
            <v>1</v>
          </cell>
          <cell r="H176">
            <v>1</v>
          </cell>
          <cell r="I176">
            <v>1</v>
          </cell>
          <cell r="J176">
            <v>1</v>
          </cell>
          <cell r="K176">
            <v>1</v>
          </cell>
          <cell r="L176">
            <v>1</v>
          </cell>
          <cell r="M176">
            <v>1</v>
          </cell>
          <cell r="N176">
            <v>1</v>
          </cell>
          <cell r="O176">
            <v>1</v>
          </cell>
          <cell r="P176">
            <v>1</v>
          </cell>
          <cell r="Q176">
            <v>1</v>
          </cell>
          <cell r="R176">
            <v>1</v>
          </cell>
        </row>
        <row r="177">
          <cell r="F177" t="str">
            <v>03-99001-72-122</v>
          </cell>
          <cell r="G177">
            <v>1</v>
          </cell>
          <cell r="H177">
            <v>1</v>
          </cell>
          <cell r="I177">
            <v>1</v>
          </cell>
          <cell r="J177">
            <v>1</v>
          </cell>
          <cell r="K177">
            <v>1</v>
          </cell>
          <cell r="L177">
            <v>1</v>
          </cell>
          <cell r="M177">
            <v>1</v>
          </cell>
          <cell r="N177">
            <v>1</v>
          </cell>
          <cell r="O177">
            <v>1</v>
          </cell>
          <cell r="P177">
            <v>1</v>
          </cell>
          <cell r="Q177">
            <v>1</v>
          </cell>
          <cell r="R177">
            <v>1</v>
          </cell>
        </row>
        <row r="178">
          <cell r="F178" t="str">
            <v>03-99001-72-134</v>
          </cell>
          <cell r="G178">
            <v>1</v>
          </cell>
          <cell r="H178">
            <v>1</v>
          </cell>
          <cell r="I178">
            <v>1</v>
          </cell>
          <cell r="J178">
            <v>1</v>
          </cell>
          <cell r="K178">
            <v>1</v>
          </cell>
          <cell r="L178">
            <v>1</v>
          </cell>
          <cell r="M178">
            <v>1</v>
          </cell>
          <cell r="N178">
            <v>1</v>
          </cell>
          <cell r="O178">
            <v>1</v>
          </cell>
          <cell r="P178">
            <v>1</v>
          </cell>
          <cell r="Q178">
            <v>1</v>
          </cell>
          <cell r="R178">
            <v>1</v>
          </cell>
        </row>
        <row r="179">
          <cell r="F179" t="str">
            <v>03-99001-72-171</v>
          </cell>
          <cell r="G179">
            <v>1</v>
          </cell>
          <cell r="H179">
            <v>1</v>
          </cell>
          <cell r="I179">
            <v>1</v>
          </cell>
          <cell r="J179">
            <v>1</v>
          </cell>
          <cell r="K179">
            <v>1</v>
          </cell>
          <cell r="L179">
            <v>1</v>
          </cell>
          <cell r="M179">
            <v>1</v>
          </cell>
          <cell r="N179">
            <v>1</v>
          </cell>
          <cell r="O179">
            <v>1</v>
          </cell>
          <cell r="P179">
            <v>1</v>
          </cell>
          <cell r="Q179">
            <v>1</v>
          </cell>
          <cell r="R179">
            <v>1</v>
          </cell>
        </row>
        <row r="180">
          <cell r="F180" t="str">
            <v>03-99001-72-172</v>
          </cell>
          <cell r="G180">
            <v>1</v>
          </cell>
          <cell r="H180">
            <v>1</v>
          </cell>
          <cell r="I180">
            <v>1</v>
          </cell>
          <cell r="J180">
            <v>1</v>
          </cell>
          <cell r="K180">
            <v>1</v>
          </cell>
          <cell r="L180">
            <v>1</v>
          </cell>
          <cell r="M180">
            <v>1</v>
          </cell>
          <cell r="N180">
            <v>1</v>
          </cell>
          <cell r="O180">
            <v>1</v>
          </cell>
          <cell r="P180">
            <v>1</v>
          </cell>
          <cell r="Q180">
            <v>1</v>
          </cell>
          <cell r="R180">
            <v>1</v>
          </cell>
        </row>
        <row r="181">
          <cell r="F181" t="str">
            <v>03-99001-72-173</v>
          </cell>
          <cell r="G181">
            <v>1</v>
          </cell>
          <cell r="H181">
            <v>1</v>
          </cell>
          <cell r="I181">
            <v>1</v>
          </cell>
          <cell r="J181">
            <v>1</v>
          </cell>
          <cell r="K181">
            <v>1</v>
          </cell>
          <cell r="L181">
            <v>1</v>
          </cell>
          <cell r="M181">
            <v>1</v>
          </cell>
          <cell r="N181">
            <v>1</v>
          </cell>
          <cell r="O181">
            <v>1</v>
          </cell>
          <cell r="P181">
            <v>1</v>
          </cell>
          <cell r="Q181">
            <v>1</v>
          </cell>
          <cell r="R181">
            <v>1</v>
          </cell>
        </row>
        <row r="182">
          <cell r="F182" t="str">
            <v>03-99001-72-175</v>
          </cell>
          <cell r="G182">
            <v>1</v>
          </cell>
          <cell r="H182">
            <v>1</v>
          </cell>
          <cell r="I182">
            <v>1</v>
          </cell>
          <cell r="J182">
            <v>1</v>
          </cell>
          <cell r="K182">
            <v>1</v>
          </cell>
          <cell r="L182">
            <v>1</v>
          </cell>
          <cell r="M182">
            <v>1</v>
          </cell>
          <cell r="N182">
            <v>1</v>
          </cell>
          <cell r="O182">
            <v>1</v>
          </cell>
          <cell r="P182">
            <v>1</v>
          </cell>
          <cell r="Q182">
            <v>1</v>
          </cell>
          <cell r="R182">
            <v>1</v>
          </cell>
        </row>
        <row r="183">
          <cell r="F183" t="str">
            <v>03-99001-72-176</v>
          </cell>
          <cell r="G183">
            <v>1</v>
          </cell>
          <cell r="H183">
            <v>1</v>
          </cell>
          <cell r="I183">
            <v>1</v>
          </cell>
          <cell r="J183">
            <v>1</v>
          </cell>
          <cell r="K183">
            <v>1</v>
          </cell>
          <cell r="L183">
            <v>1</v>
          </cell>
          <cell r="M183">
            <v>1</v>
          </cell>
          <cell r="N183">
            <v>1</v>
          </cell>
          <cell r="O183">
            <v>1</v>
          </cell>
          <cell r="P183">
            <v>1</v>
          </cell>
          <cell r="Q183">
            <v>1</v>
          </cell>
          <cell r="R183">
            <v>1</v>
          </cell>
        </row>
        <row r="184">
          <cell r="F184" t="str">
            <v>03-99001-72-177</v>
          </cell>
          <cell r="G184">
            <v>1</v>
          </cell>
          <cell r="H184">
            <v>1</v>
          </cell>
          <cell r="I184">
            <v>1</v>
          </cell>
          <cell r="J184">
            <v>1</v>
          </cell>
          <cell r="K184">
            <v>1</v>
          </cell>
          <cell r="L184">
            <v>1</v>
          </cell>
          <cell r="M184">
            <v>1</v>
          </cell>
          <cell r="N184">
            <v>1</v>
          </cell>
          <cell r="O184">
            <v>1</v>
          </cell>
          <cell r="P184">
            <v>1</v>
          </cell>
          <cell r="Q184">
            <v>1</v>
          </cell>
          <cell r="R184">
            <v>1</v>
          </cell>
        </row>
        <row r="185">
          <cell r="F185" t="str">
            <v>03-99001-72-178</v>
          </cell>
          <cell r="G185">
            <v>1</v>
          </cell>
          <cell r="H185">
            <v>1</v>
          </cell>
          <cell r="I185">
            <v>1</v>
          </cell>
          <cell r="J185">
            <v>1</v>
          </cell>
          <cell r="K185">
            <v>1</v>
          </cell>
          <cell r="L185">
            <v>1</v>
          </cell>
          <cell r="M185">
            <v>1</v>
          </cell>
          <cell r="N185">
            <v>1</v>
          </cell>
          <cell r="O185">
            <v>1</v>
          </cell>
          <cell r="P185">
            <v>1</v>
          </cell>
          <cell r="Q185">
            <v>1</v>
          </cell>
          <cell r="R185">
            <v>1</v>
          </cell>
        </row>
        <row r="186">
          <cell r="F186" t="str">
            <v>03-99001-72-211</v>
          </cell>
          <cell r="G186">
            <v>1</v>
          </cell>
          <cell r="H186">
            <v>1</v>
          </cell>
          <cell r="I186">
            <v>1</v>
          </cell>
          <cell r="J186">
            <v>1</v>
          </cell>
          <cell r="K186">
            <v>1</v>
          </cell>
          <cell r="L186">
            <v>1</v>
          </cell>
          <cell r="M186">
            <v>1</v>
          </cell>
          <cell r="N186">
            <v>1</v>
          </cell>
          <cell r="O186">
            <v>1</v>
          </cell>
          <cell r="P186">
            <v>1</v>
          </cell>
          <cell r="Q186">
            <v>1</v>
          </cell>
          <cell r="R186">
            <v>1</v>
          </cell>
        </row>
        <row r="187">
          <cell r="F187" t="str">
            <v>03-99001-72-221</v>
          </cell>
          <cell r="G187">
            <v>1</v>
          </cell>
          <cell r="H187">
            <v>1</v>
          </cell>
          <cell r="I187">
            <v>1</v>
          </cell>
          <cell r="J187">
            <v>1</v>
          </cell>
          <cell r="K187">
            <v>1</v>
          </cell>
          <cell r="L187">
            <v>1</v>
          </cell>
          <cell r="M187">
            <v>1</v>
          </cell>
          <cell r="N187">
            <v>1</v>
          </cell>
          <cell r="O187">
            <v>1</v>
          </cell>
          <cell r="P187">
            <v>1</v>
          </cell>
          <cell r="Q187">
            <v>1</v>
          </cell>
          <cell r="R187">
            <v>1</v>
          </cell>
        </row>
        <row r="188">
          <cell r="F188" t="str">
            <v>03-99001-72-222</v>
          </cell>
          <cell r="G188">
            <v>1</v>
          </cell>
          <cell r="H188">
            <v>1</v>
          </cell>
          <cell r="I188">
            <v>1</v>
          </cell>
          <cell r="J188">
            <v>1</v>
          </cell>
          <cell r="K188">
            <v>1</v>
          </cell>
          <cell r="L188">
            <v>1</v>
          </cell>
          <cell r="M188">
            <v>1</v>
          </cell>
          <cell r="N188">
            <v>1</v>
          </cell>
          <cell r="O188">
            <v>1</v>
          </cell>
          <cell r="P188">
            <v>1</v>
          </cell>
          <cell r="Q188">
            <v>1</v>
          </cell>
          <cell r="R188">
            <v>1</v>
          </cell>
        </row>
        <row r="189">
          <cell r="F189" t="str">
            <v>03-99001-72-251</v>
          </cell>
          <cell r="G189">
            <v>1</v>
          </cell>
          <cell r="H189">
            <v>1</v>
          </cell>
          <cell r="I189">
            <v>1</v>
          </cell>
          <cell r="J189">
            <v>1</v>
          </cell>
          <cell r="K189">
            <v>1</v>
          </cell>
          <cell r="L189">
            <v>1</v>
          </cell>
          <cell r="M189">
            <v>1</v>
          </cell>
          <cell r="N189">
            <v>1</v>
          </cell>
          <cell r="O189">
            <v>1</v>
          </cell>
          <cell r="P189">
            <v>1</v>
          </cell>
          <cell r="Q189">
            <v>1</v>
          </cell>
          <cell r="R189">
            <v>1</v>
          </cell>
        </row>
        <row r="190">
          <cell r="F190" t="str">
            <v>03-99001-72-253</v>
          </cell>
          <cell r="G190">
            <v>1</v>
          </cell>
          <cell r="H190">
            <v>1</v>
          </cell>
          <cell r="I190">
            <v>1</v>
          </cell>
          <cell r="J190">
            <v>1</v>
          </cell>
          <cell r="K190">
            <v>1</v>
          </cell>
          <cell r="L190">
            <v>1</v>
          </cell>
          <cell r="M190">
            <v>1</v>
          </cell>
          <cell r="N190">
            <v>1</v>
          </cell>
          <cell r="O190">
            <v>1</v>
          </cell>
          <cell r="P190">
            <v>1</v>
          </cell>
          <cell r="Q190">
            <v>1</v>
          </cell>
          <cell r="R190">
            <v>1</v>
          </cell>
        </row>
        <row r="191">
          <cell r="F191" t="str">
            <v>03-99001-72-254</v>
          </cell>
          <cell r="G191">
            <v>1</v>
          </cell>
          <cell r="H191">
            <v>1</v>
          </cell>
          <cell r="I191">
            <v>1</v>
          </cell>
          <cell r="J191">
            <v>1</v>
          </cell>
          <cell r="K191">
            <v>1</v>
          </cell>
          <cell r="L191">
            <v>1</v>
          </cell>
          <cell r="M191">
            <v>1</v>
          </cell>
          <cell r="N191">
            <v>1</v>
          </cell>
          <cell r="O191">
            <v>1</v>
          </cell>
          <cell r="P191">
            <v>1</v>
          </cell>
          <cell r="Q191">
            <v>1</v>
          </cell>
          <cell r="R191">
            <v>1</v>
          </cell>
        </row>
        <row r="192">
          <cell r="F192" t="str">
            <v>03-99001-72-255</v>
          </cell>
          <cell r="G192">
            <v>1</v>
          </cell>
          <cell r="H192">
            <v>1</v>
          </cell>
          <cell r="I192">
            <v>1</v>
          </cell>
          <cell r="J192">
            <v>1</v>
          </cell>
          <cell r="K192">
            <v>1</v>
          </cell>
          <cell r="L192">
            <v>1</v>
          </cell>
          <cell r="M192">
            <v>1</v>
          </cell>
          <cell r="N192">
            <v>1</v>
          </cell>
          <cell r="O192">
            <v>1</v>
          </cell>
          <cell r="P192">
            <v>1</v>
          </cell>
          <cell r="Q192">
            <v>1</v>
          </cell>
          <cell r="R192">
            <v>1</v>
          </cell>
        </row>
        <row r="193">
          <cell r="F193" t="str">
            <v>03-99001-72-256</v>
          </cell>
          <cell r="G193">
            <v>1</v>
          </cell>
          <cell r="H193">
            <v>1</v>
          </cell>
          <cell r="I193">
            <v>1</v>
          </cell>
          <cell r="J193">
            <v>1</v>
          </cell>
          <cell r="K193">
            <v>1</v>
          </cell>
          <cell r="L193">
            <v>1</v>
          </cell>
          <cell r="M193">
            <v>1</v>
          </cell>
          <cell r="N193">
            <v>1</v>
          </cell>
          <cell r="O193">
            <v>1</v>
          </cell>
          <cell r="P193">
            <v>1</v>
          </cell>
          <cell r="Q193">
            <v>1</v>
          </cell>
          <cell r="R193">
            <v>1</v>
          </cell>
        </row>
        <row r="194">
          <cell r="F194" t="str">
            <v>03-99001-72-258</v>
          </cell>
          <cell r="G194">
            <v>1</v>
          </cell>
          <cell r="H194">
            <v>1</v>
          </cell>
          <cell r="I194">
            <v>1</v>
          </cell>
          <cell r="J194">
            <v>1</v>
          </cell>
          <cell r="K194">
            <v>1</v>
          </cell>
          <cell r="L194">
            <v>1</v>
          </cell>
          <cell r="M194">
            <v>1</v>
          </cell>
          <cell r="N194">
            <v>1</v>
          </cell>
          <cell r="O194">
            <v>1</v>
          </cell>
          <cell r="P194">
            <v>1</v>
          </cell>
          <cell r="Q194">
            <v>1</v>
          </cell>
          <cell r="R194">
            <v>1</v>
          </cell>
        </row>
        <row r="195">
          <cell r="F195" t="str">
            <v>03-99001-72-351</v>
          </cell>
          <cell r="G195">
            <v>1</v>
          </cell>
          <cell r="H195">
            <v>1</v>
          </cell>
          <cell r="I195">
            <v>1</v>
          </cell>
          <cell r="J195">
            <v>1</v>
          </cell>
          <cell r="K195">
            <v>1</v>
          </cell>
          <cell r="L195">
            <v>1</v>
          </cell>
          <cell r="M195">
            <v>1</v>
          </cell>
          <cell r="N195">
            <v>1</v>
          </cell>
          <cell r="O195">
            <v>1</v>
          </cell>
          <cell r="P195">
            <v>1</v>
          </cell>
          <cell r="Q195">
            <v>1</v>
          </cell>
          <cell r="R195">
            <v>1</v>
          </cell>
        </row>
        <row r="196">
          <cell r="F196" t="str">
            <v>03-99001-72-352</v>
          </cell>
          <cell r="G196">
            <v>1</v>
          </cell>
          <cell r="H196">
            <v>1</v>
          </cell>
          <cell r="I196">
            <v>1</v>
          </cell>
          <cell r="J196">
            <v>1</v>
          </cell>
          <cell r="K196">
            <v>1</v>
          </cell>
          <cell r="L196">
            <v>1</v>
          </cell>
          <cell r="M196">
            <v>1</v>
          </cell>
          <cell r="N196">
            <v>1</v>
          </cell>
          <cell r="O196">
            <v>1</v>
          </cell>
          <cell r="P196">
            <v>1</v>
          </cell>
          <cell r="Q196">
            <v>1</v>
          </cell>
          <cell r="R196">
            <v>1</v>
          </cell>
        </row>
        <row r="197">
          <cell r="F197" t="str">
            <v>03-99001-72-359</v>
          </cell>
          <cell r="G197">
            <v>1</v>
          </cell>
          <cell r="H197">
            <v>1</v>
          </cell>
          <cell r="I197">
            <v>1</v>
          </cell>
          <cell r="J197">
            <v>1</v>
          </cell>
          <cell r="K197">
            <v>1</v>
          </cell>
          <cell r="L197">
            <v>1</v>
          </cell>
          <cell r="M197">
            <v>1</v>
          </cell>
          <cell r="N197">
            <v>1</v>
          </cell>
          <cell r="O197">
            <v>1</v>
          </cell>
          <cell r="P197">
            <v>1</v>
          </cell>
          <cell r="Q197">
            <v>1</v>
          </cell>
          <cell r="R197">
            <v>1</v>
          </cell>
        </row>
        <row r="198">
          <cell r="F198" t="str">
            <v>03-99001-72-402</v>
          </cell>
          <cell r="G198">
            <v>1</v>
          </cell>
          <cell r="H198">
            <v>1</v>
          </cell>
          <cell r="I198">
            <v>1</v>
          </cell>
          <cell r="J198">
            <v>1</v>
          </cell>
          <cell r="K198">
            <v>1</v>
          </cell>
          <cell r="L198">
            <v>1</v>
          </cell>
          <cell r="M198">
            <v>1</v>
          </cell>
          <cell r="N198">
            <v>1</v>
          </cell>
          <cell r="O198">
            <v>1</v>
          </cell>
          <cell r="P198">
            <v>1</v>
          </cell>
          <cell r="Q198">
            <v>1</v>
          </cell>
          <cell r="R198">
            <v>1</v>
          </cell>
        </row>
        <row r="199">
          <cell r="F199" t="str">
            <v>03-99001-72-403</v>
          </cell>
          <cell r="G199">
            <v>1</v>
          </cell>
          <cell r="H199">
            <v>1</v>
          </cell>
          <cell r="I199">
            <v>1</v>
          </cell>
          <cell r="J199">
            <v>1</v>
          </cell>
          <cell r="K199">
            <v>1</v>
          </cell>
          <cell r="L199">
            <v>1</v>
          </cell>
          <cell r="M199">
            <v>1</v>
          </cell>
          <cell r="N199">
            <v>1</v>
          </cell>
          <cell r="O199">
            <v>1</v>
          </cell>
          <cell r="P199">
            <v>1</v>
          </cell>
          <cell r="Q199">
            <v>1</v>
          </cell>
          <cell r="R199">
            <v>1</v>
          </cell>
        </row>
        <row r="200">
          <cell r="F200" t="str">
            <v>03-99001-72-404</v>
          </cell>
          <cell r="G200">
            <v>1</v>
          </cell>
          <cell r="H200">
            <v>1</v>
          </cell>
          <cell r="I200">
            <v>1</v>
          </cell>
          <cell r="J200">
            <v>1</v>
          </cell>
          <cell r="K200">
            <v>1</v>
          </cell>
          <cell r="L200">
            <v>1</v>
          </cell>
          <cell r="M200">
            <v>1</v>
          </cell>
          <cell r="N200">
            <v>1</v>
          </cell>
          <cell r="O200">
            <v>1</v>
          </cell>
          <cell r="P200">
            <v>1</v>
          </cell>
          <cell r="Q200">
            <v>1</v>
          </cell>
          <cell r="R200">
            <v>1</v>
          </cell>
        </row>
        <row r="201">
          <cell r="F201" t="str">
            <v>03-99001-72-405</v>
          </cell>
          <cell r="G201">
            <v>1</v>
          </cell>
          <cell r="H201">
            <v>1</v>
          </cell>
          <cell r="I201">
            <v>1</v>
          </cell>
          <cell r="J201">
            <v>1</v>
          </cell>
          <cell r="K201">
            <v>1</v>
          </cell>
          <cell r="L201">
            <v>1</v>
          </cell>
          <cell r="M201">
            <v>1</v>
          </cell>
          <cell r="N201">
            <v>1</v>
          </cell>
          <cell r="O201">
            <v>1</v>
          </cell>
          <cell r="P201">
            <v>1</v>
          </cell>
          <cell r="Q201">
            <v>1</v>
          </cell>
          <cell r="R201">
            <v>1</v>
          </cell>
        </row>
        <row r="202">
          <cell r="F202" t="str">
            <v>03-99001-72-406</v>
          </cell>
          <cell r="G202">
            <v>1</v>
          </cell>
          <cell r="H202">
            <v>1</v>
          </cell>
          <cell r="I202">
            <v>1</v>
          </cell>
          <cell r="J202">
            <v>1</v>
          </cell>
          <cell r="K202">
            <v>1</v>
          </cell>
          <cell r="L202">
            <v>1</v>
          </cell>
          <cell r="M202">
            <v>1</v>
          </cell>
          <cell r="N202">
            <v>1</v>
          </cell>
          <cell r="O202">
            <v>1</v>
          </cell>
          <cell r="P202">
            <v>1</v>
          </cell>
          <cell r="Q202">
            <v>1</v>
          </cell>
          <cell r="R202">
            <v>1</v>
          </cell>
        </row>
        <row r="203">
          <cell r="F203" t="str">
            <v>03-99001-72-407</v>
          </cell>
          <cell r="G203">
            <v>1</v>
          </cell>
          <cell r="H203">
            <v>1</v>
          </cell>
          <cell r="I203">
            <v>1</v>
          </cell>
          <cell r="J203">
            <v>1</v>
          </cell>
          <cell r="K203">
            <v>1</v>
          </cell>
          <cell r="L203">
            <v>1</v>
          </cell>
          <cell r="M203">
            <v>1</v>
          </cell>
          <cell r="N203">
            <v>1</v>
          </cell>
          <cell r="O203">
            <v>1</v>
          </cell>
          <cell r="P203">
            <v>1</v>
          </cell>
          <cell r="Q203">
            <v>1</v>
          </cell>
          <cell r="R203">
            <v>1</v>
          </cell>
        </row>
        <row r="204">
          <cell r="F204" t="str">
            <v>03-99001-72-411</v>
          </cell>
          <cell r="G204">
            <v>1</v>
          </cell>
          <cell r="H204">
            <v>1</v>
          </cell>
          <cell r="I204">
            <v>1</v>
          </cell>
          <cell r="J204">
            <v>1</v>
          </cell>
          <cell r="K204">
            <v>1</v>
          </cell>
          <cell r="L204">
            <v>1</v>
          </cell>
          <cell r="M204">
            <v>1</v>
          </cell>
          <cell r="N204">
            <v>1</v>
          </cell>
          <cell r="O204">
            <v>1</v>
          </cell>
          <cell r="P204">
            <v>1</v>
          </cell>
          <cell r="Q204">
            <v>1</v>
          </cell>
          <cell r="R204">
            <v>1</v>
          </cell>
        </row>
        <row r="205">
          <cell r="F205" t="str">
            <v>03-99001-72-414</v>
          </cell>
          <cell r="G205">
            <v>1</v>
          </cell>
          <cell r="H205">
            <v>1</v>
          </cell>
          <cell r="I205">
            <v>1</v>
          </cell>
          <cell r="J205">
            <v>1</v>
          </cell>
          <cell r="K205">
            <v>1</v>
          </cell>
          <cell r="L205">
            <v>1</v>
          </cell>
          <cell r="M205">
            <v>1</v>
          </cell>
          <cell r="N205">
            <v>1</v>
          </cell>
          <cell r="O205">
            <v>1</v>
          </cell>
          <cell r="P205">
            <v>1</v>
          </cell>
          <cell r="Q205">
            <v>1</v>
          </cell>
          <cell r="R205">
            <v>1</v>
          </cell>
        </row>
        <row r="206">
          <cell r="F206" t="str">
            <v>03-99001-72-415</v>
          </cell>
          <cell r="G206">
            <v>1</v>
          </cell>
          <cell r="H206">
            <v>1</v>
          </cell>
          <cell r="I206">
            <v>1</v>
          </cell>
          <cell r="J206">
            <v>1</v>
          </cell>
          <cell r="K206">
            <v>1</v>
          </cell>
          <cell r="L206">
            <v>1</v>
          </cell>
          <cell r="M206">
            <v>1</v>
          </cell>
          <cell r="N206">
            <v>1</v>
          </cell>
          <cell r="O206">
            <v>1</v>
          </cell>
          <cell r="P206">
            <v>1</v>
          </cell>
          <cell r="Q206">
            <v>1</v>
          </cell>
          <cell r="R206">
            <v>1</v>
          </cell>
        </row>
        <row r="207">
          <cell r="F207" t="str">
            <v>03-99001-72-421</v>
          </cell>
          <cell r="G207">
            <v>1</v>
          </cell>
          <cell r="H207">
            <v>1</v>
          </cell>
          <cell r="I207">
            <v>1</v>
          </cell>
          <cell r="J207">
            <v>1</v>
          </cell>
          <cell r="K207">
            <v>1</v>
          </cell>
          <cell r="L207">
            <v>1</v>
          </cell>
          <cell r="M207">
            <v>1</v>
          </cell>
          <cell r="N207">
            <v>1</v>
          </cell>
          <cell r="O207">
            <v>1</v>
          </cell>
          <cell r="P207">
            <v>1</v>
          </cell>
          <cell r="Q207">
            <v>1</v>
          </cell>
          <cell r="R207">
            <v>1</v>
          </cell>
        </row>
        <row r="208">
          <cell r="F208" t="str">
            <v>03-99001-72-711</v>
          </cell>
          <cell r="G208">
            <v>1</v>
          </cell>
          <cell r="H208">
            <v>1</v>
          </cell>
          <cell r="I208">
            <v>1</v>
          </cell>
          <cell r="J208">
            <v>1</v>
          </cell>
          <cell r="K208">
            <v>1</v>
          </cell>
          <cell r="L208">
            <v>1</v>
          </cell>
          <cell r="M208">
            <v>1</v>
          </cell>
          <cell r="N208">
            <v>1</v>
          </cell>
          <cell r="O208">
            <v>1</v>
          </cell>
          <cell r="P208">
            <v>1</v>
          </cell>
          <cell r="Q208">
            <v>1</v>
          </cell>
          <cell r="R208">
            <v>1</v>
          </cell>
        </row>
        <row r="209">
          <cell r="F209" t="str">
            <v>03-99001-72-712</v>
          </cell>
          <cell r="G209">
            <v>1</v>
          </cell>
          <cell r="H209">
            <v>1</v>
          </cell>
          <cell r="I209">
            <v>1</v>
          </cell>
          <cell r="J209">
            <v>1</v>
          </cell>
          <cell r="K209">
            <v>1</v>
          </cell>
          <cell r="L209">
            <v>1</v>
          </cell>
          <cell r="M209">
            <v>1</v>
          </cell>
          <cell r="N209">
            <v>1</v>
          </cell>
          <cell r="O209">
            <v>1</v>
          </cell>
          <cell r="P209">
            <v>1</v>
          </cell>
          <cell r="Q209">
            <v>1</v>
          </cell>
          <cell r="R209">
            <v>1</v>
          </cell>
        </row>
        <row r="210">
          <cell r="F210" t="str">
            <v>03-99001-72-713</v>
          </cell>
          <cell r="G210">
            <v>1</v>
          </cell>
          <cell r="H210">
            <v>1</v>
          </cell>
          <cell r="I210">
            <v>1</v>
          </cell>
          <cell r="J210">
            <v>1</v>
          </cell>
          <cell r="K210">
            <v>1</v>
          </cell>
          <cell r="L210">
            <v>1</v>
          </cell>
          <cell r="M210">
            <v>1</v>
          </cell>
          <cell r="N210">
            <v>1</v>
          </cell>
          <cell r="O210">
            <v>1</v>
          </cell>
          <cell r="P210">
            <v>1</v>
          </cell>
          <cell r="Q210">
            <v>1</v>
          </cell>
          <cell r="R210">
            <v>1</v>
          </cell>
        </row>
        <row r="211">
          <cell r="F211" t="str">
            <v>03-99001-72-714</v>
          </cell>
          <cell r="G211">
            <v>1</v>
          </cell>
          <cell r="H211">
            <v>1</v>
          </cell>
          <cell r="I211">
            <v>1</v>
          </cell>
          <cell r="J211">
            <v>1</v>
          </cell>
          <cell r="K211">
            <v>1</v>
          </cell>
          <cell r="L211">
            <v>1</v>
          </cell>
          <cell r="M211">
            <v>1</v>
          </cell>
          <cell r="N211">
            <v>1</v>
          </cell>
          <cell r="O211">
            <v>1</v>
          </cell>
          <cell r="P211">
            <v>1</v>
          </cell>
          <cell r="Q211">
            <v>1</v>
          </cell>
          <cell r="R211">
            <v>1</v>
          </cell>
        </row>
        <row r="212">
          <cell r="F212" t="str">
            <v>03-99001-72-715</v>
          </cell>
          <cell r="G212">
            <v>1</v>
          </cell>
          <cell r="H212">
            <v>1</v>
          </cell>
          <cell r="I212">
            <v>1</v>
          </cell>
          <cell r="J212">
            <v>1</v>
          </cell>
          <cell r="K212">
            <v>1</v>
          </cell>
          <cell r="L212">
            <v>1</v>
          </cell>
          <cell r="M212">
            <v>1</v>
          </cell>
          <cell r="N212">
            <v>1</v>
          </cell>
          <cell r="O212">
            <v>1</v>
          </cell>
          <cell r="P212">
            <v>1</v>
          </cell>
          <cell r="Q212">
            <v>1</v>
          </cell>
          <cell r="R212">
            <v>1</v>
          </cell>
        </row>
        <row r="213">
          <cell r="F213" t="str">
            <v>03-99001-72-716</v>
          </cell>
          <cell r="G213">
            <v>1</v>
          </cell>
          <cell r="H213">
            <v>1</v>
          </cell>
          <cell r="I213">
            <v>1</v>
          </cell>
          <cell r="J213">
            <v>1</v>
          </cell>
          <cell r="K213">
            <v>1</v>
          </cell>
          <cell r="L213">
            <v>1</v>
          </cell>
          <cell r="M213">
            <v>1</v>
          </cell>
          <cell r="N213">
            <v>1</v>
          </cell>
          <cell r="O213">
            <v>1</v>
          </cell>
          <cell r="P213">
            <v>1</v>
          </cell>
          <cell r="Q213">
            <v>1</v>
          </cell>
          <cell r="R213">
            <v>1</v>
          </cell>
        </row>
        <row r="214">
          <cell r="F214" t="str">
            <v>03-99001-72-719</v>
          </cell>
          <cell r="G214">
            <v>1</v>
          </cell>
          <cell r="H214">
            <v>1</v>
          </cell>
          <cell r="I214">
            <v>1</v>
          </cell>
          <cell r="J214">
            <v>1</v>
          </cell>
          <cell r="K214">
            <v>1</v>
          </cell>
          <cell r="L214">
            <v>1</v>
          </cell>
          <cell r="M214">
            <v>1</v>
          </cell>
          <cell r="N214">
            <v>1</v>
          </cell>
          <cell r="O214">
            <v>1</v>
          </cell>
          <cell r="P214">
            <v>1</v>
          </cell>
          <cell r="Q214">
            <v>1</v>
          </cell>
          <cell r="R214">
            <v>1</v>
          </cell>
        </row>
        <row r="215">
          <cell r="F215" t="str">
            <v>03-99001-72-725</v>
          </cell>
          <cell r="G215">
            <v>1</v>
          </cell>
          <cell r="H215">
            <v>1</v>
          </cell>
          <cell r="I215">
            <v>1</v>
          </cell>
          <cell r="J215">
            <v>1</v>
          </cell>
          <cell r="K215">
            <v>1</v>
          </cell>
          <cell r="L215">
            <v>1</v>
          </cell>
          <cell r="M215">
            <v>1</v>
          </cell>
          <cell r="N215">
            <v>1</v>
          </cell>
          <cell r="O215">
            <v>1</v>
          </cell>
          <cell r="P215">
            <v>1</v>
          </cell>
          <cell r="Q215">
            <v>1</v>
          </cell>
          <cell r="R215">
            <v>1</v>
          </cell>
        </row>
        <row r="216">
          <cell r="F216" t="str">
            <v>03-99001-72-733</v>
          </cell>
          <cell r="G216">
            <v>1</v>
          </cell>
          <cell r="H216">
            <v>1</v>
          </cell>
          <cell r="I216">
            <v>1</v>
          </cell>
          <cell r="J216">
            <v>1</v>
          </cell>
          <cell r="K216">
            <v>1</v>
          </cell>
          <cell r="L216">
            <v>1</v>
          </cell>
          <cell r="M216">
            <v>1</v>
          </cell>
          <cell r="N216">
            <v>1</v>
          </cell>
          <cell r="O216">
            <v>1</v>
          </cell>
          <cell r="P216">
            <v>1</v>
          </cell>
          <cell r="Q216">
            <v>1</v>
          </cell>
          <cell r="R216">
            <v>1</v>
          </cell>
        </row>
        <row r="217">
          <cell r="F217" t="str">
            <v>03-99001-72-851</v>
          </cell>
          <cell r="G217">
            <v>1</v>
          </cell>
          <cell r="H217">
            <v>1</v>
          </cell>
          <cell r="I217">
            <v>1</v>
          </cell>
          <cell r="J217">
            <v>1</v>
          </cell>
          <cell r="K217">
            <v>1</v>
          </cell>
          <cell r="L217">
            <v>1</v>
          </cell>
          <cell r="M217">
            <v>1</v>
          </cell>
          <cell r="N217">
            <v>1</v>
          </cell>
          <cell r="O217">
            <v>1</v>
          </cell>
          <cell r="P217">
            <v>1</v>
          </cell>
          <cell r="Q217">
            <v>1</v>
          </cell>
          <cell r="R217">
            <v>1</v>
          </cell>
        </row>
        <row r="218">
          <cell r="F218" t="str">
            <v>03-99001-72-861</v>
          </cell>
          <cell r="G218">
            <v>1</v>
          </cell>
          <cell r="H218">
            <v>1</v>
          </cell>
          <cell r="I218">
            <v>1</v>
          </cell>
          <cell r="J218">
            <v>1</v>
          </cell>
          <cell r="K218">
            <v>1</v>
          </cell>
          <cell r="L218">
            <v>1</v>
          </cell>
          <cell r="M218">
            <v>1</v>
          </cell>
          <cell r="N218">
            <v>1</v>
          </cell>
          <cell r="O218">
            <v>1</v>
          </cell>
          <cell r="P218">
            <v>1</v>
          </cell>
          <cell r="Q218">
            <v>1</v>
          </cell>
          <cell r="R218">
            <v>1</v>
          </cell>
        </row>
        <row r="219">
          <cell r="F219" t="str">
            <v>03-99001-72-801</v>
          </cell>
          <cell r="G219">
            <v>1</v>
          </cell>
          <cell r="H219">
            <v>1</v>
          </cell>
          <cell r="I219">
            <v>1</v>
          </cell>
          <cell r="J219">
            <v>1</v>
          </cell>
          <cell r="K219">
            <v>1</v>
          </cell>
          <cell r="L219">
            <v>1</v>
          </cell>
          <cell r="M219">
            <v>1</v>
          </cell>
          <cell r="N219">
            <v>1</v>
          </cell>
          <cell r="O219">
            <v>1</v>
          </cell>
          <cell r="P219">
            <v>1</v>
          </cell>
          <cell r="Q219">
            <v>1</v>
          </cell>
          <cell r="R219">
            <v>1</v>
          </cell>
        </row>
        <row r="220">
          <cell r="F220" t="str">
            <v>03-99001-72-802</v>
          </cell>
          <cell r="G220">
            <v>1</v>
          </cell>
          <cell r="H220">
            <v>1</v>
          </cell>
          <cell r="I220">
            <v>1</v>
          </cell>
          <cell r="J220">
            <v>1</v>
          </cell>
          <cell r="K220">
            <v>1</v>
          </cell>
          <cell r="L220">
            <v>1</v>
          </cell>
          <cell r="M220">
            <v>1</v>
          </cell>
          <cell r="N220">
            <v>1</v>
          </cell>
          <cell r="O220">
            <v>1</v>
          </cell>
          <cell r="P220">
            <v>1</v>
          </cell>
          <cell r="Q220">
            <v>1</v>
          </cell>
          <cell r="R220">
            <v>1</v>
          </cell>
        </row>
        <row r="221">
          <cell r="F221" t="str">
            <v>03-99001-72-803</v>
          </cell>
          <cell r="G221">
            <v>1</v>
          </cell>
          <cell r="H221">
            <v>1</v>
          </cell>
          <cell r="I221">
            <v>1</v>
          </cell>
          <cell r="J221">
            <v>1</v>
          </cell>
          <cell r="K221">
            <v>1</v>
          </cell>
          <cell r="L221">
            <v>1</v>
          </cell>
          <cell r="M221">
            <v>1</v>
          </cell>
          <cell r="N221">
            <v>1</v>
          </cell>
          <cell r="O221">
            <v>1</v>
          </cell>
          <cell r="P221">
            <v>1</v>
          </cell>
          <cell r="Q221">
            <v>1</v>
          </cell>
          <cell r="R221">
            <v>1</v>
          </cell>
        </row>
        <row r="222">
          <cell r="F222" t="str">
            <v>03-99001-72-805</v>
          </cell>
          <cell r="G222">
            <v>1</v>
          </cell>
          <cell r="H222">
            <v>1</v>
          </cell>
          <cell r="I222">
            <v>1</v>
          </cell>
          <cell r="J222">
            <v>1</v>
          </cell>
          <cell r="K222">
            <v>1</v>
          </cell>
          <cell r="L222">
            <v>1</v>
          </cell>
          <cell r="M222">
            <v>1</v>
          </cell>
          <cell r="N222">
            <v>1</v>
          </cell>
          <cell r="O222">
            <v>1</v>
          </cell>
          <cell r="P222">
            <v>1</v>
          </cell>
          <cell r="Q222">
            <v>1</v>
          </cell>
          <cell r="R222">
            <v>1</v>
          </cell>
        </row>
        <row r="223">
          <cell r="F223" t="str">
            <v>03-99001-72-810</v>
          </cell>
          <cell r="G223">
            <v>1</v>
          </cell>
          <cell r="H223">
            <v>1</v>
          </cell>
          <cell r="I223">
            <v>1</v>
          </cell>
          <cell r="J223">
            <v>1</v>
          </cell>
          <cell r="K223">
            <v>1</v>
          </cell>
          <cell r="L223">
            <v>1</v>
          </cell>
          <cell r="M223">
            <v>1</v>
          </cell>
          <cell r="N223">
            <v>1</v>
          </cell>
          <cell r="O223">
            <v>1</v>
          </cell>
          <cell r="P223">
            <v>1</v>
          </cell>
          <cell r="Q223">
            <v>1</v>
          </cell>
          <cell r="R223">
            <v>1</v>
          </cell>
        </row>
        <row r="224">
          <cell r="F224" t="str">
            <v>03-99001-72-811</v>
          </cell>
          <cell r="G224">
            <v>1</v>
          </cell>
          <cell r="H224">
            <v>1</v>
          </cell>
          <cell r="I224">
            <v>1</v>
          </cell>
          <cell r="J224">
            <v>1</v>
          </cell>
          <cell r="K224">
            <v>1</v>
          </cell>
          <cell r="L224">
            <v>1</v>
          </cell>
          <cell r="M224">
            <v>1</v>
          </cell>
          <cell r="N224">
            <v>1</v>
          </cell>
          <cell r="O224">
            <v>1</v>
          </cell>
          <cell r="P224">
            <v>1</v>
          </cell>
          <cell r="Q224">
            <v>1</v>
          </cell>
          <cell r="R224">
            <v>1</v>
          </cell>
        </row>
        <row r="225">
          <cell r="F225" t="str">
            <v>03-99001-72-812</v>
          </cell>
          <cell r="G225">
            <v>1</v>
          </cell>
          <cell r="H225">
            <v>1</v>
          </cell>
          <cell r="I225">
            <v>1</v>
          </cell>
          <cell r="J225">
            <v>1</v>
          </cell>
          <cell r="K225">
            <v>1</v>
          </cell>
          <cell r="L225">
            <v>1</v>
          </cell>
          <cell r="M225">
            <v>1</v>
          </cell>
          <cell r="N225">
            <v>1</v>
          </cell>
          <cell r="O225">
            <v>1</v>
          </cell>
          <cell r="P225">
            <v>1</v>
          </cell>
          <cell r="Q225">
            <v>1</v>
          </cell>
          <cell r="R225">
            <v>1</v>
          </cell>
        </row>
        <row r="226">
          <cell r="F226" t="str">
            <v>03-99001-72-831</v>
          </cell>
          <cell r="G226">
            <v>1</v>
          </cell>
          <cell r="H226">
            <v>1</v>
          </cell>
          <cell r="I226">
            <v>1</v>
          </cell>
          <cell r="J226">
            <v>1</v>
          </cell>
          <cell r="K226">
            <v>1</v>
          </cell>
          <cell r="L226">
            <v>1</v>
          </cell>
          <cell r="M226">
            <v>1</v>
          </cell>
          <cell r="N226">
            <v>1</v>
          </cell>
          <cell r="O226">
            <v>1</v>
          </cell>
          <cell r="P226">
            <v>1</v>
          </cell>
          <cell r="Q226">
            <v>1</v>
          </cell>
          <cell r="R226">
            <v>1</v>
          </cell>
        </row>
        <row r="227">
          <cell r="F227" t="str">
            <v>03-99001-72-832</v>
          </cell>
          <cell r="G227">
            <v>1</v>
          </cell>
          <cell r="H227">
            <v>1</v>
          </cell>
          <cell r="I227">
            <v>1</v>
          </cell>
          <cell r="J227">
            <v>1</v>
          </cell>
          <cell r="K227">
            <v>1</v>
          </cell>
          <cell r="L227">
            <v>1</v>
          </cell>
          <cell r="M227">
            <v>1</v>
          </cell>
          <cell r="N227">
            <v>1</v>
          </cell>
          <cell r="O227">
            <v>1</v>
          </cell>
          <cell r="P227">
            <v>1</v>
          </cell>
          <cell r="Q227">
            <v>1</v>
          </cell>
          <cell r="R227">
            <v>1</v>
          </cell>
        </row>
        <row r="228">
          <cell r="F228" t="str">
            <v>03-99001-72-835</v>
          </cell>
          <cell r="G228">
            <v>1</v>
          </cell>
          <cell r="H228">
            <v>1</v>
          </cell>
          <cell r="I228">
            <v>1</v>
          </cell>
          <cell r="J228">
            <v>1</v>
          </cell>
          <cell r="K228">
            <v>1</v>
          </cell>
          <cell r="L228">
            <v>1</v>
          </cell>
          <cell r="M228">
            <v>1</v>
          </cell>
          <cell r="N228">
            <v>1</v>
          </cell>
          <cell r="O228">
            <v>1</v>
          </cell>
          <cell r="P228">
            <v>1</v>
          </cell>
          <cell r="Q228">
            <v>1</v>
          </cell>
          <cell r="R228">
            <v>1</v>
          </cell>
        </row>
        <row r="229">
          <cell r="F229" t="str">
            <v>03-99001-72-901</v>
          </cell>
          <cell r="G229">
            <v>1</v>
          </cell>
          <cell r="H229">
            <v>1</v>
          </cell>
          <cell r="I229">
            <v>1</v>
          </cell>
          <cell r="J229">
            <v>1</v>
          </cell>
          <cell r="K229">
            <v>1</v>
          </cell>
          <cell r="L229">
            <v>1</v>
          </cell>
          <cell r="M229">
            <v>1</v>
          </cell>
          <cell r="N229">
            <v>1</v>
          </cell>
          <cell r="O229">
            <v>1</v>
          </cell>
          <cell r="P229">
            <v>1</v>
          </cell>
          <cell r="Q229">
            <v>1</v>
          </cell>
          <cell r="R229">
            <v>1</v>
          </cell>
        </row>
        <row r="230">
          <cell r="F230" t="str">
            <v>03-99001-72-902</v>
          </cell>
          <cell r="G230">
            <v>1</v>
          </cell>
          <cell r="H230">
            <v>1</v>
          </cell>
          <cell r="I230">
            <v>1</v>
          </cell>
          <cell r="J230">
            <v>1</v>
          </cell>
          <cell r="K230">
            <v>1</v>
          </cell>
          <cell r="L230">
            <v>1</v>
          </cell>
          <cell r="M230">
            <v>1</v>
          </cell>
          <cell r="N230">
            <v>1</v>
          </cell>
          <cell r="O230">
            <v>1</v>
          </cell>
          <cell r="P230">
            <v>1</v>
          </cell>
          <cell r="Q230">
            <v>1</v>
          </cell>
          <cell r="R230">
            <v>1</v>
          </cell>
        </row>
        <row r="231">
          <cell r="F231" t="str">
            <v>03-99001-72-903</v>
          </cell>
          <cell r="G231">
            <v>1</v>
          </cell>
          <cell r="H231">
            <v>1</v>
          </cell>
          <cell r="I231">
            <v>1</v>
          </cell>
          <cell r="J231">
            <v>1</v>
          </cell>
          <cell r="K231">
            <v>1</v>
          </cell>
          <cell r="L231">
            <v>1</v>
          </cell>
          <cell r="M231">
            <v>1</v>
          </cell>
          <cell r="N231">
            <v>1</v>
          </cell>
          <cell r="O231">
            <v>1</v>
          </cell>
          <cell r="P231">
            <v>1</v>
          </cell>
          <cell r="Q231">
            <v>1</v>
          </cell>
          <cell r="R231">
            <v>1</v>
          </cell>
        </row>
        <row r="232">
          <cell r="F232" t="str">
            <v>03-99001-72-921</v>
          </cell>
          <cell r="G232">
            <v>1</v>
          </cell>
          <cell r="H232">
            <v>1</v>
          </cell>
          <cell r="I232">
            <v>1</v>
          </cell>
          <cell r="J232">
            <v>1</v>
          </cell>
          <cell r="K232">
            <v>1</v>
          </cell>
          <cell r="L232">
            <v>1</v>
          </cell>
          <cell r="M232">
            <v>1</v>
          </cell>
          <cell r="N232">
            <v>1</v>
          </cell>
          <cell r="O232">
            <v>1</v>
          </cell>
          <cell r="P232">
            <v>1</v>
          </cell>
          <cell r="Q232">
            <v>1</v>
          </cell>
          <cell r="R232">
            <v>1</v>
          </cell>
        </row>
        <row r="233">
          <cell r="F233" t="str">
            <v>03-99001-72-931</v>
          </cell>
          <cell r="G233">
            <v>1</v>
          </cell>
          <cell r="H233">
            <v>1</v>
          </cell>
          <cell r="I233">
            <v>1</v>
          </cell>
          <cell r="J233">
            <v>1</v>
          </cell>
          <cell r="K233">
            <v>1</v>
          </cell>
          <cell r="L233">
            <v>1</v>
          </cell>
          <cell r="M233">
            <v>1</v>
          </cell>
          <cell r="N233">
            <v>1</v>
          </cell>
          <cell r="O233">
            <v>1</v>
          </cell>
          <cell r="P233">
            <v>1</v>
          </cell>
          <cell r="Q233">
            <v>1</v>
          </cell>
          <cell r="R233">
            <v>1</v>
          </cell>
        </row>
        <row r="234">
          <cell r="F234" t="str">
            <v>03-99001-72-932</v>
          </cell>
          <cell r="G234">
            <v>1</v>
          </cell>
          <cell r="H234">
            <v>1</v>
          </cell>
          <cell r="I234">
            <v>1</v>
          </cell>
          <cell r="J234">
            <v>1</v>
          </cell>
          <cell r="K234">
            <v>1</v>
          </cell>
          <cell r="L234">
            <v>1</v>
          </cell>
          <cell r="M234">
            <v>1</v>
          </cell>
          <cell r="N234">
            <v>1</v>
          </cell>
          <cell r="O234">
            <v>1</v>
          </cell>
          <cell r="P234">
            <v>1</v>
          </cell>
          <cell r="Q234">
            <v>1</v>
          </cell>
          <cell r="R234">
            <v>1</v>
          </cell>
        </row>
        <row r="235">
          <cell r="F235" t="str">
            <v>03-99001-72-941</v>
          </cell>
          <cell r="G235">
            <v>1</v>
          </cell>
          <cell r="H235">
            <v>1</v>
          </cell>
          <cell r="I235">
            <v>1</v>
          </cell>
          <cell r="J235">
            <v>1</v>
          </cell>
          <cell r="K235">
            <v>1</v>
          </cell>
          <cell r="L235">
            <v>1</v>
          </cell>
          <cell r="M235">
            <v>1</v>
          </cell>
          <cell r="N235">
            <v>1</v>
          </cell>
          <cell r="O235">
            <v>1</v>
          </cell>
          <cell r="P235">
            <v>1</v>
          </cell>
          <cell r="Q235">
            <v>1</v>
          </cell>
          <cell r="R235">
            <v>1</v>
          </cell>
        </row>
        <row r="236">
          <cell r="F236" t="str">
            <v>03-99001-72-945</v>
          </cell>
          <cell r="G236">
            <v>1</v>
          </cell>
          <cell r="H236">
            <v>1</v>
          </cell>
          <cell r="I236">
            <v>1</v>
          </cell>
          <cell r="J236">
            <v>1</v>
          </cell>
          <cell r="K236">
            <v>1</v>
          </cell>
          <cell r="L236">
            <v>1</v>
          </cell>
          <cell r="M236">
            <v>1</v>
          </cell>
          <cell r="N236">
            <v>1</v>
          </cell>
          <cell r="O236">
            <v>1</v>
          </cell>
          <cell r="P236">
            <v>1</v>
          </cell>
          <cell r="Q236">
            <v>1</v>
          </cell>
          <cell r="R236">
            <v>1</v>
          </cell>
        </row>
        <row r="237">
          <cell r="F237" t="str">
            <v>03-99001-72-951</v>
          </cell>
          <cell r="G237">
            <v>1</v>
          </cell>
          <cell r="H237">
            <v>1</v>
          </cell>
          <cell r="I237">
            <v>1</v>
          </cell>
          <cell r="J237">
            <v>1</v>
          </cell>
          <cell r="K237">
            <v>1</v>
          </cell>
          <cell r="L237">
            <v>1</v>
          </cell>
          <cell r="M237">
            <v>1</v>
          </cell>
          <cell r="N237">
            <v>1</v>
          </cell>
          <cell r="O237">
            <v>1</v>
          </cell>
          <cell r="P237">
            <v>1</v>
          </cell>
          <cell r="Q237">
            <v>1</v>
          </cell>
          <cell r="R237">
            <v>1</v>
          </cell>
        </row>
        <row r="238">
          <cell r="F238" t="str">
            <v>03-99001-72-955</v>
          </cell>
          <cell r="G238">
            <v>1</v>
          </cell>
          <cell r="H238">
            <v>1</v>
          </cell>
          <cell r="I238">
            <v>1</v>
          </cell>
          <cell r="J238">
            <v>1</v>
          </cell>
          <cell r="K238">
            <v>1</v>
          </cell>
          <cell r="L238">
            <v>1</v>
          </cell>
          <cell r="M238">
            <v>1</v>
          </cell>
          <cell r="N238">
            <v>1</v>
          </cell>
          <cell r="O238">
            <v>1</v>
          </cell>
          <cell r="P238">
            <v>1</v>
          </cell>
          <cell r="Q238">
            <v>1</v>
          </cell>
          <cell r="R238">
            <v>1</v>
          </cell>
        </row>
        <row r="239">
          <cell r="F239" t="str">
            <v>03-99001-72-961</v>
          </cell>
          <cell r="G239">
            <v>1</v>
          </cell>
          <cell r="H239">
            <v>1</v>
          </cell>
          <cell r="I239">
            <v>1</v>
          </cell>
          <cell r="J239">
            <v>1</v>
          </cell>
          <cell r="K239">
            <v>1</v>
          </cell>
          <cell r="L239">
            <v>1</v>
          </cell>
          <cell r="M239">
            <v>1</v>
          </cell>
          <cell r="N239">
            <v>1</v>
          </cell>
          <cell r="O239">
            <v>1</v>
          </cell>
          <cell r="P239">
            <v>1</v>
          </cell>
          <cell r="Q239">
            <v>1</v>
          </cell>
          <cell r="R239">
            <v>1</v>
          </cell>
        </row>
        <row r="240">
          <cell r="F240" t="str">
            <v>03-99001-72-962</v>
          </cell>
          <cell r="G240">
            <v>1</v>
          </cell>
          <cell r="H240">
            <v>1</v>
          </cell>
          <cell r="I240">
            <v>1</v>
          </cell>
          <cell r="J240">
            <v>1</v>
          </cell>
          <cell r="K240">
            <v>1</v>
          </cell>
          <cell r="L240">
            <v>1</v>
          </cell>
          <cell r="M240">
            <v>1</v>
          </cell>
          <cell r="N240">
            <v>1</v>
          </cell>
          <cell r="O240">
            <v>1</v>
          </cell>
          <cell r="P240">
            <v>1</v>
          </cell>
          <cell r="Q240">
            <v>1</v>
          </cell>
          <cell r="R240">
            <v>1</v>
          </cell>
        </row>
        <row r="241">
          <cell r="F241" t="str">
            <v>03-99001-72-963</v>
          </cell>
          <cell r="G241">
            <v>1</v>
          </cell>
          <cell r="H241">
            <v>1</v>
          </cell>
          <cell r="I241">
            <v>1</v>
          </cell>
          <cell r="J241">
            <v>1</v>
          </cell>
          <cell r="K241">
            <v>1</v>
          </cell>
          <cell r="L241">
            <v>1</v>
          </cell>
          <cell r="M241">
            <v>1</v>
          </cell>
          <cell r="N241">
            <v>1</v>
          </cell>
          <cell r="O241">
            <v>1</v>
          </cell>
          <cell r="P241">
            <v>1</v>
          </cell>
          <cell r="Q241">
            <v>1</v>
          </cell>
          <cell r="R241">
            <v>1</v>
          </cell>
        </row>
        <row r="242">
          <cell r="F242" t="str">
            <v>03-99001-72-965</v>
          </cell>
          <cell r="G242">
            <v>1</v>
          </cell>
          <cell r="H242">
            <v>1</v>
          </cell>
          <cell r="I242">
            <v>1</v>
          </cell>
          <cell r="J242">
            <v>1</v>
          </cell>
          <cell r="K242">
            <v>1</v>
          </cell>
          <cell r="L242">
            <v>1</v>
          </cell>
          <cell r="M242">
            <v>1</v>
          </cell>
          <cell r="N242">
            <v>1</v>
          </cell>
          <cell r="O242">
            <v>1</v>
          </cell>
          <cell r="P242">
            <v>1</v>
          </cell>
          <cell r="Q242">
            <v>1</v>
          </cell>
          <cell r="R242">
            <v>1</v>
          </cell>
        </row>
        <row r="243">
          <cell r="F243" t="str">
            <v>04-99001-72-011</v>
          </cell>
          <cell r="G243">
            <v>1</v>
          </cell>
          <cell r="H243">
            <v>1</v>
          </cell>
          <cell r="I243">
            <v>1</v>
          </cell>
          <cell r="J243">
            <v>1</v>
          </cell>
          <cell r="K243">
            <v>1</v>
          </cell>
          <cell r="L243">
            <v>1</v>
          </cell>
          <cell r="M243">
            <v>1</v>
          </cell>
          <cell r="N243">
            <v>1</v>
          </cell>
          <cell r="O243">
            <v>1</v>
          </cell>
          <cell r="P243">
            <v>1</v>
          </cell>
          <cell r="Q243">
            <v>1</v>
          </cell>
          <cell r="R243">
            <v>1</v>
          </cell>
        </row>
        <row r="244">
          <cell r="F244" t="str">
            <v>04-99001-72-012</v>
          </cell>
          <cell r="G244">
            <v>1</v>
          </cell>
          <cell r="H244">
            <v>1</v>
          </cell>
          <cell r="I244">
            <v>1</v>
          </cell>
          <cell r="J244">
            <v>1</v>
          </cell>
          <cell r="K244">
            <v>1</v>
          </cell>
          <cell r="L244">
            <v>1</v>
          </cell>
          <cell r="M244">
            <v>1</v>
          </cell>
          <cell r="N244">
            <v>1</v>
          </cell>
          <cell r="O244">
            <v>1</v>
          </cell>
          <cell r="P244">
            <v>1</v>
          </cell>
          <cell r="Q244">
            <v>1</v>
          </cell>
          <cell r="R244">
            <v>1</v>
          </cell>
        </row>
        <row r="245">
          <cell r="F245" t="str">
            <v>04-99001-72-013</v>
          </cell>
          <cell r="G245">
            <v>1</v>
          </cell>
          <cell r="H245">
            <v>1</v>
          </cell>
          <cell r="I245">
            <v>1</v>
          </cell>
          <cell r="J245">
            <v>1</v>
          </cell>
          <cell r="K245">
            <v>1</v>
          </cell>
          <cell r="L245">
            <v>1</v>
          </cell>
          <cell r="M245">
            <v>1</v>
          </cell>
          <cell r="N245">
            <v>1</v>
          </cell>
          <cell r="O245">
            <v>1</v>
          </cell>
          <cell r="P245">
            <v>1</v>
          </cell>
          <cell r="Q245">
            <v>1</v>
          </cell>
          <cell r="R245">
            <v>1</v>
          </cell>
        </row>
        <row r="246">
          <cell r="F246" t="str">
            <v>04-99001-72-014</v>
          </cell>
          <cell r="G246">
            <v>1</v>
          </cell>
          <cell r="H246">
            <v>1</v>
          </cell>
          <cell r="I246">
            <v>1</v>
          </cell>
          <cell r="J246">
            <v>1</v>
          </cell>
          <cell r="K246">
            <v>1</v>
          </cell>
          <cell r="L246">
            <v>1</v>
          </cell>
          <cell r="M246">
            <v>1</v>
          </cell>
          <cell r="N246">
            <v>1</v>
          </cell>
          <cell r="O246">
            <v>1</v>
          </cell>
          <cell r="P246">
            <v>1</v>
          </cell>
          <cell r="Q246">
            <v>1</v>
          </cell>
          <cell r="R246">
            <v>1</v>
          </cell>
        </row>
        <row r="247">
          <cell r="F247" t="str">
            <v>04-99001-72-018</v>
          </cell>
          <cell r="G247">
            <v>1</v>
          </cell>
          <cell r="H247">
            <v>1</v>
          </cell>
          <cell r="I247">
            <v>1</v>
          </cell>
          <cell r="J247">
            <v>1</v>
          </cell>
          <cell r="K247">
            <v>1</v>
          </cell>
          <cell r="L247">
            <v>1</v>
          </cell>
          <cell r="M247">
            <v>1</v>
          </cell>
          <cell r="N247">
            <v>1</v>
          </cell>
          <cell r="O247">
            <v>1</v>
          </cell>
          <cell r="P247">
            <v>1</v>
          </cell>
          <cell r="Q247">
            <v>1</v>
          </cell>
          <cell r="R247">
            <v>1</v>
          </cell>
        </row>
        <row r="248">
          <cell r="F248" t="str">
            <v>04-99001-72-099</v>
          </cell>
          <cell r="G248">
            <v>1</v>
          </cell>
          <cell r="H248">
            <v>1</v>
          </cell>
          <cell r="I248">
            <v>1</v>
          </cell>
          <cell r="J248">
            <v>1</v>
          </cell>
          <cell r="K248">
            <v>1</v>
          </cell>
          <cell r="L248">
            <v>1</v>
          </cell>
          <cell r="M248">
            <v>1</v>
          </cell>
          <cell r="N248">
            <v>1</v>
          </cell>
          <cell r="O248">
            <v>1</v>
          </cell>
          <cell r="P248">
            <v>1</v>
          </cell>
          <cell r="Q248">
            <v>1</v>
          </cell>
          <cell r="R248">
            <v>1</v>
          </cell>
        </row>
        <row r="249">
          <cell r="F249" t="str">
            <v>04-99001-72-110</v>
          </cell>
          <cell r="G249">
            <v>1</v>
          </cell>
          <cell r="H249">
            <v>1</v>
          </cell>
          <cell r="I249">
            <v>1</v>
          </cell>
          <cell r="J249">
            <v>1</v>
          </cell>
          <cell r="K249">
            <v>1</v>
          </cell>
          <cell r="L249">
            <v>1</v>
          </cell>
          <cell r="M249">
            <v>1</v>
          </cell>
          <cell r="N249">
            <v>1</v>
          </cell>
          <cell r="O249">
            <v>1</v>
          </cell>
          <cell r="P249">
            <v>1</v>
          </cell>
          <cell r="Q249">
            <v>1</v>
          </cell>
          <cell r="R249">
            <v>1</v>
          </cell>
        </row>
        <row r="250">
          <cell r="F250" t="str">
            <v>04-99001-72-111</v>
          </cell>
          <cell r="G250">
            <v>1</v>
          </cell>
          <cell r="H250">
            <v>1</v>
          </cell>
          <cell r="I250">
            <v>1</v>
          </cell>
          <cell r="J250">
            <v>1</v>
          </cell>
          <cell r="K250">
            <v>1</v>
          </cell>
          <cell r="L250">
            <v>1</v>
          </cell>
          <cell r="M250">
            <v>1</v>
          </cell>
          <cell r="N250">
            <v>1</v>
          </cell>
          <cell r="O250">
            <v>1</v>
          </cell>
          <cell r="P250">
            <v>1</v>
          </cell>
          <cell r="Q250">
            <v>1</v>
          </cell>
          <cell r="R250">
            <v>1</v>
          </cell>
        </row>
        <row r="251">
          <cell r="F251" t="str">
            <v>04-99001-72-112</v>
          </cell>
          <cell r="G251">
            <v>1</v>
          </cell>
          <cell r="H251">
            <v>1</v>
          </cell>
          <cell r="I251">
            <v>1</v>
          </cell>
          <cell r="J251">
            <v>1</v>
          </cell>
          <cell r="K251">
            <v>1</v>
          </cell>
          <cell r="L251">
            <v>1</v>
          </cell>
          <cell r="M251">
            <v>1</v>
          </cell>
          <cell r="N251">
            <v>1</v>
          </cell>
          <cell r="O251">
            <v>1</v>
          </cell>
          <cell r="P251">
            <v>1</v>
          </cell>
          <cell r="Q251">
            <v>1</v>
          </cell>
          <cell r="R251">
            <v>1</v>
          </cell>
        </row>
        <row r="252">
          <cell r="F252" t="str">
            <v>04-99001-72-113</v>
          </cell>
          <cell r="G252">
            <v>1</v>
          </cell>
          <cell r="H252">
            <v>1</v>
          </cell>
          <cell r="I252">
            <v>1</v>
          </cell>
          <cell r="J252">
            <v>1</v>
          </cell>
          <cell r="K252">
            <v>1</v>
          </cell>
          <cell r="L252">
            <v>1</v>
          </cell>
          <cell r="M252">
            <v>1</v>
          </cell>
          <cell r="N252">
            <v>1</v>
          </cell>
          <cell r="O252">
            <v>1</v>
          </cell>
          <cell r="P252">
            <v>1</v>
          </cell>
          <cell r="Q252">
            <v>1</v>
          </cell>
          <cell r="R252">
            <v>1</v>
          </cell>
        </row>
        <row r="253">
          <cell r="F253" t="str">
            <v>04-99001-72-120</v>
          </cell>
          <cell r="G253">
            <v>1</v>
          </cell>
          <cell r="H253">
            <v>1</v>
          </cell>
          <cell r="I253">
            <v>1</v>
          </cell>
          <cell r="J253">
            <v>1</v>
          </cell>
          <cell r="K253">
            <v>1</v>
          </cell>
          <cell r="L253">
            <v>1</v>
          </cell>
          <cell r="M253">
            <v>1</v>
          </cell>
          <cell r="N253">
            <v>1</v>
          </cell>
          <cell r="O253">
            <v>1</v>
          </cell>
          <cell r="P253">
            <v>1</v>
          </cell>
          <cell r="Q253">
            <v>1</v>
          </cell>
          <cell r="R253">
            <v>1</v>
          </cell>
        </row>
        <row r="254">
          <cell r="F254" t="str">
            <v>04-99001-72-122</v>
          </cell>
          <cell r="G254">
            <v>1</v>
          </cell>
          <cell r="H254">
            <v>1</v>
          </cell>
          <cell r="I254">
            <v>1</v>
          </cell>
          <cell r="J254">
            <v>1</v>
          </cell>
          <cell r="K254">
            <v>1</v>
          </cell>
          <cell r="L254">
            <v>1</v>
          </cell>
          <cell r="M254">
            <v>1</v>
          </cell>
          <cell r="N254">
            <v>1</v>
          </cell>
          <cell r="O254">
            <v>1</v>
          </cell>
          <cell r="P254">
            <v>1</v>
          </cell>
          <cell r="Q254">
            <v>1</v>
          </cell>
          <cell r="R254">
            <v>1</v>
          </cell>
        </row>
        <row r="255">
          <cell r="F255" t="str">
            <v>04-99001-72-134</v>
          </cell>
          <cell r="G255">
            <v>1</v>
          </cell>
          <cell r="H255">
            <v>1</v>
          </cell>
          <cell r="I255">
            <v>1</v>
          </cell>
          <cell r="J255">
            <v>1</v>
          </cell>
          <cell r="K255">
            <v>1</v>
          </cell>
          <cell r="L255">
            <v>1</v>
          </cell>
          <cell r="M255">
            <v>1</v>
          </cell>
          <cell r="N255">
            <v>1</v>
          </cell>
          <cell r="O255">
            <v>1</v>
          </cell>
          <cell r="P255">
            <v>1</v>
          </cell>
          <cell r="Q255">
            <v>1</v>
          </cell>
          <cell r="R255">
            <v>1</v>
          </cell>
        </row>
        <row r="256">
          <cell r="F256" t="str">
            <v>04-99001-72-171</v>
          </cell>
          <cell r="G256">
            <v>1</v>
          </cell>
          <cell r="H256">
            <v>1</v>
          </cell>
          <cell r="I256">
            <v>1</v>
          </cell>
          <cell r="J256">
            <v>1</v>
          </cell>
          <cell r="K256">
            <v>1</v>
          </cell>
          <cell r="L256">
            <v>1</v>
          </cell>
          <cell r="M256">
            <v>1</v>
          </cell>
          <cell r="N256">
            <v>1</v>
          </cell>
          <cell r="O256">
            <v>1</v>
          </cell>
          <cell r="P256">
            <v>1</v>
          </cell>
          <cell r="Q256">
            <v>1</v>
          </cell>
          <cell r="R256">
            <v>1</v>
          </cell>
        </row>
        <row r="257">
          <cell r="F257" t="str">
            <v>04-99001-72-172</v>
          </cell>
          <cell r="G257">
            <v>1</v>
          </cell>
          <cell r="H257">
            <v>1</v>
          </cell>
          <cell r="I257">
            <v>1</v>
          </cell>
          <cell r="J257">
            <v>1</v>
          </cell>
          <cell r="K257">
            <v>1</v>
          </cell>
          <cell r="L257">
            <v>1</v>
          </cell>
          <cell r="M257">
            <v>1</v>
          </cell>
          <cell r="N257">
            <v>1</v>
          </cell>
          <cell r="O257">
            <v>1</v>
          </cell>
          <cell r="P257">
            <v>1</v>
          </cell>
          <cell r="Q257">
            <v>1</v>
          </cell>
          <cell r="R257">
            <v>1</v>
          </cell>
        </row>
        <row r="258">
          <cell r="F258" t="str">
            <v>04-99001-72-173</v>
          </cell>
          <cell r="G258">
            <v>1</v>
          </cell>
          <cell r="H258">
            <v>1</v>
          </cell>
          <cell r="I258">
            <v>1</v>
          </cell>
          <cell r="J258">
            <v>1</v>
          </cell>
          <cell r="K258">
            <v>1</v>
          </cell>
          <cell r="L258">
            <v>1</v>
          </cell>
          <cell r="M258">
            <v>1</v>
          </cell>
          <cell r="N258">
            <v>1</v>
          </cell>
          <cell r="O258">
            <v>1</v>
          </cell>
          <cell r="P258">
            <v>1</v>
          </cell>
          <cell r="Q258">
            <v>1</v>
          </cell>
          <cell r="R258">
            <v>1</v>
          </cell>
        </row>
        <row r="259">
          <cell r="F259" t="str">
            <v>04-99001-72-175</v>
          </cell>
          <cell r="G259">
            <v>1</v>
          </cell>
          <cell r="H259">
            <v>1</v>
          </cell>
          <cell r="I259">
            <v>1</v>
          </cell>
          <cell r="J259">
            <v>1</v>
          </cell>
          <cell r="K259">
            <v>1</v>
          </cell>
          <cell r="L259">
            <v>1</v>
          </cell>
          <cell r="M259">
            <v>1</v>
          </cell>
          <cell r="N259">
            <v>1</v>
          </cell>
          <cell r="O259">
            <v>1</v>
          </cell>
          <cell r="P259">
            <v>1</v>
          </cell>
          <cell r="Q259">
            <v>1</v>
          </cell>
          <cell r="R259">
            <v>1</v>
          </cell>
        </row>
        <row r="260">
          <cell r="F260" t="str">
            <v>04-99001-72-176</v>
          </cell>
          <cell r="G260">
            <v>1</v>
          </cell>
          <cell r="H260">
            <v>1</v>
          </cell>
          <cell r="I260">
            <v>1</v>
          </cell>
          <cell r="J260">
            <v>1</v>
          </cell>
          <cell r="K260">
            <v>1</v>
          </cell>
          <cell r="L260">
            <v>1</v>
          </cell>
          <cell r="M260">
            <v>1</v>
          </cell>
          <cell r="N260">
            <v>1</v>
          </cell>
          <cell r="O260">
            <v>1</v>
          </cell>
          <cell r="P260">
            <v>1</v>
          </cell>
          <cell r="Q260">
            <v>1</v>
          </cell>
          <cell r="R260">
            <v>1</v>
          </cell>
        </row>
        <row r="261">
          <cell r="F261" t="str">
            <v>04-99001-72-177</v>
          </cell>
          <cell r="G261">
            <v>1</v>
          </cell>
          <cell r="H261">
            <v>1</v>
          </cell>
          <cell r="I261">
            <v>1</v>
          </cell>
          <cell r="J261">
            <v>1</v>
          </cell>
          <cell r="K261">
            <v>1</v>
          </cell>
          <cell r="L261">
            <v>1</v>
          </cell>
          <cell r="M261">
            <v>1</v>
          </cell>
          <cell r="N261">
            <v>1</v>
          </cell>
          <cell r="O261">
            <v>1</v>
          </cell>
          <cell r="P261">
            <v>1</v>
          </cell>
          <cell r="Q261">
            <v>1</v>
          </cell>
          <cell r="R261">
            <v>1</v>
          </cell>
        </row>
        <row r="262">
          <cell r="F262" t="str">
            <v>04-99001-72-178</v>
          </cell>
          <cell r="G262">
            <v>1</v>
          </cell>
          <cell r="H262">
            <v>1</v>
          </cell>
          <cell r="I262">
            <v>1</v>
          </cell>
          <cell r="J262">
            <v>1</v>
          </cell>
          <cell r="K262">
            <v>1</v>
          </cell>
          <cell r="L262">
            <v>1</v>
          </cell>
          <cell r="M262">
            <v>1</v>
          </cell>
          <cell r="N262">
            <v>1</v>
          </cell>
          <cell r="O262">
            <v>1</v>
          </cell>
          <cell r="P262">
            <v>1</v>
          </cell>
          <cell r="Q262">
            <v>1</v>
          </cell>
          <cell r="R262">
            <v>1</v>
          </cell>
        </row>
        <row r="263">
          <cell r="F263" t="str">
            <v>04-99001-72-211</v>
          </cell>
          <cell r="G263">
            <v>1</v>
          </cell>
          <cell r="H263">
            <v>1</v>
          </cell>
          <cell r="I263">
            <v>1</v>
          </cell>
          <cell r="J263">
            <v>1</v>
          </cell>
          <cell r="K263">
            <v>1</v>
          </cell>
          <cell r="L263">
            <v>1</v>
          </cell>
          <cell r="M263">
            <v>1</v>
          </cell>
          <cell r="N263">
            <v>1</v>
          </cell>
          <cell r="O263">
            <v>1</v>
          </cell>
          <cell r="P263">
            <v>1</v>
          </cell>
          <cell r="Q263">
            <v>1</v>
          </cell>
          <cell r="R263">
            <v>1</v>
          </cell>
        </row>
        <row r="264">
          <cell r="F264" t="str">
            <v>04-99001-72-221</v>
          </cell>
          <cell r="G264">
            <v>1</v>
          </cell>
          <cell r="H264">
            <v>1</v>
          </cell>
          <cell r="I264">
            <v>1</v>
          </cell>
          <cell r="J264">
            <v>1</v>
          </cell>
          <cell r="K264">
            <v>1</v>
          </cell>
          <cell r="L264">
            <v>1</v>
          </cell>
          <cell r="M264">
            <v>1</v>
          </cell>
          <cell r="N264">
            <v>1</v>
          </cell>
          <cell r="O264">
            <v>1</v>
          </cell>
          <cell r="P264">
            <v>1</v>
          </cell>
          <cell r="Q264">
            <v>1</v>
          </cell>
          <cell r="R264">
            <v>1</v>
          </cell>
        </row>
        <row r="265">
          <cell r="F265" t="str">
            <v>04-99001-72-222</v>
          </cell>
          <cell r="G265">
            <v>1</v>
          </cell>
          <cell r="H265">
            <v>1</v>
          </cell>
          <cell r="I265">
            <v>1</v>
          </cell>
          <cell r="J265">
            <v>1</v>
          </cell>
          <cell r="K265">
            <v>1</v>
          </cell>
          <cell r="L265">
            <v>1</v>
          </cell>
          <cell r="M265">
            <v>1</v>
          </cell>
          <cell r="N265">
            <v>1</v>
          </cell>
          <cell r="O265">
            <v>1</v>
          </cell>
          <cell r="P265">
            <v>1</v>
          </cell>
          <cell r="Q265">
            <v>1</v>
          </cell>
          <cell r="R265">
            <v>1</v>
          </cell>
        </row>
        <row r="266">
          <cell r="F266" t="str">
            <v>04-99001-72-251</v>
          </cell>
          <cell r="G266">
            <v>1</v>
          </cell>
          <cell r="H266">
            <v>1</v>
          </cell>
          <cell r="I266">
            <v>1</v>
          </cell>
          <cell r="J266">
            <v>1</v>
          </cell>
          <cell r="K266">
            <v>1</v>
          </cell>
          <cell r="L266">
            <v>1</v>
          </cell>
          <cell r="M266">
            <v>1</v>
          </cell>
          <cell r="N266">
            <v>1</v>
          </cell>
          <cell r="O266">
            <v>1</v>
          </cell>
          <cell r="P266">
            <v>1</v>
          </cell>
          <cell r="Q266">
            <v>1</v>
          </cell>
          <cell r="R266">
            <v>1</v>
          </cell>
        </row>
        <row r="267">
          <cell r="F267" t="str">
            <v>04-99001-72-253</v>
          </cell>
          <cell r="G267">
            <v>1</v>
          </cell>
          <cell r="H267">
            <v>1</v>
          </cell>
          <cell r="I267">
            <v>1</v>
          </cell>
          <cell r="J267">
            <v>1</v>
          </cell>
          <cell r="K267">
            <v>1</v>
          </cell>
          <cell r="L267">
            <v>1</v>
          </cell>
          <cell r="M267">
            <v>1</v>
          </cell>
          <cell r="N267">
            <v>1</v>
          </cell>
          <cell r="O267">
            <v>1</v>
          </cell>
          <cell r="P267">
            <v>1</v>
          </cell>
          <cell r="Q267">
            <v>1</v>
          </cell>
          <cell r="R267">
            <v>1</v>
          </cell>
        </row>
        <row r="268">
          <cell r="F268" t="str">
            <v>04-99001-72-254</v>
          </cell>
          <cell r="G268">
            <v>1</v>
          </cell>
          <cell r="H268">
            <v>1</v>
          </cell>
          <cell r="I268">
            <v>1</v>
          </cell>
          <cell r="J268">
            <v>1</v>
          </cell>
          <cell r="K268">
            <v>1</v>
          </cell>
          <cell r="L268">
            <v>1</v>
          </cell>
          <cell r="M268">
            <v>1</v>
          </cell>
          <cell r="N268">
            <v>1</v>
          </cell>
          <cell r="O268">
            <v>1</v>
          </cell>
          <cell r="P268">
            <v>1</v>
          </cell>
          <cell r="Q268">
            <v>1</v>
          </cell>
          <cell r="R268">
            <v>1</v>
          </cell>
        </row>
        <row r="269">
          <cell r="F269" t="str">
            <v>04-99001-72-255</v>
          </cell>
          <cell r="G269">
            <v>1</v>
          </cell>
          <cell r="H269">
            <v>1</v>
          </cell>
          <cell r="I269">
            <v>1</v>
          </cell>
          <cell r="J269">
            <v>1</v>
          </cell>
          <cell r="K269">
            <v>1</v>
          </cell>
          <cell r="L269">
            <v>1</v>
          </cell>
          <cell r="M269">
            <v>1</v>
          </cell>
          <cell r="N269">
            <v>1</v>
          </cell>
          <cell r="O269">
            <v>1</v>
          </cell>
          <cell r="P269">
            <v>1</v>
          </cell>
          <cell r="Q269">
            <v>1</v>
          </cell>
          <cell r="R269">
            <v>1</v>
          </cell>
        </row>
        <row r="270">
          <cell r="F270" t="str">
            <v>04-99001-72-256</v>
          </cell>
          <cell r="G270">
            <v>1</v>
          </cell>
          <cell r="H270">
            <v>1</v>
          </cell>
          <cell r="I270">
            <v>1</v>
          </cell>
          <cell r="J270">
            <v>1</v>
          </cell>
          <cell r="K270">
            <v>1</v>
          </cell>
          <cell r="L270">
            <v>1</v>
          </cell>
          <cell r="M270">
            <v>1</v>
          </cell>
          <cell r="N270">
            <v>1</v>
          </cell>
          <cell r="O270">
            <v>1</v>
          </cell>
          <cell r="P270">
            <v>1</v>
          </cell>
          <cell r="Q270">
            <v>1</v>
          </cell>
          <cell r="R270">
            <v>1</v>
          </cell>
        </row>
        <row r="271">
          <cell r="F271" t="str">
            <v>04-99001-72-258</v>
          </cell>
          <cell r="G271">
            <v>1</v>
          </cell>
          <cell r="H271">
            <v>1</v>
          </cell>
          <cell r="I271">
            <v>1</v>
          </cell>
          <cell r="J271">
            <v>1</v>
          </cell>
          <cell r="K271">
            <v>1</v>
          </cell>
          <cell r="L271">
            <v>1</v>
          </cell>
          <cell r="M271">
            <v>1</v>
          </cell>
          <cell r="N271">
            <v>1</v>
          </cell>
          <cell r="O271">
            <v>1</v>
          </cell>
          <cell r="P271">
            <v>1</v>
          </cell>
          <cell r="Q271">
            <v>1</v>
          </cell>
          <cell r="R271">
            <v>1</v>
          </cell>
        </row>
        <row r="272">
          <cell r="F272" t="str">
            <v>04-99001-72-351</v>
          </cell>
          <cell r="G272">
            <v>1</v>
          </cell>
          <cell r="H272">
            <v>1</v>
          </cell>
          <cell r="I272">
            <v>1</v>
          </cell>
          <cell r="J272">
            <v>1</v>
          </cell>
          <cell r="K272">
            <v>1</v>
          </cell>
          <cell r="L272">
            <v>1</v>
          </cell>
          <cell r="M272">
            <v>1</v>
          </cell>
          <cell r="N272">
            <v>1</v>
          </cell>
          <cell r="O272">
            <v>1</v>
          </cell>
          <cell r="P272">
            <v>1</v>
          </cell>
          <cell r="Q272">
            <v>1</v>
          </cell>
          <cell r="R272">
            <v>1</v>
          </cell>
        </row>
        <row r="273">
          <cell r="F273" t="str">
            <v>04-99001-72-352</v>
          </cell>
          <cell r="G273">
            <v>1</v>
          </cell>
          <cell r="H273">
            <v>1</v>
          </cell>
          <cell r="I273">
            <v>1</v>
          </cell>
          <cell r="J273">
            <v>1</v>
          </cell>
          <cell r="K273">
            <v>1</v>
          </cell>
          <cell r="L273">
            <v>1</v>
          </cell>
          <cell r="M273">
            <v>1</v>
          </cell>
          <cell r="N273">
            <v>1</v>
          </cell>
          <cell r="O273">
            <v>1</v>
          </cell>
          <cell r="P273">
            <v>1</v>
          </cell>
          <cell r="Q273">
            <v>1</v>
          </cell>
          <cell r="R273">
            <v>1</v>
          </cell>
        </row>
        <row r="274">
          <cell r="F274" t="str">
            <v>04-99001-72-359</v>
          </cell>
          <cell r="G274">
            <v>1</v>
          </cell>
          <cell r="H274">
            <v>1</v>
          </cell>
          <cell r="I274">
            <v>1</v>
          </cell>
          <cell r="J274">
            <v>1</v>
          </cell>
          <cell r="K274">
            <v>1</v>
          </cell>
          <cell r="L274">
            <v>1</v>
          </cell>
          <cell r="M274">
            <v>1</v>
          </cell>
          <cell r="N274">
            <v>1</v>
          </cell>
          <cell r="O274">
            <v>1</v>
          </cell>
          <cell r="P274">
            <v>1</v>
          </cell>
          <cell r="Q274">
            <v>1</v>
          </cell>
          <cell r="R274">
            <v>1</v>
          </cell>
        </row>
        <row r="275">
          <cell r="F275" t="str">
            <v>04-99001-72-402</v>
          </cell>
          <cell r="G275">
            <v>1</v>
          </cell>
          <cell r="H275">
            <v>1</v>
          </cell>
          <cell r="I275">
            <v>1</v>
          </cell>
          <cell r="J275">
            <v>1</v>
          </cell>
          <cell r="K275">
            <v>1</v>
          </cell>
          <cell r="L275">
            <v>1</v>
          </cell>
          <cell r="M275">
            <v>1</v>
          </cell>
          <cell r="N275">
            <v>1</v>
          </cell>
          <cell r="O275">
            <v>1</v>
          </cell>
          <cell r="P275">
            <v>1</v>
          </cell>
          <cell r="Q275">
            <v>1</v>
          </cell>
          <cell r="R275">
            <v>1</v>
          </cell>
        </row>
        <row r="276">
          <cell r="F276" t="str">
            <v>04-99001-72-403</v>
          </cell>
          <cell r="G276">
            <v>1</v>
          </cell>
          <cell r="H276">
            <v>1</v>
          </cell>
          <cell r="I276">
            <v>1</v>
          </cell>
          <cell r="J276">
            <v>1</v>
          </cell>
          <cell r="K276">
            <v>1</v>
          </cell>
          <cell r="L276">
            <v>1</v>
          </cell>
          <cell r="M276">
            <v>1</v>
          </cell>
          <cell r="N276">
            <v>1</v>
          </cell>
          <cell r="O276">
            <v>1</v>
          </cell>
          <cell r="P276">
            <v>1</v>
          </cell>
          <cell r="Q276">
            <v>1</v>
          </cell>
          <cell r="R276">
            <v>1</v>
          </cell>
        </row>
        <row r="277">
          <cell r="F277" t="str">
            <v>04-99001-72-404</v>
          </cell>
          <cell r="G277">
            <v>1</v>
          </cell>
          <cell r="H277">
            <v>1</v>
          </cell>
          <cell r="I277">
            <v>1</v>
          </cell>
          <cell r="J277">
            <v>1</v>
          </cell>
          <cell r="K277">
            <v>1</v>
          </cell>
          <cell r="L277">
            <v>1</v>
          </cell>
          <cell r="M277">
            <v>1</v>
          </cell>
          <cell r="N277">
            <v>1</v>
          </cell>
          <cell r="O277">
            <v>1</v>
          </cell>
          <cell r="P277">
            <v>1</v>
          </cell>
          <cell r="Q277">
            <v>1</v>
          </cell>
          <cell r="R277">
            <v>1</v>
          </cell>
        </row>
        <row r="278">
          <cell r="F278" t="str">
            <v>04-99001-72-405</v>
          </cell>
          <cell r="G278">
            <v>1</v>
          </cell>
          <cell r="H278">
            <v>1</v>
          </cell>
          <cell r="I278">
            <v>1</v>
          </cell>
          <cell r="J278">
            <v>1</v>
          </cell>
          <cell r="K278">
            <v>1</v>
          </cell>
          <cell r="L278">
            <v>1</v>
          </cell>
          <cell r="M278">
            <v>1</v>
          </cell>
          <cell r="N278">
            <v>1</v>
          </cell>
          <cell r="O278">
            <v>1</v>
          </cell>
          <cell r="P278">
            <v>1</v>
          </cell>
          <cell r="Q278">
            <v>1</v>
          </cell>
          <cell r="R278">
            <v>1</v>
          </cell>
        </row>
        <row r="279">
          <cell r="F279" t="str">
            <v>04-99001-72-406</v>
          </cell>
          <cell r="G279">
            <v>1</v>
          </cell>
          <cell r="H279">
            <v>1</v>
          </cell>
          <cell r="I279">
            <v>1</v>
          </cell>
          <cell r="J279">
            <v>1</v>
          </cell>
          <cell r="K279">
            <v>1</v>
          </cell>
          <cell r="L279">
            <v>1</v>
          </cell>
          <cell r="M279">
            <v>1</v>
          </cell>
          <cell r="N279">
            <v>1</v>
          </cell>
          <cell r="O279">
            <v>1</v>
          </cell>
          <cell r="P279">
            <v>1</v>
          </cell>
          <cell r="Q279">
            <v>1</v>
          </cell>
          <cell r="R279">
            <v>1</v>
          </cell>
        </row>
        <row r="280">
          <cell r="F280" t="str">
            <v>04-99001-72-407</v>
          </cell>
          <cell r="G280">
            <v>1</v>
          </cell>
          <cell r="H280">
            <v>1</v>
          </cell>
          <cell r="I280">
            <v>1</v>
          </cell>
          <cell r="J280">
            <v>1</v>
          </cell>
          <cell r="K280">
            <v>1</v>
          </cell>
          <cell r="L280">
            <v>1</v>
          </cell>
          <cell r="M280">
            <v>1</v>
          </cell>
          <cell r="N280">
            <v>1</v>
          </cell>
          <cell r="O280">
            <v>1</v>
          </cell>
          <cell r="P280">
            <v>1</v>
          </cell>
          <cell r="Q280">
            <v>1</v>
          </cell>
          <cell r="R280">
            <v>1</v>
          </cell>
        </row>
        <row r="281">
          <cell r="F281" t="str">
            <v>04-99001-72-411</v>
          </cell>
          <cell r="G281">
            <v>1</v>
          </cell>
          <cell r="H281">
            <v>1</v>
          </cell>
          <cell r="I281">
            <v>1</v>
          </cell>
          <cell r="J281">
            <v>1</v>
          </cell>
          <cell r="K281">
            <v>1</v>
          </cell>
          <cell r="L281">
            <v>1</v>
          </cell>
          <cell r="M281">
            <v>1</v>
          </cell>
          <cell r="N281">
            <v>1</v>
          </cell>
          <cell r="O281">
            <v>1</v>
          </cell>
          <cell r="P281">
            <v>1</v>
          </cell>
          <cell r="Q281">
            <v>1</v>
          </cell>
          <cell r="R281">
            <v>1</v>
          </cell>
        </row>
        <row r="282">
          <cell r="F282" t="str">
            <v>04-99001-72-414</v>
          </cell>
          <cell r="G282">
            <v>1</v>
          </cell>
          <cell r="H282">
            <v>1</v>
          </cell>
          <cell r="I282">
            <v>1</v>
          </cell>
          <cell r="J282">
            <v>1</v>
          </cell>
          <cell r="K282">
            <v>1</v>
          </cell>
          <cell r="L282">
            <v>1</v>
          </cell>
          <cell r="M282">
            <v>1</v>
          </cell>
          <cell r="N282">
            <v>1</v>
          </cell>
          <cell r="O282">
            <v>1</v>
          </cell>
          <cell r="P282">
            <v>1</v>
          </cell>
          <cell r="Q282">
            <v>1</v>
          </cell>
          <cell r="R282">
            <v>1</v>
          </cell>
        </row>
        <row r="283">
          <cell r="F283" t="str">
            <v>04-99001-72-415</v>
          </cell>
          <cell r="G283">
            <v>1</v>
          </cell>
          <cell r="H283">
            <v>1</v>
          </cell>
          <cell r="I283">
            <v>1</v>
          </cell>
          <cell r="J283">
            <v>1</v>
          </cell>
          <cell r="K283">
            <v>1</v>
          </cell>
          <cell r="L283">
            <v>1</v>
          </cell>
          <cell r="M283">
            <v>1</v>
          </cell>
          <cell r="N283">
            <v>1</v>
          </cell>
          <cell r="O283">
            <v>1</v>
          </cell>
          <cell r="P283">
            <v>1</v>
          </cell>
          <cell r="Q283">
            <v>1</v>
          </cell>
          <cell r="R283">
            <v>1</v>
          </cell>
        </row>
        <row r="284">
          <cell r="F284" t="str">
            <v>04-99001-72-421</v>
          </cell>
          <cell r="G284">
            <v>1</v>
          </cell>
          <cell r="H284">
            <v>1</v>
          </cell>
          <cell r="I284">
            <v>1</v>
          </cell>
          <cell r="J284">
            <v>1</v>
          </cell>
          <cell r="K284">
            <v>1</v>
          </cell>
          <cell r="L284">
            <v>1</v>
          </cell>
          <cell r="M284">
            <v>1</v>
          </cell>
          <cell r="N284">
            <v>1</v>
          </cell>
          <cell r="O284">
            <v>1</v>
          </cell>
          <cell r="P284">
            <v>1</v>
          </cell>
          <cell r="Q284">
            <v>1</v>
          </cell>
          <cell r="R284">
            <v>1</v>
          </cell>
        </row>
        <row r="285">
          <cell r="F285" t="str">
            <v>04-99001-72-711</v>
          </cell>
          <cell r="G285">
            <v>1</v>
          </cell>
          <cell r="H285">
            <v>1</v>
          </cell>
          <cell r="I285">
            <v>1</v>
          </cell>
          <cell r="J285">
            <v>1</v>
          </cell>
          <cell r="K285">
            <v>1</v>
          </cell>
          <cell r="L285">
            <v>1</v>
          </cell>
          <cell r="M285">
            <v>1</v>
          </cell>
          <cell r="N285">
            <v>1</v>
          </cell>
          <cell r="O285">
            <v>1</v>
          </cell>
          <cell r="P285">
            <v>1</v>
          </cell>
          <cell r="Q285">
            <v>1</v>
          </cell>
          <cell r="R285">
            <v>1</v>
          </cell>
        </row>
        <row r="286">
          <cell r="F286" t="str">
            <v>04-99001-72-712</v>
          </cell>
          <cell r="G286">
            <v>1</v>
          </cell>
          <cell r="H286">
            <v>1</v>
          </cell>
          <cell r="I286">
            <v>1</v>
          </cell>
          <cell r="J286">
            <v>1</v>
          </cell>
          <cell r="K286">
            <v>1</v>
          </cell>
          <cell r="L286">
            <v>1</v>
          </cell>
          <cell r="M286">
            <v>1</v>
          </cell>
          <cell r="N286">
            <v>1</v>
          </cell>
          <cell r="O286">
            <v>1</v>
          </cell>
          <cell r="P286">
            <v>1</v>
          </cell>
          <cell r="Q286">
            <v>1</v>
          </cell>
          <cell r="R286">
            <v>1</v>
          </cell>
        </row>
        <row r="287">
          <cell r="F287" t="str">
            <v>04-99001-72-713</v>
          </cell>
          <cell r="G287">
            <v>1</v>
          </cell>
          <cell r="H287">
            <v>1</v>
          </cell>
          <cell r="I287">
            <v>1</v>
          </cell>
          <cell r="J287">
            <v>1</v>
          </cell>
          <cell r="K287">
            <v>1</v>
          </cell>
          <cell r="L287">
            <v>1</v>
          </cell>
          <cell r="M287">
            <v>1</v>
          </cell>
          <cell r="N287">
            <v>1</v>
          </cell>
          <cell r="O287">
            <v>1</v>
          </cell>
          <cell r="P287">
            <v>1</v>
          </cell>
          <cell r="Q287">
            <v>1</v>
          </cell>
          <cell r="R287">
            <v>1</v>
          </cell>
        </row>
        <row r="288">
          <cell r="F288" t="str">
            <v>04-99001-72-714</v>
          </cell>
          <cell r="G288">
            <v>1</v>
          </cell>
          <cell r="H288">
            <v>1</v>
          </cell>
          <cell r="I288">
            <v>1</v>
          </cell>
          <cell r="J288">
            <v>1</v>
          </cell>
          <cell r="K288">
            <v>1</v>
          </cell>
          <cell r="L288">
            <v>1</v>
          </cell>
          <cell r="M288">
            <v>1</v>
          </cell>
          <cell r="N288">
            <v>1</v>
          </cell>
          <cell r="O288">
            <v>1</v>
          </cell>
          <cell r="P288">
            <v>1</v>
          </cell>
          <cell r="Q288">
            <v>1</v>
          </cell>
          <cell r="R288">
            <v>1</v>
          </cell>
        </row>
        <row r="289">
          <cell r="F289" t="str">
            <v>04-99001-72-715</v>
          </cell>
          <cell r="G289">
            <v>1</v>
          </cell>
          <cell r="H289">
            <v>1</v>
          </cell>
          <cell r="I289">
            <v>1</v>
          </cell>
          <cell r="J289">
            <v>1</v>
          </cell>
          <cell r="K289">
            <v>1</v>
          </cell>
          <cell r="L289">
            <v>1</v>
          </cell>
          <cell r="M289">
            <v>1</v>
          </cell>
          <cell r="N289">
            <v>1</v>
          </cell>
          <cell r="O289">
            <v>1</v>
          </cell>
          <cell r="P289">
            <v>1</v>
          </cell>
          <cell r="Q289">
            <v>1</v>
          </cell>
          <cell r="R289">
            <v>1</v>
          </cell>
        </row>
        <row r="290">
          <cell r="F290" t="str">
            <v>04-99001-72-716</v>
          </cell>
          <cell r="G290">
            <v>1</v>
          </cell>
          <cell r="H290">
            <v>1</v>
          </cell>
          <cell r="I290">
            <v>1</v>
          </cell>
          <cell r="J290">
            <v>1</v>
          </cell>
          <cell r="K290">
            <v>1</v>
          </cell>
          <cell r="L290">
            <v>1</v>
          </cell>
          <cell r="M290">
            <v>1</v>
          </cell>
          <cell r="N290">
            <v>1</v>
          </cell>
          <cell r="O290">
            <v>1</v>
          </cell>
          <cell r="P290">
            <v>1</v>
          </cell>
          <cell r="Q290">
            <v>1</v>
          </cell>
          <cell r="R290">
            <v>1</v>
          </cell>
        </row>
        <row r="291">
          <cell r="F291" t="str">
            <v>04-99001-72-719</v>
          </cell>
          <cell r="G291">
            <v>1</v>
          </cell>
          <cell r="H291">
            <v>1</v>
          </cell>
          <cell r="I291">
            <v>1</v>
          </cell>
          <cell r="J291">
            <v>1</v>
          </cell>
          <cell r="K291">
            <v>1</v>
          </cell>
          <cell r="L291">
            <v>1</v>
          </cell>
          <cell r="M291">
            <v>1</v>
          </cell>
          <cell r="N291">
            <v>1</v>
          </cell>
          <cell r="O291">
            <v>1</v>
          </cell>
          <cell r="P291">
            <v>1</v>
          </cell>
          <cell r="Q291">
            <v>1</v>
          </cell>
          <cell r="R291">
            <v>1</v>
          </cell>
        </row>
        <row r="292">
          <cell r="F292" t="str">
            <v>04-99001-72-725</v>
          </cell>
          <cell r="G292">
            <v>1</v>
          </cell>
          <cell r="H292">
            <v>1</v>
          </cell>
          <cell r="I292">
            <v>1</v>
          </cell>
          <cell r="J292">
            <v>1</v>
          </cell>
          <cell r="K292">
            <v>1</v>
          </cell>
          <cell r="L292">
            <v>1</v>
          </cell>
          <cell r="M292">
            <v>1</v>
          </cell>
          <cell r="N292">
            <v>1</v>
          </cell>
          <cell r="O292">
            <v>1</v>
          </cell>
          <cell r="P292">
            <v>1</v>
          </cell>
          <cell r="Q292">
            <v>1</v>
          </cell>
          <cell r="R292">
            <v>1</v>
          </cell>
        </row>
        <row r="293">
          <cell r="F293" t="str">
            <v>04-99001-72-733</v>
          </cell>
          <cell r="G293">
            <v>1</v>
          </cell>
          <cell r="H293">
            <v>1</v>
          </cell>
          <cell r="I293">
            <v>1</v>
          </cell>
          <cell r="J293">
            <v>1</v>
          </cell>
          <cell r="K293">
            <v>1</v>
          </cell>
          <cell r="L293">
            <v>1</v>
          </cell>
          <cell r="M293">
            <v>1</v>
          </cell>
          <cell r="N293">
            <v>1</v>
          </cell>
          <cell r="O293">
            <v>1</v>
          </cell>
          <cell r="P293">
            <v>1</v>
          </cell>
          <cell r="Q293">
            <v>1</v>
          </cell>
          <cell r="R293">
            <v>1</v>
          </cell>
        </row>
        <row r="294">
          <cell r="F294" t="str">
            <v>04-99001-72-851</v>
          </cell>
          <cell r="G294">
            <v>1</v>
          </cell>
          <cell r="H294">
            <v>1</v>
          </cell>
          <cell r="I294">
            <v>1</v>
          </cell>
          <cell r="J294">
            <v>1</v>
          </cell>
          <cell r="K294">
            <v>1</v>
          </cell>
          <cell r="L294">
            <v>1</v>
          </cell>
          <cell r="M294">
            <v>1</v>
          </cell>
          <cell r="N294">
            <v>1</v>
          </cell>
          <cell r="O294">
            <v>1</v>
          </cell>
          <cell r="P294">
            <v>1</v>
          </cell>
          <cell r="Q294">
            <v>1</v>
          </cell>
          <cell r="R294">
            <v>1</v>
          </cell>
        </row>
        <row r="295">
          <cell r="F295" t="str">
            <v>04-99001-72-861</v>
          </cell>
          <cell r="G295">
            <v>1</v>
          </cell>
          <cell r="H295">
            <v>1</v>
          </cell>
          <cell r="I295">
            <v>1</v>
          </cell>
          <cell r="J295">
            <v>1</v>
          </cell>
          <cell r="K295">
            <v>1</v>
          </cell>
          <cell r="L295">
            <v>1</v>
          </cell>
          <cell r="M295">
            <v>1</v>
          </cell>
          <cell r="N295">
            <v>1</v>
          </cell>
          <cell r="O295">
            <v>1</v>
          </cell>
          <cell r="P295">
            <v>1</v>
          </cell>
          <cell r="Q295">
            <v>1</v>
          </cell>
          <cell r="R295">
            <v>1</v>
          </cell>
        </row>
        <row r="296">
          <cell r="F296" t="str">
            <v>04-99001-72-801</v>
          </cell>
          <cell r="G296">
            <v>1</v>
          </cell>
          <cell r="H296">
            <v>1</v>
          </cell>
          <cell r="I296">
            <v>1</v>
          </cell>
          <cell r="J296">
            <v>1</v>
          </cell>
          <cell r="K296">
            <v>1</v>
          </cell>
          <cell r="L296">
            <v>1</v>
          </cell>
          <cell r="M296">
            <v>1</v>
          </cell>
          <cell r="N296">
            <v>1</v>
          </cell>
          <cell r="O296">
            <v>1</v>
          </cell>
          <cell r="P296">
            <v>1</v>
          </cell>
          <cell r="Q296">
            <v>1</v>
          </cell>
          <cell r="R296">
            <v>1</v>
          </cell>
        </row>
        <row r="297">
          <cell r="F297" t="str">
            <v>04-99001-72-802</v>
          </cell>
          <cell r="G297">
            <v>1</v>
          </cell>
          <cell r="H297">
            <v>1</v>
          </cell>
          <cell r="I297">
            <v>1</v>
          </cell>
          <cell r="J297">
            <v>1</v>
          </cell>
          <cell r="K297">
            <v>1</v>
          </cell>
          <cell r="L297">
            <v>1</v>
          </cell>
          <cell r="M297">
            <v>1</v>
          </cell>
          <cell r="N297">
            <v>1</v>
          </cell>
          <cell r="O297">
            <v>1</v>
          </cell>
          <cell r="P297">
            <v>1</v>
          </cell>
          <cell r="Q297">
            <v>1</v>
          </cell>
          <cell r="R297">
            <v>1</v>
          </cell>
        </row>
        <row r="298">
          <cell r="F298" t="str">
            <v>04-99001-72-803</v>
          </cell>
          <cell r="G298">
            <v>1</v>
          </cell>
          <cell r="H298">
            <v>1</v>
          </cell>
          <cell r="I298">
            <v>1</v>
          </cell>
          <cell r="J298">
            <v>1</v>
          </cell>
          <cell r="K298">
            <v>1</v>
          </cell>
          <cell r="L298">
            <v>1</v>
          </cell>
          <cell r="M298">
            <v>1</v>
          </cell>
          <cell r="N298">
            <v>1</v>
          </cell>
          <cell r="O298">
            <v>1</v>
          </cell>
          <cell r="P298">
            <v>1</v>
          </cell>
          <cell r="Q298">
            <v>1</v>
          </cell>
          <cell r="R298">
            <v>1</v>
          </cell>
        </row>
        <row r="299">
          <cell r="F299" t="str">
            <v>04-99001-72-805</v>
          </cell>
          <cell r="G299">
            <v>1</v>
          </cell>
          <cell r="H299">
            <v>1</v>
          </cell>
          <cell r="I299">
            <v>1</v>
          </cell>
          <cell r="J299">
            <v>1</v>
          </cell>
          <cell r="K299">
            <v>1</v>
          </cell>
          <cell r="L299">
            <v>1</v>
          </cell>
          <cell r="M299">
            <v>1</v>
          </cell>
          <cell r="N299">
            <v>1</v>
          </cell>
          <cell r="O299">
            <v>1</v>
          </cell>
          <cell r="P299">
            <v>1</v>
          </cell>
          <cell r="Q299">
            <v>1</v>
          </cell>
          <cell r="R299">
            <v>1</v>
          </cell>
        </row>
        <row r="300">
          <cell r="F300" t="str">
            <v>04-99001-72-810</v>
          </cell>
          <cell r="G300">
            <v>1</v>
          </cell>
          <cell r="H300">
            <v>1</v>
          </cell>
          <cell r="I300">
            <v>1</v>
          </cell>
          <cell r="J300">
            <v>1</v>
          </cell>
          <cell r="K300">
            <v>1</v>
          </cell>
          <cell r="L300">
            <v>1</v>
          </cell>
          <cell r="M300">
            <v>1</v>
          </cell>
          <cell r="N300">
            <v>1</v>
          </cell>
          <cell r="O300">
            <v>1</v>
          </cell>
          <cell r="P300">
            <v>1</v>
          </cell>
          <cell r="Q300">
            <v>1</v>
          </cell>
          <cell r="R300">
            <v>1</v>
          </cell>
        </row>
        <row r="301">
          <cell r="F301" t="str">
            <v>04-99001-72-811</v>
          </cell>
          <cell r="G301">
            <v>1</v>
          </cell>
          <cell r="H301">
            <v>1</v>
          </cell>
          <cell r="I301">
            <v>1</v>
          </cell>
          <cell r="J301">
            <v>1</v>
          </cell>
          <cell r="K301">
            <v>1</v>
          </cell>
          <cell r="L301">
            <v>1</v>
          </cell>
          <cell r="M301">
            <v>1</v>
          </cell>
          <cell r="N301">
            <v>1</v>
          </cell>
          <cell r="O301">
            <v>1</v>
          </cell>
          <cell r="P301">
            <v>1</v>
          </cell>
          <cell r="Q301">
            <v>1</v>
          </cell>
          <cell r="R301">
            <v>1</v>
          </cell>
        </row>
        <row r="302">
          <cell r="F302" t="str">
            <v>04-99001-72-812</v>
          </cell>
          <cell r="G302">
            <v>1</v>
          </cell>
          <cell r="H302">
            <v>1</v>
          </cell>
          <cell r="I302">
            <v>1</v>
          </cell>
          <cell r="J302">
            <v>1</v>
          </cell>
          <cell r="K302">
            <v>1</v>
          </cell>
          <cell r="L302">
            <v>1</v>
          </cell>
          <cell r="M302">
            <v>1</v>
          </cell>
          <cell r="N302">
            <v>1</v>
          </cell>
          <cell r="O302">
            <v>1</v>
          </cell>
          <cell r="P302">
            <v>1</v>
          </cell>
          <cell r="Q302">
            <v>1</v>
          </cell>
          <cell r="R302">
            <v>1</v>
          </cell>
        </row>
        <row r="303">
          <cell r="F303" t="str">
            <v>04-99001-72-831</v>
          </cell>
          <cell r="G303">
            <v>1</v>
          </cell>
          <cell r="H303">
            <v>1</v>
          </cell>
          <cell r="I303">
            <v>1</v>
          </cell>
          <cell r="J303">
            <v>1</v>
          </cell>
          <cell r="K303">
            <v>1</v>
          </cell>
          <cell r="L303">
            <v>1</v>
          </cell>
          <cell r="M303">
            <v>1</v>
          </cell>
          <cell r="N303">
            <v>1</v>
          </cell>
          <cell r="O303">
            <v>1</v>
          </cell>
          <cell r="P303">
            <v>1</v>
          </cell>
          <cell r="Q303">
            <v>1</v>
          </cell>
          <cell r="R303">
            <v>1</v>
          </cell>
        </row>
        <row r="304">
          <cell r="F304" t="str">
            <v>04-99001-72-832</v>
          </cell>
          <cell r="G304">
            <v>1</v>
          </cell>
          <cell r="H304">
            <v>1</v>
          </cell>
          <cell r="I304">
            <v>1</v>
          </cell>
          <cell r="J304">
            <v>1</v>
          </cell>
          <cell r="K304">
            <v>1</v>
          </cell>
          <cell r="L304">
            <v>1</v>
          </cell>
          <cell r="M304">
            <v>1</v>
          </cell>
          <cell r="N304">
            <v>1</v>
          </cell>
          <cell r="O304">
            <v>1</v>
          </cell>
          <cell r="P304">
            <v>1</v>
          </cell>
          <cell r="Q304">
            <v>1</v>
          </cell>
          <cell r="R304">
            <v>1</v>
          </cell>
        </row>
        <row r="305">
          <cell r="F305" t="str">
            <v>04-99001-72-835</v>
          </cell>
          <cell r="G305">
            <v>1</v>
          </cell>
          <cell r="H305">
            <v>1</v>
          </cell>
          <cell r="I305">
            <v>1</v>
          </cell>
          <cell r="J305">
            <v>1</v>
          </cell>
          <cell r="K305">
            <v>1</v>
          </cell>
          <cell r="L305">
            <v>1</v>
          </cell>
          <cell r="M305">
            <v>1</v>
          </cell>
          <cell r="N305">
            <v>1</v>
          </cell>
          <cell r="O305">
            <v>1</v>
          </cell>
          <cell r="P305">
            <v>1</v>
          </cell>
          <cell r="Q305">
            <v>1</v>
          </cell>
          <cell r="R305">
            <v>1</v>
          </cell>
        </row>
        <row r="306">
          <cell r="F306" t="str">
            <v>04-99001-72-901</v>
          </cell>
          <cell r="G306">
            <v>1</v>
          </cell>
          <cell r="H306">
            <v>1</v>
          </cell>
          <cell r="I306">
            <v>1</v>
          </cell>
          <cell r="J306">
            <v>1</v>
          </cell>
          <cell r="K306">
            <v>1</v>
          </cell>
          <cell r="L306">
            <v>1</v>
          </cell>
          <cell r="M306">
            <v>1</v>
          </cell>
          <cell r="N306">
            <v>1</v>
          </cell>
          <cell r="O306">
            <v>1</v>
          </cell>
          <cell r="P306">
            <v>1</v>
          </cell>
          <cell r="Q306">
            <v>1</v>
          </cell>
          <cell r="R306">
            <v>1</v>
          </cell>
        </row>
        <row r="307">
          <cell r="F307" t="str">
            <v>04-99001-72-902</v>
          </cell>
          <cell r="G307">
            <v>1</v>
          </cell>
          <cell r="H307">
            <v>1</v>
          </cell>
          <cell r="I307">
            <v>1</v>
          </cell>
          <cell r="J307">
            <v>1</v>
          </cell>
          <cell r="K307">
            <v>1</v>
          </cell>
          <cell r="L307">
            <v>1</v>
          </cell>
          <cell r="M307">
            <v>1</v>
          </cell>
          <cell r="N307">
            <v>1</v>
          </cell>
          <cell r="O307">
            <v>1</v>
          </cell>
          <cell r="P307">
            <v>1</v>
          </cell>
          <cell r="Q307">
            <v>1</v>
          </cell>
          <cell r="R307">
            <v>1</v>
          </cell>
        </row>
        <row r="308">
          <cell r="F308" t="str">
            <v>04-99001-72-903</v>
          </cell>
          <cell r="G308">
            <v>1</v>
          </cell>
          <cell r="H308">
            <v>1</v>
          </cell>
          <cell r="I308">
            <v>1</v>
          </cell>
          <cell r="J308">
            <v>1</v>
          </cell>
          <cell r="K308">
            <v>1</v>
          </cell>
          <cell r="L308">
            <v>1</v>
          </cell>
          <cell r="M308">
            <v>1</v>
          </cell>
          <cell r="N308">
            <v>1</v>
          </cell>
          <cell r="O308">
            <v>1</v>
          </cell>
          <cell r="P308">
            <v>1</v>
          </cell>
          <cell r="Q308">
            <v>1</v>
          </cell>
          <cell r="R308">
            <v>1</v>
          </cell>
        </row>
        <row r="309">
          <cell r="F309" t="str">
            <v>04-99001-72-921</v>
          </cell>
          <cell r="G309">
            <v>1</v>
          </cell>
          <cell r="H309">
            <v>1</v>
          </cell>
          <cell r="I309">
            <v>1</v>
          </cell>
          <cell r="J309">
            <v>1</v>
          </cell>
          <cell r="K309">
            <v>1</v>
          </cell>
          <cell r="L309">
            <v>1</v>
          </cell>
          <cell r="M309">
            <v>1</v>
          </cell>
          <cell r="N309">
            <v>1</v>
          </cell>
          <cell r="O309">
            <v>1</v>
          </cell>
          <cell r="P309">
            <v>1</v>
          </cell>
          <cell r="Q309">
            <v>1</v>
          </cell>
          <cell r="R309">
            <v>1</v>
          </cell>
        </row>
        <row r="310">
          <cell r="F310" t="str">
            <v>04-99001-72-931</v>
          </cell>
          <cell r="G310">
            <v>1</v>
          </cell>
          <cell r="H310">
            <v>1</v>
          </cell>
          <cell r="I310">
            <v>1</v>
          </cell>
          <cell r="J310">
            <v>1</v>
          </cell>
          <cell r="K310">
            <v>1</v>
          </cell>
          <cell r="L310">
            <v>1</v>
          </cell>
          <cell r="M310">
            <v>1</v>
          </cell>
          <cell r="N310">
            <v>1</v>
          </cell>
          <cell r="O310">
            <v>1</v>
          </cell>
          <cell r="P310">
            <v>1</v>
          </cell>
          <cell r="Q310">
            <v>1</v>
          </cell>
          <cell r="R310">
            <v>1</v>
          </cell>
        </row>
        <row r="311">
          <cell r="F311" t="str">
            <v>04-99001-72-932</v>
          </cell>
          <cell r="G311">
            <v>1</v>
          </cell>
          <cell r="H311">
            <v>1</v>
          </cell>
          <cell r="I311">
            <v>1</v>
          </cell>
          <cell r="J311">
            <v>1</v>
          </cell>
          <cell r="K311">
            <v>1</v>
          </cell>
          <cell r="L311">
            <v>1</v>
          </cell>
          <cell r="M311">
            <v>1</v>
          </cell>
          <cell r="N311">
            <v>1</v>
          </cell>
          <cell r="O311">
            <v>1</v>
          </cell>
          <cell r="P311">
            <v>1</v>
          </cell>
          <cell r="Q311">
            <v>1</v>
          </cell>
          <cell r="R311">
            <v>1</v>
          </cell>
        </row>
        <row r="312">
          <cell r="F312" t="str">
            <v>04-99001-72-941</v>
          </cell>
          <cell r="G312">
            <v>1</v>
          </cell>
          <cell r="H312">
            <v>1</v>
          </cell>
          <cell r="I312">
            <v>1</v>
          </cell>
          <cell r="J312">
            <v>1</v>
          </cell>
          <cell r="K312">
            <v>1</v>
          </cell>
          <cell r="L312">
            <v>1</v>
          </cell>
          <cell r="M312">
            <v>1</v>
          </cell>
          <cell r="N312">
            <v>1</v>
          </cell>
          <cell r="O312">
            <v>1</v>
          </cell>
          <cell r="P312">
            <v>1</v>
          </cell>
          <cell r="Q312">
            <v>1</v>
          </cell>
          <cell r="R312">
            <v>1</v>
          </cell>
        </row>
        <row r="313">
          <cell r="F313" t="str">
            <v>04-99001-72-945</v>
          </cell>
          <cell r="G313">
            <v>1</v>
          </cell>
          <cell r="H313">
            <v>1</v>
          </cell>
          <cell r="I313">
            <v>1</v>
          </cell>
          <cell r="J313">
            <v>1</v>
          </cell>
          <cell r="K313">
            <v>1</v>
          </cell>
          <cell r="L313">
            <v>1</v>
          </cell>
          <cell r="M313">
            <v>1</v>
          </cell>
          <cell r="N313">
            <v>1</v>
          </cell>
          <cell r="O313">
            <v>1</v>
          </cell>
          <cell r="P313">
            <v>1</v>
          </cell>
          <cell r="Q313">
            <v>1</v>
          </cell>
          <cell r="R313">
            <v>1</v>
          </cell>
        </row>
        <row r="314">
          <cell r="F314" t="str">
            <v>04-99001-72-951</v>
          </cell>
          <cell r="G314">
            <v>1</v>
          </cell>
          <cell r="H314">
            <v>1</v>
          </cell>
          <cell r="I314">
            <v>1</v>
          </cell>
          <cell r="J314">
            <v>1</v>
          </cell>
          <cell r="K314">
            <v>1</v>
          </cell>
          <cell r="L314">
            <v>1</v>
          </cell>
          <cell r="M314">
            <v>1</v>
          </cell>
          <cell r="N314">
            <v>1</v>
          </cell>
          <cell r="O314">
            <v>1</v>
          </cell>
          <cell r="P314">
            <v>1</v>
          </cell>
          <cell r="Q314">
            <v>1</v>
          </cell>
          <cell r="R314">
            <v>1</v>
          </cell>
        </row>
        <row r="315">
          <cell r="F315" t="str">
            <v>04-99001-72-955</v>
          </cell>
          <cell r="G315">
            <v>1</v>
          </cell>
          <cell r="H315">
            <v>1</v>
          </cell>
          <cell r="I315">
            <v>1</v>
          </cell>
          <cell r="J315">
            <v>1</v>
          </cell>
          <cell r="K315">
            <v>1</v>
          </cell>
          <cell r="L315">
            <v>1</v>
          </cell>
          <cell r="M315">
            <v>1</v>
          </cell>
          <cell r="N315">
            <v>1</v>
          </cell>
          <cell r="O315">
            <v>1</v>
          </cell>
          <cell r="P315">
            <v>1</v>
          </cell>
          <cell r="Q315">
            <v>1</v>
          </cell>
          <cell r="R315">
            <v>1</v>
          </cell>
        </row>
        <row r="316">
          <cell r="F316" t="str">
            <v>04-99001-72-961</v>
          </cell>
          <cell r="G316">
            <v>1</v>
          </cell>
          <cell r="H316">
            <v>1</v>
          </cell>
          <cell r="I316">
            <v>1</v>
          </cell>
          <cell r="J316">
            <v>1</v>
          </cell>
          <cell r="K316">
            <v>1</v>
          </cell>
          <cell r="L316">
            <v>1</v>
          </cell>
          <cell r="M316">
            <v>1</v>
          </cell>
          <cell r="N316">
            <v>1</v>
          </cell>
          <cell r="O316">
            <v>1</v>
          </cell>
          <cell r="P316">
            <v>1</v>
          </cell>
          <cell r="Q316">
            <v>1</v>
          </cell>
          <cell r="R316">
            <v>1</v>
          </cell>
        </row>
        <row r="317">
          <cell r="F317" t="str">
            <v>04-99001-72-962</v>
          </cell>
          <cell r="G317">
            <v>1</v>
          </cell>
          <cell r="H317">
            <v>1</v>
          </cell>
          <cell r="I317">
            <v>1</v>
          </cell>
          <cell r="J317">
            <v>1</v>
          </cell>
          <cell r="K317">
            <v>1</v>
          </cell>
          <cell r="L317">
            <v>1</v>
          </cell>
          <cell r="M317">
            <v>1</v>
          </cell>
          <cell r="N317">
            <v>1</v>
          </cell>
          <cell r="O317">
            <v>1</v>
          </cell>
          <cell r="P317">
            <v>1</v>
          </cell>
          <cell r="Q317">
            <v>1</v>
          </cell>
          <cell r="R317">
            <v>1</v>
          </cell>
        </row>
        <row r="318">
          <cell r="F318" t="str">
            <v>04-99001-72-963</v>
          </cell>
          <cell r="G318">
            <v>1</v>
          </cell>
          <cell r="H318">
            <v>1</v>
          </cell>
          <cell r="I318">
            <v>1</v>
          </cell>
          <cell r="J318">
            <v>1</v>
          </cell>
          <cell r="K318">
            <v>1</v>
          </cell>
          <cell r="L318">
            <v>1</v>
          </cell>
          <cell r="M318">
            <v>1</v>
          </cell>
          <cell r="N318">
            <v>1</v>
          </cell>
          <cell r="O318">
            <v>1</v>
          </cell>
          <cell r="P318">
            <v>1</v>
          </cell>
          <cell r="Q318">
            <v>1</v>
          </cell>
          <cell r="R318">
            <v>1</v>
          </cell>
        </row>
        <row r="319">
          <cell r="F319" t="str">
            <v>04-99001-72-965</v>
          </cell>
          <cell r="G319">
            <v>1</v>
          </cell>
          <cell r="H319">
            <v>1</v>
          </cell>
          <cell r="I319">
            <v>1</v>
          </cell>
          <cell r="J319">
            <v>1</v>
          </cell>
          <cell r="K319">
            <v>1</v>
          </cell>
          <cell r="L319">
            <v>1</v>
          </cell>
          <cell r="M319">
            <v>1</v>
          </cell>
          <cell r="N319">
            <v>1</v>
          </cell>
          <cell r="O319">
            <v>1</v>
          </cell>
          <cell r="P319">
            <v>1</v>
          </cell>
          <cell r="Q319">
            <v>1</v>
          </cell>
          <cell r="R319">
            <v>1</v>
          </cell>
        </row>
        <row r="320">
          <cell r="F320" t="str">
            <v>05-99001-72-011</v>
          </cell>
          <cell r="G320">
            <v>1</v>
          </cell>
          <cell r="H320">
            <v>1</v>
          </cell>
          <cell r="I320">
            <v>1</v>
          </cell>
          <cell r="J320">
            <v>1</v>
          </cell>
          <cell r="K320">
            <v>1</v>
          </cell>
          <cell r="L320">
            <v>1</v>
          </cell>
          <cell r="M320">
            <v>1</v>
          </cell>
          <cell r="N320">
            <v>1</v>
          </cell>
          <cell r="O320">
            <v>1</v>
          </cell>
          <cell r="P320">
            <v>1</v>
          </cell>
          <cell r="Q320">
            <v>1</v>
          </cell>
          <cell r="R320">
            <v>1</v>
          </cell>
        </row>
        <row r="321">
          <cell r="F321" t="str">
            <v>05-99001-72-012</v>
          </cell>
          <cell r="G321">
            <v>1</v>
          </cell>
          <cell r="H321">
            <v>1</v>
          </cell>
          <cell r="I321">
            <v>1</v>
          </cell>
          <cell r="J321">
            <v>1</v>
          </cell>
          <cell r="K321">
            <v>1</v>
          </cell>
          <cell r="L321">
            <v>1</v>
          </cell>
          <cell r="M321">
            <v>1</v>
          </cell>
          <cell r="N321">
            <v>1</v>
          </cell>
          <cell r="O321">
            <v>1</v>
          </cell>
          <cell r="P321">
            <v>1</v>
          </cell>
          <cell r="Q321">
            <v>1</v>
          </cell>
          <cell r="R321">
            <v>1</v>
          </cell>
        </row>
        <row r="322">
          <cell r="F322" t="str">
            <v>05-99001-72-013</v>
          </cell>
          <cell r="G322">
            <v>1</v>
          </cell>
          <cell r="H322">
            <v>1</v>
          </cell>
          <cell r="I322">
            <v>1</v>
          </cell>
          <cell r="J322">
            <v>1</v>
          </cell>
          <cell r="K322">
            <v>1</v>
          </cell>
          <cell r="L322">
            <v>1</v>
          </cell>
          <cell r="M322">
            <v>1</v>
          </cell>
          <cell r="N322">
            <v>1</v>
          </cell>
          <cell r="O322">
            <v>1</v>
          </cell>
          <cell r="P322">
            <v>1</v>
          </cell>
          <cell r="Q322">
            <v>1</v>
          </cell>
          <cell r="R322">
            <v>1</v>
          </cell>
        </row>
        <row r="323">
          <cell r="F323" t="str">
            <v>05-99001-72-014</v>
          </cell>
          <cell r="G323">
            <v>1</v>
          </cell>
          <cell r="H323">
            <v>1</v>
          </cell>
          <cell r="I323">
            <v>1</v>
          </cell>
          <cell r="J323">
            <v>1</v>
          </cell>
          <cell r="K323">
            <v>1</v>
          </cell>
          <cell r="L323">
            <v>1</v>
          </cell>
          <cell r="M323">
            <v>1</v>
          </cell>
          <cell r="N323">
            <v>1</v>
          </cell>
          <cell r="O323">
            <v>1</v>
          </cell>
          <cell r="P323">
            <v>1</v>
          </cell>
          <cell r="Q323">
            <v>1</v>
          </cell>
          <cell r="R323">
            <v>1</v>
          </cell>
        </row>
        <row r="324">
          <cell r="F324" t="str">
            <v>05-99001-72-018</v>
          </cell>
          <cell r="G324">
            <v>1</v>
          </cell>
          <cell r="H324">
            <v>1</v>
          </cell>
          <cell r="I324">
            <v>1</v>
          </cell>
          <cell r="J324">
            <v>1</v>
          </cell>
          <cell r="K324">
            <v>1</v>
          </cell>
          <cell r="L324">
            <v>1</v>
          </cell>
          <cell r="M324">
            <v>1</v>
          </cell>
          <cell r="N324">
            <v>1</v>
          </cell>
          <cell r="O324">
            <v>1</v>
          </cell>
          <cell r="P324">
            <v>1</v>
          </cell>
          <cell r="Q324">
            <v>1</v>
          </cell>
          <cell r="R324">
            <v>1</v>
          </cell>
        </row>
        <row r="325">
          <cell r="F325" t="str">
            <v>05-99001-72-099</v>
          </cell>
          <cell r="G325">
            <v>1</v>
          </cell>
          <cell r="H325">
            <v>1</v>
          </cell>
          <cell r="I325">
            <v>1</v>
          </cell>
          <cell r="J325">
            <v>1</v>
          </cell>
          <cell r="K325">
            <v>1</v>
          </cell>
          <cell r="L325">
            <v>1</v>
          </cell>
          <cell r="M325">
            <v>1</v>
          </cell>
          <cell r="N325">
            <v>1</v>
          </cell>
          <cell r="O325">
            <v>1</v>
          </cell>
          <cell r="P325">
            <v>1</v>
          </cell>
          <cell r="Q325">
            <v>1</v>
          </cell>
          <cell r="R325">
            <v>1</v>
          </cell>
        </row>
        <row r="326">
          <cell r="F326" t="str">
            <v>05-99001-72-110</v>
          </cell>
          <cell r="G326">
            <v>1</v>
          </cell>
          <cell r="H326">
            <v>1</v>
          </cell>
          <cell r="I326">
            <v>1</v>
          </cell>
          <cell r="J326">
            <v>1</v>
          </cell>
          <cell r="K326">
            <v>1</v>
          </cell>
          <cell r="L326">
            <v>1</v>
          </cell>
          <cell r="M326">
            <v>1</v>
          </cell>
          <cell r="N326">
            <v>1</v>
          </cell>
          <cell r="O326">
            <v>1</v>
          </cell>
          <cell r="P326">
            <v>1</v>
          </cell>
          <cell r="Q326">
            <v>1</v>
          </cell>
          <cell r="R326">
            <v>1</v>
          </cell>
        </row>
        <row r="327">
          <cell r="F327" t="str">
            <v>05-99001-72-111</v>
          </cell>
          <cell r="G327">
            <v>1</v>
          </cell>
          <cell r="H327">
            <v>1</v>
          </cell>
          <cell r="I327">
            <v>1</v>
          </cell>
          <cell r="J327">
            <v>1</v>
          </cell>
          <cell r="K327">
            <v>1</v>
          </cell>
          <cell r="L327">
            <v>1</v>
          </cell>
          <cell r="M327">
            <v>1</v>
          </cell>
          <cell r="N327">
            <v>1</v>
          </cell>
          <cell r="O327">
            <v>1</v>
          </cell>
          <cell r="P327">
            <v>1</v>
          </cell>
          <cell r="Q327">
            <v>1</v>
          </cell>
          <cell r="R327">
            <v>1</v>
          </cell>
        </row>
        <row r="328">
          <cell r="F328" t="str">
            <v>05-99001-72-112</v>
          </cell>
          <cell r="G328">
            <v>1</v>
          </cell>
          <cell r="H328">
            <v>1</v>
          </cell>
          <cell r="I328">
            <v>1</v>
          </cell>
          <cell r="J328">
            <v>1</v>
          </cell>
          <cell r="K328">
            <v>1</v>
          </cell>
          <cell r="L328">
            <v>1</v>
          </cell>
          <cell r="M328">
            <v>1</v>
          </cell>
          <cell r="N328">
            <v>1</v>
          </cell>
          <cell r="O328">
            <v>1</v>
          </cell>
          <cell r="P328">
            <v>1</v>
          </cell>
          <cell r="Q328">
            <v>1</v>
          </cell>
          <cell r="R328">
            <v>1</v>
          </cell>
        </row>
        <row r="329">
          <cell r="F329" t="str">
            <v>05-99001-72-113</v>
          </cell>
          <cell r="G329">
            <v>1</v>
          </cell>
          <cell r="H329">
            <v>1</v>
          </cell>
          <cell r="I329">
            <v>1</v>
          </cell>
          <cell r="J329">
            <v>1</v>
          </cell>
          <cell r="K329">
            <v>1</v>
          </cell>
          <cell r="L329">
            <v>1</v>
          </cell>
          <cell r="M329">
            <v>1</v>
          </cell>
          <cell r="N329">
            <v>1</v>
          </cell>
          <cell r="O329">
            <v>1</v>
          </cell>
          <cell r="P329">
            <v>1</v>
          </cell>
          <cell r="Q329">
            <v>1</v>
          </cell>
          <cell r="R329">
            <v>1</v>
          </cell>
        </row>
        <row r="330">
          <cell r="F330" t="str">
            <v>05-99001-72-120</v>
          </cell>
          <cell r="G330">
            <v>1</v>
          </cell>
          <cell r="H330">
            <v>1</v>
          </cell>
          <cell r="I330">
            <v>1</v>
          </cell>
          <cell r="J330">
            <v>1</v>
          </cell>
          <cell r="K330">
            <v>1</v>
          </cell>
          <cell r="L330">
            <v>1</v>
          </cell>
          <cell r="M330">
            <v>1</v>
          </cell>
          <cell r="N330">
            <v>1</v>
          </cell>
          <cell r="O330">
            <v>1</v>
          </cell>
          <cell r="P330">
            <v>1</v>
          </cell>
          <cell r="Q330">
            <v>1</v>
          </cell>
          <cell r="R330">
            <v>1</v>
          </cell>
        </row>
        <row r="331">
          <cell r="F331" t="str">
            <v>05-99001-72-122</v>
          </cell>
          <cell r="G331">
            <v>1</v>
          </cell>
          <cell r="H331">
            <v>1</v>
          </cell>
          <cell r="I331">
            <v>1</v>
          </cell>
          <cell r="J331">
            <v>1</v>
          </cell>
          <cell r="K331">
            <v>1</v>
          </cell>
          <cell r="L331">
            <v>1</v>
          </cell>
          <cell r="M331">
            <v>1</v>
          </cell>
          <cell r="N331">
            <v>1</v>
          </cell>
          <cell r="O331">
            <v>1</v>
          </cell>
          <cell r="P331">
            <v>1</v>
          </cell>
          <cell r="Q331">
            <v>1</v>
          </cell>
          <cell r="R331">
            <v>1</v>
          </cell>
        </row>
        <row r="332">
          <cell r="F332" t="str">
            <v>05-99001-72-134</v>
          </cell>
          <cell r="G332">
            <v>1</v>
          </cell>
          <cell r="H332">
            <v>1</v>
          </cell>
          <cell r="I332">
            <v>1</v>
          </cell>
          <cell r="J332">
            <v>1</v>
          </cell>
          <cell r="K332">
            <v>1</v>
          </cell>
          <cell r="L332">
            <v>1</v>
          </cell>
          <cell r="M332">
            <v>1</v>
          </cell>
          <cell r="N332">
            <v>1</v>
          </cell>
          <cell r="O332">
            <v>1</v>
          </cell>
          <cell r="P332">
            <v>1</v>
          </cell>
          <cell r="Q332">
            <v>1</v>
          </cell>
          <cell r="R332">
            <v>1</v>
          </cell>
        </row>
        <row r="333">
          <cell r="F333" t="str">
            <v>05-99001-72-171</v>
          </cell>
          <cell r="G333">
            <v>1</v>
          </cell>
          <cell r="H333">
            <v>1</v>
          </cell>
          <cell r="I333">
            <v>1</v>
          </cell>
          <cell r="J333">
            <v>1</v>
          </cell>
          <cell r="K333">
            <v>1</v>
          </cell>
          <cell r="L333">
            <v>1</v>
          </cell>
          <cell r="M333">
            <v>1</v>
          </cell>
          <cell r="N333">
            <v>1</v>
          </cell>
          <cell r="O333">
            <v>1</v>
          </cell>
          <cell r="P333">
            <v>1</v>
          </cell>
          <cell r="Q333">
            <v>1</v>
          </cell>
          <cell r="R333">
            <v>1</v>
          </cell>
        </row>
        <row r="334">
          <cell r="F334" t="str">
            <v>05-99001-72-172</v>
          </cell>
          <cell r="G334">
            <v>1</v>
          </cell>
          <cell r="H334">
            <v>1</v>
          </cell>
          <cell r="I334">
            <v>1</v>
          </cell>
          <cell r="J334">
            <v>1</v>
          </cell>
          <cell r="K334">
            <v>1</v>
          </cell>
          <cell r="L334">
            <v>1</v>
          </cell>
          <cell r="M334">
            <v>1</v>
          </cell>
          <cell r="N334">
            <v>1</v>
          </cell>
          <cell r="O334">
            <v>1</v>
          </cell>
          <cell r="P334">
            <v>1</v>
          </cell>
          <cell r="Q334">
            <v>1</v>
          </cell>
          <cell r="R334">
            <v>1</v>
          </cell>
        </row>
        <row r="335">
          <cell r="F335" t="str">
            <v>05-99001-72-173</v>
          </cell>
          <cell r="G335">
            <v>1</v>
          </cell>
          <cell r="H335">
            <v>1</v>
          </cell>
          <cell r="I335">
            <v>1</v>
          </cell>
          <cell r="J335">
            <v>1</v>
          </cell>
          <cell r="K335">
            <v>1</v>
          </cell>
          <cell r="L335">
            <v>1</v>
          </cell>
          <cell r="M335">
            <v>1</v>
          </cell>
          <cell r="N335">
            <v>1</v>
          </cell>
          <cell r="O335">
            <v>1</v>
          </cell>
          <cell r="P335">
            <v>1</v>
          </cell>
          <cell r="Q335">
            <v>1</v>
          </cell>
          <cell r="R335">
            <v>1</v>
          </cell>
        </row>
        <row r="336">
          <cell r="F336" t="str">
            <v>05-99001-72-175</v>
          </cell>
          <cell r="G336">
            <v>1</v>
          </cell>
          <cell r="H336">
            <v>1</v>
          </cell>
          <cell r="I336">
            <v>1</v>
          </cell>
          <cell r="J336">
            <v>1</v>
          </cell>
          <cell r="K336">
            <v>1</v>
          </cell>
          <cell r="L336">
            <v>1</v>
          </cell>
          <cell r="M336">
            <v>1</v>
          </cell>
          <cell r="N336">
            <v>1</v>
          </cell>
          <cell r="O336">
            <v>1</v>
          </cell>
          <cell r="P336">
            <v>1</v>
          </cell>
          <cell r="Q336">
            <v>1</v>
          </cell>
          <cell r="R336">
            <v>1</v>
          </cell>
        </row>
        <row r="337">
          <cell r="F337" t="str">
            <v>05-99001-72-176</v>
          </cell>
          <cell r="G337">
            <v>1</v>
          </cell>
          <cell r="H337">
            <v>1</v>
          </cell>
          <cell r="I337">
            <v>1</v>
          </cell>
          <cell r="J337">
            <v>1</v>
          </cell>
          <cell r="K337">
            <v>1</v>
          </cell>
          <cell r="L337">
            <v>1</v>
          </cell>
          <cell r="M337">
            <v>1</v>
          </cell>
          <cell r="N337">
            <v>1</v>
          </cell>
          <cell r="O337">
            <v>1</v>
          </cell>
          <cell r="P337">
            <v>1</v>
          </cell>
          <cell r="Q337">
            <v>1</v>
          </cell>
          <cell r="R337">
            <v>1</v>
          </cell>
        </row>
        <row r="338">
          <cell r="F338" t="str">
            <v>05-99001-72-177</v>
          </cell>
          <cell r="G338">
            <v>1</v>
          </cell>
          <cell r="H338">
            <v>1</v>
          </cell>
          <cell r="I338">
            <v>1</v>
          </cell>
          <cell r="J338">
            <v>1</v>
          </cell>
          <cell r="K338">
            <v>1</v>
          </cell>
          <cell r="L338">
            <v>1</v>
          </cell>
          <cell r="M338">
            <v>1</v>
          </cell>
          <cell r="N338">
            <v>1</v>
          </cell>
          <cell r="O338">
            <v>1</v>
          </cell>
          <cell r="P338">
            <v>1</v>
          </cell>
          <cell r="Q338">
            <v>1</v>
          </cell>
          <cell r="R338">
            <v>1</v>
          </cell>
        </row>
        <row r="339">
          <cell r="F339" t="str">
            <v>05-99001-72-178</v>
          </cell>
          <cell r="G339">
            <v>1</v>
          </cell>
          <cell r="H339">
            <v>1</v>
          </cell>
          <cell r="I339">
            <v>1</v>
          </cell>
          <cell r="J339">
            <v>1</v>
          </cell>
          <cell r="K339">
            <v>1</v>
          </cell>
          <cell r="L339">
            <v>1</v>
          </cell>
          <cell r="M339">
            <v>1</v>
          </cell>
          <cell r="N339">
            <v>1</v>
          </cell>
          <cell r="O339">
            <v>1</v>
          </cell>
          <cell r="P339">
            <v>1</v>
          </cell>
          <cell r="Q339">
            <v>1</v>
          </cell>
          <cell r="R339">
            <v>1</v>
          </cell>
        </row>
        <row r="340">
          <cell r="F340" t="str">
            <v>05-99001-72-211</v>
          </cell>
          <cell r="G340">
            <v>1</v>
          </cell>
          <cell r="H340">
            <v>1</v>
          </cell>
          <cell r="I340">
            <v>1</v>
          </cell>
          <cell r="J340">
            <v>1</v>
          </cell>
          <cell r="K340">
            <v>1</v>
          </cell>
          <cell r="L340">
            <v>1</v>
          </cell>
          <cell r="M340">
            <v>1</v>
          </cell>
          <cell r="N340">
            <v>1</v>
          </cell>
          <cell r="O340">
            <v>1</v>
          </cell>
          <cell r="P340">
            <v>1</v>
          </cell>
          <cell r="Q340">
            <v>1</v>
          </cell>
          <cell r="R340">
            <v>1</v>
          </cell>
        </row>
        <row r="341">
          <cell r="F341" t="str">
            <v>05-99001-72-221</v>
          </cell>
          <cell r="G341">
            <v>1</v>
          </cell>
          <cell r="H341">
            <v>1</v>
          </cell>
          <cell r="I341">
            <v>1</v>
          </cell>
          <cell r="J341">
            <v>1</v>
          </cell>
          <cell r="K341">
            <v>1</v>
          </cell>
          <cell r="L341">
            <v>1</v>
          </cell>
          <cell r="M341">
            <v>1</v>
          </cell>
          <cell r="N341">
            <v>1</v>
          </cell>
          <cell r="O341">
            <v>1</v>
          </cell>
          <cell r="P341">
            <v>1</v>
          </cell>
          <cell r="Q341">
            <v>1</v>
          </cell>
          <cell r="R341">
            <v>1</v>
          </cell>
        </row>
        <row r="342">
          <cell r="F342" t="str">
            <v>05-99001-72-222</v>
          </cell>
          <cell r="G342">
            <v>1</v>
          </cell>
          <cell r="H342">
            <v>1</v>
          </cell>
          <cell r="I342">
            <v>1</v>
          </cell>
          <cell r="J342">
            <v>1</v>
          </cell>
          <cell r="K342">
            <v>1</v>
          </cell>
          <cell r="L342">
            <v>1</v>
          </cell>
          <cell r="M342">
            <v>1</v>
          </cell>
          <cell r="N342">
            <v>1</v>
          </cell>
          <cell r="O342">
            <v>1</v>
          </cell>
          <cell r="P342">
            <v>1</v>
          </cell>
          <cell r="Q342">
            <v>1</v>
          </cell>
          <cell r="R342">
            <v>1</v>
          </cell>
        </row>
        <row r="343">
          <cell r="F343" t="str">
            <v>05-99001-72-251</v>
          </cell>
          <cell r="G343">
            <v>1</v>
          </cell>
          <cell r="H343">
            <v>1</v>
          </cell>
          <cell r="I343">
            <v>1</v>
          </cell>
          <cell r="J343">
            <v>1</v>
          </cell>
          <cell r="K343">
            <v>1</v>
          </cell>
          <cell r="L343">
            <v>1</v>
          </cell>
          <cell r="M343">
            <v>1</v>
          </cell>
          <cell r="N343">
            <v>1</v>
          </cell>
          <cell r="O343">
            <v>1</v>
          </cell>
          <cell r="P343">
            <v>1</v>
          </cell>
          <cell r="Q343">
            <v>1</v>
          </cell>
          <cell r="R343">
            <v>1</v>
          </cell>
        </row>
        <row r="344">
          <cell r="F344" t="str">
            <v>05-99001-72-253</v>
          </cell>
          <cell r="G344">
            <v>1</v>
          </cell>
          <cell r="H344">
            <v>1</v>
          </cell>
          <cell r="I344">
            <v>1</v>
          </cell>
          <cell r="J344">
            <v>1</v>
          </cell>
          <cell r="K344">
            <v>1</v>
          </cell>
          <cell r="L344">
            <v>1</v>
          </cell>
          <cell r="M344">
            <v>1</v>
          </cell>
          <cell r="N344">
            <v>1</v>
          </cell>
          <cell r="O344">
            <v>1</v>
          </cell>
          <cell r="P344">
            <v>1</v>
          </cell>
          <cell r="Q344">
            <v>1</v>
          </cell>
          <cell r="R344">
            <v>1</v>
          </cell>
        </row>
        <row r="345">
          <cell r="F345" t="str">
            <v>05-99001-72-254</v>
          </cell>
          <cell r="G345">
            <v>1</v>
          </cell>
          <cell r="H345">
            <v>1</v>
          </cell>
          <cell r="I345">
            <v>1</v>
          </cell>
          <cell r="J345">
            <v>1</v>
          </cell>
          <cell r="K345">
            <v>1</v>
          </cell>
          <cell r="L345">
            <v>1</v>
          </cell>
          <cell r="M345">
            <v>1</v>
          </cell>
          <cell r="N345">
            <v>1</v>
          </cell>
          <cell r="O345">
            <v>1</v>
          </cell>
          <cell r="P345">
            <v>1</v>
          </cell>
          <cell r="Q345">
            <v>1</v>
          </cell>
          <cell r="R345">
            <v>1</v>
          </cell>
        </row>
        <row r="346">
          <cell r="F346" t="str">
            <v>05-99001-72-255</v>
          </cell>
          <cell r="G346">
            <v>1</v>
          </cell>
          <cell r="H346">
            <v>1</v>
          </cell>
          <cell r="I346">
            <v>1</v>
          </cell>
          <cell r="J346">
            <v>1</v>
          </cell>
          <cell r="K346">
            <v>1</v>
          </cell>
          <cell r="L346">
            <v>1</v>
          </cell>
          <cell r="M346">
            <v>1</v>
          </cell>
          <cell r="N346">
            <v>1</v>
          </cell>
          <cell r="O346">
            <v>1</v>
          </cell>
          <cell r="P346">
            <v>1</v>
          </cell>
          <cell r="Q346">
            <v>1</v>
          </cell>
          <cell r="R346">
            <v>1</v>
          </cell>
        </row>
        <row r="347">
          <cell r="F347" t="str">
            <v>05-99001-72-256</v>
          </cell>
          <cell r="G347">
            <v>1</v>
          </cell>
          <cell r="H347">
            <v>1</v>
          </cell>
          <cell r="I347">
            <v>1</v>
          </cell>
          <cell r="J347">
            <v>1</v>
          </cell>
          <cell r="K347">
            <v>1</v>
          </cell>
          <cell r="L347">
            <v>1</v>
          </cell>
          <cell r="M347">
            <v>1</v>
          </cell>
          <cell r="N347">
            <v>1</v>
          </cell>
          <cell r="O347">
            <v>1</v>
          </cell>
          <cell r="P347">
            <v>1</v>
          </cell>
          <cell r="Q347">
            <v>1</v>
          </cell>
          <cell r="R347">
            <v>1</v>
          </cell>
        </row>
        <row r="348">
          <cell r="F348" t="str">
            <v>05-99001-72-258</v>
          </cell>
          <cell r="G348">
            <v>1</v>
          </cell>
          <cell r="H348">
            <v>1</v>
          </cell>
          <cell r="I348">
            <v>1</v>
          </cell>
          <cell r="J348">
            <v>1</v>
          </cell>
          <cell r="K348">
            <v>1</v>
          </cell>
          <cell r="L348">
            <v>1</v>
          </cell>
          <cell r="M348">
            <v>1</v>
          </cell>
          <cell r="N348">
            <v>1</v>
          </cell>
          <cell r="O348">
            <v>1</v>
          </cell>
          <cell r="P348">
            <v>1</v>
          </cell>
          <cell r="Q348">
            <v>1</v>
          </cell>
          <cell r="R348">
            <v>1</v>
          </cell>
        </row>
        <row r="349">
          <cell r="F349" t="str">
            <v>05-99001-72-351</v>
          </cell>
          <cell r="G349">
            <v>1</v>
          </cell>
          <cell r="H349">
            <v>1</v>
          </cell>
          <cell r="I349">
            <v>1</v>
          </cell>
          <cell r="J349">
            <v>1</v>
          </cell>
          <cell r="K349">
            <v>1</v>
          </cell>
          <cell r="L349">
            <v>1</v>
          </cell>
          <cell r="M349">
            <v>1</v>
          </cell>
          <cell r="N349">
            <v>1</v>
          </cell>
          <cell r="O349">
            <v>1</v>
          </cell>
          <cell r="P349">
            <v>1</v>
          </cell>
          <cell r="Q349">
            <v>1</v>
          </cell>
          <cell r="R349">
            <v>1</v>
          </cell>
        </row>
        <row r="350">
          <cell r="F350" t="str">
            <v>05-99001-72-352</v>
          </cell>
          <cell r="G350">
            <v>1</v>
          </cell>
          <cell r="H350">
            <v>1</v>
          </cell>
          <cell r="I350">
            <v>1</v>
          </cell>
          <cell r="J350">
            <v>1</v>
          </cell>
          <cell r="K350">
            <v>1</v>
          </cell>
          <cell r="L350">
            <v>1</v>
          </cell>
          <cell r="M350">
            <v>1</v>
          </cell>
          <cell r="N350">
            <v>1</v>
          </cell>
          <cell r="O350">
            <v>1</v>
          </cell>
          <cell r="P350">
            <v>1</v>
          </cell>
          <cell r="Q350">
            <v>1</v>
          </cell>
          <cell r="R350">
            <v>1</v>
          </cell>
        </row>
        <row r="351">
          <cell r="F351" t="str">
            <v>05-99001-72-359</v>
          </cell>
          <cell r="G351">
            <v>1</v>
          </cell>
          <cell r="H351">
            <v>1</v>
          </cell>
          <cell r="I351">
            <v>1</v>
          </cell>
          <cell r="J351">
            <v>1</v>
          </cell>
          <cell r="K351">
            <v>1</v>
          </cell>
          <cell r="L351">
            <v>1</v>
          </cell>
          <cell r="M351">
            <v>1</v>
          </cell>
          <cell r="N351">
            <v>1</v>
          </cell>
          <cell r="O351">
            <v>1</v>
          </cell>
          <cell r="P351">
            <v>1</v>
          </cell>
          <cell r="Q351">
            <v>1</v>
          </cell>
          <cell r="R351">
            <v>1</v>
          </cell>
        </row>
        <row r="352">
          <cell r="F352" t="str">
            <v>05-99001-72-402</v>
          </cell>
          <cell r="G352">
            <v>1</v>
          </cell>
          <cell r="H352">
            <v>1</v>
          </cell>
          <cell r="I352">
            <v>1</v>
          </cell>
          <cell r="J352">
            <v>1</v>
          </cell>
          <cell r="K352">
            <v>1</v>
          </cell>
          <cell r="L352">
            <v>1</v>
          </cell>
          <cell r="M352">
            <v>1</v>
          </cell>
          <cell r="N352">
            <v>1</v>
          </cell>
          <cell r="O352">
            <v>1</v>
          </cell>
          <cell r="P352">
            <v>1</v>
          </cell>
          <cell r="Q352">
            <v>1</v>
          </cell>
          <cell r="R352">
            <v>1</v>
          </cell>
        </row>
        <row r="353">
          <cell r="F353" t="str">
            <v>05-99001-72-403</v>
          </cell>
          <cell r="G353">
            <v>1</v>
          </cell>
          <cell r="H353">
            <v>1</v>
          </cell>
          <cell r="I353">
            <v>1</v>
          </cell>
          <cell r="J353">
            <v>1</v>
          </cell>
          <cell r="K353">
            <v>1</v>
          </cell>
          <cell r="L353">
            <v>1</v>
          </cell>
          <cell r="M353">
            <v>1</v>
          </cell>
          <cell r="N353">
            <v>1</v>
          </cell>
          <cell r="O353">
            <v>1</v>
          </cell>
          <cell r="P353">
            <v>1</v>
          </cell>
          <cell r="Q353">
            <v>1</v>
          </cell>
          <cell r="R353">
            <v>1</v>
          </cell>
        </row>
        <row r="354">
          <cell r="F354" t="str">
            <v>05-99001-72-404</v>
          </cell>
          <cell r="G354">
            <v>1</v>
          </cell>
          <cell r="H354">
            <v>1</v>
          </cell>
          <cell r="I354">
            <v>1</v>
          </cell>
          <cell r="J354">
            <v>1</v>
          </cell>
          <cell r="K354">
            <v>1</v>
          </cell>
          <cell r="L354">
            <v>1</v>
          </cell>
          <cell r="M354">
            <v>1</v>
          </cell>
          <cell r="N354">
            <v>1</v>
          </cell>
          <cell r="O354">
            <v>1</v>
          </cell>
          <cell r="P354">
            <v>1</v>
          </cell>
          <cell r="Q354">
            <v>1</v>
          </cell>
          <cell r="R354">
            <v>1</v>
          </cell>
        </row>
        <row r="355">
          <cell r="F355" t="str">
            <v>05-99001-72-405</v>
          </cell>
          <cell r="G355">
            <v>1</v>
          </cell>
          <cell r="H355">
            <v>1</v>
          </cell>
          <cell r="I355">
            <v>1</v>
          </cell>
          <cell r="J355">
            <v>1</v>
          </cell>
          <cell r="K355">
            <v>1</v>
          </cell>
          <cell r="L355">
            <v>1</v>
          </cell>
          <cell r="M355">
            <v>1</v>
          </cell>
          <cell r="N355">
            <v>1</v>
          </cell>
          <cell r="O355">
            <v>1</v>
          </cell>
          <cell r="P355">
            <v>1</v>
          </cell>
          <cell r="Q355">
            <v>1</v>
          </cell>
          <cell r="R355">
            <v>1</v>
          </cell>
        </row>
        <row r="356">
          <cell r="F356" t="str">
            <v>05-99001-72-406</v>
          </cell>
          <cell r="G356">
            <v>1</v>
          </cell>
          <cell r="H356">
            <v>1</v>
          </cell>
          <cell r="I356">
            <v>1</v>
          </cell>
          <cell r="J356">
            <v>1</v>
          </cell>
          <cell r="K356">
            <v>1</v>
          </cell>
          <cell r="L356">
            <v>1</v>
          </cell>
          <cell r="M356">
            <v>1</v>
          </cell>
          <cell r="N356">
            <v>1</v>
          </cell>
          <cell r="O356">
            <v>1</v>
          </cell>
          <cell r="P356">
            <v>1</v>
          </cell>
          <cell r="Q356">
            <v>1</v>
          </cell>
          <cell r="R356">
            <v>1</v>
          </cell>
        </row>
        <row r="357">
          <cell r="F357" t="str">
            <v>05-99001-72-407</v>
          </cell>
          <cell r="G357">
            <v>1</v>
          </cell>
          <cell r="H357">
            <v>1</v>
          </cell>
          <cell r="I357">
            <v>1</v>
          </cell>
          <cell r="J357">
            <v>1</v>
          </cell>
          <cell r="K357">
            <v>1</v>
          </cell>
          <cell r="L357">
            <v>1</v>
          </cell>
          <cell r="M357">
            <v>1</v>
          </cell>
          <cell r="N357">
            <v>1</v>
          </cell>
          <cell r="O357">
            <v>1</v>
          </cell>
          <cell r="P357">
            <v>1</v>
          </cell>
          <cell r="Q357">
            <v>1</v>
          </cell>
          <cell r="R357">
            <v>1</v>
          </cell>
        </row>
        <row r="358">
          <cell r="F358" t="str">
            <v>05-99001-72-411</v>
          </cell>
          <cell r="G358">
            <v>1</v>
          </cell>
          <cell r="H358">
            <v>1</v>
          </cell>
          <cell r="I358">
            <v>1</v>
          </cell>
          <cell r="J358">
            <v>1</v>
          </cell>
          <cell r="K358">
            <v>1</v>
          </cell>
          <cell r="L358">
            <v>1</v>
          </cell>
          <cell r="M358">
            <v>1</v>
          </cell>
          <cell r="N358">
            <v>1</v>
          </cell>
          <cell r="O358">
            <v>1</v>
          </cell>
          <cell r="P358">
            <v>1</v>
          </cell>
          <cell r="Q358">
            <v>1</v>
          </cell>
          <cell r="R358">
            <v>1</v>
          </cell>
        </row>
        <row r="359">
          <cell r="F359" t="str">
            <v>05-99001-72-414</v>
          </cell>
          <cell r="G359">
            <v>1</v>
          </cell>
          <cell r="H359">
            <v>1</v>
          </cell>
          <cell r="I359">
            <v>1</v>
          </cell>
          <cell r="J359">
            <v>1</v>
          </cell>
          <cell r="K359">
            <v>1</v>
          </cell>
          <cell r="L359">
            <v>1</v>
          </cell>
          <cell r="M359">
            <v>1</v>
          </cell>
          <cell r="N359">
            <v>1</v>
          </cell>
          <cell r="O359">
            <v>1</v>
          </cell>
          <cell r="P359">
            <v>1</v>
          </cell>
          <cell r="Q359">
            <v>1</v>
          </cell>
          <cell r="R359">
            <v>1</v>
          </cell>
        </row>
        <row r="360">
          <cell r="F360" t="str">
            <v>05-99001-72-415</v>
          </cell>
          <cell r="G360">
            <v>1</v>
          </cell>
          <cell r="H360">
            <v>1</v>
          </cell>
          <cell r="I360">
            <v>1</v>
          </cell>
          <cell r="J360">
            <v>1</v>
          </cell>
          <cell r="K360">
            <v>1</v>
          </cell>
          <cell r="L360">
            <v>1</v>
          </cell>
          <cell r="M360">
            <v>1</v>
          </cell>
          <cell r="N360">
            <v>1</v>
          </cell>
          <cell r="O360">
            <v>1</v>
          </cell>
          <cell r="P360">
            <v>1</v>
          </cell>
          <cell r="Q360">
            <v>1</v>
          </cell>
          <cell r="R360">
            <v>1</v>
          </cell>
        </row>
        <row r="361">
          <cell r="F361" t="str">
            <v>05-99001-72-421</v>
          </cell>
          <cell r="G361">
            <v>1</v>
          </cell>
          <cell r="H361">
            <v>1</v>
          </cell>
          <cell r="I361">
            <v>1</v>
          </cell>
          <cell r="J361">
            <v>1</v>
          </cell>
          <cell r="K361">
            <v>1</v>
          </cell>
          <cell r="L361">
            <v>1</v>
          </cell>
          <cell r="M361">
            <v>1</v>
          </cell>
          <cell r="N361">
            <v>1</v>
          </cell>
          <cell r="O361">
            <v>1</v>
          </cell>
          <cell r="P361">
            <v>1</v>
          </cell>
          <cell r="Q361">
            <v>1</v>
          </cell>
          <cell r="R361">
            <v>1</v>
          </cell>
        </row>
        <row r="362">
          <cell r="F362" t="str">
            <v>05-99001-72-711</v>
          </cell>
          <cell r="G362">
            <v>1</v>
          </cell>
          <cell r="H362">
            <v>1</v>
          </cell>
          <cell r="I362">
            <v>1</v>
          </cell>
          <cell r="J362">
            <v>1</v>
          </cell>
          <cell r="K362">
            <v>1</v>
          </cell>
          <cell r="L362">
            <v>1</v>
          </cell>
          <cell r="M362">
            <v>1</v>
          </cell>
          <cell r="N362">
            <v>1</v>
          </cell>
          <cell r="O362">
            <v>1</v>
          </cell>
          <cell r="P362">
            <v>1</v>
          </cell>
          <cell r="Q362">
            <v>1</v>
          </cell>
          <cell r="R362">
            <v>1</v>
          </cell>
        </row>
        <row r="363">
          <cell r="F363" t="str">
            <v>05-99001-72-712</v>
          </cell>
          <cell r="G363">
            <v>1</v>
          </cell>
          <cell r="H363">
            <v>1</v>
          </cell>
          <cell r="I363">
            <v>1</v>
          </cell>
          <cell r="J363">
            <v>1</v>
          </cell>
          <cell r="K363">
            <v>1</v>
          </cell>
          <cell r="L363">
            <v>1</v>
          </cell>
          <cell r="M363">
            <v>1</v>
          </cell>
          <cell r="N363">
            <v>1</v>
          </cell>
          <cell r="O363">
            <v>1</v>
          </cell>
          <cell r="P363">
            <v>1</v>
          </cell>
          <cell r="Q363">
            <v>1</v>
          </cell>
          <cell r="R363">
            <v>1</v>
          </cell>
        </row>
        <row r="364">
          <cell r="F364" t="str">
            <v>05-99001-72-713</v>
          </cell>
          <cell r="G364">
            <v>1</v>
          </cell>
          <cell r="H364">
            <v>1</v>
          </cell>
          <cell r="I364">
            <v>1</v>
          </cell>
          <cell r="J364">
            <v>1</v>
          </cell>
          <cell r="K364">
            <v>1</v>
          </cell>
          <cell r="L364">
            <v>1</v>
          </cell>
          <cell r="M364">
            <v>1</v>
          </cell>
          <cell r="N364">
            <v>1</v>
          </cell>
          <cell r="O364">
            <v>1</v>
          </cell>
          <cell r="P364">
            <v>1</v>
          </cell>
          <cell r="Q364">
            <v>1</v>
          </cell>
          <cell r="R364">
            <v>1</v>
          </cell>
        </row>
        <row r="365">
          <cell r="F365" t="str">
            <v>05-99001-72-714</v>
          </cell>
          <cell r="G365">
            <v>1</v>
          </cell>
          <cell r="H365">
            <v>1</v>
          </cell>
          <cell r="I365">
            <v>1</v>
          </cell>
          <cell r="J365">
            <v>1</v>
          </cell>
          <cell r="K365">
            <v>1</v>
          </cell>
          <cell r="L365">
            <v>1</v>
          </cell>
          <cell r="M365">
            <v>1</v>
          </cell>
          <cell r="N365">
            <v>1</v>
          </cell>
          <cell r="O365">
            <v>1</v>
          </cell>
          <cell r="P365">
            <v>1</v>
          </cell>
          <cell r="Q365">
            <v>1</v>
          </cell>
          <cell r="R365">
            <v>1</v>
          </cell>
        </row>
        <row r="366">
          <cell r="F366" t="str">
            <v>05-99001-72-715</v>
          </cell>
          <cell r="G366">
            <v>1</v>
          </cell>
          <cell r="H366">
            <v>1</v>
          </cell>
          <cell r="I366">
            <v>1</v>
          </cell>
          <cell r="J366">
            <v>1</v>
          </cell>
          <cell r="K366">
            <v>1</v>
          </cell>
          <cell r="L366">
            <v>1</v>
          </cell>
          <cell r="M366">
            <v>1</v>
          </cell>
          <cell r="N366">
            <v>1</v>
          </cell>
          <cell r="O366">
            <v>1</v>
          </cell>
          <cell r="P366">
            <v>1</v>
          </cell>
          <cell r="Q366">
            <v>1</v>
          </cell>
          <cell r="R366">
            <v>1</v>
          </cell>
        </row>
        <row r="367">
          <cell r="F367" t="str">
            <v>05-99001-72-716</v>
          </cell>
          <cell r="G367">
            <v>1</v>
          </cell>
          <cell r="H367">
            <v>1</v>
          </cell>
          <cell r="I367">
            <v>1</v>
          </cell>
          <cell r="J367">
            <v>1</v>
          </cell>
          <cell r="K367">
            <v>1</v>
          </cell>
          <cell r="L367">
            <v>1</v>
          </cell>
          <cell r="M367">
            <v>1</v>
          </cell>
          <cell r="N367">
            <v>1</v>
          </cell>
          <cell r="O367">
            <v>1</v>
          </cell>
          <cell r="P367">
            <v>1</v>
          </cell>
          <cell r="Q367">
            <v>1</v>
          </cell>
          <cell r="R367">
            <v>1</v>
          </cell>
        </row>
        <row r="368">
          <cell r="F368" t="str">
            <v>05-99001-72-719</v>
          </cell>
          <cell r="G368">
            <v>1</v>
          </cell>
          <cell r="H368">
            <v>1</v>
          </cell>
          <cell r="I368">
            <v>1</v>
          </cell>
          <cell r="J368">
            <v>1</v>
          </cell>
          <cell r="K368">
            <v>1</v>
          </cell>
          <cell r="L368">
            <v>1</v>
          </cell>
          <cell r="M368">
            <v>1</v>
          </cell>
          <cell r="N368">
            <v>1</v>
          </cell>
          <cell r="O368">
            <v>1</v>
          </cell>
          <cell r="P368">
            <v>1</v>
          </cell>
          <cell r="Q368">
            <v>1</v>
          </cell>
          <cell r="R368">
            <v>1</v>
          </cell>
        </row>
        <row r="369">
          <cell r="F369" t="str">
            <v>05-99001-72-725</v>
          </cell>
          <cell r="G369">
            <v>1</v>
          </cell>
          <cell r="H369">
            <v>1</v>
          </cell>
          <cell r="I369">
            <v>1</v>
          </cell>
          <cell r="J369">
            <v>1</v>
          </cell>
          <cell r="K369">
            <v>1</v>
          </cell>
          <cell r="L369">
            <v>1</v>
          </cell>
          <cell r="M369">
            <v>1</v>
          </cell>
          <cell r="N369">
            <v>1</v>
          </cell>
          <cell r="O369">
            <v>1</v>
          </cell>
          <cell r="P369">
            <v>1</v>
          </cell>
          <cell r="Q369">
            <v>1</v>
          </cell>
          <cell r="R369">
            <v>1</v>
          </cell>
        </row>
        <row r="370">
          <cell r="F370" t="str">
            <v>05-99001-72-733</v>
          </cell>
          <cell r="G370">
            <v>1</v>
          </cell>
          <cell r="H370">
            <v>1</v>
          </cell>
          <cell r="I370">
            <v>1</v>
          </cell>
          <cell r="J370">
            <v>1</v>
          </cell>
          <cell r="K370">
            <v>1</v>
          </cell>
          <cell r="L370">
            <v>1</v>
          </cell>
          <cell r="M370">
            <v>1</v>
          </cell>
          <cell r="N370">
            <v>1</v>
          </cell>
          <cell r="O370">
            <v>1</v>
          </cell>
          <cell r="P370">
            <v>1</v>
          </cell>
          <cell r="Q370">
            <v>1</v>
          </cell>
          <cell r="R370">
            <v>1</v>
          </cell>
        </row>
        <row r="371">
          <cell r="F371" t="str">
            <v>05-99001-72-851</v>
          </cell>
          <cell r="G371">
            <v>1</v>
          </cell>
          <cell r="H371">
            <v>1</v>
          </cell>
          <cell r="I371">
            <v>1</v>
          </cell>
          <cell r="J371">
            <v>1</v>
          </cell>
          <cell r="K371">
            <v>1</v>
          </cell>
          <cell r="L371">
            <v>1</v>
          </cell>
          <cell r="M371">
            <v>1</v>
          </cell>
          <cell r="N371">
            <v>1</v>
          </cell>
          <cell r="O371">
            <v>1</v>
          </cell>
          <cell r="P371">
            <v>1</v>
          </cell>
          <cell r="Q371">
            <v>1</v>
          </cell>
          <cell r="R371">
            <v>1</v>
          </cell>
        </row>
        <row r="372">
          <cell r="F372" t="str">
            <v>05-99001-72-861</v>
          </cell>
          <cell r="G372">
            <v>1</v>
          </cell>
          <cell r="H372">
            <v>1</v>
          </cell>
          <cell r="I372">
            <v>1</v>
          </cell>
          <cell r="J372">
            <v>1</v>
          </cell>
          <cell r="K372">
            <v>1</v>
          </cell>
          <cell r="L372">
            <v>1</v>
          </cell>
          <cell r="M372">
            <v>1</v>
          </cell>
          <cell r="N372">
            <v>1</v>
          </cell>
          <cell r="O372">
            <v>1</v>
          </cell>
          <cell r="P372">
            <v>1</v>
          </cell>
          <cell r="Q372">
            <v>1</v>
          </cell>
          <cell r="R372">
            <v>1</v>
          </cell>
        </row>
        <row r="373">
          <cell r="F373" t="str">
            <v>05-99001-72-801</v>
          </cell>
          <cell r="G373">
            <v>1</v>
          </cell>
          <cell r="H373">
            <v>1</v>
          </cell>
          <cell r="I373">
            <v>1</v>
          </cell>
          <cell r="J373">
            <v>1</v>
          </cell>
          <cell r="K373">
            <v>1</v>
          </cell>
          <cell r="L373">
            <v>1</v>
          </cell>
          <cell r="M373">
            <v>1</v>
          </cell>
          <cell r="N373">
            <v>1</v>
          </cell>
          <cell r="O373">
            <v>1</v>
          </cell>
          <cell r="P373">
            <v>1</v>
          </cell>
          <cell r="Q373">
            <v>1</v>
          </cell>
          <cell r="R373">
            <v>1</v>
          </cell>
        </row>
        <row r="374">
          <cell r="F374" t="str">
            <v>05-99001-72-802</v>
          </cell>
          <cell r="G374">
            <v>1</v>
          </cell>
          <cell r="H374">
            <v>1</v>
          </cell>
          <cell r="I374">
            <v>1</v>
          </cell>
          <cell r="J374">
            <v>1</v>
          </cell>
          <cell r="K374">
            <v>1</v>
          </cell>
          <cell r="L374">
            <v>1</v>
          </cell>
          <cell r="M374">
            <v>1</v>
          </cell>
          <cell r="N374">
            <v>1</v>
          </cell>
          <cell r="O374">
            <v>1</v>
          </cell>
          <cell r="P374">
            <v>1</v>
          </cell>
          <cell r="Q374">
            <v>1</v>
          </cell>
          <cell r="R374">
            <v>1</v>
          </cell>
        </row>
        <row r="375">
          <cell r="F375" t="str">
            <v>05-99001-72-803</v>
          </cell>
          <cell r="G375">
            <v>1</v>
          </cell>
          <cell r="H375">
            <v>1</v>
          </cell>
          <cell r="I375">
            <v>1</v>
          </cell>
          <cell r="J375">
            <v>1</v>
          </cell>
          <cell r="K375">
            <v>1</v>
          </cell>
          <cell r="L375">
            <v>1</v>
          </cell>
          <cell r="M375">
            <v>1</v>
          </cell>
          <cell r="N375">
            <v>1</v>
          </cell>
          <cell r="O375">
            <v>1</v>
          </cell>
          <cell r="P375">
            <v>1</v>
          </cell>
          <cell r="Q375">
            <v>1</v>
          </cell>
          <cell r="R375">
            <v>1</v>
          </cell>
        </row>
        <row r="376">
          <cell r="F376" t="str">
            <v>05-99001-72-805</v>
          </cell>
          <cell r="G376">
            <v>1</v>
          </cell>
          <cell r="H376">
            <v>1</v>
          </cell>
          <cell r="I376">
            <v>1</v>
          </cell>
          <cell r="J376">
            <v>1</v>
          </cell>
          <cell r="K376">
            <v>1</v>
          </cell>
          <cell r="L376">
            <v>1</v>
          </cell>
          <cell r="M376">
            <v>1</v>
          </cell>
          <cell r="N376">
            <v>1</v>
          </cell>
          <cell r="O376">
            <v>1</v>
          </cell>
          <cell r="P376">
            <v>1</v>
          </cell>
          <cell r="Q376">
            <v>1</v>
          </cell>
          <cell r="R376">
            <v>1</v>
          </cell>
        </row>
        <row r="377">
          <cell r="F377" t="str">
            <v>05-99001-72-810</v>
          </cell>
          <cell r="G377">
            <v>1</v>
          </cell>
          <cell r="H377">
            <v>1</v>
          </cell>
          <cell r="I377">
            <v>1</v>
          </cell>
          <cell r="J377">
            <v>1</v>
          </cell>
          <cell r="K377">
            <v>1</v>
          </cell>
          <cell r="L377">
            <v>1</v>
          </cell>
          <cell r="M377">
            <v>1</v>
          </cell>
          <cell r="N377">
            <v>1</v>
          </cell>
          <cell r="O377">
            <v>1</v>
          </cell>
          <cell r="P377">
            <v>1</v>
          </cell>
          <cell r="Q377">
            <v>1</v>
          </cell>
          <cell r="R377">
            <v>1</v>
          </cell>
        </row>
        <row r="378">
          <cell r="F378" t="str">
            <v>05-99001-72-811</v>
          </cell>
          <cell r="G378">
            <v>1</v>
          </cell>
          <cell r="H378">
            <v>1</v>
          </cell>
          <cell r="I378">
            <v>1</v>
          </cell>
          <cell r="J378">
            <v>1</v>
          </cell>
          <cell r="K378">
            <v>1</v>
          </cell>
          <cell r="L378">
            <v>1</v>
          </cell>
          <cell r="M378">
            <v>1</v>
          </cell>
          <cell r="N378">
            <v>1</v>
          </cell>
          <cell r="O378">
            <v>1</v>
          </cell>
          <cell r="P378">
            <v>1</v>
          </cell>
          <cell r="Q378">
            <v>1</v>
          </cell>
          <cell r="R378">
            <v>1</v>
          </cell>
        </row>
        <row r="379">
          <cell r="F379" t="str">
            <v>05-99001-72-812</v>
          </cell>
          <cell r="G379">
            <v>1</v>
          </cell>
          <cell r="H379">
            <v>1</v>
          </cell>
          <cell r="I379">
            <v>1</v>
          </cell>
          <cell r="J379">
            <v>1</v>
          </cell>
          <cell r="K379">
            <v>1</v>
          </cell>
          <cell r="L379">
            <v>1</v>
          </cell>
          <cell r="M379">
            <v>1</v>
          </cell>
          <cell r="N379">
            <v>1</v>
          </cell>
          <cell r="O379">
            <v>1</v>
          </cell>
          <cell r="P379">
            <v>1</v>
          </cell>
          <cell r="Q379">
            <v>1</v>
          </cell>
          <cell r="R379">
            <v>1</v>
          </cell>
        </row>
        <row r="380">
          <cell r="F380" t="str">
            <v>05-99001-72-831</v>
          </cell>
          <cell r="G380">
            <v>1</v>
          </cell>
          <cell r="H380">
            <v>1</v>
          </cell>
          <cell r="I380">
            <v>1</v>
          </cell>
          <cell r="J380">
            <v>1</v>
          </cell>
          <cell r="K380">
            <v>1</v>
          </cell>
          <cell r="L380">
            <v>1</v>
          </cell>
          <cell r="M380">
            <v>1</v>
          </cell>
          <cell r="N380">
            <v>1</v>
          </cell>
          <cell r="O380">
            <v>1</v>
          </cell>
          <cell r="P380">
            <v>1</v>
          </cell>
          <cell r="Q380">
            <v>1</v>
          </cell>
          <cell r="R380">
            <v>1</v>
          </cell>
        </row>
        <row r="381">
          <cell r="F381" t="str">
            <v>05-99001-72-832</v>
          </cell>
          <cell r="G381">
            <v>1</v>
          </cell>
          <cell r="H381">
            <v>1</v>
          </cell>
          <cell r="I381">
            <v>1</v>
          </cell>
          <cell r="J381">
            <v>1</v>
          </cell>
          <cell r="K381">
            <v>1</v>
          </cell>
          <cell r="L381">
            <v>1</v>
          </cell>
          <cell r="M381">
            <v>1</v>
          </cell>
          <cell r="N381">
            <v>1</v>
          </cell>
          <cell r="O381">
            <v>1</v>
          </cell>
          <cell r="P381">
            <v>1</v>
          </cell>
          <cell r="Q381">
            <v>1</v>
          </cell>
          <cell r="R381">
            <v>1</v>
          </cell>
        </row>
        <row r="382">
          <cell r="F382" t="str">
            <v>05-99001-72-835</v>
          </cell>
          <cell r="G382">
            <v>1</v>
          </cell>
          <cell r="H382">
            <v>1</v>
          </cell>
          <cell r="I382">
            <v>1</v>
          </cell>
          <cell r="J382">
            <v>1</v>
          </cell>
          <cell r="K382">
            <v>1</v>
          </cell>
          <cell r="L382">
            <v>1</v>
          </cell>
          <cell r="M382">
            <v>1</v>
          </cell>
          <cell r="N382">
            <v>1</v>
          </cell>
          <cell r="O382">
            <v>1</v>
          </cell>
          <cell r="P382">
            <v>1</v>
          </cell>
          <cell r="Q382">
            <v>1</v>
          </cell>
          <cell r="R382">
            <v>1</v>
          </cell>
        </row>
        <row r="383">
          <cell r="F383" t="str">
            <v>05-99001-72-901</v>
          </cell>
          <cell r="G383">
            <v>1</v>
          </cell>
          <cell r="H383">
            <v>1</v>
          </cell>
          <cell r="I383">
            <v>1</v>
          </cell>
          <cell r="J383">
            <v>1</v>
          </cell>
          <cell r="K383">
            <v>1</v>
          </cell>
          <cell r="L383">
            <v>1</v>
          </cell>
          <cell r="M383">
            <v>1</v>
          </cell>
          <cell r="N383">
            <v>1</v>
          </cell>
          <cell r="O383">
            <v>1</v>
          </cell>
          <cell r="P383">
            <v>1</v>
          </cell>
          <cell r="Q383">
            <v>1</v>
          </cell>
          <cell r="R383">
            <v>1</v>
          </cell>
        </row>
        <row r="384">
          <cell r="F384" t="str">
            <v>05-99001-72-902</v>
          </cell>
          <cell r="G384">
            <v>1</v>
          </cell>
          <cell r="H384">
            <v>1</v>
          </cell>
          <cell r="I384">
            <v>1</v>
          </cell>
          <cell r="J384">
            <v>1</v>
          </cell>
          <cell r="K384">
            <v>1</v>
          </cell>
          <cell r="L384">
            <v>1</v>
          </cell>
          <cell r="M384">
            <v>1</v>
          </cell>
          <cell r="N384">
            <v>1</v>
          </cell>
          <cell r="O384">
            <v>1</v>
          </cell>
          <cell r="P384">
            <v>1</v>
          </cell>
          <cell r="Q384">
            <v>1</v>
          </cell>
          <cell r="R384">
            <v>1</v>
          </cell>
        </row>
        <row r="385">
          <cell r="F385" t="str">
            <v>05-99001-72-903</v>
          </cell>
          <cell r="G385">
            <v>1</v>
          </cell>
          <cell r="H385">
            <v>1</v>
          </cell>
          <cell r="I385">
            <v>1</v>
          </cell>
          <cell r="J385">
            <v>1</v>
          </cell>
          <cell r="K385">
            <v>1</v>
          </cell>
          <cell r="L385">
            <v>1</v>
          </cell>
          <cell r="M385">
            <v>1</v>
          </cell>
          <cell r="N385">
            <v>1</v>
          </cell>
          <cell r="O385">
            <v>1</v>
          </cell>
          <cell r="P385">
            <v>1</v>
          </cell>
          <cell r="Q385">
            <v>1</v>
          </cell>
          <cell r="R385">
            <v>1</v>
          </cell>
        </row>
        <row r="386">
          <cell r="F386" t="str">
            <v>05-99001-72-921</v>
          </cell>
          <cell r="G386">
            <v>1</v>
          </cell>
          <cell r="H386">
            <v>1</v>
          </cell>
          <cell r="I386">
            <v>1</v>
          </cell>
          <cell r="J386">
            <v>1</v>
          </cell>
          <cell r="K386">
            <v>1</v>
          </cell>
          <cell r="L386">
            <v>1</v>
          </cell>
          <cell r="M386">
            <v>1</v>
          </cell>
          <cell r="N386">
            <v>1</v>
          </cell>
          <cell r="O386">
            <v>1</v>
          </cell>
          <cell r="P386">
            <v>1</v>
          </cell>
          <cell r="Q386">
            <v>1</v>
          </cell>
          <cell r="R386">
            <v>1</v>
          </cell>
        </row>
        <row r="387">
          <cell r="F387" t="str">
            <v>05-99001-72-931</v>
          </cell>
          <cell r="G387">
            <v>1</v>
          </cell>
          <cell r="H387">
            <v>1</v>
          </cell>
          <cell r="I387">
            <v>1</v>
          </cell>
          <cell r="J387">
            <v>1</v>
          </cell>
          <cell r="K387">
            <v>1</v>
          </cell>
          <cell r="L387">
            <v>1</v>
          </cell>
          <cell r="M387">
            <v>1</v>
          </cell>
          <cell r="N387">
            <v>1</v>
          </cell>
          <cell r="O387">
            <v>1</v>
          </cell>
          <cell r="P387">
            <v>1</v>
          </cell>
          <cell r="Q387">
            <v>1</v>
          </cell>
          <cell r="R387">
            <v>1</v>
          </cell>
        </row>
        <row r="388">
          <cell r="F388" t="str">
            <v>05-99001-72-932</v>
          </cell>
          <cell r="G388">
            <v>1</v>
          </cell>
          <cell r="H388">
            <v>1</v>
          </cell>
          <cell r="I388">
            <v>1</v>
          </cell>
          <cell r="J388">
            <v>1</v>
          </cell>
          <cell r="K388">
            <v>1</v>
          </cell>
          <cell r="L388">
            <v>1</v>
          </cell>
          <cell r="M388">
            <v>1</v>
          </cell>
          <cell r="N388">
            <v>1</v>
          </cell>
          <cell r="O388">
            <v>1</v>
          </cell>
          <cell r="P388">
            <v>1</v>
          </cell>
          <cell r="Q388">
            <v>1</v>
          </cell>
          <cell r="R388">
            <v>1</v>
          </cell>
        </row>
        <row r="389">
          <cell r="F389" t="str">
            <v>05-99001-72-941</v>
          </cell>
          <cell r="G389">
            <v>1</v>
          </cell>
          <cell r="H389">
            <v>1</v>
          </cell>
          <cell r="I389">
            <v>1</v>
          </cell>
          <cell r="J389">
            <v>1</v>
          </cell>
          <cell r="K389">
            <v>1</v>
          </cell>
          <cell r="L389">
            <v>1</v>
          </cell>
          <cell r="M389">
            <v>1</v>
          </cell>
          <cell r="N389">
            <v>1</v>
          </cell>
          <cell r="O389">
            <v>1</v>
          </cell>
          <cell r="P389">
            <v>1</v>
          </cell>
          <cell r="Q389">
            <v>1</v>
          </cell>
          <cell r="R389">
            <v>1</v>
          </cell>
        </row>
        <row r="390">
          <cell r="F390" t="str">
            <v>05-99001-72-945</v>
          </cell>
          <cell r="G390">
            <v>1</v>
          </cell>
          <cell r="H390">
            <v>1</v>
          </cell>
          <cell r="I390">
            <v>1</v>
          </cell>
          <cell r="J390">
            <v>1</v>
          </cell>
          <cell r="K390">
            <v>1</v>
          </cell>
          <cell r="L390">
            <v>1</v>
          </cell>
          <cell r="M390">
            <v>1</v>
          </cell>
          <cell r="N390">
            <v>1</v>
          </cell>
          <cell r="O390">
            <v>1</v>
          </cell>
          <cell r="P390">
            <v>1</v>
          </cell>
          <cell r="Q390">
            <v>1</v>
          </cell>
          <cell r="R390">
            <v>1</v>
          </cell>
        </row>
        <row r="391">
          <cell r="F391" t="str">
            <v>05-99001-72-951</v>
          </cell>
          <cell r="G391">
            <v>1</v>
          </cell>
          <cell r="H391">
            <v>1</v>
          </cell>
          <cell r="I391">
            <v>1</v>
          </cell>
          <cell r="J391">
            <v>1</v>
          </cell>
          <cell r="K391">
            <v>1</v>
          </cell>
          <cell r="L391">
            <v>1</v>
          </cell>
          <cell r="M391">
            <v>1</v>
          </cell>
          <cell r="N391">
            <v>1</v>
          </cell>
          <cell r="O391">
            <v>1</v>
          </cell>
          <cell r="P391">
            <v>1</v>
          </cell>
          <cell r="Q391">
            <v>1</v>
          </cell>
          <cell r="R391">
            <v>1</v>
          </cell>
        </row>
        <row r="392">
          <cell r="F392" t="str">
            <v>05-99001-72-955</v>
          </cell>
          <cell r="G392">
            <v>1</v>
          </cell>
          <cell r="H392">
            <v>1</v>
          </cell>
          <cell r="I392">
            <v>1</v>
          </cell>
          <cell r="J392">
            <v>1</v>
          </cell>
          <cell r="K392">
            <v>1</v>
          </cell>
          <cell r="L392">
            <v>1</v>
          </cell>
          <cell r="M392">
            <v>1</v>
          </cell>
          <cell r="N392">
            <v>1</v>
          </cell>
          <cell r="O392">
            <v>1</v>
          </cell>
          <cell r="P392">
            <v>1</v>
          </cell>
          <cell r="Q392">
            <v>1</v>
          </cell>
          <cell r="R392">
            <v>1</v>
          </cell>
        </row>
        <row r="393">
          <cell r="F393" t="str">
            <v>05-99001-72-961</v>
          </cell>
          <cell r="G393">
            <v>1</v>
          </cell>
          <cell r="H393">
            <v>1</v>
          </cell>
          <cell r="I393">
            <v>1</v>
          </cell>
          <cell r="J393">
            <v>1</v>
          </cell>
          <cell r="K393">
            <v>1</v>
          </cell>
          <cell r="L393">
            <v>1</v>
          </cell>
          <cell r="M393">
            <v>1</v>
          </cell>
          <cell r="N393">
            <v>1</v>
          </cell>
          <cell r="O393">
            <v>1</v>
          </cell>
          <cell r="P393">
            <v>1</v>
          </cell>
          <cell r="Q393">
            <v>1</v>
          </cell>
          <cell r="R393">
            <v>1</v>
          </cell>
        </row>
        <row r="394">
          <cell r="F394" t="str">
            <v>05-99001-72-962</v>
          </cell>
          <cell r="G394">
            <v>1</v>
          </cell>
          <cell r="H394">
            <v>1</v>
          </cell>
          <cell r="I394">
            <v>1</v>
          </cell>
          <cell r="J394">
            <v>1</v>
          </cell>
          <cell r="K394">
            <v>1</v>
          </cell>
          <cell r="L394">
            <v>1</v>
          </cell>
          <cell r="M394">
            <v>1</v>
          </cell>
          <cell r="N394">
            <v>1</v>
          </cell>
          <cell r="O394">
            <v>1</v>
          </cell>
          <cell r="P394">
            <v>1</v>
          </cell>
          <cell r="Q394">
            <v>1</v>
          </cell>
          <cell r="R394">
            <v>1</v>
          </cell>
        </row>
        <row r="395">
          <cell r="F395" t="str">
            <v>05-99001-72-963</v>
          </cell>
          <cell r="G395">
            <v>1</v>
          </cell>
          <cell r="H395">
            <v>1</v>
          </cell>
          <cell r="I395">
            <v>1</v>
          </cell>
          <cell r="J395">
            <v>1</v>
          </cell>
          <cell r="K395">
            <v>1</v>
          </cell>
          <cell r="L395">
            <v>1</v>
          </cell>
          <cell r="M395">
            <v>1</v>
          </cell>
          <cell r="N395">
            <v>1</v>
          </cell>
          <cell r="O395">
            <v>1</v>
          </cell>
          <cell r="P395">
            <v>1</v>
          </cell>
          <cell r="Q395">
            <v>1</v>
          </cell>
          <cell r="R395">
            <v>1</v>
          </cell>
        </row>
        <row r="396">
          <cell r="F396" t="str">
            <v>05-99001-72-965</v>
          </cell>
          <cell r="G396">
            <v>1</v>
          </cell>
          <cell r="H396">
            <v>1</v>
          </cell>
          <cell r="I396">
            <v>1</v>
          </cell>
          <cell r="J396">
            <v>1</v>
          </cell>
          <cell r="K396">
            <v>1</v>
          </cell>
          <cell r="L396">
            <v>1</v>
          </cell>
          <cell r="M396">
            <v>1</v>
          </cell>
          <cell r="N396">
            <v>1</v>
          </cell>
          <cell r="O396">
            <v>1</v>
          </cell>
          <cell r="P396">
            <v>1</v>
          </cell>
          <cell r="Q396">
            <v>1</v>
          </cell>
          <cell r="R396">
            <v>1</v>
          </cell>
        </row>
        <row r="397">
          <cell r="F397" t="str">
            <v>06-99001-72-011</v>
          </cell>
          <cell r="G397">
            <v>1</v>
          </cell>
          <cell r="H397">
            <v>1</v>
          </cell>
          <cell r="I397">
            <v>1</v>
          </cell>
          <cell r="J397">
            <v>1</v>
          </cell>
          <cell r="K397">
            <v>1</v>
          </cell>
          <cell r="L397">
            <v>1</v>
          </cell>
          <cell r="M397">
            <v>1</v>
          </cell>
          <cell r="N397">
            <v>1</v>
          </cell>
          <cell r="O397">
            <v>1</v>
          </cell>
          <cell r="P397">
            <v>1</v>
          </cell>
          <cell r="Q397">
            <v>1</v>
          </cell>
          <cell r="R397">
            <v>1</v>
          </cell>
        </row>
        <row r="398">
          <cell r="F398" t="str">
            <v>06-99001-72-012</v>
          </cell>
          <cell r="G398">
            <v>1</v>
          </cell>
          <cell r="H398">
            <v>1</v>
          </cell>
          <cell r="I398">
            <v>1</v>
          </cell>
          <cell r="J398">
            <v>1</v>
          </cell>
          <cell r="K398">
            <v>1</v>
          </cell>
          <cell r="L398">
            <v>1</v>
          </cell>
          <cell r="M398">
            <v>1</v>
          </cell>
          <cell r="N398">
            <v>1</v>
          </cell>
          <cell r="O398">
            <v>1</v>
          </cell>
          <cell r="P398">
            <v>1</v>
          </cell>
          <cell r="Q398">
            <v>1</v>
          </cell>
          <cell r="R398">
            <v>1</v>
          </cell>
        </row>
        <row r="399">
          <cell r="F399" t="str">
            <v>06-99001-72-013</v>
          </cell>
          <cell r="G399">
            <v>1</v>
          </cell>
          <cell r="H399">
            <v>1</v>
          </cell>
          <cell r="I399">
            <v>1</v>
          </cell>
          <cell r="J399">
            <v>1</v>
          </cell>
          <cell r="K399">
            <v>1</v>
          </cell>
          <cell r="L399">
            <v>1</v>
          </cell>
          <cell r="M399">
            <v>1</v>
          </cell>
          <cell r="N399">
            <v>1</v>
          </cell>
          <cell r="O399">
            <v>1</v>
          </cell>
          <cell r="P399">
            <v>1</v>
          </cell>
          <cell r="Q399">
            <v>1</v>
          </cell>
          <cell r="R399">
            <v>1</v>
          </cell>
        </row>
        <row r="400">
          <cell r="F400" t="str">
            <v>06-99001-72-014</v>
          </cell>
          <cell r="G400">
            <v>1</v>
          </cell>
          <cell r="H400">
            <v>1</v>
          </cell>
          <cell r="I400">
            <v>1</v>
          </cell>
          <cell r="J400">
            <v>1</v>
          </cell>
          <cell r="K400">
            <v>1</v>
          </cell>
          <cell r="L400">
            <v>1</v>
          </cell>
          <cell r="M400">
            <v>1</v>
          </cell>
          <cell r="N400">
            <v>1</v>
          </cell>
          <cell r="O400">
            <v>1</v>
          </cell>
          <cell r="P400">
            <v>1</v>
          </cell>
          <cell r="Q400">
            <v>1</v>
          </cell>
          <cell r="R400">
            <v>1</v>
          </cell>
        </row>
        <row r="401">
          <cell r="F401" t="str">
            <v>06-99001-72-018</v>
          </cell>
          <cell r="G401">
            <v>1</v>
          </cell>
          <cell r="H401">
            <v>1</v>
          </cell>
          <cell r="I401">
            <v>1</v>
          </cell>
          <cell r="J401">
            <v>1</v>
          </cell>
          <cell r="K401">
            <v>1</v>
          </cell>
          <cell r="L401">
            <v>1</v>
          </cell>
          <cell r="M401">
            <v>1</v>
          </cell>
          <cell r="N401">
            <v>1</v>
          </cell>
          <cell r="O401">
            <v>1</v>
          </cell>
          <cell r="P401">
            <v>1</v>
          </cell>
          <cell r="Q401">
            <v>1</v>
          </cell>
          <cell r="R401">
            <v>1</v>
          </cell>
        </row>
        <row r="402">
          <cell r="F402" t="str">
            <v>06-99001-72-099</v>
          </cell>
          <cell r="G402">
            <v>1</v>
          </cell>
          <cell r="H402">
            <v>1</v>
          </cell>
          <cell r="I402">
            <v>1</v>
          </cell>
          <cell r="J402">
            <v>1</v>
          </cell>
          <cell r="K402">
            <v>1</v>
          </cell>
          <cell r="L402">
            <v>1</v>
          </cell>
          <cell r="M402">
            <v>1</v>
          </cell>
          <cell r="N402">
            <v>1</v>
          </cell>
          <cell r="O402">
            <v>1</v>
          </cell>
          <cell r="P402">
            <v>1</v>
          </cell>
          <cell r="Q402">
            <v>1</v>
          </cell>
          <cell r="R402">
            <v>1</v>
          </cell>
        </row>
        <row r="403">
          <cell r="F403" t="str">
            <v>06-99001-72-110</v>
          </cell>
          <cell r="G403">
            <v>1</v>
          </cell>
          <cell r="H403">
            <v>1</v>
          </cell>
          <cell r="I403">
            <v>1</v>
          </cell>
          <cell r="J403">
            <v>1</v>
          </cell>
          <cell r="K403">
            <v>1</v>
          </cell>
          <cell r="L403">
            <v>1</v>
          </cell>
          <cell r="M403">
            <v>1</v>
          </cell>
          <cell r="N403">
            <v>1</v>
          </cell>
          <cell r="O403">
            <v>1</v>
          </cell>
          <cell r="P403">
            <v>1</v>
          </cell>
          <cell r="Q403">
            <v>1</v>
          </cell>
          <cell r="R403">
            <v>1</v>
          </cell>
        </row>
        <row r="404">
          <cell r="F404" t="str">
            <v>06-99001-72-111</v>
          </cell>
          <cell r="G404">
            <v>1</v>
          </cell>
          <cell r="H404">
            <v>1</v>
          </cell>
          <cell r="I404">
            <v>1</v>
          </cell>
          <cell r="J404">
            <v>1</v>
          </cell>
          <cell r="K404">
            <v>1</v>
          </cell>
          <cell r="L404">
            <v>1</v>
          </cell>
          <cell r="M404">
            <v>1</v>
          </cell>
          <cell r="N404">
            <v>1</v>
          </cell>
          <cell r="O404">
            <v>1</v>
          </cell>
          <cell r="P404">
            <v>1</v>
          </cell>
          <cell r="Q404">
            <v>1</v>
          </cell>
          <cell r="R404">
            <v>1</v>
          </cell>
        </row>
        <row r="405">
          <cell r="F405" t="str">
            <v>06-99001-72-112</v>
          </cell>
          <cell r="G405">
            <v>1</v>
          </cell>
          <cell r="H405">
            <v>1</v>
          </cell>
          <cell r="I405">
            <v>1</v>
          </cell>
          <cell r="J405">
            <v>1</v>
          </cell>
          <cell r="K405">
            <v>1</v>
          </cell>
          <cell r="L405">
            <v>1</v>
          </cell>
          <cell r="M405">
            <v>1</v>
          </cell>
          <cell r="N405">
            <v>1</v>
          </cell>
          <cell r="O405">
            <v>1</v>
          </cell>
          <cell r="P405">
            <v>1</v>
          </cell>
          <cell r="Q405">
            <v>1</v>
          </cell>
          <cell r="R405">
            <v>1</v>
          </cell>
        </row>
        <row r="406">
          <cell r="F406" t="str">
            <v>06-99001-72-113</v>
          </cell>
          <cell r="G406">
            <v>1</v>
          </cell>
          <cell r="H406">
            <v>1</v>
          </cell>
          <cell r="I406">
            <v>1</v>
          </cell>
          <cell r="J406">
            <v>1</v>
          </cell>
          <cell r="K406">
            <v>1</v>
          </cell>
          <cell r="L406">
            <v>1</v>
          </cell>
          <cell r="M406">
            <v>1</v>
          </cell>
          <cell r="N406">
            <v>1</v>
          </cell>
          <cell r="O406">
            <v>1</v>
          </cell>
          <cell r="P406">
            <v>1</v>
          </cell>
          <cell r="Q406">
            <v>1</v>
          </cell>
          <cell r="R406">
            <v>1</v>
          </cell>
        </row>
        <row r="407">
          <cell r="F407" t="str">
            <v>06-99001-72-120</v>
          </cell>
          <cell r="G407">
            <v>1</v>
          </cell>
          <cell r="H407">
            <v>1</v>
          </cell>
          <cell r="I407">
            <v>1</v>
          </cell>
          <cell r="J407">
            <v>1</v>
          </cell>
          <cell r="K407">
            <v>1</v>
          </cell>
          <cell r="L407">
            <v>1</v>
          </cell>
          <cell r="M407">
            <v>1</v>
          </cell>
          <cell r="N407">
            <v>1</v>
          </cell>
          <cell r="O407">
            <v>1</v>
          </cell>
          <cell r="P407">
            <v>1</v>
          </cell>
          <cell r="Q407">
            <v>1</v>
          </cell>
          <cell r="R407">
            <v>1</v>
          </cell>
        </row>
        <row r="408">
          <cell r="F408" t="str">
            <v>06-99001-72-122</v>
          </cell>
          <cell r="G408">
            <v>1</v>
          </cell>
          <cell r="H408">
            <v>1</v>
          </cell>
          <cell r="I408">
            <v>1</v>
          </cell>
          <cell r="J408">
            <v>1</v>
          </cell>
          <cell r="K408">
            <v>1</v>
          </cell>
          <cell r="L408">
            <v>1</v>
          </cell>
          <cell r="M408">
            <v>1</v>
          </cell>
          <cell r="N408">
            <v>1</v>
          </cell>
          <cell r="O408">
            <v>1</v>
          </cell>
          <cell r="P408">
            <v>1</v>
          </cell>
          <cell r="Q408">
            <v>1</v>
          </cell>
          <cell r="R408">
            <v>1</v>
          </cell>
        </row>
        <row r="409">
          <cell r="F409" t="str">
            <v>06-99001-72-134</v>
          </cell>
          <cell r="G409">
            <v>1</v>
          </cell>
          <cell r="H409">
            <v>1</v>
          </cell>
          <cell r="I409">
            <v>1</v>
          </cell>
          <cell r="J409">
            <v>1</v>
          </cell>
          <cell r="K409">
            <v>1</v>
          </cell>
          <cell r="L409">
            <v>1</v>
          </cell>
          <cell r="M409">
            <v>1</v>
          </cell>
          <cell r="N409">
            <v>1</v>
          </cell>
          <cell r="O409">
            <v>1</v>
          </cell>
          <cell r="P409">
            <v>1</v>
          </cell>
          <cell r="Q409">
            <v>1</v>
          </cell>
          <cell r="R409">
            <v>1</v>
          </cell>
        </row>
        <row r="410">
          <cell r="F410" t="str">
            <v>06-99001-72-171</v>
          </cell>
          <cell r="G410">
            <v>1</v>
          </cell>
          <cell r="H410">
            <v>1</v>
          </cell>
          <cell r="I410">
            <v>1</v>
          </cell>
          <cell r="J410">
            <v>1</v>
          </cell>
          <cell r="K410">
            <v>1</v>
          </cell>
          <cell r="L410">
            <v>1</v>
          </cell>
          <cell r="M410">
            <v>1</v>
          </cell>
          <cell r="N410">
            <v>1</v>
          </cell>
          <cell r="O410">
            <v>1</v>
          </cell>
          <cell r="P410">
            <v>1</v>
          </cell>
          <cell r="Q410">
            <v>1</v>
          </cell>
          <cell r="R410">
            <v>1</v>
          </cell>
        </row>
        <row r="411">
          <cell r="F411" t="str">
            <v>06-99001-72-172</v>
          </cell>
          <cell r="G411">
            <v>1</v>
          </cell>
          <cell r="H411">
            <v>1</v>
          </cell>
          <cell r="I411">
            <v>1</v>
          </cell>
          <cell r="J411">
            <v>1</v>
          </cell>
          <cell r="K411">
            <v>1</v>
          </cell>
          <cell r="L411">
            <v>1</v>
          </cell>
          <cell r="M411">
            <v>1</v>
          </cell>
          <cell r="N411">
            <v>1</v>
          </cell>
          <cell r="O411">
            <v>1</v>
          </cell>
          <cell r="P411">
            <v>1</v>
          </cell>
          <cell r="Q411">
            <v>1</v>
          </cell>
          <cell r="R411">
            <v>1</v>
          </cell>
        </row>
        <row r="412">
          <cell r="F412" t="str">
            <v>06-99001-72-173</v>
          </cell>
          <cell r="G412">
            <v>1</v>
          </cell>
          <cell r="H412">
            <v>1</v>
          </cell>
          <cell r="I412">
            <v>1</v>
          </cell>
          <cell r="J412">
            <v>1</v>
          </cell>
          <cell r="K412">
            <v>1</v>
          </cell>
          <cell r="L412">
            <v>1</v>
          </cell>
          <cell r="M412">
            <v>1</v>
          </cell>
          <cell r="N412">
            <v>1</v>
          </cell>
          <cell r="O412">
            <v>1</v>
          </cell>
          <cell r="P412">
            <v>1</v>
          </cell>
          <cell r="Q412">
            <v>1</v>
          </cell>
          <cell r="R412">
            <v>1</v>
          </cell>
        </row>
        <row r="413">
          <cell r="F413" t="str">
            <v>06-99001-72-175</v>
          </cell>
          <cell r="G413">
            <v>1</v>
          </cell>
          <cell r="H413">
            <v>1</v>
          </cell>
          <cell r="I413">
            <v>1</v>
          </cell>
          <cell r="J413">
            <v>1</v>
          </cell>
          <cell r="K413">
            <v>1</v>
          </cell>
          <cell r="L413">
            <v>1</v>
          </cell>
          <cell r="M413">
            <v>1</v>
          </cell>
          <cell r="N413">
            <v>1</v>
          </cell>
          <cell r="O413">
            <v>1</v>
          </cell>
          <cell r="P413">
            <v>1</v>
          </cell>
          <cell r="Q413">
            <v>1</v>
          </cell>
          <cell r="R413">
            <v>1</v>
          </cell>
        </row>
        <row r="414">
          <cell r="F414" t="str">
            <v>06-99001-72-176</v>
          </cell>
          <cell r="G414">
            <v>1</v>
          </cell>
          <cell r="H414">
            <v>1</v>
          </cell>
          <cell r="I414">
            <v>1</v>
          </cell>
          <cell r="J414">
            <v>1</v>
          </cell>
          <cell r="K414">
            <v>1</v>
          </cell>
          <cell r="L414">
            <v>1</v>
          </cell>
          <cell r="M414">
            <v>1</v>
          </cell>
          <cell r="N414">
            <v>1</v>
          </cell>
          <cell r="O414">
            <v>1</v>
          </cell>
          <cell r="P414">
            <v>1</v>
          </cell>
          <cell r="Q414">
            <v>1</v>
          </cell>
          <cell r="R414">
            <v>1</v>
          </cell>
        </row>
        <row r="415">
          <cell r="F415" t="str">
            <v>06-99001-72-177</v>
          </cell>
          <cell r="G415">
            <v>1</v>
          </cell>
          <cell r="H415">
            <v>1</v>
          </cell>
          <cell r="I415">
            <v>1</v>
          </cell>
          <cell r="J415">
            <v>1</v>
          </cell>
          <cell r="K415">
            <v>1</v>
          </cell>
          <cell r="L415">
            <v>1</v>
          </cell>
          <cell r="M415">
            <v>1</v>
          </cell>
          <cell r="N415">
            <v>1</v>
          </cell>
          <cell r="O415">
            <v>1</v>
          </cell>
          <cell r="P415">
            <v>1</v>
          </cell>
          <cell r="Q415">
            <v>1</v>
          </cell>
          <cell r="R415">
            <v>1</v>
          </cell>
        </row>
        <row r="416">
          <cell r="F416" t="str">
            <v>06-99001-72-178</v>
          </cell>
          <cell r="G416">
            <v>1</v>
          </cell>
          <cell r="H416">
            <v>1</v>
          </cell>
          <cell r="I416">
            <v>1</v>
          </cell>
          <cell r="J416">
            <v>1</v>
          </cell>
          <cell r="K416">
            <v>1</v>
          </cell>
          <cell r="L416">
            <v>1</v>
          </cell>
          <cell r="M416">
            <v>1</v>
          </cell>
          <cell r="N416">
            <v>1</v>
          </cell>
          <cell r="O416">
            <v>1</v>
          </cell>
          <cell r="P416">
            <v>1</v>
          </cell>
          <cell r="Q416">
            <v>1</v>
          </cell>
          <cell r="R416">
            <v>1</v>
          </cell>
        </row>
        <row r="417">
          <cell r="F417" t="str">
            <v>06-99001-72-211</v>
          </cell>
          <cell r="G417">
            <v>1</v>
          </cell>
          <cell r="H417">
            <v>1</v>
          </cell>
          <cell r="I417">
            <v>1</v>
          </cell>
          <cell r="J417">
            <v>1</v>
          </cell>
          <cell r="K417">
            <v>1</v>
          </cell>
          <cell r="L417">
            <v>1</v>
          </cell>
          <cell r="M417">
            <v>1</v>
          </cell>
          <cell r="N417">
            <v>1</v>
          </cell>
          <cell r="O417">
            <v>1</v>
          </cell>
          <cell r="P417">
            <v>1</v>
          </cell>
          <cell r="Q417">
            <v>1</v>
          </cell>
          <cell r="R417">
            <v>1</v>
          </cell>
        </row>
        <row r="418">
          <cell r="F418" t="str">
            <v>06-99001-72-221</v>
          </cell>
          <cell r="G418">
            <v>1</v>
          </cell>
          <cell r="H418">
            <v>1</v>
          </cell>
          <cell r="I418">
            <v>1</v>
          </cell>
          <cell r="J418">
            <v>1</v>
          </cell>
          <cell r="K418">
            <v>1</v>
          </cell>
          <cell r="L418">
            <v>1</v>
          </cell>
          <cell r="M418">
            <v>1</v>
          </cell>
          <cell r="N418">
            <v>1</v>
          </cell>
          <cell r="O418">
            <v>1</v>
          </cell>
          <cell r="P418">
            <v>1</v>
          </cell>
          <cell r="Q418">
            <v>1</v>
          </cell>
          <cell r="R418">
            <v>1</v>
          </cell>
        </row>
        <row r="419">
          <cell r="F419" t="str">
            <v>06-99001-72-222</v>
          </cell>
          <cell r="G419">
            <v>1</v>
          </cell>
          <cell r="H419">
            <v>1</v>
          </cell>
          <cell r="I419">
            <v>1</v>
          </cell>
          <cell r="J419">
            <v>1</v>
          </cell>
          <cell r="K419">
            <v>1</v>
          </cell>
          <cell r="L419">
            <v>1</v>
          </cell>
          <cell r="M419">
            <v>1</v>
          </cell>
          <cell r="N419">
            <v>1</v>
          </cell>
          <cell r="O419">
            <v>1</v>
          </cell>
          <cell r="P419">
            <v>1</v>
          </cell>
          <cell r="Q419">
            <v>1</v>
          </cell>
          <cell r="R419">
            <v>1</v>
          </cell>
        </row>
        <row r="420">
          <cell r="F420" t="str">
            <v>06-99001-72-251</v>
          </cell>
          <cell r="G420">
            <v>1</v>
          </cell>
          <cell r="H420">
            <v>1</v>
          </cell>
          <cell r="I420">
            <v>1</v>
          </cell>
          <cell r="J420">
            <v>1</v>
          </cell>
          <cell r="K420">
            <v>1</v>
          </cell>
          <cell r="L420">
            <v>1</v>
          </cell>
          <cell r="M420">
            <v>1</v>
          </cell>
          <cell r="N420">
            <v>1</v>
          </cell>
          <cell r="O420">
            <v>1</v>
          </cell>
          <cell r="P420">
            <v>1</v>
          </cell>
          <cell r="Q420">
            <v>1</v>
          </cell>
          <cell r="R420">
            <v>1</v>
          </cell>
        </row>
        <row r="421">
          <cell r="F421" t="str">
            <v>06-99001-72-253</v>
          </cell>
          <cell r="G421">
            <v>1</v>
          </cell>
          <cell r="H421">
            <v>1</v>
          </cell>
          <cell r="I421">
            <v>1</v>
          </cell>
          <cell r="J421">
            <v>1</v>
          </cell>
          <cell r="K421">
            <v>1</v>
          </cell>
          <cell r="L421">
            <v>1</v>
          </cell>
          <cell r="M421">
            <v>1</v>
          </cell>
          <cell r="N421">
            <v>1</v>
          </cell>
          <cell r="O421">
            <v>1</v>
          </cell>
          <cell r="P421">
            <v>1</v>
          </cell>
          <cell r="Q421">
            <v>1</v>
          </cell>
          <cell r="R421">
            <v>1</v>
          </cell>
        </row>
        <row r="422">
          <cell r="F422" t="str">
            <v>06-99001-72-254</v>
          </cell>
          <cell r="G422">
            <v>1</v>
          </cell>
          <cell r="H422">
            <v>1</v>
          </cell>
          <cell r="I422">
            <v>1</v>
          </cell>
          <cell r="J422">
            <v>1</v>
          </cell>
          <cell r="K422">
            <v>1</v>
          </cell>
          <cell r="L422">
            <v>1</v>
          </cell>
          <cell r="M422">
            <v>1</v>
          </cell>
          <cell r="N422">
            <v>1</v>
          </cell>
          <cell r="O422">
            <v>1</v>
          </cell>
          <cell r="P422">
            <v>1</v>
          </cell>
          <cell r="Q422">
            <v>1</v>
          </cell>
          <cell r="R422">
            <v>1</v>
          </cell>
        </row>
        <row r="423">
          <cell r="F423" t="str">
            <v>06-99001-72-255</v>
          </cell>
          <cell r="G423">
            <v>1</v>
          </cell>
          <cell r="H423">
            <v>1</v>
          </cell>
          <cell r="I423">
            <v>1</v>
          </cell>
          <cell r="J423">
            <v>1</v>
          </cell>
          <cell r="K423">
            <v>1</v>
          </cell>
          <cell r="L423">
            <v>1</v>
          </cell>
          <cell r="M423">
            <v>1</v>
          </cell>
          <cell r="N423">
            <v>1</v>
          </cell>
          <cell r="O423">
            <v>1</v>
          </cell>
          <cell r="P423">
            <v>1</v>
          </cell>
          <cell r="Q423">
            <v>1</v>
          </cell>
          <cell r="R423">
            <v>1</v>
          </cell>
        </row>
        <row r="424">
          <cell r="F424" t="str">
            <v>06-99001-72-256</v>
          </cell>
          <cell r="G424">
            <v>1</v>
          </cell>
          <cell r="H424">
            <v>1</v>
          </cell>
          <cell r="I424">
            <v>1</v>
          </cell>
          <cell r="J424">
            <v>1</v>
          </cell>
          <cell r="K424">
            <v>1</v>
          </cell>
          <cell r="L424">
            <v>1</v>
          </cell>
          <cell r="M424">
            <v>1</v>
          </cell>
          <cell r="N424">
            <v>1</v>
          </cell>
          <cell r="O424">
            <v>1</v>
          </cell>
          <cell r="P424">
            <v>1</v>
          </cell>
          <cell r="Q424">
            <v>1</v>
          </cell>
          <cell r="R424">
            <v>1</v>
          </cell>
        </row>
        <row r="425">
          <cell r="F425" t="str">
            <v>06-99001-72-258</v>
          </cell>
          <cell r="G425">
            <v>1</v>
          </cell>
          <cell r="H425">
            <v>1</v>
          </cell>
          <cell r="I425">
            <v>1</v>
          </cell>
          <cell r="J425">
            <v>1</v>
          </cell>
          <cell r="K425">
            <v>1</v>
          </cell>
          <cell r="L425">
            <v>1</v>
          </cell>
          <cell r="M425">
            <v>1</v>
          </cell>
          <cell r="N425">
            <v>1</v>
          </cell>
          <cell r="O425">
            <v>1</v>
          </cell>
          <cell r="P425">
            <v>1</v>
          </cell>
          <cell r="Q425">
            <v>1</v>
          </cell>
          <cell r="R425">
            <v>1</v>
          </cell>
        </row>
        <row r="426">
          <cell r="F426" t="str">
            <v>06-99001-72-351</v>
          </cell>
          <cell r="G426">
            <v>1</v>
          </cell>
          <cell r="H426">
            <v>1</v>
          </cell>
          <cell r="I426">
            <v>1</v>
          </cell>
          <cell r="J426">
            <v>1</v>
          </cell>
          <cell r="K426">
            <v>1</v>
          </cell>
          <cell r="L426">
            <v>1</v>
          </cell>
          <cell r="M426">
            <v>1</v>
          </cell>
          <cell r="N426">
            <v>1</v>
          </cell>
          <cell r="O426">
            <v>1</v>
          </cell>
          <cell r="P426">
            <v>1</v>
          </cell>
          <cell r="Q426">
            <v>1</v>
          </cell>
          <cell r="R426">
            <v>1</v>
          </cell>
        </row>
        <row r="427">
          <cell r="F427" t="str">
            <v>06-99001-72-352</v>
          </cell>
          <cell r="G427">
            <v>1</v>
          </cell>
          <cell r="H427">
            <v>1</v>
          </cell>
          <cell r="I427">
            <v>1</v>
          </cell>
          <cell r="J427">
            <v>1</v>
          </cell>
          <cell r="K427">
            <v>1</v>
          </cell>
          <cell r="L427">
            <v>1</v>
          </cell>
          <cell r="M427">
            <v>1</v>
          </cell>
          <cell r="N427">
            <v>1</v>
          </cell>
          <cell r="O427">
            <v>1</v>
          </cell>
          <cell r="P427">
            <v>1</v>
          </cell>
          <cell r="Q427">
            <v>1</v>
          </cell>
          <cell r="R427">
            <v>1</v>
          </cell>
        </row>
        <row r="428">
          <cell r="F428" t="str">
            <v>06-99001-72-359</v>
          </cell>
          <cell r="G428">
            <v>1</v>
          </cell>
          <cell r="H428">
            <v>1</v>
          </cell>
          <cell r="I428">
            <v>1</v>
          </cell>
          <cell r="J428">
            <v>1</v>
          </cell>
          <cell r="K428">
            <v>1</v>
          </cell>
          <cell r="L428">
            <v>1</v>
          </cell>
          <cell r="M428">
            <v>1</v>
          </cell>
          <cell r="N428">
            <v>1</v>
          </cell>
          <cell r="O428">
            <v>1</v>
          </cell>
          <cell r="P428">
            <v>1</v>
          </cell>
          <cell r="Q428">
            <v>1</v>
          </cell>
          <cell r="R428">
            <v>1</v>
          </cell>
        </row>
        <row r="429">
          <cell r="F429" t="str">
            <v>06-99001-72-402</v>
          </cell>
          <cell r="G429">
            <v>1</v>
          </cell>
          <cell r="H429">
            <v>1</v>
          </cell>
          <cell r="I429">
            <v>1</v>
          </cell>
          <cell r="J429">
            <v>1</v>
          </cell>
          <cell r="K429">
            <v>1</v>
          </cell>
          <cell r="L429">
            <v>1</v>
          </cell>
          <cell r="M429">
            <v>1</v>
          </cell>
          <cell r="N429">
            <v>1</v>
          </cell>
          <cell r="O429">
            <v>1</v>
          </cell>
          <cell r="P429">
            <v>1</v>
          </cell>
          <cell r="Q429">
            <v>1</v>
          </cell>
          <cell r="R429">
            <v>1</v>
          </cell>
        </row>
        <row r="430">
          <cell r="F430" t="str">
            <v>06-99001-72-403</v>
          </cell>
          <cell r="G430">
            <v>1</v>
          </cell>
          <cell r="H430">
            <v>1</v>
          </cell>
          <cell r="I430">
            <v>1</v>
          </cell>
          <cell r="J430">
            <v>1</v>
          </cell>
          <cell r="K430">
            <v>1</v>
          </cell>
          <cell r="L430">
            <v>1</v>
          </cell>
          <cell r="M430">
            <v>1</v>
          </cell>
          <cell r="N430">
            <v>1</v>
          </cell>
          <cell r="O430">
            <v>1</v>
          </cell>
          <cell r="P430">
            <v>1</v>
          </cell>
          <cell r="Q430">
            <v>1</v>
          </cell>
          <cell r="R430">
            <v>1</v>
          </cell>
        </row>
        <row r="431">
          <cell r="F431" t="str">
            <v>06-99001-72-404</v>
          </cell>
          <cell r="G431">
            <v>1</v>
          </cell>
          <cell r="H431">
            <v>1</v>
          </cell>
          <cell r="I431">
            <v>1</v>
          </cell>
          <cell r="J431">
            <v>1</v>
          </cell>
          <cell r="K431">
            <v>1</v>
          </cell>
          <cell r="L431">
            <v>1</v>
          </cell>
          <cell r="M431">
            <v>1</v>
          </cell>
          <cell r="N431">
            <v>1</v>
          </cell>
          <cell r="O431">
            <v>1</v>
          </cell>
          <cell r="P431">
            <v>1</v>
          </cell>
          <cell r="Q431">
            <v>1</v>
          </cell>
          <cell r="R431">
            <v>1</v>
          </cell>
        </row>
        <row r="432">
          <cell r="F432" t="str">
            <v>06-99001-72-405</v>
          </cell>
          <cell r="G432">
            <v>1</v>
          </cell>
          <cell r="H432">
            <v>1</v>
          </cell>
          <cell r="I432">
            <v>1</v>
          </cell>
          <cell r="J432">
            <v>1</v>
          </cell>
          <cell r="K432">
            <v>1</v>
          </cell>
          <cell r="L432">
            <v>1</v>
          </cell>
          <cell r="M432">
            <v>1</v>
          </cell>
          <cell r="N432">
            <v>1</v>
          </cell>
          <cell r="O432">
            <v>1</v>
          </cell>
          <cell r="P432">
            <v>1</v>
          </cell>
          <cell r="Q432">
            <v>1</v>
          </cell>
          <cell r="R432">
            <v>1</v>
          </cell>
        </row>
        <row r="433">
          <cell r="F433" t="str">
            <v>06-99001-72-406</v>
          </cell>
          <cell r="G433">
            <v>1</v>
          </cell>
          <cell r="H433">
            <v>1</v>
          </cell>
          <cell r="I433">
            <v>1</v>
          </cell>
          <cell r="J433">
            <v>1</v>
          </cell>
          <cell r="K433">
            <v>1</v>
          </cell>
          <cell r="L433">
            <v>1</v>
          </cell>
          <cell r="M433">
            <v>1</v>
          </cell>
          <cell r="N433">
            <v>1</v>
          </cell>
          <cell r="O433">
            <v>1</v>
          </cell>
          <cell r="P433">
            <v>1</v>
          </cell>
          <cell r="Q433">
            <v>1</v>
          </cell>
          <cell r="R433">
            <v>1</v>
          </cell>
        </row>
        <row r="434">
          <cell r="F434" t="str">
            <v>06-99001-72-407</v>
          </cell>
          <cell r="G434">
            <v>1</v>
          </cell>
          <cell r="H434">
            <v>1</v>
          </cell>
          <cell r="I434">
            <v>1</v>
          </cell>
          <cell r="J434">
            <v>1</v>
          </cell>
          <cell r="K434">
            <v>1</v>
          </cell>
          <cell r="L434">
            <v>1</v>
          </cell>
          <cell r="M434">
            <v>1</v>
          </cell>
          <cell r="N434">
            <v>1</v>
          </cell>
          <cell r="O434">
            <v>1</v>
          </cell>
          <cell r="P434">
            <v>1</v>
          </cell>
          <cell r="Q434">
            <v>1</v>
          </cell>
          <cell r="R434">
            <v>1</v>
          </cell>
        </row>
        <row r="435">
          <cell r="F435" t="str">
            <v>06-99001-72-411</v>
          </cell>
          <cell r="G435">
            <v>1</v>
          </cell>
          <cell r="H435">
            <v>1</v>
          </cell>
          <cell r="I435">
            <v>1</v>
          </cell>
          <cell r="J435">
            <v>1</v>
          </cell>
          <cell r="K435">
            <v>1</v>
          </cell>
          <cell r="L435">
            <v>1</v>
          </cell>
          <cell r="M435">
            <v>1</v>
          </cell>
          <cell r="N435">
            <v>1</v>
          </cell>
          <cell r="O435">
            <v>1</v>
          </cell>
          <cell r="P435">
            <v>1</v>
          </cell>
          <cell r="Q435">
            <v>1</v>
          </cell>
          <cell r="R435">
            <v>1</v>
          </cell>
        </row>
        <row r="436">
          <cell r="F436" t="str">
            <v>06-99001-72-414</v>
          </cell>
          <cell r="G436">
            <v>1</v>
          </cell>
          <cell r="H436">
            <v>1</v>
          </cell>
          <cell r="I436">
            <v>1</v>
          </cell>
          <cell r="J436">
            <v>1</v>
          </cell>
          <cell r="K436">
            <v>1</v>
          </cell>
          <cell r="L436">
            <v>1</v>
          </cell>
          <cell r="M436">
            <v>1</v>
          </cell>
          <cell r="N436">
            <v>1</v>
          </cell>
          <cell r="O436">
            <v>1</v>
          </cell>
          <cell r="P436">
            <v>1</v>
          </cell>
          <cell r="Q436">
            <v>1</v>
          </cell>
          <cell r="R436">
            <v>1</v>
          </cell>
        </row>
        <row r="437">
          <cell r="F437" t="str">
            <v>06-99001-72-415</v>
          </cell>
          <cell r="G437">
            <v>1</v>
          </cell>
          <cell r="H437">
            <v>1</v>
          </cell>
          <cell r="I437">
            <v>1</v>
          </cell>
          <cell r="J437">
            <v>1</v>
          </cell>
          <cell r="K437">
            <v>1</v>
          </cell>
          <cell r="L437">
            <v>1</v>
          </cell>
          <cell r="M437">
            <v>1</v>
          </cell>
          <cell r="N437">
            <v>1</v>
          </cell>
          <cell r="O437">
            <v>1</v>
          </cell>
          <cell r="P437">
            <v>1</v>
          </cell>
          <cell r="Q437">
            <v>1</v>
          </cell>
          <cell r="R437">
            <v>1</v>
          </cell>
        </row>
        <row r="438">
          <cell r="F438" t="str">
            <v>06-99001-72-421</v>
          </cell>
          <cell r="G438">
            <v>1</v>
          </cell>
          <cell r="H438">
            <v>1</v>
          </cell>
          <cell r="I438">
            <v>1</v>
          </cell>
          <cell r="J438">
            <v>1</v>
          </cell>
          <cell r="K438">
            <v>1</v>
          </cell>
          <cell r="L438">
            <v>1</v>
          </cell>
          <cell r="M438">
            <v>1</v>
          </cell>
          <cell r="N438">
            <v>1</v>
          </cell>
          <cell r="O438">
            <v>1</v>
          </cell>
          <cell r="P438">
            <v>1</v>
          </cell>
          <cell r="Q438">
            <v>1</v>
          </cell>
          <cell r="R438">
            <v>1</v>
          </cell>
        </row>
        <row r="439">
          <cell r="F439" t="str">
            <v>06-99001-72-711</v>
          </cell>
          <cell r="G439">
            <v>1</v>
          </cell>
          <cell r="H439">
            <v>1</v>
          </cell>
          <cell r="I439">
            <v>1</v>
          </cell>
          <cell r="J439">
            <v>1</v>
          </cell>
          <cell r="K439">
            <v>1</v>
          </cell>
          <cell r="L439">
            <v>1</v>
          </cell>
          <cell r="M439">
            <v>1</v>
          </cell>
          <cell r="N439">
            <v>1</v>
          </cell>
          <cell r="O439">
            <v>1</v>
          </cell>
          <cell r="P439">
            <v>1</v>
          </cell>
          <cell r="Q439">
            <v>1</v>
          </cell>
          <cell r="R439">
            <v>1</v>
          </cell>
        </row>
        <row r="440">
          <cell r="F440" t="str">
            <v>06-99001-72-712</v>
          </cell>
          <cell r="G440">
            <v>1</v>
          </cell>
          <cell r="H440">
            <v>1</v>
          </cell>
          <cell r="I440">
            <v>1</v>
          </cell>
          <cell r="J440">
            <v>1</v>
          </cell>
          <cell r="K440">
            <v>1</v>
          </cell>
          <cell r="L440">
            <v>1</v>
          </cell>
          <cell r="M440">
            <v>1</v>
          </cell>
          <cell r="N440">
            <v>1</v>
          </cell>
          <cell r="O440">
            <v>1</v>
          </cell>
          <cell r="P440">
            <v>1</v>
          </cell>
          <cell r="Q440">
            <v>1</v>
          </cell>
          <cell r="R440">
            <v>1</v>
          </cell>
        </row>
        <row r="441">
          <cell r="F441" t="str">
            <v>06-99001-72-713</v>
          </cell>
          <cell r="G441">
            <v>1</v>
          </cell>
          <cell r="H441">
            <v>1</v>
          </cell>
          <cell r="I441">
            <v>1</v>
          </cell>
          <cell r="J441">
            <v>1</v>
          </cell>
          <cell r="K441">
            <v>1</v>
          </cell>
          <cell r="L441">
            <v>1</v>
          </cell>
          <cell r="M441">
            <v>1</v>
          </cell>
          <cell r="N441">
            <v>1</v>
          </cell>
          <cell r="O441">
            <v>1</v>
          </cell>
          <cell r="P441">
            <v>1</v>
          </cell>
          <cell r="Q441">
            <v>1</v>
          </cell>
          <cell r="R441">
            <v>1</v>
          </cell>
        </row>
        <row r="442">
          <cell r="F442" t="str">
            <v>06-99001-72-714</v>
          </cell>
          <cell r="G442">
            <v>1</v>
          </cell>
          <cell r="H442">
            <v>1</v>
          </cell>
          <cell r="I442">
            <v>1</v>
          </cell>
          <cell r="J442">
            <v>1</v>
          </cell>
          <cell r="K442">
            <v>1</v>
          </cell>
          <cell r="L442">
            <v>1</v>
          </cell>
          <cell r="M442">
            <v>1</v>
          </cell>
          <cell r="N442">
            <v>1</v>
          </cell>
          <cell r="O442">
            <v>1</v>
          </cell>
          <cell r="P442">
            <v>1</v>
          </cell>
          <cell r="Q442">
            <v>1</v>
          </cell>
          <cell r="R442">
            <v>1</v>
          </cell>
        </row>
        <row r="443">
          <cell r="F443" t="str">
            <v>06-99001-72-715</v>
          </cell>
          <cell r="G443">
            <v>1</v>
          </cell>
          <cell r="H443">
            <v>1</v>
          </cell>
          <cell r="I443">
            <v>1</v>
          </cell>
          <cell r="J443">
            <v>1</v>
          </cell>
          <cell r="K443">
            <v>1</v>
          </cell>
          <cell r="L443">
            <v>1</v>
          </cell>
          <cell r="M443">
            <v>1</v>
          </cell>
          <cell r="N443">
            <v>1</v>
          </cell>
          <cell r="O443">
            <v>1</v>
          </cell>
          <cell r="P443">
            <v>1</v>
          </cell>
          <cell r="Q443">
            <v>1</v>
          </cell>
          <cell r="R443">
            <v>1</v>
          </cell>
        </row>
        <row r="444">
          <cell r="F444" t="str">
            <v>06-99001-72-716</v>
          </cell>
          <cell r="G444">
            <v>1</v>
          </cell>
          <cell r="H444">
            <v>1</v>
          </cell>
          <cell r="I444">
            <v>1</v>
          </cell>
          <cell r="J444">
            <v>1</v>
          </cell>
          <cell r="K444">
            <v>1</v>
          </cell>
          <cell r="L444">
            <v>1</v>
          </cell>
          <cell r="M444">
            <v>1</v>
          </cell>
          <cell r="N444">
            <v>1</v>
          </cell>
          <cell r="O444">
            <v>1</v>
          </cell>
          <cell r="P444">
            <v>1</v>
          </cell>
          <cell r="Q444">
            <v>1</v>
          </cell>
          <cell r="R444">
            <v>1</v>
          </cell>
        </row>
        <row r="445">
          <cell r="F445" t="str">
            <v>06-99001-72-719</v>
          </cell>
          <cell r="G445">
            <v>1</v>
          </cell>
          <cell r="H445">
            <v>1</v>
          </cell>
          <cell r="I445">
            <v>1</v>
          </cell>
          <cell r="J445">
            <v>1</v>
          </cell>
          <cell r="K445">
            <v>1</v>
          </cell>
          <cell r="L445">
            <v>1</v>
          </cell>
          <cell r="M445">
            <v>1</v>
          </cell>
          <cell r="N445">
            <v>1</v>
          </cell>
          <cell r="O445">
            <v>1</v>
          </cell>
          <cell r="P445">
            <v>1</v>
          </cell>
          <cell r="Q445">
            <v>1</v>
          </cell>
          <cell r="R445">
            <v>1</v>
          </cell>
        </row>
        <row r="446">
          <cell r="F446" t="str">
            <v>06-99001-72-725</v>
          </cell>
          <cell r="G446">
            <v>1</v>
          </cell>
          <cell r="H446">
            <v>1</v>
          </cell>
          <cell r="I446">
            <v>1</v>
          </cell>
          <cell r="J446">
            <v>1</v>
          </cell>
          <cell r="K446">
            <v>1</v>
          </cell>
          <cell r="L446">
            <v>1</v>
          </cell>
          <cell r="M446">
            <v>1</v>
          </cell>
          <cell r="N446">
            <v>1</v>
          </cell>
          <cell r="O446">
            <v>1</v>
          </cell>
          <cell r="P446">
            <v>1</v>
          </cell>
          <cell r="Q446">
            <v>1</v>
          </cell>
          <cell r="R446">
            <v>1</v>
          </cell>
        </row>
        <row r="447">
          <cell r="F447" t="str">
            <v>06-99001-72-733</v>
          </cell>
          <cell r="G447">
            <v>1</v>
          </cell>
          <cell r="H447">
            <v>1</v>
          </cell>
          <cell r="I447">
            <v>1</v>
          </cell>
          <cell r="J447">
            <v>1</v>
          </cell>
          <cell r="K447">
            <v>1</v>
          </cell>
          <cell r="L447">
            <v>1</v>
          </cell>
          <cell r="M447">
            <v>1</v>
          </cell>
          <cell r="N447">
            <v>1</v>
          </cell>
          <cell r="O447">
            <v>1</v>
          </cell>
          <cell r="P447">
            <v>1</v>
          </cell>
          <cell r="Q447">
            <v>1</v>
          </cell>
          <cell r="R447">
            <v>1</v>
          </cell>
        </row>
        <row r="448">
          <cell r="F448" t="str">
            <v>06-99001-72-851</v>
          </cell>
          <cell r="G448">
            <v>1</v>
          </cell>
          <cell r="H448">
            <v>1</v>
          </cell>
          <cell r="I448">
            <v>1</v>
          </cell>
          <cell r="J448">
            <v>1</v>
          </cell>
          <cell r="K448">
            <v>1</v>
          </cell>
          <cell r="L448">
            <v>1</v>
          </cell>
          <cell r="M448">
            <v>1</v>
          </cell>
          <cell r="N448">
            <v>1</v>
          </cell>
          <cell r="O448">
            <v>1</v>
          </cell>
          <cell r="P448">
            <v>1</v>
          </cell>
          <cell r="Q448">
            <v>1</v>
          </cell>
          <cell r="R448">
            <v>1</v>
          </cell>
        </row>
        <row r="449">
          <cell r="F449" t="str">
            <v>06-99001-72-861</v>
          </cell>
          <cell r="G449">
            <v>1</v>
          </cell>
          <cell r="H449">
            <v>1</v>
          </cell>
          <cell r="I449">
            <v>1</v>
          </cell>
          <cell r="J449">
            <v>1</v>
          </cell>
          <cell r="K449">
            <v>1</v>
          </cell>
          <cell r="L449">
            <v>1</v>
          </cell>
          <cell r="M449">
            <v>1</v>
          </cell>
          <cell r="N449">
            <v>1</v>
          </cell>
          <cell r="O449">
            <v>1</v>
          </cell>
          <cell r="P449">
            <v>1</v>
          </cell>
          <cell r="Q449">
            <v>1</v>
          </cell>
          <cell r="R449">
            <v>1</v>
          </cell>
        </row>
        <row r="450">
          <cell r="F450" t="str">
            <v>06-99001-72-801</v>
          </cell>
          <cell r="G450">
            <v>1</v>
          </cell>
          <cell r="H450">
            <v>1</v>
          </cell>
          <cell r="I450">
            <v>1</v>
          </cell>
          <cell r="J450">
            <v>1</v>
          </cell>
          <cell r="K450">
            <v>1</v>
          </cell>
          <cell r="L450">
            <v>1</v>
          </cell>
          <cell r="M450">
            <v>1</v>
          </cell>
          <cell r="N450">
            <v>1</v>
          </cell>
          <cell r="O450">
            <v>1</v>
          </cell>
          <cell r="P450">
            <v>1</v>
          </cell>
          <cell r="Q450">
            <v>1</v>
          </cell>
          <cell r="R450">
            <v>1</v>
          </cell>
        </row>
        <row r="451">
          <cell r="F451" t="str">
            <v>06-99001-72-802</v>
          </cell>
          <cell r="G451">
            <v>1</v>
          </cell>
          <cell r="H451">
            <v>1</v>
          </cell>
          <cell r="I451">
            <v>1</v>
          </cell>
          <cell r="J451">
            <v>1</v>
          </cell>
          <cell r="K451">
            <v>1</v>
          </cell>
          <cell r="L451">
            <v>1</v>
          </cell>
          <cell r="M451">
            <v>1</v>
          </cell>
          <cell r="N451">
            <v>1</v>
          </cell>
          <cell r="O451">
            <v>1</v>
          </cell>
          <cell r="P451">
            <v>1</v>
          </cell>
          <cell r="Q451">
            <v>1</v>
          </cell>
          <cell r="R451">
            <v>1</v>
          </cell>
        </row>
        <row r="452">
          <cell r="F452" t="str">
            <v>06-99001-72-803</v>
          </cell>
          <cell r="G452">
            <v>1</v>
          </cell>
          <cell r="H452">
            <v>1</v>
          </cell>
          <cell r="I452">
            <v>1</v>
          </cell>
          <cell r="J452">
            <v>1</v>
          </cell>
          <cell r="K452">
            <v>1</v>
          </cell>
          <cell r="L452">
            <v>1</v>
          </cell>
          <cell r="M452">
            <v>1</v>
          </cell>
          <cell r="N452">
            <v>1</v>
          </cell>
          <cell r="O452">
            <v>1</v>
          </cell>
          <cell r="P452">
            <v>1</v>
          </cell>
          <cell r="Q452">
            <v>1</v>
          </cell>
          <cell r="R452">
            <v>1</v>
          </cell>
        </row>
        <row r="453">
          <cell r="F453" t="str">
            <v>06-99001-72-805</v>
          </cell>
          <cell r="G453">
            <v>1</v>
          </cell>
          <cell r="H453">
            <v>1</v>
          </cell>
          <cell r="I453">
            <v>1</v>
          </cell>
          <cell r="J453">
            <v>1</v>
          </cell>
          <cell r="K453">
            <v>1</v>
          </cell>
          <cell r="L453">
            <v>1</v>
          </cell>
          <cell r="M453">
            <v>1</v>
          </cell>
          <cell r="N453">
            <v>1</v>
          </cell>
          <cell r="O453">
            <v>1</v>
          </cell>
          <cell r="P453">
            <v>1</v>
          </cell>
          <cell r="Q453">
            <v>1</v>
          </cell>
          <cell r="R453">
            <v>1</v>
          </cell>
        </row>
        <row r="454">
          <cell r="F454" t="str">
            <v>06-99001-72-810</v>
          </cell>
          <cell r="G454">
            <v>1</v>
          </cell>
          <cell r="H454">
            <v>1</v>
          </cell>
          <cell r="I454">
            <v>1</v>
          </cell>
          <cell r="J454">
            <v>1</v>
          </cell>
          <cell r="K454">
            <v>1</v>
          </cell>
          <cell r="L454">
            <v>1</v>
          </cell>
          <cell r="M454">
            <v>1</v>
          </cell>
          <cell r="N454">
            <v>1</v>
          </cell>
          <cell r="O454">
            <v>1</v>
          </cell>
          <cell r="P454">
            <v>1</v>
          </cell>
          <cell r="Q454">
            <v>1</v>
          </cell>
          <cell r="R454">
            <v>1</v>
          </cell>
        </row>
        <row r="455">
          <cell r="F455" t="str">
            <v>06-99001-72-811</v>
          </cell>
          <cell r="G455">
            <v>1</v>
          </cell>
          <cell r="H455">
            <v>1</v>
          </cell>
          <cell r="I455">
            <v>1</v>
          </cell>
          <cell r="J455">
            <v>1</v>
          </cell>
          <cell r="K455">
            <v>1</v>
          </cell>
          <cell r="L455">
            <v>1</v>
          </cell>
          <cell r="M455">
            <v>1</v>
          </cell>
          <cell r="N455">
            <v>1</v>
          </cell>
          <cell r="O455">
            <v>1</v>
          </cell>
          <cell r="P455">
            <v>1</v>
          </cell>
          <cell r="Q455">
            <v>1</v>
          </cell>
          <cell r="R455">
            <v>1</v>
          </cell>
        </row>
        <row r="456">
          <cell r="F456" t="str">
            <v>06-99001-72-812</v>
          </cell>
          <cell r="G456">
            <v>1</v>
          </cell>
          <cell r="H456">
            <v>1</v>
          </cell>
          <cell r="I456">
            <v>1</v>
          </cell>
          <cell r="J456">
            <v>1</v>
          </cell>
          <cell r="K456">
            <v>1</v>
          </cell>
          <cell r="L456">
            <v>1</v>
          </cell>
          <cell r="M456">
            <v>1</v>
          </cell>
          <cell r="N456">
            <v>1</v>
          </cell>
          <cell r="O456">
            <v>1</v>
          </cell>
          <cell r="P456">
            <v>1</v>
          </cell>
          <cell r="Q456">
            <v>1</v>
          </cell>
          <cell r="R456">
            <v>1</v>
          </cell>
        </row>
        <row r="457">
          <cell r="F457" t="str">
            <v>06-99001-72-831</v>
          </cell>
          <cell r="G457">
            <v>1</v>
          </cell>
          <cell r="H457">
            <v>1</v>
          </cell>
          <cell r="I457">
            <v>1</v>
          </cell>
          <cell r="J457">
            <v>1</v>
          </cell>
          <cell r="K457">
            <v>1</v>
          </cell>
          <cell r="L457">
            <v>1</v>
          </cell>
          <cell r="M457">
            <v>1</v>
          </cell>
          <cell r="N457">
            <v>1</v>
          </cell>
          <cell r="O457">
            <v>1</v>
          </cell>
          <cell r="P457">
            <v>1</v>
          </cell>
          <cell r="Q457">
            <v>1</v>
          </cell>
          <cell r="R457">
            <v>1</v>
          </cell>
        </row>
        <row r="458">
          <cell r="F458" t="str">
            <v>06-99001-72-832</v>
          </cell>
          <cell r="G458">
            <v>1</v>
          </cell>
          <cell r="H458">
            <v>1</v>
          </cell>
          <cell r="I458">
            <v>1</v>
          </cell>
          <cell r="J458">
            <v>1</v>
          </cell>
          <cell r="K458">
            <v>1</v>
          </cell>
          <cell r="L458">
            <v>1</v>
          </cell>
          <cell r="M458">
            <v>1</v>
          </cell>
          <cell r="N458">
            <v>1</v>
          </cell>
          <cell r="O458">
            <v>1</v>
          </cell>
          <cell r="P458">
            <v>1</v>
          </cell>
          <cell r="Q458">
            <v>1</v>
          </cell>
          <cell r="R458">
            <v>1</v>
          </cell>
        </row>
        <row r="459">
          <cell r="F459" t="str">
            <v>06-99001-72-835</v>
          </cell>
          <cell r="G459">
            <v>1</v>
          </cell>
          <cell r="H459">
            <v>1</v>
          </cell>
          <cell r="I459">
            <v>1</v>
          </cell>
          <cell r="J459">
            <v>1</v>
          </cell>
          <cell r="K459">
            <v>1</v>
          </cell>
          <cell r="L459">
            <v>1</v>
          </cell>
          <cell r="M459">
            <v>1</v>
          </cell>
          <cell r="N459">
            <v>1</v>
          </cell>
          <cell r="O459">
            <v>1</v>
          </cell>
          <cell r="P459">
            <v>1</v>
          </cell>
          <cell r="Q459">
            <v>1</v>
          </cell>
          <cell r="R459">
            <v>1</v>
          </cell>
        </row>
        <row r="460">
          <cell r="F460" t="str">
            <v>06-99001-72-901</v>
          </cell>
          <cell r="G460">
            <v>1</v>
          </cell>
          <cell r="H460">
            <v>1</v>
          </cell>
          <cell r="I460">
            <v>1</v>
          </cell>
          <cell r="J460">
            <v>1</v>
          </cell>
          <cell r="K460">
            <v>1</v>
          </cell>
          <cell r="L460">
            <v>1</v>
          </cell>
          <cell r="M460">
            <v>1</v>
          </cell>
          <cell r="N460">
            <v>1</v>
          </cell>
          <cell r="O460">
            <v>1</v>
          </cell>
          <cell r="P460">
            <v>1</v>
          </cell>
          <cell r="Q460">
            <v>1</v>
          </cell>
          <cell r="R460">
            <v>1</v>
          </cell>
        </row>
        <row r="461">
          <cell r="F461" t="str">
            <v>06-99001-72-902</v>
          </cell>
          <cell r="G461">
            <v>1</v>
          </cell>
          <cell r="H461">
            <v>1</v>
          </cell>
          <cell r="I461">
            <v>1</v>
          </cell>
          <cell r="J461">
            <v>1</v>
          </cell>
          <cell r="K461">
            <v>1</v>
          </cell>
          <cell r="L461">
            <v>1</v>
          </cell>
          <cell r="M461">
            <v>1</v>
          </cell>
          <cell r="N461">
            <v>1</v>
          </cell>
          <cell r="O461">
            <v>1</v>
          </cell>
          <cell r="P461">
            <v>1</v>
          </cell>
          <cell r="Q461">
            <v>1</v>
          </cell>
          <cell r="R461">
            <v>1</v>
          </cell>
        </row>
        <row r="462">
          <cell r="F462" t="str">
            <v>06-99001-72-903</v>
          </cell>
          <cell r="G462">
            <v>1</v>
          </cell>
          <cell r="H462">
            <v>1</v>
          </cell>
          <cell r="I462">
            <v>1</v>
          </cell>
          <cell r="J462">
            <v>1</v>
          </cell>
          <cell r="K462">
            <v>1</v>
          </cell>
          <cell r="L462">
            <v>1</v>
          </cell>
          <cell r="M462">
            <v>1</v>
          </cell>
          <cell r="N462">
            <v>1</v>
          </cell>
          <cell r="O462">
            <v>1</v>
          </cell>
          <cell r="P462">
            <v>1</v>
          </cell>
          <cell r="Q462">
            <v>1</v>
          </cell>
          <cell r="R462">
            <v>1</v>
          </cell>
        </row>
        <row r="463">
          <cell r="F463" t="str">
            <v>06-99001-72-921</v>
          </cell>
          <cell r="G463">
            <v>1</v>
          </cell>
          <cell r="H463">
            <v>1</v>
          </cell>
          <cell r="I463">
            <v>1</v>
          </cell>
          <cell r="J463">
            <v>1</v>
          </cell>
          <cell r="K463">
            <v>1</v>
          </cell>
          <cell r="L463">
            <v>1</v>
          </cell>
          <cell r="M463">
            <v>1</v>
          </cell>
          <cell r="N463">
            <v>1</v>
          </cell>
          <cell r="O463">
            <v>1</v>
          </cell>
          <cell r="P463">
            <v>1</v>
          </cell>
          <cell r="Q463">
            <v>1</v>
          </cell>
          <cell r="R463">
            <v>1</v>
          </cell>
        </row>
        <row r="464">
          <cell r="F464" t="str">
            <v>06-99001-72-931</v>
          </cell>
          <cell r="G464">
            <v>1</v>
          </cell>
          <cell r="H464">
            <v>1</v>
          </cell>
          <cell r="I464">
            <v>1</v>
          </cell>
          <cell r="J464">
            <v>1</v>
          </cell>
          <cell r="K464">
            <v>1</v>
          </cell>
          <cell r="L464">
            <v>1</v>
          </cell>
          <cell r="M464">
            <v>1</v>
          </cell>
          <cell r="N464">
            <v>1</v>
          </cell>
          <cell r="O464">
            <v>1</v>
          </cell>
          <cell r="P464">
            <v>1</v>
          </cell>
          <cell r="Q464">
            <v>1</v>
          </cell>
          <cell r="R464">
            <v>1</v>
          </cell>
        </row>
        <row r="465">
          <cell r="F465" t="str">
            <v>06-99001-72-932</v>
          </cell>
          <cell r="G465">
            <v>1</v>
          </cell>
          <cell r="H465">
            <v>1</v>
          </cell>
          <cell r="I465">
            <v>1</v>
          </cell>
          <cell r="J465">
            <v>1</v>
          </cell>
          <cell r="K465">
            <v>1</v>
          </cell>
          <cell r="L465">
            <v>1</v>
          </cell>
          <cell r="M465">
            <v>1</v>
          </cell>
          <cell r="N465">
            <v>1</v>
          </cell>
          <cell r="O465">
            <v>1</v>
          </cell>
          <cell r="P465">
            <v>1</v>
          </cell>
          <cell r="Q465">
            <v>1</v>
          </cell>
          <cell r="R465">
            <v>1</v>
          </cell>
        </row>
        <row r="466">
          <cell r="F466" t="str">
            <v>06-99001-72-941</v>
          </cell>
          <cell r="G466">
            <v>1</v>
          </cell>
          <cell r="H466">
            <v>1</v>
          </cell>
          <cell r="I466">
            <v>1</v>
          </cell>
          <cell r="J466">
            <v>1</v>
          </cell>
          <cell r="K466">
            <v>1</v>
          </cell>
          <cell r="L466">
            <v>1</v>
          </cell>
          <cell r="M466">
            <v>1</v>
          </cell>
          <cell r="N466">
            <v>1</v>
          </cell>
          <cell r="O466">
            <v>1</v>
          </cell>
          <cell r="P466">
            <v>1</v>
          </cell>
          <cell r="Q466">
            <v>1</v>
          </cell>
          <cell r="R466">
            <v>1</v>
          </cell>
        </row>
        <row r="467">
          <cell r="F467" t="str">
            <v>06-99001-72-945</v>
          </cell>
          <cell r="G467">
            <v>1</v>
          </cell>
          <cell r="H467">
            <v>1</v>
          </cell>
          <cell r="I467">
            <v>1</v>
          </cell>
          <cell r="J467">
            <v>1</v>
          </cell>
          <cell r="K467">
            <v>1</v>
          </cell>
          <cell r="L467">
            <v>1</v>
          </cell>
          <cell r="M467">
            <v>1</v>
          </cell>
          <cell r="N467">
            <v>1</v>
          </cell>
          <cell r="O467">
            <v>1</v>
          </cell>
          <cell r="P467">
            <v>1</v>
          </cell>
          <cell r="Q467">
            <v>1</v>
          </cell>
          <cell r="R467">
            <v>1</v>
          </cell>
        </row>
        <row r="468">
          <cell r="F468" t="str">
            <v>06-99001-72-951</v>
          </cell>
          <cell r="G468">
            <v>1</v>
          </cell>
          <cell r="H468">
            <v>1</v>
          </cell>
          <cell r="I468">
            <v>1</v>
          </cell>
          <cell r="J468">
            <v>1</v>
          </cell>
          <cell r="K468">
            <v>1</v>
          </cell>
          <cell r="L468">
            <v>1</v>
          </cell>
          <cell r="M468">
            <v>1</v>
          </cell>
          <cell r="N468">
            <v>1</v>
          </cell>
          <cell r="O468">
            <v>1</v>
          </cell>
          <cell r="P468">
            <v>1</v>
          </cell>
          <cell r="Q468">
            <v>1</v>
          </cell>
          <cell r="R468">
            <v>1</v>
          </cell>
        </row>
        <row r="469">
          <cell r="F469" t="str">
            <v>06-99001-72-955</v>
          </cell>
          <cell r="G469">
            <v>1</v>
          </cell>
          <cell r="H469">
            <v>1</v>
          </cell>
          <cell r="I469">
            <v>1</v>
          </cell>
          <cell r="J469">
            <v>1</v>
          </cell>
          <cell r="K469">
            <v>1</v>
          </cell>
          <cell r="L469">
            <v>1</v>
          </cell>
          <cell r="M469">
            <v>1</v>
          </cell>
          <cell r="N469">
            <v>1</v>
          </cell>
          <cell r="O469">
            <v>1</v>
          </cell>
          <cell r="P469">
            <v>1</v>
          </cell>
          <cell r="Q469">
            <v>1</v>
          </cell>
          <cell r="R469">
            <v>1</v>
          </cell>
        </row>
        <row r="470">
          <cell r="F470" t="str">
            <v>06-99001-72-961</v>
          </cell>
          <cell r="G470">
            <v>1</v>
          </cell>
          <cell r="H470">
            <v>1</v>
          </cell>
          <cell r="I470">
            <v>1</v>
          </cell>
          <cell r="J470">
            <v>1</v>
          </cell>
          <cell r="K470">
            <v>1</v>
          </cell>
          <cell r="L470">
            <v>1</v>
          </cell>
          <cell r="M470">
            <v>1</v>
          </cell>
          <cell r="N470">
            <v>1</v>
          </cell>
          <cell r="O470">
            <v>1</v>
          </cell>
          <cell r="P470">
            <v>1</v>
          </cell>
          <cell r="Q470">
            <v>1</v>
          </cell>
          <cell r="R470">
            <v>1</v>
          </cell>
        </row>
        <row r="471">
          <cell r="F471" t="str">
            <v>06-99001-72-962</v>
          </cell>
          <cell r="G471">
            <v>1</v>
          </cell>
          <cell r="H471">
            <v>1</v>
          </cell>
          <cell r="I471">
            <v>1</v>
          </cell>
          <cell r="J471">
            <v>1</v>
          </cell>
          <cell r="K471">
            <v>1</v>
          </cell>
          <cell r="L471">
            <v>1</v>
          </cell>
          <cell r="M471">
            <v>1</v>
          </cell>
          <cell r="N471">
            <v>1</v>
          </cell>
          <cell r="O471">
            <v>1</v>
          </cell>
          <cell r="P471">
            <v>1</v>
          </cell>
          <cell r="Q471">
            <v>1</v>
          </cell>
          <cell r="R471">
            <v>1</v>
          </cell>
        </row>
        <row r="472">
          <cell r="F472" t="str">
            <v>06-99001-72-963</v>
          </cell>
          <cell r="G472">
            <v>1</v>
          </cell>
          <cell r="H472">
            <v>1</v>
          </cell>
          <cell r="I472">
            <v>1</v>
          </cell>
          <cell r="J472">
            <v>1</v>
          </cell>
          <cell r="K472">
            <v>1</v>
          </cell>
          <cell r="L472">
            <v>1</v>
          </cell>
          <cell r="M472">
            <v>1</v>
          </cell>
          <cell r="N472">
            <v>1</v>
          </cell>
          <cell r="O472">
            <v>1</v>
          </cell>
          <cell r="P472">
            <v>1</v>
          </cell>
          <cell r="Q472">
            <v>1</v>
          </cell>
          <cell r="R472">
            <v>1</v>
          </cell>
        </row>
        <row r="473">
          <cell r="F473" t="str">
            <v>06-99001-72-965</v>
          </cell>
          <cell r="G473">
            <v>1</v>
          </cell>
          <cell r="H473">
            <v>1</v>
          </cell>
          <cell r="I473">
            <v>1</v>
          </cell>
          <cell r="J473">
            <v>1</v>
          </cell>
          <cell r="K473">
            <v>1</v>
          </cell>
          <cell r="L473">
            <v>1</v>
          </cell>
          <cell r="M473">
            <v>1</v>
          </cell>
          <cell r="N473">
            <v>1</v>
          </cell>
          <cell r="O473">
            <v>1</v>
          </cell>
          <cell r="P473">
            <v>1</v>
          </cell>
          <cell r="Q473">
            <v>1</v>
          </cell>
          <cell r="R473">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P Adjustments"/>
      <sheetName val="OTP Mapping"/>
      <sheetName val="OTP to CorpTax Mapping _FPL"/>
      <sheetName val="OTP To CorpTax Mapping_NonFPL"/>
      <sheetName val="Automated Bridge"/>
      <sheetName val="#MTDBSO# Temp Diff BSO"/>
    </sheetNames>
    <sheetDataSet>
      <sheetData sheetId="0"/>
      <sheetData sheetId="1">
        <row r="1">
          <cell r="A1" t="str">
            <v>Account</v>
          </cell>
          <cell r="B1" t="str">
            <v>CorpTax Account (OTP)</v>
          </cell>
        </row>
        <row r="2">
          <cell r="A2" t="str">
            <v>ABN101</v>
          </cell>
          <cell r="B2">
            <v>6025420</v>
          </cell>
        </row>
        <row r="3">
          <cell r="A3" t="str">
            <v>ABN102</v>
          </cell>
          <cell r="B3">
            <v>6025420</v>
          </cell>
        </row>
        <row r="4">
          <cell r="A4" t="str">
            <v>ABN103</v>
          </cell>
          <cell r="B4">
            <v>6025420</v>
          </cell>
        </row>
        <row r="5">
          <cell r="A5" t="str">
            <v>AFD101</v>
          </cell>
          <cell r="B5" t="str">
            <v>6181090T</v>
          </cell>
        </row>
        <row r="6">
          <cell r="A6" t="str">
            <v>AFD102</v>
          </cell>
          <cell r="B6">
            <v>6025100</v>
          </cell>
        </row>
        <row r="7">
          <cell r="A7" t="str">
            <v>AFD103</v>
          </cell>
          <cell r="B7" t="str">
            <v>6100116T</v>
          </cell>
        </row>
        <row r="8">
          <cell r="A8" t="str">
            <v>AFD104</v>
          </cell>
          <cell r="B8" t="str">
            <v>6181090T</v>
          </cell>
        </row>
        <row r="9">
          <cell r="A9" t="str">
            <v>AMO101</v>
          </cell>
          <cell r="B9">
            <v>6268050</v>
          </cell>
        </row>
        <row r="10">
          <cell r="A10" t="str">
            <v>AMO102</v>
          </cell>
          <cell r="B10">
            <v>6268051</v>
          </cell>
        </row>
        <row r="11">
          <cell r="A11" t="str">
            <v>AMO103</v>
          </cell>
          <cell r="B11">
            <v>6268050</v>
          </cell>
        </row>
        <row r="12">
          <cell r="A12" t="str">
            <v>AMO104</v>
          </cell>
          <cell r="B12" t="str">
            <v>6268050T</v>
          </cell>
        </row>
        <row r="13">
          <cell r="A13" t="str">
            <v>AMO105</v>
          </cell>
          <cell r="B13">
            <v>6268050</v>
          </cell>
        </row>
        <row r="14">
          <cell r="A14" t="str">
            <v>AMO106</v>
          </cell>
          <cell r="B14" t="str">
            <v>6268050T</v>
          </cell>
        </row>
        <row r="15">
          <cell r="A15" t="str">
            <v>AMO107</v>
          </cell>
          <cell r="B15">
            <v>6268050</v>
          </cell>
        </row>
        <row r="16">
          <cell r="A16" t="str">
            <v>AMO108</v>
          </cell>
          <cell r="B16">
            <v>6268050</v>
          </cell>
        </row>
        <row r="17">
          <cell r="A17" t="str">
            <v>AMO109</v>
          </cell>
          <cell r="B17">
            <v>6100122</v>
          </cell>
        </row>
        <row r="18">
          <cell r="A18" t="str">
            <v>AMO110</v>
          </cell>
          <cell r="B18">
            <v>6268050</v>
          </cell>
        </row>
        <row r="19">
          <cell r="A19" t="str">
            <v>AMO111</v>
          </cell>
          <cell r="B19">
            <v>6100090</v>
          </cell>
        </row>
        <row r="20">
          <cell r="A20" t="str">
            <v>AMO201</v>
          </cell>
          <cell r="B20">
            <v>6061092</v>
          </cell>
        </row>
        <row r="21">
          <cell r="A21" t="str">
            <v>AMO202</v>
          </cell>
          <cell r="B21">
            <v>6181090</v>
          </cell>
        </row>
        <row r="22">
          <cell r="A22" t="str">
            <v>AMO203</v>
          </cell>
          <cell r="B22">
            <v>6181090</v>
          </cell>
        </row>
        <row r="23">
          <cell r="A23" t="str">
            <v>AMO301</v>
          </cell>
          <cell r="B23">
            <v>6090000</v>
          </cell>
        </row>
        <row r="24">
          <cell r="A24" t="str">
            <v>AMO303</v>
          </cell>
          <cell r="B24">
            <v>6090000</v>
          </cell>
        </row>
        <row r="25">
          <cell r="A25" t="str">
            <v>AMO304</v>
          </cell>
          <cell r="B25">
            <v>6090000</v>
          </cell>
        </row>
        <row r="26">
          <cell r="A26" t="str">
            <v>AMO305</v>
          </cell>
          <cell r="B26">
            <v>6090000</v>
          </cell>
        </row>
        <row r="27">
          <cell r="A27" t="str">
            <v>AMO306</v>
          </cell>
          <cell r="B27">
            <v>6090000</v>
          </cell>
        </row>
        <row r="28">
          <cell r="A28" t="str">
            <v>AMO307</v>
          </cell>
          <cell r="B28">
            <v>6090000</v>
          </cell>
        </row>
        <row r="29">
          <cell r="A29" t="str">
            <v>AMO501</v>
          </cell>
          <cell r="B29">
            <v>6100140</v>
          </cell>
        </row>
        <row r="30">
          <cell r="A30" t="str">
            <v>AMO601</v>
          </cell>
          <cell r="B30" t="str">
            <v>6268050T</v>
          </cell>
        </row>
        <row r="31">
          <cell r="A31" t="str">
            <v>AMO701</v>
          </cell>
          <cell r="B31" t="str">
            <v>6268050T</v>
          </cell>
        </row>
        <row r="32">
          <cell r="A32" t="str">
            <v>BAD101</v>
          </cell>
          <cell r="B32">
            <v>6150090</v>
          </cell>
        </row>
        <row r="33">
          <cell r="A33" t="str">
            <v>BAD201</v>
          </cell>
          <cell r="B33">
            <v>6107108</v>
          </cell>
        </row>
        <row r="34">
          <cell r="A34" t="str">
            <v>BAD301</v>
          </cell>
          <cell r="B34">
            <v>6107108</v>
          </cell>
        </row>
        <row r="35">
          <cell r="A35" t="str">
            <v>BAD302</v>
          </cell>
          <cell r="B35">
            <v>6107108</v>
          </cell>
        </row>
        <row r="36">
          <cell r="A36" t="str">
            <v>BAD303</v>
          </cell>
          <cell r="B36">
            <v>6107108</v>
          </cell>
        </row>
        <row r="37">
          <cell r="A37" t="str">
            <v>BAD304</v>
          </cell>
          <cell r="B37">
            <v>6107108</v>
          </cell>
        </row>
        <row r="38">
          <cell r="A38" t="str">
            <v>BAD401</v>
          </cell>
          <cell r="B38">
            <v>6107108</v>
          </cell>
        </row>
        <row r="39">
          <cell r="A39" t="str">
            <v>BAD402</v>
          </cell>
          <cell r="B39">
            <v>6107108</v>
          </cell>
        </row>
        <row r="40">
          <cell r="A40" t="str">
            <v>BAD403</v>
          </cell>
          <cell r="B40">
            <v>6107108</v>
          </cell>
        </row>
        <row r="41">
          <cell r="A41" t="str">
            <v>BAD404</v>
          </cell>
          <cell r="B41">
            <v>6107108</v>
          </cell>
        </row>
        <row r="42">
          <cell r="A42" t="str">
            <v>BAD501</v>
          </cell>
          <cell r="B42">
            <v>6107108</v>
          </cell>
        </row>
        <row r="43">
          <cell r="A43" t="str">
            <v>BAD502</v>
          </cell>
          <cell r="B43">
            <v>6107108</v>
          </cell>
        </row>
        <row r="44">
          <cell r="A44" t="str">
            <v>BAD503</v>
          </cell>
          <cell r="B44">
            <v>6107108</v>
          </cell>
        </row>
        <row r="45">
          <cell r="A45" t="str">
            <v>BAD504</v>
          </cell>
          <cell r="B45">
            <v>6107108</v>
          </cell>
        </row>
        <row r="46">
          <cell r="A46" t="str">
            <v>BAD505</v>
          </cell>
          <cell r="B46">
            <v>6107108</v>
          </cell>
        </row>
        <row r="47">
          <cell r="A47" t="str">
            <v>BAD506</v>
          </cell>
          <cell r="B47">
            <v>6107108</v>
          </cell>
        </row>
        <row r="48">
          <cell r="A48" t="str">
            <v>BAD601</v>
          </cell>
          <cell r="B48">
            <v>6107108</v>
          </cell>
        </row>
        <row r="49">
          <cell r="A49" t="str">
            <v>BAD602</v>
          </cell>
          <cell r="B49">
            <v>6107108</v>
          </cell>
        </row>
        <row r="50">
          <cell r="A50" t="str">
            <v>BAD603</v>
          </cell>
          <cell r="B50">
            <v>6107108</v>
          </cell>
        </row>
        <row r="51">
          <cell r="A51" t="str">
            <v>BAD604</v>
          </cell>
          <cell r="B51">
            <v>6107108</v>
          </cell>
        </row>
        <row r="52">
          <cell r="A52" t="str">
            <v>BAD605</v>
          </cell>
          <cell r="B52">
            <v>6107108</v>
          </cell>
        </row>
        <row r="53">
          <cell r="A53" t="str">
            <v>BAD606</v>
          </cell>
          <cell r="B53">
            <v>6107108</v>
          </cell>
        </row>
        <row r="54">
          <cell r="A54" t="str">
            <v>BAD607</v>
          </cell>
          <cell r="B54">
            <v>6107108</v>
          </cell>
        </row>
        <row r="55">
          <cell r="A55" t="str">
            <v>BAD608</v>
          </cell>
          <cell r="B55">
            <v>6107108</v>
          </cell>
        </row>
        <row r="56">
          <cell r="A56" t="str">
            <v>BAD609</v>
          </cell>
          <cell r="B56">
            <v>6107108</v>
          </cell>
        </row>
        <row r="57">
          <cell r="A57" t="str">
            <v>CAC101</v>
          </cell>
          <cell r="B57">
            <v>6100100</v>
          </cell>
        </row>
        <row r="58">
          <cell r="A58" t="str">
            <v>CAC102</v>
          </cell>
          <cell r="B58">
            <v>6203090</v>
          </cell>
        </row>
        <row r="59">
          <cell r="A59" t="str">
            <v>CAC104</v>
          </cell>
          <cell r="B59">
            <v>6100090</v>
          </cell>
        </row>
        <row r="60">
          <cell r="A60" t="str">
            <v>CAC106</v>
          </cell>
          <cell r="B60">
            <v>6100090</v>
          </cell>
        </row>
        <row r="61">
          <cell r="A61" t="str">
            <v>CAC107</v>
          </cell>
          <cell r="B61">
            <v>6025010</v>
          </cell>
        </row>
        <row r="62">
          <cell r="A62" t="str">
            <v>CAP101</v>
          </cell>
          <cell r="B62">
            <v>6260147</v>
          </cell>
        </row>
        <row r="63">
          <cell r="A63" t="str">
            <v>CAP102</v>
          </cell>
          <cell r="B63">
            <v>6025010</v>
          </cell>
        </row>
        <row r="64">
          <cell r="A64" t="str">
            <v>CAP201</v>
          </cell>
          <cell r="B64">
            <v>6025005</v>
          </cell>
        </row>
        <row r="65">
          <cell r="A65" t="str">
            <v>CAP202</v>
          </cell>
          <cell r="B65">
            <v>6025010</v>
          </cell>
        </row>
        <row r="66">
          <cell r="A66" t="str">
            <v>CAP301</v>
          </cell>
          <cell r="B66">
            <v>6260090</v>
          </cell>
        </row>
        <row r="67">
          <cell r="A67" t="str">
            <v>CAP302</v>
          </cell>
          <cell r="B67">
            <v>6260090</v>
          </cell>
        </row>
        <row r="68">
          <cell r="A68" t="str">
            <v>CCO101</v>
          </cell>
          <cell r="B68">
            <v>6260090</v>
          </cell>
        </row>
        <row r="69">
          <cell r="A69" t="str">
            <v>DBT101</v>
          </cell>
          <cell r="B69">
            <v>6268060</v>
          </cell>
        </row>
        <row r="70">
          <cell r="A70" t="str">
            <v>DBT102</v>
          </cell>
          <cell r="B70">
            <v>6268060</v>
          </cell>
        </row>
        <row r="71">
          <cell r="A71" t="str">
            <v>DCM101</v>
          </cell>
          <cell r="B71">
            <v>6260600</v>
          </cell>
        </row>
        <row r="72">
          <cell r="A72" t="str">
            <v>DCM201</v>
          </cell>
          <cell r="B72" t="str">
            <v>6061090B</v>
          </cell>
        </row>
        <row r="73">
          <cell r="A73" t="str">
            <v>DCM301</v>
          </cell>
          <cell r="B73">
            <v>6025005</v>
          </cell>
        </row>
        <row r="74">
          <cell r="A74" t="str">
            <v>DCM404</v>
          </cell>
          <cell r="B74">
            <v>6090090</v>
          </cell>
        </row>
        <row r="75">
          <cell r="A75" t="str">
            <v>DED198</v>
          </cell>
          <cell r="B75" t="str">
            <v>626QPAD</v>
          </cell>
        </row>
        <row r="76">
          <cell r="A76" t="str">
            <v>DED199</v>
          </cell>
          <cell r="B76" t="str">
            <v>626QPAD</v>
          </cell>
        </row>
        <row r="77">
          <cell r="A77" t="str">
            <v>DEP101</v>
          </cell>
          <cell r="B77">
            <v>6025100</v>
          </cell>
        </row>
        <row r="78">
          <cell r="A78" t="str">
            <v>DEP102</v>
          </cell>
          <cell r="B78">
            <v>6200090</v>
          </cell>
        </row>
        <row r="79">
          <cell r="A79" t="str">
            <v>DEP103</v>
          </cell>
          <cell r="B79">
            <v>6200090</v>
          </cell>
        </row>
        <row r="80">
          <cell r="A80" t="str">
            <v>DEP104</v>
          </cell>
          <cell r="B80">
            <v>6025100</v>
          </cell>
        </row>
        <row r="81">
          <cell r="A81" t="str">
            <v>DEP105</v>
          </cell>
          <cell r="B81">
            <v>6025100</v>
          </cell>
        </row>
        <row r="82">
          <cell r="A82" t="str">
            <v>DEP106</v>
          </cell>
          <cell r="B82">
            <v>6025100</v>
          </cell>
        </row>
        <row r="83">
          <cell r="A83" t="str">
            <v>DEP107</v>
          </cell>
          <cell r="B83">
            <v>6025100</v>
          </cell>
        </row>
        <row r="84">
          <cell r="A84" t="str">
            <v>DEP108</v>
          </cell>
          <cell r="B84">
            <v>6025100</v>
          </cell>
        </row>
        <row r="85">
          <cell r="A85" t="str">
            <v>DEP109</v>
          </cell>
          <cell r="B85">
            <v>6025100</v>
          </cell>
        </row>
        <row r="86">
          <cell r="A86" t="str">
            <v>DEP110</v>
          </cell>
          <cell r="B86">
            <v>6025100</v>
          </cell>
        </row>
        <row r="87">
          <cell r="A87" t="str">
            <v>DEP111</v>
          </cell>
          <cell r="B87">
            <v>6025100</v>
          </cell>
        </row>
        <row r="88">
          <cell r="A88" t="str">
            <v>DEP112</v>
          </cell>
          <cell r="B88">
            <v>6025100</v>
          </cell>
        </row>
        <row r="89">
          <cell r="A89" t="str">
            <v>DEP113</v>
          </cell>
          <cell r="B89">
            <v>6025100</v>
          </cell>
        </row>
        <row r="90">
          <cell r="A90" t="str">
            <v>DEP114</v>
          </cell>
          <cell r="B90">
            <v>6025100</v>
          </cell>
        </row>
        <row r="91">
          <cell r="A91" t="str">
            <v>DEP115</v>
          </cell>
          <cell r="B91">
            <v>6025100</v>
          </cell>
        </row>
        <row r="92">
          <cell r="A92" t="str">
            <v>DEP116</v>
          </cell>
          <cell r="B92">
            <v>6025100</v>
          </cell>
        </row>
        <row r="93">
          <cell r="A93" t="str">
            <v>DEP117</v>
          </cell>
          <cell r="B93" t="str">
            <v>6025100I</v>
          </cell>
        </row>
        <row r="94">
          <cell r="A94" t="str">
            <v>DEP118</v>
          </cell>
          <cell r="B94">
            <v>8209830</v>
          </cell>
        </row>
        <row r="95">
          <cell r="A95" t="str">
            <v>DEP119</v>
          </cell>
          <cell r="B95">
            <v>8209830</v>
          </cell>
        </row>
        <row r="96">
          <cell r="A96" t="str">
            <v>DEP120</v>
          </cell>
          <cell r="B96">
            <v>6025100</v>
          </cell>
        </row>
        <row r="97">
          <cell r="A97" t="str">
            <v>DEP121</v>
          </cell>
          <cell r="B97">
            <v>6100090</v>
          </cell>
        </row>
        <row r="98">
          <cell r="A98" t="str">
            <v>DEP122</v>
          </cell>
          <cell r="B98">
            <v>6025100</v>
          </cell>
        </row>
        <row r="99">
          <cell r="A99" t="str">
            <v>DEP123</v>
          </cell>
          <cell r="B99">
            <v>6025100</v>
          </cell>
        </row>
        <row r="100">
          <cell r="A100" t="str">
            <v>DEP124</v>
          </cell>
          <cell r="B100">
            <v>6025100</v>
          </cell>
        </row>
        <row r="101">
          <cell r="A101" t="str">
            <v>DEP125</v>
          </cell>
          <cell r="B101">
            <v>6025100</v>
          </cell>
        </row>
        <row r="102">
          <cell r="A102" t="str">
            <v>DEP126</v>
          </cell>
          <cell r="B102">
            <v>8209830</v>
          </cell>
        </row>
        <row r="103">
          <cell r="A103" t="str">
            <v>DEP127</v>
          </cell>
          <cell r="B103">
            <v>8209830</v>
          </cell>
        </row>
        <row r="104">
          <cell r="A104" t="str">
            <v>DEP128</v>
          </cell>
          <cell r="B104">
            <v>8209830</v>
          </cell>
        </row>
        <row r="105">
          <cell r="A105" t="str">
            <v>DEP129</v>
          </cell>
          <cell r="B105">
            <v>8209830</v>
          </cell>
        </row>
        <row r="106">
          <cell r="A106" t="str">
            <v>DEP201</v>
          </cell>
          <cell r="B106">
            <v>6200090</v>
          </cell>
        </row>
        <row r="107">
          <cell r="A107" t="str">
            <v>DEP202</v>
          </cell>
          <cell r="B107">
            <v>6200090</v>
          </cell>
        </row>
        <row r="108">
          <cell r="A108" t="str">
            <v>DEP203</v>
          </cell>
          <cell r="B108">
            <v>6025100</v>
          </cell>
        </row>
        <row r="109">
          <cell r="A109" t="str">
            <v>DEP204</v>
          </cell>
          <cell r="B109">
            <v>6025100</v>
          </cell>
        </row>
        <row r="110">
          <cell r="A110" t="str">
            <v>DEP205</v>
          </cell>
          <cell r="B110">
            <v>6025100</v>
          </cell>
        </row>
        <row r="111">
          <cell r="A111" t="str">
            <v>DEP206</v>
          </cell>
          <cell r="B111">
            <v>6025100</v>
          </cell>
        </row>
        <row r="112">
          <cell r="A112" t="str">
            <v>DEP207</v>
          </cell>
          <cell r="B112">
            <v>6025100</v>
          </cell>
        </row>
        <row r="113">
          <cell r="A113" t="str">
            <v>DEP208</v>
          </cell>
          <cell r="B113">
            <v>6025100</v>
          </cell>
        </row>
        <row r="114">
          <cell r="A114" t="str">
            <v>DEP209</v>
          </cell>
          <cell r="B114">
            <v>6025100</v>
          </cell>
        </row>
        <row r="115">
          <cell r="A115" t="str">
            <v>DEP210</v>
          </cell>
          <cell r="B115">
            <v>6025100</v>
          </cell>
        </row>
        <row r="116">
          <cell r="A116" t="str">
            <v>DEP211</v>
          </cell>
          <cell r="B116">
            <v>6025100</v>
          </cell>
        </row>
        <row r="117">
          <cell r="A117" t="str">
            <v>DEP212</v>
          </cell>
          <cell r="B117">
            <v>6025100</v>
          </cell>
        </row>
        <row r="118">
          <cell r="A118" t="str">
            <v>DEP213</v>
          </cell>
          <cell r="B118">
            <v>6025100</v>
          </cell>
        </row>
        <row r="119">
          <cell r="A119" t="str">
            <v>DEP214</v>
          </cell>
          <cell r="B119">
            <v>6025100</v>
          </cell>
        </row>
        <row r="120">
          <cell r="A120" t="str">
            <v>DEP215</v>
          </cell>
          <cell r="B120">
            <v>6025100</v>
          </cell>
        </row>
        <row r="121">
          <cell r="A121" t="str">
            <v>DEP301</v>
          </cell>
          <cell r="B121">
            <v>6025100</v>
          </cell>
        </row>
        <row r="122">
          <cell r="A122" t="str">
            <v>DEP302</v>
          </cell>
          <cell r="B122">
            <v>6025100</v>
          </cell>
        </row>
        <row r="123">
          <cell r="A123" t="str">
            <v>DEP303</v>
          </cell>
          <cell r="B123">
            <v>6025100</v>
          </cell>
        </row>
        <row r="124">
          <cell r="A124" t="str">
            <v>DEP304</v>
          </cell>
          <cell r="B124">
            <v>6025100</v>
          </cell>
        </row>
        <row r="125">
          <cell r="A125" t="str">
            <v>DEP305</v>
          </cell>
          <cell r="B125">
            <v>6025100</v>
          </cell>
        </row>
        <row r="126">
          <cell r="A126" t="str">
            <v>DEP306</v>
          </cell>
          <cell r="B126">
            <v>6025100</v>
          </cell>
        </row>
        <row r="127">
          <cell r="A127" t="str">
            <v>DPT101</v>
          </cell>
          <cell r="B127">
            <v>6011090</v>
          </cell>
        </row>
        <row r="128">
          <cell r="A128" t="str">
            <v>DRD101</v>
          </cell>
          <cell r="B128">
            <v>6040050</v>
          </cell>
        </row>
        <row r="129">
          <cell r="A129" t="str">
            <v>ECA101</v>
          </cell>
          <cell r="B129">
            <v>6025005</v>
          </cell>
        </row>
        <row r="130">
          <cell r="A130" t="str">
            <v>ELC101</v>
          </cell>
          <cell r="B130">
            <v>6025010</v>
          </cell>
        </row>
        <row r="131">
          <cell r="A131" t="str">
            <v>EMP101</v>
          </cell>
          <cell r="B131">
            <v>6241010</v>
          </cell>
        </row>
        <row r="132">
          <cell r="A132" t="str">
            <v>EMP102</v>
          </cell>
          <cell r="B132">
            <v>6250095</v>
          </cell>
        </row>
        <row r="133">
          <cell r="A133" t="str">
            <v>EMP103</v>
          </cell>
          <cell r="B133">
            <v>6250090</v>
          </cell>
        </row>
        <row r="134">
          <cell r="A134" t="str">
            <v>EMP104</v>
          </cell>
          <cell r="B134">
            <v>6241010</v>
          </cell>
        </row>
        <row r="135">
          <cell r="A135" t="str">
            <v>EMP105</v>
          </cell>
          <cell r="B135">
            <v>6241010</v>
          </cell>
        </row>
        <row r="136">
          <cell r="A136" t="str">
            <v>EMP106</v>
          </cell>
          <cell r="B136">
            <v>6241010</v>
          </cell>
        </row>
        <row r="137">
          <cell r="A137" t="str">
            <v>EMP107</v>
          </cell>
          <cell r="B137">
            <v>6241010</v>
          </cell>
        </row>
        <row r="138">
          <cell r="A138" t="str">
            <v>EMP108</v>
          </cell>
          <cell r="B138">
            <v>6241010</v>
          </cell>
        </row>
        <row r="139">
          <cell r="A139" t="str">
            <v>EMP109</v>
          </cell>
          <cell r="B139">
            <v>6241010</v>
          </cell>
        </row>
        <row r="140">
          <cell r="A140" t="str">
            <v>EMP110</v>
          </cell>
          <cell r="B140">
            <v>6241010</v>
          </cell>
        </row>
        <row r="141">
          <cell r="A141" t="str">
            <v>EMP111</v>
          </cell>
          <cell r="B141">
            <v>6241010</v>
          </cell>
        </row>
        <row r="142">
          <cell r="A142" t="str">
            <v>EMP112</v>
          </cell>
          <cell r="B142">
            <v>6241010</v>
          </cell>
        </row>
        <row r="143">
          <cell r="A143" t="str">
            <v>EMP201</v>
          </cell>
          <cell r="B143">
            <v>6130090</v>
          </cell>
        </row>
        <row r="144">
          <cell r="A144" t="str">
            <v>EMP301</v>
          </cell>
          <cell r="B144">
            <v>6250090</v>
          </cell>
        </row>
        <row r="145">
          <cell r="A145" t="str">
            <v>EMP302</v>
          </cell>
          <cell r="B145">
            <v>6250090</v>
          </cell>
        </row>
        <row r="146">
          <cell r="A146" t="str">
            <v>EMP401</v>
          </cell>
          <cell r="B146">
            <v>6250090</v>
          </cell>
        </row>
        <row r="147">
          <cell r="A147" t="str">
            <v>EMP501</v>
          </cell>
          <cell r="B147">
            <v>6130080</v>
          </cell>
        </row>
        <row r="148">
          <cell r="A148" t="str">
            <v>EMP602</v>
          </cell>
          <cell r="B148">
            <v>6130080</v>
          </cell>
        </row>
        <row r="149">
          <cell r="A149" t="str">
            <v>EMP603</v>
          </cell>
          <cell r="B149">
            <v>6130080</v>
          </cell>
        </row>
        <row r="150">
          <cell r="A150" t="str">
            <v>EMP701</v>
          </cell>
          <cell r="B150">
            <v>6250090</v>
          </cell>
        </row>
        <row r="151">
          <cell r="A151" t="str">
            <v>EMP702</v>
          </cell>
          <cell r="B151">
            <v>6250090</v>
          </cell>
        </row>
        <row r="152">
          <cell r="A152" t="str">
            <v>EMP801</v>
          </cell>
          <cell r="B152">
            <v>6249010</v>
          </cell>
        </row>
        <row r="153">
          <cell r="A153" t="str">
            <v>EMP802</v>
          </cell>
          <cell r="B153">
            <v>6250095</v>
          </cell>
        </row>
        <row r="154">
          <cell r="A154" t="str">
            <v>EMP803</v>
          </cell>
          <cell r="B154" t="str">
            <v>6250090C</v>
          </cell>
        </row>
        <row r="155">
          <cell r="A155" t="str">
            <v>EMP804</v>
          </cell>
          <cell r="B155">
            <v>6250095</v>
          </cell>
        </row>
        <row r="156">
          <cell r="A156" t="str">
            <v>EMP806</v>
          </cell>
          <cell r="B156">
            <v>6250095</v>
          </cell>
        </row>
        <row r="157">
          <cell r="A157" t="str">
            <v>EMP807</v>
          </cell>
          <cell r="B157">
            <v>6250095</v>
          </cell>
        </row>
        <row r="158">
          <cell r="A158" t="str">
            <v>EMP808</v>
          </cell>
          <cell r="B158">
            <v>6250095</v>
          </cell>
        </row>
        <row r="159">
          <cell r="A159" t="str">
            <v>EMP809</v>
          </cell>
          <cell r="B159">
            <v>6250095</v>
          </cell>
        </row>
        <row r="160">
          <cell r="A160" t="str">
            <v>EMP810</v>
          </cell>
          <cell r="B160">
            <v>6250090</v>
          </cell>
        </row>
        <row r="161">
          <cell r="A161" t="str">
            <v>EMP811</v>
          </cell>
          <cell r="B161">
            <v>6250095</v>
          </cell>
        </row>
        <row r="162">
          <cell r="A162" t="str">
            <v>EMP812</v>
          </cell>
          <cell r="B162">
            <v>6250095</v>
          </cell>
        </row>
        <row r="163">
          <cell r="A163" t="str">
            <v>EMP901</v>
          </cell>
          <cell r="B163">
            <v>6130080</v>
          </cell>
        </row>
        <row r="164">
          <cell r="A164" t="str">
            <v>EMP902</v>
          </cell>
          <cell r="B164">
            <v>6120095</v>
          </cell>
        </row>
        <row r="165">
          <cell r="A165" t="str">
            <v>EMP903</v>
          </cell>
          <cell r="B165">
            <v>6241010</v>
          </cell>
        </row>
        <row r="166">
          <cell r="A166" t="str">
            <v>EMP904</v>
          </cell>
          <cell r="B166">
            <v>6241010</v>
          </cell>
        </row>
        <row r="167">
          <cell r="A167" t="str">
            <v>EMP905</v>
          </cell>
          <cell r="B167">
            <v>6130085</v>
          </cell>
        </row>
        <row r="168">
          <cell r="A168" t="str">
            <v>EMP906</v>
          </cell>
          <cell r="B168">
            <v>6130080</v>
          </cell>
        </row>
        <row r="169">
          <cell r="A169" t="str">
            <v>EMP907</v>
          </cell>
          <cell r="B169">
            <v>6241010</v>
          </cell>
        </row>
        <row r="170">
          <cell r="A170" t="str">
            <v>EMP908</v>
          </cell>
          <cell r="B170">
            <v>6130085</v>
          </cell>
        </row>
        <row r="171">
          <cell r="A171" t="str">
            <v>EMP909</v>
          </cell>
          <cell r="B171">
            <v>6130080</v>
          </cell>
        </row>
        <row r="172">
          <cell r="A172" t="str">
            <v>EMP910</v>
          </cell>
          <cell r="B172">
            <v>6130080</v>
          </cell>
        </row>
        <row r="173">
          <cell r="A173" t="str">
            <v>EMP911</v>
          </cell>
          <cell r="B173">
            <v>6130080</v>
          </cell>
        </row>
        <row r="174">
          <cell r="A174" t="str">
            <v>EMP912</v>
          </cell>
          <cell r="B174">
            <v>6130080</v>
          </cell>
        </row>
        <row r="175">
          <cell r="A175" t="str">
            <v>EMP913</v>
          </cell>
          <cell r="B175">
            <v>6241010</v>
          </cell>
        </row>
        <row r="176">
          <cell r="A176" t="str">
            <v>EMP914</v>
          </cell>
          <cell r="B176">
            <v>6241010</v>
          </cell>
        </row>
        <row r="177">
          <cell r="A177" t="str">
            <v>EMPA01</v>
          </cell>
          <cell r="B177">
            <v>6120094</v>
          </cell>
        </row>
        <row r="178">
          <cell r="A178" t="str">
            <v>EMPB01</v>
          </cell>
          <cell r="B178">
            <v>6250090</v>
          </cell>
        </row>
        <row r="179">
          <cell r="A179" t="str">
            <v>EMPC01</v>
          </cell>
          <cell r="B179">
            <v>6250090</v>
          </cell>
        </row>
        <row r="180">
          <cell r="A180" t="str">
            <v>EMPD01</v>
          </cell>
          <cell r="B180">
            <v>6130072</v>
          </cell>
        </row>
        <row r="181">
          <cell r="A181" t="str">
            <v>EMPE01</v>
          </cell>
          <cell r="B181">
            <v>6250090</v>
          </cell>
        </row>
        <row r="182">
          <cell r="A182" t="str">
            <v>EMPF01</v>
          </cell>
          <cell r="B182">
            <v>6130090</v>
          </cell>
        </row>
        <row r="183">
          <cell r="A183" t="str">
            <v>FIN401</v>
          </cell>
          <cell r="B183">
            <v>6181090</v>
          </cell>
        </row>
        <row r="184">
          <cell r="A184" t="str">
            <v>FIN402</v>
          </cell>
          <cell r="B184">
            <v>6061090</v>
          </cell>
        </row>
        <row r="185">
          <cell r="A185" t="str">
            <v>FIN403</v>
          </cell>
          <cell r="B185">
            <v>6189090</v>
          </cell>
        </row>
        <row r="186">
          <cell r="A186" t="str">
            <v>FIN404</v>
          </cell>
          <cell r="B186">
            <v>6189090</v>
          </cell>
        </row>
        <row r="187">
          <cell r="A187" t="str">
            <v>FIN405</v>
          </cell>
          <cell r="B187">
            <v>6189090</v>
          </cell>
        </row>
        <row r="188">
          <cell r="A188" t="str">
            <v>FIN406</v>
          </cell>
          <cell r="B188">
            <v>6189090</v>
          </cell>
        </row>
        <row r="189">
          <cell r="A189" t="str">
            <v>FIN501</v>
          </cell>
          <cell r="B189">
            <v>6260090</v>
          </cell>
        </row>
        <row r="190">
          <cell r="A190" t="str">
            <v>FIN502</v>
          </cell>
          <cell r="B190">
            <v>6260090</v>
          </cell>
        </row>
        <row r="191">
          <cell r="A191" t="str">
            <v>FRN101</v>
          </cell>
          <cell r="B191">
            <v>6045090</v>
          </cell>
        </row>
        <row r="192">
          <cell r="A192" t="str">
            <v>FRN102</v>
          </cell>
          <cell r="B192">
            <v>6045090</v>
          </cell>
        </row>
        <row r="193">
          <cell r="A193" t="str">
            <v>FRN103</v>
          </cell>
          <cell r="B193">
            <v>6045090</v>
          </cell>
        </row>
        <row r="194">
          <cell r="A194" t="str">
            <v>FRN301</v>
          </cell>
          <cell r="B194">
            <v>6260090</v>
          </cell>
        </row>
        <row r="195">
          <cell r="A195" t="str">
            <v>FUL102</v>
          </cell>
          <cell r="B195">
            <v>6025007</v>
          </cell>
        </row>
        <row r="196">
          <cell r="A196" t="str">
            <v>FUL103</v>
          </cell>
          <cell r="B196">
            <v>6025006</v>
          </cell>
        </row>
        <row r="197">
          <cell r="A197" t="str">
            <v>FUL104</v>
          </cell>
          <cell r="B197">
            <v>6100090</v>
          </cell>
        </row>
        <row r="198">
          <cell r="A198" t="str">
            <v>FUL105</v>
          </cell>
          <cell r="B198">
            <v>6025005</v>
          </cell>
        </row>
        <row r="199">
          <cell r="A199" t="str">
            <v>FUL106</v>
          </cell>
          <cell r="B199">
            <v>6025006</v>
          </cell>
        </row>
        <row r="200">
          <cell r="A200" t="str">
            <v>FUL107</v>
          </cell>
          <cell r="B200">
            <v>6100090</v>
          </cell>
        </row>
        <row r="201">
          <cell r="A201" t="str">
            <v>FUL108</v>
          </cell>
          <cell r="B201">
            <v>6025005</v>
          </cell>
        </row>
        <row r="202">
          <cell r="A202" t="str">
            <v>FUL109</v>
          </cell>
          <cell r="B202">
            <v>6090000</v>
          </cell>
        </row>
        <row r="203">
          <cell r="A203" t="str">
            <v>FUL202</v>
          </cell>
          <cell r="B203">
            <v>6025005</v>
          </cell>
        </row>
        <row r="204">
          <cell r="A204" t="str">
            <v>FUL301</v>
          </cell>
          <cell r="B204">
            <v>6175105</v>
          </cell>
        </row>
        <row r="205">
          <cell r="A205" t="str">
            <v>FUL302</v>
          </cell>
          <cell r="B205">
            <v>6025410</v>
          </cell>
        </row>
        <row r="206">
          <cell r="A206" t="str">
            <v>FUL303</v>
          </cell>
          <cell r="B206">
            <v>6175105</v>
          </cell>
        </row>
        <row r="207">
          <cell r="A207" t="str">
            <v>GDW101</v>
          </cell>
          <cell r="B207" t="str">
            <v>6268050T</v>
          </cell>
        </row>
        <row r="208">
          <cell r="A208" t="str">
            <v>GDW102</v>
          </cell>
          <cell r="B208" t="str">
            <v>6268050T</v>
          </cell>
        </row>
        <row r="209">
          <cell r="A209" t="str">
            <v>HOM101</v>
          </cell>
          <cell r="B209">
            <v>6260130</v>
          </cell>
        </row>
        <row r="210">
          <cell r="A210" t="str">
            <v>HOM102</v>
          </cell>
          <cell r="B210">
            <v>6260130</v>
          </cell>
        </row>
        <row r="211">
          <cell r="A211" t="str">
            <v>INC301</v>
          </cell>
          <cell r="B211">
            <v>6061090</v>
          </cell>
        </row>
        <row r="212">
          <cell r="A212" t="str">
            <v>INC501</v>
          </cell>
          <cell r="B212" t="str">
            <v>6063090A</v>
          </cell>
        </row>
        <row r="213">
          <cell r="A213" t="str">
            <v>INC502</v>
          </cell>
          <cell r="B213" t="str">
            <v>6063090A</v>
          </cell>
        </row>
        <row r="214">
          <cell r="A214" t="str">
            <v>INC504</v>
          </cell>
          <cell r="B214" t="str">
            <v>6063090B</v>
          </cell>
        </row>
        <row r="215">
          <cell r="A215" t="str">
            <v>INC505</v>
          </cell>
          <cell r="B215">
            <v>6025010</v>
          </cell>
        </row>
        <row r="216">
          <cell r="A216" t="str">
            <v>INC601</v>
          </cell>
          <cell r="B216">
            <v>6100140</v>
          </cell>
        </row>
        <row r="217">
          <cell r="A217" t="str">
            <v>INC602</v>
          </cell>
          <cell r="B217">
            <v>6011090</v>
          </cell>
        </row>
        <row r="218">
          <cell r="A218" t="str">
            <v>INC603</v>
          </cell>
          <cell r="B218">
            <v>6071090</v>
          </cell>
        </row>
        <row r="219">
          <cell r="A219" t="str">
            <v>INC604</v>
          </cell>
          <cell r="B219">
            <v>6100090</v>
          </cell>
        </row>
        <row r="220">
          <cell r="A220" t="str">
            <v>INC605</v>
          </cell>
          <cell r="B220">
            <v>6100140</v>
          </cell>
        </row>
        <row r="221">
          <cell r="A221" t="str">
            <v>INJ101</v>
          </cell>
          <cell r="B221">
            <v>6260080</v>
          </cell>
        </row>
        <row r="222">
          <cell r="A222" t="str">
            <v>INS101</v>
          </cell>
          <cell r="B222">
            <v>6262020</v>
          </cell>
        </row>
        <row r="223">
          <cell r="A223" t="str">
            <v>INS102</v>
          </cell>
          <cell r="B223">
            <v>6025108</v>
          </cell>
        </row>
        <row r="224">
          <cell r="A224" t="str">
            <v>INS103</v>
          </cell>
          <cell r="B224">
            <v>6262020</v>
          </cell>
        </row>
        <row r="225">
          <cell r="A225" t="str">
            <v>INS201</v>
          </cell>
          <cell r="B225">
            <v>6011090</v>
          </cell>
        </row>
        <row r="226">
          <cell r="A226" t="str">
            <v>INS301</v>
          </cell>
          <cell r="B226">
            <v>6100121</v>
          </cell>
        </row>
        <row r="227">
          <cell r="A227" t="str">
            <v>INT101</v>
          </cell>
          <cell r="B227">
            <v>6181090</v>
          </cell>
        </row>
        <row r="228">
          <cell r="A228" t="str">
            <v>INT201</v>
          </cell>
          <cell r="B228">
            <v>6181090</v>
          </cell>
        </row>
        <row r="229">
          <cell r="A229" t="str">
            <v>INT301</v>
          </cell>
          <cell r="B229">
            <v>6181090</v>
          </cell>
        </row>
        <row r="230">
          <cell r="A230" t="str">
            <v>INT302</v>
          </cell>
          <cell r="B230">
            <v>6061090</v>
          </cell>
        </row>
        <row r="231">
          <cell r="A231" t="str">
            <v>INT401</v>
          </cell>
          <cell r="B231">
            <v>6260139</v>
          </cell>
        </row>
        <row r="232">
          <cell r="A232" t="str">
            <v>INT402</v>
          </cell>
          <cell r="B232">
            <v>6181090</v>
          </cell>
        </row>
        <row r="233">
          <cell r="A233" t="str">
            <v>INV101</v>
          </cell>
          <cell r="B233">
            <v>6025430</v>
          </cell>
        </row>
        <row r="234">
          <cell r="A234" t="str">
            <v>ITC101</v>
          </cell>
          <cell r="B234">
            <v>6011090</v>
          </cell>
        </row>
        <row r="235">
          <cell r="A235" t="str">
            <v>ITC102</v>
          </cell>
          <cell r="B235">
            <v>6025100</v>
          </cell>
        </row>
        <row r="236">
          <cell r="A236" t="str">
            <v>ITC103</v>
          </cell>
          <cell r="B236">
            <v>6011090</v>
          </cell>
        </row>
        <row r="237">
          <cell r="A237" t="str">
            <v>ITC104</v>
          </cell>
          <cell r="B237">
            <v>6025100</v>
          </cell>
        </row>
        <row r="238">
          <cell r="A238" t="str">
            <v>ITC105</v>
          </cell>
          <cell r="B238">
            <v>6011090</v>
          </cell>
        </row>
        <row r="239">
          <cell r="A239" t="str">
            <v>ITC106</v>
          </cell>
          <cell r="B239">
            <v>6025100</v>
          </cell>
        </row>
        <row r="240">
          <cell r="A240" t="str">
            <v>LES101</v>
          </cell>
          <cell r="B240">
            <v>6100105</v>
          </cell>
        </row>
        <row r="241">
          <cell r="A241" t="str">
            <v>LES102</v>
          </cell>
          <cell r="B241">
            <v>6181090</v>
          </cell>
        </row>
        <row r="242">
          <cell r="A242" t="str">
            <v>LID101</v>
          </cell>
          <cell r="B242">
            <v>6100090</v>
          </cell>
        </row>
        <row r="243">
          <cell r="A243" t="str">
            <v>M10001</v>
          </cell>
          <cell r="B243" t="str">
            <v>6101010I</v>
          </cell>
        </row>
        <row r="244">
          <cell r="A244" t="str">
            <v>M10008</v>
          </cell>
          <cell r="B244">
            <v>6262020</v>
          </cell>
        </row>
        <row r="245">
          <cell r="A245" t="str">
            <v>M10020</v>
          </cell>
          <cell r="B245" t="str">
            <v>6063010I</v>
          </cell>
        </row>
        <row r="246">
          <cell r="A246" t="str">
            <v>M10022</v>
          </cell>
          <cell r="B246">
            <v>6262020</v>
          </cell>
        </row>
        <row r="247">
          <cell r="A247" t="str">
            <v>MBOK01</v>
          </cell>
          <cell r="B247">
            <v>6100090</v>
          </cell>
        </row>
        <row r="248">
          <cell r="A248" t="str">
            <v>MEL101</v>
          </cell>
          <cell r="B248">
            <v>6260040</v>
          </cell>
        </row>
        <row r="249">
          <cell r="A249" t="str">
            <v>MIX101</v>
          </cell>
          <cell r="B249">
            <v>6025005</v>
          </cell>
        </row>
        <row r="250">
          <cell r="A250" t="str">
            <v>MTAX01</v>
          </cell>
          <cell r="B250">
            <v>6130090</v>
          </cell>
        </row>
        <row r="251">
          <cell r="A251" t="str">
            <v>MTAX02</v>
          </cell>
          <cell r="B251">
            <v>6025005</v>
          </cell>
        </row>
        <row r="252">
          <cell r="A252" t="str">
            <v>NUC101</v>
          </cell>
          <cell r="B252">
            <v>6025005</v>
          </cell>
        </row>
        <row r="253">
          <cell r="A253" t="str">
            <v>NUC102</v>
          </cell>
          <cell r="B253">
            <v>6025005</v>
          </cell>
        </row>
        <row r="254">
          <cell r="A254" t="str">
            <v>NUC103</v>
          </cell>
          <cell r="B254">
            <v>6130090</v>
          </cell>
        </row>
        <row r="255">
          <cell r="A255" t="str">
            <v>NUC104</v>
          </cell>
          <cell r="B255" t="str">
            <v>6100116T</v>
          </cell>
        </row>
        <row r="256">
          <cell r="A256" t="str">
            <v>NUC105</v>
          </cell>
          <cell r="B256">
            <v>6025430</v>
          </cell>
        </row>
        <row r="257">
          <cell r="A257" t="str">
            <v>NUC106</v>
          </cell>
          <cell r="B257">
            <v>6200090</v>
          </cell>
        </row>
        <row r="258">
          <cell r="A258" t="str">
            <v>ORG101</v>
          </cell>
          <cell r="B258">
            <v>6268050</v>
          </cell>
        </row>
        <row r="259">
          <cell r="A259" t="str">
            <v>POL101</v>
          </cell>
          <cell r="B259">
            <v>6260205</v>
          </cell>
        </row>
        <row r="260">
          <cell r="A260" t="str">
            <v>POL201</v>
          </cell>
          <cell r="B260">
            <v>6260091</v>
          </cell>
        </row>
        <row r="261">
          <cell r="A261" t="str">
            <v>POL301</v>
          </cell>
          <cell r="B261">
            <v>6260015</v>
          </cell>
        </row>
        <row r="262">
          <cell r="A262" t="str">
            <v>PPD101</v>
          </cell>
          <cell r="B262">
            <v>6025093</v>
          </cell>
        </row>
        <row r="263">
          <cell r="A263" t="str">
            <v>PPD201</v>
          </cell>
          <cell r="B263">
            <v>6025010</v>
          </cell>
        </row>
        <row r="264">
          <cell r="A264" t="str">
            <v>PPD202</v>
          </cell>
          <cell r="B264">
            <v>6175101</v>
          </cell>
        </row>
        <row r="265">
          <cell r="A265" t="str">
            <v>PPD203</v>
          </cell>
          <cell r="B265">
            <v>6025005</v>
          </cell>
        </row>
        <row r="266">
          <cell r="A266" t="str">
            <v>PPD205</v>
          </cell>
          <cell r="B266">
            <v>6025092</v>
          </cell>
        </row>
        <row r="267">
          <cell r="A267" t="str">
            <v>PRP101</v>
          </cell>
          <cell r="B267">
            <v>6025165</v>
          </cell>
        </row>
        <row r="268">
          <cell r="A268" t="str">
            <v>PRP102</v>
          </cell>
          <cell r="B268">
            <v>6025165</v>
          </cell>
        </row>
        <row r="269">
          <cell r="A269" t="str">
            <v>PSP101</v>
          </cell>
          <cell r="B269" t="str">
            <v>610017D</v>
          </cell>
        </row>
        <row r="270">
          <cell r="A270" t="str">
            <v>PSP102</v>
          </cell>
          <cell r="B270" t="str">
            <v>610017D</v>
          </cell>
        </row>
        <row r="271">
          <cell r="A271" t="str">
            <v>PSP103</v>
          </cell>
          <cell r="B271" t="str">
            <v>610017D</v>
          </cell>
        </row>
        <row r="272">
          <cell r="A272" t="str">
            <v>PSP104</v>
          </cell>
          <cell r="B272" t="str">
            <v>610017D</v>
          </cell>
        </row>
        <row r="273">
          <cell r="A273" t="str">
            <v>PSP105</v>
          </cell>
          <cell r="B273" t="str">
            <v>610017D</v>
          </cell>
        </row>
        <row r="274">
          <cell r="A274" t="str">
            <v>PSP106</v>
          </cell>
          <cell r="B274" t="str">
            <v>610017D</v>
          </cell>
        </row>
        <row r="275">
          <cell r="A275" t="str">
            <v>PSP107</v>
          </cell>
          <cell r="B275" t="str">
            <v xml:space="preserve">610017D </v>
          </cell>
        </row>
        <row r="276">
          <cell r="A276" t="str">
            <v>PSP115</v>
          </cell>
          <cell r="B276" t="str">
            <v xml:space="preserve">610017D </v>
          </cell>
        </row>
        <row r="277">
          <cell r="A277" t="str">
            <v>PSP121</v>
          </cell>
          <cell r="B277" t="str">
            <v>610017D</v>
          </cell>
        </row>
        <row r="278">
          <cell r="A278" t="str">
            <v>PSP122</v>
          </cell>
          <cell r="B278" t="str">
            <v>610017D</v>
          </cell>
        </row>
        <row r="279">
          <cell r="A279" t="str">
            <v>PSP130</v>
          </cell>
          <cell r="B279" t="str">
            <v xml:space="preserve">610017D </v>
          </cell>
        </row>
        <row r="280">
          <cell r="A280" t="str">
            <v>PSP201</v>
          </cell>
          <cell r="B280" t="str">
            <v>610017D</v>
          </cell>
        </row>
        <row r="281">
          <cell r="A281" t="str">
            <v>PSPNQH</v>
          </cell>
          <cell r="B281">
            <v>6107108</v>
          </cell>
        </row>
        <row r="282">
          <cell r="A282" t="str">
            <v>PUR101</v>
          </cell>
          <cell r="B282">
            <v>6025125</v>
          </cell>
        </row>
        <row r="283">
          <cell r="A283" t="str">
            <v>PUR102</v>
          </cell>
          <cell r="B283">
            <v>6025125</v>
          </cell>
        </row>
        <row r="284">
          <cell r="A284" t="str">
            <v>PUR103</v>
          </cell>
          <cell r="B284">
            <v>6025125</v>
          </cell>
        </row>
        <row r="285">
          <cell r="A285" t="str">
            <v>QDF101</v>
          </cell>
          <cell r="B285">
            <v>6100090</v>
          </cell>
        </row>
        <row r="286">
          <cell r="A286" t="str">
            <v>REG101</v>
          </cell>
          <cell r="B286">
            <v>6100090</v>
          </cell>
        </row>
        <row r="287">
          <cell r="A287" t="str">
            <v>REM101</v>
          </cell>
          <cell r="B287">
            <v>6025450</v>
          </cell>
        </row>
        <row r="288">
          <cell r="A288" t="str">
            <v>REP101</v>
          </cell>
          <cell r="B288">
            <v>6025092</v>
          </cell>
        </row>
        <row r="289">
          <cell r="A289" t="str">
            <v>REP201</v>
          </cell>
          <cell r="B289">
            <v>6025092</v>
          </cell>
        </row>
        <row r="290">
          <cell r="A290" t="str">
            <v>REP204</v>
          </cell>
          <cell r="B290">
            <v>6025460</v>
          </cell>
        </row>
        <row r="291">
          <cell r="A291" t="str">
            <v>REP301</v>
          </cell>
          <cell r="B291">
            <v>6025092</v>
          </cell>
        </row>
        <row r="292">
          <cell r="A292" t="str">
            <v>REP302</v>
          </cell>
          <cell r="B292">
            <v>6140090</v>
          </cell>
        </row>
        <row r="293">
          <cell r="A293" t="str">
            <v>REP501</v>
          </cell>
          <cell r="B293">
            <v>6140090</v>
          </cell>
        </row>
        <row r="294">
          <cell r="A294" t="str">
            <v>REP502</v>
          </cell>
          <cell r="B294">
            <v>6200090</v>
          </cell>
        </row>
        <row r="295">
          <cell r="A295" t="str">
            <v>REP503</v>
          </cell>
          <cell r="B295">
            <v>6140090</v>
          </cell>
        </row>
        <row r="296">
          <cell r="A296" t="str">
            <v>RES101</v>
          </cell>
          <cell r="B296">
            <v>6025130</v>
          </cell>
        </row>
        <row r="297">
          <cell r="A297" t="str">
            <v>RES102</v>
          </cell>
          <cell r="B297">
            <v>6268050</v>
          </cell>
        </row>
        <row r="298">
          <cell r="A298" t="str">
            <v>RES104</v>
          </cell>
          <cell r="B298">
            <v>6025005</v>
          </cell>
        </row>
        <row r="299">
          <cell r="A299" t="str">
            <v>RES106</v>
          </cell>
          <cell r="B299">
            <v>6025005</v>
          </cell>
        </row>
        <row r="300">
          <cell r="A300" t="str">
            <v>RES107</v>
          </cell>
          <cell r="B300">
            <v>6011090</v>
          </cell>
        </row>
        <row r="301">
          <cell r="A301" t="str">
            <v>RES108</v>
          </cell>
          <cell r="B301">
            <v>6025005</v>
          </cell>
        </row>
        <row r="302">
          <cell r="A302" t="str">
            <v>RES109</v>
          </cell>
          <cell r="B302">
            <v>6025005</v>
          </cell>
        </row>
        <row r="303">
          <cell r="A303" t="str">
            <v>RES111</v>
          </cell>
          <cell r="B303">
            <v>6260100</v>
          </cell>
        </row>
        <row r="304">
          <cell r="A304" t="str">
            <v>RES112</v>
          </cell>
          <cell r="B304">
            <v>6025005</v>
          </cell>
        </row>
        <row r="305">
          <cell r="A305" t="str">
            <v>RES113</v>
          </cell>
          <cell r="B305">
            <v>6025125</v>
          </cell>
        </row>
        <row r="306">
          <cell r="A306" t="str">
            <v>RES114</v>
          </cell>
          <cell r="B306">
            <v>6025092</v>
          </cell>
        </row>
        <row r="307">
          <cell r="A307" t="str">
            <v>RES115</v>
          </cell>
          <cell r="B307">
            <v>6011090</v>
          </cell>
        </row>
        <row r="308">
          <cell r="A308" t="str">
            <v>RES116</v>
          </cell>
          <cell r="B308">
            <v>6025005</v>
          </cell>
        </row>
        <row r="309">
          <cell r="A309" t="str">
            <v>RES117</v>
          </cell>
          <cell r="B309">
            <v>6025005</v>
          </cell>
        </row>
        <row r="310">
          <cell r="A310" t="str">
            <v>RES118</v>
          </cell>
          <cell r="B310">
            <v>6150090</v>
          </cell>
        </row>
        <row r="311">
          <cell r="A311" t="str">
            <v>RES119</v>
          </cell>
          <cell r="B311">
            <v>6025092</v>
          </cell>
        </row>
        <row r="312">
          <cell r="A312" t="str">
            <v>RES120</v>
          </cell>
          <cell r="B312">
            <v>6025005</v>
          </cell>
        </row>
        <row r="313">
          <cell r="A313" t="str">
            <v>RES122</v>
          </cell>
          <cell r="B313">
            <v>6025010</v>
          </cell>
        </row>
        <row r="314">
          <cell r="A314" t="str">
            <v>RES124</v>
          </cell>
          <cell r="B314">
            <v>6025010</v>
          </cell>
        </row>
        <row r="315">
          <cell r="A315" t="str">
            <v>RES125</v>
          </cell>
          <cell r="B315">
            <v>6025093</v>
          </cell>
        </row>
        <row r="316">
          <cell r="A316" t="str">
            <v>RES126</v>
          </cell>
          <cell r="B316">
            <v>6025010</v>
          </cell>
        </row>
        <row r="317">
          <cell r="A317" t="str">
            <v>RES127</v>
          </cell>
          <cell r="B317">
            <v>6260015</v>
          </cell>
        </row>
        <row r="318">
          <cell r="A318" t="str">
            <v>RES128</v>
          </cell>
          <cell r="B318">
            <v>6250090</v>
          </cell>
        </row>
        <row r="319">
          <cell r="A319" t="str">
            <v>RES129</v>
          </cell>
          <cell r="B319">
            <v>6260015</v>
          </cell>
        </row>
        <row r="320">
          <cell r="A320" t="str">
            <v>RES130</v>
          </cell>
          <cell r="B320">
            <v>6025010</v>
          </cell>
        </row>
        <row r="321">
          <cell r="A321" t="str">
            <v>RES131</v>
          </cell>
          <cell r="B321">
            <v>6175090</v>
          </cell>
        </row>
        <row r="322">
          <cell r="A322" t="str">
            <v>RES132</v>
          </cell>
          <cell r="B322">
            <v>6025200</v>
          </cell>
        </row>
        <row r="323">
          <cell r="A323" t="str">
            <v>RES133</v>
          </cell>
          <cell r="B323">
            <v>6025005</v>
          </cell>
        </row>
        <row r="324">
          <cell r="A324" t="str">
            <v>RES134</v>
          </cell>
          <cell r="B324">
            <v>6025005</v>
          </cell>
        </row>
        <row r="325">
          <cell r="A325" t="str">
            <v>RES135</v>
          </cell>
          <cell r="B325">
            <v>6011090</v>
          </cell>
        </row>
        <row r="326">
          <cell r="A326" t="str">
            <v>RES136</v>
          </cell>
          <cell r="B326">
            <v>6025005</v>
          </cell>
        </row>
        <row r="327">
          <cell r="A327" t="str">
            <v>RES137</v>
          </cell>
          <cell r="B327">
            <v>6025200</v>
          </cell>
        </row>
        <row r="328">
          <cell r="A328" t="str">
            <v>RES138</v>
          </cell>
          <cell r="B328">
            <v>6025200</v>
          </cell>
        </row>
        <row r="329">
          <cell r="A329" t="str">
            <v>RES202</v>
          </cell>
          <cell r="B329">
            <v>6260270</v>
          </cell>
        </row>
        <row r="330">
          <cell r="A330" t="str">
            <v>RES301</v>
          </cell>
          <cell r="B330">
            <v>6260015</v>
          </cell>
        </row>
        <row r="331">
          <cell r="A331" t="str">
            <v>RES302</v>
          </cell>
          <cell r="B331">
            <v>6100090</v>
          </cell>
        </row>
        <row r="332">
          <cell r="A332" t="str">
            <v>RES401</v>
          </cell>
          <cell r="B332">
            <v>6025139</v>
          </cell>
        </row>
        <row r="333">
          <cell r="A333" t="str">
            <v>RES601</v>
          </cell>
          <cell r="B333">
            <v>6025005</v>
          </cell>
        </row>
        <row r="334">
          <cell r="A334" t="str">
            <v>RES801</v>
          </cell>
          <cell r="B334">
            <v>6011090</v>
          </cell>
        </row>
        <row r="335">
          <cell r="A335" t="str">
            <v>RES802</v>
          </cell>
          <cell r="B335">
            <v>6011090</v>
          </cell>
        </row>
        <row r="336">
          <cell r="A336" t="str">
            <v>RES901</v>
          </cell>
          <cell r="B336">
            <v>6025005</v>
          </cell>
        </row>
        <row r="337">
          <cell r="A337" t="str">
            <v>REV101</v>
          </cell>
          <cell r="B337">
            <v>6100090</v>
          </cell>
        </row>
        <row r="338">
          <cell r="A338" t="str">
            <v>REV102</v>
          </cell>
          <cell r="B338">
            <v>6071090</v>
          </cell>
        </row>
        <row r="339">
          <cell r="A339" t="str">
            <v>REV103</v>
          </cell>
          <cell r="B339">
            <v>6011090</v>
          </cell>
        </row>
        <row r="340">
          <cell r="A340" t="str">
            <v>REV104</v>
          </cell>
          <cell r="B340">
            <v>6071090</v>
          </cell>
        </row>
        <row r="341">
          <cell r="A341" t="str">
            <v>REV105</v>
          </cell>
          <cell r="B341">
            <v>6011090</v>
          </cell>
        </row>
        <row r="342">
          <cell r="A342" t="str">
            <v>RSH101</v>
          </cell>
          <cell r="B342">
            <v>6260160</v>
          </cell>
        </row>
        <row r="343">
          <cell r="A343" t="str">
            <v>RSH102</v>
          </cell>
          <cell r="B343">
            <v>6260111</v>
          </cell>
        </row>
        <row r="344">
          <cell r="A344" t="str">
            <v>RSH103</v>
          </cell>
          <cell r="B344">
            <v>6260160</v>
          </cell>
        </row>
        <row r="345">
          <cell r="A345" t="str">
            <v>RSH104</v>
          </cell>
          <cell r="B345">
            <v>6260160</v>
          </cell>
        </row>
        <row r="346">
          <cell r="A346" t="str">
            <v>RSH105</v>
          </cell>
          <cell r="B346">
            <v>6025005</v>
          </cell>
        </row>
        <row r="347">
          <cell r="A347" t="str">
            <v>SAL101</v>
          </cell>
          <cell r="B347">
            <v>6100090</v>
          </cell>
        </row>
        <row r="348">
          <cell r="A348" t="str">
            <v>SAL102</v>
          </cell>
          <cell r="B348">
            <v>6090000</v>
          </cell>
        </row>
        <row r="349">
          <cell r="A349" t="str">
            <v>SAL203</v>
          </cell>
          <cell r="B349">
            <v>6090000</v>
          </cell>
        </row>
        <row r="350">
          <cell r="A350" t="str">
            <v>SAL204</v>
          </cell>
          <cell r="B350">
            <v>6090000</v>
          </cell>
        </row>
        <row r="351">
          <cell r="A351" t="str">
            <v>SAL205</v>
          </cell>
          <cell r="B351">
            <v>6090000</v>
          </cell>
        </row>
        <row r="352">
          <cell r="A352" t="str">
            <v>SAL301</v>
          </cell>
          <cell r="B352">
            <v>6090000</v>
          </cell>
        </row>
        <row r="353">
          <cell r="A353" t="str">
            <v>SAL401</v>
          </cell>
          <cell r="B353">
            <v>6100095</v>
          </cell>
        </row>
        <row r="354">
          <cell r="A354" t="str">
            <v>SAL501</v>
          </cell>
          <cell r="B354">
            <v>6061090</v>
          </cell>
        </row>
        <row r="355">
          <cell r="A355" t="str">
            <v>SAL601</v>
          </cell>
          <cell r="B355">
            <v>6090000</v>
          </cell>
        </row>
        <row r="356">
          <cell r="A356" t="str">
            <v>SAL602</v>
          </cell>
          <cell r="B356">
            <v>6090000</v>
          </cell>
        </row>
        <row r="357">
          <cell r="A357" t="str">
            <v>SAL701</v>
          </cell>
          <cell r="B357">
            <v>6090000</v>
          </cell>
        </row>
        <row r="358">
          <cell r="A358" t="str">
            <v>SAL805</v>
          </cell>
          <cell r="B358">
            <v>6011090</v>
          </cell>
        </row>
        <row r="359">
          <cell r="A359" t="str">
            <v>SAL806</v>
          </cell>
          <cell r="B359">
            <v>6011090</v>
          </cell>
        </row>
        <row r="360">
          <cell r="A360" t="str">
            <v>SAL807</v>
          </cell>
          <cell r="B360">
            <v>6011090</v>
          </cell>
        </row>
        <row r="361">
          <cell r="A361" t="str">
            <v>SAL808</v>
          </cell>
          <cell r="B361">
            <v>6090000</v>
          </cell>
        </row>
        <row r="362">
          <cell r="A362" t="str">
            <v>SAL901</v>
          </cell>
          <cell r="B362">
            <v>6011090</v>
          </cell>
        </row>
        <row r="363">
          <cell r="A363" t="str">
            <v>SIT401</v>
          </cell>
          <cell r="B363">
            <v>6175090</v>
          </cell>
        </row>
        <row r="364">
          <cell r="A364" t="str">
            <v>SIT402</v>
          </cell>
          <cell r="B364">
            <v>6175101</v>
          </cell>
        </row>
        <row r="365">
          <cell r="A365" t="str">
            <v>SIT403</v>
          </cell>
          <cell r="B365">
            <v>6175106</v>
          </cell>
        </row>
        <row r="366">
          <cell r="A366" t="str">
            <v>SIT404</v>
          </cell>
          <cell r="B366">
            <v>6175101</v>
          </cell>
        </row>
        <row r="367">
          <cell r="A367" t="str">
            <v>SIT405</v>
          </cell>
          <cell r="B367">
            <v>6175101</v>
          </cell>
        </row>
        <row r="368">
          <cell r="A368" t="str">
            <v>SJR101</v>
          </cell>
          <cell r="B368">
            <v>6025005</v>
          </cell>
        </row>
        <row r="369">
          <cell r="A369" t="str">
            <v>SJR102</v>
          </cell>
          <cell r="B369">
            <v>6181097</v>
          </cell>
        </row>
        <row r="370">
          <cell r="A370" t="str">
            <v>STM101</v>
          </cell>
          <cell r="B370">
            <v>6260015</v>
          </cell>
        </row>
        <row r="371">
          <cell r="A371" t="str">
            <v>STM201</v>
          </cell>
          <cell r="B371" t="str">
            <v>6061090A</v>
          </cell>
        </row>
        <row r="372">
          <cell r="A372" t="str">
            <v>STM301</v>
          </cell>
          <cell r="B372">
            <v>6025092</v>
          </cell>
        </row>
        <row r="373">
          <cell r="A373" t="str">
            <v>STM302</v>
          </cell>
          <cell r="B373">
            <v>6061090</v>
          </cell>
        </row>
        <row r="374">
          <cell r="A374" t="str">
            <v>STM303</v>
          </cell>
          <cell r="B374">
            <v>6260015</v>
          </cell>
        </row>
        <row r="375">
          <cell r="A375" t="str">
            <v>STM304</v>
          </cell>
          <cell r="B375">
            <v>6025092</v>
          </cell>
        </row>
        <row r="376">
          <cell r="A376" t="str">
            <v>STM305</v>
          </cell>
          <cell r="B376">
            <v>6025092</v>
          </cell>
        </row>
        <row r="377">
          <cell r="A377" t="str">
            <v>STM306</v>
          </cell>
          <cell r="B377">
            <v>6025092</v>
          </cell>
        </row>
        <row r="378">
          <cell r="A378" t="str">
            <v>STM307</v>
          </cell>
          <cell r="B378">
            <v>6025092</v>
          </cell>
        </row>
        <row r="379">
          <cell r="A379" t="str">
            <v>STM308</v>
          </cell>
          <cell r="B379">
            <v>6025092</v>
          </cell>
        </row>
        <row r="380">
          <cell r="A380" t="str">
            <v>STM401</v>
          </cell>
          <cell r="B380">
            <v>6200090</v>
          </cell>
        </row>
        <row r="381">
          <cell r="A381" t="str">
            <v>STM402</v>
          </cell>
          <cell r="B381">
            <v>6200090</v>
          </cell>
        </row>
        <row r="382">
          <cell r="A382" t="str">
            <v>STM404</v>
          </cell>
          <cell r="B382">
            <v>6025005</v>
          </cell>
        </row>
        <row r="383">
          <cell r="A383" t="str">
            <v>STM406</v>
          </cell>
          <cell r="B383">
            <v>6025005</v>
          </cell>
        </row>
        <row r="384">
          <cell r="A384" t="str">
            <v>STM407</v>
          </cell>
          <cell r="B384">
            <v>6200090</v>
          </cell>
        </row>
        <row r="385">
          <cell r="A385" t="str">
            <v>STM408</v>
          </cell>
          <cell r="B385">
            <v>6025005</v>
          </cell>
        </row>
        <row r="386">
          <cell r="A386" t="str">
            <v>STM409</v>
          </cell>
          <cell r="B386">
            <v>6260015</v>
          </cell>
        </row>
        <row r="387">
          <cell r="A387" t="str">
            <v>STM410</v>
          </cell>
          <cell r="B387">
            <v>6025092</v>
          </cell>
        </row>
        <row r="388">
          <cell r="A388" t="str">
            <v>STM411</v>
          </cell>
          <cell r="B388">
            <v>6025092</v>
          </cell>
        </row>
        <row r="389">
          <cell r="A389" t="str">
            <v>STP101</v>
          </cell>
          <cell r="B389">
            <v>6175106</v>
          </cell>
        </row>
        <row r="390">
          <cell r="A390" t="str">
            <v>SUB101</v>
          </cell>
          <cell r="B390">
            <v>6107084</v>
          </cell>
        </row>
        <row r="391">
          <cell r="A391" t="str">
            <v>SUP101</v>
          </cell>
          <cell r="B391">
            <v>6025005</v>
          </cell>
        </row>
        <row r="392">
          <cell r="A392" t="str">
            <v>TEP101</v>
          </cell>
          <cell r="B392" t="str">
            <v>610017D</v>
          </cell>
        </row>
        <row r="393">
          <cell r="A393" t="str">
            <v>TEP102</v>
          </cell>
          <cell r="B393" t="str">
            <v>610017D</v>
          </cell>
        </row>
        <row r="394">
          <cell r="A394" t="str">
            <v>TEP103</v>
          </cell>
          <cell r="B394" t="str">
            <v>610017D</v>
          </cell>
        </row>
        <row r="395">
          <cell r="A395" t="str">
            <v>TEP104</v>
          </cell>
          <cell r="B395" t="str">
            <v>610017D</v>
          </cell>
        </row>
        <row r="396">
          <cell r="A396" t="str">
            <v>TEP105</v>
          </cell>
          <cell r="B396" t="str">
            <v>610017D</v>
          </cell>
        </row>
        <row r="397">
          <cell r="A397" t="str">
            <v>TEP106</v>
          </cell>
          <cell r="B397" t="str">
            <v>610017D</v>
          </cell>
        </row>
        <row r="398">
          <cell r="A398" t="str">
            <v>TEP107</v>
          </cell>
          <cell r="B398" t="str">
            <v>610017D</v>
          </cell>
        </row>
        <row r="399">
          <cell r="A399" t="str">
            <v>TEP108</v>
          </cell>
          <cell r="B399" t="str">
            <v>610017D</v>
          </cell>
        </row>
        <row r="400">
          <cell r="A400" t="str">
            <v>TEP109</v>
          </cell>
          <cell r="B400" t="str">
            <v xml:space="preserve">610017D </v>
          </cell>
        </row>
        <row r="401">
          <cell r="A401" t="str">
            <v>TEP110</v>
          </cell>
          <cell r="B401" t="str">
            <v xml:space="preserve">610017D </v>
          </cell>
        </row>
        <row r="402">
          <cell r="A402" t="str">
            <v>TEP111</v>
          </cell>
          <cell r="B402" t="str">
            <v>610017D</v>
          </cell>
        </row>
        <row r="403">
          <cell r="A403" t="str">
            <v>TEX201</v>
          </cell>
          <cell r="B403">
            <v>8207090</v>
          </cell>
        </row>
        <row r="404">
          <cell r="A404" t="str">
            <v>TEX202</v>
          </cell>
          <cell r="B404" t="str">
            <v>8TX2002</v>
          </cell>
        </row>
        <row r="405">
          <cell r="A405" t="str">
            <v>TRU101</v>
          </cell>
          <cell r="B405" t="str">
            <v>610704Z</v>
          </cell>
        </row>
        <row r="406">
          <cell r="A406" t="str">
            <v>UBR102</v>
          </cell>
          <cell r="B406">
            <v>6011090</v>
          </cell>
        </row>
      </sheetData>
      <sheetData sheetId="2">
        <row r="1">
          <cell r="A1" t="str">
            <v>Account</v>
          </cell>
          <cell r="B1" t="str">
            <v>CorpTax Account</v>
          </cell>
        </row>
        <row r="2">
          <cell r="A2" t="str">
            <v>ABN101</v>
          </cell>
          <cell r="B2">
            <v>6025420</v>
          </cell>
        </row>
        <row r="3">
          <cell r="A3" t="str">
            <v>ABN102</v>
          </cell>
          <cell r="B3">
            <v>6025420</v>
          </cell>
        </row>
        <row r="4">
          <cell r="A4" t="str">
            <v>ABN103</v>
          </cell>
          <cell r="B4">
            <v>6025420</v>
          </cell>
        </row>
        <row r="5">
          <cell r="A5" t="str">
            <v>AFD101</v>
          </cell>
          <cell r="B5" t="str">
            <v>6181090T</v>
          </cell>
        </row>
        <row r="6">
          <cell r="A6" t="str">
            <v>AFD102</v>
          </cell>
          <cell r="B6">
            <v>6025100</v>
          </cell>
        </row>
        <row r="7">
          <cell r="A7" t="str">
            <v>AFD103</v>
          </cell>
          <cell r="B7" t="str">
            <v>6100116T</v>
          </cell>
        </row>
        <row r="8">
          <cell r="A8" t="str">
            <v>AFD104</v>
          </cell>
          <cell r="B8" t="str">
            <v>6181090T</v>
          </cell>
        </row>
        <row r="9">
          <cell r="A9" t="str">
            <v>AMO101</v>
          </cell>
          <cell r="B9">
            <v>6268050</v>
          </cell>
        </row>
        <row r="10">
          <cell r="A10" t="str">
            <v>AMO102</v>
          </cell>
          <cell r="B10">
            <v>6268051</v>
          </cell>
        </row>
        <row r="11">
          <cell r="A11" t="str">
            <v>AMO103</v>
          </cell>
          <cell r="B11">
            <v>6268050</v>
          </cell>
        </row>
        <row r="12">
          <cell r="A12" t="str">
            <v>AMO104</v>
          </cell>
          <cell r="B12" t="str">
            <v>6268050T</v>
          </cell>
        </row>
        <row r="13">
          <cell r="A13" t="str">
            <v>AMO105</v>
          </cell>
          <cell r="B13">
            <v>6268050</v>
          </cell>
        </row>
        <row r="14">
          <cell r="A14" t="str">
            <v>AMO106</v>
          </cell>
          <cell r="B14" t="str">
            <v>6268050T</v>
          </cell>
        </row>
        <row r="15">
          <cell r="A15" t="str">
            <v>AMO107</v>
          </cell>
          <cell r="B15">
            <v>6268050</v>
          </cell>
        </row>
        <row r="16">
          <cell r="A16" t="str">
            <v>AMO108</v>
          </cell>
          <cell r="B16">
            <v>6268050</v>
          </cell>
        </row>
        <row r="17">
          <cell r="A17" t="str">
            <v>AMO109</v>
          </cell>
          <cell r="B17">
            <v>6100122</v>
          </cell>
        </row>
        <row r="18">
          <cell r="A18" t="str">
            <v>AMO110</v>
          </cell>
          <cell r="B18">
            <v>6268050</v>
          </cell>
        </row>
        <row r="19">
          <cell r="A19" t="str">
            <v>AMO111</v>
          </cell>
          <cell r="B19">
            <v>6100090</v>
          </cell>
        </row>
        <row r="20">
          <cell r="A20" t="str">
            <v>AMO112</v>
          </cell>
          <cell r="B20">
            <v>6100090</v>
          </cell>
        </row>
        <row r="21">
          <cell r="A21" t="str">
            <v>AMO201</v>
          </cell>
          <cell r="B21">
            <v>6061092</v>
          </cell>
        </row>
        <row r="22">
          <cell r="A22" t="str">
            <v>AMO202</v>
          </cell>
          <cell r="B22">
            <v>6181090</v>
          </cell>
        </row>
        <row r="23">
          <cell r="A23" t="str">
            <v>AMO203</v>
          </cell>
          <cell r="B23">
            <v>6181090</v>
          </cell>
        </row>
        <row r="24">
          <cell r="A24" t="str">
            <v>AMO301</v>
          </cell>
          <cell r="B24">
            <v>6090000</v>
          </cell>
        </row>
        <row r="25">
          <cell r="A25" t="str">
            <v>AMO303</v>
          </cell>
          <cell r="B25">
            <v>6090000</v>
          </cell>
        </row>
        <row r="26">
          <cell r="A26" t="str">
            <v>AMO304</v>
          </cell>
          <cell r="B26">
            <v>6090000</v>
          </cell>
        </row>
        <row r="27">
          <cell r="A27" t="str">
            <v>AMO305</v>
          </cell>
          <cell r="B27">
            <v>6090000</v>
          </cell>
        </row>
        <row r="28">
          <cell r="A28" t="str">
            <v>AMO306</v>
          </cell>
          <cell r="B28">
            <v>6090000</v>
          </cell>
        </row>
        <row r="29">
          <cell r="A29" t="str">
            <v>AMO307</v>
          </cell>
          <cell r="B29">
            <v>6090000</v>
          </cell>
        </row>
        <row r="30">
          <cell r="A30" t="str">
            <v>AMO308</v>
          </cell>
          <cell r="B30">
            <v>6090000</v>
          </cell>
        </row>
        <row r="31">
          <cell r="A31" t="str">
            <v>AMO501</v>
          </cell>
          <cell r="B31">
            <v>6100140</v>
          </cell>
        </row>
        <row r="32">
          <cell r="A32" t="str">
            <v>AMO601</v>
          </cell>
          <cell r="B32" t="str">
            <v>6268050T</v>
          </cell>
        </row>
        <row r="33">
          <cell r="A33" t="str">
            <v>AMO701</v>
          </cell>
          <cell r="B33" t="str">
            <v>6268050T</v>
          </cell>
        </row>
        <row r="34">
          <cell r="A34" t="str">
            <v>BAD101</v>
          </cell>
          <cell r="B34">
            <v>6150090</v>
          </cell>
        </row>
        <row r="35">
          <cell r="A35" t="str">
            <v>BAD201</v>
          </cell>
          <cell r="B35">
            <v>6107108</v>
          </cell>
        </row>
        <row r="36">
          <cell r="A36" t="str">
            <v>BAD301</v>
          </cell>
          <cell r="B36">
            <v>6107108</v>
          </cell>
        </row>
        <row r="37">
          <cell r="A37" t="str">
            <v>BAD302</v>
          </cell>
          <cell r="B37">
            <v>6107108</v>
          </cell>
        </row>
        <row r="38">
          <cell r="A38" t="str">
            <v>BAD303</v>
          </cell>
          <cell r="B38">
            <v>6107108</v>
          </cell>
        </row>
        <row r="39">
          <cell r="A39" t="str">
            <v>BAD304</v>
          </cell>
          <cell r="B39">
            <v>6107108</v>
          </cell>
        </row>
        <row r="40">
          <cell r="A40" t="str">
            <v>BAD401</v>
          </cell>
          <cell r="B40">
            <v>6107108</v>
          </cell>
        </row>
        <row r="41">
          <cell r="A41" t="str">
            <v>BAD402</v>
          </cell>
          <cell r="B41">
            <v>6107108</v>
          </cell>
        </row>
        <row r="42">
          <cell r="A42" t="str">
            <v>BAD403</v>
          </cell>
          <cell r="B42">
            <v>6107108</v>
          </cell>
        </row>
        <row r="43">
          <cell r="A43" t="str">
            <v>BAD404</v>
          </cell>
          <cell r="B43">
            <v>6107108</v>
          </cell>
        </row>
        <row r="44">
          <cell r="A44" t="str">
            <v>BAD501</v>
          </cell>
          <cell r="B44">
            <v>6107108</v>
          </cell>
        </row>
        <row r="45">
          <cell r="A45" t="str">
            <v>BAD502</v>
          </cell>
          <cell r="B45">
            <v>6107108</v>
          </cell>
        </row>
        <row r="46">
          <cell r="A46" t="str">
            <v>BAD503</v>
          </cell>
          <cell r="B46">
            <v>6107108</v>
          </cell>
        </row>
        <row r="47">
          <cell r="A47" t="str">
            <v>BAD504</v>
          </cell>
          <cell r="B47">
            <v>6107108</v>
          </cell>
        </row>
        <row r="48">
          <cell r="A48" t="str">
            <v>BAD505</v>
          </cell>
          <cell r="B48">
            <v>6107108</v>
          </cell>
        </row>
        <row r="49">
          <cell r="A49" t="str">
            <v>BAD506</v>
          </cell>
          <cell r="B49">
            <v>6107108</v>
          </cell>
        </row>
        <row r="50">
          <cell r="A50" t="str">
            <v>BAD601</v>
          </cell>
          <cell r="B50">
            <v>6107108</v>
          </cell>
        </row>
        <row r="51">
          <cell r="A51" t="str">
            <v>BAD602</v>
          </cell>
          <cell r="B51">
            <v>6107108</v>
          </cell>
        </row>
        <row r="52">
          <cell r="A52" t="str">
            <v>BAD603</v>
          </cell>
          <cell r="B52">
            <v>6107108</v>
          </cell>
        </row>
        <row r="53">
          <cell r="A53" t="str">
            <v>BAD604</v>
          </cell>
          <cell r="B53">
            <v>6107108</v>
          </cell>
        </row>
        <row r="54">
          <cell r="A54" t="str">
            <v>BAD605</v>
          </cell>
          <cell r="B54">
            <v>6107108</v>
          </cell>
        </row>
        <row r="55">
          <cell r="A55" t="str">
            <v>BAD606</v>
          </cell>
          <cell r="B55">
            <v>6107108</v>
          </cell>
        </row>
        <row r="56">
          <cell r="A56" t="str">
            <v>BAD607</v>
          </cell>
          <cell r="B56">
            <v>6107108</v>
          </cell>
        </row>
        <row r="57">
          <cell r="A57" t="str">
            <v>BAD608</v>
          </cell>
          <cell r="B57">
            <v>6107108</v>
          </cell>
        </row>
        <row r="58">
          <cell r="A58" t="str">
            <v>BAD609</v>
          </cell>
          <cell r="B58">
            <v>6107108</v>
          </cell>
        </row>
        <row r="59">
          <cell r="A59" t="str">
            <v>CAC101</v>
          </cell>
          <cell r="B59">
            <v>6100100</v>
          </cell>
        </row>
        <row r="60">
          <cell r="A60" t="str">
            <v>CAC102</v>
          </cell>
          <cell r="B60">
            <v>6203090</v>
          </cell>
        </row>
        <row r="61">
          <cell r="A61" t="str">
            <v>CAC104</v>
          </cell>
          <cell r="B61">
            <v>6100090</v>
          </cell>
        </row>
        <row r="62">
          <cell r="A62" t="str">
            <v>CAC106</v>
          </cell>
          <cell r="B62">
            <v>6100090</v>
          </cell>
        </row>
        <row r="63">
          <cell r="A63" t="str">
            <v>CAC107</v>
          </cell>
          <cell r="B63">
            <v>6025010</v>
          </cell>
        </row>
        <row r="64">
          <cell r="A64" t="str">
            <v>CAP101</v>
          </cell>
          <cell r="B64">
            <v>6260147</v>
          </cell>
        </row>
        <row r="65">
          <cell r="A65" t="str">
            <v>CAP102</v>
          </cell>
          <cell r="B65">
            <v>6025010</v>
          </cell>
        </row>
        <row r="66">
          <cell r="A66" t="str">
            <v>CAP201</v>
          </cell>
          <cell r="B66">
            <v>6025005</v>
          </cell>
        </row>
        <row r="67">
          <cell r="A67" t="str">
            <v>CAP202</v>
          </cell>
          <cell r="B67">
            <v>6025010</v>
          </cell>
        </row>
        <row r="68">
          <cell r="A68" t="str">
            <v>CAP301</v>
          </cell>
          <cell r="B68">
            <v>6260090</v>
          </cell>
        </row>
        <row r="69">
          <cell r="A69" t="str">
            <v>CAP302</v>
          </cell>
          <cell r="B69">
            <v>6260090</v>
          </cell>
        </row>
        <row r="70">
          <cell r="A70" t="str">
            <v>CCO101</v>
          </cell>
          <cell r="B70">
            <v>6260090</v>
          </cell>
        </row>
        <row r="71">
          <cell r="A71" t="str">
            <v>DBT101</v>
          </cell>
          <cell r="B71">
            <v>6268060</v>
          </cell>
        </row>
        <row r="72">
          <cell r="A72" t="str">
            <v>DBT102</v>
          </cell>
          <cell r="B72">
            <v>6268060</v>
          </cell>
        </row>
        <row r="73">
          <cell r="A73" t="str">
            <v>DCM101</v>
          </cell>
          <cell r="B73">
            <v>6260600</v>
          </cell>
        </row>
        <row r="74">
          <cell r="A74" t="str">
            <v>DCM201</v>
          </cell>
          <cell r="B74" t="str">
            <v>6061090B</v>
          </cell>
        </row>
        <row r="75">
          <cell r="A75" t="str">
            <v>DCM301</v>
          </cell>
          <cell r="B75">
            <v>6025005</v>
          </cell>
        </row>
        <row r="76">
          <cell r="A76" t="str">
            <v>DCM404</v>
          </cell>
          <cell r="B76">
            <v>6090090</v>
          </cell>
        </row>
        <row r="77">
          <cell r="A77" t="str">
            <v>DED198</v>
          </cell>
          <cell r="B77" t="str">
            <v>626QPAD</v>
          </cell>
        </row>
        <row r="78">
          <cell r="A78" t="str">
            <v>DED199</v>
          </cell>
          <cell r="B78" t="str">
            <v>626QPAD</v>
          </cell>
        </row>
        <row r="79">
          <cell r="A79" t="str">
            <v>DEP101</v>
          </cell>
          <cell r="B79">
            <v>6025100</v>
          </cell>
        </row>
        <row r="80">
          <cell r="A80" t="str">
            <v>DEP102</v>
          </cell>
          <cell r="B80">
            <v>6200090</v>
          </cell>
        </row>
        <row r="81">
          <cell r="A81" t="str">
            <v>DEP103</v>
          </cell>
          <cell r="B81">
            <v>6200090</v>
          </cell>
        </row>
        <row r="82">
          <cell r="A82" t="str">
            <v>DEP104</v>
          </cell>
          <cell r="B82">
            <v>6025100</v>
          </cell>
        </row>
        <row r="83">
          <cell r="A83" t="str">
            <v>DEP105</v>
          </cell>
          <cell r="B83">
            <v>6025100</v>
          </cell>
        </row>
        <row r="84">
          <cell r="A84" t="str">
            <v>DEP106</v>
          </cell>
          <cell r="B84">
            <v>6025100</v>
          </cell>
        </row>
        <row r="85">
          <cell r="A85" t="str">
            <v>DEP107</v>
          </cell>
          <cell r="B85">
            <v>6025100</v>
          </cell>
        </row>
        <row r="86">
          <cell r="A86" t="str">
            <v>DEP108</v>
          </cell>
          <cell r="B86">
            <v>6025100</v>
          </cell>
        </row>
        <row r="87">
          <cell r="A87" t="str">
            <v>DEP109</v>
          </cell>
          <cell r="B87">
            <v>6025100</v>
          </cell>
        </row>
        <row r="88">
          <cell r="A88" t="str">
            <v>DEP110</v>
          </cell>
          <cell r="B88">
            <v>6025100</v>
          </cell>
        </row>
        <row r="89">
          <cell r="A89" t="str">
            <v>DEP111</v>
          </cell>
          <cell r="B89">
            <v>6025100</v>
          </cell>
        </row>
        <row r="90">
          <cell r="A90" t="str">
            <v>DEP112</v>
          </cell>
          <cell r="B90">
            <v>6025100</v>
          </cell>
        </row>
        <row r="91">
          <cell r="A91" t="str">
            <v>DEP113</v>
          </cell>
          <cell r="B91">
            <v>6025100</v>
          </cell>
        </row>
        <row r="92">
          <cell r="A92" t="str">
            <v>DEP114</v>
          </cell>
          <cell r="B92">
            <v>6025100</v>
          </cell>
        </row>
        <row r="93">
          <cell r="A93" t="str">
            <v>DEP115</v>
          </cell>
          <cell r="B93">
            <v>6025100</v>
          </cell>
        </row>
        <row r="94">
          <cell r="A94" t="str">
            <v>DEP116</v>
          </cell>
          <cell r="B94">
            <v>6025100</v>
          </cell>
        </row>
        <row r="95">
          <cell r="A95" t="str">
            <v>DEP117</v>
          </cell>
          <cell r="B95" t="str">
            <v>6025100I</v>
          </cell>
        </row>
        <row r="96">
          <cell r="A96" t="str">
            <v>DEP120</v>
          </cell>
          <cell r="B96">
            <v>6025100</v>
          </cell>
        </row>
        <row r="97">
          <cell r="A97" t="str">
            <v>DEP121</v>
          </cell>
          <cell r="B97">
            <v>6100090</v>
          </cell>
        </row>
        <row r="98">
          <cell r="A98" t="str">
            <v>DEP122</v>
          </cell>
          <cell r="B98">
            <v>6025100</v>
          </cell>
        </row>
        <row r="99">
          <cell r="A99" t="str">
            <v>DEP123</v>
          </cell>
          <cell r="B99">
            <v>6025100</v>
          </cell>
        </row>
        <row r="100">
          <cell r="A100" t="str">
            <v>DEP124</v>
          </cell>
          <cell r="B100">
            <v>6025100</v>
          </cell>
        </row>
        <row r="101">
          <cell r="A101" t="str">
            <v>DEP125</v>
          </cell>
          <cell r="B101">
            <v>6025100</v>
          </cell>
        </row>
        <row r="102">
          <cell r="A102" t="str">
            <v>DEP201</v>
          </cell>
          <cell r="B102">
            <v>6200090</v>
          </cell>
        </row>
        <row r="103">
          <cell r="A103" t="str">
            <v>DEP202</v>
          </cell>
          <cell r="B103">
            <v>6200090</v>
          </cell>
        </row>
        <row r="104">
          <cell r="A104" t="str">
            <v>DEP203</v>
          </cell>
          <cell r="B104">
            <v>6025100</v>
          </cell>
        </row>
        <row r="105">
          <cell r="A105" t="str">
            <v>DEP204</v>
          </cell>
          <cell r="B105">
            <v>6025100</v>
          </cell>
        </row>
        <row r="106">
          <cell r="A106" t="str">
            <v>DEP205</v>
          </cell>
          <cell r="B106">
            <v>6025100</v>
          </cell>
        </row>
        <row r="107">
          <cell r="A107" t="str">
            <v>DEP206</v>
          </cell>
          <cell r="B107">
            <v>6025100</v>
          </cell>
        </row>
        <row r="108">
          <cell r="A108" t="str">
            <v>DEP207</v>
          </cell>
          <cell r="B108">
            <v>6025100</v>
          </cell>
        </row>
        <row r="109">
          <cell r="A109" t="str">
            <v>DEP208</v>
          </cell>
          <cell r="B109">
            <v>6025100</v>
          </cell>
        </row>
        <row r="110">
          <cell r="A110" t="str">
            <v>DEP209</v>
          </cell>
          <cell r="B110">
            <v>6025100</v>
          </cell>
        </row>
        <row r="111">
          <cell r="A111" t="str">
            <v>DEP210</v>
          </cell>
          <cell r="B111">
            <v>6025100</v>
          </cell>
        </row>
        <row r="112">
          <cell r="A112" t="str">
            <v>DEP211</v>
          </cell>
          <cell r="B112">
            <v>6025100</v>
          </cell>
        </row>
        <row r="113">
          <cell r="A113" t="str">
            <v>DEP212</v>
          </cell>
          <cell r="B113">
            <v>6025100</v>
          </cell>
        </row>
        <row r="114">
          <cell r="A114" t="str">
            <v>DEP213</v>
          </cell>
          <cell r="B114">
            <v>6025100</v>
          </cell>
        </row>
        <row r="115">
          <cell r="A115" t="str">
            <v>DEP214</v>
          </cell>
          <cell r="B115">
            <v>6025100</v>
          </cell>
        </row>
        <row r="116">
          <cell r="A116" t="str">
            <v>DEP215</v>
          </cell>
          <cell r="B116">
            <v>6025100</v>
          </cell>
        </row>
        <row r="117">
          <cell r="A117" t="str">
            <v>DEP301</v>
          </cell>
          <cell r="B117">
            <v>6025100</v>
          </cell>
        </row>
        <row r="118">
          <cell r="A118" t="str">
            <v>DEP302</v>
          </cell>
          <cell r="B118">
            <v>6025100</v>
          </cell>
        </row>
        <row r="119">
          <cell r="A119" t="str">
            <v>DEP303</v>
          </cell>
          <cell r="B119">
            <v>6025100</v>
          </cell>
        </row>
        <row r="120">
          <cell r="A120" t="str">
            <v>DEP304</v>
          </cell>
          <cell r="B120">
            <v>6025100</v>
          </cell>
        </row>
        <row r="121">
          <cell r="A121" t="str">
            <v>DEP305</v>
          </cell>
          <cell r="B121">
            <v>6025100</v>
          </cell>
        </row>
        <row r="122">
          <cell r="A122" t="str">
            <v>DEP306</v>
          </cell>
          <cell r="B122">
            <v>6025100</v>
          </cell>
        </row>
        <row r="123">
          <cell r="A123" t="str">
            <v>DPT101</v>
          </cell>
          <cell r="B123">
            <v>6011090</v>
          </cell>
        </row>
        <row r="124">
          <cell r="A124" t="str">
            <v>DRD101</v>
          </cell>
          <cell r="B124">
            <v>6040050</v>
          </cell>
        </row>
        <row r="125">
          <cell r="A125" t="str">
            <v>ECA101</v>
          </cell>
          <cell r="B125">
            <v>6025005</v>
          </cell>
        </row>
        <row r="126">
          <cell r="A126" t="str">
            <v>ELC101</v>
          </cell>
          <cell r="B126">
            <v>6025010</v>
          </cell>
        </row>
        <row r="127">
          <cell r="A127" t="str">
            <v>EMP101</v>
          </cell>
          <cell r="B127">
            <v>6241010</v>
          </cell>
        </row>
        <row r="128">
          <cell r="A128" t="str">
            <v>EMP102</v>
          </cell>
          <cell r="B128">
            <v>6250095</v>
          </cell>
        </row>
        <row r="129">
          <cell r="A129" t="str">
            <v>EMP103</v>
          </cell>
          <cell r="B129">
            <v>6250090</v>
          </cell>
        </row>
        <row r="130">
          <cell r="A130" t="str">
            <v>EMP104</v>
          </cell>
          <cell r="B130">
            <v>6241010</v>
          </cell>
        </row>
        <row r="131">
          <cell r="A131" t="str">
            <v>EMP105</v>
          </cell>
          <cell r="B131">
            <v>6241010</v>
          </cell>
        </row>
        <row r="132">
          <cell r="A132" t="str">
            <v>EMP106</v>
          </cell>
          <cell r="B132">
            <v>6241010</v>
          </cell>
        </row>
        <row r="133">
          <cell r="A133" t="str">
            <v>EMP107</v>
          </cell>
          <cell r="B133">
            <v>6241010</v>
          </cell>
        </row>
        <row r="134">
          <cell r="A134" t="str">
            <v>EMP108</v>
          </cell>
          <cell r="B134">
            <v>6241010</v>
          </cell>
        </row>
        <row r="135">
          <cell r="A135" t="str">
            <v>EMP109</v>
          </cell>
          <cell r="B135">
            <v>6241010</v>
          </cell>
        </row>
        <row r="136">
          <cell r="A136" t="str">
            <v>EMP110</v>
          </cell>
          <cell r="B136">
            <v>6241010</v>
          </cell>
        </row>
        <row r="137">
          <cell r="A137" t="str">
            <v>EMP111</v>
          </cell>
          <cell r="B137">
            <v>6241010</v>
          </cell>
        </row>
        <row r="138">
          <cell r="A138" t="str">
            <v>EMP112</v>
          </cell>
          <cell r="B138">
            <v>6241010</v>
          </cell>
        </row>
        <row r="139">
          <cell r="A139" t="str">
            <v>EMP201</v>
          </cell>
          <cell r="B139">
            <v>6130090</v>
          </cell>
        </row>
        <row r="140">
          <cell r="A140" t="str">
            <v>EMP301</v>
          </cell>
          <cell r="B140">
            <v>6250090</v>
          </cell>
        </row>
        <row r="141">
          <cell r="A141" t="str">
            <v>EMP302</v>
          </cell>
          <cell r="B141">
            <v>6250090</v>
          </cell>
        </row>
        <row r="142">
          <cell r="A142" t="str">
            <v>EMP401</v>
          </cell>
          <cell r="B142">
            <v>6250090</v>
          </cell>
        </row>
        <row r="143">
          <cell r="A143" t="str">
            <v>EMP501</v>
          </cell>
          <cell r="B143">
            <v>6130080</v>
          </cell>
        </row>
        <row r="144">
          <cell r="A144" t="str">
            <v>EMP602</v>
          </cell>
          <cell r="B144">
            <v>6130080</v>
          </cell>
        </row>
        <row r="145">
          <cell r="A145" t="str">
            <v>EMP603</v>
          </cell>
          <cell r="B145">
            <v>6130080</v>
          </cell>
        </row>
        <row r="146">
          <cell r="A146" t="str">
            <v>EMP701</v>
          </cell>
          <cell r="B146">
            <v>6250090</v>
          </cell>
        </row>
        <row r="147">
          <cell r="A147" t="str">
            <v>EMP702</v>
          </cell>
          <cell r="B147">
            <v>6250090</v>
          </cell>
        </row>
        <row r="148">
          <cell r="A148" t="str">
            <v>EMP801</v>
          </cell>
          <cell r="B148">
            <v>6249010</v>
          </cell>
        </row>
        <row r="149">
          <cell r="A149" t="str">
            <v>EMP802</v>
          </cell>
          <cell r="B149">
            <v>6250095</v>
          </cell>
        </row>
        <row r="150">
          <cell r="A150" t="str">
            <v>EMP803</v>
          </cell>
          <cell r="B150" t="str">
            <v>6250090C</v>
          </cell>
        </row>
        <row r="151">
          <cell r="A151" t="str">
            <v>EMP804</v>
          </cell>
          <cell r="B151">
            <v>6250095</v>
          </cell>
        </row>
        <row r="152">
          <cell r="A152" t="str">
            <v>EMP806</v>
          </cell>
          <cell r="B152">
            <v>6250095</v>
          </cell>
        </row>
        <row r="153">
          <cell r="A153" t="str">
            <v>EMP807</v>
          </cell>
          <cell r="B153">
            <v>6250095</v>
          </cell>
        </row>
        <row r="154">
          <cell r="A154" t="str">
            <v>EMP808</v>
          </cell>
          <cell r="B154">
            <v>6250095</v>
          </cell>
        </row>
        <row r="155">
          <cell r="A155" t="str">
            <v>EMP809</v>
          </cell>
          <cell r="B155">
            <v>6250095</v>
          </cell>
        </row>
        <row r="156">
          <cell r="A156" t="str">
            <v>EMP810</v>
          </cell>
          <cell r="B156">
            <v>6250090</v>
          </cell>
        </row>
        <row r="157">
          <cell r="A157" t="str">
            <v>EMP811</v>
          </cell>
          <cell r="B157">
            <v>6250095</v>
          </cell>
        </row>
        <row r="158">
          <cell r="A158" t="str">
            <v>EMP812</v>
          </cell>
          <cell r="B158">
            <v>6250095</v>
          </cell>
        </row>
        <row r="159">
          <cell r="A159" t="str">
            <v>EMP901</v>
          </cell>
          <cell r="B159">
            <v>6130080</v>
          </cell>
        </row>
        <row r="160">
          <cell r="A160" t="str">
            <v>EMP902</v>
          </cell>
          <cell r="B160">
            <v>6120095</v>
          </cell>
        </row>
        <row r="161">
          <cell r="A161" t="str">
            <v>EMP903</v>
          </cell>
          <cell r="B161">
            <v>6241010</v>
          </cell>
        </row>
        <row r="162">
          <cell r="A162" t="str">
            <v>EMP904</v>
          </cell>
          <cell r="B162">
            <v>6241010</v>
          </cell>
        </row>
        <row r="163">
          <cell r="A163" t="str">
            <v>EMP905</v>
          </cell>
          <cell r="B163">
            <v>6130085</v>
          </cell>
        </row>
        <row r="164">
          <cell r="A164" t="str">
            <v>EMP906</v>
          </cell>
          <cell r="B164">
            <v>6130080</v>
          </cell>
        </row>
        <row r="165">
          <cell r="A165" t="str">
            <v>EMP907</v>
          </cell>
          <cell r="B165">
            <v>6241010</v>
          </cell>
        </row>
        <row r="166">
          <cell r="A166" t="str">
            <v>EMP908</v>
          </cell>
          <cell r="B166">
            <v>6130085</v>
          </cell>
        </row>
        <row r="167">
          <cell r="A167" t="str">
            <v>EMP909</v>
          </cell>
          <cell r="B167">
            <v>6130080</v>
          </cell>
        </row>
        <row r="168">
          <cell r="A168" t="str">
            <v>EMP910</v>
          </cell>
          <cell r="B168">
            <v>6130080</v>
          </cell>
        </row>
        <row r="169">
          <cell r="A169" t="str">
            <v>EMP911</v>
          </cell>
          <cell r="B169">
            <v>6130080</v>
          </cell>
        </row>
        <row r="170">
          <cell r="A170" t="str">
            <v>EMP912</v>
          </cell>
          <cell r="B170">
            <v>6130080</v>
          </cell>
        </row>
        <row r="171">
          <cell r="A171" t="str">
            <v>EMP913</v>
          </cell>
          <cell r="B171">
            <v>6241010</v>
          </cell>
        </row>
        <row r="172">
          <cell r="A172" t="str">
            <v>EMP914</v>
          </cell>
          <cell r="B172">
            <v>6241010</v>
          </cell>
        </row>
        <row r="173">
          <cell r="A173" t="str">
            <v>EMPA01</v>
          </cell>
          <cell r="B173">
            <v>6120094</v>
          </cell>
        </row>
        <row r="174">
          <cell r="A174" t="str">
            <v>EMPB01</v>
          </cell>
          <cell r="B174">
            <v>6250090</v>
          </cell>
        </row>
        <row r="175">
          <cell r="A175" t="str">
            <v>EMPC01</v>
          </cell>
          <cell r="B175">
            <v>6250090</v>
          </cell>
        </row>
        <row r="176">
          <cell r="A176" t="str">
            <v>EMPD01</v>
          </cell>
          <cell r="B176">
            <v>6130072</v>
          </cell>
        </row>
        <row r="177">
          <cell r="A177" t="str">
            <v>EMPE01</v>
          </cell>
          <cell r="B177">
            <v>6250090</v>
          </cell>
        </row>
        <row r="178">
          <cell r="A178" t="str">
            <v>EMPF01</v>
          </cell>
          <cell r="B178">
            <v>6130090</v>
          </cell>
        </row>
        <row r="179">
          <cell r="A179" t="str">
            <v>FIN401</v>
          </cell>
          <cell r="B179">
            <v>6181090</v>
          </cell>
        </row>
        <row r="180">
          <cell r="A180" t="str">
            <v>FIN402</v>
          </cell>
          <cell r="B180">
            <v>6061090</v>
          </cell>
        </row>
        <row r="181">
          <cell r="A181" t="str">
            <v>FIN403</v>
          </cell>
          <cell r="B181">
            <v>6189090</v>
          </cell>
        </row>
        <row r="182">
          <cell r="A182" t="str">
            <v>FIN404</v>
          </cell>
          <cell r="B182">
            <v>6189090</v>
          </cell>
        </row>
        <row r="183">
          <cell r="A183" t="str">
            <v>FIN405</v>
          </cell>
          <cell r="B183">
            <v>6189090</v>
          </cell>
        </row>
        <row r="184">
          <cell r="A184" t="str">
            <v>FIN406</v>
          </cell>
          <cell r="B184">
            <v>6189090</v>
          </cell>
        </row>
        <row r="185">
          <cell r="A185" t="str">
            <v>FIN501</v>
          </cell>
          <cell r="B185">
            <v>6260090</v>
          </cell>
        </row>
        <row r="186">
          <cell r="A186" t="str">
            <v>FIN502</v>
          </cell>
          <cell r="B186">
            <v>6260090</v>
          </cell>
        </row>
        <row r="187">
          <cell r="A187" t="str">
            <v>FRN101</v>
          </cell>
          <cell r="B187">
            <v>6045090</v>
          </cell>
        </row>
        <row r="188">
          <cell r="A188" t="str">
            <v>FRN102</v>
          </cell>
          <cell r="B188">
            <v>6045090</v>
          </cell>
        </row>
        <row r="189">
          <cell r="A189" t="str">
            <v>FRN103</v>
          </cell>
          <cell r="B189">
            <v>6045090</v>
          </cell>
        </row>
        <row r="190">
          <cell r="A190" t="str">
            <v>FRN301</v>
          </cell>
          <cell r="B190">
            <v>6260090</v>
          </cell>
        </row>
        <row r="191">
          <cell r="A191" t="str">
            <v>FUL102</v>
          </cell>
          <cell r="B191">
            <v>6025007</v>
          </cell>
        </row>
        <row r="192">
          <cell r="A192" t="str">
            <v>FUL103</v>
          </cell>
          <cell r="B192">
            <v>6025006</v>
          </cell>
        </row>
        <row r="193">
          <cell r="A193" t="str">
            <v>FUL104</v>
          </cell>
          <cell r="B193">
            <v>6100090</v>
          </cell>
        </row>
        <row r="194">
          <cell r="A194" t="str">
            <v>FUL105</v>
          </cell>
          <cell r="B194">
            <v>6025005</v>
          </cell>
        </row>
        <row r="195">
          <cell r="A195" t="str">
            <v>FUL106</v>
          </cell>
          <cell r="B195">
            <v>6025006</v>
          </cell>
        </row>
        <row r="196">
          <cell r="A196" t="str">
            <v>FUL107</v>
          </cell>
          <cell r="B196">
            <v>6100090</v>
          </cell>
        </row>
        <row r="197">
          <cell r="A197" t="str">
            <v>FUL108</v>
          </cell>
          <cell r="B197">
            <v>6025005</v>
          </cell>
        </row>
        <row r="198">
          <cell r="A198" t="str">
            <v>FUL109</v>
          </cell>
          <cell r="B198">
            <v>6090000</v>
          </cell>
        </row>
        <row r="199">
          <cell r="A199" t="str">
            <v>FUL202</v>
          </cell>
          <cell r="B199">
            <v>6025005</v>
          </cell>
        </row>
        <row r="200">
          <cell r="A200" t="str">
            <v>FUL301</v>
          </cell>
          <cell r="B200">
            <v>6175105</v>
          </cell>
        </row>
        <row r="201">
          <cell r="A201" t="str">
            <v>FUL302</v>
          </cell>
          <cell r="B201">
            <v>6025410</v>
          </cell>
        </row>
        <row r="202">
          <cell r="A202" t="str">
            <v>FUL303</v>
          </cell>
          <cell r="B202">
            <v>6175105</v>
          </cell>
        </row>
        <row r="203">
          <cell r="A203" t="str">
            <v>GDW101</v>
          </cell>
          <cell r="B203" t="str">
            <v>6268050T</v>
          </cell>
        </row>
        <row r="204">
          <cell r="A204" t="str">
            <v>GDW102</v>
          </cell>
          <cell r="B204" t="str">
            <v>6268050T</v>
          </cell>
        </row>
        <row r="205">
          <cell r="A205" t="str">
            <v>HOM101</v>
          </cell>
          <cell r="B205">
            <v>6260130</v>
          </cell>
        </row>
        <row r="206">
          <cell r="A206" t="str">
            <v>HOM102</v>
          </cell>
          <cell r="B206">
            <v>6260130</v>
          </cell>
        </row>
        <row r="207">
          <cell r="A207" t="str">
            <v>INC301</v>
          </cell>
          <cell r="B207">
            <v>6061090</v>
          </cell>
        </row>
        <row r="208">
          <cell r="A208" t="str">
            <v>INC501</v>
          </cell>
          <cell r="B208" t="str">
            <v>6063090A</v>
          </cell>
        </row>
        <row r="209">
          <cell r="A209" t="str">
            <v>INC502</v>
          </cell>
          <cell r="B209" t="str">
            <v>6063090A</v>
          </cell>
        </row>
        <row r="210">
          <cell r="A210" t="str">
            <v>INC504</v>
          </cell>
          <cell r="B210" t="str">
            <v>6063090B</v>
          </cell>
        </row>
        <row r="211">
          <cell r="A211" t="str">
            <v>INC505</v>
          </cell>
          <cell r="B211">
            <v>6025010</v>
          </cell>
        </row>
        <row r="212">
          <cell r="A212" t="str">
            <v>INC601</v>
          </cell>
          <cell r="B212">
            <v>6100140</v>
          </cell>
        </row>
        <row r="213">
          <cell r="A213" t="str">
            <v>INC602</v>
          </cell>
          <cell r="B213">
            <v>6011090</v>
          </cell>
        </row>
        <row r="214">
          <cell r="A214" t="str">
            <v>INC603</v>
          </cell>
          <cell r="B214">
            <v>6071090</v>
          </cell>
        </row>
        <row r="215">
          <cell r="A215" t="str">
            <v>INC604</v>
          </cell>
          <cell r="B215">
            <v>6100090</v>
          </cell>
        </row>
        <row r="216">
          <cell r="A216" t="str">
            <v>INC605</v>
          </cell>
          <cell r="B216">
            <v>6100140</v>
          </cell>
        </row>
        <row r="217">
          <cell r="A217" t="str">
            <v>INJ101</v>
          </cell>
          <cell r="B217">
            <v>6260080</v>
          </cell>
        </row>
        <row r="218">
          <cell r="A218" t="str">
            <v>INS101</v>
          </cell>
          <cell r="B218">
            <v>6262020</v>
          </cell>
        </row>
        <row r="219">
          <cell r="A219" t="str">
            <v>INS102</v>
          </cell>
          <cell r="B219">
            <v>6025108</v>
          </cell>
        </row>
        <row r="220">
          <cell r="A220" t="str">
            <v>INS103</v>
          </cell>
          <cell r="B220">
            <v>6262020</v>
          </cell>
        </row>
        <row r="221">
          <cell r="A221" t="str">
            <v>INS201</v>
          </cell>
          <cell r="B221">
            <v>6011090</v>
          </cell>
        </row>
        <row r="222">
          <cell r="A222" t="str">
            <v>INS301</v>
          </cell>
          <cell r="B222">
            <v>6100121</v>
          </cell>
        </row>
        <row r="223">
          <cell r="A223" t="str">
            <v>INT101</v>
          </cell>
          <cell r="B223">
            <v>6181090</v>
          </cell>
        </row>
        <row r="224">
          <cell r="A224" t="str">
            <v>INT201</v>
          </cell>
          <cell r="B224">
            <v>6181090</v>
          </cell>
        </row>
        <row r="225">
          <cell r="A225" t="str">
            <v>INT301</v>
          </cell>
          <cell r="B225">
            <v>6181090</v>
          </cell>
        </row>
        <row r="226">
          <cell r="A226" t="str">
            <v>INT302</v>
          </cell>
          <cell r="B226">
            <v>6061090</v>
          </cell>
        </row>
        <row r="227">
          <cell r="A227" t="str">
            <v>INT401</v>
          </cell>
          <cell r="B227">
            <v>6260139</v>
          </cell>
        </row>
        <row r="228">
          <cell r="A228" t="str">
            <v>INT402</v>
          </cell>
          <cell r="B228">
            <v>6181090</v>
          </cell>
        </row>
        <row r="229">
          <cell r="A229" t="str">
            <v>INV101</v>
          </cell>
          <cell r="B229">
            <v>6025430</v>
          </cell>
        </row>
        <row r="230">
          <cell r="A230" t="str">
            <v>IRS101</v>
          </cell>
          <cell r="B230">
            <v>6260090</v>
          </cell>
        </row>
        <row r="231">
          <cell r="A231" t="str">
            <v>ITC101</v>
          </cell>
          <cell r="B231">
            <v>6011090</v>
          </cell>
        </row>
        <row r="232">
          <cell r="A232" t="str">
            <v>ITC102</v>
          </cell>
          <cell r="B232">
            <v>6025100</v>
          </cell>
        </row>
        <row r="233">
          <cell r="A233" t="str">
            <v>ITC103</v>
          </cell>
          <cell r="B233">
            <v>6011090</v>
          </cell>
        </row>
        <row r="234">
          <cell r="A234" t="str">
            <v>ITC104</v>
          </cell>
          <cell r="B234">
            <v>6025100</v>
          </cell>
        </row>
        <row r="235">
          <cell r="A235" t="str">
            <v>ITC105</v>
          </cell>
          <cell r="B235">
            <v>6011090</v>
          </cell>
        </row>
        <row r="236">
          <cell r="A236" t="str">
            <v>ITC106</v>
          </cell>
          <cell r="B236">
            <v>6025100</v>
          </cell>
        </row>
        <row r="237">
          <cell r="A237" t="str">
            <v>LES101</v>
          </cell>
          <cell r="B237">
            <v>6100105</v>
          </cell>
        </row>
        <row r="238">
          <cell r="A238" t="str">
            <v>LES102</v>
          </cell>
          <cell r="B238">
            <v>6181090</v>
          </cell>
        </row>
        <row r="239">
          <cell r="A239" t="str">
            <v>LID101</v>
          </cell>
          <cell r="B239">
            <v>6100090</v>
          </cell>
        </row>
        <row r="240">
          <cell r="A240" t="str">
            <v>M10001</v>
          </cell>
          <cell r="B240" t="str">
            <v>6101010I</v>
          </cell>
        </row>
        <row r="241">
          <cell r="A241" t="str">
            <v>M10008</v>
          </cell>
          <cell r="B241">
            <v>6262020</v>
          </cell>
        </row>
        <row r="242">
          <cell r="A242" t="str">
            <v>M10020</v>
          </cell>
          <cell r="B242" t="str">
            <v>6063010I</v>
          </cell>
        </row>
        <row r="243">
          <cell r="A243" t="str">
            <v>M10022</v>
          </cell>
          <cell r="B243">
            <v>6262020</v>
          </cell>
        </row>
        <row r="244">
          <cell r="A244" t="str">
            <v>MBOK01</v>
          </cell>
          <cell r="B244">
            <v>6100090</v>
          </cell>
        </row>
        <row r="245">
          <cell r="A245" t="str">
            <v>MEL101</v>
          </cell>
          <cell r="B245">
            <v>6260040</v>
          </cell>
        </row>
        <row r="246">
          <cell r="A246" t="str">
            <v>MIX101</v>
          </cell>
          <cell r="B246">
            <v>6025005</v>
          </cell>
        </row>
        <row r="247">
          <cell r="A247" t="str">
            <v>MTAX01</v>
          </cell>
          <cell r="B247">
            <v>6130090</v>
          </cell>
        </row>
        <row r="248">
          <cell r="A248" t="str">
            <v>MTAX02</v>
          </cell>
          <cell r="B248">
            <v>6025005</v>
          </cell>
        </row>
        <row r="249">
          <cell r="A249" t="str">
            <v>NUC101</v>
          </cell>
          <cell r="B249">
            <v>6025005</v>
          </cell>
        </row>
        <row r="250">
          <cell r="A250" t="str">
            <v>NUC102</v>
          </cell>
          <cell r="B250">
            <v>6025005</v>
          </cell>
        </row>
        <row r="251">
          <cell r="A251" t="str">
            <v>NUC103</v>
          </cell>
          <cell r="B251">
            <v>6130090</v>
          </cell>
        </row>
        <row r="252">
          <cell r="A252" t="str">
            <v>NUC104</v>
          </cell>
          <cell r="B252" t="str">
            <v>6100116T</v>
          </cell>
        </row>
        <row r="253">
          <cell r="A253" t="str">
            <v>NUC105</v>
          </cell>
          <cell r="B253">
            <v>6025430</v>
          </cell>
        </row>
        <row r="254">
          <cell r="A254" t="str">
            <v>NUC106</v>
          </cell>
          <cell r="B254">
            <v>6200090</v>
          </cell>
        </row>
        <row r="255">
          <cell r="A255" t="str">
            <v>ORG101</v>
          </cell>
          <cell r="B255">
            <v>6268050</v>
          </cell>
        </row>
        <row r="256">
          <cell r="A256" t="str">
            <v>POL101</v>
          </cell>
          <cell r="B256">
            <v>6260205</v>
          </cell>
        </row>
        <row r="257">
          <cell r="A257" t="str">
            <v>POL201</v>
          </cell>
          <cell r="B257">
            <v>6260091</v>
          </cell>
        </row>
        <row r="258">
          <cell r="A258" t="str">
            <v>POL301</v>
          </cell>
          <cell r="B258">
            <v>6260015</v>
          </cell>
        </row>
        <row r="259">
          <cell r="A259" t="str">
            <v>PPD101</v>
          </cell>
          <cell r="B259">
            <v>6025093</v>
          </cell>
        </row>
        <row r="260">
          <cell r="A260" t="str">
            <v>PPD201</v>
          </cell>
          <cell r="B260">
            <v>6025010</v>
          </cell>
        </row>
        <row r="261">
          <cell r="A261" t="str">
            <v>PPD202</v>
          </cell>
          <cell r="B261">
            <v>6175101</v>
          </cell>
        </row>
        <row r="262">
          <cell r="A262" t="str">
            <v>PPD203</v>
          </cell>
          <cell r="B262">
            <v>6025005</v>
          </cell>
        </row>
        <row r="263">
          <cell r="A263" t="str">
            <v>PPD205</v>
          </cell>
          <cell r="B263">
            <v>6025092</v>
          </cell>
        </row>
        <row r="264">
          <cell r="A264" t="str">
            <v>PRP101</v>
          </cell>
          <cell r="B264">
            <v>6025165</v>
          </cell>
        </row>
        <row r="265">
          <cell r="A265" t="str">
            <v>PRP102</v>
          </cell>
          <cell r="B265">
            <v>6025165</v>
          </cell>
        </row>
        <row r="266">
          <cell r="A266" t="str">
            <v>PSP101</v>
          </cell>
          <cell r="B266" t="str">
            <v>610017D</v>
          </cell>
        </row>
        <row r="267">
          <cell r="A267" t="str">
            <v>PSP102</v>
          </cell>
          <cell r="B267" t="str">
            <v>610017D</v>
          </cell>
        </row>
        <row r="268">
          <cell r="A268" t="str">
            <v>PSP103</v>
          </cell>
          <cell r="B268" t="str">
            <v>610017D</v>
          </cell>
        </row>
        <row r="269">
          <cell r="A269" t="str">
            <v>PSP104</v>
          </cell>
          <cell r="B269" t="str">
            <v>610017D</v>
          </cell>
        </row>
        <row r="270">
          <cell r="A270" t="str">
            <v>PSP105</v>
          </cell>
          <cell r="B270" t="str">
            <v>610017D</v>
          </cell>
        </row>
        <row r="271">
          <cell r="A271" t="str">
            <v>PSP106</v>
          </cell>
          <cell r="B271" t="str">
            <v>610017D</v>
          </cell>
        </row>
        <row r="272">
          <cell r="A272" t="str">
            <v>PSP107</v>
          </cell>
          <cell r="B272" t="str">
            <v xml:space="preserve">610017D </v>
          </cell>
        </row>
        <row r="273">
          <cell r="A273" t="str">
            <v>PSP115</v>
          </cell>
          <cell r="B273" t="str">
            <v xml:space="preserve">610017D </v>
          </cell>
        </row>
        <row r="274">
          <cell r="A274" t="str">
            <v>PSP121</v>
          </cell>
          <cell r="B274" t="str">
            <v>610017D</v>
          </cell>
        </row>
        <row r="275">
          <cell r="A275" t="str">
            <v>PSP122</v>
          </cell>
          <cell r="B275" t="str">
            <v>610017D</v>
          </cell>
        </row>
        <row r="276">
          <cell r="A276" t="str">
            <v>PSP130</v>
          </cell>
          <cell r="B276" t="str">
            <v xml:space="preserve">610017D </v>
          </cell>
        </row>
        <row r="277">
          <cell r="A277" t="str">
            <v>PSP201</v>
          </cell>
          <cell r="B277" t="str">
            <v>610017D</v>
          </cell>
        </row>
        <row r="278">
          <cell r="A278" t="str">
            <v>PSPNQH</v>
          </cell>
          <cell r="B278">
            <v>6107108</v>
          </cell>
        </row>
        <row r="279">
          <cell r="A279" t="str">
            <v>PUR101</v>
          </cell>
          <cell r="B279">
            <v>6025125</v>
          </cell>
        </row>
        <row r="280">
          <cell r="A280" t="str">
            <v>PUR102</v>
          </cell>
          <cell r="B280">
            <v>6025125</v>
          </cell>
        </row>
        <row r="281">
          <cell r="A281" t="str">
            <v>PUR103</v>
          </cell>
          <cell r="B281">
            <v>6025125</v>
          </cell>
        </row>
        <row r="282">
          <cell r="A282" t="str">
            <v>QDF101</v>
          </cell>
          <cell r="B282">
            <v>6100090</v>
          </cell>
        </row>
        <row r="283">
          <cell r="A283" t="str">
            <v>REG101</v>
          </cell>
          <cell r="B283">
            <v>6100090</v>
          </cell>
        </row>
        <row r="284">
          <cell r="A284" t="str">
            <v>REM101</v>
          </cell>
          <cell r="B284">
            <v>6025450</v>
          </cell>
        </row>
        <row r="285">
          <cell r="A285" t="str">
            <v>REP101</v>
          </cell>
          <cell r="B285">
            <v>6025092</v>
          </cell>
        </row>
        <row r="286">
          <cell r="A286" t="str">
            <v>REP201</v>
          </cell>
          <cell r="B286">
            <v>6025092</v>
          </cell>
        </row>
        <row r="287">
          <cell r="A287" t="str">
            <v>REP204</v>
          </cell>
          <cell r="B287">
            <v>6025460</v>
          </cell>
        </row>
        <row r="288">
          <cell r="A288" t="str">
            <v>REP301</v>
          </cell>
          <cell r="B288">
            <v>6025092</v>
          </cell>
        </row>
        <row r="289">
          <cell r="A289" t="str">
            <v>REP302</v>
          </cell>
          <cell r="B289">
            <v>6140090</v>
          </cell>
        </row>
        <row r="290">
          <cell r="A290" t="str">
            <v>REP501</v>
          </cell>
          <cell r="B290">
            <v>6140090</v>
          </cell>
        </row>
        <row r="291">
          <cell r="A291" t="str">
            <v>REP502</v>
          </cell>
          <cell r="B291">
            <v>6200090</v>
          </cell>
        </row>
        <row r="292">
          <cell r="A292" t="str">
            <v>REP503</v>
          </cell>
          <cell r="B292">
            <v>6140090</v>
          </cell>
        </row>
        <row r="293">
          <cell r="A293" t="str">
            <v>RES101</v>
          </cell>
          <cell r="B293">
            <v>6025130</v>
          </cell>
        </row>
        <row r="294">
          <cell r="A294" t="str">
            <v>RES102</v>
          </cell>
          <cell r="B294">
            <v>6268050</v>
          </cell>
        </row>
        <row r="295">
          <cell r="A295" t="str">
            <v>RES104</v>
          </cell>
          <cell r="B295">
            <v>6025005</v>
          </cell>
        </row>
        <row r="296">
          <cell r="A296" t="str">
            <v>RES106</v>
          </cell>
          <cell r="B296">
            <v>6025005</v>
          </cell>
        </row>
        <row r="297">
          <cell r="A297" t="str">
            <v>RES107</v>
          </cell>
          <cell r="B297">
            <v>6011090</v>
          </cell>
        </row>
        <row r="298">
          <cell r="A298" t="str">
            <v>RES108</v>
          </cell>
          <cell r="B298">
            <v>6025005</v>
          </cell>
        </row>
        <row r="299">
          <cell r="A299" t="str">
            <v>RES109</v>
          </cell>
          <cell r="B299">
            <v>6025005</v>
          </cell>
        </row>
        <row r="300">
          <cell r="A300" t="str">
            <v>RES111</v>
          </cell>
          <cell r="B300">
            <v>6260100</v>
          </cell>
        </row>
        <row r="301">
          <cell r="A301" t="str">
            <v>RES112</v>
          </cell>
          <cell r="B301">
            <v>6025005</v>
          </cell>
        </row>
        <row r="302">
          <cell r="A302" t="str">
            <v>RES113</v>
          </cell>
          <cell r="B302">
            <v>6025125</v>
          </cell>
        </row>
        <row r="303">
          <cell r="A303" t="str">
            <v>RES114</v>
          </cell>
          <cell r="B303">
            <v>6025092</v>
          </cell>
        </row>
        <row r="304">
          <cell r="A304" t="str">
            <v>RES115</v>
          </cell>
          <cell r="B304">
            <v>6011090</v>
          </cell>
        </row>
        <row r="305">
          <cell r="A305" t="str">
            <v>RES116</v>
          </cell>
          <cell r="B305">
            <v>6025005</v>
          </cell>
        </row>
        <row r="306">
          <cell r="A306" t="str">
            <v>RES117</v>
          </cell>
          <cell r="B306">
            <v>6025005</v>
          </cell>
        </row>
        <row r="307">
          <cell r="A307" t="str">
            <v>RES118</v>
          </cell>
          <cell r="B307">
            <v>6150090</v>
          </cell>
        </row>
        <row r="308">
          <cell r="A308" t="str">
            <v>RES119</v>
          </cell>
          <cell r="B308">
            <v>6025092</v>
          </cell>
        </row>
        <row r="309">
          <cell r="A309" t="str">
            <v>RES120</v>
          </cell>
          <cell r="B309">
            <v>6025005</v>
          </cell>
        </row>
        <row r="310">
          <cell r="A310" t="str">
            <v>RES122</v>
          </cell>
          <cell r="B310">
            <v>6025010</v>
          </cell>
        </row>
        <row r="311">
          <cell r="A311" t="str">
            <v>RES124</v>
          </cell>
          <cell r="B311">
            <v>6025010</v>
          </cell>
        </row>
        <row r="312">
          <cell r="A312" t="str">
            <v>RES125</v>
          </cell>
          <cell r="B312">
            <v>6025093</v>
          </cell>
        </row>
        <row r="313">
          <cell r="A313" t="str">
            <v>RES126</v>
          </cell>
          <cell r="B313">
            <v>6025010</v>
          </cell>
        </row>
        <row r="314">
          <cell r="A314" t="str">
            <v>RES127</v>
          </cell>
          <cell r="B314">
            <v>6260015</v>
          </cell>
        </row>
        <row r="315">
          <cell r="A315" t="str">
            <v>RES128</v>
          </cell>
          <cell r="B315">
            <v>6250090</v>
          </cell>
        </row>
        <row r="316">
          <cell r="A316" t="str">
            <v>RES129</v>
          </cell>
          <cell r="B316">
            <v>6260015</v>
          </cell>
        </row>
        <row r="317">
          <cell r="A317" t="str">
            <v>RES130</v>
          </cell>
          <cell r="B317">
            <v>6025010</v>
          </cell>
        </row>
        <row r="318">
          <cell r="A318" t="str">
            <v>RES131</v>
          </cell>
          <cell r="B318">
            <v>6175090</v>
          </cell>
        </row>
        <row r="319">
          <cell r="A319" t="str">
            <v>RES132</v>
          </cell>
          <cell r="B319">
            <v>6025200</v>
          </cell>
        </row>
        <row r="320">
          <cell r="A320" t="str">
            <v>RES133</v>
          </cell>
          <cell r="B320">
            <v>6025005</v>
          </cell>
        </row>
        <row r="321">
          <cell r="A321" t="str">
            <v>RES134</v>
          </cell>
          <cell r="B321">
            <v>6025005</v>
          </cell>
        </row>
        <row r="322">
          <cell r="A322" t="str">
            <v>RES135</v>
          </cell>
          <cell r="B322">
            <v>6011090</v>
          </cell>
        </row>
        <row r="323">
          <cell r="A323" t="str">
            <v>RES136</v>
          </cell>
          <cell r="B323">
            <v>6025005</v>
          </cell>
        </row>
        <row r="324">
          <cell r="A324" t="str">
            <v>RES137</v>
          </cell>
          <cell r="B324">
            <v>6025200</v>
          </cell>
        </row>
        <row r="325">
          <cell r="A325" t="str">
            <v>RES138</v>
          </cell>
          <cell r="B325">
            <v>6025200</v>
          </cell>
        </row>
        <row r="326">
          <cell r="A326" t="str">
            <v>RES139</v>
          </cell>
          <cell r="B326">
            <v>6025010</v>
          </cell>
        </row>
        <row r="327">
          <cell r="A327" t="str">
            <v>RES202</v>
          </cell>
          <cell r="B327">
            <v>6260270</v>
          </cell>
        </row>
        <row r="328">
          <cell r="A328" t="str">
            <v>RES301</v>
          </cell>
          <cell r="B328">
            <v>6260015</v>
          </cell>
        </row>
        <row r="329">
          <cell r="A329" t="str">
            <v>RES302</v>
          </cell>
          <cell r="B329">
            <v>6100090</v>
          </cell>
        </row>
        <row r="330">
          <cell r="A330" t="str">
            <v>RES401</v>
          </cell>
          <cell r="B330">
            <v>6025139</v>
          </cell>
        </row>
        <row r="331">
          <cell r="A331" t="str">
            <v>RES601</v>
          </cell>
          <cell r="B331">
            <v>6025005</v>
          </cell>
        </row>
        <row r="332">
          <cell r="A332" t="str">
            <v>RES801</v>
          </cell>
          <cell r="B332">
            <v>6011090</v>
          </cell>
        </row>
        <row r="333">
          <cell r="A333" t="str">
            <v>RES802</v>
          </cell>
          <cell r="B333">
            <v>6011090</v>
          </cell>
        </row>
        <row r="334">
          <cell r="A334" t="str">
            <v>RES901</v>
          </cell>
          <cell r="B334">
            <v>6025005</v>
          </cell>
        </row>
        <row r="335">
          <cell r="A335" t="str">
            <v>REV101</v>
          </cell>
          <cell r="B335">
            <v>6100090</v>
          </cell>
        </row>
        <row r="336">
          <cell r="A336" t="str">
            <v>REV102</v>
          </cell>
          <cell r="B336">
            <v>6071090</v>
          </cell>
        </row>
        <row r="337">
          <cell r="A337" t="str">
            <v>REV103</v>
          </cell>
          <cell r="B337">
            <v>6011090</v>
          </cell>
        </row>
        <row r="338">
          <cell r="A338" t="str">
            <v>REV104</v>
          </cell>
          <cell r="B338">
            <v>6071090</v>
          </cell>
        </row>
        <row r="339">
          <cell r="A339" t="str">
            <v>REV105</v>
          </cell>
          <cell r="B339">
            <v>6011090</v>
          </cell>
        </row>
        <row r="340">
          <cell r="A340" t="str">
            <v>RSH101</v>
          </cell>
          <cell r="B340">
            <v>6260160</v>
          </cell>
        </row>
        <row r="341">
          <cell r="A341" t="str">
            <v>RSH102</v>
          </cell>
          <cell r="B341">
            <v>6260111</v>
          </cell>
        </row>
        <row r="342">
          <cell r="A342" t="str">
            <v>RSH103</v>
          </cell>
          <cell r="B342">
            <v>6260160</v>
          </cell>
        </row>
        <row r="343">
          <cell r="A343" t="str">
            <v>RSH104</v>
          </cell>
          <cell r="B343">
            <v>6260160</v>
          </cell>
        </row>
        <row r="344">
          <cell r="A344" t="str">
            <v>RSH105</v>
          </cell>
          <cell r="B344">
            <v>6025005</v>
          </cell>
        </row>
        <row r="345">
          <cell r="A345" t="str">
            <v>SAL101</v>
          </cell>
          <cell r="B345">
            <v>6100090</v>
          </cell>
        </row>
        <row r="346">
          <cell r="A346" t="str">
            <v>SAL102</v>
          </cell>
          <cell r="B346">
            <v>6090000</v>
          </cell>
        </row>
        <row r="347">
          <cell r="A347" t="str">
            <v>SAL203</v>
          </cell>
          <cell r="B347">
            <v>6090000</v>
          </cell>
        </row>
        <row r="348">
          <cell r="A348" t="str">
            <v>SAL204</v>
          </cell>
          <cell r="B348">
            <v>6090000</v>
          </cell>
        </row>
        <row r="349">
          <cell r="A349" t="str">
            <v>SAL205</v>
          </cell>
          <cell r="B349">
            <v>6090000</v>
          </cell>
        </row>
        <row r="350">
          <cell r="A350" t="str">
            <v>SAL301</v>
          </cell>
          <cell r="B350">
            <v>6090000</v>
          </cell>
        </row>
        <row r="351">
          <cell r="A351" t="str">
            <v>SAL401</v>
          </cell>
          <cell r="B351">
            <v>6100095</v>
          </cell>
        </row>
        <row r="352">
          <cell r="A352" t="str">
            <v>SAL501</v>
          </cell>
          <cell r="B352">
            <v>6061090</v>
          </cell>
        </row>
        <row r="353">
          <cell r="A353" t="str">
            <v>SAL601</v>
          </cell>
          <cell r="B353">
            <v>6090000</v>
          </cell>
        </row>
        <row r="354">
          <cell r="A354" t="str">
            <v>SAL602</v>
          </cell>
          <cell r="B354">
            <v>6090000</v>
          </cell>
        </row>
        <row r="355">
          <cell r="A355" t="str">
            <v>SAL701</v>
          </cell>
          <cell r="B355">
            <v>6090000</v>
          </cell>
        </row>
        <row r="356">
          <cell r="A356" t="str">
            <v>SAL805</v>
          </cell>
          <cell r="B356">
            <v>6011090</v>
          </cell>
        </row>
        <row r="357">
          <cell r="A357" t="str">
            <v>SAL806</v>
          </cell>
          <cell r="B357">
            <v>6011090</v>
          </cell>
        </row>
        <row r="358">
          <cell r="A358" t="str">
            <v>SAL807</v>
          </cell>
          <cell r="B358">
            <v>6011090</v>
          </cell>
        </row>
        <row r="359">
          <cell r="A359" t="str">
            <v>SAL808</v>
          </cell>
          <cell r="B359">
            <v>6090000</v>
          </cell>
        </row>
        <row r="360">
          <cell r="A360" t="str">
            <v>SAL901</v>
          </cell>
          <cell r="B360">
            <v>6011090</v>
          </cell>
        </row>
        <row r="361">
          <cell r="A361" t="str">
            <v>SIT201</v>
          </cell>
          <cell r="B361">
            <v>6172093</v>
          </cell>
        </row>
        <row r="362">
          <cell r="A362" t="str">
            <v>SIT401</v>
          </cell>
          <cell r="B362">
            <v>6175090</v>
          </cell>
        </row>
        <row r="363">
          <cell r="A363" t="str">
            <v>SIT402</v>
          </cell>
          <cell r="B363">
            <v>6175101</v>
          </cell>
        </row>
        <row r="364">
          <cell r="A364" t="str">
            <v>SIT403</v>
          </cell>
          <cell r="B364">
            <v>6175106</v>
          </cell>
        </row>
        <row r="365">
          <cell r="A365" t="str">
            <v>SIT404</v>
          </cell>
          <cell r="B365">
            <v>6175101</v>
          </cell>
        </row>
        <row r="366">
          <cell r="A366" t="str">
            <v>SIT405</v>
          </cell>
          <cell r="B366">
            <v>6175101</v>
          </cell>
        </row>
        <row r="367">
          <cell r="A367" t="str">
            <v>SJR101</v>
          </cell>
          <cell r="B367">
            <v>6025005</v>
          </cell>
        </row>
        <row r="368">
          <cell r="A368" t="str">
            <v>SJR102</v>
          </cell>
          <cell r="B368">
            <v>6181097</v>
          </cell>
        </row>
        <row r="369">
          <cell r="A369" t="str">
            <v>STA101</v>
          </cell>
          <cell r="B369" t="str">
            <v>8TX2002</v>
          </cell>
        </row>
        <row r="370">
          <cell r="A370" t="str">
            <v>STA104</v>
          </cell>
          <cell r="B370">
            <v>8207090</v>
          </cell>
        </row>
        <row r="371">
          <cell r="A371" t="str">
            <v>STM101</v>
          </cell>
          <cell r="B371">
            <v>6260015</v>
          </cell>
        </row>
        <row r="372">
          <cell r="A372" t="str">
            <v>STM201</v>
          </cell>
          <cell r="B372" t="str">
            <v>6061090A</v>
          </cell>
        </row>
        <row r="373">
          <cell r="A373" t="str">
            <v>STM301</v>
          </cell>
          <cell r="B373">
            <v>6025092</v>
          </cell>
        </row>
        <row r="374">
          <cell r="A374" t="str">
            <v>STM302</v>
          </cell>
          <cell r="B374">
            <v>6061090</v>
          </cell>
        </row>
        <row r="375">
          <cell r="A375" t="str">
            <v>STM303</v>
          </cell>
          <cell r="B375">
            <v>6260015</v>
          </cell>
        </row>
        <row r="376">
          <cell r="A376" t="str">
            <v>STM304</v>
          </cell>
          <cell r="B376">
            <v>6025092</v>
          </cell>
        </row>
        <row r="377">
          <cell r="A377" t="str">
            <v>STM305</v>
          </cell>
          <cell r="B377">
            <v>6025092</v>
          </cell>
        </row>
        <row r="378">
          <cell r="A378" t="str">
            <v>STM306</v>
          </cell>
          <cell r="B378">
            <v>6025092</v>
          </cell>
        </row>
        <row r="379">
          <cell r="A379" t="str">
            <v>STM307</v>
          </cell>
          <cell r="B379">
            <v>6025092</v>
          </cell>
        </row>
        <row r="380">
          <cell r="A380" t="str">
            <v>STM308</v>
          </cell>
          <cell r="B380">
            <v>6025092</v>
          </cell>
        </row>
        <row r="381">
          <cell r="A381" t="str">
            <v>STM401</v>
          </cell>
          <cell r="B381">
            <v>6200090</v>
          </cell>
        </row>
        <row r="382">
          <cell r="A382" t="str">
            <v>STM402</v>
          </cell>
          <cell r="B382">
            <v>6200090</v>
          </cell>
        </row>
        <row r="383">
          <cell r="A383" t="str">
            <v>STM404</v>
          </cell>
          <cell r="B383">
            <v>6025005</v>
          </cell>
        </row>
        <row r="384">
          <cell r="A384" t="str">
            <v>STM406</v>
          </cell>
          <cell r="B384">
            <v>6025005</v>
          </cell>
        </row>
        <row r="385">
          <cell r="A385" t="str">
            <v>STM407</v>
          </cell>
          <cell r="B385">
            <v>6200090</v>
          </cell>
        </row>
        <row r="386">
          <cell r="A386" t="str">
            <v>STM408</v>
          </cell>
          <cell r="B386">
            <v>6025005</v>
          </cell>
        </row>
        <row r="387">
          <cell r="A387" t="str">
            <v>STM409</v>
          </cell>
          <cell r="B387">
            <v>6260015</v>
          </cell>
        </row>
        <row r="388">
          <cell r="A388" t="str">
            <v>STM410</v>
          </cell>
          <cell r="B388">
            <v>6025092</v>
          </cell>
        </row>
        <row r="389">
          <cell r="A389" t="str">
            <v>STM411</v>
          </cell>
          <cell r="B389">
            <v>6025092</v>
          </cell>
        </row>
        <row r="390">
          <cell r="A390" t="str">
            <v>STP101</v>
          </cell>
          <cell r="B390">
            <v>6175106</v>
          </cell>
        </row>
        <row r="391">
          <cell r="A391" t="str">
            <v>SUB101</v>
          </cell>
          <cell r="B391">
            <v>6107084</v>
          </cell>
        </row>
        <row r="392">
          <cell r="A392" t="str">
            <v>SUP101</v>
          </cell>
          <cell r="B392">
            <v>6025005</v>
          </cell>
        </row>
        <row r="393">
          <cell r="A393" t="str">
            <v>TEP101</v>
          </cell>
          <cell r="B393" t="str">
            <v>610017D</v>
          </cell>
        </row>
        <row r="394">
          <cell r="A394" t="str">
            <v>TEP102</v>
          </cell>
          <cell r="B394" t="str">
            <v>610017D</v>
          </cell>
        </row>
        <row r="395">
          <cell r="A395" t="str">
            <v>TEP103</v>
          </cell>
          <cell r="B395" t="str">
            <v>610017D</v>
          </cell>
        </row>
        <row r="396">
          <cell r="A396" t="str">
            <v>TEP104</v>
          </cell>
          <cell r="B396" t="str">
            <v>610017D</v>
          </cell>
        </row>
        <row r="397">
          <cell r="A397" t="str">
            <v>TEP105</v>
          </cell>
          <cell r="B397" t="str">
            <v>610017D</v>
          </cell>
        </row>
        <row r="398">
          <cell r="A398" t="str">
            <v>TEP106</v>
          </cell>
          <cell r="B398" t="str">
            <v>610017D</v>
          </cell>
        </row>
        <row r="399">
          <cell r="A399" t="str">
            <v>TEP107</v>
          </cell>
          <cell r="B399" t="str">
            <v>610017D</v>
          </cell>
        </row>
        <row r="400">
          <cell r="A400" t="str">
            <v>TEP108</v>
          </cell>
          <cell r="B400" t="str">
            <v>610017D</v>
          </cell>
        </row>
        <row r="401">
          <cell r="A401" t="str">
            <v>TEP109</v>
          </cell>
          <cell r="B401" t="str">
            <v xml:space="preserve">610017D </v>
          </cell>
        </row>
        <row r="402">
          <cell r="A402" t="str">
            <v>TEP110</v>
          </cell>
          <cell r="B402" t="str">
            <v xml:space="preserve">610017D </v>
          </cell>
        </row>
        <row r="403">
          <cell r="A403" t="str">
            <v>TEP111</v>
          </cell>
          <cell r="B403" t="str">
            <v>610017D</v>
          </cell>
        </row>
        <row r="404">
          <cell r="A404" t="str">
            <v>TRU101</v>
          </cell>
          <cell r="B404" t="str">
            <v>610704Z</v>
          </cell>
        </row>
        <row r="405">
          <cell r="A405" t="str">
            <v>UBR102</v>
          </cell>
          <cell r="B405">
            <v>6011090</v>
          </cell>
        </row>
      </sheetData>
      <sheetData sheetId="3">
        <row r="1">
          <cell r="A1" t="str">
            <v>Account</v>
          </cell>
          <cell r="B1" t="str">
            <v>CorpTax Account</v>
          </cell>
        </row>
        <row r="2">
          <cell r="A2" t="str">
            <v>ABN101</v>
          </cell>
          <cell r="B2">
            <v>6025420</v>
          </cell>
        </row>
        <row r="3">
          <cell r="A3" t="str">
            <v>ABN102</v>
          </cell>
          <cell r="B3">
            <v>6025420</v>
          </cell>
        </row>
        <row r="4">
          <cell r="A4" t="str">
            <v>ABN103</v>
          </cell>
          <cell r="B4">
            <v>6025420</v>
          </cell>
        </row>
        <row r="5">
          <cell r="A5" t="str">
            <v>AFD101</v>
          </cell>
          <cell r="B5" t="str">
            <v>6181090T</v>
          </cell>
        </row>
        <row r="6">
          <cell r="A6" t="str">
            <v>AFD102</v>
          </cell>
          <cell r="B6">
            <v>6025100</v>
          </cell>
        </row>
        <row r="7">
          <cell r="A7" t="str">
            <v>AFD103</v>
          </cell>
          <cell r="B7" t="str">
            <v>6100116T</v>
          </cell>
        </row>
        <row r="8">
          <cell r="A8" t="str">
            <v>AFD104</v>
          </cell>
          <cell r="B8" t="str">
            <v>6181090T</v>
          </cell>
        </row>
        <row r="9">
          <cell r="A9" t="str">
            <v>AMO101</v>
          </cell>
          <cell r="B9">
            <v>6268050</v>
          </cell>
        </row>
        <row r="10">
          <cell r="A10" t="str">
            <v>AMO102</v>
          </cell>
          <cell r="B10">
            <v>6268051</v>
          </cell>
        </row>
        <row r="11">
          <cell r="A11" t="str">
            <v>AMO103</v>
          </cell>
          <cell r="B11">
            <v>6268050</v>
          </cell>
        </row>
        <row r="12">
          <cell r="A12" t="str">
            <v>AMO104</v>
          </cell>
          <cell r="B12" t="str">
            <v>6268050T</v>
          </cell>
        </row>
        <row r="13">
          <cell r="A13" t="str">
            <v>AMO105</v>
          </cell>
          <cell r="B13">
            <v>6268050</v>
          </cell>
        </row>
        <row r="14">
          <cell r="A14" t="str">
            <v>AMO106</v>
          </cell>
          <cell r="B14" t="str">
            <v>6268050T</v>
          </cell>
        </row>
        <row r="15">
          <cell r="A15" t="str">
            <v>AMO107</v>
          </cell>
          <cell r="B15">
            <v>6268050</v>
          </cell>
        </row>
        <row r="16">
          <cell r="A16" t="str">
            <v>AMO108</v>
          </cell>
          <cell r="B16">
            <v>6268050</v>
          </cell>
        </row>
        <row r="17">
          <cell r="A17" t="str">
            <v>AMO109</v>
          </cell>
          <cell r="B17">
            <v>6100122</v>
          </cell>
        </row>
        <row r="18">
          <cell r="A18" t="str">
            <v>AMO110</v>
          </cell>
          <cell r="B18">
            <v>6268050</v>
          </cell>
        </row>
        <row r="19">
          <cell r="A19" t="str">
            <v>AMO111</v>
          </cell>
          <cell r="B19">
            <v>6100090</v>
          </cell>
        </row>
        <row r="20">
          <cell r="A20" t="str">
            <v>AMO112</v>
          </cell>
          <cell r="B20">
            <v>6100090</v>
          </cell>
        </row>
        <row r="21">
          <cell r="A21" t="str">
            <v>AMO201</v>
          </cell>
          <cell r="B21">
            <v>6061092</v>
          </cell>
        </row>
        <row r="22">
          <cell r="A22" t="str">
            <v>AMO202</v>
          </cell>
          <cell r="B22">
            <v>6181090</v>
          </cell>
        </row>
        <row r="23">
          <cell r="A23" t="str">
            <v>AMO203</v>
          </cell>
          <cell r="B23">
            <v>6181090</v>
          </cell>
        </row>
        <row r="24">
          <cell r="A24" t="str">
            <v>AMO301</v>
          </cell>
          <cell r="B24">
            <v>6090000</v>
          </cell>
        </row>
        <row r="25">
          <cell r="A25" t="str">
            <v>AMO303</v>
          </cell>
          <cell r="B25">
            <v>6090000</v>
          </cell>
        </row>
        <row r="26">
          <cell r="A26" t="str">
            <v>AMO304</v>
          </cell>
          <cell r="B26">
            <v>6090000</v>
          </cell>
        </row>
        <row r="27">
          <cell r="A27" t="str">
            <v>AMO305</v>
          </cell>
          <cell r="B27">
            <v>6090000</v>
          </cell>
        </row>
        <row r="28">
          <cell r="A28" t="str">
            <v>AMO306</v>
          </cell>
          <cell r="B28">
            <v>6090000</v>
          </cell>
        </row>
        <row r="29">
          <cell r="A29" t="str">
            <v>AMO307</v>
          </cell>
          <cell r="B29">
            <v>6090000</v>
          </cell>
        </row>
        <row r="30">
          <cell r="A30" t="str">
            <v>AMO308</v>
          </cell>
          <cell r="B30">
            <v>6090000</v>
          </cell>
        </row>
        <row r="31">
          <cell r="A31" t="str">
            <v>AMO501</v>
          </cell>
          <cell r="B31">
            <v>6100140</v>
          </cell>
        </row>
        <row r="32">
          <cell r="A32" t="str">
            <v>AMO601</v>
          </cell>
          <cell r="B32" t="str">
            <v>6268050T</v>
          </cell>
        </row>
        <row r="33">
          <cell r="A33" t="str">
            <v>AMO701</v>
          </cell>
          <cell r="B33" t="str">
            <v>6268050T</v>
          </cell>
        </row>
        <row r="34">
          <cell r="A34" t="str">
            <v>BAD101</v>
          </cell>
          <cell r="B34">
            <v>6150090</v>
          </cell>
        </row>
        <row r="35">
          <cell r="A35" t="str">
            <v>BAD201</v>
          </cell>
          <cell r="B35">
            <v>6107108</v>
          </cell>
        </row>
        <row r="36">
          <cell r="A36" t="str">
            <v>BAD301</v>
          </cell>
          <cell r="B36">
            <v>6107108</v>
          </cell>
        </row>
        <row r="37">
          <cell r="A37" t="str">
            <v>BAD302</v>
          </cell>
          <cell r="B37">
            <v>6107108</v>
          </cell>
        </row>
        <row r="38">
          <cell r="A38" t="str">
            <v>BAD303</v>
          </cell>
          <cell r="B38">
            <v>6107108</v>
          </cell>
        </row>
        <row r="39">
          <cell r="A39" t="str">
            <v>BAD304</v>
          </cell>
          <cell r="B39">
            <v>6107108</v>
          </cell>
        </row>
        <row r="40">
          <cell r="A40" t="str">
            <v>BAD401</v>
          </cell>
          <cell r="B40">
            <v>6107108</v>
          </cell>
        </row>
        <row r="41">
          <cell r="A41" t="str">
            <v>BAD402</v>
          </cell>
          <cell r="B41">
            <v>6107108</v>
          </cell>
        </row>
        <row r="42">
          <cell r="A42" t="str">
            <v>BAD403</v>
          </cell>
          <cell r="B42">
            <v>6107108</v>
          </cell>
        </row>
        <row r="43">
          <cell r="A43" t="str">
            <v>BAD404</v>
          </cell>
          <cell r="B43">
            <v>6107108</v>
          </cell>
        </row>
        <row r="44">
          <cell r="A44" t="str">
            <v>BAD501</v>
          </cell>
          <cell r="B44">
            <v>6107108</v>
          </cell>
        </row>
        <row r="45">
          <cell r="A45" t="str">
            <v>BAD502</v>
          </cell>
          <cell r="B45">
            <v>6107108</v>
          </cell>
        </row>
        <row r="46">
          <cell r="A46" t="str">
            <v>BAD503</v>
          </cell>
          <cell r="B46">
            <v>6107108</v>
          </cell>
        </row>
        <row r="47">
          <cell r="A47" t="str">
            <v>BAD504</v>
          </cell>
          <cell r="B47">
            <v>6107108</v>
          </cell>
        </row>
        <row r="48">
          <cell r="A48" t="str">
            <v>BAD505</v>
          </cell>
          <cell r="B48">
            <v>6107108</v>
          </cell>
        </row>
        <row r="49">
          <cell r="A49" t="str">
            <v>BAD506</v>
          </cell>
          <cell r="B49">
            <v>6107108</v>
          </cell>
        </row>
        <row r="50">
          <cell r="A50" t="str">
            <v>BAD601</v>
          </cell>
          <cell r="B50">
            <v>6107108</v>
          </cell>
        </row>
        <row r="51">
          <cell r="A51" t="str">
            <v>BAD602</v>
          </cell>
          <cell r="B51">
            <v>6107108</v>
          </cell>
        </row>
        <row r="52">
          <cell r="A52" t="str">
            <v>BAD603</v>
          </cell>
          <cell r="B52">
            <v>6107108</v>
          </cell>
        </row>
        <row r="53">
          <cell r="A53" t="str">
            <v>BAD604</v>
          </cell>
          <cell r="B53">
            <v>6107108</v>
          </cell>
        </row>
        <row r="54">
          <cell r="A54" t="str">
            <v>BAD605</v>
          </cell>
          <cell r="B54">
            <v>6107108</v>
          </cell>
        </row>
        <row r="55">
          <cell r="A55" t="str">
            <v>BAD606</v>
          </cell>
          <cell r="B55">
            <v>6107108</v>
          </cell>
        </row>
        <row r="56">
          <cell r="A56" t="str">
            <v>BAD607</v>
          </cell>
          <cell r="B56">
            <v>6107108</v>
          </cell>
        </row>
        <row r="57">
          <cell r="A57" t="str">
            <v>BAD608</v>
          </cell>
          <cell r="B57">
            <v>6107108</v>
          </cell>
        </row>
        <row r="58">
          <cell r="A58" t="str">
            <v>BAD609</v>
          </cell>
          <cell r="B58">
            <v>6107108</v>
          </cell>
        </row>
        <row r="59">
          <cell r="A59" t="str">
            <v>BAD996</v>
          </cell>
          <cell r="B59">
            <v>6107108</v>
          </cell>
        </row>
        <row r="60">
          <cell r="A60" t="str">
            <v>BAD997</v>
          </cell>
          <cell r="B60">
            <v>6107108</v>
          </cell>
        </row>
        <row r="61">
          <cell r="A61" t="str">
            <v>BAD998</v>
          </cell>
          <cell r="B61">
            <v>6107108</v>
          </cell>
        </row>
        <row r="62">
          <cell r="A62" t="str">
            <v>BAD999</v>
          </cell>
          <cell r="B62">
            <v>6107108</v>
          </cell>
        </row>
        <row r="63">
          <cell r="A63" t="str">
            <v>CAC101</v>
          </cell>
          <cell r="B63">
            <v>6100100</v>
          </cell>
        </row>
        <row r="64">
          <cell r="A64" t="str">
            <v>CAC102</v>
          </cell>
          <cell r="B64">
            <v>6203090</v>
          </cell>
        </row>
        <row r="65">
          <cell r="A65" t="str">
            <v>CAC104</v>
          </cell>
          <cell r="B65">
            <v>6100090</v>
          </cell>
        </row>
        <row r="66">
          <cell r="A66" t="str">
            <v>CAC106</v>
          </cell>
          <cell r="B66">
            <v>6100090</v>
          </cell>
        </row>
        <row r="67">
          <cell r="A67" t="str">
            <v>CAC107</v>
          </cell>
          <cell r="B67">
            <v>6025010</v>
          </cell>
        </row>
        <row r="68">
          <cell r="A68" t="str">
            <v>CAP101</v>
          </cell>
          <cell r="B68">
            <v>6260147</v>
          </cell>
        </row>
        <row r="69">
          <cell r="A69" t="str">
            <v>CAP102</v>
          </cell>
          <cell r="B69">
            <v>6025010</v>
          </cell>
        </row>
        <row r="70">
          <cell r="A70" t="str">
            <v>CAP201</v>
          </cell>
          <cell r="B70">
            <v>6025005</v>
          </cell>
        </row>
        <row r="71">
          <cell r="A71" t="str">
            <v>CAP202</v>
          </cell>
          <cell r="B71">
            <v>6025010</v>
          </cell>
        </row>
        <row r="72">
          <cell r="A72" t="str">
            <v>CAP301</v>
          </cell>
          <cell r="B72">
            <v>6260090</v>
          </cell>
        </row>
        <row r="73">
          <cell r="A73" t="str">
            <v>CAP302</v>
          </cell>
          <cell r="B73">
            <v>6260090</v>
          </cell>
        </row>
        <row r="74">
          <cell r="A74" t="str">
            <v>CCO101</v>
          </cell>
          <cell r="B74">
            <v>6260090</v>
          </cell>
        </row>
        <row r="75">
          <cell r="A75" t="str">
            <v>DBT101</v>
          </cell>
          <cell r="B75">
            <v>6268060</v>
          </cell>
        </row>
        <row r="76">
          <cell r="A76" t="str">
            <v>DBT102</v>
          </cell>
          <cell r="B76">
            <v>6268060</v>
          </cell>
        </row>
        <row r="77">
          <cell r="A77" t="str">
            <v>DCM101</v>
          </cell>
          <cell r="B77">
            <v>6260600</v>
          </cell>
        </row>
        <row r="78">
          <cell r="A78" t="str">
            <v>DCM201</v>
          </cell>
          <cell r="B78" t="str">
            <v>6061090B</v>
          </cell>
        </row>
        <row r="79">
          <cell r="A79" t="str">
            <v>DCM301</v>
          </cell>
          <cell r="B79">
            <v>6025005</v>
          </cell>
        </row>
        <row r="80">
          <cell r="A80" t="str">
            <v>DCM404</v>
          </cell>
          <cell r="B80">
            <v>6090090</v>
          </cell>
        </row>
        <row r="81">
          <cell r="A81" t="str">
            <v>DED198</v>
          </cell>
          <cell r="B81" t="str">
            <v>626QPAD</v>
          </cell>
        </row>
        <row r="82">
          <cell r="A82" t="str">
            <v>DED199</v>
          </cell>
          <cell r="B82" t="str">
            <v>626QPAD</v>
          </cell>
        </row>
        <row r="83">
          <cell r="A83" t="str">
            <v>DEP101</v>
          </cell>
          <cell r="B83">
            <v>6025100</v>
          </cell>
        </row>
        <row r="84">
          <cell r="A84" t="str">
            <v>DEP102</v>
          </cell>
          <cell r="B84">
            <v>6200090</v>
          </cell>
        </row>
        <row r="85">
          <cell r="A85" t="str">
            <v>DEP103</v>
          </cell>
          <cell r="B85">
            <v>6200090</v>
          </cell>
        </row>
        <row r="86">
          <cell r="A86" t="str">
            <v>DEP104</v>
          </cell>
          <cell r="B86">
            <v>6025100</v>
          </cell>
        </row>
        <row r="87">
          <cell r="A87" t="str">
            <v>DEP105</v>
          </cell>
          <cell r="B87">
            <v>6025100</v>
          </cell>
        </row>
        <row r="88">
          <cell r="A88" t="str">
            <v>DEP106</v>
          </cell>
          <cell r="B88">
            <v>6025100</v>
          </cell>
        </row>
        <row r="89">
          <cell r="A89" t="str">
            <v>DEP107</v>
          </cell>
          <cell r="B89">
            <v>6025100</v>
          </cell>
        </row>
        <row r="90">
          <cell r="A90" t="str">
            <v>DEP108</v>
          </cell>
          <cell r="B90">
            <v>6025100</v>
          </cell>
        </row>
        <row r="91">
          <cell r="A91" t="str">
            <v>DEP109</v>
          </cell>
          <cell r="B91">
            <v>6025100</v>
          </cell>
        </row>
        <row r="92">
          <cell r="A92" t="str">
            <v>DEP110</v>
          </cell>
          <cell r="B92">
            <v>6025100</v>
          </cell>
        </row>
        <row r="93">
          <cell r="A93" t="str">
            <v>DEP111</v>
          </cell>
          <cell r="B93">
            <v>6025100</v>
          </cell>
        </row>
        <row r="94">
          <cell r="A94" t="str">
            <v>DEP112</v>
          </cell>
          <cell r="B94">
            <v>6025100</v>
          </cell>
        </row>
        <row r="95">
          <cell r="A95" t="str">
            <v>DEP113</v>
          </cell>
          <cell r="B95">
            <v>6025100</v>
          </cell>
        </row>
        <row r="96">
          <cell r="A96" t="str">
            <v>DEP114</v>
          </cell>
          <cell r="B96">
            <v>6025100</v>
          </cell>
        </row>
        <row r="97">
          <cell r="A97" t="str">
            <v>DEP115</v>
          </cell>
          <cell r="B97">
            <v>6025100</v>
          </cell>
        </row>
        <row r="98">
          <cell r="A98" t="str">
            <v>DEP116</v>
          </cell>
          <cell r="B98">
            <v>6025100</v>
          </cell>
        </row>
        <row r="99">
          <cell r="A99" t="str">
            <v>DEP117</v>
          </cell>
          <cell r="B99" t="str">
            <v>6025100I</v>
          </cell>
        </row>
        <row r="100">
          <cell r="A100" t="str">
            <v>DEP120</v>
          </cell>
          <cell r="B100">
            <v>6025100</v>
          </cell>
        </row>
        <row r="101">
          <cell r="A101" t="str">
            <v>DEP121</v>
          </cell>
          <cell r="B101">
            <v>6100090</v>
          </cell>
        </row>
        <row r="102">
          <cell r="A102" t="str">
            <v>DEP122</v>
          </cell>
          <cell r="B102">
            <v>6025100</v>
          </cell>
        </row>
        <row r="103">
          <cell r="A103" t="str">
            <v>DEP123</v>
          </cell>
          <cell r="B103">
            <v>6025100</v>
          </cell>
        </row>
        <row r="104">
          <cell r="A104" t="str">
            <v>DEP124</v>
          </cell>
          <cell r="B104">
            <v>6025100</v>
          </cell>
        </row>
        <row r="105">
          <cell r="A105" t="str">
            <v>DEP125</v>
          </cell>
          <cell r="B105">
            <v>6025100</v>
          </cell>
        </row>
        <row r="106">
          <cell r="A106" t="str">
            <v>DEP201</v>
          </cell>
          <cell r="B106">
            <v>6200090</v>
          </cell>
        </row>
        <row r="107">
          <cell r="A107" t="str">
            <v>DEP202</v>
          </cell>
          <cell r="B107">
            <v>6200090</v>
          </cell>
        </row>
        <row r="108">
          <cell r="A108" t="str">
            <v>DEP203</v>
          </cell>
          <cell r="B108">
            <v>6025100</v>
          </cell>
        </row>
        <row r="109">
          <cell r="A109" t="str">
            <v>DEP204</v>
          </cell>
          <cell r="B109">
            <v>6025100</v>
          </cell>
        </row>
        <row r="110">
          <cell r="A110" t="str">
            <v>DEP205</v>
          </cell>
          <cell r="B110">
            <v>6025100</v>
          </cell>
        </row>
        <row r="111">
          <cell r="A111" t="str">
            <v>DEP206</v>
          </cell>
          <cell r="B111">
            <v>6025100</v>
          </cell>
        </row>
        <row r="112">
          <cell r="A112" t="str">
            <v>DEP207</v>
          </cell>
          <cell r="B112">
            <v>6025100</v>
          </cell>
        </row>
        <row r="113">
          <cell r="A113" t="str">
            <v>DEP208</v>
          </cell>
          <cell r="B113">
            <v>6025100</v>
          </cell>
        </row>
        <row r="114">
          <cell r="A114" t="str">
            <v>DEP209</v>
          </cell>
          <cell r="B114">
            <v>6025100</v>
          </cell>
        </row>
        <row r="115">
          <cell r="A115" t="str">
            <v>DEP210</v>
          </cell>
          <cell r="B115">
            <v>6025100</v>
          </cell>
        </row>
        <row r="116">
          <cell r="A116" t="str">
            <v>DEP211</v>
          </cell>
          <cell r="B116">
            <v>6025100</v>
          </cell>
        </row>
        <row r="117">
          <cell r="A117" t="str">
            <v>DEP212</v>
          </cell>
          <cell r="B117">
            <v>6025100</v>
          </cell>
        </row>
        <row r="118">
          <cell r="A118" t="str">
            <v>DEP213</v>
          </cell>
          <cell r="B118">
            <v>6025100</v>
          </cell>
        </row>
        <row r="119">
          <cell r="A119" t="str">
            <v>DEP214</v>
          </cell>
          <cell r="B119">
            <v>6025100</v>
          </cell>
        </row>
        <row r="120">
          <cell r="A120" t="str">
            <v>DEP215</v>
          </cell>
          <cell r="B120">
            <v>6025100</v>
          </cell>
        </row>
        <row r="121">
          <cell r="A121" t="str">
            <v>DEP301</v>
          </cell>
          <cell r="B121">
            <v>6025100</v>
          </cell>
        </row>
        <row r="122">
          <cell r="A122" t="str">
            <v>DEP302</v>
          </cell>
          <cell r="B122">
            <v>6025100</v>
          </cell>
        </row>
        <row r="123">
          <cell r="A123" t="str">
            <v>DEP303</v>
          </cell>
          <cell r="B123">
            <v>6025100</v>
          </cell>
        </row>
        <row r="124">
          <cell r="A124" t="str">
            <v>DEP304</v>
          </cell>
          <cell r="B124">
            <v>6025100</v>
          </cell>
        </row>
        <row r="125">
          <cell r="A125" t="str">
            <v>DEP305</v>
          </cell>
          <cell r="B125">
            <v>6025100</v>
          </cell>
        </row>
        <row r="126">
          <cell r="A126" t="str">
            <v>DEP306</v>
          </cell>
          <cell r="B126">
            <v>6025100</v>
          </cell>
        </row>
        <row r="127">
          <cell r="A127" t="str">
            <v>DPT101</v>
          </cell>
          <cell r="B127">
            <v>6011090</v>
          </cell>
        </row>
        <row r="128">
          <cell r="A128" t="str">
            <v>DRD101</v>
          </cell>
          <cell r="B128">
            <v>6040050</v>
          </cell>
        </row>
        <row r="129">
          <cell r="A129" t="str">
            <v>ECA101</v>
          </cell>
          <cell r="B129">
            <v>6025005</v>
          </cell>
        </row>
        <row r="130">
          <cell r="A130" t="str">
            <v>ELC101</v>
          </cell>
          <cell r="B130">
            <v>6025010</v>
          </cell>
        </row>
        <row r="131">
          <cell r="A131" t="str">
            <v>EMP101</v>
          </cell>
          <cell r="B131">
            <v>6241010</v>
          </cell>
        </row>
        <row r="132">
          <cell r="A132" t="str">
            <v>EMP102</v>
          </cell>
          <cell r="B132">
            <v>6250095</v>
          </cell>
        </row>
        <row r="133">
          <cell r="A133" t="str">
            <v>EMP103</v>
          </cell>
          <cell r="B133">
            <v>6250090</v>
          </cell>
        </row>
        <row r="134">
          <cell r="A134" t="str">
            <v>EMP104</v>
          </cell>
          <cell r="B134">
            <v>6241010</v>
          </cell>
        </row>
        <row r="135">
          <cell r="A135" t="str">
            <v>EMP105</v>
          </cell>
          <cell r="B135">
            <v>6241010</v>
          </cell>
        </row>
        <row r="136">
          <cell r="A136" t="str">
            <v>EMP106</v>
          </cell>
          <cell r="B136">
            <v>6241010</v>
          </cell>
        </row>
        <row r="137">
          <cell r="A137" t="str">
            <v>EMP107</v>
          </cell>
          <cell r="B137">
            <v>6241010</v>
          </cell>
        </row>
        <row r="138">
          <cell r="A138" t="str">
            <v>EMP108</v>
          </cell>
          <cell r="B138">
            <v>6241010</v>
          </cell>
        </row>
        <row r="139">
          <cell r="A139" t="str">
            <v>EMP109</v>
          </cell>
          <cell r="B139">
            <v>6241010</v>
          </cell>
        </row>
        <row r="140">
          <cell r="A140" t="str">
            <v>EMP110</v>
          </cell>
          <cell r="B140">
            <v>6241010</v>
          </cell>
        </row>
        <row r="141">
          <cell r="A141" t="str">
            <v>EMP111</v>
          </cell>
          <cell r="B141">
            <v>6241010</v>
          </cell>
        </row>
        <row r="142">
          <cell r="A142" t="str">
            <v>EMP112</v>
          </cell>
          <cell r="B142">
            <v>6241010</v>
          </cell>
        </row>
        <row r="143">
          <cell r="A143" t="str">
            <v>EMP201</v>
          </cell>
          <cell r="B143">
            <v>6130090</v>
          </cell>
        </row>
        <row r="144">
          <cell r="A144" t="str">
            <v>EMP301</v>
          </cell>
          <cell r="B144">
            <v>6250090</v>
          </cell>
        </row>
        <row r="145">
          <cell r="A145" t="str">
            <v>EMP302</v>
          </cell>
          <cell r="B145">
            <v>6250090</v>
          </cell>
        </row>
        <row r="146">
          <cell r="A146" t="str">
            <v>EMP401</v>
          </cell>
          <cell r="B146">
            <v>6250090</v>
          </cell>
        </row>
        <row r="147">
          <cell r="A147" t="str">
            <v>EMP501</v>
          </cell>
          <cell r="B147">
            <v>6130080</v>
          </cell>
        </row>
        <row r="148">
          <cell r="A148" t="str">
            <v>EMP602</v>
          </cell>
          <cell r="B148">
            <v>6130080</v>
          </cell>
        </row>
        <row r="149">
          <cell r="A149" t="str">
            <v>EMP603</v>
          </cell>
          <cell r="B149">
            <v>6130080</v>
          </cell>
        </row>
        <row r="150">
          <cell r="A150" t="str">
            <v>EMP701</v>
          </cell>
          <cell r="B150">
            <v>6250090</v>
          </cell>
        </row>
        <row r="151">
          <cell r="A151" t="str">
            <v>EMP702</v>
          </cell>
          <cell r="B151">
            <v>6250090</v>
          </cell>
        </row>
        <row r="152">
          <cell r="A152" t="str">
            <v>EMP801</v>
          </cell>
          <cell r="B152">
            <v>6249010</v>
          </cell>
        </row>
        <row r="153">
          <cell r="A153" t="str">
            <v>EMP802</v>
          </cell>
          <cell r="B153">
            <v>6250095</v>
          </cell>
        </row>
        <row r="154">
          <cell r="A154" t="str">
            <v>EMP803</v>
          </cell>
          <cell r="B154" t="str">
            <v>6250090C</v>
          </cell>
        </row>
        <row r="155">
          <cell r="A155" t="str">
            <v>EMP804</v>
          </cell>
          <cell r="B155">
            <v>6250095</v>
          </cell>
        </row>
        <row r="156">
          <cell r="A156" t="str">
            <v>EMP806</v>
          </cell>
          <cell r="B156">
            <v>6250095</v>
          </cell>
        </row>
        <row r="157">
          <cell r="A157" t="str">
            <v>EMP807</v>
          </cell>
          <cell r="B157">
            <v>6250095</v>
          </cell>
        </row>
        <row r="158">
          <cell r="A158" t="str">
            <v>EMP808</v>
          </cell>
          <cell r="B158">
            <v>6250095</v>
          </cell>
        </row>
        <row r="159">
          <cell r="A159" t="str">
            <v>EMP809</v>
          </cell>
          <cell r="B159">
            <v>6250095</v>
          </cell>
        </row>
        <row r="160">
          <cell r="A160" t="str">
            <v>EMP810</v>
          </cell>
          <cell r="B160">
            <v>6250090</v>
          </cell>
        </row>
        <row r="161">
          <cell r="A161" t="str">
            <v>EMP811</v>
          </cell>
          <cell r="B161">
            <v>6250095</v>
          </cell>
        </row>
        <row r="162">
          <cell r="A162" t="str">
            <v>EMP812</v>
          </cell>
          <cell r="B162">
            <v>6250095</v>
          </cell>
        </row>
        <row r="163">
          <cell r="A163" t="str">
            <v>EMP813</v>
          </cell>
          <cell r="B163">
            <v>6250090</v>
          </cell>
        </row>
        <row r="164">
          <cell r="A164" t="str">
            <v>EMP814</v>
          </cell>
          <cell r="B164">
            <v>6250090</v>
          </cell>
        </row>
        <row r="165">
          <cell r="A165" t="str">
            <v>EMP901</v>
          </cell>
          <cell r="B165">
            <v>6130080</v>
          </cell>
        </row>
        <row r="166">
          <cell r="A166" t="str">
            <v>EMP902</v>
          </cell>
          <cell r="B166">
            <v>6120095</v>
          </cell>
        </row>
        <row r="167">
          <cell r="A167" t="str">
            <v>EMP903</v>
          </cell>
          <cell r="B167">
            <v>6241010</v>
          </cell>
        </row>
        <row r="168">
          <cell r="A168" t="str">
            <v>EMP904</v>
          </cell>
          <cell r="B168">
            <v>6241010</v>
          </cell>
        </row>
        <row r="169">
          <cell r="A169" t="str">
            <v>EMP905</v>
          </cell>
          <cell r="B169">
            <v>6130085</v>
          </cell>
        </row>
        <row r="170">
          <cell r="A170" t="str">
            <v>EMP906</v>
          </cell>
          <cell r="B170">
            <v>6130080</v>
          </cell>
        </row>
        <row r="171">
          <cell r="A171" t="str">
            <v>EMP907</v>
          </cell>
          <cell r="B171">
            <v>6241010</v>
          </cell>
        </row>
        <row r="172">
          <cell r="A172" t="str">
            <v>EMP908</v>
          </cell>
          <cell r="B172">
            <v>6130085</v>
          </cell>
        </row>
        <row r="173">
          <cell r="A173" t="str">
            <v>EMP909</v>
          </cell>
          <cell r="B173">
            <v>6130080</v>
          </cell>
        </row>
        <row r="174">
          <cell r="A174" t="str">
            <v>EMP910</v>
          </cell>
          <cell r="B174">
            <v>6130080</v>
          </cell>
        </row>
        <row r="175">
          <cell r="A175" t="str">
            <v>EMP911</v>
          </cell>
          <cell r="B175">
            <v>6130080</v>
          </cell>
        </row>
        <row r="176">
          <cell r="A176" t="str">
            <v>EMP912</v>
          </cell>
          <cell r="B176">
            <v>6130080</v>
          </cell>
        </row>
        <row r="177">
          <cell r="A177" t="str">
            <v>EMP913</v>
          </cell>
          <cell r="B177">
            <v>6241010</v>
          </cell>
        </row>
        <row r="178">
          <cell r="A178" t="str">
            <v>EMP914</v>
          </cell>
          <cell r="B178">
            <v>6241010</v>
          </cell>
        </row>
        <row r="179">
          <cell r="A179" t="str">
            <v>EMPA01</v>
          </cell>
          <cell r="B179">
            <v>6120094</v>
          </cell>
        </row>
        <row r="180">
          <cell r="A180" t="str">
            <v>EMPB01</v>
          </cell>
          <cell r="B180">
            <v>6250090</v>
          </cell>
        </row>
        <row r="181">
          <cell r="A181" t="str">
            <v>EMPC01</v>
          </cell>
          <cell r="B181">
            <v>6250090</v>
          </cell>
        </row>
        <row r="182">
          <cell r="A182" t="str">
            <v>EMPD01</v>
          </cell>
          <cell r="B182">
            <v>6130072</v>
          </cell>
        </row>
        <row r="183">
          <cell r="A183" t="str">
            <v>EMPE01</v>
          </cell>
          <cell r="B183">
            <v>6250090</v>
          </cell>
        </row>
        <row r="184">
          <cell r="A184" t="str">
            <v>EMPF01</v>
          </cell>
          <cell r="B184">
            <v>6130090</v>
          </cell>
        </row>
        <row r="185">
          <cell r="A185" t="str">
            <v>FIN401</v>
          </cell>
          <cell r="B185">
            <v>6181090</v>
          </cell>
        </row>
        <row r="186">
          <cell r="A186" t="str">
            <v>FIN402</v>
          </cell>
          <cell r="B186">
            <v>6061090</v>
          </cell>
        </row>
        <row r="187">
          <cell r="A187" t="str">
            <v>FIN403</v>
          </cell>
          <cell r="B187">
            <v>6189090</v>
          </cell>
        </row>
        <row r="188">
          <cell r="A188" t="str">
            <v>FIN404</v>
          </cell>
          <cell r="B188">
            <v>6189090</v>
          </cell>
        </row>
        <row r="189">
          <cell r="A189" t="str">
            <v>FIN405</v>
          </cell>
          <cell r="B189">
            <v>6189090</v>
          </cell>
        </row>
        <row r="190">
          <cell r="A190" t="str">
            <v>FIN406</v>
          </cell>
          <cell r="B190">
            <v>6189090</v>
          </cell>
        </row>
        <row r="191">
          <cell r="A191" t="str">
            <v>FIN501</v>
          </cell>
          <cell r="B191">
            <v>6260090</v>
          </cell>
        </row>
        <row r="192">
          <cell r="A192" t="str">
            <v>FIN502</v>
          </cell>
          <cell r="B192">
            <v>6260090</v>
          </cell>
        </row>
        <row r="193">
          <cell r="A193" t="str">
            <v>FRN101</v>
          </cell>
          <cell r="B193">
            <v>6045090</v>
          </cell>
        </row>
        <row r="194">
          <cell r="A194" t="str">
            <v>FRN102</v>
          </cell>
          <cell r="B194">
            <v>6045090</v>
          </cell>
        </row>
        <row r="195">
          <cell r="A195" t="str">
            <v>FRN103</v>
          </cell>
          <cell r="B195">
            <v>6045090</v>
          </cell>
        </row>
        <row r="196">
          <cell r="A196" t="str">
            <v>FRN301</v>
          </cell>
          <cell r="B196">
            <v>6260090</v>
          </cell>
        </row>
        <row r="197">
          <cell r="A197" t="str">
            <v>FUL102</v>
          </cell>
          <cell r="B197">
            <v>6025007</v>
          </cell>
        </row>
        <row r="198">
          <cell r="A198" t="str">
            <v>FUL103</v>
          </cell>
          <cell r="B198">
            <v>6025006</v>
          </cell>
        </row>
        <row r="199">
          <cell r="A199" t="str">
            <v>FUL104</v>
          </cell>
          <cell r="B199">
            <v>6100090</v>
          </cell>
        </row>
        <row r="200">
          <cell r="A200" t="str">
            <v>FUL105</v>
          </cell>
          <cell r="B200">
            <v>6025005</v>
          </cell>
        </row>
        <row r="201">
          <cell r="A201" t="str">
            <v>FUL106</v>
          </cell>
          <cell r="B201">
            <v>6025006</v>
          </cell>
        </row>
        <row r="202">
          <cell r="A202" t="str">
            <v>FUL107</v>
          </cell>
          <cell r="B202">
            <v>6100090</v>
          </cell>
        </row>
        <row r="203">
          <cell r="A203" t="str">
            <v>FUL108</v>
          </cell>
          <cell r="B203">
            <v>6025005</v>
          </cell>
        </row>
        <row r="204">
          <cell r="A204" t="str">
            <v>FUL109</v>
          </cell>
          <cell r="B204">
            <v>6090000</v>
          </cell>
        </row>
        <row r="205">
          <cell r="A205" t="str">
            <v>FUL202</v>
          </cell>
          <cell r="B205">
            <v>6025005</v>
          </cell>
        </row>
        <row r="206">
          <cell r="A206" t="str">
            <v>FUL301</v>
          </cell>
          <cell r="B206">
            <v>6175105</v>
          </cell>
        </row>
        <row r="207">
          <cell r="A207" t="str">
            <v>FUL302</v>
          </cell>
          <cell r="B207">
            <v>6025410</v>
          </cell>
        </row>
        <row r="208">
          <cell r="A208" t="str">
            <v>FUL303</v>
          </cell>
          <cell r="B208">
            <v>6175105</v>
          </cell>
        </row>
        <row r="209">
          <cell r="A209" t="str">
            <v>GDW101</v>
          </cell>
          <cell r="B209" t="str">
            <v>6268050T</v>
          </cell>
        </row>
        <row r="210">
          <cell r="A210" t="str">
            <v>GDW102</v>
          </cell>
          <cell r="B210" t="str">
            <v>6268050T</v>
          </cell>
        </row>
        <row r="211">
          <cell r="A211" t="str">
            <v>HOM101</v>
          </cell>
          <cell r="B211">
            <v>6260130</v>
          </cell>
        </row>
        <row r="212">
          <cell r="A212" t="str">
            <v>HOM102</v>
          </cell>
          <cell r="B212">
            <v>6260130</v>
          </cell>
        </row>
        <row r="213">
          <cell r="A213" t="str">
            <v>INC301</v>
          </cell>
          <cell r="B213">
            <v>6061090</v>
          </cell>
        </row>
        <row r="214">
          <cell r="A214" t="str">
            <v>INC501</v>
          </cell>
          <cell r="B214" t="str">
            <v>6063090A</v>
          </cell>
        </row>
        <row r="215">
          <cell r="A215" t="str">
            <v>INC502</v>
          </cell>
          <cell r="B215" t="str">
            <v>6063090A</v>
          </cell>
        </row>
        <row r="216">
          <cell r="A216" t="str">
            <v>INC504</v>
          </cell>
          <cell r="B216" t="str">
            <v>6063090B</v>
          </cell>
        </row>
        <row r="217">
          <cell r="A217" t="str">
            <v>INC505</v>
          </cell>
          <cell r="B217">
            <v>6025010</v>
          </cell>
        </row>
        <row r="218">
          <cell r="A218" t="str">
            <v>INC601</v>
          </cell>
          <cell r="B218">
            <v>6100140</v>
          </cell>
        </row>
        <row r="219">
          <cell r="A219" t="str">
            <v>INC602</v>
          </cell>
          <cell r="B219">
            <v>6011090</v>
          </cell>
        </row>
        <row r="220">
          <cell r="A220" t="str">
            <v>INC603</v>
          </cell>
          <cell r="B220">
            <v>6071090</v>
          </cell>
        </row>
        <row r="221">
          <cell r="A221" t="str">
            <v>INC604</v>
          </cell>
          <cell r="B221">
            <v>6100090</v>
          </cell>
        </row>
        <row r="222">
          <cell r="A222" t="str">
            <v>INC605</v>
          </cell>
          <cell r="B222">
            <v>6100140</v>
          </cell>
        </row>
        <row r="223">
          <cell r="A223" t="str">
            <v>INJ101</v>
          </cell>
          <cell r="B223">
            <v>6260080</v>
          </cell>
        </row>
        <row r="224">
          <cell r="A224" t="str">
            <v>INS101</v>
          </cell>
          <cell r="B224">
            <v>6262020</v>
          </cell>
        </row>
        <row r="225">
          <cell r="A225" t="str">
            <v>INS102</v>
          </cell>
          <cell r="B225">
            <v>6025108</v>
          </cell>
        </row>
        <row r="226">
          <cell r="A226" t="str">
            <v>INS103</v>
          </cell>
          <cell r="B226">
            <v>6262020</v>
          </cell>
        </row>
        <row r="227">
          <cell r="A227" t="str">
            <v>INS201</v>
          </cell>
          <cell r="B227">
            <v>6011090</v>
          </cell>
        </row>
        <row r="228">
          <cell r="A228" t="str">
            <v>INS301</v>
          </cell>
          <cell r="B228">
            <v>6100121</v>
          </cell>
        </row>
        <row r="229">
          <cell r="A229" t="str">
            <v>INT101</v>
          </cell>
          <cell r="B229">
            <v>6181090</v>
          </cell>
        </row>
        <row r="230">
          <cell r="A230" t="str">
            <v>INT201</v>
          </cell>
          <cell r="B230">
            <v>6181090</v>
          </cell>
        </row>
        <row r="231">
          <cell r="A231" t="str">
            <v>INT301</v>
          </cell>
          <cell r="B231">
            <v>6181090</v>
          </cell>
        </row>
        <row r="232">
          <cell r="A232" t="str">
            <v>INT302</v>
          </cell>
          <cell r="B232">
            <v>6061090</v>
          </cell>
        </row>
        <row r="233">
          <cell r="A233" t="str">
            <v>INT401</v>
          </cell>
          <cell r="B233">
            <v>6260139</v>
          </cell>
        </row>
        <row r="234">
          <cell r="A234" t="str">
            <v>INT402</v>
          </cell>
          <cell r="B234">
            <v>6181090</v>
          </cell>
        </row>
        <row r="235">
          <cell r="A235" t="str">
            <v>INV101</v>
          </cell>
          <cell r="B235">
            <v>6025430</v>
          </cell>
        </row>
        <row r="236">
          <cell r="A236" t="str">
            <v>ITC101</v>
          </cell>
          <cell r="B236">
            <v>6011090</v>
          </cell>
        </row>
        <row r="237">
          <cell r="A237" t="str">
            <v>ITC102</v>
          </cell>
          <cell r="B237">
            <v>6025100</v>
          </cell>
        </row>
        <row r="238">
          <cell r="A238" t="str">
            <v>ITC103</v>
          </cell>
          <cell r="B238">
            <v>6011090</v>
          </cell>
        </row>
        <row r="239">
          <cell r="A239" t="str">
            <v>ITC104</v>
          </cell>
          <cell r="B239">
            <v>6025100</v>
          </cell>
        </row>
        <row r="240">
          <cell r="A240" t="str">
            <v>ITC105</v>
          </cell>
          <cell r="B240">
            <v>6011090</v>
          </cell>
        </row>
        <row r="241">
          <cell r="A241" t="str">
            <v>ITC106</v>
          </cell>
          <cell r="B241">
            <v>6025100</v>
          </cell>
        </row>
        <row r="242">
          <cell r="A242" t="str">
            <v>LES101</v>
          </cell>
          <cell r="B242">
            <v>6100105</v>
          </cell>
        </row>
        <row r="243">
          <cell r="A243" t="str">
            <v>LES102</v>
          </cell>
          <cell r="B243">
            <v>6181090</v>
          </cell>
        </row>
        <row r="244">
          <cell r="A244" t="str">
            <v>LID101</v>
          </cell>
          <cell r="B244">
            <v>6100090</v>
          </cell>
        </row>
        <row r="245">
          <cell r="A245" t="str">
            <v>M10001</v>
          </cell>
          <cell r="B245" t="str">
            <v>6101010I</v>
          </cell>
        </row>
        <row r="246">
          <cell r="A246" t="str">
            <v>M10008</v>
          </cell>
          <cell r="B246">
            <v>6262020</v>
          </cell>
        </row>
        <row r="247">
          <cell r="A247" t="str">
            <v>M10020</v>
          </cell>
          <cell r="B247" t="str">
            <v>6063010I</v>
          </cell>
        </row>
        <row r="248">
          <cell r="A248" t="str">
            <v>M10022</v>
          </cell>
          <cell r="B248">
            <v>6262020</v>
          </cell>
        </row>
        <row r="249">
          <cell r="A249" t="str">
            <v>MBOK01</v>
          </cell>
          <cell r="B249">
            <v>6100090</v>
          </cell>
        </row>
        <row r="250">
          <cell r="A250" t="str">
            <v>MEL101</v>
          </cell>
          <cell r="B250">
            <v>6260040</v>
          </cell>
        </row>
        <row r="251">
          <cell r="A251" t="str">
            <v>MIX101</v>
          </cell>
          <cell r="B251">
            <v>6025005</v>
          </cell>
        </row>
        <row r="252">
          <cell r="A252" t="str">
            <v>MTAX01</v>
          </cell>
          <cell r="B252">
            <v>6130090</v>
          </cell>
        </row>
        <row r="253">
          <cell r="A253" t="str">
            <v>MTAX02</v>
          </cell>
          <cell r="B253">
            <v>6025005</v>
          </cell>
        </row>
        <row r="254">
          <cell r="A254" t="str">
            <v>NUC101</v>
          </cell>
          <cell r="B254">
            <v>6025005</v>
          </cell>
        </row>
        <row r="255">
          <cell r="A255" t="str">
            <v>NUC102</v>
          </cell>
          <cell r="B255">
            <v>6025005</v>
          </cell>
        </row>
        <row r="256">
          <cell r="A256" t="str">
            <v>NUC103</v>
          </cell>
          <cell r="B256">
            <v>6130090</v>
          </cell>
        </row>
        <row r="257">
          <cell r="A257" t="str">
            <v>NUC104</v>
          </cell>
          <cell r="B257" t="str">
            <v>6100116T</v>
          </cell>
        </row>
        <row r="258">
          <cell r="A258" t="str">
            <v>NUC105</v>
          </cell>
          <cell r="B258">
            <v>6025430</v>
          </cell>
        </row>
        <row r="259">
          <cell r="A259" t="str">
            <v>NUC106</v>
          </cell>
          <cell r="B259">
            <v>6200090</v>
          </cell>
        </row>
        <row r="260">
          <cell r="A260" t="str">
            <v>ORG101</v>
          </cell>
          <cell r="B260">
            <v>6268050</v>
          </cell>
        </row>
        <row r="261">
          <cell r="A261" t="str">
            <v>POL101</v>
          </cell>
          <cell r="B261">
            <v>6260205</v>
          </cell>
        </row>
        <row r="262">
          <cell r="A262" t="str">
            <v>POL201</v>
          </cell>
          <cell r="B262">
            <v>6260091</v>
          </cell>
        </row>
        <row r="263">
          <cell r="A263" t="str">
            <v>POL301</v>
          </cell>
          <cell r="B263">
            <v>6260015</v>
          </cell>
        </row>
        <row r="264">
          <cell r="A264" t="str">
            <v>PPD101</v>
          </cell>
          <cell r="B264">
            <v>6025093</v>
          </cell>
        </row>
        <row r="265">
          <cell r="A265" t="str">
            <v>PPD201</v>
          </cell>
          <cell r="B265">
            <v>6025010</v>
          </cell>
        </row>
        <row r="266">
          <cell r="A266" t="str">
            <v>PPD202</v>
          </cell>
          <cell r="B266">
            <v>6175101</v>
          </cell>
        </row>
        <row r="267">
          <cell r="A267" t="str">
            <v>PPD203</v>
          </cell>
          <cell r="B267">
            <v>6025005</v>
          </cell>
        </row>
        <row r="268">
          <cell r="A268" t="str">
            <v>PPD205</v>
          </cell>
          <cell r="B268">
            <v>6025092</v>
          </cell>
        </row>
        <row r="269">
          <cell r="A269" t="str">
            <v>PRP101</v>
          </cell>
          <cell r="B269">
            <v>6025165</v>
          </cell>
        </row>
        <row r="270">
          <cell r="A270" t="str">
            <v>PRP102</v>
          </cell>
          <cell r="B270">
            <v>6025165</v>
          </cell>
        </row>
        <row r="271">
          <cell r="A271" t="str">
            <v>PSP101</v>
          </cell>
          <cell r="B271" t="str">
            <v>610017D</v>
          </cell>
        </row>
        <row r="272">
          <cell r="A272" t="str">
            <v>PSP102</v>
          </cell>
          <cell r="B272" t="str">
            <v>610017D</v>
          </cell>
        </row>
        <row r="273">
          <cell r="A273" t="str">
            <v>PSP103</v>
          </cell>
          <cell r="B273" t="str">
            <v>610017D</v>
          </cell>
        </row>
        <row r="274">
          <cell r="A274" t="str">
            <v>PSP104</v>
          </cell>
          <cell r="B274" t="str">
            <v>610017D</v>
          </cell>
        </row>
        <row r="275">
          <cell r="A275" t="str">
            <v>PSP105</v>
          </cell>
          <cell r="B275" t="str">
            <v>610017D</v>
          </cell>
        </row>
        <row r="276">
          <cell r="A276" t="str">
            <v>PSP106</v>
          </cell>
          <cell r="B276" t="str">
            <v>610017D</v>
          </cell>
        </row>
        <row r="277">
          <cell r="A277" t="str">
            <v>PSP107</v>
          </cell>
          <cell r="B277" t="str">
            <v xml:space="preserve">610017D </v>
          </cell>
        </row>
        <row r="278">
          <cell r="A278" t="str">
            <v>PSP115</v>
          </cell>
          <cell r="B278" t="str">
            <v xml:space="preserve">610017D </v>
          </cell>
        </row>
        <row r="279">
          <cell r="A279" t="str">
            <v>PSP121</v>
          </cell>
          <cell r="B279" t="str">
            <v>610017D</v>
          </cell>
        </row>
        <row r="280">
          <cell r="A280" t="str">
            <v>PSP122</v>
          </cell>
          <cell r="B280" t="str">
            <v>610017D</v>
          </cell>
        </row>
        <row r="281">
          <cell r="A281" t="str">
            <v>PSP130</v>
          </cell>
          <cell r="B281" t="str">
            <v xml:space="preserve">610017D </v>
          </cell>
        </row>
        <row r="282">
          <cell r="A282" t="str">
            <v>PSP201</v>
          </cell>
          <cell r="B282" t="str">
            <v>610017D</v>
          </cell>
        </row>
        <row r="283">
          <cell r="A283" t="str">
            <v>PSPNQH</v>
          </cell>
          <cell r="B283">
            <v>6107108</v>
          </cell>
        </row>
        <row r="284">
          <cell r="A284" t="str">
            <v>PUR101</v>
          </cell>
          <cell r="B284">
            <v>6025125</v>
          </cell>
        </row>
        <row r="285">
          <cell r="A285" t="str">
            <v>PUR102</v>
          </cell>
          <cell r="B285">
            <v>6025125</v>
          </cell>
        </row>
        <row r="286">
          <cell r="A286" t="str">
            <v>PUR103</v>
          </cell>
          <cell r="B286">
            <v>6025125</v>
          </cell>
        </row>
        <row r="287">
          <cell r="A287" t="str">
            <v>QDF101</v>
          </cell>
          <cell r="B287">
            <v>6100090</v>
          </cell>
        </row>
        <row r="288">
          <cell r="A288" t="str">
            <v>REG101</v>
          </cell>
          <cell r="B288">
            <v>6100090</v>
          </cell>
        </row>
        <row r="289">
          <cell r="A289" t="str">
            <v>REM101</v>
          </cell>
          <cell r="B289">
            <v>6025450</v>
          </cell>
        </row>
        <row r="290">
          <cell r="A290" t="str">
            <v>REP101</v>
          </cell>
          <cell r="B290">
            <v>6025092</v>
          </cell>
        </row>
        <row r="291">
          <cell r="A291" t="str">
            <v>REP201</v>
          </cell>
          <cell r="B291">
            <v>6025092</v>
          </cell>
        </row>
        <row r="292">
          <cell r="A292" t="str">
            <v>REP204</v>
          </cell>
          <cell r="B292">
            <v>6025460</v>
          </cell>
        </row>
        <row r="293">
          <cell r="A293" t="str">
            <v>REP301</v>
          </cell>
          <cell r="B293">
            <v>6025092</v>
          </cell>
        </row>
        <row r="294">
          <cell r="A294" t="str">
            <v>REP302</v>
          </cell>
          <cell r="B294">
            <v>6140090</v>
          </cell>
        </row>
        <row r="295">
          <cell r="A295" t="str">
            <v>REP501</v>
          </cell>
          <cell r="B295">
            <v>6140090</v>
          </cell>
        </row>
        <row r="296">
          <cell r="A296" t="str">
            <v>REP502</v>
          </cell>
          <cell r="B296">
            <v>6200090</v>
          </cell>
        </row>
        <row r="297">
          <cell r="A297" t="str">
            <v>REP503</v>
          </cell>
          <cell r="B297">
            <v>6140090</v>
          </cell>
        </row>
        <row r="298">
          <cell r="A298" t="str">
            <v>RES101</v>
          </cell>
          <cell r="B298">
            <v>6025130</v>
          </cell>
        </row>
        <row r="299">
          <cell r="A299" t="str">
            <v>RES102</v>
          </cell>
          <cell r="B299">
            <v>6268050</v>
          </cell>
        </row>
        <row r="300">
          <cell r="A300" t="str">
            <v>RES104</v>
          </cell>
          <cell r="B300">
            <v>6025005</v>
          </cell>
        </row>
        <row r="301">
          <cell r="A301" t="str">
            <v>RES106</v>
          </cell>
          <cell r="B301">
            <v>6025005</v>
          </cell>
        </row>
        <row r="302">
          <cell r="A302" t="str">
            <v>RES107</v>
          </cell>
          <cell r="B302">
            <v>6011090</v>
          </cell>
        </row>
        <row r="303">
          <cell r="A303" t="str">
            <v>RES108</v>
          </cell>
          <cell r="B303">
            <v>6025005</v>
          </cell>
        </row>
        <row r="304">
          <cell r="A304" t="str">
            <v>RES109</v>
          </cell>
          <cell r="B304">
            <v>6025005</v>
          </cell>
        </row>
        <row r="305">
          <cell r="A305" t="str">
            <v>RES111</v>
          </cell>
          <cell r="B305">
            <v>6260100</v>
          </cell>
        </row>
        <row r="306">
          <cell r="A306" t="str">
            <v>RES112</v>
          </cell>
          <cell r="B306">
            <v>6025005</v>
          </cell>
        </row>
        <row r="307">
          <cell r="A307" t="str">
            <v>RES113</v>
          </cell>
          <cell r="B307">
            <v>6025125</v>
          </cell>
        </row>
        <row r="308">
          <cell r="A308" t="str">
            <v>RES114</v>
          </cell>
          <cell r="B308">
            <v>6025092</v>
          </cell>
        </row>
        <row r="309">
          <cell r="A309" t="str">
            <v>RES115</v>
          </cell>
          <cell r="B309">
            <v>6011090</v>
          </cell>
        </row>
        <row r="310">
          <cell r="A310" t="str">
            <v>RES116</v>
          </cell>
          <cell r="B310">
            <v>6025005</v>
          </cell>
        </row>
        <row r="311">
          <cell r="A311" t="str">
            <v>RES117</v>
          </cell>
          <cell r="B311">
            <v>6025005</v>
          </cell>
        </row>
        <row r="312">
          <cell r="A312" t="str">
            <v>RES118</v>
          </cell>
          <cell r="B312">
            <v>6150090</v>
          </cell>
        </row>
        <row r="313">
          <cell r="A313" t="str">
            <v>RES119</v>
          </cell>
          <cell r="B313">
            <v>6025092</v>
          </cell>
        </row>
        <row r="314">
          <cell r="A314" t="str">
            <v>RES120</v>
          </cell>
          <cell r="B314">
            <v>6025005</v>
          </cell>
        </row>
        <row r="315">
          <cell r="A315" t="str">
            <v>RES122</v>
          </cell>
          <cell r="B315">
            <v>6025010</v>
          </cell>
        </row>
        <row r="316">
          <cell r="A316" t="str">
            <v>RES124</v>
          </cell>
          <cell r="B316">
            <v>6025010</v>
          </cell>
        </row>
        <row r="317">
          <cell r="A317" t="str">
            <v>RES125</v>
          </cell>
          <cell r="B317">
            <v>6025093</v>
          </cell>
        </row>
        <row r="318">
          <cell r="A318" t="str">
            <v>RES126</v>
          </cell>
          <cell r="B318">
            <v>6025010</v>
          </cell>
        </row>
        <row r="319">
          <cell r="A319" t="str">
            <v>RES127</v>
          </cell>
          <cell r="B319">
            <v>6260015</v>
          </cell>
        </row>
        <row r="320">
          <cell r="A320" t="str">
            <v>RES128</v>
          </cell>
          <cell r="B320">
            <v>6250090</v>
          </cell>
        </row>
        <row r="321">
          <cell r="A321" t="str">
            <v>RES129</v>
          </cell>
          <cell r="B321">
            <v>6260015</v>
          </cell>
        </row>
        <row r="322">
          <cell r="A322" t="str">
            <v>RES130</v>
          </cell>
          <cell r="B322">
            <v>6025010</v>
          </cell>
        </row>
        <row r="323">
          <cell r="A323" t="str">
            <v>RES131</v>
          </cell>
          <cell r="B323">
            <v>6175090</v>
          </cell>
        </row>
        <row r="324">
          <cell r="A324" t="str">
            <v>RES132</v>
          </cell>
          <cell r="B324">
            <v>6025200</v>
          </cell>
        </row>
        <row r="325">
          <cell r="A325" t="str">
            <v>RES133</v>
          </cell>
          <cell r="B325">
            <v>6025005</v>
          </cell>
        </row>
        <row r="326">
          <cell r="A326" t="str">
            <v>RES134</v>
          </cell>
          <cell r="B326">
            <v>6025005</v>
          </cell>
        </row>
        <row r="327">
          <cell r="A327" t="str">
            <v>RES135</v>
          </cell>
          <cell r="B327">
            <v>6011090</v>
          </cell>
        </row>
        <row r="328">
          <cell r="A328" t="str">
            <v>RES136</v>
          </cell>
          <cell r="B328">
            <v>6025005</v>
          </cell>
        </row>
        <row r="329">
          <cell r="A329" t="str">
            <v>RES137</v>
          </cell>
          <cell r="B329">
            <v>6025200</v>
          </cell>
        </row>
        <row r="330">
          <cell r="A330" t="str">
            <v>RES138</v>
          </cell>
          <cell r="B330">
            <v>6025200</v>
          </cell>
        </row>
        <row r="331">
          <cell r="A331" t="str">
            <v>RES139</v>
          </cell>
          <cell r="B331">
            <v>6025010</v>
          </cell>
        </row>
        <row r="332">
          <cell r="A332" t="str">
            <v>RES202</v>
          </cell>
          <cell r="B332">
            <v>6260270</v>
          </cell>
        </row>
        <row r="333">
          <cell r="A333" t="str">
            <v>RES301</v>
          </cell>
          <cell r="B333">
            <v>6260015</v>
          </cell>
        </row>
        <row r="334">
          <cell r="A334" t="str">
            <v>RES302</v>
          </cell>
          <cell r="B334">
            <v>6100090</v>
          </cell>
        </row>
        <row r="335">
          <cell r="A335" t="str">
            <v>RES401</v>
          </cell>
          <cell r="B335">
            <v>6025139</v>
          </cell>
        </row>
        <row r="336">
          <cell r="A336" t="str">
            <v>RES601</v>
          </cell>
          <cell r="B336">
            <v>6025005</v>
          </cell>
        </row>
        <row r="337">
          <cell r="A337" t="str">
            <v>RES801</v>
          </cell>
          <cell r="B337">
            <v>6011090</v>
          </cell>
        </row>
        <row r="338">
          <cell r="A338" t="str">
            <v>RES802</v>
          </cell>
          <cell r="B338">
            <v>6011090</v>
          </cell>
        </row>
        <row r="339">
          <cell r="A339" t="str">
            <v>RES901</v>
          </cell>
          <cell r="B339">
            <v>6025005</v>
          </cell>
        </row>
        <row r="340">
          <cell r="A340" t="str">
            <v>REV101</v>
          </cell>
          <cell r="B340">
            <v>6100090</v>
          </cell>
        </row>
        <row r="341">
          <cell r="A341" t="str">
            <v>REV102</v>
          </cell>
          <cell r="B341">
            <v>6071090</v>
          </cell>
        </row>
        <row r="342">
          <cell r="A342" t="str">
            <v>REV103</v>
          </cell>
          <cell r="B342">
            <v>6011090</v>
          </cell>
        </row>
        <row r="343">
          <cell r="A343" t="str">
            <v>REV104</v>
          </cell>
          <cell r="B343">
            <v>6071090</v>
          </cell>
        </row>
        <row r="344">
          <cell r="A344" t="str">
            <v>REV105</v>
          </cell>
          <cell r="B344">
            <v>6011090</v>
          </cell>
        </row>
        <row r="345">
          <cell r="A345" t="str">
            <v>RSH101</v>
          </cell>
          <cell r="B345">
            <v>6260160</v>
          </cell>
        </row>
        <row r="346">
          <cell r="A346" t="str">
            <v>RSH102</v>
          </cell>
          <cell r="B346">
            <v>6260111</v>
          </cell>
        </row>
        <row r="347">
          <cell r="A347" t="str">
            <v>RSH103</v>
          </cell>
          <cell r="B347">
            <v>6260160</v>
          </cell>
        </row>
        <row r="348">
          <cell r="A348" t="str">
            <v>RSH104</v>
          </cell>
          <cell r="B348">
            <v>6260160</v>
          </cell>
        </row>
        <row r="349">
          <cell r="A349" t="str">
            <v>RSH105</v>
          </cell>
          <cell r="B349">
            <v>6025005</v>
          </cell>
        </row>
        <row r="350">
          <cell r="A350" t="str">
            <v>SAL101</v>
          </cell>
          <cell r="B350">
            <v>6100090</v>
          </cell>
        </row>
        <row r="351">
          <cell r="A351" t="str">
            <v>SAL102</v>
          </cell>
          <cell r="B351">
            <v>6090000</v>
          </cell>
        </row>
        <row r="352">
          <cell r="A352" t="str">
            <v>SAL203</v>
          </cell>
          <cell r="B352">
            <v>6090000</v>
          </cell>
        </row>
        <row r="353">
          <cell r="A353" t="str">
            <v>SAL204</v>
          </cell>
          <cell r="B353">
            <v>6090000</v>
          </cell>
        </row>
        <row r="354">
          <cell r="A354" t="str">
            <v>SAL205</v>
          </cell>
          <cell r="B354">
            <v>6090000</v>
          </cell>
        </row>
        <row r="355">
          <cell r="A355" t="str">
            <v>SAL301</v>
          </cell>
          <cell r="B355">
            <v>6090000</v>
          </cell>
        </row>
        <row r="356">
          <cell r="A356" t="str">
            <v>SAL401</v>
          </cell>
          <cell r="B356">
            <v>6100095</v>
          </cell>
        </row>
        <row r="357">
          <cell r="A357" t="str">
            <v>SAL501</v>
          </cell>
          <cell r="B357">
            <v>6061090</v>
          </cell>
        </row>
        <row r="358">
          <cell r="A358" t="str">
            <v>SAL601</v>
          </cell>
          <cell r="B358">
            <v>6090000</v>
          </cell>
        </row>
        <row r="359">
          <cell r="A359" t="str">
            <v>SAL602</v>
          </cell>
          <cell r="B359">
            <v>6090000</v>
          </cell>
        </row>
        <row r="360">
          <cell r="A360" t="str">
            <v>SAL701</v>
          </cell>
          <cell r="B360">
            <v>6090000</v>
          </cell>
        </row>
        <row r="361">
          <cell r="A361" t="str">
            <v>SAL805</v>
          </cell>
          <cell r="B361">
            <v>6011090</v>
          </cell>
        </row>
        <row r="362">
          <cell r="A362" t="str">
            <v>SAL806</v>
          </cell>
          <cell r="B362">
            <v>6011090</v>
          </cell>
        </row>
        <row r="363">
          <cell r="A363" t="str">
            <v>SAL807</v>
          </cell>
          <cell r="B363">
            <v>6011090</v>
          </cell>
        </row>
        <row r="364">
          <cell r="A364" t="str">
            <v>SAL808</v>
          </cell>
          <cell r="B364">
            <v>6090000</v>
          </cell>
        </row>
        <row r="365">
          <cell r="A365" t="str">
            <v>SAL901</v>
          </cell>
          <cell r="B365">
            <v>6011090</v>
          </cell>
        </row>
        <row r="366">
          <cell r="A366" t="str">
            <v>SIT201</v>
          </cell>
          <cell r="B366">
            <v>6175101</v>
          </cell>
        </row>
        <row r="367">
          <cell r="A367" t="str">
            <v>SIT401</v>
          </cell>
          <cell r="B367">
            <v>6175090</v>
          </cell>
        </row>
        <row r="368">
          <cell r="A368" t="str">
            <v>SIT402</v>
          </cell>
          <cell r="B368">
            <v>6175101</v>
          </cell>
        </row>
        <row r="369">
          <cell r="A369" t="str">
            <v>SIT403</v>
          </cell>
          <cell r="B369">
            <v>6175106</v>
          </cell>
        </row>
        <row r="370">
          <cell r="A370" t="str">
            <v>SIT404</v>
          </cell>
          <cell r="B370">
            <v>6175101</v>
          </cell>
        </row>
        <row r="371">
          <cell r="A371" t="str">
            <v>SIT405</v>
          </cell>
          <cell r="B371">
            <v>6175101</v>
          </cell>
        </row>
        <row r="372">
          <cell r="A372" t="str">
            <v>SJR101</v>
          </cell>
          <cell r="B372">
            <v>6025005</v>
          </cell>
        </row>
        <row r="373">
          <cell r="A373" t="str">
            <v>SJR102</v>
          </cell>
          <cell r="B373">
            <v>6181097</v>
          </cell>
        </row>
        <row r="374">
          <cell r="A374" t="str">
            <v>STA101</v>
          </cell>
          <cell r="B374" t="str">
            <v>8TX2002</v>
          </cell>
        </row>
        <row r="375">
          <cell r="A375" t="str">
            <v>STA104</v>
          </cell>
          <cell r="B375">
            <v>8207090</v>
          </cell>
        </row>
        <row r="376">
          <cell r="A376" t="str">
            <v>STM101</v>
          </cell>
          <cell r="B376">
            <v>6260015</v>
          </cell>
        </row>
        <row r="377">
          <cell r="A377" t="str">
            <v>STM201</v>
          </cell>
          <cell r="B377" t="str">
            <v>6061090A</v>
          </cell>
        </row>
        <row r="378">
          <cell r="A378" t="str">
            <v>STM301</v>
          </cell>
          <cell r="B378">
            <v>6025092</v>
          </cell>
        </row>
        <row r="379">
          <cell r="A379" t="str">
            <v>STM302</v>
          </cell>
          <cell r="B379">
            <v>6061090</v>
          </cell>
        </row>
        <row r="380">
          <cell r="A380" t="str">
            <v>STM303</v>
          </cell>
          <cell r="B380">
            <v>6260015</v>
          </cell>
        </row>
        <row r="381">
          <cell r="A381" t="str">
            <v>STM304</v>
          </cell>
          <cell r="B381">
            <v>6025092</v>
          </cell>
        </row>
        <row r="382">
          <cell r="A382" t="str">
            <v>STM305</v>
          </cell>
          <cell r="B382">
            <v>6025092</v>
          </cell>
        </row>
        <row r="383">
          <cell r="A383" t="str">
            <v>STM306</v>
          </cell>
          <cell r="B383">
            <v>6025092</v>
          </cell>
        </row>
        <row r="384">
          <cell r="A384" t="str">
            <v>STM307</v>
          </cell>
          <cell r="B384">
            <v>6025092</v>
          </cell>
        </row>
        <row r="385">
          <cell r="A385" t="str">
            <v>STM308</v>
          </cell>
          <cell r="B385">
            <v>6025092</v>
          </cell>
        </row>
        <row r="386">
          <cell r="A386" t="str">
            <v>STM401</v>
          </cell>
          <cell r="B386">
            <v>6200090</v>
          </cell>
        </row>
        <row r="387">
          <cell r="A387" t="str">
            <v>STM402</v>
          </cell>
          <cell r="B387">
            <v>6200090</v>
          </cell>
        </row>
        <row r="388">
          <cell r="A388" t="str">
            <v>STM404</v>
          </cell>
          <cell r="B388">
            <v>6025005</v>
          </cell>
        </row>
        <row r="389">
          <cell r="A389" t="str">
            <v>STM406</v>
          </cell>
          <cell r="B389">
            <v>6025005</v>
          </cell>
        </row>
        <row r="390">
          <cell r="A390" t="str">
            <v>STM407</v>
          </cell>
          <cell r="B390">
            <v>6200090</v>
          </cell>
        </row>
        <row r="391">
          <cell r="A391" t="str">
            <v>STM408</v>
          </cell>
          <cell r="B391">
            <v>6025005</v>
          </cell>
        </row>
        <row r="392">
          <cell r="A392" t="str">
            <v>STM409</v>
          </cell>
          <cell r="B392">
            <v>6260015</v>
          </cell>
        </row>
        <row r="393">
          <cell r="A393" t="str">
            <v>STM410</v>
          </cell>
          <cell r="B393">
            <v>6025092</v>
          </cell>
        </row>
        <row r="394">
          <cell r="A394" t="str">
            <v>STM411</v>
          </cell>
          <cell r="B394">
            <v>6025092</v>
          </cell>
        </row>
        <row r="395">
          <cell r="A395" t="str">
            <v>STP101</v>
          </cell>
          <cell r="B395">
            <v>6175106</v>
          </cell>
        </row>
        <row r="396">
          <cell r="A396" t="str">
            <v>SUB101</v>
          </cell>
          <cell r="B396">
            <v>6107084</v>
          </cell>
        </row>
        <row r="397">
          <cell r="A397" t="str">
            <v>SUP101</v>
          </cell>
          <cell r="B397">
            <v>6025005</v>
          </cell>
        </row>
        <row r="398">
          <cell r="A398" t="str">
            <v>TEP101</v>
          </cell>
          <cell r="B398" t="str">
            <v>610017D</v>
          </cell>
        </row>
        <row r="399">
          <cell r="A399" t="str">
            <v>TEP102</v>
          </cell>
          <cell r="B399" t="str">
            <v>610017D</v>
          </cell>
        </row>
        <row r="400">
          <cell r="A400" t="str">
            <v>TEP103</v>
          </cell>
          <cell r="B400" t="str">
            <v>610017D</v>
          </cell>
        </row>
        <row r="401">
          <cell r="A401" t="str">
            <v>TEP104</v>
          </cell>
          <cell r="B401" t="str">
            <v>610017D</v>
          </cell>
        </row>
        <row r="402">
          <cell r="A402" t="str">
            <v>TEP105</v>
          </cell>
          <cell r="B402" t="str">
            <v>610017D</v>
          </cell>
        </row>
        <row r="403">
          <cell r="A403" t="str">
            <v>TEP106</v>
          </cell>
          <cell r="B403" t="str">
            <v>610017D</v>
          </cell>
        </row>
        <row r="404">
          <cell r="A404" t="str">
            <v>TEP107</v>
          </cell>
          <cell r="B404" t="str">
            <v>610017D</v>
          </cell>
        </row>
        <row r="405">
          <cell r="A405" t="str">
            <v>TEP108</v>
          </cell>
          <cell r="B405" t="str">
            <v>610017D</v>
          </cell>
        </row>
        <row r="406">
          <cell r="A406" t="str">
            <v>TEP109</v>
          </cell>
          <cell r="B406" t="str">
            <v xml:space="preserve">610017D </v>
          </cell>
        </row>
        <row r="407">
          <cell r="A407" t="str">
            <v>TEP110</v>
          </cell>
          <cell r="B407" t="str">
            <v xml:space="preserve">610017D </v>
          </cell>
        </row>
        <row r="408">
          <cell r="A408" t="str">
            <v>TEP111</v>
          </cell>
          <cell r="B408" t="str">
            <v>610017D</v>
          </cell>
        </row>
        <row r="409">
          <cell r="A409" t="str">
            <v>TRU101</v>
          </cell>
          <cell r="B409" t="str">
            <v>610704Z</v>
          </cell>
        </row>
        <row r="410">
          <cell r="A410" t="str">
            <v>UBR102</v>
          </cell>
          <cell r="B410">
            <v>6011090</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Q109 Capital CTA"/>
      <sheetName val="(A-2) Cum Temp Diff"/>
      <sheetName val="(A-3) Standalone Deferred Tax"/>
      <sheetName val="(B) FPLE Cum Temp Diffs"/>
      <sheetName val="(C) Group Capital"/>
      <sheetName val="(D) Fibernet"/>
      <sheetName val="(E) Readi-Power"/>
      <sheetName val="(F) FPLE Forecast"/>
      <sheetName val="(G) Group Capital Forecast"/>
      <sheetName val="(H) Bonus Fed v State"/>
      <sheetName val="(H-1) Bonus Detail - PA"/>
      <sheetName val="(I) FPLE Def Tax"/>
      <sheetName val="(J) Fibernet Forecast"/>
      <sheetName val="(K) 2008 True-up"/>
      <sheetName val="Sheet4"/>
      <sheetName val="Journal Entry"/>
      <sheetName val="(A-1) 08 Capital CTA"/>
      <sheetName val="(E) FPLE Forecast"/>
      <sheetName val="(F) FPLE Def Tax"/>
      <sheetName val="(G) FPLE Stand-alone Def Tax"/>
      <sheetName val="(J) Q4 CTA"/>
    </sheetNames>
    <definedNames>
      <definedName name="[Module - Secret].GoToEnd" refersTo="#REF!" sheetId="10"/>
    </definedNames>
    <sheetDataSet>
      <sheetData sheetId="0">
        <row r="2">
          <cell r="A2" t="str">
            <v>Q1 2009 CTA Q1 (only)</v>
          </cell>
        </row>
      </sheetData>
      <sheetData sheetId="1"/>
      <sheetData sheetId="2"/>
      <sheetData sheetId="3"/>
      <sheetData sheetId="4"/>
      <sheetData sheetId="5"/>
      <sheetData sheetId="6"/>
      <sheetData sheetId="7"/>
      <sheetData sheetId="8"/>
      <sheetData sheetId="9"/>
      <sheetData sheetId="10">
        <row r="42">
          <cell r="G42">
            <v>-699870520.26999998</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MV Fuel"/>
      <sheetName val="InvUse"/>
      <sheetName val="Rollforward"/>
      <sheetName val="Outage Sch"/>
      <sheetName val="Forecast"/>
      <sheetName val="Unrestricted Inv"/>
      <sheetName val="Restricted Inv"/>
      <sheetName val="Restricted Price"/>
      <sheetName val="Uranium"/>
      <sheetName val="Conversion"/>
      <sheetName val="Enrichment"/>
      <sheetName val="Fab PB1"/>
      <sheetName val="Fab PB2"/>
      <sheetName val="Incore Fuel"/>
      <sheetName val="Tax Tables"/>
      <sheetName val="DiscR"/>
      <sheetName val="Escalation"/>
      <sheetName val="Rolforward - TP"/>
      <sheetName val="Contents"/>
      <sheetName val="Plant"/>
      <sheetName val="Replacement"/>
    </sheetNames>
    <sheetDataSet>
      <sheetData sheetId="0"/>
      <sheetData sheetId="1"/>
      <sheetData sheetId="2" refreshError="1"/>
      <sheetData sheetId="3" refreshError="1"/>
      <sheetData sheetId="4"/>
      <sheetData sheetId="5">
        <row r="224">
          <cell r="C224" t="str">
            <v>Market</v>
          </cell>
        </row>
        <row r="225">
          <cell r="C225" t="str">
            <v>FPL Group</v>
          </cell>
        </row>
      </sheetData>
      <sheetData sheetId="6"/>
      <sheetData sheetId="7"/>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nalystNotes"/>
      <sheetName val="Bridge"/>
      <sheetName val="ActionPlan"/>
      <sheetName val="Indicators"/>
      <sheetName val="Sources"/>
      <sheetName val="Input"/>
      <sheetName val="Detail"/>
      <sheetName val="Summary"/>
      <sheetName val="Financials"/>
      <sheetName val="Const"/>
      <sheetName val="FPLEIncome"/>
      <sheetName val="FPLEReturns"/>
      <sheetName val="Tax"/>
      <sheetName val="Depr"/>
      <sheetName val="FPLGroup"/>
      <sheetName val="Accounting"/>
      <sheetName val="Balances"/>
      <sheetName val="Debt"/>
      <sheetName val="Appendix C-1"/>
      <sheetName val="ControlPanel"/>
      <sheetName val="Subscribers"/>
      <sheetName val="Returns"/>
      <sheetName val="Inputs - Mrk Contract"/>
      <sheetName val="Inputs - DiscRate"/>
      <sheetName val="Contract MV"/>
    </sheetNames>
    <sheetDataSet>
      <sheetData sheetId="0"/>
      <sheetData sheetId="1"/>
      <sheetData sheetId="2"/>
      <sheetData sheetId="3"/>
      <sheetData sheetId="4"/>
      <sheetData sheetId="5"/>
      <sheetData sheetId="6"/>
      <sheetData sheetId="7"/>
      <sheetData sheetId="8"/>
      <sheetData sheetId="9" refreshError="1">
        <row r="21">
          <cell r="E21">
            <v>16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02_APC_061102"/>
      <sheetName val="APC_Price_Pivot"/>
      <sheetName val="APC_Price_AST"/>
      <sheetName val="APC_StD_Pivot"/>
      <sheetName val="APC_StD_AST"/>
      <sheetName val="Energy Prices Work"/>
      <sheetName val="Fuels and EA Prices Work"/>
      <sheetName val="Gas Prices Work"/>
      <sheetName val="Gas Prices"/>
      <sheetName val="Gas"/>
      <sheetName val="Sheet3"/>
      <sheetName val="Sum02_APC_061302"/>
      <sheetName val="#REF"/>
      <sheetName val="Summary"/>
      <sheetName val="Energy Prices pre-scre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UL SUMMARY"/>
      <sheetName val="GRAPHS"/>
      <sheetName val="SENSITIVITIES"/>
      <sheetName val="FORECAST"/>
      <sheetName val="NO EXPANSION"/>
      <sheetName val="METRO"/>
      <sheetName val="METRO CAPITAL"/>
      <sheetName val="BACKBONE"/>
      <sheetName val="STAFFING"/>
      <sheetName val="INTERCOMPANY"/>
      <sheetName val="REGULATORY"/>
      <sheetName val="Sheet9"/>
    </sheetNames>
    <sheetDataSet>
      <sheetData sheetId="0"/>
      <sheetData sheetId="1"/>
      <sheetData sheetId="2"/>
      <sheetData sheetId="3" refreshError="1">
        <row r="5">
          <cell r="K5">
            <v>1</v>
          </cell>
        </row>
        <row r="6">
          <cell r="K6">
            <v>1</v>
          </cell>
        </row>
        <row r="7">
          <cell r="K7">
            <v>1</v>
          </cell>
        </row>
        <row r="8">
          <cell r="K8">
            <v>1</v>
          </cell>
        </row>
        <row r="9">
          <cell r="K9">
            <v>1</v>
          </cell>
        </row>
        <row r="25">
          <cell r="B25">
            <v>0</v>
          </cell>
        </row>
      </sheetData>
      <sheetData sheetId="4"/>
      <sheetData sheetId="5"/>
      <sheetData sheetId="6"/>
      <sheetData sheetId="7"/>
      <sheetData sheetId="8"/>
      <sheetData sheetId="9"/>
      <sheetData sheetId="10"/>
      <sheetData sheetId="11"/>
      <sheetData sheetId="1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SUM"/>
      <sheetName val="VALUATION"/>
      <sheetName val="RATIOS"/>
      <sheetName val="Hurdle"/>
      <sheetName val="US Tax"/>
    </sheetNames>
    <sheetDataSet>
      <sheetData sheetId="0" refreshError="1">
        <row r="5">
          <cell r="A5" t="str">
            <v>DIRECT MARKETING/MARKETING SERVICES UNIVERSE</v>
          </cell>
          <cell r="AD5" t="str">
            <v>BEAR STEARNS</v>
          </cell>
        </row>
        <row r="6">
          <cell r="A6" t="str">
            <v>STATISTICAL SUMMARY TABLE</v>
          </cell>
        </row>
        <row r="9">
          <cell r="AR9" t="str">
            <v>Week</v>
          </cell>
          <cell r="AT9" t="str">
            <v>Week</v>
          </cell>
          <cell r="AV9" t="str">
            <v>Week</v>
          </cell>
          <cell r="AX9" t="str">
            <v>Week</v>
          </cell>
        </row>
        <row r="10">
          <cell r="X10" t="str">
            <v>--Earnings Per Share--</v>
          </cell>
          <cell r="AG10" t="str">
            <v>DEC 96</v>
          </cell>
          <cell r="AR10" t="str">
            <v>End</v>
          </cell>
          <cell r="AT10" t="str">
            <v>End</v>
          </cell>
          <cell r="AV10" t="str">
            <v>End</v>
          </cell>
          <cell r="AX10" t="str">
            <v>End</v>
          </cell>
        </row>
        <row r="11">
          <cell r="D11" t="str">
            <v>Analyst's</v>
          </cell>
          <cell r="H11" t="str">
            <v>Price</v>
          </cell>
          <cell r="J11" t="str">
            <v>52 Week Range</v>
          </cell>
          <cell r="N11" t="str">
            <v xml:space="preserve">Price Performance </v>
          </cell>
          <cell r="R11" t="str">
            <v>--Earnings Per Share--</v>
          </cell>
          <cell r="X11" t="str">
            <v>Qtr.</v>
          </cell>
          <cell r="Z11" t="str">
            <v>Cur.</v>
          </cell>
          <cell r="AB11" t="str">
            <v>Prv.</v>
          </cell>
          <cell r="AD11" t="str">
            <v>Fiscal Yr</v>
          </cell>
          <cell r="AH11" t="str">
            <v>Begin Year</v>
          </cell>
          <cell r="AL11" t="str">
            <v>Mar 31</v>
          </cell>
          <cell r="AN11" t="str">
            <v>April 28</v>
          </cell>
          <cell r="AP11" t="str">
            <v>May 31</v>
          </cell>
          <cell r="AR11" t="str">
            <v>June 24</v>
          </cell>
          <cell r="AT11" t="str">
            <v>June 30</v>
          </cell>
          <cell r="AV11" t="str">
            <v>July 8</v>
          </cell>
          <cell r="AX11" t="str">
            <v>July 15</v>
          </cell>
        </row>
        <row r="12">
          <cell r="A12" t="str">
            <v>Company</v>
          </cell>
          <cell r="D12" t="str">
            <v>Opinion</v>
          </cell>
          <cell r="F12" t="str">
            <v>Ticker</v>
          </cell>
          <cell r="H12">
            <v>36216</v>
          </cell>
          <cell r="J12" t="str">
            <v>High</v>
          </cell>
          <cell r="L12" t="str">
            <v>Low</v>
          </cell>
          <cell r="N12" t="str">
            <v>YTD</v>
          </cell>
          <cell r="P12" t="str">
            <v>Month</v>
          </cell>
          <cell r="R12">
            <v>1997</v>
          </cell>
          <cell r="T12" t="str">
            <v>1998E</v>
          </cell>
          <cell r="V12" t="str">
            <v>1999E</v>
          </cell>
          <cell r="X12" t="str">
            <v>End</v>
          </cell>
          <cell r="Z12" t="str">
            <v>Est.</v>
          </cell>
          <cell r="AB12" t="str">
            <v>Year</v>
          </cell>
          <cell r="AD12" t="str">
            <v>Ending</v>
          </cell>
        </row>
        <row r="13">
          <cell r="N13" t="e">
            <v>#REF!</v>
          </cell>
          <cell r="O13" t="str">
            <v>%</v>
          </cell>
          <cell r="P13" t="e">
            <v>#REF!</v>
          </cell>
          <cell r="Q13" t="str">
            <v>%</v>
          </cell>
          <cell r="AG13">
            <v>18.75</v>
          </cell>
          <cell r="AH13">
            <v>44.875</v>
          </cell>
          <cell r="AL13">
            <v>40.625</v>
          </cell>
          <cell r="AN13">
            <v>41.75</v>
          </cell>
          <cell r="AP13">
            <v>40.25</v>
          </cell>
          <cell r="AR13">
            <v>40.125</v>
          </cell>
          <cell r="AT13">
            <v>40.75</v>
          </cell>
          <cell r="AV13">
            <v>41.875</v>
          </cell>
          <cell r="AX13">
            <v>42.375</v>
          </cell>
        </row>
        <row r="14">
          <cell r="A14" t="str">
            <v>ABACUS DIRECT</v>
          </cell>
          <cell r="D14" t="str">
            <v>NR</v>
          </cell>
          <cell r="F14" t="str">
            <v>ABDR</v>
          </cell>
          <cell r="H14">
            <v>65.125</v>
          </cell>
          <cell r="J14">
            <v>69</v>
          </cell>
          <cell r="K14" t="str">
            <v>-</v>
          </cell>
          <cell r="L14">
            <v>33.75</v>
          </cell>
          <cell r="N14">
            <v>45.12534818941505</v>
          </cell>
          <cell r="O14" t="str">
            <v>%</v>
          </cell>
          <cell r="P14">
            <v>28.960396039603964</v>
          </cell>
          <cell r="Q14" t="str">
            <v>%</v>
          </cell>
          <cell r="R14">
            <v>0.74</v>
          </cell>
          <cell r="T14">
            <v>1.1200000000000001</v>
          </cell>
          <cell r="V14">
            <v>1.5</v>
          </cell>
          <cell r="X14" t="str">
            <v>DEC</v>
          </cell>
          <cell r="Z14">
            <v>0.27</v>
          </cell>
          <cell r="AB14">
            <v>0.2</v>
          </cell>
          <cell r="AD14" t="str">
            <v>DEC</v>
          </cell>
          <cell r="AG14">
            <v>18.75</v>
          </cell>
        </row>
        <row r="15">
          <cell r="A15" t="str">
            <v>ADVO</v>
          </cell>
          <cell r="D15" t="str">
            <v>Attractive</v>
          </cell>
          <cell r="F15" t="str">
            <v>AD</v>
          </cell>
          <cell r="H15">
            <v>20.125</v>
          </cell>
          <cell r="J15">
            <v>33.625</v>
          </cell>
          <cell r="K15" t="str">
            <v>-</v>
          </cell>
          <cell r="L15">
            <v>19.0625</v>
          </cell>
          <cell r="N15">
            <v>-23.696682464454977</v>
          </cell>
          <cell r="P15">
            <v>-20.297029702970292</v>
          </cell>
          <cell r="R15">
            <v>1.0900000000000001</v>
          </cell>
          <cell r="T15">
            <v>1.55</v>
          </cell>
          <cell r="V15">
            <v>1.85</v>
          </cell>
          <cell r="X15" t="str">
            <v>DEC</v>
          </cell>
          <cell r="Z15">
            <v>0.42</v>
          </cell>
          <cell r="AB15">
            <v>0.36</v>
          </cell>
          <cell r="AD15" t="str">
            <v>SEP</v>
          </cell>
          <cell r="AG15">
            <v>14</v>
          </cell>
          <cell r="AH15">
            <v>40.875</v>
          </cell>
          <cell r="AL15">
            <v>36.625</v>
          </cell>
          <cell r="AN15">
            <v>36.5</v>
          </cell>
          <cell r="AP15">
            <v>36</v>
          </cell>
          <cell r="AR15">
            <v>30.625</v>
          </cell>
          <cell r="AT15">
            <v>30.625</v>
          </cell>
          <cell r="AV15">
            <v>30.75</v>
          </cell>
          <cell r="AX15">
            <v>31.25</v>
          </cell>
        </row>
        <row r="16">
          <cell r="A16" t="str">
            <v>ACXIOM</v>
          </cell>
          <cell r="D16" t="str">
            <v>Attractive</v>
          </cell>
          <cell r="F16" t="str">
            <v>ACXM</v>
          </cell>
          <cell r="H16">
            <v>23.1875</v>
          </cell>
          <cell r="J16">
            <v>31.25</v>
          </cell>
          <cell r="K16" t="str">
            <v>-</v>
          </cell>
          <cell r="L16">
            <v>16.5</v>
          </cell>
          <cell r="N16">
            <v>-25.201612903225811</v>
          </cell>
          <cell r="P16">
            <v>-9.0686274509803937</v>
          </cell>
          <cell r="R16">
            <v>0.62</v>
          </cell>
          <cell r="T16">
            <v>0.76</v>
          </cell>
          <cell r="V16">
            <v>1.03</v>
          </cell>
          <cell r="X16" t="str">
            <v>DEC</v>
          </cell>
          <cell r="Z16">
            <v>0.24</v>
          </cell>
          <cell r="AB16">
            <v>0.18</v>
          </cell>
          <cell r="AD16" t="str">
            <v>MAR</v>
          </cell>
          <cell r="AG16">
            <v>24.63</v>
          </cell>
          <cell r="AH16">
            <v>24.375</v>
          </cell>
          <cell r="AL16">
            <v>25</v>
          </cell>
          <cell r="AN16">
            <v>21.375</v>
          </cell>
          <cell r="AP16">
            <v>20.25</v>
          </cell>
          <cell r="AR16">
            <v>13.625</v>
          </cell>
          <cell r="AT16">
            <v>13.375</v>
          </cell>
          <cell r="AV16">
            <v>13.5</v>
          </cell>
          <cell r="AX16">
            <v>13.75</v>
          </cell>
        </row>
        <row r="17">
          <cell r="A17" t="str">
            <v>BIG FLOWER HOLDINGS</v>
          </cell>
          <cell r="D17" t="str">
            <v>Buy</v>
          </cell>
          <cell r="F17" t="str">
            <v>BGF</v>
          </cell>
          <cell r="H17">
            <v>24.1875</v>
          </cell>
          <cell r="J17">
            <v>35</v>
          </cell>
          <cell r="K17" t="str">
            <v>-</v>
          </cell>
          <cell r="L17">
            <v>15.1875</v>
          </cell>
          <cell r="N17">
            <v>9.6317280453257723</v>
          </cell>
          <cell r="P17">
            <v>-14.945054945054947</v>
          </cell>
          <cell r="R17">
            <v>1.41</v>
          </cell>
          <cell r="T17">
            <v>1.8</v>
          </cell>
          <cell r="V17">
            <v>2.15</v>
          </cell>
          <cell r="X17" t="str">
            <v>DEC</v>
          </cell>
          <cell r="Z17">
            <v>0.72</v>
          </cell>
          <cell r="AB17">
            <v>0.61</v>
          </cell>
          <cell r="AD17" t="str">
            <v>DEC</v>
          </cell>
          <cell r="AG17">
            <v>18.75</v>
          </cell>
        </row>
        <row r="18">
          <cell r="A18" t="str">
            <v>CATALINA MARKETING</v>
          </cell>
          <cell r="D18" t="str">
            <v>Buy</v>
          </cell>
          <cell r="F18" t="str">
            <v>POS</v>
          </cell>
          <cell r="H18">
            <v>63.5</v>
          </cell>
          <cell r="J18">
            <v>70.5</v>
          </cell>
          <cell r="K18" t="str">
            <v>-</v>
          </cell>
          <cell r="L18">
            <v>39.375</v>
          </cell>
          <cell r="N18">
            <v>-5.8387395736793302</v>
          </cell>
          <cell r="P18">
            <v>-4.868913857677903</v>
          </cell>
          <cell r="R18">
            <v>1.76</v>
          </cell>
          <cell r="T18">
            <v>2.14</v>
          </cell>
          <cell r="V18">
            <v>2.58</v>
          </cell>
          <cell r="X18" t="str">
            <v>DEC</v>
          </cell>
          <cell r="Z18">
            <v>0.64</v>
          </cell>
          <cell r="AB18">
            <v>0.6</v>
          </cell>
          <cell r="AD18" t="str">
            <v>MAR</v>
          </cell>
          <cell r="AG18">
            <v>55</v>
          </cell>
        </row>
        <row r="19">
          <cell r="A19" t="str">
            <v>ACCESS WORLDWIDE</v>
          </cell>
          <cell r="D19" t="str">
            <v>Buy</v>
          </cell>
          <cell r="F19" t="str">
            <v>AWWC</v>
          </cell>
          <cell r="H19">
            <v>9.625</v>
          </cell>
          <cell r="J19">
            <v>16.375</v>
          </cell>
          <cell r="K19" t="str">
            <v>-</v>
          </cell>
          <cell r="L19">
            <v>2.625</v>
          </cell>
          <cell r="N19">
            <v>14.925373134328357</v>
          </cell>
          <cell r="P19">
            <v>4.0540540540540571</v>
          </cell>
          <cell r="R19">
            <v>0.26</v>
          </cell>
          <cell r="T19">
            <v>0.51</v>
          </cell>
          <cell r="V19">
            <v>0.77</v>
          </cell>
          <cell r="X19" t="str">
            <v>DEC</v>
          </cell>
          <cell r="Z19">
            <v>0.21</v>
          </cell>
          <cell r="AB19">
            <v>0.05</v>
          </cell>
          <cell r="AD19" t="str">
            <v>DEC</v>
          </cell>
        </row>
        <row r="20">
          <cell r="A20" t="str">
            <v xml:space="preserve">HARTE-HANKS </v>
          </cell>
          <cell r="D20" t="str">
            <v>Neutral</v>
          </cell>
          <cell r="F20" t="str">
            <v>HHS</v>
          </cell>
          <cell r="H20">
            <v>25.75</v>
          </cell>
          <cell r="J20">
            <v>28.5</v>
          </cell>
          <cell r="K20" t="str">
            <v>-</v>
          </cell>
          <cell r="L20">
            <v>17.375</v>
          </cell>
          <cell r="N20">
            <v>-9.0507726269315683</v>
          </cell>
          <cell r="P20">
            <v>1.7283950617283939</v>
          </cell>
          <cell r="R20">
            <v>0.56999999999999995</v>
          </cell>
          <cell r="T20">
            <v>0.88</v>
          </cell>
          <cell r="V20">
            <v>1.05</v>
          </cell>
          <cell r="X20" t="str">
            <v>DEC</v>
          </cell>
          <cell r="Z20">
            <v>0.28000000000000003</v>
          </cell>
          <cell r="AB20">
            <v>0.23</v>
          </cell>
          <cell r="AD20" t="str">
            <v>DEC</v>
          </cell>
          <cell r="AG20">
            <v>27.75</v>
          </cell>
        </row>
        <row r="21">
          <cell r="A21" t="str">
            <v>INFOUSA</v>
          </cell>
          <cell r="D21" t="str">
            <v>NR</v>
          </cell>
          <cell r="F21" t="str">
            <v>IUSAB</v>
          </cell>
          <cell r="H21">
            <v>6.25</v>
          </cell>
          <cell r="J21">
            <v>18.63</v>
          </cell>
          <cell r="K21" t="str">
            <v>-</v>
          </cell>
          <cell r="L21">
            <v>2</v>
          </cell>
          <cell r="N21">
            <v>35.13513513513513</v>
          </cell>
          <cell r="P21">
            <v>7.5268817204301008</v>
          </cell>
          <cell r="R21">
            <v>0.57999999999999996</v>
          </cell>
          <cell r="T21">
            <v>0.38</v>
          </cell>
          <cell r="V21">
            <v>0.31</v>
          </cell>
          <cell r="X21" t="str">
            <v>DEC</v>
          </cell>
          <cell r="Z21">
            <v>0.16</v>
          </cell>
          <cell r="AB21">
            <v>0.15</v>
          </cell>
          <cell r="AD21" t="str">
            <v>DEC</v>
          </cell>
        </row>
        <row r="22">
          <cell r="A22" t="str">
            <v>SNYDER COMMUNICATIONS</v>
          </cell>
          <cell r="D22" t="str">
            <v>Buy</v>
          </cell>
          <cell r="F22" t="str">
            <v>SNC</v>
          </cell>
          <cell r="H22">
            <v>34.6875</v>
          </cell>
          <cell r="J22">
            <v>54.1875</v>
          </cell>
          <cell r="K22" t="str">
            <v>-</v>
          </cell>
          <cell r="L22">
            <v>26.625</v>
          </cell>
          <cell r="N22">
            <v>2.7777777777777679</v>
          </cell>
          <cell r="P22">
            <v>-13.28125</v>
          </cell>
          <cell r="R22">
            <v>0.46</v>
          </cell>
          <cell r="T22">
            <v>1.03</v>
          </cell>
          <cell r="V22">
            <v>1.4</v>
          </cell>
          <cell r="X22" t="str">
            <v>DEC</v>
          </cell>
          <cell r="Z22">
            <v>0.28000000000000003</v>
          </cell>
          <cell r="AB22">
            <v>0.17</v>
          </cell>
          <cell r="AD22" t="str">
            <v>DEC</v>
          </cell>
          <cell r="AG22">
            <v>27</v>
          </cell>
        </row>
        <row r="23">
          <cell r="A23" t="str">
            <v>VALASSIS COMMUNICATIONS</v>
          </cell>
          <cell r="D23" t="str">
            <v>Buy</v>
          </cell>
          <cell r="F23" t="str">
            <v>VCI</v>
          </cell>
          <cell r="H23">
            <v>47</v>
          </cell>
          <cell r="J23">
            <v>55</v>
          </cell>
          <cell r="K23" t="str">
            <v>-</v>
          </cell>
          <cell r="L23">
            <v>29.125</v>
          </cell>
          <cell r="N23">
            <v>-8.9588377723971</v>
          </cell>
          <cell r="P23">
            <v>-8.0684596577017089</v>
          </cell>
          <cell r="R23">
            <v>1.87</v>
          </cell>
          <cell r="T23">
            <v>2.2200000000000002</v>
          </cell>
          <cell r="V23">
            <v>2.8</v>
          </cell>
          <cell r="X23" t="str">
            <v>DEC</v>
          </cell>
          <cell r="Z23">
            <v>0.54</v>
          </cell>
          <cell r="AB23">
            <v>0.46</v>
          </cell>
          <cell r="AD23" t="str">
            <v>DEC</v>
          </cell>
          <cell r="AG23">
            <v>21.125</v>
          </cell>
        </row>
        <row r="25">
          <cell r="A25" t="str">
            <v>S&amp;P Indust. Index</v>
          </cell>
          <cell r="F25" t="str">
            <v>SPII</v>
          </cell>
          <cell r="H25">
            <v>1501.77</v>
          </cell>
          <cell r="N25">
            <v>1.5285702696124837</v>
          </cell>
          <cell r="P25">
            <v>-3.214018715681477</v>
          </cell>
          <cell r="Q25" t="str">
            <v>%</v>
          </cell>
          <cell r="R25">
            <v>46.5</v>
          </cell>
          <cell r="S25">
            <v>54.23</v>
          </cell>
          <cell r="T25">
            <v>48.57</v>
          </cell>
          <cell r="V25">
            <v>51.38</v>
          </cell>
          <cell r="Z25">
            <v>13.63</v>
          </cell>
          <cell r="AB25">
            <v>12.23</v>
          </cell>
        </row>
        <row r="31">
          <cell r="AH31">
            <v>3754</v>
          </cell>
          <cell r="AL31">
            <v>3635</v>
          </cell>
          <cell r="AN31">
            <v>3681.7</v>
          </cell>
          <cell r="AP31">
            <v>3758.37</v>
          </cell>
        </row>
        <row r="32">
          <cell r="AG32">
            <v>22.875</v>
          </cell>
        </row>
        <row r="33">
          <cell r="AG33">
            <v>15.5</v>
          </cell>
          <cell r="AH33">
            <v>32.75</v>
          </cell>
          <cell r="AL33">
            <v>27.375</v>
          </cell>
          <cell r="AN33">
            <v>31.75</v>
          </cell>
          <cell r="AP33">
            <v>31.125</v>
          </cell>
          <cell r="AR33">
            <v>25.125</v>
          </cell>
          <cell r="AT33">
            <v>25.125</v>
          </cell>
          <cell r="AV33">
            <v>27.75</v>
          </cell>
          <cell r="AX33">
            <v>27.375</v>
          </cell>
        </row>
        <row r="34">
          <cell r="AG34">
            <v>28</v>
          </cell>
          <cell r="AH34">
            <v>29.5</v>
          </cell>
          <cell r="AL34">
            <v>29.5</v>
          </cell>
          <cell r="AN34">
            <v>26.625</v>
          </cell>
          <cell r="AP34">
            <v>28.75</v>
          </cell>
          <cell r="AR34">
            <v>31.75</v>
          </cell>
          <cell r="AT34">
            <v>30.875</v>
          </cell>
          <cell r="AV34">
            <v>25.125</v>
          </cell>
          <cell r="AX34">
            <v>25</v>
          </cell>
        </row>
        <row r="35">
          <cell r="AG35">
            <v>27.5</v>
          </cell>
        </row>
        <row r="38">
          <cell r="B38" t="str">
            <v>Notes:</v>
          </cell>
        </row>
        <row r="39">
          <cell r="B39" t="str">
            <v>Acxiom's estimates are for the year following the listed year due to its March 31 year-end</v>
          </cell>
        </row>
        <row r="40">
          <cell r="B40" t="str">
            <v>Catalina's estimates are for the year following the listed year due to its March 31 year-end</v>
          </cell>
        </row>
        <row r="41">
          <cell r="B41" t="str">
            <v>Bold Companies are covered by Bear Stearns Research</v>
          </cell>
        </row>
        <row r="42">
          <cell r="B42" t="str">
            <v>E = Estimates</v>
          </cell>
        </row>
        <row r="53">
          <cell r="AE53" t="str">
            <v>INDEX</v>
          </cell>
        </row>
        <row r="54">
          <cell r="A54" t="str">
            <v>Note:  U.S.-based stocks are covered by Mike Rietbrock.  Latin American  stocks are followed by Francisco Chevez</v>
          </cell>
        </row>
        <row r="55">
          <cell r="A55" t="str">
            <v xml:space="preserve">       and SBWRY is covered by Martin Feldman.</v>
          </cell>
        </row>
        <row r="56">
          <cell r="A56" t="str">
            <v>(1)Grupo Modelo adjusted for a stock split 4 for 1 on 8/29/95.  Quilmes stock split 4 for 1 on March 27, 1996</v>
          </cell>
        </row>
        <row r="57">
          <cell r="A57" t="str">
            <v>(2) Baesa EPADR are fiscal year (September based)</v>
          </cell>
        </row>
        <row r="58">
          <cell r="A58" t="str">
            <v>All EPS data are fully diluted and exclude one-time-type items.</v>
          </cell>
        </row>
        <row r="59">
          <cell r="A59" t="str">
            <v>NA: Not Available; NM: Not Meaningful</v>
          </cell>
        </row>
        <row r="60">
          <cell r="A60" t="str">
            <v>Source: Smith Barney</v>
          </cell>
        </row>
      </sheetData>
      <sheetData sheetId="1"/>
      <sheetData sheetId="2"/>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FOR SOL"/>
      <sheetName val="CWIP &amp; PP&amp;E BAL BY GROUP"/>
      <sheetName val="JAN CWIP"/>
      <sheetName val="ACCRUAL"/>
      <sheetName val="in svc pt"/>
      <sheetName val="Sheet1"/>
      <sheetName val="CWIP DATA FOR ANALYSIS"/>
      <sheetName val="Sheet2"/>
      <sheetName val="CWIP &amp; PP&amp;E BAL "/>
      <sheetName val="CER"/>
      <sheetName val="GROSS PROP AS OF8-31-02-FINAL"/>
      <sheetName val="DESCRIPTION TABLE"/>
      <sheetName val="Tables"/>
      <sheetName val="1999 ACCRUAL"/>
      <sheetName val="avail cwip"/>
      <sheetName val="Dec CWIP"/>
    </sheetNames>
    <sheetDataSet>
      <sheetData sheetId="0"/>
      <sheetData sheetId="1"/>
      <sheetData sheetId="2"/>
      <sheetData sheetId="3"/>
      <sheetData sheetId="4">
        <row r="3">
          <cell r="A3" t="str">
            <v>1001</v>
          </cell>
          <cell r="B3">
            <v>-390764.75</v>
          </cell>
        </row>
        <row r="4">
          <cell r="A4" t="str">
            <v>1002</v>
          </cell>
          <cell r="B4">
            <v>-288079.69</v>
          </cell>
        </row>
        <row r="5">
          <cell r="A5" t="str">
            <v>1986</v>
          </cell>
          <cell r="B5">
            <v>-163041.85</v>
          </cell>
        </row>
        <row r="6">
          <cell r="A6" t="str">
            <v>1988</v>
          </cell>
          <cell r="B6">
            <v>-2837234.97</v>
          </cell>
        </row>
        <row r="7">
          <cell r="A7" t="str">
            <v>1989</v>
          </cell>
          <cell r="B7">
            <v>-4640901.87</v>
          </cell>
        </row>
        <row r="8">
          <cell r="A8" t="str">
            <v>1990</v>
          </cell>
          <cell r="B8">
            <v>-712959.33</v>
          </cell>
        </row>
        <row r="9">
          <cell r="A9" t="str">
            <v>1991</v>
          </cell>
          <cell r="B9">
            <v>-2825009.69</v>
          </cell>
        </row>
        <row r="10">
          <cell r="A10" t="str">
            <v>1992</v>
          </cell>
          <cell r="B10">
            <v>-1948586.16</v>
          </cell>
        </row>
        <row r="11">
          <cell r="A11" t="str">
            <v>1993</v>
          </cell>
          <cell r="B11">
            <v>-6497256.0800000001</v>
          </cell>
        </row>
        <row r="12">
          <cell r="A12" t="str">
            <v>1994</v>
          </cell>
          <cell r="B12">
            <v>-13717336.939999999</v>
          </cell>
        </row>
        <row r="13">
          <cell r="A13" t="str">
            <v>1995</v>
          </cell>
          <cell r="B13">
            <v>-3258362.24</v>
          </cell>
        </row>
        <row r="14">
          <cell r="A14" t="str">
            <v>1996</v>
          </cell>
          <cell r="B14">
            <v>-4302313.66</v>
          </cell>
        </row>
        <row r="15">
          <cell r="A15" t="str">
            <v>1997</v>
          </cell>
          <cell r="B15">
            <v>-20839968.300000001</v>
          </cell>
        </row>
        <row r="16">
          <cell r="A16" t="str">
            <v>1998</v>
          </cell>
          <cell r="B16">
            <v>-29175378.640000001</v>
          </cell>
        </row>
        <row r="17">
          <cell r="A17" t="str">
            <v>1999</v>
          </cell>
          <cell r="B17">
            <v>-7984051.3300000001</v>
          </cell>
        </row>
        <row r="18">
          <cell r="A18" t="str">
            <v>2000</v>
          </cell>
          <cell r="B18">
            <v>-14315637.49</v>
          </cell>
        </row>
        <row r="19">
          <cell r="A19" t="str">
            <v>6001</v>
          </cell>
          <cell r="B19">
            <v>-859807.22</v>
          </cell>
        </row>
        <row r="20">
          <cell r="A20" t="str">
            <v>6002</v>
          </cell>
          <cell r="B20">
            <v>-19007065.02</v>
          </cell>
        </row>
        <row r="21">
          <cell r="A21" t="str">
            <v>6003</v>
          </cell>
          <cell r="B21">
            <v>-11042074.039999999</v>
          </cell>
        </row>
        <row r="22">
          <cell r="A22" t="str">
            <v>6004</v>
          </cell>
          <cell r="B22">
            <v>-18050081.609999999</v>
          </cell>
        </row>
        <row r="23">
          <cell r="A23" t="str">
            <v>6005</v>
          </cell>
          <cell r="B23">
            <v>-19549915.649999999</v>
          </cell>
        </row>
        <row r="24">
          <cell r="A24" t="str">
            <v>6006</v>
          </cell>
          <cell r="B24">
            <v>-20136371.93</v>
          </cell>
        </row>
        <row r="25">
          <cell r="A25" t="str">
            <v>6007</v>
          </cell>
          <cell r="B25">
            <v>-10609533.84</v>
          </cell>
        </row>
        <row r="26">
          <cell r="A26" t="str">
            <v>6008</v>
          </cell>
          <cell r="B26">
            <v>-14211386.43</v>
          </cell>
        </row>
        <row r="27">
          <cell r="A27" t="str">
            <v>6009</v>
          </cell>
          <cell r="B27">
            <v>-1078335.6499999999</v>
          </cell>
        </row>
        <row r="28">
          <cell r="A28" t="str">
            <v>6010</v>
          </cell>
          <cell r="B28">
            <v>-471350.12</v>
          </cell>
        </row>
        <row r="29">
          <cell r="A29" t="str">
            <v>6012</v>
          </cell>
          <cell r="B29">
            <v>-2883407.29</v>
          </cell>
        </row>
        <row r="30">
          <cell r="A30" t="str">
            <v>6013</v>
          </cell>
          <cell r="B30">
            <v>-1975975.18</v>
          </cell>
        </row>
        <row r="31">
          <cell r="A31" t="str">
            <v>6014</v>
          </cell>
          <cell r="B31">
            <v>-241539.55</v>
          </cell>
        </row>
        <row r="32">
          <cell r="A32" t="str">
            <v>6015</v>
          </cell>
          <cell r="B32">
            <v>-4988250.1500000004</v>
          </cell>
        </row>
        <row r="33">
          <cell r="A33" t="str">
            <v>6016</v>
          </cell>
          <cell r="B33">
            <v>-1179157.3899999999</v>
          </cell>
        </row>
        <row r="34">
          <cell r="A34" t="str">
            <v>6017</v>
          </cell>
          <cell r="B34">
            <v>-521474.77</v>
          </cell>
        </row>
        <row r="35">
          <cell r="A35" t="str">
            <v>6018</v>
          </cell>
          <cell r="B35">
            <v>-116815.24</v>
          </cell>
        </row>
        <row r="36">
          <cell r="A36" t="str">
            <v>6019</v>
          </cell>
          <cell r="B36">
            <v>-552839.61</v>
          </cell>
        </row>
        <row r="37">
          <cell r="A37" t="str">
            <v>6020</v>
          </cell>
          <cell r="B37">
            <v>-286969.67</v>
          </cell>
        </row>
        <row r="38">
          <cell r="A38" t="str">
            <v>6021</v>
          </cell>
          <cell r="B38">
            <v>-299891.34000000003</v>
          </cell>
        </row>
        <row r="39">
          <cell r="A39" t="str">
            <v>6022</v>
          </cell>
          <cell r="B39">
            <v>-229519.25</v>
          </cell>
        </row>
        <row r="40">
          <cell r="A40" t="str">
            <v>6023</v>
          </cell>
          <cell r="B40">
            <v>-6037061.8200000003</v>
          </cell>
        </row>
        <row r="41">
          <cell r="A41" t="str">
            <v>6024</v>
          </cell>
          <cell r="B41">
            <v>-3933.37</v>
          </cell>
        </row>
        <row r="42">
          <cell r="A42" t="str">
            <v>6025</v>
          </cell>
          <cell r="B42">
            <v>-103411.71</v>
          </cell>
        </row>
        <row r="43">
          <cell r="A43" t="str">
            <v>6026</v>
          </cell>
          <cell r="B43">
            <v>-330618.51</v>
          </cell>
        </row>
        <row r="44">
          <cell r="A44" t="str">
            <v>6027</v>
          </cell>
          <cell r="B44">
            <v>-199531.63</v>
          </cell>
        </row>
        <row r="45">
          <cell r="A45" t="str">
            <v>6028</v>
          </cell>
          <cell r="B45">
            <v>-316492.55</v>
          </cell>
        </row>
        <row r="46">
          <cell r="A46" t="str">
            <v>6029</v>
          </cell>
          <cell r="B46">
            <v>-358388</v>
          </cell>
        </row>
        <row r="47">
          <cell r="A47" t="str">
            <v>6030</v>
          </cell>
          <cell r="B47">
            <v>-1219617.3</v>
          </cell>
        </row>
        <row r="48">
          <cell r="A48" t="str">
            <v>6031</v>
          </cell>
          <cell r="B48">
            <v>-3230970.03</v>
          </cell>
        </row>
        <row r="49">
          <cell r="A49" t="str">
            <v>6032</v>
          </cell>
          <cell r="B49">
            <v>-324900.81</v>
          </cell>
        </row>
        <row r="50">
          <cell r="A50" t="str">
            <v>6033</v>
          </cell>
          <cell r="B50">
            <v>-204033.22</v>
          </cell>
        </row>
        <row r="51">
          <cell r="A51" t="str">
            <v>6034</v>
          </cell>
          <cell r="B51">
            <v>-268369.93</v>
          </cell>
        </row>
        <row r="52">
          <cell r="A52" t="str">
            <v>6035</v>
          </cell>
          <cell r="B52">
            <v>-95819.51</v>
          </cell>
        </row>
        <row r="53">
          <cell r="A53" t="str">
            <v>6036</v>
          </cell>
          <cell r="B53">
            <v>-3293599.66</v>
          </cell>
        </row>
        <row r="54">
          <cell r="A54" t="str">
            <v>6037</v>
          </cell>
          <cell r="B54">
            <v>-514387.78</v>
          </cell>
        </row>
        <row r="55">
          <cell r="A55" t="str">
            <v>6038</v>
          </cell>
          <cell r="B55">
            <v>-2210470.5099999998</v>
          </cell>
        </row>
        <row r="56">
          <cell r="A56" t="str">
            <v>6039</v>
          </cell>
          <cell r="B56">
            <v>-431218.88</v>
          </cell>
        </row>
        <row r="57">
          <cell r="A57" t="str">
            <v>6040</v>
          </cell>
          <cell r="B57">
            <v>-53129.55</v>
          </cell>
        </row>
        <row r="58">
          <cell r="A58" t="str">
            <v>6041</v>
          </cell>
          <cell r="B58">
            <v>-87517.7</v>
          </cell>
        </row>
        <row r="59">
          <cell r="A59" t="str">
            <v>6044</v>
          </cell>
          <cell r="B59">
            <v>-131113.94</v>
          </cell>
        </row>
        <row r="60">
          <cell r="A60" t="str">
            <v>6045</v>
          </cell>
          <cell r="B60">
            <v>-19744.849999999999</v>
          </cell>
        </row>
        <row r="61">
          <cell r="A61" t="str">
            <v>6046</v>
          </cell>
          <cell r="B61">
            <v>-19953.12</v>
          </cell>
        </row>
        <row r="62">
          <cell r="A62" t="str">
            <v>6047</v>
          </cell>
          <cell r="B62">
            <v>-4620.82</v>
          </cell>
        </row>
        <row r="63">
          <cell r="A63" t="str">
            <v>6051</v>
          </cell>
          <cell r="B63">
            <v>2747.09</v>
          </cell>
        </row>
        <row r="64">
          <cell r="A64" t="str">
            <v>6052</v>
          </cell>
          <cell r="B64">
            <v>-50386.65</v>
          </cell>
        </row>
        <row r="65">
          <cell r="A65" t="str">
            <v>6053</v>
          </cell>
          <cell r="B65">
            <v>-128029.75999999999</v>
          </cell>
        </row>
        <row r="66">
          <cell r="A66" t="str">
            <v>6057</v>
          </cell>
          <cell r="B66">
            <v>-5125.32</v>
          </cell>
        </row>
        <row r="67">
          <cell r="A67" t="str">
            <v>6059</v>
          </cell>
          <cell r="B67">
            <v>-311392.17</v>
          </cell>
        </row>
        <row r="68">
          <cell r="A68" t="str">
            <v>6060</v>
          </cell>
          <cell r="B68">
            <v>-126039.02</v>
          </cell>
        </row>
        <row r="69">
          <cell r="A69" t="str">
            <v>6061</v>
          </cell>
          <cell r="B69">
            <v>-7419055.29</v>
          </cell>
        </row>
        <row r="70">
          <cell r="A70" t="str">
            <v>6062</v>
          </cell>
          <cell r="B70">
            <v>-5977746.0899999999</v>
          </cell>
        </row>
        <row r="71">
          <cell r="A71" t="str">
            <v>6064</v>
          </cell>
          <cell r="B71">
            <v>-4568907.9800000004</v>
          </cell>
        </row>
        <row r="72">
          <cell r="A72" t="str">
            <v>6065</v>
          </cell>
          <cell r="B72">
            <v>-3356607.38</v>
          </cell>
        </row>
        <row r="73">
          <cell r="A73" t="str">
            <v>6067</v>
          </cell>
          <cell r="B73">
            <v>-1782236.4</v>
          </cell>
        </row>
        <row r="74">
          <cell r="A74" t="str">
            <v>6068</v>
          </cell>
          <cell r="B74">
            <v>-2967386.54</v>
          </cell>
        </row>
        <row r="75">
          <cell r="A75" t="str">
            <v>6069</v>
          </cell>
          <cell r="B75">
            <v>-323463.12</v>
          </cell>
        </row>
        <row r="76">
          <cell r="A76" t="str">
            <v>6070</v>
          </cell>
          <cell r="B76">
            <v>-131672.29999999999</v>
          </cell>
        </row>
        <row r="77">
          <cell r="A77" t="str">
            <v>6071</v>
          </cell>
          <cell r="B77">
            <v>-168382.09</v>
          </cell>
        </row>
        <row r="78">
          <cell r="A78" t="str">
            <v>6072</v>
          </cell>
          <cell r="B78">
            <v>-321065.53999999998</v>
          </cell>
        </row>
        <row r="79">
          <cell r="A79" t="str">
            <v>6073</v>
          </cell>
          <cell r="B79">
            <v>-7800880.0499999998</v>
          </cell>
        </row>
        <row r="80">
          <cell r="A80" t="str">
            <v>6074</v>
          </cell>
          <cell r="B80">
            <v>-1138926.6599999999</v>
          </cell>
        </row>
        <row r="81">
          <cell r="A81" t="str">
            <v>6075</v>
          </cell>
          <cell r="B81">
            <v>-2551998.54</v>
          </cell>
        </row>
        <row r="82">
          <cell r="A82" t="str">
            <v>6076</v>
          </cell>
          <cell r="B82">
            <v>-560751.92000000004</v>
          </cell>
        </row>
        <row r="83">
          <cell r="A83" t="str">
            <v>6077</v>
          </cell>
          <cell r="B83">
            <v>-3182801.66</v>
          </cell>
        </row>
        <row r="84">
          <cell r="A84" t="str">
            <v>6079</v>
          </cell>
          <cell r="B84">
            <v>-150683.78</v>
          </cell>
        </row>
        <row r="85">
          <cell r="A85" t="str">
            <v>6080</v>
          </cell>
          <cell r="B85">
            <v>-288041.01</v>
          </cell>
        </row>
        <row r="86">
          <cell r="A86" t="str">
            <v>6081</v>
          </cell>
          <cell r="B86">
            <v>-15677.02</v>
          </cell>
        </row>
        <row r="87">
          <cell r="A87" t="str">
            <v>6115</v>
          </cell>
          <cell r="B87">
            <v>-3440.28</v>
          </cell>
        </row>
        <row r="88">
          <cell r="A88" t="str">
            <v>6116</v>
          </cell>
          <cell r="B88">
            <v>-8991.3700000000008</v>
          </cell>
        </row>
        <row r="89">
          <cell r="A89" t="str">
            <v>6119</v>
          </cell>
          <cell r="B89">
            <v>-61876.59</v>
          </cell>
        </row>
        <row r="90">
          <cell r="A90" t="str">
            <v>6122</v>
          </cell>
          <cell r="B90">
            <v>-1796.94</v>
          </cell>
        </row>
        <row r="91">
          <cell r="A91" t="str">
            <v>6125</v>
          </cell>
          <cell r="B91">
            <v>-114577.11</v>
          </cell>
        </row>
        <row r="92">
          <cell r="A92" t="str">
            <v>6126</v>
          </cell>
          <cell r="B92">
            <v>-506823.27</v>
          </cell>
        </row>
        <row r="93">
          <cell r="A93" t="str">
            <v>6127</v>
          </cell>
          <cell r="B93">
            <v>-162285.51999999999</v>
          </cell>
        </row>
        <row r="94">
          <cell r="A94" t="str">
            <v>6130</v>
          </cell>
          <cell r="B94">
            <v>-29525.18</v>
          </cell>
        </row>
        <row r="95">
          <cell r="A95" t="str">
            <v>6132</v>
          </cell>
          <cell r="B95">
            <v>-57550.91</v>
          </cell>
        </row>
        <row r="96">
          <cell r="A96" t="str">
            <v>6133</v>
          </cell>
          <cell r="B96">
            <v>-777600.2</v>
          </cell>
        </row>
        <row r="97">
          <cell r="A97" t="str">
            <v>6135</v>
          </cell>
          <cell r="B97">
            <v>-301757.06</v>
          </cell>
        </row>
        <row r="98">
          <cell r="A98" t="str">
            <v>6136</v>
          </cell>
          <cell r="B98">
            <v>-354679.72</v>
          </cell>
        </row>
        <row r="99">
          <cell r="A99" t="str">
            <v>6137</v>
          </cell>
          <cell r="B99">
            <v>-96374.62</v>
          </cell>
        </row>
        <row r="100">
          <cell r="A100" t="str">
            <v>6139</v>
          </cell>
          <cell r="B100">
            <v>-52989.85</v>
          </cell>
        </row>
        <row r="101">
          <cell r="A101" t="str">
            <v>6140</v>
          </cell>
          <cell r="B101">
            <v>-253970.93</v>
          </cell>
        </row>
        <row r="102">
          <cell r="A102" t="str">
            <v>6141</v>
          </cell>
          <cell r="B102">
            <v>-356399.85</v>
          </cell>
        </row>
        <row r="103">
          <cell r="A103" t="str">
            <v>6143</v>
          </cell>
          <cell r="B103">
            <v>-518152.55</v>
          </cell>
        </row>
        <row r="104">
          <cell r="A104" t="str">
            <v>6148</v>
          </cell>
          <cell r="B104">
            <v>-551747.68999999994</v>
          </cell>
        </row>
        <row r="105">
          <cell r="A105" t="str">
            <v>6149</v>
          </cell>
          <cell r="B105">
            <v>-980497.34</v>
          </cell>
        </row>
        <row r="106">
          <cell r="A106" t="str">
            <v>6150</v>
          </cell>
          <cell r="B106">
            <v>-470500.37</v>
          </cell>
        </row>
        <row r="107">
          <cell r="A107" t="str">
            <v>6151</v>
          </cell>
          <cell r="B107">
            <v>-691517.43</v>
          </cell>
        </row>
        <row r="108">
          <cell r="A108" t="str">
            <v>6152</v>
          </cell>
          <cell r="B108">
            <v>-799716.66</v>
          </cell>
        </row>
        <row r="109">
          <cell r="A109" t="str">
            <v>6153</v>
          </cell>
          <cell r="B109">
            <v>-29895.15</v>
          </cell>
        </row>
        <row r="110">
          <cell r="A110" t="str">
            <v>6154</v>
          </cell>
          <cell r="B110">
            <v>-2457.5700000000002</v>
          </cell>
        </row>
        <row r="111">
          <cell r="A111" t="str">
            <v>6155</v>
          </cell>
          <cell r="B111">
            <v>-221092.96</v>
          </cell>
        </row>
        <row r="112">
          <cell r="A112" t="str">
            <v>6158</v>
          </cell>
          <cell r="B112">
            <v>-537878.57999999996</v>
          </cell>
        </row>
        <row r="113">
          <cell r="A113" t="str">
            <v>6159</v>
          </cell>
          <cell r="B113">
            <v>-90724.37</v>
          </cell>
        </row>
        <row r="114">
          <cell r="A114" t="str">
            <v>6160</v>
          </cell>
          <cell r="B114">
            <v>-25494.400000000001</v>
          </cell>
        </row>
        <row r="115">
          <cell r="A115" t="str">
            <v>6163</v>
          </cell>
          <cell r="B115">
            <v>-274698.39</v>
          </cell>
        </row>
        <row r="116">
          <cell r="A116" t="str">
            <v>6164</v>
          </cell>
          <cell r="B116">
            <v>-260491.73</v>
          </cell>
        </row>
        <row r="117">
          <cell r="A117" t="str">
            <v>6166</v>
          </cell>
          <cell r="B117">
            <v>-54260.03</v>
          </cell>
        </row>
        <row r="118">
          <cell r="A118" t="str">
            <v>6167</v>
          </cell>
          <cell r="B118">
            <v>-23914.02</v>
          </cell>
        </row>
        <row r="119">
          <cell r="A119" t="str">
            <v>6169</v>
          </cell>
          <cell r="B119">
            <v>-4473.26</v>
          </cell>
        </row>
        <row r="120">
          <cell r="A120" t="str">
            <v>6170</v>
          </cell>
          <cell r="B120">
            <v>-47666.86</v>
          </cell>
        </row>
        <row r="121">
          <cell r="A121" t="str">
            <v>6172</v>
          </cell>
          <cell r="B121">
            <v>-45213.71</v>
          </cell>
        </row>
        <row r="122">
          <cell r="A122" t="str">
            <v>6173</v>
          </cell>
          <cell r="B122">
            <v>-299767.18</v>
          </cell>
        </row>
        <row r="123">
          <cell r="A123" t="str">
            <v>6174</v>
          </cell>
          <cell r="B123">
            <v>-102822.85</v>
          </cell>
        </row>
        <row r="124">
          <cell r="A124" t="str">
            <v>6177</v>
          </cell>
          <cell r="B124">
            <v>-170913.63</v>
          </cell>
        </row>
        <row r="125">
          <cell r="A125" t="str">
            <v>6185</v>
          </cell>
          <cell r="B125">
            <v>-24817.94</v>
          </cell>
        </row>
        <row r="126">
          <cell r="A126" t="str">
            <v>6201</v>
          </cell>
          <cell r="B126">
            <v>-2008983.5</v>
          </cell>
        </row>
        <row r="127">
          <cell r="A127" t="str">
            <v>6301</v>
          </cell>
          <cell r="B127">
            <v>-3191648.04</v>
          </cell>
        </row>
        <row r="128">
          <cell r="A128" t="str">
            <v>6302</v>
          </cell>
          <cell r="B128">
            <v>-629463.22</v>
          </cell>
        </row>
        <row r="129">
          <cell r="A129" t="str">
            <v>6303</v>
          </cell>
          <cell r="B129">
            <v>-730027.46</v>
          </cell>
        </row>
        <row r="130">
          <cell r="A130" t="str">
            <v>6304</v>
          </cell>
          <cell r="B130">
            <v>-2306524.66</v>
          </cell>
        </row>
        <row r="131">
          <cell r="A131" t="str">
            <v>6305</v>
          </cell>
          <cell r="B131">
            <v>-296849.5</v>
          </cell>
        </row>
        <row r="132">
          <cell r="A132" t="str">
            <v>6306</v>
          </cell>
          <cell r="B132">
            <v>-1189455.3400000001</v>
          </cell>
        </row>
        <row r="133">
          <cell r="A133" t="str">
            <v>6307</v>
          </cell>
          <cell r="B133">
            <v>-61351.49</v>
          </cell>
        </row>
        <row r="134">
          <cell r="A134" t="str">
            <v>6309</v>
          </cell>
          <cell r="B134">
            <v>-829326.73</v>
          </cell>
        </row>
        <row r="135">
          <cell r="A135" t="str">
            <v>6310</v>
          </cell>
          <cell r="B135">
            <v>-997783.67</v>
          </cell>
        </row>
        <row r="136">
          <cell r="A136" t="str">
            <v>6311</v>
          </cell>
          <cell r="B136">
            <v>-392183.93</v>
          </cell>
        </row>
        <row r="137">
          <cell r="A137" t="str">
            <v>6312</v>
          </cell>
          <cell r="B137">
            <v>-620476.15</v>
          </cell>
        </row>
        <row r="138">
          <cell r="A138" t="str">
            <v>6313</v>
          </cell>
          <cell r="B138">
            <v>-23728.1</v>
          </cell>
        </row>
        <row r="139">
          <cell r="A139" t="str">
            <v>6314</v>
          </cell>
          <cell r="B139">
            <v>-6715.65</v>
          </cell>
        </row>
        <row r="140">
          <cell r="A140" t="str">
            <v>6315</v>
          </cell>
          <cell r="B140">
            <v>-67954.13</v>
          </cell>
        </row>
        <row r="141">
          <cell r="A141" t="str">
            <v>6316</v>
          </cell>
          <cell r="B141">
            <v>-1893287.99</v>
          </cell>
        </row>
        <row r="142">
          <cell r="A142" t="str">
            <v>6317</v>
          </cell>
          <cell r="B142">
            <v>-649015.6</v>
          </cell>
        </row>
        <row r="143">
          <cell r="A143" t="str">
            <v>6318</v>
          </cell>
          <cell r="B143">
            <v>-299000.44</v>
          </cell>
        </row>
        <row r="144">
          <cell r="A144" t="str">
            <v>6319</v>
          </cell>
          <cell r="B144">
            <v>-78886.77</v>
          </cell>
        </row>
        <row r="145">
          <cell r="A145" t="str">
            <v>6320</v>
          </cell>
          <cell r="B145">
            <v>-332858.73</v>
          </cell>
        </row>
        <row r="146">
          <cell r="A146" t="str">
            <v>6321</v>
          </cell>
          <cell r="B146">
            <v>-625619.48</v>
          </cell>
        </row>
        <row r="147">
          <cell r="A147" t="str">
            <v>6324</v>
          </cell>
          <cell r="B147">
            <v>-1222188.57</v>
          </cell>
        </row>
        <row r="148">
          <cell r="A148" t="str">
            <v>6326</v>
          </cell>
          <cell r="B148">
            <v>-243633.64</v>
          </cell>
        </row>
        <row r="149">
          <cell r="A149" t="str">
            <v>6328</v>
          </cell>
          <cell r="B149">
            <v>-16957.71</v>
          </cell>
        </row>
        <row r="150">
          <cell r="A150" t="str">
            <v>6330</v>
          </cell>
          <cell r="B150">
            <v>-1082484.1100000001</v>
          </cell>
        </row>
        <row r="151">
          <cell r="A151" t="str">
            <v>6331</v>
          </cell>
          <cell r="B151">
            <v>-71248.92</v>
          </cell>
        </row>
        <row r="152">
          <cell r="A152" t="str">
            <v>6332</v>
          </cell>
          <cell r="B152">
            <v>-59549.919999999998</v>
          </cell>
        </row>
        <row r="153">
          <cell r="A153" t="str">
            <v>6333</v>
          </cell>
          <cell r="B153">
            <v>-59394.239999999998</v>
          </cell>
        </row>
        <row r="154">
          <cell r="A154" t="str">
            <v>6334</v>
          </cell>
          <cell r="B154">
            <v>-149286.43</v>
          </cell>
        </row>
        <row r="155">
          <cell r="A155" t="str">
            <v>6335</v>
          </cell>
          <cell r="B155">
            <v>-74376.52</v>
          </cell>
        </row>
        <row r="156">
          <cell r="A156" t="str">
            <v>6340</v>
          </cell>
          <cell r="B156">
            <v>-310637.92</v>
          </cell>
        </row>
        <row r="157">
          <cell r="A157" t="str">
            <v>6341</v>
          </cell>
          <cell r="B157">
            <v>-30035.77</v>
          </cell>
        </row>
        <row r="158">
          <cell r="A158" t="str">
            <v>6342</v>
          </cell>
          <cell r="B158">
            <v>-84296.81</v>
          </cell>
        </row>
        <row r="159">
          <cell r="A159" t="str">
            <v>6343</v>
          </cell>
          <cell r="B159">
            <v>-490860.51</v>
          </cell>
        </row>
        <row r="160">
          <cell r="A160" t="str">
            <v>6344</v>
          </cell>
          <cell r="B160">
            <v>-553670.19999999995</v>
          </cell>
        </row>
        <row r="161">
          <cell r="A161" t="str">
            <v>6345</v>
          </cell>
          <cell r="B161">
            <v>-138867.29</v>
          </cell>
        </row>
        <row r="162">
          <cell r="A162" t="str">
            <v>6346</v>
          </cell>
          <cell r="B162">
            <v>-552553.48</v>
          </cell>
        </row>
        <row r="163">
          <cell r="A163" t="str">
            <v>6347</v>
          </cell>
          <cell r="B163">
            <v>-14712.86</v>
          </cell>
        </row>
        <row r="164">
          <cell r="A164" t="str">
            <v>6348</v>
          </cell>
          <cell r="B164">
            <v>-2643.01</v>
          </cell>
        </row>
        <row r="165">
          <cell r="A165" t="str">
            <v>6349</v>
          </cell>
          <cell r="B165">
            <v>-3212.67</v>
          </cell>
        </row>
        <row r="166">
          <cell r="A166" t="str">
            <v>6350</v>
          </cell>
          <cell r="B166">
            <v>-461088.96</v>
          </cell>
        </row>
        <row r="167">
          <cell r="A167" t="str">
            <v>6352</v>
          </cell>
          <cell r="B167">
            <v>-25029.1</v>
          </cell>
        </row>
        <row r="168">
          <cell r="A168" t="str">
            <v>6353</v>
          </cell>
          <cell r="B168">
            <v>-466.58</v>
          </cell>
        </row>
        <row r="169">
          <cell r="A169" t="str">
            <v>6354</v>
          </cell>
          <cell r="B169">
            <v>-547501.23</v>
          </cell>
        </row>
        <row r="170">
          <cell r="A170" t="str">
            <v>6355</v>
          </cell>
          <cell r="B170">
            <v>-18481.25</v>
          </cell>
        </row>
        <row r="171">
          <cell r="A171" t="str">
            <v>6356</v>
          </cell>
          <cell r="B171">
            <v>-81566.22</v>
          </cell>
        </row>
        <row r="172">
          <cell r="A172" t="str">
            <v>6500</v>
          </cell>
          <cell r="B172">
            <v>-9011115.0399999991</v>
          </cell>
        </row>
        <row r="173">
          <cell r="A173" t="str">
            <v>6501</v>
          </cell>
          <cell r="B173">
            <v>-1579866.36</v>
          </cell>
        </row>
        <row r="174">
          <cell r="A174" t="str">
            <v>6600</v>
          </cell>
          <cell r="B174">
            <v>-224646.9</v>
          </cell>
        </row>
        <row r="175">
          <cell r="A175" t="str">
            <v>6601</v>
          </cell>
          <cell r="B175">
            <v>-280853.58</v>
          </cell>
        </row>
        <row r="176">
          <cell r="A176" t="str">
            <v>6604</v>
          </cell>
          <cell r="B176">
            <v>-123379.71</v>
          </cell>
        </row>
        <row r="177">
          <cell r="A177" t="str">
            <v>6606</v>
          </cell>
          <cell r="B177">
            <v>-101300.01</v>
          </cell>
        </row>
        <row r="178">
          <cell r="A178" t="str">
            <v>6607</v>
          </cell>
          <cell r="B178">
            <v>-392549.51</v>
          </cell>
        </row>
        <row r="179">
          <cell r="A179" t="str">
            <v>6608</v>
          </cell>
          <cell r="B179">
            <v>-8082.64</v>
          </cell>
        </row>
        <row r="180">
          <cell r="A180" t="str">
            <v>6609</v>
          </cell>
          <cell r="B180">
            <v>-57322.54</v>
          </cell>
        </row>
        <row r="181">
          <cell r="A181" t="str">
            <v>6610</v>
          </cell>
          <cell r="B181">
            <v>-6875.33</v>
          </cell>
        </row>
        <row r="182">
          <cell r="A182" t="str">
            <v>6611</v>
          </cell>
          <cell r="B182">
            <v>-36136.660000000003</v>
          </cell>
        </row>
        <row r="183">
          <cell r="A183" t="str">
            <v>6614</v>
          </cell>
          <cell r="B183">
            <v>-56899.6</v>
          </cell>
        </row>
        <row r="184">
          <cell r="A184" t="str">
            <v>6615</v>
          </cell>
          <cell r="B184">
            <v>-48184.01</v>
          </cell>
        </row>
        <row r="185">
          <cell r="A185" t="str">
            <v>6617</v>
          </cell>
          <cell r="B185">
            <v>-21545.48</v>
          </cell>
        </row>
        <row r="186">
          <cell r="A186" t="str">
            <v>6618</v>
          </cell>
          <cell r="B186">
            <v>-6625.15</v>
          </cell>
        </row>
        <row r="187">
          <cell r="A187" t="str">
            <v>6619</v>
          </cell>
          <cell r="B187">
            <v>-47661.82</v>
          </cell>
        </row>
        <row r="188">
          <cell r="A188" t="str">
            <v>6620</v>
          </cell>
          <cell r="B188">
            <v>-6539.2</v>
          </cell>
        </row>
        <row r="189">
          <cell r="A189" t="str">
            <v>6623</v>
          </cell>
          <cell r="B189">
            <v>-2628.84</v>
          </cell>
        </row>
        <row r="190">
          <cell r="A190" t="str">
            <v>6625</v>
          </cell>
          <cell r="B190">
            <v>-13538.13</v>
          </cell>
        </row>
        <row r="191">
          <cell r="A191" t="str">
            <v>6627</v>
          </cell>
          <cell r="B191">
            <v>-31838.15</v>
          </cell>
        </row>
        <row r="192">
          <cell r="A192" t="str">
            <v>6628</v>
          </cell>
          <cell r="B192">
            <v>-618103.59</v>
          </cell>
        </row>
        <row r="193">
          <cell r="A193" t="str">
            <v>6629</v>
          </cell>
          <cell r="B193">
            <v>-28317.56</v>
          </cell>
        </row>
        <row r="194">
          <cell r="A194" t="str">
            <v>6631</v>
          </cell>
          <cell r="B194">
            <v>-41499.25</v>
          </cell>
        </row>
        <row r="195">
          <cell r="A195" t="str">
            <v>6633</v>
          </cell>
          <cell r="B195">
            <v>-34312.199999999997</v>
          </cell>
        </row>
        <row r="196">
          <cell r="A196" t="str">
            <v>6634</v>
          </cell>
          <cell r="B196">
            <v>-23740.44</v>
          </cell>
        </row>
        <row r="197">
          <cell r="A197" t="str">
            <v>6997</v>
          </cell>
          <cell r="B197">
            <v>-1480157.35</v>
          </cell>
        </row>
        <row r="198">
          <cell r="A198" t="str">
            <v>6998</v>
          </cell>
          <cell r="B198">
            <v>-2711896.21</v>
          </cell>
        </row>
        <row r="199">
          <cell r="A199" t="str">
            <v>7596</v>
          </cell>
          <cell r="B199">
            <v>-173685.14</v>
          </cell>
        </row>
        <row r="200">
          <cell r="A200" t="str">
            <v>7694</v>
          </cell>
          <cell r="B200">
            <v>-3476598.59</v>
          </cell>
        </row>
        <row r="201">
          <cell r="A201" t="str">
            <v>8158</v>
          </cell>
          <cell r="B201">
            <v>-768259.43</v>
          </cell>
        </row>
      </sheetData>
      <sheetData sheetId="5"/>
      <sheetData sheetId="6"/>
      <sheetData sheetId="7"/>
      <sheetData sheetId="8"/>
      <sheetData sheetId="9"/>
      <sheetData sheetId="10">
        <row r="5">
          <cell r="M5" t="str">
            <v>0</v>
          </cell>
        </row>
      </sheetData>
      <sheetData sheetId="11"/>
      <sheetData sheetId="12"/>
      <sheetData sheetId="13"/>
      <sheetData sheetId="14"/>
      <sheetData sheetId="1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im FERC Map"/>
      <sheetName val="Jim FERC Desc"/>
      <sheetName val="BAL"/>
      <sheetName val="INC"/>
      <sheetName val="eac review"/>
      <sheetName val="Accts for FERC History Only"/>
      <sheetName val="SAP COA"/>
      <sheetName val="New Accounts Needed BS"/>
      <sheetName val="New Accounts Needed IS"/>
      <sheetName val="1500 COA"/>
      <sheetName val="Sheet2"/>
      <sheetName val="BAL (2)"/>
    </sheetNames>
    <sheetDataSet>
      <sheetData sheetId="0"/>
      <sheetData sheetId="1"/>
      <sheetData sheetId="2"/>
      <sheetData sheetId="3"/>
      <sheetData sheetId="4"/>
      <sheetData sheetId="5"/>
      <sheetData sheetId="6"/>
      <sheetData sheetId="7"/>
      <sheetData sheetId="8"/>
      <sheetData sheetId="9">
        <row r="2">
          <cell r="I2" t="str">
            <v>N/A</v>
          </cell>
        </row>
      </sheetData>
      <sheetData sheetId="10">
        <row r="2">
          <cell r="G2" t="str">
            <v>Default (Sub)</v>
          </cell>
          <cell r="I2" t="str">
            <v>N/A</v>
          </cell>
          <cell r="K2" t="str">
            <v>Yes</v>
          </cell>
        </row>
        <row r="3">
          <cell r="G3" t="str">
            <v>From IO</v>
          </cell>
          <cell r="I3" t="str">
            <v>Various</v>
          </cell>
          <cell r="K3" t="str">
            <v>No</v>
          </cell>
        </row>
        <row r="4">
          <cell r="G4" t="str">
            <v>From PP</v>
          </cell>
          <cell r="I4" t="str">
            <v>Statistical</v>
          </cell>
          <cell r="K4" t="str">
            <v>Add Mult. Accts</v>
          </cell>
        </row>
        <row r="5">
          <cell r="G5" t="str">
            <v>From Plant</v>
          </cell>
          <cell r="I5" t="str">
            <v>To Be Assigned</v>
          </cell>
        </row>
        <row r="6">
          <cell r="G6" t="str">
            <v>Generated</v>
          </cell>
          <cell r="I6" t="str">
            <v>Deferrals</v>
          </cell>
        </row>
        <row r="7">
          <cell r="G7" t="str">
            <v>C/Obj</v>
          </cell>
          <cell r="I7" t="str">
            <v>CC27-Customer Service Capital</v>
          </cell>
        </row>
        <row r="8">
          <cell r="G8" t="str">
            <v>Required</v>
          </cell>
          <cell r="I8" t="str">
            <v>CO11-Customer Service O&amp;M</v>
          </cell>
        </row>
        <row r="9">
          <cell r="I9" t="str">
            <v>DC25-Distribution Capital</v>
          </cell>
        </row>
        <row r="10">
          <cell r="I10" t="str">
            <v>DD20-Distribution Job Orders</v>
          </cell>
        </row>
        <row r="11">
          <cell r="I11" t="str">
            <v>DO04-Distribution O&amp;M (WMS)</v>
          </cell>
        </row>
        <row r="12">
          <cell r="I12" t="str">
            <v>DO05-Distribution O&amp;M (Non-WMS)</v>
          </cell>
        </row>
        <row r="13">
          <cell r="I13" t="str">
            <v>DO06-Distribution Non-Productive</v>
          </cell>
        </row>
        <row r="14">
          <cell r="I14" t="str">
            <v>FO10-Fleet O&amp;M</v>
          </cell>
        </row>
        <row r="15">
          <cell r="I15" t="str">
            <v>GC23-Power Generation Capital</v>
          </cell>
        </row>
        <row r="17">
          <cell r="I17" t="str">
            <v>GO02-Power Generation O&amp;M (Non-WMS)</v>
          </cell>
        </row>
        <row r="18">
          <cell r="I18" t="str">
            <v>NC24-Nuclear Capital</v>
          </cell>
        </row>
        <row r="19">
          <cell r="I19" t="str">
            <v>NO02-Nuclear O&amp;M (Non-NAMS)</v>
          </cell>
        </row>
        <row r="20">
          <cell r="I20" t="str">
            <v xml:space="preserve">NO03-Nuclear O&amp;M </v>
          </cell>
        </row>
        <row r="21">
          <cell r="I21" t="str">
            <v>OF36-Other Income &amp; Expenses</v>
          </cell>
        </row>
        <row r="22">
          <cell r="I22" t="str">
            <v>PC34-PowerPlant Capital</v>
          </cell>
        </row>
        <row r="23">
          <cell r="I23" t="str">
            <v>RF35-Utility Revenue</v>
          </cell>
        </row>
        <row r="24">
          <cell r="I24" t="str">
            <v>SC28-Corporate Groups Capital</v>
          </cell>
        </row>
        <row r="25">
          <cell r="I25" t="str">
            <v>SC29-Reserve Materials - Distribution</v>
          </cell>
        </row>
        <row r="26">
          <cell r="I26" t="str">
            <v>SC30-Reserve Materials - Transmission</v>
          </cell>
        </row>
        <row r="27">
          <cell r="I27" t="str">
            <v>SC31-Storm Capital</v>
          </cell>
        </row>
        <row r="28">
          <cell r="I28" t="str">
            <v>SC32-FPLES (Energy Services)</v>
          </cell>
        </row>
        <row r="29">
          <cell r="I29" t="str">
            <v>SC33-Readi Power</v>
          </cell>
        </row>
        <row r="30">
          <cell r="I30" t="str">
            <v xml:space="preserve">SD19-Storm Deferral </v>
          </cell>
        </row>
        <row r="31">
          <cell r="I31" t="str">
            <v>SD22-Other Balance Sheet Orders</v>
          </cell>
        </row>
        <row r="32">
          <cell r="I32" t="str">
            <v>SO12-Corporate Groups O&amp;M</v>
          </cell>
        </row>
        <row r="33">
          <cell r="I33" t="str">
            <v>SO14-Storm O&amp;M</v>
          </cell>
        </row>
        <row r="34">
          <cell r="I34" t="str">
            <v>SO15-Inter-Company</v>
          </cell>
        </row>
        <row r="35">
          <cell r="I35" t="str">
            <v>SO17-FPLES (Energy Services)</v>
          </cell>
        </row>
        <row r="36">
          <cell r="I36" t="str">
            <v>SO18-Readi Power</v>
          </cell>
        </row>
        <row r="37">
          <cell r="I37" t="str">
            <v>TC26-Transmission Capital</v>
          </cell>
        </row>
        <row r="38">
          <cell r="I38" t="str">
            <v>TD21-Transmission Job Orders</v>
          </cell>
        </row>
        <row r="39">
          <cell r="I39" t="str">
            <v>TO08-Transmission O&amp;M (Non-PUR)</v>
          </cell>
        </row>
        <row r="40">
          <cell r="I40" t="str">
            <v>TO09-Transmission Non-Productive</v>
          </cell>
        </row>
      </sheetData>
      <sheetData sheetId="1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JE list"/>
      <sheetName val="JEs"/>
      <sheetName val="Debt"/>
      <sheetName val="GW"/>
      <sheetName val="Sheet2"/>
      <sheetName val="SL Accruals"/>
      <sheetName val="Subs List"/>
    </sheetNames>
    <sheetDataSet>
      <sheetData sheetId="0"/>
      <sheetData sheetId="1"/>
      <sheetData sheetId="2" refreshError="1">
        <row r="4">
          <cell r="H4" t="str">
            <v>H52-RE-R01</v>
          </cell>
        </row>
        <row r="254">
          <cell r="H254" t="str">
            <v>H52-RE-R06</v>
          </cell>
        </row>
        <row r="304">
          <cell r="H304" t="str">
            <v>H52-RE-R07</v>
          </cell>
        </row>
      </sheetData>
      <sheetData sheetId="3"/>
      <sheetData sheetId="4"/>
      <sheetData sheetId="5"/>
      <sheetData sheetId="6"/>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9 to 7-28"/>
      <sheetName val="All in NMBS"/>
    </sheetNames>
    <sheetDataSet>
      <sheetData sheetId="0">
        <row r="1">
          <cell r="A1" t="str">
            <v>Commodity</v>
          </cell>
          <cell r="B1" t="str">
            <v>group_name</v>
          </cell>
          <cell r="C1" t="str">
            <v>invoice_no</v>
          </cell>
          <cell r="D1" t="str">
            <v>CarmsDate</v>
          </cell>
          <cell r="E1" t="str">
            <v>Flow</v>
          </cell>
          <cell r="F1" t="str">
            <v>status</v>
          </cell>
          <cell r="G1" t="str">
            <v>bill_id</v>
          </cell>
          <cell r="H1" t="str">
            <v>commodity_type</v>
          </cell>
          <cell r="I1" t="str">
            <v>WkOrder</v>
          </cell>
          <cell r="J1" t="str">
            <v>1460000</v>
          </cell>
          <cell r="K1" t="str">
            <v>2320000</v>
          </cell>
          <cell r="L1" t="str">
            <v>4400000</v>
          </cell>
          <cell r="M1" t="str">
            <v>LPC</v>
          </cell>
          <cell r="N1" t="str">
            <v>fed_tax</v>
          </cell>
          <cell r="O1" t="str">
            <v>state_tax</v>
          </cell>
          <cell r="P1" t="str">
            <v>local_tax</v>
          </cell>
          <cell r="Q1" t="str">
            <v>city_tax</v>
          </cell>
          <cell r="R1" t="str">
            <v>fed_grt</v>
          </cell>
          <cell r="S1" t="str">
            <v>state_grt</v>
          </cell>
          <cell r="T1" t="str">
            <v>local_grt</v>
          </cell>
          <cell r="U1" t="str">
            <v>city_grt</v>
          </cell>
          <cell r="V1" t="str">
            <v>fed_get</v>
          </cell>
          <cell r="W1" t="str">
            <v>state_get</v>
          </cell>
          <cell r="X1" t="str">
            <v>local_get</v>
          </cell>
          <cell r="Y1" t="str">
            <v>city_get</v>
          </cell>
          <cell r="Z1" t="str">
            <v>current_bill</v>
          </cell>
          <cell r="AA1" t="str">
            <v>Unit</v>
          </cell>
          <cell r="AB1" t="str">
            <v>volume</v>
          </cell>
        </row>
        <row r="2">
          <cell r="A2" t="str">
            <v>1</v>
          </cell>
          <cell r="B2" t="str">
            <v>Clarkstown Central School District</v>
          </cell>
          <cell r="C2" t="str">
            <v>375833</v>
          </cell>
          <cell r="D2">
            <v>36341.687515162041</v>
          </cell>
          <cell r="E2" t="str">
            <v>199905</v>
          </cell>
          <cell r="F2" t="str">
            <v>CAN</v>
          </cell>
          <cell r="G2">
            <v>733</v>
          </cell>
          <cell r="H2" t="str">
            <v>1</v>
          </cell>
          <cell r="I2" t="str">
            <v>04652</v>
          </cell>
          <cell r="L2">
            <v>-22854.041499999999</v>
          </cell>
          <cell r="M2">
            <v>0</v>
          </cell>
          <cell r="N2">
            <v>0</v>
          </cell>
          <cell r="O2">
            <v>0</v>
          </cell>
          <cell r="P2">
            <v>0</v>
          </cell>
          <cell r="Q2">
            <v>0</v>
          </cell>
          <cell r="R2">
            <v>0</v>
          </cell>
          <cell r="S2">
            <v>0</v>
          </cell>
          <cell r="T2">
            <v>0</v>
          </cell>
          <cell r="U2">
            <v>0</v>
          </cell>
          <cell r="V2">
            <v>0</v>
          </cell>
          <cell r="W2">
            <v>0</v>
          </cell>
          <cell r="X2">
            <v>0</v>
          </cell>
          <cell r="Y2">
            <v>0</v>
          </cell>
          <cell r="Z2">
            <v>-22854.05</v>
          </cell>
          <cell r="AA2" t="str">
            <v>KWH</v>
          </cell>
          <cell r="AB2">
            <v>510819</v>
          </cell>
        </row>
        <row r="3">
          <cell r="A3" t="str">
            <v>1</v>
          </cell>
          <cell r="B3" t="str">
            <v>Clarkstown Central School District</v>
          </cell>
          <cell r="C3" t="str">
            <v>375848</v>
          </cell>
          <cell r="D3">
            <v>36343.687517048616</v>
          </cell>
          <cell r="E3" t="str">
            <v>199905</v>
          </cell>
          <cell r="F3" t="str">
            <v>LOC</v>
          </cell>
          <cell r="G3">
            <v>748</v>
          </cell>
          <cell r="H3" t="str">
            <v>1</v>
          </cell>
          <cell r="I3" t="str">
            <v>04652</v>
          </cell>
          <cell r="L3">
            <v>22854.043900000001</v>
          </cell>
          <cell r="M3">
            <v>0</v>
          </cell>
          <cell r="N3">
            <v>0</v>
          </cell>
          <cell r="O3">
            <v>0</v>
          </cell>
          <cell r="P3">
            <v>0</v>
          </cell>
          <cell r="Q3">
            <v>0</v>
          </cell>
          <cell r="R3">
            <v>0</v>
          </cell>
          <cell r="S3">
            <v>0</v>
          </cell>
          <cell r="T3">
            <v>0</v>
          </cell>
          <cell r="U3">
            <v>0</v>
          </cell>
          <cell r="V3">
            <v>0</v>
          </cell>
          <cell r="W3">
            <v>0</v>
          </cell>
          <cell r="X3">
            <v>0</v>
          </cell>
          <cell r="Y3">
            <v>0</v>
          </cell>
          <cell r="Z3">
            <v>22854.05</v>
          </cell>
          <cell r="AA3" t="str">
            <v>KWH</v>
          </cell>
          <cell r="AB3">
            <v>510819</v>
          </cell>
        </row>
        <row r="4">
          <cell r="A4" t="str">
            <v>1</v>
          </cell>
          <cell r="B4" t="str">
            <v>Clarkstown Central School District</v>
          </cell>
          <cell r="C4" t="str">
            <v>375878</v>
          </cell>
          <cell r="D4">
            <v>36355.6875</v>
          </cell>
          <cell r="E4" t="str">
            <v>199906</v>
          </cell>
          <cell r="F4" t="str">
            <v>LOC</v>
          </cell>
          <cell r="G4">
            <v>778</v>
          </cell>
          <cell r="H4" t="str">
            <v>1</v>
          </cell>
          <cell r="I4" t="str">
            <v>04652</v>
          </cell>
          <cell r="L4">
            <v>31670.232</v>
          </cell>
          <cell r="M4">
            <v>0</v>
          </cell>
          <cell r="N4">
            <v>0</v>
          </cell>
          <cell r="O4">
            <v>0</v>
          </cell>
          <cell r="P4">
            <v>0</v>
          </cell>
          <cell r="Q4">
            <v>0</v>
          </cell>
          <cell r="R4">
            <v>0</v>
          </cell>
          <cell r="S4">
            <v>0</v>
          </cell>
          <cell r="T4">
            <v>0</v>
          </cell>
          <cell r="U4">
            <v>0</v>
          </cell>
          <cell r="V4">
            <v>0</v>
          </cell>
          <cell r="W4">
            <v>0</v>
          </cell>
          <cell r="X4">
            <v>0</v>
          </cell>
          <cell r="Y4">
            <v>0</v>
          </cell>
          <cell r="Z4">
            <v>31670.23</v>
          </cell>
          <cell r="AA4" t="str">
            <v>KWH</v>
          </cell>
          <cell r="AB4">
            <v>707873</v>
          </cell>
        </row>
        <row r="5">
          <cell r="A5" t="str">
            <v>1</v>
          </cell>
          <cell r="B5" t="str">
            <v>Haverstraw-Stony Point Central School Dist</v>
          </cell>
          <cell r="C5" t="str">
            <v>375834</v>
          </cell>
          <cell r="D5">
            <v>36341.687515543985</v>
          </cell>
          <cell r="E5" t="str">
            <v>199905</v>
          </cell>
          <cell r="F5" t="str">
            <v>CAN</v>
          </cell>
          <cell r="G5">
            <v>734</v>
          </cell>
          <cell r="H5" t="str">
            <v>1</v>
          </cell>
          <cell r="I5" t="str">
            <v>04652</v>
          </cell>
          <cell r="L5">
            <v>-8292.2175000000007</v>
          </cell>
          <cell r="M5">
            <v>0</v>
          </cell>
          <cell r="N5">
            <v>0</v>
          </cell>
          <cell r="O5">
            <v>0</v>
          </cell>
          <cell r="P5">
            <v>0</v>
          </cell>
          <cell r="Q5">
            <v>0</v>
          </cell>
          <cell r="R5">
            <v>0</v>
          </cell>
          <cell r="S5">
            <v>0</v>
          </cell>
          <cell r="T5">
            <v>0</v>
          </cell>
          <cell r="U5">
            <v>0</v>
          </cell>
          <cell r="V5">
            <v>0</v>
          </cell>
          <cell r="W5">
            <v>0</v>
          </cell>
          <cell r="X5">
            <v>0</v>
          </cell>
          <cell r="Y5">
            <v>0</v>
          </cell>
          <cell r="Z5">
            <v>-8292.23</v>
          </cell>
          <cell r="AA5" t="str">
            <v>KWH</v>
          </cell>
          <cell r="AB5">
            <v>185342</v>
          </cell>
        </row>
        <row r="6">
          <cell r="A6" t="str">
            <v>1</v>
          </cell>
          <cell r="B6" t="str">
            <v>Haverstraw-Stony Point Central School Dist</v>
          </cell>
          <cell r="C6" t="str">
            <v>375845</v>
          </cell>
          <cell r="D6">
            <v>36343.687520717598</v>
          </cell>
          <cell r="E6" t="str">
            <v>199905</v>
          </cell>
          <cell r="F6" t="str">
            <v>LOC</v>
          </cell>
          <cell r="G6">
            <v>745</v>
          </cell>
          <cell r="H6" t="str">
            <v>1</v>
          </cell>
          <cell r="I6" t="str">
            <v>04652</v>
          </cell>
          <cell r="L6">
            <v>8292.2167000000009</v>
          </cell>
          <cell r="M6">
            <v>0</v>
          </cell>
          <cell r="N6">
            <v>0</v>
          </cell>
          <cell r="O6">
            <v>0</v>
          </cell>
          <cell r="P6">
            <v>0</v>
          </cell>
          <cell r="Q6">
            <v>0</v>
          </cell>
          <cell r="R6">
            <v>0</v>
          </cell>
          <cell r="S6">
            <v>0</v>
          </cell>
          <cell r="T6">
            <v>0</v>
          </cell>
          <cell r="U6">
            <v>0</v>
          </cell>
          <cell r="V6">
            <v>0</v>
          </cell>
          <cell r="W6">
            <v>0</v>
          </cell>
          <cell r="X6">
            <v>0</v>
          </cell>
          <cell r="Y6">
            <v>0</v>
          </cell>
          <cell r="Z6">
            <v>8292.23</v>
          </cell>
          <cell r="AA6" t="str">
            <v>KWH</v>
          </cell>
          <cell r="AB6">
            <v>185342</v>
          </cell>
        </row>
        <row r="7">
          <cell r="A7" t="str">
            <v>1</v>
          </cell>
          <cell r="B7" t="str">
            <v>Haverstraw-Stony Point Central School Dist</v>
          </cell>
          <cell r="C7" t="str">
            <v>375890</v>
          </cell>
          <cell r="D7">
            <v>36357.687599606485</v>
          </cell>
          <cell r="E7" t="str">
            <v>199906</v>
          </cell>
          <cell r="F7" t="str">
            <v>LOC</v>
          </cell>
          <cell r="G7">
            <v>790</v>
          </cell>
          <cell r="H7" t="str">
            <v>1</v>
          </cell>
          <cell r="I7" t="str">
            <v>04652</v>
          </cell>
          <cell r="L7">
            <v>37001.225299999998</v>
          </cell>
          <cell r="M7">
            <v>0</v>
          </cell>
          <cell r="N7">
            <v>0</v>
          </cell>
          <cell r="O7">
            <v>0</v>
          </cell>
          <cell r="P7">
            <v>0</v>
          </cell>
          <cell r="Q7">
            <v>0</v>
          </cell>
          <cell r="R7">
            <v>0</v>
          </cell>
          <cell r="S7">
            <v>0</v>
          </cell>
          <cell r="T7">
            <v>0</v>
          </cell>
          <cell r="U7">
            <v>0</v>
          </cell>
          <cell r="V7">
            <v>0</v>
          </cell>
          <cell r="W7">
            <v>0</v>
          </cell>
          <cell r="X7">
            <v>0</v>
          </cell>
          <cell r="Y7">
            <v>0</v>
          </cell>
          <cell r="Z7">
            <v>37001.230000000003</v>
          </cell>
          <cell r="AA7" t="str">
            <v>KWH</v>
          </cell>
          <cell r="AB7">
            <v>827028</v>
          </cell>
        </row>
        <row r="8">
          <cell r="A8" t="str">
            <v>1</v>
          </cell>
          <cell r="B8" t="str">
            <v>Nanuet Union Free School District</v>
          </cell>
          <cell r="C8" t="str">
            <v>375836</v>
          </cell>
          <cell r="D8">
            <v>36341.687516087964</v>
          </cell>
          <cell r="E8" t="str">
            <v>199905</v>
          </cell>
          <cell r="F8" t="str">
            <v>CAN</v>
          </cell>
          <cell r="G8">
            <v>736</v>
          </cell>
          <cell r="H8" t="str">
            <v>1</v>
          </cell>
          <cell r="I8" t="str">
            <v>04652</v>
          </cell>
          <cell r="L8">
            <v>-5017.96</v>
          </cell>
          <cell r="M8">
            <v>0</v>
          </cell>
          <cell r="N8">
            <v>0</v>
          </cell>
          <cell r="O8">
            <v>0</v>
          </cell>
          <cell r="P8">
            <v>0</v>
          </cell>
          <cell r="Q8">
            <v>0</v>
          </cell>
          <cell r="R8">
            <v>0</v>
          </cell>
          <cell r="S8">
            <v>0</v>
          </cell>
          <cell r="T8">
            <v>0</v>
          </cell>
          <cell r="U8">
            <v>0</v>
          </cell>
          <cell r="V8">
            <v>0</v>
          </cell>
          <cell r="W8">
            <v>0</v>
          </cell>
          <cell r="X8">
            <v>0</v>
          </cell>
          <cell r="Y8">
            <v>0</v>
          </cell>
          <cell r="Z8">
            <v>-5017.96</v>
          </cell>
          <cell r="AA8" t="str">
            <v>KWH</v>
          </cell>
          <cell r="AB8">
            <v>112158</v>
          </cell>
        </row>
        <row r="9">
          <cell r="A9" t="str">
            <v>1</v>
          </cell>
          <cell r="B9" t="str">
            <v>Nanuet Union Free School District</v>
          </cell>
          <cell r="C9" t="str">
            <v>375849</v>
          </cell>
          <cell r="D9">
            <v>36343.687517824073</v>
          </cell>
          <cell r="E9" t="str">
            <v>199905</v>
          </cell>
          <cell r="F9" t="str">
            <v>LOC</v>
          </cell>
          <cell r="G9">
            <v>749</v>
          </cell>
          <cell r="H9" t="str">
            <v>1</v>
          </cell>
          <cell r="I9" t="str">
            <v>04652</v>
          </cell>
          <cell r="L9">
            <v>5017.96</v>
          </cell>
          <cell r="M9">
            <v>0</v>
          </cell>
          <cell r="N9">
            <v>0</v>
          </cell>
          <cell r="O9">
            <v>0</v>
          </cell>
          <cell r="P9">
            <v>0</v>
          </cell>
          <cell r="Q9">
            <v>0</v>
          </cell>
          <cell r="R9">
            <v>0</v>
          </cell>
          <cell r="S9">
            <v>0</v>
          </cell>
          <cell r="T9">
            <v>0</v>
          </cell>
          <cell r="U9">
            <v>0</v>
          </cell>
          <cell r="V9">
            <v>0</v>
          </cell>
          <cell r="W9">
            <v>0</v>
          </cell>
          <cell r="X9">
            <v>0</v>
          </cell>
          <cell r="Y9">
            <v>0</v>
          </cell>
          <cell r="Z9">
            <v>5017.96</v>
          </cell>
          <cell r="AA9" t="str">
            <v>KWH</v>
          </cell>
          <cell r="AB9">
            <v>112158</v>
          </cell>
        </row>
        <row r="10">
          <cell r="A10" t="str">
            <v>1</v>
          </cell>
          <cell r="B10" t="str">
            <v>Nanuet Union Free School District</v>
          </cell>
          <cell r="C10" t="str">
            <v>375892</v>
          </cell>
          <cell r="D10">
            <v>36357.687615972223</v>
          </cell>
          <cell r="E10" t="str">
            <v>199906</v>
          </cell>
          <cell r="F10" t="str">
            <v>LOC</v>
          </cell>
          <cell r="G10">
            <v>792</v>
          </cell>
          <cell r="H10" t="str">
            <v>1</v>
          </cell>
          <cell r="I10" t="str">
            <v>04652</v>
          </cell>
          <cell r="L10">
            <v>5253.5955999999996</v>
          </cell>
          <cell r="M10">
            <v>0</v>
          </cell>
          <cell r="N10">
            <v>0</v>
          </cell>
          <cell r="O10">
            <v>0</v>
          </cell>
          <cell r="P10">
            <v>0</v>
          </cell>
          <cell r="Q10">
            <v>0</v>
          </cell>
          <cell r="R10">
            <v>0</v>
          </cell>
          <cell r="S10">
            <v>0</v>
          </cell>
          <cell r="T10">
            <v>0</v>
          </cell>
          <cell r="U10">
            <v>0</v>
          </cell>
          <cell r="V10">
            <v>0</v>
          </cell>
          <cell r="W10">
            <v>0</v>
          </cell>
          <cell r="X10">
            <v>0</v>
          </cell>
          <cell r="Y10">
            <v>0</v>
          </cell>
          <cell r="Z10">
            <v>5253.6</v>
          </cell>
          <cell r="AA10" t="str">
            <v>KWH</v>
          </cell>
          <cell r="AB10">
            <v>117425</v>
          </cell>
        </row>
        <row r="11">
          <cell r="A11" t="str">
            <v>1</v>
          </cell>
          <cell r="B11" t="str">
            <v>National Fuel Gas Distribution</v>
          </cell>
          <cell r="C11" t="str">
            <v>375873</v>
          </cell>
          <cell r="D11">
            <v>36347.68752673611</v>
          </cell>
          <cell r="E11" t="str">
            <v>199906</v>
          </cell>
          <cell r="F11" t="str">
            <v>LOC</v>
          </cell>
          <cell r="G11">
            <v>773</v>
          </cell>
          <cell r="H11" t="str">
            <v>1</v>
          </cell>
          <cell r="I11" t="str">
            <v>04651</v>
          </cell>
          <cell r="L11">
            <v>11372.677299999999</v>
          </cell>
          <cell r="M11">
            <v>0</v>
          </cell>
          <cell r="N11">
            <v>0</v>
          </cell>
          <cell r="O11">
            <v>682.37</v>
          </cell>
          <cell r="P11">
            <v>0</v>
          </cell>
          <cell r="Q11">
            <v>0</v>
          </cell>
          <cell r="R11">
            <v>0</v>
          </cell>
          <cell r="S11">
            <v>0</v>
          </cell>
          <cell r="T11">
            <v>0</v>
          </cell>
          <cell r="U11">
            <v>0</v>
          </cell>
          <cell r="V11">
            <v>0</v>
          </cell>
          <cell r="W11">
            <v>0</v>
          </cell>
          <cell r="X11">
            <v>0</v>
          </cell>
          <cell r="Y11">
            <v>0</v>
          </cell>
          <cell r="Z11">
            <v>12055.04</v>
          </cell>
          <cell r="AA11" t="str">
            <v>KWH</v>
          </cell>
          <cell r="AB11">
            <v>295392</v>
          </cell>
        </row>
        <row r="12">
          <cell r="A12" t="str">
            <v>1</v>
          </cell>
          <cell r="B12" t="str">
            <v>Nyack Union Free School District</v>
          </cell>
          <cell r="C12" t="str">
            <v>375835</v>
          </cell>
          <cell r="D12">
            <v>36341.68751581019</v>
          </cell>
          <cell r="E12" t="str">
            <v>199905</v>
          </cell>
          <cell r="F12" t="str">
            <v>CAN</v>
          </cell>
          <cell r="G12">
            <v>735</v>
          </cell>
          <cell r="H12" t="str">
            <v>1</v>
          </cell>
          <cell r="I12" t="str">
            <v>04652</v>
          </cell>
          <cell r="L12">
            <v>-2813.8874000000001</v>
          </cell>
          <cell r="M12">
            <v>0</v>
          </cell>
          <cell r="N12">
            <v>0</v>
          </cell>
          <cell r="O12">
            <v>0</v>
          </cell>
          <cell r="P12">
            <v>0</v>
          </cell>
          <cell r="Q12">
            <v>0</v>
          </cell>
          <cell r="R12">
            <v>0</v>
          </cell>
          <cell r="S12">
            <v>0</v>
          </cell>
          <cell r="T12">
            <v>0</v>
          </cell>
          <cell r="U12">
            <v>0</v>
          </cell>
          <cell r="V12">
            <v>0</v>
          </cell>
          <cell r="W12">
            <v>0</v>
          </cell>
          <cell r="X12">
            <v>0</v>
          </cell>
          <cell r="Y12">
            <v>0</v>
          </cell>
          <cell r="Z12">
            <v>-2813.88</v>
          </cell>
          <cell r="AA12" t="str">
            <v>KWH</v>
          </cell>
          <cell r="AB12">
            <v>62894</v>
          </cell>
        </row>
        <row r="13">
          <cell r="A13" t="str">
            <v>1</v>
          </cell>
          <cell r="B13" t="str">
            <v>Nyack Union Free School District</v>
          </cell>
          <cell r="C13" t="str">
            <v>375846</v>
          </cell>
          <cell r="D13">
            <v>36343.687520057872</v>
          </cell>
          <cell r="E13" t="str">
            <v>199905</v>
          </cell>
          <cell r="F13" t="str">
            <v>LOC</v>
          </cell>
          <cell r="G13">
            <v>746</v>
          </cell>
          <cell r="H13" t="str">
            <v>1</v>
          </cell>
          <cell r="I13" t="str">
            <v>04652</v>
          </cell>
          <cell r="L13">
            <v>2813.8831</v>
          </cell>
          <cell r="M13">
            <v>0</v>
          </cell>
          <cell r="N13">
            <v>0</v>
          </cell>
          <cell r="O13">
            <v>0</v>
          </cell>
          <cell r="P13">
            <v>0</v>
          </cell>
          <cell r="Q13">
            <v>0</v>
          </cell>
          <cell r="R13">
            <v>0</v>
          </cell>
          <cell r="S13">
            <v>0</v>
          </cell>
          <cell r="T13">
            <v>0</v>
          </cell>
          <cell r="U13">
            <v>0</v>
          </cell>
          <cell r="V13">
            <v>0</v>
          </cell>
          <cell r="W13">
            <v>0</v>
          </cell>
          <cell r="X13">
            <v>0</v>
          </cell>
          <cell r="Y13">
            <v>0</v>
          </cell>
          <cell r="Z13">
            <v>2813.88</v>
          </cell>
          <cell r="AA13" t="str">
            <v>KWH</v>
          </cell>
          <cell r="AB13">
            <v>62894</v>
          </cell>
        </row>
        <row r="14">
          <cell r="A14" t="str">
            <v>1</v>
          </cell>
          <cell r="B14" t="str">
            <v>Nyack Union Free School District</v>
          </cell>
          <cell r="C14" t="str">
            <v>375893</v>
          </cell>
          <cell r="D14">
            <v>36357.687591273148</v>
          </cell>
          <cell r="E14" t="str">
            <v>199906</v>
          </cell>
          <cell r="F14" t="str">
            <v>LOC</v>
          </cell>
          <cell r="G14">
            <v>793</v>
          </cell>
          <cell r="H14" t="str">
            <v>1</v>
          </cell>
          <cell r="I14" t="str">
            <v>04652</v>
          </cell>
          <cell r="L14">
            <v>10949.481100000001</v>
          </cell>
          <cell r="M14">
            <v>0</v>
          </cell>
          <cell r="N14">
            <v>0</v>
          </cell>
          <cell r="O14">
            <v>0</v>
          </cell>
          <cell r="P14">
            <v>0</v>
          </cell>
          <cell r="Q14">
            <v>0</v>
          </cell>
          <cell r="R14">
            <v>0</v>
          </cell>
          <cell r="S14">
            <v>0</v>
          </cell>
          <cell r="T14">
            <v>0</v>
          </cell>
          <cell r="U14">
            <v>0</v>
          </cell>
          <cell r="V14">
            <v>0</v>
          </cell>
          <cell r="W14">
            <v>0</v>
          </cell>
          <cell r="X14">
            <v>0</v>
          </cell>
          <cell r="Y14">
            <v>0</v>
          </cell>
          <cell r="Z14">
            <v>10949.48</v>
          </cell>
          <cell r="AA14" t="str">
            <v>KWH</v>
          </cell>
          <cell r="AB14">
            <v>244827</v>
          </cell>
        </row>
        <row r="15">
          <cell r="A15" t="str">
            <v>1</v>
          </cell>
          <cell r="B15" t="str">
            <v>South Orangetown Central School District</v>
          </cell>
          <cell r="C15" t="str">
            <v>375837</v>
          </cell>
          <cell r="D15">
            <v>36341.687516388891</v>
          </cell>
          <cell r="E15" t="str">
            <v>199905</v>
          </cell>
          <cell r="F15" t="str">
            <v>CAN</v>
          </cell>
          <cell r="G15">
            <v>737</v>
          </cell>
          <cell r="H15" t="str">
            <v>1</v>
          </cell>
          <cell r="I15" t="str">
            <v>04652</v>
          </cell>
          <cell r="L15">
            <v>-7634.2136</v>
          </cell>
          <cell r="M15">
            <v>0</v>
          </cell>
          <cell r="N15">
            <v>0</v>
          </cell>
          <cell r="O15">
            <v>0</v>
          </cell>
          <cell r="P15">
            <v>0</v>
          </cell>
          <cell r="Q15">
            <v>0</v>
          </cell>
          <cell r="R15">
            <v>0</v>
          </cell>
          <cell r="S15">
            <v>0</v>
          </cell>
          <cell r="T15">
            <v>0</v>
          </cell>
          <cell r="U15">
            <v>0</v>
          </cell>
          <cell r="V15">
            <v>0</v>
          </cell>
          <cell r="W15">
            <v>0</v>
          </cell>
          <cell r="X15">
            <v>0</v>
          </cell>
          <cell r="Y15">
            <v>0</v>
          </cell>
          <cell r="Z15">
            <v>-7634.22</v>
          </cell>
          <cell r="AA15" t="str">
            <v>KWH</v>
          </cell>
          <cell r="AB15">
            <v>170635</v>
          </cell>
        </row>
        <row r="16">
          <cell r="A16" t="str">
            <v>1</v>
          </cell>
          <cell r="B16" t="str">
            <v>South Orangetown Central School District</v>
          </cell>
          <cell r="C16" t="str">
            <v>375847</v>
          </cell>
          <cell r="D16">
            <v>36343.68751916667</v>
          </cell>
          <cell r="E16" t="str">
            <v>199905</v>
          </cell>
          <cell r="F16" t="str">
            <v>LOC</v>
          </cell>
          <cell r="G16">
            <v>747</v>
          </cell>
          <cell r="H16" t="str">
            <v>1</v>
          </cell>
          <cell r="I16" t="str">
            <v>04652</v>
          </cell>
          <cell r="L16">
            <v>7634.22</v>
          </cell>
          <cell r="M16">
            <v>0</v>
          </cell>
          <cell r="N16">
            <v>0</v>
          </cell>
          <cell r="O16">
            <v>0</v>
          </cell>
          <cell r="P16">
            <v>0</v>
          </cell>
          <cell r="Q16">
            <v>0</v>
          </cell>
          <cell r="R16">
            <v>0</v>
          </cell>
          <cell r="S16">
            <v>0</v>
          </cell>
          <cell r="T16">
            <v>0</v>
          </cell>
          <cell r="U16">
            <v>0</v>
          </cell>
          <cell r="V16">
            <v>0</v>
          </cell>
          <cell r="W16">
            <v>0</v>
          </cell>
          <cell r="X16">
            <v>0</v>
          </cell>
          <cell r="Y16">
            <v>0</v>
          </cell>
          <cell r="Z16">
            <v>7634.22</v>
          </cell>
          <cell r="AA16" t="str">
            <v>KWH</v>
          </cell>
          <cell r="AB16">
            <v>170635</v>
          </cell>
        </row>
        <row r="17">
          <cell r="A17" t="str">
            <v>1</v>
          </cell>
          <cell r="B17" t="str">
            <v>South Orangetown Central School District</v>
          </cell>
          <cell r="C17" t="str">
            <v>375894</v>
          </cell>
          <cell r="D17">
            <v>36355.6875</v>
          </cell>
          <cell r="E17" t="str">
            <v>199906</v>
          </cell>
          <cell r="F17" t="str">
            <v>LOC</v>
          </cell>
          <cell r="G17">
            <v>794</v>
          </cell>
          <cell r="H17" t="str">
            <v>1</v>
          </cell>
          <cell r="I17" t="str">
            <v>04652</v>
          </cell>
          <cell r="L17">
            <v>11059.05</v>
          </cell>
          <cell r="M17">
            <v>0</v>
          </cell>
          <cell r="N17">
            <v>0</v>
          </cell>
          <cell r="O17">
            <v>0</v>
          </cell>
          <cell r="P17">
            <v>0</v>
          </cell>
          <cell r="Q17">
            <v>0</v>
          </cell>
          <cell r="R17">
            <v>0</v>
          </cell>
          <cell r="S17">
            <v>0</v>
          </cell>
          <cell r="T17">
            <v>0</v>
          </cell>
          <cell r="U17">
            <v>0</v>
          </cell>
          <cell r="V17">
            <v>0</v>
          </cell>
          <cell r="W17">
            <v>0</v>
          </cell>
          <cell r="X17">
            <v>0</v>
          </cell>
          <cell r="Y17">
            <v>0</v>
          </cell>
          <cell r="Z17">
            <v>11059.05</v>
          </cell>
          <cell r="AA17" t="str">
            <v>KWH</v>
          </cell>
          <cell r="AB17">
            <v>247185</v>
          </cell>
        </row>
        <row r="18">
          <cell r="A18" t="str">
            <v>2</v>
          </cell>
          <cell r="B18" t="str">
            <v>AEP Energy Services</v>
          </cell>
          <cell r="C18" t="str">
            <v>375850</v>
          </cell>
          <cell r="D18">
            <v>36343.687515659723</v>
          </cell>
          <cell r="E18" t="str">
            <v>199902</v>
          </cell>
          <cell r="F18" t="str">
            <v>LOC</v>
          </cell>
          <cell r="G18">
            <v>750</v>
          </cell>
          <cell r="H18" t="str">
            <v>2</v>
          </cell>
          <cell r="I18" t="str">
            <v>04653</v>
          </cell>
          <cell r="L18">
            <v>3940</v>
          </cell>
          <cell r="M18">
            <v>0</v>
          </cell>
          <cell r="N18">
            <v>0</v>
          </cell>
          <cell r="O18">
            <v>0</v>
          </cell>
          <cell r="P18">
            <v>0</v>
          </cell>
          <cell r="Q18">
            <v>0</v>
          </cell>
          <cell r="R18">
            <v>0</v>
          </cell>
          <cell r="S18">
            <v>0</v>
          </cell>
          <cell r="T18">
            <v>0</v>
          </cell>
          <cell r="U18">
            <v>0</v>
          </cell>
          <cell r="V18">
            <v>0</v>
          </cell>
          <cell r="W18">
            <v>0</v>
          </cell>
          <cell r="X18">
            <v>0</v>
          </cell>
          <cell r="Y18">
            <v>0</v>
          </cell>
          <cell r="Z18">
            <v>3940</v>
          </cell>
          <cell r="AA18" t="str">
            <v>MMBTU</v>
          </cell>
          <cell r="AB18">
            <v>2000</v>
          </cell>
        </row>
        <row r="19">
          <cell r="A19" t="str">
            <v>2</v>
          </cell>
          <cell r="B19" t="str">
            <v>Air Products &amp; Chemicals Inc (CPA)</v>
          </cell>
          <cell r="C19" t="str">
            <v>375831</v>
          </cell>
          <cell r="D19">
            <v>36343.687512152777</v>
          </cell>
          <cell r="E19" t="str">
            <v>199905</v>
          </cell>
          <cell r="F19" t="str">
            <v>LOC</v>
          </cell>
          <cell r="G19">
            <v>731</v>
          </cell>
          <cell r="H19" t="str">
            <v>2</v>
          </cell>
          <cell r="I19" t="str">
            <v>04653</v>
          </cell>
          <cell r="L19">
            <v>127.65</v>
          </cell>
          <cell r="M19">
            <v>0</v>
          </cell>
          <cell r="N19">
            <v>0</v>
          </cell>
          <cell r="O19">
            <v>7.66</v>
          </cell>
          <cell r="P19">
            <v>1.28</v>
          </cell>
          <cell r="Q19">
            <v>0</v>
          </cell>
          <cell r="R19">
            <v>0</v>
          </cell>
          <cell r="S19">
            <v>0</v>
          </cell>
          <cell r="T19">
            <v>0</v>
          </cell>
          <cell r="U19">
            <v>0</v>
          </cell>
          <cell r="V19">
            <v>0</v>
          </cell>
          <cell r="W19">
            <v>0</v>
          </cell>
          <cell r="X19">
            <v>0</v>
          </cell>
          <cell r="Y19">
            <v>0</v>
          </cell>
          <cell r="Z19">
            <v>136.59</v>
          </cell>
          <cell r="AA19" t="str">
            <v>MMBTU</v>
          </cell>
          <cell r="AB19">
            <v>46</v>
          </cell>
        </row>
        <row r="20">
          <cell r="A20" t="str">
            <v>2</v>
          </cell>
          <cell r="B20" t="str">
            <v>Air Products &amp; Chemicals Inc (CPA)</v>
          </cell>
          <cell r="C20" t="str">
            <v>376010</v>
          </cell>
          <cell r="D20">
            <v>36362.6879653125</v>
          </cell>
          <cell r="E20" t="str">
            <v>199906</v>
          </cell>
          <cell r="F20" t="str">
            <v>LOC</v>
          </cell>
          <cell r="G20">
            <v>910</v>
          </cell>
          <cell r="H20" t="str">
            <v>2</v>
          </cell>
          <cell r="I20" t="str">
            <v>04653</v>
          </cell>
          <cell r="L20">
            <v>32.19</v>
          </cell>
          <cell r="M20">
            <v>0</v>
          </cell>
          <cell r="N20">
            <v>0</v>
          </cell>
          <cell r="O20">
            <v>1.93</v>
          </cell>
          <cell r="P20">
            <v>0.32</v>
          </cell>
          <cell r="Q20">
            <v>0</v>
          </cell>
          <cell r="R20">
            <v>0</v>
          </cell>
          <cell r="S20">
            <v>0</v>
          </cell>
          <cell r="T20">
            <v>0</v>
          </cell>
          <cell r="U20">
            <v>0</v>
          </cell>
          <cell r="V20">
            <v>0</v>
          </cell>
          <cell r="W20">
            <v>0</v>
          </cell>
          <cell r="X20">
            <v>0</v>
          </cell>
          <cell r="Y20">
            <v>0</v>
          </cell>
          <cell r="Z20">
            <v>34.44</v>
          </cell>
          <cell r="AA20" t="str">
            <v>MMBTU</v>
          </cell>
          <cell r="AB20">
            <v>11.6</v>
          </cell>
        </row>
        <row r="21">
          <cell r="A21" t="str">
            <v>2</v>
          </cell>
          <cell r="B21" t="str">
            <v>Air Products and Chemicals - PNG</v>
          </cell>
          <cell r="C21" t="str">
            <v>375992</v>
          </cell>
          <cell r="D21">
            <v>36363.687564930551</v>
          </cell>
          <cell r="E21" t="str">
            <v>199906</v>
          </cell>
          <cell r="F21" t="str">
            <v>LOC</v>
          </cell>
          <cell r="G21">
            <v>892</v>
          </cell>
          <cell r="H21" t="str">
            <v>2</v>
          </cell>
          <cell r="I21" t="str">
            <v>04653</v>
          </cell>
          <cell r="L21">
            <v>34.409999999999997</v>
          </cell>
          <cell r="M21">
            <v>0</v>
          </cell>
          <cell r="N21">
            <v>0</v>
          </cell>
          <cell r="O21">
            <v>0</v>
          </cell>
          <cell r="P21">
            <v>0</v>
          </cell>
          <cell r="Q21">
            <v>0</v>
          </cell>
          <cell r="R21">
            <v>0</v>
          </cell>
          <cell r="S21">
            <v>0</v>
          </cell>
          <cell r="T21">
            <v>0</v>
          </cell>
          <cell r="U21">
            <v>0</v>
          </cell>
          <cell r="V21">
            <v>0</v>
          </cell>
          <cell r="W21">
            <v>0</v>
          </cell>
          <cell r="X21">
            <v>0</v>
          </cell>
          <cell r="Y21">
            <v>0</v>
          </cell>
          <cell r="Z21">
            <v>34.409999999999997</v>
          </cell>
          <cell r="AA21" t="str">
            <v>MCF</v>
          </cell>
          <cell r="AB21">
            <v>13</v>
          </cell>
        </row>
        <row r="22">
          <cell r="A22" t="str">
            <v>2</v>
          </cell>
          <cell r="B22" t="str">
            <v>Altoona Area School District</v>
          </cell>
          <cell r="C22" t="str">
            <v>375988</v>
          </cell>
          <cell r="D22">
            <v>36362.687790509262</v>
          </cell>
          <cell r="E22" t="str">
            <v>199906</v>
          </cell>
          <cell r="F22" t="str">
            <v>LOC</v>
          </cell>
          <cell r="G22">
            <v>888</v>
          </cell>
          <cell r="H22" t="str">
            <v>2</v>
          </cell>
          <cell r="I22" t="str">
            <v>04653</v>
          </cell>
          <cell r="L22">
            <v>1823.09</v>
          </cell>
          <cell r="M22">
            <v>0</v>
          </cell>
          <cell r="N22">
            <v>0</v>
          </cell>
          <cell r="O22">
            <v>0</v>
          </cell>
          <cell r="P22">
            <v>0</v>
          </cell>
          <cell r="Q22">
            <v>0</v>
          </cell>
          <cell r="R22">
            <v>0</v>
          </cell>
          <cell r="S22">
            <v>0</v>
          </cell>
          <cell r="T22">
            <v>0</v>
          </cell>
          <cell r="U22">
            <v>0</v>
          </cell>
          <cell r="V22">
            <v>0</v>
          </cell>
          <cell r="W22">
            <v>0</v>
          </cell>
          <cell r="X22">
            <v>0</v>
          </cell>
          <cell r="Y22">
            <v>0</v>
          </cell>
          <cell r="Z22">
            <v>1823.09</v>
          </cell>
          <cell r="AA22" t="str">
            <v>MCF</v>
          </cell>
          <cell r="AB22">
            <v>587</v>
          </cell>
        </row>
        <row r="23">
          <cell r="A23" t="str">
            <v>2</v>
          </cell>
          <cell r="B23" t="str">
            <v>Amerada Hess</v>
          </cell>
          <cell r="C23" t="str">
            <v>375777</v>
          </cell>
          <cell r="D23">
            <v>36339.68751581019</v>
          </cell>
          <cell r="E23" t="str">
            <v>199901</v>
          </cell>
          <cell r="F23" t="str">
            <v>LOC</v>
          </cell>
          <cell r="G23">
            <v>677</v>
          </cell>
          <cell r="H23" t="str">
            <v>2</v>
          </cell>
          <cell r="I23" t="str">
            <v>04652</v>
          </cell>
          <cell r="L23">
            <v>103.2</v>
          </cell>
          <cell r="M23">
            <v>0</v>
          </cell>
          <cell r="N23">
            <v>0</v>
          </cell>
          <cell r="O23">
            <v>0</v>
          </cell>
          <cell r="P23">
            <v>0</v>
          </cell>
          <cell r="Q23">
            <v>0</v>
          </cell>
          <cell r="R23">
            <v>0</v>
          </cell>
          <cell r="S23">
            <v>0</v>
          </cell>
          <cell r="T23">
            <v>0</v>
          </cell>
          <cell r="U23">
            <v>0</v>
          </cell>
          <cell r="V23">
            <v>0</v>
          </cell>
          <cell r="W23">
            <v>0</v>
          </cell>
          <cell r="X23">
            <v>0</v>
          </cell>
          <cell r="Y23">
            <v>0</v>
          </cell>
          <cell r="Z23">
            <v>103.2</v>
          </cell>
          <cell r="AA23" t="str">
            <v>MMBTU</v>
          </cell>
          <cell r="AB23">
            <v>40</v>
          </cell>
        </row>
        <row r="24">
          <cell r="A24" t="str">
            <v>2</v>
          </cell>
          <cell r="B24" t="str">
            <v>Amerada Hess</v>
          </cell>
          <cell r="C24" t="str">
            <v>375778</v>
          </cell>
          <cell r="D24">
            <v>36339.687516122685</v>
          </cell>
          <cell r="E24" t="str">
            <v>199904</v>
          </cell>
          <cell r="F24" t="str">
            <v>LOC</v>
          </cell>
          <cell r="G24">
            <v>678</v>
          </cell>
          <cell r="H24" t="str">
            <v>2</v>
          </cell>
          <cell r="I24" t="str">
            <v>04652</v>
          </cell>
          <cell r="L24">
            <v>1180.5233000000001</v>
          </cell>
          <cell r="M24">
            <v>0</v>
          </cell>
          <cell r="N24">
            <v>0</v>
          </cell>
          <cell r="O24">
            <v>0</v>
          </cell>
          <cell r="P24">
            <v>0</v>
          </cell>
          <cell r="Q24">
            <v>0</v>
          </cell>
          <cell r="R24">
            <v>0</v>
          </cell>
          <cell r="S24">
            <v>0</v>
          </cell>
          <cell r="T24">
            <v>0</v>
          </cell>
          <cell r="U24">
            <v>0</v>
          </cell>
          <cell r="V24">
            <v>0</v>
          </cell>
          <cell r="W24">
            <v>0</v>
          </cell>
          <cell r="X24">
            <v>0</v>
          </cell>
          <cell r="Y24">
            <v>0</v>
          </cell>
          <cell r="Z24">
            <v>1180.52</v>
          </cell>
          <cell r="AA24" t="str">
            <v>MMBTU</v>
          </cell>
          <cell r="AB24">
            <v>466.61</v>
          </cell>
        </row>
        <row r="25">
          <cell r="A25" t="str">
            <v>2</v>
          </cell>
          <cell r="B25" t="str">
            <v>Amerada Hess</v>
          </cell>
          <cell r="C25" t="str">
            <v>375854</v>
          </cell>
          <cell r="D25">
            <v>36343.687522141205</v>
          </cell>
          <cell r="E25" t="str">
            <v>199905</v>
          </cell>
          <cell r="F25" t="str">
            <v>LOC</v>
          </cell>
          <cell r="G25">
            <v>754</v>
          </cell>
          <cell r="H25" t="str">
            <v>2</v>
          </cell>
          <cell r="I25" t="str">
            <v>04652</v>
          </cell>
          <cell r="L25">
            <v>10057.102999999999</v>
          </cell>
          <cell r="M25">
            <v>0</v>
          </cell>
          <cell r="N25">
            <v>0</v>
          </cell>
          <cell r="O25">
            <v>0</v>
          </cell>
          <cell r="P25">
            <v>0</v>
          </cell>
          <cell r="Q25">
            <v>0</v>
          </cell>
          <cell r="R25">
            <v>0</v>
          </cell>
          <cell r="S25">
            <v>0</v>
          </cell>
          <cell r="T25">
            <v>0</v>
          </cell>
          <cell r="U25">
            <v>0</v>
          </cell>
          <cell r="V25">
            <v>0</v>
          </cell>
          <cell r="W25">
            <v>0</v>
          </cell>
          <cell r="X25">
            <v>0</v>
          </cell>
          <cell r="Y25">
            <v>0</v>
          </cell>
          <cell r="Z25">
            <v>10057.1</v>
          </cell>
          <cell r="AA25" t="str">
            <v>MMBTU</v>
          </cell>
          <cell r="AB25">
            <v>4009</v>
          </cell>
        </row>
        <row r="26">
          <cell r="A26" t="str">
            <v>2</v>
          </cell>
          <cell r="B26" t="str">
            <v>Amerada Hess</v>
          </cell>
          <cell r="C26" t="str">
            <v>375974</v>
          </cell>
          <cell r="D26">
            <v>36362.687527581016</v>
          </cell>
          <cell r="E26" t="str">
            <v>199906</v>
          </cell>
          <cell r="F26" t="str">
            <v>LOC</v>
          </cell>
          <cell r="G26">
            <v>874</v>
          </cell>
          <cell r="H26" t="str">
            <v>2</v>
          </cell>
          <cell r="I26" t="str">
            <v>04652</v>
          </cell>
          <cell r="L26">
            <v>1290.412</v>
          </cell>
          <cell r="M26">
            <v>0</v>
          </cell>
          <cell r="N26">
            <v>0</v>
          </cell>
          <cell r="O26">
            <v>0</v>
          </cell>
          <cell r="P26">
            <v>0</v>
          </cell>
          <cell r="Q26">
            <v>0</v>
          </cell>
          <cell r="R26">
            <v>0</v>
          </cell>
          <cell r="S26">
            <v>0</v>
          </cell>
          <cell r="T26">
            <v>0</v>
          </cell>
          <cell r="U26">
            <v>0</v>
          </cell>
          <cell r="V26">
            <v>0</v>
          </cell>
          <cell r="W26">
            <v>0</v>
          </cell>
          <cell r="X26">
            <v>0</v>
          </cell>
          <cell r="Y26">
            <v>0</v>
          </cell>
          <cell r="Z26">
            <v>1290.42</v>
          </cell>
          <cell r="AA26" t="str">
            <v>MMBTU</v>
          </cell>
          <cell r="AB26">
            <v>491.8</v>
          </cell>
        </row>
        <row r="27">
          <cell r="A27" t="str">
            <v>2</v>
          </cell>
          <cell r="B27" t="str">
            <v>Ampal Inc</v>
          </cell>
          <cell r="C27" t="str">
            <v>375944</v>
          </cell>
          <cell r="D27">
            <v>36360.687602812497</v>
          </cell>
          <cell r="E27" t="str">
            <v>199906</v>
          </cell>
          <cell r="F27" t="str">
            <v>LOC</v>
          </cell>
          <cell r="G27">
            <v>844</v>
          </cell>
          <cell r="H27" t="str">
            <v>2</v>
          </cell>
          <cell r="I27" t="str">
            <v>04653</v>
          </cell>
          <cell r="L27">
            <v>13466.412</v>
          </cell>
          <cell r="M27">
            <v>0</v>
          </cell>
          <cell r="N27">
            <v>0</v>
          </cell>
          <cell r="O27">
            <v>0</v>
          </cell>
          <cell r="P27">
            <v>0</v>
          </cell>
          <cell r="Q27">
            <v>0</v>
          </cell>
          <cell r="R27">
            <v>0</v>
          </cell>
          <cell r="S27">
            <v>0</v>
          </cell>
          <cell r="T27">
            <v>0</v>
          </cell>
          <cell r="U27">
            <v>0</v>
          </cell>
          <cell r="V27">
            <v>0</v>
          </cell>
          <cell r="W27">
            <v>0</v>
          </cell>
          <cell r="X27">
            <v>0</v>
          </cell>
          <cell r="Y27">
            <v>0</v>
          </cell>
          <cell r="Z27">
            <v>13466.41</v>
          </cell>
          <cell r="AA27" t="str">
            <v>MMBTU</v>
          </cell>
          <cell r="AB27">
            <v>4806</v>
          </cell>
        </row>
        <row r="28">
          <cell r="A28" t="str">
            <v>2</v>
          </cell>
          <cell r="B28" t="str">
            <v>Arcadia Energy Corp</v>
          </cell>
          <cell r="C28" t="str">
            <v>375885</v>
          </cell>
          <cell r="D28">
            <v>36367.67514486111</v>
          </cell>
          <cell r="E28" t="str">
            <v>199906</v>
          </cell>
          <cell r="F28" t="str">
            <v>LOC</v>
          </cell>
          <cell r="G28">
            <v>785</v>
          </cell>
          <cell r="H28" t="str">
            <v>2</v>
          </cell>
          <cell r="I28" t="str">
            <v>04652</v>
          </cell>
          <cell r="L28">
            <v>73959.600000000006</v>
          </cell>
          <cell r="M28">
            <v>0</v>
          </cell>
          <cell r="N28">
            <v>0</v>
          </cell>
          <cell r="O28">
            <v>0</v>
          </cell>
          <cell r="P28">
            <v>0</v>
          </cell>
          <cell r="Q28">
            <v>0</v>
          </cell>
          <cell r="R28">
            <v>0</v>
          </cell>
          <cell r="S28">
            <v>0</v>
          </cell>
          <cell r="T28">
            <v>0</v>
          </cell>
          <cell r="U28">
            <v>0</v>
          </cell>
          <cell r="V28">
            <v>0</v>
          </cell>
          <cell r="W28">
            <v>0</v>
          </cell>
          <cell r="X28">
            <v>0</v>
          </cell>
          <cell r="Y28">
            <v>0</v>
          </cell>
          <cell r="Z28">
            <v>73959.600000000006</v>
          </cell>
          <cell r="AA28" t="str">
            <v>MMBTU</v>
          </cell>
          <cell r="AB28">
            <v>30600</v>
          </cell>
        </row>
        <row r="29">
          <cell r="A29" t="str">
            <v>2</v>
          </cell>
          <cell r="B29" t="str">
            <v>Architectural Woodsmiths Inc.</v>
          </cell>
          <cell r="C29" t="str">
            <v>375985</v>
          </cell>
          <cell r="D29">
            <v>36362.687770520832</v>
          </cell>
          <cell r="E29" t="str">
            <v>199906</v>
          </cell>
          <cell r="F29" t="str">
            <v>LOC</v>
          </cell>
          <cell r="G29">
            <v>885</v>
          </cell>
          <cell r="H29" t="str">
            <v>2</v>
          </cell>
          <cell r="I29" t="str">
            <v>04653</v>
          </cell>
          <cell r="K29">
            <v>114</v>
          </cell>
          <cell r="L29">
            <v>187.5</v>
          </cell>
          <cell r="M29">
            <v>0</v>
          </cell>
          <cell r="N29">
            <v>0</v>
          </cell>
          <cell r="O29">
            <v>0</v>
          </cell>
          <cell r="P29">
            <v>0</v>
          </cell>
          <cell r="Q29">
            <v>0</v>
          </cell>
          <cell r="R29">
            <v>0</v>
          </cell>
          <cell r="S29">
            <v>0</v>
          </cell>
          <cell r="T29">
            <v>0</v>
          </cell>
          <cell r="U29">
            <v>0</v>
          </cell>
          <cell r="V29">
            <v>0</v>
          </cell>
          <cell r="W29">
            <v>0</v>
          </cell>
          <cell r="X29">
            <v>0</v>
          </cell>
          <cell r="Y29">
            <v>0</v>
          </cell>
          <cell r="Z29">
            <v>301.5</v>
          </cell>
        </row>
        <row r="30">
          <cell r="A30" t="str">
            <v>2</v>
          </cell>
          <cell r="B30" t="str">
            <v>Atlantic Castings, Inc</v>
          </cell>
          <cell r="C30" t="str">
            <v>375866</v>
          </cell>
          <cell r="D30">
            <v>36347.687522291671</v>
          </cell>
          <cell r="E30" t="str">
            <v>199906</v>
          </cell>
          <cell r="F30" t="str">
            <v>LOC</v>
          </cell>
          <cell r="G30">
            <v>766</v>
          </cell>
          <cell r="H30" t="str">
            <v>2</v>
          </cell>
          <cell r="I30" t="str">
            <v>04659</v>
          </cell>
          <cell r="L30">
            <v>6495.4260000000004</v>
          </cell>
          <cell r="M30">
            <v>0</v>
          </cell>
          <cell r="N30">
            <v>0</v>
          </cell>
          <cell r="O30">
            <v>0</v>
          </cell>
          <cell r="P30">
            <v>0</v>
          </cell>
          <cell r="Q30">
            <v>0</v>
          </cell>
          <cell r="R30">
            <v>0</v>
          </cell>
          <cell r="S30">
            <v>0</v>
          </cell>
          <cell r="T30">
            <v>0</v>
          </cell>
          <cell r="U30">
            <v>0</v>
          </cell>
          <cell r="V30">
            <v>0</v>
          </cell>
          <cell r="W30">
            <v>0</v>
          </cell>
          <cell r="X30">
            <v>0</v>
          </cell>
          <cell r="Y30">
            <v>0</v>
          </cell>
          <cell r="Z30">
            <v>6495.43</v>
          </cell>
          <cell r="AA30" t="str">
            <v>MMBTU</v>
          </cell>
          <cell r="AB30">
            <v>2510.6999999999998</v>
          </cell>
        </row>
        <row r="31">
          <cell r="A31" t="str">
            <v>2</v>
          </cell>
          <cell r="B31" t="str">
            <v>Baker MGMT, Inc.</v>
          </cell>
          <cell r="C31" t="str">
            <v>376029</v>
          </cell>
          <cell r="D31">
            <v>36367.675160682869</v>
          </cell>
          <cell r="E31" t="str">
            <v>199906</v>
          </cell>
          <cell r="F31" t="str">
            <v>LOC</v>
          </cell>
          <cell r="G31">
            <v>929</v>
          </cell>
          <cell r="H31" t="str">
            <v>2</v>
          </cell>
          <cell r="I31" t="str">
            <v>04655</v>
          </cell>
          <cell r="L31">
            <v>1565.7</v>
          </cell>
          <cell r="M31">
            <v>0</v>
          </cell>
          <cell r="N31">
            <v>0</v>
          </cell>
          <cell r="O31">
            <v>93.94</v>
          </cell>
          <cell r="P31">
            <v>0</v>
          </cell>
          <cell r="Q31">
            <v>0</v>
          </cell>
          <cell r="R31">
            <v>0</v>
          </cell>
          <cell r="S31">
            <v>0</v>
          </cell>
          <cell r="T31">
            <v>0</v>
          </cell>
          <cell r="U31">
            <v>0</v>
          </cell>
          <cell r="V31">
            <v>0</v>
          </cell>
          <cell r="W31">
            <v>0</v>
          </cell>
          <cell r="X31">
            <v>0</v>
          </cell>
          <cell r="Y31">
            <v>0</v>
          </cell>
          <cell r="Z31">
            <v>1659.64</v>
          </cell>
          <cell r="AA31" t="str">
            <v>MMBTU</v>
          </cell>
          <cell r="AB31">
            <v>510</v>
          </cell>
        </row>
        <row r="32">
          <cell r="A32" t="str">
            <v>2</v>
          </cell>
          <cell r="B32" t="str">
            <v>Bedford Area School District</v>
          </cell>
          <cell r="C32" t="str">
            <v>375943</v>
          </cell>
          <cell r="D32">
            <v>36360.687594328701</v>
          </cell>
          <cell r="E32" t="str">
            <v>199906</v>
          </cell>
          <cell r="F32" t="str">
            <v>LOC</v>
          </cell>
          <cell r="G32">
            <v>843</v>
          </cell>
          <cell r="H32" t="str">
            <v>2</v>
          </cell>
          <cell r="I32" t="str">
            <v>04653</v>
          </cell>
          <cell r="L32">
            <v>401.76</v>
          </cell>
          <cell r="M32">
            <v>0</v>
          </cell>
          <cell r="N32">
            <v>0</v>
          </cell>
          <cell r="O32">
            <v>0</v>
          </cell>
          <cell r="P32">
            <v>0</v>
          </cell>
          <cell r="Q32">
            <v>0</v>
          </cell>
          <cell r="R32">
            <v>0</v>
          </cell>
          <cell r="S32">
            <v>0</v>
          </cell>
          <cell r="T32">
            <v>0</v>
          </cell>
          <cell r="U32">
            <v>0</v>
          </cell>
          <cell r="V32">
            <v>0</v>
          </cell>
          <cell r="W32">
            <v>0</v>
          </cell>
          <cell r="X32">
            <v>0</v>
          </cell>
          <cell r="Y32">
            <v>0</v>
          </cell>
          <cell r="Z32">
            <v>401.76</v>
          </cell>
          <cell r="AA32" t="str">
            <v>MMBTU</v>
          </cell>
          <cell r="AB32">
            <v>144</v>
          </cell>
        </row>
        <row r="33">
          <cell r="A33" t="str">
            <v>2</v>
          </cell>
          <cell r="B33" t="str">
            <v>Benada Aluminum</v>
          </cell>
          <cell r="C33" t="str">
            <v>375868</v>
          </cell>
          <cell r="D33">
            <v>36347.68752295139</v>
          </cell>
          <cell r="E33" t="str">
            <v>199906</v>
          </cell>
          <cell r="F33" t="str">
            <v>LOC</v>
          </cell>
          <cell r="G33">
            <v>768</v>
          </cell>
          <cell r="H33" t="str">
            <v>2</v>
          </cell>
          <cell r="I33" t="str">
            <v>04659</v>
          </cell>
          <cell r="L33">
            <v>7443.9979999999996</v>
          </cell>
          <cell r="M33">
            <v>0</v>
          </cell>
          <cell r="N33">
            <v>0</v>
          </cell>
          <cell r="O33">
            <v>0</v>
          </cell>
          <cell r="P33">
            <v>0</v>
          </cell>
          <cell r="Q33">
            <v>0</v>
          </cell>
          <cell r="R33">
            <v>0</v>
          </cell>
          <cell r="S33">
            <v>0</v>
          </cell>
          <cell r="T33">
            <v>0</v>
          </cell>
          <cell r="U33">
            <v>0</v>
          </cell>
          <cell r="V33">
            <v>0</v>
          </cell>
          <cell r="W33">
            <v>0</v>
          </cell>
          <cell r="X33">
            <v>0</v>
          </cell>
          <cell r="Y33">
            <v>0</v>
          </cell>
          <cell r="Z33">
            <v>7444</v>
          </cell>
          <cell r="AA33" t="str">
            <v>MMBTU</v>
          </cell>
          <cell r="AB33">
            <v>2901.3</v>
          </cell>
        </row>
        <row r="34">
          <cell r="A34" t="str">
            <v>2</v>
          </cell>
          <cell r="B34" t="str">
            <v>Bestfood Baking Company, Inc.</v>
          </cell>
          <cell r="C34" t="str">
            <v>375870</v>
          </cell>
          <cell r="D34">
            <v>36347.687525185182</v>
          </cell>
          <cell r="E34" t="str">
            <v>199906</v>
          </cell>
          <cell r="F34" t="str">
            <v>LOC</v>
          </cell>
          <cell r="G34">
            <v>770</v>
          </cell>
          <cell r="H34" t="str">
            <v>2</v>
          </cell>
          <cell r="I34" t="str">
            <v>04659</v>
          </cell>
          <cell r="L34">
            <v>10535.754999999999</v>
          </cell>
          <cell r="M34">
            <v>0</v>
          </cell>
          <cell r="N34">
            <v>0</v>
          </cell>
          <cell r="O34">
            <v>0</v>
          </cell>
          <cell r="P34">
            <v>0</v>
          </cell>
          <cell r="Q34">
            <v>0</v>
          </cell>
          <cell r="R34">
            <v>0</v>
          </cell>
          <cell r="S34">
            <v>0</v>
          </cell>
          <cell r="T34">
            <v>0</v>
          </cell>
          <cell r="U34">
            <v>0</v>
          </cell>
          <cell r="V34">
            <v>0</v>
          </cell>
          <cell r="W34">
            <v>0</v>
          </cell>
          <cell r="X34">
            <v>0</v>
          </cell>
          <cell r="Y34">
            <v>0</v>
          </cell>
          <cell r="Z34">
            <v>10535.75</v>
          </cell>
          <cell r="AA34" t="str">
            <v>MMBTU</v>
          </cell>
          <cell r="AB34">
            <v>4378.1000000000004</v>
          </cell>
        </row>
        <row r="35">
          <cell r="A35" t="str">
            <v>2</v>
          </cell>
          <cell r="B35" t="str">
            <v>Blair Signs Companies</v>
          </cell>
          <cell r="C35" t="str">
            <v>375990</v>
          </cell>
          <cell r="D35">
            <v>36362.687809027775</v>
          </cell>
          <cell r="E35" t="str">
            <v>199906</v>
          </cell>
          <cell r="F35" t="str">
            <v>LOC</v>
          </cell>
          <cell r="G35">
            <v>890</v>
          </cell>
          <cell r="H35" t="str">
            <v>2</v>
          </cell>
          <cell r="I35" t="str">
            <v>04653</v>
          </cell>
          <cell r="L35">
            <v>1078.98</v>
          </cell>
          <cell r="M35">
            <v>0</v>
          </cell>
          <cell r="N35">
            <v>0</v>
          </cell>
          <cell r="O35">
            <v>62.98</v>
          </cell>
          <cell r="P35">
            <v>0</v>
          </cell>
          <cell r="Q35">
            <v>0</v>
          </cell>
          <cell r="R35">
            <v>0</v>
          </cell>
          <cell r="S35">
            <v>0</v>
          </cell>
          <cell r="T35">
            <v>0</v>
          </cell>
          <cell r="U35">
            <v>0</v>
          </cell>
          <cell r="V35">
            <v>0</v>
          </cell>
          <cell r="W35">
            <v>0</v>
          </cell>
          <cell r="X35">
            <v>0</v>
          </cell>
          <cell r="Y35">
            <v>0</v>
          </cell>
          <cell r="Z35">
            <v>1141.96</v>
          </cell>
          <cell r="AA35" t="str">
            <v>MCF</v>
          </cell>
          <cell r="AB35">
            <v>367</v>
          </cell>
        </row>
        <row r="36">
          <cell r="A36" t="str">
            <v>2</v>
          </cell>
          <cell r="B36" t="str">
            <v>Blue Ridge Pressure Casting, Inc</v>
          </cell>
          <cell r="C36" t="str">
            <v>375949</v>
          </cell>
          <cell r="D36">
            <v>36360.687611226851</v>
          </cell>
          <cell r="E36" t="str">
            <v>199906</v>
          </cell>
          <cell r="F36" t="str">
            <v>LOC</v>
          </cell>
          <cell r="G36">
            <v>849</v>
          </cell>
          <cell r="H36" t="str">
            <v>2</v>
          </cell>
          <cell r="I36" t="str">
            <v>04653</v>
          </cell>
          <cell r="L36">
            <v>9321.8420000000006</v>
          </cell>
          <cell r="M36">
            <v>0</v>
          </cell>
          <cell r="N36">
            <v>0</v>
          </cell>
          <cell r="O36">
            <v>0</v>
          </cell>
          <cell r="P36">
            <v>0</v>
          </cell>
          <cell r="Q36">
            <v>0</v>
          </cell>
          <cell r="R36">
            <v>0</v>
          </cell>
          <cell r="S36">
            <v>0</v>
          </cell>
          <cell r="T36">
            <v>0</v>
          </cell>
          <cell r="U36">
            <v>0</v>
          </cell>
          <cell r="V36">
            <v>0</v>
          </cell>
          <cell r="W36">
            <v>0</v>
          </cell>
          <cell r="X36">
            <v>0</v>
          </cell>
          <cell r="Y36">
            <v>0</v>
          </cell>
          <cell r="Z36">
            <v>9321.84</v>
          </cell>
          <cell r="AA36" t="str">
            <v>MMBTU</v>
          </cell>
          <cell r="AB36">
            <v>3239</v>
          </cell>
        </row>
        <row r="37">
          <cell r="A37" t="str">
            <v>2</v>
          </cell>
          <cell r="B37" t="str">
            <v>Boca Raton Community Hospital</v>
          </cell>
          <cell r="C37" t="str">
            <v>375832</v>
          </cell>
          <cell r="D37">
            <v>36341.6875147338</v>
          </cell>
          <cell r="E37" t="str">
            <v>199903</v>
          </cell>
          <cell r="F37" t="str">
            <v>CRD</v>
          </cell>
          <cell r="G37">
            <v>732</v>
          </cell>
          <cell r="H37" t="str">
            <v>2</v>
          </cell>
          <cell r="I37" t="str">
            <v>04659</v>
          </cell>
          <cell r="L37">
            <v>-6483.11</v>
          </cell>
          <cell r="M37">
            <v>0</v>
          </cell>
          <cell r="N37">
            <v>0</v>
          </cell>
          <cell r="O37">
            <v>0</v>
          </cell>
          <cell r="P37">
            <v>0</v>
          </cell>
          <cell r="Q37">
            <v>-633.27</v>
          </cell>
          <cell r="R37">
            <v>0</v>
          </cell>
          <cell r="S37">
            <v>-162.38</v>
          </cell>
          <cell r="T37">
            <v>0</v>
          </cell>
          <cell r="U37">
            <v>0</v>
          </cell>
          <cell r="V37">
            <v>0</v>
          </cell>
          <cell r="W37">
            <v>0</v>
          </cell>
          <cell r="X37">
            <v>0</v>
          </cell>
          <cell r="Y37">
            <v>0</v>
          </cell>
          <cell r="Z37">
            <v>-7278.76</v>
          </cell>
          <cell r="AA37" t="str">
            <v>MMBTU</v>
          </cell>
          <cell r="AB37">
            <v>2904.9</v>
          </cell>
        </row>
        <row r="38">
          <cell r="A38" t="str">
            <v>2</v>
          </cell>
          <cell r="B38" t="str">
            <v>Boca Raton Community Hospital</v>
          </cell>
          <cell r="C38" t="str">
            <v>375838</v>
          </cell>
          <cell r="D38">
            <v>36343.687512997691</v>
          </cell>
          <cell r="E38" t="str">
            <v>199903</v>
          </cell>
          <cell r="F38" t="str">
            <v>CLOC</v>
          </cell>
          <cell r="G38">
            <v>738</v>
          </cell>
          <cell r="H38" t="str">
            <v>2</v>
          </cell>
          <cell r="I38" t="str">
            <v>04659</v>
          </cell>
          <cell r="L38">
            <v>6483.11</v>
          </cell>
          <cell r="M38">
            <v>0</v>
          </cell>
          <cell r="N38">
            <v>0</v>
          </cell>
          <cell r="O38">
            <v>0</v>
          </cell>
          <cell r="P38">
            <v>0</v>
          </cell>
          <cell r="Q38">
            <v>633.27</v>
          </cell>
          <cell r="R38">
            <v>0</v>
          </cell>
          <cell r="S38">
            <v>162.38</v>
          </cell>
          <cell r="T38">
            <v>0</v>
          </cell>
          <cell r="U38">
            <v>0</v>
          </cell>
          <cell r="V38">
            <v>0</v>
          </cell>
          <cell r="W38">
            <v>0</v>
          </cell>
          <cell r="X38">
            <v>0</v>
          </cell>
          <cell r="Y38">
            <v>0</v>
          </cell>
          <cell r="Z38">
            <v>7278.76</v>
          </cell>
          <cell r="AA38" t="str">
            <v>MMBTU</v>
          </cell>
          <cell r="AB38">
            <v>2904.9</v>
          </cell>
        </row>
        <row r="39">
          <cell r="A39" t="str">
            <v>2</v>
          </cell>
          <cell r="B39" t="str">
            <v>Boca Raton Community Hospital</v>
          </cell>
          <cell r="C39" t="str">
            <v>375882</v>
          </cell>
          <cell r="D39">
            <v>36347.687533483797</v>
          </cell>
          <cell r="E39" t="str">
            <v>199903</v>
          </cell>
          <cell r="F39" t="str">
            <v>CAN</v>
          </cell>
          <cell r="G39">
            <v>782</v>
          </cell>
          <cell r="H39" t="str">
            <v>2</v>
          </cell>
          <cell r="I39" t="str">
            <v>04659</v>
          </cell>
          <cell r="L39">
            <v>-6483.11</v>
          </cell>
          <cell r="M39">
            <v>0</v>
          </cell>
          <cell r="N39">
            <v>0</v>
          </cell>
          <cell r="O39">
            <v>0</v>
          </cell>
          <cell r="P39">
            <v>0</v>
          </cell>
          <cell r="Q39">
            <v>-633.27</v>
          </cell>
          <cell r="R39">
            <v>0</v>
          </cell>
          <cell r="S39">
            <v>-162.38</v>
          </cell>
          <cell r="T39">
            <v>0</v>
          </cell>
          <cell r="U39">
            <v>0</v>
          </cell>
          <cell r="V39">
            <v>0</v>
          </cell>
          <cell r="W39">
            <v>0</v>
          </cell>
          <cell r="X39">
            <v>0</v>
          </cell>
          <cell r="Y39">
            <v>0</v>
          </cell>
          <cell r="Z39">
            <v>-7278.76</v>
          </cell>
          <cell r="AA39" t="str">
            <v>MMBTU</v>
          </cell>
          <cell r="AB39">
            <v>2904.9</v>
          </cell>
        </row>
        <row r="40">
          <cell r="A40" t="str">
            <v>2</v>
          </cell>
          <cell r="B40" t="str">
            <v>Boca Raton Community Hospital</v>
          </cell>
          <cell r="C40" t="str">
            <v>375888</v>
          </cell>
          <cell r="D40">
            <v>36348.687533101853</v>
          </cell>
          <cell r="E40" t="str">
            <v>199903</v>
          </cell>
          <cell r="F40" t="str">
            <v>LOC</v>
          </cell>
          <cell r="G40">
            <v>788</v>
          </cell>
          <cell r="H40" t="str">
            <v>2</v>
          </cell>
          <cell r="I40" t="str">
            <v>04659</v>
          </cell>
          <cell r="L40">
            <v>6483.11</v>
          </cell>
          <cell r="M40">
            <v>0</v>
          </cell>
          <cell r="N40">
            <v>0</v>
          </cell>
          <cell r="O40">
            <v>0</v>
          </cell>
          <cell r="P40">
            <v>0</v>
          </cell>
          <cell r="Q40">
            <v>633.27</v>
          </cell>
          <cell r="R40">
            <v>0</v>
          </cell>
          <cell r="S40">
            <v>162.38</v>
          </cell>
          <cell r="T40">
            <v>0</v>
          </cell>
          <cell r="U40">
            <v>0</v>
          </cell>
          <cell r="V40">
            <v>0</v>
          </cell>
          <cell r="W40">
            <v>0</v>
          </cell>
          <cell r="X40">
            <v>0</v>
          </cell>
          <cell r="Y40">
            <v>0</v>
          </cell>
          <cell r="Z40">
            <v>7278.76</v>
          </cell>
          <cell r="AA40" t="str">
            <v>MMBTU</v>
          </cell>
          <cell r="AB40">
            <v>2904.9</v>
          </cell>
        </row>
        <row r="41">
          <cell r="A41" t="str">
            <v>2</v>
          </cell>
          <cell r="B41" t="str">
            <v>Boca Raton Community Hospital</v>
          </cell>
          <cell r="C41" t="str">
            <v>375521</v>
          </cell>
          <cell r="D41">
            <v>36355.6875</v>
          </cell>
          <cell r="E41" t="str">
            <v>199904</v>
          </cell>
          <cell r="F41" t="str">
            <v>LOC</v>
          </cell>
          <cell r="G41">
            <v>421</v>
          </cell>
          <cell r="H41" t="str">
            <v>2</v>
          </cell>
          <cell r="I41" t="str">
            <v>04659</v>
          </cell>
          <cell r="L41">
            <v>5079.75</v>
          </cell>
          <cell r="M41">
            <v>0</v>
          </cell>
          <cell r="N41">
            <v>0</v>
          </cell>
          <cell r="O41">
            <v>0</v>
          </cell>
          <cell r="P41">
            <v>0</v>
          </cell>
          <cell r="Q41">
            <v>558.16999999999996</v>
          </cell>
          <cell r="R41">
            <v>0</v>
          </cell>
          <cell r="S41">
            <v>143.12</v>
          </cell>
          <cell r="T41">
            <v>0</v>
          </cell>
          <cell r="U41">
            <v>0</v>
          </cell>
          <cell r="V41">
            <v>0</v>
          </cell>
          <cell r="W41">
            <v>0</v>
          </cell>
          <cell r="X41">
            <v>0</v>
          </cell>
          <cell r="Y41">
            <v>0</v>
          </cell>
          <cell r="Z41">
            <v>5781.04</v>
          </cell>
          <cell r="AA41" t="str">
            <v>MMBTU</v>
          </cell>
          <cell r="AB41">
            <v>2297</v>
          </cell>
        </row>
        <row r="42">
          <cell r="A42" t="str">
            <v>2</v>
          </cell>
          <cell r="B42" t="str">
            <v>Boca Raton Community Hospital</v>
          </cell>
          <cell r="C42" t="str">
            <v>375688</v>
          </cell>
          <cell r="D42">
            <v>36356.6875</v>
          </cell>
          <cell r="E42" t="str">
            <v>199905</v>
          </cell>
          <cell r="F42" t="str">
            <v>LOC</v>
          </cell>
          <cell r="G42">
            <v>588</v>
          </cell>
          <cell r="H42" t="str">
            <v>2</v>
          </cell>
          <cell r="I42" t="str">
            <v>04659</v>
          </cell>
          <cell r="L42">
            <v>6357.42</v>
          </cell>
          <cell r="M42">
            <v>0</v>
          </cell>
          <cell r="N42">
            <v>0</v>
          </cell>
          <cell r="O42">
            <v>0</v>
          </cell>
          <cell r="P42">
            <v>0</v>
          </cell>
          <cell r="Q42">
            <v>662.74</v>
          </cell>
          <cell r="R42">
            <v>0</v>
          </cell>
          <cell r="S42">
            <v>169.93</v>
          </cell>
          <cell r="T42">
            <v>0</v>
          </cell>
          <cell r="U42">
            <v>0</v>
          </cell>
          <cell r="V42">
            <v>0</v>
          </cell>
          <cell r="W42">
            <v>0</v>
          </cell>
          <cell r="X42">
            <v>0</v>
          </cell>
          <cell r="Y42">
            <v>0</v>
          </cell>
          <cell r="Z42">
            <v>7190.09</v>
          </cell>
          <cell r="AA42" t="str">
            <v>MMBTU</v>
          </cell>
          <cell r="AB42">
            <v>2285.3000000000002</v>
          </cell>
        </row>
        <row r="43">
          <cell r="A43" t="str">
            <v>2</v>
          </cell>
          <cell r="B43" t="str">
            <v>Boca Raton Community Hospital</v>
          </cell>
          <cell r="C43" t="str">
            <v>375917</v>
          </cell>
          <cell r="D43">
            <v>36357.687583171297</v>
          </cell>
          <cell r="E43" t="str">
            <v>199906</v>
          </cell>
          <cell r="F43" t="str">
            <v>LOC</v>
          </cell>
          <cell r="G43">
            <v>817</v>
          </cell>
          <cell r="H43" t="str">
            <v>2</v>
          </cell>
          <cell r="I43" t="str">
            <v>04659</v>
          </cell>
          <cell r="L43">
            <v>6484.3159999999998</v>
          </cell>
          <cell r="M43">
            <v>0</v>
          </cell>
          <cell r="N43">
            <v>0</v>
          </cell>
          <cell r="O43">
            <v>0</v>
          </cell>
          <cell r="P43">
            <v>0</v>
          </cell>
          <cell r="Q43">
            <v>675.04</v>
          </cell>
          <cell r="R43">
            <v>0</v>
          </cell>
          <cell r="S43">
            <v>173.09</v>
          </cell>
          <cell r="T43">
            <v>0</v>
          </cell>
          <cell r="U43">
            <v>0</v>
          </cell>
          <cell r="V43">
            <v>0</v>
          </cell>
          <cell r="W43">
            <v>0</v>
          </cell>
          <cell r="X43">
            <v>0</v>
          </cell>
          <cell r="Y43">
            <v>0</v>
          </cell>
          <cell r="Z43">
            <v>7332.45</v>
          </cell>
          <cell r="AA43" t="str">
            <v>MMBTU</v>
          </cell>
          <cell r="AB43">
            <v>2428.1999999999998</v>
          </cell>
        </row>
        <row r="44">
          <cell r="A44" t="str">
            <v>2</v>
          </cell>
          <cell r="B44" t="str">
            <v>Boca Raton Resort &amp; Club</v>
          </cell>
          <cell r="C44" t="str">
            <v>375872</v>
          </cell>
          <cell r="D44">
            <v>36347.687528935181</v>
          </cell>
          <cell r="E44" t="str">
            <v>199906</v>
          </cell>
          <cell r="F44" t="str">
            <v>LOC</v>
          </cell>
          <cell r="G44">
            <v>772</v>
          </cell>
          <cell r="H44" t="str">
            <v>2</v>
          </cell>
          <cell r="I44" t="str">
            <v>04659</v>
          </cell>
          <cell r="L44">
            <v>14259.59</v>
          </cell>
          <cell r="M44">
            <v>0</v>
          </cell>
          <cell r="N44">
            <v>0</v>
          </cell>
          <cell r="O44">
            <v>853.65</v>
          </cell>
          <cell r="P44">
            <v>0</v>
          </cell>
          <cell r="Q44">
            <v>0</v>
          </cell>
          <cell r="R44">
            <v>0</v>
          </cell>
          <cell r="S44">
            <v>0</v>
          </cell>
          <cell r="T44">
            <v>0</v>
          </cell>
          <cell r="U44">
            <v>0</v>
          </cell>
          <cell r="V44">
            <v>0</v>
          </cell>
          <cell r="W44">
            <v>0</v>
          </cell>
          <cell r="X44">
            <v>0</v>
          </cell>
          <cell r="Y44">
            <v>0</v>
          </cell>
          <cell r="Z44">
            <v>15113.24</v>
          </cell>
          <cell r="AA44" t="str">
            <v>MCF</v>
          </cell>
          <cell r="AB44">
            <v>5308.8</v>
          </cell>
        </row>
        <row r="45">
          <cell r="A45" t="str">
            <v>2</v>
          </cell>
          <cell r="B45" t="str">
            <v>Brodart Company</v>
          </cell>
          <cell r="C45" t="str">
            <v>375926</v>
          </cell>
          <cell r="D45">
            <v>36360.687526226851</v>
          </cell>
          <cell r="E45" t="str">
            <v>199906</v>
          </cell>
          <cell r="F45" t="str">
            <v>LOC</v>
          </cell>
          <cell r="G45">
            <v>826</v>
          </cell>
          <cell r="H45" t="str">
            <v>2</v>
          </cell>
          <cell r="I45" t="str">
            <v>04653</v>
          </cell>
          <cell r="L45">
            <v>2152.54</v>
          </cell>
          <cell r="M45">
            <v>0</v>
          </cell>
          <cell r="N45">
            <v>0</v>
          </cell>
          <cell r="O45">
            <v>86.95</v>
          </cell>
          <cell r="P45">
            <v>0</v>
          </cell>
          <cell r="Q45">
            <v>0</v>
          </cell>
          <cell r="R45">
            <v>0</v>
          </cell>
          <cell r="S45">
            <v>0</v>
          </cell>
          <cell r="T45">
            <v>0</v>
          </cell>
          <cell r="U45">
            <v>0</v>
          </cell>
          <cell r="V45">
            <v>0</v>
          </cell>
          <cell r="W45">
            <v>0</v>
          </cell>
          <cell r="X45">
            <v>0</v>
          </cell>
          <cell r="Y45">
            <v>0</v>
          </cell>
          <cell r="Z45">
            <v>2239.4899999999998</v>
          </cell>
          <cell r="AA45" t="str">
            <v>MMBTU</v>
          </cell>
          <cell r="AB45">
            <v>616</v>
          </cell>
        </row>
        <row r="46">
          <cell r="A46" t="str">
            <v>2</v>
          </cell>
          <cell r="B46" t="str">
            <v>Butterick</v>
          </cell>
          <cell r="C46" t="str">
            <v>375991</v>
          </cell>
          <cell r="D46">
            <v>36362.68781797454</v>
          </cell>
          <cell r="E46" t="str">
            <v>199906</v>
          </cell>
          <cell r="F46" t="str">
            <v>CLOC</v>
          </cell>
          <cell r="G46">
            <v>891</v>
          </cell>
          <cell r="H46" t="str">
            <v>2</v>
          </cell>
          <cell r="I46" t="str">
            <v>04653</v>
          </cell>
          <cell r="L46">
            <v>603.4</v>
          </cell>
          <cell r="M46">
            <v>0</v>
          </cell>
          <cell r="N46">
            <v>0</v>
          </cell>
          <cell r="O46">
            <v>35.340000000000003</v>
          </cell>
          <cell r="P46">
            <v>0</v>
          </cell>
          <cell r="Q46">
            <v>0</v>
          </cell>
          <cell r="R46">
            <v>0</v>
          </cell>
          <cell r="S46">
            <v>0</v>
          </cell>
          <cell r="T46">
            <v>0</v>
          </cell>
          <cell r="U46">
            <v>0</v>
          </cell>
          <cell r="V46">
            <v>0</v>
          </cell>
          <cell r="W46">
            <v>0</v>
          </cell>
          <cell r="X46">
            <v>0</v>
          </cell>
          <cell r="Y46">
            <v>0</v>
          </cell>
          <cell r="Z46">
            <v>638.74</v>
          </cell>
          <cell r="AA46" t="str">
            <v>MCF</v>
          </cell>
          <cell r="AB46">
            <v>190</v>
          </cell>
        </row>
        <row r="47">
          <cell r="A47" t="str">
            <v>2</v>
          </cell>
          <cell r="B47" t="str">
            <v>Butterick</v>
          </cell>
          <cell r="C47" t="str">
            <v>376011</v>
          </cell>
          <cell r="D47">
            <v>36362.687974305554</v>
          </cell>
          <cell r="E47" t="str">
            <v>199906</v>
          </cell>
          <cell r="F47" t="str">
            <v>CRD</v>
          </cell>
          <cell r="G47">
            <v>911</v>
          </cell>
          <cell r="H47" t="str">
            <v>2</v>
          </cell>
          <cell r="I47" t="str">
            <v>04653</v>
          </cell>
          <cell r="L47">
            <v>-603.4</v>
          </cell>
          <cell r="M47">
            <v>0</v>
          </cell>
          <cell r="N47">
            <v>0</v>
          </cell>
          <cell r="O47">
            <v>-35.340000000000003</v>
          </cell>
          <cell r="P47">
            <v>0</v>
          </cell>
          <cell r="Q47">
            <v>0</v>
          </cell>
          <cell r="R47">
            <v>0</v>
          </cell>
          <cell r="S47">
            <v>0</v>
          </cell>
          <cell r="T47">
            <v>0</v>
          </cell>
          <cell r="U47">
            <v>0</v>
          </cell>
          <cell r="V47">
            <v>0</v>
          </cell>
          <cell r="W47">
            <v>0</v>
          </cell>
          <cell r="X47">
            <v>0</v>
          </cell>
          <cell r="Y47">
            <v>0</v>
          </cell>
          <cell r="Z47">
            <v>-638.74</v>
          </cell>
          <cell r="AA47" t="str">
            <v>MCF</v>
          </cell>
          <cell r="AB47">
            <v>190</v>
          </cell>
        </row>
        <row r="48">
          <cell r="A48" t="str">
            <v>2</v>
          </cell>
          <cell r="B48" t="str">
            <v>Butterick</v>
          </cell>
          <cell r="C48" t="str">
            <v>376012</v>
          </cell>
          <cell r="D48">
            <v>36363.687546712965</v>
          </cell>
          <cell r="E48" t="str">
            <v>199906</v>
          </cell>
          <cell r="F48" t="str">
            <v>LOC</v>
          </cell>
          <cell r="G48">
            <v>912</v>
          </cell>
          <cell r="H48" t="str">
            <v>2</v>
          </cell>
          <cell r="I48" t="str">
            <v>04653</v>
          </cell>
          <cell r="L48">
            <v>244.54</v>
          </cell>
          <cell r="M48">
            <v>0</v>
          </cell>
          <cell r="N48">
            <v>0</v>
          </cell>
          <cell r="O48">
            <v>14.32</v>
          </cell>
          <cell r="P48">
            <v>0</v>
          </cell>
          <cell r="Q48">
            <v>0</v>
          </cell>
          <cell r="R48">
            <v>0</v>
          </cell>
          <cell r="S48">
            <v>0</v>
          </cell>
          <cell r="T48">
            <v>0</v>
          </cell>
          <cell r="U48">
            <v>0</v>
          </cell>
          <cell r="V48">
            <v>0</v>
          </cell>
          <cell r="W48">
            <v>0</v>
          </cell>
          <cell r="X48">
            <v>0</v>
          </cell>
          <cell r="Y48">
            <v>0</v>
          </cell>
          <cell r="Z48">
            <v>258.86</v>
          </cell>
          <cell r="AA48" t="str">
            <v>MCF</v>
          </cell>
          <cell r="AB48">
            <v>77</v>
          </cell>
        </row>
        <row r="49">
          <cell r="A49" t="str">
            <v>2</v>
          </cell>
          <cell r="B49" t="str">
            <v>Cape May Foods, Inc.</v>
          </cell>
          <cell r="C49" t="str">
            <v>375839</v>
          </cell>
          <cell r="D49">
            <v>36341.687516701393</v>
          </cell>
          <cell r="E49" t="str">
            <v>199905</v>
          </cell>
          <cell r="F49" t="str">
            <v>CAN</v>
          </cell>
          <cell r="G49">
            <v>739</v>
          </cell>
          <cell r="H49" t="str">
            <v>2</v>
          </cell>
          <cell r="I49" t="str">
            <v>04655</v>
          </cell>
          <cell r="L49">
            <v>-4116.8991999999998</v>
          </cell>
          <cell r="M49">
            <v>0</v>
          </cell>
          <cell r="N49">
            <v>0</v>
          </cell>
          <cell r="O49">
            <v>-247.01</v>
          </cell>
          <cell r="P49">
            <v>0</v>
          </cell>
          <cell r="Q49">
            <v>0</v>
          </cell>
          <cell r="R49">
            <v>0</v>
          </cell>
          <cell r="S49">
            <v>0</v>
          </cell>
          <cell r="T49">
            <v>0</v>
          </cell>
          <cell r="U49">
            <v>0</v>
          </cell>
          <cell r="V49">
            <v>0</v>
          </cell>
          <cell r="W49">
            <v>0</v>
          </cell>
          <cell r="X49">
            <v>0</v>
          </cell>
          <cell r="Y49">
            <v>0</v>
          </cell>
          <cell r="Z49">
            <v>-4363.91</v>
          </cell>
          <cell r="AA49" t="str">
            <v>MMBTU</v>
          </cell>
          <cell r="AB49">
            <v>1457</v>
          </cell>
        </row>
        <row r="50">
          <cell r="A50" t="str">
            <v>2</v>
          </cell>
          <cell r="B50" t="str">
            <v>Cape May Foods, Inc.</v>
          </cell>
          <cell r="C50" t="str">
            <v>375840</v>
          </cell>
          <cell r="D50">
            <v>36342.68751369213</v>
          </cell>
          <cell r="E50" t="str">
            <v>199905</v>
          </cell>
          <cell r="F50" t="str">
            <v>LOC</v>
          </cell>
          <cell r="G50">
            <v>740</v>
          </cell>
          <cell r="H50" t="str">
            <v>2</v>
          </cell>
          <cell r="I50" t="str">
            <v>04655</v>
          </cell>
          <cell r="L50">
            <v>3941.712</v>
          </cell>
          <cell r="M50">
            <v>0</v>
          </cell>
          <cell r="N50">
            <v>0</v>
          </cell>
          <cell r="O50">
            <v>236.5</v>
          </cell>
          <cell r="P50">
            <v>0</v>
          </cell>
          <cell r="Q50">
            <v>0</v>
          </cell>
          <cell r="R50">
            <v>0</v>
          </cell>
          <cell r="S50">
            <v>0</v>
          </cell>
          <cell r="T50">
            <v>0</v>
          </cell>
          <cell r="U50">
            <v>0</v>
          </cell>
          <cell r="V50">
            <v>0</v>
          </cell>
          <cell r="W50">
            <v>0</v>
          </cell>
          <cell r="X50">
            <v>0</v>
          </cell>
          <cell r="Y50">
            <v>0</v>
          </cell>
          <cell r="Z50">
            <v>4178.21</v>
          </cell>
          <cell r="AA50" t="str">
            <v>MMBTU</v>
          </cell>
          <cell r="AB50">
            <v>1395</v>
          </cell>
        </row>
        <row r="51">
          <cell r="A51" t="str">
            <v>2</v>
          </cell>
          <cell r="B51" t="str">
            <v>Cape May Foods, Inc.</v>
          </cell>
          <cell r="C51" t="str">
            <v>376030</v>
          </cell>
          <cell r="D51">
            <v>36367.675164537031</v>
          </cell>
          <cell r="E51" t="str">
            <v>199906</v>
          </cell>
          <cell r="F51" t="str">
            <v>LOC</v>
          </cell>
          <cell r="G51">
            <v>930</v>
          </cell>
          <cell r="H51" t="str">
            <v>2</v>
          </cell>
          <cell r="I51" t="str">
            <v>04655</v>
          </cell>
          <cell r="L51">
            <v>423.84</v>
          </cell>
          <cell r="M51">
            <v>0</v>
          </cell>
          <cell r="N51">
            <v>0</v>
          </cell>
          <cell r="O51">
            <v>25.43</v>
          </cell>
          <cell r="P51">
            <v>0</v>
          </cell>
          <cell r="Q51">
            <v>0</v>
          </cell>
          <cell r="R51">
            <v>0</v>
          </cell>
          <cell r="S51">
            <v>0</v>
          </cell>
          <cell r="T51">
            <v>0</v>
          </cell>
          <cell r="U51">
            <v>0</v>
          </cell>
          <cell r="V51">
            <v>0</v>
          </cell>
          <cell r="W51">
            <v>0</v>
          </cell>
          <cell r="X51">
            <v>0</v>
          </cell>
          <cell r="Y51">
            <v>0</v>
          </cell>
          <cell r="Z51">
            <v>449.27</v>
          </cell>
          <cell r="AA51" t="str">
            <v>MMBTU</v>
          </cell>
          <cell r="AB51">
            <v>150</v>
          </cell>
        </row>
        <row r="52">
          <cell r="A52" t="str">
            <v>2</v>
          </cell>
          <cell r="B52" t="str">
            <v>Carbon County Area Vocational</v>
          </cell>
          <cell r="C52" t="str">
            <v>375928</v>
          </cell>
          <cell r="D52">
            <v>36360.687534675926</v>
          </cell>
          <cell r="E52" t="str">
            <v>199906</v>
          </cell>
          <cell r="F52" t="str">
            <v>LOC</v>
          </cell>
          <cell r="G52">
            <v>828</v>
          </cell>
          <cell r="H52" t="str">
            <v>2</v>
          </cell>
          <cell r="I52" t="str">
            <v>04653</v>
          </cell>
          <cell r="L52">
            <v>271.35000000000002</v>
          </cell>
          <cell r="M52">
            <v>0</v>
          </cell>
          <cell r="N52">
            <v>0</v>
          </cell>
          <cell r="O52">
            <v>0</v>
          </cell>
          <cell r="P52">
            <v>0</v>
          </cell>
          <cell r="Q52">
            <v>0</v>
          </cell>
          <cell r="R52">
            <v>0</v>
          </cell>
          <cell r="S52">
            <v>0</v>
          </cell>
          <cell r="T52">
            <v>0</v>
          </cell>
          <cell r="U52">
            <v>0</v>
          </cell>
          <cell r="V52">
            <v>0</v>
          </cell>
          <cell r="W52">
            <v>0</v>
          </cell>
          <cell r="X52">
            <v>0</v>
          </cell>
          <cell r="Y52">
            <v>0</v>
          </cell>
          <cell r="Z52">
            <v>271.35000000000002</v>
          </cell>
          <cell r="AA52" t="str">
            <v>MMBTU</v>
          </cell>
          <cell r="AB52">
            <v>81</v>
          </cell>
        </row>
        <row r="53">
          <cell r="A53" t="str">
            <v>2</v>
          </cell>
          <cell r="B53" t="str">
            <v>Carrabas Italian Grill</v>
          </cell>
          <cell r="C53" t="str">
            <v>375877</v>
          </cell>
          <cell r="D53">
            <v>36347.68753116898</v>
          </cell>
          <cell r="E53" t="str">
            <v>199906</v>
          </cell>
          <cell r="F53" t="str">
            <v>LOC</v>
          </cell>
          <cell r="G53">
            <v>777</v>
          </cell>
          <cell r="H53" t="str">
            <v>2</v>
          </cell>
          <cell r="I53" t="str">
            <v>04655</v>
          </cell>
          <cell r="L53">
            <v>679.44</v>
          </cell>
          <cell r="M53">
            <v>17.05</v>
          </cell>
          <cell r="N53">
            <v>0</v>
          </cell>
          <cell r="O53">
            <v>40.770000000000003</v>
          </cell>
          <cell r="P53">
            <v>0</v>
          </cell>
          <cell r="Q53">
            <v>0</v>
          </cell>
          <cell r="R53">
            <v>0</v>
          </cell>
          <cell r="S53">
            <v>0</v>
          </cell>
          <cell r="T53">
            <v>0</v>
          </cell>
          <cell r="U53">
            <v>0</v>
          </cell>
          <cell r="V53">
            <v>0</v>
          </cell>
          <cell r="W53">
            <v>0</v>
          </cell>
          <cell r="X53">
            <v>0</v>
          </cell>
          <cell r="Y53">
            <v>0</v>
          </cell>
          <cell r="Z53">
            <v>737.26</v>
          </cell>
          <cell r="AA53" t="str">
            <v>MMBTU</v>
          </cell>
          <cell r="AB53">
            <v>228</v>
          </cell>
        </row>
        <row r="54">
          <cell r="A54" t="str">
            <v>2</v>
          </cell>
          <cell r="B54" t="str">
            <v>Celotex Corporation</v>
          </cell>
          <cell r="C54" t="str">
            <v>375879</v>
          </cell>
          <cell r="D54">
            <v>36347.687531828698</v>
          </cell>
          <cell r="E54" t="str">
            <v>199906</v>
          </cell>
          <cell r="F54" t="str">
            <v>CLOC</v>
          </cell>
          <cell r="G54">
            <v>779</v>
          </cell>
          <cell r="H54" t="str">
            <v>2</v>
          </cell>
          <cell r="I54" t="str">
            <v>04655</v>
          </cell>
          <cell r="L54">
            <v>621.6</v>
          </cell>
          <cell r="M54">
            <v>15.98</v>
          </cell>
          <cell r="N54">
            <v>0</v>
          </cell>
          <cell r="O54">
            <v>0</v>
          </cell>
          <cell r="P54">
            <v>0</v>
          </cell>
          <cell r="Q54">
            <v>0</v>
          </cell>
          <cell r="R54">
            <v>0</v>
          </cell>
          <cell r="S54">
            <v>0</v>
          </cell>
          <cell r="T54">
            <v>0</v>
          </cell>
          <cell r="U54">
            <v>0</v>
          </cell>
          <cell r="V54">
            <v>0</v>
          </cell>
          <cell r="W54">
            <v>0</v>
          </cell>
          <cell r="X54">
            <v>0</v>
          </cell>
          <cell r="Y54">
            <v>0</v>
          </cell>
          <cell r="Z54">
            <v>637.58000000000004</v>
          </cell>
          <cell r="AA54" t="str">
            <v>MMBTU</v>
          </cell>
          <cell r="AB54">
            <v>210</v>
          </cell>
        </row>
        <row r="55">
          <cell r="A55" t="str">
            <v>2</v>
          </cell>
          <cell r="B55" t="str">
            <v>Celotex Corporation</v>
          </cell>
          <cell r="C55" t="str">
            <v>375898</v>
          </cell>
          <cell r="D55">
            <v>36353.687533287033</v>
          </cell>
          <cell r="E55" t="str">
            <v>199906</v>
          </cell>
          <cell r="F55" t="str">
            <v>CAN</v>
          </cell>
          <cell r="G55">
            <v>798</v>
          </cell>
          <cell r="H55" t="str">
            <v>2</v>
          </cell>
          <cell r="I55" t="str">
            <v>04655</v>
          </cell>
          <cell r="L55">
            <v>-621.6</v>
          </cell>
          <cell r="M55">
            <v>-15.98</v>
          </cell>
          <cell r="N55">
            <v>0</v>
          </cell>
          <cell r="O55">
            <v>0</v>
          </cell>
          <cell r="P55">
            <v>0</v>
          </cell>
          <cell r="Q55">
            <v>0</v>
          </cell>
          <cell r="R55">
            <v>0</v>
          </cell>
          <cell r="S55">
            <v>0</v>
          </cell>
          <cell r="T55">
            <v>0</v>
          </cell>
          <cell r="U55">
            <v>0</v>
          </cell>
          <cell r="V55">
            <v>0</v>
          </cell>
          <cell r="W55">
            <v>0</v>
          </cell>
          <cell r="X55">
            <v>0</v>
          </cell>
          <cell r="Y55">
            <v>0</v>
          </cell>
          <cell r="Z55">
            <v>-637.58000000000004</v>
          </cell>
          <cell r="AA55" t="str">
            <v>MMBTU</v>
          </cell>
          <cell r="AB55">
            <v>210</v>
          </cell>
        </row>
        <row r="56">
          <cell r="A56" t="str">
            <v>2</v>
          </cell>
          <cell r="B56" t="str">
            <v>Celotex Corporation</v>
          </cell>
          <cell r="C56" t="str">
            <v>375899</v>
          </cell>
          <cell r="D56">
            <v>36357.687607708336</v>
          </cell>
          <cell r="E56" t="str">
            <v>199906</v>
          </cell>
          <cell r="F56" t="str">
            <v>LOC</v>
          </cell>
          <cell r="G56">
            <v>799</v>
          </cell>
          <cell r="H56" t="str">
            <v>2</v>
          </cell>
          <cell r="I56" t="str">
            <v>04655</v>
          </cell>
          <cell r="L56">
            <v>621.6</v>
          </cell>
          <cell r="M56">
            <v>0</v>
          </cell>
          <cell r="N56">
            <v>0</v>
          </cell>
          <cell r="O56">
            <v>0</v>
          </cell>
          <cell r="P56">
            <v>0</v>
          </cell>
          <cell r="Q56">
            <v>0</v>
          </cell>
          <cell r="R56">
            <v>0</v>
          </cell>
          <cell r="S56">
            <v>0</v>
          </cell>
          <cell r="T56">
            <v>0</v>
          </cell>
          <cell r="U56">
            <v>0</v>
          </cell>
          <cell r="V56">
            <v>0</v>
          </cell>
          <cell r="W56">
            <v>0</v>
          </cell>
          <cell r="X56">
            <v>0</v>
          </cell>
          <cell r="Y56">
            <v>0</v>
          </cell>
          <cell r="Z56">
            <v>621.6</v>
          </cell>
          <cell r="AA56" t="str">
            <v>MMBTU</v>
          </cell>
          <cell r="AB56">
            <v>210</v>
          </cell>
        </row>
        <row r="57">
          <cell r="A57" t="str">
            <v>2</v>
          </cell>
          <cell r="B57" t="str">
            <v>Chestnut Ridge Foam</v>
          </cell>
          <cell r="C57" t="str">
            <v>375993</v>
          </cell>
          <cell r="D57">
            <v>36362.687827118061</v>
          </cell>
          <cell r="E57" t="str">
            <v>199906</v>
          </cell>
          <cell r="F57" t="str">
            <v>LOC</v>
          </cell>
          <cell r="G57">
            <v>893</v>
          </cell>
          <cell r="H57" t="str">
            <v>2</v>
          </cell>
          <cell r="I57" t="str">
            <v>04654</v>
          </cell>
          <cell r="L57">
            <v>13078.82</v>
          </cell>
          <cell r="M57">
            <v>0</v>
          </cell>
          <cell r="N57">
            <v>0</v>
          </cell>
          <cell r="O57">
            <v>38.22</v>
          </cell>
          <cell r="P57">
            <v>0</v>
          </cell>
          <cell r="Q57">
            <v>0</v>
          </cell>
          <cell r="R57">
            <v>0</v>
          </cell>
          <cell r="S57">
            <v>0</v>
          </cell>
          <cell r="T57">
            <v>0</v>
          </cell>
          <cell r="U57">
            <v>0</v>
          </cell>
          <cell r="V57">
            <v>0</v>
          </cell>
          <cell r="W57">
            <v>0</v>
          </cell>
          <cell r="X57">
            <v>0</v>
          </cell>
          <cell r="Y57">
            <v>0</v>
          </cell>
          <cell r="Z57">
            <v>13117.04</v>
          </cell>
          <cell r="AA57" t="str">
            <v>MCF</v>
          </cell>
          <cell r="AB57">
            <v>4455</v>
          </cell>
        </row>
        <row r="58">
          <cell r="A58" t="str">
            <v>2</v>
          </cell>
          <cell r="B58" t="str">
            <v>Clinton Energy</v>
          </cell>
          <cell r="C58" t="str">
            <v>375843</v>
          </cell>
          <cell r="D58">
            <v>36343.68751369213</v>
          </cell>
          <cell r="E58" t="str">
            <v>199905</v>
          </cell>
          <cell r="F58" t="str">
            <v>CLOC</v>
          </cell>
          <cell r="G58">
            <v>743</v>
          </cell>
          <cell r="H58" t="str">
            <v>2</v>
          </cell>
          <cell r="I58" t="str">
            <v>04659</v>
          </cell>
          <cell r="L58">
            <v>9942.5</v>
          </cell>
          <cell r="M58">
            <v>0</v>
          </cell>
          <cell r="N58">
            <v>0</v>
          </cell>
          <cell r="O58">
            <v>0</v>
          </cell>
          <cell r="P58">
            <v>0</v>
          </cell>
          <cell r="Q58">
            <v>0</v>
          </cell>
          <cell r="R58">
            <v>0</v>
          </cell>
          <cell r="S58">
            <v>254.94</v>
          </cell>
          <cell r="T58">
            <v>0</v>
          </cell>
          <cell r="U58">
            <v>0</v>
          </cell>
          <cell r="V58">
            <v>0</v>
          </cell>
          <cell r="W58">
            <v>0</v>
          </cell>
          <cell r="X58">
            <v>0</v>
          </cell>
          <cell r="Y58">
            <v>0</v>
          </cell>
          <cell r="Z58">
            <v>10197.44</v>
          </cell>
          <cell r="AA58" t="str">
            <v>MMBTU</v>
          </cell>
          <cell r="AB58">
            <v>4000</v>
          </cell>
        </row>
        <row r="59">
          <cell r="A59" t="str">
            <v>2</v>
          </cell>
          <cell r="B59" t="str">
            <v>Clinton Energy</v>
          </cell>
          <cell r="C59" t="str">
            <v>375895</v>
          </cell>
          <cell r="D59">
            <v>36348.687541388892</v>
          </cell>
          <cell r="E59" t="str">
            <v>199905</v>
          </cell>
          <cell r="F59" t="str">
            <v>CAN</v>
          </cell>
          <cell r="G59">
            <v>795</v>
          </cell>
          <cell r="H59" t="str">
            <v>2</v>
          </cell>
          <cell r="I59" t="str">
            <v>04659</v>
          </cell>
          <cell r="L59">
            <v>-9942.5</v>
          </cell>
          <cell r="M59">
            <v>0</v>
          </cell>
          <cell r="N59">
            <v>0</v>
          </cell>
          <cell r="O59">
            <v>0</v>
          </cell>
          <cell r="P59">
            <v>0</v>
          </cell>
          <cell r="Q59">
            <v>0</v>
          </cell>
          <cell r="R59">
            <v>0</v>
          </cell>
          <cell r="S59">
            <v>-254.94</v>
          </cell>
          <cell r="T59">
            <v>0</v>
          </cell>
          <cell r="U59">
            <v>0</v>
          </cell>
          <cell r="V59">
            <v>0</v>
          </cell>
          <cell r="W59">
            <v>0</v>
          </cell>
          <cell r="X59">
            <v>0</v>
          </cell>
          <cell r="Y59">
            <v>0</v>
          </cell>
          <cell r="Z59">
            <v>-10197.44</v>
          </cell>
          <cell r="AA59" t="str">
            <v>MMBTU</v>
          </cell>
          <cell r="AB59">
            <v>4000</v>
          </cell>
        </row>
        <row r="60">
          <cell r="A60" t="str">
            <v>2</v>
          </cell>
          <cell r="B60" t="str">
            <v>Clinton Energy</v>
          </cell>
          <cell r="C60" t="str">
            <v>375896</v>
          </cell>
          <cell r="D60">
            <v>36357.687648611114</v>
          </cell>
          <cell r="E60" t="str">
            <v>199905</v>
          </cell>
          <cell r="F60" t="str">
            <v>LOC</v>
          </cell>
          <cell r="G60">
            <v>796</v>
          </cell>
          <cell r="H60" t="str">
            <v>2</v>
          </cell>
          <cell r="I60" t="str">
            <v>04659</v>
          </cell>
          <cell r="L60">
            <v>9942.5</v>
          </cell>
          <cell r="M60">
            <v>0</v>
          </cell>
          <cell r="N60">
            <v>0</v>
          </cell>
          <cell r="O60">
            <v>0</v>
          </cell>
          <cell r="P60">
            <v>0</v>
          </cell>
          <cell r="Q60">
            <v>0</v>
          </cell>
          <cell r="R60">
            <v>0</v>
          </cell>
          <cell r="S60">
            <v>0</v>
          </cell>
          <cell r="T60">
            <v>0</v>
          </cell>
          <cell r="U60">
            <v>0</v>
          </cell>
          <cell r="V60">
            <v>0</v>
          </cell>
          <cell r="W60">
            <v>0</v>
          </cell>
          <cell r="X60">
            <v>0</v>
          </cell>
          <cell r="Y60">
            <v>0</v>
          </cell>
          <cell r="Z60">
            <v>9942.5</v>
          </cell>
          <cell r="AA60" t="str">
            <v>MMBTU</v>
          </cell>
          <cell r="AB60">
            <v>4000</v>
          </cell>
        </row>
        <row r="61">
          <cell r="A61" t="str">
            <v>2</v>
          </cell>
          <cell r="B61" t="str">
            <v>Clinton Energy Management Services</v>
          </cell>
          <cell r="C61" t="str">
            <v>375864</v>
          </cell>
          <cell r="D61">
            <v>36347.687528078699</v>
          </cell>
          <cell r="E61" t="str">
            <v>199906</v>
          </cell>
          <cell r="F61" t="str">
            <v>LOC</v>
          </cell>
          <cell r="G61">
            <v>764</v>
          </cell>
          <cell r="H61" t="str">
            <v>2</v>
          </cell>
          <cell r="I61" t="str">
            <v>04659</v>
          </cell>
          <cell r="L61">
            <v>3448.32</v>
          </cell>
          <cell r="M61">
            <v>0</v>
          </cell>
          <cell r="N61">
            <v>0</v>
          </cell>
          <cell r="O61">
            <v>0</v>
          </cell>
          <cell r="P61">
            <v>0</v>
          </cell>
          <cell r="Q61">
            <v>0</v>
          </cell>
          <cell r="R61">
            <v>0</v>
          </cell>
          <cell r="S61">
            <v>0</v>
          </cell>
          <cell r="T61">
            <v>0</v>
          </cell>
          <cell r="U61">
            <v>0</v>
          </cell>
          <cell r="V61">
            <v>0</v>
          </cell>
          <cell r="W61">
            <v>0</v>
          </cell>
          <cell r="X61">
            <v>0</v>
          </cell>
          <cell r="Y61">
            <v>0</v>
          </cell>
          <cell r="Z61">
            <v>3448.32</v>
          </cell>
          <cell r="AA61" t="str">
            <v>MMBTU</v>
          </cell>
          <cell r="AB61">
            <v>1336.7</v>
          </cell>
        </row>
        <row r="62">
          <cell r="A62" t="str">
            <v>2</v>
          </cell>
          <cell r="B62" t="str">
            <v>Columbia Energy Services</v>
          </cell>
          <cell r="C62" t="str">
            <v>375977</v>
          </cell>
          <cell r="D62">
            <v>36362.68753664352</v>
          </cell>
          <cell r="E62" t="str">
            <v>199901</v>
          </cell>
          <cell r="F62" t="str">
            <v>CAN</v>
          </cell>
          <cell r="G62">
            <v>877</v>
          </cell>
          <cell r="H62" t="str">
            <v>2</v>
          </cell>
          <cell r="I62" t="str">
            <v>04654</v>
          </cell>
          <cell r="L62">
            <v>-719.13</v>
          </cell>
          <cell r="M62">
            <v>0</v>
          </cell>
          <cell r="N62">
            <v>0</v>
          </cell>
          <cell r="O62">
            <v>0</v>
          </cell>
          <cell r="P62">
            <v>0</v>
          </cell>
          <cell r="Q62">
            <v>0</v>
          </cell>
          <cell r="R62">
            <v>0</v>
          </cell>
          <cell r="S62">
            <v>0</v>
          </cell>
          <cell r="T62">
            <v>0</v>
          </cell>
          <cell r="U62">
            <v>0</v>
          </cell>
          <cell r="V62">
            <v>0</v>
          </cell>
          <cell r="W62">
            <v>0</v>
          </cell>
          <cell r="X62">
            <v>0</v>
          </cell>
          <cell r="Y62">
            <v>0</v>
          </cell>
          <cell r="Z62">
            <v>-719.13</v>
          </cell>
          <cell r="AA62" t="str">
            <v>MMBTU</v>
          </cell>
          <cell r="AB62">
            <v>315.41000000000003</v>
          </cell>
        </row>
        <row r="63">
          <cell r="A63" t="str">
            <v>2</v>
          </cell>
          <cell r="B63" t="str">
            <v>Columbia Energy Services</v>
          </cell>
          <cell r="C63" t="str">
            <v>375978</v>
          </cell>
          <cell r="D63">
            <v>36368.687535138888</v>
          </cell>
          <cell r="E63" t="str">
            <v>199901</v>
          </cell>
          <cell r="F63" t="str">
            <v>LOC</v>
          </cell>
          <cell r="G63">
            <v>878</v>
          </cell>
          <cell r="H63" t="str">
            <v>2</v>
          </cell>
          <cell r="I63" t="str">
            <v>04652</v>
          </cell>
          <cell r="L63">
            <v>718.2</v>
          </cell>
          <cell r="M63">
            <v>0</v>
          </cell>
          <cell r="N63">
            <v>0</v>
          </cell>
          <cell r="O63">
            <v>0</v>
          </cell>
          <cell r="P63">
            <v>0</v>
          </cell>
          <cell r="Q63">
            <v>0</v>
          </cell>
          <cell r="R63">
            <v>0</v>
          </cell>
          <cell r="S63">
            <v>0</v>
          </cell>
          <cell r="T63">
            <v>0</v>
          </cell>
          <cell r="U63">
            <v>0</v>
          </cell>
          <cell r="V63">
            <v>0</v>
          </cell>
          <cell r="W63">
            <v>0</v>
          </cell>
          <cell r="X63">
            <v>0</v>
          </cell>
          <cell r="Y63">
            <v>0</v>
          </cell>
          <cell r="Z63">
            <v>718.2</v>
          </cell>
          <cell r="AA63" t="str">
            <v>MMBTU</v>
          </cell>
          <cell r="AB63">
            <v>315</v>
          </cell>
        </row>
        <row r="64">
          <cell r="A64" t="str">
            <v>2</v>
          </cell>
          <cell r="B64" t="str">
            <v>Conemaugh Valley School District</v>
          </cell>
          <cell r="C64" t="str">
            <v>375994</v>
          </cell>
          <cell r="D64">
            <v>36362.687956249996</v>
          </cell>
          <cell r="E64" t="str">
            <v>199906</v>
          </cell>
          <cell r="F64" t="str">
            <v>LOC</v>
          </cell>
          <cell r="G64">
            <v>894</v>
          </cell>
          <cell r="H64" t="str">
            <v>2</v>
          </cell>
          <cell r="I64" t="str">
            <v>04653</v>
          </cell>
          <cell r="L64">
            <v>239.15</v>
          </cell>
          <cell r="M64">
            <v>0</v>
          </cell>
          <cell r="N64">
            <v>0</v>
          </cell>
          <cell r="O64">
            <v>0</v>
          </cell>
          <cell r="P64">
            <v>0</v>
          </cell>
          <cell r="Q64">
            <v>0</v>
          </cell>
          <cell r="R64">
            <v>0</v>
          </cell>
          <cell r="S64">
            <v>0</v>
          </cell>
          <cell r="T64">
            <v>0</v>
          </cell>
          <cell r="U64">
            <v>0</v>
          </cell>
          <cell r="V64">
            <v>0</v>
          </cell>
          <cell r="W64">
            <v>0</v>
          </cell>
          <cell r="X64">
            <v>0</v>
          </cell>
          <cell r="Y64">
            <v>0</v>
          </cell>
          <cell r="Z64">
            <v>239.15</v>
          </cell>
          <cell r="AA64" t="str">
            <v>MCF</v>
          </cell>
          <cell r="AB64">
            <v>77</v>
          </cell>
        </row>
        <row r="65">
          <cell r="A65" t="str">
            <v>2</v>
          </cell>
          <cell r="B65" t="str">
            <v>Constellation Energy Source, Inc.</v>
          </cell>
          <cell r="C65" t="str">
            <v>376022</v>
          </cell>
          <cell r="D65">
            <v>36364.682687418986</v>
          </cell>
          <cell r="E65" t="str">
            <v>199903</v>
          </cell>
          <cell r="F65" t="str">
            <v>LOC</v>
          </cell>
          <cell r="G65">
            <v>922</v>
          </cell>
          <cell r="H65" t="str">
            <v>2</v>
          </cell>
          <cell r="I65" t="str">
            <v>04652</v>
          </cell>
          <cell r="L65">
            <v>289.8</v>
          </cell>
          <cell r="M65">
            <v>0</v>
          </cell>
          <cell r="N65">
            <v>0</v>
          </cell>
          <cell r="O65">
            <v>0</v>
          </cell>
          <cell r="P65">
            <v>0</v>
          </cell>
          <cell r="Q65">
            <v>0</v>
          </cell>
          <cell r="R65">
            <v>0</v>
          </cell>
          <cell r="S65">
            <v>0</v>
          </cell>
          <cell r="T65">
            <v>0</v>
          </cell>
          <cell r="U65">
            <v>0</v>
          </cell>
          <cell r="V65">
            <v>0</v>
          </cell>
          <cell r="W65">
            <v>0</v>
          </cell>
          <cell r="X65">
            <v>0</v>
          </cell>
          <cell r="Y65">
            <v>0</v>
          </cell>
          <cell r="Z65">
            <v>289.8</v>
          </cell>
          <cell r="AA65" t="str">
            <v>MMBTU</v>
          </cell>
          <cell r="AB65">
            <v>115</v>
          </cell>
        </row>
        <row r="66">
          <cell r="A66" t="str">
            <v>2</v>
          </cell>
          <cell r="B66" t="str">
            <v>Croda Inc.</v>
          </cell>
          <cell r="C66" t="str">
            <v>375929</v>
          </cell>
          <cell r="D66">
            <v>36360.687543125001</v>
          </cell>
          <cell r="E66" t="str">
            <v>199906</v>
          </cell>
          <cell r="F66" t="str">
            <v>LOC</v>
          </cell>
          <cell r="G66">
            <v>829</v>
          </cell>
          <cell r="H66" t="str">
            <v>2</v>
          </cell>
          <cell r="I66" t="str">
            <v>04653</v>
          </cell>
          <cell r="L66">
            <v>14658.8</v>
          </cell>
          <cell r="M66">
            <v>0</v>
          </cell>
          <cell r="N66">
            <v>0</v>
          </cell>
          <cell r="O66">
            <v>0</v>
          </cell>
          <cell r="P66">
            <v>0</v>
          </cell>
          <cell r="Q66">
            <v>0</v>
          </cell>
          <cell r="R66">
            <v>0</v>
          </cell>
          <cell r="S66">
            <v>0</v>
          </cell>
          <cell r="T66">
            <v>0</v>
          </cell>
          <cell r="U66">
            <v>0</v>
          </cell>
          <cell r="V66">
            <v>0</v>
          </cell>
          <cell r="W66">
            <v>0</v>
          </cell>
          <cell r="X66">
            <v>0</v>
          </cell>
          <cell r="Y66">
            <v>0</v>
          </cell>
          <cell r="Z66">
            <v>14658.8</v>
          </cell>
          <cell r="AA66" t="str">
            <v>MMBTU</v>
          </cell>
          <cell r="AB66">
            <v>5638</v>
          </cell>
        </row>
        <row r="67">
          <cell r="A67" t="str">
            <v>2</v>
          </cell>
          <cell r="B67" t="str">
            <v>Curwensville School District</v>
          </cell>
          <cell r="C67" t="str">
            <v>375935</v>
          </cell>
          <cell r="D67">
            <v>36362.687563726853</v>
          </cell>
          <cell r="E67" t="str">
            <v>199906</v>
          </cell>
          <cell r="F67" t="str">
            <v>LOC</v>
          </cell>
          <cell r="G67">
            <v>835</v>
          </cell>
          <cell r="H67" t="str">
            <v>2</v>
          </cell>
          <cell r="I67" t="str">
            <v>04653</v>
          </cell>
          <cell r="K67">
            <v>323.95</v>
          </cell>
          <cell r="L67">
            <v>760.3</v>
          </cell>
          <cell r="M67">
            <v>0</v>
          </cell>
          <cell r="N67">
            <v>0</v>
          </cell>
          <cell r="O67">
            <v>0</v>
          </cell>
          <cell r="P67">
            <v>0</v>
          </cell>
          <cell r="Q67">
            <v>0</v>
          </cell>
          <cell r="R67">
            <v>0</v>
          </cell>
          <cell r="S67">
            <v>0</v>
          </cell>
          <cell r="T67">
            <v>0</v>
          </cell>
          <cell r="U67">
            <v>0</v>
          </cell>
          <cell r="V67">
            <v>0</v>
          </cell>
          <cell r="W67">
            <v>0</v>
          </cell>
          <cell r="X67">
            <v>0</v>
          </cell>
          <cell r="Y67">
            <v>0</v>
          </cell>
          <cell r="Z67">
            <v>1084.25</v>
          </cell>
          <cell r="AA67" t="str">
            <v>MMBTU</v>
          </cell>
          <cell r="AB67">
            <v>179</v>
          </cell>
        </row>
        <row r="68">
          <cell r="A68" t="str">
            <v>2</v>
          </cell>
          <cell r="B68" t="str">
            <v>Cutler-Hammer</v>
          </cell>
          <cell r="C68" t="str">
            <v>375995</v>
          </cell>
          <cell r="D68">
            <v>36362.687836064812</v>
          </cell>
          <cell r="E68" t="str">
            <v>199906</v>
          </cell>
          <cell r="F68" t="str">
            <v>LOC</v>
          </cell>
          <cell r="G68">
            <v>895</v>
          </cell>
          <cell r="H68" t="str">
            <v>2</v>
          </cell>
          <cell r="I68" t="str">
            <v>04654</v>
          </cell>
          <cell r="L68">
            <v>22229.200000000001</v>
          </cell>
          <cell r="M68">
            <v>0</v>
          </cell>
          <cell r="N68">
            <v>0</v>
          </cell>
          <cell r="O68">
            <v>0</v>
          </cell>
          <cell r="P68">
            <v>0</v>
          </cell>
          <cell r="Q68">
            <v>0</v>
          </cell>
          <cell r="R68">
            <v>0</v>
          </cell>
          <cell r="S68">
            <v>0</v>
          </cell>
          <cell r="T68">
            <v>0</v>
          </cell>
          <cell r="U68">
            <v>0</v>
          </cell>
          <cell r="V68">
            <v>0</v>
          </cell>
          <cell r="W68">
            <v>0</v>
          </cell>
          <cell r="X68">
            <v>0</v>
          </cell>
          <cell r="Y68">
            <v>0</v>
          </cell>
          <cell r="Z68">
            <v>22229.200000000001</v>
          </cell>
          <cell r="AA68" t="str">
            <v>MCF</v>
          </cell>
          <cell r="AB68">
            <v>7784</v>
          </cell>
        </row>
        <row r="69">
          <cell r="A69" t="str">
            <v>2</v>
          </cell>
          <cell r="B69" t="str">
            <v>Del Grosso Food, Inc.</v>
          </cell>
          <cell r="C69" t="str">
            <v>375996</v>
          </cell>
          <cell r="D69">
            <v>36362.687845092594</v>
          </cell>
          <cell r="E69" t="str">
            <v>199906</v>
          </cell>
          <cell r="F69" t="str">
            <v>LOC</v>
          </cell>
          <cell r="G69">
            <v>896</v>
          </cell>
          <cell r="H69" t="str">
            <v>2</v>
          </cell>
          <cell r="I69" t="str">
            <v>04653</v>
          </cell>
          <cell r="L69">
            <v>4165.18</v>
          </cell>
          <cell r="M69">
            <v>0</v>
          </cell>
          <cell r="N69">
            <v>0</v>
          </cell>
          <cell r="O69">
            <v>60.24</v>
          </cell>
          <cell r="P69">
            <v>0</v>
          </cell>
          <cell r="Q69">
            <v>0</v>
          </cell>
          <cell r="R69">
            <v>0</v>
          </cell>
          <cell r="S69">
            <v>0</v>
          </cell>
          <cell r="T69">
            <v>0</v>
          </cell>
          <cell r="U69">
            <v>0</v>
          </cell>
          <cell r="V69">
            <v>0</v>
          </cell>
          <cell r="W69">
            <v>0</v>
          </cell>
          <cell r="X69">
            <v>0</v>
          </cell>
          <cell r="Y69">
            <v>0</v>
          </cell>
          <cell r="Z69">
            <v>4225.42</v>
          </cell>
          <cell r="AA69" t="str">
            <v>MCF</v>
          </cell>
          <cell r="AB69">
            <v>1474</v>
          </cell>
        </row>
        <row r="70">
          <cell r="A70" t="str">
            <v>2</v>
          </cell>
          <cell r="B70" t="str">
            <v>Dismar, Inc.</v>
          </cell>
          <cell r="C70" t="str">
            <v>375876</v>
          </cell>
          <cell r="D70">
            <v>36347.687530277777</v>
          </cell>
          <cell r="E70" t="str">
            <v>199906</v>
          </cell>
          <cell r="F70" t="str">
            <v>LOC</v>
          </cell>
          <cell r="G70">
            <v>776</v>
          </cell>
          <cell r="H70" t="str">
            <v>2</v>
          </cell>
          <cell r="I70" t="str">
            <v>04655</v>
          </cell>
          <cell r="L70">
            <v>575.1</v>
          </cell>
          <cell r="M70">
            <v>0</v>
          </cell>
          <cell r="N70">
            <v>0</v>
          </cell>
          <cell r="O70">
            <v>0</v>
          </cell>
          <cell r="P70">
            <v>0</v>
          </cell>
          <cell r="Q70">
            <v>0</v>
          </cell>
          <cell r="R70">
            <v>0</v>
          </cell>
          <cell r="S70">
            <v>0</v>
          </cell>
          <cell r="T70">
            <v>0</v>
          </cell>
          <cell r="U70">
            <v>0</v>
          </cell>
          <cell r="V70">
            <v>0</v>
          </cell>
          <cell r="W70">
            <v>0</v>
          </cell>
          <cell r="X70">
            <v>0</v>
          </cell>
          <cell r="Y70">
            <v>0</v>
          </cell>
          <cell r="Z70">
            <v>575.1</v>
          </cell>
          <cell r="AA70" t="str">
            <v>MMBTU</v>
          </cell>
          <cell r="AB70">
            <v>162</v>
          </cell>
        </row>
        <row r="71">
          <cell r="A71" t="str">
            <v>2</v>
          </cell>
          <cell r="B71" t="str">
            <v>Doctors Hospital</v>
          </cell>
          <cell r="C71" t="str">
            <v>375860</v>
          </cell>
          <cell r="D71">
            <v>36347.687529629628</v>
          </cell>
          <cell r="E71" t="str">
            <v>199906</v>
          </cell>
          <cell r="F71" t="str">
            <v>LOC</v>
          </cell>
          <cell r="G71">
            <v>760</v>
          </cell>
          <cell r="H71" t="str">
            <v>2</v>
          </cell>
          <cell r="I71" t="str">
            <v>04659</v>
          </cell>
          <cell r="L71">
            <v>3273.43</v>
          </cell>
          <cell r="M71">
            <v>0</v>
          </cell>
          <cell r="N71">
            <v>0</v>
          </cell>
          <cell r="O71">
            <v>196.28</v>
          </cell>
          <cell r="P71">
            <v>16.36</v>
          </cell>
          <cell r="Q71">
            <v>0</v>
          </cell>
          <cell r="R71">
            <v>0</v>
          </cell>
          <cell r="S71">
            <v>0</v>
          </cell>
          <cell r="T71">
            <v>0</v>
          </cell>
          <cell r="U71">
            <v>0</v>
          </cell>
          <cell r="V71">
            <v>0</v>
          </cell>
          <cell r="W71">
            <v>0</v>
          </cell>
          <cell r="X71">
            <v>0</v>
          </cell>
          <cell r="Y71">
            <v>0</v>
          </cell>
          <cell r="Z71">
            <v>3486.07</v>
          </cell>
          <cell r="AA71" t="str">
            <v>MMBTU</v>
          </cell>
          <cell r="AB71">
            <v>1228.9000000000001</v>
          </cell>
        </row>
        <row r="72">
          <cell r="A72" t="str">
            <v>2</v>
          </cell>
          <cell r="B72" t="str">
            <v>Durabond Protective Coating, Inc</v>
          </cell>
          <cell r="C72" t="str">
            <v>375828</v>
          </cell>
          <cell r="D72">
            <v>36341.687516967599</v>
          </cell>
          <cell r="E72" t="str">
            <v>199905</v>
          </cell>
          <cell r="F72" t="str">
            <v>LOC</v>
          </cell>
          <cell r="G72">
            <v>728</v>
          </cell>
          <cell r="H72" t="str">
            <v>2</v>
          </cell>
          <cell r="I72" t="str">
            <v>04654</v>
          </cell>
          <cell r="L72">
            <v>2292.4850000000001</v>
          </cell>
          <cell r="M72">
            <v>0</v>
          </cell>
          <cell r="N72">
            <v>0</v>
          </cell>
          <cell r="O72">
            <v>0</v>
          </cell>
          <cell r="P72">
            <v>0</v>
          </cell>
          <cell r="Q72">
            <v>0</v>
          </cell>
          <cell r="R72">
            <v>0</v>
          </cell>
          <cell r="S72">
            <v>0</v>
          </cell>
          <cell r="T72">
            <v>0</v>
          </cell>
          <cell r="U72">
            <v>0</v>
          </cell>
          <cell r="V72">
            <v>0</v>
          </cell>
          <cell r="W72">
            <v>0</v>
          </cell>
          <cell r="X72">
            <v>0</v>
          </cell>
          <cell r="Y72">
            <v>0</v>
          </cell>
          <cell r="Z72">
            <v>2292.4899999999998</v>
          </cell>
          <cell r="AA72" t="str">
            <v>MCF</v>
          </cell>
          <cell r="AB72">
            <v>749</v>
          </cell>
        </row>
        <row r="73">
          <cell r="A73" t="str">
            <v>2</v>
          </cell>
          <cell r="B73" t="str">
            <v>Durabond Protective Coating, Inc</v>
          </cell>
          <cell r="C73" t="str">
            <v>375997</v>
          </cell>
          <cell r="D73">
            <v>36362.687856365745</v>
          </cell>
          <cell r="E73" t="str">
            <v>199906</v>
          </cell>
          <cell r="F73" t="str">
            <v>LOC</v>
          </cell>
          <cell r="G73">
            <v>897</v>
          </cell>
          <cell r="H73" t="str">
            <v>2</v>
          </cell>
          <cell r="I73" t="str">
            <v>04654</v>
          </cell>
          <cell r="L73">
            <v>1940.0772999999999</v>
          </cell>
          <cell r="M73">
            <v>0</v>
          </cell>
          <cell r="N73">
            <v>0</v>
          </cell>
          <cell r="O73">
            <v>0</v>
          </cell>
          <cell r="P73">
            <v>0</v>
          </cell>
          <cell r="Q73">
            <v>0</v>
          </cell>
          <cell r="R73">
            <v>0</v>
          </cell>
          <cell r="S73">
            <v>0</v>
          </cell>
          <cell r="T73">
            <v>0</v>
          </cell>
          <cell r="U73">
            <v>0</v>
          </cell>
          <cell r="V73">
            <v>0</v>
          </cell>
          <cell r="W73">
            <v>0</v>
          </cell>
          <cell r="X73">
            <v>0</v>
          </cell>
          <cell r="Y73">
            <v>0</v>
          </cell>
          <cell r="Z73">
            <v>1940.08</v>
          </cell>
          <cell r="AA73" t="str">
            <v>MCF</v>
          </cell>
          <cell r="AB73">
            <v>661</v>
          </cell>
        </row>
        <row r="74">
          <cell r="A74" t="str">
            <v>2</v>
          </cell>
          <cell r="B74" t="str">
            <v>East Liberty Electroplating</v>
          </cell>
          <cell r="C74" t="str">
            <v>375998</v>
          </cell>
          <cell r="D74">
            <v>36362.687865810185</v>
          </cell>
          <cell r="E74" t="str">
            <v>199906</v>
          </cell>
          <cell r="F74" t="str">
            <v>LOC</v>
          </cell>
          <cell r="G74">
            <v>898</v>
          </cell>
          <cell r="H74" t="str">
            <v>2</v>
          </cell>
          <cell r="I74" t="str">
            <v>04654</v>
          </cell>
          <cell r="L74">
            <v>820.78</v>
          </cell>
          <cell r="M74">
            <v>0</v>
          </cell>
          <cell r="N74">
            <v>0</v>
          </cell>
          <cell r="O74">
            <v>47.94</v>
          </cell>
          <cell r="P74">
            <v>7.99</v>
          </cell>
          <cell r="Q74">
            <v>0</v>
          </cell>
          <cell r="R74">
            <v>0</v>
          </cell>
          <cell r="S74">
            <v>0</v>
          </cell>
          <cell r="T74">
            <v>0</v>
          </cell>
          <cell r="U74">
            <v>0</v>
          </cell>
          <cell r="V74">
            <v>0</v>
          </cell>
          <cell r="W74">
            <v>0</v>
          </cell>
          <cell r="X74">
            <v>0</v>
          </cell>
          <cell r="Y74">
            <v>0</v>
          </cell>
          <cell r="Z74">
            <v>876.71</v>
          </cell>
          <cell r="AA74" t="str">
            <v>MMBTU</v>
          </cell>
          <cell r="AB74">
            <v>297</v>
          </cell>
        </row>
        <row r="75">
          <cell r="A75" t="str">
            <v>2</v>
          </cell>
          <cell r="B75" t="str">
            <v>East Syracuse Sales</v>
          </cell>
          <cell r="C75" t="str">
            <v>375960</v>
          </cell>
          <cell r="D75">
            <v>36360.687696875</v>
          </cell>
          <cell r="E75" t="str">
            <v>199906</v>
          </cell>
          <cell r="F75" t="str">
            <v>CLOC</v>
          </cell>
          <cell r="G75">
            <v>860</v>
          </cell>
          <cell r="H75" t="str">
            <v>2</v>
          </cell>
          <cell r="I75" t="str">
            <v>04652</v>
          </cell>
          <cell r="L75">
            <v>17.670000000000002</v>
          </cell>
          <cell r="M75">
            <v>0</v>
          </cell>
          <cell r="N75">
            <v>0</v>
          </cell>
          <cell r="O75">
            <v>0.71</v>
          </cell>
          <cell r="P75">
            <v>0.53</v>
          </cell>
          <cell r="Q75">
            <v>0</v>
          </cell>
          <cell r="R75">
            <v>0</v>
          </cell>
          <cell r="S75">
            <v>0</v>
          </cell>
          <cell r="T75">
            <v>0</v>
          </cell>
          <cell r="U75">
            <v>0</v>
          </cell>
          <cell r="V75">
            <v>0</v>
          </cell>
          <cell r="W75">
            <v>0</v>
          </cell>
          <cell r="X75">
            <v>0</v>
          </cell>
          <cell r="Y75">
            <v>0</v>
          </cell>
          <cell r="Z75">
            <v>18.91</v>
          </cell>
          <cell r="AA75" t="str">
            <v>THERM</v>
          </cell>
          <cell r="AB75">
            <v>57</v>
          </cell>
        </row>
        <row r="76">
          <cell r="A76" t="str">
            <v>2</v>
          </cell>
          <cell r="B76" t="str">
            <v>East Syracuse Sales</v>
          </cell>
          <cell r="C76" t="str">
            <v>375970</v>
          </cell>
          <cell r="D76">
            <v>36361.687528888884</v>
          </cell>
          <cell r="E76" t="str">
            <v>199906</v>
          </cell>
          <cell r="F76" t="str">
            <v>CAN</v>
          </cell>
          <cell r="G76">
            <v>870</v>
          </cell>
          <cell r="H76" t="str">
            <v>2</v>
          </cell>
          <cell r="I76" t="str">
            <v>04652</v>
          </cell>
          <cell r="L76">
            <v>-17.670000000000002</v>
          </cell>
          <cell r="M76">
            <v>0</v>
          </cell>
          <cell r="N76">
            <v>0</v>
          </cell>
          <cell r="O76">
            <v>-0.71</v>
          </cell>
          <cell r="P76">
            <v>-0.53</v>
          </cell>
          <cell r="Q76">
            <v>0</v>
          </cell>
          <cell r="R76">
            <v>0</v>
          </cell>
          <cell r="S76">
            <v>0</v>
          </cell>
          <cell r="T76">
            <v>0</v>
          </cell>
          <cell r="U76">
            <v>0</v>
          </cell>
          <cell r="V76">
            <v>0</v>
          </cell>
          <cell r="W76">
            <v>0</v>
          </cell>
          <cell r="X76">
            <v>0</v>
          </cell>
          <cell r="Y76">
            <v>0</v>
          </cell>
          <cell r="Z76">
            <v>-18.91</v>
          </cell>
          <cell r="AA76" t="str">
            <v>THERM</v>
          </cell>
          <cell r="AB76">
            <v>57</v>
          </cell>
        </row>
        <row r="77">
          <cell r="A77" t="str">
            <v>2</v>
          </cell>
          <cell r="B77" t="str">
            <v>East Syracuse Sales</v>
          </cell>
          <cell r="C77" t="str">
            <v>375980</v>
          </cell>
          <cell r="D77">
            <v>36362.687739351852</v>
          </cell>
          <cell r="E77" t="str">
            <v>199906</v>
          </cell>
          <cell r="F77" t="str">
            <v>LOC</v>
          </cell>
          <cell r="G77">
            <v>880</v>
          </cell>
          <cell r="H77" t="str">
            <v>2</v>
          </cell>
          <cell r="I77" t="str">
            <v>04652</v>
          </cell>
          <cell r="L77">
            <v>17.98</v>
          </cell>
          <cell r="M77">
            <v>0</v>
          </cell>
          <cell r="N77">
            <v>0</v>
          </cell>
          <cell r="O77">
            <v>0.72</v>
          </cell>
          <cell r="P77">
            <v>0.54</v>
          </cell>
          <cell r="Q77">
            <v>0</v>
          </cell>
          <cell r="R77">
            <v>0</v>
          </cell>
          <cell r="S77">
            <v>0</v>
          </cell>
          <cell r="T77">
            <v>0</v>
          </cell>
          <cell r="U77">
            <v>0</v>
          </cell>
          <cell r="V77">
            <v>0</v>
          </cell>
          <cell r="W77">
            <v>0</v>
          </cell>
          <cell r="X77">
            <v>0</v>
          </cell>
          <cell r="Y77">
            <v>0</v>
          </cell>
          <cell r="Z77">
            <v>19.239999999999998</v>
          </cell>
          <cell r="AA77" t="str">
            <v>THERM</v>
          </cell>
          <cell r="AB77">
            <v>58</v>
          </cell>
        </row>
        <row r="78">
          <cell r="A78" t="str">
            <v>2</v>
          </cell>
          <cell r="B78" t="str">
            <v>Edwards Paper Co., Inc</v>
          </cell>
          <cell r="C78" t="str">
            <v>375862</v>
          </cell>
          <cell r="D78">
            <v>36347.687520717598</v>
          </cell>
          <cell r="E78" t="str">
            <v>199906</v>
          </cell>
          <cell r="F78" t="str">
            <v>LOC</v>
          </cell>
          <cell r="G78">
            <v>762</v>
          </cell>
          <cell r="H78" t="str">
            <v>2</v>
          </cell>
          <cell r="I78" t="str">
            <v>04659</v>
          </cell>
          <cell r="L78">
            <v>12255.897000000001</v>
          </cell>
          <cell r="M78">
            <v>0</v>
          </cell>
          <cell r="N78">
            <v>0</v>
          </cell>
          <cell r="O78">
            <v>0</v>
          </cell>
          <cell r="P78">
            <v>0</v>
          </cell>
          <cell r="Q78">
            <v>0</v>
          </cell>
          <cell r="R78">
            <v>0</v>
          </cell>
          <cell r="S78">
            <v>0</v>
          </cell>
          <cell r="T78">
            <v>0</v>
          </cell>
          <cell r="U78">
            <v>0</v>
          </cell>
          <cell r="V78">
            <v>0</v>
          </cell>
          <cell r="W78">
            <v>0</v>
          </cell>
          <cell r="X78">
            <v>0</v>
          </cell>
          <cell r="Y78">
            <v>0</v>
          </cell>
          <cell r="Z78">
            <v>12255.9</v>
          </cell>
          <cell r="AA78" t="str">
            <v>MMBTU</v>
          </cell>
          <cell r="AB78">
            <v>4859.7</v>
          </cell>
        </row>
        <row r="79">
          <cell r="A79" t="str">
            <v>2</v>
          </cell>
          <cell r="B79" t="str">
            <v>Empire Natural Gas Corporation</v>
          </cell>
          <cell r="C79" t="str">
            <v>375776</v>
          </cell>
          <cell r="D79">
            <v>36339.687515428246</v>
          </cell>
          <cell r="E79" t="str">
            <v>199902</v>
          </cell>
          <cell r="F79" t="str">
            <v>LOC</v>
          </cell>
          <cell r="G79">
            <v>676</v>
          </cell>
          <cell r="H79" t="str">
            <v>2</v>
          </cell>
          <cell r="I79" t="str">
            <v>04652</v>
          </cell>
          <cell r="L79">
            <v>2662</v>
          </cell>
          <cell r="M79">
            <v>0</v>
          </cell>
          <cell r="N79">
            <v>0</v>
          </cell>
          <cell r="O79">
            <v>0</v>
          </cell>
          <cell r="P79">
            <v>0</v>
          </cell>
          <cell r="Q79">
            <v>0</v>
          </cell>
          <cell r="R79">
            <v>0</v>
          </cell>
          <cell r="S79">
            <v>0</v>
          </cell>
          <cell r="T79">
            <v>0</v>
          </cell>
          <cell r="U79">
            <v>0</v>
          </cell>
          <cell r="V79">
            <v>0</v>
          </cell>
          <cell r="W79">
            <v>0</v>
          </cell>
          <cell r="X79">
            <v>0</v>
          </cell>
          <cell r="Y79">
            <v>0</v>
          </cell>
          <cell r="Z79">
            <v>2662</v>
          </cell>
          <cell r="AA79" t="str">
            <v>MMBTU</v>
          </cell>
          <cell r="AB79">
            <v>1210</v>
          </cell>
        </row>
        <row r="80">
          <cell r="A80" t="str">
            <v>2</v>
          </cell>
          <cell r="B80" t="str">
            <v>Enron Energy Services</v>
          </cell>
          <cell r="C80" t="str">
            <v>375844</v>
          </cell>
          <cell r="D80">
            <v>36343.687514421297</v>
          </cell>
          <cell r="E80" t="str">
            <v>199905</v>
          </cell>
          <cell r="F80" t="str">
            <v>LOC</v>
          </cell>
          <cell r="G80">
            <v>744</v>
          </cell>
          <cell r="H80" t="str">
            <v>2</v>
          </cell>
          <cell r="I80" t="str">
            <v>04654</v>
          </cell>
          <cell r="L80">
            <v>306.45999999999998</v>
          </cell>
          <cell r="M80">
            <v>0</v>
          </cell>
          <cell r="N80">
            <v>0</v>
          </cell>
          <cell r="O80">
            <v>0</v>
          </cell>
          <cell r="P80">
            <v>0</v>
          </cell>
          <cell r="Q80">
            <v>0</v>
          </cell>
          <cell r="R80">
            <v>0</v>
          </cell>
          <cell r="S80">
            <v>0</v>
          </cell>
          <cell r="T80">
            <v>0</v>
          </cell>
          <cell r="U80">
            <v>0</v>
          </cell>
          <cell r="V80">
            <v>0</v>
          </cell>
          <cell r="W80">
            <v>0</v>
          </cell>
          <cell r="X80">
            <v>0</v>
          </cell>
          <cell r="Y80">
            <v>0</v>
          </cell>
          <cell r="Z80">
            <v>306.45999999999998</v>
          </cell>
          <cell r="AA80" t="str">
            <v>MMBTU</v>
          </cell>
          <cell r="AB80">
            <v>139.30000000000001</v>
          </cell>
        </row>
        <row r="81">
          <cell r="A81" t="str">
            <v>2</v>
          </cell>
          <cell r="B81" t="str">
            <v>Enron Energy Services</v>
          </cell>
          <cell r="C81" t="str">
            <v>375841</v>
          </cell>
          <cell r="D81">
            <v>36343.687515000005</v>
          </cell>
          <cell r="E81" t="str">
            <v>199903</v>
          </cell>
          <cell r="F81" t="str">
            <v>LOC</v>
          </cell>
          <cell r="G81">
            <v>741</v>
          </cell>
          <cell r="H81" t="str">
            <v>2</v>
          </cell>
          <cell r="I81" t="str">
            <v>04652</v>
          </cell>
          <cell r="L81">
            <v>2428.27</v>
          </cell>
          <cell r="M81">
            <v>0</v>
          </cell>
          <cell r="N81">
            <v>0</v>
          </cell>
          <cell r="O81">
            <v>0</v>
          </cell>
          <cell r="P81">
            <v>0</v>
          </cell>
          <cell r="Q81">
            <v>0</v>
          </cell>
          <cell r="R81">
            <v>0</v>
          </cell>
          <cell r="S81">
            <v>0</v>
          </cell>
          <cell r="T81">
            <v>0</v>
          </cell>
          <cell r="U81">
            <v>0</v>
          </cell>
          <cell r="V81">
            <v>0</v>
          </cell>
          <cell r="W81">
            <v>0</v>
          </cell>
          <cell r="X81">
            <v>0</v>
          </cell>
          <cell r="Y81">
            <v>0</v>
          </cell>
          <cell r="Z81">
            <v>2428.27</v>
          </cell>
          <cell r="AA81" t="str">
            <v>MMBTU</v>
          </cell>
          <cell r="AB81">
            <v>1179.76</v>
          </cell>
        </row>
        <row r="82">
          <cell r="A82" t="str">
            <v>2</v>
          </cell>
          <cell r="B82" t="str">
            <v>Fabricated Products</v>
          </cell>
          <cell r="C82" t="str">
            <v>375927</v>
          </cell>
          <cell r="D82">
            <v>36362.687545601853</v>
          </cell>
          <cell r="E82" t="str">
            <v>199906</v>
          </cell>
          <cell r="F82" t="str">
            <v>LOC</v>
          </cell>
          <cell r="G82">
            <v>827</v>
          </cell>
          <cell r="H82" t="str">
            <v>2</v>
          </cell>
          <cell r="I82" t="str">
            <v>04653</v>
          </cell>
          <cell r="K82">
            <v>2964.95</v>
          </cell>
          <cell r="L82">
            <v>4955.12</v>
          </cell>
          <cell r="M82">
            <v>0</v>
          </cell>
          <cell r="N82">
            <v>0</v>
          </cell>
          <cell r="O82">
            <v>0</v>
          </cell>
          <cell r="P82">
            <v>0</v>
          </cell>
          <cell r="Q82">
            <v>0</v>
          </cell>
          <cell r="R82">
            <v>0</v>
          </cell>
          <cell r="S82">
            <v>0</v>
          </cell>
          <cell r="T82">
            <v>0</v>
          </cell>
          <cell r="U82">
            <v>0</v>
          </cell>
          <cell r="V82">
            <v>0</v>
          </cell>
          <cell r="W82">
            <v>0</v>
          </cell>
          <cell r="X82">
            <v>0</v>
          </cell>
          <cell r="Y82">
            <v>0</v>
          </cell>
          <cell r="Z82">
            <v>7920.07</v>
          </cell>
          <cell r="AA82" t="str">
            <v>MMBTU</v>
          </cell>
          <cell r="AB82">
            <v>1947</v>
          </cell>
        </row>
        <row r="83">
          <cell r="A83" t="str">
            <v>2</v>
          </cell>
          <cell r="B83" t="str">
            <v>Farmers Cheese</v>
          </cell>
          <cell r="C83" t="str">
            <v>375815</v>
          </cell>
          <cell r="D83">
            <v>36339.687514618061</v>
          </cell>
          <cell r="E83" t="str">
            <v>199905</v>
          </cell>
          <cell r="F83" t="str">
            <v>LOC</v>
          </cell>
          <cell r="G83">
            <v>715</v>
          </cell>
          <cell r="H83" t="str">
            <v>2</v>
          </cell>
          <cell r="I83" t="str">
            <v>04654</v>
          </cell>
          <cell r="L83">
            <v>94161.96</v>
          </cell>
          <cell r="M83">
            <v>0</v>
          </cell>
          <cell r="N83">
            <v>0</v>
          </cell>
          <cell r="O83">
            <v>0</v>
          </cell>
          <cell r="P83">
            <v>0</v>
          </cell>
          <cell r="Q83">
            <v>0</v>
          </cell>
          <cell r="R83">
            <v>0</v>
          </cell>
          <cell r="S83">
            <v>0</v>
          </cell>
          <cell r="T83">
            <v>0</v>
          </cell>
          <cell r="U83">
            <v>0</v>
          </cell>
          <cell r="V83">
            <v>0</v>
          </cell>
          <cell r="W83">
            <v>0</v>
          </cell>
          <cell r="X83">
            <v>0</v>
          </cell>
          <cell r="Y83">
            <v>0</v>
          </cell>
          <cell r="Z83">
            <v>94161.96</v>
          </cell>
          <cell r="AA83" t="str">
            <v>MCF</v>
          </cell>
          <cell r="AB83">
            <v>36207</v>
          </cell>
        </row>
        <row r="84">
          <cell r="A84" t="str">
            <v>2</v>
          </cell>
          <cell r="B84" t="str">
            <v>Farmers Cheese</v>
          </cell>
          <cell r="C84" t="str">
            <v>376014</v>
          </cell>
          <cell r="D84">
            <v>36367.675168587957</v>
          </cell>
          <cell r="E84" t="str">
            <v>199906</v>
          </cell>
          <cell r="F84" t="str">
            <v>LOC</v>
          </cell>
          <cell r="G84">
            <v>914</v>
          </cell>
          <cell r="H84" t="str">
            <v>2</v>
          </cell>
          <cell r="I84" t="str">
            <v>04654</v>
          </cell>
          <cell r="L84">
            <v>100523.577</v>
          </cell>
          <cell r="M84">
            <v>0</v>
          </cell>
          <cell r="N84">
            <v>0</v>
          </cell>
          <cell r="O84">
            <v>0</v>
          </cell>
          <cell r="P84">
            <v>0</v>
          </cell>
          <cell r="Q84">
            <v>0</v>
          </cell>
          <cell r="R84">
            <v>0</v>
          </cell>
          <cell r="S84">
            <v>0</v>
          </cell>
          <cell r="T84">
            <v>0</v>
          </cell>
          <cell r="U84">
            <v>0</v>
          </cell>
          <cell r="V84">
            <v>0</v>
          </cell>
          <cell r="W84">
            <v>0</v>
          </cell>
          <cell r="X84">
            <v>0</v>
          </cell>
          <cell r="Y84">
            <v>0</v>
          </cell>
          <cell r="Z84">
            <v>100523.58</v>
          </cell>
          <cell r="AA84" t="str">
            <v>MCF</v>
          </cell>
          <cell r="AB84">
            <v>38701</v>
          </cell>
        </row>
        <row r="85">
          <cell r="A85" t="str">
            <v>2</v>
          </cell>
          <cell r="B85" t="str">
            <v>Farmland Dairies, Inc</v>
          </cell>
          <cell r="C85" t="str">
            <v>375883</v>
          </cell>
          <cell r="D85">
            <v>36347.687534097218</v>
          </cell>
          <cell r="E85" t="str">
            <v>199906</v>
          </cell>
          <cell r="F85" t="str">
            <v>LOC</v>
          </cell>
          <cell r="G85">
            <v>783</v>
          </cell>
          <cell r="H85" t="str">
            <v>2</v>
          </cell>
          <cell r="I85" t="str">
            <v>04655</v>
          </cell>
          <cell r="L85">
            <v>33126.203999999998</v>
          </cell>
          <cell r="M85">
            <v>0</v>
          </cell>
          <cell r="N85">
            <v>0</v>
          </cell>
          <cell r="O85">
            <v>0</v>
          </cell>
          <cell r="P85">
            <v>0</v>
          </cell>
          <cell r="Q85">
            <v>0</v>
          </cell>
          <cell r="R85">
            <v>0</v>
          </cell>
          <cell r="S85">
            <v>0</v>
          </cell>
          <cell r="T85">
            <v>0</v>
          </cell>
          <cell r="U85">
            <v>0</v>
          </cell>
          <cell r="V85">
            <v>0</v>
          </cell>
          <cell r="W85">
            <v>0</v>
          </cell>
          <cell r="X85">
            <v>0</v>
          </cell>
          <cell r="Y85">
            <v>0</v>
          </cell>
          <cell r="Z85">
            <v>33126.199999999997</v>
          </cell>
          <cell r="AA85" t="str">
            <v>MMBTU</v>
          </cell>
          <cell r="AB85">
            <v>12379</v>
          </cell>
        </row>
        <row r="86">
          <cell r="A86" t="str">
            <v>2</v>
          </cell>
          <cell r="B86" t="str">
            <v>Fleetwood Motor Homes of PA</v>
          </cell>
          <cell r="C86" t="str">
            <v>375930</v>
          </cell>
          <cell r="D86">
            <v>36360.68756878472</v>
          </cell>
          <cell r="E86" t="str">
            <v>199906</v>
          </cell>
          <cell r="F86" t="str">
            <v>LOC</v>
          </cell>
          <cell r="G86">
            <v>830</v>
          </cell>
          <cell r="H86" t="str">
            <v>2</v>
          </cell>
          <cell r="I86" t="str">
            <v>04653</v>
          </cell>
          <cell r="L86">
            <v>140.59</v>
          </cell>
          <cell r="M86">
            <v>0</v>
          </cell>
          <cell r="N86">
            <v>0</v>
          </cell>
          <cell r="O86">
            <v>3.89</v>
          </cell>
          <cell r="P86">
            <v>0</v>
          </cell>
          <cell r="Q86">
            <v>0</v>
          </cell>
          <cell r="R86">
            <v>0</v>
          </cell>
          <cell r="S86">
            <v>0</v>
          </cell>
          <cell r="T86">
            <v>0</v>
          </cell>
          <cell r="U86">
            <v>0</v>
          </cell>
          <cell r="V86">
            <v>0</v>
          </cell>
          <cell r="W86">
            <v>0</v>
          </cell>
          <cell r="X86">
            <v>0</v>
          </cell>
          <cell r="Y86">
            <v>0</v>
          </cell>
          <cell r="Z86">
            <v>144.47999999999999</v>
          </cell>
          <cell r="AA86" t="str">
            <v>MMBTU</v>
          </cell>
          <cell r="AB86">
            <v>29</v>
          </cell>
        </row>
        <row r="87">
          <cell r="A87" t="str">
            <v>2</v>
          </cell>
          <cell r="B87" t="str">
            <v>Florida Extruders</v>
          </cell>
          <cell r="C87" t="str">
            <v>375874</v>
          </cell>
          <cell r="D87">
            <v>36347.68752738426</v>
          </cell>
          <cell r="E87" t="str">
            <v>199906</v>
          </cell>
          <cell r="F87" t="str">
            <v>CLOC</v>
          </cell>
          <cell r="G87">
            <v>774</v>
          </cell>
          <cell r="H87" t="str">
            <v>2</v>
          </cell>
          <cell r="I87" t="str">
            <v>04655</v>
          </cell>
          <cell r="L87">
            <v>18188.448</v>
          </cell>
          <cell r="M87">
            <v>0</v>
          </cell>
          <cell r="N87">
            <v>0</v>
          </cell>
          <cell r="O87">
            <v>1078.0999999999999</v>
          </cell>
          <cell r="P87">
            <v>0</v>
          </cell>
          <cell r="Q87">
            <v>0</v>
          </cell>
          <cell r="R87">
            <v>0</v>
          </cell>
          <cell r="S87">
            <v>0</v>
          </cell>
          <cell r="T87">
            <v>0</v>
          </cell>
          <cell r="U87">
            <v>0</v>
          </cell>
          <cell r="V87">
            <v>0</v>
          </cell>
          <cell r="W87">
            <v>0</v>
          </cell>
          <cell r="X87">
            <v>0</v>
          </cell>
          <cell r="Y87">
            <v>0</v>
          </cell>
          <cell r="Z87">
            <v>19266.55</v>
          </cell>
          <cell r="AA87" t="str">
            <v>MMBTU</v>
          </cell>
          <cell r="AB87">
            <v>6704.6</v>
          </cell>
        </row>
        <row r="88">
          <cell r="A88" t="str">
            <v>2</v>
          </cell>
          <cell r="B88" t="str">
            <v>Florida Extruders</v>
          </cell>
          <cell r="C88" t="str">
            <v>376015</v>
          </cell>
          <cell r="D88">
            <v>36362.688001388888</v>
          </cell>
          <cell r="E88" t="str">
            <v>199906</v>
          </cell>
          <cell r="F88" t="str">
            <v>CAN</v>
          </cell>
          <cell r="G88">
            <v>915</v>
          </cell>
          <cell r="H88" t="str">
            <v>2</v>
          </cell>
          <cell r="I88" t="str">
            <v>04655</v>
          </cell>
          <cell r="L88">
            <v>-18188.448</v>
          </cell>
          <cell r="M88">
            <v>0</v>
          </cell>
          <cell r="N88">
            <v>0</v>
          </cell>
          <cell r="O88">
            <v>-1078.0999999999999</v>
          </cell>
          <cell r="P88">
            <v>0</v>
          </cell>
          <cell r="Q88">
            <v>0</v>
          </cell>
          <cell r="R88">
            <v>0</v>
          </cell>
          <cell r="S88">
            <v>0</v>
          </cell>
          <cell r="T88">
            <v>0</v>
          </cell>
          <cell r="U88">
            <v>0</v>
          </cell>
          <cell r="V88">
            <v>0</v>
          </cell>
          <cell r="W88">
            <v>0</v>
          </cell>
          <cell r="X88">
            <v>0</v>
          </cell>
          <cell r="Y88">
            <v>0</v>
          </cell>
          <cell r="Z88">
            <v>-19266.55</v>
          </cell>
          <cell r="AA88" t="str">
            <v>MMBTU</v>
          </cell>
          <cell r="AB88">
            <v>6704.6</v>
          </cell>
        </row>
        <row r="89">
          <cell r="A89" t="str">
            <v>2</v>
          </cell>
          <cell r="B89" t="str">
            <v>Florida Extruders</v>
          </cell>
          <cell r="C89" t="str">
            <v>376016</v>
          </cell>
          <cell r="D89">
            <v>36368.687549803246</v>
          </cell>
          <cell r="E89" t="str">
            <v>199906</v>
          </cell>
          <cell r="F89" t="str">
            <v>LOC</v>
          </cell>
          <cell r="G89">
            <v>916</v>
          </cell>
          <cell r="H89" t="str">
            <v>2</v>
          </cell>
          <cell r="I89" t="str">
            <v>04655</v>
          </cell>
          <cell r="L89">
            <v>18188.45</v>
          </cell>
          <cell r="M89">
            <v>0</v>
          </cell>
          <cell r="N89">
            <v>0</v>
          </cell>
          <cell r="O89">
            <v>0</v>
          </cell>
          <cell r="P89">
            <v>0</v>
          </cell>
          <cell r="Q89">
            <v>0</v>
          </cell>
          <cell r="R89">
            <v>0</v>
          </cell>
          <cell r="S89">
            <v>0</v>
          </cell>
          <cell r="T89">
            <v>0</v>
          </cell>
          <cell r="U89">
            <v>0</v>
          </cell>
          <cell r="V89">
            <v>0</v>
          </cell>
          <cell r="W89">
            <v>0</v>
          </cell>
          <cell r="X89">
            <v>0</v>
          </cell>
          <cell r="Y89">
            <v>0</v>
          </cell>
          <cell r="Z89">
            <v>18188.45</v>
          </cell>
          <cell r="AA89" t="str">
            <v>MMBTU</v>
          </cell>
          <cell r="AB89">
            <v>6704.6</v>
          </cell>
        </row>
        <row r="90">
          <cell r="A90" t="str">
            <v>2</v>
          </cell>
          <cell r="B90" t="str">
            <v>Fore Systems</v>
          </cell>
          <cell r="C90" t="str">
            <v>375987</v>
          </cell>
          <cell r="D90">
            <v>36362.687780740744</v>
          </cell>
          <cell r="E90" t="str">
            <v>199906</v>
          </cell>
          <cell r="F90" t="str">
            <v>LOC</v>
          </cell>
          <cell r="G90">
            <v>887</v>
          </cell>
          <cell r="H90" t="str">
            <v>2</v>
          </cell>
          <cell r="I90" t="str">
            <v>04654</v>
          </cell>
          <cell r="L90">
            <v>6990.3360000000002</v>
          </cell>
          <cell r="M90">
            <v>0</v>
          </cell>
          <cell r="N90">
            <v>0</v>
          </cell>
          <cell r="O90">
            <v>419.42</v>
          </cell>
          <cell r="P90">
            <v>69.900000000000006</v>
          </cell>
          <cell r="Q90">
            <v>0</v>
          </cell>
          <cell r="R90">
            <v>0</v>
          </cell>
          <cell r="S90">
            <v>0</v>
          </cell>
          <cell r="T90">
            <v>0</v>
          </cell>
          <cell r="U90">
            <v>0</v>
          </cell>
          <cell r="V90">
            <v>0</v>
          </cell>
          <cell r="W90">
            <v>0</v>
          </cell>
          <cell r="X90">
            <v>0</v>
          </cell>
          <cell r="Y90">
            <v>0</v>
          </cell>
          <cell r="Z90">
            <v>7479.66</v>
          </cell>
          <cell r="AA90" t="str">
            <v>MMBTU</v>
          </cell>
          <cell r="AB90">
            <v>2427.1999999999998</v>
          </cell>
        </row>
        <row r="91">
          <cell r="A91" t="str">
            <v>2</v>
          </cell>
          <cell r="B91" t="str">
            <v>FSG Energy Services</v>
          </cell>
          <cell r="C91" t="str">
            <v>375923</v>
          </cell>
          <cell r="D91">
            <v>36360.687517314815</v>
          </cell>
          <cell r="E91" t="str">
            <v>199903</v>
          </cell>
          <cell r="F91" t="str">
            <v>LOC</v>
          </cell>
          <cell r="G91">
            <v>823</v>
          </cell>
          <cell r="H91" t="str">
            <v>2</v>
          </cell>
          <cell r="I91" t="str">
            <v>04655</v>
          </cell>
          <cell r="L91">
            <v>164.72</v>
          </cell>
          <cell r="M91">
            <v>0</v>
          </cell>
          <cell r="N91">
            <v>0</v>
          </cell>
          <cell r="O91">
            <v>0</v>
          </cell>
          <cell r="P91">
            <v>0</v>
          </cell>
          <cell r="Q91">
            <v>0</v>
          </cell>
          <cell r="R91">
            <v>0</v>
          </cell>
          <cell r="S91">
            <v>0</v>
          </cell>
          <cell r="T91">
            <v>0</v>
          </cell>
          <cell r="U91">
            <v>0</v>
          </cell>
          <cell r="V91">
            <v>0</v>
          </cell>
          <cell r="W91">
            <v>0</v>
          </cell>
          <cell r="X91">
            <v>0</v>
          </cell>
          <cell r="Y91">
            <v>0</v>
          </cell>
          <cell r="Z91">
            <v>164.72</v>
          </cell>
          <cell r="AA91" t="str">
            <v>MMBTU</v>
          </cell>
          <cell r="AB91">
            <v>80</v>
          </cell>
        </row>
        <row r="92">
          <cell r="A92" t="str">
            <v>2</v>
          </cell>
          <cell r="B92" t="str">
            <v>Gnaden Huetten Memorial Hospital</v>
          </cell>
          <cell r="C92" t="str">
            <v>375932</v>
          </cell>
          <cell r="D92">
            <v>36360.687560300925</v>
          </cell>
          <cell r="E92" t="str">
            <v>199906</v>
          </cell>
          <cell r="F92" t="str">
            <v>LOC</v>
          </cell>
          <cell r="G92">
            <v>832</v>
          </cell>
          <cell r="H92" t="str">
            <v>2</v>
          </cell>
          <cell r="I92" t="str">
            <v>04653</v>
          </cell>
          <cell r="L92">
            <v>4575.8999999999996</v>
          </cell>
          <cell r="M92">
            <v>0</v>
          </cell>
          <cell r="N92">
            <v>0</v>
          </cell>
          <cell r="O92">
            <v>0</v>
          </cell>
          <cell r="P92">
            <v>0</v>
          </cell>
          <cell r="Q92">
            <v>0</v>
          </cell>
          <cell r="R92">
            <v>0</v>
          </cell>
          <cell r="S92">
            <v>0</v>
          </cell>
          <cell r="T92">
            <v>0</v>
          </cell>
          <cell r="U92">
            <v>0</v>
          </cell>
          <cell r="V92">
            <v>0</v>
          </cell>
          <cell r="W92">
            <v>0</v>
          </cell>
          <cell r="X92">
            <v>0</v>
          </cell>
          <cell r="Y92">
            <v>0</v>
          </cell>
          <cell r="Z92">
            <v>4575.8999999999996</v>
          </cell>
          <cell r="AA92" t="str">
            <v>MMBTU</v>
          </cell>
          <cell r="AB92">
            <v>1656</v>
          </cell>
        </row>
        <row r="93">
          <cell r="A93" t="str">
            <v>2</v>
          </cell>
          <cell r="B93" t="str">
            <v>Gray-Syracuse</v>
          </cell>
          <cell r="C93" t="str">
            <v>375959</v>
          </cell>
          <cell r="D93">
            <v>36360.687687962964</v>
          </cell>
          <cell r="E93" t="str">
            <v>199906</v>
          </cell>
          <cell r="F93" t="str">
            <v>CLOC</v>
          </cell>
          <cell r="G93">
            <v>859</v>
          </cell>
          <cell r="H93" t="str">
            <v>2</v>
          </cell>
          <cell r="I93" t="str">
            <v>04652</v>
          </cell>
          <cell r="L93">
            <v>13267.8</v>
          </cell>
          <cell r="M93">
            <v>0</v>
          </cell>
          <cell r="N93">
            <v>0</v>
          </cell>
          <cell r="O93">
            <v>0</v>
          </cell>
          <cell r="P93">
            <v>0</v>
          </cell>
          <cell r="Q93">
            <v>0</v>
          </cell>
          <cell r="R93">
            <v>0</v>
          </cell>
          <cell r="S93">
            <v>0</v>
          </cell>
          <cell r="T93">
            <v>0</v>
          </cell>
          <cell r="U93">
            <v>0</v>
          </cell>
          <cell r="V93">
            <v>0</v>
          </cell>
          <cell r="W93">
            <v>0</v>
          </cell>
          <cell r="X93">
            <v>0</v>
          </cell>
          <cell r="Y93">
            <v>0</v>
          </cell>
          <cell r="Z93">
            <v>13267.8</v>
          </cell>
          <cell r="AA93" t="str">
            <v>MMBTU</v>
          </cell>
          <cell r="AB93">
            <v>4860</v>
          </cell>
        </row>
        <row r="94">
          <cell r="A94" t="str">
            <v>2</v>
          </cell>
          <cell r="B94" t="str">
            <v>Gray-Syracuse</v>
          </cell>
          <cell r="C94" t="str">
            <v>375969</v>
          </cell>
          <cell r="D94">
            <v>36361.687519942134</v>
          </cell>
          <cell r="E94" t="str">
            <v>199906</v>
          </cell>
          <cell r="F94" t="str">
            <v>CAN</v>
          </cell>
          <cell r="G94">
            <v>869</v>
          </cell>
          <cell r="H94" t="str">
            <v>2</v>
          </cell>
          <cell r="I94" t="str">
            <v>04652</v>
          </cell>
          <cell r="L94">
            <v>-13267.8</v>
          </cell>
          <cell r="M94">
            <v>0</v>
          </cell>
          <cell r="N94">
            <v>0</v>
          </cell>
          <cell r="O94">
            <v>0</v>
          </cell>
          <cell r="P94">
            <v>0</v>
          </cell>
          <cell r="Q94">
            <v>0</v>
          </cell>
          <cell r="R94">
            <v>0</v>
          </cell>
          <cell r="S94">
            <v>0</v>
          </cell>
          <cell r="T94">
            <v>0</v>
          </cell>
          <cell r="U94">
            <v>0</v>
          </cell>
          <cell r="V94">
            <v>0</v>
          </cell>
          <cell r="W94">
            <v>0</v>
          </cell>
          <cell r="X94">
            <v>0</v>
          </cell>
          <cell r="Y94">
            <v>0</v>
          </cell>
          <cell r="Z94">
            <v>-13267.8</v>
          </cell>
          <cell r="AA94" t="str">
            <v>MMBTU</v>
          </cell>
          <cell r="AB94">
            <v>4860</v>
          </cell>
        </row>
        <row r="95">
          <cell r="A95" t="str">
            <v>2</v>
          </cell>
          <cell r="B95" t="str">
            <v>Gray-Syracuse</v>
          </cell>
          <cell r="C95" t="str">
            <v>375979</v>
          </cell>
          <cell r="D95">
            <v>36362.687572719908</v>
          </cell>
          <cell r="E95" t="str">
            <v>199906</v>
          </cell>
          <cell r="F95" t="str">
            <v>LOC</v>
          </cell>
          <cell r="G95">
            <v>879</v>
          </cell>
          <cell r="H95" t="str">
            <v>2</v>
          </cell>
          <cell r="I95" t="str">
            <v>04652</v>
          </cell>
          <cell r="L95">
            <v>13502.58</v>
          </cell>
          <cell r="M95">
            <v>0</v>
          </cell>
          <cell r="N95">
            <v>0</v>
          </cell>
          <cell r="O95">
            <v>0</v>
          </cell>
          <cell r="P95">
            <v>0</v>
          </cell>
          <cell r="Q95">
            <v>0</v>
          </cell>
          <cell r="R95">
            <v>0</v>
          </cell>
          <cell r="S95">
            <v>0</v>
          </cell>
          <cell r="T95">
            <v>0</v>
          </cell>
          <cell r="U95">
            <v>0</v>
          </cell>
          <cell r="V95">
            <v>0</v>
          </cell>
          <cell r="W95">
            <v>0</v>
          </cell>
          <cell r="X95">
            <v>0</v>
          </cell>
          <cell r="Y95">
            <v>0</v>
          </cell>
          <cell r="Z95">
            <v>13502.58</v>
          </cell>
          <cell r="AA95" t="str">
            <v>MMBTU</v>
          </cell>
          <cell r="AB95">
            <v>4946</v>
          </cell>
        </row>
        <row r="96">
          <cell r="A96" t="str">
            <v>2</v>
          </cell>
          <cell r="B96" t="str">
            <v>Greater Pittston YMCA</v>
          </cell>
          <cell r="C96" t="str">
            <v>375939</v>
          </cell>
          <cell r="D96">
            <v>36360.687619791664</v>
          </cell>
          <cell r="E96" t="str">
            <v>199906</v>
          </cell>
          <cell r="F96" t="str">
            <v>LOC</v>
          </cell>
          <cell r="G96">
            <v>839</v>
          </cell>
          <cell r="H96" t="str">
            <v>2</v>
          </cell>
          <cell r="I96" t="str">
            <v>04653</v>
          </cell>
          <cell r="L96">
            <v>378</v>
          </cell>
          <cell r="M96">
            <v>0</v>
          </cell>
          <cell r="N96">
            <v>0</v>
          </cell>
          <cell r="O96">
            <v>0</v>
          </cell>
          <cell r="P96">
            <v>0</v>
          </cell>
          <cell r="Q96">
            <v>0</v>
          </cell>
          <cell r="R96">
            <v>0</v>
          </cell>
          <cell r="S96">
            <v>0</v>
          </cell>
          <cell r="T96">
            <v>0</v>
          </cell>
          <cell r="U96">
            <v>0</v>
          </cell>
          <cell r="V96">
            <v>0</v>
          </cell>
          <cell r="W96">
            <v>0</v>
          </cell>
          <cell r="X96">
            <v>0</v>
          </cell>
          <cell r="Y96">
            <v>0</v>
          </cell>
          <cell r="Z96">
            <v>378</v>
          </cell>
          <cell r="AA96" t="str">
            <v>MMBTU</v>
          </cell>
          <cell r="AB96">
            <v>120</v>
          </cell>
        </row>
        <row r="97">
          <cell r="A97" t="str">
            <v>2</v>
          </cell>
          <cell r="B97" t="str">
            <v>Hatfield, Inc</v>
          </cell>
          <cell r="C97" t="str">
            <v>375884</v>
          </cell>
          <cell r="D97">
            <v>36347.687534837962</v>
          </cell>
          <cell r="E97" t="str">
            <v>199906</v>
          </cell>
          <cell r="F97" t="str">
            <v>CLOC</v>
          </cell>
          <cell r="G97">
            <v>784</v>
          </cell>
          <cell r="H97" t="str">
            <v>2</v>
          </cell>
          <cell r="I97" t="str">
            <v>04653</v>
          </cell>
          <cell r="L97">
            <v>11873.691999999999</v>
          </cell>
          <cell r="M97">
            <v>0</v>
          </cell>
          <cell r="N97">
            <v>0</v>
          </cell>
          <cell r="O97">
            <v>0</v>
          </cell>
          <cell r="P97">
            <v>0</v>
          </cell>
          <cell r="Q97">
            <v>0</v>
          </cell>
          <cell r="R97">
            <v>0</v>
          </cell>
          <cell r="S97">
            <v>0</v>
          </cell>
          <cell r="T97">
            <v>0</v>
          </cell>
          <cell r="U97">
            <v>0</v>
          </cell>
          <cell r="V97">
            <v>0</v>
          </cell>
          <cell r="W97">
            <v>0</v>
          </cell>
          <cell r="X97">
            <v>0</v>
          </cell>
          <cell r="Y97">
            <v>0</v>
          </cell>
          <cell r="Z97">
            <v>11873.69</v>
          </cell>
          <cell r="AA97" t="str">
            <v>MMBTU</v>
          </cell>
          <cell r="AB97">
            <v>5714</v>
          </cell>
        </row>
        <row r="98">
          <cell r="A98" t="str">
            <v>2</v>
          </cell>
          <cell r="B98" t="str">
            <v>Hatfield, Inc</v>
          </cell>
          <cell r="C98" t="str">
            <v>376025</v>
          </cell>
          <cell r="D98">
            <v>36367.675140810185</v>
          </cell>
          <cell r="E98" t="str">
            <v>199906</v>
          </cell>
          <cell r="F98" t="str">
            <v>CRD</v>
          </cell>
          <cell r="G98">
            <v>925</v>
          </cell>
          <cell r="H98" t="str">
            <v>2</v>
          </cell>
          <cell r="I98" t="str">
            <v>04653</v>
          </cell>
          <cell r="L98">
            <v>-11873.691999999999</v>
          </cell>
          <cell r="M98">
            <v>0</v>
          </cell>
          <cell r="N98">
            <v>0</v>
          </cell>
          <cell r="O98">
            <v>0</v>
          </cell>
          <cell r="P98">
            <v>0</v>
          </cell>
          <cell r="Q98">
            <v>0</v>
          </cell>
          <cell r="R98">
            <v>0</v>
          </cell>
          <cell r="S98">
            <v>0</v>
          </cell>
          <cell r="T98">
            <v>0</v>
          </cell>
          <cell r="U98">
            <v>0</v>
          </cell>
          <cell r="V98">
            <v>0</v>
          </cell>
          <cell r="W98">
            <v>0</v>
          </cell>
          <cell r="X98">
            <v>0</v>
          </cell>
          <cell r="Y98">
            <v>0</v>
          </cell>
          <cell r="Z98">
            <v>-11873.69</v>
          </cell>
          <cell r="AA98" t="str">
            <v>MMBTU</v>
          </cell>
          <cell r="AB98">
            <v>5714</v>
          </cell>
        </row>
        <row r="99">
          <cell r="A99" t="str">
            <v>2</v>
          </cell>
          <cell r="B99" t="str">
            <v>Hatfield, Inc</v>
          </cell>
          <cell r="C99" t="str">
            <v>376032</v>
          </cell>
          <cell r="D99">
            <v>36368.687539965278</v>
          </cell>
          <cell r="E99" t="str">
            <v>199906</v>
          </cell>
          <cell r="F99" t="str">
            <v>LOC</v>
          </cell>
          <cell r="G99">
            <v>932</v>
          </cell>
          <cell r="H99" t="str">
            <v>2</v>
          </cell>
          <cell r="I99" t="str">
            <v>04653</v>
          </cell>
          <cell r="L99">
            <v>11845.121999999999</v>
          </cell>
          <cell r="M99">
            <v>0</v>
          </cell>
          <cell r="N99">
            <v>0</v>
          </cell>
          <cell r="O99">
            <v>0</v>
          </cell>
          <cell r="P99">
            <v>0</v>
          </cell>
          <cell r="Q99">
            <v>0</v>
          </cell>
          <cell r="R99">
            <v>0</v>
          </cell>
          <cell r="S99">
            <v>0</v>
          </cell>
          <cell r="T99">
            <v>0</v>
          </cell>
          <cell r="U99">
            <v>0</v>
          </cell>
          <cell r="V99">
            <v>0</v>
          </cell>
          <cell r="W99">
            <v>0</v>
          </cell>
          <cell r="X99">
            <v>0</v>
          </cell>
          <cell r="Y99">
            <v>0</v>
          </cell>
          <cell r="Z99">
            <v>11845.12</v>
          </cell>
          <cell r="AA99" t="str">
            <v>MMBTU</v>
          </cell>
          <cell r="AB99">
            <v>5714</v>
          </cell>
        </row>
        <row r="100">
          <cell r="A100" t="str">
            <v>2</v>
          </cell>
          <cell r="B100" t="str">
            <v>HCSC Laundry</v>
          </cell>
          <cell r="C100" t="str">
            <v>375999</v>
          </cell>
          <cell r="D100">
            <v>36362.687875069445</v>
          </cell>
          <cell r="E100" t="str">
            <v>199906</v>
          </cell>
          <cell r="F100" t="str">
            <v>LOC</v>
          </cell>
          <cell r="G100">
            <v>899</v>
          </cell>
          <cell r="H100" t="str">
            <v>2</v>
          </cell>
          <cell r="I100" t="str">
            <v>04654</v>
          </cell>
          <cell r="L100">
            <v>15033.97</v>
          </cell>
          <cell r="M100">
            <v>0</v>
          </cell>
          <cell r="N100">
            <v>0</v>
          </cell>
          <cell r="O100">
            <v>878.2</v>
          </cell>
          <cell r="P100">
            <v>146.37</v>
          </cell>
          <cell r="Q100">
            <v>0</v>
          </cell>
          <cell r="R100">
            <v>0</v>
          </cell>
          <cell r="S100">
            <v>0</v>
          </cell>
          <cell r="T100">
            <v>0</v>
          </cell>
          <cell r="U100">
            <v>0</v>
          </cell>
          <cell r="V100">
            <v>0</v>
          </cell>
          <cell r="W100">
            <v>0</v>
          </cell>
          <cell r="X100">
            <v>0</v>
          </cell>
          <cell r="Y100">
            <v>0</v>
          </cell>
          <cell r="Z100">
            <v>16058.54</v>
          </cell>
          <cell r="AA100" t="str">
            <v>MMBTU</v>
          </cell>
          <cell r="AB100">
            <v>5401</v>
          </cell>
        </row>
        <row r="101">
          <cell r="A101" t="str">
            <v>2</v>
          </cell>
          <cell r="B101" t="str">
            <v>Heico Chemicals, Inc.</v>
          </cell>
          <cell r="C101" t="str">
            <v>375931</v>
          </cell>
          <cell r="D101">
            <v>36360.687551689822</v>
          </cell>
          <cell r="E101" t="str">
            <v>199906</v>
          </cell>
          <cell r="F101" t="str">
            <v>LOC</v>
          </cell>
          <cell r="G101">
            <v>831</v>
          </cell>
          <cell r="H101" t="str">
            <v>2</v>
          </cell>
          <cell r="I101" t="str">
            <v>04653</v>
          </cell>
          <cell r="L101">
            <v>2569.5450000000001</v>
          </cell>
          <cell r="M101">
            <v>0</v>
          </cell>
          <cell r="N101">
            <v>0</v>
          </cell>
          <cell r="O101">
            <v>0</v>
          </cell>
          <cell r="P101">
            <v>0</v>
          </cell>
          <cell r="Q101">
            <v>0</v>
          </cell>
          <cell r="R101">
            <v>0</v>
          </cell>
          <cell r="S101">
            <v>0</v>
          </cell>
          <cell r="T101">
            <v>0</v>
          </cell>
          <cell r="U101">
            <v>0</v>
          </cell>
          <cell r="V101">
            <v>0</v>
          </cell>
          <cell r="W101">
            <v>0</v>
          </cell>
          <cell r="X101">
            <v>0</v>
          </cell>
          <cell r="Y101">
            <v>0</v>
          </cell>
          <cell r="Z101">
            <v>2569.5500000000002</v>
          </cell>
          <cell r="AA101" t="str">
            <v>MMBTU</v>
          </cell>
          <cell r="AB101">
            <v>957</v>
          </cell>
        </row>
        <row r="102">
          <cell r="A102" t="str">
            <v>2</v>
          </cell>
          <cell r="B102" t="str">
            <v>Hexcel</v>
          </cell>
          <cell r="C102" t="str">
            <v>375945</v>
          </cell>
          <cell r="D102">
            <v>36362.687667314814</v>
          </cell>
          <cell r="E102" t="str">
            <v>199906</v>
          </cell>
          <cell r="F102" t="str">
            <v>LOC</v>
          </cell>
          <cell r="G102">
            <v>845</v>
          </cell>
          <cell r="H102" t="str">
            <v>2</v>
          </cell>
          <cell r="I102" t="str">
            <v>04653</v>
          </cell>
          <cell r="K102">
            <v>1247.3599999999999</v>
          </cell>
          <cell r="L102">
            <v>2485.3000000000002</v>
          </cell>
          <cell r="M102">
            <v>0</v>
          </cell>
          <cell r="N102">
            <v>0</v>
          </cell>
          <cell r="O102">
            <v>0</v>
          </cell>
          <cell r="P102">
            <v>0</v>
          </cell>
          <cell r="Q102">
            <v>0</v>
          </cell>
          <cell r="R102">
            <v>0</v>
          </cell>
          <cell r="S102">
            <v>0</v>
          </cell>
          <cell r="T102">
            <v>0</v>
          </cell>
          <cell r="U102">
            <v>0</v>
          </cell>
          <cell r="V102">
            <v>0</v>
          </cell>
          <cell r="W102">
            <v>0</v>
          </cell>
          <cell r="X102">
            <v>0</v>
          </cell>
          <cell r="Y102">
            <v>0</v>
          </cell>
          <cell r="Z102">
            <v>3732.66</v>
          </cell>
          <cell r="AA102" t="str">
            <v>MMBTU</v>
          </cell>
          <cell r="AB102">
            <v>857</v>
          </cell>
        </row>
        <row r="103">
          <cell r="A103" t="str">
            <v>2</v>
          </cell>
          <cell r="B103" t="str">
            <v>Holy Cross Hospital</v>
          </cell>
          <cell r="C103" t="str">
            <v>375918</v>
          </cell>
          <cell r="D103">
            <v>36360.68767078704</v>
          </cell>
          <cell r="E103" t="str">
            <v>199906</v>
          </cell>
          <cell r="F103" t="str">
            <v>LOC</v>
          </cell>
          <cell r="G103">
            <v>818</v>
          </cell>
          <cell r="H103" t="str">
            <v>2</v>
          </cell>
          <cell r="I103" t="str">
            <v>04659</v>
          </cell>
          <cell r="L103">
            <v>10868.08</v>
          </cell>
          <cell r="M103">
            <v>0</v>
          </cell>
          <cell r="N103">
            <v>0</v>
          </cell>
          <cell r="O103">
            <v>0</v>
          </cell>
          <cell r="P103">
            <v>0</v>
          </cell>
          <cell r="Q103">
            <v>0</v>
          </cell>
          <cell r="R103">
            <v>0</v>
          </cell>
          <cell r="S103">
            <v>0</v>
          </cell>
          <cell r="T103">
            <v>0</v>
          </cell>
          <cell r="U103">
            <v>0</v>
          </cell>
          <cell r="V103">
            <v>0</v>
          </cell>
          <cell r="W103">
            <v>0</v>
          </cell>
          <cell r="X103">
            <v>0</v>
          </cell>
          <cell r="Y103">
            <v>0</v>
          </cell>
          <cell r="Z103">
            <v>10868.08</v>
          </cell>
          <cell r="AA103" t="str">
            <v>MMBTU</v>
          </cell>
          <cell r="AB103">
            <v>3646.8</v>
          </cell>
        </row>
        <row r="104">
          <cell r="A104" t="str">
            <v>2</v>
          </cell>
          <cell r="B104" t="str">
            <v>Housing Authority County of Huntingdon</v>
          </cell>
          <cell r="C104" t="str">
            <v>375948</v>
          </cell>
          <cell r="D104">
            <v>36362.687688032405</v>
          </cell>
          <cell r="E104" t="str">
            <v>199906</v>
          </cell>
          <cell r="F104" t="str">
            <v>LOC</v>
          </cell>
          <cell r="G104">
            <v>848</v>
          </cell>
          <cell r="H104" t="str">
            <v>2</v>
          </cell>
          <cell r="I104" t="str">
            <v>04653</v>
          </cell>
          <cell r="K104">
            <v>625.38</v>
          </cell>
          <cell r="L104">
            <v>995.99</v>
          </cell>
          <cell r="M104">
            <v>0</v>
          </cell>
          <cell r="N104">
            <v>0</v>
          </cell>
          <cell r="O104">
            <v>0</v>
          </cell>
          <cell r="P104">
            <v>0</v>
          </cell>
          <cell r="Q104">
            <v>0</v>
          </cell>
          <cell r="R104">
            <v>0</v>
          </cell>
          <cell r="S104">
            <v>0</v>
          </cell>
          <cell r="T104">
            <v>0</v>
          </cell>
          <cell r="U104">
            <v>0</v>
          </cell>
          <cell r="V104">
            <v>0</v>
          </cell>
          <cell r="W104">
            <v>0</v>
          </cell>
          <cell r="X104">
            <v>0</v>
          </cell>
          <cell r="Y104">
            <v>0</v>
          </cell>
          <cell r="Z104">
            <v>1621.37</v>
          </cell>
          <cell r="AA104" t="str">
            <v>MMBTU</v>
          </cell>
          <cell r="AB104">
            <v>339</v>
          </cell>
        </row>
        <row r="105">
          <cell r="A105" t="str">
            <v>2</v>
          </cell>
          <cell r="B105" t="str">
            <v>Howard/Avista Energy</v>
          </cell>
          <cell r="C105" t="str">
            <v>375853</v>
          </cell>
          <cell r="D105">
            <v>36343.687518553241</v>
          </cell>
          <cell r="E105" t="str">
            <v>199902</v>
          </cell>
          <cell r="F105" t="str">
            <v>CRD</v>
          </cell>
          <cell r="G105">
            <v>753</v>
          </cell>
          <cell r="H105" t="str">
            <v>2</v>
          </cell>
          <cell r="I105" t="str">
            <v>04652</v>
          </cell>
          <cell r="L105">
            <v>-27739.7</v>
          </cell>
          <cell r="N105">
            <v>0</v>
          </cell>
          <cell r="O105">
            <v>0</v>
          </cell>
          <cell r="P105">
            <v>0</v>
          </cell>
          <cell r="Q105">
            <v>0</v>
          </cell>
          <cell r="Z105">
            <v>-27739.7</v>
          </cell>
          <cell r="AA105" t="str">
            <v>MMBTU</v>
          </cell>
          <cell r="AB105">
            <v>12783</v>
          </cell>
        </row>
        <row r="106">
          <cell r="A106" t="str">
            <v>2</v>
          </cell>
          <cell r="B106" t="str">
            <v>Howard/Avista Energy</v>
          </cell>
          <cell r="C106" t="str">
            <v>375857</v>
          </cell>
          <cell r="D106">
            <v>36347.687517824073</v>
          </cell>
          <cell r="E106" t="str">
            <v>199902</v>
          </cell>
          <cell r="F106" t="str">
            <v>LOC</v>
          </cell>
          <cell r="G106">
            <v>757</v>
          </cell>
          <cell r="H106" t="str">
            <v>2</v>
          </cell>
          <cell r="I106" t="str">
            <v>04652</v>
          </cell>
          <cell r="L106">
            <v>27657.56</v>
          </cell>
          <cell r="M106">
            <v>0</v>
          </cell>
          <cell r="N106">
            <v>0</v>
          </cell>
          <cell r="O106">
            <v>0</v>
          </cell>
          <cell r="P106">
            <v>0</v>
          </cell>
          <cell r="Q106">
            <v>0</v>
          </cell>
          <cell r="R106">
            <v>0</v>
          </cell>
          <cell r="S106">
            <v>0</v>
          </cell>
          <cell r="T106">
            <v>0</v>
          </cell>
          <cell r="U106">
            <v>0</v>
          </cell>
          <cell r="V106">
            <v>0</v>
          </cell>
          <cell r="W106">
            <v>0</v>
          </cell>
          <cell r="X106">
            <v>0</v>
          </cell>
          <cell r="Y106">
            <v>0</v>
          </cell>
          <cell r="Z106">
            <v>27657.56</v>
          </cell>
          <cell r="AA106" t="str">
            <v>MMBTU</v>
          </cell>
          <cell r="AB106">
            <v>12746</v>
          </cell>
        </row>
        <row r="107">
          <cell r="A107" t="str">
            <v>2</v>
          </cell>
          <cell r="B107" t="str">
            <v>Howard/Avista Energy</v>
          </cell>
          <cell r="C107" t="str">
            <v>375858</v>
          </cell>
          <cell r="D107">
            <v>36347.68751851852</v>
          </cell>
          <cell r="E107" t="str">
            <v>199903</v>
          </cell>
          <cell r="F107" t="str">
            <v>CRD</v>
          </cell>
          <cell r="G107">
            <v>758</v>
          </cell>
          <cell r="H107" t="str">
            <v>2</v>
          </cell>
          <cell r="I107" t="str">
            <v>04652</v>
          </cell>
          <cell r="L107">
            <v>-24343.68</v>
          </cell>
          <cell r="M107">
            <v>-1.23</v>
          </cell>
          <cell r="N107">
            <v>0</v>
          </cell>
          <cell r="O107">
            <v>0</v>
          </cell>
          <cell r="P107">
            <v>0</v>
          </cell>
          <cell r="Q107">
            <v>0</v>
          </cell>
          <cell r="Z107">
            <v>-24344.91</v>
          </cell>
          <cell r="AA107" t="str">
            <v>MMBTU</v>
          </cell>
          <cell r="AB107">
            <v>11459</v>
          </cell>
        </row>
        <row r="108">
          <cell r="A108" t="str">
            <v>2</v>
          </cell>
          <cell r="B108" t="str">
            <v>Howard/Avista Energy</v>
          </cell>
          <cell r="C108" t="str">
            <v>375897</v>
          </cell>
          <cell r="D108">
            <v>36348.687549421302</v>
          </cell>
          <cell r="E108" t="str">
            <v>199903</v>
          </cell>
          <cell r="F108" t="str">
            <v>LOC</v>
          </cell>
          <cell r="G108">
            <v>797</v>
          </cell>
          <cell r="H108" t="str">
            <v>2</v>
          </cell>
          <cell r="I108" t="str">
            <v>04652</v>
          </cell>
          <cell r="L108">
            <v>24343.68</v>
          </cell>
          <cell r="M108">
            <v>0</v>
          </cell>
          <cell r="N108">
            <v>0</v>
          </cell>
          <cell r="O108">
            <v>0</v>
          </cell>
          <cell r="P108">
            <v>0</v>
          </cell>
          <cell r="Q108">
            <v>0</v>
          </cell>
          <cell r="R108">
            <v>0</v>
          </cell>
          <cell r="S108">
            <v>0</v>
          </cell>
          <cell r="T108">
            <v>0</v>
          </cell>
          <cell r="U108">
            <v>0</v>
          </cell>
          <cell r="V108">
            <v>0</v>
          </cell>
          <cell r="W108">
            <v>0</v>
          </cell>
          <cell r="X108">
            <v>0</v>
          </cell>
          <cell r="Y108">
            <v>0</v>
          </cell>
          <cell r="Z108">
            <v>24343.68</v>
          </cell>
          <cell r="AA108" t="str">
            <v>MMBTU</v>
          </cell>
          <cell r="AB108">
            <v>11459</v>
          </cell>
        </row>
        <row r="109">
          <cell r="A109" t="str">
            <v>2</v>
          </cell>
          <cell r="B109" t="str">
            <v>Howard/Avista Energy</v>
          </cell>
          <cell r="C109" t="str">
            <v>375780</v>
          </cell>
          <cell r="D109">
            <v>36353.68752511574</v>
          </cell>
          <cell r="E109" t="str">
            <v>199904</v>
          </cell>
          <cell r="F109" t="str">
            <v>CLOC</v>
          </cell>
          <cell r="G109">
            <v>680</v>
          </cell>
          <cell r="H109" t="str">
            <v>2</v>
          </cell>
          <cell r="I109" t="str">
            <v>04652</v>
          </cell>
          <cell r="L109">
            <v>288.83999999999997</v>
          </cell>
          <cell r="M109">
            <v>1.25</v>
          </cell>
          <cell r="N109">
            <v>0</v>
          </cell>
          <cell r="O109">
            <v>0</v>
          </cell>
          <cell r="P109">
            <v>0</v>
          </cell>
          <cell r="Q109">
            <v>0</v>
          </cell>
          <cell r="R109">
            <v>0</v>
          </cell>
          <cell r="S109">
            <v>0</v>
          </cell>
          <cell r="T109">
            <v>0</v>
          </cell>
          <cell r="U109">
            <v>0</v>
          </cell>
          <cell r="V109">
            <v>0</v>
          </cell>
          <cell r="W109">
            <v>0</v>
          </cell>
          <cell r="X109">
            <v>0</v>
          </cell>
          <cell r="Y109">
            <v>0</v>
          </cell>
          <cell r="Z109">
            <v>290.08999999999997</v>
          </cell>
          <cell r="AA109" t="str">
            <v>MMBTU</v>
          </cell>
          <cell r="AB109">
            <v>143.69999999999999</v>
          </cell>
        </row>
        <row r="110">
          <cell r="A110" t="str">
            <v>2</v>
          </cell>
          <cell r="B110" t="str">
            <v>Howard/Avista Energy</v>
          </cell>
          <cell r="C110" t="str">
            <v>375901</v>
          </cell>
          <cell r="D110">
            <v>36354.687524143519</v>
          </cell>
          <cell r="E110" t="str">
            <v>199904</v>
          </cell>
          <cell r="F110" t="str">
            <v>CRD</v>
          </cell>
          <cell r="G110">
            <v>801</v>
          </cell>
          <cell r="H110" t="str">
            <v>2</v>
          </cell>
          <cell r="I110" t="str">
            <v>04652</v>
          </cell>
          <cell r="L110">
            <v>-288.83999999999997</v>
          </cell>
          <cell r="M110">
            <v>-1.25</v>
          </cell>
          <cell r="N110">
            <v>0</v>
          </cell>
          <cell r="O110">
            <v>0</v>
          </cell>
          <cell r="P110">
            <v>0</v>
          </cell>
          <cell r="Q110">
            <v>0</v>
          </cell>
          <cell r="R110">
            <v>0</v>
          </cell>
          <cell r="S110">
            <v>0</v>
          </cell>
          <cell r="T110">
            <v>0</v>
          </cell>
          <cell r="U110">
            <v>0</v>
          </cell>
          <cell r="V110">
            <v>0</v>
          </cell>
          <cell r="W110">
            <v>0</v>
          </cell>
          <cell r="X110">
            <v>0</v>
          </cell>
          <cell r="Y110">
            <v>0</v>
          </cell>
          <cell r="Z110">
            <v>-290.08999999999997</v>
          </cell>
          <cell r="AA110" t="str">
            <v>MMBTU</v>
          </cell>
          <cell r="AB110">
            <v>143.69999999999999</v>
          </cell>
        </row>
        <row r="111">
          <cell r="A111" t="str">
            <v>2</v>
          </cell>
          <cell r="B111" t="str">
            <v>Howard/Avista Energy</v>
          </cell>
          <cell r="C111" t="str">
            <v>375902</v>
          </cell>
          <cell r="D111">
            <v>36354.687531979165</v>
          </cell>
          <cell r="E111" t="str">
            <v>199904</v>
          </cell>
          <cell r="F111" t="str">
            <v>LOC</v>
          </cell>
          <cell r="G111">
            <v>802</v>
          </cell>
          <cell r="H111" t="str">
            <v>2</v>
          </cell>
          <cell r="I111" t="str">
            <v>04652</v>
          </cell>
          <cell r="L111">
            <v>288.83999999999997</v>
          </cell>
          <cell r="M111">
            <v>0</v>
          </cell>
          <cell r="N111">
            <v>0</v>
          </cell>
          <cell r="O111">
            <v>0</v>
          </cell>
          <cell r="P111">
            <v>0</v>
          </cell>
          <cell r="Q111">
            <v>0</v>
          </cell>
          <cell r="R111">
            <v>0</v>
          </cell>
          <cell r="S111">
            <v>0</v>
          </cell>
          <cell r="T111">
            <v>0</v>
          </cell>
          <cell r="U111">
            <v>0</v>
          </cell>
          <cell r="V111">
            <v>0</v>
          </cell>
          <cell r="W111">
            <v>0</v>
          </cell>
          <cell r="X111">
            <v>0</v>
          </cell>
          <cell r="Y111">
            <v>0</v>
          </cell>
          <cell r="Z111">
            <v>288.83999999999997</v>
          </cell>
          <cell r="AA111" t="str">
            <v>MMBTU</v>
          </cell>
          <cell r="AB111">
            <v>143.69999999999999</v>
          </cell>
        </row>
        <row r="112">
          <cell r="A112" t="str">
            <v>2</v>
          </cell>
          <cell r="B112" t="str">
            <v>Howe's Leather Company</v>
          </cell>
          <cell r="C112" t="str">
            <v>375938</v>
          </cell>
          <cell r="D112">
            <v>36360.687585879627</v>
          </cell>
          <cell r="E112" t="str">
            <v>199906</v>
          </cell>
          <cell r="F112" t="str">
            <v>LOC</v>
          </cell>
          <cell r="G112">
            <v>838</v>
          </cell>
          <cell r="H112" t="str">
            <v>2</v>
          </cell>
          <cell r="I112" t="str">
            <v>04653</v>
          </cell>
          <cell r="L112">
            <v>15398.61</v>
          </cell>
          <cell r="M112">
            <v>0</v>
          </cell>
          <cell r="N112">
            <v>0</v>
          </cell>
          <cell r="O112">
            <v>0</v>
          </cell>
          <cell r="P112">
            <v>0</v>
          </cell>
          <cell r="Q112">
            <v>0</v>
          </cell>
          <cell r="R112">
            <v>0</v>
          </cell>
          <cell r="S112">
            <v>0</v>
          </cell>
          <cell r="T112">
            <v>0</v>
          </cell>
          <cell r="U112">
            <v>0</v>
          </cell>
          <cell r="V112">
            <v>0</v>
          </cell>
          <cell r="W112">
            <v>0</v>
          </cell>
          <cell r="X112">
            <v>0</v>
          </cell>
          <cell r="Y112">
            <v>0</v>
          </cell>
          <cell r="Z112">
            <v>15398.61</v>
          </cell>
          <cell r="AA112" t="str">
            <v>MMBTU</v>
          </cell>
          <cell r="AB112">
            <v>6298</v>
          </cell>
        </row>
        <row r="113">
          <cell r="A113" t="str">
            <v>2</v>
          </cell>
          <cell r="B113" t="str">
            <v>Huntingdon School District</v>
          </cell>
          <cell r="C113" t="str">
            <v>375946</v>
          </cell>
          <cell r="D113">
            <v>36362.687677696755</v>
          </cell>
          <cell r="E113" t="str">
            <v>199906</v>
          </cell>
          <cell r="F113" t="str">
            <v>LOC</v>
          </cell>
          <cell r="G113">
            <v>846</v>
          </cell>
          <cell r="H113" t="str">
            <v>2</v>
          </cell>
          <cell r="I113" t="str">
            <v>04653</v>
          </cell>
          <cell r="K113">
            <v>135.1</v>
          </cell>
          <cell r="L113">
            <v>108.85</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243.95</v>
          </cell>
          <cell r="AA113" t="str">
            <v>MMBTU</v>
          </cell>
          <cell r="AB113">
            <v>35</v>
          </cell>
        </row>
        <row r="114">
          <cell r="A114" t="str">
            <v>2</v>
          </cell>
          <cell r="B114" t="str">
            <v>Industrial Hardwood</v>
          </cell>
          <cell r="C114" t="str">
            <v>375950</v>
          </cell>
          <cell r="D114">
            <v>36360.687628356485</v>
          </cell>
          <cell r="E114" t="str">
            <v>199906</v>
          </cell>
          <cell r="F114" t="str">
            <v>LOC</v>
          </cell>
          <cell r="G114">
            <v>850</v>
          </cell>
          <cell r="H114" t="str">
            <v>2</v>
          </cell>
          <cell r="I114" t="str">
            <v>04653</v>
          </cell>
          <cell r="L114">
            <v>1417.83</v>
          </cell>
          <cell r="M114">
            <v>0</v>
          </cell>
          <cell r="N114">
            <v>0</v>
          </cell>
          <cell r="O114">
            <v>0</v>
          </cell>
          <cell r="P114">
            <v>0</v>
          </cell>
          <cell r="Q114">
            <v>0</v>
          </cell>
          <cell r="R114">
            <v>0</v>
          </cell>
          <cell r="S114">
            <v>0</v>
          </cell>
          <cell r="T114">
            <v>0</v>
          </cell>
          <cell r="U114">
            <v>0</v>
          </cell>
          <cell r="V114">
            <v>0</v>
          </cell>
          <cell r="W114">
            <v>0</v>
          </cell>
          <cell r="X114">
            <v>0</v>
          </cell>
          <cell r="Y114">
            <v>0</v>
          </cell>
          <cell r="Z114">
            <v>1417.83</v>
          </cell>
          <cell r="AA114" t="str">
            <v>MMBTU</v>
          </cell>
          <cell r="AB114">
            <v>501</v>
          </cell>
        </row>
        <row r="115">
          <cell r="A115" t="str">
            <v>2</v>
          </cell>
          <cell r="B115" t="str">
            <v>Ingersoll Rand</v>
          </cell>
          <cell r="C115" t="str">
            <v>375951</v>
          </cell>
          <cell r="D115">
            <v>36362.687698182875</v>
          </cell>
          <cell r="E115" t="str">
            <v>199906</v>
          </cell>
          <cell r="F115" t="str">
            <v>LOC</v>
          </cell>
          <cell r="G115">
            <v>851</v>
          </cell>
          <cell r="H115" t="str">
            <v>2</v>
          </cell>
          <cell r="I115" t="str">
            <v>04653</v>
          </cell>
          <cell r="K115">
            <v>1701.53</v>
          </cell>
          <cell r="L115">
            <v>3924</v>
          </cell>
          <cell r="M115">
            <v>0</v>
          </cell>
          <cell r="N115">
            <v>0</v>
          </cell>
          <cell r="O115">
            <v>0</v>
          </cell>
          <cell r="P115">
            <v>0</v>
          </cell>
          <cell r="Q115">
            <v>0</v>
          </cell>
          <cell r="R115">
            <v>0</v>
          </cell>
          <cell r="S115">
            <v>0</v>
          </cell>
          <cell r="T115">
            <v>0</v>
          </cell>
          <cell r="U115">
            <v>0</v>
          </cell>
          <cell r="V115">
            <v>0</v>
          </cell>
          <cell r="W115">
            <v>0</v>
          </cell>
          <cell r="X115">
            <v>0</v>
          </cell>
          <cell r="Y115">
            <v>0</v>
          </cell>
          <cell r="Z115">
            <v>5625.53</v>
          </cell>
          <cell r="AA115" t="str">
            <v>MMBTU</v>
          </cell>
          <cell r="AB115">
            <v>1200</v>
          </cell>
        </row>
        <row r="116">
          <cell r="A116" t="str">
            <v>2</v>
          </cell>
          <cell r="B116" t="str">
            <v>Inn at Sugar Hill</v>
          </cell>
          <cell r="C116" t="str">
            <v>376028</v>
          </cell>
          <cell r="D116">
            <v>36367.675156828707</v>
          </cell>
          <cell r="E116" t="str">
            <v>199906</v>
          </cell>
          <cell r="F116" t="str">
            <v>LOC</v>
          </cell>
          <cell r="G116">
            <v>928</v>
          </cell>
          <cell r="H116" t="str">
            <v>2</v>
          </cell>
          <cell r="I116" t="str">
            <v>04655</v>
          </cell>
          <cell r="L116">
            <v>93.9</v>
          </cell>
          <cell r="M116">
            <v>0</v>
          </cell>
          <cell r="N116">
            <v>0</v>
          </cell>
          <cell r="O116">
            <v>5.63</v>
          </cell>
          <cell r="P116">
            <v>0</v>
          </cell>
          <cell r="Q116">
            <v>0</v>
          </cell>
          <cell r="R116">
            <v>0</v>
          </cell>
          <cell r="S116">
            <v>0</v>
          </cell>
          <cell r="T116">
            <v>0</v>
          </cell>
          <cell r="U116">
            <v>0</v>
          </cell>
          <cell r="V116">
            <v>0</v>
          </cell>
          <cell r="W116">
            <v>0</v>
          </cell>
          <cell r="X116">
            <v>0</v>
          </cell>
          <cell r="Y116">
            <v>0</v>
          </cell>
          <cell r="Z116">
            <v>99.53</v>
          </cell>
          <cell r="AA116" t="str">
            <v>MMBTU</v>
          </cell>
          <cell r="AB116">
            <v>30</v>
          </cell>
        </row>
        <row r="117">
          <cell r="A117" t="str">
            <v>2</v>
          </cell>
          <cell r="B117" t="str">
            <v>Intercoastal Health Systems, Inc.</v>
          </cell>
          <cell r="C117" t="str">
            <v>375871</v>
          </cell>
          <cell r="D117">
            <v>36347.687525844907</v>
          </cell>
          <cell r="E117" t="str">
            <v>199906</v>
          </cell>
          <cell r="F117" t="str">
            <v>LOC</v>
          </cell>
          <cell r="G117">
            <v>771</v>
          </cell>
          <cell r="H117" t="str">
            <v>2</v>
          </cell>
          <cell r="I117" t="str">
            <v>04659</v>
          </cell>
          <cell r="L117">
            <v>12879.69</v>
          </cell>
          <cell r="M117">
            <v>0</v>
          </cell>
          <cell r="N117">
            <v>0</v>
          </cell>
          <cell r="O117">
            <v>0</v>
          </cell>
          <cell r="P117">
            <v>0</v>
          </cell>
          <cell r="Q117">
            <v>0</v>
          </cell>
          <cell r="R117">
            <v>0</v>
          </cell>
          <cell r="S117">
            <v>0</v>
          </cell>
          <cell r="T117">
            <v>0</v>
          </cell>
          <cell r="U117">
            <v>0</v>
          </cell>
          <cell r="V117">
            <v>0</v>
          </cell>
          <cell r="W117">
            <v>0</v>
          </cell>
          <cell r="X117">
            <v>0</v>
          </cell>
          <cell r="Y117">
            <v>0</v>
          </cell>
          <cell r="Z117">
            <v>12879.7</v>
          </cell>
          <cell r="AA117" t="str">
            <v>MMBTU</v>
          </cell>
          <cell r="AB117">
            <v>4658.5</v>
          </cell>
        </row>
        <row r="118">
          <cell r="A118" t="str">
            <v>2</v>
          </cell>
          <cell r="B118" t="str">
            <v>Intracoastal Health Systems, Inc</v>
          </cell>
          <cell r="C118" t="str">
            <v>375867</v>
          </cell>
          <cell r="D118">
            <v>36347.687524490742</v>
          </cell>
          <cell r="E118" t="str">
            <v>199906</v>
          </cell>
          <cell r="F118" t="str">
            <v>LOC</v>
          </cell>
          <cell r="G118">
            <v>767</v>
          </cell>
          <cell r="H118" t="str">
            <v>2</v>
          </cell>
          <cell r="I118" t="str">
            <v>04659</v>
          </cell>
          <cell r="L118">
            <v>18741.169999999998</v>
          </cell>
          <cell r="M118">
            <v>0</v>
          </cell>
          <cell r="N118">
            <v>0</v>
          </cell>
          <cell r="O118">
            <v>0</v>
          </cell>
          <cell r="P118">
            <v>0</v>
          </cell>
          <cell r="Q118">
            <v>0</v>
          </cell>
          <cell r="R118">
            <v>0</v>
          </cell>
          <cell r="S118">
            <v>0</v>
          </cell>
          <cell r="T118">
            <v>0</v>
          </cell>
          <cell r="U118">
            <v>0</v>
          </cell>
          <cell r="V118">
            <v>0</v>
          </cell>
          <cell r="W118">
            <v>0</v>
          </cell>
          <cell r="X118">
            <v>0</v>
          </cell>
          <cell r="Y118">
            <v>0</v>
          </cell>
          <cell r="Z118">
            <v>18741.169999999998</v>
          </cell>
          <cell r="AA118" t="str">
            <v>MMBTU</v>
          </cell>
          <cell r="AB118">
            <v>6869.3</v>
          </cell>
        </row>
        <row r="119">
          <cell r="A119" t="str">
            <v>2</v>
          </cell>
          <cell r="B119" t="str">
            <v>J &amp; L Specialty Steel</v>
          </cell>
          <cell r="C119" t="str">
            <v>375805</v>
          </cell>
          <cell r="D119">
            <v>36339.687515162041</v>
          </cell>
          <cell r="E119" t="str">
            <v>199905</v>
          </cell>
          <cell r="F119" t="str">
            <v>LOC</v>
          </cell>
          <cell r="G119">
            <v>705</v>
          </cell>
          <cell r="H119" t="str">
            <v>2</v>
          </cell>
          <cell r="I119" t="str">
            <v>04654</v>
          </cell>
          <cell r="L119">
            <v>218403.98499999999</v>
          </cell>
          <cell r="M119">
            <v>0</v>
          </cell>
          <cell r="N119">
            <v>0</v>
          </cell>
          <cell r="O119">
            <v>0</v>
          </cell>
          <cell r="P119">
            <v>0</v>
          </cell>
          <cell r="Q119">
            <v>0</v>
          </cell>
          <cell r="R119">
            <v>0</v>
          </cell>
          <cell r="S119">
            <v>0</v>
          </cell>
          <cell r="T119">
            <v>0</v>
          </cell>
          <cell r="U119">
            <v>0</v>
          </cell>
          <cell r="V119">
            <v>0</v>
          </cell>
          <cell r="W119">
            <v>0</v>
          </cell>
          <cell r="X119">
            <v>0</v>
          </cell>
          <cell r="Y119">
            <v>0</v>
          </cell>
          <cell r="Z119">
            <v>218403.99</v>
          </cell>
          <cell r="AA119" t="str">
            <v>MCF</v>
          </cell>
          <cell r="AB119">
            <v>79005</v>
          </cell>
        </row>
        <row r="120">
          <cell r="A120" t="str">
            <v>2</v>
          </cell>
          <cell r="B120" t="str">
            <v>J &amp; L Specialty Steel</v>
          </cell>
          <cell r="C120" t="str">
            <v>375910</v>
          </cell>
          <cell r="D120">
            <v>36357.687525960646</v>
          </cell>
          <cell r="E120" t="str">
            <v>199806</v>
          </cell>
          <cell r="F120" t="str">
            <v>CRD</v>
          </cell>
          <cell r="G120">
            <v>810</v>
          </cell>
          <cell r="H120" t="str">
            <v>2</v>
          </cell>
          <cell r="I120" t="str">
            <v>04654</v>
          </cell>
          <cell r="L120">
            <v>-8488.08</v>
          </cell>
          <cell r="M120">
            <v>0</v>
          </cell>
          <cell r="N120">
            <v>0</v>
          </cell>
          <cell r="O120">
            <v>0</v>
          </cell>
          <cell r="P120">
            <v>0</v>
          </cell>
          <cell r="Q120">
            <v>0</v>
          </cell>
          <cell r="R120">
            <v>0</v>
          </cell>
          <cell r="S120">
            <v>0</v>
          </cell>
          <cell r="T120">
            <v>0</v>
          </cell>
          <cell r="U120">
            <v>0</v>
          </cell>
          <cell r="V120">
            <v>0</v>
          </cell>
          <cell r="W120">
            <v>0</v>
          </cell>
          <cell r="X120">
            <v>0</v>
          </cell>
          <cell r="Y120">
            <v>0</v>
          </cell>
          <cell r="Z120">
            <v>-8488.08</v>
          </cell>
        </row>
        <row r="121">
          <cell r="A121" t="str">
            <v>2</v>
          </cell>
          <cell r="B121" t="str">
            <v>J &amp; L Specialty Steel</v>
          </cell>
          <cell r="C121" t="str">
            <v>375911</v>
          </cell>
          <cell r="D121">
            <v>36357.687534178236</v>
          </cell>
          <cell r="E121" t="str">
            <v>199807</v>
          </cell>
          <cell r="F121" t="str">
            <v>CRD</v>
          </cell>
          <cell r="G121">
            <v>811</v>
          </cell>
          <cell r="H121" t="str">
            <v>2</v>
          </cell>
          <cell r="I121" t="str">
            <v>04654</v>
          </cell>
          <cell r="L121">
            <v>-7016.17</v>
          </cell>
          <cell r="M121">
            <v>0</v>
          </cell>
          <cell r="N121">
            <v>0</v>
          </cell>
          <cell r="O121">
            <v>0</v>
          </cell>
          <cell r="P121">
            <v>0</v>
          </cell>
          <cell r="Q121">
            <v>0</v>
          </cell>
          <cell r="R121">
            <v>0</v>
          </cell>
          <cell r="S121">
            <v>0</v>
          </cell>
          <cell r="T121">
            <v>0</v>
          </cell>
          <cell r="U121">
            <v>0</v>
          </cell>
          <cell r="V121">
            <v>0</v>
          </cell>
          <cell r="W121">
            <v>0</v>
          </cell>
          <cell r="X121">
            <v>0</v>
          </cell>
          <cell r="Y121">
            <v>0</v>
          </cell>
          <cell r="Z121">
            <v>-7016.17</v>
          </cell>
        </row>
        <row r="122">
          <cell r="A122" t="str">
            <v>2</v>
          </cell>
          <cell r="B122" t="str">
            <v>J &amp; L Specialty Steel</v>
          </cell>
          <cell r="C122" t="str">
            <v>375912</v>
          </cell>
          <cell r="D122">
            <v>36357.687542245374</v>
          </cell>
          <cell r="E122" t="str">
            <v>199808</v>
          </cell>
          <cell r="F122" t="str">
            <v>CRD</v>
          </cell>
          <cell r="G122">
            <v>812</v>
          </cell>
          <cell r="H122" t="str">
            <v>2</v>
          </cell>
          <cell r="I122" t="str">
            <v>04654</v>
          </cell>
          <cell r="L122">
            <v>-11845.45</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-11845.45</v>
          </cell>
        </row>
        <row r="123">
          <cell r="A123" t="str">
            <v>2</v>
          </cell>
          <cell r="B123" t="str">
            <v>J &amp; L Specialty Steel</v>
          </cell>
          <cell r="C123" t="str">
            <v>375913</v>
          </cell>
          <cell r="D123">
            <v>36357.687550416667</v>
          </cell>
          <cell r="E123" t="str">
            <v>199809</v>
          </cell>
          <cell r="F123" t="str">
            <v>CRD</v>
          </cell>
          <cell r="G123">
            <v>813</v>
          </cell>
          <cell r="H123" t="str">
            <v>2</v>
          </cell>
          <cell r="I123" t="str">
            <v>04654</v>
          </cell>
          <cell r="L123">
            <v>-17100.330000000002</v>
          </cell>
          <cell r="M123">
            <v>0</v>
          </cell>
          <cell r="N123">
            <v>0</v>
          </cell>
          <cell r="O123">
            <v>0</v>
          </cell>
          <cell r="P123">
            <v>0</v>
          </cell>
          <cell r="Q123">
            <v>0</v>
          </cell>
          <cell r="R123">
            <v>0</v>
          </cell>
          <cell r="S123">
            <v>0</v>
          </cell>
          <cell r="T123">
            <v>0</v>
          </cell>
          <cell r="U123">
            <v>0</v>
          </cell>
          <cell r="V123">
            <v>0</v>
          </cell>
          <cell r="W123">
            <v>0</v>
          </cell>
          <cell r="X123">
            <v>0</v>
          </cell>
          <cell r="Y123">
            <v>0</v>
          </cell>
          <cell r="Z123">
            <v>-17100.330000000002</v>
          </cell>
        </row>
        <row r="124">
          <cell r="A124" t="str">
            <v>2</v>
          </cell>
          <cell r="B124" t="str">
            <v>J &amp; L Specialty Steel</v>
          </cell>
          <cell r="C124" t="str">
            <v>375914</v>
          </cell>
          <cell r="D124">
            <v>36357.687558680555</v>
          </cell>
          <cell r="E124" t="str">
            <v>199810</v>
          </cell>
          <cell r="F124" t="str">
            <v>CRD</v>
          </cell>
          <cell r="G124">
            <v>814</v>
          </cell>
          <cell r="H124" t="str">
            <v>2</v>
          </cell>
          <cell r="I124" t="str">
            <v>04654</v>
          </cell>
          <cell r="L124">
            <v>-19459.59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-19459.59</v>
          </cell>
        </row>
        <row r="125">
          <cell r="A125" t="str">
            <v>2</v>
          </cell>
          <cell r="B125" t="str">
            <v>J &amp; L Specialty Steel</v>
          </cell>
          <cell r="C125" t="str">
            <v>375915</v>
          </cell>
          <cell r="D125">
            <v>36357.687566736109</v>
          </cell>
          <cell r="E125" t="str">
            <v>199811</v>
          </cell>
          <cell r="F125" t="str">
            <v>CRD</v>
          </cell>
          <cell r="G125">
            <v>815</v>
          </cell>
          <cell r="H125" t="str">
            <v>2</v>
          </cell>
          <cell r="I125" t="str">
            <v>04654</v>
          </cell>
          <cell r="L125">
            <v>-18518.3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-18518.3</v>
          </cell>
        </row>
        <row r="126">
          <cell r="A126" t="str">
            <v>2</v>
          </cell>
          <cell r="B126" t="str">
            <v>J &amp; L Specialty Steel</v>
          </cell>
          <cell r="C126" t="str">
            <v>375916</v>
          </cell>
          <cell r="D126">
            <v>36357.687574953707</v>
          </cell>
          <cell r="E126" t="str">
            <v>199812</v>
          </cell>
          <cell r="F126" t="str">
            <v>CRD</v>
          </cell>
          <cell r="G126">
            <v>816</v>
          </cell>
          <cell r="H126" t="str">
            <v>2</v>
          </cell>
          <cell r="I126" t="str">
            <v>04654</v>
          </cell>
          <cell r="L126">
            <v>-24886.5</v>
          </cell>
          <cell r="M126">
            <v>0</v>
          </cell>
          <cell r="N126">
            <v>0</v>
          </cell>
          <cell r="O126">
            <v>0</v>
          </cell>
          <cell r="P126">
            <v>0</v>
          </cell>
          <cell r="Q126">
            <v>0</v>
          </cell>
          <cell r="R126">
            <v>0</v>
          </cell>
          <cell r="S126">
            <v>0</v>
          </cell>
          <cell r="T126">
            <v>0</v>
          </cell>
          <cell r="U126">
            <v>0</v>
          </cell>
          <cell r="V126">
            <v>0</v>
          </cell>
          <cell r="W126">
            <v>0</v>
          </cell>
          <cell r="X126">
            <v>0</v>
          </cell>
          <cell r="Y126">
            <v>0</v>
          </cell>
          <cell r="Z126">
            <v>-24886.5</v>
          </cell>
        </row>
        <row r="127">
          <cell r="A127" t="str">
            <v>2</v>
          </cell>
          <cell r="B127" t="str">
            <v>J &amp; L Specialty Steel</v>
          </cell>
          <cell r="C127" t="str">
            <v>376000</v>
          </cell>
          <cell r="D127">
            <v>36362.687992395833</v>
          </cell>
          <cell r="E127" t="str">
            <v>199906</v>
          </cell>
          <cell r="F127" t="str">
            <v>CLOC</v>
          </cell>
          <cell r="G127">
            <v>900</v>
          </cell>
          <cell r="H127" t="str">
            <v>2</v>
          </cell>
          <cell r="I127" t="str">
            <v>04654</v>
          </cell>
          <cell r="L127">
            <v>183905.66</v>
          </cell>
          <cell r="M127">
            <v>0</v>
          </cell>
          <cell r="N127">
            <v>0</v>
          </cell>
          <cell r="O127">
            <v>0</v>
          </cell>
          <cell r="P127">
            <v>0</v>
          </cell>
          <cell r="Q127">
            <v>0</v>
          </cell>
          <cell r="R127">
            <v>0</v>
          </cell>
          <cell r="S127">
            <v>0</v>
          </cell>
          <cell r="T127">
            <v>0</v>
          </cell>
          <cell r="U127">
            <v>0</v>
          </cell>
          <cell r="V127">
            <v>0</v>
          </cell>
          <cell r="W127">
            <v>0</v>
          </cell>
          <cell r="X127">
            <v>0</v>
          </cell>
          <cell r="Y127">
            <v>0</v>
          </cell>
          <cell r="Z127">
            <v>183905.66</v>
          </cell>
          <cell r="AA127" t="str">
            <v>MCF</v>
          </cell>
          <cell r="AB127">
            <v>67460</v>
          </cell>
        </row>
        <row r="128">
          <cell r="A128" t="str">
            <v>2</v>
          </cell>
          <cell r="B128" t="str">
            <v>J &amp; L Specialty Steel</v>
          </cell>
          <cell r="C128" t="str">
            <v>376019</v>
          </cell>
          <cell r="D128">
            <v>36363.687518935185</v>
          </cell>
          <cell r="E128" t="str">
            <v>199906</v>
          </cell>
          <cell r="F128" t="str">
            <v>CRD</v>
          </cell>
          <cell r="G128">
            <v>919</v>
          </cell>
          <cell r="H128" t="str">
            <v>2</v>
          </cell>
          <cell r="I128" t="str">
            <v>04654</v>
          </cell>
          <cell r="L128">
            <v>-183905.66</v>
          </cell>
          <cell r="M128">
            <v>0</v>
          </cell>
          <cell r="N128">
            <v>0</v>
          </cell>
          <cell r="O128">
            <v>0</v>
          </cell>
          <cell r="P128">
            <v>0</v>
          </cell>
          <cell r="Q128">
            <v>0</v>
          </cell>
          <cell r="R128">
            <v>0</v>
          </cell>
          <cell r="S128">
            <v>0</v>
          </cell>
          <cell r="T128">
            <v>0</v>
          </cell>
          <cell r="U128">
            <v>0</v>
          </cell>
          <cell r="V128">
            <v>0</v>
          </cell>
          <cell r="W128">
            <v>0</v>
          </cell>
          <cell r="X128">
            <v>0</v>
          </cell>
          <cell r="Y128">
            <v>0</v>
          </cell>
          <cell r="Z128">
            <v>-183905.66</v>
          </cell>
          <cell r="AA128" t="str">
            <v>MCF</v>
          </cell>
          <cell r="AB128">
            <v>67460</v>
          </cell>
        </row>
        <row r="129">
          <cell r="A129" t="str">
            <v>2</v>
          </cell>
          <cell r="B129" t="str">
            <v>J &amp; L Specialty Steel</v>
          </cell>
          <cell r="C129" t="str">
            <v>376020</v>
          </cell>
          <cell r="D129">
            <v>36363.687583136569</v>
          </cell>
          <cell r="E129" t="str">
            <v>199906</v>
          </cell>
          <cell r="F129" t="str">
            <v>LOC</v>
          </cell>
          <cell r="G129">
            <v>920</v>
          </cell>
          <cell r="H129" t="str">
            <v>2</v>
          </cell>
          <cell r="I129" t="str">
            <v>04654</v>
          </cell>
          <cell r="L129">
            <v>184502.46</v>
          </cell>
          <cell r="M129">
            <v>0</v>
          </cell>
          <cell r="N129">
            <v>0</v>
          </cell>
          <cell r="O129">
            <v>0</v>
          </cell>
          <cell r="P129">
            <v>0</v>
          </cell>
          <cell r="Q129">
            <v>0</v>
          </cell>
          <cell r="R129">
            <v>0</v>
          </cell>
          <cell r="S129">
            <v>0</v>
          </cell>
          <cell r="T129">
            <v>0</v>
          </cell>
          <cell r="U129">
            <v>0</v>
          </cell>
          <cell r="V129">
            <v>0</v>
          </cell>
          <cell r="W129">
            <v>0</v>
          </cell>
          <cell r="X129">
            <v>0</v>
          </cell>
          <cell r="Y129">
            <v>0</v>
          </cell>
          <cell r="Z129">
            <v>184502.46</v>
          </cell>
          <cell r="AA129" t="str">
            <v>MCF</v>
          </cell>
          <cell r="AB129">
            <v>67460</v>
          </cell>
        </row>
        <row r="130">
          <cell r="A130" t="str">
            <v>2</v>
          </cell>
          <cell r="B130" t="str">
            <v>Jewel Of India</v>
          </cell>
          <cell r="C130" t="str">
            <v>376031</v>
          </cell>
          <cell r="D130">
            <v>36367.675148842594</v>
          </cell>
          <cell r="E130" t="str">
            <v>199906</v>
          </cell>
          <cell r="F130" t="str">
            <v>LOC</v>
          </cell>
          <cell r="G130">
            <v>931</v>
          </cell>
          <cell r="H130" t="str">
            <v>2</v>
          </cell>
          <cell r="I130" t="str">
            <v>04655</v>
          </cell>
          <cell r="L130">
            <v>94.5</v>
          </cell>
          <cell r="M130">
            <v>0</v>
          </cell>
          <cell r="N130">
            <v>0</v>
          </cell>
          <cell r="O130">
            <v>5.67</v>
          </cell>
          <cell r="P130">
            <v>0</v>
          </cell>
          <cell r="Q130">
            <v>0</v>
          </cell>
          <cell r="R130">
            <v>0</v>
          </cell>
          <cell r="S130">
            <v>0</v>
          </cell>
          <cell r="T130">
            <v>0</v>
          </cell>
          <cell r="U130">
            <v>0</v>
          </cell>
          <cell r="V130">
            <v>0</v>
          </cell>
          <cell r="W130">
            <v>0</v>
          </cell>
          <cell r="X130">
            <v>0</v>
          </cell>
          <cell r="Y130">
            <v>0</v>
          </cell>
          <cell r="Z130">
            <v>100.17</v>
          </cell>
          <cell r="AA130" t="str">
            <v>MMBTU</v>
          </cell>
          <cell r="AB130">
            <v>30</v>
          </cell>
        </row>
        <row r="131">
          <cell r="A131" t="str">
            <v>2</v>
          </cell>
          <cell r="B131" t="str">
            <v>JLG  Industries, Inc.</v>
          </cell>
          <cell r="C131" t="str">
            <v>375952</v>
          </cell>
          <cell r="D131">
            <v>36360.687636840281</v>
          </cell>
          <cell r="E131" t="str">
            <v>199906</v>
          </cell>
          <cell r="F131" t="str">
            <v>LOC</v>
          </cell>
          <cell r="G131">
            <v>852</v>
          </cell>
          <cell r="H131" t="str">
            <v>2</v>
          </cell>
          <cell r="I131" t="str">
            <v>04653</v>
          </cell>
          <cell r="L131">
            <v>12828.25</v>
          </cell>
          <cell r="M131">
            <v>0</v>
          </cell>
          <cell r="N131">
            <v>0</v>
          </cell>
          <cell r="O131">
            <v>0</v>
          </cell>
          <cell r="P131">
            <v>0</v>
          </cell>
          <cell r="Q131">
            <v>0</v>
          </cell>
          <cell r="R131">
            <v>0</v>
          </cell>
          <cell r="S131">
            <v>0</v>
          </cell>
          <cell r="T131">
            <v>0</v>
          </cell>
          <cell r="U131">
            <v>0</v>
          </cell>
          <cell r="V131">
            <v>0</v>
          </cell>
          <cell r="W131">
            <v>0</v>
          </cell>
          <cell r="X131">
            <v>0</v>
          </cell>
          <cell r="Y131">
            <v>0</v>
          </cell>
          <cell r="Z131">
            <v>12828.26</v>
          </cell>
          <cell r="AA131" t="str">
            <v>MMBTU</v>
          </cell>
          <cell r="AB131">
            <v>4462</v>
          </cell>
        </row>
        <row r="132">
          <cell r="A132" t="str">
            <v>2</v>
          </cell>
          <cell r="B132" t="str">
            <v>Johnstown Corporation</v>
          </cell>
          <cell r="C132" t="str">
            <v>376001</v>
          </cell>
          <cell r="D132">
            <v>36362.687884027779</v>
          </cell>
          <cell r="E132" t="str">
            <v>199906</v>
          </cell>
          <cell r="F132" t="str">
            <v>LOC</v>
          </cell>
          <cell r="G132">
            <v>901</v>
          </cell>
          <cell r="H132" t="str">
            <v>2</v>
          </cell>
          <cell r="I132" t="str">
            <v>04653</v>
          </cell>
          <cell r="L132">
            <v>86806.97</v>
          </cell>
          <cell r="M132">
            <v>0</v>
          </cell>
          <cell r="N132">
            <v>0</v>
          </cell>
          <cell r="O132">
            <v>0</v>
          </cell>
          <cell r="P132">
            <v>0</v>
          </cell>
          <cell r="Q132">
            <v>0</v>
          </cell>
          <cell r="R132">
            <v>0</v>
          </cell>
          <cell r="S132">
            <v>0</v>
          </cell>
          <cell r="T132">
            <v>0</v>
          </cell>
          <cell r="U132">
            <v>0</v>
          </cell>
          <cell r="V132">
            <v>0</v>
          </cell>
          <cell r="W132">
            <v>0</v>
          </cell>
          <cell r="X132">
            <v>0</v>
          </cell>
          <cell r="Y132">
            <v>0</v>
          </cell>
          <cell r="Z132">
            <v>86806.97</v>
          </cell>
          <cell r="AA132" t="str">
            <v>MCF</v>
          </cell>
          <cell r="AB132">
            <v>28315</v>
          </cell>
        </row>
        <row r="133">
          <cell r="A133" t="str">
            <v>2</v>
          </cell>
          <cell r="B133" t="str">
            <v>Kennametal Inc.</v>
          </cell>
          <cell r="C133" t="str">
            <v>375953</v>
          </cell>
          <cell r="D133">
            <v>36362.687708680554</v>
          </cell>
          <cell r="E133" t="str">
            <v>199906</v>
          </cell>
          <cell r="F133" t="str">
            <v>LOC</v>
          </cell>
          <cell r="G133">
            <v>853</v>
          </cell>
          <cell r="H133" t="str">
            <v>2</v>
          </cell>
          <cell r="I133" t="str">
            <v>04653</v>
          </cell>
          <cell r="K133">
            <v>2840.31</v>
          </cell>
          <cell r="L133">
            <v>6128.5</v>
          </cell>
          <cell r="M133">
            <v>0</v>
          </cell>
          <cell r="N133">
            <v>0</v>
          </cell>
          <cell r="O133">
            <v>73.540000000000006</v>
          </cell>
          <cell r="P133">
            <v>0</v>
          </cell>
          <cell r="Q133">
            <v>0</v>
          </cell>
          <cell r="R133">
            <v>0</v>
          </cell>
          <cell r="S133">
            <v>0</v>
          </cell>
          <cell r="T133">
            <v>0</v>
          </cell>
          <cell r="U133">
            <v>0</v>
          </cell>
          <cell r="V133">
            <v>0</v>
          </cell>
          <cell r="W133">
            <v>0</v>
          </cell>
          <cell r="X133">
            <v>0</v>
          </cell>
          <cell r="Y133">
            <v>0</v>
          </cell>
          <cell r="Z133">
            <v>9042.35</v>
          </cell>
          <cell r="AA133" t="str">
            <v>MMBTU</v>
          </cell>
          <cell r="AB133">
            <v>2060</v>
          </cell>
        </row>
        <row r="134">
          <cell r="A134" t="str">
            <v>2</v>
          </cell>
          <cell r="B134" t="str">
            <v>Larkin Community Hospital</v>
          </cell>
          <cell r="C134" t="str">
            <v>375967</v>
          </cell>
          <cell r="D134">
            <v>36360.687748645832</v>
          </cell>
          <cell r="E134" t="str">
            <v>199906</v>
          </cell>
          <cell r="F134" t="str">
            <v>LOC</v>
          </cell>
          <cell r="G134">
            <v>867</v>
          </cell>
          <cell r="H134" t="str">
            <v>2</v>
          </cell>
          <cell r="I134" t="str">
            <v>04659</v>
          </cell>
          <cell r="L134">
            <v>398.75</v>
          </cell>
          <cell r="M134">
            <v>0</v>
          </cell>
          <cell r="N134">
            <v>0</v>
          </cell>
          <cell r="O134">
            <v>23.93</v>
          </cell>
          <cell r="P134">
            <v>1.99</v>
          </cell>
          <cell r="Q134">
            <v>0</v>
          </cell>
          <cell r="R134">
            <v>0</v>
          </cell>
          <cell r="S134">
            <v>0</v>
          </cell>
          <cell r="T134">
            <v>0</v>
          </cell>
          <cell r="U134">
            <v>0</v>
          </cell>
          <cell r="V134">
            <v>0</v>
          </cell>
          <cell r="W134">
            <v>0</v>
          </cell>
          <cell r="X134">
            <v>0</v>
          </cell>
          <cell r="Y134">
            <v>0</v>
          </cell>
          <cell r="Z134">
            <v>424.67</v>
          </cell>
          <cell r="AA134" t="str">
            <v>MMBTU</v>
          </cell>
          <cell r="AB134">
            <v>131.6</v>
          </cell>
        </row>
        <row r="135">
          <cell r="A135" t="str">
            <v>2</v>
          </cell>
          <cell r="B135" t="str">
            <v>Lear Corporation</v>
          </cell>
          <cell r="C135" t="str">
            <v>375954</v>
          </cell>
          <cell r="D135">
            <v>36363.687555740747</v>
          </cell>
          <cell r="E135" t="str">
            <v>199906</v>
          </cell>
          <cell r="F135" t="str">
            <v>LOC</v>
          </cell>
          <cell r="G135">
            <v>854</v>
          </cell>
          <cell r="H135" t="str">
            <v>2</v>
          </cell>
          <cell r="I135" t="str">
            <v>04653</v>
          </cell>
          <cell r="J135">
            <v>2778.89</v>
          </cell>
          <cell r="M135">
            <v>0</v>
          </cell>
          <cell r="N135">
            <v>0</v>
          </cell>
          <cell r="O135">
            <v>0</v>
          </cell>
          <cell r="P135">
            <v>0</v>
          </cell>
          <cell r="Q135">
            <v>0</v>
          </cell>
          <cell r="R135">
            <v>0</v>
          </cell>
          <cell r="S135">
            <v>0</v>
          </cell>
          <cell r="T135">
            <v>0</v>
          </cell>
          <cell r="U135">
            <v>0</v>
          </cell>
          <cell r="V135">
            <v>0</v>
          </cell>
          <cell r="W135">
            <v>0</v>
          </cell>
          <cell r="X135">
            <v>0</v>
          </cell>
          <cell r="Y135">
            <v>0</v>
          </cell>
          <cell r="Z135">
            <v>2778.89</v>
          </cell>
        </row>
        <row r="136">
          <cell r="A136" t="str">
            <v>2</v>
          </cell>
          <cell r="B136" t="str">
            <v>Lehighton Area School District</v>
          </cell>
          <cell r="C136" t="str">
            <v>375934</v>
          </cell>
          <cell r="D136">
            <v>36360.687577349541</v>
          </cell>
          <cell r="E136" t="str">
            <v>199906</v>
          </cell>
          <cell r="F136" t="str">
            <v>LOC</v>
          </cell>
          <cell r="G136">
            <v>834</v>
          </cell>
          <cell r="H136" t="str">
            <v>2</v>
          </cell>
          <cell r="I136" t="str">
            <v>04653</v>
          </cell>
          <cell r="L136">
            <v>833.85</v>
          </cell>
          <cell r="M136">
            <v>0</v>
          </cell>
          <cell r="N136">
            <v>0</v>
          </cell>
          <cell r="O136">
            <v>0</v>
          </cell>
          <cell r="P136">
            <v>0</v>
          </cell>
          <cell r="Q136">
            <v>0</v>
          </cell>
          <cell r="R136">
            <v>0</v>
          </cell>
          <cell r="S136">
            <v>0</v>
          </cell>
          <cell r="T136">
            <v>0</v>
          </cell>
          <cell r="U136">
            <v>0</v>
          </cell>
          <cell r="V136">
            <v>0</v>
          </cell>
          <cell r="W136">
            <v>0</v>
          </cell>
          <cell r="X136">
            <v>0</v>
          </cell>
          <cell r="Y136">
            <v>0</v>
          </cell>
          <cell r="Z136">
            <v>833.85</v>
          </cell>
          <cell r="AA136" t="str">
            <v>MMBTU</v>
          </cell>
          <cell r="AB136">
            <v>81</v>
          </cell>
        </row>
        <row r="137">
          <cell r="A137" t="str">
            <v>2</v>
          </cell>
          <cell r="B137" t="str">
            <v>Lino's Restaurant &amp; Uptown Grill</v>
          </cell>
          <cell r="C137" t="str">
            <v>376007</v>
          </cell>
          <cell r="D137">
            <v>36362.687929236112</v>
          </cell>
          <cell r="E137" t="str">
            <v>199906</v>
          </cell>
          <cell r="F137" t="str">
            <v>LOC</v>
          </cell>
          <cell r="G137">
            <v>907</v>
          </cell>
          <cell r="H137" t="str">
            <v>2</v>
          </cell>
          <cell r="I137" t="str">
            <v>04653</v>
          </cell>
          <cell r="L137">
            <v>753.43</v>
          </cell>
          <cell r="M137">
            <v>0</v>
          </cell>
          <cell r="N137">
            <v>0</v>
          </cell>
          <cell r="O137">
            <v>44.07</v>
          </cell>
          <cell r="P137">
            <v>0</v>
          </cell>
          <cell r="Q137">
            <v>0</v>
          </cell>
          <cell r="R137">
            <v>0</v>
          </cell>
          <cell r="S137">
            <v>0</v>
          </cell>
          <cell r="T137">
            <v>0</v>
          </cell>
          <cell r="U137">
            <v>0</v>
          </cell>
          <cell r="V137">
            <v>0</v>
          </cell>
          <cell r="W137">
            <v>0</v>
          </cell>
          <cell r="X137">
            <v>0</v>
          </cell>
          <cell r="Y137">
            <v>0</v>
          </cell>
          <cell r="Z137">
            <v>797.5</v>
          </cell>
          <cell r="AA137" t="str">
            <v>MCF</v>
          </cell>
          <cell r="AB137">
            <v>249</v>
          </cell>
        </row>
        <row r="138">
          <cell r="A138" t="str">
            <v>2</v>
          </cell>
          <cell r="B138" t="str">
            <v>Manhatten Bagel</v>
          </cell>
          <cell r="C138" t="str">
            <v>375880</v>
          </cell>
          <cell r="D138">
            <v>36347.687536377314</v>
          </cell>
          <cell r="E138" t="str">
            <v>199906</v>
          </cell>
          <cell r="F138" t="str">
            <v>LOC</v>
          </cell>
          <cell r="G138">
            <v>780</v>
          </cell>
          <cell r="H138" t="str">
            <v>2</v>
          </cell>
          <cell r="I138" t="str">
            <v>04655</v>
          </cell>
          <cell r="L138">
            <v>204.24</v>
          </cell>
          <cell r="M138">
            <v>2.82</v>
          </cell>
          <cell r="N138">
            <v>0</v>
          </cell>
          <cell r="O138">
            <v>12.25</v>
          </cell>
          <cell r="P138">
            <v>0</v>
          </cell>
          <cell r="Q138">
            <v>0</v>
          </cell>
          <cell r="R138">
            <v>0</v>
          </cell>
          <cell r="S138">
            <v>0</v>
          </cell>
          <cell r="T138">
            <v>0</v>
          </cell>
          <cell r="U138">
            <v>0</v>
          </cell>
          <cell r="V138">
            <v>0</v>
          </cell>
          <cell r="W138">
            <v>0</v>
          </cell>
          <cell r="X138">
            <v>0</v>
          </cell>
          <cell r="Y138">
            <v>0</v>
          </cell>
          <cell r="Z138">
            <v>219.31</v>
          </cell>
          <cell r="AA138" t="str">
            <v>MMBTU</v>
          </cell>
          <cell r="AB138">
            <v>69</v>
          </cell>
        </row>
        <row r="139">
          <cell r="A139" t="str">
            <v>2</v>
          </cell>
          <cell r="B139" t="str">
            <v>McArthur Dairy</v>
          </cell>
          <cell r="C139" t="str">
            <v>375920</v>
          </cell>
          <cell r="D139">
            <v>36357.687632210647</v>
          </cell>
          <cell r="E139" t="str">
            <v>199906</v>
          </cell>
          <cell r="F139" t="str">
            <v>LOC</v>
          </cell>
          <cell r="G139">
            <v>820</v>
          </cell>
          <cell r="H139" t="str">
            <v>2</v>
          </cell>
          <cell r="I139" t="str">
            <v>04659</v>
          </cell>
          <cell r="L139">
            <v>4314.09</v>
          </cell>
          <cell r="M139">
            <v>0</v>
          </cell>
          <cell r="N139">
            <v>0</v>
          </cell>
          <cell r="O139">
            <v>0</v>
          </cell>
          <cell r="P139">
            <v>0</v>
          </cell>
          <cell r="Q139">
            <v>0</v>
          </cell>
          <cell r="R139">
            <v>0</v>
          </cell>
          <cell r="S139">
            <v>0</v>
          </cell>
          <cell r="T139">
            <v>0</v>
          </cell>
          <cell r="U139">
            <v>0</v>
          </cell>
          <cell r="V139">
            <v>0</v>
          </cell>
          <cell r="W139">
            <v>0</v>
          </cell>
          <cell r="X139">
            <v>0</v>
          </cell>
          <cell r="Y139">
            <v>0</v>
          </cell>
          <cell r="Z139">
            <v>4314.09</v>
          </cell>
          <cell r="AA139" t="str">
            <v>MMBTU</v>
          </cell>
          <cell r="AB139">
            <v>1691.8</v>
          </cell>
        </row>
        <row r="140">
          <cell r="A140" t="str">
            <v>2</v>
          </cell>
          <cell r="B140" t="str">
            <v>Medical Arts Homecare</v>
          </cell>
          <cell r="C140" t="str">
            <v>375961</v>
          </cell>
          <cell r="D140">
            <v>36360.687731597223</v>
          </cell>
          <cell r="E140" t="str">
            <v>199906</v>
          </cell>
          <cell r="F140" t="str">
            <v>LOC</v>
          </cell>
          <cell r="G140">
            <v>861</v>
          </cell>
          <cell r="H140" t="str">
            <v>2</v>
          </cell>
          <cell r="I140" t="str">
            <v>04652</v>
          </cell>
          <cell r="L140">
            <v>3.3</v>
          </cell>
          <cell r="M140">
            <v>0</v>
          </cell>
          <cell r="N140">
            <v>0</v>
          </cell>
          <cell r="O140">
            <v>0.13</v>
          </cell>
          <cell r="P140">
            <v>0.1</v>
          </cell>
          <cell r="Q140">
            <v>0</v>
          </cell>
          <cell r="R140">
            <v>0</v>
          </cell>
          <cell r="S140">
            <v>0</v>
          </cell>
          <cell r="T140">
            <v>0</v>
          </cell>
          <cell r="U140">
            <v>0</v>
          </cell>
          <cell r="V140">
            <v>0</v>
          </cell>
          <cell r="W140">
            <v>0</v>
          </cell>
          <cell r="X140">
            <v>0</v>
          </cell>
          <cell r="Y140">
            <v>0</v>
          </cell>
          <cell r="Z140">
            <v>3.53</v>
          </cell>
          <cell r="AA140" t="str">
            <v>THERM</v>
          </cell>
          <cell r="AB140">
            <v>11</v>
          </cell>
        </row>
        <row r="141">
          <cell r="A141" t="str">
            <v>2</v>
          </cell>
          <cell r="B141" t="str">
            <v>Melvin Rubenstein</v>
          </cell>
          <cell r="C141" t="str">
            <v>375962</v>
          </cell>
          <cell r="D141">
            <v>36360.687705625001</v>
          </cell>
          <cell r="E141" t="str">
            <v>199906</v>
          </cell>
          <cell r="F141" t="str">
            <v>CLOC</v>
          </cell>
          <cell r="G141">
            <v>862</v>
          </cell>
          <cell r="H141" t="str">
            <v>2</v>
          </cell>
          <cell r="I141" t="str">
            <v>04652</v>
          </cell>
          <cell r="L141">
            <v>8.6709999999999994</v>
          </cell>
          <cell r="M141">
            <v>0</v>
          </cell>
          <cell r="N141">
            <v>0</v>
          </cell>
          <cell r="O141">
            <v>0.35</v>
          </cell>
          <cell r="P141">
            <v>0.26</v>
          </cell>
          <cell r="Q141">
            <v>0</v>
          </cell>
          <cell r="R141">
            <v>0</v>
          </cell>
          <cell r="S141">
            <v>0</v>
          </cell>
          <cell r="T141">
            <v>0</v>
          </cell>
          <cell r="U141">
            <v>0</v>
          </cell>
          <cell r="V141">
            <v>0</v>
          </cell>
          <cell r="W141">
            <v>0</v>
          </cell>
          <cell r="X141">
            <v>0</v>
          </cell>
          <cell r="Y141">
            <v>0</v>
          </cell>
          <cell r="Z141">
            <v>9.2799999999999994</v>
          </cell>
          <cell r="AA141" t="str">
            <v>THERM</v>
          </cell>
          <cell r="AB141">
            <v>29</v>
          </cell>
        </row>
        <row r="142">
          <cell r="A142" t="str">
            <v>2</v>
          </cell>
          <cell r="B142" t="str">
            <v>Melvin Rubenstein</v>
          </cell>
          <cell r="C142" t="str">
            <v>375973</v>
          </cell>
          <cell r="D142">
            <v>36361.687554976852</v>
          </cell>
          <cell r="E142" t="str">
            <v>199906</v>
          </cell>
          <cell r="F142" t="str">
            <v>CAN</v>
          </cell>
          <cell r="G142">
            <v>873</v>
          </cell>
          <cell r="H142" t="str">
            <v>2</v>
          </cell>
          <cell r="I142" t="str">
            <v>04652</v>
          </cell>
          <cell r="L142">
            <v>-8.6709999999999994</v>
          </cell>
          <cell r="M142">
            <v>0</v>
          </cell>
          <cell r="N142">
            <v>0</v>
          </cell>
          <cell r="O142">
            <v>-0.35</v>
          </cell>
          <cell r="P142">
            <v>-0.26</v>
          </cell>
          <cell r="Q142">
            <v>0</v>
          </cell>
          <cell r="R142">
            <v>0</v>
          </cell>
          <cell r="S142">
            <v>0</v>
          </cell>
          <cell r="T142">
            <v>0</v>
          </cell>
          <cell r="U142">
            <v>0</v>
          </cell>
          <cell r="V142">
            <v>0</v>
          </cell>
          <cell r="W142">
            <v>0</v>
          </cell>
          <cell r="X142">
            <v>0</v>
          </cell>
          <cell r="Y142">
            <v>0</v>
          </cell>
          <cell r="Z142">
            <v>-9.2799999999999994</v>
          </cell>
          <cell r="AA142" t="str">
            <v>THERM</v>
          </cell>
          <cell r="AB142">
            <v>29</v>
          </cell>
        </row>
        <row r="143">
          <cell r="A143" t="str">
            <v>2</v>
          </cell>
          <cell r="B143" t="str">
            <v>Melvin Rubenstein</v>
          </cell>
          <cell r="C143" t="str">
            <v>375981</v>
          </cell>
          <cell r="D143">
            <v>36362.687635879629</v>
          </cell>
          <cell r="E143" t="str">
            <v>199906</v>
          </cell>
          <cell r="F143" t="str">
            <v>LOC</v>
          </cell>
          <cell r="G143">
            <v>881</v>
          </cell>
          <cell r="H143" t="str">
            <v>2</v>
          </cell>
          <cell r="I143" t="str">
            <v>04652</v>
          </cell>
          <cell r="L143">
            <v>8.9700000000000006</v>
          </cell>
          <cell r="M143">
            <v>0</v>
          </cell>
          <cell r="N143">
            <v>0</v>
          </cell>
          <cell r="O143">
            <v>0.36</v>
          </cell>
          <cell r="P143">
            <v>0.27</v>
          </cell>
          <cell r="Q143">
            <v>0</v>
          </cell>
          <cell r="R143">
            <v>0</v>
          </cell>
          <cell r="S143">
            <v>0</v>
          </cell>
          <cell r="T143">
            <v>0</v>
          </cell>
          <cell r="U143">
            <v>0</v>
          </cell>
          <cell r="V143">
            <v>0</v>
          </cell>
          <cell r="W143">
            <v>0</v>
          </cell>
          <cell r="X143">
            <v>0</v>
          </cell>
          <cell r="Y143">
            <v>0</v>
          </cell>
          <cell r="Z143">
            <v>9.6</v>
          </cell>
          <cell r="AA143" t="str">
            <v>THERM</v>
          </cell>
          <cell r="AB143">
            <v>30</v>
          </cell>
        </row>
        <row r="144">
          <cell r="A144" t="str">
            <v>2</v>
          </cell>
          <cell r="B144" t="str">
            <v>Menasha Packaging</v>
          </cell>
          <cell r="C144" t="str">
            <v>376002</v>
          </cell>
          <cell r="D144">
            <v>36362.687893009264</v>
          </cell>
          <cell r="E144" t="str">
            <v>199906</v>
          </cell>
          <cell r="F144" t="str">
            <v>LOC</v>
          </cell>
          <cell r="G144">
            <v>902</v>
          </cell>
          <cell r="H144" t="str">
            <v>2</v>
          </cell>
          <cell r="I144" t="str">
            <v>04654</v>
          </cell>
          <cell r="L144">
            <v>9705.2999999999993</v>
          </cell>
          <cell r="M144">
            <v>0</v>
          </cell>
          <cell r="N144">
            <v>0</v>
          </cell>
          <cell r="O144">
            <v>72.09</v>
          </cell>
          <cell r="P144">
            <v>0</v>
          </cell>
          <cell r="Q144">
            <v>0</v>
          </cell>
          <cell r="R144">
            <v>0</v>
          </cell>
          <cell r="S144">
            <v>0</v>
          </cell>
          <cell r="T144">
            <v>0</v>
          </cell>
          <cell r="U144">
            <v>0</v>
          </cell>
          <cell r="V144">
            <v>0</v>
          </cell>
          <cell r="W144">
            <v>0</v>
          </cell>
          <cell r="X144">
            <v>0</v>
          </cell>
          <cell r="Y144">
            <v>0</v>
          </cell>
          <cell r="Z144">
            <v>9777.39</v>
          </cell>
          <cell r="AA144" t="str">
            <v>MCF</v>
          </cell>
          <cell r="AB144">
            <v>3806</v>
          </cell>
        </row>
        <row r="145">
          <cell r="A145" t="str">
            <v>2</v>
          </cell>
          <cell r="B145" t="str">
            <v>Mill Hall Clay Products, Inc</v>
          </cell>
          <cell r="C145" t="str">
            <v>375936</v>
          </cell>
          <cell r="D145">
            <v>36362.687599803241</v>
          </cell>
          <cell r="E145" t="str">
            <v>199906</v>
          </cell>
          <cell r="F145" t="str">
            <v>LOC</v>
          </cell>
          <cell r="G145">
            <v>836</v>
          </cell>
          <cell r="H145" t="str">
            <v>2</v>
          </cell>
          <cell r="I145" t="str">
            <v>04653</v>
          </cell>
          <cell r="K145">
            <v>8488.68</v>
          </cell>
          <cell r="L145">
            <v>33554.46</v>
          </cell>
          <cell r="M145">
            <v>0</v>
          </cell>
          <cell r="N145">
            <v>0</v>
          </cell>
          <cell r="O145">
            <v>0</v>
          </cell>
          <cell r="P145">
            <v>0</v>
          </cell>
          <cell r="Q145">
            <v>0</v>
          </cell>
          <cell r="R145">
            <v>0</v>
          </cell>
          <cell r="S145">
            <v>0</v>
          </cell>
          <cell r="T145">
            <v>0</v>
          </cell>
          <cell r="U145">
            <v>0</v>
          </cell>
          <cell r="V145">
            <v>0</v>
          </cell>
          <cell r="W145">
            <v>0</v>
          </cell>
          <cell r="X145">
            <v>0</v>
          </cell>
          <cell r="Y145">
            <v>0</v>
          </cell>
          <cell r="Z145">
            <v>42043.14</v>
          </cell>
          <cell r="AA145" t="str">
            <v>MMBTU</v>
          </cell>
          <cell r="AB145">
            <v>12031</v>
          </cell>
        </row>
        <row r="146">
          <cell r="A146" t="str">
            <v>2</v>
          </cell>
          <cell r="B146" t="str">
            <v>Millennium Rail, Inc</v>
          </cell>
          <cell r="C146" t="str">
            <v>375989</v>
          </cell>
          <cell r="D146">
            <v>36362.687800034728</v>
          </cell>
          <cell r="E146" t="str">
            <v>199906</v>
          </cell>
          <cell r="F146" t="str">
            <v>LOC</v>
          </cell>
          <cell r="G146">
            <v>889</v>
          </cell>
          <cell r="H146" t="str">
            <v>2</v>
          </cell>
          <cell r="I146" t="str">
            <v>04653</v>
          </cell>
          <cell r="L146">
            <v>676.43</v>
          </cell>
          <cell r="M146">
            <v>0</v>
          </cell>
          <cell r="N146">
            <v>0</v>
          </cell>
          <cell r="O146">
            <v>39.630000000000003</v>
          </cell>
          <cell r="P146">
            <v>0</v>
          </cell>
          <cell r="Q146">
            <v>0</v>
          </cell>
          <cell r="R146">
            <v>0</v>
          </cell>
          <cell r="S146">
            <v>0</v>
          </cell>
          <cell r="T146">
            <v>0</v>
          </cell>
          <cell r="U146">
            <v>0</v>
          </cell>
          <cell r="V146">
            <v>0</v>
          </cell>
          <cell r="W146">
            <v>0</v>
          </cell>
          <cell r="X146">
            <v>0</v>
          </cell>
          <cell r="Y146">
            <v>0</v>
          </cell>
          <cell r="Z146">
            <v>716.06</v>
          </cell>
          <cell r="AA146" t="str">
            <v>MCF</v>
          </cell>
          <cell r="AB146">
            <v>211</v>
          </cell>
        </row>
        <row r="147">
          <cell r="A147" t="str">
            <v>2</v>
          </cell>
          <cell r="B147" t="str">
            <v>Mini Mall Cleaners</v>
          </cell>
          <cell r="C147" t="str">
            <v>376027</v>
          </cell>
          <cell r="D147">
            <v>36367.675152777781</v>
          </cell>
          <cell r="E147" t="str">
            <v>199906</v>
          </cell>
          <cell r="F147" t="str">
            <v>LOC</v>
          </cell>
          <cell r="G147">
            <v>927</v>
          </cell>
          <cell r="H147" t="str">
            <v>2</v>
          </cell>
          <cell r="I147" t="str">
            <v>04655</v>
          </cell>
          <cell r="L147">
            <v>350.4</v>
          </cell>
          <cell r="M147">
            <v>0</v>
          </cell>
          <cell r="N147">
            <v>0</v>
          </cell>
          <cell r="O147">
            <v>21.02</v>
          </cell>
          <cell r="P147">
            <v>0</v>
          </cell>
          <cell r="Q147">
            <v>0</v>
          </cell>
          <cell r="R147">
            <v>0</v>
          </cell>
          <cell r="S147">
            <v>0</v>
          </cell>
          <cell r="T147">
            <v>0</v>
          </cell>
          <cell r="U147">
            <v>0</v>
          </cell>
          <cell r="V147">
            <v>0</v>
          </cell>
          <cell r="W147">
            <v>0</v>
          </cell>
          <cell r="X147">
            <v>0</v>
          </cell>
          <cell r="Y147">
            <v>0</v>
          </cell>
          <cell r="Z147">
            <v>371.42</v>
          </cell>
          <cell r="AA147" t="str">
            <v>MMBTU</v>
          </cell>
          <cell r="AB147">
            <v>120</v>
          </cell>
        </row>
        <row r="148">
          <cell r="A148" t="str">
            <v>2</v>
          </cell>
          <cell r="B148" t="str">
            <v>National Electrical Carbon Products</v>
          </cell>
          <cell r="C148" t="str">
            <v>375925</v>
          </cell>
          <cell r="D148">
            <v>36360.687645370374</v>
          </cell>
          <cell r="E148" t="str">
            <v>199906</v>
          </cell>
          <cell r="F148" t="str">
            <v>LOC</v>
          </cell>
          <cell r="G148">
            <v>825</v>
          </cell>
          <cell r="H148" t="str">
            <v>2</v>
          </cell>
          <cell r="I148" t="str">
            <v>04653</v>
          </cell>
          <cell r="L148">
            <v>13369.11</v>
          </cell>
          <cell r="M148">
            <v>0</v>
          </cell>
          <cell r="N148">
            <v>0</v>
          </cell>
          <cell r="O148">
            <v>0</v>
          </cell>
          <cell r="P148">
            <v>0</v>
          </cell>
          <cell r="Q148">
            <v>0</v>
          </cell>
          <cell r="R148">
            <v>0</v>
          </cell>
          <cell r="S148">
            <v>0</v>
          </cell>
          <cell r="T148">
            <v>0</v>
          </cell>
          <cell r="U148">
            <v>0</v>
          </cell>
          <cell r="V148">
            <v>0</v>
          </cell>
          <cell r="W148">
            <v>0</v>
          </cell>
          <cell r="X148">
            <v>0</v>
          </cell>
          <cell r="Y148">
            <v>0</v>
          </cell>
          <cell r="Z148">
            <v>13369.11</v>
          </cell>
          <cell r="AA148" t="str">
            <v>MMBTU</v>
          </cell>
          <cell r="AB148">
            <v>4618</v>
          </cell>
        </row>
        <row r="149">
          <cell r="A149" t="str">
            <v>2</v>
          </cell>
          <cell r="B149" t="str">
            <v>National Gypsum Company</v>
          </cell>
          <cell r="C149" t="str">
            <v>375900</v>
          </cell>
          <cell r="D149">
            <v>36355.6875</v>
          </cell>
          <cell r="E149" t="str">
            <v>199903</v>
          </cell>
          <cell r="F149" t="str">
            <v>LOC</v>
          </cell>
          <cell r="G149">
            <v>800</v>
          </cell>
          <cell r="H149" t="str">
            <v>2</v>
          </cell>
          <cell r="I149" t="str">
            <v>04652</v>
          </cell>
          <cell r="L149">
            <v>652.5</v>
          </cell>
          <cell r="M149">
            <v>0</v>
          </cell>
          <cell r="N149">
            <v>0</v>
          </cell>
          <cell r="O149">
            <v>0</v>
          </cell>
          <cell r="P149">
            <v>0</v>
          </cell>
          <cell r="Q149">
            <v>0</v>
          </cell>
          <cell r="R149">
            <v>0</v>
          </cell>
          <cell r="S149">
            <v>0</v>
          </cell>
          <cell r="T149">
            <v>0</v>
          </cell>
          <cell r="U149">
            <v>0</v>
          </cell>
          <cell r="V149">
            <v>0</v>
          </cell>
          <cell r="W149">
            <v>0</v>
          </cell>
          <cell r="X149">
            <v>0</v>
          </cell>
          <cell r="Y149">
            <v>0</v>
          </cell>
          <cell r="Z149">
            <v>652.5</v>
          </cell>
          <cell r="AA149" t="str">
            <v>MMBTU</v>
          </cell>
          <cell r="AB149">
            <v>290</v>
          </cell>
        </row>
        <row r="150">
          <cell r="A150" t="str">
            <v>2</v>
          </cell>
          <cell r="B150" t="str">
            <v>National Roll Company</v>
          </cell>
          <cell r="C150" t="str">
            <v>375903</v>
          </cell>
          <cell r="D150">
            <v>36354.687539768522</v>
          </cell>
          <cell r="E150" t="str">
            <v>199905</v>
          </cell>
          <cell r="F150" t="str">
            <v>CAN</v>
          </cell>
          <cell r="G150">
            <v>803</v>
          </cell>
          <cell r="H150" t="str">
            <v>2</v>
          </cell>
          <cell r="I150" t="str">
            <v>04654</v>
          </cell>
          <cell r="L150">
            <v>-85515.58</v>
          </cell>
          <cell r="M150">
            <v>0</v>
          </cell>
          <cell r="N150">
            <v>0</v>
          </cell>
          <cell r="O150">
            <v>0</v>
          </cell>
          <cell r="P150">
            <v>0</v>
          </cell>
          <cell r="Q150">
            <v>0</v>
          </cell>
          <cell r="R150">
            <v>0</v>
          </cell>
          <cell r="S150">
            <v>0</v>
          </cell>
          <cell r="T150">
            <v>0</v>
          </cell>
          <cell r="U150">
            <v>0</v>
          </cell>
          <cell r="V150">
            <v>0</v>
          </cell>
          <cell r="W150">
            <v>0</v>
          </cell>
          <cell r="X150">
            <v>0</v>
          </cell>
          <cell r="Y150">
            <v>0</v>
          </cell>
          <cell r="Z150">
            <v>-85515.58</v>
          </cell>
          <cell r="AA150" t="str">
            <v>MCF</v>
          </cell>
          <cell r="AB150">
            <v>30761</v>
          </cell>
        </row>
        <row r="151">
          <cell r="A151" t="str">
            <v>2</v>
          </cell>
          <cell r="B151" t="str">
            <v>National Roll Company</v>
          </cell>
          <cell r="C151" t="str">
            <v>375904</v>
          </cell>
          <cell r="D151">
            <v>36355.6875</v>
          </cell>
          <cell r="E151" t="str">
            <v>199905</v>
          </cell>
          <cell r="F151" t="str">
            <v>LOC</v>
          </cell>
          <cell r="G151">
            <v>804</v>
          </cell>
          <cell r="H151" t="str">
            <v>2</v>
          </cell>
          <cell r="I151" t="str">
            <v>04654</v>
          </cell>
          <cell r="L151">
            <v>80984.179999999993</v>
          </cell>
          <cell r="M151">
            <v>0</v>
          </cell>
          <cell r="N151">
            <v>0</v>
          </cell>
          <cell r="O151">
            <v>0</v>
          </cell>
          <cell r="P151">
            <v>0</v>
          </cell>
          <cell r="Q151">
            <v>0</v>
          </cell>
          <cell r="R151">
            <v>0</v>
          </cell>
          <cell r="S151">
            <v>0</v>
          </cell>
          <cell r="T151">
            <v>0</v>
          </cell>
          <cell r="U151">
            <v>0</v>
          </cell>
          <cell r="V151">
            <v>0</v>
          </cell>
          <cell r="W151">
            <v>0</v>
          </cell>
          <cell r="X151">
            <v>0</v>
          </cell>
          <cell r="Y151">
            <v>0</v>
          </cell>
          <cell r="Z151">
            <v>80984.179999999993</v>
          </cell>
          <cell r="AA151" t="str">
            <v>MCF</v>
          </cell>
          <cell r="AB151">
            <v>29131</v>
          </cell>
        </row>
        <row r="152">
          <cell r="A152" t="str">
            <v>2</v>
          </cell>
          <cell r="B152" t="str">
            <v>National Roll Company</v>
          </cell>
          <cell r="C152" t="str">
            <v>375905</v>
          </cell>
          <cell r="D152">
            <v>36356.6875</v>
          </cell>
          <cell r="E152" t="str">
            <v>199906</v>
          </cell>
          <cell r="F152" t="str">
            <v>LOC</v>
          </cell>
          <cell r="G152">
            <v>805</v>
          </cell>
          <cell r="H152" t="str">
            <v>2</v>
          </cell>
          <cell r="I152" t="str">
            <v>04654</v>
          </cell>
          <cell r="L152">
            <v>66211.259999999995</v>
          </cell>
          <cell r="M152">
            <v>0</v>
          </cell>
          <cell r="N152">
            <v>0</v>
          </cell>
          <cell r="O152">
            <v>0</v>
          </cell>
          <cell r="P152">
            <v>0</v>
          </cell>
          <cell r="Q152">
            <v>0</v>
          </cell>
          <cell r="R152">
            <v>0</v>
          </cell>
          <cell r="S152">
            <v>0</v>
          </cell>
          <cell r="T152">
            <v>0</v>
          </cell>
          <cell r="U152">
            <v>0</v>
          </cell>
          <cell r="V152">
            <v>0</v>
          </cell>
          <cell r="W152">
            <v>0</v>
          </cell>
          <cell r="X152">
            <v>0</v>
          </cell>
          <cell r="Y152">
            <v>0</v>
          </cell>
          <cell r="Z152">
            <v>66211.259999999995</v>
          </cell>
          <cell r="AA152" t="str">
            <v>MCF</v>
          </cell>
          <cell r="AB152">
            <v>23817</v>
          </cell>
        </row>
        <row r="153">
          <cell r="A153" t="str">
            <v>2</v>
          </cell>
          <cell r="B153" t="str">
            <v>New Enterprise Stone &amp; Lime (COP)</v>
          </cell>
          <cell r="C153" t="str">
            <v>375986</v>
          </cell>
          <cell r="D153">
            <v>36362.687760104171</v>
          </cell>
          <cell r="E153" t="str">
            <v>199906</v>
          </cell>
          <cell r="F153" t="str">
            <v>LOC</v>
          </cell>
          <cell r="G153">
            <v>886</v>
          </cell>
          <cell r="H153" t="str">
            <v>2</v>
          </cell>
          <cell r="I153" t="str">
            <v>04653</v>
          </cell>
          <cell r="L153">
            <v>20271.8845</v>
          </cell>
          <cell r="M153">
            <v>0</v>
          </cell>
          <cell r="N153">
            <v>0</v>
          </cell>
          <cell r="O153">
            <v>0</v>
          </cell>
          <cell r="P153">
            <v>0</v>
          </cell>
          <cell r="Q153">
            <v>0</v>
          </cell>
          <cell r="R153">
            <v>0</v>
          </cell>
          <cell r="S153">
            <v>0</v>
          </cell>
          <cell r="T153">
            <v>0</v>
          </cell>
          <cell r="U153">
            <v>0</v>
          </cell>
          <cell r="V153">
            <v>0</v>
          </cell>
          <cell r="W153">
            <v>0</v>
          </cell>
          <cell r="X153">
            <v>0</v>
          </cell>
          <cell r="Y153">
            <v>0</v>
          </cell>
          <cell r="Z153">
            <v>20271.88</v>
          </cell>
          <cell r="AA153" t="str">
            <v>MMBTU</v>
          </cell>
          <cell r="AB153">
            <v>8157.7</v>
          </cell>
        </row>
        <row r="154">
          <cell r="A154" t="str">
            <v>2</v>
          </cell>
          <cell r="B154" t="str">
            <v>New Enterprises Stone &amp; Lime (PNG)</v>
          </cell>
          <cell r="C154" t="str">
            <v>376003</v>
          </cell>
          <cell r="D154">
            <v>36362.687902152778</v>
          </cell>
          <cell r="E154" t="str">
            <v>199906</v>
          </cell>
          <cell r="F154" t="str">
            <v>LOC</v>
          </cell>
          <cell r="G154">
            <v>903</v>
          </cell>
          <cell r="H154" t="str">
            <v>2</v>
          </cell>
          <cell r="I154" t="str">
            <v>04653</v>
          </cell>
          <cell r="L154">
            <v>3772.145</v>
          </cell>
          <cell r="M154">
            <v>0</v>
          </cell>
          <cell r="N154">
            <v>0</v>
          </cell>
          <cell r="O154">
            <v>0</v>
          </cell>
          <cell r="P154">
            <v>0</v>
          </cell>
          <cell r="Q154">
            <v>0</v>
          </cell>
          <cell r="R154">
            <v>0</v>
          </cell>
          <cell r="S154">
            <v>0</v>
          </cell>
          <cell r="T154">
            <v>0</v>
          </cell>
          <cell r="U154">
            <v>0</v>
          </cell>
          <cell r="V154">
            <v>0</v>
          </cell>
          <cell r="W154">
            <v>0</v>
          </cell>
          <cell r="X154">
            <v>0</v>
          </cell>
          <cell r="Y154">
            <v>0</v>
          </cell>
          <cell r="Z154">
            <v>3772.15</v>
          </cell>
          <cell r="AA154" t="str">
            <v>MMBTU</v>
          </cell>
          <cell r="AB154">
            <v>1315</v>
          </cell>
        </row>
        <row r="155">
          <cell r="A155" t="str">
            <v>2</v>
          </cell>
          <cell r="B155" t="str">
            <v>Niagara Mohawk Power Corporation</v>
          </cell>
          <cell r="C155" t="str">
            <v>375908</v>
          </cell>
          <cell r="D155">
            <v>36355.6875</v>
          </cell>
          <cell r="E155" t="str">
            <v>199903</v>
          </cell>
          <cell r="F155" t="str">
            <v>CLOC</v>
          </cell>
          <cell r="G155">
            <v>808</v>
          </cell>
          <cell r="H155" t="str">
            <v>2</v>
          </cell>
          <cell r="I155" t="str">
            <v>04652</v>
          </cell>
          <cell r="L155">
            <v>1916.9549999999999</v>
          </cell>
          <cell r="M155">
            <v>0</v>
          </cell>
          <cell r="N155">
            <v>0</v>
          </cell>
          <cell r="O155">
            <v>0</v>
          </cell>
          <cell r="P155">
            <v>0</v>
          </cell>
          <cell r="Q155">
            <v>0</v>
          </cell>
          <cell r="R155">
            <v>0</v>
          </cell>
          <cell r="S155">
            <v>0</v>
          </cell>
          <cell r="T155">
            <v>0</v>
          </cell>
          <cell r="U155">
            <v>0</v>
          </cell>
          <cell r="V155">
            <v>0</v>
          </cell>
          <cell r="W155">
            <v>0</v>
          </cell>
          <cell r="X155">
            <v>0</v>
          </cell>
          <cell r="Y155">
            <v>0</v>
          </cell>
          <cell r="Z155">
            <v>1916.96</v>
          </cell>
          <cell r="AA155" t="str">
            <v>MMBTU</v>
          </cell>
          <cell r="AB155">
            <v>935.1</v>
          </cell>
        </row>
        <row r="156">
          <cell r="A156" t="str">
            <v>2</v>
          </cell>
          <cell r="B156" t="str">
            <v>Niagara Mohawk Power Corporation</v>
          </cell>
          <cell r="C156" t="str">
            <v>375976</v>
          </cell>
          <cell r="D156">
            <v>36361.687563576386</v>
          </cell>
          <cell r="E156" t="str">
            <v>199903</v>
          </cell>
          <cell r="F156" t="str">
            <v>CAN</v>
          </cell>
          <cell r="G156">
            <v>876</v>
          </cell>
          <cell r="H156" t="str">
            <v>2</v>
          </cell>
          <cell r="I156" t="str">
            <v>04652</v>
          </cell>
          <cell r="L156">
            <v>-1916.9549999999999</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-1916.96</v>
          </cell>
          <cell r="AA156" t="str">
            <v>MMBTU</v>
          </cell>
          <cell r="AB156">
            <v>935.1</v>
          </cell>
        </row>
        <row r="157">
          <cell r="A157" t="str">
            <v>2</v>
          </cell>
          <cell r="B157" t="str">
            <v>Niagara Mohawk Power Corporation</v>
          </cell>
          <cell r="C157" t="str">
            <v>375968</v>
          </cell>
          <cell r="D157">
            <v>36363.687573993055</v>
          </cell>
          <cell r="E157" t="str">
            <v>199906</v>
          </cell>
          <cell r="F157" t="str">
            <v>LOC</v>
          </cell>
          <cell r="G157">
            <v>868</v>
          </cell>
          <cell r="H157" t="str">
            <v>2</v>
          </cell>
          <cell r="I157" t="str">
            <v>04652</v>
          </cell>
          <cell r="L157">
            <v>115635</v>
          </cell>
          <cell r="M157">
            <v>0</v>
          </cell>
          <cell r="N157">
            <v>0</v>
          </cell>
          <cell r="O157">
            <v>0</v>
          </cell>
          <cell r="P157">
            <v>0</v>
          </cell>
          <cell r="Q157">
            <v>0</v>
          </cell>
          <cell r="R157">
            <v>0</v>
          </cell>
          <cell r="S157">
            <v>0</v>
          </cell>
          <cell r="T157">
            <v>0</v>
          </cell>
          <cell r="U157">
            <v>0</v>
          </cell>
          <cell r="V157">
            <v>0</v>
          </cell>
          <cell r="W157">
            <v>0</v>
          </cell>
          <cell r="X157">
            <v>0</v>
          </cell>
          <cell r="Y157">
            <v>0</v>
          </cell>
          <cell r="Z157">
            <v>115635</v>
          </cell>
          <cell r="AA157" t="str">
            <v>MMBTU</v>
          </cell>
          <cell r="AB157">
            <v>45400</v>
          </cell>
        </row>
        <row r="158">
          <cell r="A158" t="str">
            <v>2</v>
          </cell>
          <cell r="B158" t="str">
            <v>Niagara Mokawk Energy</v>
          </cell>
          <cell r="C158" t="str">
            <v>376021</v>
          </cell>
          <cell r="D158">
            <v>36364.682683287036</v>
          </cell>
          <cell r="E158" t="str">
            <v>199903</v>
          </cell>
          <cell r="F158" t="str">
            <v>LOC</v>
          </cell>
          <cell r="G158">
            <v>921</v>
          </cell>
          <cell r="H158" t="str">
            <v>2</v>
          </cell>
          <cell r="I158" t="str">
            <v>04652</v>
          </cell>
          <cell r="L158">
            <v>1916.9549999999999</v>
          </cell>
          <cell r="M158">
            <v>0</v>
          </cell>
          <cell r="N158">
            <v>0</v>
          </cell>
          <cell r="O158">
            <v>0</v>
          </cell>
          <cell r="P158">
            <v>57.51</v>
          </cell>
          <cell r="Q158">
            <v>0</v>
          </cell>
          <cell r="R158">
            <v>0</v>
          </cell>
          <cell r="S158">
            <v>0</v>
          </cell>
          <cell r="T158">
            <v>0</v>
          </cell>
          <cell r="U158">
            <v>0</v>
          </cell>
          <cell r="V158">
            <v>0</v>
          </cell>
          <cell r="W158">
            <v>0</v>
          </cell>
          <cell r="X158">
            <v>0</v>
          </cell>
          <cell r="Y158">
            <v>0</v>
          </cell>
          <cell r="Z158">
            <v>1974.47</v>
          </cell>
          <cell r="AA158" t="str">
            <v>MMBTU</v>
          </cell>
          <cell r="AB158">
            <v>935.1</v>
          </cell>
        </row>
        <row r="159">
          <cell r="A159" t="str">
            <v>2</v>
          </cell>
          <cell r="B159" t="str">
            <v>Nicole Energy Services</v>
          </cell>
          <cell r="C159" t="str">
            <v>375887</v>
          </cell>
          <cell r="D159">
            <v>36347.687535648147</v>
          </cell>
          <cell r="E159" t="str">
            <v>199905</v>
          </cell>
          <cell r="F159" t="str">
            <v>LOC</v>
          </cell>
          <cell r="G159">
            <v>787</v>
          </cell>
          <cell r="H159" t="str">
            <v>2</v>
          </cell>
          <cell r="I159" t="str">
            <v>04654</v>
          </cell>
          <cell r="L159">
            <v>1703.76</v>
          </cell>
          <cell r="M159">
            <v>0</v>
          </cell>
          <cell r="N159">
            <v>0</v>
          </cell>
          <cell r="O159">
            <v>0</v>
          </cell>
          <cell r="P159">
            <v>0</v>
          </cell>
          <cell r="Q159">
            <v>0</v>
          </cell>
          <cell r="R159">
            <v>0</v>
          </cell>
          <cell r="S159">
            <v>0</v>
          </cell>
          <cell r="T159">
            <v>0</v>
          </cell>
          <cell r="U159">
            <v>0</v>
          </cell>
          <cell r="V159">
            <v>0</v>
          </cell>
          <cell r="W159">
            <v>0</v>
          </cell>
          <cell r="X159">
            <v>0</v>
          </cell>
          <cell r="Y159">
            <v>0</v>
          </cell>
          <cell r="Z159">
            <v>1703.76</v>
          </cell>
          <cell r="AA159" t="str">
            <v>MMBTU</v>
          </cell>
          <cell r="AB159">
            <v>620</v>
          </cell>
        </row>
        <row r="160">
          <cell r="A160" t="str">
            <v>2</v>
          </cell>
          <cell r="B160" t="str">
            <v>North American Refractories</v>
          </cell>
          <cell r="C160" t="str">
            <v>375940</v>
          </cell>
          <cell r="D160">
            <v>36362.687581782404</v>
          </cell>
          <cell r="E160" t="str">
            <v>199906</v>
          </cell>
          <cell r="F160" t="str">
            <v>LOC</v>
          </cell>
          <cell r="G160">
            <v>840</v>
          </cell>
          <cell r="H160" t="str">
            <v>2</v>
          </cell>
          <cell r="I160" t="str">
            <v>04653</v>
          </cell>
          <cell r="K160">
            <v>882.23</v>
          </cell>
          <cell r="L160">
            <v>1621.1</v>
          </cell>
          <cell r="M160">
            <v>0</v>
          </cell>
          <cell r="N160">
            <v>0</v>
          </cell>
          <cell r="O160">
            <v>97.27</v>
          </cell>
          <cell r="P160">
            <v>0</v>
          </cell>
          <cell r="Q160">
            <v>0</v>
          </cell>
          <cell r="R160">
            <v>0</v>
          </cell>
          <cell r="S160">
            <v>0</v>
          </cell>
          <cell r="T160">
            <v>0</v>
          </cell>
          <cell r="U160">
            <v>0</v>
          </cell>
          <cell r="V160">
            <v>0</v>
          </cell>
          <cell r="W160">
            <v>0</v>
          </cell>
          <cell r="X160">
            <v>0</v>
          </cell>
          <cell r="Y160">
            <v>0</v>
          </cell>
          <cell r="Z160">
            <v>2600.6</v>
          </cell>
          <cell r="AA160" t="str">
            <v>MMBTU</v>
          </cell>
          <cell r="AB160">
            <v>580</v>
          </cell>
        </row>
        <row r="161">
          <cell r="A161" t="str">
            <v>2</v>
          </cell>
          <cell r="B161" t="str">
            <v>North Atlantic Utilities</v>
          </cell>
          <cell r="C161" t="str">
            <v>375924</v>
          </cell>
          <cell r="D161">
            <v>36360.687679467592</v>
          </cell>
          <cell r="E161" t="str">
            <v>199903</v>
          </cell>
          <cell r="F161" t="str">
            <v>LOC</v>
          </cell>
          <cell r="G161">
            <v>824</v>
          </cell>
          <cell r="H161" t="str">
            <v>2</v>
          </cell>
          <cell r="I161" t="str">
            <v>04655</v>
          </cell>
          <cell r="L161">
            <v>1358.94</v>
          </cell>
          <cell r="M161">
            <v>0</v>
          </cell>
          <cell r="N161">
            <v>0</v>
          </cell>
          <cell r="O161">
            <v>0</v>
          </cell>
          <cell r="P161">
            <v>0</v>
          </cell>
          <cell r="Q161">
            <v>0</v>
          </cell>
          <cell r="R161">
            <v>0</v>
          </cell>
          <cell r="S161">
            <v>0</v>
          </cell>
          <cell r="T161">
            <v>0</v>
          </cell>
          <cell r="U161">
            <v>0</v>
          </cell>
          <cell r="V161">
            <v>0</v>
          </cell>
          <cell r="W161">
            <v>0</v>
          </cell>
          <cell r="X161">
            <v>0</v>
          </cell>
          <cell r="Y161">
            <v>0</v>
          </cell>
          <cell r="Z161">
            <v>1358.94</v>
          </cell>
          <cell r="AA161" t="str">
            <v>MMBTU</v>
          </cell>
          <cell r="AB161">
            <v>660</v>
          </cell>
        </row>
        <row r="162">
          <cell r="A162" t="str">
            <v>2</v>
          </cell>
          <cell r="B162" t="str">
            <v>Our Lady of Lourdes Memorial Hospital</v>
          </cell>
          <cell r="C162" t="str">
            <v>375875</v>
          </cell>
          <cell r="D162">
            <v>36364.682679166668</v>
          </cell>
          <cell r="E162" t="str">
            <v>199906</v>
          </cell>
          <cell r="F162" t="str">
            <v>LOC</v>
          </cell>
          <cell r="G162">
            <v>775</v>
          </cell>
          <cell r="H162" t="str">
            <v>2</v>
          </cell>
          <cell r="I162" t="str">
            <v>04653</v>
          </cell>
          <cell r="L162">
            <v>39221.81</v>
          </cell>
          <cell r="M162">
            <v>0</v>
          </cell>
          <cell r="N162">
            <v>0</v>
          </cell>
          <cell r="O162">
            <v>0</v>
          </cell>
          <cell r="P162">
            <v>0</v>
          </cell>
          <cell r="Q162">
            <v>0</v>
          </cell>
          <cell r="R162">
            <v>0</v>
          </cell>
          <cell r="S162">
            <v>0</v>
          </cell>
          <cell r="T162">
            <v>0</v>
          </cell>
          <cell r="U162">
            <v>0</v>
          </cell>
          <cell r="V162">
            <v>0</v>
          </cell>
          <cell r="W162">
            <v>0</v>
          </cell>
          <cell r="X162">
            <v>0</v>
          </cell>
          <cell r="Y162">
            <v>0</v>
          </cell>
          <cell r="Z162">
            <v>39221.81</v>
          </cell>
          <cell r="AA162" t="str">
            <v>MMBTU</v>
          </cell>
          <cell r="AB162">
            <v>13069</v>
          </cell>
        </row>
        <row r="163">
          <cell r="A163" t="str">
            <v>2</v>
          </cell>
          <cell r="B163" t="str">
            <v>Palmerton Area School District</v>
          </cell>
          <cell r="C163" t="str">
            <v>375937</v>
          </cell>
          <cell r="D163">
            <v>36362.68761793981</v>
          </cell>
          <cell r="E163" t="str">
            <v>199906</v>
          </cell>
          <cell r="F163" t="str">
            <v>LOC</v>
          </cell>
          <cell r="G163">
            <v>837</v>
          </cell>
          <cell r="H163" t="str">
            <v>2</v>
          </cell>
          <cell r="I163" t="str">
            <v>04653</v>
          </cell>
          <cell r="K163">
            <v>351.27</v>
          </cell>
          <cell r="L163">
            <v>432.15</v>
          </cell>
          <cell r="M163">
            <v>0</v>
          </cell>
          <cell r="N163">
            <v>0</v>
          </cell>
          <cell r="O163">
            <v>0</v>
          </cell>
          <cell r="P163">
            <v>0</v>
          </cell>
          <cell r="Q163">
            <v>0</v>
          </cell>
          <cell r="R163">
            <v>0</v>
          </cell>
          <cell r="S163">
            <v>0</v>
          </cell>
          <cell r="T163">
            <v>0</v>
          </cell>
          <cell r="U163">
            <v>0</v>
          </cell>
          <cell r="V163">
            <v>0</v>
          </cell>
          <cell r="W163">
            <v>0</v>
          </cell>
          <cell r="X163">
            <v>0</v>
          </cell>
          <cell r="Y163">
            <v>0</v>
          </cell>
          <cell r="Z163">
            <v>783.42</v>
          </cell>
          <cell r="AA163" t="str">
            <v>MMBTU</v>
          </cell>
          <cell r="AB163">
            <v>129</v>
          </cell>
        </row>
        <row r="164">
          <cell r="A164" t="str">
            <v>2</v>
          </cell>
          <cell r="B164" t="str">
            <v>Penn Jacobson Co</v>
          </cell>
          <cell r="C164" t="str">
            <v>376004</v>
          </cell>
          <cell r="D164">
            <v>36362.687911145833</v>
          </cell>
          <cell r="E164" t="str">
            <v>199906</v>
          </cell>
          <cell r="F164" t="str">
            <v>LOC</v>
          </cell>
          <cell r="G164">
            <v>904</v>
          </cell>
          <cell r="H164" t="str">
            <v>2</v>
          </cell>
          <cell r="I164" t="str">
            <v>04653</v>
          </cell>
          <cell r="L164">
            <v>15229.19</v>
          </cell>
          <cell r="M164">
            <v>0</v>
          </cell>
          <cell r="N164">
            <v>0</v>
          </cell>
          <cell r="O164">
            <v>97.95</v>
          </cell>
          <cell r="P164">
            <v>0</v>
          </cell>
          <cell r="Q164">
            <v>0</v>
          </cell>
          <cell r="R164">
            <v>0</v>
          </cell>
          <cell r="S164">
            <v>0</v>
          </cell>
          <cell r="T164">
            <v>0</v>
          </cell>
          <cell r="U164">
            <v>0</v>
          </cell>
          <cell r="V164">
            <v>0</v>
          </cell>
          <cell r="W164">
            <v>0</v>
          </cell>
          <cell r="X164">
            <v>0</v>
          </cell>
          <cell r="Y164">
            <v>0</v>
          </cell>
          <cell r="Z164">
            <v>15327.14</v>
          </cell>
          <cell r="AA164" t="str">
            <v>MCF</v>
          </cell>
          <cell r="AB164">
            <v>5135</v>
          </cell>
        </row>
        <row r="165">
          <cell r="A165" t="str">
            <v>2</v>
          </cell>
          <cell r="B165" t="str">
            <v>PG&amp;E ENERGY TRADING</v>
          </cell>
          <cell r="C165" t="str">
            <v>375851</v>
          </cell>
          <cell r="D165">
            <v>36343.687516238431</v>
          </cell>
          <cell r="E165" t="str">
            <v>199903</v>
          </cell>
          <cell r="F165" t="str">
            <v>LOC</v>
          </cell>
          <cell r="G165">
            <v>751</v>
          </cell>
          <cell r="H165" t="str">
            <v>2</v>
          </cell>
          <cell r="I165" t="str">
            <v>04655</v>
          </cell>
          <cell r="L165">
            <v>30.885000000000002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30.89</v>
          </cell>
          <cell r="AA165" t="str">
            <v>MMBTU</v>
          </cell>
          <cell r="AB165">
            <v>15</v>
          </cell>
        </row>
        <row r="166">
          <cell r="A166" t="str">
            <v>2</v>
          </cell>
          <cell r="B166" t="str">
            <v>PG&amp;E ENERGY TRADING</v>
          </cell>
          <cell r="C166" t="str">
            <v>375975</v>
          </cell>
          <cell r="D166">
            <v>36362.687518472223</v>
          </cell>
          <cell r="E166" t="str">
            <v>199906</v>
          </cell>
          <cell r="F166" t="str">
            <v>LOC</v>
          </cell>
          <cell r="G166">
            <v>875</v>
          </cell>
          <cell r="H166" t="str">
            <v>2</v>
          </cell>
          <cell r="I166" t="str">
            <v>04655</v>
          </cell>
          <cell r="L166">
            <v>82.896000000000001</v>
          </cell>
          <cell r="M166">
            <v>0</v>
          </cell>
          <cell r="N166">
            <v>0</v>
          </cell>
          <cell r="O166">
            <v>0</v>
          </cell>
          <cell r="P166">
            <v>0</v>
          </cell>
          <cell r="Q166">
            <v>0</v>
          </cell>
          <cell r="R166">
            <v>0</v>
          </cell>
          <cell r="S166">
            <v>0</v>
          </cell>
          <cell r="T166">
            <v>0</v>
          </cell>
          <cell r="U166">
            <v>0</v>
          </cell>
          <cell r="V166">
            <v>0</v>
          </cell>
          <cell r="W166">
            <v>0</v>
          </cell>
          <cell r="X166">
            <v>0</v>
          </cell>
          <cell r="Y166">
            <v>0</v>
          </cell>
          <cell r="Z166">
            <v>82.9</v>
          </cell>
          <cell r="AA166" t="str">
            <v>MMBTU</v>
          </cell>
          <cell r="AB166">
            <v>33</v>
          </cell>
        </row>
        <row r="167">
          <cell r="A167" t="str">
            <v>2</v>
          </cell>
          <cell r="B167" t="str">
            <v>Poli Hi Solidur, Inc</v>
          </cell>
          <cell r="C167" t="str">
            <v>375906</v>
          </cell>
          <cell r="D167">
            <v>36354.68754752315</v>
          </cell>
          <cell r="E167" t="str">
            <v>199905</v>
          </cell>
          <cell r="F167" t="str">
            <v>CAN</v>
          </cell>
          <cell r="G167">
            <v>806</v>
          </cell>
          <cell r="H167" t="str">
            <v>2</v>
          </cell>
          <cell r="I167" t="str">
            <v>04654</v>
          </cell>
          <cell r="L167">
            <v>-24689.1</v>
          </cell>
          <cell r="M167">
            <v>0</v>
          </cell>
          <cell r="N167">
            <v>0</v>
          </cell>
          <cell r="O167">
            <v>-100.44</v>
          </cell>
          <cell r="P167">
            <v>0</v>
          </cell>
          <cell r="Q167">
            <v>0</v>
          </cell>
          <cell r="R167">
            <v>0</v>
          </cell>
          <cell r="S167">
            <v>0</v>
          </cell>
          <cell r="T167">
            <v>0</v>
          </cell>
          <cell r="U167">
            <v>0</v>
          </cell>
          <cell r="V167">
            <v>0</v>
          </cell>
          <cell r="W167">
            <v>0</v>
          </cell>
          <cell r="X167">
            <v>0</v>
          </cell>
          <cell r="Y167">
            <v>0</v>
          </cell>
          <cell r="Z167">
            <v>-24789.54</v>
          </cell>
          <cell r="AA167" t="str">
            <v>MCF</v>
          </cell>
          <cell r="AB167">
            <v>9682</v>
          </cell>
        </row>
        <row r="168">
          <cell r="A168" t="str">
            <v>2</v>
          </cell>
          <cell r="B168" t="str">
            <v>Poli Hi Solidur, Inc</v>
          </cell>
          <cell r="C168" t="str">
            <v>375907</v>
          </cell>
          <cell r="D168">
            <v>36355.6875</v>
          </cell>
          <cell r="E168" t="str">
            <v>199905</v>
          </cell>
          <cell r="F168" t="str">
            <v>LOC</v>
          </cell>
          <cell r="G168">
            <v>807</v>
          </cell>
          <cell r="H168" t="str">
            <v>2</v>
          </cell>
          <cell r="I168" t="str">
            <v>04654</v>
          </cell>
          <cell r="L168">
            <v>23380.95</v>
          </cell>
          <cell r="M168">
            <v>0</v>
          </cell>
          <cell r="N168">
            <v>0</v>
          </cell>
          <cell r="O168">
            <v>95.12</v>
          </cell>
          <cell r="P168">
            <v>0</v>
          </cell>
          <cell r="Q168">
            <v>0</v>
          </cell>
          <cell r="R168">
            <v>0</v>
          </cell>
          <cell r="S168">
            <v>0</v>
          </cell>
          <cell r="T168">
            <v>0</v>
          </cell>
          <cell r="U168">
            <v>0</v>
          </cell>
          <cell r="V168">
            <v>0</v>
          </cell>
          <cell r="W168">
            <v>0</v>
          </cell>
          <cell r="X168">
            <v>0</v>
          </cell>
          <cell r="Y168">
            <v>0</v>
          </cell>
          <cell r="Z168">
            <v>23476.07</v>
          </cell>
          <cell r="AA168" t="str">
            <v>MCF</v>
          </cell>
          <cell r="AB168">
            <v>9169</v>
          </cell>
        </row>
        <row r="169">
          <cell r="A169" t="str">
            <v>2</v>
          </cell>
          <cell r="B169" t="str">
            <v>Poli Hi Solidur, Inc</v>
          </cell>
          <cell r="C169" t="str">
            <v>376005</v>
          </cell>
          <cell r="D169">
            <v>36362.687920092598</v>
          </cell>
          <cell r="E169" t="str">
            <v>199906</v>
          </cell>
          <cell r="F169" t="str">
            <v>LOC</v>
          </cell>
          <cell r="G169">
            <v>905</v>
          </cell>
          <cell r="H169" t="str">
            <v>2</v>
          </cell>
          <cell r="I169" t="str">
            <v>04654</v>
          </cell>
          <cell r="L169">
            <v>19867.05</v>
          </cell>
          <cell r="M169">
            <v>0</v>
          </cell>
          <cell r="N169">
            <v>0</v>
          </cell>
          <cell r="O169">
            <v>80.819999999999993</v>
          </cell>
          <cell r="P169">
            <v>0</v>
          </cell>
          <cell r="Q169">
            <v>0</v>
          </cell>
          <cell r="R169">
            <v>0</v>
          </cell>
          <cell r="S169">
            <v>0</v>
          </cell>
          <cell r="T169">
            <v>0</v>
          </cell>
          <cell r="U169">
            <v>0</v>
          </cell>
          <cell r="V169">
            <v>0</v>
          </cell>
          <cell r="W169">
            <v>0</v>
          </cell>
          <cell r="X169">
            <v>0</v>
          </cell>
          <cell r="Y169">
            <v>0</v>
          </cell>
          <cell r="Z169">
            <v>19947.87</v>
          </cell>
          <cell r="AA169" t="str">
            <v>MCF</v>
          </cell>
          <cell r="AB169">
            <v>7791</v>
          </cell>
        </row>
        <row r="170">
          <cell r="A170" t="str">
            <v>2</v>
          </cell>
          <cell r="B170" t="str">
            <v>Pottsville School District</v>
          </cell>
          <cell r="C170" t="str">
            <v>375955</v>
          </cell>
          <cell r="D170">
            <v>36362.687718819441</v>
          </cell>
          <cell r="E170" t="str">
            <v>199906</v>
          </cell>
          <cell r="F170" t="str">
            <v>LOC</v>
          </cell>
          <cell r="G170">
            <v>855</v>
          </cell>
          <cell r="H170" t="str">
            <v>2</v>
          </cell>
          <cell r="I170" t="str">
            <v>04653</v>
          </cell>
          <cell r="K170">
            <v>722.99</v>
          </cell>
          <cell r="L170">
            <v>1256.5999999999999</v>
          </cell>
          <cell r="M170">
            <v>0</v>
          </cell>
          <cell r="N170">
            <v>0</v>
          </cell>
          <cell r="O170">
            <v>0</v>
          </cell>
          <cell r="P170">
            <v>0</v>
          </cell>
          <cell r="Q170">
            <v>0</v>
          </cell>
          <cell r="R170">
            <v>0</v>
          </cell>
          <cell r="S170">
            <v>0</v>
          </cell>
          <cell r="T170">
            <v>0</v>
          </cell>
          <cell r="U170">
            <v>0</v>
          </cell>
          <cell r="V170">
            <v>0</v>
          </cell>
          <cell r="W170">
            <v>0</v>
          </cell>
          <cell r="X170">
            <v>0</v>
          </cell>
          <cell r="Y170">
            <v>0</v>
          </cell>
          <cell r="Z170">
            <v>1979.59</v>
          </cell>
          <cell r="AA170" t="str">
            <v>MMBTU</v>
          </cell>
          <cell r="AB170">
            <v>412</v>
          </cell>
        </row>
        <row r="171">
          <cell r="A171" t="str">
            <v>2</v>
          </cell>
          <cell r="B171" t="str">
            <v>Ranbar Technologies</v>
          </cell>
          <cell r="C171" t="str">
            <v>376006</v>
          </cell>
          <cell r="D171">
            <v>36362.687938229166</v>
          </cell>
          <cell r="E171" t="str">
            <v>199906</v>
          </cell>
          <cell r="F171" t="str">
            <v>LOC</v>
          </cell>
          <cell r="G171">
            <v>906</v>
          </cell>
          <cell r="H171" t="str">
            <v>2</v>
          </cell>
          <cell r="I171" t="str">
            <v>04654</v>
          </cell>
          <cell r="L171">
            <v>13548.174999999999</v>
          </cell>
          <cell r="M171">
            <v>0</v>
          </cell>
          <cell r="N171">
            <v>0</v>
          </cell>
          <cell r="O171">
            <v>0</v>
          </cell>
          <cell r="P171">
            <v>0</v>
          </cell>
          <cell r="Q171">
            <v>0</v>
          </cell>
          <cell r="R171">
            <v>0</v>
          </cell>
          <cell r="S171">
            <v>0</v>
          </cell>
          <cell r="T171">
            <v>0</v>
          </cell>
          <cell r="U171">
            <v>0</v>
          </cell>
          <cell r="V171">
            <v>0</v>
          </cell>
          <cell r="W171">
            <v>0</v>
          </cell>
          <cell r="X171">
            <v>0</v>
          </cell>
          <cell r="Y171">
            <v>0</v>
          </cell>
          <cell r="Z171">
            <v>13548.18</v>
          </cell>
          <cell r="AA171" t="str">
            <v>MMBTU</v>
          </cell>
          <cell r="AB171">
            <v>4723</v>
          </cell>
        </row>
        <row r="172">
          <cell r="A172" t="str">
            <v>2</v>
          </cell>
          <cell r="B172" t="str">
            <v>Ryan Foods</v>
          </cell>
          <cell r="C172" t="str">
            <v>375921</v>
          </cell>
          <cell r="D172">
            <v>36357.687640312506</v>
          </cell>
          <cell r="E172" t="str">
            <v>199906</v>
          </cell>
          <cell r="F172" t="str">
            <v>LOC</v>
          </cell>
          <cell r="G172">
            <v>821</v>
          </cell>
          <cell r="H172" t="str">
            <v>2</v>
          </cell>
          <cell r="I172" t="str">
            <v>04659</v>
          </cell>
          <cell r="L172">
            <v>5729.13</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5729.13</v>
          </cell>
          <cell r="AA172" t="str">
            <v>MMBTU</v>
          </cell>
          <cell r="AB172">
            <v>2660.21</v>
          </cell>
        </row>
        <row r="173">
          <cell r="A173" t="str">
            <v>2</v>
          </cell>
          <cell r="B173" t="str">
            <v>Sacred Heart Parish</v>
          </cell>
          <cell r="C173" t="str">
            <v>375956</v>
          </cell>
          <cell r="D173">
            <v>36362.687729050929</v>
          </cell>
          <cell r="E173" t="str">
            <v>199906</v>
          </cell>
          <cell r="F173" t="str">
            <v>LOC</v>
          </cell>
          <cell r="G173">
            <v>856</v>
          </cell>
          <cell r="H173" t="str">
            <v>2</v>
          </cell>
          <cell r="I173" t="str">
            <v>04653</v>
          </cell>
          <cell r="K173">
            <v>2.85</v>
          </cell>
          <cell r="L173">
            <v>36.85</v>
          </cell>
          <cell r="M173">
            <v>0</v>
          </cell>
          <cell r="N173">
            <v>0</v>
          </cell>
          <cell r="O173">
            <v>0</v>
          </cell>
          <cell r="P173">
            <v>0</v>
          </cell>
          <cell r="Q173">
            <v>0</v>
          </cell>
          <cell r="R173">
            <v>0</v>
          </cell>
          <cell r="S173">
            <v>0</v>
          </cell>
          <cell r="T173">
            <v>0</v>
          </cell>
          <cell r="U173">
            <v>0</v>
          </cell>
          <cell r="V173">
            <v>0</v>
          </cell>
          <cell r="W173">
            <v>0</v>
          </cell>
          <cell r="X173">
            <v>0</v>
          </cell>
          <cell r="Y173">
            <v>0</v>
          </cell>
          <cell r="Z173">
            <v>39.700000000000003</v>
          </cell>
          <cell r="AA173" t="str">
            <v>MMBTU</v>
          </cell>
          <cell r="AB173">
            <v>11</v>
          </cell>
        </row>
        <row r="174">
          <cell r="A174" t="str">
            <v>2</v>
          </cell>
          <cell r="B174" t="str">
            <v>Secisa Int'l/Four Points Hotel</v>
          </cell>
          <cell r="C174" t="str">
            <v>375869</v>
          </cell>
          <cell r="D174">
            <v>36347.687523645829</v>
          </cell>
          <cell r="E174" t="str">
            <v>199906</v>
          </cell>
          <cell r="F174" t="str">
            <v>CLOC</v>
          </cell>
          <cell r="G174">
            <v>769</v>
          </cell>
          <cell r="H174" t="str">
            <v>2</v>
          </cell>
          <cell r="I174" t="str">
            <v>04659</v>
          </cell>
          <cell r="L174">
            <v>3050</v>
          </cell>
          <cell r="M174">
            <v>0</v>
          </cell>
          <cell r="N174">
            <v>0</v>
          </cell>
          <cell r="O174">
            <v>183</v>
          </cell>
          <cell r="P174">
            <v>15.25</v>
          </cell>
          <cell r="Q174">
            <v>0</v>
          </cell>
          <cell r="R174">
            <v>0</v>
          </cell>
          <cell r="S174">
            <v>0</v>
          </cell>
          <cell r="T174">
            <v>0</v>
          </cell>
          <cell r="U174">
            <v>0</v>
          </cell>
          <cell r="V174">
            <v>0</v>
          </cell>
          <cell r="W174">
            <v>0</v>
          </cell>
          <cell r="X174">
            <v>0</v>
          </cell>
          <cell r="Y174">
            <v>0</v>
          </cell>
          <cell r="Z174">
            <v>3248.25</v>
          </cell>
          <cell r="AA174" t="str">
            <v>MMBTU</v>
          </cell>
          <cell r="AB174">
            <v>1000</v>
          </cell>
        </row>
        <row r="175">
          <cell r="A175" t="str">
            <v>2</v>
          </cell>
          <cell r="B175" t="str">
            <v>Secisa Int'l/Four Points Hotel</v>
          </cell>
          <cell r="C175" t="str">
            <v>375889</v>
          </cell>
          <cell r="D175">
            <v>36348.687517083337</v>
          </cell>
          <cell r="E175" t="str">
            <v>199906</v>
          </cell>
          <cell r="F175" t="str">
            <v>CAN</v>
          </cell>
          <cell r="G175">
            <v>789</v>
          </cell>
          <cell r="H175" t="str">
            <v>2</v>
          </cell>
          <cell r="I175" t="str">
            <v>04659</v>
          </cell>
          <cell r="L175">
            <v>-3050</v>
          </cell>
          <cell r="M175">
            <v>0</v>
          </cell>
          <cell r="N175">
            <v>0</v>
          </cell>
          <cell r="O175">
            <v>-183</v>
          </cell>
          <cell r="P175">
            <v>-15.25</v>
          </cell>
          <cell r="Q175">
            <v>0</v>
          </cell>
          <cell r="R175">
            <v>0</v>
          </cell>
          <cell r="S175">
            <v>0</v>
          </cell>
          <cell r="T175">
            <v>0</v>
          </cell>
          <cell r="U175">
            <v>0</v>
          </cell>
          <cell r="V175">
            <v>0</v>
          </cell>
          <cell r="W175">
            <v>0</v>
          </cell>
          <cell r="X175">
            <v>0</v>
          </cell>
          <cell r="Y175">
            <v>0</v>
          </cell>
          <cell r="Z175">
            <v>-3248.25</v>
          </cell>
          <cell r="AA175" t="str">
            <v>MMBTU</v>
          </cell>
          <cell r="AB175">
            <v>1000</v>
          </cell>
        </row>
        <row r="176">
          <cell r="A176" t="str">
            <v>2</v>
          </cell>
          <cell r="B176" t="str">
            <v>Secisa Int'l/Four Points Hotel</v>
          </cell>
          <cell r="C176" t="str">
            <v>375966</v>
          </cell>
          <cell r="D176">
            <v>36360.687757210646</v>
          </cell>
          <cell r="E176" t="str">
            <v>199906</v>
          </cell>
          <cell r="F176" t="str">
            <v>LOC</v>
          </cell>
          <cell r="G176">
            <v>866</v>
          </cell>
          <cell r="H176" t="str">
            <v>2</v>
          </cell>
          <cell r="I176" t="str">
            <v>04659</v>
          </cell>
          <cell r="L176">
            <v>1721.73</v>
          </cell>
          <cell r="M176">
            <v>0</v>
          </cell>
          <cell r="N176">
            <v>0</v>
          </cell>
          <cell r="O176">
            <v>103.3</v>
          </cell>
          <cell r="P176">
            <v>8.61</v>
          </cell>
          <cell r="Q176">
            <v>0</v>
          </cell>
          <cell r="R176">
            <v>0</v>
          </cell>
          <cell r="S176">
            <v>0</v>
          </cell>
          <cell r="T176">
            <v>0</v>
          </cell>
          <cell r="U176">
            <v>0</v>
          </cell>
          <cell r="V176">
            <v>0</v>
          </cell>
          <cell r="W176">
            <v>0</v>
          </cell>
          <cell r="X176">
            <v>0</v>
          </cell>
          <cell r="Y176">
            <v>0</v>
          </cell>
          <cell r="Z176">
            <v>1833.64</v>
          </cell>
          <cell r="AA176" t="str">
            <v>MMBTU</v>
          </cell>
          <cell r="AB176">
            <v>564.5</v>
          </cell>
        </row>
        <row r="177">
          <cell r="A177" t="str">
            <v>2</v>
          </cell>
          <cell r="B177" t="str">
            <v>Seven Springs Mountain Villas Association</v>
          </cell>
          <cell r="C177" t="str">
            <v>376008</v>
          </cell>
          <cell r="D177">
            <v>36362.687947175924</v>
          </cell>
          <cell r="E177" t="str">
            <v>199906</v>
          </cell>
          <cell r="F177" t="str">
            <v>LOC</v>
          </cell>
          <cell r="G177">
            <v>908</v>
          </cell>
          <cell r="H177" t="str">
            <v>2</v>
          </cell>
          <cell r="I177" t="str">
            <v>04653</v>
          </cell>
          <cell r="L177">
            <v>1100.94</v>
          </cell>
          <cell r="M177">
            <v>0</v>
          </cell>
          <cell r="N177">
            <v>0</v>
          </cell>
          <cell r="O177">
            <v>64.28</v>
          </cell>
          <cell r="P177">
            <v>0</v>
          </cell>
          <cell r="Q177">
            <v>0</v>
          </cell>
          <cell r="R177">
            <v>0</v>
          </cell>
          <cell r="S177">
            <v>0</v>
          </cell>
          <cell r="T177">
            <v>0</v>
          </cell>
          <cell r="U177">
            <v>0</v>
          </cell>
          <cell r="V177">
            <v>0</v>
          </cell>
          <cell r="W177">
            <v>0</v>
          </cell>
          <cell r="X177">
            <v>0</v>
          </cell>
          <cell r="Y177">
            <v>0</v>
          </cell>
          <cell r="Z177">
            <v>1165.22</v>
          </cell>
          <cell r="AA177" t="str">
            <v>MCF</v>
          </cell>
          <cell r="AB177">
            <v>391</v>
          </cell>
        </row>
        <row r="178">
          <cell r="A178" t="str">
            <v>2</v>
          </cell>
          <cell r="B178" t="str">
            <v>Shippensburg University</v>
          </cell>
          <cell r="C178" t="str">
            <v>375957</v>
          </cell>
          <cell r="D178">
            <v>36360.687653854162</v>
          </cell>
          <cell r="E178" t="str">
            <v>199906</v>
          </cell>
          <cell r="F178" t="str">
            <v>LOC</v>
          </cell>
          <cell r="G178">
            <v>857</v>
          </cell>
          <cell r="H178" t="str">
            <v>2</v>
          </cell>
          <cell r="I178" t="str">
            <v>04653</v>
          </cell>
          <cell r="L178">
            <v>2823.6</v>
          </cell>
          <cell r="M178">
            <v>0</v>
          </cell>
          <cell r="N178">
            <v>0</v>
          </cell>
          <cell r="O178">
            <v>0</v>
          </cell>
          <cell r="P178">
            <v>0</v>
          </cell>
          <cell r="Q178">
            <v>0</v>
          </cell>
          <cell r="R178">
            <v>0</v>
          </cell>
          <cell r="S178">
            <v>0</v>
          </cell>
          <cell r="T178">
            <v>0</v>
          </cell>
          <cell r="U178">
            <v>0</v>
          </cell>
          <cell r="V178">
            <v>0</v>
          </cell>
          <cell r="W178">
            <v>0</v>
          </cell>
          <cell r="X178">
            <v>0</v>
          </cell>
          <cell r="Y178">
            <v>0</v>
          </cell>
          <cell r="Z178">
            <v>2823.6</v>
          </cell>
          <cell r="AA178" t="str">
            <v>MMBTU</v>
          </cell>
          <cell r="AB178">
            <v>1040</v>
          </cell>
        </row>
        <row r="179">
          <cell r="A179" t="str">
            <v>2</v>
          </cell>
          <cell r="B179" t="str">
            <v>Smith Interiors, LTD</v>
          </cell>
          <cell r="C179" t="str">
            <v>375963</v>
          </cell>
          <cell r="D179">
            <v>36360.687714120366</v>
          </cell>
          <cell r="E179" t="str">
            <v>199906</v>
          </cell>
          <cell r="F179" t="str">
            <v>LOC</v>
          </cell>
          <cell r="G179">
            <v>863</v>
          </cell>
          <cell r="H179" t="str">
            <v>2</v>
          </cell>
          <cell r="I179" t="str">
            <v>04652</v>
          </cell>
          <cell r="L179">
            <v>4.4550000000000001</v>
          </cell>
          <cell r="M179">
            <v>0</v>
          </cell>
          <cell r="N179">
            <v>0</v>
          </cell>
          <cell r="O179">
            <v>0.18</v>
          </cell>
          <cell r="P179">
            <v>0.13</v>
          </cell>
          <cell r="Q179">
            <v>0</v>
          </cell>
          <cell r="R179">
            <v>0</v>
          </cell>
          <cell r="S179">
            <v>0</v>
          </cell>
          <cell r="T179">
            <v>0</v>
          </cell>
          <cell r="U179">
            <v>0</v>
          </cell>
          <cell r="V179">
            <v>0</v>
          </cell>
          <cell r="W179">
            <v>0</v>
          </cell>
          <cell r="X179">
            <v>0</v>
          </cell>
          <cell r="Y179">
            <v>0</v>
          </cell>
          <cell r="Z179">
            <v>4.7699999999999996</v>
          </cell>
          <cell r="AA179" t="str">
            <v>THERM</v>
          </cell>
          <cell r="AB179">
            <v>15</v>
          </cell>
        </row>
        <row r="180">
          <cell r="A180" t="str">
            <v>2</v>
          </cell>
          <cell r="B180" t="str">
            <v>Sonat Marketing Company</v>
          </cell>
          <cell r="C180" t="str">
            <v>375856</v>
          </cell>
          <cell r="D180">
            <v>36343.687523379631</v>
          </cell>
          <cell r="E180" t="str">
            <v>199903</v>
          </cell>
          <cell r="F180" t="str">
            <v>LOC</v>
          </cell>
          <cell r="G180">
            <v>756</v>
          </cell>
          <cell r="H180" t="str">
            <v>2</v>
          </cell>
          <cell r="I180" t="str">
            <v>04655</v>
          </cell>
          <cell r="L180">
            <v>29250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29250</v>
          </cell>
          <cell r="AA180" t="str">
            <v>MMBTU</v>
          </cell>
          <cell r="AB180">
            <v>15000</v>
          </cell>
        </row>
        <row r="181">
          <cell r="A181" t="str">
            <v>2</v>
          </cell>
          <cell r="B181" t="str">
            <v>Spang &amp; Company</v>
          </cell>
          <cell r="C181" t="str">
            <v>376009</v>
          </cell>
          <cell r="D181">
            <v>36363.687528391201</v>
          </cell>
          <cell r="E181" t="str">
            <v>199906</v>
          </cell>
          <cell r="F181" t="str">
            <v>LOC</v>
          </cell>
          <cell r="G181">
            <v>909</v>
          </cell>
          <cell r="H181" t="str">
            <v>2</v>
          </cell>
          <cell r="I181" t="str">
            <v>04653</v>
          </cell>
          <cell r="L181">
            <v>902.27</v>
          </cell>
          <cell r="M181">
            <v>0</v>
          </cell>
          <cell r="N181">
            <v>0</v>
          </cell>
          <cell r="O181">
            <v>39.950000000000003</v>
          </cell>
          <cell r="P181">
            <v>0</v>
          </cell>
          <cell r="Q181">
            <v>0</v>
          </cell>
          <cell r="R181">
            <v>0</v>
          </cell>
          <cell r="S181">
            <v>0</v>
          </cell>
          <cell r="T181">
            <v>0</v>
          </cell>
          <cell r="U181">
            <v>0</v>
          </cell>
          <cell r="V181">
            <v>0</v>
          </cell>
          <cell r="W181">
            <v>0</v>
          </cell>
          <cell r="X181">
            <v>0</v>
          </cell>
          <cell r="Y181">
            <v>0</v>
          </cell>
          <cell r="Z181">
            <v>942.22</v>
          </cell>
          <cell r="AA181" t="str">
            <v>MCF</v>
          </cell>
          <cell r="AB181">
            <v>331</v>
          </cell>
        </row>
        <row r="182">
          <cell r="A182" t="str">
            <v>2</v>
          </cell>
          <cell r="B182" t="str">
            <v>Sprague Energy Corp.</v>
          </cell>
          <cell r="C182" t="str">
            <v>375852</v>
          </cell>
          <cell r="D182">
            <v>36343.687521446765</v>
          </cell>
          <cell r="E182" t="str">
            <v>199903</v>
          </cell>
          <cell r="F182" t="str">
            <v>LOC</v>
          </cell>
          <cell r="G182">
            <v>752</v>
          </cell>
          <cell r="H182" t="str">
            <v>2</v>
          </cell>
          <cell r="I182" t="str">
            <v>04652</v>
          </cell>
          <cell r="L182">
            <v>4400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4400</v>
          </cell>
          <cell r="AA182" t="str">
            <v>MMBTU</v>
          </cell>
          <cell r="AB182">
            <v>2000</v>
          </cell>
        </row>
        <row r="183">
          <cell r="A183" t="str">
            <v>2</v>
          </cell>
          <cell r="B183" t="str">
            <v>St. Ives, Inc</v>
          </cell>
          <cell r="C183" t="str">
            <v>375787</v>
          </cell>
          <cell r="D183">
            <v>36347.687516967599</v>
          </cell>
          <cell r="E183" t="str">
            <v>199905</v>
          </cell>
          <cell r="F183" t="str">
            <v>LOC</v>
          </cell>
          <cell r="G183">
            <v>687</v>
          </cell>
          <cell r="H183" t="str">
            <v>2</v>
          </cell>
          <cell r="I183" t="str">
            <v>04659</v>
          </cell>
          <cell r="L183">
            <v>14384</v>
          </cell>
          <cell r="M183">
            <v>0</v>
          </cell>
          <cell r="N183">
            <v>0</v>
          </cell>
          <cell r="O183">
            <v>0</v>
          </cell>
          <cell r="P183">
            <v>0</v>
          </cell>
          <cell r="Q183">
            <v>0</v>
          </cell>
          <cell r="R183">
            <v>0</v>
          </cell>
          <cell r="S183">
            <v>0</v>
          </cell>
          <cell r="T183">
            <v>0</v>
          </cell>
          <cell r="U183">
            <v>0</v>
          </cell>
          <cell r="V183">
            <v>0</v>
          </cell>
          <cell r="W183">
            <v>0</v>
          </cell>
          <cell r="X183">
            <v>0</v>
          </cell>
          <cell r="Y183">
            <v>0</v>
          </cell>
          <cell r="Z183">
            <v>14384</v>
          </cell>
          <cell r="AA183" t="str">
            <v>MMBTU</v>
          </cell>
          <cell r="AB183">
            <v>4960</v>
          </cell>
        </row>
        <row r="184">
          <cell r="A184" t="str">
            <v>2</v>
          </cell>
          <cell r="B184" t="str">
            <v>St. Ives, Inc</v>
          </cell>
          <cell r="C184" t="str">
            <v>375919</v>
          </cell>
          <cell r="D184">
            <v>36357.687656712958</v>
          </cell>
          <cell r="E184" t="str">
            <v>199906</v>
          </cell>
          <cell r="F184" t="str">
            <v>LOC</v>
          </cell>
          <cell r="G184">
            <v>819</v>
          </cell>
          <cell r="H184" t="str">
            <v>2</v>
          </cell>
          <cell r="I184" t="str">
            <v>04659</v>
          </cell>
          <cell r="L184">
            <v>15012</v>
          </cell>
          <cell r="M184">
            <v>0</v>
          </cell>
          <cell r="N184">
            <v>0</v>
          </cell>
          <cell r="O184">
            <v>0</v>
          </cell>
          <cell r="P184">
            <v>0</v>
          </cell>
          <cell r="Q184">
            <v>0</v>
          </cell>
          <cell r="R184">
            <v>0</v>
          </cell>
          <cell r="S184">
            <v>0</v>
          </cell>
          <cell r="T184">
            <v>0</v>
          </cell>
          <cell r="U184">
            <v>0</v>
          </cell>
          <cell r="V184">
            <v>0</v>
          </cell>
          <cell r="W184">
            <v>0</v>
          </cell>
          <cell r="X184">
            <v>0</v>
          </cell>
          <cell r="Y184">
            <v>0</v>
          </cell>
          <cell r="Z184">
            <v>15012</v>
          </cell>
          <cell r="AA184" t="str">
            <v>MMBTU</v>
          </cell>
          <cell r="AB184">
            <v>5400</v>
          </cell>
        </row>
        <row r="185">
          <cell r="A185" t="str">
            <v>2</v>
          </cell>
          <cell r="B185" t="str">
            <v>Sunlight Trading Inc</v>
          </cell>
          <cell r="C185" t="str">
            <v>375855</v>
          </cell>
          <cell r="D185">
            <v>36343.687522754633</v>
          </cell>
          <cell r="E185" t="str">
            <v>199903</v>
          </cell>
          <cell r="F185" t="str">
            <v>CRD</v>
          </cell>
          <cell r="G185">
            <v>755</v>
          </cell>
          <cell r="H185" t="str">
            <v>2</v>
          </cell>
          <cell r="I185" t="str">
            <v>04659</v>
          </cell>
          <cell r="L185">
            <v>-9285.7999999999993</v>
          </cell>
          <cell r="M185">
            <v>-134.22</v>
          </cell>
          <cell r="N185">
            <v>0</v>
          </cell>
          <cell r="O185">
            <v>0</v>
          </cell>
          <cell r="P185">
            <v>0</v>
          </cell>
          <cell r="Q185">
            <v>0</v>
          </cell>
          <cell r="Z185">
            <v>-9420.02</v>
          </cell>
          <cell r="AA185" t="str">
            <v>MMBTU</v>
          </cell>
          <cell r="AB185">
            <v>4400.3999999999996</v>
          </cell>
        </row>
        <row r="186">
          <cell r="A186" t="str">
            <v>2</v>
          </cell>
          <cell r="B186" t="str">
            <v>Sunlight Trading Inc</v>
          </cell>
          <cell r="C186" t="str">
            <v>375859</v>
          </cell>
          <cell r="D186">
            <v>36347.68751916667</v>
          </cell>
          <cell r="E186" t="str">
            <v>199903</v>
          </cell>
          <cell r="F186" t="str">
            <v>LOC</v>
          </cell>
          <cell r="G186">
            <v>759</v>
          </cell>
          <cell r="H186" t="str">
            <v>2</v>
          </cell>
          <cell r="I186" t="str">
            <v>04659</v>
          </cell>
          <cell r="L186">
            <v>9285.7999999999993</v>
          </cell>
          <cell r="M186">
            <v>0</v>
          </cell>
          <cell r="N186">
            <v>0</v>
          </cell>
          <cell r="O186">
            <v>0</v>
          </cell>
          <cell r="P186">
            <v>0</v>
          </cell>
          <cell r="Q186">
            <v>0</v>
          </cell>
          <cell r="R186">
            <v>0</v>
          </cell>
          <cell r="S186">
            <v>0</v>
          </cell>
          <cell r="T186">
            <v>0</v>
          </cell>
          <cell r="U186">
            <v>0</v>
          </cell>
          <cell r="V186">
            <v>0</v>
          </cell>
          <cell r="W186">
            <v>0</v>
          </cell>
          <cell r="X186">
            <v>0</v>
          </cell>
          <cell r="Y186">
            <v>0</v>
          </cell>
          <cell r="Z186">
            <v>9285.7999999999993</v>
          </cell>
          <cell r="AA186" t="str">
            <v>MMBTU</v>
          </cell>
          <cell r="AB186">
            <v>4400.3999999999996</v>
          </cell>
        </row>
        <row r="187">
          <cell r="A187" t="str">
            <v>2</v>
          </cell>
          <cell r="B187" t="str">
            <v>Sunlight Trading Inc</v>
          </cell>
          <cell r="C187" t="str">
            <v>375865</v>
          </cell>
          <cell r="D187">
            <v>36348.687525300928</v>
          </cell>
          <cell r="E187" t="str">
            <v>199906</v>
          </cell>
          <cell r="F187" t="str">
            <v>LOC</v>
          </cell>
          <cell r="G187">
            <v>765</v>
          </cell>
          <cell r="H187" t="str">
            <v>2</v>
          </cell>
          <cell r="I187" t="str">
            <v>04659</v>
          </cell>
          <cell r="L187">
            <v>12494.314</v>
          </cell>
          <cell r="M187">
            <v>0</v>
          </cell>
          <cell r="N187">
            <v>0</v>
          </cell>
          <cell r="O187">
            <v>0</v>
          </cell>
          <cell r="P187">
            <v>0</v>
          </cell>
          <cell r="Q187">
            <v>0</v>
          </cell>
          <cell r="R187">
            <v>0</v>
          </cell>
          <cell r="S187">
            <v>0</v>
          </cell>
          <cell r="T187">
            <v>0</v>
          </cell>
          <cell r="U187">
            <v>0</v>
          </cell>
          <cell r="V187">
            <v>0</v>
          </cell>
          <cell r="W187">
            <v>0</v>
          </cell>
          <cell r="X187">
            <v>0</v>
          </cell>
          <cell r="Y187">
            <v>0</v>
          </cell>
          <cell r="Z187">
            <v>12494.31</v>
          </cell>
          <cell r="AA187" t="str">
            <v>MMBTU</v>
          </cell>
          <cell r="AB187">
            <v>4587.3999999999996</v>
          </cell>
        </row>
        <row r="188">
          <cell r="A188" t="str">
            <v>2</v>
          </cell>
          <cell r="B188" t="str">
            <v>T.G. Lee Dairy</v>
          </cell>
          <cell r="C188" t="str">
            <v>375922</v>
          </cell>
          <cell r="D188">
            <v>36357.687624108796</v>
          </cell>
          <cell r="E188" t="str">
            <v>199906</v>
          </cell>
          <cell r="F188" t="str">
            <v>LOC</v>
          </cell>
          <cell r="G188">
            <v>822</v>
          </cell>
          <cell r="H188" t="str">
            <v>2</v>
          </cell>
          <cell r="I188" t="str">
            <v>04659</v>
          </cell>
          <cell r="L188">
            <v>6542.95</v>
          </cell>
          <cell r="M188">
            <v>0</v>
          </cell>
          <cell r="N188">
            <v>0</v>
          </cell>
          <cell r="O188">
            <v>0</v>
          </cell>
          <cell r="P188">
            <v>0</v>
          </cell>
          <cell r="Q188">
            <v>0</v>
          </cell>
          <cell r="R188">
            <v>0</v>
          </cell>
          <cell r="S188">
            <v>0</v>
          </cell>
          <cell r="T188">
            <v>0</v>
          </cell>
          <cell r="U188">
            <v>0</v>
          </cell>
          <cell r="V188">
            <v>0</v>
          </cell>
          <cell r="W188">
            <v>0</v>
          </cell>
          <cell r="X188">
            <v>0</v>
          </cell>
          <cell r="Y188">
            <v>0</v>
          </cell>
          <cell r="Z188">
            <v>6542.95</v>
          </cell>
          <cell r="AA188" t="str">
            <v>MMBTU</v>
          </cell>
          <cell r="AB188">
            <v>2565.86</v>
          </cell>
        </row>
        <row r="189">
          <cell r="A189" t="str">
            <v>2</v>
          </cell>
          <cell r="B189" t="str">
            <v>Tarmac-Pennsuco Cement Plant</v>
          </cell>
          <cell r="C189" t="str">
            <v>375863</v>
          </cell>
          <cell r="D189">
            <v>36347.687521412037</v>
          </cell>
          <cell r="E189" t="str">
            <v>199906</v>
          </cell>
          <cell r="F189" t="str">
            <v>LOC</v>
          </cell>
          <cell r="G189">
            <v>763</v>
          </cell>
          <cell r="H189" t="str">
            <v>2</v>
          </cell>
          <cell r="I189" t="str">
            <v>04659</v>
          </cell>
          <cell r="L189">
            <v>25107.428</v>
          </cell>
          <cell r="M189">
            <v>0</v>
          </cell>
          <cell r="N189">
            <v>0</v>
          </cell>
          <cell r="O189">
            <v>1503.22</v>
          </cell>
          <cell r="P189">
            <v>25</v>
          </cell>
          <cell r="Q189">
            <v>0</v>
          </cell>
          <cell r="R189">
            <v>0</v>
          </cell>
          <cell r="S189">
            <v>0</v>
          </cell>
          <cell r="T189">
            <v>0</v>
          </cell>
          <cell r="U189">
            <v>0</v>
          </cell>
          <cell r="V189">
            <v>0</v>
          </cell>
          <cell r="W189">
            <v>0</v>
          </cell>
          <cell r="X189">
            <v>0</v>
          </cell>
          <cell r="Y189">
            <v>0</v>
          </cell>
          <cell r="Z189">
            <v>26635.65</v>
          </cell>
          <cell r="AA189" t="str">
            <v>MMBTU</v>
          </cell>
          <cell r="AB189">
            <v>9941.9</v>
          </cell>
        </row>
        <row r="190">
          <cell r="A190" t="str">
            <v>2</v>
          </cell>
          <cell r="B190" t="str">
            <v>Tastykake Baking Oxford, Inc</v>
          </cell>
          <cell r="C190" t="str">
            <v>375933</v>
          </cell>
          <cell r="D190">
            <v>36362.687554664357</v>
          </cell>
          <cell r="E190" t="str">
            <v>199906</v>
          </cell>
          <cell r="F190" t="str">
            <v>LOC</v>
          </cell>
          <cell r="G190">
            <v>833</v>
          </cell>
          <cell r="H190" t="str">
            <v>2</v>
          </cell>
          <cell r="I190" t="str">
            <v>04653</v>
          </cell>
          <cell r="K190">
            <v>3324.32</v>
          </cell>
          <cell r="L190">
            <v>5199.6000000000004</v>
          </cell>
          <cell r="M190">
            <v>0</v>
          </cell>
          <cell r="N190">
            <v>0</v>
          </cell>
          <cell r="O190">
            <v>0</v>
          </cell>
          <cell r="P190">
            <v>0</v>
          </cell>
          <cell r="Q190">
            <v>0</v>
          </cell>
          <cell r="R190">
            <v>0</v>
          </cell>
          <cell r="S190">
            <v>0</v>
          </cell>
          <cell r="T190">
            <v>0</v>
          </cell>
          <cell r="U190">
            <v>0</v>
          </cell>
          <cell r="V190">
            <v>0</v>
          </cell>
          <cell r="W190">
            <v>0</v>
          </cell>
          <cell r="X190">
            <v>0</v>
          </cell>
          <cell r="Y190">
            <v>0</v>
          </cell>
          <cell r="Z190">
            <v>8523.92</v>
          </cell>
          <cell r="AA190" t="str">
            <v>MMBTU</v>
          </cell>
          <cell r="AB190">
            <v>1867</v>
          </cell>
        </row>
        <row r="191">
          <cell r="A191" t="str">
            <v>2</v>
          </cell>
          <cell r="B191" t="str">
            <v>The Hair Theater, Inc.</v>
          </cell>
          <cell r="C191" t="str">
            <v>375964</v>
          </cell>
          <cell r="D191">
            <v>36360.687722916664</v>
          </cell>
          <cell r="E191" t="str">
            <v>199906</v>
          </cell>
          <cell r="F191" t="str">
            <v>CLOC</v>
          </cell>
          <cell r="G191">
            <v>864</v>
          </cell>
          <cell r="H191" t="str">
            <v>2</v>
          </cell>
          <cell r="I191" t="str">
            <v>04652</v>
          </cell>
          <cell r="L191">
            <v>9.0519999999999996</v>
          </cell>
          <cell r="M191">
            <v>0</v>
          </cell>
          <cell r="N191">
            <v>0</v>
          </cell>
          <cell r="O191">
            <v>0.36</v>
          </cell>
          <cell r="P191">
            <v>0.27</v>
          </cell>
          <cell r="Q191">
            <v>0</v>
          </cell>
          <cell r="R191">
            <v>0</v>
          </cell>
          <cell r="S191">
            <v>0</v>
          </cell>
          <cell r="T191">
            <v>0</v>
          </cell>
          <cell r="U191">
            <v>0</v>
          </cell>
          <cell r="V191">
            <v>0</v>
          </cell>
          <cell r="W191">
            <v>0</v>
          </cell>
          <cell r="X191">
            <v>0</v>
          </cell>
          <cell r="Y191">
            <v>0</v>
          </cell>
          <cell r="Z191">
            <v>9.68</v>
          </cell>
          <cell r="AA191" t="str">
            <v>THERM</v>
          </cell>
          <cell r="AB191">
            <v>31</v>
          </cell>
        </row>
        <row r="192">
          <cell r="A192" t="str">
            <v>2</v>
          </cell>
          <cell r="B192" t="str">
            <v>The Hair Theater, Inc.</v>
          </cell>
          <cell r="C192" t="str">
            <v>375972</v>
          </cell>
          <cell r="D192">
            <v>36361.687546331021</v>
          </cell>
          <cell r="E192" t="str">
            <v>199906</v>
          </cell>
          <cell r="F192" t="str">
            <v>CAN</v>
          </cell>
          <cell r="G192">
            <v>872</v>
          </cell>
          <cell r="H192" t="str">
            <v>2</v>
          </cell>
          <cell r="I192" t="str">
            <v>04652</v>
          </cell>
          <cell r="L192">
            <v>-9.0519999999999996</v>
          </cell>
          <cell r="M192">
            <v>0</v>
          </cell>
          <cell r="N192">
            <v>0</v>
          </cell>
          <cell r="O192">
            <v>-0.36</v>
          </cell>
          <cell r="P192">
            <v>-0.27</v>
          </cell>
          <cell r="Q192">
            <v>0</v>
          </cell>
          <cell r="R192">
            <v>0</v>
          </cell>
          <cell r="S192">
            <v>0</v>
          </cell>
          <cell r="T192">
            <v>0</v>
          </cell>
          <cell r="U192">
            <v>0</v>
          </cell>
          <cell r="V192">
            <v>0</v>
          </cell>
          <cell r="W192">
            <v>0</v>
          </cell>
          <cell r="X192">
            <v>0</v>
          </cell>
          <cell r="Y192">
            <v>0</v>
          </cell>
          <cell r="Z192">
            <v>-9.68</v>
          </cell>
          <cell r="AA192" t="str">
            <v>THERM</v>
          </cell>
          <cell r="AB192">
            <v>31</v>
          </cell>
        </row>
        <row r="193">
          <cell r="A193" t="str">
            <v>2</v>
          </cell>
          <cell r="B193" t="str">
            <v>The Hair Theater, Inc.</v>
          </cell>
          <cell r="C193" t="str">
            <v>375982</v>
          </cell>
          <cell r="D193">
            <v>36362.687656516202</v>
          </cell>
          <cell r="E193" t="str">
            <v>199906</v>
          </cell>
          <cell r="F193" t="str">
            <v>LOC</v>
          </cell>
          <cell r="G193">
            <v>882</v>
          </cell>
          <cell r="H193" t="str">
            <v>2</v>
          </cell>
          <cell r="I193" t="str">
            <v>04652</v>
          </cell>
          <cell r="L193">
            <v>9.34</v>
          </cell>
          <cell r="M193">
            <v>0</v>
          </cell>
          <cell r="N193">
            <v>0</v>
          </cell>
          <cell r="O193">
            <v>0.37</v>
          </cell>
          <cell r="P193">
            <v>0.28000000000000003</v>
          </cell>
          <cell r="Q193">
            <v>0</v>
          </cell>
          <cell r="R193">
            <v>0</v>
          </cell>
          <cell r="S193">
            <v>0</v>
          </cell>
          <cell r="T193">
            <v>0</v>
          </cell>
          <cell r="U193">
            <v>0</v>
          </cell>
          <cell r="V193">
            <v>0</v>
          </cell>
          <cell r="W193">
            <v>0</v>
          </cell>
          <cell r="X193">
            <v>0</v>
          </cell>
          <cell r="Y193">
            <v>0</v>
          </cell>
          <cell r="Z193">
            <v>9.99</v>
          </cell>
          <cell r="AA193" t="str">
            <v>THERM</v>
          </cell>
          <cell r="AB193">
            <v>32</v>
          </cell>
        </row>
        <row r="194">
          <cell r="A194" t="str">
            <v>2</v>
          </cell>
          <cell r="B194" t="str">
            <v>The West Company</v>
          </cell>
          <cell r="C194" t="str">
            <v>375941</v>
          </cell>
          <cell r="D194">
            <v>36362.687645092599</v>
          </cell>
          <cell r="E194" t="str">
            <v>199906</v>
          </cell>
          <cell r="F194" t="str">
            <v>LOC</v>
          </cell>
          <cell r="G194">
            <v>841</v>
          </cell>
          <cell r="H194" t="str">
            <v>2</v>
          </cell>
          <cell r="I194" t="str">
            <v>04653</v>
          </cell>
          <cell r="K194">
            <v>2749.67</v>
          </cell>
          <cell r="L194">
            <v>5185.51</v>
          </cell>
          <cell r="M194">
            <v>0</v>
          </cell>
          <cell r="N194">
            <v>0</v>
          </cell>
          <cell r="O194">
            <v>31.11</v>
          </cell>
          <cell r="P194">
            <v>0</v>
          </cell>
          <cell r="Q194">
            <v>0</v>
          </cell>
          <cell r="R194">
            <v>0</v>
          </cell>
          <cell r="S194">
            <v>0</v>
          </cell>
          <cell r="T194">
            <v>0</v>
          </cell>
          <cell r="U194">
            <v>0</v>
          </cell>
          <cell r="V194">
            <v>0</v>
          </cell>
          <cell r="W194">
            <v>0</v>
          </cell>
          <cell r="X194">
            <v>0</v>
          </cell>
          <cell r="Y194">
            <v>0</v>
          </cell>
          <cell r="Z194">
            <v>7966.29</v>
          </cell>
          <cell r="AA194" t="str">
            <v>MMBTU</v>
          </cell>
          <cell r="AB194">
            <v>1870</v>
          </cell>
        </row>
        <row r="195">
          <cell r="A195" t="str">
            <v>2</v>
          </cell>
          <cell r="B195" t="str">
            <v>Tyrone Area School District</v>
          </cell>
          <cell r="C195" t="str">
            <v>376013</v>
          </cell>
          <cell r="D195">
            <v>36362.687983333337</v>
          </cell>
          <cell r="E195" t="str">
            <v>199906</v>
          </cell>
          <cell r="F195" t="str">
            <v>CLOC</v>
          </cell>
          <cell r="G195">
            <v>913</v>
          </cell>
          <cell r="H195" t="str">
            <v>2</v>
          </cell>
          <cell r="I195" t="str">
            <v>04653</v>
          </cell>
          <cell r="L195">
            <v>373.27</v>
          </cell>
          <cell r="M195">
            <v>0</v>
          </cell>
          <cell r="N195">
            <v>0</v>
          </cell>
          <cell r="O195">
            <v>0</v>
          </cell>
          <cell r="P195">
            <v>0</v>
          </cell>
          <cell r="Q195">
            <v>0</v>
          </cell>
          <cell r="R195">
            <v>0</v>
          </cell>
          <cell r="S195">
            <v>0</v>
          </cell>
          <cell r="T195">
            <v>0</v>
          </cell>
          <cell r="U195">
            <v>0</v>
          </cell>
          <cell r="V195">
            <v>0</v>
          </cell>
          <cell r="W195">
            <v>0</v>
          </cell>
          <cell r="X195">
            <v>0</v>
          </cell>
          <cell r="Y195">
            <v>0</v>
          </cell>
          <cell r="Z195">
            <v>373.27</v>
          </cell>
          <cell r="AA195" t="str">
            <v>MMBTU</v>
          </cell>
          <cell r="AB195">
            <v>115</v>
          </cell>
        </row>
        <row r="196">
          <cell r="A196" t="str">
            <v>2</v>
          </cell>
          <cell r="B196" t="str">
            <v>Tyrone Area School District</v>
          </cell>
          <cell r="C196" t="str">
            <v>376017</v>
          </cell>
          <cell r="D196">
            <v>36362.68801041667</v>
          </cell>
          <cell r="E196" t="str">
            <v>199906</v>
          </cell>
          <cell r="F196" t="str">
            <v>CRD</v>
          </cell>
          <cell r="G196">
            <v>917</v>
          </cell>
          <cell r="H196" t="str">
            <v>2</v>
          </cell>
          <cell r="I196" t="str">
            <v>04653</v>
          </cell>
          <cell r="L196">
            <v>-373.27</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-373.27</v>
          </cell>
          <cell r="AA196" t="str">
            <v>MMBTU</v>
          </cell>
          <cell r="AB196">
            <v>115</v>
          </cell>
        </row>
        <row r="197">
          <cell r="A197" t="str">
            <v>2</v>
          </cell>
          <cell r="B197" t="str">
            <v>Tyrone Area School District</v>
          </cell>
          <cell r="C197" t="str">
            <v>376018</v>
          </cell>
          <cell r="D197">
            <v>36363.687537650461</v>
          </cell>
          <cell r="E197" t="str">
            <v>199906</v>
          </cell>
          <cell r="F197" t="str">
            <v>LOC</v>
          </cell>
          <cell r="G197">
            <v>918</v>
          </cell>
          <cell r="H197" t="str">
            <v>2</v>
          </cell>
          <cell r="I197" t="str">
            <v>04653</v>
          </cell>
          <cell r="L197">
            <v>373.27</v>
          </cell>
          <cell r="M197">
            <v>0</v>
          </cell>
          <cell r="N197">
            <v>0</v>
          </cell>
          <cell r="O197">
            <v>0</v>
          </cell>
          <cell r="P197">
            <v>0</v>
          </cell>
          <cell r="Q197">
            <v>0</v>
          </cell>
          <cell r="R197">
            <v>0</v>
          </cell>
          <cell r="S197">
            <v>0</v>
          </cell>
          <cell r="T197">
            <v>0</v>
          </cell>
          <cell r="U197">
            <v>0</v>
          </cell>
          <cell r="V197">
            <v>0</v>
          </cell>
          <cell r="W197">
            <v>0</v>
          </cell>
          <cell r="X197">
            <v>0</v>
          </cell>
          <cell r="Y197">
            <v>0</v>
          </cell>
          <cell r="Z197">
            <v>373.27</v>
          </cell>
          <cell r="AA197" t="str">
            <v>MCF</v>
          </cell>
          <cell r="AB197">
            <v>115</v>
          </cell>
        </row>
        <row r="198">
          <cell r="A198" t="str">
            <v>2</v>
          </cell>
          <cell r="B198" t="str">
            <v>U.K.A.B. Inc</v>
          </cell>
          <cell r="C198" t="str">
            <v>375965</v>
          </cell>
          <cell r="D198">
            <v>36360.687740081019</v>
          </cell>
          <cell r="E198" t="str">
            <v>199906</v>
          </cell>
          <cell r="F198" t="str">
            <v>CLOC</v>
          </cell>
          <cell r="G198">
            <v>865</v>
          </cell>
          <cell r="H198" t="str">
            <v>2</v>
          </cell>
          <cell r="I198" t="str">
            <v>04652</v>
          </cell>
          <cell r="L198">
            <v>10.62</v>
          </cell>
          <cell r="M198">
            <v>0</v>
          </cell>
          <cell r="N198">
            <v>0</v>
          </cell>
          <cell r="O198">
            <v>0.42</v>
          </cell>
          <cell r="P198">
            <v>0.32</v>
          </cell>
          <cell r="Q198">
            <v>0</v>
          </cell>
          <cell r="R198">
            <v>0</v>
          </cell>
          <cell r="S198">
            <v>0</v>
          </cell>
          <cell r="T198">
            <v>0</v>
          </cell>
          <cell r="U198">
            <v>0</v>
          </cell>
          <cell r="V198">
            <v>0</v>
          </cell>
          <cell r="W198">
            <v>0</v>
          </cell>
          <cell r="X198">
            <v>0</v>
          </cell>
          <cell r="Y198">
            <v>0</v>
          </cell>
          <cell r="Z198">
            <v>11.36</v>
          </cell>
          <cell r="AA198" t="str">
            <v>THERM</v>
          </cell>
          <cell r="AB198">
            <v>36</v>
          </cell>
        </row>
        <row r="199">
          <cell r="A199" t="str">
            <v>2</v>
          </cell>
          <cell r="B199" t="str">
            <v>U.K.A.B. Inc</v>
          </cell>
          <cell r="C199" t="str">
            <v>375971</v>
          </cell>
          <cell r="D199">
            <v>36361.687537534723</v>
          </cell>
          <cell r="E199" t="str">
            <v>199906</v>
          </cell>
          <cell r="F199" t="str">
            <v>CAN</v>
          </cell>
          <cell r="G199">
            <v>871</v>
          </cell>
          <cell r="H199" t="str">
            <v>2</v>
          </cell>
          <cell r="I199" t="str">
            <v>04652</v>
          </cell>
          <cell r="L199">
            <v>-10.62</v>
          </cell>
          <cell r="M199">
            <v>0</v>
          </cell>
          <cell r="N199">
            <v>0</v>
          </cell>
          <cell r="O199">
            <v>-0.42</v>
          </cell>
          <cell r="P199">
            <v>-0.32</v>
          </cell>
          <cell r="Q199">
            <v>0</v>
          </cell>
          <cell r="R199">
            <v>0</v>
          </cell>
          <cell r="S199">
            <v>0</v>
          </cell>
          <cell r="T199">
            <v>0</v>
          </cell>
          <cell r="U199">
            <v>0</v>
          </cell>
          <cell r="V199">
            <v>0</v>
          </cell>
          <cell r="W199">
            <v>0</v>
          </cell>
          <cell r="X199">
            <v>0</v>
          </cell>
          <cell r="Y199">
            <v>0</v>
          </cell>
          <cell r="Z199">
            <v>-11.36</v>
          </cell>
          <cell r="AA199" t="str">
            <v>THERM</v>
          </cell>
          <cell r="AB199">
            <v>36</v>
          </cell>
        </row>
        <row r="200">
          <cell r="A200" t="str">
            <v>2</v>
          </cell>
          <cell r="B200" t="str">
            <v>U.K.A.B. Inc</v>
          </cell>
          <cell r="C200" t="str">
            <v>375983</v>
          </cell>
          <cell r="D200">
            <v>36362.687608865745</v>
          </cell>
          <cell r="E200" t="str">
            <v>199906</v>
          </cell>
          <cell r="F200" t="str">
            <v>LOC</v>
          </cell>
          <cell r="G200">
            <v>883</v>
          </cell>
          <cell r="H200" t="str">
            <v>2</v>
          </cell>
          <cell r="I200" t="str">
            <v>04652</v>
          </cell>
          <cell r="L200">
            <v>10.914999999999999</v>
          </cell>
          <cell r="M200">
            <v>0</v>
          </cell>
          <cell r="N200">
            <v>0</v>
          </cell>
          <cell r="O200">
            <v>0.44</v>
          </cell>
          <cell r="P200">
            <v>0.33</v>
          </cell>
          <cell r="Q200">
            <v>0</v>
          </cell>
          <cell r="R200">
            <v>0</v>
          </cell>
          <cell r="S200">
            <v>0</v>
          </cell>
          <cell r="T200">
            <v>0</v>
          </cell>
          <cell r="U200">
            <v>0</v>
          </cell>
          <cell r="V200">
            <v>0</v>
          </cell>
          <cell r="W200">
            <v>0</v>
          </cell>
          <cell r="X200">
            <v>0</v>
          </cell>
          <cell r="Y200">
            <v>0</v>
          </cell>
          <cell r="Z200">
            <v>11.69</v>
          </cell>
          <cell r="AA200" t="str">
            <v>THERM</v>
          </cell>
          <cell r="AB200">
            <v>37</v>
          </cell>
        </row>
        <row r="201">
          <cell r="A201" t="str">
            <v>2</v>
          </cell>
          <cell r="B201" t="str">
            <v>UGI Energy Services, Inc Dba Gasmark</v>
          </cell>
          <cell r="C201" t="str">
            <v>376034</v>
          </cell>
          <cell r="D201">
            <v>36368.687544791668</v>
          </cell>
          <cell r="E201" t="str">
            <v>199903</v>
          </cell>
          <cell r="F201" t="str">
            <v>LOC</v>
          </cell>
          <cell r="G201">
            <v>934</v>
          </cell>
          <cell r="H201" t="str">
            <v>2</v>
          </cell>
          <cell r="I201" t="str">
            <v>04651</v>
          </cell>
          <cell r="L201">
            <v>123.54</v>
          </cell>
          <cell r="M201">
            <v>0</v>
          </cell>
          <cell r="N201">
            <v>0</v>
          </cell>
          <cell r="O201">
            <v>0</v>
          </cell>
          <cell r="P201">
            <v>0</v>
          </cell>
          <cell r="Q201">
            <v>0</v>
          </cell>
          <cell r="R201">
            <v>0</v>
          </cell>
          <cell r="S201">
            <v>0</v>
          </cell>
          <cell r="T201">
            <v>0</v>
          </cell>
          <cell r="U201">
            <v>0</v>
          </cell>
          <cell r="V201">
            <v>0</v>
          </cell>
          <cell r="W201">
            <v>0</v>
          </cell>
          <cell r="X201">
            <v>0</v>
          </cell>
          <cell r="Y201">
            <v>0</v>
          </cell>
          <cell r="Z201">
            <v>123.54</v>
          </cell>
          <cell r="AA201" t="str">
            <v>MMBTU</v>
          </cell>
          <cell r="AB201">
            <v>60</v>
          </cell>
        </row>
        <row r="202">
          <cell r="A202" t="str">
            <v>2</v>
          </cell>
          <cell r="B202" t="str">
            <v>United Energy Division of United Propane</v>
          </cell>
          <cell r="C202" t="str">
            <v>375886</v>
          </cell>
          <cell r="D202">
            <v>36362.68774976852</v>
          </cell>
          <cell r="E202" t="str">
            <v>199906</v>
          </cell>
          <cell r="F202" t="str">
            <v>LOC</v>
          </cell>
          <cell r="G202">
            <v>786</v>
          </cell>
          <cell r="H202" t="str">
            <v>2</v>
          </cell>
          <cell r="I202" t="str">
            <v>04653</v>
          </cell>
          <cell r="L202">
            <v>31082.94</v>
          </cell>
          <cell r="M202">
            <v>0</v>
          </cell>
          <cell r="N202">
            <v>0</v>
          </cell>
          <cell r="O202">
            <v>0</v>
          </cell>
          <cell r="P202">
            <v>0</v>
          </cell>
          <cell r="Q202">
            <v>0</v>
          </cell>
          <cell r="R202">
            <v>0</v>
          </cell>
          <cell r="S202">
            <v>0</v>
          </cell>
          <cell r="T202">
            <v>0</v>
          </cell>
          <cell r="U202">
            <v>0</v>
          </cell>
          <cell r="V202">
            <v>0</v>
          </cell>
          <cell r="W202">
            <v>0</v>
          </cell>
          <cell r="X202">
            <v>0</v>
          </cell>
          <cell r="Y202">
            <v>0</v>
          </cell>
          <cell r="Z202">
            <v>31082.94</v>
          </cell>
          <cell r="AA202" t="str">
            <v>MMBTU</v>
          </cell>
          <cell r="AB202">
            <v>11142</v>
          </cell>
        </row>
        <row r="203">
          <cell r="A203" t="str">
            <v>2</v>
          </cell>
          <cell r="B203" t="str">
            <v>Webb's Super Gro Products Inc.</v>
          </cell>
          <cell r="C203" t="str">
            <v>375984</v>
          </cell>
          <cell r="D203">
            <v>36362.687626689811</v>
          </cell>
          <cell r="E203" t="str">
            <v>199906</v>
          </cell>
          <cell r="F203" t="str">
            <v>LOC</v>
          </cell>
          <cell r="G203">
            <v>884</v>
          </cell>
          <cell r="H203" t="str">
            <v>2</v>
          </cell>
          <cell r="I203" t="str">
            <v>04653</v>
          </cell>
          <cell r="K203">
            <v>200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200</v>
          </cell>
        </row>
        <row r="204">
          <cell r="A204" t="str">
            <v>2</v>
          </cell>
          <cell r="B204" t="str">
            <v>Westwood Motor Lodge</v>
          </cell>
          <cell r="C204" t="str">
            <v>375881</v>
          </cell>
          <cell r="D204">
            <v>36347.687532592594</v>
          </cell>
          <cell r="E204" t="str">
            <v>199906</v>
          </cell>
          <cell r="F204" t="str">
            <v>LOC</v>
          </cell>
          <cell r="G204">
            <v>781</v>
          </cell>
          <cell r="H204" t="str">
            <v>2</v>
          </cell>
          <cell r="I204" t="str">
            <v>04655</v>
          </cell>
          <cell r="L204">
            <v>65.73</v>
          </cell>
          <cell r="M204">
            <v>0</v>
          </cell>
          <cell r="N204">
            <v>0</v>
          </cell>
          <cell r="O204">
            <v>3.94</v>
          </cell>
          <cell r="P204">
            <v>0</v>
          </cell>
          <cell r="Q204">
            <v>0</v>
          </cell>
          <cell r="R204">
            <v>0</v>
          </cell>
          <cell r="S204">
            <v>0</v>
          </cell>
          <cell r="T204">
            <v>0</v>
          </cell>
          <cell r="U204">
            <v>0</v>
          </cell>
          <cell r="V204">
            <v>0</v>
          </cell>
          <cell r="W204">
            <v>0</v>
          </cell>
          <cell r="X204">
            <v>0</v>
          </cell>
          <cell r="Y204">
            <v>0</v>
          </cell>
          <cell r="Z204">
            <v>69.67</v>
          </cell>
          <cell r="AA204" t="str">
            <v>MMBTU</v>
          </cell>
          <cell r="AB204">
            <v>21</v>
          </cell>
        </row>
        <row r="205">
          <cell r="A205" t="str">
            <v>2</v>
          </cell>
          <cell r="B205" t="str">
            <v>Wickett &amp; Craig of America</v>
          </cell>
          <cell r="C205" t="str">
            <v>375942</v>
          </cell>
          <cell r="D205">
            <v>36362.687590856476</v>
          </cell>
          <cell r="E205" t="str">
            <v>199906</v>
          </cell>
          <cell r="F205" t="str">
            <v>LOC</v>
          </cell>
          <cell r="G205">
            <v>842</v>
          </cell>
          <cell r="H205" t="str">
            <v>2</v>
          </cell>
          <cell r="I205" t="str">
            <v>04653</v>
          </cell>
          <cell r="K205">
            <v>2477.4699999999998</v>
          </cell>
          <cell r="L205">
            <v>6236.9</v>
          </cell>
          <cell r="M205">
            <v>0</v>
          </cell>
          <cell r="N205">
            <v>0</v>
          </cell>
          <cell r="O205">
            <v>16.84</v>
          </cell>
          <cell r="P205">
            <v>0</v>
          </cell>
          <cell r="Q205">
            <v>0</v>
          </cell>
          <cell r="R205">
            <v>0</v>
          </cell>
          <cell r="S205">
            <v>0</v>
          </cell>
          <cell r="T205">
            <v>0</v>
          </cell>
          <cell r="U205">
            <v>0</v>
          </cell>
          <cell r="V205">
            <v>0</v>
          </cell>
          <cell r="W205">
            <v>0</v>
          </cell>
          <cell r="X205">
            <v>0</v>
          </cell>
          <cell r="Y205">
            <v>0</v>
          </cell>
          <cell r="Z205">
            <v>8731.2099999999991</v>
          </cell>
          <cell r="AA205" t="str">
            <v>MMBTU</v>
          </cell>
          <cell r="AB205">
            <v>2144</v>
          </cell>
        </row>
        <row r="206">
          <cell r="A206" t="str">
            <v>2</v>
          </cell>
          <cell r="B206" t="str">
            <v>World Resources Company</v>
          </cell>
          <cell r="C206" t="str">
            <v>375958</v>
          </cell>
          <cell r="D206">
            <v>36360.687662303244</v>
          </cell>
          <cell r="E206" t="str">
            <v>199906</v>
          </cell>
          <cell r="F206" t="str">
            <v>LOC</v>
          </cell>
          <cell r="G206">
            <v>858</v>
          </cell>
          <cell r="H206" t="str">
            <v>2</v>
          </cell>
          <cell r="I206" t="str">
            <v>04653</v>
          </cell>
          <cell r="L206">
            <v>5934.8249999999998</v>
          </cell>
          <cell r="M206">
            <v>0</v>
          </cell>
          <cell r="N206">
            <v>0</v>
          </cell>
          <cell r="O206">
            <v>0</v>
          </cell>
          <cell r="P206">
            <v>0</v>
          </cell>
          <cell r="Q206">
            <v>0</v>
          </cell>
          <cell r="R206">
            <v>0</v>
          </cell>
          <cell r="S206">
            <v>0</v>
          </cell>
          <cell r="T206">
            <v>0</v>
          </cell>
          <cell r="U206">
            <v>0</v>
          </cell>
          <cell r="V206">
            <v>0</v>
          </cell>
          <cell r="W206">
            <v>0</v>
          </cell>
          <cell r="X206">
            <v>0</v>
          </cell>
          <cell r="Y206">
            <v>0</v>
          </cell>
          <cell r="Z206">
            <v>5934.83</v>
          </cell>
          <cell r="AA206" t="str">
            <v>MMBTU</v>
          </cell>
          <cell r="AB206">
            <v>2029</v>
          </cell>
        </row>
        <row r="207">
          <cell r="A207" t="str">
            <v>2</v>
          </cell>
          <cell r="B207" t="str">
            <v>Wuesthoff Health Systems</v>
          </cell>
          <cell r="C207" t="str">
            <v>375861</v>
          </cell>
          <cell r="D207">
            <v>36347.687520057872</v>
          </cell>
          <cell r="E207" t="str">
            <v>199906</v>
          </cell>
          <cell r="F207" t="str">
            <v>LOC</v>
          </cell>
          <cell r="G207">
            <v>761</v>
          </cell>
          <cell r="H207" t="str">
            <v>2</v>
          </cell>
          <cell r="I207" t="str">
            <v>04659</v>
          </cell>
          <cell r="L207">
            <v>7882.29</v>
          </cell>
          <cell r="M207">
            <v>0</v>
          </cell>
          <cell r="N207">
            <v>0</v>
          </cell>
          <cell r="O207">
            <v>471.93</v>
          </cell>
          <cell r="P207">
            <v>0</v>
          </cell>
          <cell r="Q207">
            <v>0</v>
          </cell>
          <cell r="R207">
            <v>0</v>
          </cell>
          <cell r="S207">
            <v>0</v>
          </cell>
          <cell r="T207">
            <v>0</v>
          </cell>
          <cell r="U207">
            <v>0</v>
          </cell>
          <cell r="V207">
            <v>0</v>
          </cell>
          <cell r="W207">
            <v>0</v>
          </cell>
          <cell r="X207">
            <v>0</v>
          </cell>
          <cell r="Y207">
            <v>0</v>
          </cell>
          <cell r="Z207">
            <v>8354.2199999999993</v>
          </cell>
          <cell r="AA207" t="str">
            <v>MMBTU</v>
          </cell>
          <cell r="AB207">
            <v>3121.2</v>
          </cell>
        </row>
        <row r="208">
          <cell r="A208" t="str">
            <v>3</v>
          </cell>
          <cell r="B208" t="str">
            <v>Basketball Properties, Ltd</v>
          </cell>
          <cell r="C208" t="str">
            <v>375842</v>
          </cell>
          <cell r="D208">
            <v>36354.68755516204</v>
          </cell>
          <cell r="E208" t="str">
            <v>199906</v>
          </cell>
          <cell r="F208" t="str">
            <v>CLOC</v>
          </cell>
          <cell r="G208">
            <v>742</v>
          </cell>
          <cell r="H208" t="str">
            <v>3</v>
          </cell>
          <cell r="I208" t="str">
            <v>02403</v>
          </cell>
          <cell r="K208">
            <v>297.5</v>
          </cell>
          <cell r="L208">
            <v>29750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30047.5</v>
          </cell>
        </row>
        <row r="209">
          <cell r="A209" t="str">
            <v>3</v>
          </cell>
          <cell r="B209" t="str">
            <v>Basketball Properties, Ltd</v>
          </cell>
          <cell r="C209" t="str">
            <v>376024</v>
          </cell>
          <cell r="D209">
            <v>36367.675136759266</v>
          </cell>
          <cell r="E209" t="str">
            <v>199906</v>
          </cell>
          <cell r="F209" t="str">
            <v>CRD</v>
          </cell>
          <cell r="G209">
            <v>924</v>
          </cell>
          <cell r="H209" t="str">
            <v>3</v>
          </cell>
          <cell r="I209" t="str">
            <v>02403</v>
          </cell>
          <cell r="K209">
            <v>-297.5</v>
          </cell>
          <cell r="L209">
            <v>-29750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-30047.5</v>
          </cell>
        </row>
        <row r="210">
          <cell r="A210" t="str">
            <v>3</v>
          </cell>
          <cell r="B210" t="str">
            <v>Basketball Properties, Ltd</v>
          </cell>
          <cell r="C210" t="str">
            <v>376026</v>
          </cell>
          <cell r="D210">
            <v>36368.68753012731</v>
          </cell>
          <cell r="E210" t="str">
            <v>199906</v>
          </cell>
          <cell r="F210" t="str">
            <v>LOC</v>
          </cell>
          <cell r="G210">
            <v>926</v>
          </cell>
          <cell r="H210" t="str">
            <v>3</v>
          </cell>
          <cell r="I210" t="str">
            <v>02403</v>
          </cell>
          <cell r="K210">
            <v>297.5</v>
          </cell>
          <cell r="L210">
            <v>29750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30047.5</v>
          </cell>
        </row>
        <row r="211">
          <cell r="A211" t="str">
            <v>4</v>
          </cell>
          <cell r="B211" t="str">
            <v>Fawcett Memorial Hospital</v>
          </cell>
          <cell r="C211" t="str">
            <v>375830</v>
          </cell>
          <cell r="D211">
            <v>36339.687516388891</v>
          </cell>
          <cell r="E211" t="str">
            <v>199906</v>
          </cell>
          <cell r="F211" t="str">
            <v>LOC</v>
          </cell>
          <cell r="G211">
            <v>730</v>
          </cell>
          <cell r="H211" t="str">
            <v>4</v>
          </cell>
          <cell r="I211" t="str">
            <v>04659</v>
          </cell>
          <cell r="L211">
            <v>4492.0510000000004</v>
          </cell>
          <cell r="M211">
            <v>0</v>
          </cell>
          <cell r="N211">
            <v>0</v>
          </cell>
          <cell r="O211">
            <v>260.2</v>
          </cell>
          <cell r="P211">
            <v>0</v>
          </cell>
          <cell r="Q211">
            <v>0</v>
          </cell>
          <cell r="R211">
            <v>0</v>
          </cell>
          <cell r="S211">
            <v>0</v>
          </cell>
          <cell r="T211">
            <v>0</v>
          </cell>
          <cell r="U211">
            <v>0</v>
          </cell>
          <cell r="V211">
            <v>0</v>
          </cell>
          <cell r="W211">
            <v>0</v>
          </cell>
          <cell r="X211">
            <v>0</v>
          </cell>
          <cell r="Y211">
            <v>0</v>
          </cell>
          <cell r="Z211">
            <v>4752.25</v>
          </cell>
          <cell r="AA211" t="str">
            <v>GALS</v>
          </cell>
          <cell r="AB211">
            <v>7499</v>
          </cell>
        </row>
        <row r="212">
          <cell r="A212" t="str">
            <v>4</v>
          </cell>
          <cell r="B212" t="str">
            <v>Fawcett Memorial Hospital</v>
          </cell>
          <cell r="C212" t="str">
            <v>376035</v>
          </cell>
          <cell r="D212">
            <v>36369.687524803237</v>
          </cell>
          <cell r="E212" t="str">
            <v>199907</v>
          </cell>
          <cell r="F212" t="str">
            <v>LOC</v>
          </cell>
          <cell r="G212">
            <v>935</v>
          </cell>
          <cell r="H212" t="str">
            <v>4</v>
          </cell>
          <cell r="I212" t="str">
            <v>04659</v>
          </cell>
          <cell r="L212">
            <v>4434.5448999999999</v>
          </cell>
          <cell r="M212">
            <v>0</v>
          </cell>
          <cell r="N212">
            <v>0</v>
          </cell>
          <cell r="O212">
            <v>256.87</v>
          </cell>
          <cell r="P212">
            <v>0</v>
          </cell>
          <cell r="Q212">
            <v>0</v>
          </cell>
          <cell r="R212">
            <v>0</v>
          </cell>
          <cell r="S212">
            <v>0</v>
          </cell>
          <cell r="T212">
            <v>0</v>
          </cell>
          <cell r="U212">
            <v>0</v>
          </cell>
          <cell r="V212">
            <v>0</v>
          </cell>
          <cell r="W212">
            <v>0</v>
          </cell>
          <cell r="X212">
            <v>0</v>
          </cell>
          <cell r="Y212">
            <v>0</v>
          </cell>
          <cell r="Z212">
            <v>4691.41</v>
          </cell>
          <cell r="AA212" t="str">
            <v>GALS</v>
          </cell>
          <cell r="AB212">
            <v>7403</v>
          </cell>
        </row>
      </sheetData>
      <sheetData sheetId="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mp;m"/>
      <sheetName val="Links"/>
    </sheetNames>
    <sheetDataSet>
      <sheetData sheetId="0">
        <row r="2">
          <cell r="C2">
            <v>40908</v>
          </cell>
        </row>
        <row r="4">
          <cell r="C4">
            <v>5362425</v>
          </cell>
        </row>
        <row r="5">
          <cell r="C5">
            <v>13961394</v>
          </cell>
        </row>
        <row r="6">
          <cell r="C6">
            <v>2248271</v>
          </cell>
        </row>
        <row r="7">
          <cell r="C7">
            <v>1914922</v>
          </cell>
        </row>
        <row r="8">
          <cell r="C8">
            <v>19862791</v>
          </cell>
        </row>
        <row r="9">
          <cell r="C9">
            <v>26210455</v>
          </cell>
        </row>
        <row r="10">
          <cell r="C10">
            <v>69560258</v>
          </cell>
        </row>
        <row r="11">
          <cell r="C11">
            <v>69560258</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-4634364.84</v>
          </cell>
        </row>
        <row r="24">
          <cell r="C24">
            <v>0</v>
          </cell>
        </row>
        <row r="25">
          <cell r="C25">
            <v>0</v>
          </cell>
        </row>
        <row r="26">
          <cell r="C26">
            <v>0</v>
          </cell>
        </row>
        <row r="27">
          <cell r="C27">
            <v>0</v>
          </cell>
        </row>
        <row r="28">
          <cell r="C28">
            <v>0</v>
          </cell>
        </row>
        <row r="29">
          <cell r="C29">
            <v>0</v>
          </cell>
        </row>
        <row r="30">
          <cell r="C30">
            <v>0</v>
          </cell>
        </row>
        <row r="31">
          <cell r="C31">
            <v>-4634364.84</v>
          </cell>
        </row>
        <row r="32">
          <cell r="C32">
            <v>974825</v>
          </cell>
        </row>
        <row r="33">
          <cell r="C33">
            <v>577818</v>
          </cell>
        </row>
        <row r="34">
          <cell r="C34">
            <v>0</v>
          </cell>
        </row>
        <row r="35">
          <cell r="C35">
            <v>0</v>
          </cell>
        </row>
        <row r="36">
          <cell r="C36">
            <v>0</v>
          </cell>
        </row>
        <row r="37">
          <cell r="C37">
            <v>0</v>
          </cell>
        </row>
        <row r="38">
          <cell r="C38">
            <v>0</v>
          </cell>
        </row>
        <row r="39">
          <cell r="C39">
            <v>0</v>
          </cell>
        </row>
        <row r="40">
          <cell r="C40">
            <v>-71420</v>
          </cell>
        </row>
        <row r="41">
          <cell r="C41">
            <v>-101156</v>
          </cell>
        </row>
        <row r="42">
          <cell r="C42">
            <v>19760</v>
          </cell>
        </row>
        <row r="43">
          <cell r="C43">
            <v>11344</v>
          </cell>
        </row>
        <row r="44">
          <cell r="C44">
            <v>0</v>
          </cell>
        </row>
        <row r="45">
          <cell r="C45">
            <v>0</v>
          </cell>
        </row>
        <row r="46">
          <cell r="C46">
            <v>-9284</v>
          </cell>
        </row>
        <row r="47">
          <cell r="C47">
            <v>-13150</v>
          </cell>
        </row>
        <row r="48">
          <cell r="C48">
            <v>4158</v>
          </cell>
        </row>
        <row r="49">
          <cell r="C49">
            <v>43881</v>
          </cell>
        </row>
        <row r="50">
          <cell r="C50">
            <v>995</v>
          </cell>
        </row>
        <row r="51">
          <cell r="C51">
            <v>1011</v>
          </cell>
        </row>
        <row r="52">
          <cell r="C52">
            <v>0</v>
          </cell>
        </row>
        <row r="53">
          <cell r="C53">
            <v>22749</v>
          </cell>
        </row>
        <row r="54">
          <cell r="C54">
            <v>7339</v>
          </cell>
        </row>
        <row r="55">
          <cell r="C55">
            <v>1057789</v>
          </cell>
        </row>
        <row r="56">
          <cell r="C56">
            <v>796664</v>
          </cell>
        </row>
        <row r="57">
          <cell r="C57">
            <v>683934</v>
          </cell>
        </row>
        <row r="58">
          <cell r="C58">
            <v>75146</v>
          </cell>
        </row>
        <row r="59">
          <cell r="C59">
            <v>380983</v>
          </cell>
        </row>
        <row r="60">
          <cell r="C60">
            <v>352092</v>
          </cell>
        </row>
        <row r="61">
          <cell r="C61">
            <v>1229654</v>
          </cell>
        </row>
        <row r="62">
          <cell r="C62">
            <v>121786</v>
          </cell>
        </row>
        <row r="63">
          <cell r="C63">
            <v>180709</v>
          </cell>
        </row>
        <row r="64">
          <cell r="C64">
            <v>111803</v>
          </cell>
        </row>
        <row r="65">
          <cell r="C65">
            <v>12244</v>
          </cell>
        </row>
        <row r="66">
          <cell r="C66">
            <v>5747</v>
          </cell>
        </row>
        <row r="67">
          <cell r="C67">
            <v>25942</v>
          </cell>
        </row>
        <row r="68">
          <cell r="C68">
            <v>35907</v>
          </cell>
        </row>
        <row r="69">
          <cell r="C69">
            <v>6657</v>
          </cell>
        </row>
        <row r="70">
          <cell r="C70">
            <v>-29483</v>
          </cell>
        </row>
        <row r="71">
          <cell r="C71">
            <v>20177</v>
          </cell>
        </row>
        <row r="72">
          <cell r="C72">
            <v>68156</v>
          </cell>
        </row>
        <row r="73">
          <cell r="C73">
            <v>1121019</v>
          </cell>
        </row>
        <row r="74">
          <cell r="C74">
            <v>3507384</v>
          </cell>
        </row>
        <row r="75">
          <cell r="C75">
            <v>134012</v>
          </cell>
        </row>
        <row r="76">
          <cell r="C76">
            <v>50975</v>
          </cell>
        </row>
        <row r="77">
          <cell r="C77">
            <v>0</v>
          </cell>
        </row>
        <row r="78">
          <cell r="C78">
            <v>1944</v>
          </cell>
        </row>
        <row r="79">
          <cell r="C79">
            <v>14895</v>
          </cell>
        </row>
        <row r="80">
          <cell r="C80">
            <v>68460</v>
          </cell>
        </row>
        <row r="81">
          <cell r="C81">
            <v>37633</v>
          </cell>
        </row>
        <row r="82">
          <cell r="C82">
            <v>-2470</v>
          </cell>
        </row>
        <row r="83">
          <cell r="C83">
            <v>0</v>
          </cell>
        </row>
        <row r="84">
          <cell r="C84">
            <v>0</v>
          </cell>
        </row>
        <row r="85">
          <cell r="C85">
            <v>17863</v>
          </cell>
        </row>
        <row r="86">
          <cell r="C86">
            <v>100</v>
          </cell>
        </row>
        <row r="87">
          <cell r="C87">
            <v>0</v>
          </cell>
        </row>
        <row r="88">
          <cell r="C88">
            <v>0</v>
          </cell>
        </row>
        <row r="89">
          <cell r="C89">
            <v>640531</v>
          </cell>
        </row>
        <row r="90">
          <cell r="C90">
            <v>0</v>
          </cell>
        </row>
        <row r="91">
          <cell r="C91">
            <v>0</v>
          </cell>
        </row>
        <row r="92">
          <cell r="C92">
            <v>14266</v>
          </cell>
        </row>
        <row r="93">
          <cell r="C93">
            <v>5554</v>
          </cell>
        </row>
        <row r="94">
          <cell r="C94">
            <v>0</v>
          </cell>
        </row>
        <row r="95">
          <cell r="C95">
            <v>42972</v>
          </cell>
        </row>
        <row r="96">
          <cell r="C96">
            <v>0</v>
          </cell>
        </row>
        <row r="97">
          <cell r="C97">
            <v>0</v>
          </cell>
        </row>
        <row r="98">
          <cell r="C98">
            <v>0</v>
          </cell>
        </row>
        <row r="99">
          <cell r="C99">
            <v>0</v>
          </cell>
        </row>
        <row r="100">
          <cell r="C100">
            <v>0</v>
          </cell>
        </row>
        <row r="101">
          <cell r="C101">
            <v>0</v>
          </cell>
        </row>
        <row r="102">
          <cell r="C102">
            <v>0</v>
          </cell>
        </row>
        <row r="103">
          <cell r="C103">
            <v>3025</v>
          </cell>
        </row>
        <row r="104">
          <cell r="C104">
            <v>21985</v>
          </cell>
        </row>
        <row r="105">
          <cell r="C105">
            <v>-75788</v>
          </cell>
        </row>
        <row r="106">
          <cell r="C106">
            <v>0</v>
          </cell>
        </row>
        <row r="107">
          <cell r="C107">
            <v>0</v>
          </cell>
        </row>
        <row r="108">
          <cell r="C108">
            <v>485608</v>
          </cell>
        </row>
        <row r="109">
          <cell r="C109">
            <v>57620</v>
          </cell>
        </row>
        <row r="110">
          <cell r="C110">
            <v>548700</v>
          </cell>
        </row>
        <row r="111">
          <cell r="C111">
            <v>50241</v>
          </cell>
        </row>
        <row r="112">
          <cell r="C112">
            <v>35596</v>
          </cell>
        </row>
        <row r="113">
          <cell r="C113">
            <v>0</v>
          </cell>
        </row>
        <row r="114">
          <cell r="C114">
            <v>0</v>
          </cell>
        </row>
        <row r="115">
          <cell r="C115">
            <v>8303</v>
          </cell>
        </row>
        <row r="116">
          <cell r="C116">
            <v>3796</v>
          </cell>
        </row>
        <row r="117">
          <cell r="C117">
            <v>3210</v>
          </cell>
        </row>
        <row r="118">
          <cell r="C118">
            <v>23736</v>
          </cell>
        </row>
        <row r="119">
          <cell r="C119">
            <v>31108</v>
          </cell>
        </row>
        <row r="120">
          <cell r="C120">
            <v>0</v>
          </cell>
        </row>
        <row r="121">
          <cell r="C121">
            <v>0</v>
          </cell>
        </row>
        <row r="122">
          <cell r="C122">
            <v>301585</v>
          </cell>
        </row>
        <row r="123">
          <cell r="C123">
            <v>356</v>
          </cell>
        </row>
        <row r="124">
          <cell r="C124">
            <v>372</v>
          </cell>
        </row>
        <row r="125">
          <cell r="C125">
            <v>0</v>
          </cell>
        </row>
        <row r="126">
          <cell r="C126">
            <v>177</v>
          </cell>
        </row>
        <row r="127">
          <cell r="C127">
            <v>47708</v>
          </cell>
        </row>
        <row r="128">
          <cell r="C128">
            <v>0</v>
          </cell>
        </row>
        <row r="129">
          <cell r="C129">
            <v>19568</v>
          </cell>
        </row>
        <row r="130">
          <cell r="C130">
            <v>0</v>
          </cell>
        </row>
        <row r="131">
          <cell r="C131">
            <v>0</v>
          </cell>
        </row>
        <row r="132">
          <cell r="C132">
            <v>3872</v>
          </cell>
        </row>
        <row r="133">
          <cell r="C133">
            <v>16582</v>
          </cell>
        </row>
        <row r="134">
          <cell r="C134">
            <v>900371</v>
          </cell>
        </row>
        <row r="135">
          <cell r="C135">
            <v>662730</v>
          </cell>
        </row>
        <row r="136">
          <cell r="C136">
            <v>-94</v>
          </cell>
        </row>
        <row r="137">
          <cell r="C137">
            <v>10996</v>
          </cell>
        </row>
        <row r="138">
          <cell r="C138">
            <v>45902</v>
          </cell>
        </row>
        <row r="139">
          <cell r="C139">
            <v>63699</v>
          </cell>
        </row>
        <row r="140">
          <cell r="C140">
            <v>103199</v>
          </cell>
        </row>
        <row r="141">
          <cell r="C141">
            <v>0</v>
          </cell>
        </row>
        <row r="142">
          <cell r="C142">
            <v>0</v>
          </cell>
        </row>
        <row r="143">
          <cell r="C143">
            <v>2323</v>
          </cell>
        </row>
        <row r="144">
          <cell r="C144">
            <v>52796</v>
          </cell>
        </row>
        <row r="145">
          <cell r="C145">
            <v>117033</v>
          </cell>
        </row>
        <row r="146">
          <cell r="C146">
            <v>96123</v>
          </cell>
        </row>
        <row r="147">
          <cell r="C147">
            <v>45442</v>
          </cell>
        </row>
        <row r="148">
          <cell r="C148">
            <v>435761</v>
          </cell>
        </row>
        <row r="149">
          <cell r="C149">
            <v>164281</v>
          </cell>
        </row>
        <row r="150">
          <cell r="C150">
            <v>156315</v>
          </cell>
        </row>
        <row r="151">
          <cell r="C151">
            <v>288115</v>
          </cell>
        </row>
        <row r="152">
          <cell r="C152">
            <v>706177</v>
          </cell>
        </row>
        <row r="153">
          <cell r="C153">
            <v>11247</v>
          </cell>
        </row>
        <row r="154">
          <cell r="C154">
            <v>-47</v>
          </cell>
        </row>
        <row r="155">
          <cell r="C155">
            <v>1030239</v>
          </cell>
        </row>
        <row r="156">
          <cell r="C156">
            <v>13084</v>
          </cell>
        </row>
        <row r="157">
          <cell r="C157">
            <v>24871</v>
          </cell>
        </row>
        <row r="158">
          <cell r="C158">
            <v>21824</v>
          </cell>
        </row>
        <row r="159">
          <cell r="C159">
            <v>8831</v>
          </cell>
        </row>
        <row r="160">
          <cell r="C160">
            <v>8726</v>
          </cell>
        </row>
        <row r="161">
          <cell r="C161">
            <v>11190</v>
          </cell>
        </row>
        <row r="162">
          <cell r="C162">
            <v>41197</v>
          </cell>
        </row>
        <row r="163">
          <cell r="C163">
            <v>0</v>
          </cell>
        </row>
        <row r="164">
          <cell r="C164">
            <v>0</v>
          </cell>
        </row>
        <row r="165">
          <cell r="C165">
            <v>6977</v>
          </cell>
        </row>
        <row r="166">
          <cell r="C166">
            <v>33</v>
          </cell>
        </row>
        <row r="167">
          <cell r="C167">
            <v>3127</v>
          </cell>
        </row>
        <row r="168">
          <cell r="C168">
            <v>0</v>
          </cell>
        </row>
        <row r="169">
          <cell r="C169">
            <v>0</v>
          </cell>
        </row>
        <row r="170">
          <cell r="C170">
            <v>0</v>
          </cell>
        </row>
        <row r="171">
          <cell r="C171">
            <v>0</v>
          </cell>
        </row>
        <row r="172">
          <cell r="C172">
            <v>0</v>
          </cell>
        </row>
        <row r="173">
          <cell r="C173">
            <v>41701</v>
          </cell>
        </row>
        <row r="174">
          <cell r="C174">
            <v>26934</v>
          </cell>
        </row>
        <row r="175">
          <cell r="C175">
            <v>20000</v>
          </cell>
        </row>
        <row r="176">
          <cell r="C176">
            <v>-1</v>
          </cell>
        </row>
        <row r="177">
          <cell r="C177">
            <v>895658</v>
          </cell>
        </row>
        <row r="178">
          <cell r="C178">
            <v>677482</v>
          </cell>
        </row>
        <row r="179">
          <cell r="C179">
            <v>0</v>
          </cell>
        </row>
        <row r="180">
          <cell r="C180">
            <v>0</v>
          </cell>
        </row>
        <row r="181">
          <cell r="C181">
            <v>0</v>
          </cell>
        </row>
        <row r="182">
          <cell r="C182">
            <v>272</v>
          </cell>
        </row>
        <row r="183">
          <cell r="C183">
            <v>1071284</v>
          </cell>
        </row>
        <row r="184">
          <cell r="C184">
            <v>457154</v>
          </cell>
        </row>
        <row r="185">
          <cell r="C185">
            <v>22715</v>
          </cell>
        </row>
        <row r="186">
          <cell r="C186">
            <v>22778</v>
          </cell>
        </row>
        <row r="187">
          <cell r="C187">
            <v>1266264</v>
          </cell>
        </row>
        <row r="188">
          <cell r="C188">
            <v>1360582</v>
          </cell>
        </row>
        <row r="189">
          <cell r="C189">
            <v>289439</v>
          </cell>
        </row>
        <row r="190">
          <cell r="C190">
            <v>313184</v>
          </cell>
        </row>
        <row r="191">
          <cell r="C191">
            <v>241800</v>
          </cell>
        </row>
        <row r="192">
          <cell r="C192">
            <v>233030</v>
          </cell>
        </row>
        <row r="193">
          <cell r="C193">
            <v>19607</v>
          </cell>
        </row>
        <row r="194">
          <cell r="C194">
            <v>26920</v>
          </cell>
        </row>
        <row r="195">
          <cell r="C195">
            <v>20</v>
          </cell>
        </row>
        <row r="196">
          <cell r="C196">
            <v>35</v>
          </cell>
        </row>
        <row r="197">
          <cell r="C197">
            <v>5338</v>
          </cell>
        </row>
        <row r="198">
          <cell r="C198">
            <v>1680</v>
          </cell>
        </row>
        <row r="199">
          <cell r="C199">
            <v>2177</v>
          </cell>
        </row>
        <row r="200">
          <cell r="C200">
            <v>5448</v>
          </cell>
        </row>
        <row r="201">
          <cell r="C201">
            <v>3101</v>
          </cell>
        </row>
        <row r="202">
          <cell r="C202">
            <v>6048</v>
          </cell>
        </row>
        <row r="203">
          <cell r="C203">
            <v>1599</v>
          </cell>
        </row>
        <row r="204">
          <cell r="C204">
            <v>1818</v>
          </cell>
        </row>
        <row r="205">
          <cell r="C205">
            <v>-133</v>
          </cell>
        </row>
        <row r="206">
          <cell r="C206">
            <v>-136</v>
          </cell>
        </row>
        <row r="207">
          <cell r="C207">
            <v>0</v>
          </cell>
        </row>
        <row r="208">
          <cell r="C208">
            <v>58</v>
          </cell>
        </row>
        <row r="209">
          <cell r="C209">
            <v>23544</v>
          </cell>
        </row>
        <row r="210">
          <cell r="C210">
            <v>24033</v>
          </cell>
        </row>
        <row r="211">
          <cell r="C211">
            <v>94928</v>
          </cell>
        </row>
        <row r="212">
          <cell r="C212">
            <v>142939</v>
          </cell>
        </row>
        <row r="213">
          <cell r="C213">
            <v>928866</v>
          </cell>
        </row>
        <row r="214">
          <cell r="C214">
            <v>923105</v>
          </cell>
        </row>
        <row r="215">
          <cell r="C215">
            <v>159783</v>
          </cell>
        </row>
        <row r="216">
          <cell r="C216">
            <v>334554</v>
          </cell>
        </row>
        <row r="217">
          <cell r="C217">
            <v>274</v>
          </cell>
        </row>
        <row r="218">
          <cell r="C218">
            <v>313</v>
          </cell>
        </row>
        <row r="219">
          <cell r="C219">
            <v>2526</v>
          </cell>
        </row>
        <row r="220">
          <cell r="C220">
            <v>2605</v>
          </cell>
        </row>
        <row r="221">
          <cell r="C221">
            <v>9269</v>
          </cell>
        </row>
        <row r="222">
          <cell r="C222">
            <v>14405</v>
          </cell>
        </row>
        <row r="223">
          <cell r="C223">
            <v>135300</v>
          </cell>
        </row>
        <row r="224">
          <cell r="C224">
            <v>155875</v>
          </cell>
        </row>
        <row r="225">
          <cell r="C225">
            <v>97</v>
          </cell>
        </row>
        <row r="226">
          <cell r="C226">
            <v>1120</v>
          </cell>
        </row>
        <row r="227">
          <cell r="C227">
            <v>1153</v>
          </cell>
        </row>
        <row r="228">
          <cell r="C228">
            <v>4705</v>
          </cell>
        </row>
        <row r="229">
          <cell r="C229">
            <v>7814</v>
          </cell>
        </row>
        <row r="230">
          <cell r="C230">
            <v>73326</v>
          </cell>
        </row>
        <row r="231">
          <cell r="C231">
            <v>84935</v>
          </cell>
        </row>
        <row r="232">
          <cell r="C232">
            <v>43</v>
          </cell>
        </row>
        <row r="233">
          <cell r="C233">
            <v>21173</v>
          </cell>
        </row>
        <row r="234">
          <cell r="C234">
            <v>23934</v>
          </cell>
        </row>
        <row r="235">
          <cell r="C235">
            <v>165</v>
          </cell>
        </row>
        <row r="236">
          <cell r="C236">
            <v>169</v>
          </cell>
        </row>
        <row r="237">
          <cell r="C237">
            <v>810</v>
          </cell>
        </row>
        <row r="238">
          <cell r="C238">
            <v>5446</v>
          </cell>
        </row>
        <row r="239">
          <cell r="C239">
            <v>9</v>
          </cell>
        </row>
        <row r="240">
          <cell r="C240">
            <v>9</v>
          </cell>
        </row>
        <row r="241">
          <cell r="C241">
            <v>1522</v>
          </cell>
        </row>
        <row r="242">
          <cell r="C242">
            <v>2031</v>
          </cell>
        </row>
        <row r="243">
          <cell r="C243">
            <v>3081</v>
          </cell>
        </row>
        <row r="244">
          <cell r="C244">
            <v>4068</v>
          </cell>
        </row>
        <row r="245">
          <cell r="C245">
            <v>766</v>
          </cell>
        </row>
        <row r="246">
          <cell r="C246">
            <v>1014</v>
          </cell>
        </row>
        <row r="247">
          <cell r="C247">
            <v>2766</v>
          </cell>
        </row>
        <row r="248">
          <cell r="C248">
            <v>3662</v>
          </cell>
        </row>
        <row r="249">
          <cell r="C249">
            <v>1947</v>
          </cell>
        </row>
        <row r="250">
          <cell r="C250">
            <v>2577</v>
          </cell>
        </row>
        <row r="251">
          <cell r="C251">
            <v>6095</v>
          </cell>
        </row>
        <row r="252">
          <cell r="C252">
            <v>7845</v>
          </cell>
        </row>
        <row r="253">
          <cell r="C253">
            <v>209</v>
          </cell>
        </row>
        <row r="254">
          <cell r="C254">
            <v>277</v>
          </cell>
        </row>
        <row r="255">
          <cell r="C255">
            <v>-1991</v>
          </cell>
        </row>
        <row r="256">
          <cell r="C256">
            <v>-2627</v>
          </cell>
        </row>
        <row r="257">
          <cell r="C257">
            <v>79</v>
          </cell>
        </row>
        <row r="258">
          <cell r="C258">
            <v>81</v>
          </cell>
        </row>
        <row r="259">
          <cell r="C259">
            <v>14</v>
          </cell>
        </row>
        <row r="260">
          <cell r="C260">
            <v>14</v>
          </cell>
        </row>
        <row r="261">
          <cell r="C261">
            <v>0</v>
          </cell>
        </row>
        <row r="262">
          <cell r="C262">
            <v>0</v>
          </cell>
        </row>
        <row r="263">
          <cell r="C263">
            <v>-13260</v>
          </cell>
        </row>
        <row r="264">
          <cell r="C264">
            <v>-324601</v>
          </cell>
        </row>
        <row r="265">
          <cell r="C265">
            <v>-68139</v>
          </cell>
        </row>
        <row r="266">
          <cell r="C266">
            <v>-21588</v>
          </cell>
        </row>
        <row r="267">
          <cell r="C267">
            <v>-93510</v>
          </cell>
        </row>
        <row r="268">
          <cell r="C268">
            <v>-53338</v>
          </cell>
        </row>
        <row r="269">
          <cell r="C269">
            <v>-34628</v>
          </cell>
        </row>
        <row r="270">
          <cell r="C270">
            <v>-1277</v>
          </cell>
        </row>
        <row r="271">
          <cell r="C271">
            <v>0</v>
          </cell>
        </row>
        <row r="272">
          <cell r="C272">
            <v>-12105</v>
          </cell>
        </row>
        <row r="273">
          <cell r="C273">
            <v>-15021</v>
          </cell>
        </row>
        <row r="274">
          <cell r="C274">
            <v>-3096</v>
          </cell>
        </row>
        <row r="275">
          <cell r="C275">
            <v>-13766</v>
          </cell>
        </row>
        <row r="276">
          <cell r="C276">
            <v>-531</v>
          </cell>
        </row>
        <row r="277">
          <cell r="C277">
            <v>-13019</v>
          </cell>
        </row>
        <row r="278">
          <cell r="C278">
            <v>-688</v>
          </cell>
        </row>
        <row r="279">
          <cell r="C279">
            <v>0</v>
          </cell>
        </row>
        <row r="280">
          <cell r="C280">
            <v>0</v>
          </cell>
        </row>
        <row r="281">
          <cell r="C281">
            <v>0</v>
          </cell>
        </row>
        <row r="282">
          <cell r="C282">
            <v>-4</v>
          </cell>
        </row>
        <row r="283">
          <cell r="C283">
            <v>0</v>
          </cell>
        </row>
        <row r="284">
          <cell r="C284">
            <v>0</v>
          </cell>
        </row>
        <row r="285">
          <cell r="C285">
            <v>0</v>
          </cell>
        </row>
        <row r="286">
          <cell r="C286">
            <v>0</v>
          </cell>
        </row>
        <row r="287">
          <cell r="C287">
            <v>0</v>
          </cell>
        </row>
        <row r="288">
          <cell r="C288">
            <v>-230425</v>
          </cell>
        </row>
        <row r="289">
          <cell r="C289">
            <v>0</v>
          </cell>
        </row>
        <row r="290">
          <cell r="C290">
            <v>0</v>
          </cell>
        </row>
        <row r="291">
          <cell r="C291">
            <v>-32820</v>
          </cell>
        </row>
        <row r="292">
          <cell r="C292">
            <v>-3240</v>
          </cell>
        </row>
        <row r="293">
          <cell r="C293">
            <v>0</v>
          </cell>
        </row>
        <row r="294">
          <cell r="C294">
            <v>-24765</v>
          </cell>
        </row>
        <row r="295">
          <cell r="C295">
            <v>-16116</v>
          </cell>
        </row>
        <row r="296">
          <cell r="C296">
            <v>-202084</v>
          </cell>
        </row>
        <row r="297">
          <cell r="C297">
            <v>-325269</v>
          </cell>
        </row>
        <row r="298">
          <cell r="C298">
            <v>-80637</v>
          </cell>
        </row>
        <row r="299">
          <cell r="C299">
            <v>-32349</v>
          </cell>
        </row>
        <row r="300">
          <cell r="C300">
            <v>-4225</v>
          </cell>
        </row>
        <row r="301">
          <cell r="C301">
            <v>-1112</v>
          </cell>
        </row>
        <row r="302">
          <cell r="C302">
            <v>0</v>
          </cell>
        </row>
        <row r="303">
          <cell r="C303">
            <v>0</v>
          </cell>
        </row>
        <row r="304">
          <cell r="C304">
            <v>-800477</v>
          </cell>
        </row>
        <row r="305">
          <cell r="C305">
            <v>-1904781</v>
          </cell>
        </row>
        <row r="306">
          <cell r="C306">
            <v>-2672</v>
          </cell>
        </row>
        <row r="307">
          <cell r="C307">
            <v>-284</v>
          </cell>
        </row>
        <row r="308">
          <cell r="C308">
            <v>0</v>
          </cell>
        </row>
        <row r="309">
          <cell r="C309">
            <v>0</v>
          </cell>
        </row>
        <row r="310">
          <cell r="C310">
            <v>-101278</v>
          </cell>
        </row>
        <row r="311">
          <cell r="C311">
            <v>0</v>
          </cell>
        </row>
        <row r="312">
          <cell r="C312">
            <v>-14666</v>
          </cell>
        </row>
        <row r="313">
          <cell r="C313">
            <v>-124</v>
          </cell>
        </row>
        <row r="314">
          <cell r="C314">
            <v>-25297</v>
          </cell>
        </row>
        <row r="315">
          <cell r="C315">
            <v>-46</v>
          </cell>
        </row>
        <row r="316">
          <cell r="C316">
            <v>-304</v>
          </cell>
        </row>
        <row r="317">
          <cell r="C317">
            <v>-39</v>
          </cell>
        </row>
        <row r="318">
          <cell r="C318">
            <v>0</v>
          </cell>
        </row>
        <row r="319">
          <cell r="C319">
            <v>-11062</v>
          </cell>
        </row>
        <row r="320">
          <cell r="C320">
            <v>-4094</v>
          </cell>
        </row>
        <row r="321">
          <cell r="C321">
            <v>-24</v>
          </cell>
        </row>
        <row r="322">
          <cell r="C322">
            <v>-198</v>
          </cell>
        </row>
        <row r="323">
          <cell r="C323">
            <v>-25</v>
          </cell>
        </row>
        <row r="324">
          <cell r="C324">
            <v>0</v>
          </cell>
        </row>
        <row r="325">
          <cell r="C325">
            <v>-6079</v>
          </cell>
        </row>
        <row r="326">
          <cell r="C326">
            <v>-3283</v>
          </cell>
        </row>
        <row r="327">
          <cell r="C327">
            <v>-11</v>
          </cell>
        </row>
        <row r="328">
          <cell r="C328">
            <v>132</v>
          </cell>
        </row>
        <row r="329">
          <cell r="C329">
            <v>2184</v>
          </cell>
        </row>
        <row r="330">
          <cell r="C330">
            <v>17</v>
          </cell>
        </row>
        <row r="331">
          <cell r="C331">
            <v>284</v>
          </cell>
        </row>
        <row r="332">
          <cell r="C332">
            <v>-1071284</v>
          </cell>
        </row>
        <row r="333">
          <cell r="C333">
            <v>-457154</v>
          </cell>
        </row>
        <row r="334">
          <cell r="C334">
            <v>-760424</v>
          </cell>
        </row>
        <row r="335">
          <cell r="C335">
            <v>-5106</v>
          </cell>
        </row>
        <row r="336">
          <cell r="C336">
            <v>-1211685</v>
          </cell>
        </row>
        <row r="337">
          <cell r="C337">
            <v>-7613</v>
          </cell>
        </row>
        <row r="338">
          <cell r="C338">
            <v>-265109</v>
          </cell>
        </row>
        <row r="339">
          <cell r="C339">
            <v>-47</v>
          </cell>
        </row>
        <row r="340">
          <cell r="C340">
            <v>0</v>
          </cell>
        </row>
        <row r="341">
          <cell r="C341">
            <v>20832094</v>
          </cell>
        </row>
        <row r="342">
          <cell r="C342">
            <v>16197729.16</v>
          </cell>
        </row>
        <row r="343">
          <cell r="C343">
            <v>85757987.159999996</v>
          </cell>
        </row>
      </sheetData>
      <sheetData sheetId="1">
        <row r="1">
          <cell r="F1" t="str">
            <v>Preliminary</v>
          </cell>
        </row>
        <row r="3">
          <cell r="F3">
            <v>5362425</v>
          </cell>
        </row>
        <row r="4">
          <cell r="F4">
            <v>13961394</v>
          </cell>
        </row>
        <row r="5">
          <cell r="F5">
            <v>2248271</v>
          </cell>
        </row>
        <row r="6">
          <cell r="F6">
            <v>1914922</v>
          </cell>
        </row>
        <row r="7">
          <cell r="F7">
            <v>19862791</v>
          </cell>
        </row>
        <row r="8">
          <cell r="F8">
            <v>26210455</v>
          </cell>
        </row>
        <row r="9">
          <cell r="F9">
            <v>69560258</v>
          </cell>
        </row>
        <row r="10">
          <cell r="F10">
            <v>69560258</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row r="21">
          <cell r="F21">
            <v>0</v>
          </cell>
        </row>
        <row r="22">
          <cell r="F22">
            <v>-4634364.84</v>
          </cell>
        </row>
        <row r="23">
          <cell r="F23">
            <v>0</v>
          </cell>
        </row>
        <row r="24">
          <cell r="F24">
            <v>0</v>
          </cell>
        </row>
        <row r="25">
          <cell r="F25">
            <v>0</v>
          </cell>
        </row>
        <row r="26">
          <cell r="F26">
            <v>0</v>
          </cell>
        </row>
        <row r="27">
          <cell r="F27">
            <v>0</v>
          </cell>
        </row>
        <row r="28">
          <cell r="F28">
            <v>0</v>
          </cell>
        </row>
        <row r="29">
          <cell r="F29">
            <v>0</v>
          </cell>
        </row>
        <row r="30">
          <cell r="F30">
            <v>-4634364.84</v>
          </cell>
        </row>
        <row r="31">
          <cell r="F31">
            <v>974825</v>
          </cell>
        </row>
        <row r="32">
          <cell r="F32">
            <v>577818</v>
          </cell>
        </row>
        <row r="33">
          <cell r="F33">
            <v>0</v>
          </cell>
        </row>
        <row r="34">
          <cell r="F34">
            <v>0</v>
          </cell>
        </row>
        <row r="35">
          <cell r="F35">
            <v>0</v>
          </cell>
        </row>
        <row r="36">
          <cell r="F36">
            <v>0</v>
          </cell>
        </row>
        <row r="37">
          <cell r="F37">
            <v>0</v>
          </cell>
        </row>
        <row r="38">
          <cell r="F38">
            <v>0</v>
          </cell>
        </row>
        <row r="39">
          <cell r="F39">
            <v>-71420</v>
          </cell>
        </row>
        <row r="40">
          <cell r="F40">
            <v>-101156</v>
          </cell>
        </row>
        <row r="41">
          <cell r="F41">
            <v>19760</v>
          </cell>
        </row>
        <row r="42">
          <cell r="F42">
            <v>11344</v>
          </cell>
        </row>
        <row r="43">
          <cell r="F43">
            <v>0</v>
          </cell>
        </row>
        <row r="44">
          <cell r="F44">
            <v>0</v>
          </cell>
        </row>
        <row r="45">
          <cell r="F45">
            <v>-9284</v>
          </cell>
        </row>
        <row r="46">
          <cell r="F46">
            <v>-13150</v>
          </cell>
        </row>
        <row r="47">
          <cell r="F47">
            <v>4158</v>
          </cell>
        </row>
        <row r="48">
          <cell r="F48">
            <v>43881</v>
          </cell>
        </row>
        <row r="49">
          <cell r="F49">
            <v>995</v>
          </cell>
        </row>
        <row r="50">
          <cell r="F50">
            <v>1011</v>
          </cell>
        </row>
        <row r="51">
          <cell r="F51">
            <v>0</v>
          </cell>
        </row>
        <row r="52">
          <cell r="F52">
            <v>22749</v>
          </cell>
        </row>
        <row r="53">
          <cell r="F53">
            <v>7339</v>
          </cell>
        </row>
        <row r="54">
          <cell r="F54">
            <v>1057789</v>
          </cell>
        </row>
        <row r="55">
          <cell r="F55">
            <v>796664</v>
          </cell>
        </row>
        <row r="56">
          <cell r="F56">
            <v>683934</v>
          </cell>
        </row>
        <row r="57">
          <cell r="F57">
            <v>75146</v>
          </cell>
        </row>
        <row r="58">
          <cell r="F58">
            <v>380983</v>
          </cell>
        </row>
        <row r="59">
          <cell r="F59">
            <v>352092</v>
          </cell>
        </row>
        <row r="60">
          <cell r="F60">
            <v>1229654</v>
          </cell>
        </row>
        <row r="61">
          <cell r="F61">
            <v>121786</v>
          </cell>
        </row>
        <row r="62">
          <cell r="F62">
            <v>180709</v>
          </cell>
        </row>
        <row r="63">
          <cell r="F63">
            <v>111803</v>
          </cell>
        </row>
        <row r="64">
          <cell r="F64">
            <v>12244</v>
          </cell>
        </row>
        <row r="65">
          <cell r="F65">
            <v>5747</v>
          </cell>
        </row>
        <row r="66">
          <cell r="F66">
            <v>25942</v>
          </cell>
        </row>
        <row r="67">
          <cell r="F67">
            <v>35907</v>
          </cell>
        </row>
        <row r="68">
          <cell r="F68">
            <v>6657</v>
          </cell>
        </row>
        <row r="69">
          <cell r="F69">
            <v>-29483</v>
          </cell>
        </row>
        <row r="70">
          <cell r="F70">
            <v>20177</v>
          </cell>
        </row>
        <row r="71">
          <cell r="F71">
            <v>68156</v>
          </cell>
        </row>
        <row r="72">
          <cell r="F72">
            <v>1121019</v>
          </cell>
        </row>
        <row r="73">
          <cell r="F73">
            <v>3507384</v>
          </cell>
        </row>
        <row r="74">
          <cell r="F74">
            <v>134012</v>
          </cell>
        </row>
        <row r="75">
          <cell r="F75">
            <v>50975</v>
          </cell>
        </row>
        <row r="76">
          <cell r="F76">
            <v>0</v>
          </cell>
        </row>
        <row r="77">
          <cell r="F77">
            <v>1944</v>
          </cell>
        </row>
        <row r="78">
          <cell r="F78">
            <v>14895</v>
          </cell>
        </row>
        <row r="79">
          <cell r="F79">
            <v>68460</v>
          </cell>
        </row>
        <row r="80">
          <cell r="F80">
            <v>37633</v>
          </cell>
        </row>
        <row r="81">
          <cell r="F81">
            <v>-2470</v>
          </cell>
        </row>
        <row r="82">
          <cell r="F82">
            <v>0</v>
          </cell>
        </row>
        <row r="83">
          <cell r="F83">
            <v>0</v>
          </cell>
        </row>
        <row r="84">
          <cell r="F84">
            <v>17863</v>
          </cell>
        </row>
        <row r="85">
          <cell r="F85">
            <v>100</v>
          </cell>
        </row>
        <row r="86">
          <cell r="F86">
            <v>0</v>
          </cell>
        </row>
        <row r="87">
          <cell r="F87">
            <v>0</v>
          </cell>
        </row>
        <row r="88">
          <cell r="F88">
            <v>640531</v>
          </cell>
        </row>
        <row r="89">
          <cell r="F89">
            <v>0</v>
          </cell>
        </row>
        <row r="90">
          <cell r="F90">
            <v>0</v>
          </cell>
        </row>
        <row r="91">
          <cell r="F91">
            <v>14266</v>
          </cell>
        </row>
        <row r="92">
          <cell r="F92">
            <v>5554</v>
          </cell>
        </row>
        <row r="93">
          <cell r="F93">
            <v>0</v>
          </cell>
        </row>
        <row r="94">
          <cell r="F94">
            <v>42972</v>
          </cell>
        </row>
        <row r="95">
          <cell r="F95">
            <v>0</v>
          </cell>
        </row>
        <row r="96">
          <cell r="F96">
            <v>0</v>
          </cell>
        </row>
        <row r="97">
          <cell r="F97">
            <v>0</v>
          </cell>
        </row>
        <row r="98">
          <cell r="F98">
            <v>0</v>
          </cell>
        </row>
        <row r="99">
          <cell r="F99">
            <v>0</v>
          </cell>
        </row>
        <row r="100">
          <cell r="F100">
            <v>0</v>
          </cell>
        </row>
        <row r="101">
          <cell r="F101">
            <v>0</v>
          </cell>
        </row>
        <row r="102">
          <cell r="F102">
            <v>3025</v>
          </cell>
        </row>
        <row r="103">
          <cell r="F103">
            <v>21985</v>
          </cell>
        </row>
        <row r="104">
          <cell r="F104">
            <v>-75788</v>
          </cell>
        </row>
        <row r="105">
          <cell r="F105">
            <v>0</v>
          </cell>
        </row>
        <row r="106">
          <cell r="F106">
            <v>0</v>
          </cell>
        </row>
        <row r="107">
          <cell r="F107">
            <v>485608</v>
          </cell>
        </row>
        <row r="108">
          <cell r="F108">
            <v>57620</v>
          </cell>
        </row>
        <row r="109">
          <cell r="F109">
            <v>548700</v>
          </cell>
        </row>
        <row r="110">
          <cell r="F110">
            <v>50241</v>
          </cell>
        </row>
        <row r="111">
          <cell r="F111">
            <v>35596</v>
          </cell>
        </row>
        <row r="112">
          <cell r="F112">
            <v>0</v>
          </cell>
        </row>
        <row r="113">
          <cell r="F113">
            <v>0</v>
          </cell>
        </row>
        <row r="114">
          <cell r="F114">
            <v>8303</v>
          </cell>
        </row>
        <row r="115">
          <cell r="F115">
            <v>3796</v>
          </cell>
        </row>
        <row r="116">
          <cell r="F116">
            <v>3210</v>
          </cell>
        </row>
        <row r="117">
          <cell r="F117">
            <v>23736</v>
          </cell>
        </row>
        <row r="118">
          <cell r="F118">
            <v>31108</v>
          </cell>
        </row>
        <row r="119">
          <cell r="F119">
            <v>0</v>
          </cell>
        </row>
        <row r="120">
          <cell r="F120">
            <v>0</v>
          </cell>
        </row>
        <row r="121">
          <cell r="F121">
            <v>301585</v>
          </cell>
        </row>
        <row r="122">
          <cell r="F122">
            <v>356</v>
          </cell>
        </row>
        <row r="123">
          <cell r="F123">
            <v>372</v>
          </cell>
        </row>
        <row r="124">
          <cell r="F124">
            <v>0</v>
          </cell>
        </row>
        <row r="125">
          <cell r="F125">
            <v>177</v>
          </cell>
        </row>
        <row r="126">
          <cell r="F126">
            <v>47708</v>
          </cell>
        </row>
        <row r="127">
          <cell r="F127">
            <v>0</v>
          </cell>
        </row>
        <row r="128">
          <cell r="F128">
            <v>19568</v>
          </cell>
        </row>
        <row r="129">
          <cell r="F129">
            <v>0</v>
          </cell>
        </row>
        <row r="130">
          <cell r="F130">
            <v>0</v>
          </cell>
        </row>
        <row r="131">
          <cell r="F131">
            <v>3872</v>
          </cell>
        </row>
        <row r="132">
          <cell r="F132">
            <v>16582</v>
          </cell>
        </row>
        <row r="133">
          <cell r="F133">
            <v>900371</v>
          </cell>
        </row>
        <row r="134">
          <cell r="F134">
            <v>662730</v>
          </cell>
        </row>
        <row r="135">
          <cell r="F135">
            <v>-94</v>
          </cell>
        </row>
        <row r="136">
          <cell r="F136">
            <v>10996</v>
          </cell>
        </row>
        <row r="137">
          <cell r="F137">
            <v>45902</v>
          </cell>
        </row>
        <row r="138">
          <cell r="F138">
            <v>63699</v>
          </cell>
        </row>
        <row r="139">
          <cell r="F139">
            <v>103199</v>
          </cell>
        </row>
        <row r="140">
          <cell r="F140">
            <v>0</v>
          </cell>
        </row>
        <row r="141">
          <cell r="F141">
            <v>0</v>
          </cell>
        </row>
        <row r="142">
          <cell r="F142">
            <v>2323</v>
          </cell>
        </row>
        <row r="143">
          <cell r="F143">
            <v>52796</v>
          </cell>
        </row>
        <row r="144">
          <cell r="F144">
            <v>117033</v>
          </cell>
        </row>
        <row r="145">
          <cell r="F145">
            <v>96123</v>
          </cell>
        </row>
        <row r="146">
          <cell r="F146">
            <v>45442</v>
          </cell>
        </row>
        <row r="147">
          <cell r="F147">
            <v>435761</v>
          </cell>
        </row>
        <row r="148">
          <cell r="F148">
            <v>164281</v>
          </cell>
        </row>
        <row r="149">
          <cell r="F149">
            <v>156315</v>
          </cell>
        </row>
        <row r="150">
          <cell r="F150">
            <v>288115</v>
          </cell>
        </row>
        <row r="151">
          <cell r="F151">
            <v>706177</v>
          </cell>
        </row>
        <row r="152">
          <cell r="F152">
            <v>11247</v>
          </cell>
        </row>
        <row r="153">
          <cell r="F153">
            <v>-47</v>
          </cell>
        </row>
        <row r="154">
          <cell r="F154">
            <v>1030239</v>
          </cell>
        </row>
        <row r="155">
          <cell r="F155">
            <v>13084</v>
          </cell>
        </row>
        <row r="156">
          <cell r="F156">
            <v>24871</v>
          </cell>
        </row>
        <row r="157">
          <cell r="F157">
            <v>21824</v>
          </cell>
        </row>
        <row r="158">
          <cell r="F158">
            <v>8831</v>
          </cell>
        </row>
        <row r="159">
          <cell r="F159">
            <v>8726</v>
          </cell>
        </row>
        <row r="160">
          <cell r="F160">
            <v>11190</v>
          </cell>
        </row>
        <row r="161">
          <cell r="F161">
            <v>41197</v>
          </cell>
        </row>
        <row r="162">
          <cell r="F162">
            <v>0</v>
          </cell>
        </row>
        <row r="163">
          <cell r="F163">
            <v>0</v>
          </cell>
        </row>
        <row r="164">
          <cell r="F164">
            <v>6977</v>
          </cell>
        </row>
        <row r="165">
          <cell r="F165">
            <v>33</v>
          </cell>
        </row>
        <row r="166">
          <cell r="F166">
            <v>3127</v>
          </cell>
        </row>
        <row r="167">
          <cell r="F167">
            <v>0</v>
          </cell>
        </row>
        <row r="168">
          <cell r="F168">
            <v>0</v>
          </cell>
        </row>
        <row r="169">
          <cell r="F169">
            <v>0</v>
          </cell>
        </row>
        <row r="170">
          <cell r="F170">
            <v>0</v>
          </cell>
        </row>
        <row r="171">
          <cell r="F171">
            <v>0</v>
          </cell>
        </row>
        <row r="172">
          <cell r="F172">
            <v>41701</v>
          </cell>
        </row>
        <row r="173">
          <cell r="F173">
            <v>26934</v>
          </cell>
        </row>
        <row r="174">
          <cell r="F174">
            <v>20000</v>
          </cell>
        </row>
        <row r="175">
          <cell r="F175">
            <v>-1</v>
          </cell>
        </row>
        <row r="176">
          <cell r="F176">
            <v>895658</v>
          </cell>
        </row>
        <row r="177">
          <cell r="F177">
            <v>677482</v>
          </cell>
        </row>
        <row r="178">
          <cell r="F178">
            <v>0</v>
          </cell>
        </row>
        <row r="179">
          <cell r="F179">
            <v>0</v>
          </cell>
        </row>
        <row r="180">
          <cell r="F180">
            <v>0</v>
          </cell>
        </row>
        <row r="181">
          <cell r="F181">
            <v>272</v>
          </cell>
        </row>
        <row r="182">
          <cell r="F182">
            <v>1071284</v>
          </cell>
        </row>
        <row r="183">
          <cell r="F183">
            <v>457154</v>
          </cell>
        </row>
        <row r="184">
          <cell r="F184">
            <v>22715</v>
          </cell>
        </row>
        <row r="185">
          <cell r="F185">
            <v>22778</v>
          </cell>
        </row>
        <row r="186">
          <cell r="F186">
            <v>1266264</v>
          </cell>
        </row>
        <row r="187">
          <cell r="F187">
            <v>1360582</v>
          </cell>
        </row>
        <row r="188">
          <cell r="F188">
            <v>289439</v>
          </cell>
        </row>
        <row r="189">
          <cell r="F189">
            <v>313184</v>
          </cell>
        </row>
        <row r="190">
          <cell r="F190">
            <v>241800</v>
          </cell>
        </row>
        <row r="191">
          <cell r="F191">
            <v>233030</v>
          </cell>
        </row>
        <row r="192">
          <cell r="F192">
            <v>19607</v>
          </cell>
        </row>
        <row r="193">
          <cell r="F193">
            <v>26920</v>
          </cell>
        </row>
        <row r="194">
          <cell r="F194">
            <v>20</v>
          </cell>
        </row>
        <row r="195">
          <cell r="F195">
            <v>35</v>
          </cell>
        </row>
        <row r="196">
          <cell r="F196">
            <v>5338</v>
          </cell>
        </row>
        <row r="197">
          <cell r="F197">
            <v>1680</v>
          </cell>
        </row>
        <row r="198">
          <cell r="F198">
            <v>2177</v>
          </cell>
        </row>
        <row r="199">
          <cell r="F199">
            <v>5448</v>
          </cell>
        </row>
        <row r="200">
          <cell r="F200">
            <v>3101</v>
          </cell>
        </row>
        <row r="201">
          <cell r="F201">
            <v>6048</v>
          </cell>
        </row>
        <row r="202">
          <cell r="F202">
            <v>1599</v>
          </cell>
        </row>
        <row r="203">
          <cell r="F203">
            <v>1818</v>
          </cell>
        </row>
        <row r="204">
          <cell r="F204">
            <v>-133</v>
          </cell>
        </row>
        <row r="205">
          <cell r="F205">
            <v>-136</v>
          </cell>
        </row>
        <row r="206">
          <cell r="F206">
            <v>0</v>
          </cell>
        </row>
        <row r="207">
          <cell r="F207">
            <v>58</v>
          </cell>
        </row>
        <row r="208">
          <cell r="F208">
            <v>23544</v>
          </cell>
        </row>
        <row r="209">
          <cell r="F209">
            <v>24033</v>
          </cell>
        </row>
        <row r="210">
          <cell r="F210">
            <v>94928</v>
          </cell>
        </row>
        <row r="211">
          <cell r="F211">
            <v>142939</v>
          </cell>
        </row>
        <row r="212">
          <cell r="F212">
            <v>928866</v>
          </cell>
        </row>
        <row r="213">
          <cell r="F213">
            <v>923105</v>
          </cell>
        </row>
        <row r="214">
          <cell r="F214">
            <v>159783</v>
          </cell>
        </row>
        <row r="215">
          <cell r="F215">
            <v>334554</v>
          </cell>
        </row>
        <row r="216">
          <cell r="F216">
            <v>274</v>
          </cell>
        </row>
        <row r="217">
          <cell r="F217">
            <v>313</v>
          </cell>
        </row>
        <row r="218">
          <cell r="F218">
            <v>2526</v>
          </cell>
        </row>
        <row r="219">
          <cell r="F219">
            <v>2605</v>
          </cell>
        </row>
        <row r="220">
          <cell r="F220">
            <v>9269</v>
          </cell>
        </row>
        <row r="221">
          <cell r="F221">
            <v>14405</v>
          </cell>
        </row>
        <row r="222">
          <cell r="F222">
            <v>135300</v>
          </cell>
        </row>
        <row r="223">
          <cell r="F223">
            <v>155875</v>
          </cell>
        </row>
        <row r="224">
          <cell r="F224">
            <v>97</v>
          </cell>
        </row>
        <row r="225">
          <cell r="F225">
            <v>1120</v>
          </cell>
        </row>
        <row r="226">
          <cell r="F226">
            <v>1153</v>
          </cell>
        </row>
        <row r="227">
          <cell r="F227">
            <v>4705</v>
          </cell>
        </row>
        <row r="228">
          <cell r="F228">
            <v>7814</v>
          </cell>
        </row>
        <row r="229">
          <cell r="F229">
            <v>73326</v>
          </cell>
        </row>
        <row r="230">
          <cell r="F230">
            <v>84935</v>
          </cell>
        </row>
        <row r="231">
          <cell r="F231">
            <v>43</v>
          </cell>
        </row>
        <row r="232">
          <cell r="F232">
            <v>21173</v>
          </cell>
        </row>
        <row r="233">
          <cell r="F233">
            <v>23934</v>
          </cell>
        </row>
        <row r="234">
          <cell r="F234">
            <v>165</v>
          </cell>
        </row>
        <row r="235">
          <cell r="F235">
            <v>169</v>
          </cell>
        </row>
        <row r="236">
          <cell r="F236">
            <v>810</v>
          </cell>
        </row>
        <row r="237">
          <cell r="F237">
            <v>5446</v>
          </cell>
        </row>
        <row r="238">
          <cell r="F238">
            <v>9</v>
          </cell>
        </row>
        <row r="239">
          <cell r="F239">
            <v>9</v>
          </cell>
        </row>
        <row r="240">
          <cell r="F240">
            <v>1522</v>
          </cell>
        </row>
        <row r="241">
          <cell r="F241">
            <v>2031</v>
          </cell>
        </row>
        <row r="242">
          <cell r="F242">
            <v>3081</v>
          </cell>
        </row>
        <row r="243">
          <cell r="F243">
            <v>4068</v>
          </cell>
        </row>
        <row r="244">
          <cell r="F244">
            <v>766</v>
          </cell>
        </row>
        <row r="245">
          <cell r="F245">
            <v>1014</v>
          </cell>
        </row>
        <row r="246">
          <cell r="F246">
            <v>2766</v>
          </cell>
        </row>
        <row r="247">
          <cell r="F247">
            <v>3662</v>
          </cell>
        </row>
        <row r="248">
          <cell r="F248">
            <v>1947</v>
          </cell>
        </row>
        <row r="249">
          <cell r="F249">
            <v>2577</v>
          </cell>
        </row>
        <row r="250">
          <cell r="F250">
            <v>6095</v>
          </cell>
        </row>
        <row r="251">
          <cell r="F251">
            <v>7845</v>
          </cell>
        </row>
        <row r="252">
          <cell r="F252">
            <v>209</v>
          </cell>
        </row>
        <row r="253">
          <cell r="F253">
            <v>277</v>
          </cell>
        </row>
        <row r="254">
          <cell r="F254">
            <v>-1991</v>
          </cell>
        </row>
        <row r="255">
          <cell r="F255">
            <v>-2627</v>
          </cell>
        </row>
        <row r="256">
          <cell r="F256">
            <v>79</v>
          </cell>
        </row>
        <row r="257">
          <cell r="F257">
            <v>81</v>
          </cell>
        </row>
        <row r="258">
          <cell r="F258">
            <v>14</v>
          </cell>
        </row>
        <row r="259">
          <cell r="F259">
            <v>14</v>
          </cell>
        </row>
        <row r="260">
          <cell r="F260">
            <v>0</v>
          </cell>
        </row>
        <row r="261">
          <cell r="F261">
            <v>0</v>
          </cell>
        </row>
        <row r="262">
          <cell r="F262">
            <v>-13260</v>
          </cell>
        </row>
        <row r="263">
          <cell r="F263">
            <v>-324601</v>
          </cell>
        </row>
        <row r="264">
          <cell r="F264">
            <v>-68139</v>
          </cell>
        </row>
        <row r="265">
          <cell r="F265">
            <v>-21588</v>
          </cell>
        </row>
        <row r="266">
          <cell r="F266">
            <v>-93510</v>
          </cell>
        </row>
        <row r="267">
          <cell r="F267">
            <v>-53338</v>
          </cell>
        </row>
        <row r="268">
          <cell r="F268">
            <v>-34628</v>
          </cell>
        </row>
        <row r="269">
          <cell r="F269">
            <v>-1277</v>
          </cell>
        </row>
        <row r="270">
          <cell r="F270">
            <v>0</v>
          </cell>
        </row>
        <row r="271">
          <cell r="F271">
            <v>-12105</v>
          </cell>
        </row>
        <row r="272">
          <cell r="F272">
            <v>-15021</v>
          </cell>
        </row>
        <row r="273">
          <cell r="F273">
            <v>-3096</v>
          </cell>
        </row>
        <row r="274">
          <cell r="F274">
            <v>-13766</v>
          </cell>
        </row>
        <row r="275">
          <cell r="F275">
            <v>-531</v>
          </cell>
        </row>
        <row r="276">
          <cell r="F276">
            <v>-13019</v>
          </cell>
        </row>
        <row r="277">
          <cell r="F277">
            <v>-688</v>
          </cell>
        </row>
        <row r="278">
          <cell r="F278">
            <v>0</v>
          </cell>
        </row>
        <row r="279">
          <cell r="F279">
            <v>0</v>
          </cell>
        </row>
        <row r="280">
          <cell r="F280">
            <v>0</v>
          </cell>
        </row>
        <row r="281">
          <cell r="F281">
            <v>-4</v>
          </cell>
        </row>
        <row r="282">
          <cell r="F282">
            <v>0</v>
          </cell>
        </row>
        <row r="283">
          <cell r="F283">
            <v>0</v>
          </cell>
        </row>
        <row r="284">
          <cell r="F284">
            <v>0</v>
          </cell>
        </row>
        <row r="285">
          <cell r="F285">
            <v>0</v>
          </cell>
        </row>
        <row r="286">
          <cell r="F286">
            <v>0</v>
          </cell>
        </row>
        <row r="287">
          <cell r="F287">
            <v>-230425</v>
          </cell>
        </row>
        <row r="288">
          <cell r="F288">
            <v>0</v>
          </cell>
        </row>
        <row r="289">
          <cell r="F289">
            <v>0</v>
          </cell>
        </row>
        <row r="290">
          <cell r="F290">
            <v>-32820</v>
          </cell>
        </row>
        <row r="291">
          <cell r="F291">
            <v>-3240</v>
          </cell>
        </row>
        <row r="292">
          <cell r="F292">
            <v>0</v>
          </cell>
        </row>
        <row r="293">
          <cell r="F293">
            <v>-24765</v>
          </cell>
        </row>
        <row r="294">
          <cell r="F294">
            <v>-16116</v>
          </cell>
        </row>
        <row r="295">
          <cell r="F295">
            <v>-202084</v>
          </cell>
        </row>
        <row r="296">
          <cell r="F296">
            <v>-325269</v>
          </cell>
        </row>
        <row r="297">
          <cell r="F297">
            <v>-80637</v>
          </cell>
        </row>
        <row r="298">
          <cell r="F298">
            <v>-32349</v>
          </cell>
        </row>
        <row r="299">
          <cell r="F299">
            <v>-4225</v>
          </cell>
        </row>
        <row r="300">
          <cell r="F300">
            <v>-1112</v>
          </cell>
        </row>
        <row r="301">
          <cell r="F301">
            <v>0</v>
          </cell>
        </row>
        <row r="302">
          <cell r="F302">
            <v>0</v>
          </cell>
        </row>
        <row r="303">
          <cell r="F303">
            <v>-800477</v>
          </cell>
        </row>
        <row r="304">
          <cell r="F304">
            <v>-1904781</v>
          </cell>
        </row>
        <row r="305">
          <cell r="F305">
            <v>-2672</v>
          </cell>
        </row>
        <row r="306">
          <cell r="F306">
            <v>-284</v>
          </cell>
        </row>
        <row r="307">
          <cell r="F307">
            <v>0</v>
          </cell>
        </row>
        <row r="308">
          <cell r="F308">
            <v>0</v>
          </cell>
        </row>
        <row r="309">
          <cell r="F309">
            <v>-101278</v>
          </cell>
        </row>
        <row r="310">
          <cell r="F310">
            <v>0</v>
          </cell>
        </row>
        <row r="311">
          <cell r="F311">
            <v>-14666</v>
          </cell>
        </row>
        <row r="312">
          <cell r="F312">
            <v>-124</v>
          </cell>
        </row>
        <row r="313">
          <cell r="F313">
            <v>-25297</v>
          </cell>
        </row>
        <row r="314">
          <cell r="F314">
            <v>-46</v>
          </cell>
        </row>
        <row r="315">
          <cell r="F315">
            <v>-304</v>
          </cell>
        </row>
        <row r="316">
          <cell r="F316">
            <v>-39</v>
          </cell>
        </row>
        <row r="317">
          <cell r="F317">
            <v>0</v>
          </cell>
        </row>
        <row r="318">
          <cell r="F318">
            <v>-11062</v>
          </cell>
        </row>
        <row r="319">
          <cell r="F319">
            <v>-4094</v>
          </cell>
        </row>
        <row r="320">
          <cell r="F320">
            <v>-24</v>
          </cell>
        </row>
        <row r="321">
          <cell r="F321">
            <v>-198</v>
          </cell>
        </row>
        <row r="322">
          <cell r="F322">
            <v>-25</v>
          </cell>
        </row>
        <row r="323">
          <cell r="F323">
            <v>0</v>
          </cell>
        </row>
        <row r="324">
          <cell r="F324">
            <v>-6079</v>
          </cell>
        </row>
        <row r="325">
          <cell r="F325">
            <v>-3283</v>
          </cell>
        </row>
        <row r="326">
          <cell r="F326">
            <v>-11</v>
          </cell>
        </row>
        <row r="327">
          <cell r="F327">
            <v>132</v>
          </cell>
        </row>
        <row r="328">
          <cell r="F328">
            <v>2184</v>
          </cell>
        </row>
        <row r="329">
          <cell r="F329">
            <v>17</v>
          </cell>
        </row>
        <row r="330">
          <cell r="F330">
            <v>284</v>
          </cell>
        </row>
        <row r="331">
          <cell r="F331">
            <v>-1071284</v>
          </cell>
        </row>
        <row r="332">
          <cell r="F332">
            <v>-457154</v>
          </cell>
        </row>
        <row r="333">
          <cell r="F333">
            <v>-760424</v>
          </cell>
        </row>
        <row r="334">
          <cell r="F334">
            <v>-5106</v>
          </cell>
        </row>
        <row r="335">
          <cell r="F335">
            <v>-1211685</v>
          </cell>
        </row>
        <row r="336">
          <cell r="F336">
            <v>-7613</v>
          </cell>
        </row>
        <row r="337">
          <cell r="F337">
            <v>-265109</v>
          </cell>
        </row>
        <row r="338">
          <cell r="F338">
            <v>-47</v>
          </cell>
        </row>
        <row r="339">
          <cell r="F339">
            <v>0</v>
          </cell>
        </row>
        <row r="340">
          <cell r="F340">
            <v>20832094</v>
          </cell>
        </row>
        <row r="341">
          <cell r="F341">
            <v>16197729.16</v>
          </cell>
        </row>
        <row r="342">
          <cell r="F342">
            <v>85757987.159999996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pane xSplit="3" ySplit="13" topLeftCell="D14" activePane="bottomRight" state="frozen"/>
      <selection activeCell="A25" sqref="A24:A25"/>
      <selection pane="topRight" activeCell="A25" sqref="A24:A25"/>
      <selection pane="bottomLeft" activeCell="A25" sqref="A24:A25"/>
      <selection pane="bottomRight" activeCell="A25" sqref="A24:A25"/>
    </sheetView>
  </sheetViews>
  <sheetFormatPr defaultColWidth="8.85546875" defaultRowHeight="12"/>
  <cols>
    <col min="1" max="1" width="45.28515625" style="152" customWidth="1"/>
    <col min="2" max="2" width="7.85546875" style="152" customWidth="1"/>
    <col min="3" max="3" width="7.5703125" style="152" bestFit="1" customWidth="1"/>
    <col min="4" max="4" width="11.28515625" style="152" bestFit="1" customWidth="1"/>
    <col min="5" max="5" width="11.5703125" style="152" bestFit="1" customWidth="1"/>
    <col min="6" max="6" width="13.7109375" style="152" bestFit="1" customWidth="1"/>
    <col min="7" max="8" width="10.5703125" style="152" bestFit="1" customWidth="1"/>
    <col min="9" max="9" width="10.7109375" style="152" bestFit="1" customWidth="1"/>
    <col min="10" max="16384" width="8.85546875" style="152"/>
  </cols>
  <sheetData>
    <row r="1" spans="1:8">
      <c r="A1" s="153" t="s">
        <v>1807</v>
      </c>
    </row>
    <row r="2" spans="1:8">
      <c r="A2" s="153" t="s">
        <v>1808</v>
      </c>
    </row>
    <row r="3" spans="1:8">
      <c r="A3" s="153" t="s">
        <v>1809</v>
      </c>
    </row>
    <row r="4" spans="1:8">
      <c r="A4" s="153" t="s">
        <v>1810</v>
      </c>
    </row>
    <row r="5" spans="1:8">
      <c r="A5" s="153" t="s">
        <v>1811</v>
      </c>
    </row>
    <row r="6" spans="1:8">
      <c r="A6" s="153" t="s">
        <v>1812</v>
      </c>
    </row>
    <row r="8" spans="1:8">
      <c r="A8" s="153" t="s">
        <v>11</v>
      </c>
      <c r="C8" s="153"/>
    </row>
    <row r="9" spans="1:8">
      <c r="A9" s="153" t="s">
        <v>1803</v>
      </c>
      <c r="C9" s="153"/>
    </row>
    <row r="10" spans="1:8">
      <c r="A10" s="153" t="s">
        <v>1664</v>
      </c>
      <c r="C10" s="153"/>
    </row>
    <row r="12" spans="1:8">
      <c r="C12" s="151" t="s">
        <v>1806</v>
      </c>
    </row>
    <row r="13" spans="1:8">
      <c r="B13" s="155" t="s">
        <v>1773</v>
      </c>
      <c r="C13" s="151" t="s">
        <v>1661</v>
      </c>
      <c r="D13" s="150">
        <v>2014</v>
      </c>
      <c r="E13" s="150">
        <f>+D13+1</f>
        <v>2015</v>
      </c>
      <c r="F13" s="150">
        <f t="shared" ref="F13:H13" si="0">+E13+1</f>
        <v>2016</v>
      </c>
      <c r="G13" s="150">
        <f t="shared" si="0"/>
        <v>2017</v>
      </c>
      <c r="H13" s="150">
        <f t="shared" si="0"/>
        <v>2018</v>
      </c>
    </row>
    <row r="14" spans="1:8">
      <c r="A14" s="152" t="s">
        <v>1781</v>
      </c>
      <c r="C14" s="155"/>
      <c r="D14" s="156"/>
      <c r="E14" s="156"/>
      <c r="F14" s="156"/>
      <c r="G14" s="156"/>
      <c r="H14" s="156"/>
    </row>
    <row r="15" spans="1:8">
      <c r="A15" s="149" t="s">
        <v>8</v>
      </c>
      <c r="B15" s="149"/>
      <c r="C15" s="149"/>
      <c r="D15" s="148">
        <v>-537451</v>
      </c>
      <c r="E15" s="148"/>
      <c r="F15" s="148"/>
      <c r="G15" s="148"/>
      <c r="H15" s="148"/>
    </row>
    <row r="16" spans="1:8">
      <c r="A16" s="149" t="s">
        <v>9</v>
      </c>
      <c r="B16" s="149"/>
      <c r="C16" s="149"/>
      <c r="D16" s="147">
        <v>-79007</v>
      </c>
      <c r="E16" s="147"/>
      <c r="F16" s="147"/>
      <c r="G16" s="147"/>
      <c r="H16" s="147"/>
    </row>
    <row r="17" spans="1:11">
      <c r="A17" s="149" t="s">
        <v>10</v>
      </c>
      <c r="B17" s="149"/>
      <c r="C17" s="149"/>
      <c r="D17" s="146">
        <v>-43071</v>
      </c>
      <c r="E17" s="146"/>
      <c r="F17" s="146">
        <v>-43250</v>
      </c>
      <c r="G17" s="146">
        <v>-43250</v>
      </c>
      <c r="H17" s="146">
        <v>-43250</v>
      </c>
    </row>
    <row r="18" spans="1:11">
      <c r="A18" s="145" t="s">
        <v>1641</v>
      </c>
      <c r="B18" s="159" t="s">
        <v>1774</v>
      </c>
      <c r="C18" s="145"/>
      <c r="D18" s="147">
        <f>+SUM(D15:D17)</f>
        <v>-659529</v>
      </c>
      <c r="E18" s="147">
        <f t="shared" ref="E18:H18" si="1">+SUM(E15:E17)</f>
        <v>0</v>
      </c>
      <c r="F18" s="147">
        <f t="shared" si="1"/>
        <v>-43250</v>
      </c>
      <c r="G18" s="147">
        <f t="shared" si="1"/>
        <v>-43250</v>
      </c>
      <c r="H18" s="147">
        <f t="shared" si="1"/>
        <v>-43250</v>
      </c>
    </row>
    <row r="19" spans="1:11">
      <c r="A19" s="149" t="s">
        <v>1778</v>
      </c>
      <c r="B19" s="159" t="s">
        <v>1775</v>
      </c>
      <c r="C19" s="149"/>
      <c r="D19" s="147">
        <v>-1561185</v>
      </c>
      <c r="E19" s="147">
        <v>-800622</v>
      </c>
      <c r="F19" s="147">
        <f>'&lt;3&gt; 2016 - 2018 Forecast'!G1682</f>
        <v>-118185525.82439241</v>
      </c>
      <c r="G19" s="147">
        <f>'&lt;3&gt; 2016 - 2018 Forecast'!G1683</f>
        <v>-850359.48131103523</v>
      </c>
      <c r="H19" s="147">
        <f>'&lt;3&gt; 2016 - 2018 Forecast'!G1684</f>
        <v>-174749.49822966283</v>
      </c>
      <c r="I19" s="144"/>
    </row>
    <row r="20" spans="1:11">
      <c r="A20" s="157" t="s">
        <v>1770</v>
      </c>
      <c r="B20" s="157"/>
      <c r="C20" s="149"/>
      <c r="D20" s="158">
        <f>+D18+D19</f>
        <v>-2220714</v>
      </c>
      <c r="E20" s="158">
        <f t="shared" ref="E20:H20" si="2">+E18+E19</f>
        <v>-800622</v>
      </c>
      <c r="F20" s="158">
        <f t="shared" si="2"/>
        <v>-118228775.82439241</v>
      </c>
      <c r="G20" s="158">
        <f t="shared" si="2"/>
        <v>-893609.48131103523</v>
      </c>
      <c r="H20" s="158">
        <f t="shared" si="2"/>
        <v>-217999.49822966283</v>
      </c>
      <c r="I20" s="144"/>
    </row>
    <row r="21" spans="1:11">
      <c r="A21" s="157" t="s">
        <v>1782</v>
      </c>
      <c r="B21" s="157"/>
      <c r="C21" s="149"/>
      <c r="D21" s="147"/>
      <c r="E21" s="147"/>
      <c r="F21" s="147"/>
      <c r="G21" s="147"/>
      <c r="H21" s="147"/>
      <c r="I21" s="144"/>
    </row>
    <row r="22" spans="1:11">
      <c r="A22" s="149" t="s">
        <v>1771</v>
      </c>
      <c r="B22" s="159" t="s">
        <v>1776</v>
      </c>
      <c r="C22" s="149"/>
      <c r="D22" s="147">
        <f>'&lt;8&gt; Florida PTC'!B16</f>
        <v>-1767806</v>
      </c>
      <c r="E22" s="147">
        <f>'&lt;8&gt; Florida PTC'!C16</f>
        <v>-1115182</v>
      </c>
      <c r="F22" s="147"/>
      <c r="G22" s="147"/>
      <c r="H22" s="147"/>
      <c r="I22" s="144"/>
    </row>
    <row r="23" spans="1:11">
      <c r="A23" s="149"/>
      <c r="B23" s="149"/>
      <c r="C23" s="149"/>
      <c r="D23" s="147"/>
      <c r="E23" s="147"/>
      <c r="F23" s="147"/>
      <c r="G23" s="147"/>
      <c r="H23" s="147"/>
      <c r="I23" s="144"/>
    </row>
    <row r="24" spans="1:11" ht="12.75" thickBot="1">
      <c r="A24" s="152" t="s">
        <v>1772</v>
      </c>
      <c r="D24" s="143">
        <f>+D20+D22</f>
        <v>-3988520</v>
      </c>
      <c r="E24" s="143">
        <f>+E20+E22</f>
        <v>-1915804</v>
      </c>
      <c r="F24" s="143">
        <f>+F20+F22</f>
        <v>-118228775.82439241</v>
      </c>
      <c r="G24" s="143">
        <f>+G20+G22</f>
        <v>-893609.48131103523</v>
      </c>
      <c r="H24" s="143">
        <f>+H20+H22</f>
        <v>-217999.49822966283</v>
      </c>
    </row>
    <row r="25" spans="1:11" ht="12.75" thickTop="1">
      <c r="D25" s="154"/>
      <c r="E25" s="154"/>
      <c r="F25" s="154"/>
      <c r="G25" s="154"/>
      <c r="H25" s="154"/>
    </row>
    <row r="26" spans="1:11">
      <c r="D26" s="154"/>
      <c r="E26" s="154"/>
      <c r="F26" s="154"/>
      <c r="G26" s="154"/>
      <c r="H26" s="154"/>
    </row>
    <row r="27" spans="1:11">
      <c r="A27" s="141" t="s">
        <v>1779</v>
      </c>
      <c r="B27" s="159" t="s">
        <v>1774</v>
      </c>
      <c r="C27" s="153"/>
    </row>
    <row r="28" spans="1:11">
      <c r="A28" s="142" t="s">
        <v>1636</v>
      </c>
      <c r="B28" s="142"/>
      <c r="C28" s="161" t="s">
        <v>1783</v>
      </c>
      <c r="D28" s="144">
        <f>-D18</f>
        <v>659529</v>
      </c>
      <c r="E28" s="144">
        <f>-E18</f>
        <v>0</v>
      </c>
      <c r="F28" s="144">
        <f>-F18</f>
        <v>43250</v>
      </c>
      <c r="G28" s="144">
        <f>-G18</f>
        <v>43250</v>
      </c>
      <c r="H28" s="144">
        <f>-H18</f>
        <v>43250</v>
      </c>
    </row>
    <row r="29" spans="1:11">
      <c r="A29" s="142" t="s">
        <v>1637</v>
      </c>
      <c r="B29" s="142"/>
      <c r="C29" s="161" t="s">
        <v>1784</v>
      </c>
      <c r="D29" s="144">
        <f>-D28</f>
        <v>-659529</v>
      </c>
      <c r="E29" s="144">
        <f t="shared" ref="E29:H29" si="3">-E28</f>
        <v>0</v>
      </c>
      <c r="F29" s="144">
        <f t="shared" si="3"/>
        <v>-43250</v>
      </c>
      <c r="G29" s="144">
        <f t="shared" si="3"/>
        <v>-43250</v>
      </c>
      <c r="H29" s="144">
        <f t="shared" si="3"/>
        <v>-43250</v>
      </c>
    </row>
    <row r="31" spans="1:11">
      <c r="A31" s="141" t="s">
        <v>1663</v>
      </c>
      <c r="B31" s="159" t="s">
        <v>1775</v>
      </c>
      <c r="C31" s="141"/>
    </row>
    <row r="32" spans="1:11">
      <c r="A32" s="160" t="s">
        <v>1662</v>
      </c>
      <c r="B32" s="159"/>
      <c r="C32" s="140"/>
      <c r="H32" s="139"/>
      <c r="I32" s="139"/>
      <c r="J32" s="139"/>
      <c r="K32" s="139"/>
    </row>
    <row r="33" spans="1:11">
      <c r="A33" s="142" t="s">
        <v>1636</v>
      </c>
      <c r="B33" s="142"/>
      <c r="C33" s="161" t="s">
        <v>1783</v>
      </c>
      <c r="D33" s="144">
        <f>+'&lt;5&gt; ITC Entries Impact'!E20</f>
        <v>1561185</v>
      </c>
      <c r="E33" s="144">
        <f>+'&lt;5&gt; ITC Entries Impact'!F20</f>
        <v>800622</v>
      </c>
      <c r="F33" s="144">
        <f>+'&lt;5&gt; ITC Entries Impact'!G20</f>
        <v>118185525.82439241</v>
      </c>
      <c r="G33" s="144">
        <f>+'&lt;5&gt; ITC Entries Impact'!H20</f>
        <v>850359.48131103523</v>
      </c>
      <c r="H33" s="144">
        <f>+'&lt;5&gt; ITC Entries Impact'!I20</f>
        <v>174749.49822966283</v>
      </c>
      <c r="I33" s="139"/>
      <c r="J33" s="139"/>
      <c r="K33" s="139"/>
    </row>
    <row r="34" spans="1:11">
      <c r="A34" s="142" t="s">
        <v>1637</v>
      </c>
      <c r="B34" s="142"/>
      <c r="C34" s="161" t="s">
        <v>1784</v>
      </c>
      <c r="D34" s="144">
        <f>+'&lt;5&gt; ITC Entries Impact'!E21</f>
        <v>-1561185</v>
      </c>
      <c r="E34" s="144">
        <f>+'&lt;5&gt; ITC Entries Impact'!F21</f>
        <v>-800622</v>
      </c>
      <c r="F34" s="144">
        <f>+'&lt;5&gt; ITC Entries Impact'!G21</f>
        <v>-118185525.82439241</v>
      </c>
      <c r="G34" s="144">
        <f>+'&lt;5&gt; ITC Entries Impact'!H21</f>
        <v>-850359.48131103523</v>
      </c>
      <c r="H34" s="144">
        <f>+'&lt;5&gt; ITC Entries Impact'!I21</f>
        <v>-174749.49822966283</v>
      </c>
      <c r="I34" s="139"/>
      <c r="J34" s="139"/>
      <c r="K34" s="139"/>
    </row>
    <row r="35" spans="1:11">
      <c r="A35" s="142" t="s">
        <v>1638</v>
      </c>
      <c r="B35" s="142"/>
      <c r="C35" s="161" t="s">
        <v>1785</v>
      </c>
      <c r="D35" s="144">
        <f>+'&lt;5&gt; ITC Entries Impact'!E22</f>
        <v>-1561185</v>
      </c>
      <c r="E35" s="144">
        <f>+'&lt;5&gt; ITC Entries Impact'!F22</f>
        <v>-800622</v>
      </c>
      <c r="F35" s="144">
        <f>+'&lt;5&gt; ITC Entries Impact'!G22</f>
        <v>-118185525.82439241</v>
      </c>
      <c r="G35" s="144">
        <f>+'&lt;5&gt; ITC Entries Impact'!H22</f>
        <v>-850359.48131103523</v>
      </c>
      <c r="H35" s="144">
        <f>+'&lt;5&gt; ITC Entries Impact'!I22</f>
        <v>-174749.49822966283</v>
      </c>
      <c r="I35" s="139"/>
      <c r="J35" s="139"/>
      <c r="K35" s="139"/>
    </row>
    <row r="36" spans="1:11">
      <c r="A36" s="142" t="s">
        <v>1639</v>
      </c>
      <c r="B36" s="142"/>
      <c r="C36" s="161" t="s">
        <v>1786</v>
      </c>
      <c r="D36" s="144">
        <f>+'&lt;5&gt; ITC Entries Impact'!E23</f>
        <v>1561185</v>
      </c>
      <c r="E36" s="144">
        <f>+'&lt;5&gt; ITC Entries Impact'!F23</f>
        <v>800622</v>
      </c>
      <c r="F36" s="144">
        <f>+'&lt;5&gt; ITC Entries Impact'!G23</f>
        <v>118185525.82439241</v>
      </c>
      <c r="G36" s="144">
        <f>+'&lt;5&gt; ITC Entries Impact'!H23</f>
        <v>850359.48131103523</v>
      </c>
      <c r="H36" s="144">
        <f>+'&lt;5&gt; ITC Entries Impact'!I23</f>
        <v>174749.49822966283</v>
      </c>
      <c r="I36" s="139"/>
      <c r="J36" s="139"/>
      <c r="K36" s="139"/>
    </row>
    <row r="37" spans="1:11">
      <c r="H37" s="139"/>
      <c r="I37" s="139"/>
      <c r="J37" s="139"/>
      <c r="K37" s="139"/>
    </row>
    <row r="38" spans="1:11">
      <c r="A38" s="160" t="s">
        <v>1777</v>
      </c>
      <c r="B38" s="140"/>
      <c r="C38" s="140"/>
      <c r="H38" s="139"/>
      <c r="I38" s="139"/>
      <c r="J38" s="139"/>
      <c r="K38" s="139"/>
    </row>
    <row r="39" spans="1:11">
      <c r="A39" s="142" t="s">
        <v>1638</v>
      </c>
      <c r="B39" s="142"/>
      <c r="C39" s="161" t="s">
        <v>1785</v>
      </c>
      <c r="D39" s="139">
        <f>+'&lt;5&gt; ITC Entries Impact'!E29</f>
        <v>136139.87224999999</v>
      </c>
      <c r="E39" s="139">
        <f>+'&lt;5&gt; ITC Entries Impact'!F29</f>
        <v>325580.78659999999</v>
      </c>
      <c r="F39" s="139">
        <f>+'&lt;5&gt; ITC Entries Impact'!G29</f>
        <v>996758.31506115966</v>
      </c>
      <c r="G39" s="139">
        <f>+'&lt;5&gt; ITC Entries Impact'!H29</f>
        <v>4370231.5875167996</v>
      </c>
      <c r="H39" s="139">
        <f>+'&lt;5&gt; ITC Entries Impact'!I29</f>
        <v>4383728.1888046302</v>
      </c>
      <c r="I39" s="139"/>
      <c r="J39" s="139"/>
      <c r="K39" s="139"/>
    </row>
    <row r="40" spans="1:11">
      <c r="A40" s="142" t="s">
        <v>1639</v>
      </c>
      <c r="B40" s="142"/>
      <c r="C40" s="161" t="s">
        <v>1786</v>
      </c>
      <c r="D40" s="139">
        <f>+'&lt;5&gt; ITC Entries Impact'!E30</f>
        <v>-136139.87224999999</v>
      </c>
      <c r="E40" s="139">
        <f>+'&lt;5&gt; ITC Entries Impact'!F30</f>
        <v>-325580.78659999999</v>
      </c>
      <c r="F40" s="139">
        <f>+'&lt;5&gt; ITC Entries Impact'!G30</f>
        <v>-996758.31506115966</v>
      </c>
      <c r="G40" s="139">
        <f>+'&lt;5&gt; ITC Entries Impact'!H30</f>
        <v>-4370231.5875167996</v>
      </c>
      <c r="H40" s="139">
        <f>+'&lt;5&gt; ITC Entries Impact'!I30</f>
        <v>-4383728.1888046302</v>
      </c>
      <c r="I40" s="139"/>
      <c r="J40" s="139"/>
      <c r="K40" s="139"/>
    </row>
    <row r="41" spans="1:11">
      <c r="D41" s="139"/>
      <c r="E41" s="139"/>
      <c r="F41" s="139"/>
      <c r="G41" s="139"/>
      <c r="H41" s="139"/>
      <c r="I41" s="139"/>
      <c r="J41" s="139"/>
      <c r="K41" s="139"/>
    </row>
    <row r="42" spans="1:11">
      <c r="A42" s="138" t="s">
        <v>1802</v>
      </c>
      <c r="B42" s="138"/>
    </row>
    <row r="43" spans="1:11">
      <c r="A43" s="142" t="s">
        <v>1636</v>
      </c>
      <c r="B43" s="142"/>
      <c r="C43" s="161" t="s">
        <v>1783</v>
      </c>
      <c r="D43" s="139">
        <f>+'&lt;5&gt; ITC Entries Impact'!E41</f>
        <v>-38629.7765</v>
      </c>
      <c r="E43" s="139">
        <f>+'&lt;5&gt; ITC Entries Impact'!F41</f>
        <v>-87403.235000000001</v>
      </c>
      <c r="F43" s="139">
        <f>+'&lt;5&gt; ITC Entries Impact'!G41</f>
        <v>-215100.81851742236</v>
      </c>
      <c r="G43" s="139">
        <f>+'&lt;5&gt; ITC Entries Impact'!H41</f>
        <v>-865759.47594230273</v>
      </c>
      <c r="H43" s="139">
        <f>+'&lt;5&gt; ITC Entries Impact'!I41</f>
        <v>-862881.70404069102</v>
      </c>
    </row>
    <row r="44" spans="1:11">
      <c r="A44" s="142" t="s">
        <v>1637</v>
      </c>
      <c r="B44" s="142"/>
      <c r="C44" s="161" t="s">
        <v>1784</v>
      </c>
      <c r="D44" s="139">
        <f>+'&lt;5&gt; ITC Entries Impact'!E42</f>
        <v>38629.7765</v>
      </c>
      <c r="E44" s="139">
        <f>+'&lt;5&gt; ITC Entries Impact'!F42</f>
        <v>87403.235000000001</v>
      </c>
      <c r="F44" s="139">
        <f>+'&lt;5&gt; ITC Entries Impact'!G42</f>
        <v>215100.81851742236</v>
      </c>
      <c r="G44" s="139">
        <f>+'&lt;5&gt; ITC Entries Impact'!H42</f>
        <v>865759.47594230273</v>
      </c>
      <c r="H44" s="139">
        <f>+'&lt;5&gt; ITC Entries Impact'!I42</f>
        <v>862881.70404069102</v>
      </c>
    </row>
    <row r="45" spans="1:11">
      <c r="D45" s="144"/>
      <c r="E45" s="144"/>
      <c r="F45" s="144"/>
      <c r="G45" s="144"/>
      <c r="H45" s="144"/>
    </row>
    <row r="46" spans="1:11">
      <c r="A46" s="141" t="s">
        <v>1780</v>
      </c>
      <c r="B46" s="159" t="s">
        <v>1776</v>
      </c>
      <c r="D46" s="139"/>
      <c r="E46" s="139"/>
      <c r="F46" s="139"/>
      <c r="G46" s="139"/>
      <c r="H46" s="139"/>
    </row>
    <row r="47" spans="1:11">
      <c r="A47" s="142" t="s">
        <v>1636</v>
      </c>
      <c r="C47" s="161" t="s">
        <v>1783</v>
      </c>
      <c r="D47" s="139">
        <v>1085875</v>
      </c>
      <c r="E47" s="139">
        <v>685001</v>
      </c>
      <c r="F47" s="139"/>
      <c r="G47" s="139"/>
      <c r="H47" s="139"/>
    </row>
    <row r="48" spans="1:11">
      <c r="A48" s="142" t="s">
        <v>1637</v>
      </c>
      <c r="C48" s="161" t="s">
        <v>1784</v>
      </c>
      <c r="D48" s="139">
        <f>-D47</f>
        <v>-1085875</v>
      </c>
      <c r="E48" s="139">
        <f>-E47</f>
        <v>-685001</v>
      </c>
      <c r="F48" s="139"/>
      <c r="G48" s="139"/>
      <c r="H48" s="139"/>
    </row>
    <row r="49" spans="1:8">
      <c r="D49" s="139"/>
      <c r="E49" s="139"/>
      <c r="F49" s="139"/>
      <c r="G49" s="139"/>
      <c r="H49" s="139"/>
    </row>
    <row r="50" spans="1:8">
      <c r="A50" s="208" t="s">
        <v>1805</v>
      </c>
      <c r="B50" s="208"/>
      <c r="C50" s="209"/>
      <c r="D50" s="209"/>
      <c r="E50" s="209"/>
      <c r="F50" s="209"/>
      <c r="G50" s="209"/>
      <c r="H50" s="209"/>
    </row>
    <row r="51" spans="1:8">
      <c r="A51" s="210" t="s">
        <v>1636</v>
      </c>
      <c r="B51" s="210"/>
      <c r="C51" s="211" t="s">
        <v>1783</v>
      </c>
      <c r="D51" s="212">
        <f>+SUMIF($C$28:$C$48,$C$51,D$28:D$48)</f>
        <v>3267959.2234999998</v>
      </c>
      <c r="E51" s="212">
        <f>+SUMIF($C$28:$C$48,$C$51,E$28:E$48)</f>
        <v>1398219.7650000001</v>
      </c>
      <c r="F51" s="212">
        <f>+SUMIF($C$28:$C$48,$C$51,F$28:F$48)</f>
        <v>118013675.00587499</v>
      </c>
      <c r="G51" s="212">
        <f>+SUMIF($C$28:$C$48,$C$51,G$28:G$48)</f>
        <v>27850.005368732498</v>
      </c>
      <c r="H51" s="212">
        <f>+SUMIF($C$28:$C$48,$C$51,H$28:H$48)</f>
        <v>-644882.20581102814</v>
      </c>
    </row>
    <row r="52" spans="1:8">
      <c r="A52" s="210" t="s">
        <v>1637</v>
      </c>
      <c r="B52" s="210"/>
      <c r="C52" s="211" t="s">
        <v>1784</v>
      </c>
      <c r="D52" s="212">
        <f>+SUMIF($C$28:$C$48,$C$52,D$28:D$48)</f>
        <v>-3267959.2234999998</v>
      </c>
      <c r="E52" s="212">
        <f>+SUMIF($C$28:$C$48,$C$52,E$28:E$48)</f>
        <v>-1398219.7650000001</v>
      </c>
      <c r="F52" s="212">
        <f>+SUMIF($C$28:$C$48,$C$52,F$28:F$48)</f>
        <v>-118013675.00587499</v>
      </c>
      <c r="G52" s="212">
        <f>+SUMIF($C$28:$C$48,$C$52,G$28:G$48)</f>
        <v>-27850.005368732498</v>
      </c>
      <c r="H52" s="212">
        <f>+SUMIF($C$28:$C$48,$C$52,H$28:H$48)</f>
        <v>644882.20581102814</v>
      </c>
    </row>
    <row r="53" spans="1:8">
      <c r="A53" s="210" t="s">
        <v>1638</v>
      </c>
      <c r="B53" s="210"/>
      <c r="C53" s="211" t="s">
        <v>1785</v>
      </c>
      <c r="D53" s="212">
        <f>+SUMIF($C$28:$C$48,$C$53,D$28:D$48)</f>
        <v>-1425045.12775</v>
      </c>
      <c r="E53" s="212">
        <f>+SUMIF($C$28:$C$48,$C$53,E$28:E$48)</f>
        <v>-475041.21340000001</v>
      </c>
      <c r="F53" s="212">
        <f>+SUMIF($C$28:$C$48,$C$53,F$28:F$48)</f>
        <v>-117188767.50933124</v>
      </c>
      <c r="G53" s="212">
        <f>+SUMIF($C$28:$C$48,$C$53,G$28:G$48)</f>
        <v>3519872.1062057642</v>
      </c>
      <c r="H53" s="212">
        <f>+SUMIF($C$28:$C$48,$C$53,H$28:H$48)</f>
        <v>4208978.6905749673</v>
      </c>
    </row>
    <row r="54" spans="1:8">
      <c r="A54" s="210" t="s">
        <v>1639</v>
      </c>
      <c r="B54" s="210"/>
      <c r="C54" s="211" t="s">
        <v>1786</v>
      </c>
      <c r="D54" s="212">
        <f>+SUMIF($C$28:$C$48,$C$54,D$28:D$48)</f>
        <v>1425045.12775</v>
      </c>
      <c r="E54" s="212">
        <f>+SUMIF($C$28:$C$48,$C$54,E$28:E$48)</f>
        <v>475041.21340000001</v>
      </c>
      <c r="F54" s="212">
        <f>+SUMIF($C$28:$C$48,$C$54,F$28:F$48)</f>
        <v>117188767.50933124</v>
      </c>
      <c r="G54" s="212">
        <f>+SUMIF($C$28:$C$48,$C$54,G$28:G$48)</f>
        <v>-3519872.1062057642</v>
      </c>
      <c r="H54" s="212">
        <f>+SUMIF($C$28:$C$48,$C$54,H$28:H$48)</f>
        <v>-4208978.6905749673</v>
      </c>
    </row>
    <row r="55" spans="1:8">
      <c r="A55" s="209"/>
      <c r="B55" s="209"/>
      <c r="C55" s="209"/>
      <c r="D55" s="213">
        <f>+SUM(D51:D54)</f>
        <v>0</v>
      </c>
      <c r="E55" s="213">
        <f t="shared" ref="E55:H55" si="4">+SUM(E51:E54)</f>
        <v>0</v>
      </c>
      <c r="F55" s="213">
        <f t="shared" si="4"/>
        <v>0</v>
      </c>
      <c r="G55" s="213">
        <f t="shared" si="4"/>
        <v>0</v>
      </c>
      <c r="H55" s="213">
        <f t="shared" si="4"/>
        <v>0</v>
      </c>
    </row>
    <row r="57" spans="1:8">
      <c r="A57" s="152" t="s">
        <v>1804</v>
      </c>
      <c r="E57" s="139"/>
    </row>
    <row r="58" spans="1:8">
      <c r="D58" s="139"/>
      <c r="E58" s="139"/>
    </row>
    <row r="59" spans="1:8">
      <c r="D59" s="139"/>
      <c r="E59" s="139"/>
    </row>
    <row r="60" spans="1:8">
      <c r="D60" s="139"/>
      <c r="E60" s="139"/>
    </row>
    <row r="61" spans="1:8">
      <c r="D61" s="139"/>
      <c r="E61" s="139"/>
    </row>
    <row r="62" spans="1:8">
      <c r="D62" s="139"/>
      <c r="E62" s="139"/>
    </row>
    <row r="64" spans="1:8">
      <c r="D64" s="137"/>
      <c r="E64" s="137"/>
    </row>
    <row r="65" spans="4:5">
      <c r="D65" s="137"/>
      <c r="E65" s="137"/>
    </row>
    <row r="66" spans="4:5">
      <c r="D66" s="137"/>
      <c r="E66" s="137"/>
    </row>
  </sheetData>
  <pageMargins left="0.7" right="0.7" top="0.5" bottom="0.5" header="0.3" footer="0"/>
  <pageSetup scale="90" orientation="landscape" r:id="rId1"/>
  <headerFooter>
    <oddFooter>&amp;L&amp;8&amp;Z&amp;F&amp;R&amp;8&amp;A</oddFooter>
  </headerFooter>
  <ignoredErrors>
    <ignoredError sqref="C28:C54"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3"/>
  <sheetViews>
    <sheetView workbookViewId="0">
      <pane xSplit="1" ySplit="10" topLeftCell="B11" activePane="bottomRight" state="frozen"/>
      <selection activeCell="A6" sqref="A6"/>
      <selection pane="topRight" activeCell="A6" sqref="A6"/>
      <selection pane="bottomLeft" activeCell="A6" sqref="A6"/>
      <selection pane="bottomRight" activeCell="A7" sqref="A7"/>
    </sheetView>
  </sheetViews>
  <sheetFormatPr defaultColWidth="10.140625" defaultRowHeight="11.25" outlineLevelRow="1"/>
  <cols>
    <col min="1" max="1" width="38.7109375" style="245" customWidth="1"/>
    <col min="2" max="2" width="16.140625" style="244" customWidth="1"/>
    <col min="3" max="3" width="13.85546875" style="244" customWidth="1"/>
    <col min="4" max="16384" width="10.140625" style="244"/>
  </cols>
  <sheetData>
    <row r="1" spans="1:3" s="265" customFormat="1">
      <c r="A1" s="266" t="s">
        <v>1807</v>
      </c>
    </row>
    <row r="2" spans="1:3" s="265" customFormat="1">
      <c r="A2" s="266" t="s">
        <v>1808</v>
      </c>
    </row>
    <row r="3" spans="1:3" s="265" customFormat="1">
      <c r="A3" s="266" t="s">
        <v>1809</v>
      </c>
    </row>
    <row r="4" spans="1:3" s="265" customFormat="1">
      <c r="A4" s="266" t="s">
        <v>1832</v>
      </c>
    </row>
    <row r="5" spans="1:3" s="265" customFormat="1">
      <c r="A5" s="266" t="s">
        <v>1811</v>
      </c>
    </row>
    <row r="6" spans="1:3" s="265" customFormat="1">
      <c r="A6" s="266" t="s">
        <v>1890</v>
      </c>
    </row>
    <row r="7" spans="1:3" s="265" customFormat="1">
      <c r="A7" s="266"/>
    </row>
    <row r="8" spans="1:3" s="263" customFormat="1">
      <c r="A8" s="264"/>
    </row>
    <row r="9" spans="1:3" s="263" customFormat="1">
      <c r="A9" s="264" t="s">
        <v>1889</v>
      </c>
      <c r="B9" s="263" t="s">
        <v>1668</v>
      </c>
      <c r="C9" s="263" t="s">
        <v>1669</v>
      </c>
    </row>
    <row r="10" spans="1:3" s="263" customFormat="1">
      <c r="A10" s="264"/>
    </row>
    <row r="11" spans="1:3">
      <c r="A11" s="262" t="s">
        <v>1670</v>
      </c>
    </row>
    <row r="13" spans="1:3" s="260" customFormat="1">
      <c r="A13" s="261" t="s">
        <v>1888</v>
      </c>
      <c r="B13" s="260" t="s">
        <v>1887</v>
      </c>
      <c r="C13" s="260" t="s">
        <v>1887</v>
      </c>
    </row>
    <row r="14" spans="1:3">
      <c r="A14" s="245" t="s">
        <v>1886</v>
      </c>
      <c r="B14" s="244">
        <v>2311749366.0795698</v>
      </c>
      <c r="C14" s="244">
        <v>2148697201.6336198</v>
      </c>
    </row>
    <row r="15" spans="1:3">
      <c r="A15" s="245" t="s">
        <v>1885</v>
      </c>
      <c r="B15" s="244">
        <v>-3767051.4646095699</v>
      </c>
      <c r="C15" s="244">
        <v>10020280.4326363</v>
      </c>
    </row>
    <row r="16" spans="1:3">
      <c r="A16" s="248" t="s">
        <v>1884</v>
      </c>
      <c r="B16" s="259">
        <v>2307982314.6149602</v>
      </c>
      <c r="C16" s="259">
        <v>2158717482.0662599</v>
      </c>
    </row>
    <row r="18" spans="1:3" s="250" customFormat="1">
      <c r="A18" s="251" t="s">
        <v>1883</v>
      </c>
      <c r="B18" s="250">
        <v>0.53670776948380094</v>
      </c>
      <c r="C18" s="250">
        <v>0.51109763099845396</v>
      </c>
    </row>
    <row r="19" spans="1:3">
      <c r="A19" s="248" t="s">
        <v>1882</v>
      </c>
      <c r="B19" s="244">
        <v>1238712040.0850501</v>
      </c>
      <c r="C19" s="244">
        <v>1103315391.07901</v>
      </c>
    </row>
    <row r="20" spans="1:3" outlineLevel="1">
      <c r="A20" s="245" t="s">
        <v>1683</v>
      </c>
      <c r="B20" s="244">
        <v>54466460</v>
      </c>
      <c r="C20" s="244">
        <v>81893344</v>
      </c>
    </row>
    <row r="21" spans="1:3" outlineLevel="1">
      <c r="A21" s="245" t="s">
        <v>1684</v>
      </c>
      <c r="B21" s="244">
        <v>9834107</v>
      </c>
      <c r="C21" s="244">
        <v>8604354</v>
      </c>
    </row>
    <row r="22" spans="1:3">
      <c r="A22" s="245" t="s">
        <v>1673</v>
      </c>
      <c r="B22" s="244">
        <v>64300567</v>
      </c>
      <c r="C22" s="244">
        <v>90497698</v>
      </c>
    </row>
    <row r="23" spans="1:3">
      <c r="A23" s="248" t="s">
        <v>1881</v>
      </c>
      <c r="B23" s="259">
        <v>1303012607.0850501</v>
      </c>
      <c r="C23" s="259">
        <v>1193813089.07901</v>
      </c>
    </row>
    <row r="25" spans="1:3">
      <c r="A25" s="245" t="s">
        <v>1880</v>
      </c>
      <c r="B25" s="244">
        <v>1303012607.0850501</v>
      </c>
      <c r="C25" s="244">
        <v>1193813089.07901</v>
      </c>
    </row>
    <row r="26" spans="1:3">
      <c r="A26" s="258" t="s">
        <v>1879</v>
      </c>
      <c r="B26" s="257">
        <v>1303012607.0850501</v>
      </c>
      <c r="C26" s="257">
        <v>1193813089.07901</v>
      </c>
    </row>
    <row r="27" spans="1:3" s="250" customFormat="1">
      <c r="A27" s="256" t="s">
        <v>1878</v>
      </c>
      <c r="B27" s="255">
        <v>1</v>
      </c>
      <c r="C27" s="255">
        <v>1</v>
      </c>
    </row>
    <row r="29" spans="1:3" ht="12" thickBot="1">
      <c r="A29" s="254" t="s">
        <v>1877</v>
      </c>
    </row>
    <row r="30" spans="1:3">
      <c r="A30" s="245" t="s">
        <v>1867</v>
      </c>
      <c r="B30" s="244">
        <v>18995578.560732499</v>
      </c>
      <c r="C30" s="244">
        <v>19111369.2656838</v>
      </c>
    </row>
    <row r="31" spans="1:3">
      <c r="A31" s="245" t="s">
        <v>1876</v>
      </c>
      <c r="B31" s="244">
        <v>0</v>
      </c>
      <c r="C31" s="244">
        <v>0</v>
      </c>
    </row>
    <row r="32" spans="1:3">
      <c r="A32" s="245" t="s">
        <v>1865</v>
      </c>
      <c r="B32" s="244">
        <v>-26499253.878551699</v>
      </c>
      <c r="C32" s="244">
        <v>-43511923.047882698</v>
      </c>
    </row>
    <row r="33" spans="1:3">
      <c r="A33" s="245" t="s">
        <v>1875</v>
      </c>
      <c r="B33" s="244">
        <v>0</v>
      </c>
      <c r="C33" s="244">
        <v>0</v>
      </c>
    </row>
    <row r="35" spans="1:3">
      <c r="A35" s="245" t="s">
        <v>1863</v>
      </c>
      <c r="B35" s="244">
        <v>-484749933.92034</v>
      </c>
      <c r="C35" s="244">
        <v>-236480153.57117301</v>
      </c>
    </row>
    <row r="36" spans="1:3">
      <c r="A36" s="245" t="s">
        <v>1874</v>
      </c>
      <c r="B36" s="244">
        <v>-514292848.870511</v>
      </c>
      <c r="C36" s="244">
        <v>-627389186.00041103</v>
      </c>
    </row>
    <row r="37" spans="1:3">
      <c r="A37" s="245" t="s">
        <v>1861</v>
      </c>
      <c r="B37" s="244">
        <v>0</v>
      </c>
      <c r="C37" s="244">
        <v>0</v>
      </c>
    </row>
    <row r="38" spans="1:3">
      <c r="A38" s="245" t="s">
        <v>1873</v>
      </c>
      <c r="B38" s="244">
        <v>0</v>
      </c>
      <c r="C38" s="244">
        <v>0</v>
      </c>
    </row>
    <row r="39" spans="1:3">
      <c r="A39" s="245" t="s">
        <v>1872</v>
      </c>
      <c r="B39" s="252">
        <v>-1006546458.10867</v>
      </c>
      <c r="C39" s="252">
        <v>-888269893.35378301</v>
      </c>
    </row>
    <row r="41" spans="1:3">
      <c r="A41" s="245" t="s">
        <v>1871</v>
      </c>
      <c r="B41" s="252">
        <v>232165581.97638699</v>
      </c>
      <c r="C41" s="252">
        <v>215045497.72523201</v>
      </c>
    </row>
    <row r="42" spans="1:3" s="250" customFormat="1">
      <c r="A42" s="251" t="s">
        <v>1870</v>
      </c>
      <c r="B42" s="250">
        <v>5.5E-2</v>
      </c>
      <c r="C42" s="250">
        <v>5.5E-2</v>
      </c>
    </row>
    <row r="43" spans="1:3">
      <c r="A43" s="245" t="s">
        <v>1869</v>
      </c>
      <c r="B43" s="252">
        <v>12769107.0087012</v>
      </c>
      <c r="C43" s="252">
        <v>11827502.374887699</v>
      </c>
    </row>
    <row r="45" spans="1:3" ht="12" thickBot="1">
      <c r="A45" s="254" t="s">
        <v>1868</v>
      </c>
    </row>
    <row r="46" spans="1:3">
      <c r="A46" s="245" t="s">
        <v>1867</v>
      </c>
      <c r="B46" s="244">
        <v>18995578.560732499</v>
      </c>
      <c r="C46" s="244">
        <v>19111369.2656838</v>
      </c>
    </row>
    <row r="47" spans="1:3">
      <c r="A47" s="245" t="s">
        <v>1866</v>
      </c>
      <c r="B47" s="244">
        <v>43250</v>
      </c>
      <c r="C47" s="244">
        <v>43250</v>
      </c>
    </row>
    <row r="48" spans="1:3">
      <c r="A48" s="245" t="s">
        <v>1865</v>
      </c>
      <c r="B48" s="244">
        <v>-26499253.878551699</v>
      </c>
      <c r="C48" s="244">
        <v>-43511923.047882698</v>
      </c>
    </row>
    <row r="49" spans="1:3">
      <c r="A49" s="245" t="s">
        <v>1864</v>
      </c>
      <c r="B49" s="244">
        <v>0</v>
      </c>
      <c r="C49" s="244">
        <v>0</v>
      </c>
    </row>
    <row r="51" spans="1:3">
      <c r="A51" s="245" t="s">
        <v>2</v>
      </c>
      <c r="B51" s="244">
        <v>-12769107.0087012</v>
      </c>
      <c r="C51" s="244">
        <v>-11827502.374887699</v>
      </c>
    </row>
    <row r="53" spans="1:3">
      <c r="A53" s="245" t="s">
        <v>1863</v>
      </c>
      <c r="B53" s="244">
        <v>-484749933.92034</v>
      </c>
      <c r="C53" s="244">
        <v>-236480153.57117301</v>
      </c>
    </row>
    <row r="54" spans="1:3">
      <c r="A54" s="245" t="s">
        <v>1862</v>
      </c>
      <c r="B54" s="244">
        <v>0</v>
      </c>
      <c r="C54" s="244">
        <v>0</v>
      </c>
    </row>
    <row r="55" spans="1:3">
      <c r="A55" s="245" t="s">
        <v>1861</v>
      </c>
      <c r="B55" s="244">
        <v>0</v>
      </c>
      <c r="C55" s="244">
        <v>0</v>
      </c>
    </row>
    <row r="56" spans="1:3">
      <c r="A56" s="245" t="s">
        <v>1860</v>
      </c>
      <c r="B56" s="244">
        <v>0</v>
      </c>
      <c r="C56" s="244">
        <v>0</v>
      </c>
    </row>
    <row r="57" spans="1:3">
      <c r="A57" s="245" t="s">
        <v>1859</v>
      </c>
      <c r="B57" s="252">
        <v>-504979466.24686003</v>
      </c>
      <c r="C57" s="252">
        <v>-272664959.72825998</v>
      </c>
    </row>
    <row r="59" spans="1:3">
      <c r="A59" s="248" t="s">
        <v>1858</v>
      </c>
      <c r="B59" s="253">
        <v>733732573.83819699</v>
      </c>
      <c r="C59" s="253">
        <v>830650431.35075498</v>
      </c>
    </row>
    <row r="60" spans="1:3">
      <c r="A60" s="245" t="s">
        <v>1857</v>
      </c>
      <c r="B60" s="244">
        <v>733732573.83819699</v>
      </c>
      <c r="C60" s="244">
        <v>830650431.35075498</v>
      </c>
    </row>
    <row r="62" spans="1:3">
      <c r="A62" s="245" t="s">
        <v>1856</v>
      </c>
      <c r="B62" s="244">
        <v>1017498198.90086</v>
      </c>
      <c r="C62" s="244">
        <v>1224468611.0832601</v>
      </c>
    </row>
    <row r="63" spans="1:3">
      <c r="A63" s="245" t="s">
        <v>1855</v>
      </c>
      <c r="B63" s="244">
        <v>2224772.6305135302</v>
      </c>
      <c r="C63" s="244">
        <v>1201598.2947676701</v>
      </c>
    </row>
    <row r="64" spans="1:3">
      <c r="A64" s="245" t="s">
        <v>1854</v>
      </c>
      <c r="B64" s="244">
        <v>66035931.645437703</v>
      </c>
      <c r="C64" s="244">
        <v>74758538.821567997</v>
      </c>
    </row>
    <row r="65" spans="1:3">
      <c r="A65" s="245" t="s">
        <v>1853</v>
      </c>
      <c r="B65" s="244">
        <v>0</v>
      </c>
      <c r="C65" s="244">
        <v>0</v>
      </c>
    </row>
    <row r="66" spans="1:3">
      <c r="A66" s="245" t="s">
        <v>1852</v>
      </c>
      <c r="B66" s="244">
        <v>-3631976.2404990699</v>
      </c>
      <c r="C66" s="244">
        <v>-4111719.6351862401</v>
      </c>
    </row>
    <row r="67" spans="1:3">
      <c r="A67" s="245" t="s">
        <v>1851</v>
      </c>
      <c r="B67" s="252">
        <v>1082126926.9363101</v>
      </c>
      <c r="C67" s="252">
        <v>1296317028.56441</v>
      </c>
    </row>
    <row r="69" spans="1:3">
      <c r="A69" s="248" t="s">
        <v>1850</v>
      </c>
    </row>
    <row r="70" spans="1:3">
      <c r="A70" s="245" t="s">
        <v>1849</v>
      </c>
      <c r="B70" s="244">
        <v>733732573.83819699</v>
      </c>
      <c r="C70" s="244">
        <v>830650431.35075498</v>
      </c>
    </row>
    <row r="71" spans="1:3">
      <c r="A71" s="245" t="s">
        <v>1848</v>
      </c>
      <c r="B71" s="244">
        <v>1082126926.9363101</v>
      </c>
      <c r="C71" s="244">
        <v>1296317028.56441</v>
      </c>
    </row>
    <row r="72" spans="1:3">
      <c r="A72" s="247" t="s">
        <v>1847</v>
      </c>
      <c r="B72" s="246">
        <v>733732573.83819699</v>
      </c>
      <c r="C72" s="246">
        <v>830650431.35075498</v>
      </c>
    </row>
    <row r="74" spans="1:3">
      <c r="A74" s="245" t="s">
        <v>1846</v>
      </c>
      <c r="B74" s="244">
        <v>12</v>
      </c>
      <c r="C74" s="244">
        <v>12</v>
      </c>
    </row>
    <row r="75" spans="1:3" s="250" customFormat="1">
      <c r="A75" s="251" t="s">
        <v>1845</v>
      </c>
      <c r="B75" s="250">
        <v>0.09</v>
      </c>
      <c r="C75" s="250">
        <v>0.09</v>
      </c>
    </row>
    <row r="76" spans="1:3">
      <c r="A76" s="248" t="s">
        <v>1844</v>
      </c>
      <c r="B76" s="249">
        <v>66035931.645437799</v>
      </c>
      <c r="C76" s="249">
        <v>74758538.821567997</v>
      </c>
    </row>
    <row r="77" spans="1:3">
      <c r="A77" s="245" t="s">
        <v>1843</v>
      </c>
      <c r="B77" s="244">
        <v>0</v>
      </c>
      <c r="C77" s="244">
        <v>0</v>
      </c>
    </row>
    <row r="79" spans="1:3">
      <c r="A79" s="245" t="s">
        <v>1842</v>
      </c>
      <c r="B79" s="244">
        <v>548974929.88400698</v>
      </c>
      <c r="C79" s="244">
        <v>559954428.48168695</v>
      </c>
    </row>
    <row r="80" spans="1:3">
      <c r="A80" s="248" t="s">
        <v>1841</v>
      </c>
    </row>
    <row r="81" spans="1:3">
      <c r="A81" s="245" t="s">
        <v>1840</v>
      </c>
      <c r="B81" s="244">
        <v>66035931.645437799</v>
      </c>
      <c r="C81" s="244">
        <v>74758538.821567997</v>
      </c>
    </row>
    <row r="82" spans="1:3">
      <c r="A82" s="245" t="s">
        <v>1839</v>
      </c>
      <c r="B82" s="244">
        <v>548974929.88400698</v>
      </c>
      <c r="C82" s="244">
        <v>559954428.48168695</v>
      </c>
    </row>
    <row r="83" spans="1:3">
      <c r="A83" s="247" t="s">
        <v>1838</v>
      </c>
      <c r="B83" s="246">
        <v>66035931.645437799</v>
      </c>
      <c r="C83" s="246">
        <v>74758538.821567997</v>
      </c>
    </row>
    <row r="84" spans="1:3">
      <c r="A84" s="245" t="s">
        <v>1837</v>
      </c>
      <c r="B84" s="244">
        <v>66035931.645437799</v>
      </c>
      <c r="C84" s="244">
        <v>74758538.821567997</v>
      </c>
    </row>
    <row r="86" spans="1:3">
      <c r="A86" s="247" t="s">
        <v>1836</v>
      </c>
      <c r="B86" s="246">
        <v>66035931.645437799</v>
      </c>
      <c r="C86" s="246">
        <v>74758538.821567997</v>
      </c>
    </row>
    <row r="87" spans="1:3">
      <c r="A87" s="245" t="s">
        <v>1835</v>
      </c>
      <c r="B87" s="244">
        <v>66035931.645437799</v>
      </c>
      <c r="C87" s="244">
        <v>74758538.821567997</v>
      </c>
    </row>
    <row r="91" spans="1:3">
      <c r="A91" s="245" t="s">
        <v>1834</v>
      </c>
      <c r="B91" s="244">
        <f>-'TAX  Gas Reserves'!B582</f>
        <v>-16692107.5061792</v>
      </c>
      <c r="C91" s="244">
        <f>-'TAX  Gas Reserves'!C582</f>
        <v>-12900247.7784339</v>
      </c>
    </row>
    <row r="93" spans="1:3">
      <c r="A93" s="247" t="s">
        <v>1833</v>
      </c>
      <c r="B93" s="246">
        <f>B86+B91</f>
        <v>49343824.139258601</v>
      </c>
      <c r="C93" s="246">
        <f>C86+C91</f>
        <v>61858291.043134093</v>
      </c>
    </row>
  </sheetData>
  <pageMargins left="0.51" right="0.25" top="1" bottom="1" header="0.5" footer="0.5"/>
  <pageSetup orientation="portrait" r:id="rId1"/>
  <colBreaks count="1" manualBreakCount="1">
    <brk id="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0"/>
  <sheetViews>
    <sheetView workbookViewId="0">
      <pane xSplit="1" ySplit="10" topLeftCell="B11" activePane="bottomRight" state="frozen"/>
      <selection activeCell="A6" sqref="A6"/>
      <selection pane="topRight" activeCell="A6" sqref="A6"/>
      <selection pane="bottomLeft" activeCell="A6" sqref="A6"/>
      <selection pane="bottomRight" activeCell="A7" sqref="A7"/>
    </sheetView>
  </sheetViews>
  <sheetFormatPr defaultColWidth="10.140625" defaultRowHeight="11.25"/>
  <cols>
    <col min="1" max="1" width="35.140625" style="245" customWidth="1"/>
    <col min="2" max="3" width="12.28515625" style="244" customWidth="1"/>
    <col min="4" max="16384" width="10.140625" style="244"/>
  </cols>
  <sheetData>
    <row r="1" spans="1:3" s="265" customFormat="1">
      <c r="A1" s="266" t="s">
        <v>1807</v>
      </c>
    </row>
    <row r="2" spans="1:3" s="265" customFormat="1">
      <c r="A2" s="266" t="s">
        <v>1808</v>
      </c>
    </row>
    <row r="3" spans="1:3" s="265" customFormat="1">
      <c r="A3" s="266" t="s">
        <v>1809</v>
      </c>
    </row>
    <row r="4" spans="1:3" s="265" customFormat="1">
      <c r="A4" s="266" t="s">
        <v>1832</v>
      </c>
    </row>
    <row r="5" spans="1:3" s="265" customFormat="1">
      <c r="A5" s="266" t="s">
        <v>1811</v>
      </c>
    </row>
    <row r="6" spans="1:3" s="265" customFormat="1">
      <c r="A6" s="266" t="s">
        <v>2033</v>
      </c>
    </row>
    <row r="7" spans="1:3" s="265" customFormat="1">
      <c r="A7" s="266"/>
    </row>
    <row r="8" spans="1:3" s="263" customFormat="1">
      <c r="A8" s="264"/>
    </row>
    <row r="9" spans="1:3" s="263" customFormat="1">
      <c r="A9" s="264" t="s">
        <v>1889</v>
      </c>
      <c r="B9" s="263" t="s">
        <v>1668</v>
      </c>
      <c r="C9" s="263" t="s">
        <v>1669</v>
      </c>
    </row>
    <row r="10" spans="1:3" s="263" customFormat="1">
      <c r="A10" s="264"/>
    </row>
    <row r="11" spans="1:3">
      <c r="A11" s="262" t="s">
        <v>1670</v>
      </c>
    </row>
    <row r="14" spans="1:3">
      <c r="A14" s="262" t="s">
        <v>2032</v>
      </c>
    </row>
    <row r="15" spans="1:3">
      <c r="A15" s="245" t="s">
        <v>22</v>
      </c>
      <c r="B15" s="244">
        <v>15690392.463072499</v>
      </c>
      <c r="C15" s="244">
        <v>15813643.367379799</v>
      </c>
    </row>
    <row r="16" spans="1:3">
      <c r="A16" s="245" t="s">
        <v>24</v>
      </c>
      <c r="B16" s="244">
        <v>0</v>
      </c>
      <c r="C16" s="244">
        <v>0</v>
      </c>
    </row>
    <row r="17" spans="1:3">
      <c r="A17" s="245" t="s">
        <v>1682</v>
      </c>
      <c r="B17" s="244">
        <v>0</v>
      </c>
      <c r="C17" s="244">
        <v>0</v>
      </c>
    </row>
    <row r="18" spans="1:3">
      <c r="A18" s="245" t="s">
        <v>25</v>
      </c>
      <c r="B18" s="244">
        <v>122077.2435</v>
      </c>
      <c r="C18" s="244">
        <v>122077.2435</v>
      </c>
    </row>
    <row r="19" spans="1:3">
      <c r="A19" s="245" t="s">
        <v>26</v>
      </c>
      <c r="B19" s="244">
        <v>2244353.7937583998</v>
      </c>
      <c r="C19" s="244">
        <v>2236893.59440231</v>
      </c>
    </row>
    <row r="20" spans="1:3">
      <c r="A20" s="245" t="s">
        <v>27</v>
      </c>
      <c r="B20" s="244">
        <v>938755.06040160102</v>
      </c>
      <c r="C20" s="244">
        <v>938755.06040160102</v>
      </c>
    </row>
    <row r="21" spans="1:3">
      <c r="A21" s="248" t="s">
        <v>2031</v>
      </c>
      <c r="B21" s="252">
        <v>18995578.560732499</v>
      </c>
      <c r="C21" s="252">
        <v>19111369.2656838</v>
      </c>
    </row>
    <row r="23" spans="1:3">
      <c r="A23" s="262" t="s">
        <v>2030</v>
      </c>
    </row>
    <row r="24" spans="1:3">
      <c r="A24" s="245" t="s">
        <v>1686</v>
      </c>
      <c r="B24" s="244">
        <v>43250</v>
      </c>
      <c r="C24" s="244">
        <v>43250</v>
      </c>
    </row>
    <row r="25" spans="1:3">
      <c r="A25" s="245" t="s">
        <v>30</v>
      </c>
      <c r="B25" s="244">
        <v>0</v>
      </c>
      <c r="C25" s="244">
        <v>0</v>
      </c>
    </row>
    <row r="26" spans="1:3">
      <c r="A26" s="262" t="s">
        <v>2029</v>
      </c>
      <c r="B26" s="252">
        <v>43250</v>
      </c>
      <c r="C26" s="252">
        <v>43250</v>
      </c>
    </row>
    <row r="28" spans="1:3">
      <c r="A28" s="248" t="s">
        <v>2028</v>
      </c>
      <c r="B28" s="244">
        <v>0</v>
      </c>
      <c r="C28" s="244">
        <v>0</v>
      </c>
    </row>
    <row r="30" spans="1:3">
      <c r="A30" s="262" t="s">
        <v>2027</v>
      </c>
    </row>
    <row r="31" spans="1:3">
      <c r="A31" s="245" t="s">
        <v>2026</v>
      </c>
      <c r="B31" s="244">
        <v>0</v>
      </c>
      <c r="C31" s="244">
        <v>0</v>
      </c>
    </row>
    <row r="32" spans="1:3">
      <c r="A32" s="245" t="s">
        <v>2025</v>
      </c>
      <c r="B32" s="244">
        <v>0</v>
      </c>
      <c r="C32" s="244">
        <v>0</v>
      </c>
    </row>
    <row r="33" spans="1:3">
      <c r="A33" s="248" t="s">
        <v>2024</v>
      </c>
      <c r="B33" s="252">
        <v>0</v>
      </c>
      <c r="C33" s="252">
        <v>0</v>
      </c>
    </row>
    <row r="35" spans="1:3">
      <c r="A35" s="262" t="s">
        <v>2023</v>
      </c>
    </row>
    <row r="36" spans="1:3">
      <c r="A36" s="245" t="s">
        <v>23</v>
      </c>
      <c r="B36" s="244">
        <v>-32976810.895637698</v>
      </c>
      <c r="C36" s="244">
        <v>-51981840.186144702</v>
      </c>
    </row>
    <row r="37" spans="1:3">
      <c r="A37" s="245" t="s">
        <v>2022</v>
      </c>
      <c r="B37" s="244">
        <v>0</v>
      </c>
      <c r="C37" s="244">
        <v>0</v>
      </c>
    </row>
    <row r="38" spans="1:3">
      <c r="A38" s="245" t="s">
        <v>2021</v>
      </c>
      <c r="B38" s="244">
        <v>0</v>
      </c>
      <c r="C38" s="244">
        <v>0</v>
      </c>
    </row>
    <row r="39" spans="1:3">
      <c r="A39" s="245" t="s">
        <v>28</v>
      </c>
      <c r="B39" s="244">
        <v>130760.070407999</v>
      </c>
      <c r="C39" s="244">
        <v>130760.070407999</v>
      </c>
    </row>
    <row r="40" spans="1:3">
      <c r="A40" s="245" t="s">
        <v>29</v>
      </c>
      <c r="B40" s="244">
        <v>6346796.9466779996</v>
      </c>
      <c r="C40" s="244">
        <v>8339157.06785399</v>
      </c>
    </row>
    <row r="41" spans="1:3">
      <c r="A41" s="248" t="s">
        <v>2020</v>
      </c>
      <c r="B41" s="252">
        <v>-26499253.878551699</v>
      </c>
      <c r="C41" s="252">
        <v>-43511923.047882698</v>
      </c>
    </row>
    <row r="43" spans="1:3">
      <c r="A43" s="262" t="s">
        <v>2019</v>
      </c>
    </row>
    <row r="44" spans="1:3">
      <c r="A44" s="245" t="s">
        <v>1694</v>
      </c>
      <c r="B44" s="244">
        <v>0</v>
      </c>
      <c r="C44" s="244">
        <v>0</v>
      </c>
    </row>
    <row r="45" spans="1:3">
      <c r="A45" s="245" t="s">
        <v>1695</v>
      </c>
      <c r="B45" s="244">
        <v>0</v>
      </c>
      <c r="C45" s="244">
        <v>0</v>
      </c>
    </row>
    <row r="46" spans="1:3">
      <c r="A46" s="248" t="s">
        <v>2018</v>
      </c>
      <c r="B46" s="252">
        <v>0</v>
      </c>
      <c r="C46" s="252">
        <v>0</v>
      </c>
    </row>
    <row r="48" spans="1:3">
      <c r="A48" s="248" t="s">
        <v>2017</v>
      </c>
      <c r="B48" s="244">
        <v>0</v>
      </c>
      <c r="C48" s="244">
        <v>0</v>
      </c>
    </row>
    <row r="50" spans="1:3">
      <c r="A50" s="262" t="s">
        <v>2016</v>
      </c>
    </row>
    <row r="51" spans="1:3">
      <c r="A51" s="245" t="s">
        <v>2015</v>
      </c>
      <c r="B51" s="244">
        <v>0</v>
      </c>
      <c r="C51" s="244">
        <v>0</v>
      </c>
    </row>
    <row r="52" spans="1:3">
      <c r="A52" s="245" t="s">
        <v>2014</v>
      </c>
      <c r="B52" s="244">
        <v>0</v>
      </c>
      <c r="C52" s="244">
        <v>0</v>
      </c>
    </row>
    <row r="53" spans="1:3">
      <c r="A53" s="248" t="s">
        <v>2013</v>
      </c>
      <c r="B53" s="252">
        <v>0</v>
      </c>
      <c r="C53" s="252">
        <v>0</v>
      </c>
    </row>
    <row r="55" spans="1:3">
      <c r="A55" s="262" t="s">
        <v>2012</v>
      </c>
    </row>
    <row r="56" spans="1:3">
      <c r="A56" s="245" t="s">
        <v>35</v>
      </c>
      <c r="B56" s="244">
        <v>0</v>
      </c>
      <c r="C56" s="244">
        <v>0</v>
      </c>
    </row>
    <row r="57" spans="1:3">
      <c r="A57" s="245" t="s">
        <v>36</v>
      </c>
      <c r="B57" s="244">
        <v>0</v>
      </c>
      <c r="C57" s="244">
        <v>0</v>
      </c>
    </row>
    <row r="58" spans="1:3">
      <c r="A58" s="245" t="s">
        <v>37</v>
      </c>
      <c r="B58" s="244">
        <v>0</v>
      </c>
      <c r="C58" s="244">
        <v>0</v>
      </c>
    </row>
    <row r="59" spans="1:3">
      <c r="A59" s="245" t="s">
        <v>40</v>
      </c>
      <c r="B59" s="244">
        <v>0</v>
      </c>
      <c r="C59" s="244">
        <v>0</v>
      </c>
    </row>
    <row r="60" spans="1:3">
      <c r="A60" s="245" t="s">
        <v>2011</v>
      </c>
      <c r="B60" s="244">
        <v>0</v>
      </c>
      <c r="C60" s="244">
        <v>0</v>
      </c>
    </row>
    <row r="61" spans="1:3">
      <c r="A61" s="245" t="s">
        <v>2010</v>
      </c>
      <c r="B61" s="244">
        <v>0</v>
      </c>
      <c r="C61" s="244">
        <v>0</v>
      </c>
    </row>
    <row r="62" spans="1:3">
      <c r="A62" s="245" t="s">
        <v>2009</v>
      </c>
      <c r="B62" s="244">
        <v>0</v>
      </c>
      <c r="C62" s="244">
        <v>0</v>
      </c>
    </row>
    <row r="63" spans="1:3">
      <c r="A63" s="245" t="s">
        <v>47</v>
      </c>
      <c r="B63" s="244">
        <v>-43071.510701099702</v>
      </c>
      <c r="C63" s="244">
        <v>55565.997949800098</v>
      </c>
    </row>
    <row r="64" spans="1:3">
      <c r="A64" s="245" t="s">
        <v>52</v>
      </c>
      <c r="B64" s="244">
        <v>0</v>
      </c>
      <c r="C64" s="244">
        <v>0</v>
      </c>
    </row>
    <row r="65" spans="1:3">
      <c r="A65" s="245" t="s">
        <v>2008</v>
      </c>
      <c r="B65" s="244">
        <v>0</v>
      </c>
      <c r="C65" s="244">
        <v>0</v>
      </c>
    </row>
    <row r="66" spans="1:3">
      <c r="A66" s="245" t="s">
        <v>63</v>
      </c>
      <c r="B66" s="244">
        <v>0</v>
      </c>
      <c r="C66" s="244">
        <v>0</v>
      </c>
    </row>
    <row r="67" spans="1:3">
      <c r="A67" s="245" t="s">
        <v>64</v>
      </c>
      <c r="B67" s="244">
        <v>1588581.1464</v>
      </c>
      <c r="C67" s="244">
        <v>2244002.7911999901</v>
      </c>
    </row>
    <row r="68" spans="1:3">
      <c r="A68" s="245" t="s">
        <v>65</v>
      </c>
      <c r="B68" s="244">
        <v>121526.4576996</v>
      </c>
      <c r="C68" s="244">
        <v>171666.21352679899</v>
      </c>
    </row>
    <row r="69" spans="1:3">
      <c r="A69" s="245" t="s">
        <v>66</v>
      </c>
      <c r="B69" s="244">
        <v>668028.70686000003</v>
      </c>
      <c r="C69" s="244">
        <v>772385.22242400004</v>
      </c>
    </row>
    <row r="70" spans="1:3">
      <c r="A70" s="245" t="s">
        <v>68</v>
      </c>
      <c r="B70" s="244">
        <v>0</v>
      </c>
      <c r="C70" s="244">
        <v>0</v>
      </c>
    </row>
    <row r="71" spans="1:3">
      <c r="A71" s="245" t="s">
        <v>69</v>
      </c>
      <c r="B71" s="244">
        <v>-5143569.1409999896</v>
      </c>
      <c r="C71" s="244">
        <v>-4911559.8686999902</v>
      </c>
    </row>
    <row r="72" spans="1:3">
      <c r="A72" s="245" t="s">
        <v>70</v>
      </c>
      <c r="B72" s="244">
        <v>0</v>
      </c>
      <c r="C72" s="244">
        <v>0</v>
      </c>
    </row>
    <row r="73" spans="1:3">
      <c r="A73" s="245" t="s">
        <v>71</v>
      </c>
      <c r="B73" s="244">
        <v>609870.85319099994</v>
      </c>
      <c r="C73" s="244">
        <v>618066.82887900004</v>
      </c>
    </row>
    <row r="74" spans="1:3">
      <c r="A74" s="245" t="s">
        <v>2007</v>
      </c>
      <c r="B74" s="244">
        <v>0</v>
      </c>
      <c r="C74" s="244">
        <v>0</v>
      </c>
    </row>
    <row r="75" spans="1:3">
      <c r="A75" s="245" t="s">
        <v>72</v>
      </c>
      <c r="B75" s="244">
        <v>0</v>
      </c>
      <c r="C75" s="244">
        <v>0</v>
      </c>
    </row>
    <row r="76" spans="1:3">
      <c r="A76" s="245" t="s">
        <v>73</v>
      </c>
      <c r="B76" s="244">
        <v>0</v>
      </c>
      <c r="C76" s="244">
        <v>0</v>
      </c>
    </row>
    <row r="77" spans="1:3">
      <c r="A77" s="245" t="s">
        <v>2006</v>
      </c>
      <c r="B77" s="244">
        <v>0</v>
      </c>
      <c r="C77" s="244">
        <v>0</v>
      </c>
    </row>
    <row r="78" spans="1:3">
      <c r="A78" s="245" t="s">
        <v>2005</v>
      </c>
      <c r="B78" s="244">
        <v>0</v>
      </c>
      <c r="C78" s="244">
        <v>0</v>
      </c>
    </row>
    <row r="79" spans="1:3">
      <c r="A79" s="245" t="s">
        <v>2004</v>
      </c>
      <c r="B79" s="244">
        <v>0</v>
      </c>
      <c r="C79" s="244">
        <v>0</v>
      </c>
    </row>
    <row r="80" spans="1:3">
      <c r="A80" s="245" t="s">
        <v>2003</v>
      </c>
      <c r="B80" s="244">
        <v>0</v>
      </c>
      <c r="C80" s="244">
        <v>0</v>
      </c>
    </row>
    <row r="81" spans="1:3">
      <c r="A81" s="245" t="s">
        <v>80</v>
      </c>
      <c r="B81" s="244">
        <v>0</v>
      </c>
      <c r="C81" s="244">
        <v>0</v>
      </c>
    </row>
    <row r="82" spans="1:3">
      <c r="A82" s="245" t="s">
        <v>82</v>
      </c>
      <c r="B82" s="244">
        <v>0</v>
      </c>
      <c r="C82" s="244">
        <v>0</v>
      </c>
    </row>
    <row r="83" spans="1:3">
      <c r="A83" s="245" t="s">
        <v>83</v>
      </c>
      <c r="B83" s="244">
        <v>0</v>
      </c>
      <c r="C83" s="244">
        <v>0</v>
      </c>
    </row>
    <row r="84" spans="1:3">
      <c r="A84" s="245" t="s">
        <v>86</v>
      </c>
      <c r="B84" s="244">
        <v>0</v>
      </c>
      <c r="C84" s="244">
        <v>0</v>
      </c>
    </row>
    <row r="85" spans="1:3">
      <c r="A85" s="245" t="s">
        <v>88</v>
      </c>
      <c r="B85" s="244">
        <v>-10101168</v>
      </c>
      <c r="C85" s="244">
        <v>-10101168</v>
      </c>
    </row>
    <row r="86" spans="1:3">
      <c r="A86" s="245" t="s">
        <v>90</v>
      </c>
      <c r="B86" s="244">
        <v>0</v>
      </c>
      <c r="C86" s="244">
        <v>0</v>
      </c>
    </row>
    <row r="87" spans="1:3">
      <c r="A87" s="245" t="s">
        <v>92</v>
      </c>
      <c r="B87" s="244">
        <v>0</v>
      </c>
      <c r="C87" s="244">
        <v>0</v>
      </c>
    </row>
    <row r="88" spans="1:3">
      <c r="A88" s="245" t="s">
        <v>96</v>
      </c>
      <c r="B88" s="244">
        <v>6060363.7599999905</v>
      </c>
      <c r="C88" s="244">
        <v>0</v>
      </c>
    </row>
    <row r="89" spans="1:3">
      <c r="A89" s="245" t="s">
        <v>103</v>
      </c>
      <c r="B89" s="244">
        <v>-13044463.599999901</v>
      </c>
      <c r="C89" s="244">
        <v>-2387815.3199999002</v>
      </c>
    </row>
    <row r="90" spans="1:3">
      <c r="A90" s="245" t="s">
        <v>104</v>
      </c>
      <c r="B90" s="244">
        <v>0</v>
      </c>
      <c r="C90" s="244">
        <v>0</v>
      </c>
    </row>
    <row r="91" spans="1:3">
      <c r="A91" s="245" t="s">
        <v>105</v>
      </c>
      <c r="B91" s="244">
        <v>0</v>
      </c>
      <c r="C91" s="244">
        <v>0</v>
      </c>
    </row>
    <row r="92" spans="1:3">
      <c r="A92" s="245" t="s">
        <v>2002</v>
      </c>
      <c r="B92" s="244">
        <v>0</v>
      </c>
      <c r="C92" s="244">
        <v>0</v>
      </c>
    </row>
    <row r="93" spans="1:3">
      <c r="A93" s="245" t="s">
        <v>106</v>
      </c>
      <c r="B93" s="244">
        <v>11753697.119999999</v>
      </c>
      <c r="C93" s="244">
        <v>11753697.1199999</v>
      </c>
    </row>
    <row r="94" spans="1:3">
      <c r="A94" s="245" t="s">
        <v>107</v>
      </c>
      <c r="B94" s="244">
        <v>1407477</v>
      </c>
      <c r="C94" s="244">
        <v>1407477</v>
      </c>
    </row>
    <row r="95" spans="1:3">
      <c r="A95" s="245" t="s">
        <v>2001</v>
      </c>
      <c r="B95" s="244">
        <v>0</v>
      </c>
      <c r="C95" s="244">
        <v>0</v>
      </c>
    </row>
    <row r="96" spans="1:3">
      <c r="A96" s="245" t="s">
        <v>108</v>
      </c>
      <c r="B96" s="244">
        <v>0</v>
      </c>
      <c r="C96" s="244">
        <v>0</v>
      </c>
    </row>
    <row r="97" spans="1:3">
      <c r="A97" s="245" t="s">
        <v>110</v>
      </c>
      <c r="B97" s="244">
        <v>0</v>
      </c>
      <c r="C97" s="244">
        <v>0</v>
      </c>
    </row>
    <row r="98" spans="1:3">
      <c r="A98" s="245" t="s">
        <v>2000</v>
      </c>
      <c r="B98" s="244">
        <v>0</v>
      </c>
      <c r="C98" s="244">
        <v>0</v>
      </c>
    </row>
    <row r="99" spans="1:3">
      <c r="A99" s="245" t="s">
        <v>1999</v>
      </c>
      <c r="B99" s="244">
        <v>0</v>
      </c>
      <c r="C99" s="244">
        <v>0</v>
      </c>
    </row>
    <row r="100" spans="1:3">
      <c r="A100" s="245" t="s">
        <v>1998</v>
      </c>
      <c r="B100" s="244">
        <v>0</v>
      </c>
      <c r="C100" s="244">
        <v>0</v>
      </c>
    </row>
    <row r="101" spans="1:3">
      <c r="A101" s="245" t="s">
        <v>112</v>
      </c>
      <c r="B101" s="244">
        <v>-13723.988599999901</v>
      </c>
      <c r="C101" s="244">
        <v>-13723.988600000001</v>
      </c>
    </row>
    <row r="102" spans="1:3">
      <c r="A102" s="245" t="s">
        <v>113</v>
      </c>
      <c r="B102" s="244">
        <v>223351.56510000001</v>
      </c>
      <c r="C102" s="244">
        <v>230051.92379999999</v>
      </c>
    </row>
    <row r="103" spans="1:3">
      <c r="A103" s="245" t="s">
        <v>114</v>
      </c>
      <c r="B103" s="244">
        <v>0</v>
      </c>
      <c r="C103" s="244">
        <v>0</v>
      </c>
    </row>
    <row r="104" spans="1:3">
      <c r="A104" s="245" t="s">
        <v>1997</v>
      </c>
      <c r="B104" s="244">
        <v>0</v>
      </c>
      <c r="C104" s="244">
        <v>0</v>
      </c>
    </row>
    <row r="105" spans="1:3">
      <c r="A105" s="245" t="s">
        <v>115</v>
      </c>
      <c r="B105" s="244">
        <v>0</v>
      </c>
      <c r="C105" s="244">
        <v>0</v>
      </c>
    </row>
    <row r="106" spans="1:3">
      <c r="A106" s="245" t="s">
        <v>118</v>
      </c>
      <c r="B106" s="244">
        <v>0</v>
      </c>
      <c r="C106" s="244">
        <v>0</v>
      </c>
    </row>
    <row r="107" spans="1:3">
      <c r="A107" s="245" t="s">
        <v>120</v>
      </c>
      <c r="B107" s="244">
        <v>1583280.0000000901</v>
      </c>
      <c r="C107" s="244">
        <v>1583280</v>
      </c>
    </row>
    <row r="108" spans="1:3">
      <c r="A108" s="245" t="s">
        <v>121</v>
      </c>
      <c r="B108" s="244">
        <v>-3301920</v>
      </c>
      <c r="C108" s="244">
        <v>-3301919.9999998901</v>
      </c>
    </row>
    <row r="109" spans="1:3">
      <c r="A109" s="245" t="s">
        <v>124</v>
      </c>
      <c r="B109" s="244">
        <v>0</v>
      </c>
      <c r="C109" s="244">
        <v>0</v>
      </c>
    </row>
    <row r="110" spans="1:3">
      <c r="A110" s="245" t="s">
        <v>125</v>
      </c>
      <c r="B110" s="244">
        <v>0</v>
      </c>
      <c r="C110" s="244">
        <v>0</v>
      </c>
    </row>
    <row r="111" spans="1:3">
      <c r="A111" s="245" t="s">
        <v>127</v>
      </c>
      <c r="B111" s="244">
        <v>0</v>
      </c>
      <c r="C111" s="244">
        <v>0</v>
      </c>
    </row>
    <row r="112" spans="1:3">
      <c r="A112" s="245" t="s">
        <v>130</v>
      </c>
      <c r="B112" s="244">
        <v>0</v>
      </c>
      <c r="C112" s="244">
        <v>0</v>
      </c>
    </row>
    <row r="113" spans="1:3">
      <c r="A113" s="248" t="s">
        <v>1996</v>
      </c>
      <c r="B113" s="252">
        <v>-7631739.6310504004</v>
      </c>
      <c r="C113" s="252">
        <v>-1879994.0795201999</v>
      </c>
    </row>
    <row r="115" spans="1:3">
      <c r="A115" s="262" t="s">
        <v>1995</v>
      </c>
    </row>
    <row r="116" spans="1:3">
      <c r="A116" s="245" t="s">
        <v>33</v>
      </c>
      <c r="B116" s="244">
        <v>-10046129.278155001</v>
      </c>
      <c r="C116" s="244">
        <v>-15835863.8219768</v>
      </c>
    </row>
    <row r="117" spans="1:3">
      <c r="A117" s="245" t="s">
        <v>1994</v>
      </c>
      <c r="B117" s="244">
        <v>0</v>
      </c>
      <c r="C117" s="244">
        <v>0</v>
      </c>
    </row>
    <row r="118" spans="1:3">
      <c r="A118" s="245" t="s">
        <v>48</v>
      </c>
      <c r="B118" s="244">
        <v>0</v>
      </c>
      <c r="C118" s="244">
        <v>0</v>
      </c>
    </row>
    <row r="119" spans="1:3">
      <c r="A119" s="245" t="s">
        <v>54</v>
      </c>
      <c r="B119" s="244">
        <v>-680691420.56978202</v>
      </c>
      <c r="C119" s="244">
        <v>-664957179.55588198</v>
      </c>
    </row>
    <row r="120" spans="1:3">
      <c r="A120" s="245" t="s">
        <v>1993</v>
      </c>
      <c r="B120" s="244">
        <v>0</v>
      </c>
      <c r="C120" s="244">
        <v>0</v>
      </c>
    </row>
    <row r="121" spans="1:3">
      <c r="A121" s="245" t="s">
        <v>1992</v>
      </c>
      <c r="B121" s="244">
        <v>0</v>
      </c>
      <c r="C121" s="244">
        <v>0</v>
      </c>
    </row>
    <row r="122" spans="1:3">
      <c r="A122" s="245" t="s">
        <v>1991</v>
      </c>
      <c r="B122" s="244">
        <v>0</v>
      </c>
      <c r="C122" s="244">
        <v>0</v>
      </c>
    </row>
    <row r="123" spans="1:3">
      <c r="A123" s="245" t="s">
        <v>55</v>
      </c>
      <c r="B123" s="244">
        <v>2366324</v>
      </c>
      <c r="C123" s="244">
        <v>8667571.9900000691</v>
      </c>
    </row>
    <row r="124" spans="1:3">
      <c r="A124" s="245" t="s">
        <v>56</v>
      </c>
      <c r="B124" s="244">
        <v>939544458.86662102</v>
      </c>
      <c r="C124" s="244">
        <v>946924752.53771698</v>
      </c>
    </row>
    <row r="125" spans="1:3">
      <c r="A125" s="245" t="s">
        <v>57</v>
      </c>
      <c r="B125" s="244">
        <v>-15690392.463072499</v>
      </c>
      <c r="C125" s="244">
        <v>-15813643.367379799</v>
      </c>
    </row>
    <row r="126" spans="1:3">
      <c r="A126" s="245" t="s">
        <v>58</v>
      </c>
      <c r="B126" s="244">
        <v>-539727815.89898801</v>
      </c>
      <c r="C126" s="244">
        <v>-325755785.26577502</v>
      </c>
    </row>
    <row r="127" spans="1:3">
      <c r="A127" s="245" t="s">
        <v>1990</v>
      </c>
      <c r="B127" s="244">
        <v>0</v>
      </c>
      <c r="C127" s="244">
        <v>0</v>
      </c>
    </row>
    <row r="128" spans="1:3">
      <c r="A128" s="245" t="s">
        <v>1989</v>
      </c>
      <c r="B128" s="244">
        <v>0</v>
      </c>
      <c r="C128" s="244">
        <v>0</v>
      </c>
    </row>
    <row r="129" spans="1:3">
      <c r="A129" s="245" t="s">
        <v>59</v>
      </c>
      <c r="B129" s="244">
        <v>0</v>
      </c>
      <c r="C129" s="244">
        <v>0</v>
      </c>
    </row>
    <row r="130" spans="1:3">
      <c r="A130" s="245" t="s">
        <v>60</v>
      </c>
      <c r="B130" s="244">
        <v>-5226849.7670113901</v>
      </c>
      <c r="C130" s="244">
        <v>-5438563.9333588397</v>
      </c>
    </row>
    <row r="131" spans="1:3">
      <c r="A131" s="245" t="s">
        <v>61</v>
      </c>
      <c r="B131" s="244">
        <v>-2244353.7937583998</v>
      </c>
      <c r="C131" s="244">
        <v>-2236893.59440231</v>
      </c>
    </row>
    <row r="132" spans="1:3">
      <c r="A132" s="245" t="s">
        <v>1988</v>
      </c>
      <c r="B132" s="244">
        <v>0</v>
      </c>
      <c r="C132" s="244">
        <v>0</v>
      </c>
    </row>
    <row r="133" spans="1:3">
      <c r="A133" s="245" t="s">
        <v>1987</v>
      </c>
      <c r="B133" s="244">
        <v>0</v>
      </c>
      <c r="C133" s="244">
        <v>0</v>
      </c>
    </row>
    <row r="134" spans="1:3">
      <c r="A134" s="245" t="s">
        <v>67</v>
      </c>
      <c r="B134" s="244">
        <v>987397.05584999896</v>
      </c>
      <c r="C134" s="244">
        <v>987397.05584999896</v>
      </c>
    </row>
    <row r="135" spans="1:3">
      <c r="A135" s="245" t="s">
        <v>87</v>
      </c>
      <c r="B135" s="244">
        <v>53637044.216825597</v>
      </c>
      <c r="C135" s="244">
        <v>76220351.798233494</v>
      </c>
    </row>
    <row r="136" spans="1:3">
      <c r="A136" s="245" t="s">
        <v>1986</v>
      </c>
      <c r="B136" s="244">
        <v>0</v>
      </c>
      <c r="C136" s="244">
        <v>0</v>
      </c>
    </row>
    <row r="137" spans="1:3">
      <c r="A137" s="245" t="s">
        <v>94</v>
      </c>
      <c r="B137" s="244">
        <v>0</v>
      </c>
      <c r="C137" s="244">
        <v>0</v>
      </c>
    </row>
    <row r="138" spans="1:3">
      <c r="A138" s="245" t="s">
        <v>101</v>
      </c>
      <c r="B138" s="244">
        <v>-48360469.4867616</v>
      </c>
      <c r="C138" s="244">
        <v>-48360469.4867616</v>
      </c>
    </row>
    <row r="139" spans="1:3">
      <c r="A139" s="245" t="s">
        <v>102</v>
      </c>
      <c r="B139" s="244">
        <v>-157763814.1877</v>
      </c>
      <c r="C139" s="244">
        <v>-157763814.1877</v>
      </c>
    </row>
    <row r="140" spans="1:3">
      <c r="A140" s="245" t="s">
        <v>1985</v>
      </c>
      <c r="B140" s="244">
        <v>0</v>
      </c>
      <c r="C140" s="244">
        <v>0</v>
      </c>
    </row>
    <row r="141" spans="1:3">
      <c r="A141" s="245" t="s">
        <v>116</v>
      </c>
      <c r="B141" s="244">
        <v>-7555.8495999999795</v>
      </c>
      <c r="C141" s="244">
        <v>-7555.8495999999795</v>
      </c>
    </row>
    <row r="142" spans="1:3">
      <c r="A142" s="245" t="s">
        <v>117</v>
      </c>
      <c r="B142" s="244">
        <v>0</v>
      </c>
      <c r="C142" s="244">
        <v>0</v>
      </c>
    </row>
    <row r="143" spans="1:3">
      <c r="A143" s="245" t="s">
        <v>119</v>
      </c>
      <c r="B143" s="244">
        <v>0</v>
      </c>
      <c r="C143" s="244">
        <v>0</v>
      </c>
    </row>
    <row r="144" spans="1:3">
      <c r="A144" s="248" t="s">
        <v>1984</v>
      </c>
      <c r="B144" s="252">
        <v>-463223577.155532</v>
      </c>
      <c r="C144" s="252">
        <v>-203369695.681036</v>
      </c>
    </row>
    <row r="146" spans="1:3">
      <c r="A146" s="262" t="s">
        <v>1983</v>
      </c>
    </row>
    <row r="147" spans="1:3">
      <c r="A147" s="245" t="s">
        <v>1982</v>
      </c>
      <c r="B147" s="244">
        <v>0</v>
      </c>
      <c r="C147" s="244">
        <v>0</v>
      </c>
    </row>
    <row r="148" spans="1:3">
      <c r="A148" s="245" t="s">
        <v>34</v>
      </c>
      <c r="B148" s="244">
        <v>-778980</v>
      </c>
      <c r="C148" s="244">
        <v>0</v>
      </c>
    </row>
    <row r="149" spans="1:3">
      <c r="A149" s="245" t="s">
        <v>39</v>
      </c>
      <c r="B149" s="244">
        <v>0</v>
      </c>
      <c r="C149" s="244">
        <v>0</v>
      </c>
    </row>
    <row r="150" spans="1:3">
      <c r="A150" s="245" t="s">
        <v>1981</v>
      </c>
      <c r="B150" s="244">
        <v>0</v>
      </c>
      <c r="C150" s="244">
        <v>0</v>
      </c>
    </row>
    <row r="151" spans="1:3">
      <c r="A151" s="245" t="s">
        <v>41</v>
      </c>
      <c r="B151" s="244">
        <v>0</v>
      </c>
      <c r="C151" s="244">
        <v>0</v>
      </c>
    </row>
    <row r="152" spans="1:3">
      <c r="A152" s="245" t="s">
        <v>1980</v>
      </c>
      <c r="B152" s="244">
        <v>0</v>
      </c>
      <c r="C152" s="244">
        <v>0</v>
      </c>
    </row>
    <row r="153" spans="1:3">
      <c r="A153" s="245" t="s">
        <v>1979</v>
      </c>
      <c r="B153" s="244">
        <v>0</v>
      </c>
      <c r="C153" s="244">
        <v>0</v>
      </c>
    </row>
    <row r="154" spans="1:3">
      <c r="A154" s="245" t="s">
        <v>43</v>
      </c>
      <c r="B154" s="244">
        <v>0</v>
      </c>
      <c r="C154" s="244">
        <v>0</v>
      </c>
    </row>
    <row r="155" spans="1:3">
      <c r="A155" s="245" t="s">
        <v>1978</v>
      </c>
      <c r="B155" s="244">
        <v>0</v>
      </c>
      <c r="C155" s="244">
        <v>0</v>
      </c>
    </row>
    <row r="156" spans="1:3">
      <c r="A156" s="245" t="s">
        <v>1977</v>
      </c>
      <c r="B156" s="244">
        <v>0</v>
      </c>
      <c r="C156" s="244">
        <v>0</v>
      </c>
    </row>
    <row r="157" spans="1:3">
      <c r="A157" s="245" t="s">
        <v>1976</v>
      </c>
      <c r="B157" s="244">
        <v>0</v>
      </c>
      <c r="C157" s="244">
        <v>0</v>
      </c>
    </row>
    <row r="158" spans="1:3">
      <c r="A158" s="245" t="s">
        <v>1975</v>
      </c>
      <c r="B158" s="244">
        <v>0</v>
      </c>
      <c r="C158" s="244">
        <v>0</v>
      </c>
    </row>
    <row r="159" spans="1:3">
      <c r="A159" s="245" t="s">
        <v>1974</v>
      </c>
      <c r="B159" s="244">
        <v>0</v>
      </c>
      <c r="C159" s="244">
        <v>0</v>
      </c>
    </row>
    <row r="160" spans="1:3">
      <c r="A160" s="245" t="s">
        <v>1973</v>
      </c>
      <c r="B160" s="244">
        <v>0</v>
      </c>
      <c r="C160" s="244">
        <v>0</v>
      </c>
    </row>
    <row r="161" spans="1:3">
      <c r="A161" s="245" t="s">
        <v>51</v>
      </c>
      <c r="B161" s="244">
        <v>0</v>
      </c>
      <c r="C161" s="244">
        <v>0</v>
      </c>
    </row>
    <row r="162" spans="1:3">
      <c r="A162" s="245" t="s">
        <v>62</v>
      </c>
      <c r="B162" s="244">
        <v>-30809613.412799999</v>
      </c>
      <c r="C162" s="244">
        <v>-33010736.9976</v>
      </c>
    </row>
    <row r="163" spans="1:3">
      <c r="A163" s="245" t="s">
        <v>1972</v>
      </c>
      <c r="B163" s="244">
        <v>0</v>
      </c>
      <c r="C163" s="244">
        <v>0</v>
      </c>
    </row>
    <row r="164" spans="1:3">
      <c r="A164" s="245" t="s">
        <v>1971</v>
      </c>
      <c r="B164" s="244">
        <v>0</v>
      </c>
      <c r="C164" s="244">
        <v>0</v>
      </c>
    </row>
    <row r="165" spans="1:3">
      <c r="A165" s="245" t="s">
        <v>1970</v>
      </c>
      <c r="B165" s="244">
        <v>0</v>
      </c>
      <c r="C165" s="244">
        <v>0</v>
      </c>
    </row>
    <row r="166" spans="1:3">
      <c r="A166" s="245" t="s">
        <v>74</v>
      </c>
      <c r="B166" s="244">
        <v>0</v>
      </c>
      <c r="C166" s="244">
        <v>0</v>
      </c>
    </row>
    <row r="167" spans="1:3">
      <c r="A167" s="245" t="s">
        <v>75</v>
      </c>
      <c r="B167" s="244">
        <v>231505.97394184399</v>
      </c>
      <c r="C167" s="244">
        <v>0</v>
      </c>
    </row>
    <row r="168" spans="1:3">
      <c r="A168" s="245" t="s">
        <v>1969</v>
      </c>
      <c r="B168" s="244">
        <v>0</v>
      </c>
      <c r="C168" s="244">
        <v>0</v>
      </c>
    </row>
    <row r="169" spans="1:3">
      <c r="A169" s="245" t="s">
        <v>76</v>
      </c>
      <c r="B169" s="244">
        <v>0</v>
      </c>
      <c r="C169" s="244">
        <v>0</v>
      </c>
    </row>
    <row r="170" spans="1:3">
      <c r="A170" s="245" t="s">
        <v>1968</v>
      </c>
      <c r="B170" s="244">
        <v>0</v>
      </c>
      <c r="C170" s="244">
        <v>0</v>
      </c>
    </row>
    <row r="171" spans="1:3">
      <c r="A171" s="245" t="s">
        <v>78</v>
      </c>
      <c r="B171" s="244">
        <v>0</v>
      </c>
      <c r="C171" s="244">
        <v>0</v>
      </c>
    </row>
    <row r="172" spans="1:3">
      <c r="A172" s="245" t="s">
        <v>79</v>
      </c>
      <c r="B172" s="244">
        <v>4392095.76</v>
      </c>
      <c r="C172" s="244">
        <v>0</v>
      </c>
    </row>
    <row r="173" spans="1:3">
      <c r="A173" s="245" t="s">
        <v>81</v>
      </c>
      <c r="B173" s="244">
        <v>0</v>
      </c>
      <c r="C173" s="244">
        <v>0</v>
      </c>
    </row>
    <row r="174" spans="1:3">
      <c r="A174" s="245" t="s">
        <v>84</v>
      </c>
      <c r="B174" s="244">
        <v>11303114</v>
      </c>
      <c r="C174" s="244">
        <v>0</v>
      </c>
    </row>
    <row r="175" spans="1:3">
      <c r="A175" s="245" t="s">
        <v>89</v>
      </c>
      <c r="B175" s="244">
        <v>5050572</v>
      </c>
      <c r="C175" s="244">
        <v>5050572</v>
      </c>
    </row>
    <row r="176" spans="1:3">
      <c r="A176" s="245" t="s">
        <v>91</v>
      </c>
      <c r="B176" s="244">
        <v>0</v>
      </c>
      <c r="C176" s="244">
        <v>0</v>
      </c>
    </row>
    <row r="177" spans="1:3">
      <c r="A177" s="245" t="s">
        <v>93</v>
      </c>
      <c r="B177" s="244">
        <v>0</v>
      </c>
      <c r="C177" s="244">
        <v>0</v>
      </c>
    </row>
    <row r="178" spans="1:3">
      <c r="A178" s="245" t="s">
        <v>95</v>
      </c>
      <c r="B178" s="244">
        <v>-2991019</v>
      </c>
      <c r="C178" s="244">
        <v>-2991019</v>
      </c>
    </row>
    <row r="179" spans="1:3">
      <c r="A179" s="245" t="s">
        <v>97</v>
      </c>
      <c r="B179" s="244">
        <v>-72292.454898755794</v>
      </c>
      <c r="C179" s="244">
        <v>-59279.813016979402</v>
      </c>
    </row>
    <row r="180" spans="1:3">
      <c r="A180" s="245" t="s">
        <v>98</v>
      </c>
      <c r="B180" s="244">
        <v>0</v>
      </c>
      <c r="C180" s="244">
        <v>0</v>
      </c>
    </row>
    <row r="181" spans="1:3">
      <c r="A181" s="245" t="s">
        <v>99</v>
      </c>
      <c r="B181" s="244">
        <v>0</v>
      </c>
      <c r="C181" s="244">
        <v>0</v>
      </c>
    </row>
    <row r="182" spans="1:3">
      <c r="A182" s="245" t="s">
        <v>100</v>
      </c>
      <c r="B182" s="244">
        <v>0</v>
      </c>
      <c r="C182" s="244">
        <v>0</v>
      </c>
    </row>
    <row r="183" spans="1:3">
      <c r="A183" s="245" t="s">
        <v>1967</v>
      </c>
      <c r="B183" s="244">
        <v>0</v>
      </c>
      <c r="C183" s="244">
        <v>0</v>
      </c>
    </row>
    <row r="184" spans="1:3">
      <c r="A184" s="245" t="s">
        <v>1966</v>
      </c>
      <c r="B184" s="244">
        <v>-220000</v>
      </c>
      <c r="C184" s="244">
        <v>-220000</v>
      </c>
    </row>
    <row r="185" spans="1:3">
      <c r="A185" s="245" t="s">
        <v>1965</v>
      </c>
      <c r="B185" s="244">
        <v>0</v>
      </c>
      <c r="C185" s="244">
        <v>0</v>
      </c>
    </row>
    <row r="186" spans="1:3">
      <c r="A186" s="245" t="s">
        <v>123</v>
      </c>
      <c r="B186" s="244">
        <v>0</v>
      </c>
      <c r="C186" s="244">
        <v>0</v>
      </c>
    </row>
    <row r="187" spans="1:3">
      <c r="A187" s="245" t="s">
        <v>126</v>
      </c>
      <c r="B187" s="244">
        <v>0</v>
      </c>
      <c r="C187" s="244">
        <v>0</v>
      </c>
    </row>
    <row r="188" spans="1:3">
      <c r="A188" s="245" t="s">
        <v>128</v>
      </c>
      <c r="B188" s="244">
        <v>0</v>
      </c>
      <c r="C188" s="244">
        <v>0</v>
      </c>
    </row>
    <row r="189" spans="1:3">
      <c r="A189" s="245" t="s">
        <v>129</v>
      </c>
      <c r="B189" s="244">
        <v>0</v>
      </c>
      <c r="C189" s="244">
        <v>0</v>
      </c>
    </row>
    <row r="190" spans="1:3">
      <c r="A190" s="248" t="s">
        <v>1964</v>
      </c>
      <c r="B190" s="252">
        <v>-13894617.1337569</v>
      </c>
      <c r="C190" s="252">
        <v>-31230463.810616899</v>
      </c>
    </row>
    <row r="192" spans="1:3">
      <c r="A192" s="248" t="s">
        <v>1963</v>
      </c>
      <c r="B192" s="249">
        <v>-484749933.92034</v>
      </c>
      <c r="C192" s="249">
        <v>-236480153.57117301</v>
      </c>
    </row>
    <row r="194" spans="1:3">
      <c r="A194" s="262" t="s">
        <v>1962</v>
      </c>
    </row>
    <row r="195" spans="1:3">
      <c r="A195" s="245" t="s">
        <v>1961</v>
      </c>
    </row>
    <row r="196" spans="1:3">
      <c r="A196" s="245" t="s">
        <v>1960</v>
      </c>
    </row>
    <row r="197" spans="1:3">
      <c r="A197" s="245" t="s">
        <v>1959</v>
      </c>
    </row>
    <row r="198" spans="1:3">
      <c r="A198" s="245" t="s">
        <v>1958</v>
      </c>
    </row>
    <row r="199" spans="1:3">
      <c r="A199" s="248" t="s">
        <v>1957</v>
      </c>
      <c r="B199" s="252"/>
      <c r="C199" s="252"/>
    </row>
    <row r="202" spans="1:3">
      <c r="A202" s="262" t="s">
        <v>1956</v>
      </c>
    </row>
    <row r="203" spans="1:3">
      <c r="A203" s="245" t="s">
        <v>1955</v>
      </c>
      <c r="B203" s="244">
        <v>-99752.190936173996</v>
      </c>
      <c r="C203" s="244">
        <v>-214207.32378635401</v>
      </c>
    </row>
    <row r="204" spans="1:3">
      <c r="A204" s="245" t="s">
        <v>1954</v>
      </c>
      <c r="B204" s="244">
        <v>0</v>
      </c>
      <c r="C204" s="244">
        <v>0</v>
      </c>
    </row>
    <row r="205" spans="1:3">
      <c r="A205" s="245" t="s">
        <v>1953</v>
      </c>
      <c r="B205" s="244">
        <v>0</v>
      </c>
      <c r="C205" s="244">
        <v>0</v>
      </c>
    </row>
    <row r="206" spans="1:3">
      <c r="A206" s="245" t="s">
        <v>1952</v>
      </c>
      <c r="B206" s="244">
        <v>0</v>
      </c>
      <c r="C206" s="244">
        <v>0</v>
      </c>
    </row>
    <row r="207" spans="1:3">
      <c r="A207" s="245" t="s">
        <v>1951</v>
      </c>
      <c r="B207" s="244">
        <v>-147560230.89999899</v>
      </c>
      <c r="C207" s="244">
        <v>0</v>
      </c>
    </row>
    <row r="208" spans="1:3">
      <c r="A208" s="245" t="s">
        <v>1950</v>
      </c>
      <c r="B208" s="244">
        <v>-256636559.42225701</v>
      </c>
      <c r="C208" s="244">
        <v>-256636559.42225701</v>
      </c>
    </row>
    <row r="209" spans="1:3">
      <c r="A209" s="245" t="s">
        <v>1949</v>
      </c>
      <c r="B209" s="244">
        <v>-169213450.536199</v>
      </c>
      <c r="C209" s="244">
        <v>-169213450.536199</v>
      </c>
    </row>
    <row r="210" spans="1:3">
      <c r="A210" s="245" t="s">
        <v>1948</v>
      </c>
      <c r="B210" s="244">
        <v>-132558744.774285</v>
      </c>
      <c r="C210" s="244">
        <v>-132558744.774285</v>
      </c>
    </row>
    <row r="211" spans="1:3">
      <c r="A211" s="245" t="s">
        <v>1947</v>
      </c>
      <c r="B211" s="244">
        <v>0</v>
      </c>
      <c r="C211" s="244">
        <v>0</v>
      </c>
    </row>
    <row r="212" spans="1:3">
      <c r="A212" s="245" t="s">
        <v>1946</v>
      </c>
      <c r="B212" s="244">
        <v>0</v>
      </c>
      <c r="C212" s="244">
        <v>0</v>
      </c>
    </row>
    <row r="213" spans="1:3">
      <c r="A213" s="245" t="s">
        <v>1945</v>
      </c>
      <c r="B213" s="244">
        <v>0</v>
      </c>
      <c r="C213" s="244">
        <v>0</v>
      </c>
    </row>
    <row r="214" spans="1:3">
      <c r="A214" s="245" t="s">
        <v>1944</v>
      </c>
      <c r="B214" s="244">
        <v>191775888.95316601</v>
      </c>
      <c r="C214" s="244">
        <v>-68766223.943882301</v>
      </c>
    </row>
    <row r="215" spans="1:3">
      <c r="A215" s="245" t="s">
        <v>1943</v>
      </c>
      <c r="B215" s="244">
        <v>0</v>
      </c>
      <c r="C215" s="244">
        <v>0</v>
      </c>
    </row>
    <row r="216" spans="1:3">
      <c r="A216" s="248" t="s">
        <v>1942</v>
      </c>
      <c r="B216" s="252">
        <v>-514292848.870511</v>
      </c>
      <c r="C216" s="252">
        <v>-627389186.00041103</v>
      </c>
    </row>
    <row r="218" spans="1:3">
      <c r="A218" s="262" t="s">
        <v>1941</v>
      </c>
    </row>
    <row r="219" spans="1:3">
      <c r="A219" s="245" t="s">
        <v>38</v>
      </c>
      <c r="B219" s="244">
        <v>0</v>
      </c>
      <c r="C219" s="244">
        <v>0</v>
      </c>
    </row>
    <row r="220" spans="1:3">
      <c r="A220" s="245" t="s">
        <v>109</v>
      </c>
      <c r="B220" s="244">
        <v>0</v>
      </c>
      <c r="C220" s="244">
        <v>0</v>
      </c>
    </row>
    <row r="221" spans="1:3">
      <c r="A221" s="245" t="s">
        <v>53</v>
      </c>
      <c r="B221" s="244">
        <v>0</v>
      </c>
      <c r="C221" s="244">
        <v>0</v>
      </c>
    </row>
    <row r="222" spans="1:3">
      <c r="A222" s="245" t="s">
        <v>122</v>
      </c>
      <c r="B222" s="244">
        <v>0</v>
      </c>
      <c r="C222" s="244">
        <v>0</v>
      </c>
    </row>
    <row r="223" spans="1:3">
      <c r="A223" s="248" t="s">
        <v>1940</v>
      </c>
      <c r="B223" s="252">
        <v>0</v>
      </c>
      <c r="C223" s="252">
        <v>0</v>
      </c>
    </row>
    <row r="225" spans="1:3">
      <c r="A225" s="262" t="s">
        <v>1939</v>
      </c>
    </row>
    <row r="226" spans="1:3">
      <c r="A226" s="245" t="s">
        <v>49</v>
      </c>
      <c r="B226" s="244">
        <v>0</v>
      </c>
      <c r="C226" s="244">
        <v>0</v>
      </c>
    </row>
    <row r="227" spans="1:3">
      <c r="A227" s="248" t="s">
        <v>1938</v>
      </c>
      <c r="B227" s="252">
        <v>0</v>
      </c>
      <c r="C227" s="252">
        <v>0</v>
      </c>
    </row>
    <row r="229" spans="1:3">
      <c r="A229" s="248" t="s">
        <v>1937</v>
      </c>
      <c r="B229" s="249">
        <v>0</v>
      </c>
      <c r="C229" s="249">
        <v>0</v>
      </c>
    </row>
    <row r="230" spans="1:3">
      <c r="A230" s="245" t="s">
        <v>1936</v>
      </c>
      <c r="B230" s="244">
        <v>0</v>
      </c>
      <c r="C230" s="244">
        <v>0</v>
      </c>
    </row>
    <row r="232" spans="1:3">
      <c r="A232" s="248" t="s">
        <v>1935</v>
      </c>
    </row>
    <row r="233" spans="1:3">
      <c r="A233" s="245" t="s">
        <v>1924</v>
      </c>
      <c r="B233" s="244">
        <v>18995578.560732499</v>
      </c>
      <c r="C233" s="244">
        <v>19111369.2656838</v>
      </c>
    </row>
    <row r="234" spans="1:3">
      <c r="A234" s="245" t="s">
        <v>1934</v>
      </c>
      <c r="B234" s="244">
        <v>43250</v>
      </c>
      <c r="C234" s="244">
        <v>43250</v>
      </c>
    </row>
    <row r="235" spans="1:3">
      <c r="A235" s="245" t="s">
        <v>1933</v>
      </c>
      <c r="B235" s="252">
        <v>19038828.560732499</v>
      </c>
      <c r="C235" s="252">
        <v>19154619.2656838</v>
      </c>
    </row>
    <row r="236" spans="1:3">
      <c r="A236" s="245" t="s">
        <v>1932</v>
      </c>
      <c r="B236" s="244">
        <v>0</v>
      </c>
      <c r="C236" s="244">
        <v>0</v>
      </c>
    </row>
    <row r="237" spans="1:3">
      <c r="A237" s="245" t="s">
        <v>1921</v>
      </c>
      <c r="B237" s="244">
        <v>-7631739.6310504004</v>
      </c>
      <c r="C237" s="244">
        <v>-1879994.0795201999</v>
      </c>
    </row>
    <row r="238" spans="1:3">
      <c r="A238" s="245" t="s">
        <v>1920</v>
      </c>
      <c r="B238" s="244">
        <v>-463223577.155532</v>
      </c>
      <c r="C238" s="244">
        <v>-203369695.681036</v>
      </c>
    </row>
    <row r="239" spans="1:3">
      <c r="A239" s="245" t="s">
        <v>1919</v>
      </c>
      <c r="B239" s="244">
        <v>-13894617.1337569</v>
      </c>
      <c r="C239" s="244">
        <v>-31230463.810616899</v>
      </c>
    </row>
    <row r="240" spans="1:3">
      <c r="A240" s="245" t="s">
        <v>1918</v>
      </c>
      <c r="B240" s="252">
        <v>-484749933.92034</v>
      </c>
      <c r="C240" s="252">
        <v>-236480153.57117301</v>
      </c>
    </row>
    <row r="241" spans="1:3">
      <c r="A241" s="245" t="s">
        <v>1931</v>
      </c>
      <c r="B241" s="244">
        <v>0</v>
      </c>
      <c r="C241" s="244">
        <v>0</v>
      </c>
    </row>
    <row r="242" spans="1:3">
      <c r="A242" s="245" t="s">
        <v>1930</v>
      </c>
      <c r="B242" s="244">
        <v>0</v>
      </c>
      <c r="C242" s="244">
        <v>0</v>
      </c>
    </row>
    <row r="243" spans="1:3">
      <c r="A243" s="245" t="s">
        <v>1929</v>
      </c>
      <c r="B243" s="244">
        <v>0</v>
      </c>
      <c r="C243" s="244">
        <v>0</v>
      </c>
    </row>
    <row r="244" spans="1:3">
      <c r="A244" s="245" t="s">
        <v>1928</v>
      </c>
      <c r="B244" s="252">
        <v>0</v>
      </c>
      <c r="C244" s="252">
        <v>0</v>
      </c>
    </row>
    <row r="245" spans="1:3">
      <c r="A245" s="245" t="s">
        <v>1927</v>
      </c>
      <c r="B245" s="244">
        <v>0</v>
      </c>
      <c r="C245" s="244">
        <v>0</v>
      </c>
    </row>
    <row r="246" spans="1:3">
      <c r="A246" s="245" t="s">
        <v>1916</v>
      </c>
      <c r="B246" s="244">
        <v>-514292848.870511</v>
      </c>
      <c r="C246" s="244">
        <v>-627389186.00041103</v>
      </c>
    </row>
    <row r="247" spans="1:3">
      <c r="A247" s="248" t="s">
        <v>1926</v>
      </c>
      <c r="B247" s="249">
        <v>-980003954.23011899</v>
      </c>
      <c r="C247" s="249">
        <v>-844714720.30589998</v>
      </c>
    </row>
    <row r="249" spans="1:3">
      <c r="A249" s="248" t="s">
        <v>1925</v>
      </c>
    </row>
    <row r="250" spans="1:3">
      <c r="A250" s="245" t="s">
        <v>1924</v>
      </c>
      <c r="B250" s="244">
        <v>18995578.560732499</v>
      </c>
      <c r="C250" s="244">
        <v>19111369.2656838</v>
      </c>
    </row>
    <row r="251" spans="1:3">
      <c r="A251" s="245" t="s">
        <v>1923</v>
      </c>
      <c r="B251" s="244">
        <v>0</v>
      </c>
      <c r="C251" s="244">
        <v>0</v>
      </c>
    </row>
    <row r="252" spans="1:3">
      <c r="A252" s="245" t="s">
        <v>1922</v>
      </c>
      <c r="B252" s="252">
        <v>18995578.560732499</v>
      </c>
      <c r="C252" s="252">
        <v>19111369.2656838</v>
      </c>
    </row>
    <row r="253" spans="1:3">
      <c r="A253" s="245" t="s">
        <v>1921</v>
      </c>
      <c r="B253" s="244">
        <v>-7631739.6310504004</v>
      </c>
      <c r="C253" s="244">
        <v>-1879994.0795201999</v>
      </c>
    </row>
    <row r="254" spans="1:3">
      <c r="A254" s="245" t="s">
        <v>1920</v>
      </c>
      <c r="B254" s="244">
        <v>-463223577.155532</v>
      </c>
      <c r="C254" s="244">
        <v>-203369695.681036</v>
      </c>
    </row>
    <row r="255" spans="1:3">
      <c r="A255" s="245" t="s">
        <v>1919</v>
      </c>
      <c r="B255" s="244">
        <v>-13894617.1337569</v>
      </c>
      <c r="C255" s="244">
        <v>-31230463.810616899</v>
      </c>
    </row>
    <row r="256" spans="1:3">
      <c r="A256" s="245" t="s">
        <v>1918</v>
      </c>
      <c r="B256" s="252">
        <v>-484749933.92034</v>
      </c>
      <c r="C256" s="252">
        <v>-236480153.57117301</v>
      </c>
    </row>
    <row r="257" spans="1:3">
      <c r="A257" s="245" t="s">
        <v>1917</v>
      </c>
      <c r="B257" s="244">
        <v>0</v>
      </c>
      <c r="C257" s="244">
        <v>0</v>
      </c>
    </row>
    <row r="258" spans="1:3">
      <c r="A258" s="245" t="s">
        <v>1916</v>
      </c>
      <c r="B258" s="244">
        <v>-514292848.870511</v>
      </c>
      <c r="C258" s="244">
        <v>-627389186.00041103</v>
      </c>
    </row>
    <row r="259" spans="1:3">
      <c r="A259" s="245" t="s">
        <v>1915</v>
      </c>
      <c r="B259" s="244">
        <v>0</v>
      </c>
      <c r="C259" s="244">
        <v>0</v>
      </c>
    </row>
    <row r="260" spans="1:3">
      <c r="A260" s="245" t="s">
        <v>1914</v>
      </c>
      <c r="B260" s="252">
        <v>-514292848.870511</v>
      </c>
      <c r="C260" s="252">
        <v>-627389186.00041103</v>
      </c>
    </row>
    <row r="261" spans="1:3">
      <c r="A261" s="248" t="s">
        <v>1913</v>
      </c>
      <c r="B261" s="249">
        <v>-980047204.23011899</v>
      </c>
      <c r="C261" s="249">
        <v>-844757970.30589998</v>
      </c>
    </row>
    <row r="263" spans="1:3">
      <c r="A263" s="248" t="s">
        <v>1912</v>
      </c>
    </row>
    <row r="264" spans="1:3">
      <c r="A264" s="245" t="s">
        <v>1902</v>
      </c>
      <c r="B264" s="244">
        <v>-26499253.878551699</v>
      </c>
      <c r="C264" s="244">
        <v>-43511923.047882698</v>
      </c>
    </row>
    <row r="265" spans="1:3">
      <c r="A265" s="245" t="s">
        <v>1911</v>
      </c>
      <c r="B265" s="244">
        <v>0</v>
      </c>
      <c r="C265" s="244">
        <v>0</v>
      </c>
    </row>
    <row r="266" spans="1:3">
      <c r="A266" s="245" t="s">
        <v>1910</v>
      </c>
      <c r="B266" s="252">
        <v>-26499253.878551699</v>
      </c>
      <c r="C266" s="252">
        <v>-43511923.047882698</v>
      </c>
    </row>
    <row r="267" spans="1:3">
      <c r="A267" s="245" t="s">
        <v>1909</v>
      </c>
      <c r="B267" s="244">
        <v>0</v>
      </c>
      <c r="C267" s="244">
        <v>0</v>
      </c>
    </row>
    <row r="268" spans="1:3">
      <c r="A268" s="245" t="s">
        <v>1899</v>
      </c>
      <c r="B268" s="244">
        <v>0</v>
      </c>
      <c r="C268" s="244">
        <v>0</v>
      </c>
    </row>
    <row r="269" spans="1:3">
      <c r="A269" s="245" t="s">
        <v>1898</v>
      </c>
      <c r="B269" s="244">
        <v>0</v>
      </c>
      <c r="C269" s="244">
        <v>0</v>
      </c>
    </row>
    <row r="270" spans="1:3">
      <c r="A270" s="245" t="s">
        <v>1897</v>
      </c>
      <c r="B270" s="244">
        <v>0</v>
      </c>
      <c r="C270" s="244">
        <v>0</v>
      </c>
    </row>
    <row r="271" spans="1:3">
      <c r="A271" s="245" t="s">
        <v>1896</v>
      </c>
      <c r="B271" s="252">
        <v>0</v>
      </c>
      <c r="C271" s="252">
        <v>0</v>
      </c>
    </row>
    <row r="272" spans="1:3">
      <c r="A272" s="245" t="s">
        <v>1908</v>
      </c>
      <c r="B272" s="244">
        <v>0</v>
      </c>
      <c r="C272" s="244">
        <v>0</v>
      </c>
    </row>
    <row r="273" spans="1:3">
      <c r="A273" s="245" t="s">
        <v>1907</v>
      </c>
      <c r="B273" s="244">
        <v>0</v>
      </c>
      <c r="C273" s="244">
        <v>0</v>
      </c>
    </row>
    <row r="274" spans="1:3">
      <c r="A274" s="245" t="s">
        <v>1906</v>
      </c>
      <c r="B274" s="244">
        <v>0</v>
      </c>
      <c r="C274" s="244">
        <v>0</v>
      </c>
    </row>
    <row r="275" spans="1:3">
      <c r="A275" s="245" t="s">
        <v>1905</v>
      </c>
      <c r="B275" s="252">
        <v>0</v>
      </c>
      <c r="C275" s="252">
        <v>0</v>
      </c>
    </row>
    <row r="276" spans="1:3">
      <c r="A276" s="248" t="s">
        <v>1904</v>
      </c>
      <c r="B276" s="249">
        <v>-26499253.878551699</v>
      </c>
      <c r="C276" s="249">
        <v>-43511923.047882698</v>
      </c>
    </row>
    <row r="278" spans="1:3">
      <c r="A278" s="248" t="s">
        <v>1903</v>
      </c>
    </row>
    <row r="279" spans="1:3">
      <c r="A279" s="245" t="s">
        <v>1902</v>
      </c>
      <c r="B279" s="244">
        <v>-26499253.878551699</v>
      </c>
      <c r="C279" s="244">
        <v>-43511923.047882698</v>
      </c>
    </row>
    <row r="280" spans="1:3">
      <c r="A280" s="245" t="s">
        <v>1901</v>
      </c>
      <c r="B280" s="244">
        <v>0</v>
      </c>
      <c r="C280" s="244">
        <v>0</v>
      </c>
    </row>
    <row r="281" spans="1:3">
      <c r="A281" s="245" t="s">
        <v>1900</v>
      </c>
      <c r="B281" s="252">
        <v>-26499253.878551699</v>
      </c>
      <c r="C281" s="252">
        <v>-43511923.047882698</v>
      </c>
    </row>
    <row r="282" spans="1:3">
      <c r="A282" s="245" t="s">
        <v>1899</v>
      </c>
      <c r="B282" s="244">
        <v>0</v>
      </c>
      <c r="C282" s="244">
        <v>0</v>
      </c>
    </row>
    <row r="283" spans="1:3">
      <c r="A283" s="245" t="s">
        <v>1898</v>
      </c>
      <c r="B283" s="244">
        <v>0</v>
      </c>
      <c r="C283" s="244">
        <v>0</v>
      </c>
    </row>
    <row r="284" spans="1:3">
      <c r="A284" s="245" t="s">
        <v>1897</v>
      </c>
      <c r="B284" s="244">
        <v>0</v>
      </c>
      <c r="C284" s="244">
        <v>0</v>
      </c>
    </row>
    <row r="285" spans="1:3">
      <c r="A285" s="245" t="s">
        <v>1896</v>
      </c>
      <c r="B285" s="252">
        <v>0</v>
      </c>
      <c r="C285" s="252">
        <v>0</v>
      </c>
    </row>
    <row r="286" spans="1:3">
      <c r="A286" s="245" t="s">
        <v>1895</v>
      </c>
      <c r="B286" s="244">
        <v>0</v>
      </c>
      <c r="C286" s="244">
        <v>0</v>
      </c>
    </row>
    <row r="287" spans="1:3">
      <c r="A287" s="245" t="s">
        <v>1894</v>
      </c>
      <c r="B287" s="244">
        <v>0</v>
      </c>
      <c r="C287" s="244">
        <v>0</v>
      </c>
    </row>
    <row r="288" spans="1:3">
      <c r="A288" s="245" t="s">
        <v>1893</v>
      </c>
      <c r="B288" s="244">
        <v>0</v>
      </c>
      <c r="C288" s="244">
        <v>0</v>
      </c>
    </row>
    <row r="289" spans="1:3">
      <c r="A289" s="245" t="s">
        <v>1892</v>
      </c>
      <c r="B289" s="252">
        <v>0</v>
      </c>
      <c r="C289" s="252">
        <v>0</v>
      </c>
    </row>
    <row r="290" spans="1:3">
      <c r="A290" s="248" t="s">
        <v>1891</v>
      </c>
      <c r="B290" s="249">
        <v>-26499253.878551699</v>
      </c>
      <c r="C290" s="249">
        <v>-43511923.047882698</v>
      </c>
    </row>
  </sheetData>
  <pageMargins left="0.75" right="0.75" top="1" bottom="1" header="0.5" footer="0.5"/>
  <pageSetup orientation="portrait" r:id="rId1"/>
  <colBreaks count="1" manualBreakCount="1">
    <brk id="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1"/>
  <sheetViews>
    <sheetView workbookViewId="0">
      <pane xSplit="1" ySplit="10" topLeftCell="B11" activePane="bottomRight" state="frozen"/>
      <selection activeCell="A6" sqref="A6"/>
      <selection pane="topRight" activeCell="A6" sqref="A6"/>
      <selection pane="bottomLeft" activeCell="A6" sqref="A6"/>
      <selection pane="bottomRight" activeCell="A7" sqref="A7"/>
    </sheetView>
  </sheetViews>
  <sheetFormatPr defaultColWidth="10.140625" defaultRowHeight="11.25"/>
  <cols>
    <col min="1" max="1" width="35.140625" style="245" customWidth="1"/>
    <col min="2" max="3" width="12.28515625" style="244" customWidth="1"/>
    <col min="4" max="16384" width="10.140625" style="244"/>
  </cols>
  <sheetData>
    <row r="1" spans="1:3" s="265" customFormat="1">
      <c r="A1" s="266" t="s">
        <v>1807</v>
      </c>
    </row>
    <row r="2" spans="1:3" s="265" customFormat="1">
      <c r="A2" s="266" t="s">
        <v>1808</v>
      </c>
    </row>
    <row r="3" spans="1:3" s="265" customFormat="1">
      <c r="A3" s="266" t="s">
        <v>1809</v>
      </c>
    </row>
    <row r="4" spans="1:3" s="265" customFormat="1">
      <c r="A4" s="266" t="s">
        <v>1832</v>
      </c>
    </row>
    <row r="5" spans="1:3" s="265" customFormat="1">
      <c r="A5" s="266" t="s">
        <v>1811</v>
      </c>
    </row>
    <row r="6" spans="1:3" s="265" customFormat="1">
      <c r="A6" s="266" t="s">
        <v>2035</v>
      </c>
    </row>
    <row r="7" spans="1:3" s="265" customFormat="1">
      <c r="A7" s="266"/>
    </row>
    <row r="8" spans="1:3" s="263" customFormat="1">
      <c r="A8" s="264"/>
    </row>
    <row r="9" spans="1:3" s="263" customFormat="1">
      <c r="A9" s="264" t="s">
        <v>2034</v>
      </c>
      <c r="B9" s="263" t="s">
        <v>1668</v>
      </c>
      <c r="C9" s="263" t="s">
        <v>1669</v>
      </c>
    </row>
    <row r="10" spans="1:3" s="263" customFormat="1">
      <c r="A10" s="264"/>
    </row>
    <row r="11" spans="1:3">
      <c r="A11" s="262" t="s">
        <v>1670</v>
      </c>
    </row>
    <row r="14" spans="1:3">
      <c r="A14" s="262" t="s">
        <v>2032</v>
      </c>
    </row>
    <row r="15" spans="1:3" s="250" customFormat="1">
      <c r="A15" s="251" t="s">
        <v>22</v>
      </c>
      <c r="B15" s="250">
        <v>0.53926045366547803</v>
      </c>
      <c r="C15" s="250">
        <v>0.52233903883863997</v>
      </c>
    </row>
    <row r="16" spans="1:3" s="250" customFormat="1">
      <c r="A16" s="251" t="s">
        <v>24</v>
      </c>
      <c r="B16" s="250">
        <v>0</v>
      </c>
      <c r="C16" s="250">
        <v>0</v>
      </c>
    </row>
    <row r="17" spans="1:3" s="250" customFormat="1">
      <c r="A17" s="251" t="s">
        <v>1682</v>
      </c>
      <c r="B17" s="250">
        <v>0</v>
      </c>
      <c r="C17" s="250">
        <v>0</v>
      </c>
    </row>
    <row r="18" spans="1:3" s="250" customFormat="1">
      <c r="A18" s="251" t="s">
        <v>25</v>
      </c>
      <c r="B18" s="250">
        <v>0.48270000000000002</v>
      </c>
      <c r="C18" s="250">
        <v>0.48270000000000002</v>
      </c>
    </row>
    <row r="19" spans="1:3" s="250" customFormat="1">
      <c r="A19" s="251" t="s">
        <v>26</v>
      </c>
      <c r="B19" s="250">
        <v>1</v>
      </c>
      <c r="C19" s="250">
        <v>1</v>
      </c>
    </row>
    <row r="20" spans="1:3" s="250" customFormat="1">
      <c r="A20" s="251" t="s">
        <v>27</v>
      </c>
      <c r="B20" s="250">
        <v>0.48270000000000002</v>
      </c>
      <c r="C20" s="250">
        <v>0.48270000000000002</v>
      </c>
    </row>
    <row r="21" spans="1:3" s="250" customFormat="1">
      <c r="A21" s="256" t="s">
        <v>2031</v>
      </c>
    </row>
    <row r="22" spans="1:3" s="250" customFormat="1">
      <c r="A22" s="251"/>
    </row>
    <row r="23" spans="1:3" s="250" customFormat="1">
      <c r="A23" s="267" t="s">
        <v>2030</v>
      </c>
    </row>
    <row r="24" spans="1:3" s="250" customFormat="1">
      <c r="A24" s="251" t="s">
        <v>1686</v>
      </c>
      <c r="B24" s="250">
        <v>1</v>
      </c>
      <c r="C24" s="250">
        <v>1</v>
      </c>
    </row>
    <row r="25" spans="1:3" s="250" customFormat="1">
      <c r="A25" s="251" t="s">
        <v>30</v>
      </c>
      <c r="B25" s="250">
        <v>0</v>
      </c>
      <c r="C25" s="250">
        <v>0</v>
      </c>
    </row>
    <row r="26" spans="1:3" s="250" customFormat="1">
      <c r="A26" s="267" t="s">
        <v>2029</v>
      </c>
    </row>
    <row r="27" spans="1:3" s="250" customFormat="1">
      <c r="A27" s="251"/>
    </row>
    <row r="28" spans="1:3" s="250" customFormat="1">
      <c r="A28" s="256" t="s">
        <v>2028</v>
      </c>
      <c r="B28" s="250">
        <v>0</v>
      </c>
      <c r="C28" s="250">
        <v>0</v>
      </c>
    </row>
    <row r="29" spans="1:3" s="250" customFormat="1">
      <c r="A29" s="251"/>
    </row>
    <row r="30" spans="1:3" s="250" customFormat="1">
      <c r="A30" s="267" t="s">
        <v>2027</v>
      </c>
    </row>
    <row r="31" spans="1:3" s="250" customFormat="1">
      <c r="A31" s="251" t="s">
        <v>2026</v>
      </c>
      <c r="B31" s="250">
        <v>0</v>
      </c>
      <c r="C31" s="250">
        <v>0</v>
      </c>
    </row>
    <row r="32" spans="1:3" s="250" customFormat="1">
      <c r="A32" s="251" t="s">
        <v>2025</v>
      </c>
      <c r="B32" s="250">
        <v>0</v>
      </c>
      <c r="C32" s="250">
        <v>0</v>
      </c>
    </row>
    <row r="33" spans="1:3" s="250" customFormat="1">
      <c r="A33" s="256" t="s">
        <v>2024</v>
      </c>
    </row>
    <row r="34" spans="1:3" s="250" customFormat="1">
      <c r="A34" s="251"/>
    </row>
    <row r="35" spans="1:3" s="250" customFormat="1">
      <c r="A35" s="267" t="s">
        <v>2023</v>
      </c>
    </row>
    <row r="36" spans="1:3" s="250" customFormat="1">
      <c r="A36" s="251" t="s">
        <v>23</v>
      </c>
      <c r="B36" s="250">
        <v>0.95930000000000004</v>
      </c>
      <c r="C36" s="250">
        <v>0.95930000000000004</v>
      </c>
    </row>
    <row r="37" spans="1:3" s="250" customFormat="1">
      <c r="A37" s="251" t="s">
        <v>2022</v>
      </c>
      <c r="B37" s="250">
        <v>0.95930000000000004</v>
      </c>
      <c r="C37" s="250">
        <v>0.95930000000000004</v>
      </c>
    </row>
    <row r="38" spans="1:3" s="250" customFormat="1">
      <c r="A38" s="251" t="s">
        <v>2021</v>
      </c>
      <c r="B38" s="250">
        <v>0</v>
      </c>
      <c r="C38" s="250">
        <v>0</v>
      </c>
    </row>
    <row r="39" spans="1:3" s="250" customFormat="1">
      <c r="A39" s="251" t="s">
        <v>28</v>
      </c>
      <c r="B39" s="250">
        <v>0.48270000000000002</v>
      </c>
      <c r="C39" s="250">
        <v>0.48270000000000002</v>
      </c>
    </row>
    <row r="40" spans="1:3" s="250" customFormat="1">
      <c r="A40" s="251" t="s">
        <v>29</v>
      </c>
      <c r="B40" s="250">
        <v>0.48270000000000002</v>
      </c>
      <c r="C40" s="250">
        <v>0.48270000000000002</v>
      </c>
    </row>
    <row r="41" spans="1:3" s="250" customFormat="1">
      <c r="A41" s="256" t="s">
        <v>2020</v>
      </c>
    </row>
    <row r="42" spans="1:3" s="250" customFormat="1">
      <c r="A42" s="251"/>
    </row>
    <row r="43" spans="1:3" s="250" customFormat="1">
      <c r="A43" s="267" t="s">
        <v>2019</v>
      </c>
    </row>
    <row r="44" spans="1:3" s="250" customFormat="1">
      <c r="A44" s="251" t="s">
        <v>1694</v>
      </c>
      <c r="B44" s="250">
        <v>0</v>
      </c>
      <c r="C44" s="250">
        <v>0</v>
      </c>
    </row>
    <row r="45" spans="1:3" s="250" customFormat="1">
      <c r="A45" s="251" t="s">
        <v>1695</v>
      </c>
      <c r="B45" s="250">
        <v>0</v>
      </c>
      <c r="C45" s="250">
        <v>0</v>
      </c>
    </row>
    <row r="46" spans="1:3" s="250" customFormat="1">
      <c r="A46" s="256" t="s">
        <v>2018</v>
      </c>
    </row>
    <row r="47" spans="1:3" s="250" customFormat="1">
      <c r="A47" s="251"/>
    </row>
    <row r="48" spans="1:3" s="250" customFormat="1">
      <c r="A48" s="256" t="s">
        <v>2017</v>
      </c>
      <c r="B48" s="250">
        <v>0</v>
      </c>
      <c r="C48" s="250">
        <v>0</v>
      </c>
    </row>
    <row r="49" spans="1:3" s="250" customFormat="1">
      <c r="A49" s="251"/>
    </row>
    <row r="50" spans="1:3" s="250" customFormat="1">
      <c r="A50" s="267" t="s">
        <v>2016</v>
      </c>
    </row>
    <row r="51" spans="1:3" s="250" customFormat="1">
      <c r="A51" s="251" t="s">
        <v>2015</v>
      </c>
      <c r="B51" s="250">
        <v>0</v>
      </c>
      <c r="C51" s="250">
        <v>0</v>
      </c>
    </row>
    <row r="52" spans="1:3" s="250" customFormat="1">
      <c r="A52" s="251" t="s">
        <v>2014</v>
      </c>
      <c r="B52" s="250">
        <v>0</v>
      </c>
      <c r="C52" s="250">
        <v>0</v>
      </c>
    </row>
    <row r="53" spans="1:3" s="250" customFormat="1">
      <c r="A53" s="256" t="s">
        <v>2013</v>
      </c>
    </row>
    <row r="54" spans="1:3" s="250" customFormat="1">
      <c r="A54" s="251"/>
    </row>
    <row r="55" spans="1:3" s="250" customFormat="1">
      <c r="A55" s="267" t="s">
        <v>2012</v>
      </c>
    </row>
    <row r="56" spans="1:3" s="250" customFormat="1">
      <c r="A56" s="251" t="s">
        <v>35</v>
      </c>
      <c r="B56" s="250">
        <v>1</v>
      </c>
      <c r="C56" s="250">
        <v>1</v>
      </c>
    </row>
    <row r="57" spans="1:3" s="250" customFormat="1">
      <c r="A57" s="251" t="s">
        <v>36</v>
      </c>
      <c r="B57" s="250">
        <v>0</v>
      </c>
      <c r="C57" s="250">
        <v>0</v>
      </c>
    </row>
    <row r="58" spans="1:3" s="250" customFormat="1">
      <c r="A58" s="251" t="s">
        <v>37</v>
      </c>
      <c r="B58" s="250">
        <v>1</v>
      </c>
      <c r="C58" s="250">
        <v>1</v>
      </c>
    </row>
    <row r="59" spans="1:3" s="250" customFormat="1">
      <c r="A59" s="251" t="s">
        <v>40</v>
      </c>
      <c r="B59" s="250">
        <v>0</v>
      </c>
      <c r="C59" s="250">
        <v>0</v>
      </c>
    </row>
    <row r="60" spans="1:3" s="250" customFormat="1">
      <c r="A60" s="251" t="s">
        <v>2011</v>
      </c>
      <c r="B60" s="250">
        <v>0</v>
      </c>
      <c r="C60" s="250">
        <v>0</v>
      </c>
    </row>
    <row r="61" spans="1:3" s="250" customFormat="1">
      <c r="A61" s="251" t="s">
        <v>2010</v>
      </c>
      <c r="B61" s="250">
        <v>0</v>
      </c>
      <c r="C61" s="250">
        <v>0</v>
      </c>
    </row>
    <row r="62" spans="1:3" s="250" customFormat="1">
      <c r="A62" s="251" t="s">
        <v>2009</v>
      </c>
      <c r="B62" s="250">
        <v>0</v>
      </c>
      <c r="C62" s="250">
        <v>0</v>
      </c>
    </row>
    <row r="63" spans="1:3" s="250" customFormat="1">
      <c r="A63" s="251" t="s">
        <v>47</v>
      </c>
      <c r="B63" s="250">
        <v>0.48270000000000002</v>
      </c>
      <c r="C63" s="250">
        <v>0.48270000000000002</v>
      </c>
    </row>
    <row r="64" spans="1:3" s="250" customFormat="1">
      <c r="A64" s="251" t="s">
        <v>52</v>
      </c>
      <c r="B64" s="250">
        <v>0</v>
      </c>
      <c r="C64" s="250">
        <v>0</v>
      </c>
    </row>
    <row r="65" spans="1:3" s="250" customFormat="1">
      <c r="A65" s="251" t="s">
        <v>2008</v>
      </c>
      <c r="B65" s="250">
        <v>0</v>
      </c>
      <c r="C65" s="250">
        <v>0</v>
      </c>
    </row>
    <row r="66" spans="1:3" s="250" customFormat="1">
      <c r="A66" s="251" t="s">
        <v>63</v>
      </c>
      <c r="B66" s="250">
        <v>0.48270000000000002</v>
      </c>
      <c r="C66" s="250">
        <v>0.48270000000000002</v>
      </c>
    </row>
    <row r="67" spans="1:3" s="250" customFormat="1">
      <c r="A67" s="251" t="s">
        <v>64</v>
      </c>
      <c r="B67" s="250">
        <v>0.48270000000000002</v>
      </c>
      <c r="C67" s="250">
        <v>0.48270000000000002</v>
      </c>
    </row>
    <row r="68" spans="1:3" s="250" customFormat="1">
      <c r="A68" s="251" t="s">
        <v>65</v>
      </c>
      <c r="B68" s="250">
        <v>0.48270000000000002</v>
      </c>
      <c r="C68" s="250">
        <v>0.48270000000000002</v>
      </c>
    </row>
    <row r="69" spans="1:3" s="250" customFormat="1">
      <c r="A69" s="251" t="s">
        <v>66</v>
      </c>
      <c r="B69" s="250">
        <v>0.48270000000000002</v>
      </c>
      <c r="C69" s="250">
        <v>0.48270000000000002</v>
      </c>
    </row>
    <row r="70" spans="1:3" s="250" customFormat="1">
      <c r="A70" s="251" t="s">
        <v>68</v>
      </c>
      <c r="B70" s="250">
        <v>0.48270000000000002</v>
      </c>
      <c r="C70" s="250">
        <v>0.48270000000000002</v>
      </c>
    </row>
    <row r="71" spans="1:3" s="250" customFormat="1">
      <c r="A71" s="251" t="s">
        <v>69</v>
      </c>
      <c r="B71" s="250">
        <v>0.48270000000000002</v>
      </c>
      <c r="C71" s="250">
        <v>0.48270000000000002</v>
      </c>
    </row>
    <row r="72" spans="1:3" s="250" customFormat="1">
      <c r="A72" s="251" t="s">
        <v>70</v>
      </c>
      <c r="B72" s="250">
        <v>0.48270000000000002</v>
      </c>
      <c r="C72" s="250">
        <v>0.48270000000000002</v>
      </c>
    </row>
    <row r="73" spans="1:3" s="250" customFormat="1">
      <c r="A73" s="251" t="s">
        <v>71</v>
      </c>
      <c r="B73" s="250">
        <v>0.48270000000000002</v>
      </c>
      <c r="C73" s="250">
        <v>0.48270000000000002</v>
      </c>
    </row>
    <row r="74" spans="1:3" s="250" customFormat="1">
      <c r="A74" s="251" t="s">
        <v>2007</v>
      </c>
      <c r="B74" s="250">
        <v>0.86429999999999996</v>
      </c>
      <c r="C74" s="250">
        <v>0.86429999999999996</v>
      </c>
    </row>
    <row r="75" spans="1:3" s="250" customFormat="1">
      <c r="A75" s="251" t="s">
        <v>72</v>
      </c>
      <c r="B75" s="250">
        <v>0.48270000000000002</v>
      </c>
      <c r="C75" s="250">
        <v>0.48270000000000002</v>
      </c>
    </row>
    <row r="76" spans="1:3" s="250" customFormat="1">
      <c r="A76" s="251" t="s">
        <v>73</v>
      </c>
      <c r="B76" s="250">
        <v>0.86429999999999996</v>
      </c>
      <c r="C76" s="250">
        <v>0.86429999999999996</v>
      </c>
    </row>
    <row r="77" spans="1:3" s="250" customFormat="1">
      <c r="A77" s="251" t="s">
        <v>2006</v>
      </c>
      <c r="B77" s="250">
        <v>0</v>
      </c>
      <c r="C77" s="250">
        <v>0</v>
      </c>
    </row>
    <row r="78" spans="1:3" s="250" customFormat="1">
      <c r="A78" s="251" t="s">
        <v>2005</v>
      </c>
      <c r="B78" s="250">
        <v>0</v>
      </c>
      <c r="C78" s="250">
        <v>0</v>
      </c>
    </row>
    <row r="79" spans="1:3" s="250" customFormat="1">
      <c r="A79" s="251" t="s">
        <v>2004</v>
      </c>
      <c r="B79" s="250">
        <v>0</v>
      </c>
      <c r="C79" s="250">
        <v>0</v>
      </c>
    </row>
    <row r="80" spans="1:3" s="250" customFormat="1">
      <c r="A80" s="251" t="s">
        <v>2003</v>
      </c>
      <c r="B80" s="250">
        <v>0</v>
      </c>
      <c r="C80" s="250">
        <v>0</v>
      </c>
    </row>
    <row r="81" spans="1:3" s="250" customFormat="1">
      <c r="A81" s="251" t="s">
        <v>80</v>
      </c>
      <c r="B81" s="250">
        <v>0</v>
      </c>
      <c r="C81" s="250">
        <v>0</v>
      </c>
    </row>
    <row r="82" spans="1:3" s="250" customFormat="1">
      <c r="A82" s="251" t="s">
        <v>82</v>
      </c>
      <c r="B82" s="250">
        <v>0</v>
      </c>
      <c r="C82" s="250">
        <v>0</v>
      </c>
    </row>
    <row r="83" spans="1:3" s="250" customFormat="1">
      <c r="A83" s="251" t="s">
        <v>83</v>
      </c>
      <c r="B83" s="250">
        <v>0</v>
      </c>
      <c r="C83" s="250">
        <v>0</v>
      </c>
    </row>
    <row r="84" spans="1:3" s="250" customFormat="1">
      <c r="A84" s="251" t="s">
        <v>86</v>
      </c>
      <c r="B84" s="250">
        <v>0</v>
      </c>
      <c r="C84" s="250">
        <v>0</v>
      </c>
    </row>
    <row r="85" spans="1:3" s="250" customFormat="1">
      <c r="A85" s="251" t="s">
        <v>88</v>
      </c>
      <c r="B85" s="250">
        <v>1</v>
      </c>
      <c r="C85" s="250">
        <v>1</v>
      </c>
    </row>
    <row r="86" spans="1:3" s="250" customFormat="1">
      <c r="A86" s="251" t="s">
        <v>90</v>
      </c>
      <c r="B86" s="250">
        <v>1</v>
      </c>
      <c r="C86" s="250">
        <v>1</v>
      </c>
    </row>
    <row r="87" spans="1:3" s="250" customFormat="1">
      <c r="A87" s="251" t="s">
        <v>92</v>
      </c>
      <c r="B87" s="250">
        <v>1</v>
      </c>
      <c r="C87" s="250">
        <v>1</v>
      </c>
    </row>
    <row r="88" spans="1:3" s="250" customFormat="1">
      <c r="A88" s="251" t="s">
        <v>96</v>
      </c>
      <c r="B88" s="250">
        <v>1</v>
      </c>
      <c r="C88" s="250">
        <v>1</v>
      </c>
    </row>
    <row r="89" spans="1:3" s="250" customFormat="1">
      <c r="A89" s="251" t="s">
        <v>103</v>
      </c>
      <c r="B89" s="250">
        <v>1</v>
      </c>
      <c r="C89" s="250">
        <v>1</v>
      </c>
    </row>
    <row r="90" spans="1:3" s="250" customFormat="1">
      <c r="A90" s="251" t="s">
        <v>104</v>
      </c>
      <c r="B90" s="250">
        <v>1</v>
      </c>
      <c r="C90" s="250">
        <v>1</v>
      </c>
    </row>
    <row r="91" spans="1:3" s="250" customFormat="1">
      <c r="A91" s="251" t="s">
        <v>105</v>
      </c>
      <c r="B91" s="250">
        <v>1</v>
      </c>
      <c r="C91" s="250">
        <v>1</v>
      </c>
    </row>
    <row r="92" spans="1:3" s="250" customFormat="1">
      <c r="A92" s="251" t="s">
        <v>2002</v>
      </c>
      <c r="B92" s="250">
        <v>1</v>
      </c>
      <c r="C92" s="250">
        <v>1</v>
      </c>
    </row>
    <row r="93" spans="1:3" s="250" customFormat="1">
      <c r="A93" s="251" t="s">
        <v>106</v>
      </c>
      <c r="B93" s="250">
        <v>1</v>
      </c>
      <c r="C93" s="250">
        <v>1</v>
      </c>
    </row>
    <row r="94" spans="1:3" s="250" customFormat="1">
      <c r="A94" s="251" t="s">
        <v>107</v>
      </c>
      <c r="B94" s="250">
        <v>1</v>
      </c>
      <c r="C94" s="250">
        <v>1</v>
      </c>
    </row>
    <row r="95" spans="1:3" s="250" customFormat="1">
      <c r="A95" s="251" t="s">
        <v>2001</v>
      </c>
      <c r="B95" s="250">
        <v>0</v>
      </c>
      <c r="C95" s="250">
        <v>0</v>
      </c>
    </row>
    <row r="96" spans="1:3" s="250" customFormat="1">
      <c r="A96" s="251" t="s">
        <v>108</v>
      </c>
      <c r="B96" s="250">
        <v>1</v>
      </c>
      <c r="C96" s="250">
        <v>1</v>
      </c>
    </row>
    <row r="97" spans="1:3" s="250" customFormat="1">
      <c r="A97" s="251" t="s">
        <v>110</v>
      </c>
      <c r="B97" s="250">
        <v>0</v>
      </c>
      <c r="C97" s="250">
        <v>0</v>
      </c>
    </row>
    <row r="98" spans="1:3" s="250" customFormat="1">
      <c r="A98" s="251" t="s">
        <v>2000</v>
      </c>
      <c r="B98" s="250">
        <v>0</v>
      </c>
      <c r="C98" s="250">
        <v>0</v>
      </c>
    </row>
    <row r="99" spans="1:3" s="250" customFormat="1">
      <c r="A99" s="251" t="s">
        <v>1999</v>
      </c>
      <c r="B99" s="250">
        <v>1</v>
      </c>
      <c r="C99" s="250">
        <v>1</v>
      </c>
    </row>
    <row r="100" spans="1:3" s="250" customFormat="1">
      <c r="A100" s="251" t="s">
        <v>1998</v>
      </c>
      <c r="B100" s="250">
        <v>0</v>
      </c>
      <c r="C100" s="250">
        <v>0</v>
      </c>
    </row>
    <row r="101" spans="1:3" s="250" customFormat="1">
      <c r="A101" s="251" t="s">
        <v>112</v>
      </c>
      <c r="B101" s="250">
        <v>0.1477</v>
      </c>
      <c r="C101" s="250">
        <v>0.1477</v>
      </c>
    </row>
    <row r="102" spans="1:3" s="250" customFormat="1">
      <c r="A102" s="251" t="s">
        <v>113</v>
      </c>
      <c r="B102" s="250">
        <v>0.48270000000000002</v>
      </c>
      <c r="C102" s="250">
        <v>0.48270000000000002</v>
      </c>
    </row>
    <row r="103" spans="1:3" s="250" customFormat="1">
      <c r="A103" s="251" t="s">
        <v>114</v>
      </c>
      <c r="B103" s="250">
        <v>0</v>
      </c>
      <c r="C103" s="250">
        <v>0</v>
      </c>
    </row>
    <row r="104" spans="1:3" s="250" customFormat="1">
      <c r="A104" s="251" t="s">
        <v>1997</v>
      </c>
      <c r="B104" s="250">
        <v>0</v>
      </c>
      <c r="C104" s="250">
        <v>0</v>
      </c>
    </row>
    <row r="105" spans="1:3" s="250" customFormat="1">
      <c r="A105" s="251" t="s">
        <v>115</v>
      </c>
      <c r="B105" s="250">
        <v>0</v>
      </c>
      <c r="C105" s="250">
        <v>0</v>
      </c>
    </row>
    <row r="106" spans="1:3" s="250" customFormat="1">
      <c r="A106" s="251" t="s">
        <v>118</v>
      </c>
      <c r="B106" s="250">
        <v>0</v>
      </c>
      <c r="C106" s="250">
        <v>0</v>
      </c>
    </row>
    <row r="107" spans="1:3" s="250" customFormat="1">
      <c r="A107" s="251" t="s">
        <v>120</v>
      </c>
      <c r="B107" s="250">
        <v>1</v>
      </c>
      <c r="C107" s="250">
        <v>1</v>
      </c>
    </row>
    <row r="108" spans="1:3" s="250" customFormat="1">
      <c r="A108" s="251" t="s">
        <v>121</v>
      </c>
      <c r="B108" s="250">
        <v>1</v>
      </c>
      <c r="C108" s="250">
        <v>1</v>
      </c>
    </row>
    <row r="109" spans="1:3" s="250" customFormat="1">
      <c r="A109" s="251" t="s">
        <v>124</v>
      </c>
      <c r="B109" s="250">
        <v>0</v>
      </c>
      <c r="C109" s="250">
        <v>0</v>
      </c>
    </row>
    <row r="110" spans="1:3" s="250" customFormat="1">
      <c r="A110" s="251" t="s">
        <v>125</v>
      </c>
      <c r="B110" s="250">
        <v>0</v>
      </c>
      <c r="C110" s="250">
        <v>0</v>
      </c>
    </row>
    <row r="111" spans="1:3" s="250" customFormat="1">
      <c r="A111" s="251" t="s">
        <v>127</v>
      </c>
      <c r="B111" s="250">
        <v>0</v>
      </c>
      <c r="C111" s="250">
        <v>0</v>
      </c>
    </row>
    <row r="112" spans="1:3" s="250" customFormat="1">
      <c r="A112" s="251" t="s">
        <v>130</v>
      </c>
      <c r="B112" s="250">
        <v>0</v>
      </c>
      <c r="C112" s="250">
        <v>0</v>
      </c>
    </row>
    <row r="113" spans="1:3" s="250" customFormat="1">
      <c r="A113" s="256" t="s">
        <v>1996</v>
      </c>
    </row>
    <row r="114" spans="1:3" s="250" customFormat="1">
      <c r="A114" s="251"/>
    </row>
    <row r="115" spans="1:3" s="250" customFormat="1">
      <c r="A115" s="267" t="s">
        <v>1995</v>
      </c>
    </row>
    <row r="116" spans="1:3" s="250" customFormat="1">
      <c r="A116" s="251" t="s">
        <v>33</v>
      </c>
      <c r="B116" s="250">
        <v>0.95909999999999995</v>
      </c>
      <c r="C116" s="250">
        <v>0.95909999999999995</v>
      </c>
    </row>
    <row r="117" spans="1:3" s="250" customFormat="1">
      <c r="A117" s="251" t="s">
        <v>1994</v>
      </c>
      <c r="B117" s="250">
        <v>0.95909999999999995</v>
      </c>
      <c r="C117" s="250">
        <v>0.95909999999999995</v>
      </c>
    </row>
    <row r="118" spans="1:3" s="250" customFormat="1">
      <c r="A118" s="251" t="s">
        <v>48</v>
      </c>
      <c r="B118" s="250">
        <v>0</v>
      </c>
      <c r="C118" s="250">
        <v>0</v>
      </c>
    </row>
    <row r="119" spans="1:3" s="250" customFormat="1">
      <c r="A119" s="251" t="s">
        <v>54</v>
      </c>
      <c r="B119" s="250">
        <v>0.56475673212658295</v>
      </c>
      <c r="C119" s="250">
        <v>0.53888472232635498</v>
      </c>
    </row>
    <row r="120" spans="1:3" s="250" customFormat="1">
      <c r="A120" s="251" t="s">
        <v>1993</v>
      </c>
      <c r="B120" s="250">
        <v>0.56475673212658295</v>
      </c>
      <c r="C120" s="250">
        <v>0.53888472232635498</v>
      </c>
    </row>
    <row r="121" spans="1:3" s="250" customFormat="1">
      <c r="A121" s="251" t="s">
        <v>1992</v>
      </c>
      <c r="B121" s="250">
        <v>0.56475673212658295</v>
      </c>
      <c r="C121" s="250">
        <v>0.53888472232635498</v>
      </c>
    </row>
    <row r="122" spans="1:3" s="250" customFormat="1">
      <c r="A122" s="251" t="s">
        <v>1991</v>
      </c>
      <c r="B122" s="250">
        <v>0</v>
      </c>
      <c r="C122" s="250">
        <v>0</v>
      </c>
    </row>
    <row r="123" spans="1:3" s="250" customFormat="1">
      <c r="A123" s="251" t="s">
        <v>55</v>
      </c>
      <c r="B123" s="250">
        <v>1</v>
      </c>
      <c r="C123" s="250">
        <v>1</v>
      </c>
    </row>
    <row r="124" spans="1:3" s="250" customFormat="1">
      <c r="A124" s="251" t="s">
        <v>56</v>
      </c>
      <c r="B124" s="250">
        <v>0.53926045366547803</v>
      </c>
      <c r="C124" s="250">
        <v>0.52233903883863997</v>
      </c>
    </row>
    <row r="125" spans="1:3" s="250" customFormat="1">
      <c r="A125" s="251" t="s">
        <v>57</v>
      </c>
      <c r="B125" s="250">
        <v>0.53926045366547803</v>
      </c>
      <c r="C125" s="250">
        <v>0.52233903883863997</v>
      </c>
    </row>
    <row r="126" spans="1:3" s="250" customFormat="1">
      <c r="A126" s="251" t="s">
        <v>58</v>
      </c>
      <c r="B126" s="250">
        <v>0.40067979543071303</v>
      </c>
      <c r="C126" s="250">
        <v>0.31371910186694602</v>
      </c>
    </row>
    <row r="127" spans="1:3" s="250" customFormat="1">
      <c r="A127" s="251" t="s">
        <v>1990</v>
      </c>
      <c r="B127" s="250">
        <v>0.40067979543071303</v>
      </c>
      <c r="C127" s="250">
        <v>0.31371910186694602</v>
      </c>
    </row>
    <row r="128" spans="1:3" s="250" customFormat="1">
      <c r="A128" s="251" t="s">
        <v>1989</v>
      </c>
      <c r="B128" s="250">
        <v>0.40067979543071303</v>
      </c>
      <c r="C128" s="250">
        <v>0.31371910186694602</v>
      </c>
    </row>
    <row r="129" spans="1:3" s="250" customFormat="1">
      <c r="A129" s="251" t="s">
        <v>59</v>
      </c>
      <c r="B129" s="250">
        <v>1</v>
      </c>
      <c r="C129" s="250">
        <v>1</v>
      </c>
    </row>
    <row r="130" spans="1:3" s="250" customFormat="1">
      <c r="A130" s="251" t="s">
        <v>60</v>
      </c>
      <c r="B130" s="250">
        <v>1</v>
      </c>
      <c r="C130" s="250">
        <v>1</v>
      </c>
    </row>
    <row r="131" spans="1:3" s="250" customFormat="1">
      <c r="A131" s="251" t="s">
        <v>61</v>
      </c>
      <c r="B131" s="250">
        <v>1</v>
      </c>
      <c r="C131" s="250">
        <v>1</v>
      </c>
    </row>
    <row r="132" spans="1:3" s="250" customFormat="1">
      <c r="A132" s="251" t="s">
        <v>1988</v>
      </c>
      <c r="B132" s="250">
        <v>0</v>
      </c>
      <c r="C132" s="250">
        <v>0</v>
      </c>
    </row>
    <row r="133" spans="1:3" s="250" customFormat="1">
      <c r="A133" s="251" t="s">
        <v>1987</v>
      </c>
      <c r="B133" s="250">
        <v>0</v>
      </c>
      <c r="C133" s="250">
        <v>0</v>
      </c>
    </row>
    <row r="134" spans="1:3" s="250" customFormat="1">
      <c r="A134" s="251" t="s">
        <v>67</v>
      </c>
      <c r="B134" s="250">
        <v>0.2157</v>
      </c>
      <c r="C134" s="250">
        <v>0.2157</v>
      </c>
    </row>
    <row r="135" spans="1:3" s="250" customFormat="1">
      <c r="A135" s="251" t="s">
        <v>87</v>
      </c>
      <c r="B135" s="250">
        <v>0.93169999999999997</v>
      </c>
      <c r="C135" s="250">
        <v>0.93169999999999997</v>
      </c>
    </row>
    <row r="136" spans="1:3" s="250" customFormat="1">
      <c r="A136" s="251" t="s">
        <v>1986</v>
      </c>
      <c r="B136" s="250">
        <v>0.61360000000000003</v>
      </c>
      <c r="C136" s="250">
        <v>0.61360000000000003</v>
      </c>
    </row>
    <row r="137" spans="1:3" s="250" customFormat="1">
      <c r="A137" s="251" t="s">
        <v>94</v>
      </c>
      <c r="B137" s="250">
        <v>0</v>
      </c>
      <c r="C137" s="250">
        <v>0</v>
      </c>
    </row>
    <row r="138" spans="1:3" s="250" customFormat="1">
      <c r="A138" s="251" t="s">
        <v>101</v>
      </c>
      <c r="B138" s="250">
        <v>0.39479999999999998</v>
      </c>
      <c r="C138" s="250">
        <v>0.39479999999999998</v>
      </c>
    </row>
    <row r="139" spans="1:3" s="250" customFormat="1">
      <c r="A139" s="251" t="s">
        <v>102</v>
      </c>
      <c r="B139" s="250">
        <v>0.4753</v>
      </c>
      <c r="C139" s="250">
        <v>0.4753</v>
      </c>
    </row>
    <row r="140" spans="1:3" s="250" customFormat="1">
      <c r="A140" s="251" t="s">
        <v>1985</v>
      </c>
      <c r="B140" s="250">
        <v>0</v>
      </c>
      <c r="C140" s="250">
        <v>0</v>
      </c>
    </row>
    <row r="141" spans="1:3" s="250" customFormat="1">
      <c r="A141" s="251" t="s">
        <v>116</v>
      </c>
      <c r="B141" s="250">
        <v>4.0000000000000002E-4</v>
      </c>
      <c r="C141" s="250">
        <v>4.0000000000000002E-4</v>
      </c>
    </row>
    <row r="142" spans="1:3" s="250" customFormat="1">
      <c r="A142" s="251" t="s">
        <v>117</v>
      </c>
      <c r="B142" s="250">
        <v>0.73770000000000002</v>
      </c>
      <c r="C142" s="250">
        <v>0.73770000000000002</v>
      </c>
    </row>
    <row r="143" spans="1:3" s="250" customFormat="1">
      <c r="A143" s="251" t="s">
        <v>119</v>
      </c>
      <c r="B143" s="250">
        <v>0</v>
      </c>
      <c r="C143" s="250">
        <v>0</v>
      </c>
    </row>
    <row r="144" spans="1:3" s="250" customFormat="1">
      <c r="A144" s="256" t="s">
        <v>1984</v>
      </c>
    </row>
    <row r="145" spans="1:3" s="250" customFormat="1">
      <c r="A145" s="251"/>
    </row>
    <row r="146" spans="1:3" s="250" customFormat="1">
      <c r="A146" s="267" t="s">
        <v>1983</v>
      </c>
    </row>
    <row r="147" spans="1:3" s="250" customFormat="1">
      <c r="A147" s="251" t="s">
        <v>1982</v>
      </c>
      <c r="B147" s="250">
        <v>0</v>
      </c>
      <c r="C147" s="250">
        <v>0</v>
      </c>
    </row>
    <row r="148" spans="1:3" s="250" customFormat="1">
      <c r="A148" s="251" t="s">
        <v>34</v>
      </c>
      <c r="B148" s="250">
        <v>1</v>
      </c>
      <c r="C148" s="250">
        <v>1</v>
      </c>
    </row>
    <row r="149" spans="1:3" s="250" customFormat="1">
      <c r="A149" s="251" t="s">
        <v>39</v>
      </c>
      <c r="B149" s="250">
        <v>0</v>
      </c>
      <c r="C149" s="250">
        <v>0</v>
      </c>
    </row>
    <row r="150" spans="1:3" s="250" customFormat="1">
      <c r="A150" s="251" t="s">
        <v>1981</v>
      </c>
      <c r="B150" s="250">
        <v>0</v>
      </c>
      <c r="C150" s="250">
        <v>0</v>
      </c>
    </row>
    <row r="151" spans="1:3" s="250" customFormat="1">
      <c r="A151" s="251" t="s">
        <v>41</v>
      </c>
      <c r="B151" s="250">
        <v>0.45319999999999999</v>
      </c>
      <c r="C151" s="250">
        <v>0.45319999999999999</v>
      </c>
    </row>
    <row r="152" spans="1:3" s="250" customFormat="1">
      <c r="A152" s="251" t="s">
        <v>1980</v>
      </c>
      <c r="B152" s="250">
        <v>1</v>
      </c>
      <c r="C152" s="250">
        <v>1</v>
      </c>
    </row>
    <row r="153" spans="1:3" s="250" customFormat="1">
      <c r="A153" s="251" t="s">
        <v>1979</v>
      </c>
      <c r="B153" s="250">
        <v>1</v>
      </c>
      <c r="C153" s="250">
        <v>1</v>
      </c>
    </row>
    <row r="154" spans="1:3" s="250" customFormat="1">
      <c r="A154" s="251" t="s">
        <v>43</v>
      </c>
      <c r="B154" s="250">
        <v>1</v>
      </c>
      <c r="C154" s="250">
        <v>1</v>
      </c>
    </row>
    <row r="155" spans="1:3" s="250" customFormat="1">
      <c r="A155" s="251" t="s">
        <v>1978</v>
      </c>
      <c r="B155" s="250">
        <v>0.45319999999999999</v>
      </c>
      <c r="C155" s="250">
        <v>0.45319999999999999</v>
      </c>
    </row>
    <row r="156" spans="1:3" s="250" customFormat="1">
      <c r="A156" s="251" t="s">
        <v>1977</v>
      </c>
      <c r="B156" s="250">
        <v>0</v>
      </c>
      <c r="C156" s="250">
        <v>0</v>
      </c>
    </row>
    <row r="157" spans="1:3" s="250" customFormat="1">
      <c r="A157" s="251" t="s">
        <v>1976</v>
      </c>
      <c r="B157" s="250">
        <v>0</v>
      </c>
      <c r="C157" s="250">
        <v>0</v>
      </c>
    </row>
    <row r="158" spans="1:3" s="250" customFormat="1">
      <c r="A158" s="251" t="s">
        <v>1975</v>
      </c>
      <c r="B158" s="250">
        <v>0</v>
      </c>
      <c r="C158" s="250">
        <v>0</v>
      </c>
    </row>
    <row r="159" spans="1:3" s="250" customFormat="1">
      <c r="A159" s="251" t="s">
        <v>1974</v>
      </c>
      <c r="B159" s="250">
        <v>0</v>
      </c>
      <c r="C159" s="250">
        <v>0</v>
      </c>
    </row>
    <row r="160" spans="1:3" s="250" customFormat="1">
      <c r="A160" s="251" t="s">
        <v>1973</v>
      </c>
      <c r="B160" s="250">
        <v>0</v>
      </c>
      <c r="C160" s="250">
        <v>0</v>
      </c>
    </row>
    <row r="161" spans="1:3" s="250" customFormat="1">
      <c r="A161" s="251" t="s">
        <v>51</v>
      </c>
      <c r="B161" s="250">
        <v>0</v>
      </c>
      <c r="C161" s="250">
        <v>0</v>
      </c>
    </row>
    <row r="162" spans="1:3" s="250" customFormat="1">
      <c r="A162" s="251" t="s">
        <v>62</v>
      </c>
      <c r="B162" s="250">
        <v>0.48270000000000002</v>
      </c>
      <c r="C162" s="250">
        <v>0.48270000000000002</v>
      </c>
    </row>
    <row r="163" spans="1:3" s="250" customFormat="1">
      <c r="A163" s="251" t="s">
        <v>1972</v>
      </c>
      <c r="B163" s="250">
        <v>0</v>
      </c>
      <c r="C163" s="250">
        <v>0</v>
      </c>
    </row>
    <row r="164" spans="1:3" s="250" customFormat="1">
      <c r="A164" s="251" t="s">
        <v>1971</v>
      </c>
      <c r="B164" s="250">
        <v>0</v>
      </c>
      <c r="C164" s="250">
        <v>0</v>
      </c>
    </row>
    <row r="165" spans="1:3" s="250" customFormat="1">
      <c r="A165" s="251" t="s">
        <v>1970</v>
      </c>
      <c r="B165" s="250">
        <v>0</v>
      </c>
      <c r="C165" s="250">
        <v>0</v>
      </c>
    </row>
    <row r="166" spans="1:3" s="250" customFormat="1">
      <c r="A166" s="251" t="s">
        <v>74</v>
      </c>
      <c r="B166" s="250">
        <v>1</v>
      </c>
      <c r="C166" s="250">
        <v>1</v>
      </c>
    </row>
    <row r="167" spans="1:3" s="250" customFormat="1">
      <c r="A167" s="251" t="s">
        <v>75</v>
      </c>
      <c r="B167" s="250">
        <v>1</v>
      </c>
      <c r="C167" s="250">
        <v>1</v>
      </c>
    </row>
    <row r="168" spans="1:3" s="250" customFormat="1">
      <c r="A168" s="251" t="s">
        <v>1969</v>
      </c>
      <c r="B168" s="250">
        <v>0</v>
      </c>
      <c r="C168" s="250">
        <v>0</v>
      </c>
    </row>
    <row r="169" spans="1:3" s="250" customFormat="1">
      <c r="A169" s="251" t="s">
        <v>76</v>
      </c>
      <c r="B169" s="250">
        <v>1</v>
      </c>
      <c r="C169" s="250">
        <v>1</v>
      </c>
    </row>
    <row r="170" spans="1:3" s="250" customFormat="1">
      <c r="A170" s="251" t="s">
        <v>1968</v>
      </c>
      <c r="B170" s="250">
        <v>0</v>
      </c>
      <c r="C170" s="250">
        <v>0</v>
      </c>
    </row>
    <row r="171" spans="1:3" s="250" customFormat="1">
      <c r="A171" s="251" t="s">
        <v>78</v>
      </c>
      <c r="B171" s="250">
        <v>0</v>
      </c>
      <c r="C171" s="250">
        <v>0</v>
      </c>
    </row>
    <row r="172" spans="1:3" s="250" customFormat="1">
      <c r="A172" s="251" t="s">
        <v>79</v>
      </c>
      <c r="B172" s="250">
        <v>1</v>
      </c>
      <c r="C172" s="250">
        <v>1</v>
      </c>
    </row>
    <row r="173" spans="1:3" s="250" customFormat="1">
      <c r="A173" s="251" t="s">
        <v>81</v>
      </c>
      <c r="B173" s="250">
        <v>0</v>
      </c>
      <c r="C173" s="250">
        <v>0</v>
      </c>
    </row>
    <row r="174" spans="1:3" s="250" customFormat="1">
      <c r="A174" s="251" t="s">
        <v>84</v>
      </c>
      <c r="B174" s="250">
        <v>1</v>
      </c>
      <c r="C174" s="250">
        <v>1</v>
      </c>
    </row>
    <row r="175" spans="1:3" s="250" customFormat="1">
      <c r="A175" s="251" t="s">
        <v>89</v>
      </c>
      <c r="B175" s="250">
        <v>1</v>
      </c>
      <c r="C175" s="250">
        <v>1</v>
      </c>
    </row>
    <row r="176" spans="1:3" s="250" customFormat="1">
      <c r="A176" s="251" t="s">
        <v>91</v>
      </c>
      <c r="B176" s="250">
        <v>1</v>
      </c>
      <c r="C176" s="250">
        <v>1</v>
      </c>
    </row>
    <row r="177" spans="1:3" s="250" customFormat="1">
      <c r="A177" s="251" t="s">
        <v>93</v>
      </c>
      <c r="B177" s="250">
        <v>1</v>
      </c>
      <c r="C177" s="250">
        <v>1</v>
      </c>
    </row>
    <row r="178" spans="1:3" s="250" customFormat="1">
      <c r="A178" s="251" t="s">
        <v>95</v>
      </c>
      <c r="B178" s="250">
        <v>1</v>
      </c>
      <c r="C178" s="250">
        <v>1</v>
      </c>
    </row>
    <row r="179" spans="1:3" s="250" customFormat="1">
      <c r="A179" s="251" t="s">
        <v>97</v>
      </c>
      <c r="B179" s="250">
        <v>0.19750000000000001</v>
      </c>
      <c r="C179" s="250">
        <v>0.19750000000000001</v>
      </c>
    </row>
    <row r="180" spans="1:3" s="250" customFormat="1">
      <c r="A180" s="251" t="s">
        <v>98</v>
      </c>
      <c r="B180" s="250">
        <v>0</v>
      </c>
      <c r="C180" s="250">
        <v>0</v>
      </c>
    </row>
    <row r="181" spans="1:3" s="250" customFormat="1">
      <c r="A181" s="251" t="s">
        <v>99</v>
      </c>
      <c r="B181" s="250">
        <v>0</v>
      </c>
      <c r="C181" s="250">
        <v>0</v>
      </c>
    </row>
    <row r="182" spans="1:3" s="250" customFormat="1">
      <c r="A182" s="251" t="s">
        <v>100</v>
      </c>
      <c r="B182" s="250">
        <v>0</v>
      </c>
      <c r="C182" s="250">
        <v>0</v>
      </c>
    </row>
    <row r="183" spans="1:3" s="250" customFormat="1">
      <c r="A183" s="251" t="s">
        <v>1967</v>
      </c>
      <c r="B183" s="250">
        <v>1.2263999999999999</v>
      </c>
      <c r="C183" s="250">
        <v>1.2263999999999999</v>
      </c>
    </row>
    <row r="184" spans="1:3" s="250" customFormat="1">
      <c r="A184" s="251" t="s">
        <v>1966</v>
      </c>
      <c r="B184" s="250">
        <v>1</v>
      </c>
      <c r="C184" s="250">
        <v>1</v>
      </c>
    </row>
    <row r="185" spans="1:3" s="250" customFormat="1">
      <c r="A185" s="251" t="s">
        <v>1965</v>
      </c>
      <c r="B185" s="250">
        <v>1</v>
      </c>
      <c r="C185" s="250">
        <v>1</v>
      </c>
    </row>
    <row r="186" spans="1:3" s="250" customFormat="1">
      <c r="A186" s="251" t="s">
        <v>123</v>
      </c>
      <c r="B186" s="250">
        <v>0</v>
      </c>
      <c r="C186" s="250">
        <v>0</v>
      </c>
    </row>
    <row r="187" spans="1:3" s="250" customFormat="1">
      <c r="A187" s="251" t="s">
        <v>126</v>
      </c>
      <c r="B187" s="250">
        <v>0</v>
      </c>
      <c r="C187" s="250">
        <v>0</v>
      </c>
    </row>
    <row r="188" spans="1:3" s="250" customFormat="1">
      <c r="A188" s="251" t="s">
        <v>128</v>
      </c>
      <c r="B188" s="250">
        <v>0</v>
      </c>
      <c r="C188" s="250">
        <v>0</v>
      </c>
    </row>
    <row r="189" spans="1:3" s="250" customFormat="1">
      <c r="A189" s="251" t="s">
        <v>129</v>
      </c>
      <c r="B189" s="250">
        <v>0</v>
      </c>
      <c r="C189" s="250">
        <v>0</v>
      </c>
    </row>
    <row r="190" spans="1:3" s="250" customFormat="1">
      <c r="A190" s="256" t="s">
        <v>1964</v>
      </c>
    </row>
    <row r="191" spans="1:3" s="250" customFormat="1">
      <c r="A191" s="251"/>
    </row>
    <row r="192" spans="1:3" s="250" customFormat="1">
      <c r="A192" s="251" t="s">
        <v>1963</v>
      </c>
    </row>
    <row r="193" spans="1:3" s="250" customFormat="1">
      <c r="A193" s="251"/>
    </row>
    <row r="194" spans="1:3" s="250" customFormat="1">
      <c r="A194" s="267" t="s">
        <v>1962</v>
      </c>
    </row>
    <row r="195" spans="1:3" s="250" customFormat="1">
      <c r="A195" s="251" t="s">
        <v>1961</v>
      </c>
    </row>
    <row r="196" spans="1:3" s="250" customFormat="1">
      <c r="A196" s="251" t="s">
        <v>1960</v>
      </c>
    </row>
    <row r="197" spans="1:3" s="250" customFormat="1">
      <c r="A197" s="251" t="s">
        <v>1959</v>
      </c>
    </row>
    <row r="198" spans="1:3" s="250" customFormat="1">
      <c r="A198" s="251" t="s">
        <v>1958</v>
      </c>
    </row>
    <row r="199" spans="1:3" s="250" customFormat="1">
      <c r="A199" s="256" t="s">
        <v>1957</v>
      </c>
    </row>
    <row r="200" spans="1:3" s="250" customFormat="1">
      <c r="A200" s="251"/>
    </row>
    <row r="201" spans="1:3" s="250" customFormat="1">
      <c r="A201" s="251"/>
    </row>
    <row r="202" spans="1:3" s="250" customFormat="1">
      <c r="A202" s="267" t="s">
        <v>1956</v>
      </c>
    </row>
    <row r="203" spans="1:3" s="250" customFormat="1">
      <c r="A203" s="251" t="s">
        <v>1955</v>
      </c>
      <c r="B203" s="250">
        <v>0.56475673212658295</v>
      </c>
      <c r="C203" s="250">
        <v>0.53888472232635498</v>
      </c>
    </row>
    <row r="204" spans="1:3" s="250" customFormat="1">
      <c r="A204" s="251" t="s">
        <v>1954</v>
      </c>
      <c r="B204" s="250">
        <v>0.51519999999999999</v>
      </c>
      <c r="C204" s="250">
        <v>0.51519999999999999</v>
      </c>
    </row>
    <row r="205" spans="1:3" s="250" customFormat="1">
      <c r="A205" s="251" t="s">
        <v>1953</v>
      </c>
      <c r="B205" s="250">
        <v>0.67569999999999997</v>
      </c>
      <c r="C205" s="250">
        <v>0.67569999999999997</v>
      </c>
    </row>
    <row r="206" spans="1:3" s="250" customFormat="1">
      <c r="A206" s="251" t="s">
        <v>1952</v>
      </c>
      <c r="B206" s="250">
        <v>0.70199999999999996</v>
      </c>
      <c r="C206" s="250">
        <v>0.70199999999999996</v>
      </c>
    </row>
    <row r="207" spans="1:3" s="250" customFormat="1">
      <c r="A207" s="251" t="s">
        <v>1951</v>
      </c>
      <c r="B207" s="250">
        <v>0.66249999999999998</v>
      </c>
      <c r="C207" s="250">
        <v>0.66249999999999998</v>
      </c>
    </row>
    <row r="208" spans="1:3" s="250" customFormat="1">
      <c r="A208" s="251" t="s">
        <v>1950</v>
      </c>
      <c r="B208" s="250">
        <v>0.82569999999999999</v>
      </c>
      <c r="C208" s="250">
        <v>0.82569999999999999</v>
      </c>
    </row>
    <row r="209" spans="1:3" s="250" customFormat="1">
      <c r="A209" s="251" t="s">
        <v>1949</v>
      </c>
      <c r="B209" s="250">
        <v>0.79339999999999999</v>
      </c>
      <c r="C209" s="250">
        <v>0.79339999999999999</v>
      </c>
    </row>
    <row r="210" spans="1:3" s="250" customFormat="1">
      <c r="A210" s="251" t="s">
        <v>1948</v>
      </c>
      <c r="B210" s="250">
        <v>0.71</v>
      </c>
      <c r="C210" s="250">
        <v>0.71</v>
      </c>
    </row>
    <row r="211" spans="1:3" s="250" customFormat="1">
      <c r="A211" s="251" t="s">
        <v>1947</v>
      </c>
      <c r="B211" s="250">
        <v>0.29580000000000001</v>
      </c>
      <c r="C211" s="250">
        <v>-0.3594</v>
      </c>
    </row>
    <row r="212" spans="1:3" s="250" customFormat="1">
      <c r="A212" s="251" t="s">
        <v>1946</v>
      </c>
      <c r="B212" s="250">
        <v>0.29580000000000001</v>
      </c>
      <c r="C212" s="250">
        <v>-0.3594</v>
      </c>
    </row>
    <row r="213" spans="1:3" s="250" customFormat="1">
      <c r="A213" s="251" t="s">
        <v>1945</v>
      </c>
      <c r="B213" s="250">
        <v>0</v>
      </c>
      <c r="C213" s="250">
        <v>0</v>
      </c>
    </row>
    <row r="214" spans="1:3" s="250" customFormat="1">
      <c r="A214" s="251" t="s">
        <v>1944</v>
      </c>
      <c r="B214" s="250">
        <v>0.29580000000000001</v>
      </c>
      <c r="C214" s="250">
        <v>-0.3594</v>
      </c>
    </row>
    <row r="215" spans="1:3" s="250" customFormat="1">
      <c r="A215" s="251" t="s">
        <v>1943</v>
      </c>
      <c r="B215" s="250">
        <v>0.73770000000000002</v>
      </c>
      <c r="C215" s="250">
        <v>0.73770000000000002</v>
      </c>
    </row>
    <row r="216" spans="1:3" s="250" customFormat="1">
      <c r="A216" s="256" t="s">
        <v>1942</v>
      </c>
    </row>
    <row r="217" spans="1:3" s="250" customFormat="1">
      <c r="A217" s="251"/>
    </row>
    <row r="218" spans="1:3" s="250" customFormat="1">
      <c r="A218" s="267" t="s">
        <v>1941</v>
      </c>
    </row>
    <row r="219" spans="1:3" s="250" customFormat="1">
      <c r="A219" s="251" t="s">
        <v>38</v>
      </c>
      <c r="B219" s="250">
        <v>0</v>
      </c>
      <c r="C219" s="250">
        <v>0</v>
      </c>
    </row>
    <row r="220" spans="1:3" s="250" customFormat="1">
      <c r="A220" s="251" t="s">
        <v>109</v>
      </c>
      <c r="B220" s="250">
        <v>0</v>
      </c>
      <c r="C220" s="250">
        <v>0</v>
      </c>
    </row>
    <row r="221" spans="1:3" s="250" customFormat="1">
      <c r="A221" s="251" t="s">
        <v>53</v>
      </c>
      <c r="B221" s="250">
        <v>0</v>
      </c>
      <c r="C221" s="250">
        <v>0</v>
      </c>
    </row>
    <row r="222" spans="1:3" s="250" customFormat="1">
      <c r="A222" s="251" t="s">
        <v>122</v>
      </c>
      <c r="B222" s="250">
        <v>0</v>
      </c>
      <c r="C222" s="250">
        <v>0</v>
      </c>
    </row>
    <row r="223" spans="1:3" s="250" customFormat="1">
      <c r="A223" s="256" t="s">
        <v>1940</v>
      </c>
    </row>
    <row r="224" spans="1:3" s="250" customFormat="1">
      <c r="A224" s="251"/>
    </row>
    <row r="225" spans="1:3" s="250" customFormat="1">
      <c r="A225" s="267" t="s">
        <v>1939</v>
      </c>
    </row>
    <row r="226" spans="1:3" s="250" customFormat="1">
      <c r="A226" s="251" t="s">
        <v>49</v>
      </c>
      <c r="B226" s="250">
        <v>0</v>
      </c>
      <c r="C226" s="250">
        <v>0</v>
      </c>
    </row>
    <row r="227" spans="1:3" s="250" customFormat="1">
      <c r="A227" s="256" t="s">
        <v>1938</v>
      </c>
    </row>
    <row r="228" spans="1:3" s="250" customFormat="1">
      <c r="A228" s="251"/>
    </row>
    <row r="229" spans="1:3" s="250" customFormat="1">
      <c r="A229" s="251" t="s">
        <v>1937</v>
      </c>
    </row>
    <row r="230" spans="1:3" s="250" customFormat="1">
      <c r="A230" s="251" t="s">
        <v>1936</v>
      </c>
      <c r="B230" s="250">
        <v>0</v>
      </c>
      <c r="C230" s="250">
        <v>0</v>
      </c>
    </row>
    <row r="231" spans="1:3" s="250" customFormat="1">
      <c r="A231" s="251"/>
    </row>
    <row r="232" spans="1:3" s="250" customFormat="1">
      <c r="A232" s="256" t="s">
        <v>1935</v>
      </c>
    </row>
    <row r="233" spans="1:3" s="250" customFormat="1">
      <c r="A233" s="251" t="s">
        <v>1924</v>
      </c>
      <c r="B233" s="250">
        <v>0</v>
      </c>
      <c r="C233" s="250">
        <v>0</v>
      </c>
    </row>
    <row r="234" spans="1:3" s="250" customFormat="1">
      <c r="A234" s="251" t="s">
        <v>1934</v>
      </c>
      <c r="B234" s="250">
        <v>0</v>
      </c>
      <c r="C234" s="250">
        <v>0</v>
      </c>
    </row>
    <row r="235" spans="1:3" s="250" customFormat="1">
      <c r="A235" s="251" t="s">
        <v>1933</v>
      </c>
      <c r="B235" s="250">
        <v>0</v>
      </c>
      <c r="C235" s="250">
        <v>0</v>
      </c>
    </row>
    <row r="236" spans="1:3" s="250" customFormat="1">
      <c r="A236" s="251" t="s">
        <v>1932</v>
      </c>
      <c r="B236" s="250">
        <v>0</v>
      </c>
      <c r="C236" s="250">
        <v>0</v>
      </c>
    </row>
    <row r="237" spans="1:3" s="250" customFormat="1">
      <c r="A237" s="251" t="s">
        <v>1921</v>
      </c>
      <c r="B237" s="250">
        <v>0</v>
      </c>
      <c r="C237" s="250">
        <v>0</v>
      </c>
    </row>
    <row r="238" spans="1:3" s="250" customFormat="1">
      <c r="A238" s="251" t="s">
        <v>1920</v>
      </c>
      <c r="B238" s="250">
        <v>0</v>
      </c>
      <c r="C238" s="250">
        <v>0</v>
      </c>
    </row>
    <row r="239" spans="1:3" s="250" customFormat="1">
      <c r="A239" s="251" t="s">
        <v>1919</v>
      </c>
      <c r="B239" s="250">
        <v>0</v>
      </c>
      <c r="C239" s="250">
        <v>0</v>
      </c>
    </row>
    <row r="240" spans="1:3" s="250" customFormat="1">
      <c r="A240" s="251" t="s">
        <v>1918</v>
      </c>
      <c r="B240" s="250">
        <v>0</v>
      </c>
      <c r="C240" s="250">
        <v>0</v>
      </c>
    </row>
    <row r="241" spans="1:3" s="250" customFormat="1">
      <c r="A241" s="251" t="s">
        <v>1931</v>
      </c>
      <c r="B241" s="250">
        <v>0</v>
      </c>
      <c r="C241" s="250">
        <v>0</v>
      </c>
    </row>
    <row r="242" spans="1:3" s="250" customFormat="1">
      <c r="A242" s="251" t="s">
        <v>1930</v>
      </c>
      <c r="B242" s="250">
        <v>0</v>
      </c>
      <c r="C242" s="250">
        <v>0</v>
      </c>
    </row>
    <row r="243" spans="1:3" s="250" customFormat="1">
      <c r="A243" s="251" t="s">
        <v>1929</v>
      </c>
      <c r="B243" s="250">
        <v>0</v>
      </c>
      <c r="C243" s="250">
        <v>0</v>
      </c>
    </row>
    <row r="244" spans="1:3" s="250" customFormat="1">
      <c r="A244" s="251" t="s">
        <v>1928</v>
      </c>
      <c r="B244" s="250">
        <v>0</v>
      </c>
      <c r="C244" s="250">
        <v>0</v>
      </c>
    </row>
    <row r="245" spans="1:3" s="250" customFormat="1">
      <c r="A245" s="251" t="s">
        <v>1962</v>
      </c>
      <c r="B245" s="250">
        <v>0</v>
      </c>
      <c r="C245" s="250">
        <v>0</v>
      </c>
    </row>
    <row r="246" spans="1:3" s="250" customFormat="1">
      <c r="A246" s="251" t="s">
        <v>1916</v>
      </c>
      <c r="B246" s="250">
        <v>0</v>
      </c>
      <c r="C246" s="250">
        <v>0</v>
      </c>
    </row>
    <row r="247" spans="1:3" s="250" customFormat="1">
      <c r="A247" s="256" t="s">
        <v>1926</v>
      </c>
      <c r="B247" s="250">
        <v>0</v>
      </c>
      <c r="C247" s="250">
        <v>0</v>
      </c>
    </row>
    <row r="248" spans="1:3" s="250" customFormat="1">
      <c r="A248" s="251"/>
    </row>
    <row r="249" spans="1:3" s="250" customFormat="1">
      <c r="A249" s="256" t="s">
        <v>1925</v>
      </c>
    </row>
    <row r="250" spans="1:3" s="250" customFormat="1">
      <c r="A250" s="251" t="s">
        <v>1924</v>
      </c>
      <c r="B250" s="250">
        <v>0</v>
      </c>
      <c r="C250" s="250">
        <v>0</v>
      </c>
    </row>
    <row r="251" spans="1:3" s="250" customFormat="1">
      <c r="A251" s="251" t="s">
        <v>1923</v>
      </c>
      <c r="B251" s="250">
        <v>0</v>
      </c>
      <c r="C251" s="250">
        <v>0</v>
      </c>
    </row>
    <row r="252" spans="1:3" s="250" customFormat="1">
      <c r="A252" s="251" t="s">
        <v>1922</v>
      </c>
      <c r="B252" s="250">
        <v>0</v>
      </c>
      <c r="C252" s="250">
        <v>0</v>
      </c>
    </row>
    <row r="253" spans="1:3" s="250" customFormat="1">
      <c r="A253" s="251" t="s">
        <v>1921</v>
      </c>
      <c r="B253" s="250">
        <v>0</v>
      </c>
      <c r="C253" s="250">
        <v>0</v>
      </c>
    </row>
    <row r="254" spans="1:3" s="250" customFormat="1">
      <c r="A254" s="251" t="s">
        <v>1920</v>
      </c>
      <c r="B254" s="250">
        <v>0</v>
      </c>
      <c r="C254" s="250">
        <v>0</v>
      </c>
    </row>
    <row r="255" spans="1:3" s="250" customFormat="1">
      <c r="A255" s="251" t="s">
        <v>1919</v>
      </c>
      <c r="B255" s="250">
        <v>0</v>
      </c>
      <c r="C255" s="250">
        <v>0</v>
      </c>
    </row>
    <row r="256" spans="1:3" s="250" customFormat="1">
      <c r="A256" s="251" t="s">
        <v>1918</v>
      </c>
      <c r="B256" s="250">
        <v>0</v>
      </c>
      <c r="C256" s="250">
        <v>0</v>
      </c>
    </row>
    <row r="257" spans="1:3" s="250" customFormat="1">
      <c r="A257" s="251" t="s">
        <v>1917</v>
      </c>
      <c r="B257" s="250">
        <v>0</v>
      </c>
      <c r="C257" s="250">
        <v>0</v>
      </c>
    </row>
    <row r="258" spans="1:3" s="250" customFormat="1">
      <c r="A258" s="251" t="s">
        <v>1916</v>
      </c>
      <c r="B258" s="250">
        <v>0</v>
      </c>
      <c r="C258" s="250">
        <v>0</v>
      </c>
    </row>
    <row r="259" spans="1:3" s="250" customFormat="1">
      <c r="A259" s="251" t="s">
        <v>1915</v>
      </c>
      <c r="B259" s="250">
        <v>0</v>
      </c>
      <c r="C259" s="250">
        <v>0</v>
      </c>
    </row>
    <row r="260" spans="1:3" s="250" customFormat="1">
      <c r="A260" s="251" t="s">
        <v>1914</v>
      </c>
      <c r="B260" s="250">
        <v>0</v>
      </c>
      <c r="C260" s="250">
        <v>0</v>
      </c>
    </row>
    <row r="261" spans="1:3" s="250" customFormat="1">
      <c r="A261" s="256" t="s">
        <v>1913</v>
      </c>
      <c r="B261" s="250">
        <v>0</v>
      </c>
      <c r="C261" s="250">
        <v>0</v>
      </c>
    </row>
    <row r="262" spans="1:3" s="250" customFormat="1">
      <c r="A262" s="251"/>
    </row>
    <row r="263" spans="1:3" s="250" customFormat="1">
      <c r="A263" s="256" t="s">
        <v>1912</v>
      </c>
    </row>
    <row r="264" spans="1:3" s="250" customFormat="1">
      <c r="A264" s="251" t="s">
        <v>1902</v>
      </c>
      <c r="B264" s="250">
        <v>0</v>
      </c>
      <c r="C264" s="250">
        <v>0</v>
      </c>
    </row>
    <row r="265" spans="1:3" s="250" customFormat="1">
      <c r="A265" s="251" t="s">
        <v>1911</v>
      </c>
      <c r="B265" s="250">
        <v>0</v>
      </c>
      <c r="C265" s="250">
        <v>0</v>
      </c>
    </row>
    <row r="266" spans="1:3" s="250" customFormat="1">
      <c r="A266" s="251" t="s">
        <v>1910</v>
      </c>
      <c r="B266" s="250">
        <v>0</v>
      </c>
      <c r="C266" s="250">
        <v>0</v>
      </c>
    </row>
    <row r="267" spans="1:3" s="250" customFormat="1">
      <c r="A267" s="251" t="s">
        <v>1909</v>
      </c>
      <c r="B267" s="250">
        <v>0</v>
      </c>
      <c r="C267" s="250">
        <v>0</v>
      </c>
    </row>
    <row r="268" spans="1:3" s="250" customFormat="1">
      <c r="A268" s="251" t="s">
        <v>1899</v>
      </c>
      <c r="B268" s="250">
        <v>0</v>
      </c>
      <c r="C268" s="250">
        <v>0</v>
      </c>
    </row>
    <row r="269" spans="1:3" s="250" customFormat="1">
      <c r="A269" s="251" t="s">
        <v>1898</v>
      </c>
      <c r="B269" s="250">
        <v>0</v>
      </c>
      <c r="C269" s="250">
        <v>0</v>
      </c>
    </row>
    <row r="270" spans="1:3" s="250" customFormat="1">
      <c r="A270" s="251" t="s">
        <v>1897</v>
      </c>
      <c r="B270" s="250">
        <v>0</v>
      </c>
      <c r="C270" s="250">
        <v>0</v>
      </c>
    </row>
    <row r="271" spans="1:3" s="250" customFormat="1">
      <c r="A271" s="251" t="s">
        <v>1896</v>
      </c>
      <c r="B271" s="250">
        <v>0</v>
      </c>
      <c r="C271" s="250">
        <v>0</v>
      </c>
    </row>
    <row r="272" spans="1:3" s="250" customFormat="1">
      <c r="A272" s="251" t="s">
        <v>1908</v>
      </c>
      <c r="B272" s="250">
        <v>0</v>
      </c>
      <c r="C272" s="250">
        <v>0</v>
      </c>
    </row>
    <row r="273" spans="1:3" s="250" customFormat="1">
      <c r="A273" s="251" t="s">
        <v>1907</v>
      </c>
      <c r="B273" s="250">
        <v>0</v>
      </c>
      <c r="C273" s="250">
        <v>0</v>
      </c>
    </row>
    <row r="274" spans="1:3" s="250" customFormat="1">
      <c r="A274" s="251" t="s">
        <v>1906</v>
      </c>
      <c r="B274" s="250">
        <v>0</v>
      </c>
      <c r="C274" s="250">
        <v>0</v>
      </c>
    </row>
    <row r="275" spans="1:3" s="250" customFormat="1">
      <c r="A275" s="251" t="s">
        <v>1905</v>
      </c>
      <c r="B275" s="250">
        <v>0</v>
      </c>
      <c r="C275" s="250">
        <v>0</v>
      </c>
    </row>
    <row r="276" spans="1:3" s="250" customFormat="1">
      <c r="A276" s="256" t="s">
        <v>1904</v>
      </c>
      <c r="B276" s="250">
        <v>0</v>
      </c>
      <c r="C276" s="250">
        <v>0</v>
      </c>
    </row>
    <row r="277" spans="1:3" s="250" customFormat="1">
      <c r="A277" s="251"/>
    </row>
    <row r="278" spans="1:3" s="250" customFormat="1">
      <c r="A278" s="256" t="s">
        <v>1903</v>
      </c>
    </row>
    <row r="279" spans="1:3" s="250" customFormat="1">
      <c r="A279" s="251" t="s">
        <v>1902</v>
      </c>
      <c r="B279" s="250">
        <v>0</v>
      </c>
      <c r="C279" s="250">
        <v>0</v>
      </c>
    </row>
    <row r="280" spans="1:3" s="250" customFormat="1">
      <c r="A280" s="251" t="s">
        <v>1901</v>
      </c>
      <c r="B280" s="250">
        <v>0</v>
      </c>
      <c r="C280" s="250">
        <v>0</v>
      </c>
    </row>
    <row r="281" spans="1:3" s="250" customFormat="1">
      <c r="A281" s="251" t="s">
        <v>1900</v>
      </c>
      <c r="B281" s="250">
        <v>0</v>
      </c>
      <c r="C281" s="250">
        <v>0</v>
      </c>
    </row>
    <row r="282" spans="1:3" s="250" customFormat="1">
      <c r="A282" s="251" t="s">
        <v>1899</v>
      </c>
      <c r="B282" s="250">
        <v>0</v>
      </c>
      <c r="C282" s="250">
        <v>0</v>
      </c>
    </row>
    <row r="283" spans="1:3" s="250" customFormat="1">
      <c r="A283" s="251" t="s">
        <v>1898</v>
      </c>
      <c r="B283" s="250">
        <v>0</v>
      </c>
      <c r="C283" s="250">
        <v>0</v>
      </c>
    </row>
    <row r="284" spans="1:3" s="250" customFormat="1">
      <c r="A284" s="251" t="s">
        <v>1897</v>
      </c>
      <c r="B284" s="250">
        <v>0</v>
      </c>
      <c r="C284" s="250">
        <v>0</v>
      </c>
    </row>
    <row r="285" spans="1:3" s="250" customFormat="1">
      <c r="A285" s="251" t="s">
        <v>1896</v>
      </c>
      <c r="B285" s="250">
        <v>0</v>
      </c>
      <c r="C285" s="250">
        <v>0</v>
      </c>
    </row>
    <row r="286" spans="1:3" s="250" customFormat="1">
      <c r="A286" s="251" t="s">
        <v>1895</v>
      </c>
      <c r="B286" s="250">
        <v>0</v>
      </c>
      <c r="C286" s="250">
        <v>0</v>
      </c>
    </row>
    <row r="287" spans="1:3" s="250" customFormat="1">
      <c r="A287" s="251" t="s">
        <v>1894</v>
      </c>
      <c r="B287" s="250">
        <v>0</v>
      </c>
      <c r="C287" s="250">
        <v>0</v>
      </c>
    </row>
    <row r="288" spans="1:3" s="250" customFormat="1">
      <c r="A288" s="251" t="s">
        <v>1893</v>
      </c>
      <c r="B288" s="250">
        <v>0</v>
      </c>
      <c r="C288" s="250">
        <v>0</v>
      </c>
    </row>
    <row r="289" spans="1:3" s="250" customFormat="1">
      <c r="A289" s="251" t="s">
        <v>1892</v>
      </c>
      <c r="B289" s="250">
        <v>0</v>
      </c>
      <c r="C289" s="250">
        <v>0</v>
      </c>
    </row>
    <row r="290" spans="1:3" s="250" customFormat="1">
      <c r="A290" s="256" t="s">
        <v>1891</v>
      </c>
      <c r="B290" s="250">
        <v>0</v>
      </c>
      <c r="C290" s="250">
        <v>0</v>
      </c>
    </row>
    <row r="291" spans="1:3" s="250" customFormat="1">
      <c r="A291" s="251"/>
    </row>
  </sheetData>
  <pageMargins left="0.75" right="0.75" top="1" bottom="1" header="0.5" footer="0.5"/>
  <pageSetup orientation="portrait" r:id="rId1"/>
  <colBreaks count="1" manualBreakCount="1">
    <brk id="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1"/>
  <sheetViews>
    <sheetView workbookViewId="0">
      <pane xSplit="1" ySplit="10" topLeftCell="B11" activePane="bottomRight" state="frozen"/>
      <selection activeCell="A6" sqref="A6"/>
      <selection pane="topRight" activeCell="A6" sqref="A6"/>
      <selection pane="bottomLeft" activeCell="A6" sqref="A6"/>
      <selection pane="bottomRight" activeCell="A10" sqref="A10"/>
    </sheetView>
  </sheetViews>
  <sheetFormatPr defaultColWidth="10.140625" defaultRowHeight="11.25"/>
  <cols>
    <col min="1" max="1" width="35.140625" style="245" customWidth="1"/>
    <col min="2" max="3" width="12.28515625" style="244" customWidth="1"/>
    <col min="4" max="16384" width="10.140625" style="244"/>
  </cols>
  <sheetData>
    <row r="1" spans="1:3" s="265" customFormat="1">
      <c r="A1" s="266" t="s">
        <v>1807</v>
      </c>
    </row>
    <row r="2" spans="1:3" s="265" customFormat="1">
      <c r="A2" s="266" t="s">
        <v>1808</v>
      </c>
    </row>
    <row r="3" spans="1:3" s="265" customFormat="1">
      <c r="A3" s="266" t="s">
        <v>1809</v>
      </c>
    </row>
    <row r="4" spans="1:3" s="265" customFormat="1">
      <c r="A4" s="266" t="s">
        <v>1832</v>
      </c>
    </row>
    <row r="5" spans="1:3" s="265" customFormat="1">
      <c r="A5" s="266" t="s">
        <v>1811</v>
      </c>
    </row>
    <row r="6" spans="1:3" s="265" customFormat="1">
      <c r="A6" s="266" t="s">
        <v>2187</v>
      </c>
    </row>
    <row r="7" spans="1:3" s="265" customFormat="1">
      <c r="A7" s="266"/>
    </row>
    <row r="8" spans="1:3" s="263" customFormat="1">
      <c r="A8" s="264"/>
    </row>
    <row r="9" spans="1:3" s="263" customFormat="1">
      <c r="A9" s="264" t="s">
        <v>1889</v>
      </c>
      <c r="B9" s="263" t="s">
        <v>1668</v>
      </c>
      <c r="C9" s="263" t="s">
        <v>1669</v>
      </c>
    </row>
    <row r="10" spans="1:3" s="263" customFormat="1">
      <c r="A10" s="264"/>
    </row>
    <row r="11" spans="1:3">
      <c r="A11" s="262" t="s">
        <v>1670</v>
      </c>
    </row>
    <row r="13" spans="1:3" s="260" customFormat="1">
      <c r="A13" s="261" t="s">
        <v>2186</v>
      </c>
      <c r="B13" s="260" t="s">
        <v>1887</v>
      </c>
      <c r="C13" s="260" t="s">
        <v>1887</v>
      </c>
    </row>
    <row r="14" spans="1:3" s="260" customFormat="1">
      <c r="A14" s="261" t="s">
        <v>2185</v>
      </c>
      <c r="B14" s="260" t="s">
        <v>1887</v>
      </c>
      <c r="C14" s="260" t="s">
        <v>1887</v>
      </c>
    </row>
    <row r="15" spans="1:3" s="260" customFormat="1">
      <c r="A15" s="261" t="s">
        <v>2184</v>
      </c>
      <c r="B15" s="260" t="s">
        <v>1887</v>
      </c>
      <c r="C15" s="260" t="s">
        <v>1887</v>
      </c>
    </row>
    <row r="16" spans="1:3" s="260" customFormat="1">
      <c r="A16" s="261" t="s">
        <v>2183</v>
      </c>
      <c r="B16" s="260" t="s">
        <v>1887</v>
      </c>
      <c r="C16" s="260" t="s">
        <v>1887</v>
      </c>
    </row>
    <row r="17" spans="1:3" s="260" customFormat="1">
      <c r="A17" s="261" t="s">
        <v>2182</v>
      </c>
      <c r="B17" s="260" t="s">
        <v>1887</v>
      </c>
      <c r="C17" s="260" t="s">
        <v>1887</v>
      </c>
    </row>
    <row r="18" spans="1:3" s="260" customFormat="1">
      <c r="A18" s="261" t="s">
        <v>2181</v>
      </c>
      <c r="B18" s="260" t="s">
        <v>1887</v>
      </c>
      <c r="C18" s="260" t="s">
        <v>1887</v>
      </c>
    </row>
    <row r="20" spans="1:3">
      <c r="A20" s="248" t="s">
        <v>2180</v>
      </c>
    </row>
    <row r="21" spans="1:3">
      <c r="A21" s="275" t="s">
        <v>2148</v>
      </c>
    </row>
    <row r="22" spans="1:3">
      <c r="A22" s="245" t="s">
        <v>2179</v>
      </c>
      <c r="B22" s="244">
        <v>51313790.884809799</v>
      </c>
      <c r="C22" s="244">
        <v>84745699.195609495</v>
      </c>
    </row>
    <row r="23" spans="1:3">
      <c r="A23" s="245" t="s">
        <v>2178</v>
      </c>
      <c r="B23" s="244">
        <v>132864901.88113999</v>
      </c>
      <c r="C23" s="244">
        <v>244655607.33815399</v>
      </c>
    </row>
    <row r="24" spans="1:3">
      <c r="A24" s="245" t="s">
        <v>2177</v>
      </c>
      <c r="B24" s="244">
        <v>636917213.17090404</v>
      </c>
      <c r="C24" s="244">
        <v>298336947.83269298</v>
      </c>
    </row>
    <row r="25" spans="1:3">
      <c r="A25" s="245" t="s">
        <v>2176</v>
      </c>
      <c r="B25" s="244">
        <v>0</v>
      </c>
      <c r="C25" s="244">
        <v>0</v>
      </c>
    </row>
    <row r="26" spans="1:3">
      <c r="A26" s="245" t="s">
        <v>2175</v>
      </c>
      <c r="B26" s="244">
        <v>115482106.794909</v>
      </c>
      <c r="C26" s="244">
        <v>11148263.162837001</v>
      </c>
    </row>
    <row r="27" spans="1:3">
      <c r="A27" s="245" t="s">
        <v>2174</v>
      </c>
      <c r="B27" s="244">
        <v>3499481.74465279</v>
      </c>
      <c r="C27" s="244">
        <v>1019625.83219051</v>
      </c>
    </row>
    <row r="28" spans="1:3">
      <c r="A28" s="245" t="s">
        <v>2173</v>
      </c>
      <c r="B28" s="244">
        <v>190949809.22999999</v>
      </c>
      <c r="C28" s="244">
        <v>171252230.19</v>
      </c>
    </row>
    <row r="29" spans="1:3">
      <c r="A29" s="245" t="s">
        <v>2172</v>
      </c>
      <c r="B29" s="244">
        <v>0</v>
      </c>
      <c r="C29" s="244">
        <v>0</v>
      </c>
    </row>
    <row r="30" spans="1:3">
      <c r="A30" s="245" t="s">
        <v>2171</v>
      </c>
      <c r="B30" s="244">
        <v>1131027303.7064099</v>
      </c>
      <c r="C30" s="244">
        <v>811158373.55148494</v>
      </c>
    </row>
    <row r="31" spans="1:3">
      <c r="A31" s="245" t="s">
        <v>2170</v>
      </c>
      <c r="B31" s="244">
        <v>45889643.679375499</v>
      </c>
      <c r="C31" s="244">
        <v>34264316.160617597</v>
      </c>
    </row>
    <row r="32" spans="1:3">
      <c r="A32" s="272" t="s">
        <v>2169</v>
      </c>
      <c r="B32" s="274">
        <v>1176916947.3857901</v>
      </c>
      <c r="C32" s="274">
        <v>845422689.71210206</v>
      </c>
    </row>
    <row r="33" spans="1:3">
      <c r="A33" s="275" t="s">
        <v>2120</v>
      </c>
    </row>
    <row r="34" spans="1:3">
      <c r="A34" s="245" t="s">
        <v>2168</v>
      </c>
      <c r="B34" s="244">
        <v>137707499.09141999</v>
      </c>
      <c r="C34" s="244">
        <v>157605694.92580399</v>
      </c>
    </row>
    <row r="35" spans="1:3">
      <c r="A35" s="245" t="s">
        <v>2167</v>
      </c>
      <c r="B35" s="244">
        <v>2384005.6427639001</v>
      </c>
      <c r="C35" s="244">
        <v>878061.03047141305</v>
      </c>
    </row>
    <row r="36" spans="1:3">
      <c r="A36" s="245" t="s">
        <v>2166</v>
      </c>
      <c r="B36" s="244">
        <v>0</v>
      </c>
      <c r="C36" s="244">
        <v>0</v>
      </c>
    </row>
    <row r="37" spans="1:3">
      <c r="A37" s="245" t="s">
        <v>2165</v>
      </c>
      <c r="B37" s="244">
        <v>337142879.11160702</v>
      </c>
      <c r="C37" s="244">
        <v>411417061.69691998</v>
      </c>
    </row>
    <row r="38" spans="1:3">
      <c r="A38" s="245" t="s">
        <v>2164</v>
      </c>
      <c r="B38" s="244">
        <v>1325969903.6298499</v>
      </c>
      <c r="C38" s="244">
        <v>1408223011.5067301</v>
      </c>
    </row>
    <row r="39" spans="1:3">
      <c r="A39" s="245" t="s">
        <v>2163</v>
      </c>
      <c r="B39" s="244">
        <v>0</v>
      </c>
      <c r="C39" s="244">
        <v>0</v>
      </c>
    </row>
    <row r="40" spans="1:3">
      <c r="A40" s="245" t="s">
        <v>2162</v>
      </c>
      <c r="B40" s="244">
        <v>97234012.876742005</v>
      </c>
      <c r="C40" s="244">
        <v>105767845.81083199</v>
      </c>
    </row>
    <row r="41" spans="1:3">
      <c r="A41" s="245" t="s">
        <v>2161</v>
      </c>
      <c r="B41" s="244">
        <v>519759813.64828902</v>
      </c>
      <c r="C41" s="244">
        <v>506457942.40691799</v>
      </c>
    </row>
    <row r="42" spans="1:3">
      <c r="A42" s="245" t="s">
        <v>2160</v>
      </c>
      <c r="B42" s="252">
        <v>2420198114.00067</v>
      </c>
      <c r="C42" s="252">
        <v>2590349617.3776798</v>
      </c>
    </row>
    <row r="43" spans="1:3">
      <c r="A43" s="245" t="s">
        <v>2159</v>
      </c>
      <c r="B43" s="271">
        <v>110073643.110293</v>
      </c>
      <c r="C43" s="271">
        <v>144028118.3272</v>
      </c>
    </row>
    <row r="44" spans="1:3">
      <c r="A44" s="272" t="s">
        <v>2158</v>
      </c>
      <c r="B44" s="274">
        <v>2530271757.11097</v>
      </c>
      <c r="C44" s="274">
        <v>2734377735.7048802</v>
      </c>
    </row>
    <row r="46" spans="1:3" ht="12" thickBot="1">
      <c r="A46" s="248" t="s">
        <v>2157</v>
      </c>
      <c r="B46" s="280">
        <v>3707188704.4967599</v>
      </c>
      <c r="C46" s="280">
        <v>3579800425.4169798</v>
      </c>
    </row>
    <row r="47" spans="1:3" ht="12" thickTop="1"/>
    <row r="48" spans="1:3" s="250" customFormat="1">
      <c r="A48" s="256" t="s">
        <v>2156</v>
      </c>
      <c r="B48" s="279">
        <v>0.31746885340857001</v>
      </c>
      <c r="C48" s="279">
        <v>0.23616475480295099</v>
      </c>
    </row>
    <row r="50" spans="1:3">
      <c r="A50" s="245" t="s">
        <v>2155</v>
      </c>
      <c r="B50" s="244">
        <v>67185138.065094098</v>
      </c>
      <c r="C50" s="244">
        <v>41542161.350187503</v>
      </c>
    </row>
    <row r="51" spans="1:3">
      <c r="A51" s="245" t="s">
        <v>2154</v>
      </c>
      <c r="B51" s="244">
        <v>0</v>
      </c>
      <c r="C51" s="244">
        <v>0</v>
      </c>
    </row>
    <row r="52" spans="1:3">
      <c r="A52" s="245" t="s">
        <v>2153</v>
      </c>
      <c r="B52" s="244">
        <v>88778148.724575296</v>
      </c>
      <c r="C52" s="244">
        <v>136750273.13762999</v>
      </c>
    </row>
    <row r="53" spans="1:3">
      <c r="A53" s="245" t="s">
        <v>2152</v>
      </c>
      <c r="B53" s="252">
        <v>155963286.78966901</v>
      </c>
      <c r="C53" s="252">
        <v>178292434.48781699</v>
      </c>
    </row>
    <row r="55" spans="1:3">
      <c r="A55" s="245" t="s">
        <v>2151</v>
      </c>
      <c r="B55" s="244">
        <v>45889643.679375499</v>
      </c>
      <c r="C55" s="244">
        <v>34264316.160617597</v>
      </c>
    </row>
    <row r="56" spans="1:3">
      <c r="A56" s="245" t="s">
        <v>2150</v>
      </c>
      <c r="B56" s="244">
        <v>110073643.110293</v>
      </c>
      <c r="C56" s="244">
        <v>144028118.3272</v>
      </c>
    </row>
    <row r="58" spans="1:3">
      <c r="A58" s="248" t="s">
        <v>2149</v>
      </c>
    </row>
    <row r="59" spans="1:3">
      <c r="A59" s="275" t="s">
        <v>2148</v>
      </c>
    </row>
    <row r="60" spans="1:3">
      <c r="A60" s="245" t="s">
        <v>2147</v>
      </c>
      <c r="B60" s="244">
        <v>56438536.006138697</v>
      </c>
      <c r="C60" s="244">
        <v>57345497.232281998</v>
      </c>
    </row>
    <row r="61" spans="1:3">
      <c r="A61" s="245" t="s">
        <v>2146</v>
      </c>
      <c r="B61" s="244">
        <v>842927.65462653898</v>
      </c>
      <c r="C61" s="244">
        <v>707757.53308219695</v>
      </c>
    </row>
    <row r="62" spans="1:3">
      <c r="A62" s="245" t="s">
        <v>2145</v>
      </c>
      <c r="B62" s="244">
        <v>4570.7326479399699</v>
      </c>
      <c r="C62" s="244">
        <v>4586.7543137819303</v>
      </c>
    </row>
    <row r="63" spans="1:3">
      <c r="A63" s="245" t="s">
        <v>2144</v>
      </c>
      <c r="B63" s="244">
        <v>0</v>
      </c>
      <c r="C63" s="244">
        <v>0</v>
      </c>
    </row>
    <row r="64" spans="1:3">
      <c r="A64" s="245" t="s">
        <v>2143</v>
      </c>
      <c r="B64" s="244">
        <v>22968244.304612599</v>
      </c>
      <c r="C64" s="244">
        <v>23244492.6399117</v>
      </c>
    </row>
    <row r="65" spans="1:3">
      <c r="A65" s="245" t="s">
        <v>2142</v>
      </c>
      <c r="B65" s="244">
        <v>66695.493982087093</v>
      </c>
      <c r="C65" s="244">
        <v>60199.854290571398</v>
      </c>
    </row>
    <row r="66" spans="1:3">
      <c r="A66" s="245" t="s">
        <v>2141</v>
      </c>
      <c r="B66" s="244">
        <v>0</v>
      </c>
      <c r="C66" s="244">
        <v>0</v>
      </c>
    </row>
    <row r="67" spans="1:3">
      <c r="A67" s="245" t="s">
        <v>2140</v>
      </c>
      <c r="B67" s="244">
        <v>1656000</v>
      </c>
      <c r="C67" s="244">
        <v>1656000</v>
      </c>
    </row>
    <row r="68" spans="1:3">
      <c r="A68" s="275" t="s">
        <v>2139</v>
      </c>
      <c r="B68" s="252">
        <v>81976974.192007899</v>
      </c>
      <c r="C68" s="252">
        <v>83018534.013880193</v>
      </c>
    </row>
    <row r="69" spans="1:3">
      <c r="A69" s="245" t="s">
        <v>2138</v>
      </c>
      <c r="B69" s="244">
        <v>159809543.48249999</v>
      </c>
      <c r="C69" s="244">
        <v>160848081.40070999</v>
      </c>
    </row>
    <row r="70" spans="1:3">
      <c r="A70" s="245" t="s">
        <v>2137</v>
      </c>
      <c r="B70" s="244">
        <v>6614256.52501998</v>
      </c>
      <c r="C70" s="244">
        <v>5962309.7704367796</v>
      </c>
    </row>
    <row r="71" spans="1:3">
      <c r="A71" s="245" t="s">
        <v>2136</v>
      </c>
      <c r="B71" s="244">
        <v>1513565.7763133999</v>
      </c>
      <c r="C71" s="244">
        <v>1784031.0091448601</v>
      </c>
    </row>
    <row r="72" spans="1:3">
      <c r="A72" s="245" t="s">
        <v>2135</v>
      </c>
      <c r="B72" s="244">
        <v>1708328.7085669599</v>
      </c>
      <c r="C72" s="244">
        <v>1856476.10727455</v>
      </c>
    </row>
    <row r="73" spans="1:3">
      <c r="A73" s="245" t="s">
        <v>2134</v>
      </c>
      <c r="B73" s="244">
        <v>-3311563.1268887599</v>
      </c>
      <c r="C73" s="244">
        <v>-3311563.1268887599</v>
      </c>
    </row>
    <row r="74" spans="1:3">
      <c r="A74" s="245" t="s">
        <v>2133</v>
      </c>
      <c r="B74" s="244">
        <v>190042472.270556</v>
      </c>
      <c r="C74" s="244">
        <v>181948456.39373499</v>
      </c>
    </row>
    <row r="75" spans="1:3">
      <c r="A75" s="275" t="s">
        <v>2132</v>
      </c>
      <c r="B75" s="252">
        <v>356376603.63606799</v>
      </c>
      <c r="C75" s="252">
        <v>349087791.55441201</v>
      </c>
    </row>
    <row r="76" spans="1:3">
      <c r="A76" s="245" t="s">
        <v>2131</v>
      </c>
      <c r="B76" s="244">
        <v>431526734.75717002</v>
      </c>
      <c r="C76" s="244">
        <v>450727026.85793698</v>
      </c>
    </row>
    <row r="77" spans="1:3">
      <c r="A77" s="245" t="s">
        <v>2130</v>
      </c>
      <c r="B77" s="244">
        <v>1359655.96876412</v>
      </c>
      <c r="C77" s="244">
        <v>1249460.96993427</v>
      </c>
    </row>
    <row r="78" spans="1:3">
      <c r="A78" s="245" t="s">
        <v>2129</v>
      </c>
      <c r="B78" s="244">
        <v>0</v>
      </c>
      <c r="C78" s="244">
        <v>0</v>
      </c>
    </row>
    <row r="79" spans="1:3">
      <c r="A79" s="245" t="s">
        <v>2128</v>
      </c>
      <c r="B79" s="244">
        <v>140785.55804045801</v>
      </c>
      <c r="C79" s="244">
        <v>140792.901760298</v>
      </c>
    </row>
    <row r="80" spans="1:3">
      <c r="A80" s="245" t="s">
        <v>2127</v>
      </c>
      <c r="B80" s="244">
        <v>21287006.3636203</v>
      </c>
      <c r="C80" s="244">
        <v>21289513.198481999</v>
      </c>
    </row>
    <row r="81" spans="1:3">
      <c r="A81" s="245" t="s">
        <v>2126</v>
      </c>
      <c r="B81" s="244">
        <v>33673.293413446299</v>
      </c>
      <c r="C81" s="244">
        <v>28168.213701794899</v>
      </c>
    </row>
    <row r="82" spans="1:3">
      <c r="A82" s="245" t="s">
        <v>2125</v>
      </c>
      <c r="B82" s="244">
        <v>109634.487821577</v>
      </c>
      <c r="C82" s="244">
        <v>253040.108779478</v>
      </c>
    </row>
    <row r="83" spans="1:3">
      <c r="A83" s="275" t="s">
        <v>2124</v>
      </c>
      <c r="B83" s="252">
        <v>454457490.42883003</v>
      </c>
      <c r="C83" s="252">
        <v>473688002.25059497</v>
      </c>
    </row>
    <row r="84" spans="1:3">
      <c r="A84" s="245" t="s">
        <v>2123</v>
      </c>
      <c r="B84" s="252">
        <v>892811068.25690699</v>
      </c>
      <c r="C84" s="252">
        <v>905794327.81888795</v>
      </c>
    </row>
    <row r="85" spans="1:3">
      <c r="A85" s="245" t="s">
        <v>2122</v>
      </c>
      <c r="B85" s="244">
        <v>46731592.669656903</v>
      </c>
      <c r="C85" s="244">
        <v>41128300.191049397</v>
      </c>
    </row>
    <row r="86" spans="1:3">
      <c r="A86" s="272" t="s">
        <v>2121</v>
      </c>
      <c r="B86" s="259">
        <v>939542660.92656398</v>
      </c>
      <c r="C86" s="259">
        <v>946922628.009938</v>
      </c>
    </row>
    <row r="87" spans="1:3">
      <c r="A87" s="275" t="s">
        <v>2120</v>
      </c>
    </row>
    <row r="88" spans="1:3">
      <c r="A88" s="245" t="s">
        <v>2119</v>
      </c>
      <c r="B88" s="244">
        <v>0</v>
      </c>
      <c r="C88" s="244">
        <v>0</v>
      </c>
    </row>
    <row r="89" spans="1:3">
      <c r="A89" s="245" t="s">
        <v>2118</v>
      </c>
      <c r="B89" s="244">
        <v>103577243.991979</v>
      </c>
      <c r="C89" s="244">
        <v>109106955.71560501</v>
      </c>
    </row>
    <row r="90" spans="1:3">
      <c r="A90" s="245" t="s">
        <v>2117</v>
      </c>
      <c r="B90" s="244">
        <v>-1143857.96593283</v>
      </c>
      <c r="C90" s="244">
        <v>-1143857.96593283</v>
      </c>
    </row>
    <row r="91" spans="1:3">
      <c r="A91" s="245" t="s">
        <v>2116</v>
      </c>
      <c r="B91" s="244">
        <v>225120.44928701999</v>
      </c>
      <c r="C91" s="244">
        <v>225120.44928701999</v>
      </c>
    </row>
    <row r="92" spans="1:3">
      <c r="A92" s="245" t="s">
        <v>2115</v>
      </c>
      <c r="B92" s="244">
        <v>0</v>
      </c>
      <c r="C92" s="244">
        <v>0</v>
      </c>
    </row>
    <row r="93" spans="1:3">
      <c r="A93" s="245" t="s">
        <v>2114</v>
      </c>
      <c r="B93" s="244">
        <v>671373.86983601504</v>
      </c>
      <c r="C93" s="244">
        <v>241206.414259343</v>
      </c>
    </row>
    <row r="94" spans="1:3">
      <c r="A94" s="245" t="s">
        <v>2113</v>
      </c>
      <c r="B94" s="244">
        <v>437625.362824896</v>
      </c>
      <c r="C94" s="244">
        <v>740462.61269555299</v>
      </c>
    </row>
    <row r="95" spans="1:3">
      <c r="A95" s="245" t="s">
        <v>2112</v>
      </c>
      <c r="B95" s="244">
        <v>0</v>
      </c>
      <c r="C95" s="244">
        <v>0</v>
      </c>
    </row>
    <row r="96" spans="1:3">
      <c r="A96" s="245" t="s">
        <v>2111</v>
      </c>
      <c r="B96" s="244">
        <v>0</v>
      </c>
      <c r="C96" s="244">
        <v>0</v>
      </c>
    </row>
    <row r="97" spans="1:3">
      <c r="A97" s="275" t="s">
        <v>2110</v>
      </c>
      <c r="B97" s="252">
        <v>103767505.707994</v>
      </c>
      <c r="C97" s="252">
        <v>109169887.225914</v>
      </c>
    </row>
    <row r="98" spans="1:3">
      <c r="A98" s="245" t="s">
        <v>2109</v>
      </c>
      <c r="B98" s="244">
        <v>142785152.00690699</v>
      </c>
      <c r="C98" s="244">
        <v>154378165.280761</v>
      </c>
    </row>
    <row r="99" spans="1:3">
      <c r="A99" s="245" t="s">
        <v>2108</v>
      </c>
      <c r="B99" s="244">
        <v>0</v>
      </c>
      <c r="C99" s="244">
        <v>0</v>
      </c>
    </row>
    <row r="100" spans="1:3">
      <c r="A100" s="245" t="s">
        <v>2107</v>
      </c>
      <c r="B100" s="244">
        <v>235451.740431504</v>
      </c>
      <c r="C100" s="244">
        <v>237568.218386005</v>
      </c>
    </row>
    <row r="101" spans="1:3">
      <c r="A101" s="245" t="s">
        <v>2106</v>
      </c>
      <c r="B101" s="244">
        <v>-44739.9788305119</v>
      </c>
      <c r="C101" s="244">
        <v>-44739.9788305119</v>
      </c>
    </row>
    <row r="102" spans="1:3">
      <c r="A102" s="275" t="s">
        <v>2105</v>
      </c>
      <c r="B102" s="252">
        <v>142975863.76850799</v>
      </c>
      <c r="C102" s="252">
        <v>154570993.52031699</v>
      </c>
    </row>
    <row r="103" spans="1:3">
      <c r="A103" s="245" t="s">
        <v>2104</v>
      </c>
      <c r="B103" s="244">
        <v>456880732.32928598</v>
      </c>
      <c r="C103" s="244">
        <v>499749061.02525699</v>
      </c>
    </row>
    <row r="104" spans="1:3">
      <c r="A104" s="245" t="s">
        <v>2103</v>
      </c>
      <c r="B104" s="244">
        <v>-2.6055555726090498</v>
      </c>
      <c r="C104" s="244">
        <v>-2.6055555726090498</v>
      </c>
    </row>
    <row r="105" spans="1:3">
      <c r="A105" s="245" t="s">
        <v>2102</v>
      </c>
      <c r="B105" s="244">
        <v>4404904.1357174804</v>
      </c>
      <c r="C105" s="244">
        <v>4057916.54838415</v>
      </c>
    </row>
    <row r="106" spans="1:3">
      <c r="A106" s="245" t="s">
        <v>2101</v>
      </c>
      <c r="B106" s="244">
        <v>48502.823998033702</v>
      </c>
      <c r="C106" s="244">
        <v>48569.727442519899</v>
      </c>
    </row>
    <row r="107" spans="1:3">
      <c r="A107" s="245" t="s">
        <v>2100</v>
      </c>
      <c r="B107" s="244">
        <v>50710627.008129597</v>
      </c>
      <c r="C107" s="244">
        <v>54737472.477102898</v>
      </c>
    </row>
    <row r="108" spans="1:3">
      <c r="A108" s="245" t="s">
        <v>2099</v>
      </c>
      <c r="B108" s="244">
        <v>0</v>
      </c>
      <c r="C108" s="244">
        <v>0</v>
      </c>
    </row>
    <row r="109" spans="1:3">
      <c r="A109" s="245" t="s">
        <v>2098</v>
      </c>
      <c r="B109" s="244">
        <v>3881199.80815821</v>
      </c>
      <c r="C109" s="244">
        <v>5860492.8596113296</v>
      </c>
    </row>
    <row r="110" spans="1:3">
      <c r="A110" s="245" t="s">
        <v>2097</v>
      </c>
      <c r="B110" s="244">
        <v>140728.87231000001</v>
      </c>
      <c r="C110" s="244">
        <v>140695.46574999901</v>
      </c>
    </row>
    <row r="111" spans="1:3">
      <c r="A111" s="275" t="s">
        <v>2096</v>
      </c>
      <c r="B111" s="252">
        <v>516066692.37204403</v>
      </c>
      <c r="C111" s="252">
        <v>564594205.49799299</v>
      </c>
    </row>
    <row r="112" spans="1:3">
      <c r="A112" s="245" t="s">
        <v>2095</v>
      </c>
      <c r="B112" s="252">
        <v>762810061.84854698</v>
      </c>
      <c r="C112" s="252">
        <v>828335086.24422395</v>
      </c>
    </row>
    <row r="113" spans="1:3">
      <c r="A113" s="245" t="s">
        <v>2094</v>
      </c>
      <c r="B113" s="244">
        <v>39927198.810599104</v>
      </c>
      <c r="C113" s="244">
        <v>37592862.863929898</v>
      </c>
    </row>
    <row r="114" spans="1:3">
      <c r="A114" s="272" t="s">
        <v>2093</v>
      </c>
      <c r="B114" s="259">
        <v>802737260.65914595</v>
      </c>
      <c r="C114" s="259">
        <v>865927949.10815406</v>
      </c>
    </row>
    <row r="116" spans="1:3" ht="12" thickBot="1">
      <c r="A116" s="272" t="s">
        <v>2092</v>
      </c>
      <c r="B116" s="278">
        <v>1742279921.58571</v>
      </c>
      <c r="C116" s="278">
        <v>1812850577.1180899</v>
      </c>
    </row>
    <row r="117" spans="1:3" ht="12" thickTop="1"/>
    <row r="118" spans="1:3" s="250" customFormat="1">
      <c r="A118" s="269" t="s">
        <v>2091</v>
      </c>
      <c r="B118" s="270">
        <v>0.53926045366547803</v>
      </c>
      <c r="C118" s="270">
        <v>0.52233903883863997</v>
      </c>
    </row>
    <row r="119" spans="1:3">
      <c r="A119" s="272" t="s">
        <v>2090</v>
      </c>
      <c r="B119" s="277">
        <v>0</v>
      </c>
      <c r="C119" s="277">
        <v>0</v>
      </c>
    </row>
    <row r="120" spans="1:3">
      <c r="A120" s="276" t="s">
        <v>2089</v>
      </c>
      <c r="B120" s="271">
        <v>939542660.92656398</v>
      </c>
      <c r="C120" s="271">
        <v>946922628.009938</v>
      </c>
    </row>
    <row r="121" spans="1:3">
      <c r="A121" s="276" t="s">
        <v>2088</v>
      </c>
      <c r="B121" s="271">
        <v>1742279921.58571</v>
      </c>
      <c r="C121" s="271">
        <v>1812850577.1180899</v>
      </c>
    </row>
    <row r="122" spans="1:3" s="250" customFormat="1">
      <c r="A122" s="269" t="s">
        <v>2087</v>
      </c>
      <c r="B122" s="270">
        <v>0.53926045366547803</v>
      </c>
      <c r="C122" s="270">
        <v>0.52233903883863997</v>
      </c>
    </row>
    <row r="123" spans="1:3">
      <c r="B123" s="244">
        <v>0</v>
      </c>
      <c r="C123" s="244">
        <v>0</v>
      </c>
    </row>
    <row r="125" spans="1:3">
      <c r="A125" s="245" t="s">
        <v>2086</v>
      </c>
      <c r="B125" s="244">
        <v>9661917.8639605902</v>
      </c>
      <c r="C125" s="244">
        <v>10877042.648493201</v>
      </c>
    </row>
    <row r="126" spans="1:3">
      <c r="A126" s="245" t="s">
        <v>2085</v>
      </c>
      <c r="B126" s="244">
        <v>531996.30215540295</v>
      </c>
      <c r="C126" s="244">
        <v>163975.318942288</v>
      </c>
    </row>
    <row r="127" spans="1:3">
      <c r="A127" s="245" t="s">
        <v>2084</v>
      </c>
      <c r="B127" s="244">
        <v>0</v>
      </c>
      <c r="C127" s="244">
        <v>0</v>
      </c>
    </row>
    <row r="128" spans="1:3">
      <c r="A128" s="245" t="s">
        <v>2083</v>
      </c>
      <c r="B128" s="244">
        <v>128215.27935886499</v>
      </c>
      <c r="C128" s="244">
        <v>128215.27935886499</v>
      </c>
    </row>
    <row r="129" spans="1:3">
      <c r="A129" s="245" t="s">
        <v>2082</v>
      </c>
      <c r="B129" s="244">
        <v>2936397.38918684</v>
      </c>
      <c r="C129" s="244">
        <v>3885075.7899396601</v>
      </c>
    </row>
    <row r="130" spans="1:3">
      <c r="A130" s="245" t="s">
        <v>2081</v>
      </c>
      <c r="B130" s="244">
        <v>47767281.9024202</v>
      </c>
      <c r="C130" s="244">
        <v>36563273.369507998</v>
      </c>
    </row>
    <row r="131" spans="1:3">
      <c r="A131" s="245" t="s">
        <v>2080</v>
      </c>
      <c r="B131" s="244">
        <v>7815.2205176795796</v>
      </c>
      <c r="C131" s="244">
        <v>3385.7230355455199</v>
      </c>
    </row>
    <row r="132" spans="1:3">
      <c r="A132" s="245" t="s">
        <v>2079</v>
      </c>
      <c r="B132" s="244">
        <v>-203.12237347434899</v>
      </c>
      <c r="C132" s="244">
        <v>-203.12237347434899</v>
      </c>
    </row>
    <row r="133" spans="1:3">
      <c r="A133" s="245" t="s">
        <v>2078</v>
      </c>
      <c r="B133" s="244">
        <v>531361.113969055</v>
      </c>
      <c r="C133" s="244">
        <v>532415.05510156904</v>
      </c>
    </row>
    <row r="134" spans="1:3">
      <c r="A134" s="245" t="s">
        <v>2077</v>
      </c>
      <c r="B134" s="244">
        <v>1140.32402058306</v>
      </c>
      <c r="C134" s="244">
        <v>2230.9158761878698</v>
      </c>
    </row>
    <row r="135" spans="1:3">
      <c r="A135" s="245" t="s">
        <v>2076</v>
      </c>
      <c r="B135" s="244">
        <v>153595.070803996</v>
      </c>
      <c r="C135" s="244">
        <v>153595.070803996</v>
      </c>
    </row>
    <row r="136" spans="1:3">
      <c r="A136" s="245" t="s">
        <v>2075</v>
      </c>
      <c r="B136" s="244">
        <v>107282.29499806</v>
      </c>
      <c r="C136" s="244">
        <v>107282.29499806</v>
      </c>
    </row>
    <row r="137" spans="1:3">
      <c r="A137" s="245" t="s">
        <v>2074</v>
      </c>
      <c r="B137" s="244">
        <v>0</v>
      </c>
      <c r="C137" s="244">
        <v>0</v>
      </c>
    </row>
    <row r="138" spans="1:3">
      <c r="A138" s="245" t="s">
        <v>2073</v>
      </c>
      <c r="B138" s="244">
        <v>56342.626880000003</v>
      </c>
      <c r="C138" s="244">
        <v>56342.626880000003</v>
      </c>
    </row>
    <row r="139" spans="1:3">
      <c r="A139" s="245" t="s">
        <v>2072</v>
      </c>
      <c r="B139" s="244">
        <v>24775649.2143583</v>
      </c>
      <c r="C139" s="244">
        <v>26248532.084415399</v>
      </c>
    </row>
    <row r="140" spans="1:3">
      <c r="A140" s="275" t="s">
        <v>2071</v>
      </c>
      <c r="B140" s="252">
        <v>86658791.480256096</v>
      </c>
      <c r="C140" s="252">
        <v>78721163.054979399</v>
      </c>
    </row>
    <row r="142" spans="1:3">
      <c r="A142" s="245" t="s">
        <v>2070</v>
      </c>
      <c r="B142" s="244">
        <v>46731592.669656903</v>
      </c>
      <c r="C142" s="244">
        <v>41128300.191049397</v>
      </c>
    </row>
    <row r="143" spans="1:3">
      <c r="A143" s="245" t="s">
        <v>2069</v>
      </c>
      <c r="B143" s="244">
        <v>39927198.810599104</v>
      </c>
      <c r="C143" s="244">
        <v>37592862.863929898</v>
      </c>
    </row>
    <row r="145" spans="1:3">
      <c r="A145" s="248" t="s">
        <v>2068</v>
      </c>
    </row>
    <row r="146" spans="1:3">
      <c r="A146" s="275" t="s">
        <v>2067</v>
      </c>
    </row>
    <row r="147" spans="1:3">
      <c r="A147" s="245" t="s">
        <v>2066</v>
      </c>
      <c r="B147" s="244">
        <v>-30663183.307197999</v>
      </c>
      <c r="C147" s="244">
        <v>1727165.1817292599</v>
      </c>
    </row>
    <row r="148" spans="1:3">
      <c r="A148" s="245" t="s">
        <v>2065</v>
      </c>
      <c r="B148" s="244">
        <v>-32561892.524928201</v>
      </c>
      <c r="C148" s="244">
        <v>66820045.9737413</v>
      </c>
    </row>
    <row r="149" spans="1:3">
      <c r="A149" s="245" t="s">
        <v>2064</v>
      </c>
      <c r="B149" s="244">
        <v>301441311.28163499</v>
      </c>
      <c r="C149" s="244">
        <v>-163183165.422874</v>
      </c>
    </row>
    <row r="150" spans="1:3">
      <c r="A150" s="245" t="s">
        <v>2058</v>
      </c>
      <c r="B150" s="244">
        <v>-841948.99028140702</v>
      </c>
      <c r="C150" s="244">
        <v>-6863984.0304318704</v>
      </c>
    </row>
    <row r="151" spans="1:3">
      <c r="A151" s="272" t="s">
        <v>2063</v>
      </c>
      <c r="B151" s="274">
        <v>237374286.45922801</v>
      </c>
      <c r="C151" s="274">
        <v>-101499938.29783501</v>
      </c>
    </row>
    <row r="152" spans="1:3">
      <c r="A152" s="275" t="s">
        <v>2062</v>
      </c>
    </row>
    <row r="153" spans="1:3">
      <c r="A153" s="245" t="s">
        <v>2061</v>
      </c>
      <c r="B153" s="244">
        <v>36323999.026189603</v>
      </c>
      <c r="C153" s="244">
        <v>49313868.730361</v>
      </c>
    </row>
    <row r="154" spans="1:3">
      <c r="A154" s="245" t="s">
        <v>2060</v>
      </c>
      <c r="B154" s="244">
        <v>194167015.34309801</v>
      </c>
      <c r="C154" s="244">
        <v>256846068.17660299</v>
      </c>
    </row>
    <row r="155" spans="1:3">
      <c r="A155" s="245" t="s">
        <v>2059</v>
      </c>
      <c r="B155" s="244">
        <v>907137224.13455403</v>
      </c>
      <c r="C155" s="244">
        <v>949396651.81957495</v>
      </c>
    </row>
    <row r="156" spans="1:3">
      <c r="A156" s="245" t="s">
        <v>2058</v>
      </c>
      <c r="B156" s="244">
        <v>70146444.299694598</v>
      </c>
      <c r="C156" s="244">
        <v>106435255.46326999</v>
      </c>
    </row>
    <row r="157" spans="1:3">
      <c r="A157" s="245" t="s">
        <v>2057</v>
      </c>
      <c r="B157" s="244">
        <v>519759813.64828902</v>
      </c>
      <c r="C157" s="244">
        <v>506457942.40691799</v>
      </c>
    </row>
    <row r="158" spans="1:3">
      <c r="A158" s="272" t="s">
        <v>2056</v>
      </c>
      <c r="B158" s="274">
        <v>1727534496.4518199</v>
      </c>
      <c r="C158" s="274">
        <v>1868449786.59672</v>
      </c>
    </row>
    <row r="159" spans="1:3">
      <c r="A159" s="245" t="s">
        <v>2055</v>
      </c>
      <c r="B159" s="244">
        <v>1.78813934326171E-7</v>
      </c>
      <c r="C159" s="244">
        <v>-7.4505805969238202E-8</v>
      </c>
    </row>
    <row r="161" spans="1:3" ht="12" thickBot="1">
      <c r="A161" s="272" t="s">
        <v>2054</v>
      </c>
      <c r="B161" s="273">
        <v>1964908782.9110501</v>
      </c>
      <c r="C161" s="273">
        <v>1766949848.2988901</v>
      </c>
    </row>
    <row r="162" spans="1:3" ht="12" thickTop="1"/>
    <row r="163" spans="1:3">
      <c r="A163" s="245" t="s">
        <v>2053</v>
      </c>
      <c r="B163" s="244">
        <v>0</v>
      </c>
      <c r="C163" s="244">
        <v>0</v>
      </c>
    </row>
    <row r="165" spans="1:3">
      <c r="A165" s="245" t="s">
        <v>1846</v>
      </c>
      <c r="B165" s="244">
        <v>12</v>
      </c>
      <c r="C165" s="244">
        <v>12</v>
      </c>
    </row>
    <row r="166" spans="1:3">
      <c r="A166" s="245" t="s">
        <v>2052</v>
      </c>
      <c r="B166" s="244">
        <v>20815535736.7799</v>
      </c>
      <c r="C166" s="244">
        <v>21052910023.239101</v>
      </c>
    </row>
    <row r="167" spans="1:3">
      <c r="A167" s="245" t="s">
        <v>2051</v>
      </c>
      <c r="B167" s="244">
        <v>237374286.45922801</v>
      </c>
      <c r="C167" s="244">
        <v>-101499938.29783501</v>
      </c>
    </row>
    <row r="168" spans="1:3">
      <c r="A168" s="245" t="s">
        <v>1843</v>
      </c>
      <c r="B168" s="244">
        <v>0</v>
      </c>
      <c r="C168" s="244">
        <v>0</v>
      </c>
    </row>
    <row r="169" spans="1:3">
      <c r="A169" s="245" t="s">
        <v>2050</v>
      </c>
      <c r="B169" s="244">
        <v>21052910023.239101</v>
      </c>
      <c r="C169" s="244">
        <v>20951410084.941299</v>
      </c>
    </row>
    <row r="171" spans="1:3">
      <c r="A171" s="245" t="s">
        <v>2049</v>
      </c>
      <c r="B171" s="244">
        <v>0</v>
      </c>
      <c r="C171" s="244">
        <v>0</v>
      </c>
    </row>
    <row r="173" spans="1:3">
      <c r="A173" s="245" t="s">
        <v>1846</v>
      </c>
      <c r="B173" s="244">
        <v>12</v>
      </c>
      <c r="C173" s="244">
        <v>12</v>
      </c>
    </row>
    <row r="174" spans="1:3">
      <c r="A174" s="245" t="s">
        <v>2048</v>
      </c>
      <c r="B174" s="244">
        <v>16445576082.707899</v>
      </c>
      <c r="C174" s="244">
        <v>18173110579.159698</v>
      </c>
    </row>
    <row r="175" spans="1:3">
      <c r="A175" s="245" t="s">
        <v>2047</v>
      </c>
      <c r="B175" s="244">
        <v>1727534496.4518199</v>
      </c>
      <c r="C175" s="244">
        <v>1868449786.59672</v>
      </c>
    </row>
    <row r="176" spans="1:3">
      <c r="A176" s="245" t="s">
        <v>1843</v>
      </c>
      <c r="B176" s="244">
        <v>0</v>
      </c>
      <c r="C176" s="244">
        <v>0</v>
      </c>
    </row>
    <row r="177" spans="1:3">
      <c r="A177" s="245" t="s">
        <v>2046</v>
      </c>
      <c r="B177" s="244">
        <v>18173110579.159698</v>
      </c>
      <c r="C177" s="244">
        <v>20041560365.756401</v>
      </c>
    </row>
    <row r="179" spans="1:3">
      <c r="A179" s="245" t="s">
        <v>2045</v>
      </c>
      <c r="B179" s="244">
        <v>39226020602.398804</v>
      </c>
      <c r="C179" s="244">
        <v>40992970450.697701</v>
      </c>
    </row>
    <row r="181" spans="1:3" s="250" customFormat="1">
      <c r="A181" s="269" t="s">
        <v>2044</v>
      </c>
      <c r="B181" s="270">
        <v>0.53670776948380094</v>
      </c>
      <c r="C181" s="270">
        <v>0.51109763099845396</v>
      </c>
    </row>
    <row r="182" spans="1:3" s="250" customFormat="1">
      <c r="A182" s="269" t="s">
        <v>2043</v>
      </c>
      <c r="B182" s="268">
        <v>0.463292230516198</v>
      </c>
      <c r="C182" s="268">
        <v>0.48890236900154499</v>
      </c>
    </row>
    <row r="183" spans="1:3">
      <c r="B183" s="244">
        <v>0</v>
      </c>
      <c r="C183" s="244">
        <v>0</v>
      </c>
    </row>
    <row r="184" spans="1:3">
      <c r="A184" s="272" t="s">
        <v>2042</v>
      </c>
      <c r="B184" s="271">
        <v>0</v>
      </c>
      <c r="C184" s="271">
        <v>0</v>
      </c>
    </row>
    <row r="185" spans="1:3">
      <c r="A185" s="245" t="s">
        <v>2041</v>
      </c>
      <c r="B185" s="244">
        <v>12</v>
      </c>
      <c r="C185" s="244">
        <v>12</v>
      </c>
    </row>
    <row r="186" spans="1:3">
      <c r="A186" s="245" t="s">
        <v>2040</v>
      </c>
      <c r="B186" s="244">
        <v>21052910023.239101</v>
      </c>
      <c r="C186" s="244">
        <v>20951410084.941299</v>
      </c>
    </row>
    <row r="187" spans="1:3">
      <c r="A187" s="245" t="s">
        <v>2039</v>
      </c>
      <c r="B187" s="244">
        <v>18173110579.159698</v>
      </c>
      <c r="C187" s="244">
        <v>20041560365.756401</v>
      </c>
    </row>
    <row r="188" spans="1:3">
      <c r="A188" s="245" t="s">
        <v>2038</v>
      </c>
      <c r="B188" s="252">
        <v>39226020602.398804</v>
      </c>
      <c r="C188" s="252">
        <v>40992970450.697701</v>
      </c>
    </row>
    <row r="189" spans="1:3">
      <c r="B189" s="244">
        <v>0</v>
      </c>
      <c r="C189" s="244">
        <v>0</v>
      </c>
    </row>
    <row r="190" spans="1:3" s="250" customFormat="1">
      <c r="A190" s="269" t="s">
        <v>2037</v>
      </c>
      <c r="B190" s="270">
        <v>0.53670776948380094</v>
      </c>
      <c r="C190" s="270">
        <v>0.51109763099845396</v>
      </c>
    </row>
    <row r="191" spans="1:3" s="250" customFormat="1">
      <c r="A191" s="269" t="s">
        <v>2036</v>
      </c>
      <c r="B191" s="268">
        <v>0.463292230516198</v>
      </c>
      <c r="C191" s="268">
        <v>0.48890236900154499</v>
      </c>
    </row>
  </sheetData>
  <pageMargins left="0.75" right="0.75" top="1" bottom="1" header="0.5" footer="0.5"/>
  <pageSetup orientation="portrait" r:id="rId1"/>
  <colBreaks count="1" manualBreakCount="1">
    <brk id="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7"/>
  <sheetViews>
    <sheetView workbookViewId="0">
      <pane xSplit="1" ySplit="10" topLeftCell="B11" activePane="bottomRight" state="frozen"/>
      <selection activeCell="A6" sqref="A6"/>
      <selection pane="topRight" activeCell="A6" sqref="A6"/>
      <selection pane="bottomLeft" activeCell="A6" sqref="A6"/>
      <selection pane="bottomRight" activeCell="A7" sqref="A7"/>
    </sheetView>
  </sheetViews>
  <sheetFormatPr defaultColWidth="10.140625" defaultRowHeight="11.25" outlineLevelRow="1"/>
  <cols>
    <col min="1" max="1" width="35.140625" style="245" customWidth="1"/>
    <col min="2" max="3" width="12.28515625" style="244" customWidth="1"/>
    <col min="4" max="16384" width="10.140625" style="244"/>
  </cols>
  <sheetData>
    <row r="1" spans="1:3" s="265" customFormat="1">
      <c r="A1" s="266" t="s">
        <v>1807</v>
      </c>
    </row>
    <row r="2" spans="1:3" s="265" customFormat="1">
      <c r="A2" s="266" t="s">
        <v>1808</v>
      </c>
    </row>
    <row r="3" spans="1:3" s="265" customFormat="1">
      <c r="A3" s="266" t="s">
        <v>1809</v>
      </c>
    </row>
    <row r="4" spans="1:3" s="265" customFormat="1">
      <c r="A4" s="266" t="s">
        <v>1832</v>
      </c>
    </row>
    <row r="5" spans="1:3" s="265" customFormat="1">
      <c r="A5" s="266" t="s">
        <v>1811</v>
      </c>
    </row>
    <row r="6" spans="1:3" s="265" customFormat="1">
      <c r="A6" s="266" t="s">
        <v>2222</v>
      </c>
    </row>
    <row r="7" spans="1:3" s="265" customFormat="1">
      <c r="A7" s="266"/>
    </row>
    <row r="8" spans="1:3" s="263" customFormat="1">
      <c r="A8" s="264"/>
    </row>
    <row r="9" spans="1:3" s="263" customFormat="1">
      <c r="A9" s="264" t="s">
        <v>1666</v>
      </c>
      <c r="B9" s="263" t="s">
        <v>1668</v>
      </c>
      <c r="C9" s="263" t="s">
        <v>1669</v>
      </c>
    </row>
    <row r="10" spans="1:3" s="263" customFormat="1">
      <c r="A10" s="264"/>
    </row>
    <row r="11" spans="1:3">
      <c r="A11" s="262" t="s">
        <v>1670</v>
      </c>
    </row>
    <row r="14" spans="1:3">
      <c r="A14" s="262" t="s">
        <v>2032</v>
      </c>
    </row>
    <row r="15" spans="1:3">
      <c r="A15" s="245" t="s">
        <v>22</v>
      </c>
      <c r="B15" s="244">
        <v>29096130.369696699</v>
      </c>
      <c r="C15" s="244">
        <v>30274672.562364198</v>
      </c>
    </row>
    <row r="16" spans="1:3">
      <c r="A16" s="245" t="s">
        <v>24</v>
      </c>
      <c r="B16" s="244">
        <v>-66035931.645437703</v>
      </c>
      <c r="C16" s="244">
        <v>-74758538.821567997</v>
      </c>
    </row>
    <row r="17" spans="1:3">
      <c r="A17" s="245" t="s">
        <v>1682</v>
      </c>
      <c r="B17" s="244">
        <v>0</v>
      </c>
      <c r="C17" s="244">
        <v>0</v>
      </c>
    </row>
    <row r="18" spans="1:3">
      <c r="A18" s="245" t="s">
        <v>25</v>
      </c>
      <c r="B18" s="244">
        <v>252905</v>
      </c>
      <c r="C18" s="244">
        <v>252905</v>
      </c>
    </row>
    <row r="19" spans="1:3">
      <c r="A19" s="245" t="s">
        <v>26</v>
      </c>
      <c r="B19" s="244">
        <v>2244353.7937583998</v>
      </c>
      <c r="C19" s="244">
        <v>2236893.59440231</v>
      </c>
    </row>
    <row r="20" spans="1:3">
      <c r="A20" s="245" t="s">
        <v>27</v>
      </c>
      <c r="B20" s="244">
        <v>1944800.2080000001</v>
      </c>
      <c r="C20" s="244">
        <v>1944800.2080000001</v>
      </c>
    </row>
    <row r="21" spans="1:3">
      <c r="A21" s="282" t="s">
        <v>2031</v>
      </c>
      <c r="B21" s="283">
        <v>-32497742.273982599</v>
      </c>
      <c r="C21" s="283">
        <v>-40049267.4568014</v>
      </c>
    </row>
    <row r="23" spans="1:3">
      <c r="A23" s="262" t="s">
        <v>2030</v>
      </c>
    </row>
    <row r="24" spans="1:3">
      <c r="A24" s="245" t="s">
        <v>1686</v>
      </c>
      <c r="B24" s="244">
        <v>43250</v>
      </c>
      <c r="C24" s="244">
        <v>43250</v>
      </c>
    </row>
    <row r="25" spans="1:3">
      <c r="A25" s="245" t="s">
        <v>30</v>
      </c>
      <c r="B25" s="244">
        <v>0</v>
      </c>
      <c r="C25" s="244">
        <v>0</v>
      </c>
    </row>
    <row r="26" spans="1:3">
      <c r="A26" s="284" t="s">
        <v>2029</v>
      </c>
      <c r="B26" s="283">
        <v>43250</v>
      </c>
      <c r="C26" s="283">
        <v>43250</v>
      </c>
    </row>
    <row r="28" spans="1:3" outlineLevel="1">
      <c r="A28" s="245" t="s">
        <v>1687</v>
      </c>
      <c r="B28" s="244">
        <v>42605256.687148802</v>
      </c>
      <c r="C28" s="244">
        <v>41004062.272504501</v>
      </c>
    </row>
    <row r="29" spans="1:3">
      <c r="A29" s="245" t="s">
        <v>2028</v>
      </c>
      <c r="B29" s="244">
        <v>-42605256.687148802</v>
      </c>
      <c r="C29" s="244">
        <v>-41004062.272504501</v>
      </c>
    </row>
    <row r="31" spans="1:3">
      <c r="A31" s="262" t="s">
        <v>2027</v>
      </c>
    </row>
    <row r="32" spans="1:3">
      <c r="A32" s="245" t="s">
        <v>2026</v>
      </c>
      <c r="B32" s="244">
        <v>0</v>
      </c>
      <c r="C32" s="244">
        <v>0</v>
      </c>
    </row>
    <row r="33" spans="1:3">
      <c r="A33" s="245" t="s">
        <v>2025</v>
      </c>
      <c r="B33" s="244">
        <v>-50000</v>
      </c>
      <c r="C33" s="244">
        <v>-50000</v>
      </c>
    </row>
    <row r="34" spans="1:3">
      <c r="A34" s="282" t="s">
        <v>2024</v>
      </c>
      <c r="B34" s="283">
        <v>-50000</v>
      </c>
      <c r="C34" s="283">
        <v>-50000</v>
      </c>
    </row>
    <row r="36" spans="1:3">
      <c r="A36" s="262" t="s">
        <v>2023</v>
      </c>
    </row>
    <row r="37" spans="1:3">
      <c r="A37" s="245" t="s">
        <v>23</v>
      </c>
      <c r="B37" s="244">
        <v>-34375910.450993203</v>
      </c>
      <c r="C37" s="244">
        <v>-54187261.738918699</v>
      </c>
    </row>
    <row r="38" spans="1:3">
      <c r="A38" s="245" t="s">
        <v>2022</v>
      </c>
      <c r="B38" s="244">
        <v>0</v>
      </c>
      <c r="C38" s="244">
        <v>0</v>
      </c>
    </row>
    <row r="39" spans="1:3">
      <c r="A39" s="245" t="s">
        <v>2021</v>
      </c>
      <c r="B39" s="244">
        <v>-1306955.2513973</v>
      </c>
      <c r="C39" s="244">
        <v>-1342987.40429418</v>
      </c>
    </row>
    <row r="40" spans="1:3">
      <c r="A40" s="245" t="s">
        <v>28</v>
      </c>
      <c r="B40" s="244">
        <v>270893.03999999899</v>
      </c>
      <c r="C40" s="244">
        <v>270893.03999999899</v>
      </c>
    </row>
    <row r="41" spans="1:3">
      <c r="A41" s="245" t="s">
        <v>29</v>
      </c>
      <c r="B41" s="244">
        <v>13148533.1399999</v>
      </c>
      <c r="C41" s="244">
        <v>17276066.02</v>
      </c>
    </row>
    <row r="42" spans="1:3">
      <c r="A42" s="282" t="s">
        <v>2020</v>
      </c>
      <c r="B42" s="283">
        <v>-22263439.5223905</v>
      </c>
      <c r="C42" s="283">
        <v>-37983290.083212897</v>
      </c>
    </row>
    <row r="44" spans="1:3">
      <c r="A44" s="262" t="s">
        <v>2019</v>
      </c>
    </row>
    <row r="45" spans="1:3">
      <c r="A45" s="245" t="s">
        <v>1694</v>
      </c>
      <c r="B45" s="244">
        <v>0</v>
      </c>
      <c r="C45" s="244">
        <v>0</v>
      </c>
    </row>
    <row r="46" spans="1:3">
      <c r="A46" s="245" t="s">
        <v>1695</v>
      </c>
      <c r="B46" s="244">
        <v>0</v>
      </c>
      <c r="C46" s="244">
        <v>0</v>
      </c>
    </row>
    <row r="47" spans="1:3">
      <c r="A47" s="282" t="s">
        <v>2018</v>
      </c>
      <c r="B47" s="283">
        <v>0</v>
      </c>
      <c r="C47" s="283">
        <v>0</v>
      </c>
    </row>
    <row r="49" spans="1:3" outlineLevel="1">
      <c r="A49" s="245" t="s">
        <v>1687</v>
      </c>
      <c r="B49" s="244">
        <v>129484.12135263901</v>
      </c>
      <c r="C49" s="244">
        <v>69934.292288065597</v>
      </c>
    </row>
    <row r="50" spans="1:3">
      <c r="A50" s="245" t="s">
        <v>2017</v>
      </c>
      <c r="B50" s="244">
        <v>-129484.12135263901</v>
      </c>
      <c r="C50" s="244">
        <v>-69934.292288065597</v>
      </c>
    </row>
    <row r="52" spans="1:3">
      <c r="A52" s="262" t="s">
        <v>2016</v>
      </c>
    </row>
    <row r="53" spans="1:3">
      <c r="A53" s="245" t="s">
        <v>2015</v>
      </c>
      <c r="B53" s="244">
        <v>0</v>
      </c>
      <c r="C53" s="244">
        <v>0</v>
      </c>
    </row>
    <row r="54" spans="1:3">
      <c r="A54" s="245" t="s">
        <v>2014</v>
      </c>
      <c r="B54" s="244">
        <v>0</v>
      </c>
      <c r="C54" s="244">
        <v>0</v>
      </c>
    </row>
    <row r="55" spans="1:3">
      <c r="A55" s="282" t="s">
        <v>2013</v>
      </c>
      <c r="B55" s="283">
        <v>0</v>
      </c>
      <c r="C55" s="283">
        <v>0</v>
      </c>
    </row>
    <row r="57" spans="1:3">
      <c r="A57" s="262" t="s">
        <v>2012</v>
      </c>
    </row>
    <row r="58" spans="1:3">
      <c r="A58" s="245" t="s">
        <v>35</v>
      </c>
      <c r="B58" s="244">
        <v>0</v>
      </c>
      <c r="C58" s="244">
        <v>0</v>
      </c>
    </row>
    <row r="59" spans="1:3">
      <c r="A59" s="245" t="s">
        <v>36</v>
      </c>
      <c r="B59" s="244">
        <v>0</v>
      </c>
      <c r="C59" s="244">
        <v>0</v>
      </c>
    </row>
    <row r="60" spans="1:3">
      <c r="A60" s="245" t="s">
        <v>37</v>
      </c>
      <c r="B60" s="244">
        <v>0</v>
      </c>
      <c r="C60" s="244">
        <v>0</v>
      </c>
    </row>
    <row r="61" spans="1:3">
      <c r="A61" s="245" t="s">
        <v>40</v>
      </c>
      <c r="B61" s="244">
        <v>-14830492</v>
      </c>
      <c r="C61" s="244">
        <v>-14801336</v>
      </c>
    </row>
    <row r="62" spans="1:3">
      <c r="A62" s="245" t="s">
        <v>2011</v>
      </c>
      <c r="B62" s="244">
        <v>-2981256</v>
      </c>
      <c r="C62" s="244">
        <v>-2981256</v>
      </c>
    </row>
    <row r="63" spans="1:3">
      <c r="A63" s="245" t="s">
        <v>2010</v>
      </c>
      <c r="B63" s="244">
        <v>-758192.67857142503</v>
      </c>
      <c r="C63" s="244">
        <v>-758192.67857142806</v>
      </c>
    </row>
    <row r="64" spans="1:3">
      <c r="A64" s="245" t="s">
        <v>2009</v>
      </c>
      <c r="B64" s="244">
        <v>0</v>
      </c>
      <c r="C64" s="244">
        <v>0</v>
      </c>
    </row>
    <row r="65" spans="1:3">
      <c r="A65" s="245" t="s">
        <v>47</v>
      </c>
      <c r="B65" s="244">
        <v>-89230.392999999603</v>
      </c>
      <c r="C65" s="244">
        <v>115114.973999999</v>
      </c>
    </row>
    <row r="66" spans="1:3">
      <c r="A66" s="245" t="s">
        <v>52</v>
      </c>
      <c r="B66" s="244">
        <v>-245957.30834958499</v>
      </c>
      <c r="C66" s="244">
        <v>-245957.30834958499</v>
      </c>
    </row>
    <row r="67" spans="1:3">
      <c r="A67" s="245" t="s">
        <v>2008</v>
      </c>
      <c r="B67" s="244">
        <v>0</v>
      </c>
      <c r="C67" s="244">
        <v>0</v>
      </c>
    </row>
    <row r="68" spans="1:3">
      <c r="A68" s="245" t="s">
        <v>63</v>
      </c>
      <c r="B68" s="244">
        <v>0</v>
      </c>
      <c r="C68" s="244">
        <v>0</v>
      </c>
    </row>
    <row r="69" spans="1:3">
      <c r="A69" s="245" t="s">
        <v>64</v>
      </c>
      <c r="B69" s="244">
        <v>3291032</v>
      </c>
      <c r="C69" s="244">
        <v>4648856</v>
      </c>
    </row>
    <row r="70" spans="1:3">
      <c r="A70" s="245" t="s">
        <v>65</v>
      </c>
      <c r="B70" s="244">
        <v>251763.947999998</v>
      </c>
      <c r="C70" s="244">
        <v>355637.48399999901</v>
      </c>
    </row>
    <row r="71" spans="1:3">
      <c r="A71" s="245" t="s">
        <v>66</v>
      </c>
      <c r="B71" s="244">
        <v>1383941.8</v>
      </c>
      <c r="C71" s="244">
        <v>1600135.12</v>
      </c>
    </row>
    <row r="72" spans="1:3">
      <c r="A72" s="245" t="s">
        <v>68</v>
      </c>
      <c r="B72" s="244">
        <v>0</v>
      </c>
      <c r="C72" s="244">
        <v>0</v>
      </c>
    </row>
    <row r="73" spans="1:3">
      <c r="A73" s="245" t="s">
        <v>69</v>
      </c>
      <c r="B73" s="244">
        <v>-10655830</v>
      </c>
      <c r="C73" s="244">
        <v>-10175181</v>
      </c>
    </row>
    <row r="74" spans="1:3">
      <c r="A74" s="245" t="s">
        <v>70</v>
      </c>
      <c r="B74" s="244">
        <v>0</v>
      </c>
      <c r="C74" s="244">
        <v>0</v>
      </c>
    </row>
    <row r="75" spans="1:3">
      <c r="A75" s="245" t="s">
        <v>71</v>
      </c>
      <c r="B75" s="244">
        <v>1263457.33</v>
      </c>
      <c r="C75" s="244">
        <v>1280436.77</v>
      </c>
    </row>
    <row r="76" spans="1:3">
      <c r="A76" s="245" t="s">
        <v>2007</v>
      </c>
      <c r="B76" s="244">
        <v>0</v>
      </c>
      <c r="C76" s="244">
        <v>0</v>
      </c>
    </row>
    <row r="77" spans="1:3">
      <c r="A77" s="245" t="s">
        <v>72</v>
      </c>
      <c r="B77" s="244">
        <v>0</v>
      </c>
      <c r="C77" s="244">
        <v>0</v>
      </c>
    </row>
    <row r="78" spans="1:3">
      <c r="A78" s="245" t="s">
        <v>73</v>
      </c>
      <c r="B78" s="244">
        <v>0</v>
      </c>
      <c r="C78" s="244">
        <v>0</v>
      </c>
    </row>
    <row r="79" spans="1:3">
      <c r="A79" s="245" t="s">
        <v>2006</v>
      </c>
      <c r="B79" s="244">
        <v>0</v>
      </c>
      <c r="C79" s="244">
        <v>0</v>
      </c>
    </row>
    <row r="80" spans="1:3">
      <c r="A80" s="245" t="s">
        <v>2005</v>
      </c>
      <c r="B80" s="244">
        <v>0</v>
      </c>
      <c r="C80" s="244">
        <v>0</v>
      </c>
    </row>
    <row r="81" spans="1:3">
      <c r="A81" s="245" t="s">
        <v>2004</v>
      </c>
      <c r="B81" s="244">
        <v>0</v>
      </c>
      <c r="C81" s="244">
        <v>0</v>
      </c>
    </row>
    <row r="82" spans="1:3">
      <c r="A82" s="245" t="s">
        <v>2003</v>
      </c>
      <c r="B82" s="244">
        <v>0</v>
      </c>
      <c r="C82" s="244">
        <v>0</v>
      </c>
    </row>
    <row r="83" spans="1:3">
      <c r="A83" s="245" t="s">
        <v>80</v>
      </c>
      <c r="B83" s="244">
        <v>0</v>
      </c>
      <c r="C83" s="244">
        <v>0</v>
      </c>
    </row>
    <row r="84" spans="1:3">
      <c r="A84" s="245" t="s">
        <v>82</v>
      </c>
      <c r="B84" s="244">
        <v>0</v>
      </c>
      <c r="C84" s="244">
        <v>0</v>
      </c>
    </row>
    <row r="85" spans="1:3">
      <c r="A85" s="245" t="s">
        <v>83</v>
      </c>
      <c r="B85" s="244">
        <v>0</v>
      </c>
      <c r="C85" s="244">
        <v>0</v>
      </c>
    </row>
    <row r="86" spans="1:3">
      <c r="A86" s="245" t="s">
        <v>86</v>
      </c>
      <c r="B86" s="244">
        <v>-1295902</v>
      </c>
      <c r="C86" s="244">
        <v>0</v>
      </c>
    </row>
    <row r="87" spans="1:3">
      <c r="A87" s="245" t="s">
        <v>88</v>
      </c>
      <c r="B87" s="244">
        <v>-10101168</v>
      </c>
      <c r="C87" s="244">
        <v>-10101168</v>
      </c>
    </row>
    <row r="88" spans="1:3">
      <c r="A88" s="245" t="s">
        <v>90</v>
      </c>
      <c r="B88" s="244">
        <v>0</v>
      </c>
      <c r="C88" s="244">
        <v>0</v>
      </c>
    </row>
    <row r="89" spans="1:3">
      <c r="A89" s="245" t="s">
        <v>92</v>
      </c>
      <c r="B89" s="244">
        <v>0</v>
      </c>
      <c r="C89" s="244">
        <v>0</v>
      </c>
    </row>
    <row r="90" spans="1:3">
      <c r="A90" s="245" t="s">
        <v>96</v>
      </c>
      <c r="B90" s="244">
        <v>6060363.7599999905</v>
      </c>
      <c r="C90" s="244">
        <v>0</v>
      </c>
    </row>
    <row r="91" spans="1:3">
      <c r="A91" s="245" t="s">
        <v>103</v>
      </c>
      <c r="B91" s="244">
        <v>-13044463.599999901</v>
      </c>
      <c r="C91" s="244">
        <v>-2387815.3199999002</v>
      </c>
    </row>
    <row r="92" spans="1:3">
      <c r="A92" s="245" t="s">
        <v>104</v>
      </c>
      <c r="B92" s="244">
        <v>0</v>
      </c>
      <c r="C92" s="244">
        <v>0</v>
      </c>
    </row>
    <row r="93" spans="1:3">
      <c r="A93" s="245" t="s">
        <v>105</v>
      </c>
      <c r="B93" s="244">
        <v>0</v>
      </c>
      <c r="C93" s="244">
        <v>0</v>
      </c>
    </row>
    <row r="94" spans="1:3">
      <c r="A94" s="245" t="s">
        <v>2002</v>
      </c>
      <c r="B94" s="244">
        <v>0</v>
      </c>
      <c r="C94" s="244">
        <v>0</v>
      </c>
    </row>
    <row r="95" spans="1:3">
      <c r="A95" s="245" t="s">
        <v>106</v>
      </c>
      <c r="B95" s="244">
        <v>11753697.119999999</v>
      </c>
      <c r="C95" s="244">
        <v>11753697.1199999</v>
      </c>
    </row>
    <row r="96" spans="1:3">
      <c r="A96" s="245" t="s">
        <v>107</v>
      </c>
      <c r="B96" s="244">
        <v>1407477</v>
      </c>
      <c r="C96" s="244">
        <v>1407477</v>
      </c>
    </row>
    <row r="97" spans="1:3">
      <c r="A97" s="245" t="s">
        <v>2001</v>
      </c>
      <c r="B97" s="244">
        <v>0</v>
      </c>
      <c r="C97" s="244">
        <v>0</v>
      </c>
    </row>
    <row r="98" spans="1:3">
      <c r="A98" s="245" t="s">
        <v>108</v>
      </c>
      <c r="B98" s="244">
        <v>0</v>
      </c>
      <c r="C98" s="244">
        <v>0</v>
      </c>
    </row>
    <row r="99" spans="1:3">
      <c r="A99" s="245" t="s">
        <v>110</v>
      </c>
      <c r="B99" s="244">
        <v>0</v>
      </c>
      <c r="C99" s="244">
        <v>0</v>
      </c>
    </row>
    <row r="100" spans="1:3">
      <c r="A100" s="245" t="s">
        <v>2000</v>
      </c>
      <c r="B100" s="244">
        <v>0</v>
      </c>
      <c r="C100" s="244">
        <v>0</v>
      </c>
    </row>
    <row r="101" spans="1:3">
      <c r="A101" s="245" t="s">
        <v>1999</v>
      </c>
      <c r="B101" s="244">
        <v>0</v>
      </c>
      <c r="C101" s="244">
        <v>0</v>
      </c>
    </row>
    <row r="102" spans="1:3">
      <c r="A102" s="245" t="s">
        <v>1998</v>
      </c>
      <c r="B102" s="244">
        <v>0</v>
      </c>
      <c r="C102" s="244">
        <v>0</v>
      </c>
    </row>
    <row r="103" spans="1:3">
      <c r="A103" s="245" t="s">
        <v>112</v>
      </c>
      <c r="B103" s="244">
        <v>-92918</v>
      </c>
      <c r="C103" s="244">
        <v>-92918</v>
      </c>
    </row>
    <row r="104" spans="1:3">
      <c r="A104" s="245" t="s">
        <v>113</v>
      </c>
      <c r="B104" s="244">
        <v>462713</v>
      </c>
      <c r="C104" s="244">
        <v>476594</v>
      </c>
    </row>
    <row r="105" spans="1:3">
      <c r="A105" s="245" t="s">
        <v>114</v>
      </c>
      <c r="B105" s="244">
        <v>0</v>
      </c>
      <c r="C105" s="244">
        <v>0</v>
      </c>
    </row>
    <row r="106" spans="1:3">
      <c r="A106" s="245" t="s">
        <v>1997</v>
      </c>
      <c r="B106" s="244">
        <v>0</v>
      </c>
      <c r="C106" s="244">
        <v>0</v>
      </c>
    </row>
    <row r="107" spans="1:3">
      <c r="A107" s="245" t="s">
        <v>115</v>
      </c>
      <c r="B107" s="244">
        <v>0</v>
      </c>
      <c r="C107" s="244">
        <v>0</v>
      </c>
    </row>
    <row r="108" spans="1:3">
      <c r="A108" s="245" t="s">
        <v>118</v>
      </c>
      <c r="B108" s="244">
        <v>-4160.74</v>
      </c>
      <c r="C108" s="244">
        <v>-339.29999999999899</v>
      </c>
    </row>
    <row r="109" spans="1:3">
      <c r="A109" s="245" t="s">
        <v>120</v>
      </c>
      <c r="B109" s="244">
        <v>1583280.0000000901</v>
      </c>
      <c r="C109" s="244">
        <v>1583280</v>
      </c>
    </row>
    <row r="110" spans="1:3">
      <c r="A110" s="245" t="s">
        <v>121</v>
      </c>
      <c r="B110" s="244">
        <v>-3301920</v>
      </c>
      <c r="C110" s="244">
        <v>-3301919.9999998901</v>
      </c>
    </row>
    <row r="111" spans="1:3">
      <c r="A111" s="245" t="s">
        <v>124</v>
      </c>
      <c r="B111" s="244">
        <v>0</v>
      </c>
      <c r="C111" s="244">
        <v>0</v>
      </c>
    </row>
    <row r="112" spans="1:3">
      <c r="A112" s="245" t="s">
        <v>125</v>
      </c>
      <c r="B112" s="244">
        <v>0</v>
      </c>
      <c r="C112" s="244">
        <v>0</v>
      </c>
    </row>
    <row r="113" spans="1:3">
      <c r="A113" s="245" t="s">
        <v>127</v>
      </c>
      <c r="B113" s="244">
        <v>-2.30065779760479E-8</v>
      </c>
      <c r="C113" s="244">
        <v>2.4738255888223598E-9</v>
      </c>
    </row>
    <row r="114" spans="1:3">
      <c r="A114" s="245" t="s">
        <v>130</v>
      </c>
      <c r="B114" s="244">
        <v>-3178471.3090675999</v>
      </c>
      <c r="C114" s="244">
        <v>111175.140360035</v>
      </c>
    </row>
    <row r="115" spans="1:3">
      <c r="A115" s="282" t="s">
        <v>1996</v>
      </c>
      <c r="B115" s="283">
        <v>-33122236.070988499</v>
      </c>
      <c r="C115" s="283">
        <v>-21513679.998560701</v>
      </c>
    </row>
    <row r="117" spans="1:3">
      <c r="A117" s="262" t="s">
        <v>1995</v>
      </c>
    </row>
    <row r="118" spans="1:3">
      <c r="A118" s="245" t="s">
        <v>33</v>
      </c>
      <c r="B118" s="244">
        <v>-10474537.8773381</v>
      </c>
      <c r="C118" s="244">
        <v>-16511170.7037606</v>
      </c>
    </row>
    <row r="119" spans="1:3">
      <c r="A119" s="245" t="s">
        <v>1994</v>
      </c>
      <c r="B119" s="244">
        <v>0</v>
      </c>
      <c r="C119" s="244">
        <v>0</v>
      </c>
    </row>
    <row r="120" spans="1:3">
      <c r="A120" s="245" t="s">
        <v>48</v>
      </c>
      <c r="B120" s="244">
        <v>29329632.407999899</v>
      </c>
      <c r="C120" s="244">
        <v>29329632.407999899</v>
      </c>
    </row>
    <row r="121" spans="1:3">
      <c r="A121" s="245" t="s">
        <v>54</v>
      </c>
      <c r="B121" s="244">
        <v>-1205282525.8171699</v>
      </c>
      <c r="C121" s="244">
        <v>-1233950698.5562201</v>
      </c>
    </row>
    <row r="122" spans="1:3">
      <c r="A122" s="245" t="s">
        <v>1993</v>
      </c>
      <c r="B122" s="244">
        <v>0</v>
      </c>
      <c r="C122" s="244">
        <v>0</v>
      </c>
    </row>
    <row r="123" spans="1:3">
      <c r="A123" s="245" t="s">
        <v>1992</v>
      </c>
      <c r="B123" s="244">
        <v>0</v>
      </c>
      <c r="C123" s="244">
        <v>0</v>
      </c>
    </row>
    <row r="124" spans="1:3">
      <c r="A124" s="245" t="s">
        <v>1991</v>
      </c>
      <c r="B124" s="244">
        <v>-1160736</v>
      </c>
      <c r="C124" s="244">
        <v>-1021620</v>
      </c>
    </row>
    <row r="125" spans="1:3">
      <c r="A125" s="245" t="s">
        <v>55</v>
      </c>
      <c r="B125" s="244">
        <v>2366324</v>
      </c>
      <c r="C125" s="244">
        <v>8667571.9900000691</v>
      </c>
    </row>
    <row r="126" spans="1:3">
      <c r="A126" s="245" t="s">
        <v>56</v>
      </c>
      <c r="B126" s="244">
        <v>1742283255.67046</v>
      </c>
      <c r="C126" s="244">
        <v>1812854644.45294</v>
      </c>
    </row>
    <row r="127" spans="1:3">
      <c r="A127" s="245" t="s">
        <v>57</v>
      </c>
      <c r="B127" s="244">
        <v>-29096130.369696699</v>
      </c>
      <c r="C127" s="244">
        <v>-30274672.562364198</v>
      </c>
    </row>
    <row r="128" spans="1:3">
      <c r="A128" s="245" t="s">
        <v>58</v>
      </c>
      <c r="B128" s="244">
        <v>-1347030277.1788199</v>
      </c>
      <c r="C128" s="244">
        <v>-1038367709.60772</v>
      </c>
    </row>
    <row r="129" spans="1:3">
      <c r="A129" s="245" t="s">
        <v>1990</v>
      </c>
      <c r="B129" s="244">
        <v>0</v>
      </c>
      <c r="C129" s="244">
        <v>0</v>
      </c>
    </row>
    <row r="130" spans="1:3">
      <c r="A130" s="245" t="s">
        <v>1989</v>
      </c>
      <c r="B130" s="244">
        <v>0</v>
      </c>
      <c r="C130" s="244">
        <v>0</v>
      </c>
    </row>
    <row r="131" spans="1:3">
      <c r="A131" s="245" t="s">
        <v>59</v>
      </c>
      <c r="B131" s="244">
        <v>0</v>
      </c>
      <c r="C131" s="244">
        <v>0</v>
      </c>
    </row>
    <row r="132" spans="1:3">
      <c r="A132" s="245" t="s">
        <v>60</v>
      </c>
      <c r="B132" s="244">
        <v>-5226849.7670113901</v>
      </c>
      <c r="C132" s="244">
        <v>-5438563.9333588397</v>
      </c>
    </row>
    <row r="133" spans="1:3">
      <c r="A133" s="245" t="s">
        <v>61</v>
      </c>
      <c r="B133" s="244">
        <v>-2244353.7937583998</v>
      </c>
      <c r="C133" s="244">
        <v>-2236893.59440231</v>
      </c>
    </row>
    <row r="134" spans="1:3">
      <c r="A134" s="245" t="s">
        <v>1988</v>
      </c>
      <c r="B134" s="244">
        <v>-4484502</v>
      </c>
      <c r="C134" s="244">
        <v>0</v>
      </c>
    </row>
    <row r="135" spans="1:3">
      <c r="A135" s="245" t="s">
        <v>1987</v>
      </c>
      <c r="B135" s="244">
        <v>0</v>
      </c>
      <c r="C135" s="244">
        <v>0</v>
      </c>
    </row>
    <row r="136" spans="1:3">
      <c r="A136" s="245" t="s">
        <v>67</v>
      </c>
      <c r="B136" s="244">
        <v>4577640.4999999898</v>
      </c>
      <c r="C136" s="244">
        <v>4577640.4999999898</v>
      </c>
    </row>
    <row r="137" spans="1:3" outlineLevel="1">
      <c r="A137" s="245" t="s">
        <v>2221</v>
      </c>
      <c r="B137" s="244">
        <v>570244.11772443599</v>
      </c>
      <c r="C137" s="244">
        <v>1820262.8803901901</v>
      </c>
    </row>
    <row r="138" spans="1:3" outlineLevel="1">
      <c r="A138" s="245" t="s">
        <v>2220</v>
      </c>
      <c r="B138" s="244">
        <v>95411.109988362499</v>
      </c>
      <c r="C138" s="244">
        <v>334573.62256280199</v>
      </c>
    </row>
    <row r="139" spans="1:3" outlineLevel="1">
      <c r="A139" s="245" t="s">
        <v>2219</v>
      </c>
      <c r="B139" s="244">
        <v>-2.0030240457142901E-2</v>
      </c>
      <c r="C139" s="244">
        <v>-3.3676901657796001E-5</v>
      </c>
    </row>
    <row r="140" spans="1:3" outlineLevel="1">
      <c r="A140" s="245" t="s">
        <v>2218</v>
      </c>
      <c r="B140" s="244">
        <v>2161982.1276833401</v>
      </c>
      <c r="C140" s="244">
        <v>338849.997423244</v>
      </c>
    </row>
    <row r="141" spans="1:3" outlineLevel="1">
      <c r="A141" s="245" t="s">
        <v>2217</v>
      </c>
      <c r="B141" s="244">
        <v>221852.63057964901</v>
      </c>
      <c r="C141" s="244">
        <v>254256.22491420401</v>
      </c>
    </row>
    <row r="142" spans="1:3" outlineLevel="1">
      <c r="A142" s="245" t="s">
        <v>2216</v>
      </c>
    </row>
    <row r="143" spans="1:3" outlineLevel="1">
      <c r="A143" s="245" t="s">
        <v>2215</v>
      </c>
    </row>
    <row r="144" spans="1:3" outlineLevel="1">
      <c r="A144" s="245" t="s">
        <v>2214</v>
      </c>
    </row>
    <row r="145" spans="1:3" outlineLevel="1">
      <c r="A145" s="245" t="s">
        <v>2213</v>
      </c>
      <c r="B145" s="244">
        <v>407396.63092564</v>
      </c>
      <c r="C145" s="244">
        <v>58756.656669113698</v>
      </c>
    </row>
    <row r="146" spans="1:3" outlineLevel="1">
      <c r="A146" s="245" t="s">
        <v>2212</v>
      </c>
      <c r="B146" s="244">
        <v>11846.3476905813</v>
      </c>
      <c r="C146" s="244">
        <v>1490.64096079704</v>
      </c>
    </row>
    <row r="147" spans="1:3" outlineLevel="1">
      <c r="A147" s="245" t="s">
        <v>2211</v>
      </c>
      <c r="B147" s="244">
        <v>131525.609841522</v>
      </c>
      <c r="C147" s="244">
        <v>204782.94753833301</v>
      </c>
    </row>
    <row r="148" spans="1:3" outlineLevel="1">
      <c r="A148" s="245" t="s">
        <v>2210</v>
      </c>
      <c r="B148" s="244">
        <v>508880.99715264601</v>
      </c>
      <c r="C148" s="244">
        <v>124065.703064185</v>
      </c>
    </row>
    <row r="149" spans="1:3" outlineLevel="1">
      <c r="A149" s="245" t="s">
        <v>2209</v>
      </c>
      <c r="B149" s="244">
        <v>930961.16103898303</v>
      </c>
      <c r="C149" s="244">
        <v>568126.67236218497</v>
      </c>
    </row>
    <row r="150" spans="1:3" outlineLevel="1">
      <c r="A150" s="245" t="s">
        <v>2208</v>
      </c>
      <c r="B150" s="244">
        <v>1940808.9253975099</v>
      </c>
      <c r="C150" s="244">
        <v>422928.32176398498</v>
      </c>
    </row>
    <row r="151" spans="1:3" outlineLevel="1">
      <c r="A151" s="245" t="s">
        <v>2207</v>
      </c>
      <c r="B151" s="244">
        <v>3784256.0531076598</v>
      </c>
      <c r="C151" s="244">
        <v>4572220.3265354596</v>
      </c>
    </row>
    <row r="152" spans="1:3" outlineLevel="1">
      <c r="A152" s="245" t="s">
        <v>2206</v>
      </c>
      <c r="B152" s="244">
        <v>4082338.3924175701</v>
      </c>
      <c r="C152" s="244">
        <v>6042216.14646002</v>
      </c>
    </row>
    <row r="153" spans="1:3" outlineLevel="1">
      <c r="A153" s="245" t="s">
        <v>2205</v>
      </c>
      <c r="B153" s="244">
        <v>13796452.2323703</v>
      </c>
      <c r="C153" s="244">
        <v>15701870.497940199</v>
      </c>
    </row>
    <row r="154" spans="1:3" outlineLevel="1">
      <c r="A154" s="245" t="s">
        <v>2204</v>
      </c>
      <c r="B154" s="244">
        <v>517920.13194832602</v>
      </c>
      <c r="C154" s="244">
        <v>543049.03702418797</v>
      </c>
    </row>
    <row r="155" spans="1:3" outlineLevel="1">
      <c r="A155" s="245" t="s">
        <v>2203</v>
      </c>
      <c r="B155" s="244">
        <v>848081.45736237604</v>
      </c>
      <c r="C155" s="244">
        <v>1547391.8004229099</v>
      </c>
    </row>
    <row r="156" spans="1:3" outlineLevel="1">
      <c r="A156" s="245" t="s">
        <v>2202</v>
      </c>
      <c r="B156" s="244">
        <v>873540.82307459495</v>
      </c>
      <c r="C156" s="244">
        <v>1448315.45116042</v>
      </c>
    </row>
    <row r="157" spans="1:3" outlineLevel="1">
      <c r="A157" s="245" t="s">
        <v>2201</v>
      </c>
      <c r="B157" s="244">
        <v>1033167.71331275</v>
      </c>
      <c r="C157" s="244">
        <v>2334087.05081385</v>
      </c>
    </row>
    <row r="158" spans="1:3" outlineLevel="1">
      <c r="A158" s="245" t="s">
        <v>2200</v>
      </c>
      <c r="B158" s="244">
        <v>878210.73790578998</v>
      </c>
      <c r="C158" s="244">
        <v>3049.0398723624398</v>
      </c>
    </row>
    <row r="159" spans="1:3" outlineLevel="1">
      <c r="A159" s="245" t="s">
        <v>2199</v>
      </c>
    </row>
    <row r="160" spans="1:3" outlineLevel="1">
      <c r="A160" s="245" t="s">
        <v>2198</v>
      </c>
      <c r="B160" s="244">
        <v>571588.87960030301</v>
      </c>
      <c r="C160" s="244">
        <v>257689.02860159901</v>
      </c>
    </row>
    <row r="161" spans="1:3" outlineLevel="1">
      <c r="A161" s="245" t="s">
        <v>2197</v>
      </c>
      <c r="B161" s="244">
        <v>944315.62149969698</v>
      </c>
      <c r="C161" s="244">
        <v>92479.820522856593</v>
      </c>
    </row>
    <row r="162" spans="1:3" outlineLevel="1">
      <c r="A162" s="245" t="s">
        <v>2196</v>
      </c>
      <c r="B162" s="244">
        <v>4405.4685743671898</v>
      </c>
      <c r="C162" s="244">
        <v>3500.2958079758801</v>
      </c>
    </row>
    <row r="163" spans="1:3" outlineLevel="1">
      <c r="A163" s="245" t="s">
        <v>2195</v>
      </c>
      <c r="B163" s="244">
        <v>29028.542471044198</v>
      </c>
      <c r="C163" s="244">
        <v>365261.00390783302</v>
      </c>
    </row>
    <row r="164" spans="1:3" outlineLevel="1">
      <c r="A164" s="245" t="s">
        <v>2194</v>
      </c>
      <c r="B164" s="244">
        <v>262879.56906534999</v>
      </c>
      <c r="C164" s="244">
        <v>32573.763552947301</v>
      </c>
    </row>
    <row r="165" spans="1:3" outlineLevel="1">
      <c r="A165" s="245" t="s">
        <v>2193</v>
      </c>
      <c r="B165" s="244">
        <v>22678404.935433</v>
      </c>
      <c r="C165" s="244">
        <v>43991734.398583598</v>
      </c>
    </row>
    <row r="166" spans="1:3" outlineLevel="1">
      <c r="A166" s="245" t="s">
        <v>2192</v>
      </c>
    </row>
    <row r="167" spans="1:3" outlineLevel="1">
      <c r="A167" s="245" t="s">
        <v>2191</v>
      </c>
    </row>
    <row r="168" spans="1:3" outlineLevel="1">
      <c r="A168" s="245" t="s">
        <v>2190</v>
      </c>
      <c r="B168" s="244">
        <v>28890.283545217499</v>
      </c>
      <c r="C168" s="244">
        <v>30315.5752662099</v>
      </c>
    </row>
    <row r="169" spans="1:3" outlineLevel="1">
      <c r="A169" s="245" t="s">
        <v>2189</v>
      </c>
      <c r="B169" s="244">
        <v>254616.944195555</v>
      </c>
      <c r="C169" s="244">
        <v>713979.43296634301</v>
      </c>
    </row>
    <row r="170" spans="1:3" outlineLevel="1">
      <c r="A170" s="245" t="s">
        <v>2188</v>
      </c>
    </row>
    <row r="171" spans="1:3">
      <c r="A171" s="245" t="s">
        <v>87</v>
      </c>
      <c r="B171" s="244">
        <v>57569007.423876397</v>
      </c>
      <c r="C171" s="244">
        <v>81807826.337054297</v>
      </c>
    </row>
    <row r="172" spans="1:3">
      <c r="A172" s="245" t="s">
        <v>1986</v>
      </c>
      <c r="B172" s="244">
        <v>0</v>
      </c>
      <c r="C172" s="244">
        <v>0</v>
      </c>
    </row>
    <row r="173" spans="1:3">
      <c r="A173" s="245" t="s">
        <v>94</v>
      </c>
      <c r="B173" s="244">
        <v>-101299488.59199999</v>
      </c>
      <c r="C173" s="244">
        <v>-101299488.59199999</v>
      </c>
    </row>
    <row r="174" spans="1:3">
      <c r="A174" s="245" t="s">
        <v>101</v>
      </c>
      <c r="B174" s="244">
        <v>-122493590.392</v>
      </c>
      <c r="C174" s="244">
        <v>-122493590.392</v>
      </c>
    </row>
    <row r="175" spans="1:3">
      <c r="A175" s="245" t="s">
        <v>102</v>
      </c>
      <c r="B175" s="244">
        <v>-331924709</v>
      </c>
      <c r="C175" s="244">
        <v>-331924709</v>
      </c>
    </row>
    <row r="176" spans="1:3">
      <c r="A176" s="245" t="s">
        <v>1985</v>
      </c>
      <c r="B176" s="244">
        <v>0</v>
      </c>
      <c r="C176" s="244">
        <v>0</v>
      </c>
    </row>
    <row r="177" spans="1:3">
      <c r="A177" s="245" t="s">
        <v>116</v>
      </c>
      <c r="B177" s="244">
        <v>-18889623.999999899</v>
      </c>
      <c r="C177" s="244">
        <v>-18889623.999999899</v>
      </c>
    </row>
    <row r="178" spans="1:3">
      <c r="A178" s="245" t="s">
        <v>117</v>
      </c>
      <c r="B178" s="244">
        <v>0</v>
      </c>
      <c r="C178" s="244">
        <v>0</v>
      </c>
    </row>
    <row r="179" spans="1:3">
      <c r="A179" s="245" t="s">
        <v>119</v>
      </c>
      <c r="B179" s="244">
        <v>0</v>
      </c>
      <c r="C179" s="244">
        <v>0</v>
      </c>
    </row>
    <row r="180" spans="1:3">
      <c r="A180" s="282" t="s">
        <v>1984</v>
      </c>
      <c r="B180" s="283">
        <v>-1343481464.78546</v>
      </c>
      <c r="C180" s="283">
        <v>-965171425.25383496</v>
      </c>
    </row>
    <row r="182" spans="1:3">
      <c r="A182" s="262" t="s">
        <v>1983</v>
      </c>
    </row>
    <row r="183" spans="1:3">
      <c r="A183" s="245" t="s">
        <v>1982</v>
      </c>
      <c r="B183" s="244">
        <v>0</v>
      </c>
      <c r="C183" s="244">
        <v>0</v>
      </c>
    </row>
    <row r="184" spans="1:3">
      <c r="A184" s="245" t="s">
        <v>34</v>
      </c>
      <c r="B184" s="244">
        <v>-778980</v>
      </c>
      <c r="C184" s="244">
        <v>0</v>
      </c>
    </row>
    <row r="185" spans="1:3">
      <c r="A185" s="245" t="s">
        <v>39</v>
      </c>
      <c r="B185" s="244">
        <v>-12246.72</v>
      </c>
      <c r="C185" s="244">
        <v>-12246.72</v>
      </c>
    </row>
    <row r="186" spans="1:3">
      <c r="A186" s="245" t="s">
        <v>1981</v>
      </c>
      <c r="B186" s="244">
        <v>0</v>
      </c>
      <c r="C186" s="244">
        <v>0</v>
      </c>
    </row>
    <row r="187" spans="1:3">
      <c r="A187" s="245" t="s">
        <v>41</v>
      </c>
      <c r="B187" s="244">
        <v>0</v>
      </c>
      <c r="C187" s="244">
        <v>0</v>
      </c>
    </row>
    <row r="188" spans="1:3">
      <c r="A188" s="245" t="s">
        <v>1980</v>
      </c>
      <c r="B188" s="244">
        <v>0</v>
      </c>
      <c r="C188" s="244">
        <v>0</v>
      </c>
    </row>
    <row r="189" spans="1:3">
      <c r="A189" s="245" t="s">
        <v>1979</v>
      </c>
      <c r="B189" s="244">
        <v>0</v>
      </c>
      <c r="C189" s="244">
        <v>0</v>
      </c>
    </row>
    <row r="190" spans="1:3">
      <c r="A190" s="245" t="s">
        <v>43</v>
      </c>
      <c r="B190" s="244">
        <v>0</v>
      </c>
      <c r="C190" s="244">
        <v>0</v>
      </c>
    </row>
    <row r="191" spans="1:3">
      <c r="A191" s="245" t="s">
        <v>1978</v>
      </c>
      <c r="B191" s="244">
        <v>0</v>
      </c>
      <c r="C191" s="244">
        <v>0</v>
      </c>
    </row>
    <row r="192" spans="1:3">
      <c r="A192" s="245" t="s">
        <v>1977</v>
      </c>
      <c r="B192" s="244">
        <v>55767857.142856799</v>
      </c>
      <c r="C192" s="244">
        <v>55767857.142856799</v>
      </c>
    </row>
    <row r="193" spans="1:3">
      <c r="A193" s="245" t="s">
        <v>1976</v>
      </c>
      <c r="B193" s="244">
        <v>35022305.142857097</v>
      </c>
      <c r="C193" s="244">
        <v>35022305.142857097</v>
      </c>
    </row>
    <row r="194" spans="1:3">
      <c r="A194" s="245" t="s">
        <v>1975</v>
      </c>
      <c r="B194" s="244">
        <v>0</v>
      </c>
      <c r="C194" s="244">
        <v>0</v>
      </c>
    </row>
    <row r="195" spans="1:3">
      <c r="A195" s="245" t="s">
        <v>1974</v>
      </c>
      <c r="B195" s="244">
        <v>0</v>
      </c>
      <c r="C195" s="244">
        <v>0</v>
      </c>
    </row>
    <row r="196" spans="1:3">
      <c r="A196" s="245" t="s">
        <v>1973</v>
      </c>
      <c r="B196" s="244">
        <v>0</v>
      </c>
      <c r="C196" s="244">
        <v>0</v>
      </c>
    </row>
    <row r="197" spans="1:3">
      <c r="A197" s="245" t="s">
        <v>51</v>
      </c>
      <c r="B197" s="244">
        <v>6193149.6471410301</v>
      </c>
      <c r="C197" s="244">
        <v>6193149.6471410301</v>
      </c>
    </row>
    <row r="198" spans="1:3">
      <c r="A198" s="245" t="s">
        <v>62</v>
      </c>
      <c r="B198" s="244">
        <v>-63827664</v>
      </c>
      <c r="C198" s="244">
        <v>-68387688</v>
      </c>
    </row>
    <row r="199" spans="1:3">
      <c r="A199" s="245" t="s">
        <v>1972</v>
      </c>
      <c r="B199" s="244">
        <v>0</v>
      </c>
      <c r="C199" s="244">
        <v>0</v>
      </c>
    </row>
    <row r="200" spans="1:3">
      <c r="A200" s="245" t="s">
        <v>1971</v>
      </c>
      <c r="B200" s="244">
        <v>0</v>
      </c>
      <c r="C200" s="244">
        <v>0</v>
      </c>
    </row>
    <row r="201" spans="1:3">
      <c r="A201" s="245" t="s">
        <v>1970</v>
      </c>
      <c r="B201" s="244">
        <v>0</v>
      </c>
      <c r="C201" s="244">
        <v>0</v>
      </c>
    </row>
    <row r="202" spans="1:3">
      <c r="A202" s="245" t="s">
        <v>74</v>
      </c>
      <c r="B202" s="244">
        <v>0</v>
      </c>
      <c r="C202" s="244">
        <v>0</v>
      </c>
    </row>
    <row r="203" spans="1:3">
      <c r="A203" s="245" t="s">
        <v>75</v>
      </c>
      <c r="B203" s="244">
        <v>231505.97394184399</v>
      </c>
      <c r="C203" s="244">
        <v>0</v>
      </c>
    </row>
    <row r="204" spans="1:3">
      <c r="A204" s="245" t="s">
        <v>1969</v>
      </c>
      <c r="B204" s="244">
        <v>-5.8207660913467401E-11</v>
      </c>
      <c r="C204" s="244">
        <v>0</v>
      </c>
    </row>
    <row r="205" spans="1:3">
      <c r="A205" s="245" t="s">
        <v>76</v>
      </c>
      <c r="B205" s="244">
        <v>0</v>
      </c>
      <c r="C205" s="244">
        <v>0</v>
      </c>
    </row>
    <row r="206" spans="1:3">
      <c r="A206" s="245" t="s">
        <v>1968</v>
      </c>
      <c r="B206" s="244">
        <v>0</v>
      </c>
      <c r="C206" s="244">
        <v>-3.8882717490196202E-8</v>
      </c>
    </row>
    <row r="207" spans="1:3">
      <c r="A207" s="245" t="s">
        <v>78</v>
      </c>
      <c r="B207" s="244">
        <v>2253386.28950318</v>
      </c>
      <c r="C207" s="244">
        <v>0</v>
      </c>
    </row>
    <row r="208" spans="1:3">
      <c r="A208" s="245" t="s">
        <v>79</v>
      </c>
      <c r="B208" s="244">
        <v>4392095.76</v>
      </c>
      <c r="C208" s="244">
        <v>0</v>
      </c>
    </row>
    <row r="209" spans="1:3">
      <c r="A209" s="245" t="s">
        <v>81</v>
      </c>
      <c r="B209" s="244">
        <v>0</v>
      </c>
      <c r="C209" s="244">
        <v>0</v>
      </c>
    </row>
    <row r="210" spans="1:3">
      <c r="A210" s="245" t="s">
        <v>84</v>
      </c>
      <c r="B210" s="244">
        <v>11303114</v>
      </c>
      <c r="C210" s="244">
        <v>0</v>
      </c>
    </row>
    <row r="211" spans="1:3">
      <c r="A211" s="245" t="s">
        <v>89</v>
      </c>
      <c r="B211" s="244">
        <v>5050572</v>
      </c>
      <c r="C211" s="244">
        <v>5050572</v>
      </c>
    </row>
    <row r="212" spans="1:3">
      <c r="A212" s="245" t="s">
        <v>91</v>
      </c>
      <c r="B212" s="244">
        <v>0</v>
      </c>
      <c r="C212" s="244">
        <v>0</v>
      </c>
    </row>
    <row r="213" spans="1:3">
      <c r="A213" s="245" t="s">
        <v>93</v>
      </c>
      <c r="B213" s="244">
        <v>0</v>
      </c>
      <c r="C213" s="244">
        <v>0</v>
      </c>
    </row>
    <row r="214" spans="1:3">
      <c r="A214" s="245" t="s">
        <v>95</v>
      </c>
      <c r="B214" s="244">
        <v>-2991019</v>
      </c>
      <c r="C214" s="244">
        <v>-2991019</v>
      </c>
    </row>
    <row r="215" spans="1:3">
      <c r="A215" s="245" t="s">
        <v>97</v>
      </c>
      <c r="B215" s="244">
        <v>-366037.74632281001</v>
      </c>
      <c r="C215" s="244">
        <v>-300150.95198470698</v>
      </c>
    </row>
    <row r="216" spans="1:3">
      <c r="A216" s="245" t="s">
        <v>98</v>
      </c>
      <c r="B216" s="244">
        <v>-1982000</v>
      </c>
      <c r="C216" s="244">
        <v>-526000</v>
      </c>
    </row>
    <row r="217" spans="1:3">
      <c r="A217" s="245" t="s">
        <v>99</v>
      </c>
      <c r="B217" s="244">
        <v>0</v>
      </c>
      <c r="C217" s="244">
        <v>0</v>
      </c>
    </row>
    <row r="218" spans="1:3">
      <c r="A218" s="245" t="s">
        <v>100</v>
      </c>
      <c r="B218" s="244">
        <v>0</v>
      </c>
      <c r="C218" s="244">
        <v>0</v>
      </c>
    </row>
    <row r="219" spans="1:3">
      <c r="A219" s="245" t="s">
        <v>1967</v>
      </c>
      <c r="B219" s="244">
        <v>0</v>
      </c>
      <c r="C219" s="244">
        <v>0</v>
      </c>
    </row>
    <row r="220" spans="1:3">
      <c r="A220" s="245" t="s">
        <v>1966</v>
      </c>
      <c r="B220" s="244">
        <v>-220000</v>
      </c>
      <c r="C220" s="244">
        <v>-220000</v>
      </c>
    </row>
    <row r="221" spans="1:3">
      <c r="A221" s="245" t="s">
        <v>1965</v>
      </c>
      <c r="B221" s="244">
        <v>0</v>
      </c>
      <c r="C221" s="244">
        <v>0</v>
      </c>
    </row>
    <row r="222" spans="1:3">
      <c r="A222" s="245" t="s">
        <v>123</v>
      </c>
      <c r="B222" s="244">
        <v>107376244.14889599</v>
      </c>
      <c r="C222" s="244">
        <v>113869815.170468</v>
      </c>
    </row>
    <row r="223" spans="1:3">
      <c r="A223" s="245" t="s">
        <v>126</v>
      </c>
      <c r="B223" s="244">
        <v>0</v>
      </c>
      <c r="C223" s="244">
        <v>0</v>
      </c>
    </row>
    <row r="224" spans="1:3">
      <c r="A224" s="245" t="s">
        <v>128</v>
      </c>
      <c r="B224" s="244">
        <v>0</v>
      </c>
      <c r="C224" s="244">
        <v>0</v>
      </c>
    </row>
    <row r="225" spans="1:3">
      <c r="A225" s="245" t="s">
        <v>129</v>
      </c>
      <c r="B225" s="244">
        <v>0</v>
      </c>
      <c r="C225" s="244">
        <v>0</v>
      </c>
    </row>
    <row r="226" spans="1:3">
      <c r="A226" s="282" t="s">
        <v>1964</v>
      </c>
      <c r="B226" s="283">
        <v>157412282.63887399</v>
      </c>
      <c r="C226" s="283">
        <v>143466594.43133801</v>
      </c>
    </row>
    <row r="228" spans="1:3">
      <c r="A228" s="282" t="s">
        <v>1963</v>
      </c>
      <c r="B228" s="283">
        <v>-1219191418.2175701</v>
      </c>
      <c r="C228" s="283">
        <v>-843218510.82105803</v>
      </c>
    </row>
    <row r="230" spans="1:3">
      <c r="A230" s="262" t="s">
        <v>1962</v>
      </c>
    </row>
    <row r="231" spans="1:3">
      <c r="A231" s="245" t="s">
        <v>1961</v>
      </c>
      <c r="B231" s="244">
        <v>0</v>
      </c>
      <c r="C231" s="244">
        <v>0</v>
      </c>
    </row>
    <row r="232" spans="1:3">
      <c r="A232" s="245" t="s">
        <v>1960</v>
      </c>
      <c r="B232" s="244">
        <v>0</v>
      </c>
      <c r="C232" s="244">
        <v>0</v>
      </c>
    </row>
    <row r="233" spans="1:3">
      <c r="A233" s="245" t="s">
        <v>1959</v>
      </c>
      <c r="B233" s="244">
        <v>0</v>
      </c>
      <c r="C233" s="244">
        <v>0</v>
      </c>
    </row>
    <row r="234" spans="1:3">
      <c r="A234" s="245" t="s">
        <v>1958</v>
      </c>
      <c r="B234" s="244">
        <v>0</v>
      </c>
      <c r="C234" s="244">
        <v>0</v>
      </c>
    </row>
    <row r="235" spans="1:3">
      <c r="A235" s="282" t="s">
        <v>1957</v>
      </c>
      <c r="B235" s="283">
        <v>0</v>
      </c>
      <c r="C235" s="283">
        <v>0</v>
      </c>
    </row>
    <row r="238" spans="1:3">
      <c r="A238" s="262" t="s">
        <v>1956</v>
      </c>
    </row>
    <row r="239" spans="1:3">
      <c r="A239" s="245" t="s">
        <v>1955</v>
      </c>
      <c r="B239" s="244">
        <v>-176628.600000142</v>
      </c>
      <c r="C239" s="244">
        <v>-397501.19999992702</v>
      </c>
    </row>
    <row r="240" spans="1:3">
      <c r="A240" s="245" t="s">
        <v>1954</v>
      </c>
      <c r="B240" s="244">
        <v>0</v>
      </c>
      <c r="C240" s="244">
        <v>0</v>
      </c>
    </row>
    <row r="241" spans="1:3">
      <c r="A241" s="245" t="s">
        <v>1953</v>
      </c>
      <c r="B241" s="244">
        <v>0</v>
      </c>
      <c r="C241" s="244">
        <v>0</v>
      </c>
    </row>
    <row r="242" spans="1:3">
      <c r="A242" s="245" t="s">
        <v>1952</v>
      </c>
      <c r="B242" s="244">
        <v>0</v>
      </c>
      <c r="C242" s="244">
        <v>0</v>
      </c>
    </row>
    <row r="243" spans="1:3">
      <c r="A243" s="245" t="s">
        <v>1951</v>
      </c>
      <c r="B243" s="244">
        <v>-222732423.99999899</v>
      </c>
      <c r="C243" s="244">
        <v>0</v>
      </c>
    </row>
    <row r="244" spans="1:3">
      <c r="A244" s="245" t="s">
        <v>1950</v>
      </c>
      <c r="B244" s="244">
        <v>-310810899.14285702</v>
      </c>
      <c r="C244" s="244">
        <v>-310810899.14285702</v>
      </c>
    </row>
    <row r="245" spans="1:3">
      <c r="A245" s="245" t="s">
        <v>1949</v>
      </c>
      <c r="B245" s="244">
        <v>-213276342.99999899</v>
      </c>
      <c r="C245" s="244">
        <v>-213276342.99999899</v>
      </c>
    </row>
    <row r="246" spans="1:3">
      <c r="A246" s="245" t="s">
        <v>1948</v>
      </c>
      <c r="B246" s="244">
        <v>-186702457.42857099</v>
      </c>
      <c r="C246" s="244">
        <v>-186702457.42857099</v>
      </c>
    </row>
    <row r="247" spans="1:3">
      <c r="A247" s="245" t="s">
        <v>1947</v>
      </c>
      <c r="B247" s="244">
        <v>0</v>
      </c>
      <c r="C247" s="244">
        <v>0</v>
      </c>
    </row>
    <row r="248" spans="1:3">
      <c r="A248" s="245" t="s">
        <v>1946</v>
      </c>
      <c r="B248" s="244">
        <v>0</v>
      </c>
      <c r="C248" s="244">
        <v>0</v>
      </c>
    </row>
    <row r="249" spans="1:3">
      <c r="A249" s="245" t="s">
        <v>1945</v>
      </c>
      <c r="B249" s="244">
        <v>0</v>
      </c>
      <c r="C249" s="244">
        <v>0</v>
      </c>
    </row>
    <row r="250" spans="1:3">
      <c r="A250" s="245" t="s">
        <v>1944</v>
      </c>
      <c r="B250" s="244">
        <v>648329577.25884604</v>
      </c>
      <c r="C250" s="244">
        <v>191336182.37029001</v>
      </c>
    </row>
    <row r="251" spans="1:3">
      <c r="A251" s="245" t="s">
        <v>1943</v>
      </c>
      <c r="B251" s="244">
        <v>0</v>
      </c>
      <c r="C251" s="244">
        <v>0</v>
      </c>
    </row>
    <row r="252" spans="1:3">
      <c r="A252" s="282" t="s">
        <v>1942</v>
      </c>
      <c r="B252" s="283">
        <v>-285369174.91258103</v>
      </c>
      <c r="C252" s="283">
        <v>-519851018.40113699</v>
      </c>
    </row>
    <row r="254" spans="1:3">
      <c r="A254" s="262" t="s">
        <v>1941</v>
      </c>
    </row>
    <row r="255" spans="1:3">
      <c r="A255" s="245" t="s">
        <v>38</v>
      </c>
      <c r="B255" s="244">
        <v>-118968</v>
      </c>
      <c r="C255" s="244">
        <v>-49570</v>
      </c>
    </row>
    <row r="256" spans="1:3">
      <c r="A256" s="245" t="s">
        <v>109</v>
      </c>
      <c r="B256" s="244">
        <v>0</v>
      </c>
      <c r="C256" s="244">
        <v>0</v>
      </c>
    </row>
    <row r="257" spans="1:3">
      <c r="A257" s="245" t="s">
        <v>53</v>
      </c>
      <c r="B257" s="244">
        <v>27439003.251617402</v>
      </c>
      <c r="C257" s="244">
        <v>28195483.903455202</v>
      </c>
    </row>
    <row r="258" spans="1:3">
      <c r="A258" s="245" t="s">
        <v>122</v>
      </c>
      <c r="B258" s="244">
        <v>1079964.48724883</v>
      </c>
      <c r="C258" s="244">
        <v>1089288.3341770801</v>
      </c>
    </row>
    <row r="259" spans="1:3">
      <c r="A259" s="282" t="s">
        <v>1940</v>
      </c>
      <c r="B259" s="283">
        <v>28399999.738866199</v>
      </c>
      <c r="C259" s="283">
        <v>29235202.237632301</v>
      </c>
    </row>
    <row r="261" spans="1:3">
      <c r="A261" s="262" t="s">
        <v>1939</v>
      </c>
    </row>
    <row r="262" spans="1:3">
      <c r="A262" s="245" t="s">
        <v>49</v>
      </c>
      <c r="B262" s="244">
        <v>-15252</v>
      </c>
      <c r="C262" s="244">
        <v>-660</v>
      </c>
    </row>
    <row r="263" spans="1:3">
      <c r="A263" s="282" t="s">
        <v>1938</v>
      </c>
      <c r="B263" s="283">
        <v>-15252</v>
      </c>
      <c r="C263" s="283">
        <v>-660</v>
      </c>
    </row>
    <row r="265" spans="1:3">
      <c r="A265" s="282" t="s">
        <v>1937</v>
      </c>
      <c r="B265" s="283">
        <v>28384747.738866199</v>
      </c>
      <c r="C265" s="283">
        <v>29234542.237632301</v>
      </c>
    </row>
    <row r="266" spans="1:3">
      <c r="A266" s="245" t="s">
        <v>1936</v>
      </c>
      <c r="B266" s="244">
        <v>0</v>
      </c>
      <c r="C266" s="244">
        <v>0</v>
      </c>
    </row>
    <row r="268" spans="1:3">
      <c r="A268" s="248" t="s">
        <v>1935</v>
      </c>
    </row>
    <row r="269" spans="1:3">
      <c r="A269" s="245" t="s">
        <v>1924</v>
      </c>
      <c r="B269" s="244">
        <v>-32497742.273982599</v>
      </c>
      <c r="C269" s="244">
        <v>-40049267.4568014</v>
      </c>
    </row>
    <row r="270" spans="1:3">
      <c r="A270" s="245" t="s">
        <v>1934</v>
      </c>
      <c r="B270" s="244">
        <v>43250</v>
      </c>
      <c r="C270" s="244">
        <v>43250</v>
      </c>
    </row>
    <row r="271" spans="1:3">
      <c r="A271" s="245" t="s">
        <v>1933</v>
      </c>
      <c r="B271" s="244">
        <v>-32454492.273982599</v>
      </c>
      <c r="C271" s="244">
        <v>-40006017.4568014</v>
      </c>
    </row>
    <row r="272" spans="1:3">
      <c r="A272" s="245" t="s">
        <v>1932</v>
      </c>
      <c r="B272" s="244">
        <v>-42605256.687148802</v>
      </c>
      <c r="C272" s="244">
        <v>-41004062.272504501</v>
      </c>
    </row>
    <row r="273" spans="1:3">
      <c r="A273" s="245" t="s">
        <v>1921</v>
      </c>
      <c r="B273" s="244">
        <v>-33122236.070988499</v>
      </c>
      <c r="C273" s="244">
        <v>-21513679.998560701</v>
      </c>
    </row>
    <row r="274" spans="1:3">
      <c r="A274" s="245" t="s">
        <v>1920</v>
      </c>
      <c r="B274" s="244">
        <v>-1343481464.78546</v>
      </c>
      <c r="C274" s="244">
        <v>-965171425.25383496</v>
      </c>
    </row>
    <row r="275" spans="1:3">
      <c r="A275" s="245" t="s">
        <v>1919</v>
      </c>
      <c r="B275" s="244">
        <v>157412282.63887399</v>
      </c>
      <c r="C275" s="244">
        <v>143466594.43133801</v>
      </c>
    </row>
    <row r="276" spans="1:3">
      <c r="A276" s="245" t="s">
        <v>1918</v>
      </c>
      <c r="B276" s="244">
        <v>-1219191418.2175701</v>
      </c>
      <c r="C276" s="244">
        <v>-843218510.82105803</v>
      </c>
    </row>
    <row r="277" spans="1:3">
      <c r="A277" s="245" t="s">
        <v>1931</v>
      </c>
      <c r="B277" s="244">
        <v>0</v>
      </c>
      <c r="C277" s="244">
        <v>0</v>
      </c>
    </row>
    <row r="278" spans="1:3">
      <c r="A278" s="245" t="s">
        <v>1930</v>
      </c>
      <c r="B278" s="244">
        <v>0</v>
      </c>
      <c r="C278" s="244">
        <v>0</v>
      </c>
    </row>
    <row r="279" spans="1:3">
      <c r="A279" s="245" t="s">
        <v>1929</v>
      </c>
      <c r="B279" s="244">
        <v>0</v>
      </c>
      <c r="C279" s="244">
        <v>0</v>
      </c>
    </row>
    <row r="280" spans="1:3">
      <c r="A280" s="245" t="s">
        <v>1928</v>
      </c>
      <c r="B280" s="244">
        <v>0</v>
      </c>
      <c r="C280" s="244">
        <v>0</v>
      </c>
    </row>
    <row r="281" spans="1:3">
      <c r="A281" s="245" t="s">
        <v>1927</v>
      </c>
      <c r="B281" s="244">
        <v>0</v>
      </c>
      <c r="C281" s="244">
        <v>0</v>
      </c>
    </row>
    <row r="282" spans="1:3">
      <c r="A282" s="245" t="s">
        <v>1916</v>
      </c>
      <c r="B282" s="244">
        <v>-285369174.91258103</v>
      </c>
      <c r="C282" s="244">
        <v>-519851018.40113699</v>
      </c>
    </row>
    <row r="283" spans="1:3" ht="12" thickBot="1">
      <c r="A283" s="282" t="s">
        <v>1926</v>
      </c>
      <c r="B283" s="281">
        <v>-1579620342.09128</v>
      </c>
      <c r="C283" s="281">
        <v>-1444079608.9514999</v>
      </c>
    </row>
    <row r="284" spans="1:3" ht="12" thickTop="1"/>
    <row r="285" spans="1:3">
      <c r="A285" s="248" t="s">
        <v>1925</v>
      </c>
    </row>
    <row r="286" spans="1:3">
      <c r="A286" s="245" t="s">
        <v>1924</v>
      </c>
      <c r="B286" s="244">
        <v>-32497742.273982599</v>
      </c>
      <c r="C286" s="244">
        <v>-40049267.4568014</v>
      </c>
    </row>
    <row r="287" spans="1:3">
      <c r="A287" s="245" t="s">
        <v>1923</v>
      </c>
      <c r="B287" s="244">
        <v>-50000</v>
      </c>
      <c r="C287" s="244">
        <v>-50000</v>
      </c>
    </row>
    <row r="288" spans="1:3">
      <c r="A288" s="245" t="s">
        <v>1922</v>
      </c>
      <c r="B288" s="244">
        <v>-32547742.273982599</v>
      </c>
      <c r="C288" s="244">
        <v>-40099267.4568014</v>
      </c>
    </row>
    <row r="289" spans="1:3">
      <c r="A289" s="245" t="s">
        <v>1921</v>
      </c>
      <c r="B289" s="244">
        <v>-33122236.070988499</v>
      </c>
      <c r="C289" s="244">
        <v>-21513679.998560701</v>
      </c>
    </row>
    <row r="290" spans="1:3">
      <c r="A290" s="245" t="s">
        <v>1920</v>
      </c>
      <c r="B290" s="244">
        <v>-1343481464.78546</v>
      </c>
      <c r="C290" s="244">
        <v>-965171425.25383496</v>
      </c>
    </row>
    <row r="291" spans="1:3">
      <c r="A291" s="245" t="s">
        <v>1919</v>
      </c>
      <c r="B291" s="244">
        <v>157412282.63887399</v>
      </c>
      <c r="C291" s="244">
        <v>143466594.43133801</v>
      </c>
    </row>
    <row r="292" spans="1:3">
      <c r="A292" s="245" t="s">
        <v>1918</v>
      </c>
      <c r="B292" s="244">
        <v>-1219191418.2175701</v>
      </c>
      <c r="C292" s="244">
        <v>-843218510.82105803</v>
      </c>
    </row>
    <row r="293" spans="1:3">
      <c r="A293" s="245" t="s">
        <v>1917</v>
      </c>
      <c r="B293" s="244">
        <v>0</v>
      </c>
      <c r="C293" s="244">
        <v>0</v>
      </c>
    </row>
    <row r="294" spans="1:3">
      <c r="A294" s="245" t="s">
        <v>1916</v>
      </c>
      <c r="B294" s="244">
        <v>-285369174.91258103</v>
      </c>
      <c r="C294" s="244">
        <v>-519851018.40113699</v>
      </c>
    </row>
    <row r="295" spans="1:3">
      <c r="A295" s="245" t="s">
        <v>1915</v>
      </c>
      <c r="B295" s="244">
        <v>0</v>
      </c>
      <c r="C295" s="244">
        <v>0</v>
      </c>
    </row>
    <row r="296" spans="1:3">
      <c r="A296" s="245" t="s">
        <v>1914</v>
      </c>
      <c r="B296" s="244">
        <v>-285369174.91258103</v>
      </c>
      <c r="C296" s="244">
        <v>-519851018.40113699</v>
      </c>
    </row>
    <row r="297" spans="1:3" ht="12" thickBot="1">
      <c r="A297" s="282" t="s">
        <v>1913</v>
      </c>
      <c r="B297" s="281">
        <v>-1537108335.40414</v>
      </c>
      <c r="C297" s="281">
        <v>-1403168796.6789899</v>
      </c>
    </row>
    <row r="298" spans="1:3" ht="12" thickTop="1"/>
    <row r="299" spans="1:3">
      <c r="A299" s="248" t="s">
        <v>1912</v>
      </c>
    </row>
    <row r="300" spans="1:3">
      <c r="A300" s="245" t="s">
        <v>1902</v>
      </c>
      <c r="B300" s="244">
        <v>-22263439.5223905</v>
      </c>
      <c r="C300" s="244">
        <v>-37983290.083212897</v>
      </c>
    </row>
    <row r="301" spans="1:3">
      <c r="A301" s="245" t="s">
        <v>1911</v>
      </c>
      <c r="B301" s="244">
        <v>0</v>
      </c>
      <c r="C301" s="244">
        <v>0</v>
      </c>
    </row>
    <row r="302" spans="1:3">
      <c r="A302" s="245" t="s">
        <v>1910</v>
      </c>
      <c r="B302" s="244">
        <v>-22263439.5223905</v>
      </c>
      <c r="C302" s="244">
        <v>-37983290.083212897</v>
      </c>
    </row>
    <row r="303" spans="1:3">
      <c r="A303" s="245" t="s">
        <v>1909</v>
      </c>
      <c r="B303" s="244">
        <v>-129484.12135263901</v>
      </c>
      <c r="C303" s="244">
        <v>-69934.292288065597</v>
      </c>
    </row>
    <row r="304" spans="1:3">
      <c r="A304" s="245" t="s">
        <v>1899</v>
      </c>
      <c r="B304" s="244">
        <v>28399999.738866199</v>
      </c>
      <c r="C304" s="244">
        <v>29235202.237632301</v>
      </c>
    </row>
    <row r="305" spans="1:3">
      <c r="A305" s="245" t="s">
        <v>1898</v>
      </c>
      <c r="B305" s="244">
        <v>-15252</v>
      </c>
      <c r="C305" s="244">
        <v>-660</v>
      </c>
    </row>
    <row r="306" spans="1:3">
      <c r="A306" s="245" t="s">
        <v>1897</v>
      </c>
      <c r="B306" s="244">
        <v>0</v>
      </c>
      <c r="C306" s="244">
        <v>0</v>
      </c>
    </row>
    <row r="307" spans="1:3">
      <c r="A307" s="245" t="s">
        <v>1896</v>
      </c>
      <c r="B307" s="244">
        <v>28384747.738866199</v>
      </c>
      <c r="C307" s="244">
        <v>29234542.237632301</v>
      </c>
    </row>
    <row r="308" spans="1:3">
      <c r="A308" s="245" t="s">
        <v>1908</v>
      </c>
      <c r="B308" s="244">
        <v>0</v>
      </c>
      <c r="C308" s="244">
        <v>0</v>
      </c>
    </row>
    <row r="309" spans="1:3">
      <c r="A309" s="245" t="s">
        <v>1907</v>
      </c>
      <c r="B309" s="244">
        <v>0</v>
      </c>
      <c r="C309" s="244">
        <v>0</v>
      </c>
    </row>
    <row r="310" spans="1:3">
      <c r="A310" s="245" t="s">
        <v>1906</v>
      </c>
      <c r="B310" s="244">
        <v>0</v>
      </c>
      <c r="C310" s="244">
        <v>0</v>
      </c>
    </row>
    <row r="311" spans="1:3">
      <c r="A311" s="245" t="s">
        <v>1905</v>
      </c>
      <c r="B311" s="244">
        <v>0</v>
      </c>
      <c r="C311" s="244">
        <v>0</v>
      </c>
    </row>
    <row r="312" spans="1:3" ht="12" thickBot="1">
      <c r="A312" s="282" t="s">
        <v>1904</v>
      </c>
      <c r="B312" s="281">
        <v>5991824.0951231001</v>
      </c>
      <c r="C312" s="281">
        <v>-8818682.1378686391</v>
      </c>
    </row>
    <row r="313" spans="1:3" ht="12" thickTop="1"/>
    <row r="314" spans="1:3">
      <c r="A314" s="248" t="s">
        <v>1903</v>
      </c>
    </row>
    <row r="315" spans="1:3">
      <c r="A315" s="245" t="s">
        <v>1902</v>
      </c>
      <c r="B315" s="244">
        <v>-22263439.5223905</v>
      </c>
      <c r="C315" s="244">
        <v>-37983290.083212897</v>
      </c>
    </row>
    <row r="316" spans="1:3">
      <c r="A316" s="245" t="s">
        <v>1901</v>
      </c>
      <c r="B316" s="244">
        <v>0</v>
      </c>
      <c r="C316" s="244">
        <v>0</v>
      </c>
    </row>
    <row r="317" spans="1:3">
      <c r="A317" s="245" t="s">
        <v>1900</v>
      </c>
      <c r="B317" s="244">
        <v>-22263439.5223905</v>
      </c>
      <c r="C317" s="244">
        <v>-37983290.083212897</v>
      </c>
    </row>
    <row r="318" spans="1:3">
      <c r="A318" s="245" t="s">
        <v>1899</v>
      </c>
      <c r="B318" s="244">
        <v>28399999.738866199</v>
      </c>
      <c r="C318" s="244">
        <v>29235202.237632301</v>
      </c>
    </row>
    <row r="319" spans="1:3">
      <c r="A319" s="245" t="s">
        <v>1898</v>
      </c>
      <c r="B319" s="244">
        <v>-15252</v>
      </c>
      <c r="C319" s="244">
        <v>-660</v>
      </c>
    </row>
    <row r="320" spans="1:3">
      <c r="A320" s="245" t="s">
        <v>1897</v>
      </c>
      <c r="B320" s="244">
        <v>0</v>
      </c>
      <c r="C320" s="244">
        <v>0</v>
      </c>
    </row>
    <row r="321" spans="1:3">
      <c r="A321" s="245" t="s">
        <v>1896</v>
      </c>
      <c r="B321" s="244">
        <v>28384747.738866199</v>
      </c>
      <c r="C321" s="244">
        <v>29234542.237632301</v>
      </c>
    </row>
    <row r="322" spans="1:3">
      <c r="A322" s="245" t="s">
        <v>1895</v>
      </c>
      <c r="B322" s="244">
        <v>0</v>
      </c>
      <c r="C322" s="244">
        <v>0</v>
      </c>
    </row>
    <row r="323" spans="1:3">
      <c r="A323" s="245" t="s">
        <v>1894</v>
      </c>
      <c r="B323" s="244">
        <v>0</v>
      </c>
      <c r="C323" s="244">
        <v>0</v>
      </c>
    </row>
    <row r="324" spans="1:3">
      <c r="A324" s="245" t="s">
        <v>1893</v>
      </c>
      <c r="B324" s="244">
        <v>0</v>
      </c>
      <c r="C324" s="244">
        <v>0</v>
      </c>
    </row>
    <row r="325" spans="1:3">
      <c r="A325" s="245" t="s">
        <v>1892</v>
      </c>
      <c r="B325" s="244">
        <v>0</v>
      </c>
      <c r="C325" s="244">
        <v>0</v>
      </c>
    </row>
    <row r="326" spans="1:3" ht="12" thickBot="1">
      <c r="A326" s="282" t="s">
        <v>1891</v>
      </c>
      <c r="B326" s="281">
        <v>6121308.2164757401</v>
      </c>
      <c r="C326" s="281">
        <v>-8748747.8455805797</v>
      </c>
    </row>
    <row r="327" spans="1:3" ht="12" thickTop="1"/>
  </sheetData>
  <pageMargins left="0.75" right="0.75" top="1" bottom="1" header="0.5" footer="0.5"/>
  <pageSetup orientation="portrait" r:id="rId1"/>
  <colBreaks count="1" manualBreakCount="1">
    <brk id="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4"/>
  <sheetViews>
    <sheetView tabSelected="1" workbookViewId="0">
      <pane xSplit="1" ySplit="10" topLeftCell="B11" activePane="bottomRight" state="frozen"/>
      <selection activeCell="E1" sqref="E1"/>
      <selection pane="topRight" activeCell="E1" sqref="E1"/>
      <selection pane="bottomLeft" activeCell="E1" sqref="E1"/>
      <selection pane="bottomRight" activeCell="A7" sqref="A7"/>
    </sheetView>
  </sheetViews>
  <sheetFormatPr defaultColWidth="10.140625" defaultRowHeight="11.25"/>
  <cols>
    <col min="1" max="1" width="35.140625" style="245" customWidth="1"/>
    <col min="2" max="3" width="12.28515625" style="244" customWidth="1"/>
    <col min="4" max="16384" width="10.140625" style="244"/>
  </cols>
  <sheetData>
    <row r="1" spans="1:3" s="253" customFormat="1">
      <c r="A1" s="248" t="s">
        <v>1807</v>
      </c>
    </row>
    <row r="2" spans="1:3" s="253" customFormat="1">
      <c r="A2" s="248" t="s">
        <v>1808</v>
      </c>
    </row>
    <row r="3" spans="1:3" s="253" customFormat="1">
      <c r="A3" s="248" t="s">
        <v>1809</v>
      </c>
    </row>
    <row r="4" spans="1:3" s="253" customFormat="1">
      <c r="A4" s="248" t="s">
        <v>1832</v>
      </c>
    </row>
    <row r="5" spans="1:3" s="253" customFormat="1">
      <c r="A5" s="248" t="s">
        <v>1811</v>
      </c>
    </row>
    <row r="6" spans="1:3" s="253" customFormat="1">
      <c r="A6" s="248" t="s">
        <v>2346</v>
      </c>
    </row>
    <row r="7" spans="1:3" s="253" customFormat="1">
      <c r="A7" s="248"/>
    </row>
    <row r="8" spans="1:3" s="263" customFormat="1">
      <c r="A8" s="264"/>
    </row>
    <row r="9" spans="1:3" s="263" customFormat="1">
      <c r="A9" s="264" t="s">
        <v>2034</v>
      </c>
      <c r="B9" s="263" t="s">
        <v>1668</v>
      </c>
      <c r="C9" s="263" t="s">
        <v>1669</v>
      </c>
    </row>
    <row r="10" spans="1:3" s="263" customFormat="1">
      <c r="A10" s="264"/>
    </row>
    <row r="11" spans="1:3">
      <c r="A11" s="298" t="s">
        <v>2345</v>
      </c>
      <c r="B11" s="297"/>
      <c r="C11" s="297"/>
    </row>
    <row r="13" spans="1:3">
      <c r="A13" s="245" t="s">
        <v>2181</v>
      </c>
      <c r="B13" s="244">
        <v>78</v>
      </c>
      <c r="C13" s="244">
        <v>78</v>
      </c>
    </row>
    <row r="14" spans="1:3" s="260" customFormat="1">
      <c r="A14" s="261" t="s">
        <v>2342</v>
      </c>
    </row>
    <row r="15" spans="1:3" s="260" customFormat="1">
      <c r="A15" s="261" t="s">
        <v>2340</v>
      </c>
    </row>
    <row r="16" spans="1:3" s="260" customFormat="1">
      <c r="A16" s="261" t="s">
        <v>2339</v>
      </c>
    </row>
    <row r="17" spans="1:3" s="260" customFormat="1">
      <c r="A17" s="261" t="s">
        <v>2338</v>
      </c>
    </row>
    <row r="20" spans="1:3">
      <c r="A20" s="296" t="s">
        <v>2337</v>
      </c>
      <c r="B20" s="295"/>
      <c r="C20" s="295"/>
    </row>
    <row r="21" spans="1:3">
      <c r="A21" s="245" t="s">
        <v>18</v>
      </c>
      <c r="B21" s="244">
        <v>54466460</v>
      </c>
      <c r="C21" s="244">
        <v>81893344</v>
      </c>
    </row>
    <row r="23" spans="1:3">
      <c r="A23" s="248" t="s">
        <v>2309</v>
      </c>
    </row>
    <row r="24" spans="1:3">
      <c r="A24" s="245" t="s">
        <v>2308</v>
      </c>
      <c r="B24" s="244">
        <v>0</v>
      </c>
      <c r="C24" s="244">
        <v>0</v>
      </c>
    </row>
    <row r="25" spans="1:3">
      <c r="A25" s="245" t="s">
        <v>2336</v>
      </c>
      <c r="B25" s="244">
        <v>0</v>
      </c>
      <c r="C25" s="244">
        <v>0</v>
      </c>
    </row>
    <row r="26" spans="1:3">
      <c r="A26" s="245" t="s">
        <v>2306</v>
      </c>
      <c r="B26" s="252">
        <v>0</v>
      </c>
      <c r="C26" s="252">
        <v>0</v>
      </c>
    </row>
    <row r="27" spans="1:3">
      <c r="A27" s="248" t="s">
        <v>2305</v>
      </c>
    </row>
    <row r="28" spans="1:3">
      <c r="A28" s="245" t="s">
        <v>2304</v>
      </c>
      <c r="B28" s="244">
        <v>-24278943.417969901</v>
      </c>
      <c r="C28" s="244">
        <v>-37008775.1336395</v>
      </c>
    </row>
    <row r="29" spans="1:3">
      <c r="A29" s="245" t="s">
        <v>2303</v>
      </c>
      <c r="B29" s="244">
        <v>0</v>
      </c>
      <c r="C29" s="244">
        <v>0</v>
      </c>
    </row>
    <row r="30" spans="1:3">
      <c r="A30" s="245" t="s">
        <v>2302</v>
      </c>
      <c r="B30" s="244">
        <v>-62593822.625</v>
      </c>
      <c r="C30" s="244">
        <v>-50050094.7999999</v>
      </c>
    </row>
    <row r="31" spans="1:3">
      <c r="A31" s="245" t="s">
        <v>2301</v>
      </c>
      <c r="B31" s="244">
        <v>0</v>
      </c>
      <c r="C31" s="244">
        <v>0</v>
      </c>
    </row>
    <row r="32" spans="1:3">
      <c r="A32" s="245" t="s">
        <v>2300</v>
      </c>
      <c r="B32" s="244">
        <v>101687390</v>
      </c>
      <c r="C32" s="244">
        <v>142999047</v>
      </c>
    </row>
    <row r="33" spans="1:3">
      <c r="A33" s="245" t="s">
        <v>2299</v>
      </c>
      <c r="B33" s="244">
        <v>-375000000</v>
      </c>
      <c r="C33" s="244">
        <v>-375000000</v>
      </c>
    </row>
    <row r="34" spans="1:3">
      <c r="A34" s="245" t="s">
        <v>2298</v>
      </c>
      <c r="B34" s="244">
        <v>0</v>
      </c>
      <c r="C34" s="244">
        <v>0</v>
      </c>
    </row>
    <row r="35" spans="1:3">
      <c r="A35" s="245" t="s">
        <v>2297</v>
      </c>
      <c r="B35" s="244">
        <v>0</v>
      </c>
      <c r="C35" s="244">
        <v>0</v>
      </c>
    </row>
    <row r="36" spans="1:3">
      <c r="A36" s="245" t="s">
        <v>2335</v>
      </c>
      <c r="B36" s="244">
        <v>0</v>
      </c>
      <c r="C36" s="244">
        <v>0</v>
      </c>
    </row>
    <row r="37" spans="1:3">
      <c r="A37" s="245" t="s">
        <v>2295</v>
      </c>
      <c r="B37" s="252">
        <v>-360185376.04297</v>
      </c>
      <c r="C37" s="252">
        <v>-319059822.93363899</v>
      </c>
    </row>
    <row r="39" spans="1:3">
      <c r="A39" s="245" t="s">
        <v>2334</v>
      </c>
      <c r="B39" s="244">
        <v>-305718916.04297</v>
      </c>
      <c r="C39" s="244">
        <v>-237166478.93363899</v>
      </c>
    </row>
    <row r="41" spans="1:3">
      <c r="A41" s="245" t="s">
        <v>2333</v>
      </c>
      <c r="B41" s="244">
        <v>387405572.78486699</v>
      </c>
      <c r="C41" s="244">
        <v>693124488.82783699</v>
      </c>
    </row>
    <row r="42" spans="1:3">
      <c r="A42" s="245" t="s">
        <v>2332</v>
      </c>
      <c r="B42" s="244">
        <v>305718916.04297</v>
      </c>
      <c r="C42" s="244">
        <v>237166478.93363899</v>
      </c>
    </row>
    <row r="43" spans="1:3">
      <c r="A43" s="245" t="s">
        <v>2331</v>
      </c>
      <c r="B43" s="244">
        <v>0</v>
      </c>
      <c r="C43" s="244">
        <v>0</v>
      </c>
    </row>
    <row r="44" spans="1:3">
      <c r="A44" s="245" t="s">
        <v>2330</v>
      </c>
      <c r="B44" s="244">
        <v>0</v>
      </c>
      <c r="C44" s="244">
        <v>0</v>
      </c>
    </row>
    <row r="45" spans="1:3">
      <c r="A45" s="245" t="s">
        <v>2329</v>
      </c>
      <c r="B45" s="244">
        <v>0</v>
      </c>
      <c r="C45" s="244">
        <v>0</v>
      </c>
    </row>
    <row r="46" spans="1:3">
      <c r="A46" s="245" t="s">
        <v>2328</v>
      </c>
      <c r="B46" s="244">
        <v>693124488.82783699</v>
      </c>
      <c r="C46" s="244">
        <v>930290967.76147604</v>
      </c>
    </row>
    <row r="48" spans="1:3">
      <c r="A48" s="245" t="s">
        <v>2327</v>
      </c>
      <c r="B48" s="244">
        <v>0</v>
      </c>
      <c r="C48" s="244">
        <v>0</v>
      </c>
    </row>
    <row r="49" spans="1:3" s="250" customFormat="1">
      <c r="A49" s="251" t="s">
        <v>2274</v>
      </c>
      <c r="B49" s="250">
        <v>0.06</v>
      </c>
      <c r="C49" s="250">
        <v>0.06</v>
      </c>
    </row>
    <row r="50" spans="1:3">
      <c r="A50" s="262" t="s">
        <v>2326</v>
      </c>
      <c r="B50" s="259">
        <v>0</v>
      </c>
      <c r="C50" s="259">
        <v>0</v>
      </c>
    </row>
    <row r="52" spans="1:3">
      <c r="A52" s="248" t="s">
        <v>2292</v>
      </c>
    </row>
    <row r="53" spans="1:3">
      <c r="A53" s="245" t="s">
        <v>2325</v>
      </c>
      <c r="B53" s="244">
        <v>1456736.6050781901</v>
      </c>
      <c r="C53" s="244">
        <v>2220526.5080183698</v>
      </c>
    </row>
    <row r="54" spans="1:3">
      <c r="A54" s="245" t="s">
        <v>2324</v>
      </c>
      <c r="B54" s="244">
        <v>0</v>
      </c>
      <c r="C54" s="244">
        <v>0</v>
      </c>
    </row>
    <row r="55" spans="1:3">
      <c r="A55" s="245" t="s">
        <v>2323</v>
      </c>
      <c r="B55" s="244">
        <v>3755629.3574999999</v>
      </c>
      <c r="C55" s="244">
        <v>3003005.6879999898</v>
      </c>
    </row>
    <row r="56" spans="1:3">
      <c r="A56" s="245" t="s">
        <v>2322</v>
      </c>
      <c r="B56" s="244">
        <v>0</v>
      </c>
      <c r="C56" s="244">
        <v>0</v>
      </c>
    </row>
    <row r="57" spans="1:3">
      <c r="A57" s="245" t="s">
        <v>2321</v>
      </c>
      <c r="B57" s="244">
        <v>-6101243.4000000004</v>
      </c>
      <c r="C57" s="244">
        <v>-8579942.8200000003</v>
      </c>
    </row>
    <row r="58" spans="1:3">
      <c r="A58" s="245" t="s">
        <v>2320</v>
      </c>
      <c r="B58" s="244">
        <v>22500000</v>
      </c>
      <c r="C58" s="244">
        <v>22500000</v>
      </c>
    </row>
    <row r="59" spans="1:3">
      <c r="A59" s="245" t="s">
        <v>2319</v>
      </c>
      <c r="B59" s="244">
        <v>0</v>
      </c>
      <c r="C59" s="244">
        <v>0</v>
      </c>
    </row>
    <row r="60" spans="1:3">
      <c r="A60" s="245" t="s">
        <v>2318</v>
      </c>
      <c r="B60" s="244">
        <v>0</v>
      </c>
      <c r="C60" s="244">
        <v>0</v>
      </c>
    </row>
    <row r="61" spans="1:3">
      <c r="A61" s="245" t="s">
        <v>2317</v>
      </c>
      <c r="B61" s="244">
        <v>0</v>
      </c>
      <c r="C61" s="244">
        <v>0</v>
      </c>
    </row>
    <row r="62" spans="1:3">
      <c r="A62" s="245" t="s">
        <v>2316</v>
      </c>
      <c r="B62" s="244">
        <v>21611122.562578101</v>
      </c>
      <c r="C62" s="244">
        <v>19143589.376018301</v>
      </c>
    </row>
    <row r="63" spans="1:3">
      <c r="A63" s="245" t="s">
        <v>2315</v>
      </c>
      <c r="B63" s="244">
        <v>-18343134.962578099</v>
      </c>
      <c r="C63" s="244">
        <v>-14229988.7360183</v>
      </c>
    </row>
    <row r="64" spans="1:3">
      <c r="A64" s="262" t="s">
        <v>2314</v>
      </c>
      <c r="B64" s="259">
        <v>3267987.6</v>
      </c>
      <c r="C64" s="259">
        <v>4913600.6399999997</v>
      </c>
    </row>
    <row r="66" spans="1:3">
      <c r="A66" s="245" t="s">
        <v>2313</v>
      </c>
      <c r="B66" s="244">
        <v>0</v>
      </c>
      <c r="C66" s="244">
        <v>0</v>
      </c>
    </row>
    <row r="67" spans="1:3">
      <c r="A67" s="245" t="s">
        <v>2312</v>
      </c>
      <c r="B67" s="244">
        <v>3267987.6</v>
      </c>
      <c r="C67" s="244">
        <v>4913600.6399999997</v>
      </c>
    </row>
    <row r="68" spans="1:3" ht="12" thickBot="1">
      <c r="A68" s="262" t="s">
        <v>2311</v>
      </c>
      <c r="B68" s="273">
        <v>3267987.6</v>
      </c>
      <c r="C68" s="273">
        <v>4913600.6399999997</v>
      </c>
    </row>
    <row r="69" spans="1:3" ht="12" thickTop="1"/>
    <row r="71" spans="1:3">
      <c r="A71" s="296" t="s">
        <v>2310</v>
      </c>
      <c r="B71" s="295"/>
      <c r="C71" s="295"/>
    </row>
    <row r="72" spans="1:3">
      <c r="A72" s="245" t="s">
        <v>18</v>
      </c>
      <c r="B72" s="244">
        <v>54466460</v>
      </c>
      <c r="C72" s="244">
        <v>81893344</v>
      </c>
    </row>
    <row r="74" spans="1:3">
      <c r="A74" s="248" t="s">
        <v>2309</v>
      </c>
    </row>
    <row r="75" spans="1:3">
      <c r="A75" s="245" t="s">
        <v>2308</v>
      </c>
      <c r="B75" s="244">
        <v>17957929.128364</v>
      </c>
      <c r="C75" s="244">
        <v>13931158.9725619</v>
      </c>
    </row>
    <row r="76" spans="1:3">
      <c r="A76" s="245" t="s">
        <v>2307</v>
      </c>
      <c r="B76" s="244">
        <v>0</v>
      </c>
      <c r="C76" s="244">
        <v>0</v>
      </c>
    </row>
    <row r="77" spans="1:3">
      <c r="A77" s="245" t="s">
        <v>2306</v>
      </c>
      <c r="B77" s="252">
        <v>17957929.128364</v>
      </c>
      <c r="C77" s="252">
        <v>13931158.9725619</v>
      </c>
    </row>
    <row r="78" spans="1:3">
      <c r="A78" s="248" t="s">
        <v>2305</v>
      </c>
    </row>
    <row r="79" spans="1:3">
      <c r="A79" s="245" t="s">
        <v>2304</v>
      </c>
      <c r="B79" s="244">
        <v>-24278943.417969901</v>
      </c>
      <c r="C79" s="244">
        <v>-37008775.1336395</v>
      </c>
    </row>
    <row r="80" spans="1:3">
      <c r="A80" s="245" t="s">
        <v>2303</v>
      </c>
      <c r="B80" s="244">
        <v>0</v>
      </c>
      <c r="C80" s="244">
        <v>0</v>
      </c>
    </row>
    <row r="81" spans="1:3">
      <c r="A81" s="245" t="s">
        <v>2302</v>
      </c>
      <c r="B81" s="244">
        <v>-62593822.625</v>
      </c>
      <c r="C81" s="244">
        <v>-50050094.7999999</v>
      </c>
    </row>
    <row r="82" spans="1:3">
      <c r="A82" s="245" t="s">
        <v>2301</v>
      </c>
      <c r="B82" s="244">
        <v>0</v>
      </c>
      <c r="C82" s="244">
        <v>0</v>
      </c>
    </row>
    <row r="83" spans="1:3">
      <c r="A83" s="245" t="s">
        <v>2300</v>
      </c>
      <c r="B83" s="244">
        <v>101687390</v>
      </c>
      <c r="C83" s="244">
        <v>142999047</v>
      </c>
    </row>
    <row r="84" spans="1:3">
      <c r="A84" s="245" t="s">
        <v>2299</v>
      </c>
      <c r="B84" s="244">
        <v>-375000000</v>
      </c>
      <c r="C84" s="244">
        <v>-375000000</v>
      </c>
    </row>
    <row r="85" spans="1:3">
      <c r="A85" s="245" t="s">
        <v>2298</v>
      </c>
      <c r="B85" s="244">
        <v>0</v>
      </c>
      <c r="C85" s="244">
        <v>0</v>
      </c>
    </row>
    <row r="86" spans="1:3">
      <c r="A86" s="245" t="s">
        <v>2297</v>
      </c>
      <c r="B86" s="244">
        <v>0</v>
      </c>
      <c r="C86" s="244">
        <v>0</v>
      </c>
    </row>
    <row r="87" spans="1:3">
      <c r="A87" s="245" t="s">
        <v>2296</v>
      </c>
      <c r="B87" s="244">
        <v>0</v>
      </c>
      <c r="C87" s="244">
        <v>0</v>
      </c>
    </row>
    <row r="88" spans="1:3">
      <c r="A88" s="245" t="s">
        <v>2295</v>
      </c>
      <c r="B88" s="252">
        <v>-360185376.04297</v>
      </c>
      <c r="C88" s="252">
        <v>-319059822.93363899</v>
      </c>
    </row>
    <row r="90" spans="1:3">
      <c r="A90" s="245" t="s">
        <v>2</v>
      </c>
      <c r="B90" s="244">
        <v>0</v>
      </c>
      <c r="C90" s="244">
        <v>0</v>
      </c>
    </row>
    <row r="92" spans="1:3">
      <c r="A92" s="245" t="s">
        <v>2294</v>
      </c>
      <c r="B92" s="244">
        <v>-287760986.91460502</v>
      </c>
      <c r="C92" s="244">
        <v>-223235319.961077</v>
      </c>
    </row>
    <row r="93" spans="1:3" s="250" customFormat="1">
      <c r="A93" s="251" t="s">
        <v>5</v>
      </c>
      <c r="B93" s="250">
        <v>0.35</v>
      </c>
      <c r="C93" s="250">
        <v>0.35</v>
      </c>
    </row>
    <row r="94" spans="1:3">
      <c r="A94" s="262" t="s">
        <v>2293</v>
      </c>
      <c r="B94" s="259">
        <v>-100716345.420112</v>
      </c>
      <c r="C94" s="259">
        <v>-78132361.986377105</v>
      </c>
    </row>
    <row r="96" spans="1:3">
      <c r="A96" s="248" t="s">
        <v>2292</v>
      </c>
    </row>
    <row r="97" spans="1:3">
      <c r="A97" s="245" t="s">
        <v>2291</v>
      </c>
      <c r="B97" s="244">
        <v>7987772.3845121199</v>
      </c>
      <c r="C97" s="244">
        <v>12175887.018967399</v>
      </c>
    </row>
    <row r="98" spans="1:3">
      <c r="A98" s="245" t="s">
        <v>2290</v>
      </c>
      <c r="B98" s="244">
        <v>0</v>
      </c>
      <c r="C98" s="244">
        <v>0</v>
      </c>
    </row>
    <row r="99" spans="1:3">
      <c r="A99" s="245" t="s">
        <v>2289</v>
      </c>
      <c r="B99" s="244">
        <v>20593367.643624999</v>
      </c>
      <c r="C99" s="244">
        <v>16466481.1891999</v>
      </c>
    </row>
    <row r="100" spans="1:3">
      <c r="A100" s="245" t="s">
        <v>2288</v>
      </c>
      <c r="B100" s="244">
        <v>0</v>
      </c>
      <c r="C100" s="244">
        <v>0</v>
      </c>
    </row>
    <row r="101" spans="1:3">
      <c r="A101" s="245" t="s">
        <v>2287</v>
      </c>
      <c r="B101" s="244">
        <v>-33455151.309999999</v>
      </c>
      <c r="C101" s="244">
        <v>-47046686.463</v>
      </c>
    </row>
    <row r="102" spans="1:3">
      <c r="A102" s="245" t="s">
        <v>2286</v>
      </c>
      <c r="B102" s="244">
        <v>123375000</v>
      </c>
      <c r="C102" s="244">
        <v>123375000</v>
      </c>
    </row>
    <row r="103" spans="1:3">
      <c r="A103" s="245" t="s">
        <v>2285</v>
      </c>
      <c r="B103" s="244">
        <v>0</v>
      </c>
      <c r="C103" s="244">
        <v>0</v>
      </c>
    </row>
    <row r="104" spans="1:3">
      <c r="A104" s="245" t="s">
        <v>2284</v>
      </c>
      <c r="B104" s="244">
        <v>0</v>
      </c>
      <c r="C104" s="244">
        <v>0</v>
      </c>
    </row>
    <row r="105" spans="1:3">
      <c r="A105" s="245" t="s">
        <v>2283</v>
      </c>
      <c r="B105" s="244">
        <v>0</v>
      </c>
      <c r="C105" s="244">
        <v>0</v>
      </c>
    </row>
    <row r="106" spans="1:3">
      <c r="A106" s="245" t="s">
        <v>2282</v>
      </c>
      <c r="B106" s="244">
        <v>6420097.2369023599</v>
      </c>
      <c r="C106" s="244">
        <v>4980496.0576064195</v>
      </c>
    </row>
    <row r="107" spans="1:3">
      <c r="A107" s="262" t="s">
        <v>2281</v>
      </c>
      <c r="B107" s="259">
        <v>124921085.95503899</v>
      </c>
      <c r="C107" s="259">
        <v>109951177.802773</v>
      </c>
    </row>
    <row r="109" spans="1:3">
      <c r="A109" s="245" t="s">
        <v>2280</v>
      </c>
      <c r="B109" s="244">
        <v>-100716345.420112</v>
      </c>
      <c r="C109" s="244">
        <v>-78132361.986377105</v>
      </c>
    </row>
    <row r="110" spans="1:3">
      <c r="A110" s="245" t="s">
        <v>2279</v>
      </c>
      <c r="B110" s="244">
        <v>124921085.95503899</v>
      </c>
      <c r="C110" s="244">
        <v>109951177.802773</v>
      </c>
    </row>
    <row r="111" spans="1:3" ht="12" thickBot="1">
      <c r="A111" s="262" t="s">
        <v>2278</v>
      </c>
      <c r="B111" s="273">
        <v>24204740.534927402</v>
      </c>
      <c r="C111" s="273">
        <v>31818815.816396698</v>
      </c>
    </row>
    <row r="112" spans="1:3" ht="12" thickTop="1"/>
    <row r="113" spans="1:3">
      <c r="A113" s="294"/>
      <c r="B113" s="293"/>
      <c r="C113" s="293"/>
    </row>
    <row r="115" spans="1:3" ht="12" thickBot="1">
      <c r="A115" s="248" t="s">
        <v>2277</v>
      </c>
      <c r="B115" s="280">
        <v>27472728.134927399</v>
      </c>
      <c r="C115" s="280">
        <v>36732416.456396699</v>
      </c>
    </row>
    <row r="116" spans="1:3" ht="12" thickTop="1"/>
    <row r="117" spans="1:3">
      <c r="A117" s="294"/>
      <c r="B117" s="293"/>
      <c r="C117" s="293"/>
    </row>
    <row r="120" spans="1:3">
      <c r="A120" s="292" t="s">
        <v>2276</v>
      </c>
      <c r="B120" s="291"/>
      <c r="C120" s="291"/>
    </row>
    <row r="121" spans="1:3">
      <c r="A121" s="245" t="s">
        <v>2275</v>
      </c>
      <c r="B121" s="244">
        <v>-305718916.04297</v>
      </c>
      <c r="C121" s="244">
        <v>-237166478.93363899</v>
      </c>
    </row>
    <row r="122" spans="1:3" s="250" customFormat="1">
      <c r="A122" s="251" t="s">
        <v>2274</v>
      </c>
      <c r="B122" s="250">
        <v>0.06</v>
      </c>
      <c r="C122" s="250">
        <v>0.06</v>
      </c>
    </row>
    <row r="123" spans="1:3">
      <c r="A123" s="245" t="s">
        <v>2273</v>
      </c>
      <c r="B123" s="244">
        <v>-18343134.962578099</v>
      </c>
      <c r="C123" s="244">
        <v>-14229988.7360183</v>
      </c>
    </row>
    <row r="124" spans="1:3">
      <c r="A124" s="245" t="s">
        <v>2272</v>
      </c>
      <c r="B124" s="244">
        <v>-6420097.2369023599</v>
      </c>
      <c r="C124" s="244">
        <v>-4980496.0576064195</v>
      </c>
    </row>
    <row r="125" spans="1:3">
      <c r="A125" s="290"/>
      <c r="B125" s="288"/>
      <c r="C125" s="288"/>
    </row>
    <row r="126" spans="1:3">
      <c r="A126" s="245" t="s">
        <v>2271</v>
      </c>
      <c r="B126" s="244">
        <v>-299298818.80606699</v>
      </c>
      <c r="C126" s="244">
        <v>-232185982.87603301</v>
      </c>
    </row>
    <row r="127" spans="1:3" s="250" customFormat="1">
      <c r="A127" s="251" t="s">
        <v>2270</v>
      </c>
      <c r="B127" s="250">
        <v>0.06</v>
      </c>
      <c r="C127" s="250">
        <v>0.06</v>
      </c>
    </row>
    <row r="128" spans="1:3">
      <c r="A128" s="245" t="s">
        <v>2269</v>
      </c>
      <c r="B128" s="244">
        <v>17957929.128364</v>
      </c>
      <c r="C128" s="244">
        <v>13931158.9725619</v>
      </c>
    </row>
    <row r="129" spans="1:3">
      <c r="A129" s="245" t="s">
        <v>2268</v>
      </c>
      <c r="B129" s="244">
        <v>17957929.128364</v>
      </c>
      <c r="C129" s="244">
        <v>13931158.9725619</v>
      </c>
    </row>
    <row r="131" spans="1:3">
      <c r="A131" s="289" t="s">
        <v>2267</v>
      </c>
      <c r="B131" s="288"/>
      <c r="C131" s="288"/>
    </row>
    <row r="132" spans="1:3">
      <c r="A132" s="245" t="s">
        <v>2266</v>
      </c>
      <c r="B132" s="244">
        <v>54466460</v>
      </c>
      <c r="C132" s="244">
        <v>81893344</v>
      </c>
    </row>
    <row r="133" spans="1:3">
      <c r="A133" s="245" t="s">
        <v>2265</v>
      </c>
      <c r="B133" s="244">
        <v>-360185376.04297</v>
      </c>
      <c r="C133" s="244">
        <v>-319059822.93363899</v>
      </c>
    </row>
    <row r="134" spans="1:3">
      <c r="A134" s="245" t="s">
        <v>2264</v>
      </c>
      <c r="B134" s="244">
        <v>-305718916.04297</v>
      </c>
      <c r="C134" s="244">
        <v>-237166478.93363899</v>
      </c>
    </row>
    <row r="136" spans="1:3">
      <c r="A136" s="248" t="s">
        <v>2263</v>
      </c>
      <c r="B136" s="244">
        <v>0</v>
      </c>
      <c r="C136" s="244">
        <v>0</v>
      </c>
    </row>
    <row r="137" spans="1:3">
      <c r="A137" s="245" t="s">
        <v>24</v>
      </c>
      <c r="B137" s="244">
        <v>-66035931.645437703</v>
      </c>
      <c r="C137" s="244">
        <v>-74758538.821567997</v>
      </c>
    </row>
    <row r="138" spans="1:3">
      <c r="A138" s="245" t="s">
        <v>1682</v>
      </c>
      <c r="B138" s="244">
        <v>0</v>
      </c>
      <c r="C138" s="244">
        <v>0</v>
      </c>
    </row>
    <row r="139" spans="1:3">
      <c r="A139" s="245" t="s">
        <v>2262</v>
      </c>
      <c r="B139" s="244">
        <v>-66035931.645437703</v>
      </c>
      <c r="C139" s="244">
        <v>-74758538.821567997</v>
      </c>
    </row>
    <row r="140" spans="1:3">
      <c r="A140" s="245" t="s">
        <v>2261</v>
      </c>
      <c r="B140" s="244">
        <v>-66035931.645437703</v>
      </c>
      <c r="C140" s="244">
        <v>-74758538.821567997</v>
      </c>
    </row>
    <row r="141" spans="1:3">
      <c r="A141" s="245" t="s">
        <v>1846</v>
      </c>
      <c r="B141" s="244">
        <v>1</v>
      </c>
      <c r="C141" s="244">
        <v>1</v>
      </c>
    </row>
    <row r="142" spans="1:3">
      <c r="A142" s="245" t="s">
        <v>2260</v>
      </c>
      <c r="B142" s="244">
        <v>1</v>
      </c>
      <c r="C142" s="244">
        <v>1</v>
      </c>
    </row>
    <row r="143" spans="1:3">
      <c r="A143" s="245" t="s">
        <v>2259</v>
      </c>
      <c r="B143" s="244">
        <v>0</v>
      </c>
      <c r="C143" s="244">
        <v>0</v>
      </c>
    </row>
    <row r="144" spans="1:3">
      <c r="A144" s="245" t="s">
        <v>2258</v>
      </c>
      <c r="B144" s="244">
        <v>0</v>
      </c>
      <c r="C144" s="244">
        <v>0</v>
      </c>
    </row>
    <row r="145" spans="1:3">
      <c r="A145" s="245" t="s">
        <v>2257</v>
      </c>
      <c r="B145" s="244">
        <v>12</v>
      </c>
      <c r="C145" s="244">
        <v>12</v>
      </c>
    </row>
    <row r="146" spans="1:3">
      <c r="A146" s="245" t="s">
        <v>2256</v>
      </c>
      <c r="B146" s="244">
        <v>17957929.128364</v>
      </c>
      <c r="C146" s="244">
        <v>13931158.9725619</v>
      </c>
    </row>
    <row r="147" spans="1:3">
      <c r="A147" s="245" t="s">
        <v>1843</v>
      </c>
      <c r="B147" s="244">
        <v>0</v>
      </c>
      <c r="C147" s="244">
        <v>0</v>
      </c>
    </row>
    <row r="148" spans="1:3">
      <c r="A148" s="245" t="s">
        <v>2240</v>
      </c>
      <c r="B148" s="244">
        <v>0</v>
      </c>
      <c r="C148" s="244">
        <v>0</v>
      </c>
    </row>
    <row r="149" spans="1:3">
      <c r="A149" s="245" t="s">
        <v>2255</v>
      </c>
      <c r="B149" s="244">
        <v>0</v>
      </c>
      <c r="C149" s="244">
        <v>0</v>
      </c>
    </row>
    <row r="150" spans="1:3">
      <c r="A150" s="245" t="s">
        <v>2254</v>
      </c>
      <c r="B150" s="244">
        <v>0</v>
      </c>
      <c r="C150" s="244">
        <v>0</v>
      </c>
    </row>
    <row r="151" spans="1:3">
      <c r="A151" s="245" t="s">
        <v>2240</v>
      </c>
      <c r="B151" s="244">
        <v>0</v>
      </c>
      <c r="C151" s="244">
        <v>0</v>
      </c>
    </row>
    <row r="152" spans="1:3">
      <c r="A152" s="245" t="s">
        <v>2253</v>
      </c>
      <c r="B152" s="244">
        <v>0</v>
      </c>
      <c r="C152" s="244">
        <v>0</v>
      </c>
    </row>
    <row r="153" spans="1:3">
      <c r="A153" s="245" t="s">
        <v>1843</v>
      </c>
      <c r="B153" s="244">
        <v>0</v>
      </c>
      <c r="C153" s="244">
        <v>0</v>
      </c>
    </row>
    <row r="154" spans="1:3">
      <c r="A154" s="245" t="s">
        <v>2252</v>
      </c>
      <c r="B154" s="244">
        <v>17957929.128364</v>
      </c>
      <c r="C154" s="244">
        <v>13931158.9725619</v>
      </c>
    </row>
    <row r="156" spans="1:3" s="250" customFormat="1">
      <c r="A156" s="251" t="s">
        <v>1878</v>
      </c>
      <c r="B156" s="250">
        <v>1</v>
      </c>
      <c r="C156" s="250">
        <v>0.999999999999999</v>
      </c>
    </row>
    <row r="157" spans="1:3">
      <c r="A157" s="245" t="s">
        <v>2251</v>
      </c>
      <c r="B157" s="244">
        <v>17957929.128364</v>
      </c>
      <c r="C157" s="244">
        <v>13931158.9725619</v>
      </c>
    </row>
    <row r="159" spans="1:3">
      <c r="A159" s="245" t="s">
        <v>1846</v>
      </c>
      <c r="B159" s="244">
        <v>1</v>
      </c>
      <c r="C159" s="244">
        <v>1</v>
      </c>
    </row>
    <row r="160" spans="1:3">
      <c r="A160" s="245" t="s">
        <v>2250</v>
      </c>
      <c r="B160" s="244">
        <v>0</v>
      </c>
      <c r="C160" s="244">
        <v>0</v>
      </c>
    </row>
    <row r="161" spans="1:3">
      <c r="A161" s="245" t="s">
        <v>2249</v>
      </c>
      <c r="B161" s="244">
        <v>0</v>
      </c>
      <c r="C161" s="244">
        <v>0</v>
      </c>
    </row>
    <row r="162" spans="1:3">
      <c r="A162" s="245" t="s">
        <v>2240</v>
      </c>
      <c r="B162" s="244">
        <v>11</v>
      </c>
      <c r="C162" s="244">
        <v>11</v>
      </c>
    </row>
    <row r="163" spans="1:3">
      <c r="A163" s="245" t="s">
        <v>2248</v>
      </c>
      <c r="B163" s="244">
        <v>66</v>
      </c>
      <c r="C163" s="244">
        <v>66</v>
      </c>
    </row>
    <row r="164" spans="1:3">
      <c r="A164" s="245" t="s">
        <v>2247</v>
      </c>
      <c r="B164" s="244">
        <v>16647116.4981301</v>
      </c>
      <c r="C164" s="244">
        <v>12924781.801170001</v>
      </c>
    </row>
    <row r="165" spans="1:3">
      <c r="A165" s="245" t="s">
        <v>1843</v>
      </c>
      <c r="B165" s="244">
        <v>0</v>
      </c>
      <c r="C165" s="244">
        <v>0</v>
      </c>
    </row>
    <row r="166" spans="1:3">
      <c r="A166" s="245" t="s">
        <v>2246</v>
      </c>
      <c r="B166" s="244">
        <v>66</v>
      </c>
      <c r="C166" s="244">
        <v>66</v>
      </c>
    </row>
    <row r="167" spans="1:3">
      <c r="A167" s="245" t="s">
        <v>2245</v>
      </c>
      <c r="B167" s="244">
        <v>92048525.019055501</v>
      </c>
      <c r="C167" s="244">
        <v>71007752.961637601</v>
      </c>
    </row>
    <row r="169" spans="1:3">
      <c r="A169" s="245" t="s">
        <v>1846</v>
      </c>
      <c r="B169" s="244">
        <v>3</v>
      </c>
      <c r="C169" s="244">
        <v>3</v>
      </c>
    </row>
    <row r="170" spans="1:3">
      <c r="A170" s="245" t="s">
        <v>2244</v>
      </c>
      <c r="B170" s="244">
        <v>9</v>
      </c>
      <c r="C170" s="244">
        <v>9</v>
      </c>
    </row>
    <row r="171" spans="1:3">
      <c r="A171" s="245" t="s">
        <v>2242</v>
      </c>
      <c r="B171" s="244">
        <v>3</v>
      </c>
      <c r="C171" s="244">
        <v>3</v>
      </c>
    </row>
    <row r="172" spans="1:3">
      <c r="A172" s="245" t="s">
        <v>2243</v>
      </c>
      <c r="B172" s="244">
        <v>18</v>
      </c>
      <c r="C172" s="244">
        <v>18</v>
      </c>
    </row>
    <row r="173" spans="1:3">
      <c r="A173" s="245" t="s">
        <v>2242</v>
      </c>
      <c r="B173" s="244">
        <v>3</v>
      </c>
      <c r="C173" s="244">
        <v>3</v>
      </c>
    </row>
    <row r="174" spans="1:3">
      <c r="A174" s="245" t="s">
        <v>2241</v>
      </c>
      <c r="B174" s="244">
        <v>27</v>
      </c>
      <c r="C174" s="244">
        <v>27</v>
      </c>
    </row>
    <row r="175" spans="1:3">
      <c r="A175" s="245" t="s">
        <v>2240</v>
      </c>
      <c r="B175" s="244">
        <v>3</v>
      </c>
      <c r="C175" s="244">
        <v>3</v>
      </c>
    </row>
    <row r="176" spans="1:3">
      <c r="A176" s="245" t="s">
        <v>2239</v>
      </c>
      <c r="B176" s="244">
        <v>36</v>
      </c>
      <c r="C176" s="244">
        <v>36</v>
      </c>
    </row>
    <row r="177" spans="1:3">
      <c r="A177" s="245" t="s">
        <v>1843</v>
      </c>
      <c r="B177" s="244">
        <v>0</v>
      </c>
      <c r="C177" s="244">
        <v>0</v>
      </c>
    </row>
    <row r="178" spans="1:3">
      <c r="A178" s="245" t="s">
        <v>2238</v>
      </c>
      <c r="B178" s="244">
        <v>90</v>
      </c>
      <c r="C178" s="244">
        <v>90</v>
      </c>
    </row>
    <row r="179" spans="1:3">
      <c r="A179" s="245" t="s">
        <v>2237</v>
      </c>
      <c r="B179" s="244">
        <v>127964383.275783</v>
      </c>
      <c r="C179" s="244">
        <v>98870070.906761602</v>
      </c>
    </row>
    <row r="181" spans="1:3">
      <c r="A181" s="245" t="s">
        <v>2236</v>
      </c>
      <c r="B181" s="244">
        <v>17957929.128364</v>
      </c>
      <c r="C181" s="244">
        <v>13931158.9725619</v>
      </c>
    </row>
    <row r="182" spans="1:3">
      <c r="A182" s="245" t="s">
        <v>1835</v>
      </c>
      <c r="B182" s="244">
        <v>17957929.128364</v>
      </c>
      <c r="C182" s="244">
        <v>13931158.9725619</v>
      </c>
    </row>
    <row r="183" spans="1:3">
      <c r="A183" s="245" t="s">
        <v>2235</v>
      </c>
      <c r="B183" s="244">
        <v>-17957929.128364</v>
      </c>
      <c r="C183" s="244">
        <v>-13931158.9725619</v>
      </c>
    </row>
    <row r="187" spans="1:3">
      <c r="A187" s="287" t="s">
        <v>2234</v>
      </c>
      <c r="B187" s="244">
        <v>17957929.128364</v>
      </c>
      <c r="C187" s="244">
        <v>13931158.9725619</v>
      </c>
    </row>
    <row r="188" spans="1:3">
      <c r="A188" s="245" t="s">
        <v>2233</v>
      </c>
      <c r="B188" s="244">
        <v>17957929.128364</v>
      </c>
      <c r="C188" s="244">
        <v>13931158.9725619</v>
      </c>
    </row>
    <row r="190" spans="1:3">
      <c r="A190" s="248" t="s">
        <v>2232</v>
      </c>
    </row>
    <row r="191" spans="1:3">
      <c r="A191" s="245" t="s">
        <v>1846</v>
      </c>
      <c r="B191" s="244">
        <v>0</v>
      </c>
      <c r="C191" s="244">
        <v>0</v>
      </c>
    </row>
    <row r="192" spans="1:3">
      <c r="A192" s="287" t="s">
        <v>2231</v>
      </c>
      <c r="B192" s="244">
        <v>0</v>
      </c>
      <c r="C192" s="244">
        <v>0</v>
      </c>
    </row>
    <row r="193" spans="1:3">
      <c r="A193" s="245" t="s">
        <v>2230</v>
      </c>
      <c r="B193" s="244">
        <v>0</v>
      </c>
      <c r="C193" s="244">
        <v>0</v>
      </c>
    </row>
    <row r="195" spans="1:3">
      <c r="A195" s="245" t="s">
        <v>1843</v>
      </c>
      <c r="B195" s="244">
        <v>0</v>
      </c>
      <c r="C195" s="244">
        <v>0</v>
      </c>
    </row>
    <row r="197" spans="1:3">
      <c r="A197" s="286" t="s">
        <v>2229</v>
      </c>
      <c r="B197" s="285"/>
      <c r="C197" s="285"/>
    </row>
    <row r="199" spans="1:3">
      <c r="A199" s="262" t="s">
        <v>2228</v>
      </c>
    </row>
    <row r="200" spans="1:3">
      <c r="A200" s="245" t="s">
        <v>2227</v>
      </c>
      <c r="B200" s="244">
        <v>17957929.128364</v>
      </c>
      <c r="C200" s="244">
        <v>13931158.9725619</v>
      </c>
    </row>
    <row r="201" spans="1:3">
      <c r="A201" s="245" t="s">
        <v>2226</v>
      </c>
      <c r="B201" s="244">
        <v>110006454.14741901</v>
      </c>
      <c r="C201" s="244">
        <v>84938911.934199601</v>
      </c>
    </row>
    <row r="203" spans="1:3">
      <c r="A203" s="262" t="s">
        <v>2225</v>
      </c>
    </row>
    <row r="204" spans="1:3">
      <c r="A204" s="245" t="s">
        <v>2224</v>
      </c>
      <c r="B204" s="244">
        <v>0</v>
      </c>
      <c r="C204" s="244">
        <v>0</v>
      </c>
    </row>
    <row r="205" spans="1:3">
      <c r="A205" s="245" t="s">
        <v>2223</v>
      </c>
      <c r="B205" s="244">
        <v>0</v>
      </c>
      <c r="C205" s="244">
        <v>0</v>
      </c>
    </row>
    <row r="207" spans="1:3">
      <c r="A207" s="244"/>
    </row>
    <row r="208" spans="1:3">
      <c r="A208" s="298" t="s">
        <v>2344</v>
      </c>
      <c r="B208" s="297"/>
      <c r="C208" s="297"/>
    </row>
    <row r="210" spans="1:3">
      <c r="A210" s="245" t="s">
        <v>2181</v>
      </c>
      <c r="B210" s="244">
        <v>78</v>
      </c>
      <c r="C210" s="244">
        <v>78</v>
      </c>
    </row>
    <row r="211" spans="1:3">
      <c r="A211" s="261" t="s">
        <v>2342</v>
      </c>
      <c r="B211" s="260"/>
      <c r="C211" s="260"/>
    </row>
    <row r="212" spans="1:3">
      <c r="A212" s="261" t="s">
        <v>2340</v>
      </c>
      <c r="B212" s="260"/>
      <c r="C212" s="260"/>
    </row>
    <row r="213" spans="1:3">
      <c r="A213" s="261" t="s">
        <v>2339</v>
      </c>
      <c r="B213" s="260"/>
      <c r="C213" s="260"/>
    </row>
    <row r="214" spans="1:3">
      <c r="A214" s="261" t="s">
        <v>2338</v>
      </c>
      <c r="B214" s="260"/>
      <c r="C214" s="260"/>
    </row>
    <row r="217" spans="1:3">
      <c r="A217" s="296" t="s">
        <v>2337</v>
      </c>
      <c r="B217" s="295"/>
      <c r="C217" s="295"/>
    </row>
    <row r="218" spans="1:3">
      <c r="A218" s="245" t="s">
        <v>18</v>
      </c>
      <c r="B218" s="244">
        <v>9834107</v>
      </c>
      <c r="C218" s="244">
        <v>8604354</v>
      </c>
    </row>
    <row r="220" spans="1:3">
      <c r="A220" s="248" t="s">
        <v>2309</v>
      </c>
    </row>
    <row r="221" spans="1:3">
      <c r="A221" s="245" t="s">
        <v>2308</v>
      </c>
      <c r="B221" s="244">
        <v>-1265821.6221848601</v>
      </c>
      <c r="C221" s="244">
        <v>-1030911.19412802</v>
      </c>
    </row>
    <row r="222" spans="1:3">
      <c r="A222" s="245" t="s">
        <v>2336</v>
      </c>
      <c r="B222" s="244">
        <v>0</v>
      </c>
      <c r="C222" s="244">
        <v>0</v>
      </c>
    </row>
    <row r="223" spans="1:3">
      <c r="A223" s="245" t="s">
        <v>2306</v>
      </c>
      <c r="B223" s="252">
        <v>-1265821.6221848601</v>
      </c>
      <c r="C223" s="252">
        <v>-1030911.19412802</v>
      </c>
    </row>
    <row r="224" spans="1:3">
      <c r="A224" s="248" t="s">
        <v>2305</v>
      </c>
    </row>
    <row r="225" spans="1:3">
      <c r="A225" s="245" t="s">
        <v>2304</v>
      </c>
      <c r="B225" s="244">
        <v>-2272148.0363489799</v>
      </c>
      <c r="C225" s="244">
        <v>-1683260.11494676</v>
      </c>
    </row>
    <row r="226" spans="1:3">
      <c r="A226" s="245" t="s">
        <v>2303</v>
      </c>
      <c r="B226" s="244">
        <v>0</v>
      </c>
      <c r="C226" s="244">
        <v>0</v>
      </c>
    </row>
    <row r="227" spans="1:3">
      <c r="A227" s="245" t="s">
        <v>2302</v>
      </c>
      <c r="B227" s="244">
        <v>0</v>
      </c>
      <c r="C227" s="244">
        <v>0</v>
      </c>
    </row>
    <row r="228" spans="1:3">
      <c r="A228" s="245" t="s">
        <v>2301</v>
      </c>
      <c r="B228" s="244">
        <v>0</v>
      </c>
      <c r="C228" s="244">
        <v>0</v>
      </c>
    </row>
    <row r="229" spans="1:3">
      <c r="A229" s="245" t="s">
        <v>2300</v>
      </c>
      <c r="B229" s="244">
        <v>13993732</v>
      </c>
      <c r="C229" s="244">
        <v>10635441</v>
      </c>
    </row>
    <row r="230" spans="1:3">
      <c r="A230" s="245" t="s">
        <v>2299</v>
      </c>
      <c r="B230" s="244">
        <v>0</v>
      </c>
      <c r="C230" s="244">
        <v>0</v>
      </c>
    </row>
    <row r="231" spans="1:3">
      <c r="A231" s="245" t="s">
        <v>2298</v>
      </c>
      <c r="B231" s="244">
        <v>-15791</v>
      </c>
      <c r="C231" s="244">
        <v>-15791</v>
      </c>
    </row>
    <row r="232" spans="1:3">
      <c r="A232" s="245" t="s">
        <v>2297</v>
      </c>
      <c r="B232" s="244">
        <v>9668</v>
      </c>
      <c r="C232" s="244">
        <v>9668</v>
      </c>
    </row>
    <row r="233" spans="1:3">
      <c r="A233" s="245" t="s">
        <v>2335</v>
      </c>
      <c r="B233" s="244">
        <v>0</v>
      </c>
      <c r="C233" s="244">
        <v>0</v>
      </c>
    </row>
    <row r="234" spans="1:3">
      <c r="A234" s="245" t="s">
        <v>2295</v>
      </c>
      <c r="B234" s="252">
        <v>11715460.963651</v>
      </c>
      <c r="C234" s="252">
        <v>8946057.8850532304</v>
      </c>
    </row>
    <row r="236" spans="1:3" s="250" customFormat="1">
      <c r="A236" s="245" t="s">
        <v>2334</v>
      </c>
      <c r="B236" s="244">
        <v>20283746.341466099</v>
      </c>
      <c r="C236" s="244">
        <v>16519500.6909252</v>
      </c>
    </row>
    <row r="238" spans="1:3">
      <c r="A238" s="245" t="s">
        <v>2333</v>
      </c>
      <c r="B238" s="244">
        <v>84783799.453420907</v>
      </c>
      <c r="C238" s="244">
        <v>64500053.111954801</v>
      </c>
    </row>
    <row r="239" spans="1:3">
      <c r="A239" s="245" t="s">
        <v>2332</v>
      </c>
      <c r="B239" s="244">
        <v>0</v>
      </c>
      <c r="C239" s="244">
        <v>0</v>
      </c>
    </row>
    <row r="240" spans="1:3">
      <c r="A240" s="245" t="s">
        <v>2331</v>
      </c>
      <c r="B240" s="244">
        <v>0</v>
      </c>
      <c r="C240" s="244">
        <v>0</v>
      </c>
    </row>
    <row r="241" spans="1:3">
      <c r="A241" s="245" t="s">
        <v>2330</v>
      </c>
      <c r="B241" s="244">
        <v>-20283746.341466099</v>
      </c>
      <c r="C241" s="244">
        <v>-16519500.6909252</v>
      </c>
    </row>
    <row r="242" spans="1:3">
      <c r="A242" s="245" t="s">
        <v>2329</v>
      </c>
      <c r="B242" s="244">
        <v>-20283746.341466099</v>
      </c>
      <c r="C242" s="244">
        <v>-16519500.6909252</v>
      </c>
    </row>
    <row r="243" spans="1:3">
      <c r="A243" s="245" t="s">
        <v>2328</v>
      </c>
      <c r="B243" s="244">
        <v>64500053.111954801</v>
      </c>
      <c r="C243" s="244">
        <v>47980552.421029598</v>
      </c>
    </row>
    <row r="245" spans="1:3">
      <c r="A245" s="245" t="s">
        <v>2327</v>
      </c>
      <c r="B245" s="244">
        <v>0</v>
      </c>
      <c r="C245" s="244">
        <v>0</v>
      </c>
    </row>
    <row r="246" spans="1:3">
      <c r="A246" s="251" t="s">
        <v>2274</v>
      </c>
      <c r="B246" s="250">
        <v>0.06</v>
      </c>
      <c r="C246" s="250">
        <v>0.06</v>
      </c>
    </row>
    <row r="247" spans="1:3">
      <c r="A247" s="262" t="s">
        <v>2326</v>
      </c>
      <c r="B247" s="259">
        <v>0</v>
      </c>
      <c r="C247" s="259">
        <v>0</v>
      </c>
    </row>
    <row r="249" spans="1:3">
      <c r="A249" s="248" t="s">
        <v>2292</v>
      </c>
    </row>
    <row r="250" spans="1:3">
      <c r="A250" s="245" t="s">
        <v>2325</v>
      </c>
      <c r="B250" s="244">
        <v>136328.88218093899</v>
      </c>
      <c r="C250" s="244">
        <v>100995.606896806</v>
      </c>
    </row>
    <row r="251" spans="1:3">
      <c r="A251" s="245" t="s">
        <v>2324</v>
      </c>
      <c r="B251" s="244">
        <v>0</v>
      </c>
      <c r="C251" s="244">
        <v>0</v>
      </c>
    </row>
    <row r="252" spans="1:3">
      <c r="A252" s="245" t="s">
        <v>2323</v>
      </c>
      <c r="B252" s="244">
        <v>0</v>
      </c>
      <c r="C252" s="244">
        <v>0</v>
      </c>
    </row>
    <row r="253" spans="1:3">
      <c r="A253" s="245" t="s">
        <v>2322</v>
      </c>
      <c r="B253" s="244">
        <v>0</v>
      </c>
      <c r="C253" s="244">
        <v>0</v>
      </c>
    </row>
    <row r="254" spans="1:3">
      <c r="A254" s="245" t="s">
        <v>2321</v>
      </c>
      <c r="B254" s="244">
        <v>-839623.91999999899</v>
      </c>
      <c r="C254" s="244">
        <v>-638126.46</v>
      </c>
    </row>
    <row r="255" spans="1:3">
      <c r="A255" s="245" t="s">
        <v>2320</v>
      </c>
      <c r="B255" s="244">
        <v>0</v>
      </c>
      <c r="C255" s="244">
        <v>0</v>
      </c>
    </row>
    <row r="256" spans="1:3">
      <c r="A256" s="245" t="s">
        <v>2319</v>
      </c>
      <c r="B256" s="244">
        <v>947.46</v>
      </c>
      <c r="C256" s="244">
        <v>947.46</v>
      </c>
    </row>
    <row r="257" spans="1:3">
      <c r="A257" s="245" t="s">
        <v>2318</v>
      </c>
      <c r="B257" s="244">
        <v>-580.08000000000004</v>
      </c>
      <c r="C257" s="244">
        <v>-580.08000000000004</v>
      </c>
    </row>
    <row r="258" spans="1:3">
      <c r="A258" s="245" t="s">
        <v>2317</v>
      </c>
      <c r="B258" s="244">
        <v>0</v>
      </c>
      <c r="C258" s="244">
        <v>0</v>
      </c>
    </row>
    <row r="259" spans="1:3">
      <c r="A259" s="245" t="s">
        <v>2316</v>
      </c>
      <c r="B259" s="244">
        <v>-702927.65781906003</v>
      </c>
      <c r="C259" s="244">
        <v>-536763.47310319298</v>
      </c>
    </row>
    <row r="260" spans="1:3">
      <c r="A260" s="245" t="s">
        <v>2315</v>
      </c>
      <c r="B260" s="244">
        <v>1217024.78048796</v>
      </c>
      <c r="C260" s="244">
        <v>991170.04145551205</v>
      </c>
    </row>
    <row r="261" spans="1:3">
      <c r="A261" s="262" t="s">
        <v>2314</v>
      </c>
      <c r="B261" s="259">
        <v>514097.12266890798</v>
      </c>
      <c r="C261" s="259">
        <v>454406.56835231802</v>
      </c>
    </row>
    <row r="263" spans="1:3">
      <c r="A263" s="245" t="s">
        <v>2313</v>
      </c>
      <c r="B263" s="244">
        <v>0</v>
      </c>
      <c r="C263" s="244">
        <v>0</v>
      </c>
    </row>
    <row r="264" spans="1:3">
      <c r="A264" s="245" t="s">
        <v>2312</v>
      </c>
      <c r="B264" s="244">
        <v>514097.12266890798</v>
      </c>
      <c r="C264" s="244">
        <v>454406.56835231802</v>
      </c>
    </row>
    <row r="265" spans="1:3" ht="12" thickBot="1">
      <c r="A265" s="262" t="s">
        <v>2311</v>
      </c>
      <c r="B265" s="273">
        <v>514097.12266890798</v>
      </c>
      <c r="C265" s="273">
        <v>454406.56835231802</v>
      </c>
    </row>
    <row r="266" spans="1:3" ht="12" thickTop="1"/>
    <row r="268" spans="1:3">
      <c r="A268" s="296" t="s">
        <v>2310</v>
      </c>
      <c r="B268" s="295"/>
      <c r="C268" s="295"/>
    </row>
    <row r="269" spans="1:3">
      <c r="A269" s="245" t="s">
        <v>18</v>
      </c>
      <c r="B269" s="244">
        <v>9834107</v>
      </c>
      <c r="C269" s="244">
        <v>8604354</v>
      </c>
    </row>
    <row r="271" spans="1:3">
      <c r="A271" s="248" t="s">
        <v>2309</v>
      </c>
    </row>
    <row r="272" spans="1:3">
      <c r="A272" s="245" t="s">
        <v>2308</v>
      </c>
      <c r="B272" s="244">
        <v>-1265821.6221848601</v>
      </c>
      <c r="C272" s="244">
        <v>-1030911.19412802</v>
      </c>
    </row>
    <row r="273" spans="1:3">
      <c r="A273" s="245" t="s">
        <v>2307</v>
      </c>
      <c r="B273" s="244">
        <v>0</v>
      </c>
      <c r="C273" s="244">
        <v>0</v>
      </c>
    </row>
    <row r="274" spans="1:3">
      <c r="A274" s="245" t="s">
        <v>2306</v>
      </c>
      <c r="B274" s="252">
        <v>-1265821.6221848601</v>
      </c>
      <c r="C274" s="252">
        <v>-1030911.19412802</v>
      </c>
    </row>
    <row r="275" spans="1:3">
      <c r="A275" s="248" t="s">
        <v>2305</v>
      </c>
    </row>
    <row r="276" spans="1:3">
      <c r="A276" s="245" t="s">
        <v>2304</v>
      </c>
      <c r="B276" s="244">
        <v>-2272148.0363489799</v>
      </c>
      <c r="C276" s="244">
        <v>-1683260.11494676</v>
      </c>
    </row>
    <row r="277" spans="1:3">
      <c r="A277" s="245" t="s">
        <v>2303</v>
      </c>
      <c r="B277" s="244">
        <v>0</v>
      </c>
      <c r="C277" s="244">
        <v>0</v>
      </c>
    </row>
    <row r="278" spans="1:3">
      <c r="A278" s="245" t="s">
        <v>2302</v>
      </c>
      <c r="B278" s="244">
        <v>0</v>
      </c>
      <c r="C278" s="244">
        <v>0</v>
      </c>
    </row>
    <row r="279" spans="1:3">
      <c r="A279" s="245" t="s">
        <v>2301</v>
      </c>
      <c r="B279" s="244">
        <v>0</v>
      </c>
      <c r="C279" s="244">
        <v>0</v>
      </c>
    </row>
    <row r="280" spans="1:3" s="250" customFormat="1">
      <c r="A280" s="245" t="s">
        <v>2300</v>
      </c>
      <c r="B280" s="244">
        <v>13993732</v>
      </c>
      <c r="C280" s="244">
        <v>10635441</v>
      </c>
    </row>
    <row r="281" spans="1:3">
      <c r="A281" s="245" t="s">
        <v>2299</v>
      </c>
      <c r="B281" s="244">
        <v>0</v>
      </c>
      <c r="C281" s="244">
        <v>0</v>
      </c>
    </row>
    <row r="282" spans="1:3">
      <c r="A282" s="245" t="s">
        <v>2298</v>
      </c>
      <c r="B282" s="244">
        <v>-15791</v>
      </c>
      <c r="C282" s="244">
        <v>-15791</v>
      </c>
    </row>
    <row r="283" spans="1:3">
      <c r="A283" s="245" t="s">
        <v>2297</v>
      </c>
      <c r="B283" s="244">
        <v>9668</v>
      </c>
      <c r="C283" s="244">
        <v>9668</v>
      </c>
    </row>
    <row r="284" spans="1:3">
      <c r="A284" s="245" t="s">
        <v>2296</v>
      </c>
      <c r="B284" s="244">
        <v>0</v>
      </c>
      <c r="C284" s="244">
        <v>0</v>
      </c>
    </row>
    <row r="285" spans="1:3">
      <c r="A285" s="245" t="s">
        <v>2295</v>
      </c>
      <c r="B285" s="252">
        <v>11715460.963651</v>
      </c>
      <c r="C285" s="252">
        <v>8946057.8850532304</v>
      </c>
    </row>
    <row r="287" spans="1:3">
      <c r="A287" s="245" t="s">
        <v>2</v>
      </c>
      <c r="B287" s="244">
        <v>0</v>
      </c>
      <c r="C287" s="244">
        <v>0</v>
      </c>
    </row>
    <row r="289" spans="1:3">
      <c r="A289" s="245" t="s">
        <v>2294</v>
      </c>
      <c r="B289" s="244">
        <v>20283746.341466099</v>
      </c>
      <c r="C289" s="244">
        <v>16519500.6909252</v>
      </c>
    </row>
    <row r="290" spans="1:3">
      <c r="A290" s="251" t="s">
        <v>5</v>
      </c>
      <c r="B290" s="250">
        <v>0.35</v>
      </c>
      <c r="C290" s="250">
        <v>0.35</v>
      </c>
    </row>
    <row r="291" spans="1:3">
      <c r="A291" s="262" t="s">
        <v>2293</v>
      </c>
      <c r="B291" s="259">
        <v>7099311.2195131499</v>
      </c>
      <c r="C291" s="259">
        <v>5781825.2418238204</v>
      </c>
    </row>
    <row r="293" spans="1:3">
      <c r="A293" s="248" t="s">
        <v>2292</v>
      </c>
    </row>
    <row r="294" spans="1:3">
      <c r="A294" s="245" t="s">
        <v>2291</v>
      </c>
      <c r="B294" s="244">
        <v>747536.70395881694</v>
      </c>
      <c r="C294" s="244">
        <v>553792.57781748602</v>
      </c>
    </row>
    <row r="295" spans="1:3">
      <c r="A295" s="245" t="s">
        <v>2290</v>
      </c>
      <c r="B295" s="244">
        <v>0</v>
      </c>
      <c r="C295" s="244">
        <v>0</v>
      </c>
    </row>
    <row r="296" spans="1:3">
      <c r="A296" s="245" t="s">
        <v>2289</v>
      </c>
      <c r="B296" s="244">
        <v>0</v>
      </c>
      <c r="C296" s="244">
        <v>0</v>
      </c>
    </row>
    <row r="297" spans="1:3">
      <c r="A297" s="245" t="s">
        <v>2288</v>
      </c>
      <c r="B297" s="244">
        <v>0</v>
      </c>
      <c r="C297" s="244">
        <v>0</v>
      </c>
    </row>
    <row r="298" spans="1:3">
      <c r="A298" s="245" t="s">
        <v>2287</v>
      </c>
      <c r="B298" s="244">
        <v>-4603937.8279999997</v>
      </c>
      <c r="C298" s="244">
        <v>-3499060.0890000002</v>
      </c>
    </row>
    <row r="299" spans="1:3">
      <c r="A299" s="245" t="s">
        <v>2286</v>
      </c>
      <c r="B299" s="244">
        <v>0</v>
      </c>
      <c r="C299" s="244">
        <v>0</v>
      </c>
    </row>
    <row r="300" spans="1:3">
      <c r="A300" s="245" t="s">
        <v>2285</v>
      </c>
      <c r="B300" s="244">
        <v>5195.2389999999996</v>
      </c>
      <c r="C300" s="244">
        <v>5195.2389999999996</v>
      </c>
    </row>
    <row r="301" spans="1:3">
      <c r="A301" s="245" t="s">
        <v>2284</v>
      </c>
      <c r="B301" s="244">
        <v>-3180.7719999999999</v>
      </c>
      <c r="C301" s="244">
        <v>-3180.7719999999999</v>
      </c>
    </row>
    <row r="302" spans="1:3">
      <c r="A302" s="245" t="s">
        <v>2283</v>
      </c>
      <c r="B302" s="244">
        <v>0</v>
      </c>
      <c r="C302" s="244">
        <v>0</v>
      </c>
    </row>
    <row r="303" spans="1:3">
      <c r="A303" s="245" t="s">
        <v>2282</v>
      </c>
      <c r="B303" s="244">
        <v>-425958.67317078903</v>
      </c>
      <c r="C303" s="244">
        <v>-346909.51450942899</v>
      </c>
    </row>
    <row r="304" spans="1:3">
      <c r="A304" s="262" t="s">
        <v>2281</v>
      </c>
      <c r="B304" s="259">
        <v>-4280345.33021197</v>
      </c>
      <c r="C304" s="259">
        <v>-3290162.5586919398</v>
      </c>
    </row>
    <row r="306" spans="1:3">
      <c r="A306" s="245" t="s">
        <v>2280</v>
      </c>
      <c r="B306" s="244">
        <v>7099311.2195131499</v>
      </c>
      <c r="C306" s="244">
        <v>5781825.2418238204</v>
      </c>
    </row>
    <row r="307" spans="1:3" s="250" customFormat="1">
      <c r="A307" s="245" t="s">
        <v>2279</v>
      </c>
      <c r="B307" s="244">
        <v>-4280345.33021197</v>
      </c>
      <c r="C307" s="244">
        <v>-3290162.5586919398</v>
      </c>
    </row>
    <row r="308" spans="1:3" ht="12" thickBot="1">
      <c r="A308" s="262" t="s">
        <v>2278</v>
      </c>
      <c r="B308" s="273">
        <v>2818965.8893011799</v>
      </c>
      <c r="C308" s="273">
        <v>2491662.6831318699</v>
      </c>
    </row>
    <row r="309" spans="1:3" ht="12" thickTop="1"/>
    <row r="310" spans="1:3">
      <c r="A310" s="294"/>
      <c r="B310" s="293"/>
      <c r="C310" s="293"/>
    </row>
    <row r="312" spans="1:3" s="250" customFormat="1" ht="12" thickBot="1">
      <c r="A312" s="248" t="s">
        <v>2277</v>
      </c>
      <c r="B312" s="280">
        <v>3333063.01197008</v>
      </c>
      <c r="C312" s="280">
        <v>2946069.2514841901</v>
      </c>
    </row>
    <row r="313" spans="1:3" ht="12" thickTop="1"/>
    <row r="314" spans="1:3">
      <c r="A314" s="294"/>
      <c r="B314" s="293"/>
      <c r="C314" s="293"/>
    </row>
    <row r="315" spans="1:3">
      <c r="A315" s="244"/>
    </row>
    <row r="316" spans="1:3">
      <c r="A316" s="244"/>
    </row>
    <row r="317" spans="1:3">
      <c r="A317" s="292" t="s">
        <v>2276</v>
      </c>
      <c r="B317" s="291"/>
      <c r="C317" s="291"/>
    </row>
    <row r="318" spans="1:3">
      <c r="A318" s="245" t="s">
        <v>2275</v>
      </c>
      <c r="B318" s="244">
        <v>21549567.963651001</v>
      </c>
      <c r="C318" s="244">
        <v>17550411.885053199</v>
      </c>
    </row>
    <row r="319" spans="1:3">
      <c r="A319" s="251" t="s">
        <v>2274</v>
      </c>
      <c r="B319" s="250">
        <v>0.06</v>
      </c>
      <c r="C319" s="250">
        <v>0.06</v>
      </c>
    </row>
    <row r="320" spans="1:3">
      <c r="A320" s="245" t="s">
        <v>2273</v>
      </c>
      <c r="B320" s="244">
        <v>1292974.0778190601</v>
      </c>
      <c r="C320" s="244">
        <v>1053024.7131031901</v>
      </c>
    </row>
    <row r="321" spans="1:3">
      <c r="A321" s="245" t="s">
        <v>2272</v>
      </c>
      <c r="B321" s="244">
        <v>452540.92723667098</v>
      </c>
      <c r="C321" s="244">
        <v>368558.64958611701</v>
      </c>
    </row>
    <row r="322" spans="1:3">
      <c r="A322" s="290"/>
      <c r="B322" s="288"/>
      <c r="C322" s="288"/>
    </row>
    <row r="323" spans="1:3">
      <c r="A323" s="245" t="s">
        <v>2271</v>
      </c>
      <c r="B323" s="244">
        <v>21097027.036414299</v>
      </c>
      <c r="C323" s="244">
        <v>17181853.235467099</v>
      </c>
    </row>
    <row r="324" spans="1:3">
      <c r="A324" s="251" t="s">
        <v>2270</v>
      </c>
      <c r="B324" s="250">
        <v>0.06</v>
      </c>
      <c r="C324" s="250">
        <v>0.06</v>
      </c>
    </row>
    <row r="325" spans="1:3">
      <c r="A325" s="245" t="s">
        <v>2269</v>
      </c>
      <c r="B325" s="244">
        <v>-1265821.6221848601</v>
      </c>
      <c r="C325" s="244">
        <v>-1030911.19412802</v>
      </c>
    </row>
    <row r="326" spans="1:3">
      <c r="A326" s="245" t="s">
        <v>2268</v>
      </c>
      <c r="B326" s="244">
        <v>-1265821.6221848601</v>
      </c>
      <c r="C326" s="244">
        <v>-1030911.19412802</v>
      </c>
    </row>
    <row r="328" spans="1:3">
      <c r="A328" s="289" t="s">
        <v>2267</v>
      </c>
      <c r="B328" s="288"/>
      <c r="C328" s="288"/>
    </row>
    <row r="329" spans="1:3">
      <c r="A329" s="245" t="s">
        <v>2266</v>
      </c>
      <c r="B329" s="244">
        <v>9834107</v>
      </c>
      <c r="C329" s="244">
        <v>8604354</v>
      </c>
    </row>
    <row r="330" spans="1:3">
      <c r="A330" s="245" t="s">
        <v>2265</v>
      </c>
      <c r="B330" s="244">
        <v>11715460.963651</v>
      </c>
      <c r="C330" s="244">
        <v>8946057.8850532304</v>
      </c>
    </row>
    <row r="331" spans="1:3">
      <c r="A331" s="245" t="s">
        <v>2264</v>
      </c>
      <c r="B331" s="244">
        <v>21549567.963651001</v>
      </c>
      <c r="C331" s="244">
        <v>17550411.885053199</v>
      </c>
    </row>
    <row r="333" spans="1:3">
      <c r="A333" s="248" t="s">
        <v>2263</v>
      </c>
      <c r="B333" s="244">
        <v>0</v>
      </c>
      <c r="C333" s="244">
        <v>0</v>
      </c>
    </row>
    <row r="334" spans="1:3">
      <c r="A334" s="245" t="s">
        <v>24</v>
      </c>
      <c r="B334" s="244">
        <v>-66035931.645437703</v>
      </c>
      <c r="C334" s="244">
        <v>-74758538.821567997</v>
      </c>
    </row>
    <row r="335" spans="1:3">
      <c r="A335" s="245" t="s">
        <v>1682</v>
      </c>
      <c r="B335" s="244">
        <v>0</v>
      </c>
      <c r="C335" s="244">
        <v>0</v>
      </c>
    </row>
    <row r="336" spans="1:3">
      <c r="A336" s="245" t="s">
        <v>2262</v>
      </c>
      <c r="B336" s="244">
        <v>-66035931.645437703</v>
      </c>
      <c r="C336" s="244">
        <v>-74758538.821567997</v>
      </c>
    </row>
    <row r="337" spans="1:13">
      <c r="A337" s="245" t="s">
        <v>2261</v>
      </c>
      <c r="B337" s="244">
        <v>-66035931.645437703</v>
      </c>
      <c r="C337" s="244">
        <v>-74758538.821567997</v>
      </c>
    </row>
    <row r="338" spans="1:13">
      <c r="A338" s="245" t="s">
        <v>1846</v>
      </c>
      <c r="B338" s="244">
        <v>0</v>
      </c>
      <c r="C338" s="244">
        <v>0</v>
      </c>
    </row>
    <row r="339" spans="1:13">
      <c r="A339" s="245" t="s">
        <v>2260</v>
      </c>
      <c r="B339" s="244">
        <v>0</v>
      </c>
      <c r="C339" s="244">
        <v>0</v>
      </c>
    </row>
    <row r="340" spans="1:13">
      <c r="A340" s="245" t="s">
        <v>2259</v>
      </c>
      <c r="B340" s="244">
        <v>0</v>
      </c>
      <c r="C340" s="244">
        <v>0</v>
      </c>
    </row>
    <row r="341" spans="1:13" s="250" customFormat="1">
      <c r="A341" s="245" t="s">
        <v>2258</v>
      </c>
      <c r="B341" s="244">
        <v>0</v>
      </c>
      <c r="C341" s="244">
        <v>0</v>
      </c>
      <c r="J341" s="244"/>
      <c r="K341" s="244"/>
      <c r="L341" s="244"/>
      <c r="M341" s="244"/>
    </row>
    <row r="342" spans="1:13">
      <c r="A342" s="245" t="s">
        <v>2257</v>
      </c>
      <c r="B342" s="244">
        <v>0</v>
      </c>
      <c r="C342" s="244">
        <v>0</v>
      </c>
      <c r="J342" s="250"/>
      <c r="K342" s="250"/>
      <c r="L342" s="250"/>
      <c r="M342" s="250"/>
    </row>
    <row r="343" spans="1:13">
      <c r="A343" s="245" t="s">
        <v>2256</v>
      </c>
      <c r="B343" s="244">
        <v>0</v>
      </c>
      <c r="C343" s="244">
        <v>0</v>
      </c>
    </row>
    <row r="344" spans="1:13">
      <c r="A344" s="245" t="s">
        <v>1843</v>
      </c>
      <c r="B344" s="244">
        <v>0</v>
      </c>
      <c r="C344" s="244">
        <v>0</v>
      </c>
    </row>
    <row r="345" spans="1:13">
      <c r="A345" s="245" t="s">
        <v>2240</v>
      </c>
      <c r="B345" s="244">
        <v>0</v>
      </c>
      <c r="C345" s="244">
        <v>0</v>
      </c>
    </row>
    <row r="346" spans="1:13">
      <c r="A346" s="245" t="s">
        <v>2255</v>
      </c>
      <c r="B346" s="244">
        <v>0</v>
      </c>
      <c r="C346" s="244">
        <v>0</v>
      </c>
    </row>
    <row r="347" spans="1:13">
      <c r="A347" s="245" t="s">
        <v>2254</v>
      </c>
      <c r="B347" s="244">
        <v>0</v>
      </c>
      <c r="C347" s="244">
        <v>0</v>
      </c>
    </row>
    <row r="348" spans="1:13">
      <c r="A348" s="245" t="s">
        <v>2240</v>
      </c>
      <c r="B348" s="244">
        <v>12</v>
      </c>
      <c r="C348" s="244">
        <v>12</v>
      </c>
    </row>
    <row r="349" spans="1:13">
      <c r="A349" s="245" t="s">
        <v>2253</v>
      </c>
      <c r="B349" s="244">
        <v>-1265821.6221848601</v>
      </c>
      <c r="C349" s="244">
        <v>-1030911.19412802</v>
      </c>
    </row>
    <row r="350" spans="1:13">
      <c r="A350" s="245" t="s">
        <v>1843</v>
      </c>
      <c r="B350" s="244">
        <v>0</v>
      </c>
      <c r="C350" s="244">
        <v>0</v>
      </c>
    </row>
    <row r="351" spans="1:13">
      <c r="A351" s="245" t="s">
        <v>2252</v>
      </c>
      <c r="B351" s="244">
        <v>-1265821.6221848601</v>
      </c>
      <c r="C351" s="244">
        <v>-1030911.19412802</v>
      </c>
    </row>
    <row r="353" spans="1:3">
      <c r="A353" s="251" t="s">
        <v>1878</v>
      </c>
      <c r="B353" s="250">
        <v>1</v>
      </c>
      <c r="C353" s="250">
        <v>0.999999999999999</v>
      </c>
    </row>
    <row r="354" spans="1:3">
      <c r="A354" s="245" t="s">
        <v>2251</v>
      </c>
      <c r="B354" s="244">
        <v>-1265821.6221848601</v>
      </c>
      <c r="C354" s="244">
        <v>-1030911.19412802</v>
      </c>
    </row>
    <row r="356" spans="1:3">
      <c r="A356" s="245" t="s">
        <v>1846</v>
      </c>
      <c r="B356" s="244">
        <v>1</v>
      </c>
      <c r="C356" s="244">
        <v>1</v>
      </c>
    </row>
    <row r="357" spans="1:3">
      <c r="A357" s="245" t="s">
        <v>2250</v>
      </c>
      <c r="B357" s="244">
        <v>0</v>
      </c>
      <c r="C357" s="244">
        <v>0</v>
      </c>
    </row>
    <row r="358" spans="1:3">
      <c r="A358" s="245" t="s">
        <v>2249</v>
      </c>
      <c r="B358" s="244">
        <v>0</v>
      </c>
      <c r="C358" s="244">
        <v>0</v>
      </c>
    </row>
    <row r="359" spans="1:3">
      <c r="A359" s="245" t="s">
        <v>2240</v>
      </c>
      <c r="B359" s="244">
        <v>11</v>
      </c>
      <c r="C359" s="244">
        <v>11</v>
      </c>
    </row>
    <row r="360" spans="1:3">
      <c r="A360" s="245" t="s">
        <v>2248</v>
      </c>
      <c r="B360" s="244">
        <v>66</v>
      </c>
      <c r="C360" s="244">
        <v>66</v>
      </c>
    </row>
    <row r="361" spans="1:3">
      <c r="A361" s="245" t="s">
        <v>2247</v>
      </c>
      <c r="B361" s="244">
        <v>-1173424.8342187901</v>
      </c>
      <c r="C361" s="244">
        <v>-956438.89117418102</v>
      </c>
    </row>
    <row r="362" spans="1:3">
      <c r="A362" s="245" t="s">
        <v>1843</v>
      </c>
      <c r="B362" s="244">
        <v>0</v>
      </c>
      <c r="C362" s="244">
        <v>0</v>
      </c>
    </row>
    <row r="363" spans="1:3">
      <c r="A363" s="245" t="s">
        <v>2246</v>
      </c>
      <c r="B363" s="244">
        <v>66</v>
      </c>
      <c r="C363" s="244">
        <v>66</v>
      </c>
    </row>
    <row r="364" spans="1:3">
      <c r="A364" s="245" t="s">
        <v>2245</v>
      </c>
      <c r="B364" s="244">
        <v>-6488332.3921414204</v>
      </c>
      <c r="C364" s="244">
        <v>-5254601.3969265297</v>
      </c>
    </row>
    <row r="366" spans="1:3">
      <c r="A366" s="245" t="s">
        <v>1846</v>
      </c>
      <c r="B366" s="244">
        <v>3</v>
      </c>
      <c r="C366" s="244">
        <v>3</v>
      </c>
    </row>
    <row r="367" spans="1:3">
      <c r="A367" s="245" t="s">
        <v>2244</v>
      </c>
      <c r="B367" s="244">
        <v>9</v>
      </c>
      <c r="C367" s="244">
        <v>9</v>
      </c>
    </row>
    <row r="368" spans="1:3">
      <c r="A368" s="245" t="s">
        <v>2242</v>
      </c>
      <c r="B368" s="244">
        <v>3</v>
      </c>
      <c r="C368" s="244">
        <v>3</v>
      </c>
    </row>
    <row r="369" spans="1:3">
      <c r="A369" s="245" t="s">
        <v>2243</v>
      </c>
      <c r="B369" s="244">
        <v>18</v>
      </c>
      <c r="C369" s="244">
        <v>18</v>
      </c>
    </row>
    <row r="370" spans="1:3">
      <c r="A370" s="245" t="s">
        <v>2242</v>
      </c>
      <c r="B370" s="244">
        <v>3</v>
      </c>
      <c r="C370" s="244">
        <v>3</v>
      </c>
    </row>
    <row r="371" spans="1:3">
      <c r="A371" s="245" t="s">
        <v>2241</v>
      </c>
      <c r="B371" s="244">
        <v>27</v>
      </c>
      <c r="C371" s="244">
        <v>27</v>
      </c>
    </row>
    <row r="372" spans="1:3">
      <c r="A372" s="245" t="s">
        <v>2240</v>
      </c>
      <c r="B372" s="244">
        <v>3</v>
      </c>
      <c r="C372" s="244">
        <v>3</v>
      </c>
    </row>
    <row r="373" spans="1:3">
      <c r="A373" s="245" t="s">
        <v>2239</v>
      </c>
      <c r="B373" s="244">
        <v>36</v>
      </c>
      <c r="C373" s="244">
        <v>36</v>
      </c>
    </row>
    <row r="374" spans="1:3">
      <c r="A374" s="245" t="s">
        <v>1843</v>
      </c>
      <c r="B374" s="244">
        <v>0</v>
      </c>
      <c r="C374" s="244">
        <v>0</v>
      </c>
    </row>
    <row r="375" spans="1:3">
      <c r="A375" s="245" t="s">
        <v>2238</v>
      </c>
      <c r="B375" s="244">
        <v>90</v>
      </c>
      <c r="C375" s="244">
        <v>90</v>
      </c>
    </row>
    <row r="376" spans="1:3">
      <c r="A376" s="245" t="s">
        <v>2237</v>
      </c>
      <c r="B376" s="244">
        <v>-9019975.6365111396</v>
      </c>
      <c r="C376" s="244">
        <v>-7316423.7851825804</v>
      </c>
    </row>
    <row r="378" spans="1:3">
      <c r="A378" s="245" t="s">
        <v>2236</v>
      </c>
      <c r="B378" s="244">
        <v>-1265821.6221848601</v>
      </c>
      <c r="C378" s="244">
        <v>-1030911.19412802</v>
      </c>
    </row>
    <row r="379" spans="1:3">
      <c r="A379" s="245" t="s">
        <v>1835</v>
      </c>
      <c r="B379" s="244">
        <v>-1265821.6221848601</v>
      </c>
      <c r="C379" s="244">
        <v>-1030911.19412802</v>
      </c>
    </row>
    <row r="380" spans="1:3">
      <c r="A380" s="245" t="s">
        <v>2235</v>
      </c>
      <c r="B380" s="244">
        <v>1265821.6221848601</v>
      </c>
      <c r="C380" s="244">
        <v>1030911.19412802</v>
      </c>
    </row>
    <row r="384" spans="1:3">
      <c r="A384" s="287" t="s">
        <v>2234</v>
      </c>
      <c r="B384" s="244">
        <v>-1265821.6221848601</v>
      </c>
      <c r="C384" s="244">
        <v>-1030911.19412802</v>
      </c>
    </row>
    <row r="385" spans="1:3">
      <c r="A385" s="245" t="s">
        <v>2233</v>
      </c>
      <c r="B385" s="244">
        <v>-1265821.6221848601</v>
      </c>
      <c r="C385" s="244">
        <v>-1030911.19412802</v>
      </c>
    </row>
    <row r="387" spans="1:3">
      <c r="A387" s="248" t="s">
        <v>2232</v>
      </c>
    </row>
    <row r="388" spans="1:3">
      <c r="A388" s="245" t="s">
        <v>1846</v>
      </c>
      <c r="B388" s="244">
        <v>12</v>
      </c>
      <c r="C388" s="244">
        <v>12</v>
      </c>
    </row>
    <row r="389" spans="1:3">
      <c r="A389" s="287" t="s">
        <v>2231</v>
      </c>
      <c r="B389" s="244">
        <v>-1265821.6221848601</v>
      </c>
      <c r="C389" s="244">
        <v>-1030911.19412802</v>
      </c>
    </row>
    <row r="390" spans="1:3">
      <c r="A390" s="245" t="s">
        <v>2230</v>
      </c>
      <c r="B390" s="244">
        <v>-1265821.6221848601</v>
      </c>
      <c r="C390" s="244">
        <v>-1030911.19412802</v>
      </c>
    </row>
    <row r="392" spans="1:3">
      <c r="A392" s="245" t="s">
        <v>1843</v>
      </c>
      <c r="B392" s="244">
        <v>0</v>
      </c>
      <c r="C392" s="244">
        <v>0</v>
      </c>
    </row>
    <row r="394" spans="1:3">
      <c r="A394" s="286" t="s">
        <v>2229</v>
      </c>
      <c r="B394" s="285"/>
      <c r="C394" s="285"/>
    </row>
    <row r="396" spans="1:3">
      <c r="A396" s="262" t="s">
        <v>2228</v>
      </c>
    </row>
    <row r="397" spans="1:3">
      <c r="A397" s="245" t="s">
        <v>2227</v>
      </c>
      <c r="B397" s="244">
        <v>-1265821.6221848601</v>
      </c>
      <c r="C397" s="244">
        <v>-1030911.19412802</v>
      </c>
    </row>
    <row r="398" spans="1:3">
      <c r="A398" s="245" t="s">
        <v>2226</v>
      </c>
      <c r="B398" s="244">
        <v>-7754154.01432628</v>
      </c>
      <c r="C398" s="244">
        <v>-6285512.5910545504</v>
      </c>
    </row>
    <row r="400" spans="1:3">
      <c r="A400" s="262" t="s">
        <v>2225</v>
      </c>
    </row>
    <row r="401" spans="1:13">
      <c r="A401" s="245" t="s">
        <v>2224</v>
      </c>
      <c r="B401" s="244">
        <v>-1265821.6221848601</v>
      </c>
      <c r="C401" s="244">
        <v>-1030911.19412802</v>
      </c>
    </row>
    <row r="402" spans="1:13">
      <c r="A402" s="245" t="s">
        <v>2223</v>
      </c>
      <c r="B402" s="244">
        <v>-7754154.01432628</v>
      </c>
      <c r="C402" s="244">
        <v>-6285512.5910545504</v>
      </c>
    </row>
    <row r="404" spans="1:13">
      <c r="A404" s="244"/>
    </row>
    <row r="405" spans="1:13">
      <c r="A405" s="298" t="s">
        <v>2343</v>
      </c>
      <c r="B405" s="297"/>
      <c r="C405" s="297"/>
    </row>
    <row r="406" spans="1:13" s="260" customFormat="1">
      <c r="A406" s="245"/>
      <c r="B406" s="244"/>
      <c r="C406" s="244"/>
      <c r="J406" s="244"/>
      <c r="K406" s="244"/>
      <c r="L406" s="244"/>
      <c r="M406" s="244"/>
    </row>
    <row r="407" spans="1:13" s="260" customFormat="1">
      <c r="A407" s="245" t="s">
        <v>2181</v>
      </c>
      <c r="B407" s="244">
        <v>156</v>
      </c>
      <c r="C407" s="244">
        <v>156</v>
      </c>
    </row>
    <row r="408" spans="1:13" s="260" customFormat="1">
      <c r="A408" s="261" t="s">
        <v>2342</v>
      </c>
      <c r="B408" s="260" t="s">
        <v>2341</v>
      </c>
      <c r="C408" s="260" t="s">
        <v>2341</v>
      </c>
    </row>
    <row r="409" spans="1:13" s="260" customFormat="1">
      <c r="A409" s="261" t="s">
        <v>2340</v>
      </c>
    </row>
    <row r="410" spans="1:13">
      <c r="A410" s="261" t="s">
        <v>2339</v>
      </c>
      <c r="B410" s="260"/>
      <c r="C410" s="260"/>
      <c r="J410" s="260"/>
      <c r="K410" s="260"/>
      <c r="L410" s="260"/>
      <c r="M410" s="260"/>
    </row>
    <row r="411" spans="1:13">
      <c r="A411" s="261" t="s">
        <v>2338</v>
      </c>
      <c r="B411" s="260"/>
      <c r="C411" s="260"/>
    </row>
    <row r="413" spans="1:13">
      <c r="A413" s="244"/>
    </row>
    <row r="414" spans="1:13">
      <c r="A414" s="296" t="s">
        <v>2337</v>
      </c>
      <c r="B414" s="295"/>
      <c r="C414" s="295"/>
    </row>
    <row r="415" spans="1:13">
      <c r="A415" s="245" t="s">
        <v>18</v>
      </c>
      <c r="B415" s="244">
        <v>64300567</v>
      </c>
      <c r="C415" s="244">
        <v>90497698</v>
      </c>
    </row>
    <row r="417" spans="1:3">
      <c r="A417" s="248" t="s">
        <v>2309</v>
      </c>
    </row>
    <row r="418" spans="1:3">
      <c r="A418" s="245" t="s">
        <v>2308</v>
      </c>
      <c r="B418" s="244">
        <v>-1265821.6221848601</v>
      </c>
      <c r="C418" s="244">
        <v>-1030911.19412802</v>
      </c>
    </row>
    <row r="419" spans="1:3">
      <c r="A419" s="245" t="s">
        <v>2336</v>
      </c>
      <c r="B419" s="244">
        <v>0</v>
      </c>
      <c r="C419" s="244">
        <v>0</v>
      </c>
    </row>
    <row r="420" spans="1:3">
      <c r="A420" s="245" t="s">
        <v>2306</v>
      </c>
      <c r="B420" s="252">
        <v>-1265821.6221848601</v>
      </c>
      <c r="C420" s="252">
        <v>-1030911.19412802</v>
      </c>
    </row>
    <row r="421" spans="1:3">
      <c r="A421" s="248" t="s">
        <v>2305</v>
      </c>
    </row>
    <row r="422" spans="1:3">
      <c r="A422" s="245" t="s">
        <v>2304</v>
      </c>
      <c r="B422" s="244">
        <v>-26551091.4543189</v>
      </c>
      <c r="C422" s="244">
        <v>-38692035.2485862</v>
      </c>
    </row>
    <row r="423" spans="1:3">
      <c r="A423" s="245" t="s">
        <v>2303</v>
      </c>
      <c r="B423" s="244">
        <v>0</v>
      </c>
      <c r="C423" s="244">
        <v>0</v>
      </c>
    </row>
    <row r="424" spans="1:3">
      <c r="A424" s="245" t="s">
        <v>2302</v>
      </c>
      <c r="B424" s="244">
        <v>-62593822.625</v>
      </c>
      <c r="C424" s="244">
        <v>-50050094.7999999</v>
      </c>
    </row>
    <row r="425" spans="1:3">
      <c r="A425" s="245" t="s">
        <v>2301</v>
      </c>
      <c r="B425" s="244">
        <v>0</v>
      </c>
      <c r="C425" s="244">
        <v>0</v>
      </c>
    </row>
    <row r="426" spans="1:3">
      <c r="A426" s="245" t="s">
        <v>2300</v>
      </c>
      <c r="B426" s="244">
        <v>115681122</v>
      </c>
      <c r="C426" s="244">
        <v>153634488</v>
      </c>
    </row>
    <row r="427" spans="1:3">
      <c r="A427" s="245" t="s">
        <v>2299</v>
      </c>
      <c r="B427" s="244">
        <v>-375000000</v>
      </c>
      <c r="C427" s="244">
        <v>-375000000</v>
      </c>
    </row>
    <row r="428" spans="1:3">
      <c r="A428" s="245" t="s">
        <v>2298</v>
      </c>
      <c r="B428" s="244">
        <v>-15791</v>
      </c>
      <c r="C428" s="244">
        <v>-15791</v>
      </c>
    </row>
    <row r="429" spans="1:3">
      <c r="A429" s="245" t="s">
        <v>2297</v>
      </c>
      <c r="B429" s="244">
        <v>9668</v>
      </c>
      <c r="C429" s="244">
        <v>9668</v>
      </c>
    </row>
    <row r="430" spans="1:3">
      <c r="A430" s="245" t="s">
        <v>2335</v>
      </c>
      <c r="B430" s="244">
        <v>0</v>
      </c>
      <c r="C430" s="244">
        <v>0</v>
      </c>
    </row>
    <row r="431" spans="1:3">
      <c r="A431" s="245" t="s">
        <v>2295</v>
      </c>
      <c r="B431" s="252">
        <v>-348469915.079319</v>
      </c>
      <c r="C431" s="252">
        <v>-310113765.04858601</v>
      </c>
    </row>
    <row r="433" spans="1:13">
      <c r="A433" s="245" t="s">
        <v>2334</v>
      </c>
      <c r="B433" s="244">
        <v>-285435169.70150298</v>
      </c>
      <c r="C433" s="244">
        <v>-220646978.24271399</v>
      </c>
    </row>
    <row r="435" spans="1:13">
      <c r="A435" s="245" t="s">
        <v>2333</v>
      </c>
      <c r="B435" s="244">
        <v>472189372.23828799</v>
      </c>
      <c r="C435" s="244">
        <v>757624541.93979204</v>
      </c>
    </row>
    <row r="436" spans="1:13">
      <c r="A436" s="245" t="s">
        <v>2332</v>
      </c>
      <c r="B436" s="244">
        <v>305718916.04297</v>
      </c>
      <c r="C436" s="244">
        <v>237166478.93363899</v>
      </c>
    </row>
    <row r="437" spans="1:13">
      <c r="A437" s="245" t="s">
        <v>2331</v>
      </c>
      <c r="B437" s="244">
        <v>0</v>
      </c>
      <c r="C437" s="244">
        <v>0</v>
      </c>
    </row>
    <row r="438" spans="1:13">
      <c r="A438" s="245" t="s">
        <v>2330</v>
      </c>
      <c r="B438" s="244">
        <v>-20283746.341466099</v>
      </c>
      <c r="C438" s="244">
        <v>-16519500.6909252</v>
      </c>
    </row>
    <row r="439" spans="1:13">
      <c r="A439" s="245" t="s">
        <v>2329</v>
      </c>
      <c r="B439" s="244">
        <v>-20283746.341466099</v>
      </c>
      <c r="C439" s="244">
        <v>-16519500.6909252</v>
      </c>
    </row>
    <row r="440" spans="1:13" s="250" customFormat="1">
      <c r="A440" s="245" t="s">
        <v>2328</v>
      </c>
      <c r="B440" s="244">
        <v>757624541.93979204</v>
      </c>
      <c r="C440" s="244">
        <v>978271520.18250597</v>
      </c>
      <c r="J440" s="244"/>
      <c r="K440" s="244"/>
      <c r="L440" s="244"/>
      <c r="M440" s="244"/>
    </row>
    <row r="441" spans="1:13">
      <c r="J441" s="250"/>
      <c r="K441" s="250"/>
      <c r="L441" s="250"/>
      <c r="M441" s="250"/>
    </row>
    <row r="442" spans="1:13">
      <c r="A442" s="245" t="s">
        <v>2327</v>
      </c>
      <c r="B442" s="244">
        <v>0</v>
      </c>
      <c r="C442" s="244">
        <v>0</v>
      </c>
    </row>
    <row r="443" spans="1:13">
      <c r="A443" s="251" t="s">
        <v>2274</v>
      </c>
      <c r="B443" s="250">
        <v>0.12</v>
      </c>
      <c r="C443" s="250">
        <v>0.12</v>
      </c>
    </row>
    <row r="444" spans="1:13">
      <c r="A444" s="262" t="s">
        <v>2326</v>
      </c>
      <c r="B444" s="259">
        <v>0</v>
      </c>
      <c r="C444" s="259">
        <v>0</v>
      </c>
    </row>
    <row r="446" spans="1:13">
      <c r="A446" s="248" t="s">
        <v>2292</v>
      </c>
    </row>
    <row r="447" spans="1:13">
      <c r="A447" s="245" t="s">
        <v>2325</v>
      </c>
      <c r="B447" s="244">
        <v>1593065.48725913</v>
      </c>
      <c r="C447" s="244">
        <v>2321522.1149151698</v>
      </c>
    </row>
    <row r="448" spans="1:13">
      <c r="A448" s="245" t="s">
        <v>2324</v>
      </c>
      <c r="B448" s="244">
        <v>0</v>
      </c>
      <c r="C448" s="244">
        <v>0</v>
      </c>
    </row>
    <row r="449" spans="1:3">
      <c r="A449" s="245" t="s">
        <v>2323</v>
      </c>
      <c r="B449" s="244">
        <v>3755629.3574999999</v>
      </c>
      <c r="C449" s="244">
        <v>3003005.6879999898</v>
      </c>
    </row>
    <row r="450" spans="1:3">
      <c r="A450" s="245" t="s">
        <v>2322</v>
      </c>
      <c r="B450" s="244">
        <v>0</v>
      </c>
      <c r="C450" s="244">
        <v>0</v>
      </c>
    </row>
    <row r="451" spans="1:3">
      <c r="A451" s="245" t="s">
        <v>2321</v>
      </c>
      <c r="B451" s="244">
        <v>-6940867.3199999901</v>
      </c>
      <c r="C451" s="244">
        <v>-9218069.2799999993</v>
      </c>
    </row>
    <row r="452" spans="1:3">
      <c r="A452" s="245" t="s">
        <v>2320</v>
      </c>
      <c r="B452" s="244">
        <v>22500000</v>
      </c>
      <c r="C452" s="244">
        <v>22500000</v>
      </c>
    </row>
    <row r="453" spans="1:3">
      <c r="A453" s="245" t="s">
        <v>2319</v>
      </c>
      <c r="B453" s="244">
        <v>947.46</v>
      </c>
      <c r="C453" s="244">
        <v>947.46</v>
      </c>
    </row>
    <row r="454" spans="1:3">
      <c r="A454" s="245" t="s">
        <v>2318</v>
      </c>
      <c r="B454" s="244">
        <v>-580.08000000000004</v>
      </c>
      <c r="C454" s="244">
        <v>-580.08000000000004</v>
      </c>
    </row>
    <row r="455" spans="1:3">
      <c r="A455" s="245" t="s">
        <v>2317</v>
      </c>
      <c r="B455" s="244">
        <v>0</v>
      </c>
      <c r="C455" s="244">
        <v>0</v>
      </c>
    </row>
    <row r="456" spans="1:3">
      <c r="A456" s="245" t="s">
        <v>2316</v>
      </c>
      <c r="B456" s="244">
        <v>20908194.904759102</v>
      </c>
      <c r="C456" s="244">
        <v>18606825.902915101</v>
      </c>
    </row>
    <row r="457" spans="1:3">
      <c r="A457" s="245" t="s">
        <v>2315</v>
      </c>
      <c r="B457" s="244">
        <v>-17126110.1820902</v>
      </c>
      <c r="C457" s="244">
        <v>-13238818.6945628</v>
      </c>
    </row>
    <row r="458" spans="1:3">
      <c r="A458" s="262" t="s">
        <v>2314</v>
      </c>
      <c r="B458" s="259">
        <v>3782084.7226689002</v>
      </c>
      <c r="C458" s="259">
        <v>5368007.2083523097</v>
      </c>
    </row>
    <row r="460" spans="1:3">
      <c r="A460" s="245" t="s">
        <v>2313</v>
      </c>
      <c r="B460" s="244">
        <v>0</v>
      </c>
      <c r="C460" s="244">
        <v>0</v>
      </c>
    </row>
    <row r="461" spans="1:3">
      <c r="A461" s="245" t="s">
        <v>2312</v>
      </c>
      <c r="B461" s="244">
        <v>3782084.7226689002</v>
      </c>
      <c r="C461" s="244">
        <v>5368007.2083523097</v>
      </c>
    </row>
    <row r="462" spans="1:3" ht="12" thickBot="1">
      <c r="A462" s="262" t="s">
        <v>2311</v>
      </c>
      <c r="B462" s="273">
        <v>3782084.7226689002</v>
      </c>
      <c r="C462" s="273">
        <v>5368007.2083523097</v>
      </c>
    </row>
    <row r="463" spans="1:3" ht="12" thickTop="1"/>
    <row r="465" spans="1:3">
      <c r="A465" s="296" t="s">
        <v>2310</v>
      </c>
      <c r="B465" s="295"/>
      <c r="C465" s="295"/>
    </row>
    <row r="466" spans="1:3">
      <c r="A466" s="245" t="s">
        <v>18</v>
      </c>
      <c r="B466" s="244">
        <v>64300567</v>
      </c>
      <c r="C466" s="244">
        <v>90497698</v>
      </c>
    </row>
    <row r="468" spans="1:3">
      <c r="A468" s="248" t="s">
        <v>2309</v>
      </c>
    </row>
    <row r="469" spans="1:3">
      <c r="A469" s="245" t="s">
        <v>2308</v>
      </c>
      <c r="B469" s="244">
        <v>16692107.5061792</v>
      </c>
      <c r="C469" s="244">
        <v>12900247.7784339</v>
      </c>
    </row>
    <row r="470" spans="1:3">
      <c r="A470" s="245" t="s">
        <v>2307</v>
      </c>
      <c r="B470" s="244">
        <v>0</v>
      </c>
      <c r="C470" s="244">
        <v>0</v>
      </c>
    </row>
    <row r="471" spans="1:3">
      <c r="A471" s="245" t="s">
        <v>2306</v>
      </c>
      <c r="B471" s="252">
        <v>16692107.5061792</v>
      </c>
      <c r="C471" s="252">
        <v>12900247.7784339</v>
      </c>
    </row>
    <row r="472" spans="1:3">
      <c r="A472" s="248" t="s">
        <v>2305</v>
      </c>
    </row>
    <row r="473" spans="1:3">
      <c r="A473" s="245" t="s">
        <v>2304</v>
      </c>
      <c r="B473" s="244">
        <v>-26551091.4543189</v>
      </c>
      <c r="C473" s="244">
        <v>-38692035.2485862</v>
      </c>
    </row>
    <row r="474" spans="1:3">
      <c r="A474" s="245" t="s">
        <v>2303</v>
      </c>
      <c r="B474" s="244">
        <v>0</v>
      </c>
      <c r="C474" s="244">
        <v>0</v>
      </c>
    </row>
    <row r="475" spans="1:3">
      <c r="A475" s="245" t="s">
        <v>2302</v>
      </c>
      <c r="B475" s="244">
        <v>-62593822.625</v>
      </c>
      <c r="C475" s="244">
        <v>-50050094.7999999</v>
      </c>
    </row>
    <row r="476" spans="1:3">
      <c r="A476" s="245" t="s">
        <v>2301</v>
      </c>
      <c r="B476" s="244">
        <v>0</v>
      </c>
      <c r="C476" s="244">
        <v>0</v>
      </c>
    </row>
    <row r="477" spans="1:3">
      <c r="A477" s="245" t="s">
        <v>2300</v>
      </c>
      <c r="B477" s="244">
        <v>115681122</v>
      </c>
      <c r="C477" s="244">
        <v>153634488</v>
      </c>
    </row>
    <row r="478" spans="1:3">
      <c r="A478" s="245" t="s">
        <v>2299</v>
      </c>
      <c r="B478" s="244">
        <v>-375000000</v>
      </c>
      <c r="C478" s="244">
        <v>-375000000</v>
      </c>
    </row>
    <row r="479" spans="1:3">
      <c r="A479" s="245" t="s">
        <v>2298</v>
      </c>
      <c r="B479" s="244">
        <v>-15791</v>
      </c>
      <c r="C479" s="244">
        <v>-15791</v>
      </c>
    </row>
    <row r="480" spans="1:3">
      <c r="A480" s="245" t="s">
        <v>2297</v>
      </c>
      <c r="B480" s="244">
        <v>9668</v>
      </c>
      <c r="C480" s="244">
        <v>9668</v>
      </c>
    </row>
    <row r="481" spans="1:13">
      <c r="A481" s="245" t="s">
        <v>2296</v>
      </c>
      <c r="B481" s="244">
        <v>0</v>
      </c>
      <c r="C481" s="244">
        <v>0</v>
      </c>
    </row>
    <row r="482" spans="1:13">
      <c r="A482" s="245" t="s">
        <v>2295</v>
      </c>
      <c r="B482" s="252">
        <v>-348469915.079319</v>
      </c>
      <c r="C482" s="252">
        <v>-310113765.04858601</v>
      </c>
    </row>
    <row r="484" spans="1:13" s="250" customFormat="1">
      <c r="A484" s="245" t="s">
        <v>2</v>
      </c>
      <c r="B484" s="244">
        <v>0</v>
      </c>
      <c r="C484" s="244">
        <v>0</v>
      </c>
      <c r="J484" s="244"/>
      <c r="K484" s="244"/>
      <c r="L484" s="244"/>
      <c r="M484" s="244"/>
    </row>
    <row r="485" spans="1:13">
      <c r="J485" s="250"/>
      <c r="K485" s="250"/>
      <c r="L485" s="250"/>
      <c r="M485" s="250"/>
    </row>
    <row r="486" spans="1:13">
      <c r="A486" s="245" t="s">
        <v>2294</v>
      </c>
      <c r="B486" s="244">
        <v>-267477240.57313901</v>
      </c>
      <c r="C486" s="244">
        <v>-206715819.270152</v>
      </c>
    </row>
    <row r="487" spans="1:13">
      <c r="A487" s="251" t="s">
        <v>5</v>
      </c>
      <c r="B487" s="250">
        <v>0.7</v>
      </c>
      <c r="C487" s="250">
        <v>0.7</v>
      </c>
    </row>
    <row r="488" spans="1:13">
      <c r="A488" s="262" t="s">
        <v>2293</v>
      </c>
      <c r="B488" s="259">
        <v>-93617034.200598896</v>
      </c>
      <c r="C488" s="259">
        <v>-72350536.744553298</v>
      </c>
    </row>
    <row r="490" spans="1:13">
      <c r="A490" s="248" t="s">
        <v>2292</v>
      </c>
    </row>
    <row r="491" spans="1:13">
      <c r="A491" s="245" t="s">
        <v>2291</v>
      </c>
      <c r="B491" s="244">
        <v>8735309.0884709302</v>
      </c>
      <c r="C491" s="244">
        <v>12729679.5967848</v>
      </c>
    </row>
    <row r="492" spans="1:13">
      <c r="A492" s="245" t="s">
        <v>2290</v>
      </c>
      <c r="B492" s="244">
        <v>0</v>
      </c>
      <c r="C492" s="244">
        <v>0</v>
      </c>
    </row>
    <row r="493" spans="1:13">
      <c r="A493" s="245" t="s">
        <v>2289</v>
      </c>
      <c r="B493" s="244">
        <v>20593367.643624999</v>
      </c>
      <c r="C493" s="244">
        <v>16466481.1891999</v>
      </c>
    </row>
    <row r="494" spans="1:13">
      <c r="A494" s="245" t="s">
        <v>2288</v>
      </c>
      <c r="B494" s="244">
        <v>0</v>
      </c>
      <c r="C494" s="244">
        <v>0</v>
      </c>
    </row>
    <row r="495" spans="1:13">
      <c r="A495" s="245" t="s">
        <v>2287</v>
      </c>
      <c r="B495" s="244">
        <v>-38059089.137999997</v>
      </c>
      <c r="C495" s="244">
        <v>-50545746.552000001</v>
      </c>
    </row>
    <row r="496" spans="1:13">
      <c r="A496" s="245" t="s">
        <v>2286</v>
      </c>
      <c r="B496" s="244">
        <v>123375000</v>
      </c>
      <c r="C496" s="244">
        <v>123375000</v>
      </c>
    </row>
    <row r="497" spans="1:3">
      <c r="A497" s="245" t="s">
        <v>2285</v>
      </c>
      <c r="B497" s="244">
        <v>5195.2389999999996</v>
      </c>
      <c r="C497" s="244">
        <v>5195.2389999999996</v>
      </c>
    </row>
    <row r="498" spans="1:3">
      <c r="A498" s="245" t="s">
        <v>2284</v>
      </c>
      <c r="B498" s="244">
        <v>-3180.7719999999999</v>
      </c>
      <c r="C498" s="244">
        <v>-3180.7719999999999</v>
      </c>
    </row>
    <row r="499" spans="1:3">
      <c r="A499" s="245" t="s">
        <v>2283</v>
      </c>
      <c r="B499" s="244">
        <v>0</v>
      </c>
      <c r="C499" s="244">
        <v>0</v>
      </c>
    </row>
    <row r="500" spans="1:3">
      <c r="A500" s="245" t="s">
        <v>2282</v>
      </c>
      <c r="B500" s="244">
        <v>5994138.56373158</v>
      </c>
      <c r="C500" s="244">
        <v>4633586.5430969996</v>
      </c>
    </row>
    <row r="501" spans="1:3">
      <c r="A501" s="262" t="s">
        <v>2281</v>
      </c>
      <c r="B501" s="259">
        <v>120640740.624827</v>
      </c>
      <c r="C501" s="259">
        <v>106661015.24408101</v>
      </c>
    </row>
    <row r="503" spans="1:3">
      <c r="A503" s="245" t="s">
        <v>2280</v>
      </c>
      <c r="B503" s="244">
        <v>-93617034.200598896</v>
      </c>
      <c r="C503" s="244">
        <v>-72350536.744553298</v>
      </c>
    </row>
    <row r="504" spans="1:3">
      <c r="A504" s="245" t="s">
        <v>2279</v>
      </c>
      <c r="B504" s="244">
        <v>120640740.624827</v>
      </c>
      <c r="C504" s="244">
        <v>106661015.24408101</v>
      </c>
    </row>
    <row r="505" spans="1:3" ht="12" thickBot="1">
      <c r="A505" s="262" t="s">
        <v>2278</v>
      </c>
      <c r="B505" s="273">
        <v>27023706.424228601</v>
      </c>
      <c r="C505" s="273">
        <v>34310478.499528497</v>
      </c>
    </row>
    <row r="506" spans="1:3" ht="12" thickTop="1"/>
    <row r="507" spans="1:3">
      <c r="A507" s="294"/>
      <c r="B507" s="293"/>
      <c r="C507" s="293"/>
    </row>
    <row r="509" spans="1:3" ht="12" thickBot="1">
      <c r="A509" s="248" t="s">
        <v>2277</v>
      </c>
      <c r="B509" s="280">
        <v>30805791.146897499</v>
      </c>
      <c r="C509" s="280">
        <v>39678485.707880899</v>
      </c>
    </row>
    <row r="510" spans="1:3" ht="12" thickTop="1"/>
    <row r="511" spans="1:3">
      <c r="A511" s="294"/>
      <c r="B511" s="293"/>
      <c r="C511" s="293"/>
    </row>
    <row r="513" spans="1:13" s="250" customFormat="1">
      <c r="A513" s="245"/>
      <c r="B513" s="244"/>
      <c r="C513" s="244"/>
      <c r="J513" s="244"/>
      <c r="K513" s="244"/>
      <c r="L513" s="244"/>
      <c r="M513" s="244"/>
    </row>
    <row r="514" spans="1:13">
      <c r="A514" s="292" t="s">
        <v>2276</v>
      </c>
      <c r="B514" s="291"/>
      <c r="C514" s="291"/>
      <c r="J514" s="250"/>
      <c r="K514" s="250"/>
      <c r="L514" s="250"/>
      <c r="M514" s="250"/>
    </row>
    <row r="515" spans="1:13">
      <c r="A515" s="245" t="s">
        <v>2275</v>
      </c>
      <c r="B515" s="244">
        <v>-284169348.079319</v>
      </c>
      <c r="C515" s="244">
        <v>-219616067.04858601</v>
      </c>
    </row>
    <row r="516" spans="1:13">
      <c r="A516" s="251" t="s">
        <v>2274</v>
      </c>
      <c r="B516" s="250">
        <v>0.12</v>
      </c>
      <c r="C516" s="250">
        <v>0.12</v>
      </c>
    </row>
    <row r="517" spans="1:13">
      <c r="A517" s="245" t="s">
        <v>2273</v>
      </c>
      <c r="B517" s="244">
        <v>-17050160.884759098</v>
      </c>
      <c r="C517" s="244">
        <v>-13176964.022915101</v>
      </c>
    </row>
    <row r="518" spans="1:13" s="250" customFormat="1">
      <c r="A518" s="245" t="s">
        <v>2272</v>
      </c>
      <c r="B518" s="244">
        <v>-5967556.3096656902</v>
      </c>
      <c r="C518" s="244">
        <v>-4611937.4080203101</v>
      </c>
      <c r="J518" s="244"/>
      <c r="K518" s="244"/>
      <c r="L518" s="244"/>
      <c r="M518" s="244"/>
    </row>
    <row r="519" spans="1:13">
      <c r="A519" s="290"/>
      <c r="B519" s="288"/>
      <c r="C519" s="288"/>
      <c r="J519" s="250"/>
      <c r="K519" s="250"/>
      <c r="L519" s="250"/>
      <c r="M519" s="250"/>
    </row>
    <row r="520" spans="1:13">
      <c r="A520" s="245" t="s">
        <v>2271</v>
      </c>
      <c r="B520" s="244">
        <v>-278201791.76965302</v>
      </c>
      <c r="C520" s="244">
        <v>-215004129.64056501</v>
      </c>
    </row>
    <row r="521" spans="1:13">
      <c r="A521" s="251" t="s">
        <v>2270</v>
      </c>
      <c r="B521" s="250">
        <v>0.12</v>
      </c>
      <c r="C521" s="250">
        <v>0.12</v>
      </c>
    </row>
    <row r="522" spans="1:13">
      <c r="A522" s="245" t="s">
        <v>2269</v>
      </c>
      <c r="B522" s="244">
        <v>16692107.5061791</v>
      </c>
      <c r="C522" s="244">
        <v>12900247.7784339</v>
      </c>
    </row>
    <row r="523" spans="1:13">
      <c r="A523" s="245" t="s">
        <v>2268</v>
      </c>
      <c r="B523" s="244">
        <v>16692107.5061791</v>
      </c>
      <c r="C523" s="244">
        <v>12900247.7784339</v>
      </c>
    </row>
    <row r="525" spans="1:13">
      <c r="A525" s="289" t="s">
        <v>2267</v>
      </c>
      <c r="B525" s="288"/>
      <c r="C525" s="288"/>
    </row>
    <row r="526" spans="1:13">
      <c r="A526" s="245" t="s">
        <v>2266</v>
      </c>
      <c r="B526" s="244">
        <v>64300567</v>
      </c>
      <c r="C526" s="244">
        <v>90497698</v>
      </c>
    </row>
    <row r="527" spans="1:13">
      <c r="A527" s="245" t="s">
        <v>2265</v>
      </c>
      <c r="B527" s="244">
        <v>-348469915.079319</v>
      </c>
      <c r="C527" s="244">
        <v>-310113765.04858601</v>
      </c>
    </row>
    <row r="528" spans="1:13">
      <c r="A528" s="245" t="s">
        <v>2264</v>
      </c>
      <c r="B528" s="244">
        <v>-284169348.079319</v>
      </c>
      <c r="C528" s="244">
        <v>-219616067.04858601</v>
      </c>
    </row>
    <row r="530" spans="1:3">
      <c r="A530" s="248" t="s">
        <v>2263</v>
      </c>
      <c r="B530" s="244">
        <v>0</v>
      </c>
      <c r="C530" s="244">
        <v>0</v>
      </c>
    </row>
    <row r="531" spans="1:3">
      <c r="A531" s="245" t="s">
        <v>24</v>
      </c>
      <c r="B531" s="244">
        <v>-132071863.290875</v>
      </c>
      <c r="C531" s="244">
        <v>-149517077.64313599</v>
      </c>
    </row>
    <row r="532" spans="1:3">
      <c r="A532" s="245" t="s">
        <v>1682</v>
      </c>
      <c r="B532" s="244">
        <v>0</v>
      </c>
      <c r="C532" s="244">
        <v>0</v>
      </c>
    </row>
    <row r="533" spans="1:3">
      <c r="A533" s="245" t="s">
        <v>2262</v>
      </c>
      <c r="B533" s="244">
        <v>-132071863.290875</v>
      </c>
      <c r="C533" s="244">
        <v>-149517077.64313599</v>
      </c>
    </row>
    <row r="534" spans="1:3">
      <c r="A534" s="245" t="s">
        <v>2261</v>
      </c>
      <c r="B534" s="244">
        <v>-132071863.290875</v>
      </c>
      <c r="C534" s="244">
        <v>-149517077.64313599</v>
      </c>
    </row>
    <row r="535" spans="1:3">
      <c r="A535" s="245" t="s">
        <v>1846</v>
      </c>
      <c r="B535" s="244">
        <v>1</v>
      </c>
      <c r="C535" s="244">
        <v>1</v>
      </c>
    </row>
    <row r="536" spans="1:3">
      <c r="A536" s="245" t="s">
        <v>2260</v>
      </c>
      <c r="B536" s="244">
        <v>1</v>
      </c>
      <c r="C536" s="244">
        <v>1</v>
      </c>
    </row>
    <row r="537" spans="1:3">
      <c r="A537" s="245" t="s">
        <v>2259</v>
      </c>
      <c r="B537" s="244">
        <v>0</v>
      </c>
      <c r="C537" s="244">
        <v>0</v>
      </c>
    </row>
    <row r="538" spans="1:3">
      <c r="A538" s="245" t="s">
        <v>2258</v>
      </c>
      <c r="B538" s="244">
        <v>0</v>
      </c>
      <c r="C538" s="244">
        <v>0</v>
      </c>
    </row>
    <row r="539" spans="1:3">
      <c r="A539" s="245" t="s">
        <v>2257</v>
      </c>
      <c r="B539" s="244">
        <v>12</v>
      </c>
      <c r="C539" s="244">
        <v>12</v>
      </c>
    </row>
    <row r="540" spans="1:3">
      <c r="A540" s="245" t="s">
        <v>2256</v>
      </c>
      <c r="B540" s="244">
        <v>17957929.128364</v>
      </c>
      <c r="C540" s="244">
        <v>13931158.9725619</v>
      </c>
    </row>
    <row r="541" spans="1:3">
      <c r="A541" s="245" t="s">
        <v>1843</v>
      </c>
      <c r="B541" s="244">
        <v>0</v>
      </c>
      <c r="C541" s="244">
        <v>0</v>
      </c>
    </row>
    <row r="542" spans="1:3">
      <c r="A542" s="245" t="s">
        <v>2240</v>
      </c>
      <c r="B542" s="244">
        <v>0</v>
      </c>
      <c r="C542" s="244">
        <v>0</v>
      </c>
    </row>
    <row r="543" spans="1:3">
      <c r="A543" s="245" t="s">
        <v>2255</v>
      </c>
      <c r="B543" s="244">
        <v>0</v>
      </c>
      <c r="C543" s="244">
        <v>0</v>
      </c>
    </row>
    <row r="544" spans="1:3">
      <c r="A544" s="245" t="s">
        <v>2254</v>
      </c>
      <c r="B544" s="244">
        <v>0</v>
      </c>
      <c r="C544" s="244">
        <v>0</v>
      </c>
    </row>
    <row r="545" spans="1:13">
      <c r="A545" s="245" t="s">
        <v>2240</v>
      </c>
      <c r="B545" s="244">
        <v>12</v>
      </c>
      <c r="C545" s="244">
        <v>12</v>
      </c>
    </row>
    <row r="546" spans="1:13">
      <c r="A546" s="245" t="s">
        <v>2253</v>
      </c>
      <c r="B546" s="244">
        <v>-1265821.6221848601</v>
      </c>
      <c r="C546" s="244">
        <v>-1030911.19412802</v>
      </c>
    </row>
    <row r="547" spans="1:13" s="250" customFormat="1">
      <c r="A547" s="245" t="s">
        <v>1843</v>
      </c>
      <c r="B547" s="244">
        <v>0</v>
      </c>
      <c r="C547" s="244">
        <v>0</v>
      </c>
      <c r="J547" s="244"/>
      <c r="K547" s="244"/>
      <c r="L547" s="244"/>
      <c r="M547" s="244"/>
    </row>
    <row r="548" spans="1:13">
      <c r="A548" s="245" t="s">
        <v>2252</v>
      </c>
      <c r="B548" s="244">
        <v>16692107.5061791</v>
      </c>
      <c r="C548" s="244">
        <v>12900247.7784339</v>
      </c>
      <c r="J548" s="250"/>
      <c r="K548" s="250"/>
      <c r="L548" s="250"/>
      <c r="M548" s="250"/>
    </row>
    <row r="550" spans="1:13">
      <c r="A550" s="251" t="s">
        <v>1878</v>
      </c>
      <c r="B550" s="250">
        <v>2</v>
      </c>
      <c r="C550" s="250">
        <v>1.99999999999999</v>
      </c>
    </row>
    <row r="551" spans="1:13">
      <c r="A551" s="245" t="s">
        <v>2251</v>
      </c>
      <c r="B551" s="244">
        <v>16692107.5061791</v>
      </c>
      <c r="C551" s="244">
        <v>12900247.7784339</v>
      </c>
    </row>
    <row r="553" spans="1:13">
      <c r="A553" s="245" t="s">
        <v>1846</v>
      </c>
      <c r="B553" s="244">
        <v>2</v>
      </c>
      <c r="C553" s="244">
        <v>2</v>
      </c>
    </row>
    <row r="554" spans="1:13">
      <c r="A554" s="245" t="s">
        <v>2250</v>
      </c>
      <c r="B554" s="244">
        <v>0</v>
      </c>
      <c r="C554" s="244">
        <v>0</v>
      </c>
    </row>
    <row r="555" spans="1:13">
      <c r="A555" s="245" t="s">
        <v>2249</v>
      </c>
      <c r="B555" s="244">
        <v>0</v>
      </c>
      <c r="C555" s="244">
        <v>0</v>
      </c>
    </row>
    <row r="556" spans="1:13">
      <c r="A556" s="245" t="s">
        <v>2240</v>
      </c>
      <c r="B556" s="244">
        <v>22</v>
      </c>
      <c r="C556" s="244">
        <v>22</v>
      </c>
    </row>
    <row r="557" spans="1:13">
      <c r="A557" s="245" t="s">
        <v>2248</v>
      </c>
      <c r="B557" s="244">
        <v>132</v>
      </c>
      <c r="C557" s="244">
        <v>132</v>
      </c>
    </row>
    <row r="558" spans="1:13">
      <c r="A558" s="245" t="s">
        <v>2247</v>
      </c>
      <c r="B558" s="244">
        <v>15473691.6639113</v>
      </c>
      <c r="C558" s="244">
        <v>11968342.9099958</v>
      </c>
    </row>
    <row r="559" spans="1:13">
      <c r="A559" s="245" t="s">
        <v>1843</v>
      </c>
      <c r="B559" s="244">
        <v>0</v>
      </c>
      <c r="C559" s="244">
        <v>0</v>
      </c>
    </row>
    <row r="560" spans="1:13">
      <c r="A560" s="245" t="s">
        <v>2246</v>
      </c>
      <c r="B560" s="244">
        <v>132</v>
      </c>
      <c r="C560" s="244">
        <v>132</v>
      </c>
    </row>
    <row r="561" spans="1:3">
      <c r="A561" s="245" t="s">
        <v>2245</v>
      </c>
      <c r="B561" s="244">
        <v>85560192.626914099</v>
      </c>
      <c r="C561" s="244">
        <v>65753151.564711101</v>
      </c>
    </row>
    <row r="563" spans="1:3">
      <c r="A563" s="245" t="s">
        <v>1846</v>
      </c>
      <c r="B563" s="244">
        <v>6</v>
      </c>
      <c r="C563" s="244">
        <v>6</v>
      </c>
    </row>
    <row r="564" spans="1:3">
      <c r="A564" s="245" t="s">
        <v>2244</v>
      </c>
      <c r="B564" s="244">
        <v>18</v>
      </c>
      <c r="C564" s="244">
        <v>18</v>
      </c>
    </row>
    <row r="565" spans="1:3">
      <c r="A565" s="245" t="s">
        <v>2242</v>
      </c>
      <c r="B565" s="244">
        <v>6</v>
      </c>
      <c r="C565" s="244">
        <v>6</v>
      </c>
    </row>
    <row r="566" spans="1:3">
      <c r="A566" s="245" t="s">
        <v>2243</v>
      </c>
      <c r="B566" s="244">
        <v>36</v>
      </c>
      <c r="C566" s="244">
        <v>36</v>
      </c>
    </row>
    <row r="567" spans="1:3">
      <c r="A567" s="245" t="s">
        <v>2242</v>
      </c>
      <c r="B567" s="244">
        <v>6</v>
      </c>
      <c r="C567" s="244">
        <v>6</v>
      </c>
    </row>
    <row r="568" spans="1:3">
      <c r="A568" s="245" t="s">
        <v>2241</v>
      </c>
      <c r="B568" s="244">
        <v>54</v>
      </c>
      <c r="C568" s="244">
        <v>54</v>
      </c>
    </row>
    <row r="569" spans="1:3">
      <c r="A569" s="245" t="s">
        <v>2240</v>
      </c>
      <c r="B569" s="244">
        <v>6</v>
      </c>
      <c r="C569" s="244">
        <v>6</v>
      </c>
    </row>
    <row r="570" spans="1:3">
      <c r="A570" s="245" t="s">
        <v>2239</v>
      </c>
      <c r="B570" s="244">
        <v>72</v>
      </c>
      <c r="C570" s="244">
        <v>72</v>
      </c>
    </row>
    <row r="571" spans="1:3">
      <c r="A571" s="245" t="s">
        <v>1843</v>
      </c>
      <c r="B571" s="244">
        <v>0</v>
      </c>
      <c r="C571" s="244">
        <v>0</v>
      </c>
    </row>
    <row r="572" spans="1:3">
      <c r="A572" s="245" t="s">
        <v>2238</v>
      </c>
      <c r="B572" s="244">
        <v>180</v>
      </c>
      <c r="C572" s="244">
        <v>180</v>
      </c>
    </row>
    <row r="573" spans="1:3">
      <c r="A573" s="245" t="s">
        <v>2237</v>
      </c>
      <c r="B573" s="244">
        <v>118944407.639272</v>
      </c>
      <c r="C573" s="244">
        <v>91553647.121579006</v>
      </c>
    </row>
    <row r="575" spans="1:3">
      <c r="A575" s="245" t="s">
        <v>2236</v>
      </c>
      <c r="B575" s="244">
        <v>16692107.5061792</v>
      </c>
      <c r="C575" s="244">
        <v>12900247.7784339</v>
      </c>
    </row>
    <row r="576" spans="1:3">
      <c r="A576" s="245" t="s">
        <v>1835</v>
      </c>
      <c r="B576" s="244">
        <v>16692107.5061792</v>
      </c>
      <c r="C576" s="244">
        <v>12900247.7784339</v>
      </c>
    </row>
    <row r="577" spans="1:3">
      <c r="A577" s="245" t="s">
        <v>2235</v>
      </c>
      <c r="B577" s="244">
        <v>-16692107.5061792</v>
      </c>
      <c r="C577" s="244">
        <v>-12900247.7784339</v>
      </c>
    </row>
    <row r="581" spans="1:3">
      <c r="A581" s="287" t="s">
        <v>2234</v>
      </c>
      <c r="B581" s="244">
        <v>16692107.5061792</v>
      </c>
      <c r="C581" s="244">
        <v>12900247.7784339</v>
      </c>
    </row>
    <row r="582" spans="1:3">
      <c r="A582" s="245" t="s">
        <v>2233</v>
      </c>
      <c r="B582" s="244">
        <v>16692107.5061792</v>
      </c>
      <c r="C582" s="244">
        <v>12900247.7784339</v>
      </c>
    </row>
    <row r="584" spans="1:3">
      <c r="A584" s="248" t="s">
        <v>2232</v>
      </c>
    </row>
    <row r="585" spans="1:3">
      <c r="A585" s="245" t="s">
        <v>1846</v>
      </c>
      <c r="B585" s="244">
        <v>12</v>
      </c>
      <c r="C585" s="244">
        <v>12</v>
      </c>
    </row>
    <row r="586" spans="1:3">
      <c r="A586" s="287" t="s">
        <v>2231</v>
      </c>
      <c r="B586" s="244">
        <v>-1265821.6221848601</v>
      </c>
      <c r="C586" s="244">
        <v>-1030911.19412802</v>
      </c>
    </row>
    <row r="587" spans="1:3">
      <c r="A587" s="245" t="s">
        <v>2230</v>
      </c>
      <c r="B587" s="244">
        <v>-1265821.6221848601</v>
      </c>
      <c r="C587" s="244">
        <v>-1030911.19412802</v>
      </c>
    </row>
    <row r="589" spans="1:3">
      <c r="A589" s="245" t="s">
        <v>1843</v>
      </c>
      <c r="B589" s="244">
        <v>0</v>
      </c>
      <c r="C589" s="244">
        <v>0</v>
      </c>
    </row>
    <row r="591" spans="1:3">
      <c r="A591" s="286" t="s">
        <v>2229</v>
      </c>
      <c r="B591" s="285"/>
      <c r="C591" s="285"/>
    </row>
    <row r="593" spans="1:3">
      <c r="A593" s="262" t="s">
        <v>2228</v>
      </c>
    </row>
    <row r="594" spans="1:3">
      <c r="A594" s="245" t="s">
        <v>2227</v>
      </c>
      <c r="B594" s="244">
        <v>16692107.5061792</v>
      </c>
      <c r="C594" s="244">
        <v>12900247.7784339</v>
      </c>
    </row>
    <row r="595" spans="1:3">
      <c r="A595" s="245" t="s">
        <v>2226</v>
      </c>
      <c r="B595" s="244">
        <v>102252300.133093</v>
      </c>
      <c r="C595" s="244">
        <v>78653399.343144998</v>
      </c>
    </row>
    <row r="597" spans="1:3">
      <c r="A597" s="262" t="s">
        <v>2225</v>
      </c>
    </row>
    <row r="598" spans="1:3">
      <c r="A598" s="245" t="s">
        <v>2224</v>
      </c>
      <c r="B598" s="244">
        <v>-1265821.6221848601</v>
      </c>
      <c r="C598" s="244">
        <v>-1030911.19412802</v>
      </c>
    </row>
    <row r="599" spans="1:3">
      <c r="A599" s="245" t="s">
        <v>2223</v>
      </c>
      <c r="B599" s="244">
        <v>-7754154.01432628</v>
      </c>
      <c r="C599" s="244">
        <v>-6285512.5910545504</v>
      </c>
    </row>
    <row r="689" spans="1:3">
      <c r="A689" s="244"/>
    </row>
    <row r="690" spans="1:3">
      <c r="A690" s="244"/>
    </row>
    <row r="691" spans="1:3">
      <c r="A691" s="244"/>
    </row>
    <row r="692" spans="1:3">
      <c r="A692" s="244"/>
    </row>
    <row r="693" spans="1:3">
      <c r="A693" s="244"/>
    </row>
    <row r="694" spans="1:3">
      <c r="A694" s="244"/>
    </row>
    <row r="695" spans="1:3">
      <c r="A695" s="244"/>
    </row>
    <row r="696" spans="1:3">
      <c r="A696" s="244"/>
    </row>
    <row r="697" spans="1:3">
      <c r="A697" s="244"/>
    </row>
    <row r="698" spans="1:3">
      <c r="A698" s="244"/>
    </row>
    <row r="699" spans="1:3">
      <c r="A699" s="244"/>
    </row>
    <row r="700" spans="1:3">
      <c r="A700" s="244"/>
    </row>
    <row r="701" spans="1:3">
      <c r="A701" s="244"/>
    </row>
    <row r="702" spans="1:3">
      <c r="A702" s="250"/>
      <c r="B702" s="250"/>
      <c r="C702" s="250"/>
    </row>
    <row r="703" spans="1:3">
      <c r="A703" s="244"/>
    </row>
    <row r="704" spans="1:3">
      <c r="A704" s="244"/>
    </row>
    <row r="705" spans="1:3">
      <c r="A705" s="244"/>
    </row>
    <row r="706" spans="1:3">
      <c r="A706" s="244"/>
    </row>
    <row r="707" spans="1:3">
      <c r="A707" s="250"/>
      <c r="B707" s="250"/>
      <c r="C707" s="250"/>
    </row>
    <row r="708" spans="1:3">
      <c r="A708" s="244"/>
    </row>
    <row r="709" spans="1:3">
      <c r="A709" s="244"/>
    </row>
    <row r="710" spans="1:3">
      <c r="A710" s="244"/>
    </row>
    <row r="711" spans="1:3">
      <c r="A711" s="244"/>
    </row>
    <row r="712" spans="1:3">
      <c r="A712" s="244"/>
    </row>
    <row r="713" spans="1:3">
      <c r="A713" s="244"/>
    </row>
    <row r="714" spans="1:3">
      <c r="A714" s="244"/>
    </row>
    <row r="715" spans="1:3">
      <c r="A715" s="244"/>
    </row>
    <row r="716" spans="1:3">
      <c r="A716" s="244"/>
    </row>
    <row r="717" spans="1:3">
      <c r="A717" s="244"/>
    </row>
    <row r="718" spans="1:3">
      <c r="A718" s="244"/>
    </row>
    <row r="719" spans="1:3">
      <c r="A719" s="244"/>
    </row>
    <row r="720" spans="1:3">
      <c r="A720" s="244"/>
    </row>
    <row r="721" spans="1:1">
      <c r="A721" s="244"/>
    </row>
    <row r="722" spans="1:1">
      <c r="A722" s="244"/>
    </row>
    <row r="723" spans="1:1">
      <c r="A723" s="244"/>
    </row>
    <row r="724" spans="1:1">
      <c r="A724" s="244"/>
    </row>
    <row r="725" spans="1:1">
      <c r="A725" s="244"/>
    </row>
    <row r="726" spans="1:1">
      <c r="A726" s="244"/>
    </row>
    <row r="727" spans="1:1">
      <c r="A727" s="244"/>
    </row>
    <row r="728" spans="1:1">
      <c r="A728" s="244"/>
    </row>
    <row r="729" spans="1:1">
      <c r="A729" s="244"/>
    </row>
    <row r="730" spans="1:1">
      <c r="A730" s="244"/>
    </row>
    <row r="731" spans="1:1">
      <c r="A731" s="244"/>
    </row>
    <row r="732" spans="1:1">
      <c r="A732" s="244"/>
    </row>
    <row r="733" spans="1:1">
      <c r="A733" s="244"/>
    </row>
    <row r="734" spans="1:1">
      <c r="A734" s="244"/>
    </row>
  </sheetData>
  <pageMargins left="0.75" right="0.75" top="1" bottom="1" header="0.5" footer="0.5"/>
  <pageSetup orientation="portrait" r:id="rId1"/>
  <colBreaks count="1" manualBreakCount="1">
    <brk id="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2"/>
  <sheetViews>
    <sheetView workbookViewId="0">
      <selection activeCell="A7" sqref="A7"/>
    </sheetView>
  </sheetViews>
  <sheetFormatPr defaultRowHeight="15"/>
  <cols>
    <col min="1" max="1" width="47.5703125" bestFit="1" customWidth="1"/>
    <col min="2" max="3" width="13.42578125" bestFit="1" customWidth="1"/>
  </cols>
  <sheetData>
    <row r="1" spans="1:3">
      <c r="A1" s="173" t="s">
        <v>1807</v>
      </c>
    </row>
    <row r="2" spans="1:3">
      <c r="A2" s="173" t="s">
        <v>1808</v>
      </c>
    </row>
    <row r="3" spans="1:3">
      <c r="A3" s="173" t="s">
        <v>1809</v>
      </c>
    </row>
    <row r="4" spans="1:3">
      <c r="A4" s="173" t="s">
        <v>1810</v>
      </c>
    </row>
    <row r="5" spans="1:3">
      <c r="A5" s="173" t="s">
        <v>1811</v>
      </c>
    </row>
    <row r="6" spans="1:3">
      <c r="A6" s="173" t="s">
        <v>1813</v>
      </c>
    </row>
    <row r="8" spans="1:3">
      <c r="A8" s="216" t="s">
        <v>12</v>
      </c>
      <c r="B8" s="217"/>
      <c r="C8" s="217"/>
    </row>
    <row r="9" spans="1:3">
      <c r="A9" s="218" t="s">
        <v>13</v>
      </c>
      <c r="B9" s="217"/>
      <c r="C9" s="217"/>
    </row>
    <row r="10" spans="1:3">
      <c r="A10" s="219" t="s">
        <v>14</v>
      </c>
      <c r="B10" s="217"/>
      <c r="C10" s="217"/>
    </row>
    <row r="11" spans="1:3">
      <c r="A11" s="219" t="s">
        <v>15</v>
      </c>
      <c r="B11" s="217"/>
      <c r="C11" s="217"/>
    </row>
    <row r="12" spans="1:3">
      <c r="A12" s="1" t="s">
        <v>16</v>
      </c>
      <c r="B12" s="1" t="s">
        <v>16</v>
      </c>
      <c r="C12" s="1" t="s">
        <v>16</v>
      </c>
    </row>
    <row r="13" spans="1:3">
      <c r="A13" s="2" t="s">
        <v>17</v>
      </c>
      <c r="B13" s="4">
        <v>2590691864</v>
      </c>
      <c r="C13" s="1" t="s">
        <v>16</v>
      </c>
    </row>
    <row r="14" spans="1:3">
      <c r="A14" s="1" t="s">
        <v>18</v>
      </c>
      <c r="B14" s="1" t="s">
        <v>16</v>
      </c>
      <c r="C14" s="5">
        <v>2590691864</v>
      </c>
    </row>
    <row r="15" spans="1:3">
      <c r="A15" s="1" t="s">
        <v>16</v>
      </c>
      <c r="B15" s="1" t="s">
        <v>16</v>
      </c>
      <c r="C15" s="1" t="s">
        <v>16</v>
      </c>
    </row>
    <row r="16" spans="1:3">
      <c r="A16" s="2" t="s">
        <v>19</v>
      </c>
      <c r="B16" s="5">
        <v>700000</v>
      </c>
      <c r="C16" s="1" t="s">
        <v>16</v>
      </c>
    </row>
    <row r="17" spans="1:3">
      <c r="A17" s="2" t="s">
        <v>20</v>
      </c>
      <c r="B17" s="4">
        <v>52583110</v>
      </c>
      <c r="C17" s="1" t="s">
        <v>16</v>
      </c>
    </row>
    <row r="18" spans="1:3">
      <c r="A18" s="1" t="s">
        <v>21</v>
      </c>
      <c r="B18" s="1" t="s">
        <v>16</v>
      </c>
      <c r="C18" s="5">
        <v>-53283110</v>
      </c>
    </row>
    <row r="19" spans="1:3">
      <c r="A19" s="1" t="s">
        <v>16</v>
      </c>
      <c r="B19" s="1" t="s">
        <v>16</v>
      </c>
      <c r="C19" s="1" t="s">
        <v>16</v>
      </c>
    </row>
    <row r="20" spans="1:3">
      <c r="A20" s="2" t="s">
        <v>22</v>
      </c>
      <c r="B20" s="5">
        <v>20465186</v>
      </c>
      <c r="C20" s="1" t="s">
        <v>16</v>
      </c>
    </row>
    <row r="21" spans="1:3">
      <c r="A21" s="2" t="s">
        <v>23</v>
      </c>
      <c r="B21" s="5">
        <v>-67807740</v>
      </c>
      <c r="C21" s="1" t="s">
        <v>16</v>
      </c>
    </row>
    <row r="22" spans="1:3">
      <c r="A22" s="2" t="s">
        <v>24</v>
      </c>
      <c r="B22" s="5">
        <v>-85227132</v>
      </c>
      <c r="C22" s="1" t="s">
        <v>16</v>
      </c>
    </row>
    <row r="23" spans="1:3">
      <c r="A23" s="2" t="s">
        <v>25</v>
      </c>
      <c r="B23" s="5">
        <v>244733</v>
      </c>
      <c r="C23" s="1" t="s">
        <v>16</v>
      </c>
    </row>
    <row r="24" spans="1:3">
      <c r="A24" s="133" t="s">
        <v>26</v>
      </c>
      <c r="B24" s="134">
        <v>226580</v>
      </c>
      <c r="C24" s="1" t="s">
        <v>16</v>
      </c>
    </row>
    <row r="25" spans="1:3">
      <c r="A25" s="2" t="s">
        <v>27</v>
      </c>
      <c r="B25" s="5">
        <v>1808843</v>
      </c>
      <c r="C25" s="1" t="s">
        <v>16</v>
      </c>
    </row>
    <row r="26" spans="1:3">
      <c r="A26" s="2" t="s">
        <v>28</v>
      </c>
      <c r="B26" s="5">
        <v>341220</v>
      </c>
      <c r="C26" s="1" t="s">
        <v>16</v>
      </c>
    </row>
    <row r="27" spans="1:3">
      <c r="A27" s="2" t="s">
        <v>29</v>
      </c>
      <c r="B27" s="5">
        <v>22594967</v>
      </c>
      <c r="C27" s="1" t="s">
        <v>16</v>
      </c>
    </row>
    <row r="28" spans="1:3">
      <c r="A28" s="2" t="s">
        <v>30</v>
      </c>
      <c r="B28" s="5">
        <v>508481</v>
      </c>
      <c r="C28" s="1" t="s">
        <v>16</v>
      </c>
    </row>
    <row r="29" spans="1:3">
      <c r="A29" s="2" t="s">
        <v>31</v>
      </c>
      <c r="B29" s="4">
        <v>-29028613</v>
      </c>
      <c r="C29" s="1" t="s">
        <v>16</v>
      </c>
    </row>
    <row r="30" spans="1:3">
      <c r="A30" s="1" t="s">
        <v>1</v>
      </c>
      <c r="B30" s="1" t="s">
        <v>16</v>
      </c>
      <c r="C30" s="5">
        <v>-135873475</v>
      </c>
    </row>
    <row r="31" spans="1:3">
      <c r="A31" s="1" t="s">
        <v>16</v>
      </c>
      <c r="B31" s="1" t="s">
        <v>16</v>
      </c>
      <c r="C31" s="1" t="s">
        <v>16</v>
      </c>
    </row>
    <row r="32" spans="1:3">
      <c r="A32" s="1" t="s">
        <v>32</v>
      </c>
      <c r="B32" s="1" t="s">
        <v>16</v>
      </c>
      <c r="C32" s="6">
        <v>2401535279</v>
      </c>
    </row>
    <row r="33" spans="1:3">
      <c r="A33" s="1" t="s">
        <v>16</v>
      </c>
      <c r="B33" s="1" t="s">
        <v>16</v>
      </c>
      <c r="C33" s="1" t="s">
        <v>16</v>
      </c>
    </row>
    <row r="34" spans="1:3">
      <c r="A34" s="2" t="s">
        <v>33</v>
      </c>
      <c r="B34" s="5">
        <v>-20598169</v>
      </c>
      <c r="C34" s="1" t="s">
        <v>16</v>
      </c>
    </row>
    <row r="35" spans="1:3">
      <c r="A35" s="2" t="s">
        <v>34</v>
      </c>
      <c r="B35" s="5">
        <v>-773678</v>
      </c>
      <c r="C35" s="1" t="s">
        <v>16</v>
      </c>
    </row>
    <row r="36" spans="1:3">
      <c r="A36" s="2" t="s">
        <v>35</v>
      </c>
      <c r="B36" s="5">
        <v>-6955404</v>
      </c>
      <c r="C36" s="1" t="s">
        <v>16</v>
      </c>
    </row>
    <row r="37" spans="1:3">
      <c r="A37" s="2" t="s">
        <v>36</v>
      </c>
      <c r="B37" s="5">
        <v>-1229710</v>
      </c>
      <c r="C37" s="1" t="s">
        <v>16</v>
      </c>
    </row>
    <row r="38" spans="1:3">
      <c r="A38" s="2" t="s">
        <v>37</v>
      </c>
      <c r="B38" s="5">
        <v>-127056</v>
      </c>
      <c r="C38" s="1" t="s">
        <v>16</v>
      </c>
    </row>
    <row r="39" spans="1:3">
      <c r="A39" s="2" t="s">
        <v>38</v>
      </c>
      <c r="B39" s="5">
        <v>-4078884</v>
      </c>
      <c r="C39" s="1" t="s">
        <v>16</v>
      </c>
    </row>
    <row r="40" spans="1:3">
      <c r="A40" s="2" t="s">
        <v>39</v>
      </c>
      <c r="B40" s="5">
        <v>3936858</v>
      </c>
      <c r="C40" s="1" t="s">
        <v>16</v>
      </c>
    </row>
    <row r="41" spans="1:3">
      <c r="A41" s="2" t="s">
        <v>40</v>
      </c>
      <c r="B41" s="5">
        <v>19567132</v>
      </c>
      <c r="C41" s="1" t="s">
        <v>16</v>
      </c>
    </row>
    <row r="42" spans="1:3">
      <c r="A42" s="2" t="s">
        <v>41</v>
      </c>
      <c r="B42" s="5">
        <v>14979989</v>
      </c>
      <c r="C42" s="1" t="s">
        <v>16</v>
      </c>
    </row>
    <row r="43" spans="1:3">
      <c r="A43" s="2" t="s">
        <v>42</v>
      </c>
      <c r="B43" s="5">
        <v>127056</v>
      </c>
      <c r="C43" s="1" t="s">
        <v>16</v>
      </c>
    </row>
    <row r="44" spans="1:3">
      <c r="A44" s="2" t="s">
        <v>43</v>
      </c>
      <c r="B44" s="5">
        <v>15022051</v>
      </c>
      <c r="C44" s="1" t="s">
        <v>16</v>
      </c>
    </row>
    <row r="45" spans="1:3">
      <c r="A45" s="2" t="s">
        <v>44</v>
      </c>
      <c r="B45" s="5">
        <v>-1425434</v>
      </c>
      <c r="C45" s="1" t="s">
        <v>16</v>
      </c>
    </row>
    <row r="46" spans="1:3">
      <c r="A46" s="2" t="s">
        <v>45</v>
      </c>
      <c r="B46" s="5">
        <v>18589288</v>
      </c>
      <c r="C46" s="1" t="s">
        <v>16</v>
      </c>
    </row>
    <row r="47" spans="1:3">
      <c r="A47" s="2" t="s">
        <v>46</v>
      </c>
      <c r="B47" s="5">
        <v>11674100</v>
      </c>
      <c r="C47" s="1" t="s">
        <v>16</v>
      </c>
    </row>
    <row r="48" spans="1:3">
      <c r="A48" s="2" t="s">
        <v>47</v>
      </c>
      <c r="B48" s="5">
        <v>-1387021</v>
      </c>
      <c r="C48" s="1" t="s">
        <v>16</v>
      </c>
    </row>
    <row r="49" spans="1:3">
      <c r="A49" s="2" t="s">
        <v>48</v>
      </c>
      <c r="B49" s="5">
        <v>54145760</v>
      </c>
      <c r="C49" s="1" t="s">
        <v>16</v>
      </c>
    </row>
    <row r="50" spans="1:3">
      <c r="A50" s="2" t="s">
        <v>49</v>
      </c>
      <c r="B50" s="5">
        <v>-75490</v>
      </c>
      <c r="C50" s="1" t="s">
        <v>16</v>
      </c>
    </row>
    <row r="51" spans="1:3">
      <c r="A51" s="2" t="s">
        <v>50</v>
      </c>
      <c r="B51" s="5">
        <v>370506</v>
      </c>
      <c r="C51" s="1" t="s">
        <v>16</v>
      </c>
    </row>
    <row r="52" spans="1:3">
      <c r="A52" s="2" t="s">
        <v>51</v>
      </c>
      <c r="B52" s="5">
        <v>-89459696</v>
      </c>
      <c r="C52" s="1" t="s">
        <v>16</v>
      </c>
    </row>
    <row r="53" spans="1:3">
      <c r="A53" s="2" t="s">
        <v>52</v>
      </c>
      <c r="B53" s="5">
        <v>-208035</v>
      </c>
      <c r="C53" s="1" t="s">
        <v>16</v>
      </c>
    </row>
    <row r="54" spans="1:3">
      <c r="A54" s="2" t="s">
        <v>53</v>
      </c>
      <c r="B54" s="5">
        <v>31607500</v>
      </c>
      <c r="C54" s="1" t="s">
        <v>16</v>
      </c>
    </row>
    <row r="55" spans="1:3">
      <c r="A55" s="2" t="s">
        <v>54</v>
      </c>
      <c r="B55" s="5">
        <v>-1020644564</v>
      </c>
      <c r="C55" s="1" t="s">
        <v>16</v>
      </c>
    </row>
    <row r="56" spans="1:3">
      <c r="A56" s="2" t="s">
        <v>55</v>
      </c>
      <c r="B56" s="5">
        <v>4865396</v>
      </c>
      <c r="C56" s="1" t="s">
        <v>16</v>
      </c>
    </row>
    <row r="57" spans="1:3">
      <c r="A57" s="2" t="s">
        <v>56</v>
      </c>
      <c r="B57" s="5">
        <v>1514558817</v>
      </c>
      <c r="C57" s="1" t="s">
        <v>16</v>
      </c>
    </row>
    <row r="58" spans="1:3">
      <c r="A58" s="2" t="s">
        <v>57</v>
      </c>
      <c r="B58" s="5">
        <v>-20465186</v>
      </c>
      <c r="C58" s="1" t="s">
        <v>16</v>
      </c>
    </row>
    <row r="59" spans="1:3">
      <c r="A59" s="2" t="s">
        <v>58</v>
      </c>
      <c r="B59" s="5">
        <v>-999040238</v>
      </c>
      <c r="C59" s="1" t="s">
        <v>16</v>
      </c>
    </row>
    <row r="60" spans="1:3">
      <c r="A60" s="2" t="s">
        <v>59</v>
      </c>
      <c r="B60" s="5">
        <v>-15022051</v>
      </c>
      <c r="C60" s="1" t="s">
        <v>16</v>
      </c>
    </row>
    <row r="61" spans="1:3">
      <c r="A61" s="2" t="s">
        <v>60</v>
      </c>
      <c r="B61" s="5">
        <v>-3590530</v>
      </c>
      <c r="C61" s="1" t="s">
        <v>16</v>
      </c>
    </row>
    <row r="62" spans="1:3">
      <c r="A62" s="2" t="s">
        <v>61</v>
      </c>
      <c r="B62" s="5">
        <v>-226580</v>
      </c>
      <c r="C62" s="1" t="s">
        <v>16</v>
      </c>
    </row>
    <row r="63" spans="1:3">
      <c r="A63" s="2" t="s">
        <v>62</v>
      </c>
      <c r="B63" s="5">
        <v>-54094083</v>
      </c>
      <c r="C63" s="1" t="s">
        <v>16</v>
      </c>
    </row>
    <row r="64" spans="1:3">
      <c r="A64" s="2" t="s">
        <v>63</v>
      </c>
      <c r="B64" s="5">
        <v>280591</v>
      </c>
      <c r="C64" s="1" t="s">
        <v>16</v>
      </c>
    </row>
    <row r="65" spans="1:3">
      <c r="A65" s="2" t="s">
        <v>64</v>
      </c>
      <c r="B65" s="5">
        <v>16339279</v>
      </c>
      <c r="C65" s="1" t="s">
        <v>16</v>
      </c>
    </row>
    <row r="66" spans="1:3">
      <c r="A66" s="2" t="s">
        <v>65</v>
      </c>
      <c r="B66" s="5">
        <v>2407719</v>
      </c>
      <c r="C66" s="1" t="s">
        <v>16</v>
      </c>
    </row>
    <row r="67" spans="1:3">
      <c r="A67" s="2" t="s">
        <v>66</v>
      </c>
      <c r="B67" s="5">
        <v>-713000</v>
      </c>
      <c r="C67" s="1" t="s">
        <v>16</v>
      </c>
    </row>
    <row r="68" spans="1:3">
      <c r="A68" s="2" t="s">
        <v>67</v>
      </c>
      <c r="B68" s="5">
        <v>4993387</v>
      </c>
      <c r="C68" s="1" t="s">
        <v>16</v>
      </c>
    </row>
    <row r="69" spans="1:3">
      <c r="A69" s="2" t="s">
        <v>68</v>
      </c>
      <c r="B69" s="5">
        <v>-603532</v>
      </c>
      <c r="C69" s="1" t="s">
        <v>16</v>
      </c>
    </row>
    <row r="70" spans="1:3">
      <c r="A70" s="2" t="s">
        <v>69</v>
      </c>
      <c r="B70" s="5">
        <v>-6794635</v>
      </c>
      <c r="C70" s="1" t="s">
        <v>16</v>
      </c>
    </row>
    <row r="71" spans="1:3">
      <c r="A71" s="2" t="s">
        <v>70</v>
      </c>
      <c r="B71" s="5">
        <v>-12425</v>
      </c>
      <c r="C71" s="1" t="s">
        <v>16</v>
      </c>
    </row>
    <row r="72" spans="1:3">
      <c r="A72" s="2" t="s">
        <v>71</v>
      </c>
      <c r="B72" s="5">
        <v>342791</v>
      </c>
      <c r="C72" s="1" t="s">
        <v>16</v>
      </c>
    </row>
    <row r="73" spans="1:3">
      <c r="A73" s="2" t="s">
        <v>72</v>
      </c>
      <c r="B73" s="5">
        <v>-310326</v>
      </c>
      <c r="C73" s="1" t="s">
        <v>16</v>
      </c>
    </row>
    <row r="74" spans="1:3">
      <c r="A74" s="2" t="s">
        <v>73</v>
      </c>
      <c r="B74" s="5">
        <v>-154644</v>
      </c>
      <c r="C74" s="1" t="s">
        <v>16</v>
      </c>
    </row>
    <row r="75" spans="1:3">
      <c r="A75" s="2" t="s">
        <v>74</v>
      </c>
      <c r="B75" s="5">
        <v>384768</v>
      </c>
      <c r="C75" s="1" t="s">
        <v>16</v>
      </c>
    </row>
    <row r="76" spans="1:3">
      <c r="A76" s="2" t="s">
        <v>75</v>
      </c>
      <c r="B76" s="5">
        <v>223848114</v>
      </c>
      <c r="C76" s="1" t="s">
        <v>16</v>
      </c>
    </row>
    <row r="77" spans="1:3">
      <c r="A77" s="2" t="s">
        <v>76</v>
      </c>
      <c r="B77" s="5">
        <v>-4327256</v>
      </c>
      <c r="C77" s="1" t="s">
        <v>16</v>
      </c>
    </row>
    <row r="78" spans="1:3">
      <c r="A78" s="2" t="s">
        <v>77</v>
      </c>
      <c r="B78" s="5">
        <v>-22967109</v>
      </c>
      <c r="C78" s="1" t="s">
        <v>16</v>
      </c>
    </row>
    <row r="79" spans="1:3">
      <c r="A79" s="2" t="s">
        <v>78</v>
      </c>
      <c r="B79" s="5">
        <v>-2913099</v>
      </c>
      <c r="C79" s="1" t="s">
        <v>16</v>
      </c>
    </row>
    <row r="80" spans="1:3">
      <c r="A80" s="2" t="s">
        <v>79</v>
      </c>
      <c r="B80" s="5">
        <v>3712339</v>
      </c>
      <c r="C80" s="1" t="s">
        <v>16</v>
      </c>
    </row>
    <row r="81" spans="1:3">
      <c r="A81" s="2" t="s">
        <v>80</v>
      </c>
      <c r="B81" s="5">
        <v>-5246738</v>
      </c>
      <c r="C81" s="1" t="s">
        <v>16</v>
      </c>
    </row>
    <row r="82" spans="1:3">
      <c r="A82" s="2" t="s">
        <v>81</v>
      </c>
      <c r="B82" s="5">
        <v>-5599615</v>
      </c>
      <c r="C82" s="1" t="s">
        <v>16</v>
      </c>
    </row>
    <row r="83" spans="1:3">
      <c r="A83" s="2" t="s">
        <v>82</v>
      </c>
      <c r="B83" s="5">
        <v>-602645</v>
      </c>
      <c r="C83" s="1" t="s">
        <v>16</v>
      </c>
    </row>
    <row r="84" spans="1:3">
      <c r="A84" s="2" t="s">
        <v>83</v>
      </c>
      <c r="B84" s="5">
        <v>-87382</v>
      </c>
      <c r="C84" s="1" t="s">
        <v>16</v>
      </c>
    </row>
    <row r="85" spans="1:3">
      <c r="A85" s="2" t="s">
        <v>84</v>
      </c>
      <c r="B85" s="5">
        <v>-11496698</v>
      </c>
      <c r="C85" s="1" t="s">
        <v>16</v>
      </c>
    </row>
    <row r="86" spans="1:3">
      <c r="A86" s="2" t="s">
        <v>85</v>
      </c>
      <c r="B86" s="5">
        <v>-12976120</v>
      </c>
      <c r="C86" s="1" t="s">
        <v>16</v>
      </c>
    </row>
    <row r="87" spans="1:3">
      <c r="A87" s="2" t="s">
        <v>86</v>
      </c>
      <c r="B87" s="5">
        <v>-7101993</v>
      </c>
      <c r="C87" s="1" t="s">
        <v>16</v>
      </c>
    </row>
    <row r="88" spans="1:3">
      <c r="A88" s="2" t="s">
        <v>87</v>
      </c>
      <c r="B88" s="5">
        <v>59024825</v>
      </c>
      <c r="C88" s="1" t="s">
        <v>16</v>
      </c>
    </row>
    <row r="89" spans="1:3">
      <c r="A89" s="2" t="s">
        <v>88</v>
      </c>
      <c r="B89" s="5">
        <v>-2384688</v>
      </c>
      <c r="C89" s="1" t="s">
        <v>16</v>
      </c>
    </row>
    <row r="90" spans="1:3">
      <c r="A90" s="2" t="s">
        <v>89</v>
      </c>
      <c r="B90" s="5">
        <v>1192344</v>
      </c>
      <c r="C90" s="1" t="s">
        <v>16</v>
      </c>
    </row>
    <row r="91" spans="1:3">
      <c r="A91" s="2" t="s">
        <v>90</v>
      </c>
      <c r="B91" s="5">
        <v>-1000032</v>
      </c>
      <c r="C91" s="1" t="s">
        <v>16</v>
      </c>
    </row>
    <row r="92" spans="1:3">
      <c r="A92" s="2" t="s">
        <v>91</v>
      </c>
      <c r="B92" s="5">
        <v>500004</v>
      </c>
      <c r="C92" s="1" t="s">
        <v>16</v>
      </c>
    </row>
    <row r="93" spans="1:3">
      <c r="A93" s="2" t="s">
        <v>92</v>
      </c>
      <c r="B93" s="5">
        <v>-6716448</v>
      </c>
      <c r="C93" s="1" t="s">
        <v>16</v>
      </c>
    </row>
    <row r="94" spans="1:3">
      <c r="A94" s="2" t="s">
        <v>93</v>
      </c>
      <c r="B94" s="5">
        <v>3358224</v>
      </c>
      <c r="C94" s="1" t="s">
        <v>16</v>
      </c>
    </row>
    <row r="95" spans="1:3">
      <c r="A95" s="2" t="s">
        <v>94</v>
      </c>
      <c r="B95" s="5">
        <v>-99460939</v>
      </c>
      <c r="C95" s="1" t="s">
        <v>16</v>
      </c>
    </row>
    <row r="96" spans="1:3">
      <c r="A96" s="2" t="s">
        <v>95</v>
      </c>
      <c r="B96" s="5">
        <v>-2353091</v>
      </c>
      <c r="C96" s="1" t="s">
        <v>16</v>
      </c>
    </row>
    <row r="97" spans="1:3">
      <c r="A97" s="2" t="s">
        <v>96</v>
      </c>
      <c r="B97" s="5">
        <v>7682929</v>
      </c>
      <c r="C97" s="1" t="s">
        <v>16</v>
      </c>
    </row>
    <row r="98" spans="1:3">
      <c r="A98" s="2" t="s">
        <v>97</v>
      </c>
      <c r="B98" s="5">
        <v>494458</v>
      </c>
      <c r="C98" s="1" t="s">
        <v>16</v>
      </c>
    </row>
    <row r="99" spans="1:3">
      <c r="A99" s="2" t="s">
        <v>98</v>
      </c>
      <c r="B99" s="5">
        <v>-466877</v>
      </c>
      <c r="C99" s="1" t="s">
        <v>16</v>
      </c>
    </row>
    <row r="100" spans="1:3">
      <c r="A100" s="2" t="s">
        <v>99</v>
      </c>
      <c r="B100" s="5">
        <v>41365</v>
      </c>
      <c r="C100" s="1" t="s">
        <v>16</v>
      </c>
    </row>
    <row r="101" spans="1:3">
      <c r="A101" s="2" t="s">
        <v>100</v>
      </c>
      <c r="B101" s="5">
        <v>142800</v>
      </c>
      <c r="C101" s="1" t="s">
        <v>16</v>
      </c>
    </row>
    <row r="102" spans="1:3">
      <c r="A102" s="2" t="s">
        <v>101</v>
      </c>
      <c r="B102" s="5">
        <v>-150878069</v>
      </c>
      <c r="C102" s="1" t="s">
        <v>16</v>
      </c>
    </row>
    <row r="103" spans="1:3">
      <c r="A103" s="2" t="s">
        <v>102</v>
      </c>
      <c r="B103" s="5">
        <v>-558140832</v>
      </c>
      <c r="C103" s="1" t="s">
        <v>16</v>
      </c>
    </row>
    <row r="104" spans="1:3">
      <c r="A104" s="2" t="s">
        <v>103</v>
      </c>
      <c r="B104" s="5">
        <v>-2134743</v>
      </c>
      <c r="C104" s="1" t="s">
        <v>16</v>
      </c>
    </row>
    <row r="105" spans="1:3">
      <c r="A105" s="2" t="s">
        <v>104</v>
      </c>
      <c r="B105" s="5">
        <v>1256098</v>
      </c>
      <c r="C105" s="1" t="s">
        <v>16</v>
      </c>
    </row>
    <row r="106" spans="1:3">
      <c r="A106" s="2" t="s">
        <v>105</v>
      </c>
      <c r="B106" s="5">
        <v>7312500</v>
      </c>
      <c r="C106" s="1" t="s">
        <v>16</v>
      </c>
    </row>
    <row r="107" spans="1:3">
      <c r="A107" s="2" t="s">
        <v>106</v>
      </c>
      <c r="B107" s="5">
        <v>11753697</v>
      </c>
      <c r="C107" s="1" t="s">
        <v>16</v>
      </c>
    </row>
    <row r="108" spans="1:3">
      <c r="A108" s="2" t="s">
        <v>107</v>
      </c>
      <c r="B108" s="5">
        <v>1407477</v>
      </c>
      <c r="C108" s="1" t="s">
        <v>16</v>
      </c>
    </row>
    <row r="109" spans="1:3">
      <c r="A109" s="2" t="s">
        <v>108</v>
      </c>
      <c r="B109" s="5">
        <v>-4283870</v>
      </c>
      <c r="C109" s="1" t="s">
        <v>16</v>
      </c>
    </row>
    <row r="110" spans="1:3">
      <c r="A110" s="2" t="s">
        <v>109</v>
      </c>
      <c r="B110" s="5">
        <v>-295315</v>
      </c>
      <c r="C110" s="1" t="s">
        <v>16</v>
      </c>
    </row>
    <row r="111" spans="1:3">
      <c r="A111" s="2" t="s">
        <v>110</v>
      </c>
      <c r="B111" s="5">
        <v>9725</v>
      </c>
      <c r="C111" s="1" t="s">
        <v>16</v>
      </c>
    </row>
    <row r="112" spans="1:3">
      <c r="A112" s="2" t="s">
        <v>111</v>
      </c>
      <c r="B112" s="5">
        <v>7159025</v>
      </c>
      <c r="C112" s="1" t="s">
        <v>16</v>
      </c>
    </row>
    <row r="113" spans="1:3">
      <c r="A113" s="2" t="s">
        <v>112</v>
      </c>
      <c r="B113" s="5">
        <v>520096</v>
      </c>
      <c r="C113" s="1" t="s">
        <v>16</v>
      </c>
    </row>
    <row r="114" spans="1:3">
      <c r="A114" s="2" t="s">
        <v>113</v>
      </c>
      <c r="B114" s="5">
        <v>187376</v>
      </c>
      <c r="C114" s="1" t="s">
        <v>16</v>
      </c>
    </row>
    <row r="115" spans="1:3">
      <c r="A115" s="2" t="s">
        <v>114</v>
      </c>
      <c r="B115" s="5">
        <v>-808337</v>
      </c>
      <c r="C115" s="1" t="s">
        <v>16</v>
      </c>
    </row>
    <row r="116" spans="1:3">
      <c r="A116" s="2" t="s">
        <v>115</v>
      </c>
      <c r="B116" s="5">
        <v>4663</v>
      </c>
      <c r="C116" s="1" t="s">
        <v>16</v>
      </c>
    </row>
    <row r="117" spans="1:3">
      <c r="A117" s="2" t="s">
        <v>116</v>
      </c>
      <c r="B117" s="5">
        <v>-28407345</v>
      </c>
      <c r="C117" s="1" t="s">
        <v>16</v>
      </c>
    </row>
    <row r="118" spans="1:3">
      <c r="A118" s="2" t="s">
        <v>117</v>
      </c>
      <c r="B118" s="5">
        <v>-63277777</v>
      </c>
      <c r="C118" s="1" t="s">
        <v>16</v>
      </c>
    </row>
    <row r="119" spans="1:3">
      <c r="A119" s="2" t="s">
        <v>118</v>
      </c>
      <c r="B119" s="5">
        <v>-241303</v>
      </c>
      <c r="C119" s="1" t="s">
        <v>16</v>
      </c>
    </row>
    <row r="120" spans="1:3">
      <c r="A120" s="2" t="s">
        <v>119</v>
      </c>
      <c r="B120" s="5">
        <v>2678110</v>
      </c>
      <c r="C120" s="1" t="s">
        <v>16</v>
      </c>
    </row>
    <row r="121" spans="1:3">
      <c r="A121" s="2" t="s">
        <v>120</v>
      </c>
      <c r="B121" s="5">
        <v>1304388</v>
      </c>
      <c r="C121" s="1" t="s">
        <v>16</v>
      </c>
    </row>
    <row r="122" spans="1:3">
      <c r="A122" s="2" t="s">
        <v>121</v>
      </c>
      <c r="B122" s="5">
        <v>-3301962</v>
      </c>
      <c r="C122" s="1" t="s">
        <v>16</v>
      </c>
    </row>
    <row r="123" spans="1:3">
      <c r="A123" s="2" t="s">
        <v>122</v>
      </c>
      <c r="B123" s="5">
        <v>991312</v>
      </c>
      <c r="C123" s="1" t="s">
        <v>16</v>
      </c>
    </row>
    <row r="124" spans="1:3">
      <c r="A124" s="2" t="s">
        <v>123</v>
      </c>
      <c r="B124" s="5">
        <v>102963080</v>
      </c>
      <c r="C124" s="1" t="s">
        <v>16</v>
      </c>
    </row>
    <row r="125" spans="1:3">
      <c r="A125" s="2" t="s">
        <v>124</v>
      </c>
      <c r="B125" s="5">
        <v>1213862</v>
      </c>
      <c r="C125" s="1" t="s">
        <v>16</v>
      </c>
    </row>
    <row r="126" spans="1:3">
      <c r="A126" s="2" t="s">
        <v>125</v>
      </c>
      <c r="B126" s="5">
        <v>6473</v>
      </c>
      <c r="C126" s="1" t="s">
        <v>16</v>
      </c>
    </row>
    <row r="127" spans="1:3">
      <c r="A127" s="2" t="s">
        <v>126</v>
      </c>
      <c r="B127" s="5">
        <v>-6354092</v>
      </c>
      <c r="C127" s="1" t="s">
        <v>16</v>
      </c>
    </row>
    <row r="128" spans="1:3">
      <c r="A128" s="2" t="s">
        <v>127</v>
      </c>
      <c r="B128" s="5">
        <v>-3986778</v>
      </c>
      <c r="C128" s="1" t="s">
        <v>16</v>
      </c>
    </row>
    <row r="129" spans="1:3">
      <c r="A129" s="2" t="s">
        <v>128</v>
      </c>
      <c r="B129" s="5">
        <v>-19251210</v>
      </c>
      <c r="C129" s="1" t="s">
        <v>16</v>
      </c>
    </row>
    <row r="130" spans="1:3">
      <c r="A130" s="2" t="s">
        <v>129</v>
      </c>
      <c r="B130" s="5">
        <v>19251210</v>
      </c>
      <c r="C130" s="1" t="s">
        <v>16</v>
      </c>
    </row>
    <row r="131" spans="1:3">
      <c r="A131" s="2" t="s">
        <v>130</v>
      </c>
      <c r="B131" s="4">
        <v>-106594639</v>
      </c>
      <c r="C131" s="1" t="s">
        <v>16</v>
      </c>
    </row>
    <row r="132" spans="1:3">
      <c r="A132" s="1" t="s">
        <v>3</v>
      </c>
      <c r="B132" s="1" t="s">
        <v>16</v>
      </c>
      <c r="C132" s="5">
        <v>-1209437891</v>
      </c>
    </row>
    <row r="133" spans="1:3">
      <c r="A133" s="1" t="s">
        <v>16</v>
      </c>
      <c r="B133" s="1" t="s">
        <v>16</v>
      </c>
      <c r="C133" s="1" t="s">
        <v>16</v>
      </c>
    </row>
    <row r="134" spans="1:3">
      <c r="A134" s="1" t="s">
        <v>131</v>
      </c>
      <c r="B134" s="1" t="s">
        <v>16</v>
      </c>
      <c r="C134" s="6">
        <v>1192097389</v>
      </c>
    </row>
    <row r="135" spans="1:3">
      <c r="A135" s="1" t="s">
        <v>16</v>
      </c>
      <c r="B135" s="1" t="s">
        <v>16</v>
      </c>
      <c r="C135" s="1" t="s">
        <v>16</v>
      </c>
    </row>
    <row r="136" spans="1:3">
      <c r="A136" s="1" t="s">
        <v>132</v>
      </c>
      <c r="B136" s="1" t="s">
        <v>16</v>
      </c>
      <c r="C136" s="5">
        <v>0</v>
      </c>
    </row>
    <row r="137" spans="1:3">
      <c r="A137" s="1" t="s">
        <v>16</v>
      </c>
      <c r="B137" s="1" t="s">
        <v>16</v>
      </c>
      <c r="C137" s="1" t="s">
        <v>16</v>
      </c>
    </row>
    <row r="138" spans="1:3" ht="15.75" thickBot="1">
      <c r="A138" s="1" t="s">
        <v>133</v>
      </c>
      <c r="B138" s="1" t="s">
        <v>16</v>
      </c>
      <c r="C138" s="7">
        <v>1192097389</v>
      </c>
    </row>
    <row r="139" spans="1:3" ht="15.75" thickTop="1">
      <c r="A139" s="1" t="s">
        <v>16</v>
      </c>
      <c r="B139" s="1" t="s">
        <v>16</v>
      </c>
      <c r="C139" s="1" t="s">
        <v>16</v>
      </c>
    </row>
    <row r="140" spans="1:3">
      <c r="A140" s="1" t="s">
        <v>134</v>
      </c>
      <c r="B140" s="1" t="s">
        <v>16</v>
      </c>
      <c r="C140" s="5">
        <v>417234086</v>
      </c>
    </row>
    <row r="141" spans="1:3">
      <c r="A141" s="1" t="s">
        <v>16</v>
      </c>
      <c r="B141" s="1" t="s">
        <v>16</v>
      </c>
      <c r="C141" s="1" t="s">
        <v>16</v>
      </c>
    </row>
    <row r="142" spans="1:3">
      <c r="A142" s="194" t="s">
        <v>135</v>
      </c>
      <c r="B142" s="195">
        <v>-800622</v>
      </c>
      <c r="C142" s="196" t="s">
        <v>16</v>
      </c>
    </row>
    <row r="143" spans="1:3">
      <c r="A143" s="1" t="s">
        <v>136</v>
      </c>
      <c r="B143" s="1" t="s">
        <v>16</v>
      </c>
      <c r="C143" s="5">
        <v>-800622</v>
      </c>
    </row>
    <row r="144" spans="1:3">
      <c r="A144" s="1" t="s">
        <v>16</v>
      </c>
      <c r="B144" s="1" t="s">
        <v>16</v>
      </c>
      <c r="C144" s="1" t="s">
        <v>16</v>
      </c>
    </row>
    <row r="145" spans="1:3">
      <c r="A145" s="2" t="s">
        <v>137</v>
      </c>
      <c r="B145" s="4">
        <v>-568330</v>
      </c>
      <c r="C145" s="1" t="s">
        <v>16</v>
      </c>
    </row>
    <row r="146" spans="1:3">
      <c r="A146" s="1" t="s">
        <v>138</v>
      </c>
      <c r="B146" s="1" t="s">
        <v>16</v>
      </c>
      <c r="C146" s="5">
        <v>-568330</v>
      </c>
    </row>
    <row r="147" spans="1:3">
      <c r="A147" s="1" t="s">
        <v>16</v>
      </c>
      <c r="B147" s="1" t="s">
        <v>16</v>
      </c>
      <c r="C147" s="1" t="s">
        <v>16</v>
      </c>
    </row>
    <row r="148" spans="1:3">
      <c r="A148" s="1" t="s">
        <v>139</v>
      </c>
      <c r="B148" s="1" t="s">
        <v>16</v>
      </c>
      <c r="C148" s="6">
        <v>415865134</v>
      </c>
    </row>
    <row r="149" spans="1:3">
      <c r="A149" s="1" t="s">
        <v>16</v>
      </c>
      <c r="B149" s="1" t="s">
        <v>16</v>
      </c>
      <c r="C149" s="1" t="s">
        <v>16</v>
      </c>
    </row>
    <row r="150" spans="1:3">
      <c r="A150" s="1" t="s">
        <v>140</v>
      </c>
      <c r="B150" s="1" t="s">
        <v>16</v>
      </c>
      <c r="C150" s="5">
        <v>0</v>
      </c>
    </row>
    <row r="151" spans="1:3">
      <c r="A151" s="1" t="s">
        <v>16</v>
      </c>
      <c r="B151" s="1" t="s">
        <v>16</v>
      </c>
      <c r="C151" s="1" t="s">
        <v>16</v>
      </c>
    </row>
    <row r="152" spans="1:3" ht="15.75" thickBot="1">
      <c r="A152" s="1" t="s">
        <v>141</v>
      </c>
      <c r="B152" s="1" t="s">
        <v>16</v>
      </c>
      <c r="C152" s="8">
        <v>415865134</v>
      </c>
    </row>
    <row r="153" spans="1:3">
      <c r="A153" s="1" t="s">
        <v>16</v>
      </c>
      <c r="B153" s="1" t="s">
        <v>16</v>
      </c>
      <c r="C153" s="1" t="s">
        <v>16</v>
      </c>
    </row>
    <row r="154" spans="1:3">
      <c r="A154" s="2" t="s">
        <v>142</v>
      </c>
      <c r="B154" s="5">
        <v>-6139968578</v>
      </c>
      <c r="C154" s="1" t="s">
        <v>16</v>
      </c>
    </row>
    <row r="155" spans="1:3">
      <c r="A155" s="2" t="s">
        <v>143</v>
      </c>
      <c r="B155" s="5">
        <v>-307945583</v>
      </c>
      <c r="C155" s="1" t="s">
        <v>16</v>
      </c>
    </row>
    <row r="156" spans="1:3">
      <c r="A156" s="2" t="s">
        <v>144</v>
      </c>
      <c r="B156" s="5">
        <v>6841569797</v>
      </c>
      <c r="C156" s="1" t="s">
        <v>16</v>
      </c>
    </row>
    <row r="157" spans="1:3">
      <c r="A157" s="2" t="s">
        <v>145</v>
      </c>
      <c r="B157" s="5">
        <v>0</v>
      </c>
      <c r="C157" s="1" t="s">
        <v>16</v>
      </c>
    </row>
    <row r="158" spans="1:3">
      <c r="A158" s="2" t="s">
        <v>146</v>
      </c>
      <c r="B158" s="4">
        <v>0</v>
      </c>
      <c r="C158" s="1" t="s">
        <v>16</v>
      </c>
    </row>
    <row r="159" spans="1:3" ht="15.75" thickBot="1">
      <c r="A159" s="1" t="s">
        <v>147</v>
      </c>
      <c r="B159" s="1" t="s">
        <v>16</v>
      </c>
      <c r="C159" s="9">
        <v>393655636</v>
      </c>
    </row>
    <row r="160" spans="1:3">
      <c r="A160" s="1" t="s">
        <v>16</v>
      </c>
      <c r="B160" s="1" t="s">
        <v>16</v>
      </c>
      <c r="C160" s="1" t="s">
        <v>16</v>
      </c>
    </row>
    <row r="161" spans="1:3">
      <c r="A161" s="1" t="s">
        <v>148</v>
      </c>
      <c r="B161" s="1" t="s">
        <v>16</v>
      </c>
      <c r="C161" s="5">
        <v>0</v>
      </c>
    </row>
    <row r="162" spans="1:3">
      <c r="A162" s="1" t="s">
        <v>16</v>
      </c>
      <c r="B162" s="1" t="s">
        <v>16</v>
      </c>
      <c r="C162" s="1" t="s">
        <v>16</v>
      </c>
    </row>
    <row r="163" spans="1:3" ht="15.75" thickBot="1">
      <c r="A163" s="1" t="s">
        <v>149</v>
      </c>
      <c r="B163" s="1" t="s">
        <v>16</v>
      </c>
      <c r="C163" s="8">
        <v>809520770</v>
      </c>
    </row>
    <row r="164" spans="1:3">
      <c r="A164" s="1" t="s">
        <v>16</v>
      </c>
      <c r="B164" s="1" t="s">
        <v>16</v>
      </c>
      <c r="C164" s="1" t="s">
        <v>16</v>
      </c>
    </row>
    <row r="165" spans="1:3">
      <c r="A165" s="2" t="s">
        <v>150</v>
      </c>
      <c r="B165" s="5">
        <v>53283110</v>
      </c>
      <c r="C165" s="1" t="s">
        <v>16</v>
      </c>
    </row>
    <row r="166" spans="1:3">
      <c r="A166" s="2" t="s">
        <v>151</v>
      </c>
      <c r="B166" s="4">
        <v>81994329</v>
      </c>
      <c r="C166" s="1" t="s">
        <v>16</v>
      </c>
    </row>
    <row r="167" spans="1:3">
      <c r="A167" s="1" t="s">
        <v>152</v>
      </c>
      <c r="B167" s="1" t="s">
        <v>16</v>
      </c>
      <c r="C167" s="5">
        <v>135277439</v>
      </c>
    </row>
    <row r="168" spans="1:3">
      <c r="A168" s="1" t="s">
        <v>16</v>
      </c>
      <c r="B168" s="1" t="s">
        <v>16</v>
      </c>
      <c r="C168" s="1" t="s">
        <v>16</v>
      </c>
    </row>
    <row r="169" spans="1:3" ht="15.75" thickBot="1">
      <c r="A169" s="3" t="s">
        <v>153</v>
      </c>
      <c r="B169" s="1" t="s">
        <v>16</v>
      </c>
      <c r="C169" s="7">
        <v>944798209</v>
      </c>
    </row>
    <row r="170" spans="1:3" ht="15.75" thickTop="1">
      <c r="A170" s="1" t="s">
        <v>16</v>
      </c>
      <c r="B170" s="1" t="s">
        <v>16</v>
      </c>
      <c r="C170" s="1" t="s">
        <v>16</v>
      </c>
    </row>
    <row r="171" spans="1:3">
      <c r="A171" s="3" t="s">
        <v>154</v>
      </c>
      <c r="B171" s="1" t="s">
        <v>16</v>
      </c>
      <c r="C171" s="10">
        <v>0.36469000000000001</v>
      </c>
    </row>
    <row r="172" spans="1:3">
      <c r="A172" s="1" t="s">
        <v>16</v>
      </c>
      <c r="B172" s="1" t="s">
        <v>16</v>
      </c>
      <c r="C172" s="1" t="s">
        <v>16</v>
      </c>
    </row>
  </sheetData>
  <mergeCells count="4">
    <mergeCell ref="A8:C8"/>
    <mergeCell ref="A9:C9"/>
    <mergeCell ref="A10:C10"/>
    <mergeCell ref="A11:C1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686"/>
  <sheetViews>
    <sheetView showGridLines="0" showZeros="0" workbookViewId="0">
      <selection activeCell="A7" sqref="A7"/>
    </sheetView>
  </sheetViews>
  <sheetFormatPr defaultColWidth="8.85546875" defaultRowHeight="15"/>
  <cols>
    <col min="1" max="1" width="9.28515625" style="12" customWidth="1"/>
    <col min="2" max="2" width="25.28515625" style="12" customWidth="1"/>
    <col min="3" max="3" width="10.42578125" style="12" customWidth="1"/>
    <col min="4" max="4" width="29.42578125" style="12" customWidth="1"/>
    <col min="5" max="5" width="6.28515625" style="12" customWidth="1"/>
    <col min="6" max="6" width="22.5703125" style="12" customWidth="1"/>
    <col min="7" max="7" width="14.140625" style="12" bestFit="1" customWidth="1"/>
    <col min="8" max="42" width="11.7109375" style="12" customWidth="1"/>
    <col min="43" max="16384" width="8.85546875" style="12"/>
  </cols>
  <sheetData>
    <row r="1" spans="1:42">
      <c r="A1" s="214" t="s">
        <v>1807</v>
      </c>
    </row>
    <row r="2" spans="1:42">
      <c r="A2" s="214" t="s">
        <v>1808</v>
      </c>
    </row>
    <row r="3" spans="1:42">
      <c r="A3" s="214" t="s">
        <v>1809</v>
      </c>
    </row>
    <row r="4" spans="1:42">
      <c r="A4" s="214" t="s">
        <v>1810</v>
      </c>
    </row>
    <row r="5" spans="1:42">
      <c r="A5" s="214" t="s">
        <v>1811</v>
      </c>
    </row>
    <row r="6" spans="1:42">
      <c r="A6" s="214" t="s">
        <v>1814</v>
      </c>
    </row>
    <row r="8" spans="1:42" ht="15.75" thickBot="1">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row>
    <row r="9" spans="1:42">
      <c r="A9" s="13" t="s">
        <v>155</v>
      </c>
    </row>
    <row r="10" spans="1:42" ht="15.75" thickBo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row>
    <row r="11" spans="1:42" ht="36.6" customHeight="1" thickBot="1">
      <c r="A11" s="14" t="s">
        <v>156</v>
      </c>
      <c r="B11" s="14" t="s">
        <v>157</v>
      </c>
      <c r="C11" s="14" t="s">
        <v>158</v>
      </c>
      <c r="D11" s="14" t="s">
        <v>159</v>
      </c>
      <c r="E11" s="14" t="s">
        <v>160</v>
      </c>
      <c r="F11" s="14" t="s">
        <v>161</v>
      </c>
      <c r="G11" s="14" t="s">
        <v>162</v>
      </c>
      <c r="H11" s="14" t="s">
        <v>163</v>
      </c>
      <c r="I11" s="14" t="s">
        <v>164</v>
      </c>
      <c r="J11" s="14" t="s">
        <v>165</v>
      </c>
      <c r="K11" s="14" t="s">
        <v>166</v>
      </c>
      <c r="L11" s="14" t="s">
        <v>167</v>
      </c>
      <c r="M11" s="14" t="s">
        <v>168</v>
      </c>
      <c r="N11" s="14" t="s">
        <v>169</v>
      </c>
      <c r="O11" s="14" t="s">
        <v>170</v>
      </c>
      <c r="P11" s="14" t="s">
        <v>171</v>
      </c>
      <c r="Q11" s="14" t="s">
        <v>172</v>
      </c>
      <c r="R11" s="14" t="s">
        <v>173</v>
      </c>
      <c r="S11" s="14" t="s">
        <v>174</v>
      </c>
      <c r="T11" s="14" t="s">
        <v>175</v>
      </c>
      <c r="U11" s="14" t="s">
        <v>176</v>
      </c>
      <c r="V11" s="14" t="s">
        <v>177</v>
      </c>
      <c r="W11" s="14" t="s">
        <v>178</v>
      </c>
      <c r="X11" s="14" t="s">
        <v>179</v>
      </c>
      <c r="Y11" s="14" t="s">
        <v>180</v>
      </c>
      <c r="Z11" s="14" t="s">
        <v>181</v>
      </c>
      <c r="AA11" s="14" t="s">
        <v>182</v>
      </c>
      <c r="AB11" s="14" t="s">
        <v>183</v>
      </c>
      <c r="AC11" s="14" t="s">
        <v>184</v>
      </c>
      <c r="AD11" s="14" t="s">
        <v>185</v>
      </c>
      <c r="AE11" s="14" t="s">
        <v>186</v>
      </c>
      <c r="AF11" s="14" t="s">
        <v>187</v>
      </c>
      <c r="AG11" s="14" t="s">
        <v>188</v>
      </c>
      <c r="AH11" s="14" t="s">
        <v>189</v>
      </c>
      <c r="AI11" s="14" t="s">
        <v>190</v>
      </c>
      <c r="AJ11" s="14" t="s">
        <v>191</v>
      </c>
      <c r="AK11" s="14" t="s">
        <v>192</v>
      </c>
      <c r="AL11" s="14" t="s">
        <v>193</v>
      </c>
      <c r="AM11" s="14" t="s">
        <v>194</v>
      </c>
      <c r="AN11" s="14" t="s">
        <v>195</v>
      </c>
      <c r="AO11" s="14" t="s">
        <v>196</v>
      </c>
      <c r="AP11" s="14" t="s">
        <v>197</v>
      </c>
    </row>
    <row r="12" spans="1:42" hidden="1">
      <c r="A12" s="15" t="s">
        <v>198</v>
      </c>
      <c r="B12" s="16" t="s">
        <v>199</v>
      </c>
      <c r="C12" s="17" t="s">
        <v>200</v>
      </c>
      <c r="D12" s="17" t="s">
        <v>201</v>
      </c>
      <c r="E12" s="17" t="s">
        <v>202</v>
      </c>
      <c r="F12" s="18" t="s">
        <v>203</v>
      </c>
      <c r="G12" s="19">
        <v>0</v>
      </c>
      <c r="H12" s="19">
        <v>0</v>
      </c>
      <c r="I12" s="19">
        <v>0</v>
      </c>
      <c r="J12" s="19">
        <v>0</v>
      </c>
      <c r="K12" s="19">
        <v>0</v>
      </c>
      <c r="L12" s="19">
        <v>0</v>
      </c>
      <c r="M12" s="19">
        <v>0</v>
      </c>
      <c r="N12" s="19">
        <v>0</v>
      </c>
      <c r="O12" s="19">
        <v>0</v>
      </c>
      <c r="P12" s="19">
        <v>0</v>
      </c>
      <c r="Q12" s="19">
        <v>0</v>
      </c>
      <c r="R12" s="19">
        <v>0</v>
      </c>
      <c r="S12" s="19">
        <v>0</v>
      </c>
      <c r="T12" s="19">
        <v>0</v>
      </c>
      <c r="U12" s="19">
        <v>0</v>
      </c>
      <c r="V12" s="19">
        <v>0</v>
      </c>
      <c r="W12" s="19">
        <v>0</v>
      </c>
      <c r="X12" s="19">
        <v>0</v>
      </c>
      <c r="Y12" s="19">
        <v>0</v>
      </c>
      <c r="Z12" s="19">
        <v>0</v>
      </c>
      <c r="AA12" s="19">
        <v>0</v>
      </c>
      <c r="AB12" s="19">
        <v>0</v>
      </c>
      <c r="AC12" s="19">
        <v>0</v>
      </c>
      <c r="AD12" s="19">
        <v>0</v>
      </c>
      <c r="AE12" s="19">
        <v>0</v>
      </c>
      <c r="AF12" s="19">
        <v>0</v>
      </c>
      <c r="AG12" s="19">
        <v>0</v>
      </c>
      <c r="AH12" s="19">
        <v>0</v>
      </c>
      <c r="AI12" s="19">
        <v>0</v>
      </c>
      <c r="AJ12" s="19">
        <v>0</v>
      </c>
      <c r="AK12" s="19">
        <v>0</v>
      </c>
      <c r="AL12" s="19">
        <v>0</v>
      </c>
      <c r="AM12" s="19">
        <v>0</v>
      </c>
      <c r="AN12" s="19">
        <v>0</v>
      </c>
      <c r="AO12" s="19">
        <v>0</v>
      </c>
      <c r="AP12" s="19">
        <v>0</v>
      </c>
    </row>
    <row r="13" spans="1:42" hidden="1">
      <c r="A13" s="15" t="s">
        <v>198</v>
      </c>
      <c r="B13" s="16" t="s">
        <v>199</v>
      </c>
      <c r="C13" s="17" t="s">
        <v>200</v>
      </c>
      <c r="D13" s="17" t="s">
        <v>204</v>
      </c>
      <c r="E13" s="17" t="s">
        <v>202</v>
      </c>
      <c r="F13" s="18" t="s">
        <v>205</v>
      </c>
      <c r="G13" s="19">
        <v>0</v>
      </c>
      <c r="H13" s="19">
        <v>0</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19">
        <v>0</v>
      </c>
      <c r="AI13" s="19">
        <v>0</v>
      </c>
      <c r="AJ13" s="19">
        <v>0</v>
      </c>
      <c r="AK13" s="19">
        <v>0</v>
      </c>
      <c r="AL13" s="19">
        <v>0</v>
      </c>
      <c r="AM13" s="19">
        <v>0</v>
      </c>
      <c r="AN13" s="19">
        <v>0</v>
      </c>
      <c r="AO13" s="19">
        <v>0</v>
      </c>
      <c r="AP13" s="19">
        <v>0</v>
      </c>
    </row>
    <row r="14" spans="1:42" hidden="1">
      <c r="A14" s="15" t="s">
        <v>198</v>
      </c>
      <c r="B14" s="16" t="s">
        <v>199</v>
      </c>
      <c r="C14" s="17" t="s">
        <v>200</v>
      </c>
      <c r="D14" s="17" t="s">
        <v>204</v>
      </c>
      <c r="E14" s="17" t="s">
        <v>202</v>
      </c>
      <c r="F14" s="18" t="s">
        <v>206</v>
      </c>
      <c r="G14" s="19">
        <v>0</v>
      </c>
      <c r="H14" s="19">
        <v>0</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0</v>
      </c>
      <c r="AA14" s="19">
        <v>0</v>
      </c>
      <c r="AB14" s="19">
        <v>0</v>
      </c>
      <c r="AC14" s="19">
        <v>0</v>
      </c>
      <c r="AD14" s="19">
        <v>0</v>
      </c>
      <c r="AE14" s="19">
        <v>0</v>
      </c>
      <c r="AF14" s="19">
        <v>0</v>
      </c>
      <c r="AG14" s="19">
        <v>0</v>
      </c>
      <c r="AH14" s="19">
        <v>0</v>
      </c>
      <c r="AI14" s="19">
        <v>0</v>
      </c>
      <c r="AJ14" s="19">
        <v>0</v>
      </c>
      <c r="AK14" s="19">
        <v>0</v>
      </c>
      <c r="AL14" s="19">
        <v>0</v>
      </c>
      <c r="AM14" s="19">
        <v>0</v>
      </c>
      <c r="AN14" s="19">
        <v>0</v>
      </c>
      <c r="AO14" s="19">
        <v>0</v>
      </c>
      <c r="AP14" s="19">
        <v>0</v>
      </c>
    </row>
    <row r="15" spans="1:42" hidden="1">
      <c r="A15" s="15" t="s">
        <v>198</v>
      </c>
      <c r="B15" s="16" t="s">
        <v>199</v>
      </c>
      <c r="C15" s="17" t="s">
        <v>200</v>
      </c>
      <c r="D15" s="17" t="s">
        <v>204</v>
      </c>
      <c r="E15" s="17" t="s">
        <v>202</v>
      </c>
      <c r="F15" s="18" t="s">
        <v>207</v>
      </c>
      <c r="G15" s="19">
        <v>0</v>
      </c>
      <c r="H15" s="19">
        <v>0</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19">
        <v>0</v>
      </c>
      <c r="AI15" s="19">
        <v>0</v>
      </c>
      <c r="AJ15" s="19">
        <v>0</v>
      </c>
      <c r="AK15" s="19">
        <v>0</v>
      </c>
      <c r="AL15" s="19">
        <v>0</v>
      </c>
      <c r="AM15" s="19">
        <v>0</v>
      </c>
      <c r="AN15" s="19">
        <v>0</v>
      </c>
      <c r="AO15" s="19">
        <v>0</v>
      </c>
      <c r="AP15" s="19">
        <v>0</v>
      </c>
    </row>
    <row r="16" spans="1:42" hidden="1">
      <c r="A16" s="15" t="s">
        <v>198</v>
      </c>
      <c r="B16" s="16" t="s">
        <v>199</v>
      </c>
      <c r="C16" s="17" t="s">
        <v>200</v>
      </c>
      <c r="D16" s="17" t="s">
        <v>204</v>
      </c>
      <c r="E16" s="17" t="s">
        <v>202</v>
      </c>
      <c r="F16" s="18" t="s">
        <v>208</v>
      </c>
      <c r="G16" s="19">
        <v>0</v>
      </c>
      <c r="H16" s="19">
        <v>0</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19">
        <v>0</v>
      </c>
      <c r="AI16" s="19">
        <v>0</v>
      </c>
      <c r="AJ16" s="19">
        <v>0</v>
      </c>
      <c r="AK16" s="19">
        <v>0</v>
      </c>
      <c r="AL16" s="19">
        <v>0</v>
      </c>
      <c r="AM16" s="19">
        <v>0</v>
      </c>
      <c r="AN16" s="19">
        <v>0</v>
      </c>
      <c r="AO16" s="19">
        <v>0</v>
      </c>
      <c r="AP16" s="19">
        <v>0</v>
      </c>
    </row>
    <row r="17" spans="1:42" hidden="1">
      <c r="A17" s="15" t="s">
        <v>198</v>
      </c>
      <c r="B17" s="16" t="s">
        <v>199</v>
      </c>
      <c r="C17" s="17" t="s">
        <v>200</v>
      </c>
      <c r="D17" s="17" t="s">
        <v>204</v>
      </c>
      <c r="E17" s="17" t="s">
        <v>202</v>
      </c>
      <c r="F17" s="18" t="s">
        <v>209</v>
      </c>
      <c r="G17" s="19">
        <v>0</v>
      </c>
      <c r="H17" s="19">
        <v>0</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19">
        <v>0</v>
      </c>
      <c r="AI17" s="19">
        <v>0</v>
      </c>
      <c r="AJ17" s="19">
        <v>0</v>
      </c>
      <c r="AK17" s="19">
        <v>0</v>
      </c>
      <c r="AL17" s="19">
        <v>0</v>
      </c>
      <c r="AM17" s="19">
        <v>0</v>
      </c>
      <c r="AN17" s="19">
        <v>0</v>
      </c>
      <c r="AO17" s="19">
        <v>0</v>
      </c>
      <c r="AP17" s="19">
        <v>0</v>
      </c>
    </row>
    <row r="18" spans="1:42" hidden="1">
      <c r="A18" s="15" t="s">
        <v>198</v>
      </c>
      <c r="B18" s="16" t="s">
        <v>199</v>
      </c>
      <c r="C18" s="17" t="s">
        <v>200</v>
      </c>
      <c r="D18" s="17" t="s">
        <v>204</v>
      </c>
      <c r="E18" s="17" t="s">
        <v>202</v>
      </c>
      <c r="F18" s="18" t="s">
        <v>210</v>
      </c>
      <c r="G18" s="19">
        <v>0</v>
      </c>
      <c r="H18" s="19">
        <v>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19">
        <v>0</v>
      </c>
      <c r="AI18" s="19">
        <v>0</v>
      </c>
      <c r="AJ18" s="19">
        <v>0</v>
      </c>
      <c r="AK18" s="19">
        <v>0</v>
      </c>
      <c r="AL18" s="19">
        <v>0</v>
      </c>
      <c r="AM18" s="19">
        <v>0</v>
      </c>
      <c r="AN18" s="19">
        <v>0</v>
      </c>
      <c r="AO18" s="19">
        <v>0</v>
      </c>
      <c r="AP18" s="19">
        <v>0</v>
      </c>
    </row>
    <row r="19" spans="1:42" hidden="1">
      <c r="A19" s="15" t="s">
        <v>198</v>
      </c>
      <c r="B19" s="16" t="s">
        <v>199</v>
      </c>
      <c r="C19" s="17" t="s">
        <v>211</v>
      </c>
      <c r="D19" s="17" t="s">
        <v>201</v>
      </c>
      <c r="E19" s="17" t="s">
        <v>202</v>
      </c>
      <c r="F19" s="18" t="s">
        <v>203</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19">
        <v>0</v>
      </c>
      <c r="AI19" s="19">
        <v>0</v>
      </c>
      <c r="AJ19" s="19">
        <v>0</v>
      </c>
      <c r="AK19" s="19">
        <v>0</v>
      </c>
      <c r="AL19" s="19">
        <v>0</v>
      </c>
      <c r="AM19" s="19">
        <v>0</v>
      </c>
      <c r="AN19" s="19">
        <v>0</v>
      </c>
      <c r="AO19" s="19">
        <v>0</v>
      </c>
      <c r="AP19" s="19">
        <v>0</v>
      </c>
    </row>
    <row r="20" spans="1:42" hidden="1">
      <c r="A20" s="15" t="s">
        <v>198</v>
      </c>
      <c r="B20" s="16" t="s">
        <v>199</v>
      </c>
      <c r="C20" s="17" t="s">
        <v>211</v>
      </c>
      <c r="D20" s="17" t="s">
        <v>204</v>
      </c>
      <c r="E20" s="17" t="s">
        <v>202</v>
      </c>
      <c r="F20" s="18" t="s">
        <v>205</v>
      </c>
      <c r="G20" s="19">
        <v>0</v>
      </c>
      <c r="H20" s="19">
        <v>0</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19">
        <v>0</v>
      </c>
      <c r="AI20" s="19">
        <v>0</v>
      </c>
      <c r="AJ20" s="19">
        <v>0</v>
      </c>
      <c r="AK20" s="19">
        <v>0</v>
      </c>
      <c r="AL20" s="19">
        <v>0</v>
      </c>
      <c r="AM20" s="19">
        <v>0</v>
      </c>
      <c r="AN20" s="19">
        <v>0</v>
      </c>
      <c r="AO20" s="19">
        <v>0</v>
      </c>
      <c r="AP20" s="19">
        <v>0</v>
      </c>
    </row>
    <row r="21" spans="1:42" hidden="1">
      <c r="A21" s="15" t="s">
        <v>198</v>
      </c>
      <c r="B21" s="16" t="s">
        <v>199</v>
      </c>
      <c r="C21" s="17" t="s">
        <v>211</v>
      </c>
      <c r="D21" s="17" t="s">
        <v>204</v>
      </c>
      <c r="E21" s="17" t="s">
        <v>202</v>
      </c>
      <c r="F21" s="18" t="s">
        <v>206</v>
      </c>
      <c r="G21" s="19">
        <v>0</v>
      </c>
      <c r="H21" s="19">
        <v>0</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19">
        <v>0</v>
      </c>
      <c r="AI21" s="19">
        <v>0</v>
      </c>
      <c r="AJ21" s="19">
        <v>0</v>
      </c>
      <c r="AK21" s="19">
        <v>0</v>
      </c>
      <c r="AL21" s="19">
        <v>0</v>
      </c>
      <c r="AM21" s="19">
        <v>0</v>
      </c>
      <c r="AN21" s="19">
        <v>0</v>
      </c>
      <c r="AO21" s="19">
        <v>0</v>
      </c>
      <c r="AP21" s="19">
        <v>0</v>
      </c>
    </row>
    <row r="22" spans="1:42" hidden="1">
      <c r="A22" s="15" t="s">
        <v>198</v>
      </c>
      <c r="B22" s="16" t="s">
        <v>199</v>
      </c>
      <c r="C22" s="17" t="s">
        <v>211</v>
      </c>
      <c r="D22" s="17" t="s">
        <v>204</v>
      </c>
      <c r="E22" s="17" t="s">
        <v>202</v>
      </c>
      <c r="F22" s="18" t="s">
        <v>207</v>
      </c>
      <c r="G22" s="19">
        <v>0</v>
      </c>
      <c r="H22" s="19">
        <v>0</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19">
        <v>0</v>
      </c>
      <c r="AI22" s="19">
        <v>0</v>
      </c>
      <c r="AJ22" s="19">
        <v>0</v>
      </c>
      <c r="AK22" s="19">
        <v>0</v>
      </c>
      <c r="AL22" s="19">
        <v>0</v>
      </c>
      <c r="AM22" s="19">
        <v>0</v>
      </c>
      <c r="AN22" s="19">
        <v>0</v>
      </c>
      <c r="AO22" s="19">
        <v>0</v>
      </c>
      <c r="AP22" s="19">
        <v>0</v>
      </c>
    </row>
    <row r="23" spans="1:42" hidden="1">
      <c r="A23" s="15" t="s">
        <v>198</v>
      </c>
      <c r="B23" s="16" t="s">
        <v>199</v>
      </c>
      <c r="C23" s="17" t="s">
        <v>211</v>
      </c>
      <c r="D23" s="17" t="s">
        <v>204</v>
      </c>
      <c r="E23" s="17" t="s">
        <v>202</v>
      </c>
      <c r="F23" s="18" t="s">
        <v>208</v>
      </c>
      <c r="G23" s="19">
        <v>0</v>
      </c>
      <c r="H23" s="19">
        <v>0</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19">
        <v>0</v>
      </c>
      <c r="AI23" s="19">
        <v>0</v>
      </c>
      <c r="AJ23" s="19">
        <v>0</v>
      </c>
      <c r="AK23" s="19">
        <v>0</v>
      </c>
      <c r="AL23" s="19">
        <v>0</v>
      </c>
      <c r="AM23" s="19">
        <v>0</v>
      </c>
      <c r="AN23" s="19">
        <v>0</v>
      </c>
      <c r="AO23" s="19">
        <v>0</v>
      </c>
      <c r="AP23" s="19">
        <v>0</v>
      </c>
    </row>
    <row r="24" spans="1:42" hidden="1">
      <c r="A24" s="15" t="s">
        <v>198</v>
      </c>
      <c r="B24" s="16" t="s">
        <v>199</v>
      </c>
      <c r="C24" s="17" t="s">
        <v>211</v>
      </c>
      <c r="D24" s="17" t="s">
        <v>204</v>
      </c>
      <c r="E24" s="17" t="s">
        <v>202</v>
      </c>
      <c r="F24" s="18" t="s">
        <v>209</v>
      </c>
      <c r="G24" s="19">
        <v>0</v>
      </c>
      <c r="H24" s="19">
        <v>0</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19">
        <v>0</v>
      </c>
      <c r="AI24" s="19">
        <v>0</v>
      </c>
      <c r="AJ24" s="19">
        <v>0</v>
      </c>
      <c r="AK24" s="19">
        <v>0</v>
      </c>
      <c r="AL24" s="19">
        <v>0</v>
      </c>
      <c r="AM24" s="19">
        <v>0</v>
      </c>
      <c r="AN24" s="19">
        <v>0</v>
      </c>
      <c r="AO24" s="19">
        <v>0</v>
      </c>
      <c r="AP24" s="19">
        <v>0</v>
      </c>
    </row>
    <row r="25" spans="1:42" hidden="1">
      <c r="A25" s="15" t="s">
        <v>198</v>
      </c>
      <c r="B25" s="16" t="s">
        <v>199</v>
      </c>
      <c r="C25" s="17" t="s">
        <v>211</v>
      </c>
      <c r="D25" s="17" t="s">
        <v>204</v>
      </c>
      <c r="E25" s="17" t="s">
        <v>202</v>
      </c>
      <c r="F25" s="18" t="s">
        <v>210</v>
      </c>
      <c r="G25" s="19">
        <v>0</v>
      </c>
      <c r="H25" s="19">
        <v>0</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19">
        <v>0</v>
      </c>
      <c r="AI25" s="19">
        <v>0</v>
      </c>
      <c r="AJ25" s="19">
        <v>0</v>
      </c>
      <c r="AK25" s="19">
        <v>0</v>
      </c>
      <c r="AL25" s="19">
        <v>0</v>
      </c>
      <c r="AM25" s="19">
        <v>0</v>
      </c>
      <c r="AN25" s="19">
        <v>0</v>
      </c>
      <c r="AO25" s="19">
        <v>0</v>
      </c>
      <c r="AP25" s="19">
        <v>0</v>
      </c>
    </row>
    <row r="26" spans="1:42" hidden="1">
      <c r="A26" s="15" t="s">
        <v>198</v>
      </c>
      <c r="B26" s="16" t="s">
        <v>199</v>
      </c>
      <c r="C26" s="17" t="s">
        <v>212</v>
      </c>
      <c r="D26" s="17" t="s">
        <v>213</v>
      </c>
      <c r="E26" s="17" t="s">
        <v>214</v>
      </c>
      <c r="F26" s="18" t="s">
        <v>215</v>
      </c>
      <c r="G26" s="19">
        <v>0</v>
      </c>
      <c r="H26" s="19">
        <v>0</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19">
        <v>0</v>
      </c>
      <c r="AI26" s="19">
        <v>0</v>
      </c>
      <c r="AJ26" s="19">
        <v>0</v>
      </c>
      <c r="AK26" s="19">
        <v>0</v>
      </c>
      <c r="AL26" s="19">
        <v>0</v>
      </c>
      <c r="AM26" s="19">
        <v>0</v>
      </c>
      <c r="AN26" s="19">
        <v>0</v>
      </c>
      <c r="AO26" s="19">
        <v>0</v>
      </c>
      <c r="AP26" s="19">
        <v>0</v>
      </c>
    </row>
    <row r="27" spans="1:42" hidden="1">
      <c r="A27" s="15" t="s">
        <v>198</v>
      </c>
      <c r="B27" s="16" t="s">
        <v>199</v>
      </c>
      <c r="C27" s="17" t="s">
        <v>212</v>
      </c>
      <c r="D27" s="17" t="s">
        <v>213</v>
      </c>
      <c r="E27" s="17" t="s">
        <v>214</v>
      </c>
      <c r="F27" s="18" t="s">
        <v>216</v>
      </c>
      <c r="G27" s="19">
        <v>0</v>
      </c>
      <c r="H27" s="19">
        <v>0</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19">
        <v>0</v>
      </c>
      <c r="AI27" s="19">
        <v>0</v>
      </c>
      <c r="AJ27" s="19">
        <v>0</v>
      </c>
      <c r="AK27" s="19">
        <v>0</v>
      </c>
      <c r="AL27" s="19">
        <v>0</v>
      </c>
      <c r="AM27" s="19">
        <v>0</v>
      </c>
      <c r="AN27" s="19">
        <v>0</v>
      </c>
      <c r="AO27" s="19">
        <v>0</v>
      </c>
      <c r="AP27" s="19">
        <v>0</v>
      </c>
    </row>
    <row r="28" spans="1:42" hidden="1">
      <c r="A28" s="15" t="s">
        <v>198</v>
      </c>
      <c r="B28" s="16" t="s">
        <v>199</v>
      </c>
      <c r="C28" s="17" t="s">
        <v>212</v>
      </c>
      <c r="D28" s="17" t="s">
        <v>201</v>
      </c>
      <c r="E28" s="17" t="s">
        <v>202</v>
      </c>
      <c r="F28" s="18" t="s">
        <v>203</v>
      </c>
      <c r="G28" s="19">
        <v>0</v>
      </c>
      <c r="H28" s="19">
        <v>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19">
        <v>0</v>
      </c>
      <c r="AI28" s="19">
        <v>0</v>
      </c>
      <c r="AJ28" s="19">
        <v>0</v>
      </c>
      <c r="AK28" s="19">
        <v>0</v>
      </c>
      <c r="AL28" s="19">
        <v>0</v>
      </c>
      <c r="AM28" s="19">
        <v>0</v>
      </c>
      <c r="AN28" s="19">
        <v>0</v>
      </c>
      <c r="AO28" s="19">
        <v>0</v>
      </c>
      <c r="AP28" s="19">
        <v>0</v>
      </c>
    </row>
    <row r="29" spans="1:42" hidden="1">
      <c r="A29" s="15" t="s">
        <v>198</v>
      </c>
      <c r="B29" s="16" t="s">
        <v>199</v>
      </c>
      <c r="C29" s="17" t="s">
        <v>212</v>
      </c>
      <c r="D29" s="17" t="s">
        <v>201</v>
      </c>
      <c r="E29" s="17" t="s">
        <v>214</v>
      </c>
      <c r="F29" s="18" t="s">
        <v>217</v>
      </c>
      <c r="G29" s="19">
        <v>0</v>
      </c>
      <c r="H29" s="19">
        <v>0</v>
      </c>
      <c r="I29" s="19">
        <v>0</v>
      </c>
      <c r="J29" s="19">
        <v>0</v>
      </c>
      <c r="K29" s="19">
        <v>0</v>
      </c>
      <c r="L29" s="19">
        <v>0</v>
      </c>
      <c r="M29" s="19">
        <v>0</v>
      </c>
      <c r="N29" s="19">
        <v>0</v>
      </c>
      <c r="O29" s="19">
        <v>0</v>
      </c>
      <c r="P29" s="19">
        <v>0</v>
      </c>
      <c r="Q29" s="19">
        <v>0</v>
      </c>
      <c r="R29" s="19">
        <v>0</v>
      </c>
      <c r="S29" s="19">
        <v>0</v>
      </c>
      <c r="T29" s="19">
        <v>0</v>
      </c>
      <c r="U29" s="19">
        <v>0</v>
      </c>
      <c r="V29" s="19">
        <v>0</v>
      </c>
      <c r="W29" s="19">
        <v>0</v>
      </c>
      <c r="X29" s="19">
        <v>0</v>
      </c>
      <c r="Y29" s="19">
        <v>0</v>
      </c>
      <c r="Z29" s="19">
        <v>0</v>
      </c>
      <c r="AA29" s="19">
        <v>0</v>
      </c>
      <c r="AB29" s="19">
        <v>0</v>
      </c>
      <c r="AC29" s="19">
        <v>0</v>
      </c>
      <c r="AD29" s="19">
        <v>0</v>
      </c>
      <c r="AE29" s="19">
        <v>0</v>
      </c>
      <c r="AF29" s="19">
        <v>0</v>
      </c>
      <c r="AG29" s="19">
        <v>0</v>
      </c>
      <c r="AH29" s="19">
        <v>0</v>
      </c>
      <c r="AI29" s="19">
        <v>0</v>
      </c>
      <c r="AJ29" s="19">
        <v>0</v>
      </c>
      <c r="AK29" s="19">
        <v>0</v>
      </c>
      <c r="AL29" s="19">
        <v>0</v>
      </c>
      <c r="AM29" s="19">
        <v>0</v>
      </c>
      <c r="AN29" s="19">
        <v>0</v>
      </c>
      <c r="AO29" s="19">
        <v>0</v>
      </c>
      <c r="AP29" s="19">
        <v>0</v>
      </c>
    </row>
    <row r="30" spans="1:42" hidden="1">
      <c r="A30" s="15" t="s">
        <v>198</v>
      </c>
      <c r="B30" s="16" t="s">
        <v>199</v>
      </c>
      <c r="C30" s="17" t="s">
        <v>212</v>
      </c>
      <c r="D30" s="17" t="s">
        <v>218</v>
      </c>
      <c r="E30" s="17" t="s">
        <v>214</v>
      </c>
      <c r="F30" s="18" t="s">
        <v>219</v>
      </c>
      <c r="G30" s="19">
        <v>0</v>
      </c>
      <c r="H30" s="19">
        <v>0</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19">
        <v>0</v>
      </c>
      <c r="AI30" s="19">
        <v>0</v>
      </c>
      <c r="AJ30" s="19">
        <v>0</v>
      </c>
      <c r="AK30" s="19">
        <v>0</v>
      </c>
      <c r="AL30" s="19">
        <v>0</v>
      </c>
      <c r="AM30" s="19">
        <v>0</v>
      </c>
      <c r="AN30" s="19">
        <v>0</v>
      </c>
      <c r="AO30" s="19">
        <v>0</v>
      </c>
      <c r="AP30" s="19">
        <v>0</v>
      </c>
    </row>
    <row r="31" spans="1:42" hidden="1">
      <c r="A31" s="15" t="s">
        <v>198</v>
      </c>
      <c r="B31" s="16" t="s">
        <v>199</v>
      </c>
      <c r="C31" s="17" t="s">
        <v>212</v>
      </c>
      <c r="D31" s="17" t="s">
        <v>220</v>
      </c>
      <c r="E31" s="17" t="s">
        <v>214</v>
      </c>
      <c r="F31" s="18" t="s">
        <v>221</v>
      </c>
      <c r="G31" s="19">
        <v>0</v>
      </c>
      <c r="H31" s="19">
        <v>0</v>
      </c>
      <c r="I31" s="19">
        <v>0</v>
      </c>
      <c r="J31" s="19">
        <v>0</v>
      </c>
      <c r="K31" s="19">
        <v>0</v>
      </c>
      <c r="L31" s="19">
        <v>0</v>
      </c>
      <c r="M31" s="19">
        <v>0</v>
      </c>
      <c r="N31" s="19">
        <v>0</v>
      </c>
      <c r="O31" s="19">
        <v>0</v>
      </c>
      <c r="P31" s="19">
        <v>0</v>
      </c>
      <c r="Q31" s="19">
        <v>0</v>
      </c>
      <c r="R31" s="19">
        <v>0</v>
      </c>
      <c r="S31" s="19">
        <v>0</v>
      </c>
      <c r="T31" s="19">
        <v>0</v>
      </c>
      <c r="U31" s="19">
        <v>0</v>
      </c>
      <c r="V31" s="19">
        <v>0</v>
      </c>
      <c r="W31" s="19">
        <v>0</v>
      </c>
      <c r="X31" s="19">
        <v>0</v>
      </c>
      <c r="Y31" s="19">
        <v>0</v>
      </c>
      <c r="Z31" s="19">
        <v>0</v>
      </c>
      <c r="AA31" s="19">
        <v>0</v>
      </c>
      <c r="AB31" s="19">
        <v>0</v>
      </c>
      <c r="AC31" s="19">
        <v>0</v>
      </c>
      <c r="AD31" s="19">
        <v>0</v>
      </c>
      <c r="AE31" s="19">
        <v>0</v>
      </c>
      <c r="AF31" s="19">
        <v>0</v>
      </c>
      <c r="AG31" s="19">
        <v>0</v>
      </c>
      <c r="AH31" s="19">
        <v>0</v>
      </c>
      <c r="AI31" s="19">
        <v>0</v>
      </c>
      <c r="AJ31" s="19">
        <v>0</v>
      </c>
      <c r="AK31" s="19">
        <v>0</v>
      </c>
      <c r="AL31" s="19">
        <v>0</v>
      </c>
      <c r="AM31" s="19">
        <v>0</v>
      </c>
      <c r="AN31" s="19">
        <v>0</v>
      </c>
      <c r="AO31" s="19">
        <v>0</v>
      </c>
      <c r="AP31" s="19">
        <v>0</v>
      </c>
    </row>
    <row r="32" spans="1:42" hidden="1">
      <c r="A32" s="15" t="s">
        <v>198</v>
      </c>
      <c r="B32" s="16" t="s">
        <v>199</v>
      </c>
      <c r="C32" s="17" t="s">
        <v>212</v>
      </c>
      <c r="D32" s="17" t="s">
        <v>222</v>
      </c>
      <c r="E32" s="17" t="s">
        <v>214</v>
      </c>
      <c r="F32" s="18" t="s">
        <v>223</v>
      </c>
      <c r="G32" s="19">
        <v>0</v>
      </c>
      <c r="H32" s="19">
        <v>0</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19">
        <v>0</v>
      </c>
      <c r="AI32" s="19">
        <v>0</v>
      </c>
      <c r="AJ32" s="19">
        <v>0</v>
      </c>
      <c r="AK32" s="19">
        <v>0</v>
      </c>
      <c r="AL32" s="19">
        <v>0</v>
      </c>
      <c r="AM32" s="19">
        <v>0</v>
      </c>
      <c r="AN32" s="19">
        <v>0</v>
      </c>
      <c r="AO32" s="19">
        <v>0</v>
      </c>
      <c r="AP32" s="19">
        <v>0</v>
      </c>
    </row>
    <row r="33" spans="1:42" hidden="1">
      <c r="A33" s="15" t="s">
        <v>198</v>
      </c>
      <c r="B33" s="16" t="s">
        <v>199</v>
      </c>
      <c r="C33" s="17" t="s">
        <v>212</v>
      </c>
      <c r="D33" s="17" t="s">
        <v>224</v>
      </c>
      <c r="E33" s="17" t="s">
        <v>225</v>
      </c>
      <c r="F33" s="18" t="s">
        <v>226</v>
      </c>
      <c r="G33" s="19">
        <v>0</v>
      </c>
      <c r="H33" s="19">
        <v>0</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19">
        <v>0</v>
      </c>
      <c r="AI33" s="19">
        <v>0</v>
      </c>
      <c r="AJ33" s="19">
        <v>0</v>
      </c>
      <c r="AK33" s="19">
        <v>0</v>
      </c>
      <c r="AL33" s="19">
        <v>0</v>
      </c>
      <c r="AM33" s="19">
        <v>0</v>
      </c>
      <c r="AN33" s="19">
        <v>0</v>
      </c>
      <c r="AO33" s="19">
        <v>0</v>
      </c>
      <c r="AP33" s="19">
        <v>0</v>
      </c>
    </row>
    <row r="34" spans="1:42" hidden="1">
      <c r="A34" s="15" t="s">
        <v>198</v>
      </c>
      <c r="B34" s="16" t="s">
        <v>199</v>
      </c>
      <c r="C34" s="17" t="s">
        <v>212</v>
      </c>
      <c r="D34" s="17" t="s">
        <v>224</v>
      </c>
      <c r="E34" s="17" t="s">
        <v>225</v>
      </c>
      <c r="F34" s="18" t="s">
        <v>227</v>
      </c>
      <c r="G34" s="19">
        <v>0</v>
      </c>
      <c r="H34" s="19">
        <v>0</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19">
        <v>0</v>
      </c>
      <c r="AI34" s="19">
        <v>0</v>
      </c>
      <c r="AJ34" s="19">
        <v>0</v>
      </c>
      <c r="AK34" s="19">
        <v>0</v>
      </c>
      <c r="AL34" s="19">
        <v>0</v>
      </c>
      <c r="AM34" s="19">
        <v>0</v>
      </c>
      <c r="AN34" s="19">
        <v>0</v>
      </c>
      <c r="AO34" s="19">
        <v>0</v>
      </c>
      <c r="AP34" s="19">
        <v>0</v>
      </c>
    </row>
    <row r="35" spans="1:42" hidden="1">
      <c r="A35" s="15" t="s">
        <v>198</v>
      </c>
      <c r="B35" s="16" t="s">
        <v>199</v>
      </c>
      <c r="C35" s="17" t="s">
        <v>212</v>
      </c>
      <c r="D35" s="17" t="s">
        <v>224</v>
      </c>
      <c r="E35" s="17" t="s">
        <v>225</v>
      </c>
      <c r="F35" s="18" t="s">
        <v>228</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19">
        <v>0</v>
      </c>
    </row>
    <row r="36" spans="1:42" hidden="1">
      <c r="A36" s="15" t="s">
        <v>198</v>
      </c>
      <c r="B36" s="16" t="s">
        <v>199</v>
      </c>
      <c r="C36" s="17" t="s">
        <v>212</v>
      </c>
      <c r="D36" s="17" t="s">
        <v>224</v>
      </c>
      <c r="E36" s="17" t="s">
        <v>229</v>
      </c>
      <c r="F36" s="18" t="s">
        <v>230</v>
      </c>
      <c r="G36" s="19">
        <v>0</v>
      </c>
      <c r="H36" s="19">
        <v>0</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19">
        <v>0</v>
      </c>
      <c r="AI36" s="19">
        <v>0</v>
      </c>
      <c r="AJ36" s="19">
        <v>0</v>
      </c>
      <c r="AK36" s="19">
        <v>0</v>
      </c>
      <c r="AL36" s="19">
        <v>0</v>
      </c>
      <c r="AM36" s="19">
        <v>0</v>
      </c>
      <c r="AN36" s="19">
        <v>0</v>
      </c>
      <c r="AO36" s="19">
        <v>0</v>
      </c>
      <c r="AP36" s="19">
        <v>0</v>
      </c>
    </row>
    <row r="37" spans="1:42" hidden="1">
      <c r="A37" s="15" t="s">
        <v>198</v>
      </c>
      <c r="B37" s="16" t="s">
        <v>199</v>
      </c>
      <c r="C37" s="17" t="s">
        <v>212</v>
      </c>
      <c r="D37" s="17" t="s">
        <v>224</v>
      </c>
      <c r="E37" s="17" t="s">
        <v>214</v>
      </c>
      <c r="F37" s="18" t="s">
        <v>231</v>
      </c>
      <c r="G37" s="19">
        <v>0</v>
      </c>
      <c r="H37" s="19">
        <v>0</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19">
        <v>0</v>
      </c>
      <c r="AD37" s="19">
        <v>0</v>
      </c>
      <c r="AE37" s="19">
        <v>0</v>
      </c>
      <c r="AF37" s="19">
        <v>0</v>
      </c>
      <c r="AG37" s="19">
        <v>0</v>
      </c>
      <c r="AH37" s="19">
        <v>0</v>
      </c>
      <c r="AI37" s="19">
        <v>0</v>
      </c>
      <c r="AJ37" s="19">
        <v>0</v>
      </c>
      <c r="AK37" s="19">
        <v>0</v>
      </c>
      <c r="AL37" s="19">
        <v>0</v>
      </c>
      <c r="AM37" s="19">
        <v>0</v>
      </c>
      <c r="AN37" s="19">
        <v>0</v>
      </c>
      <c r="AO37" s="19">
        <v>0</v>
      </c>
      <c r="AP37" s="19">
        <v>0</v>
      </c>
    </row>
    <row r="38" spans="1:42" hidden="1">
      <c r="A38" s="15" t="s">
        <v>198</v>
      </c>
      <c r="B38" s="16" t="s">
        <v>199</v>
      </c>
      <c r="C38" s="17" t="s">
        <v>212</v>
      </c>
      <c r="D38" s="17" t="s">
        <v>224</v>
      </c>
      <c r="E38" s="17" t="s">
        <v>232</v>
      </c>
      <c r="F38" s="18" t="s">
        <v>233</v>
      </c>
      <c r="G38" s="19">
        <v>148888.02807801854</v>
      </c>
      <c r="H38" s="19">
        <v>140252.71202637721</v>
      </c>
      <c r="I38" s="19">
        <v>128173.51519091432</v>
      </c>
      <c r="J38" s="19">
        <v>115822.7877639588</v>
      </c>
      <c r="K38" s="19">
        <v>104662.16944611011</v>
      </c>
      <c r="L38" s="19">
        <v>94576.981996758099</v>
      </c>
      <c r="M38" s="19">
        <v>85463.597505694081</v>
      </c>
      <c r="N38" s="19">
        <v>77228.373589523544</v>
      </c>
      <c r="O38" s="19">
        <v>69786.691191950449</v>
      </c>
      <c r="P38" s="19">
        <v>63062.085101081582</v>
      </c>
      <c r="Q38" s="19">
        <v>56985.458249591888</v>
      </c>
      <c r="R38" s="19">
        <v>51494.371724481483</v>
      </c>
      <c r="S38" s="19">
        <v>56079.534066123648</v>
      </c>
      <c r="T38" s="19">
        <v>60033.002274071063</v>
      </c>
      <c r="U38" s="19">
        <v>64023.298266927333</v>
      </c>
      <c r="V38" s="19">
        <v>67326.941170858365</v>
      </c>
      <c r="W38" s="19">
        <v>70614.397337180199</v>
      </c>
      <c r="X38" s="19">
        <v>150571.90485968863</v>
      </c>
      <c r="Y38" s="19">
        <v>148012.45423858441</v>
      </c>
      <c r="Z38" s="19">
        <v>145981.5679371398</v>
      </c>
      <c r="AA38" s="19">
        <v>143864.43958552976</v>
      </c>
      <c r="AB38" s="19">
        <v>142092.28170455809</v>
      </c>
      <c r="AC38" s="19">
        <v>140490.88795463811</v>
      </c>
      <c r="AD38" s="19">
        <v>138902.83842053189</v>
      </c>
      <c r="AE38" s="19">
        <v>131110.06032231977</v>
      </c>
      <c r="AF38" s="19">
        <v>124068.19087753484</v>
      </c>
      <c r="AG38" s="19">
        <v>117704.87102586926</v>
      </c>
      <c r="AH38" s="19">
        <v>111954.71707592208</v>
      </c>
      <c r="AI38" s="19">
        <v>106758.64567181381</v>
      </c>
      <c r="AJ38" s="19">
        <v>131389.29406641872</v>
      </c>
      <c r="AK38" s="19">
        <v>129141.02764275139</v>
      </c>
      <c r="AL38" s="19">
        <v>127109.40386361015</v>
      </c>
      <c r="AM38" s="19">
        <v>125273.54523911607</v>
      </c>
      <c r="AN38" s="19">
        <v>123614.58891328935</v>
      </c>
      <c r="AO38" s="19">
        <v>122115.48964428337</v>
      </c>
      <c r="AP38" s="19">
        <v>120760.84176933166</v>
      </c>
    </row>
    <row r="39" spans="1:42" hidden="1">
      <c r="A39" s="15" t="s">
        <v>198</v>
      </c>
      <c r="B39" s="16" t="s">
        <v>199</v>
      </c>
      <c r="C39" s="17" t="s">
        <v>212</v>
      </c>
      <c r="D39" s="17" t="s">
        <v>224</v>
      </c>
      <c r="E39" s="17" t="s">
        <v>232</v>
      </c>
      <c r="F39" s="18" t="s">
        <v>234</v>
      </c>
      <c r="G39" s="19">
        <v>12865894.016423214</v>
      </c>
      <c r="H39" s="19">
        <v>12400730.399806043</v>
      </c>
      <c r="I39" s="19">
        <v>12238964.27719661</v>
      </c>
      <c r="J39" s="19">
        <v>12543415.547975343</v>
      </c>
      <c r="K39" s="19">
        <v>12598867.712303694</v>
      </c>
      <c r="L39" s="19">
        <v>12758941.142487276</v>
      </c>
      <c r="M39" s="19">
        <v>12736407.755432261</v>
      </c>
      <c r="N39" s="19">
        <v>12871355.028217392</v>
      </c>
      <c r="O39" s="19">
        <v>12792940.394660821</v>
      </c>
      <c r="P39" s="19">
        <v>12652573.261176059</v>
      </c>
      <c r="Q39" s="19">
        <v>12470142.003022522</v>
      </c>
      <c r="R39" s="19">
        <v>45580426.514227331</v>
      </c>
      <c r="S39" s="19">
        <v>11902196.122961449</v>
      </c>
      <c r="T39" s="19">
        <v>11420732.399510603</v>
      </c>
      <c r="U39" s="19">
        <v>11316692.027236821</v>
      </c>
      <c r="V39" s="19">
        <v>11262565.484332548</v>
      </c>
      <c r="W39" s="19">
        <v>11293808.353490796</v>
      </c>
      <c r="X39" s="19">
        <v>11483097.265614133</v>
      </c>
      <c r="Y39" s="19">
        <v>11511806.185011253</v>
      </c>
      <c r="Z39" s="19">
        <v>11342478.440557549</v>
      </c>
      <c r="AA39" s="19">
        <v>11606350.106126981</v>
      </c>
      <c r="AB39" s="19">
        <v>11142704.545930257</v>
      </c>
      <c r="AC39" s="19">
        <v>11096865.208035775</v>
      </c>
      <c r="AD39" s="19">
        <v>10873903.819367774</v>
      </c>
      <c r="AE39" s="19">
        <v>10437523.097054355</v>
      </c>
      <c r="AF39" s="19">
        <v>10080709.828815144</v>
      </c>
      <c r="AG39" s="19">
        <v>9862549.1343729254</v>
      </c>
      <c r="AH39" s="19">
        <v>9739029.1327118687</v>
      </c>
      <c r="AI39" s="19">
        <v>10801395.904135935</v>
      </c>
      <c r="AJ39" s="19">
        <v>10778711.257663516</v>
      </c>
      <c r="AK39" s="19">
        <v>10596958.148639835</v>
      </c>
      <c r="AL39" s="19">
        <v>10506415.634725304</v>
      </c>
      <c r="AM39" s="19">
        <v>11545564.74863377</v>
      </c>
      <c r="AN39" s="19">
        <v>11282470.773084387</v>
      </c>
      <c r="AO39" s="19">
        <v>11155068.520278497</v>
      </c>
      <c r="AP39" s="19">
        <v>39310855.022753507</v>
      </c>
    </row>
    <row r="40" spans="1:42" hidden="1">
      <c r="A40" s="15" t="s">
        <v>198</v>
      </c>
      <c r="B40" s="16" t="s">
        <v>199</v>
      </c>
      <c r="C40" s="17" t="s">
        <v>212</v>
      </c>
      <c r="D40" s="17" t="s">
        <v>224</v>
      </c>
      <c r="E40" s="17" t="s">
        <v>232</v>
      </c>
      <c r="F40" s="18" t="s">
        <v>235</v>
      </c>
      <c r="G40" s="19">
        <v>58346.318344200881</v>
      </c>
      <c r="H40" s="19">
        <v>52724.10011009661</v>
      </c>
      <c r="I40" s="19">
        <v>47643.635645020608</v>
      </c>
      <c r="J40" s="19">
        <v>43052.721862213286</v>
      </c>
      <c r="K40" s="19">
        <v>38904.185934828361</v>
      </c>
      <c r="L40" s="19">
        <v>35155.400582932809</v>
      </c>
      <c r="M40" s="19">
        <v>31767.846067177325</v>
      </c>
      <c r="N40" s="19">
        <v>28706.714388508968</v>
      </c>
      <c r="O40" s="19">
        <v>25940.551626975615</v>
      </c>
      <c r="P40" s="19">
        <v>23440.934744560938</v>
      </c>
      <c r="Q40" s="19">
        <v>21182.179531115362</v>
      </c>
      <c r="R40" s="19">
        <v>19141.076692451956</v>
      </c>
      <c r="S40" s="19">
        <v>17296.653368844123</v>
      </c>
      <c r="T40" s="19">
        <v>15629.957633465954</v>
      </c>
      <c r="U40" s="19">
        <v>14123.863756441</v>
      </c>
      <c r="V40" s="19">
        <v>12762.896233537142</v>
      </c>
      <c r="W40" s="19">
        <v>11533.070771356883</v>
      </c>
      <c r="X40" s="19">
        <v>10421.750595104795</v>
      </c>
      <c r="Y40" s="19">
        <v>9417.5166024571881</v>
      </c>
      <c r="Z40" s="19">
        <v>8510.0500293314635</v>
      </c>
      <c r="AA40" s="19">
        <v>7690.0264219155815</v>
      </c>
      <c r="AB40" s="19">
        <v>6949.0198254927827</v>
      </c>
      <c r="AC40" s="19">
        <v>6279.4162055769639</v>
      </c>
      <c r="AD40" s="19">
        <v>5674.3352117384966</v>
      </c>
      <c r="AE40" s="19">
        <v>5127.55948022352</v>
      </c>
      <c r="AF40" s="19">
        <v>4633.4707489328639</v>
      </c>
      <c r="AG40" s="19">
        <v>4186.9921283254625</v>
      </c>
      <c r="AH40" s="19">
        <v>3783.5359350648605</v>
      </c>
      <c r="AI40" s="19">
        <v>3418.9565523860451</v>
      </c>
      <c r="AJ40" s="19">
        <v>3089.5078328106542</v>
      </c>
      <c r="AK40" s="19">
        <v>2791.8046055124669</v>
      </c>
      <c r="AL40" s="19">
        <v>2522.7878928113728</v>
      </c>
      <c r="AM40" s="19">
        <v>2279.6934783863135</v>
      </c>
      <c r="AN40" s="19">
        <v>2060.0235042374475</v>
      </c>
      <c r="AO40" s="19">
        <v>1861.5208045489705</v>
      </c>
      <c r="AP40" s="19">
        <v>1682.1457127264048</v>
      </c>
    </row>
    <row r="41" spans="1:42" hidden="1">
      <c r="A41" s="15" t="s">
        <v>198</v>
      </c>
      <c r="B41" s="16" t="s">
        <v>199</v>
      </c>
      <c r="C41" s="17" t="s">
        <v>212</v>
      </c>
      <c r="D41" s="17" t="s">
        <v>236</v>
      </c>
      <c r="E41" s="17" t="s">
        <v>214</v>
      </c>
      <c r="F41" s="18" t="s">
        <v>237</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19">
        <v>0</v>
      </c>
    </row>
    <row r="42" spans="1:42" hidden="1">
      <c r="A42" s="15" t="s">
        <v>198</v>
      </c>
      <c r="B42" s="16" t="s">
        <v>199</v>
      </c>
      <c r="C42" s="17" t="s">
        <v>212</v>
      </c>
      <c r="D42" s="17" t="s">
        <v>236</v>
      </c>
      <c r="E42" s="17" t="s">
        <v>214</v>
      </c>
      <c r="F42" s="18" t="s">
        <v>238</v>
      </c>
      <c r="G42" s="19">
        <v>0</v>
      </c>
      <c r="H42" s="19">
        <v>0</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19">
        <v>0</v>
      </c>
      <c r="AI42" s="19">
        <v>0</v>
      </c>
      <c r="AJ42" s="19">
        <v>0</v>
      </c>
      <c r="AK42" s="19">
        <v>0</v>
      </c>
      <c r="AL42" s="19">
        <v>0</v>
      </c>
      <c r="AM42" s="19">
        <v>0</v>
      </c>
      <c r="AN42" s="19">
        <v>0</v>
      </c>
      <c r="AO42" s="19">
        <v>0</v>
      </c>
      <c r="AP42" s="19">
        <v>0</v>
      </c>
    </row>
    <row r="43" spans="1:42" hidden="1">
      <c r="A43" s="15" t="s">
        <v>198</v>
      </c>
      <c r="B43" s="16" t="s">
        <v>199</v>
      </c>
      <c r="C43" s="17" t="s">
        <v>212</v>
      </c>
      <c r="D43" s="17" t="s">
        <v>236</v>
      </c>
      <c r="E43" s="17" t="s">
        <v>214</v>
      </c>
      <c r="F43" s="18" t="s">
        <v>239</v>
      </c>
      <c r="G43" s="19">
        <v>0</v>
      </c>
      <c r="H43" s="19">
        <v>0</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19">
        <v>0</v>
      </c>
      <c r="AI43" s="19">
        <v>0</v>
      </c>
      <c r="AJ43" s="19">
        <v>0</v>
      </c>
      <c r="AK43" s="19">
        <v>0</v>
      </c>
      <c r="AL43" s="19">
        <v>0</v>
      </c>
      <c r="AM43" s="19">
        <v>0</v>
      </c>
      <c r="AN43" s="19">
        <v>0</v>
      </c>
      <c r="AO43" s="19">
        <v>0</v>
      </c>
      <c r="AP43" s="19">
        <v>0</v>
      </c>
    </row>
    <row r="44" spans="1:42" hidden="1">
      <c r="A44" s="15" t="s">
        <v>198</v>
      </c>
      <c r="B44" s="16" t="s">
        <v>199</v>
      </c>
      <c r="C44" s="17" t="s">
        <v>212</v>
      </c>
      <c r="D44" s="17" t="s">
        <v>240</v>
      </c>
      <c r="E44" s="17" t="s">
        <v>214</v>
      </c>
      <c r="F44" s="18" t="s">
        <v>241</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19">
        <v>0</v>
      </c>
      <c r="AI44" s="19">
        <v>0</v>
      </c>
      <c r="AJ44" s="19">
        <v>0</v>
      </c>
      <c r="AK44" s="19">
        <v>0</v>
      </c>
      <c r="AL44" s="19">
        <v>0</v>
      </c>
      <c r="AM44" s="19">
        <v>0</v>
      </c>
      <c r="AN44" s="19">
        <v>0</v>
      </c>
      <c r="AO44" s="19">
        <v>0</v>
      </c>
      <c r="AP44" s="19">
        <v>0</v>
      </c>
    </row>
    <row r="45" spans="1:42" hidden="1">
      <c r="A45" s="15" t="s">
        <v>198</v>
      </c>
      <c r="B45" s="16" t="s">
        <v>199</v>
      </c>
      <c r="C45" s="17" t="s">
        <v>212</v>
      </c>
      <c r="D45" s="17" t="s">
        <v>242</v>
      </c>
      <c r="E45" s="17" t="s">
        <v>214</v>
      </c>
      <c r="F45" s="18" t="s">
        <v>243</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19">
        <v>0</v>
      </c>
      <c r="AI45" s="19">
        <v>0</v>
      </c>
      <c r="AJ45" s="19">
        <v>0</v>
      </c>
      <c r="AK45" s="19">
        <v>0</v>
      </c>
      <c r="AL45" s="19">
        <v>0</v>
      </c>
      <c r="AM45" s="19">
        <v>0</v>
      </c>
      <c r="AN45" s="19">
        <v>0</v>
      </c>
      <c r="AO45" s="19">
        <v>0</v>
      </c>
      <c r="AP45" s="19">
        <v>0</v>
      </c>
    </row>
    <row r="46" spans="1:42" hidden="1">
      <c r="A46" s="15" t="s">
        <v>198</v>
      </c>
      <c r="B46" s="16" t="s">
        <v>199</v>
      </c>
      <c r="C46" s="17" t="s">
        <v>212</v>
      </c>
      <c r="D46" s="17" t="s">
        <v>244</v>
      </c>
      <c r="E46" s="17" t="s">
        <v>214</v>
      </c>
      <c r="F46" s="18" t="s">
        <v>245</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19">
        <v>0</v>
      </c>
      <c r="AI46" s="19">
        <v>0</v>
      </c>
      <c r="AJ46" s="19">
        <v>0</v>
      </c>
      <c r="AK46" s="19">
        <v>0</v>
      </c>
      <c r="AL46" s="19">
        <v>0</v>
      </c>
      <c r="AM46" s="19">
        <v>0</v>
      </c>
      <c r="AN46" s="19">
        <v>0</v>
      </c>
      <c r="AO46" s="19">
        <v>0</v>
      </c>
      <c r="AP46" s="19">
        <v>0</v>
      </c>
    </row>
    <row r="47" spans="1:42" hidden="1">
      <c r="A47" s="15" t="s">
        <v>198</v>
      </c>
      <c r="B47" s="16" t="s">
        <v>199</v>
      </c>
      <c r="C47" s="17" t="s">
        <v>212</v>
      </c>
      <c r="D47" s="17" t="s">
        <v>244</v>
      </c>
      <c r="E47" s="17" t="s">
        <v>214</v>
      </c>
      <c r="F47" s="18" t="s">
        <v>246</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19">
        <v>0</v>
      </c>
      <c r="AI47" s="19">
        <v>0</v>
      </c>
      <c r="AJ47" s="19">
        <v>0</v>
      </c>
      <c r="AK47" s="19">
        <v>0</v>
      </c>
      <c r="AL47" s="19">
        <v>0</v>
      </c>
      <c r="AM47" s="19">
        <v>0</v>
      </c>
      <c r="AN47" s="19">
        <v>0</v>
      </c>
      <c r="AO47" s="19">
        <v>0</v>
      </c>
      <c r="AP47" s="19">
        <v>0</v>
      </c>
    </row>
    <row r="48" spans="1:42" hidden="1">
      <c r="A48" s="15" t="s">
        <v>198</v>
      </c>
      <c r="B48" s="16" t="s">
        <v>199</v>
      </c>
      <c r="C48" s="17" t="s">
        <v>212</v>
      </c>
      <c r="D48" s="17" t="s">
        <v>204</v>
      </c>
      <c r="E48" s="17" t="s">
        <v>202</v>
      </c>
      <c r="F48" s="18" t="s">
        <v>247</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19">
        <v>0</v>
      </c>
      <c r="AI48" s="19">
        <v>0</v>
      </c>
      <c r="AJ48" s="19">
        <v>0</v>
      </c>
      <c r="AK48" s="19">
        <v>0</v>
      </c>
      <c r="AL48" s="19">
        <v>0</v>
      </c>
      <c r="AM48" s="19">
        <v>0</v>
      </c>
      <c r="AN48" s="19">
        <v>0</v>
      </c>
      <c r="AO48" s="19">
        <v>0</v>
      </c>
      <c r="AP48" s="19">
        <v>0</v>
      </c>
    </row>
    <row r="49" spans="1:42" hidden="1">
      <c r="A49" s="15" t="s">
        <v>198</v>
      </c>
      <c r="B49" s="16" t="s">
        <v>199</v>
      </c>
      <c r="C49" s="17" t="s">
        <v>212</v>
      </c>
      <c r="D49" s="17" t="s">
        <v>204</v>
      </c>
      <c r="E49" s="17" t="s">
        <v>202</v>
      </c>
      <c r="F49" s="18" t="s">
        <v>248</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19">
        <v>0</v>
      </c>
      <c r="AI49" s="19">
        <v>0</v>
      </c>
      <c r="AJ49" s="19">
        <v>0</v>
      </c>
      <c r="AK49" s="19">
        <v>0</v>
      </c>
      <c r="AL49" s="19">
        <v>0</v>
      </c>
      <c r="AM49" s="19">
        <v>0</v>
      </c>
      <c r="AN49" s="19">
        <v>0</v>
      </c>
      <c r="AO49" s="19">
        <v>0</v>
      </c>
      <c r="AP49" s="19">
        <v>0</v>
      </c>
    </row>
    <row r="50" spans="1:42" hidden="1">
      <c r="A50" s="15" t="s">
        <v>198</v>
      </c>
      <c r="B50" s="16" t="s">
        <v>199</v>
      </c>
      <c r="C50" s="17" t="s">
        <v>212</v>
      </c>
      <c r="D50" s="17" t="s">
        <v>204</v>
      </c>
      <c r="E50" s="17" t="s">
        <v>202</v>
      </c>
      <c r="F50" s="18" t="s">
        <v>249</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19">
        <v>0</v>
      </c>
      <c r="AI50" s="19">
        <v>0</v>
      </c>
      <c r="AJ50" s="19">
        <v>0</v>
      </c>
      <c r="AK50" s="19">
        <v>0</v>
      </c>
      <c r="AL50" s="19">
        <v>0</v>
      </c>
      <c r="AM50" s="19">
        <v>0</v>
      </c>
      <c r="AN50" s="19">
        <v>0</v>
      </c>
      <c r="AO50" s="19">
        <v>0</v>
      </c>
      <c r="AP50" s="19">
        <v>0</v>
      </c>
    </row>
    <row r="51" spans="1:42" hidden="1">
      <c r="A51" s="15" t="s">
        <v>198</v>
      </c>
      <c r="B51" s="16" t="s">
        <v>199</v>
      </c>
      <c r="C51" s="17" t="s">
        <v>212</v>
      </c>
      <c r="D51" s="17" t="s">
        <v>204</v>
      </c>
      <c r="E51" s="17" t="s">
        <v>202</v>
      </c>
      <c r="F51" s="18" t="s">
        <v>205</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19">
        <v>0</v>
      </c>
      <c r="AI51" s="19">
        <v>0</v>
      </c>
      <c r="AJ51" s="19">
        <v>0</v>
      </c>
      <c r="AK51" s="19">
        <v>0</v>
      </c>
      <c r="AL51" s="19">
        <v>0</v>
      </c>
      <c r="AM51" s="19">
        <v>0</v>
      </c>
      <c r="AN51" s="19">
        <v>0</v>
      </c>
      <c r="AO51" s="19">
        <v>0</v>
      </c>
      <c r="AP51" s="19">
        <v>0</v>
      </c>
    </row>
    <row r="52" spans="1:42" hidden="1">
      <c r="A52" s="15" t="s">
        <v>198</v>
      </c>
      <c r="B52" s="16" t="s">
        <v>199</v>
      </c>
      <c r="C52" s="17" t="s">
        <v>212</v>
      </c>
      <c r="D52" s="17" t="s">
        <v>204</v>
      </c>
      <c r="E52" s="17" t="s">
        <v>202</v>
      </c>
      <c r="F52" s="18" t="s">
        <v>206</v>
      </c>
      <c r="G52" s="19">
        <v>0</v>
      </c>
      <c r="H52" s="19">
        <v>0</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19">
        <v>0</v>
      </c>
      <c r="AI52" s="19">
        <v>0</v>
      </c>
      <c r="AJ52" s="19">
        <v>0</v>
      </c>
      <c r="AK52" s="19">
        <v>0</v>
      </c>
      <c r="AL52" s="19">
        <v>0</v>
      </c>
      <c r="AM52" s="19">
        <v>0</v>
      </c>
      <c r="AN52" s="19">
        <v>0</v>
      </c>
      <c r="AO52" s="19">
        <v>0</v>
      </c>
      <c r="AP52" s="19">
        <v>0</v>
      </c>
    </row>
    <row r="53" spans="1:42" hidden="1">
      <c r="A53" s="15" t="s">
        <v>198</v>
      </c>
      <c r="B53" s="16" t="s">
        <v>199</v>
      </c>
      <c r="C53" s="17" t="s">
        <v>212</v>
      </c>
      <c r="D53" s="17" t="s">
        <v>204</v>
      </c>
      <c r="E53" s="17" t="s">
        <v>202</v>
      </c>
      <c r="F53" s="18" t="s">
        <v>250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19">
        <v>0</v>
      </c>
      <c r="AI53" s="19">
        <v>0</v>
      </c>
      <c r="AJ53" s="19">
        <v>0</v>
      </c>
      <c r="AK53" s="19">
        <v>0</v>
      </c>
      <c r="AL53" s="19">
        <v>0</v>
      </c>
      <c r="AM53" s="19">
        <v>0</v>
      </c>
      <c r="AN53" s="19">
        <v>0</v>
      </c>
      <c r="AO53" s="19">
        <v>0</v>
      </c>
      <c r="AP53" s="19">
        <v>0</v>
      </c>
    </row>
    <row r="54" spans="1:42" hidden="1">
      <c r="A54" s="15" t="s">
        <v>198</v>
      </c>
      <c r="B54" s="16" t="s">
        <v>199</v>
      </c>
      <c r="C54" s="17" t="s">
        <v>212</v>
      </c>
      <c r="D54" s="17" t="s">
        <v>204</v>
      </c>
      <c r="E54" s="17" t="s">
        <v>202</v>
      </c>
      <c r="F54" s="18" t="s">
        <v>207</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19">
        <v>0</v>
      </c>
      <c r="AI54" s="19">
        <v>0</v>
      </c>
      <c r="AJ54" s="19">
        <v>0</v>
      </c>
      <c r="AK54" s="19">
        <v>0</v>
      </c>
      <c r="AL54" s="19">
        <v>0</v>
      </c>
      <c r="AM54" s="19">
        <v>0</v>
      </c>
      <c r="AN54" s="19">
        <v>0</v>
      </c>
      <c r="AO54" s="19">
        <v>0</v>
      </c>
      <c r="AP54" s="19">
        <v>0</v>
      </c>
    </row>
    <row r="55" spans="1:42" hidden="1">
      <c r="A55" s="15" t="s">
        <v>198</v>
      </c>
      <c r="B55" s="16" t="s">
        <v>199</v>
      </c>
      <c r="C55" s="17" t="s">
        <v>212</v>
      </c>
      <c r="D55" s="17" t="s">
        <v>204</v>
      </c>
      <c r="E55" s="17" t="s">
        <v>202</v>
      </c>
      <c r="F55" s="18" t="s">
        <v>251</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19">
        <v>0</v>
      </c>
      <c r="AI55" s="19">
        <v>0</v>
      </c>
      <c r="AJ55" s="19">
        <v>0</v>
      </c>
      <c r="AK55" s="19">
        <v>0</v>
      </c>
      <c r="AL55" s="19">
        <v>0</v>
      </c>
      <c r="AM55" s="19">
        <v>0</v>
      </c>
      <c r="AN55" s="19">
        <v>0</v>
      </c>
      <c r="AO55" s="19">
        <v>0</v>
      </c>
      <c r="AP55" s="19">
        <v>0</v>
      </c>
    </row>
    <row r="56" spans="1:42" hidden="1">
      <c r="A56" s="15" t="s">
        <v>198</v>
      </c>
      <c r="B56" s="16" t="s">
        <v>199</v>
      </c>
      <c r="C56" s="17" t="s">
        <v>212</v>
      </c>
      <c r="D56" s="17" t="s">
        <v>204</v>
      </c>
      <c r="E56" s="17" t="s">
        <v>202</v>
      </c>
      <c r="F56" s="18" t="s">
        <v>252</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19">
        <v>0</v>
      </c>
      <c r="AI56" s="19">
        <v>0</v>
      </c>
      <c r="AJ56" s="19">
        <v>0</v>
      </c>
      <c r="AK56" s="19">
        <v>0</v>
      </c>
      <c r="AL56" s="19">
        <v>0</v>
      </c>
      <c r="AM56" s="19">
        <v>0</v>
      </c>
      <c r="AN56" s="19">
        <v>0</v>
      </c>
      <c r="AO56" s="19">
        <v>0</v>
      </c>
      <c r="AP56" s="19">
        <v>0</v>
      </c>
    </row>
    <row r="57" spans="1:42" hidden="1">
      <c r="A57" s="15" t="s">
        <v>198</v>
      </c>
      <c r="B57" s="16" t="s">
        <v>199</v>
      </c>
      <c r="C57" s="17" t="s">
        <v>212</v>
      </c>
      <c r="D57" s="17" t="s">
        <v>204</v>
      </c>
      <c r="E57" s="17" t="s">
        <v>202</v>
      </c>
      <c r="F57" s="18" t="s">
        <v>253</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19">
        <v>0</v>
      </c>
      <c r="AI57" s="19">
        <v>0</v>
      </c>
      <c r="AJ57" s="19">
        <v>0</v>
      </c>
      <c r="AK57" s="19">
        <v>0</v>
      </c>
      <c r="AL57" s="19">
        <v>0</v>
      </c>
      <c r="AM57" s="19">
        <v>0</v>
      </c>
      <c r="AN57" s="19">
        <v>0</v>
      </c>
      <c r="AO57" s="19">
        <v>0</v>
      </c>
      <c r="AP57" s="19">
        <v>0</v>
      </c>
    </row>
    <row r="58" spans="1:42" hidden="1">
      <c r="A58" s="15" t="s">
        <v>198</v>
      </c>
      <c r="B58" s="16" t="s">
        <v>199</v>
      </c>
      <c r="C58" s="17" t="s">
        <v>212</v>
      </c>
      <c r="D58" s="17" t="s">
        <v>204</v>
      </c>
      <c r="E58" s="17" t="s">
        <v>202</v>
      </c>
      <c r="F58" s="18" t="s">
        <v>254</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19">
        <v>0</v>
      </c>
      <c r="AI58" s="19">
        <v>0</v>
      </c>
      <c r="AJ58" s="19">
        <v>0</v>
      </c>
      <c r="AK58" s="19">
        <v>0</v>
      </c>
      <c r="AL58" s="19">
        <v>0</v>
      </c>
      <c r="AM58" s="19">
        <v>0</v>
      </c>
      <c r="AN58" s="19">
        <v>0</v>
      </c>
      <c r="AO58" s="19">
        <v>0</v>
      </c>
      <c r="AP58" s="19">
        <v>0</v>
      </c>
    </row>
    <row r="59" spans="1:42" hidden="1">
      <c r="A59" s="15" t="s">
        <v>198</v>
      </c>
      <c r="B59" s="16" t="s">
        <v>199</v>
      </c>
      <c r="C59" s="17" t="s">
        <v>212</v>
      </c>
      <c r="D59" s="17" t="s">
        <v>204</v>
      </c>
      <c r="E59" s="17" t="s">
        <v>202</v>
      </c>
      <c r="F59" s="18" t="s">
        <v>255</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19">
        <v>0</v>
      </c>
      <c r="AI59" s="19">
        <v>0</v>
      </c>
      <c r="AJ59" s="19">
        <v>0</v>
      </c>
      <c r="AK59" s="19">
        <v>0</v>
      </c>
      <c r="AL59" s="19">
        <v>0</v>
      </c>
      <c r="AM59" s="19">
        <v>0</v>
      </c>
      <c r="AN59" s="19">
        <v>0</v>
      </c>
      <c r="AO59" s="19">
        <v>0</v>
      </c>
      <c r="AP59" s="19">
        <v>0</v>
      </c>
    </row>
    <row r="60" spans="1:42" hidden="1">
      <c r="A60" s="15" t="s">
        <v>198</v>
      </c>
      <c r="B60" s="16" t="s">
        <v>199</v>
      </c>
      <c r="C60" s="17" t="s">
        <v>212</v>
      </c>
      <c r="D60" s="17" t="s">
        <v>204</v>
      </c>
      <c r="E60" s="17" t="s">
        <v>225</v>
      </c>
      <c r="F60" s="18" t="s">
        <v>256</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19">
        <v>0</v>
      </c>
      <c r="AI60" s="19">
        <v>0</v>
      </c>
      <c r="AJ60" s="19">
        <v>0</v>
      </c>
      <c r="AK60" s="19">
        <v>0</v>
      </c>
      <c r="AL60" s="19">
        <v>0</v>
      </c>
      <c r="AM60" s="19">
        <v>0</v>
      </c>
      <c r="AN60" s="19">
        <v>0</v>
      </c>
      <c r="AO60" s="19">
        <v>0</v>
      </c>
      <c r="AP60" s="19">
        <v>0</v>
      </c>
    </row>
    <row r="61" spans="1:42" hidden="1">
      <c r="A61" s="15" t="s">
        <v>198</v>
      </c>
      <c r="B61" s="16" t="s">
        <v>199</v>
      </c>
      <c r="C61" s="17" t="s">
        <v>212</v>
      </c>
      <c r="D61" s="17" t="s">
        <v>204</v>
      </c>
      <c r="E61" s="17" t="s">
        <v>225</v>
      </c>
      <c r="F61" s="18" t="s">
        <v>257</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19">
        <v>0</v>
      </c>
      <c r="AI61" s="19">
        <v>0</v>
      </c>
      <c r="AJ61" s="19">
        <v>0</v>
      </c>
      <c r="AK61" s="19">
        <v>0</v>
      </c>
      <c r="AL61" s="19">
        <v>0</v>
      </c>
      <c r="AM61" s="19">
        <v>0</v>
      </c>
      <c r="AN61" s="19">
        <v>0</v>
      </c>
      <c r="AO61" s="19">
        <v>0</v>
      </c>
      <c r="AP61" s="19">
        <v>0</v>
      </c>
    </row>
    <row r="62" spans="1:42" hidden="1">
      <c r="A62" s="15" t="s">
        <v>198</v>
      </c>
      <c r="B62" s="16" t="s">
        <v>199</v>
      </c>
      <c r="C62" s="17" t="s">
        <v>212</v>
      </c>
      <c r="D62" s="17" t="s">
        <v>204</v>
      </c>
      <c r="E62" s="17" t="s">
        <v>225</v>
      </c>
      <c r="F62" s="18" t="s">
        <v>258</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19">
        <v>0</v>
      </c>
      <c r="AI62" s="19">
        <v>0</v>
      </c>
      <c r="AJ62" s="19">
        <v>0</v>
      </c>
      <c r="AK62" s="19">
        <v>0</v>
      </c>
      <c r="AL62" s="19">
        <v>0</v>
      </c>
      <c r="AM62" s="19">
        <v>0</v>
      </c>
      <c r="AN62" s="19">
        <v>0</v>
      </c>
      <c r="AO62" s="19">
        <v>0</v>
      </c>
      <c r="AP62" s="19">
        <v>0</v>
      </c>
    </row>
    <row r="63" spans="1:42" hidden="1">
      <c r="A63" s="15" t="s">
        <v>198</v>
      </c>
      <c r="B63" s="16" t="s">
        <v>199</v>
      </c>
      <c r="C63" s="17" t="s">
        <v>212</v>
      </c>
      <c r="D63" s="17" t="s">
        <v>204</v>
      </c>
      <c r="E63" s="17" t="s">
        <v>225</v>
      </c>
      <c r="F63" s="18" t="s">
        <v>259</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19">
        <v>0</v>
      </c>
      <c r="AI63" s="19">
        <v>0</v>
      </c>
      <c r="AJ63" s="19">
        <v>0</v>
      </c>
      <c r="AK63" s="19">
        <v>0</v>
      </c>
      <c r="AL63" s="19">
        <v>0</v>
      </c>
      <c r="AM63" s="19">
        <v>0</v>
      </c>
      <c r="AN63" s="19">
        <v>0</v>
      </c>
      <c r="AO63" s="19">
        <v>0</v>
      </c>
      <c r="AP63" s="19">
        <v>0</v>
      </c>
    </row>
    <row r="64" spans="1:42" hidden="1">
      <c r="A64" s="15" t="s">
        <v>198</v>
      </c>
      <c r="B64" s="16" t="s">
        <v>199</v>
      </c>
      <c r="C64" s="17" t="s">
        <v>212</v>
      </c>
      <c r="D64" s="17" t="s">
        <v>204</v>
      </c>
      <c r="E64" s="17" t="s">
        <v>225</v>
      </c>
      <c r="F64" s="18" t="s">
        <v>260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19">
        <v>0</v>
      </c>
      <c r="AI64" s="19">
        <v>0</v>
      </c>
      <c r="AJ64" s="19">
        <v>0</v>
      </c>
      <c r="AK64" s="19">
        <v>0</v>
      </c>
      <c r="AL64" s="19">
        <v>0</v>
      </c>
      <c r="AM64" s="19">
        <v>0</v>
      </c>
      <c r="AN64" s="19">
        <v>0</v>
      </c>
      <c r="AO64" s="19">
        <v>0</v>
      </c>
      <c r="AP64" s="19">
        <v>0</v>
      </c>
    </row>
    <row r="65" spans="1:42" hidden="1">
      <c r="A65" s="15" t="s">
        <v>198</v>
      </c>
      <c r="B65" s="16" t="s">
        <v>199</v>
      </c>
      <c r="C65" s="17" t="s">
        <v>212</v>
      </c>
      <c r="D65" s="17" t="s">
        <v>204</v>
      </c>
      <c r="E65" s="17" t="s">
        <v>225</v>
      </c>
      <c r="F65" s="18" t="s">
        <v>261</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19">
        <v>0</v>
      </c>
    </row>
    <row r="66" spans="1:42" hidden="1">
      <c r="A66" s="15" t="s">
        <v>198</v>
      </c>
      <c r="B66" s="16" t="s">
        <v>199</v>
      </c>
      <c r="C66" s="17" t="s">
        <v>212</v>
      </c>
      <c r="D66" s="17" t="s">
        <v>204</v>
      </c>
      <c r="E66" s="17" t="s">
        <v>225</v>
      </c>
      <c r="F66" s="18" t="s">
        <v>262</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19">
        <v>0</v>
      </c>
      <c r="AI66" s="19">
        <v>0</v>
      </c>
      <c r="AJ66" s="19">
        <v>0</v>
      </c>
      <c r="AK66" s="19">
        <v>0</v>
      </c>
      <c r="AL66" s="19">
        <v>0</v>
      </c>
      <c r="AM66" s="19">
        <v>0</v>
      </c>
      <c r="AN66" s="19">
        <v>0</v>
      </c>
      <c r="AO66" s="19">
        <v>0</v>
      </c>
      <c r="AP66" s="19">
        <v>0</v>
      </c>
    </row>
    <row r="67" spans="1:42" hidden="1">
      <c r="A67" s="15" t="s">
        <v>198</v>
      </c>
      <c r="B67" s="16" t="s">
        <v>199</v>
      </c>
      <c r="C67" s="17" t="s">
        <v>212</v>
      </c>
      <c r="D67" s="17" t="s">
        <v>204</v>
      </c>
      <c r="E67" s="17" t="s">
        <v>225</v>
      </c>
      <c r="F67" s="18" t="s">
        <v>263</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19">
        <v>0</v>
      </c>
    </row>
    <row r="68" spans="1:42" hidden="1">
      <c r="A68" s="15" t="s">
        <v>198</v>
      </c>
      <c r="B68" s="16" t="s">
        <v>199</v>
      </c>
      <c r="C68" s="17" t="s">
        <v>212</v>
      </c>
      <c r="D68" s="17" t="s">
        <v>204</v>
      </c>
      <c r="E68" s="17" t="s">
        <v>225</v>
      </c>
      <c r="F68" s="18" t="s">
        <v>264</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19">
        <v>0</v>
      </c>
    </row>
    <row r="69" spans="1:42" hidden="1">
      <c r="A69" s="15" t="s">
        <v>198</v>
      </c>
      <c r="B69" s="16" t="s">
        <v>199</v>
      </c>
      <c r="C69" s="17" t="s">
        <v>212</v>
      </c>
      <c r="D69" s="17" t="s">
        <v>204</v>
      </c>
      <c r="E69" s="17" t="s">
        <v>225</v>
      </c>
      <c r="F69" s="18" t="s">
        <v>265</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19">
        <v>0</v>
      </c>
    </row>
    <row r="70" spans="1:42" hidden="1">
      <c r="A70" s="15" t="s">
        <v>198</v>
      </c>
      <c r="B70" s="16" t="s">
        <v>199</v>
      </c>
      <c r="C70" s="17" t="s">
        <v>212</v>
      </c>
      <c r="D70" s="17" t="s">
        <v>204</v>
      </c>
      <c r="E70" s="17" t="s">
        <v>225</v>
      </c>
      <c r="F70" s="18" t="s">
        <v>266</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19">
        <v>0</v>
      </c>
    </row>
    <row r="71" spans="1:42" hidden="1">
      <c r="A71" s="15" t="s">
        <v>198</v>
      </c>
      <c r="B71" s="16" t="s">
        <v>199</v>
      </c>
      <c r="C71" s="17" t="s">
        <v>212</v>
      </c>
      <c r="D71" s="17" t="s">
        <v>204</v>
      </c>
      <c r="E71" s="17" t="s">
        <v>225</v>
      </c>
      <c r="F71" s="18" t="s">
        <v>267</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19">
        <v>0</v>
      </c>
      <c r="AI71" s="19">
        <v>0</v>
      </c>
      <c r="AJ71" s="19">
        <v>0</v>
      </c>
      <c r="AK71" s="19">
        <v>0</v>
      </c>
      <c r="AL71" s="19">
        <v>0</v>
      </c>
      <c r="AM71" s="19">
        <v>0</v>
      </c>
      <c r="AN71" s="19">
        <v>0</v>
      </c>
      <c r="AO71" s="19">
        <v>0</v>
      </c>
      <c r="AP71" s="19">
        <v>0</v>
      </c>
    </row>
    <row r="72" spans="1:42" hidden="1">
      <c r="A72" s="15" t="s">
        <v>198</v>
      </c>
      <c r="B72" s="16" t="s">
        <v>199</v>
      </c>
      <c r="C72" s="17" t="s">
        <v>212</v>
      </c>
      <c r="D72" s="17" t="s">
        <v>204</v>
      </c>
      <c r="E72" s="17" t="s">
        <v>225</v>
      </c>
      <c r="F72" s="18" t="s">
        <v>268</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19">
        <v>0</v>
      </c>
    </row>
    <row r="73" spans="1:42" hidden="1">
      <c r="A73" s="15" t="s">
        <v>198</v>
      </c>
      <c r="B73" s="16" t="s">
        <v>199</v>
      </c>
      <c r="C73" s="17" t="s">
        <v>212</v>
      </c>
      <c r="D73" s="17" t="s">
        <v>204</v>
      </c>
      <c r="E73" s="17" t="s">
        <v>225</v>
      </c>
      <c r="F73" s="18" t="s">
        <v>269</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19">
        <v>0</v>
      </c>
      <c r="AI73" s="19">
        <v>0</v>
      </c>
      <c r="AJ73" s="19">
        <v>0</v>
      </c>
      <c r="AK73" s="19">
        <v>0</v>
      </c>
      <c r="AL73" s="19">
        <v>0</v>
      </c>
      <c r="AM73" s="19">
        <v>0</v>
      </c>
      <c r="AN73" s="19">
        <v>0</v>
      </c>
      <c r="AO73" s="19">
        <v>0</v>
      </c>
      <c r="AP73" s="19">
        <v>0</v>
      </c>
    </row>
    <row r="74" spans="1:42" hidden="1">
      <c r="A74" s="15" t="s">
        <v>198</v>
      </c>
      <c r="B74" s="16" t="s">
        <v>199</v>
      </c>
      <c r="C74" s="17" t="s">
        <v>212</v>
      </c>
      <c r="D74" s="17" t="s">
        <v>204</v>
      </c>
      <c r="E74" s="17" t="s">
        <v>225</v>
      </c>
      <c r="F74" s="18" t="s">
        <v>270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19">
        <v>0</v>
      </c>
      <c r="AI74" s="19">
        <v>0</v>
      </c>
      <c r="AJ74" s="19">
        <v>0</v>
      </c>
      <c r="AK74" s="19">
        <v>0</v>
      </c>
      <c r="AL74" s="19">
        <v>0</v>
      </c>
      <c r="AM74" s="19">
        <v>0</v>
      </c>
      <c r="AN74" s="19">
        <v>0</v>
      </c>
      <c r="AO74" s="19">
        <v>0</v>
      </c>
      <c r="AP74" s="19">
        <v>0</v>
      </c>
    </row>
    <row r="75" spans="1:42" hidden="1">
      <c r="A75" s="15" t="s">
        <v>198</v>
      </c>
      <c r="B75" s="16" t="s">
        <v>199</v>
      </c>
      <c r="C75" s="17" t="s">
        <v>212</v>
      </c>
      <c r="D75" s="17" t="s">
        <v>204</v>
      </c>
      <c r="E75" s="17" t="s">
        <v>225</v>
      </c>
      <c r="F75" s="18" t="s">
        <v>271</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19">
        <v>0</v>
      </c>
    </row>
    <row r="76" spans="1:42" hidden="1">
      <c r="A76" s="15" t="s">
        <v>198</v>
      </c>
      <c r="B76" s="16" t="s">
        <v>199</v>
      </c>
      <c r="C76" s="17" t="s">
        <v>212</v>
      </c>
      <c r="D76" s="17" t="s">
        <v>204</v>
      </c>
      <c r="E76" s="17" t="s">
        <v>229</v>
      </c>
      <c r="F76" s="18" t="s">
        <v>272</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19">
        <v>0</v>
      </c>
    </row>
    <row r="77" spans="1:42" hidden="1">
      <c r="A77" s="15" t="s">
        <v>198</v>
      </c>
      <c r="B77" s="16" t="s">
        <v>199</v>
      </c>
      <c r="C77" s="17" t="s">
        <v>212</v>
      </c>
      <c r="D77" s="17" t="s">
        <v>204</v>
      </c>
      <c r="E77" s="17" t="s">
        <v>229</v>
      </c>
      <c r="F77" s="18" t="s">
        <v>273</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19">
        <v>0</v>
      </c>
      <c r="AI77" s="19">
        <v>0</v>
      </c>
      <c r="AJ77" s="19">
        <v>0</v>
      </c>
      <c r="AK77" s="19">
        <v>0</v>
      </c>
      <c r="AL77" s="19">
        <v>0</v>
      </c>
      <c r="AM77" s="19">
        <v>0</v>
      </c>
      <c r="AN77" s="19">
        <v>0</v>
      </c>
      <c r="AO77" s="19">
        <v>0</v>
      </c>
      <c r="AP77" s="19">
        <v>0</v>
      </c>
    </row>
    <row r="78" spans="1:42" hidden="1">
      <c r="A78" s="15" t="s">
        <v>198</v>
      </c>
      <c r="B78" s="16" t="s">
        <v>199</v>
      </c>
      <c r="C78" s="17" t="s">
        <v>212</v>
      </c>
      <c r="D78" s="17" t="s">
        <v>204</v>
      </c>
      <c r="E78" s="17" t="s">
        <v>229</v>
      </c>
      <c r="F78" s="18" t="s">
        <v>274</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19">
        <v>0</v>
      </c>
    </row>
    <row r="79" spans="1:42" hidden="1">
      <c r="A79" s="15" t="s">
        <v>198</v>
      </c>
      <c r="B79" s="16" t="s">
        <v>199</v>
      </c>
      <c r="C79" s="17" t="s">
        <v>212</v>
      </c>
      <c r="D79" s="17" t="s">
        <v>275</v>
      </c>
      <c r="E79" s="17" t="s">
        <v>232</v>
      </c>
      <c r="F79" s="18" t="s">
        <v>276</v>
      </c>
      <c r="G79" s="19">
        <v>208811.51810287562</v>
      </c>
      <c r="H79" s="19">
        <v>188690.5583253738</v>
      </c>
      <c r="I79" s="19">
        <v>170508.4428513188</v>
      </c>
      <c r="J79" s="19">
        <v>154078.34574026964</v>
      </c>
      <c r="K79" s="19">
        <v>139231.44349373455</v>
      </c>
      <c r="L79" s="19">
        <v>125815.18035004751</v>
      </c>
      <c r="M79" s="19">
        <v>113691.70073444875</v>
      </c>
      <c r="N79" s="19">
        <v>102736.43275738922</v>
      </c>
      <c r="O79" s="19">
        <v>92836.808206137124</v>
      </c>
      <c r="P79" s="19">
        <v>83891.105877269219</v>
      </c>
      <c r="Q79" s="19">
        <v>75807.406364989147</v>
      </c>
      <c r="R79" s="19">
        <v>68502.647565452047</v>
      </c>
      <c r="S79" s="19">
        <v>90709.780842441207</v>
      </c>
      <c r="T79" s="19">
        <v>177995.73907112161</v>
      </c>
      <c r="U79" s="19">
        <v>256870.87173511877</v>
      </c>
      <c r="V79" s="19">
        <v>299337.63061468082</v>
      </c>
      <c r="W79" s="19">
        <v>270493.62583845318</v>
      </c>
      <c r="X79" s="19">
        <v>244429.01304786603</v>
      </c>
      <c r="Y79" s="19">
        <v>220875.97160324827</v>
      </c>
      <c r="Z79" s="19">
        <v>199592.48791028437</v>
      </c>
      <c r="AA79" s="19">
        <v>180359.86866772044</v>
      </c>
      <c r="AB79" s="19">
        <v>162980.49373711535</v>
      </c>
      <c r="AC79" s="19">
        <v>147275.78554479114</v>
      </c>
      <c r="AD79" s="19">
        <v>133084.37415106344</v>
      </c>
      <c r="AE79" s="19">
        <v>120260.4391323626</v>
      </c>
      <c r="AF79" s="19">
        <v>108672.21123865596</v>
      </c>
      <c r="AG79" s="19">
        <v>98200.618430313334</v>
      </c>
      <c r="AH79" s="19">
        <v>88738.062382094431</v>
      </c>
      <c r="AI79" s="19">
        <v>80187.312882519866</v>
      </c>
      <c r="AJ79" s="19">
        <v>72460.50876829357</v>
      </c>
      <c r="AK79" s="19">
        <v>65478.255128119148</v>
      </c>
      <c r="AL79" s="19">
        <v>59168.80749944572</v>
      </c>
      <c r="AM79" s="19">
        <v>53467.334675554113</v>
      </c>
      <c r="AN79" s="19">
        <v>48315.252548135119</v>
      </c>
      <c r="AO79" s="19">
        <v>43659.622140420171</v>
      </c>
      <c r="AP79" s="19">
        <v>39452.605645499025</v>
      </c>
    </row>
    <row r="80" spans="1:42" hidden="1">
      <c r="A80" s="15" t="s">
        <v>198</v>
      </c>
      <c r="B80" s="16" t="s">
        <v>199</v>
      </c>
      <c r="C80" s="17" t="s">
        <v>212</v>
      </c>
      <c r="D80" s="17" t="s">
        <v>277</v>
      </c>
      <c r="E80" s="17" t="s">
        <v>202</v>
      </c>
      <c r="F80" s="18" t="s">
        <v>278</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19">
        <v>0</v>
      </c>
      <c r="AI80" s="19">
        <v>0</v>
      </c>
      <c r="AJ80" s="19">
        <v>0</v>
      </c>
      <c r="AK80" s="19">
        <v>0</v>
      </c>
      <c r="AL80" s="19">
        <v>0</v>
      </c>
      <c r="AM80" s="19">
        <v>0</v>
      </c>
      <c r="AN80" s="19">
        <v>0</v>
      </c>
      <c r="AO80" s="19">
        <v>0</v>
      </c>
      <c r="AP80" s="19">
        <v>0</v>
      </c>
    </row>
    <row r="81" spans="1:42" hidden="1">
      <c r="A81" s="15" t="s">
        <v>279</v>
      </c>
      <c r="B81" s="16" t="s">
        <v>280</v>
      </c>
      <c r="C81" s="17" t="s">
        <v>200</v>
      </c>
      <c r="D81" s="17" t="s">
        <v>222</v>
      </c>
      <c r="E81" s="17" t="s">
        <v>281</v>
      </c>
      <c r="F81" s="18" t="s">
        <v>282</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19">
        <v>0</v>
      </c>
      <c r="AI81" s="19">
        <v>0</v>
      </c>
      <c r="AJ81" s="19">
        <v>0</v>
      </c>
      <c r="AK81" s="19">
        <v>0</v>
      </c>
      <c r="AL81" s="19">
        <v>0</v>
      </c>
      <c r="AM81" s="19">
        <v>0</v>
      </c>
      <c r="AN81" s="19">
        <v>0</v>
      </c>
      <c r="AO81" s="19">
        <v>0</v>
      </c>
      <c r="AP81" s="19">
        <v>0</v>
      </c>
    </row>
    <row r="82" spans="1:42" hidden="1">
      <c r="A82" s="15" t="s">
        <v>279</v>
      </c>
      <c r="B82" s="16" t="s">
        <v>280</v>
      </c>
      <c r="C82" s="17" t="s">
        <v>200</v>
      </c>
      <c r="D82" s="17" t="s">
        <v>222</v>
      </c>
      <c r="E82" s="17" t="s">
        <v>281</v>
      </c>
      <c r="F82" s="18" t="s">
        <v>283</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19">
        <v>0</v>
      </c>
      <c r="AI82" s="19">
        <v>0</v>
      </c>
      <c r="AJ82" s="19">
        <v>0</v>
      </c>
      <c r="AK82" s="19">
        <v>0</v>
      </c>
      <c r="AL82" s="19">
        <v>0</v>
      </c>
      <c r="AM82" s="19">
        <v>0</v>
      </c>
      <c r="AN82" s="19">
        <v>0</v>
      </c>
      <c r="AO82" s="19">
        <v>0</v>
      </c>
      <c r="AP82" s="19">
        <v>0</v>
      </c>
    </row>
    <row r="83" spans="1:42" hidden="1">
      <c r="A83" s="15" t="s">
        <v>279</v>
      </c>
      <c r="B83" s="16" t="s">
        <v>280</v>
      </c>
      <c r="C83" s="17" t="s">
        <v>200</v>
      </c>
      <c r="D83" s="17" t="s">
        <v>222</v>
      </c>
      <c r="E83" s="17" t="s">
        <v>284</v>
      </c>
      <c r="F83" s="18" t="s">
        <v>285</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19">
        <v>0</v>
      </c>
      <c r="AI83" s="19">
        <v>0</v>
      </c>
      <c r="AJ83" s="19">
        <v>0</v>
      </c>
      <c r="AK83" s="19">
        <v>0</v>
      </c>
      <c r="AL83" s="19">
        <v>0</v>
      </c>
      <c r="AM83" s="19">
        <v>0</v>
      </c>
      <c r="AN83" s="19">
        <v>0</v>
      </c>
      <c r="AO83" s="19">
        <v>0</v>
      </c>
      <c r="AP83" s="19">
        <v>0</v>
      </c>
    </row>
    <row r="84" spans="1:42" hidden="1">
      <c r="A84" s="15" t="s">
        <v>279</v>
      </c>
      <c r="B84" s="16" t="s">
        <v>280</v>
      </c>
      <c r="C84" s="17" t="s">
        <v>200</v>
      </c>
      <c r="D84" s="17" t="s">
        <v>222</v>
      </c>
      <c r="E84" s="17" t="s">
        <v>286</v>
      </c>
      <c r="F84" s="18" t="s">
        <v>287</v>
      </c>
      <c r="G84" s="19">
        <v>0</v>
      </c>
      <c r="H84" s="19">
        <v>0</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19">
        <v>0</v>
      </c>
      <c r="AI84" s="19">
        <v>0</v>
      </c>
      <c r="AJ84" s="19">
        <v>0</v>
      </c>
      <c r="AK84" s="19">
        <v>0</v>
      </c>
      <c r="AL84" s="19">
        <v>0</v>
      </c>
      <c r="AM84" s="19">
        <v>0</v>
      </c>
      <c r="AN84" s="19">
        <v>0</v>
      </c>
      <c r="AO84" s="19">
        <v>0</v>
      </c>
      <c r="AP84" s="19">
        <v>0</v>
      </c>
    </row>
    <row r="85" spans="1:42" hidden="1">
      <c r="A85" s="15" t="s">
        <v>279</v>
      </c>
      <c r="B85" s="16" t="s">
        <v>280</v>
      </c>
      <c r="C85" s="17" t="s">
        <v>200</v>
      </c>
      <c r="D85" s="17" t="s">
        <v>288</v>
      </c>
      <c r="E85" s="17" t="s">
        <v>281</v>
      </c>
      <c r="F85" s="18" t="s">
        <v>289</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19">
        <v>0</v>
      </c>
      <c r="AI85" s="19">
        <v>0</v>
      </c>
      <c r="AJ85" s="19">
        <v>0</v>
      </c>
      <c r="AK85" s="19">
        <v>0</v>
      </c>
      <c r="AL85" s="19">
        <v>0</v>
      </c>
      <c r="AM85" s="19">
        <v>0</v>
      </c>
      <c r="AN85" s="19">
        <v>0</v>
      </c>
      <c r="AO85" s="19">
        <v>0</v>
      </c>
      <c r="AP85" s="19">
        <v>0</v>
      </c>
    </row>
    <row r="86" spans="1:42" hidden="1">
      <c r="A86" s="15" t="s">
        <v>279</v>
      </c>
      <c r="B86" s="16" t="s">
        <v>280</v>
      </c>
      <c r="C86" s="17" t="s">
        <v>200</v>
      </c>
      <c r="D86" s="17" t="s">
        <v>288</v>
      </c>
      <c r="E86" s="17" t="s">
        <v>284</v>
      </c>
      <c r="F86" s="18" t="s">
        <v>290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19">
        <v>0</v>
      </c>
      <c r="AI86" s="19">
        <v>0</v>
      </c>
      <c r="AJ86" s="19">
        <v>0</v>
      </c>
      <c r="AK86" s="19">
        <v>0</v>
      </c>
      <c r="AL86" s="19">
        <v>0</v>
      </c>
      <c r="AM86" s="19">
        <v>0</v>
      </c>
      <c r="AN86" s="19">
        <v>0</v>
      </c>
      <c r="AO86" s="19">
        <v>0</v>
      </c>
      <c r="AP86" s="19">
        <v>0</v>
      </c>
    </row>
    <row r="87" spans="1:42" hidden="1">
      <c r="A87" s="15" t="s">
        <v>279</v>
      </c>
      <c r="B87" s="16" t="s">
        <v>280</v>
      </c>
      <c r="C87" s="17" t="s">
        <v>200</v>
      </c>
      <c r="D87" s="17" t="s">
        <v>288</v>
      </c>
      <c r="E87" s="17" t="s">
        <v>286</v>
      </c>
      <c r="F87" s="18" t="s">
        <v>291</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19">
        <v>0</v>
      </c>
      <c r="AI87" s="19">
        <v>0</v>
      </c>
      <c r="AJ87" s="19">
        <v>0</v>
      </c>
      <c r="AK87" s="19">
        <v>0</v>
      </c>
      <c r="AL87" s="19">
        <v>0</v>
      </c>
      <c r="AM87" s="19">
        <v>0</v>
      </c>
      <c r="AN87" s="19">
        <v>0</v>
      </c>
      <c r="AO87" s="19">
        <v>0</v>
      </c>
      <c r="AP87" s="19">
        <v>0</v>
      </c>
    </row>
    <row r="88" spans="1:42" hidden="1">
      <c r="A88" s="15" t="s">
        <v>279</v>
      </c>
      <c r="B88" s="16" t="s">
        <v>280</v>
      </c>
      <c r="C88" s="17" t="s">
        <v>211</v>
      </c>
      <c r="D88" s="17" t="s">
        <v>222</v>
      </c>
      <c r="E88" s="17" t="s">
        <v>281</v>
      </c>
      <c r="F88" s="18" t="s">
        <v>282</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19">
        <v>0</v>
      </c>
      <c r="AI88" s="19">
        <v>0</v>
      </c>
      <c r="AJ88" s="19">
        <v>0</v>
      </c>
      <c r="AK88" s="19">
        <v>0</v>
      </c>
      <c r="AL88" s="19">
        <v>0</v>
      </c>
      <c r="AM88" s="19">
        <v>0</v>
      </c>
      <c r="AN88" s="19">
        <v>0</v>
      </c>
      <c r="AO88" s="19">
        <v>0</v>
      </c>
      <c r="AP88" s="19">
        <v>0</v>
      </c>
    </row>
    <row r="89" spans="1:42" hidden="1">
      <c r="A89" s="15" t="s">
        <v>279</v>
      </c>
      <c r="B89" s="16" t="s">
        <v>280</v>
      </c>
      <c r="C89" s="17" t="s">
        <v>211</v>
      </c>
      <c r="D89" s="17" t="s">
        <v>222</v>
      </c>
      <c r="E89" s="17" t="s">
        <v>281</v>
      </c>
      <c r="F89" s="18" t="s">
        <v>283</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19">
        <v>0</v>
      </c>
      <c r="AI89" s="19">
        <v>0</v>
      </c>
      <c r="AJ89" s="19">
        <v>0</v>
      </c>
      <c r="AK89" s="19">
        <v>0</v>
      </c>
      <c r="AL89" s="19">
        <v>0</v>
      </c>
      <c r="AM89" s="19">
        <v>0</v>
      </c>
      <c r="AN89" s="19">
        <v>0</v>
      </c>
      <c r="AO89" s="19">
        <v>0</v>
      </c>
      <c r="AP89" s="19">
        <v>0</v>
      </c>
    </row>
    <row r="90" spans="1:42" hidden="1">
      <c r="A90" s="15" t="s">
        <v>279</v>
      </c>
      <c r="B90" s="16" t="s">
        <v>280</v>
      </c>
      <c r="C90" s="17" t="s">
        <v>211</v>
      </c>
      <c r="D90" s="17" t="s">
        <v>222</v>
      </c>
      <c r="E90" s="17" t="s">
        <v>284</v>
      </c>
      <c r="F90" s="18" t="s">
        <v>285</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19">
        <v>0</v>
      </c>
      <c r="AI90" s="19">
        <v>0</v>
      </c>
      <c r="AJ90" s="19">
        <v>0</v>
      </c>
      <c r="AK90" s="19">
        <v>0</v>
      </c>
      <c r="AL90" s="19">
        <v>0</v>
      </c>
      <c r="AM90" s="19">
        <v>0</v>
      </c>
      <c r="AN90" s="19">
        <v>0</v>
      </c>
      <c r="AO90" s="19">
        <v>0</v>
      </c>
      <c r="AP90" s="19">
        <v>0</v>
      </c>
    </row>
    <row r="91" spans="1:42" hidden="1">
      <c r="A91" s="15" t="s">
        <v>279</v>
      </c>
      <c r="B91" s="16" t="s">
        <v>280</v>
      </c>
      <c r="C91" s="17" t="s">
        <v>211</v>
      </c>
      <c r="D91" s="17" t="s">
        <v>222</v>
      </c>
      <c r="E91" s="17" t="s">
        <v>286</v>
      </c>
      <c r="F91" s="18" t="s">
        <v>287</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19">
        <v>0</v>
      </c>
      <c r="AI91" s="19">
        <v>0</v>
      </c>
      <c r="AJ91" s="19">
        <v>0</v>
      </c>
      <c r="AK91" s="19">
        <v>0</v>
      </c>
      <c r="AL91" s="19">
        <v>0</v>
      </c>
      <c r="AM91" s="19">
        <v>0</v>
      </c>
      <c r="AN91" s="19">
        <v>0</v>
      </c>
      <c r="AO91" s="19">
        <v>0</v>
      </c>
      <c r="AP91" s="19">
        <v>0</v>
      </c>
    </row>
    <row r="92" spans="1:42" hidden="1">
      <c r="A92" s="15" t="s">
        <v>279</v>
      </c>
      <c r="B92" s="16" t="s">
        <v>280</v>
      </c>
      <c r="C92" s="17" t="s">
        <v>211</v>
      </c>
      <c r="D92" s="17" t="s">
        <v>288</v>
      </c>
      <c r="E92" s="17" t="s">
        <v>281</v>
      </c>
      <c r="F92" s="18" t="s">
        <v>289</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19">
        <v>0</v>
      </c>
      <c r="AI92" s="19">
        <v>0</v>
      </c>
      <c r="AJ92" s="19">
        <v>0</v>
      </c>
      <c r="AK92" s="19">
        <v>0</v>
      </c>
      <c r="AL92" s="19">
        <v>0</v>
      </c>
      <c r="AM92" s="19">
        <v>0</v>
      </c>
      <c r="AN92" s="19">
        <v>0</v>
      </c>
      <c r="AO92" s="19">
        <v>0</v>
      </c>
      <c r="AP92" s="19">
        <v>0</v>
      </c>
    </row>
    <row r="93" spans="1:42" hidden="1">
      <c r="A93" s="15" t="s">
        <v>279</v>
      </c>
      <c r="B93" s="16" t="s">
        <v>280</v>
      </c>
      <c r="C93" s="17" t="s">
        <v>211</v>
      </c>
      <c r="D93" s="17" t="s">
        <v>288</v>
      </c>
      <c r="E93" s="17" t="s">
        <v>284</v>
      </c>
      <c r="F93" s="18" t="s">
        <v>290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19">
        <v>0</v>
      </c>
      <c r="AI93" s="19">
        <v>0</v>
      </c>
      <c r="AJ93" s="19">
        <v>0</v>
      </c>
      <c r="AK93" s="19">
        <v>0</v>
      </c>
      <c r="AL93" s="19">
        <v>0</v>
      </c>
      <c r="AM93" s="19">
        <v>0</v>
      </c>
      <c r="AN93" s="19">
        <v>0</v>
      </c>
      <c r="AO93" s="19">
        <v>0</v>
      </c>
      <c r="AP93" s="19">
        <v>0</v>
      </c>
    </row>
    <row r="94" spans="1:42" hidden="1">
      <c r="A94" s="15" t="s">
        <v>279</v>
      </c>
      <c r="B94" s="16" t="s">
        <v>280</v>
      </c>
      <c r="C94" s="17" t="s">
        <v>211</v>
      </c>
      <c r="D94" s="17" t="s">
        <v>288</v>
      </c>
      <c r="E94" s="17" t="s">
        <v>286</v>
      </c>
      <c r="F94" s="18" t="s">
        <v>291</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19">
        <v>0</v>
      </c>
      <c r="AI94" s="19">
        <v>0</v>
      </c>
      <c r="AJ94" s="19">
        <v>0</v>
      </c>
      <c r="AK94" s="19">
        <v>0</v>
      </c>
      <c r="AL94" s="19">
        <v>0</v>
      </c>
      <c r="AM94" s="19">
        <v>0</v>
      </c>
      <c r="AN94" s="19">
        <v>0</v>
      </c>
      <c r="AO94" s="19">
        <v>0</v>
      </c>
      <c r="AP94" s="19">
        <v>0</v>
      </c>
    </row>
    <row r="95" spans="1:42" hidden="1">
      <c r="A95" s="15" t="s">
        <v>279</v>
      </c>
      <c r="B95" s="16" t="s">
        <v>280</v>
      </c>
      <c r="C95" s="17" t="s">
        <v>212</v>
      </c>
      <c r="D95" s="17" t="s">
        <v>213</v>
      </c>
      <c r="E95" s="17" t="s">
        <v>292</v>
      </c>
      <c r="F95" s="18" t="s">
        <v>293</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19">
        <v>0</v>
      </c>
      <c r="AI95" s="19">
        <v>0</v>
      </c>
      <c r="AJ95" s="19">
        <v>0</v>
      </c>
      <c r="AK95" s="19">
        <v>0</v>
      </c>
      <c r="AL95" s="19">
        <v>0</v>
      </c>
      <c r="AM95" s="19">
        <v>0</v>
      </c>
      <c r="AN95" s="19">
        <v>0</v>
      </c>
      <c r="AO95" s="19">
        <v>0</v>
      </c>
      <c r="AP95" s="19">
        <v>0</v>
      </c>
    </row>
    <row r="96" spans="1:42" hidden="1">
      <c r="A96" s="15" t="s">
        <v>279</v>
      </c>
      <c r="B96" s="16" t="s">
        <v>280</v>
      </c>
      <c r="C96" s="17" t="s">
        <v>212</v>
      </c>
      <c r="D96" s="17" t="s">
        <v>213</v>
      </c>
      <c r="E96" s="17" t="s">
        <v>292</v>
      </c>
      <c r="F96" s="18" t="s">
        <v>294</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19">
        <v>0</v>
      </c>
      <c r="AI96" s="19">
        <v>0</v>
      </c>
      <c r="AJ96" s="19">
        <v>0</v>
      </c>
      <c r="AK96" s="19">
        <v>0</v>
      </c>
      <c r="AL96" s="19">
        <v>0</v>
      </c>
      <c r="AM96" s="19">
        <v>0</v>
      </c>
      <c r="AN96" s="19">
        <v>0</v>
      </c>
      <c r="AO96" s="19">
        <v>0</v>
      </c>
      <c r="AP96" s="19">
        <v>0</v>
      </c>
    </row>
    <row r="97" spans="1:42" hidden="1">
      <c r="A97" s="15" t="s">
        <v>279</v>
      </c>
      <c r="B97" s="16" t="s">
        <v>280</v>
      </c>
      <c r="C97" s="17" t="s">
        <v>212</v>
      </c>
      <c r="D97" s="17" t="s">
        <v>213</v>
      </c>
      <c r="E97" s="17" t="s">
        <v>295</v>
      </c>
      <c r="F97" s="18" t="s">
        <v>296</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19">
        <v>0</v>
      </c>
      <c r="AI97" s="19">
        <v>0</v>
      </c>
      <c r="AJ97" s="19">
        <v>0</v>
      </c>
      <c r="AK97" s="19">
        <v>0</v>
      </c>
      <c r="AL97" s="19">
        <v>0</v>
      </c>
      <c r="AM97" s="19">
        <v>0</v>
      </c>
      <c r="AN97" s="19">
        <v>0</v>
      </c>
      <c r="AO97" s="19">
        <v>0</v>
      </c>
      <c r="AP97" s="19">
        <v>0</v>
      </c>
    </row>
    <row r="98" spans="1:42" hidden="1">
      <c r="A98" s="15" t="s">
        <v>279</v>
      </c>
      <c r="B98" s="16" t="s">
        <v>280</v>
      </c>
      <c r="C98" s="17" t="s">
        <v>212</v>
      </c>
      <c r="D98" s="17" t="s">
        <v>213</v>
      </c>
      <c r="E98" s="17" t="s">
        <v>232</v>
      </c>
      <c r="F98" s="18" t="s">
        <v>297</v>
      </c>
      <c r="G98" s="19">
        <v>19.780503496984171</v>
      </c>
      <c r="H98" s="19">
        <v>14.680177556234154</v>
      </c>
      <c r="I98" s="19">
        <v>10.894950834563854</v>
      </c>
      <c r="J98" s="19">
        <v>8.085730110066411</v>
      </c>
      <c r="K98" s="19">
        <v>6.0008560300631979</v>
      </c>
      <c r="L98" s="19">
        <v>4.4535586277749353</v>
      </c>
      <c r="M98" s="19">
        <v>3.3052258463897326</v>
      </c>
      <c r="N98" s="19">
        <v>2.4529862091656756</v>
      </c>
      <c r="O98" s="19">
        <v>1.820493249781844</v>
      </c>
      <c r="P98" s="19">
        <v>1.3510861415028108</v>
      </c>
      <c r="Q98" s="19">
        <v>1.0027138315287363</v>
      </c>
      <c r="R98" s="19">
        <v>0.74416796757362558</v>
      </c>
      <c r="S98" s="19">
        <v>0.55228714968293535</v>
      </c>
      <c r="T98" s="19">
        <v>0.4098820548530574</v>
      </c>
      <c r="U98" s="19">
        <v>0.30419556020272132</v>
      </c>
      <c r="V98" s="19">
        <v>0.22575991739921675</v>
      </c>
      <c r="W98" s="19">
        <v>0.16754860021670104</v>
      </c>
      <c r="X98" s="19">
        <v>0.12434684490486665</v>
      </c>
      <c r="Y98" s="19">
        <v>9.2284494276865442E-2</v>
      </c>
      <c r="Z98" s="19">
        <v>6.8489296133347227E-2</v>
      </c>
      <c r="AA98" s="19">
        <v>5.0829597340246259E-2</v>
      </c>
      <c r="AB98" s="19">
        <v>3.7723383238473664E-2</v>
      </c>
      <c r="AC98" s="19">
        <v>2.7996555499565194E-2</v>
      </c>
      <c r="AD98" s="19">
        <v>2.0777752485382533E-2</v>
      </c>
      <c r="AE98" s="19">
        <v>1.5420289769236966E-2</v>
      </c>
      <c r="AF98" s="19">
        <v>1.1444227990227521E-2</v>
      </c>
      <c r="AG98" s="19">
        <v>8.4933782861583533E-3</v>
      </c>
      <c r="AH98" s="19">
        <v>6.3033937084603694E-3</v>
      </c>
      <c r="AI98" s="19">
        <v>4.6780881417480503E-3</v>
      </c>
      <c r="AJ98" s="19">
        <v>3.4718612979212277E-3</v>
      </c>
      <c r="AK98" s="19">
        <v>2.5766553572244477E-3</v>
      </c>
      <c r="AL98" s="19">
        <v>1.9122747887102027E-3</v>
      </c>
      <c r="AM98" s="19">
        <v>1.4192021673692986E-3</v>
      </c>
      <c r="AN98" s="19">
        <v>1.0532664048895476E-3</v>
      </c>
      <c r="AO98" s="19">
        <v>7.8168575638898157E-4</v>
      </c>
      <c r="AP98" s="19">
        <v>5.8013112248224733E-4</v>
      </c>
    </row>
    <row r="99" spans="1:42" hidden="1">
      <c r="A99" s="15" t="s">
        <v>279</v>
      </c>
      <c r="B99" s="16" t="s">
        <v>280</v>
      </c>
      <c r="C99" s="17" t="s">
        <v>212</v>
      </c>
      <c r="D99" s="17" t="s">
        <v>218</v>
      </c>
      <c r="E99" s="17" t="s">
        <v>298</v>
      </c>
      <c r="F99" s="18" t="s">
        <v>299</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19">
        <v>0</v>
      </c>
      <c r="AI99" s="19">
        <v>0</v>
      </c>
      <c r="AJ99" s="19">
        <v>0</v>
      </c>
      <c r="AK99" s="19">
        <v>0</v>
      </c>
      <c r="AL99" s="19">
        <v>0</v>
      </c>
      <c r="AM99" s="19">
        <v>0</v>
      </c>
      <c r="AN99" s="19">
        <v>0</v>
      </c>
      <c r="AO99" s="19">
        <v>0</v>
      </c>
      <c r="AP99" s="19">
        <v>0</v>
      </c>
    </row>
    <row r="100" spans="1:42" hidden="1">
      <c r="A100" s="15" t="s">
        <v>279</v>
      </c>
      <c r="B100" s="16" t="s">
        <v>280</v>
      </c>
      <c r="C100" s="17" t="s">
        <v>212</v>
      </c>
      <c r="D100" s="17" t="s">
        <v>220</v>
      </c>
      <c r="E100" s="17" t="s">
        <v>292</v>
      </c>
      <c r="F100" s="18" t="s">
        <v>300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19">
        <v>0</v>
      </c>
      <c r="AI100" s="19">
        <v>0</v>
      </c>
      <c r="AJ100" s="19">
        <v>0</v>
      </c>
      <c r="AK100" s="19">
        <v>0</v>
      </c>
      <c r="AL100" s="19">
        <v>0</v>
      </c>
      <c r="AM100" s="19">
        <v>0</v>
      </c>
      <c r="AN100" s="19">
        <v>0</v>
      </c>
      <c r="AO100" s="19">
        <v>0</v>
      </c>
      <c r="AP100" s="19">
        <v>0</v>
      </c>
    </row>
    <row r="101" spans="1:42" hidden="1">
      <c r="A101" s="15" t="s">
        <v>279</v>
      </c>
      <c r="B101" s="16" t="s">
        <v>280</v>
      </c>
      <c r="C101" s="17" t="s">
        <v>212</v>
      </c>
      <c r="D101" s="17" t="s">
        <v>220</v>
      </c>
      <c r="E101" s="17" t="s">
        <v>301</v>
      </c>
      <c r="F101" s="18" t="s">
        <v>302</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19">
        <v>0</v>
      </c>
      <c r="AI101" s="19">
        <v>0</v>
      </c>
      <c r="AJ101" s="19">
        <v>0</v>
      </c>
      <c r="AK101" s="19">
        <v>0</v>
      </c>
      <c r="AL101" s="19">
        <v>0</v>
      </c>
      <c r="AM101" s="19">
        <v>0</v>
      </c>
      <c r="AN101" s="19">
        <v>0</v>
      </c>
      <c r="AO101" s="19">
        <v>0</v>
      </c>
      <c r="AP101" s="19">
        <v>0</v>
      </c>
    </row>
    <row r="102" spans="1:42" hidden="1">
      <c r="A102" s="15" t="s">
        <v>279</v>
      </c>
      <c r="B102" s="16" t="s">
        <v>280</v>
      </c>
      <c r="C102" s="17" t="s">
        <v>212</v>
      </c>
      <c r="D102" s="17" t="s">
        <v>220</v>
      </c>
      <c r="E102" s="17" t="s">
        <v>301</v>
      </c>
      <c r="F102" s="18" t="s">
        <v>303</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19">
        <v>0</v>
      </c>
      <c r="AI102" s="19">
        <v>0</v>
      </c>
      <c r="AJ102" s="19">
        <v>0</v>
      </c>
      <c r="AK102" s="19">
        <v>0</v>
      </c>
      <c r="AL102" s="19">
        <v>0</v>
      </c>
      <c r="AM102" s="19">
        <v>0</v>
      </c>
      <c r="AN102" s="19">
        <v>0</v>
      </c>
      <c r="AO102" s="19">
        <v>0</v>
      </c>
      <c r="AP102" s="19">
        <v>0</v>
      </c>
    </row>
    <row r="103" spans="1:42" hidden="1">
      <c r="A103" s="15" t="s">
        <v>279</v>
      </c>
      <c r="B103" s="16" t="s">
        <v>280</v>
      </c>
      <c r="C103" s="17" t="s">
        <v>212</v>
      </c>
      <c r="D103" s="17" t="s">
        <v>304</v>
      </c>
      <c r="E103" s="17" t="s">
        <v>295</v>
      </c>
      <c r="F103" s="18" t="s">
        <v>305</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19">
        <v>0</v>
      </c>
      <c r="AI103" s="19">
        <v>0</v>
      </c>
      <c r="AJ103" s="19">
        <v>0</v>
      </c>
      <c r="AK103" s="19">
        <v>0</v>
      </c>
      <c r="AL103" s="19">
        <v>0</v>
      </c>
      <c r="AM103" s="19">
        <v>0</v>
      </c>
      <c r="AN103" s="19">
        <v>0</v>
      </c>
      <c r="AO103" s="19">
        <v>0</v>
      </c>
      <c r="AP103" s="19">
        <v>0</v>
      </c>
    </row>
    <row r="104" spans="1:42" hidden="1">
      <c r="A104" s="15" t="s">
        <v>279</v>
      </c>
      <c r="B104" s="16" t="s">
        <v>280</v>
      </c>
      <c r="C104" s="17" t="s">
        <v>212</v>
      </c>
      <c r="D104" s="17" t="s">
        <v>222</v>
      </c>
      <c r="E104" s="17" t="s">
        <v>306</v>
      </c>
      <c r="F104" s="18" t="s">
        <v>307</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19">
        <v>0</v>
      </c>
      <c r="AI104" s="19">
        <v>0</v>
      </c>
      <c r="AJ104" s="19">
        <v>0</v>
      </c>
      <c r="AK104" s="19">
        <v>0</v>
      </c>
      <c r="AL104" s="19">
        <v>0</v>
      </c>
      <c r="AM104" s="19">
        <v>0</v>
      </c>
      <c r="AN104" s="19">
        <v>0</v>
      </c>
      <c r="AO104" s="19">
        <v>0</v>
      </c>
      <c r="AP104" s="19">
        <v>0</v>
      </c>
    </row>
    <row r="105" spans="1:42" hidden="1">
      <c r="A105" s="15" t="s">
        <v>279</v>
      </c>
      <c r="B105" s="16" t="s">
        <v>280</v>
      </c>
      <c r="C105" s="17" t="s">
        <v>212</v>
      </c>
      <c r="D105" s="17" t="s">
        <v>222</v>
      </c>
      <c r="E105" s="17" t="s">
        <v>306</v>
      </c>
      <c r="F105" s="18" t="s">
        <v>308</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19">
        <v>0</v>
      </c>
      <c r="AI105" s="19">
        <v>0</v>
      </c>
      <c r="AJ105" s="19">
        <v>0</v>
      </c>
      <c r="AK105" s="19">
        <v>0</v>
      </c>
      <c r="AL105" s="19">
        <v>0</v>
      </c>
      <c r="AM105" s="19">
        <v>0</v>
      </c>
      <c r="AN105" s="19">
        <v>0</v>
      </c>
      <c r="AO105" s="19">
        <v>0</v>
      </c>
      <c r="AP105" s="19">
        <v>0</v>
      </c>
    </row>
    <row r="106" spans="1:42" hidden="1">
      <c r="A106" s="15" t="s">
        <v>279</v>
      </c>
      <c r="B106" s="16" t="s">
        <v>280</v>
      </c>
      <c r="C106" s="17" t="s">
        <v>212</v>
      </c>
      <c r="D106" s="17" t="s">
        <v>222</v>
      </c>
      <c r="E106" s="17" t="s">
        <v>306</v>
      </c>
      <c r="F106" s="18" t="s">
        <v>309</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19">
        <v>0</v>
      </c>
      <c r="AI106" s="19">
        <v>0</v>
      </c>
      <c r="AJ106" s="19">
        <v>0</v>
      </c>
      <c r="AK106" s="19">
        <v>0</v>
      </c>
      <c r="AL106" s="19">
        <v>0</v>
      </c>
      <c r="AM106" s="19">
        <v>0</v>
      </c>
      <c r="AN106" s="19">
        <v>0</v>
      </c>
      <c r="AO106" s="19">
        <v>0</v>
      </c>
      <c r="AP106" s="19">
        <v>0</v>
      </c>
    </row>
    <row r="107" spans="1:42" hidden="1">
      <c r="A107" s="15" t="s">
        <v>279</v>
      </c>
      <c r="B107" s="16" t="s">
        <v>280</v>
      </c>
      <c r="C107" s="17" t="s">
        <v>212</v>
      </c>
      <c r="D107" s="17" t="s">
        <v>222</v>
      </c>
      <c r="E107" s="17" t="s">
        <v>306</v>
      </c>
      <c r="F107" s="18" t="s">
        <v>310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19">
        <v>0</v>
      </c>
      <c r="AI107" s="19">
        <v>0</v>
      </c>
      <c r="AJ107" s="19">
        <v>0</v>
      </c>
      <c r="AK107" s="19">
        <v>0</v>
      </c>
      <c r="AL107" s="19">
        <v>0</v>
      </c>
      <c r="AM107" s="19">
        <v>0</v>
      </c>
      <c r="AN107" s="19">
        <v>0</v>
      </c>
      <c r="AO107" s="19">
        <v>0</v>
      </c>
      <c r="AP107" s="19">
        <v>0</v>
      </c>
    </row>
    <row r="108" spans="1:42" hidden="1">
      <c r="A108" s="15" t="s">
        <v>279</v>
      </c>
      <c r="B108" s="16" t="s">
        <v>280</v>
      </c>
      <c r="C108" s="17" t="s">
        <v>212</v>
      </c>
      <c r="D108" s="17" t="s">
        <v>222</v>
      </c>
      <c r="E108" s="17" t="s">
        <v>306</v>
      </c>
      <c r="F108" s="18" t="s">
        <v>311</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19">
        <v>0</v>
      </c>
      <c r="AI108" s="19">
        <v>0</v>
      </c>
      <c r="AJ108" s="19">
        <v>0</v>
      </c>
      <c r="AK108" s="19">
        <v>0</v>
      </c>
      <c r="AL108" s="19">
        <v>0</v>
      </c>
      <c r="AM108" s="19">
        <v>0</v>
      </c>
      <c r="AN108" s="19">
        <v>0</v>
      </c>
      <c r="AO108" s="19">
        <v>0</v>
      </c>
      <c r="AP108" s="19">
        <v>0</v>
      </c>
    </row>
    <row r="109" spans="1:42" hidden="1">
      <c r="A109" s="15" t="s">
        <v>279</v>
      </c>
      <c r="B109" s="16" t="s">
        <v>280</v>
      </c>
      <c r="C109" s="17" t="s">
        <v>212</v>
      </c>
      <c r="D109" s="17" t="s">
        <v>222</v>
      </c>
      <c r="E109" s="17" t="s">
        <v>306</v>
      </c>
      <c r="F109" s="18" t="s">
        <v>312</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19">
        <v>0</v>
      </c>
      <c r="AI109" s="19">
        <v>0</v>
      </c>
      <c r="AJ109" s="19">
        <v>0</v>
      </c>
      <c r="AK109" s="19">
        <v>0</v>
      </c>
      <c r="AL109" s="19">
        <v>0</v>
      </c>
      <c r="AM109" s="19">
        <v>0</v>
      </c>
      <c r="AN109" s="19">
        <v>0</v>
      </c>
      <c r="AO109" s="19">
        <v>0</v>
      </c>
      <c r="AP109" s="19">
        <v>0</v>
      </c>
    </row>
    <row r="110" spans="1:42" hidden="1">
      <c r="A110" s="15" t="s">
        <v>279</v>
      </c>
      <c r="B110" s="16" t="s">
        <v>280</v>
      </c>
      <c r="C110" s="17" t="s">
        <v>212</v>
      </c>
      <c r="D110" s="17" t="s">
        <v>222</v>
      </c>
      <c r="E110" s="17" t="s">
        <v>306</v>
      </c>
      <c r="F110" s="18" t="s">
        <v>313</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19">
        <v>0</v>
      </c>
      <c r="AI110" s="19">
        <v>0</v>
      </c>
      <c r="AJ110" s="19">
        <v>0</v>
      </c>
      <c r="AK110" s="19">
        <v>0</v>
      </c>
      <c r="AL110" s="19">
        <v>0</v>
      </c>
      <c r="AM110" s="19">
        <v>0</v>
      </c>
      <c r="AN110" s="19">
        <v>0</v>
      </c>
      <c r="AO110" s="19">
        <v>0</v>
      </c>
      <c r="AP110" s="19">
        <v>0</v>
      </c>
    </row>
    <row r="111" spans="1:42" hidden="1">
      <c r="A111" s="15" t="s">
        <v>279</v>
      </c>
      <c r="B111" s="16" t="s">
        <v>280</v>
      </c>
      <c r="C111" s="17" t="s">
        <v>212</v>
      </c>
      <c r="D111" s="17" t="s">
        <v>222</v>
      </c>
      <c r="E111" s="17" t="s">
        <v>281</v>
      </c>
      <c r="F111" s="18" t="s">
        <v>314</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19">
        <v>0</v>
      </c>
      <c r="AI111" s="19">
        <v>0</v>
      </c>
      <c r="AJ111" s="19">
        <v>0</v>
      </c>
      <c r="AK111" s="19">
        <v>0</v>
      </c>
      <c r="AL111" s="19">
        <v>0</v>
      </c>
      <c r="AM111" s="19">
        <v>0</v>
      </c>
      <c r="AN111" s="19">
        <v>0</v>
      </c>
      <c r="AO111" s="19">
        <v>0</v>
      </c>
      <c r="AP111" s="19">
        <v>0</v>
      </c>
    </row>
    <row r="112" spans="1:42" hidden="1">
      <c r="A112" s="15" t="s">
        <v>279</v>
      </c>
      <c r="B112" s="16" t="s">
        <v>280</v>
      </c>
      <c r="C112" s="17" t="s">
        <v>212</v>
      </c>
      <c r="D112" s="17" t="s">
        <v>222</v>
      </c>
      <c r="E112" s="17" t="s">
        <v>281</v>
      </c>
      <c r="F112" s="18" t="s">
        <v>315</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19">
        <v>0</v>
      </c>
      <c r="AI112" s="19">
        <v>0</v>
      </c>
      <c r="AJ112" s="19">
        <v>0</v>
      </c>
      <c r="AK112" s="19">
        <v>0</v>
      </c>
      <c r="AL112" s="19">
        <v>0</v>
      </c>
      <c r="AM112" s="19">
        <v>0</v>
      </c>
      <c r="AN112" s="19">
        <v>0</v>
      </c>
      <c r="AO112" s="19">
        <v>0</v>
      </c>
      <c r="AP112" s="19">
        <v>0</v>
      </c>
    </row>
    <row r="113" spans="1:42" hidden="1">
      <c r="A113" s="15" t="s">
        <v>279</v>
      </c>
      <c r="B113" s="16" t="s">
        <v>280</v>
      </c>
      <c r="C113" s="17" t="s">
        <v>212</v>
      </c>
      <c r="D113" s="17" t="s">
        <v>222</v>
      </c>
      <c r="E113" s="17" t="s">
        <v>281</v>
      </c>
      <c r="F113" s="18" t="s">
        <v>316</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19">
        <v>0</v>
      </c>
      <c r="AI113" s="19">
        <v>0</v>
      </c>
      <c r="AJ113" s="19">
        <v>0</v>
      </c>
      <c r="AK113" s="19">
        <v>0</v>
      </c>
      <c r="AL113" s="19">
        <v>0</v>
      </c>
      <c r="AM113" s="19">
        <v>0</v>
      </c>
      <c r="AN113" s="19">
        <v>0</v>
      </c>
      <c r="AO113" s="19">
        <v>0</v>
      </c>
      <c r="AP113" s="19">
        <v>0</v>
      </c>
    </row>
    <row r="114" spans="1:42" hidden="1">
      <c r="A114" s="15" t="s">
        <v>279</v>
      </c>
      <c r="B114" s="16" t="s">
        <v>280</v>
      </c>
      <c r="C114" s="17" t="s">
        <v>212</v>
      </c>
      <c r="D114" s="17" t="s">
        <v>222</v>
      </c>
      <c r="E114" s="17" t="s">
        <v>281</v>
      </c>
      <c r="F114" s="18" t="s">
        <v>317</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19">
        <v>0</v>
      </c>
      <c r="AI114" s="19">
        <v>0</v>
      </c>
      <c r="AJ114" s="19">
        <v>0</v>
      </c>
      <c r="AK114" s="19">
        <v>0</v>
      </c>
      <c r="AL114" s="19">
        <v>0</v>
      </c>
      <c r="AM114" s="19">
        <v>0</v>
      </c>
      <c r="AN114" s="19">
        <v>0</v>
      </c>
      <c r="AO114" s="19">
        <v>0</v>
      </c>
      <c r="AP114" s="19">
        <v>0</v>
      </c>
    </row>
    <row r="115" spans="1:42" hidden="1">
      <c r="A115" s="15" t="s">
        <v>279</v>
      </c>
      <c r="B115" s="16" t="s">
        <v>280</v>
      </c>
      <c r="C115" s="17" t="s">
        <v>212</v>
      </c>
      <c r="D115" s="17" t="s">
        <v>222</v>
      </c>
      <c r="E115" s="17" t="s">
        <v>281</v>
      </c>
      <c r="F115" s="18" t="s">
        <v>318</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19">
        <v>0</v>
      </c>
      <c r="AI115" s="19">
        <v>0</v>
      </c>
      <c r="AJ115" s="19">
        <v>0</v>
      </c>
      <c r="AK115" s="19">
        <v>0</v>
      </c>
      <c r="AL115" s="19">
        <v>0</v>
      </c>
      <c r="AM115" s="19">
        <v>0</v>
      </c>
      <c r="AN115" s="19">
        <v>0</v>
      </c>
      <c r="AO115" s="19">
        <v>0</v>
      </c>
      <c r="AP115" s="19">
        <v>0</v>
      </c>
    </row>
    <row r="116" spans="1:42" hidden="1">
      <c r="A116" s="15" t="s">
        <v>279</v>
      </c>
      <c r="B116" s="16" t="s">
        <v>280</v>
      </c>
      <c r="C116" s="17" t="s">
        <v>212</v>
      </c>
      <c r="D116" s="17" t="s">
        <v>222</v>
      </c>
      <c r="E116" s="17" t="s">
        <v>281</v>
      </c>
      <c r="F116" s="18" t="s">
        <v>282</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19">
        <v>0</v>
      </c>
      <c r="AI116" s="19">
        <v>0</v>
      </c>
      <c r="AJ116" s="19">
        <v>0</v>
      </c>
      <c r="AK116" s="19">
        <v>0</v>
      </c>
      <c r="AL116" s="19">
        <v>0</v>
      </c>
      <c r="AM116" s="19">
        <v>0</v>
      </c>
      <c r="AN116" s="19">
        <v>0</v>
      </c>
      <c r="AO116" s="19">
        <v>0</v>
      </c>
      <c r="AP116" s="19">
        <v>0</v>
      </c>
    </row>
    <row r="117" spans="1:42" hidden="1">
      <c r="A117" s="15" t="s">
        <v>279</v>
      </c>
      <c r="B117" s="16" t="s">
        <v>280</v>
      </c>
      <c r="C117" s="17" t="s">
        <v>212</v>
      </c>
      <c r="D117" s="17" t="s">
        <v>222</v>
      </c>
      <c r="E117" s="17" t="s">
        <v>281</v>
      </c>
      <c r="F117" s="18" t="s">
        <v>319</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19">
        <v>0</v>
      </c>
      <c r="AI117" s="19">
        <v>0</v>
      </c>
      <c r="AJ117" s="19">
        <v>0</v>
      </c>
      <c r="AK117" s="19">
        <v>0</v>
      </c>
      <c r="AL117" s="19">
        <v>0</v>
      </c>
      <c r="AM117" s="19">
        <v>0</v>
      </c>
      <c r="AN117" s="19">
        <v>0</v>
      </c>
      <c r="AO117" s="19">
        <v>0</v>
      </c>
      <c r="AP117" s="19">
        <v>0</v>
      </c>
    </row>
    <row r="118" spans="1:42" hidden="1">
      <c r="A118" s="15" t="s">
        <v>279</v>
      </c>
      <c r="B118" s="16" t="s">
        <v>280</v>
      </c>
      <c r="C118" s="17" t="s">
        <v>212</v>
      </c>
      <c r="D118" s="17" t="s">
        <v>222</v>
      </c>
      <c r="E118" s="17" t="s">
        <v>281</v>
      </c>
      <c r="F118" s="18" t="s">
        <v>283</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19">
        <v>0</v>
      </c>
      <c r="AI118" s="19">
        <v>0</v>
      </c>
      <c r="AJ118" s="19">
        <v>0</v>
      </c>
      <c r="AK118" s="19">
        <v>0</v>
      </c>
      <c r="AL118" s="19">
        <v>0</v>
      </c>
      <c r="AM118" s="19">
        <v>0</v>
      </c>
      <c r="AN118" s="19">
        <v>0</v>
      </c>
      <c r="AO118" s="19">
        <v>0</v>
      </c>
      <c r="AP118" s="19">
        <v>0</v>
      </c>
    </row>
    <row r="119" spans="1:42" hidden="1">
      <c r="A119" s="15" t="s">
        <v>279</v>
      </c>
      <c r="B119" s="16" t="s">
        <v>280</v>
      </c>
      <c r="C119" s="17" t="s">
        <v>212</v>
      </c>
      <c r="D119" s="17" t="s">
        <v>222</v>
      </c>
      <c r="E119" s="17" t="s">
        <v>281</v>
      </c>
      <c r="F119" s="18" t="s">
        <v>320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19">
        <v>0</v>
      </c>
      <c r="AI119" s="19">
        <v>0</v>
      </c>
      <c r="AJ119" s="19">
        <v>0</v>
      </c>
      <c r="AK119" s="19">
        <v>0</v>
      </c>
      <c r="AL119" s="19">
        <v>0</v>
      </c>
      <c r="AM119" s="19">
        <v>0</v>
      </c>
      <c r="AN119" s="19">
        <v>0</v>
      </c>
      <c r="AO119" s="19">
        <v>0</v>
      </c>
      <c r="AP119" s="19">
        <v>0</v>
      </c>
    </row>
    <row r="120" spans="1:42" hidden="1">
      <c r="A120" s="15" t="s">
        <v>279</v>
      </c>
      <c r="B120" s="16" t="s">
        <v>280</v>
      </c>
      <c r="C120" s="17" t="s">
        <v>212</v>
      </c>
      <c r="D120" s="17" t="s">
        <v>222</v>
      </c>
      <c r="E120" s="17" t="s">
        <v>281</v>
      </c>
      <c r="F120" s="18" t="s">
        <v>321</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19">
        <v>0</v>
      </c>
      <c r="AI120" s="19">
        <v>0</v>
      </c>
      <c r="AJ120" s="19">
        <v>0</v>
      </c>
      <c r="AK120" s="19">
        <v>0</v>
      </c>
      <c r="AL120" s="19">
        <v>0</v>
      </c>
      <c r="AM120" s="19">
        <v>0</v>
      </c>
      <c r="AN120" s="19">
        <v>0</v>
      </c>
      <c r="AO120" s="19">
        <v>0</v>
      </c>
      <c r="AP120" s="19">
        <v>0</v>
      </c>
    </row>
    <row r="121" spans="1:42" hidden="1">
      <c r="A121" s="15" t="s">
        <v>279</v>
      </c>
      <c r="B121" s="16" t="s">
        <v>280</v>
      </c>
      <c r="C121" s="17" t="s">
        <v>212</v>
      </c>
      <c r="D121" s="17" t="s">
        <v>222</v>
      </c>
      <c r="E121" s="17" t="s">
        <v>281</v>
      </c>
      <c r="F121" s="18" t="s">
        <v>322</v>
      </c>
      <c r="G121" s="19">
        <v>0</v>
      </c>
      <c r="H121" s="19">
        <v>0</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19">
        <v>0</v>
      </c>
      <c r="AI121" s="19">
        <v>0</v>
      </c>
      <c r="AJ121" s="19">
        <v>0</v>
      </c>
      <c r="AK121" s="19">
        <v>0</v>
      </c>
      <c r="AL121" s="19">
        <v>0</v>
      </c>
      <c r="AM121" s="19">
        <v>0</v>
      </c>
      <c r="AN121" s="19">
        <v>0</v>
      </c>
      <c r="AO121" s="19">
        <v>0</v>
      </c>
      <c r="AP121" s="19">
        <v>0</v>
      </c>
    </row>
    <row r="122" spans="1:42" hidden="1">
      <c r="A122" s="15" t="s">
        <v>279</v>
      </c>
      <c r="B122" s="16" t="s">
        <v>280</v>
      </c>
      <c r="C122" s="17" t="s">
        <v>212</v>
      </c>
      <c r="D122" s="17" t="s">
        <v>222</v>
      </c>
      <c r="E122" s="17" t="s">
        <v>292</v>
      </c>
      <c r="F122" s="18" t="s">
        <v>323</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19">
        <v>0</v>
      </c>
      <c r="AI122" s="19">
        <v>0</v>
      </c>
      <c r="AJ122" s="19">
        <v>0</v>
      </c>
      <c r="AK122" s="19">
        <v>0</v>
      </c>
      <c r="AL122" s="19">
        <v>0</v>
      </c>
      <c r="AM122" s="19">
        <v>0</v>
      </c>
      <c r="AN122" s="19">
        <v>0</v>
      </c>
      <c r="AO122" s="19">
        <v>0</v>
      </c>
      <c r="AP122" s="19">
        <v>0</v>
      </c>
    </row>
    <row r="123" spans="1:42" hidden="1">
      <c r="A123" s="15" t="s">
        <v>279</v>
      </c>
      <c r="B123" s="16" t="s">
        <v>280</v>
      </c>
      <c r="C123" s="17" t="s">
        <v>212</v>
      </c>
      <c r="D123" s="17" t="s">
        <v>222</v>
      </c>
      <c r="E123" s="17" t="s">
        <v>292</v>
      </c>
      <c r="F123" s="18" t="s">
        <v>324</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19">
        <v>0</v>
      </c>
      <c r="AI123" s="19">
        <v>0</v>
      </c>
      <c r="AJ123" s="19">
        <v>0</v>
      </c>
      <c r="AK123" s="19">
        <v>0</v>
      </c>
      <c r="AL123" s="19">
        <v>0</v>
      </c>
      <c r="AM123" s="19">
        <v>0</v>
      </c>
      <c r="AN123" s="19">
        <v>0</v>
      </c>
      <c r="AO123" s="19">
        <v>0</v>
      </c>
      <c r="AP123" s="19">
        <v>0</v>
      </c>
    </row>
    <row r="124" spans="1:42" hidden="1">
      <c r="A124" s="15" t="s">
        <v>279</v>
      </c>
      <c r="B124" s="16" t="s">
        <v>280</v>
      </c>
      <c r="C124" s="17" t="s">
        <v>212</v>
      </c>
      <c r="D124" s="17" t="s">
        <v>222</v>
      </c>
      <c r="E124" s="17" t="s">
        <v>292</v>
      </c>
      <c r="F124" s="18" t="s">
        <v>325</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19">
        <v>0</v>
      </c>
      <c r="AI124" s="19">
        <v>0</v>
      </c>
      <c r="AJ124" s="19">
        <v>0</v>
      </c>
      <c r="AK124" s="19">
        <v>0</v>
      </c>
      <c r="AL124" s="19">
        <v>0</v>
      </c>
      <c r="AM124" s="19">
        <v>0</v>
      </c>
      <c r="AN124" s="19">
        <v>0</v>
      </c>
      <c r="AO124" s="19">
        <v>0</v>
      </c>
      <c r="AP124" s="19">
        <v>0</v>
      </c>
    </row>
    <row r="125" spans="1:42" hidden="1">
      <c r="A125" s="15" t="s">
        <v>279</v>
      </c>
      <c r="B125" s="16" t="s">
        <v>280</v>
      </c>
      <c r="C125" s="17" t="s">
        <v>212</v>
      </c>
      <c r="D125" s="17" t="s">
        <v>222</v>
      </c>
      <c r="E125" s="17" t="s">
        <v>292</v>
      </c>
      <c r="F125" s="18" t="s">
        <v>326</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19">
        <v>0</v>
      </c>
      <c r="AI125" s="19">
        <v>0</v>
      </c>
      <c r="AJ125" s="19">
        <v>0</v>
      </c>
      <c r="AK125" s="19">
        <v>0</v>
      </c>
      <c r="AL125" s="19">
        <v>0</v>
      </c>
      <c r="AM125" s="19">
        <v>0</v>
      </c>
      <c r="AN125" s="19">
        <v>0</v>
      </c>
      <c r="AO125" s="19">
        <v>0</v>
      </c>
      <c r="AP125" s="19">
        <v>0</v>
      </c>
    </row>
    <row r="126" spans="1:42" hidden="1">
      <c r="A126" s="15" t="s">
        <v>279</v>
      </c>
      <c r="B126" s="16" t="s">
        <v>280</v>
      </c>
      <c r="C126" s="17" t="s">
        <v>212</v>
      </c>
      <c r="D126" s="17" t="s">
        <v>222</v>
      </c>
      <c r="E126" s="17" t="s">
        <v>292</v>
      </c>
      <c r="F126" s="18" t="s">
        <v>327</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19">
        <v>0</v>
      </c>
      <c r="AI126" s="19">
        <v>0</v>
      </c>
      <c r="AJ126" s="19">
        <v>0</v>
      </c>
      <c r="AK126" s="19">
        <v>0</v>
      </c>
      <c r="AL126" s="19">
        <v>0</v>
      </c>
      <c r="AM126" s="19">
        <v>0</v>
      </c>
      <c r="AN126" s="19">
        <v>0</v>
      </c>
      <c r="AO126" s="19">
        <v>0</v>
      </c>
      <c r="AP126" s="19">
        <v>0</v>
      </c>
    </row>
    <row r="127" spans="1:42" hidden="1">
      <c r="A127" s="15" t="s">
        <v>279</v>
      </c>
      <c r="B127" s="16" t="s">
        <v>280</v>
      </c>
      <c r="C127" s="17" t="s">
        <v>212</v>
      </c>
      <c r="D127" s="17" t="s">
        <v>222</v>
      </c>
      <c r="E127" s="17" t="s">
        <v>284</v>
      </c>
      <c r="F127" s="18" t="s">
        <v>328</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19">
        <v>0</v>
      </c>
      <c r="AI127" s="19">
        <v>0</v>
      </c>
      <c r="AJ127" s="19">
        <v>0</v>
      </c>
      <c r="AK127" s="19">
        <v>0</v>
      </c>
      <c r="AL127" s="19">
        <v>0</v>
      </c>
      <c r="AM127" s="19">
        <v>0</v>
      </c>
      <c r="AN127" s="19">
        <v>0</v>
      </c>
      <c r="AO127" s="19">
        <v>0</v>
      </c>
      <c r="AP127" s="19">
        <v>0</v>
      </c>
    </row>
    <row r="128" spans="1:42" hidden="1">
      <c r="A128" s="15" t="s">
        <v>279</v>
      </c>
      <c r="B128" s="16" t="s">
        <v>280</v>
      </c>
      <c r="C128" s="17" t="s">
        <v>212</v>
      </c>
      <c r="D128" s="17" t="s">
        <v>222</v>
      </c>
      <c r="E128" s="17" t="s">
        <v>284</v>
      </c>
      <c r="F128" s="18" t="s">
        <v>285</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19">
        <v>0</v>
      </c>
      <c r="AI128" s="19">
        <v>0</v>
      </c>
      <c r="AJ128" s="19">
        <v>0</v>
      </c>
      <c r="AK128" s="19">
        <v>0</v>
      </c>
      <c r="AL128" s="19">
        <v>0</v>
      </c>
      <c r="AM128" s="19">
        <v>0</v>
      </c>
      <c r="AN128" s="19">
        <v>0</v>
      </c>
      <c r="AO128" s="19">
        <v>0</v>
      </c>
      <c r="AP128" s="19">
        <v>0</v>
      </c>
    </row>
    <row r="129" spans="1:42" hidden="1">
      <c r="A129" s="15" t="s">
        <v>279</v>
      </c>
      <c r="B129" s="16" t="s">
        <v>280</v>
      </c>
      <c r="C129" s="17" t="s">
        <v>212</v>
      </c>
      <c r="D129" s="17" t="s">
        <v>222</v>
      </c>
      <c r="E129" s="17" t="s">
        <v>284</v>
      </c>
      <c r="F129" s="18" t="s">
        <v>329</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19">
        <v>0</v>
      </c>
      <c r="AI129" s="19">
        <v>0</v>
      </c>
      <c r="AJ129" s="19">
        <v>0</v>
      </c>
      <c r="AK129" s="19">
        <v>0</v>
      </c>
      <c r="AL129" s="19">
        <v>0</v>
      </c>
      <c r="AM129" s="19">
        <v>0</v>
      </c>
      <c r="AN129" s="19">
        <v>0</v>
      </c>
      <c r="AO129" s="19">
        <v>0</v>
      </c>
      <c r="AP129" s="19">
        <v>0</v>
      </c>
    </row>
    <row r="130" spans="1:42" hidden="1">
      <c r="A130" s="15" t="s">
        <v>279</v>
      </c>
      <c r="B130" s="16" t="s">
        <v>280</v>
      </c>
      <c r="C130" s="17" t="s">
        <v>212</v>
      </c>
      <c r="D130" s="17" t="s">
        <v>222</v>
      </c>
      <c r="E130" s="17" t="s">
        <v>284</v>
      </c>
      <c r="F130" s="18" t="s">
        <v>330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19">
        <v>0</v>
      </c>
      <c r="AI130" s="19">
        <v>0</v>
      </c>
      <c r="AJ130" s="19">
        <v>0</v>
      </c>
      <c r="AK130" s="19">
        <v>0</v>
      </c>
      <c r="AL130" s="19">
        <v>0</v>
      </c>
      <c r="AM130" s="19">
        <v>0</v>
      </c>
      <c r="AN130" s="19">
        <v>0</v>
      </c>
      <c r="AO130" s="19">
        <v>0</v>
      </c>
      <c r="AP130" s="19">
        <v>0</v>
      </c>
    </row>
    <row r="131" spans="1:42" hidden="1">
      <c r="A131" s="15" t="s">
        <v>279</v>
      </c>
      <c r="B131" s="16" t="s">
        <v>280</v>
      </c>
      <c r="C131" s="17" t="s">
        <v>212</v>
      </c>
      <c r="D131" s="17" t="s">
        <v>222</v>
      </c>
      <c r="E131" s="17" t="s">
        <v>284</v>
      </c>
      <c r="F131" s="18" t="s">
        <v>331</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19">
        <v>0</v>
      </c>
      <c r="AI131" s="19">
        <v>0</v>
      </c>
      <c r="AJ131" s="19">
        <v>0</v>
      </c>
      <c r="AK131" s="19">
        <v>0</v>
      </c>
      <c r="AL131" s="19">
        <v>0</v>
      </c>
      <c r="AM131" s="19">
        <v>0</v>
      </c>
      <c r="AN131" s="19">
        <v>0</v>
      </c>
      <c r="AO131" s="19">
        <v>0</v>
      </c>
      <c r="AP131" s="19">
        <v>0</v>
      </c>
    </row>
    <row r="132" spans="1:42" hidden="1">
      <c r="A132" s="15" t="s">
        <v>279</v>
      </c>
      <c r="B132" s="16" t="s">
        <v>280</v>
      </c>
      <c r="C132" s="17" t="s">
        <v>212</v>
      </c>
      <c r="D132" s="17" t="s">
        <v>222</v>
      </c>
      <c r="E132" s="17" t="s">
        <v>284</v>
      </c>
      <c r="F132" s="18" t="s">
        <v>332</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19">
        <v>0</v>
      </c>
      <c r="AI132" s="19">
        <v>0</v>
      </c>
      <c r="AJ132" s="19">
        <v>0</v>
      </c>
      <c r="AK132" s="19">
        <v>0</v>
      </c>
      <c r="AL132" s="19">
        <v>0</v>
      </c>
      <c r="AM132" s="19">
        <v>0</v>
      </c>
      <c r="AN132" s="19">
        <v>0</v>
      </c>
      <c r="AO132" s="19">
        <v>0</v>
      </c>
      <c r="AP132" s="19">
        <v>0</v>
      </c>
    </row>
    <row r="133" spans="1:42" hidden="1">
      <c r="A133" s="15" t="s">
        <v>279</v>
      </c>
      <c r="B133" s="16" t="s">
        <v>280</v>
      </c>
      <c r="C133" s="17" t="s">
        <v>212</v>
      </c>
      <c r="D133" s="17" t="s">
        <v>222</v>
      </c>
      <c r="E133" s="17" t="s">
        <v>286</v>
      </c>
      <c r="F133" s="18" t="s">
        <v>333</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19">
        <v>0</v>
      </c>
      <c r="AI133" s="19">
        <v>0</v>
      </c>
      <c r="AJ133" s="19">
        <v>0</v>
      </c>
      <c r="AK133" s="19">
        <v>0</v>
      </c>
      <c r="AL133" s="19">
        <v>0</v>
      </c>
      <c r="AM133" s="19">
        <v>0</v>
      </c>
      <c r="AN133" s="19">
        <v>0</v>
      </c>
      <c r="AO133" s="19">
        <v>0</v>
      </c>
      <c r="AP133" s="19">
        <v>0</v>
      </c>
    </row>
    <row r="134" spans="1:42" hidden="1">
      <c r="A134" s="15" t="s">
        <v>279</v>
      </c>
      <c r="B134" s="16" t="s">
        <v>280</v>
      </c>
      <c r="C134" s="17" t="s">
        <v>212</v>
      </c>
      <c r="D134" s="17" t="s">
        <v>222</v>
      </c>
      <c r="E134" s="17" t="s">
        <v>286</v>
      </c>
      <c r="F134" s="18" t="s">
        <v>334</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19">
        <v>0</v>
      </c>
      <c r="AI134" s="19">
        <v>0</v>
      </c>
      <c r="AJ134" s="19">
        <v>0</v>
      </c>
      <c r="AK134" s="19">
        <v>0</v>
      </c>
      <c r="AL134" s="19">
        <v>0</v>
      </c>
      <c r="AM134" s="19">
        <v>0</v>
      </c>
      <c r="AN134" s="19">
        <v>0</v>
      </c>
      <c r="AO134" s="19">
        <v>0</v>
      </c>
      <c r="AP134" s="19">
        <v>0</v>
      </c>
    </row>
    <row r="135" spans="1:42" hidden="1">
      <c r="A135" s="15" t="s">
        <v>279</v>
      </c>
      <c r="B135" s="16" t="s">
        <v>280</v>
      </c>
      <c r="C135" s="17" t="s">
        <v>212</v>
      </c>
      <c r="D135" s="17" t="s">
        <v>222</v>
      </c>
      <c r="E135" s="17" t="s">
        <v>286</v>
      </c>
      <c r="F135" s="18" t="s">
        <v>335</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19">
        <v>0</v>
      </c>
      <c r="AI135" s="19">
        <v>0</v>
      </c>
      <c r="AJ135" s="19">
        <v>0</v>
      </c>
      <c r="AK135" s="19">
        <v>0</v>
      </c>
      <c r="AL135" s="19">
        <v>0</v>
      </c>
      <c r="AM135" s="19">
        <v>0</v>
      </c>
      <c r="AN135" s="19">
        <v>0</v>
      </c>
      <c r="AO135" s="19">
        <v>0</v>
      </c>
      <c r="AP135" s="19">
        <v>0</v>
      </c>
    </row>
    <row r="136" spans="1:42" hidden="1">
      <c r="A136" s="15" t="s">
        <v>279</v>
      </c>
      <c r="B136" s="16" t="s">
        <v>280</v>
      </c>
      <c r="C136" s="17" t="s">
        <v>212</v>
      </c>
      <c r="D136" s="17" t="s">
        <v>222</v>
      </c>
      <c r="E136" s="17" t="s">
        <v>286</v>
      </c>
      <c r="F136" s="18" t="s">
        <v>336</v>
      </c>
      <c r="G136" s="19">
        <v>0</v>
      </c>
      <c r="H136" s="19">
        <v>0</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19">
        <v>0</v>
      </c>
      <c r="AI136" s="19">
        <v>0</v>
      </c>
      <c r="AJ136" s="19">
        <v>0</v>
      </c>
      <c r="AK136" s="19">
        <v>0</v>
      </c>
      <c r="AL136" s="19">
        <v>0</v>
      </c>
      <c r="AM136" s="19">
        <v>0</v>
      </c>
      <c r="AN136" s="19">
        <v>0</v>
      </c>
      <c r="AO136" s="19">
        <v>0</v>
      </c>
      <c r="AP136" s="19">
        <v>0</v>
      </c>
    </row>
    <row r="137" spans="1:42" hidden="1">
      <c r="A137" s="15" t="s">
        <v>279</v>
      </c>
      <c r="B137" s="16" t="s">
        <v>280</v>
      </c>
      <c r="C137" s="17" t="s">
        <v>212</v>
      </c>
      <c r="D137" s="17" t="s">
        <v>222</v>
      </c>
      <c r="E137" s="17" t="s">
        <v>286</v>
      </c>
      <c r="F137" s="18" t="s">
        <v>287</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19">
        <v>0</v>
      </c>
      <c r="AI137" s="19">
        <v>0</v>
      </c>
      <c r="AJ137" s="19">
        <v>0</v>
      </c>
      <c r="AK137" s="19">
        <v>0</v>
      </c>
      <c r="AL137" s="19">
        <v>0</v>
      </c>
      <c r="AM137" s="19">
        <v>0</v>
      </c>
      <c r="AN137" s="19">
        <v>0</v>
      </c>
      <c r="AO137" s="19">
        <v>0</v>
      </c>
      <c r="AP137" s="19">
        <v>0</v>
      </c>
    </row>
    <row r="138" spans="1:42" hidden="1">
      <c r="A138" s="15" t="s">
        <v>279</v>
      </c>
      <c r="B138" s="16" t="s">
        <v>280</v>
      </c>
      <c r="C138" s="17" t="s">
        <v>212</v>
      </c>
      <c r="D138" s="17" t="s">
        <v>222</v>
      </c>
      <c r="E138" s="17" t="s">
        <v>337</v>
      </c>
      <c r="F138" s="18" t="s">
        <v>338</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19">
        <v>0</v>
      </c>
      <c r="AI138" s="19">
        <v>0</v>
      </c>
      <c r="AJ138" s="19">
        <v>0</v>
      </c>
      <c r="AK138" s="19">
        <v>0</v>
      </c>
      <c r="AL138" s="19">
        <v>0</v>
      </c>
      <c r="AM138" s="19">
        <v>0</v>
      </c>
      <c r="AN138" s="19">
        <v>0</v>
      </c>
      <c r="AO138" s="19">
        <v>0</v>
      </c>
      <c r="AP138" s="19">
        <v>0</v>
      </c>
    </row>
    <row r="139" spans="1:42" hidden="1">
      <c r="A139" s="15" t="s">
        <v>279</v>
      </c>
      <c r="B139" s="16" t="s">
        <v>280</v>
      </c>
      <c r="C139" s="17" t="s">
        <v>212</v>
      </c>
      <c r="D139" s="17" t="s">
        <v>222</v>
      </c>
      <c r="E139" s="17" t="s">
        <v>337</v>
      </c>
      <c r="F139" s="18" t="s">
        <v>339</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19">
        <v>0</v>
      </c>
      <c r="AI139" s="19">
        <v>0</v>
      </c>
      <c r="AJ139" s="19">
        <v>0</v>
      </c>
      <c r="AK139" s="19">
        <v>0</v>
      </c>
      <c r="AL139" s="19">
        <v>0</v>
      </c>
      <c r="AM139" s="19">
        <v>0</v>
      </c>
      <c r="AN139" s="19">
        <v>0</v>
      </c>
      <c r="AO139" s="19">
        <v>0</v>
      </c>
      <c r="AP139" s="19">
        <v>0</v>
      </c>
    </row>
    <row r="140" spans="1:42" hidden="1">
      <c r="A140" s="15" t="s">
        <v>279</v>
      </c>
      <c r="B140" s="16" t="s">
        <v>280</v>
      </c>
      <c r="C140" s="17" t="s">
        <v>212</v>
      </c>
      <c r="D140" s="17" t="s">
        <v>222</v>
      </c>
      <c r="E140" s="17" t="s">
        <v>337</v>
      </c>
      <c r="F140" s="18" t="s">
        <v>340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19">
        <v>0</v>
      </c>
      <c r="AI140" s="19">
        <v>0</v>
      </c>
      <c r="AJ140" s="19">
        <v>0</v>
      </c>
      <c r="AK140" s="19">
        <v>0</v>
      </c>
      <c r="AL140" s="19">
        <v>0</v>
      </c>
      <c r="AM140" s="19">
        <v>0</v>
      </c>
      <c r="AN140" s="19">
        <v>0</v>
      </c>
      <c r="AO140" s="19">
        <v>0</v>
      </c>
      <c r="AP140" s="19">
        <v>0</v>
      </c>
    </row>
    <row r="141" spans="1:42" hidden="1">
      <c r="A141" s="15" t="s">
        <v>279</v>
      </c>
      <c r="B141" s="16" t="s">
        <v>280</v>
      </c>
      <c r="C141" s="17" t="s">
        <v>212</v>
      </c>
      <c r="D141" s="17" t="s">
        <v>222</v>
      </c>
      <c r="E141" s="17" t="s">
        <v>295</v>
      </c>
      <c r="F141" s="18" t="s">
        <v>341</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19">
        <v>0</v>
      </c>
      <c r="AI141" s="19">
        <v>0</v>
      </c>
      <c r="AJ141" s="19">
        <v>0</v>
      </c>
      <c r="AK141" s="19">
        <v>0</v>
      </c>
      <c r="AL141" s="19">
        <v>0</v>
      </c>
      <c r="AM141" s="19">
        <v>0</v>
      </c>
      <c r="AN141" s="19">
        <v>0</v>
      </c>
      <c r="AO141" s="19">
        <v>0</v>
      </c>
      <c r="AP141" s="19">
        <v>0</v>
      </c>
    </row>
    <row r="142" spans="1:42" hidden="1">
      <c r="A142" s="15" t="s">
        <v>279</v>
      </c>
      <c r="B142" s="16" t="s">
        <v>280</v>
      </c>
      <c r="C142" s="17" t="s">
        <v>212</v>
      </c>
      <c r="D142" s="17" t="s">
        <v>222</v>
      </c>
      <c r="E142" s="17" t="s">
        <v>295</v>
      </c>
      <c r="F142" s="18" t="s">
        <v>342</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19">
        <v>0</v>
      </c>
      <c r="AI142" s="19">
        <v>0</v>
      </c>
      <c r="AJ142" s="19">
        <v>0</v>
      </c>
      <c r="AK142" s="19">
        <v>0</v>
      </c>
      <c r="AL142" s="19">
        <v>0</v>
      </c>
      <c r="AM142" s="19">
        <v>0</v>
      </c>
      <c r="AN142" s="19">
        <v>0</v>
      </c>
      <c r="AO142" s="19">
        <v>0</v>
      </c>
      <c r="AP142" s="19">
        <v>0</v>
      </c>
    </row>
    <row r="143" spans="1:42" hidden="1">
      <c r="A143" s="15" t="s">
        <v>279</v>
      </c>
      <c r="B143" s="16" t="s">
        <v>280</v>
      </c>
      <c r="C143" s="17" t="s">
        <v>212</v>
      </c>
      <c r="D143" s="17" t="s">
        <v>222</v>
      </c>
      <c r="E143" s="17" t="s">
        <v>295</v>
      </c>
      <c r="F143" s="18" t="s">
        <v>343</v>
      </c>
      <c r="G143" s="19">
        <v>0</v>
      </c>
      <c r="H143" s="19">
        <v>0</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19">
        <v>0</v>
      </c>
      <c r="AI143" s="19">
        <v>0</v>
      </c>
      <c r="AJ143" s="19">
        <v>0</v>
      </c>
      <c r="AK143" s="19">
        <v>0</v>
      </c>
      <c r="AL143" s="19">
        <v>0</v>
      </c>
      <c r="AM143" s="19">
        <v>0</v>
      </c>
      <c r="AN143" s="19">
        <v>0</v>
      </c>
      <c r="AO143" s="19">
        <v>0</v>
      </c>
      <c r="AP143" s="19">
        <v>0</v>
      </c>
    </row>
    <row r="144" spans="1:42" hidden="1">
      <c r="A144" s="15" t="s">
        <v>279</v>
      </c>
      <c r="B144" s="16" t="s">
        <v>280</v>
      </c>
      <c r="C144" s="17" t="s">
        <v>212</v>
      </c>
      <c r="D144" s="17" t="s">
        <v>222</v>
      </c>
      <c r="E144" s="17" t="s">
        <v>301</v>
      </c>
      <c r="F144" s="18" t="s">
        <v>344</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19">
        <v>0</v>
      </c>
      <c r="AI144" s="19">
        <v>0</v>
      </c>
      <c r="AJ144" s="19">
        <v>0</v>
      </c>
      <c r="AK144" s="19">
        <v>0</v>
      </c>
      <c r="AL144" s="19">
        <v>0</v>
      </c>
      <c r="AM144" s="19">
        <v>0</v>
      </c>
      <c r="AN144" s="19">
        <v>0</v>
      </c>
      <c r="AO144" s="19">
        <v>0</v>
      </c>
      <c r="AP144" s="19">
        <v>0</v>
      </c>
    </row>
    <row r="145" spans="1:42" hidden="1">
      <c r="A145" s="15" t="s">
        <v>279</v>
      </c>
      <c r="B145" s="16" t="s">
        <v>280</v>
      </c>
      <c r="C145" s="17" t="s">
        <v>212</v>
      </c>
      <c r="D145" s="17" t="s">
        <v>222</v>
      </c>
      <c r="E145" s="17" t="s">
        <v>301</v>
      </c>
      <c r="F145" s="18" t="s">
        <v>345</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19">
        <v>0</v>
      </c>
      <c r="AI145" s="19">
        <v>0</v>
      </c>
      <c r="AJ145" s="19">
        <v>0</v>
      </c>
      <c r="AK145" s="19">
        <v>0</v>
      </c>
      <c r="AL145" s="19">
        <v>0</v>
      </c>
      <c r="AM145" s="19">
        <v>0</v>
      </c>
      <c r="AN145" s="19">
        <v>0</v>
      </c>
      <c r="AO145" s="19">
        <v>0</v>
      </c>
      <c r="AP145" s="19">
        <v>0</v>
      </c>
    </row>
    <row r="146" spans="1:42" hidden="1">
      <c r="A146" s="15" t="s">
        <v>279</v>
      </c>
      <c r="B146" s="16" t="s">
        <v>280</v>
      </c>
      <c r="C146" s="17" t="s">
        <v>212</v>
      </c>
      <c r="D146" s="17" t="s">
        <v>222</v>
      </c>
      <c r="E146" s="17" t="s">
        <v>301</v>
      </c>
      <c r="F146" s="18" t="s">
        <v>346</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19">
        <v>0</v>
      </c>
      <c r="AI146" s="19">
        <v>0</v>
      </c>
      <c r="AJ146" s="19">
        <v>0</v>
      </c>
      <c r="AK146" s="19">
        <v>0</v>
      </c>
      <c r="AL146" s="19">
        <v>0</v>
      </c>
      <c r="AM146" s="19">
        <v>0</v>
      </c>
      <c r="AN146" s="19">
        <v>0</v>
      </c>
      <c r="AO146" s="19">
        <v>0</v>
      </c>
      <c r="AP146" s="19">
        <v>0</v>
      </c>
    </row>
    <row r="147" spans="1:42" hidden="1">
      <c r="A147" s="15" t="s">
        <v>279</v>
      </c>
      <c r="B147" s="16" t="s">
        <v>280</v>
      </c>
      <c r="C147" s="17" t="s">
        <v>212</v>
      </c>
      <c r="D147" s="17" t="s">
        <v>222</v>
      </c>
      <c r="E147" s="17" t="s">
        <v>232</v>
      </c>
      <c r="F147" s="18" t="s">
        <v>347</v>
      </c>
      <c r="G147" s="19">
        <v>1428200.7824986731</v>
      </c>
      <c r="H147" s="19">
        <v>1266829.8728239641</v>
      </c>
      <c r="I147" s="19">
        <v>1189584.1350085963</v>
      </c>
      <c r="J147" s="19">
        <v>1276588.0956294346</v>
      </c>
      <c r="K147" s="19">
        <v>1177929.0882945587</v>
      </c>
      <c r="L147" s="19">
        <v>1706259.4564038885</v>
      </c>
      <c r="M147" s="19">
        <v>1456797.6386773342</v>
      </c>
      <c r="N147" s="19">
        <v>1242910.6371474448</v>
      </c>
      <c r="O147" s="19">
        <v>995731.22145261033</v>
      </c>
      <c r="P147" s="19">
        <v>808630.5652391609</v>
      </c>
      <c r="Q147" s="19">
        <v>829442.45819493989</v>
      </c>
      <c r="R147" s="19">
        <v>617358.65201178449</v>
      </c>
      <c r="S147" s="19">
        <v>459953.63485042966</v>
      </c>
      <c r="T147" s="19">
        <v>588729.95763420011</v>
      </c>
      <c r="U147" s="19">
        <v>1086870.3054726799</v>
      </c>
      <c r="V147" s="19">
        <v>1247089.0741481697</v>
      </c>
      <c r="W147" s="19">
        <v>1593069.5299236539</v>
      </c>
      <c r="X147" s="19">
        <v>2524588.6767159891</v>
      </c>
      <c r="Y147" s="19">
        <v>2248940.7451080987</v>
      </c>
      <c r="Z147" s="19">
        <v>1896244.0351594868</v>
      </c>
      <c r="AA147" s="19">
        <v>1745901.7084319689</v>
      </c>
      <c r="AB147" s="19">
        <v>1610981.7215648021</v>
      </c>
      <c r="AC147" s="19">
        <v>1197374.8580883835</v>
      </c>
      <c r="AD147" s="19">
        <v>1205775.9542241844</v>
      </c>
      <c r="AE147" s="19">
        <v>896658.852610423</v>
      </c>
      <c r="AF147" s="19">
        <v>694252.13883434876</v>
      </c>
      <c r="AG147" s="19">
        <v>816165.47631689627</v>
      </c>
      <c r="AH147" s="19">
        <v>1045694.295874613</v>
      </c>
      <c r="AI147" s="19">
        <v>1089781.8361033488</v>
      </c>
      <c r="AJ147" s="19">
        <v>1925934.5929286627</v>
      </c>
      <c r="AK147" s="19">
        <v>2346337.543924876</v>
      </c>
      <c r="AL147" s="19">
        <v>1996428.7515448024</v>
      </c>
      <c r="AM147" s="19">
        <v>1738559.02713394</v>
      </c>
      <c r="AN147" s="19">
        <v>1426324.7096570299</v>
      </c>
      <c r="AO147" s="19">
        <v>1060339.968718224</v>
      </c>
      <c r="AP147" s="19">
        <v>860862.0551684323</v>
      </c>
    </row>
    <row r="148" spans="1:42" hidden="1">
      <c r="A148" s="15" t="s">
        <v>279</v>
      </c>
      <c r="B148" s="16" t="s">
        <v>280</v>
      </c>
      <c r="C148" s="17" t="s">
        <v>212</v>
      </c>
      <c r="D148" s="17" t="s">
        <v>222</v>
      </c>
      <c r="E148" s="17" t="s">
        <v>232</v>
      </c>
      <c r="F148" s="18" t="s">
        <v>348</v>
      </c>
      <c r="G148" s="19">
        <v>78908.624101652676</v>
      </c>
      <c r="H148" s="19">
        <v>58562.342091393832</v>
      </c>
      <c r="I148" s="19">
        <v>43462.269812376668</v>
      </c>
      <c r="J148" s="19">
        <v>260813.97573727134</v>
      </c>
      <c r="K148" s="19">
        <v>212721.98955428245</v>
      </c>
      <c r="L148" s="19">
        <v>157872.45138873078</v>
      </c>
      <c r="M148" s="19">
        <v>117165.65344142351</v>
      </c>
      <c r="N148" s="19">
        <v>86954.945119295633</v>
      </c>
      <c r="O148" s="19">
        <v>64533.950510333554</v>
      </c>
      <c r="P148" s="19">
        <v>47894.122211872134</v>
      </c>
      <c r="Q148" s="19">
        <v>35544.808961888062</v>
      </c>
      <c r="R148" s="19">
        <v>26379.718132174763</v>
      </c>
      <c r="S148" s="19">
        <v>50983.103354334096</v>
      </c>
      <c r="T148" s="19">
        <v>37837.308323500067</v>
      </c>
      <c r="U148" s="19">
        <v>28081.105444239329</v>
      </c>
      <c r="V148" s="19">
        <v>20840.501555464369</v>
      </c>
      <c r="W148" s="19">
        <v>15466.859235501073</v>
      </c>
      <c r="X148" s="19">
        <v>11478.789700628899</v>
      </c>
      <c r="Y148" s="19">
        <v>23250.019207420832</v>
      </c>
      <c r="Z148" s="19">
        <v>31986.082940137985</v>
      </c>
      <c r="AA148" s="19">
        <v>38469.586596069625</v>
      </c>
      <c r="AB148" s="19">
        <v>43281.344035412927</v>
      </c>
      <c r="AC148" s="19">
        <v>32121.417708562898</v>
      </c>
      <c r="AD148" s="19">
        <v>23839.035006948219</v>
      </c>
      <c r="AE148" s="19">
        <v>17692.232491687497</v>
      </c>
      <c r="AF148" s="19">
        <v>13130.35911263565</v>
      </c>
      <c r="AG148" s="19">
        <v>9744.7470525710814</v>
      </c>
      <c r="AH148" s="19">
        <v>7232.1019024689485</v>
      </c>
      <c r="AI148" s="19">
        <v>5367.3325377794308</v>
      </c>
      <c r="AJ148" s="19">
        <v>3983.386705498579</v>
      </c>
      <c r="AK148" s="19">
        <v>2956.2859267347462</v>
      </c>
      <c r="AL148" s="19">
        <v>2194.0190914796017</v>
      </c>
      <c r="AM148" s="19">
        <v>1628.2997967973247</v>
      </c>
      <c r="AN148" s="19">
        <v>1208.4490233228489</v>
      </c>
      <c r="AO148" s="19">
        <v>896.85513984727083</v>
      </c>
      <c r="AP148" s="19">
        <v>665.60452807414629</v>
      </c>
    </row>
    <row r="149" spans="1:42" hidden="1">
      <c r="A149" s="15" t="s">
        <v>279</v>
      </c>
      <c r="B149" s="16" t="s">
        <v>280</v>
      </c>
      <c r="C149" s="17" t="s">
        <v>212</v>
      </c>
      <c r="D149" s="17" t="s">
        <v>222</v>
      </c>
      <c r="E149" s="17" t="s">
        <v>232</v>
      </c>
      <c r="F149" s="18" t="s">
        <v>349</v>
      </c>
      <c r="G149" s="19">
        <v>25445.608909172224</v>
      </c>
      <c r="H149" s="19">
        <v>18884.557557905158</v>
      </c>
      <c r="I149" s="19">
        <v>14015.247795044193</v>
      </c>
      <c r="J149" s="19">
        <v>10401.470627743984</v>
      </c>
      <c r="K149" s="19">
        <v>7719.4918564391774</v>
      </c>
      <c r="L149" s="19">
        <v>5729.0508865817574</v>
      </c>
      <c r="M149" s="19">
        <v>4251.8373840455424</v>
      </c>
      <c r="N149" s="19">
        <v>3155.5176412743594</v>
      </c>
      <c r="O149" s="19">
        <v>2341.8796828300901</v>
      </c>
      <c r="P149" s="19">
        <v>1738.0351093957065</v>
      </c>
      <c r="Q149" s="19">
        <v>1289.8895121040732</v>
      </c>
      <c r="R149" s="19">
        <v>957.29651515185537</v>
      </c>
      <c r="S149" s="19">
        <v>710.46132968941174</v>
      </c>
      <c r="T149" s="19">
        <v>527.27163736094667</v>
      </c>
      <c r="U149" s="19">
        <v>391.31669514909697</v>
      </c>
      <c r="V149" s="19">
        <v>290.41720633569031</v>
      </c>
      <c r="W149" s="19">
        <v>215.53425852094406</v>
      </c>
      <c r="X149" s="19">
        <v>159.95958773350452</v>
      </c>
      <c r="Y149" s="19">
        <v>118.71462979230452</v>
      </c>
      <c r="Z149" s="19">
        <v>88.104523938904975</v>
      </c>
      <c r="AA149" s="19">
        <v>65.387114899668944</v>
      </c>
      <c r="AB149" s="19">
        <v>48.52730147962987</v>
      </c>
      <c r="AC149" s="19">
        <v>36.014725416594423</v>
      </c>
      <c r="AD149" s="19">
        <v>26.728468455579694</v>
      </c>
      <c r="AE149" s="19">
        <v>19.836636756690112</v>
      </c>
      <c r="AF149" s="19">
        <v>14.721837073112429</v>
      </c>
      <c r="AG149" s="19">
        <v>10.925868606943778</v>
      </c>
      <c r="AH149" s="19">
        <v>8.1086758550141926</v>
      </c>
      <c r="AI149" s="19">
        <v>6.0178853038652962</v>
      </c>
      <c r="AJ149" s="19">
        <v>4.466196969519201</v>
      </c>
      <c r="AK149" s="19">
        <v>3.3146054408399181</v>
      </c>
      <c r="AL149" s="19">
        <v>2.4599473116449517</v>
      </c>
      <c r="AM149" s="19">
        <v>1.8256594590443382</v>
      </c>
      <c r="AN149" s="19">
        <v>1.3549202637877991</v>
      </c>
      <c r="AO149" s="19">
        <v>1.0055593402856051</v>
      </c>
      <c r="AP149" s="19">
        <v>0.74627977295790326</v>
      </c>
    </row>
    <row r="150" spans="1:42" hidden="1">
      <c r="A150" s="15" t="s">
        <v>279</v>
      </c>
      <c r="B150" s="16" t="s">
        <v>280</v>
      </c>
      <c r="C150" s="17" t="s">
        <v>212</v>
      </c>
      <c r="D150" s="17" t="s">
        <v>350</v>
      </c>
      <c r="E150" s="17" t="s">
        <v>281</v>
      </c>
      <c r="F150" s="18" t="s">
        <v>351</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19">
        <v>0</v>
      </c>
      <c r="AI150" s="19">
        <v>0</v>
      </c>
      <c r="AJ150" s="19">
        <v>0</v>
      </c>
      <c r="AK150" s="19">
        <v>0</v>
      </c>
      <c r="AL150" s="19">
        <v>0</v>
      </c>
      <c r="AM150" s="19">
        <v>0</v>
      </c>
      <c r="AN150" s="19">
        <v>0</v>
      </c>
      <c r="AO150" s="19">
        <v>0</v>
      </c>
      <c r="AP150" s="19">
        <v>0</v>
      </c>
    </row>
    <row r="151" spans="1:42" hidden="1">
      <c r="A151" s="15" t="s">
        <v>279</v>
      </c>
      <c r="B151" s="16" t="s">
        <v>280</v>
      </c>
      <c r="C151" s="17" t="s">
        <v>212</v>
      </c>
      <c r="D151" s="17" t="s">
        <v>350</v>
      </c>
      <c r="E151" s="17" t="s">
        <v>337</v>
      </c>
      <c r="F151" s="18" t="s">
        <v>352</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19">
        <v>0</v>
      </c>
      <c r="AI151" s="19">
        <v>0</v>
      </c>
      <c r="AJ151" s="19">
        <v>0</v>
      </c>
      <c r="AK151" s="19">
        <v>0</v>
      </c>
      <c r="AL151" s="19">
        <v>0</v>
      </c>
      <c r="AM151" s="19">
        <v>0</v>
      </c>
      <c r="AN151" s="19">
        <v>0</v>
      </c>
      <c r="AO151" s="19">
        <v>0</v>
      </c>
      <c r="AP151" s="19">
        <v>0</v>
      </c>
    </row>
    <row r="152" spans="1:42" hidden="1">
      <c r="A152" s="15" t="s">
        <v>279</v>
      </c>
      <c r="B152" s="16" t="s">
        <v>280</v>
      </c>
      <c r="C152" s="17" t="s">
        <v>212</v>
      </c>
      <c r="D152" s="17" t="s">
        <v>288</v>
      </c>
      <c r="E152" s="17" t="s">
        <v>306</v>
      </c>
      <c r="F152" s="18" t="s">
        <v>353</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19">
        <v>0</v>
      </c>
      <c r="AI152" s="19">
        <v>0</v>
      </c>
      <c r="AJ152" s="19">
        <v>0</v>
      </c>
      <c r="AK152" s="19">
        <v>0</v>
      </c>
      <c r="AL152" s="19">
        <v>0</v>
      </c>
      <c r="AM152" s="19">
        <v>0</v>
      </c>
      <c r="AN152" s="19">
        <v>0</v>
      </c>
      <c r="AO152" s="19">
        <v>0</v>
      </c>
      <c r="AP152" s="19">
        <v>0</v>
      </c>
    </row>
    <row r="153" spans="1:42" hidden="1">
      <c r="A153" s="15" t="s">
        <v>279</v>
      </c>
      <c r="B153" s="16" t="s">
        <v>280</v>
      </c>
      <c r="C153" s="17" t="s">
        <v>212</v>
      </c>
      <c r="D153" s="17" t="s">
        <v>288</v>
      </c>
      <c r="E153" s="17" t="s">
        <v>306</v>
      </c>
      <c r="F153" s="18" t="s">
        <v>354</v>
      </c>
      <c r="G153" s="19">
        <v>0</v>
      </c>
      <c r="H153" s="19">
        <v>0</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19">
        <v>0</v>
      </c>
      <c r="AI153" s="19">
        <v>0</v>
      </c>
      <c r="AJ153" s="19">
        <v>0</v>
      </c>
      <c r="AK153" s="19">
        <v>0</v>
      </c>
      <c r="AL153" s="19">
        <v>0</v>
      </c>
      <c r="AM153" s="19">
        <v>0</v>
      </c>
      <c r="AN153" s="19">
        <v>0</v>
      </c>
      <c r="AO153" s="19">
        <v>0</v>
      </c>
      <c r="AP153" s="19">
        <v>0</v>
      </c>
    </row>
    <row r="154" spans="1:42" hidden="1">
      <c r="A154" s="15" t="s">
        <v>279</v>
      </c>
      <c r="B154" s="16" t="s">
        <v>280</v>
      </c>
      <c r="C154" s="17" t="s">
        <v>212</v>
      </c>
      <c r="D154" s="17" t="s">
        <v>288</v>
      </c>
      <c r="E154" s="17" t="s">
        <v>306</v>
      </c>
      <c r="F154" s="18" t="s">
        <v>355</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19">
        <v>0</v>
      </c>
      <c r="AI154" s="19">
        <v>0</v>
      </c>
      <c r="AJ154" s="19">
        <v>0</v>
      </c>
      <c r="AK154" s="19">
        <v>0</v>
      </c>
      <c r="AL154" s="19">
        <v>0</v>
      </c>
      <c r="AM154" s="19">
        <v>0</v>
      </c>
      <c r="AN154" s="19">
        <v>0</v>
      </c>
      <c r="AO154" s="19">
        <v>0</v>
      </c>
      <c r="AP154" s="19">
        <v>0</v>
      </c>
    </row>
    <row r="155" spans="1:42" hidden="1">
      <c r="A155" s="15" t="s">
        <v>279</v>
      </c>
      <c r="B155" s="16" t="s">
        <v>280</v>
      </c>
      <c r="C155" s="17" t="s">
        <v>212</v>
      </c>
      <c r="D155" s="17" t="s">
        <v>288</v>
      </c>
      <c r="E155" s="17" t="s">
        <v>306</v>
      </c>
      <c r="F155" s="18" t="s">
        <v>356</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19">
        <v>0</v>
      </c>
      <c r="AI155" s="19">
        <v>0</v>
      </c>
      <c r="AJ155" s="19">
        <v>0</v>
      </c>
      <c r="AK155" s="19">
        <v>0</v>
      </c>
      <c r="AL155" s="19">
        <v>0</v>
      </c>
      <c r="AM155" s="19">
        <v>0</v>
      </c>
      <c r="AN155" s="19">
        <v>0</v>
      </c>
      <c r="AO155" s="19">
        <v>0</v>
      </c>
      <c r="AP155" s="19">
        <v>0</v>
      </c>
    </row>
    <row r="156" spans="1:42" hidden="1">
      <c r="A156" s="15" t="s">
        <v>279</v>
      </c>
      <c r="B156" s="16" t="s">
        <v>280</v>
      </c>
      <c r="C156" s="17" t="s">
        <v>212</v>
      </c>
      <c r="D156" s="17" t="s">
        <v>288</v>
      </c>
      <c r="E156" s="17" t="s">
        <v>306</v>
      </c>
      <c r="F156" s="18" t="s">
        <v>357</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19">
        <v>0</v>
      </c>
      <c r="AI156" s="19">
        <v>0</v>
      </c>
      <c r="AJ156" s="19">
        <v>0</v>
      </c>
      <c r="AK156" s="19">
        <v>0</v>
      </c>
      <c r="AL156" s="19">
        <v>0</v>
      </c>
      <c r="AM156" s="19">
        <v>0</v>
      </c>
      <c r="AN156" s="19">
        <v>0</v>
      </c>
      <c r="AO156" s="19">
        <v>0</v>
      </c>
      <c r="AP156" s="19">
        <v>0</v>
      </c>
    </row>
    <row r="157" spans="1:42" hidden="1">
      <c r="A157" s="15" t="s">
        <v>279</v>
      </c>
      <c r="B157" s="16" t="s">
        <v>280</v>
      </c>
      <c r="C157" s="17" t="s">
        <v>212</v>
      </c>
      <c r="D157" s="17" t="s">
        <v>288</v>
      </c>
      <c r="E157" s="17" t="s">
        <v>306</v>
      </c>
      <c r="F157" s="18" t="s">
        <v>358</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19">
        <v>0</v>
      </c>
      <c r="AI157" s="19">
        <v>0</v>
      </c>
      <c r="AJ157" s="19">
        <v>0</v>
      </c>
      <c r="AK157" s="19">
        <v>0</v>
      </c>
      <c r="AL157" s="19">
        <v>0</v>
      </c>
      <c r="AM157" s="19">
        <v>0</v>
      </c>
      <c r="AN157" s="19">
        <v>0</v>
      </c>
      <c r="AO157" s="19">
        <v>0</v>
      </c>
      <c r="AP157" s="19">
        <v>0</v>
      </c>
    </row>
    <row r="158" spans="1:42" hidden="1">
      <c r="A158" s="15" t="s">
        <v>279</v>
      </c>
      <c r="B158" s="16" t="s">
        <v>280</v>
      </c>
      <c r="C158" s="17" t="s">
        <v>212</v>
      </c>
      <c r="D158" s="17" t="s">
        <v>288</v>
      </c>
      <c r="E158" s="17" t="s">
        <v>306</v>
      </c>
      <c r="F158" s="18" t="s">
        <v>359</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19">
        <v>0</v>
      </c>
      <c r="AI158" s="19">
        <v>0</v>
      </c>
      <c r="AJ158" s="19">
        <v>0</v>
      </c>
      <c r="AK158" s="19">
        <v>0</v>
      </c>
      <c r="AL158" s="19">
        <v>0</v>
      </c>
      <c r="AM158" s="19">
        <v>0</v>
      </c>
      <c r="AN158" s="19">
        <v>0</v>
      </c>
      <c r="AO158" s="19">
        <v>0</v>
      </c>
      <c r="AP158" s="19">
        <v>0</v>
      </c>
    </row>
    <row r="159" spans="1:42" hidden="1">
      <c r="A159" s="15" t="s">
        <v>279</v>
      </c>
      <c r="B159" s="16" t="s">
        <v>280</v>
      </c>
      <c r="C159" s="17" t="s">
        <v>212</v>
      </c>
      <c r="D159" s="17" t="s">
        <v>288</v>
      </c>
      <c r="E159" s="17" t="s">
        <v>306</v>
      </c>
      <c r="F159" s="18" t="s">
        <v>360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19">
        <v>0</v>
      </c>
      <c r="AI159" s="19">
        <v>0</v>
      </c>
      <c r="AJ159" s="19">
        <v>0</v>
      </c>
      <c r="AK159" s="19">
        <v>0</v>
      </c>
      <c r="AL159" s="19">
        <v>0</v>
      </c>
      <c r="AM159" s="19">
        <v>0</v>
      </c>
      <c r="AN159" s="19">
        <v>0</v>
      </c>
      <c r="AO159" s="19">
        <v>0</v>
      </c>
      <c r="AP159" s="19">
        <v>0</v>
      </c>
    </row>
    <row r="160" spans="1:42" hidden="1">
      <c r="A160" s="15" t="s">
        <v>279</v>
      </c>
      <c r="B160" s="16" t="s">
        <v>280</v>
      </c>
      <c r="C160" s="17" t="s">
        <v>212</v>
      </c>
      <c r="D160" s="17" t="s">
        <v>288</v>
      </c>
      <c r="E160" s="17" t="s">
        <v>306</v>
      </c>
      <c r="F160" s="18" t="s">
        <v>361</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19">
        <v>0</v>
      </c>
      <c r="AI160" s="19">
        <v>0</v>
      </c>
      <c r="AJ160" s="19">
        <v>0</v>
      </c>
      <c r="AK160" s="19">
        <v>0</v>
      </c>
      <c r="AL160" s="19">
        <v>0</v>
      </c>
      <c r="AM160" s="19">
        <v>0</v>
      </c>
      <c r="AN160" s="19">
        <v>0</v>
      </c>
      <c r="AO160" s="19">
        <v>0</v>
      </c>
      <c r="AP160" s="19">
        <v>0</v>
      </c>
    </row>
    <row r="161" spans="1:42" hidden="1">
      <c r="A161" s="15" t="s">
        <v>279</v>
      </c>
      <c r="B161" s="16" t="s">
        <v>280</v>
      </c>
      <c r="C161" s="17" t="s">
        <v>212</v>
      </c>
      <c r="D161" s="17" t="s">
        <v>288</v>
      </c>
      <c r="E161" s="17" t="s">
        <v>281</v>
      </c>
      <c r="F161" s="18" t="s">
        <v>362</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19">
        <v>0</v>
      </c>
      <c r="AI161" s="19">
        <v>0</v>
      </c>
      <c r="AJ161" s="19">
        <v>0</v>
      </c>
      <c r="AK161" s="19">
        <v>0</v>
      </c>
      <c r="AL161" s="19">
        <v>0</v>
      </c>
      <c r="AM161" s="19">
        <v>0</v>
      </c>
      <c r="AN161" s="19">
        <v>0</v>
      </c>
      <c r="AO161" s="19">
        <v>0</v>
      </c>
      <c r="AP161" s="19">
        <v>0</v>
      </c>
    </row>
    <row r="162" spans="1:42" hidden="1">
      <c r="A162" s="15" t="s">
        <v>279</v>
      </c>
      <c r="B162" s="16" t="s">
        <v>280</v>
      </c>
      <c r="C162" s="17" t="s">
        <v>212</v>
      </c>
      <c r="D162" s="17" t="s">
        <v>288</v>
      </c>
      <c r="E162" s="17" t="s">
        <v>281</v>
      </c>
      <c r="F162" s="18" t="s">
        <v>363</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19">
        <v>0</v>
      </c>
      <c r="AI162" s="19">
        <v>0</v>
      </c>
      <c r="AJ162" s="19">
        <v>0</v>
      </c>
      <c r="AK162" s="19">
        <v>0</v>
      </c>
      <c r="AL162" s="19">
        <v>0</v>
      </c>
      <c r="AM162" s="19">
        <v>0</v>
      </c>
      <c r="AN162" s="19">
        <v>0</v>
      </c>
      <c r="AO162" s="19">
        <v>0</v>
      </c>
      <c r="AP162" s="19">
        <v>0</v>
      </c>
    </row>
    <row r="163" spans="1:42" hidden="1">
      <c r="A163" s="15" t="s">
        <v>279</v>
      </c>
      <c r="B163" s="16" t="s">
        <v>280</v>
      </c>
      <c r="C163" s="17" t="s">
        <v>212</v>
      </c>
      <c r="D163" s="17" t="s">
        <v>288</v>
      </c>
      <c r="E163" s="17" t="s">
        <v>281</v>
      </c>
      <c r="F163" s="18" t="s">
        <v>364</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19">
        <v>0</v>
      </c>
      <c r="AI163" s="19">
        <v>0</v>
      </c>
      <c r="AJ163" s="19">
        <v>0</v>
      </c>
      <c r="AK163" s="19">
        <v>0</v>
      </c>
      <c r="AL163" s="19">
        <v>0</v>
      </c>
      <c r="AM163" s="19">
        <v>0</v>
      </c>
      <c r="AN163" s="19">
        <v>0</v>
      </c>
      <c r="AO163" s="19">
        <v>0</v>
      </c>
      <c r="AP163" s="19">
        <v>0</v>
      </c>
    </row>
    <row r="164" spans="1:42" hidden="1">
      <c r="A164" s="15" t="s">
        <v>279</v>
      </c>
      <c r="B164" s="16" t="s">
        <v>280</v>
      </c>
      <c r="C164" s="17" t="s">
        <v>212</v>
      </c>
      <c r="D164" s="17" t="s">
        <v>288</v>
      </c>
      <c r="E164" s="17" t="s">
        <v>281</v>
      </c>
      <c r="F164" s="18" t="s">
        <v>365</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19">
        <v>0</v>
      </c>
      <c r="AI164" s="19">
        <v>0</v>
      </c>
      <c r="AJ164" s="19">
        <v>0</v>
      </c>
      <c r="AK164" s="19">
        <v>0</v>
      </c>
      <c r="AL164" s="19">
        <v>0</v>
      </c>
      <c r="AM164" s="19">
        <v>0</v>
      </c>
      <c r="AN164" s="19">
        <v>0</v>
      </c>
      <c r="AO164" s="19">
        <v>0</v>
      </c>
      <c r="AP164" s="19">
        <v>0</v>
      </c>
    </row>
    <row r="165" spans="1:42" hidden="1">
      <c r="A165" s="15" t="s">
        <v>279</v>
      </c>
      <c r="B165" s="16" t="s">
        <v>280</v>
      </c>
      <c r="C165" s="17" t="s">
        <v>212</v>
      </c>
      <c r="D165" s="17" t="s">
        <v>288</v>
      </c>
      <c r="E165" s="17" t="s">
        <v>281</v>
      </c>
      <c r="F165" s="18" t="s">
        <v>366</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19">
        <v>0</v>
      </c>
      <c r="AI165" s="19">
        <v>0</v>
      </c>
      <c r="AJ165" s="19">
        <v>0</v>
      </c>
      <c r="AK165" s="19">
        <v>0</v>
      </c>
      <c r="AL165" s="19">
        <v>0</v>
      </c>
      <c r="AM165" s="19">
        <v>0</v>
      </c>
      <c r="AN165" s="19">
        <v>0</v>
      </c>
      <c r="AO165" s="19">
        <v>0</v>
      </c>
      <c r="AP165" s="19">
        <v>0</v>
      </c>
    </row>
    <row r="166" spans="1:42" hidden="1">
      <c r="A166" s="15" t="s">
        <v>279</v>
      </c>
      <c r="B166" s="16" t="s">
        <v>280</v>
      </c>
      <c r="C166" s="17" t="s">
        <v>212</v>
      </c>
      <c r="D166" s="17" t="s">
        <v>288</v>
      </c>
      <c r="E166" s="17" t="s">
        <v>281</v>
      </c>
      <c r="F166" s="18" t="s">
        <v>367</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19">
        <v>0</v>
      </c>
      <c r="AI166" s="19">
        <v>0</v>
      </c>
      <c r="AJ166" s="19">
        <v>0</v>
      </c>
      <c r="AK166" s="19">
        <v>0</v>
      </c>
      <c r="AL166" s="19">
        <v>0</v>
      </c>
      <c r="AM166" s="19">
        <v>0</v>
      </c>
      <c r="AN166" s="19">
        <v>0</v>
      </c>
      <c r="AO166" s="19">
        <v>0</v>
      </c>
      <c r="AP166" s="19">
        <v>0</v>
      </c>
    </row>
    <row r="167" spans="1:42" hidden="1">
      <c r="A167" s="15" t="s">
        <v>279</v>
      </c>
      <c r="B167" s="16" t="s">
        <v>280</v>
      </c>
      <c r="C167" s="17" t="s">
        <v>212</v>
      </c>
      <c r="D167" s="17" t="s">
        <v>288</v>
      </c>
      <c r="E167" s="17" t="s">
        <v>281</v>
      </c>
      <c r="F167" s="18" t="s">
        <v>289</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19">
        <v>0</v>
      </c>
      <c r="AI167" s="19">
        <v>0</v>
      </c>
      <c r="AJ167" s="19">
        <v>0</v>
      </c>
      <c r="AK167" s="19">
        <v>0</v>
      </c>
      <c r="AL167" s="19">
        <v>0</v>
      </c>
      <c r="AM167" s="19">
        <v>0</v>
      </c>
      <c r="AN167" s="19">
        <v>0</v>
      </c>
      <c r="AO167" s="19">
        <v>0</v>
      </c>
      <c r="AP167" s="19">
        <v>0</v>
      </c>
    </row>
    <row r="168" spans="1:42" hidden="1">
      <c r="A168" s="15" t="s">
        <v>279</v>
      </c>
      <c r="B168" s="16" t="s">
        <v>280</v>
      </c>
      <c r="C168" s="17" t="s">
        <v>212</v>
      </c>
      <c r="D168" s="17" t="s">
        <v>288</v>
      </c>
      <c r="E168" s="17" t="s">
        <v>281</v>
      </c>
      <c r="F168" s="18" t="s">
        <v>368</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19">
        <v>0</v>
      </c>
      <c r="AI168" s="19">
        <v>0</v>
      </c>
      <c r="AJ168" s="19">
        <v>0</v>
      </c>
      <c r="AK168" s="19">
        <v>0</v>
      </c>
      <c r="AL168" s="19">
        <v>0</v>
      </c>
      <c r="AM168" s="19">
        <v>0</v>
      </c>
      <c r="AN168" s="19">
        <v>0</v>
      </c>
      <c r="AO168" s="19">
        <v>0</v>
      </c>
      <c r="AP168" s="19">
        <v>0</v>
      </c>
    </row>
    <row r="169" spans="1:42" hidden="1">
      <c r="A169" s="15" t="s">
        <v>279</v>
      </c>
      <c r="B169" s="16" t="s">
        <v>280</v>
      </c>
      <c r="C169" s="17" t="s">
        <v>212</v>
      </c>
      <c r="D169" s="17" t="s">
        <v>288</v>
      </c>
      <c r="E169" s="17" t="s">
        <v>292</v>
      </c>
      <c r="F169" s="18" t="s">
        <v>369</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19">
        <v>0</v>
      </c>
      <c r="AI169" s="19">
        <v>0</v>
      </c>
      <c r="AJ169" s="19">
        <v>0</v>
      </c>
      <c r="AK169" s="19">
        <v>0</v>
      </c>
      <c r="AL169" s="19">
        <v>0</v>
      </c>
      <c r="AM169" s="19">
        <v>0</v>
      </c>
      <c r="AN169" s="19">
        <v>0</v>
      </c>
      <c r="AO169" s="19">
        <v>0</v>
      </c>
      <c r="AP169" s="19">
        <v>0</v>
      </c>
    </row>
    <row r="170" spans="1:42" hidden="1">
      <c r="A170" s="15" t="s">
        <v>279</v>
      </c>
      <c r="B170" s="16" t="s">
        <v>280</v>
      </c>
      <c r="C170" s="17" t="s">
        <v>212</v>
      </c>
      <c r="D170" s="17" t="s">
        <v>288</v>
      </c>
      <c r="E170" s="17" t="s">
        <v>292</v>
      </c>
      <c r="F170" s="18" t="s">
        <v>370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19">
        <v>0</v>
      </c>
      <c r="AI170" s="19">
        <v>0</v>
      </c>
      <c r="AJ170" s="19">
        <v>0</v>
      </c>
      <c r="AK170" s="19">
        <v>0</v>
      </c>
      <c r="AL170" s="19">
        <v>0</v>
      </c>
      <c r="AM170" s="19">
        <v>0</v>
      </c>
      <c r="AN170" s="19">
        <v>0</v>
      </c>
      <c r="AO170" s="19">
        <v>0</v>
      </c>
      <c r="AP170" s="19">
        <v>0</v>
      </c>
    </row>
    <row r="171" spans="1:42" hidden="1">
      <c r="A171" s="15" t="s">
        <v>279</v>
      </c>
      <c r="B171" s="16" t="s">
        <v>280</v>
      </c>
      <c r="C171" s="17" t="s">
        <v>212</v>
      </c>
      <c r="D171" s="17" t="s">
        <v>288</v>
      </c>
      <c r="E171" s="17" t="s">
        <v>292</v>
      </c>
      <c r="F171" s="18" t="s">
        <v>371</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19">
        <v>0</v>
      </c>
      <c r="AI171" s="19">
        <v>0</v>
      </c>
      <c r="AJ171" s="19">
        <v>0</v>
      </c>
      <c r="AK171" s="19">
        <v>0</v>
      </c>
      <c r="AL171" s="19">
        <v>0</v>
      </c>
      <c r="AM171" s="19">
        <v>0</v>
      </c>
      <c r="AN171" s="19">
        <v>0</v>
      </c>
      <c r="AO171" s="19">
        <v>0</v>
      </c>
      <c r="AP171" s="19">
        <v>0</v>
      </c>
    </row>
    <row r="172" spans="1:42" hidden="1">
      <c r="A172" s="15" t="s">
        <v>279</v>
      </c>
      <c r="B172" s="16" t="s">
        <v>280</v>
      </c>
      <c r="C172" s="17" t="s">
        <v>212</v>
      </c>
      <c r="D172" s="17" t="s">
        <v>288</v>
      </c>
      <c r="E172" s="17" t="s">
        <v>292</v>
      </c>
      <c r="F172" s="18" t="s">
        <v>372</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19">
        <v>0</v>
      </c>
      <c r="AI172" s="19">
        <v>0</v>
      </c>
      <c r="AJ172" s="19">
        <v>0</v>
      </c>
      <c r="AK172" s="19">
        <v>0</v>
      </c>
      <c r="AL172" s="19">
        <v>0</v>
      </c>
      <c r="AM172" s="19">
        <v>0</v>
      </c>
      <c r="AN172" s="19">
        <v>0</v>
      </c>
      <c r="AO172" s="19">
        <v>0</v>
      </c>
      <c r="AP172" s="19">
        <v>0</v>
      </c>
    </row>
    <row r="173" spans="1:42" hidden="1">
      <c r="A173" s="15" t="s">
        <v>279</v>
      </c>
      <c r="B173" s="16" t="s">
        <v>280</v>
      </c>
      <c r="C173" s="17" t="s">
        <v>212</v>
      </c>
      <c r="D173" s="17" t="s">
        <v>288</v>
      </c>
      <c r="E173" s="17" t="s">
        <v>292</v>
      </c>
      <c r="F173" s="18" t="s">
        <v>373</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19">
        <v>0</v>
      </c>
      <c r="AI173" s="19">
        <v>0</v>
      </c>
      <c r="AJ173" s="19">
        <v>0</v>
      </c>
      <c r="AK173" s="19">
        <v>0</v>
      </c>
      <c r="AL173" s="19">
        <v>0</v>
      </c>
      <c r="AM173" s="19">
        <v>0</v>
      </c>
      <c r="AN173" s="19">
        <v>0</v>
      </c>
      <c r="AO173" s="19">
        <v>0</v>
      </c>
      <c r="AP173" s="19">
        <v>0</v>
      </c>
    </row>
    <row r="174" spans="1:42" hidden="1">
      <c r="A174" s="15" t="s">
        <v>279</v>
      </c>
      <c r="B174" s="16" t="s">
        <v>280</v>
      </c>
      <c r="C174" s="17" t="s">
        <v>212</v>
      </c>
      <c r="D174" s="17" t="s">
        <v>288</v>
      </c>
      <c r="E174" s="17" t="s">
        <v>284</v>
      </c>
      <c r="F174" s="18" t="s">
        <v>374</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19">
        <v>0</v>
      </c>
      <c r="AI174" s="19">
        <v>0</v>
      </c>
      <c r="AJ174" s="19">
        <v>0</v>
      </c>
      <c r="AK174" s="19">
        <v>0</v>
      </c>
      <c r="AL174" s="19">
        <v>0</v>
      </c>
      <c r="AM174" s="19">
        <v>0</v>
      </c>
      <c r="AN174" s="19">
        <v>0</v>
      </c>
      <c r="AO174" s="19">
        <v>0</v>
      </c>
      <c r="AP174" s="19">
        <v>0</v>
      </c>
    </row>
    <row r="175" spans="1:42" hidden="1">
      <c r="A175" s="15" t="s">
        <v>279</v>
      </c>
      <c r="B175" s="16" t="s">
        <v>280</v>
      </c>
      <c r="C175" s="17" t="s">
        <v>212</v>
      </c>
      <c r="D175" s="17" t="s">
        <v>288</v>
      </c>
      <c r="E175" s="17" t="s">
        <v>284</v>
      </c>
      <c r="F175" s="18" t="s">
        <v>290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19">
        <v>0</v>
      </c>
      <c r="AI175" s="19">
        <v>0</v>
      </c>
      <c r="AJ175" s="19">
        <v>0</v>
      </c>
      <c r="AK175" s="19">
        <v>0</v>
      </c>
      <c r="AL175" s="19">
        <v>0</v>
      </c>
      <c r="AM175" s="19">
        <v>0</v>
      </c>
      <c r="AN175" s="19">
        <v>0</v>
      </c>
      <c r="AO175" s="19">
        <v>0</v>
      </c>
      <c r="AP175" s="19">
        <v>0</v>
      </c>
    </row>
    <row r="176" spans="1:42" hidden="1">
      <c r="A176" s="15" t="s">
        <v>279</v>
      </c>
      <c r="B176" s="16" t="s">
        <v>280</v>
      </c>
      <c r="C176" s="17" t="s">
        <v>212</v>
      </c>
      <c r="D176" s="17" t="s">
        <v>288</v>
      </c>
      <c r="E176" s="17" t="s">
        <v>284</v>
      </c>
      <c r="F176" s="18" t="s">
        <v>375</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19">
        <v>0</v>
      </c>
      <c r="AI176" s="19">
        <v>0</v>
      </c>
      <c r="AJ176" s="19">
        <v>0</v>
      </c>
      <c r="AK176" s="19">
        <v>0</v>
      </c>
      <c r="AL176" s="19">
        <v>0</v>
      </c>
      <c r="AM176" s="19">
        <v>0</v>
      </c>
      <c r="AN176" s="19">
        <v>0</v>
      </c>
      <c r="AO176" s="19">
        <v>0</v>
      </c>
      <c r="AP176" s="19">
        <v>0</v>
      </c>
    </row>
    <row r="177" spans="1:42" hidden="1">
      <c r="A177" s="15" t="s">
        <v>279</v>
      </c>
      <c r="B177" s="16" t="s">
        <v>280</v>
      </c>
      <c r="C177" s="17" t="s">
        <v>212</v>
      </c>
      <c r="D177" s="17" t="s">
        <v>288</v>
      </c>
      <c r="E177" s="17" t="s">
        <v>284</v>
      </c>
      <c r="F177" s="18" t="s">
        <v>376</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19">
        <v>0</v>
      </c>
      <c r="AI177" s="19">
        <v>0</v>
      </c>
      <c r="AJ177" s="19">
        <v>0</v>
      </c>
      <c r="AK177" s="19">
        <v>0</v>
      </c>
      <c r="AL177" s="19">
        <v>0</v>
      </c>
      <c r="AM177" s="19">
        <v>0</v>
      </c>
      <c r="AN177" s="19">
        <v>0</v>
      </c>
      <c r="AO177" s="19">
        <v>0</v>
      </c>
      <c r="AP177" s="19">
        <v>0</v>
      </c>
    </row>
    <row r="178" spans="1:42" hidden="1">
      <c r="A178" s="15" t="s">
        <v>279</v>
      </c>
      <c r="B178" s="16" t="s">
        <v>280</v>
      </c>
      <c r="C178" s="17" t="s">
        <v>212</v>
      </c>
      <c r="D178" s="17" t="s">
        <v>288</v>
      </c>
      <c r="E178" s="17" t="s">
        <v>284</v>
      </c>
      <c r="F178" s="18" t="s">
        <v>377</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19">
        <v>0</v>
      </c>
      <c r="AI178" s="19">
        <v>0</v>
      </c>
      <c r="AJ178" s="19">
        <v>0</v>
      </c>
      <c r="AK178" s="19">
        <v>0</v>
      </c>
      <c r="AL178" s="19">
        <v>0</v>
      </c>
      <c r="AM178" s="19">
        <v>0</v>
      </c>
      <c r="AN178" s="19">
        <v>0</v>
      </c>
      <c r="AO178" s="19">
        <v>0</v>
      </c>
      <c r="AP178" s="19">
        <v>0</v>
      </c>
    </row>
    <row r="179" spans="1:42" hidden="1">
      <c r="A179" s="15" t="s">
        <v>279</v>
      </c>
      <c r="B179" s="16" t="s">
        <v>280</v>
      </c>
      <c r="C179" s="17" t="s">
        <v>212</v>
      </c>
      <c r="D179" s="17" t="s">
        <v>288</v>
      </c>
      <c r="E179" s="17" t="s">
        <v>284</v>
      </c>
      <c r="F179" s="18" t="s">
        <v>378</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19">
        <v>0</v>
      </c>
      <c r="AI179" s="19">
        <v>0</v>
      </c>
      <c r="AJ179" s="19">
        <v>0</v>
      </c>
      <c r="AK179" s="19">
        <v>0</v>
      </c>
      <c r="AL179" s="19">
        <v>0</v>
      </c>
      <c r="AM179" s="19">
        <v>0</v>
      </c>
      <c r="AN179" s="19">
        <v>0</v>
      </c>
      <c r="AO179" s="19">
        <v>0</v>
      </c>
      <c r="AP179" s="19">
        <v>0</v>
      </c>
    </row>
    <row r="180" spans="1:42" hidden="1">
      <c r="A180" s="15" t="s">
        <v>279</v>
      </c>
      <c r="B180" s="16" t="s">
        <v>280</v>
      </c>
      <c r="C180" s="17" t="s">
        <v>212</v>
      </c>
      <c r="D180" s="17" t="s">
        <v>288</v>
      </c>
      <c r="E180" s="17" t="s">
        <v>284</v>
      </c>
      <c r="F180" s="18" t="s">
        <v>379</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19">
        <v>0</v>
      </c>
      <c r="AI180" s="19">
        <v>0</v>
      </c>
      <c r="AJ180" s="19">
        <v>0</v>
      </c>
      <c r="AK180" s="19">
        <v>0</v>
      </c>
      <c r="AL180" s="19">
        <v>0</v>
      </c>
      <c r="AM180" s="19">
        <v>0</v>
      </c>
      <c r="AN180" s="19">
        <v>0</v>
      </c>
      <c r="AO180" s="19">
        <v>0</v>
      </c>
      <c r="AP180" s="19">
        <v>0</v>
      </c>
    </row>
    <row r="181" spans="1:42" hidden="1">
      <c r="A181" s="15" t="s">
        <v>279</v>
      </c>
      <c r="B181" s="16" t="s">
        <v>280</v>
      </c>
      <c r="C181" s="17" t="s">
        <v>212</v>
      </c>
      <c r="D181" s="17" t="s">
        <v>288</v>
      </c>
      <c r="E181" s="17" t="s">
        <v>286</v>
      </c>
      <c r="F181" s="18" t="s">
        <v>380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19">
        <v>0</v>
      </c>
      <c r="AI181" s="19">
        <v>0</v>
      </c>
      <c r="AJ181" s="19">
        <v>0</v>
      </c>
      <c r="AK181" s="19">
        <v>0</v>
      </c>
      <c r="AL181" s="19">
        <v>0</v>
      </c>
      <c r="AM181" s="19">
        <v>0</v>
      </c>
      <c r="AN181" s="19">
        <v>0</v>
      </c>
      <c r="AO181" s="19">
        <v>0</v>
      </c>
      <c r="AP181" s="19">
        <v>0</v>
      </c>
    </row>
    <row r="182" spans="1:42" hidden="1">
      <c r="A182" s="15" t="s">
        <v>279</v>
      </c>
      <c r="B182" s="16" t="s">
        <v>280</v>
      </c>
      <c r="C182" s="17" t="s">
        <v>212</v>
      </c>
      <c r="D182" s="17" t="s">
        <v>288</v>
      </c>
      <c r="E182" s="17" t="s">
        <v>286</v>
      </c>
      <c r="F182" s="18" t="s">
        <v>381</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19">
        <v>0</v>
      </c>
      <c r="AI182" s="19">
        <v>0</v>
      </c>
      <c r="AJ182" s="19">
        <v>0</v>
      </c>
      <c r="AK182" s="19">
        <v>0</v>
      </c>
      <c r="AL182" s="19">
        <v>0</v>
      </c>
      <c r="AM182" s="19">
        <v>0</v>
      </c>
      <c r="AN182" s="19">
        <v>0</v>
      </c>
      <c r="AO182" s="19">
        <v>0</v>
      </c>
      <c r="AP182" s="19">
        <v>0</v>
      </c>
    </row>
    <row r="183" spans="1:42" hidden="1">
      <c r="A183" s="15" t="s">
        <v>279</v>
      </c>
      <c r="B183" s="16" t="s">
        <v>280</v>
      </c>
      <c r="C183" s="17" t="s">
        <v>212</v>
      </c>
      <c r="D183" s="17" t="s">
        <v>288</v>
      </c>
      <c r="E183" s="17" t="s">
        <v>286</v>
      </c>
      <c r="F183" s="18" t="s">
        <v>382</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19">
        <v>0</v>
      </c>
      <c r="AI183" s="19">
        <v>0</v>
      </c>
      <c r="AJ183" s="19">
        <v>0</v>
      </c>
      <c r="AK183" s="19">
        <v>0</v>
      </c>
      <c r="AL183" s="19">
        <v>0</v>
      </c>
      <c r="AM183" s="19">
        <v>0</v>
      </c>
      <c r="AN183" s="19">
        <v>0</v>
      </c>
      <c r="AO183" s="19">
        <v>0</v>
      </c>
      <c r="AP183" s="19">
        <v>0</v>
      </c>
    </row>
    <row r="184" spans="1:42" hidden="1">
      <c r="A184" s="15" t="s">
        <v>279</v>
      </c>
      <c r="B184" s="16" t="s">
        <v>280</v>
      </c>
      <c r="C184" s="17" t="s">
        <v>212</v>
      </c>
      <c r="D184" s="17" t="s">
        <v>288</v>
      </c>
      <c r="E184" s="17" t="s">
        <v>286</v>
      </c>
      <c r="F184" s="18" t="s">
        <v>383</v>
      </c>
      <c r="G184" s="19">
        <v>0</v>
      </c>
      <c r="H184" s="19">
        <v>0</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19">
        <v>0</v>
      </c>
      <c r="AI184" s="19">
        <v>0</v>
      </c>
      <c r="AJ184" s="19">
        <v>0</v>
      </c>
      <c r="AK184" s="19">
        <v>0</v>
      </c>
      <c r="AL184" s="19">
        <v>0</v>
      </c>
      <c r="AM184" s="19">
        <v>0</v>
      </c>
      <c r="AN184" s="19">
        <v>0</v>
      </c>
      <c r="AO184" s="19">
        <v>0</v>
      </c>
      <c r="AP184" s="19">
        <v>0</v>
      </c>
    </row>
    <row r="185" spans="1:42" hidden="1">
      <c r="A185" s="15" t="s">
        <v>279</v>
      </c>
      <c r="B185" s="16" t="s">
        <v>280</v>
      </c>
      <c r="C185" s="17" t="s">
        <v>212</v>
      </c>
      <c r="D185" s="17" t="s">
        <v>288</v>
      </c>
      <c r="E185" s="17" t="s">
        <v>286</v>
      </c>
      <c r="F185" s="18" t="s">
        <v>384</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19">
        <v>0</v>
      </c>
      <c r="AI185" s="19">
        <v>0</v>
      </c>
      <c r="AJ185" s="19">
        <v>0</v>
      </c>
      <c r="AK185" s="19">
        <v>0</v>
      </c>
      <c r="AL185" s="19">
        <v>0</v>
      </c>
      <c r="AM185" s="19">
        <v>0</v>
      </c>
      <c r="AN185" s="19">
        <v>0</v>
      </c>
      <c r="AO185" s="19">
        <v>0</v>
      </c>
      <c r="AP185" s="19">
        <v>0</v>
      </c>
    </row>
    <row r="186" spans="1:42" hidden="1">
      <c r="A186" s="15" t="s">
        <v>279</v>
      </c>
      <c r="B186" s="16" t="s">
        <v>280</v>
      </c>
      <c r="C186" s="17" t="s">
        <v>212</v>
      </c>
      <c r="D186" s="17" t="s">
        <v>288</v>
      </c>
      <c r="E186" s="17" t="s">
        <v>286</v>
      </c>
      <c r="F186" s="18" t="s">
        <v>291</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19">
        <v>0</v>
      </c>
      <c r="AI186" s="19">
        <v>0</v>
      </c>
      <c r="AJ186" s="19">
        <v>0</v>
      </c>
      <c r="AK186" s="19">
        <v>0</v>
      </c>
      <c r="AL186" s="19">
        <v>0</v>
      </c>
      <c r="AM186" s="19">
        <v>0</v>
      </c>
      <c r="AN186" s="19">
        <v>0</v>
      </c>
      <c r="AO186" s="19">
        <v>0</v>
      </c>
      <c r="AP186" s="19">
        <v>0</v>
      </c>
    </row>
    <row r="187" spans="1:42" hidden="1">
      <c r="A187" s="15" t="s">
        <v>279</v>
      </c>
      <c r="B187" s="16" t="s">
        <v>280</v>
      </c>
      <c r="C187" s="17" t="s">
        <v>212</v>
      </c>
      <c r="D187" s="17" t="s">
        <v>288</v>
      </c>
      <c r="E187" s="17" t="s">
        <v>337</v>
      </c>
      <c r="F187" s="18" t="s">
        <v>385</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19">
        <v>0</v>
      </c>
      <c r="AI187" s="19">
        <v>0</v>
      </c>
      <c r="AJ187" s="19">
        <v>0</v>
      </c>
      <c r="AK187" s="19">
        <v>0</v>
      </c>
      <c r="AL187" s="19">
        <v>0</v>
      </c>
      <c r="AM187" s="19">
        <v>0</v>
      </c>
      <c r="AN187" s="19">
        <v>0</v>
      </c>
      <c r="AO187" s="19">
        <v>0</v>
      </c>
      <c r="AP187" s="19">
        <v>0</v>
      </c>
    </row>
    <row r="188" spans="1:42" hidden="1">
      <c r="A188" s="15" t="s">
        <v>279</v>
      </c>
      <c r="B188" s="16" t="s">
        <v>280</v>
      </c>
      <c r="C188" s="17" t="s">
        <v>212</v>
      </c>
      <c r="D188" s="17" t="s">
        <v>288</v>
      </c>
      <c r="E188" s="17" t="s">
        <v>337</v>
      </c>
      <c r="F188" s="18" t="s">
        <v>386</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19">
        <v>0</v>
      </c>
      <c r="AI188" s="19">
        <v>0</v>
      </c>
      <c r="AJ188" s="19">
        <v>0</v>
      </c>
      <c r="AK188" s="19">
        <v>0</v>
      </c>
      <c r="AL188" s="19">
        <v>0</v>
      </c>
      <c r="AM188" s="19">
        <v>0</v>
      </c>
      <c r="AN188" s="19">
        <v>0</v>
      </c>
      <c r="AO188" s="19">
        <v>0</v>
      </c>
      <c r="AP188" s="19">
        <v>0</v>
      </c>
    </row>
    <row r="189" spans="1:42" hidden="1">
      <c r="A189" s="15" t="s">
        <v>279</v>
      </c>
      <c r="B189" s="16" t="s">
        <v>280</v>
      </c>
      <c r="C189" s="17" t="s">
        <v>212</v>
      </c>
      <c r="D189" s="17" t="s">
        <v>288</v>
      </c>
      <c r="E189" s="17" t="s">
        <v>295</v>
      </c>
      <c r="F189" s="18" t="s">
        <v>387</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19">
        <v>0</v>
      </c>
      <c r="AI189" s="19">
        <v>0</v>
      </c>
      <c r="AJ189" s="19">
        <v>0</v>
      </c>
      <c r="AK189" s="19">
        <v>0</v>
      </c>
      <c r="AL189" s="19">
        <v>0</v>
      </c>
      <c r="AM189" s="19">
        <v>0</v>
      </c>
      <c r="AN189" s="19">
        <v>0</v>
      </c>
      <c r="AO189" s="19">
        <v>0</v>
      </c>
      <c r="AP189" s="19">
        <v>0</v>
      </c>
    </row>
    <row r="190" spans="1:42" hidden="1">
      <c r="A190" s="15" t="s">
        <v>279</v>
      </c>
      <c r="B190" s="16" t="s">
        <v>280</v>
      </c>
      <c r="C190" s="17" t="s">
        <v>212</v>
      </c>
      <c r="D190" s="17" t="s">
        <v>288</v>
      </c>
      <c r="E190" s="17" t="s">
        <v>295</v>
      </c>
      <c r="F190" s="18" t="s">
        <v>388</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19">
        <v>0</v>
      </c>
      <c r="AI190" s="19">
        <v>0</v>
      </c>
      <c r="AJ190" s="19">
        <v>0</v>
      </c>
      <c r="AK190" s="19">
        <v>0</v>
      </c>
      <c r="AL190" s="19">
        <v>0</v>
      </c>
      <c r="AM190" s="19">
        <v>0</v>
      </c>
      <c r="AN190" s="19">
        <v>0</v>
      </c>
      <c r="AO190" s="19">
        <v>0</v>
      </c>
      <c r="AP190" s="19">
        <v>0</v>
      </c>
    </row>
    <row r="191" spans="1:42" hidden="1">
      <c r="A191" s="15" t="s">
        <v>279</v>
      </c>
      <c r="B191" s="16" t="s">
        <v>280</v>
      </c>
      <c r="C191" s="17" t="s">
        <v>212</v>
      </c>
      <c r="D191" s="17" t="s">
        <v>288</v>
      </c>
      <c r="E191" s="17" t="s">
        <v>295</v>
      </c>
      <c r="F191" s="18" t="s">
        <v>389</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19">
        <v>0</v>
      </c>
      <c r="AI191" s="19">
        <v>0</v>
      </c>
      <c r="AJ191" s="19">
        <v>0</v>
      </c>
      <c r="AK191" s="19">
        <v>0</v>
      </c>
      <c r="AL191" s="19">
        <v>0</v>
      </c>
      <c r="AM191" s="19">
        <v>0</v>
      </c>
      <c r="AN191" s="19">
        <v>0</v>
      </c>
      <c r="AO191" s="19">
        <v>0</v>
      </c>
      <c r="AP191" s="19">
        <v>0</v>
      </c>
    </row>
    <row r="192" spans="1:42" hidden="1">
      <c r="A192" s="15" t="s">
        <v>279</v>
      </c>
      <c r="B192" s="16" t="s">
        <v>280</v>
      </c>
      <c r="C192" s="17" t="s">
        <v>212</v>
      </c>
      <c r="D192" s="17" t="s">
        <v>288</v>
      </c>
      <c r="E192" s="17" t="s">
        <v>301</v>
      </c>
      <c r="F192" s="18" t="s">
        <v>390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19">
        <v>0</v>
      </c>
      <c r="AI192" s="19">
        <v>0</v>
      </c>
      <c r="AJ192" s="19">
        <v>0</v>
      </c>
      <c r="AK192" s="19">
        <v>0</v>
      </c>
      <c r="AL192" s="19">
        <v>0</v>
      </c>
      <c r="AM192" s="19">
        <v>0</v>
      </c>
      <c r="AN192" s="19">
        <v>0</v>
      </c>
      <c r="AO192" s="19">
        <v>0</v>
      </c>
      <c r="AP192" s="19">
        <v>0</v>
      </c>
    </row>
    <row r="193" spans="1:42" hidden="1">
      <c r="A193" s="15" t="s">
        <v>279</v>
      </c>
      <c r="B193" s="16" t="s">
        <v>280</v>
      </c>
      <c r="C193" s="17" t="s">
        <v>212</v>
      </c>
      <c r="D193" s="17" t="s">
        <v>288</v>
      </c>
      <c r="E193" s="17" t="s">
        <v>301</v>
      </c>
      <c r="F193" s="18" t="s">
        <v>391</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19">
        <v>0</v>
      </c>
      <c r="AE193" s="19">
        <v>0</v>
      </c>
      <c r="AF193" s="19">
        <v>0</v>
      </c>
      <c r="AG193" s="19">
        <v>0</v>
      </c>
      <c r="AH193" s="19">
        <v>0</v>
      </c>
      <c r="AI193" s="19">
        <v>0</v>
      </c>
      <c r="AJ193" s="19">
        <v>0</v>
      </c>
      <c r="AK193" s="19">
        <v>0</v>
      </c>
      <c r="AL193" s="19">
        <v>0</v>
      </c>
      <c r="AM193" s="19">
        <v>0</v>
      </c>
      <c r="AN193" s="19">
        <v>0</v>
      </c>
      <c r="AO193" s="19">
        <v>0</v>
      </c>
      <c r="AP193" s="19">
        <v>0</v>
      </c>
    </row>
    <row r="194" spans="1:42" hidden="1">
      <c r="A194" s="15" t="s">
        <v>279</v>
      </c>
      <c r="B194" s="16" t="s">
        <v>280</v>
      </c>
      <c r="C194" s="17" t="s">
        <v>212</v>
      </c>
      <c r="D194" s="17" t="s">
        <v>288</v>
      </c>
      <c r="E194" s="17" t="s">
        <v>301</v>
      </c>
      <c r="F194" s="18" t="s">
        <v>392</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19">
        <v>0</v>
      </c>
      <c r="AE194" s="19">
        <v>0</v>
      </c>
      <c r="AF194" s="19">
        <v>0</v>
      </c>
      <c r="AG194" s="19">
        <v>0</v>
      </c>
      <c r="AH194" s="19">
        <v>0</v>
      </c>
      <c r="AI194" s="19">
        <v>0</v>
      </c>
      <c r="AJ194" s="19">
        <v>0</v>
      </c>
      <c r="AK194" s="19">
        <v>0</v>
      </c>
      <c r="AL194" s="19">
        <v>0</v>
      </c>
      <c r="AM194" s="19">
        <v>0</v>
      </c>
      <c r="AN194" s="19">
        <v>0</v>
      </c>
      <c r="AO194" s="19">
        <v>0</v>
      </c>
      <c r="AP194" s="19">
        <v>0</v>
      </c>
    </row>
    <row r="195" spans="1:42" hidden="1">
      <c r="A195" s="15" t="s">
        <v>279</v>
      </c>
      <c r="B195" s="16" t="s">
        <v>280</v>
      </c>
      <c r="C195" s="17" t="s">
        <v>212</v>
      </c>
      <c r="D195" s="17" t="s">
        <v>288</v>
      </c>
      <c r="E195" s="17" t="s">
        <v>301</v>
      </c>
      <c r="F195" s="18" t="s">
        <v>393</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19">
        <v>0</v>
      </c>
      <c r="AI195" s="19">
        <v>0</v>
      </c>
      <c r="AJ195" s="19">
        <v>0</v>
      </c>
      <c r="AK195" s="19">
        <v>0</v>
      </c>
      <c r="AL195" s="19">
        <v>0</v>
      </c>
      <c r="AM195" s="19">
        <v>0</v>
      </c>
      <c r="AN195" s="19">
        <v>0</v>
      </c>
      <c r="AO195" s="19">
        <v>0</v>
      </c>
      <c r="AP195" s="19">
        <v>0</v>
      </c>
    </row>
    <row r="196" spans="1:42" hidden="1">
      <c r="A196" s="15" t="s">
        <v>279</v>
      </c>
      <c r="B196" s="16" t="s">
        <v>280</v>
      </c>
      <c r="C196" s="17" t="s">
        <v>212</v>
      </c>
      <c r="D196" s="17" t="s">
        <v>288</v>
      </c>
      <c r="E196" s="17" t="s">
        <v>301</v>
      </c>
      <c r="F196" s="18" t="s">
        <v>394</v>
      </c>
      <c r="G196" s="19">
        <v>0</v>
      </c>
      <c r="H196" s="19">
        <v>0</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19">
        <v>0</v>
      </c>
      <c r="AI196" s="19">
        <v>0</v>
      </c>
      <c r="AJ196" s="19">
        <v>0</v>
      </c>
      <c r="AK196" s="19">
        <v>0</v>
      </c>
      <c r="AL196" s="19">
        <v>0</v>
      </c>
      <c r="AM196" s="19">
        <v>0</v>
      </c>
      <c r="AN196" s="19">
        <v>0</v>
      </c>
      <c r="AO196" s="19">
        <v>0</v>
      </c>
      <c r="AP196" s="19">
        <v>0</v>
      </c>
    </row>
    <row r="197" spans="1:42" hidden="1">
      <c r="A197" s="15" t="s">
        <v>279</v>
      </c>
      <c r="B197" s="16" t="s">
        <v>280</v>
      </c>
      <c r="C197" s="17" t="s">
        <v>212</v>
      </c>
      <c r="D197" s="17" t="s">
        <v>288</v>
      </c>
      <c r="E197" s="17" t="s">
        <v>232</v>
      </c>
      <c r="F197" s="18" t="s">
        <v>395</v>
      </c>
      <c r="G197" s="19">
        <v>1417755.0838092281</v>
      </c>
      <c r="H197" s="19">
        <v>1201907.7594693827</v>
      </c>
      <c r="I197" s="19">
        <v>1211124.7344984533</v>
      </c>
      <c r="J197" s="19">
        <v>1055517.6518575652</v>
      </c>
      <c r="K197" s="19">
        <v>6119005.7066247826</v>
      </c>
      <c r="L197" s="19">
        <v>4565754.1356729977</v>
      </c>
      <c r="M197" s="19">
        <v>3388492.1786752846</v>
      </c>
      <c r="N197" s="19">
        <v>2582590.6691969428</v>
      </c>
      <c r="O197" s="19">
        <v>1916679.7035608864</v>
      </c>
      <c r="P197" s="19">
        <v>1422471.292047444</v>
      </c>
      <c r="Q197" s="19">
        <v>1055692.5984763773</v>
      </c>
      <c r="R197" s="19">
        <v>849923.06965223723</v>
      </c>
      <c r="S197" s="19">
        <v>630773.70975600882</v>
      </c>
      <c r="T197" s="19">
        <v>468131.16048509668</v>
      </c>
      <c r="U197" s="19">
        <v>645025.06806021021</v>
      </c>
      <c r="V197" s="19">
        <v>856716.3895910685</v>
      </c>
      <c r="W197" s="19">
        <v>810819.56240548706</v>
      </c>
      <c r="X197" s="19">
        <v>776757.05371075869</v>
      </c>
      <c r="Y197" s="19">
        <v>576473.26663195377</v>
      </c>
      <c r="Z197" s="19">
        <v>462991.80505181476</v>
      </c>
      <c r="AA197" s="19">
        <v>343611.16774799302</v>
      </c>
      <c r="AB197" s="19">
        <v>255012.36374567356</v>
      </c>
      <c r="AC197" s="19">
        <v>189258.41697569672</v>
      </c>
      <c r="AD197" s="19">
        <v>175359.53502566306</v>
      </c>
      <c r="AE197" s="19">
        <v>130143.76053409804</v>
      </c>
      <c r="AF197" s="19">
        <v>96586.697743455676</v>
      </c>
      <c r="AG197" s="19">
        <v>1302741.0044328694</v>
      </c>
      <c r="AH197" s="19">
        <v>2171469.647684793</v>
      </c>
      <c r="AI197" s="19">
        <v>2049260.2650850802</v>
      </c>
      <c r="AJ197" s="19">
        <v>1695693.1414401396</v>
      </c>
      <c r="AK197" s="19">
        <v>1376911.509261264</v>
      </c>
      <c r="AL197" s="19">
        <v>1162729.474901343</v>
      </c>
      <c r="AM197" s="19">
        <v>965165.69584820652</v>
      </c>
      <c r="AN197" s="19">
        <v>822903.10066147253</v>
      </c>
      <c r="AO197" s="19">
        <v>725850.49394105806</v>
      </c>
      <c r="AP197" s="19">
        <v>555875.05282526766</v>
      </c>
    </row>
    <row r="198" spans="1:42" hidden="1">
      <c r="A198" s="15" t="s">
        <v>279</v>
      </c>
      <c r="B198" s="16" t="s">
        <v>280</v>
      </c>
      <c r="C198" s="17" t="s">
        <v>212</v>
      </c>
      <c r="D198" s="17" t="s">
        <v>288</v>
      </c>
      <c r="E198" s="17" t="s">
        <v>232</v>
      </c>
      <c r="F198" s="18" t="s">
        <v>396</v>
      </c>
      <c r="G198" s="19">
        <v>71472.904918741522</v>
      </c>
      <c r="H198" s="19">
        <v>53043.894197482805</v>
      </c>
      <c r="I198" s="19">
        <v>39366.732257946278</v>
      </c>
      <c r="J198" s="19">
        <v>29216.173361992172</v>
      </c>
      <c r="K198" s="19">
        <v>21682.896622583725</v>
      </c>
      <c r="L198" s="19">
        <v>16092.046008916293</v>
      </c>
      <c r="M198" s="19">
        <v>11942.774494592501</v>
      </c>
      <c r="N198" s="19">
        <v>8863.3765122011646</v>
      </c>
      <c r="O198" s="19">
        <v>6577.9893300848771</v>
      </c>
      <c r="P198" s="19">
        <v>4881.8803496777846</v>
      </c>
      <c r="Q198" s="19">
        <v>3623.1064771676324</v>
      </c>
      <c r="R198" s="19">
        <v>2688.9025548855284</v>
      </c>
      <c r="S198" s="19">
        <v>1995.5794827542957</v>
      </c>
      <c r="T198" s="19">
        <v>1481.0270698558049</v>
      </c>
      <c r="U198" s="19">
        <v>1099.1499965805858</v>
      </c>
      <c r="V198" s="19">
        <v>815.73844230998907</v>
      </c>
      <c r="W198" s="19">
        <v>605.40345569981582</v>
      </c>
      <c r="X198" s="19">
        <v>449.30252782423122</v>
      </c>
      <c r="Y198" s="19">
        <v>333.45161744392317</v>
      </c>
      <c r="Z198" s="19">
        <v>247.47241399778281</v>
      </c>
      <c r="AA198" s="19">
        <v>183.66261396284642</v>
      </c>
      <c r="AB198" s="19">
        <v>136.30592284103136</v>
      </c>
      <c r="AC198" s="19">
        <v>101.15997045160017</v>
      </c>
      <c r="AD198" s="19">
        <v>75.076265275012233</v>
      </c>
      <c r="AE198" s="19">
        <v>55.71814209199237</v>
      </c>
      <c r="AF198" s="19">
        <v>41.35143572754054</v>
      </c>
      <c r="AG198" s="19">
        <v>30.689128756406671</v>
      </c>
      <c r="AH198" s="19">
        <v>22.776056193861294</v>
      </c>
      <c r="AI198" s="19">
        <v>5370.6756360554855</v>
      </c>
      <c r="AJ198" s="19">
        <v>3985.8677988786285</v>
      </c>
      <c r="AK198" s="19">
        <v>2958.1272798306513</v>
      </c>
      <c r="AL198" s="19">
        <v>2195.3856588369872</v>
      </c>
      <c r="AM198" s="19">
        <v>1629.3140000733952</v>
      </c>
      <c r="AN198" s="19">
        <v>1209.2017182263482</v>
      </c>
      <c r="AO198" s="19">
        <v>897.41375529559491</v>
      </c>
      <c r="AP198" s="19">
        <v>666.01910670043355</v>
      </c>
    </row>
    <row r="199" spans="1:42" hidden="1">
      <c r="A199" s="15" t="s">
        <v>279</v>
      </c>
      <c r="B199" s="16" t="s">
        <v>280</v>
      </c>
      <c r="C199" s="17" t="s">
        <v>212</v>
      </c>
      <c r="D199" s="17" t="s">
        <v>224</v>
      </c>
      <c r="E199" s="17" t="s">
        <v>306</v>
      </c>
      <c r="F199" s="18" t="s">
        <v>397</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19">
        <v>0</v>
      </c>
      <c r="AI199" s="19">
        <v>0</v>
      </c>
      <c r="AJ199" s="19">
        <v>0</v>
      </c>
      <c r="AK199" s="19">
        <v>0</v>
      </c>
      <c r="AL199" s="19">
        <v>0</v>
      </c>
      <c r="AM199" s="19">
        <v>0</v>
      </c>
      <c r="AN199" s="19">
        <v>0</v>
      </c>
      <c r="AO199" s="19">
        <v>0</v>
      </c>
      <c r="AP199" s="19">
        <v>0</v>
      </c>
    </row>
    <row r="200" spans="1:42" hidden="1">
      <c r="A200" s="15" t="s">
        <v>279</v>
      </c>
      <c r="B200" s="16" t="s">
        <v>280</v>
      </c>
      <c r="C200" s="17" t="s">
        <v>212</v>
      </c>
      <c r="D200" s="17" t="s">
        <v>224</v>
      </c>
      <c r="E200" s="17" t="s">
        <v>232</v>
      </c>
      <c r="F200" s="18" t="s">
        <v>398</v>
      </c>
      <c r="G200" s="19">
        <v>3765.3621400690654</v>
      </c>
      <c r="H200" s="19">
        <v>2794.4781480493334</v>
      </c>
      <c r="I200" s="19">
        <v>2073.9328195885018</v>
      </c>
      <c r="J200" s="19">
        <v>9225.9824869648928</v>
      </c>
      <c r="K200" s="19">
        <v>6847.0987636892578</v>
      </c>
      <c r="L200" s="19">
        <v>12768.40614546542</v>
      </c>
      <c r="M200" s="19">
        <v>9476.1222510904263</v>
      </c>
      <c r="N200" s="19">
        <v>7032.7409619172868</v>
      </c>
      <c r="O200" s="19">
        <v>5219.3760408418066</v>
      </c>
      <c r="P200" s="19">
        <v>3873.5802161959227</v>
      </c>
      <c r="Q200" s="19">
        <v>2874.7926138857842</v>
      </c>
      <c r="R200" s="19">
        <v>2133.5385125878211</v>
      </c>
      <c r="S200" s="19">
        <v>1583.4139000874391</v>
      </c>
      <c r="T200" s="19">
        <v>1175.1367806101</v>
      </c>
      <c r="U200" s="19">
        <v>872.13232943478158</v>
      </c>
      <c r="V200" s="19">
        <v>5361.1732522885904</v>
      </c>
      <c r="W200" s="19">
        <v>3978.8155678306798</v>
      </c>
      <c r="X200" s="19">
        <v>5333.4215793693284</v>
      </c>
      <c r="Y200" s="19">
        <v>3958.2195559041174</v>
      </c>
      <c r="Z200" s="19">
        <v>2937.6080288396124</v>
      </c>
      <c r="AA200" s="19">
        <v>2180.1572169565611</v>
      </c>
      <c r="AB200" s="19">
        <v>1618.0121527395531</v>
      </c>
      <c r="AC200" s="19">
        <v>1200.8140082977534</v>
      </c>
      <c r="AD200" s="19">
        <v>891.18878376942871</v>
      </c>
      <c r="AE200" s="19">
        <v>661.39921988609876</v>
      </c>
      <c r="AF200" s="19">
        <v>490.86000186815431</v>
      </c>
      <c r="AG200" s="19">
        <v>364.29365833769498</v>
      </c>
      <c r="AH200" s="19">
        <v>7377.1371499356892</v>
      </c>
      <c r="AI200" s="19">
        <v>5474.9710104325031</v>
      </c>
      <c r="AJ200" s="19">
        <v>11170.046211771003</v>
      </c>
      <c r="AK200" s="19">
        <v>8289.893213544332</v>
      </c>
      <c r="AL200" s="19">
        <v>6152.3764708823419</v>
      </c>
      <c r="AM200" s="19">
        <v>4566.010111882154</v>
      </c>
      <c r="AN200" s="19">
        <v>3388.68215241388</v>
      </c>
      <c r="AO200" s="19">
        <v>2514.9236310724882</v>
      </c>
      <c r="AP200" s="19">
        <v>1866.4603481980207</v>
      </c>
    </row>
    <row r="201" spans="1:42" hidden="1">
      <c r="A201" s="15" t="s">
        <v>279</v>
      </c>
      <c r="B201" s="16" t="s">
        <v>280</v>
      </c>
      <c r="C201" s="17" t="s">
        <v>212</v>
      </c>
      <c r="D201" s="17" t="s">
        <v>224</v>
      </c>
      <c r="E201" s="17" t="s">
        <v>232</v>
      </c>
      <c r="F201" s="18" t="s">
        <v>399</v>
      </c>
      <c r="G201" s="19">
        <v>40816.910338341208</v>
      </c>
      <c r="H201" s="19">
        <v>30292.428661135706</v>
      </c>
      <c r="I201" s="19">
        <v>22481.643676200121</v>
      </c>
      <c r="J201" s="19">
        <v>16684.839239452376</v>
      </c>
      <c r="K201" s="19">
        <v>12382.718294796077</v>
      </c>
      <c r="L201" s="19">
        <v>9189.8825135644565</v>
      </c>
      <c r="M201" s="19">
        <v>6820.307028111115</v>
      </c>
      <c r="N201" s="19">
        <v>5061.7173711461955</v>
      </c>
      <c r="O201" s="19">
        <v>3756.5732216690085</v>
      </c>
      <c r="P201" s="19">
        <v>2787.9554180965915</v>
      </c>
      <c r="Q201" s="19">
        <v>2069.0919502005104</v>
      </c>
      <c r="R201" s="19">
        <v>1535.5846333107415</v>
      </c>
      <c r="S201" s="19">
        <v>1139.6401043615172</v>
      </c>
      <c r="T201" s="19">
        <v>845.78833318287604</v>
      </c>
      <c r="U201" s="19">
        <v>627.7050990137335</v>
      </c>
      <c r="V201" s="19">
        <v>465.85377909516211</v>
      </c>
      <c r="W201" s="19">
        <v>345.73519290863044</v>
      </c>
      <c r="X201" s="19">
        <v>256.58871727463304</v>
      </c>
      <c r="Y201" s="19">
        <v>190.42831387443084</v>
      </c>
      <c r="Z201" s="19">
        <v>141.32711332839182</v>
      </c>
      <c r="AA201" s="19">
        <v>104.88646648894138</v>
      </c>
      <c r="AB201" s="19">
        <v>77.841898793851257</v>
      </c>
      <c r="AC201" s="19">
        <v>57.770667757894635</v>
      </c>
      <c r="AD201" s="19">
        <v>42.874725628566921</v>
      </c>
      <c r="AE201" s="19">
        <v>31.81964427741427</v>
      </c>
      <c r="AF201" s="19">
        <v>23.615072682041205</v>
      </c>
      <c r="AG201" s="19">
        <v>17.526017981726049</v>
      </c>
      <c r="AH201" s="19">
        <v>13.007002367999268</v>
      </c>
      <c r="AI201" s="19">
        <v>9.6531973650569469</v>
      </c>
      <c r="AJ201" s="19">
        <v>7.1641579460307225</v>
      </c>
      <c r="AK201" s="19">
        <v>5.3169076664136306</v>
      </c>
      <c r="AL201" s="19">
        <v>3.9459636912151925</v>
      </c>
      <c r="AM201" s="19">
        <v>2.9285122912227202</v>
      </c>
      <c r="AN201" s="19">
        <v>2.1734067799294516</v>
      </c>
      <c r="AO201" s="19">
        <v>1.6130022896612322</v>
      </c>
      <c r="AP201" s="19">
        <v>1.1970959189410599</v>
      </c>
    </row>
    <row r="202" spans="1:42" hidden="1">
      <c r="A202" s="15" t="s">
        <v>279</v>
      </c>
      <c r="B202" s="16" t="s">
        <v>280</v>
      </c>
      <c r="C202" s="17" t="s">
        <v>212</v>
      </c>
      <c r="D202" s="17" t="s">
        <v>224</v>
      </c>
      <c r="E202" s="17" t="s">
        <v>232</v>
      </c>
      <c r="F202" s="18" t="s">
        <v>400</v>
      </c>
      <c r="G202" s="19">
        <v>-3198.0352185911729</v>
      </c>
      <c r="H202" s="19">
        <v>-2373.434268099717</v>
      </c>
      <c r="I202" s="19">
        <v>-1761.4534675048458</v>
      </c>
      <c r="J202" s="19">
        <v>-1307.269537600899</v>
      </c>
      <c r="K202" s="19">
        <v>-970.19516862971955</v>
      </c>
      <c r="L202" s="19">
        <v>-720.03411550450755</v>
      </c>
      <c r="M202" s="19">
        <v>-534.37611756261754</v>
      </c>
      <c r="N202" s="19">
        <v>-396.5893127455692</v>
      </c>
      <c r="O202" s="19">
        <v>-294.33029997934494</v>
      </c>
      <c r="P202" s="19">
        <v>-218.43837617860521</v>
      </c>
      <c r="Q202" s="19">
        <v>-162.1148899413154</v>
      </c>
      <c r="R202" s="19">
        <v>-120.31419570339628</v>
      </c>
      <c r="S202" s="19">
        <v>-89.29164799726405</v>
      </c>
      <c r="T202" s="19">
        <v>-66.268143633879163</v>
      </c>
      <c r="U202" s="19">
        <v>-49.181160379243934</v>
      </c>
      <c r="V202" s="19">
        <v>-36.499989340463806</v>
      </c>
      <c r="W202" s="19">
        <v>-27.088608962878887</v>
      </c>
      <c r="X202" s="19">
        <v>-20.103916434032531</v>
      </c>
      <c r="Y202" s="19">
        <v>-14.920199724556458</v>
      </c>
      <c r="Z202" s="19">
        <v>-11.073084219739869</v>
      </c>
      <c r="AA202" s="19">
        <v>-8.2179324942714249</v>
      </c>
      <c r="AB202" s="19">
        <v>-6.0989705433658044</v>
      </c>
      <c r="AC202" s="19">
        <v>-4.5263746951892641</v>
      </c>
      <c r="AD202" s="19">
        <v>-3.3592665738541285</v>
      </c>
      <c r="AE202" s="19">
        <v>-2.4930927451073082</v>
      </c>
      <c r="AF202" s="19">
        <v>-1.8502584713232684</v>
      </c>
      <c r="AG202" s="19">
        <v>-1.3731765163658862</v>
      </c>
      <c r="AH202" s="19">
        <v>-1.0191082890976835</v>
      </c>
      <c r="AI202" s="19">
        <v>-0.75633517798295558</v>
      </c>
      <c r="AJ202" s="19">
        <v>-0.56131709218163151</v>
      </c>
      <c r="AK202" s="19">
        <v>-0.41658366177745421</v>
      </c>
      <c r="AL202" s="19">
        <v>-0.30916918383051389</v>
      </c>
      <c r="AM202" s="19">
        <v>-0.22945111150683933</v>
      </c>
      <c r="AN202" s="19">
        <v>-0.1702880342711823</v>
      </c>
      <c r="AO202" s="19">
        <v>-0.12637992653645966</v>
      </c>
      <c r="AP202" s="19">
        <v>-9.3793353712251074E-2</v>
      </c>
    </row>
    <row r="203" spans="1:42" hidden="1">
      <c r="A203" s="15" t="s">
        <v>279</v>
      </c>
      <c r="B203" s="16" t="s">
        <v>280</v>
      </c>
      <c r="C203" s="17" t="s">
        <v>212</v>
      </c>
      <c r="D203" s="17" t="s">
        <v>224</v>
      </c>
      <c r="E203" s="17" t="s">
        <v>232</v>
      </c>
      <c r="F203" s="18" t="s">
        <v>401</v>
      </c>
      <c r="G203" s="19">
        <v>-1187.5031320596997</v>
      </c>
      <c r="H203" s="19">
        <v>-881.31006523056601</v>
      </c>
      <c r="I203" s="19">
        <v>-654.06769052433742</v>
      </c>
      <c r="J203" s="19">
        <v>-485.41887885499079</v>
      </c>
      <c r="K203" s="19">
        <v>-360.2555077440698</v>
      </c>
      <c r="L203" s="19">
        <v>-267.36502536957977</v>
      </c>
      <c r="M203" s="19">
        <v>-198.42599281413123</v>
      </c>
      <c r="N203" s="19">
        <v>-147.26262184011685</v>
      </c>
      <c r="O203" s="19">
        <v>-109.29152720197875</v>
      </c>
      <c r="P203" s="19">
        <v>-81.111131724309232</v>
      </c>
      <c r="Q203" s="19">
        <v>-60.19694168459867</v>
      </c>
      <c r="R203" s="19">
        <v>-44.417548141046424</v>
      </c>
      <c r="S203" s="19">
        <v>-32.964656001934195</v>
      </c>
      <c r="T203" s="19">
        <v>-24.464847584003905</v>
      </c>
      <c r="U203" s="19">
        <v>-18.156681728255339</v>
      </c>
      <c r="V203" s="19">
        <v>-13.475051918848237</v>
      </c>
      <c r="W203" s="19">
        <v>-10.000562158507535</v>
      </c>
      <c r="X203" s="19">
        <v>-7.421956077681755</v>
      </c>
      <c r="Y203" s="19">
        <v>-5.5082335518684467</v>
      </c>
      <c r="Z203" s="19">
        <v>-4.0879569407807859</v>
      </c>
      <c r="AA203" s="19">
        <v>-3.033893133309344</v>
      </c>
      <c r="AB203" s="19">
        <v>-2.2516155814947396</v>
      </c>
      <c r="AC203" s="19">
        <v>-1.6710452557370843</v>
      </c>
      <c r="AD203" s="19">
        <v>-0.98232661878074046</v>
      </c>
      <c r="AE203" s="19">
        <v>-0.72903751838850117</v>
      </c>
      <c r="AF203" s="19">
        <v>-0.54105802800880487</v>
      </c>
      <c r="AG203" s="19">
        <v>-0.40154831855549933</v>
      </c>
      <c r="AH203" s="19">
        <v>-0.29801064541662198</v>
      </c>
      <c r="AI203" s="19">
        <v>-0.22116975885022122</v>
      </c>
      <c r="AJ203" s="19">
        <v>-0.16414199620781963</v>
      </c>
      <c r="AK203" s="19">
        <v>-0.12181862049835529</v>
      </c>
      <c r="AL203" s="19">
        <v>-9.0408162706475906E-2</v>
      </c>
      <c r="AM203" s="19">
        <v>-6.7096769365164302E-2</v>
      </c>
      <c r="AN203" s="19">
        <v>-4.979612818654898E-2</v>
      </c>
      <c r="AO203" s="19">
        <v>-3.6956390089008077E-2</v>
      </c>
      <c r="AP203" s="19">
        <v>0.23041878449154901</v>
      </c>
    </row>
    <row r="204" spans="1:42" hidden="1">
      <c r="A204" s="15" t="s">
        <v>279</v>
      </c>
      <c r="B204" s="16" t="s">
        <v>280</v>
      </c>
      <c r="C204" s="17" t="s">
        <v>212</v>
      </c>
      <c r="D204" s="17" t="s">
        <v>236</v>
      </c>
      <c r="E204" s="17" t="s">
        <v>306</v>
      </c>
      <c r="F204" s="18" t="s">
        <v>402</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19">
        <v>0</v>
      </c>
      <c r="AI204" s="19">
        <v>0</v>
      </c>
      <c r="AJ204" s="19">
        <v>0</v>
      </c>
      <c r="AK204" s="19">
        <v>0</v>
      </c>
      <c r="AL204" s="19">
        <v>0</v>
      </c>
      <c r="AM204" s="19">
        <v>0</v>
      </c>
      <c r="AN204" s="19">
        <v>0</v>
      </c>
      <c r="AO204" s="19">
        <v>0</v>
      </c>
      <c r="AP204" s="19">
        <v>0</v>
      </c>
    </row>
    <row r="205" spans="1:42" hidden="1">
      <c r="A205" s="15" t="s">
        <v>279</v>
      </c>
      <c r="B205" s="16" t="s">
        <v>280</v>
      </c>
      <c r="C205" s="17" t="s">
        <v>212</v>
      </c>
      <c r="D205" s="17" t="s">
        <v>236</v>
      </c>
      <c r="E205" s="17" t="s">
        <v>306</v>
      </c>
      <c r="F205" s="18" t="s">
        <v>403</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19">
        <v>0</v>
      </c>
      <c r="AI205" s="19">
        <v>0</v>
      </c>
      <c r="AJ205" s="19">
        <v>0</v>
      </c>
      <c r="AK205" s="19">
        <v>0</v>
      </c>
      <c r="AL205" s="19">
        <v>0</v>
      </c>
      <c r="AM205" s="19">
        <v>0</v>
      </c>
      <c r="AN205" s="19">
        <v>0</v>
      </c>
      <c r="AO205" s="19">
        <v>0</v>
      </c>
      <c r="AP205" s="19">
        <v>0</v>
      </c>
    </row>
    <row r="206" spans="1:42" hidden="1">
      <c r="A206" s="15" t="s">
        <v>279</v>
      </c>
      <c r="B206" s="16" t="s">
        <v>280</v>
      </c>
      <c r="C206" s="17" t="s">
        <v>212</v>
      </c>
      <c r="D206" s="17" t="s">
        <v>236</v>
      </c>
      <c r="E206" s="17" t="s">
        <v>306</v>
      </c>
      <c r="F206" s="18" t="s">
        <v>404</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19">
        <v>0</v>
      </c>
      <c r="AI206" s="19">
        <v>0</v>
      </c>
      <c r="AJ206" s="19">
        <v>0</v>
      </c>
      <c r="AK206" s="19">
        <v>0</v>
      </c>
      <c r="AL206" s="19">
        <v>0</v>
      </c>
      <c r="AM206" s="19">
        <v>0</v>
      </c>
      <c r="AN206" s="19">
        <v>0</v>
      </c>
      <c r="AO206" s="19">
        <v>0</v>
      </c>
      <c r="AP206" s="19">
        <v>0</v>
      </c>
    </row>
    <row r="207" spans="1:42" hidden="1">
      <c r="A207" s="15" t="s">
        <v>279</v>
      </c>
      <c r="B207" s="16" t="s">
        <v>280</v>
      </c>
      <c r="C207" s="17" t="s">
        <v>212</v>
      </c>
      <c r="D207" s="17" t="s">
        <v>236</v>
      </c>
      <c r="E207" s="17" t="s">
        <v>281</v>
      </c>
      <c r="F207" s="18" t="s">
        <v>405</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19">
        <v>0</v>
      </c>
      <c r="AE207" s="19">
        <v>0</v>
      </c>
      <c r="AF207" s="19">
        <v>0</v>
      </c>
      <c r="AG207" s="19">
        <v>0</v>
      </c>
      <c r="AH207" s="19">
        <v>0</v>
      </c>
      <c r="AI207" s="19">
        <v>0</v>
      </c>
      <c r="AJ207" s="19">
        <v>0</v>
      </c>
      <c r="AK207" s="19">
        <v>0</v>
      </c>
      <c r="AL207" s="19">
        <v>0</v>
      </c>
      <c r="AM207" s="19">
        <v>0</v>
      </c>
      <c r="AN207" s="19">
        <v>0</v>
      </c>
      <c r="AO207" s="19">
        <v>0</v>
      </c>
      <c r="AP207" s="19">
        <v>0</v>
      </c>
    </row>
    <row r="208" spans="1:42" hidden="1">
      <c r="A208" s="15" t="s">
        <v>279</v>
      </c>
      <c r="B208" s="16" t="s">
        <v>280</v>
      </c>
      <c r="C208" s="17" t="s">
        <v>212</v>
      </c>
      <c r="D208" s="17" t="s">
        <v>236</v>
      </c>
      <c r="E208" s="17" t="s">
        <v>281</v>
      </c>
      <c r="F208" s="18" t="s">
        <v>406</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19">
        <v>0</v>
      </c>
      <c r="AI208" s="19">
        <v>0</v>
      </c>
      <c r="AJ208" s="19">
        <v>0</v>
      </c>
      <c r="AK208" s="19">
        <v>0</v>
      </c>
      <c r="AL208" s="19">
        <v>0</v>
      </c>
      <c r="AM208" s="19">
        <v>0</v>
      </c>
      <c r="AN208" s="19">
        <v>0</v>
      </c>
      <c r="AO208" s="19">
        <v>0</v>
      </c>
      <c r="AP208" s="19">
        <v>0</v>
      </c>
    </row>
    <row r="209" spans="1:42" hidden="1">
      <c r="A209" s="15" t="s">
        <v>279</v>
      </c>
      <c r="B209" s="16" t="s">
        <v>280</v>
      </c>
      <c r="C209" s="17" t="s">
        <v>212</v>
      </c>
      <c r="D209" s="17" t="s">
        <v>236</v>
      </c>
      <c r="E209" s="17" t="s">
        <v>281</v>
      </c>
      <c r="F209" s="18" t="s">
        <v>407</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19">
        <v>0</v>
      </c>
      <c r="AI209" s="19">
        <v>0</v>
      </c>
      <c r="AJ209" s="19">
        <v>0</v>
      </c>
      <c r="AK209" s="19">
        <v>0</v>
      </c>
      <c r="AL209" s="19">
        <v>0</v>
      </c>
      <c r="AM209" s="19">
        <v>0</v>
      </c>
      <c r="AN209" s="19">
        <v>0</v>
      </c>
      <c r="AO209" s="19">
        <v>0</v>
      </c>
      <c r="AP209" s="19">
        <v>0</v>
      </c>
    </row>
    <row r="210" spans="1:42" hidden="1">
      <c r="A210" s="15" t="s">
        <v>279</v>
      </c>
      <c r="B210" s="16" t="s">
        <v>280</v>
      </c>
      <c r="C210" s="17" t="s">
        <v>212</v>
      </c>
      <c r="D210" s="17" t="s">
        <v>236</v>
      </c>
      <c r="E210" s="17" t="s">
        <v>292</v>
      </c>
      <c r="F210" s="18" t="s">
        <v>408</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19">
        <v>0</v>
      </c>
      <c r="AI210" s="19">
        <v>0</v>
      </c>
      <c r="AJ210" s="19">
        <v>0</v>
      </c>
      <c r="AK210" s="19">
        <v>0</v>
      </c>
      <c r="AL210" s="19">
        <v>0</v>
      </c>
      <c r="AM210" s="19">
        <v>0</v>
      </c>
      <c r="AN210" s="19">
        <v>0</v>
      </c>
      <c r="AO210" s="19">
        <v>0</v>
      </c>
      <c r="AP210" s="19">
        <v>0</v>
      </c>
    </row>
    <row r="211" spans="1:42" hidden="1">
      <c r="A211" s="15" t="s">
        <v>279</v>
      </c>
      <c r="B211" s="16" t="s">
        <v>280</v>
      </c>
      <c r="C211" s="17" t="s">
        <v>212</v>
      </c>
      <c r="D211" s="17" t="s">
        <v>236</v>
      </c>
      <c r="E211" s="17" t="s">
        <v>292</v>
      </c>
      <c r="F211" s="18" t="s">
        <v>409</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19">
        <v>0</v>
      </c>
      <c r="AI211" s="19">
        <v>0</v>
      </c>
      <c r="AJ211" s="19">
        <v>0</v>
      </c>
      <c r="AK211" s="19">
        <v>0</v>
      </c>
      <c r="AL211" s="19">
        <v>0</v>
      </c>
      <c r="AM211" s="19">
        <v>0</v>
      </c>
      <c r="AN211" s="19">
        <v>0</v>
      </c>
      <c r="AO211" s="19">
        <v>0</v>
      </c>
      <c r="AP211" s="19">
        <v>0</v>
      </c>
    </row>
    <row r="212" spans="1:42" hidden="1">
      <c r="A212" s="15" t="s">
        <v>279</v>
      </c>
      <c r="B212" s="16" t="s">
        <v>280</v>
      </c>
      <c r="C212" s="17" t="s">
        <v>212</v>
      </c>
      <c r="D212" s="17" t="s">
        <v>236</v>
      </c>
      <c r="E212" s="17" t="s">
        <v>292</v>
      </c>
      <c r="F212" s="18" t="s">
        <v>410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19">
        <v>0</v>
      </c>
      <c r="AI212" s="19">
        <v>0</v>
      </c>
      <c r="AJ212" s="19">
        <v>0</v>
      </c>
      <c r="AK212" s="19">
        <v>0</v>
      </c>
      <c r="AL212" s="19">
        <v>0</v>
      </c>
      <c r="AM212" s="19">
        <v>0</v>
      </c>
      <c r="AN212" s="19">
        <v>0</v>
      </c>
      <c r="AO212" s="19">
        <v>0</v>
      </c>
      <c r="AP212" s="19">
        <v>0</v>
      </c>
    </row>
    <row r="213" spans="1:42" hidden="1">
      <c r="A213" s="15" t="s">
        <v>279</v>
      </c>
      <c r="B213" s="16" t="s">
        <v>280</v>
      </c>
      <c r="C213" s="17" t="s">
        <v>212</v>
      </c>
      <c r="D213" s="17" t="s">
        <v>236</v>
      </c>
      <c r="E213" s="17" t="s">
        <v>292</v>
      </c>
      <c r="F213" s="18" t="s">
        <v>411</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19">
        <v>0</v>
      </c>
      <c r="AI213" s="19">
        <v>0</v>
      </c>
      <c r="AJ213" s="19">
        <v>0</v>
      </c>
      <c r="AK213" s="19">
        <v>0</v>
      </c>
      <c r="AL213" s="19">
        <v>0</v>
      </c>
      <c r="AM213" s="19">
        <v>0</v>
      </c>
      <c r="AN213" s="19">
        <v>0</v>
      </c>
      <c r="AO213" s="19">
        <v>0</v>
      </c>
      <c r="AP213" s="19">
        <v>0</v>
      </c>
    </row>
    <row r="214" spans="1:42" hidden="1">
      <c r="A214" s="15" t="s">
        <v>279</v>
      </c>
      <c r="B214" s="16" t="s">
        <v>280</v>
      </c>
      <c r="C214" s="17" t="s">
        <v>212</v>
      </c>
      <c r="D214" s="17" t="s">
        <v>236</v>
      </c>
      <c r="E214" s="17" t="s">
        <v>286</v>
      </c>
      <c r="F214" s="18" t="s">
        <v>412</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19">
        <v>0</v>
      </c>
      <c r="AI214" s="19">
        <v>0</v>
      </c>
      <c r="AJ214" s="19">
        <v>0</v>
      </c>
      <c r="AK214" s="19">
        <v>0</v>
      </c>
      <c r="AL214" s="19">
        <v>0</v>
      </c>
      <c r="AM214" s="19">
        <v>0</v>
      </c>
      <c r="AN214" s="19">
        <v>0</v>
      </c>
      <c r="AO214" s="19">
        <v>0</v>
      </c>
      <c r="AP214" s="19">
        <v>0</v>
      </c>
    </row>
    <row r="215" spans="1:42" hidden="1">
      <c r="A215" s="15" t="s">
        <v>279</v>
      </c>
      <c r="B215" s="16" t="s">
        <v>280</v>
      </c>
      <c r="C215" s="17" t="s">
        <v>212</v>
      </c>
      <c r="D215" s="17" t="s">
        <v>236</v>
      </c>
      <c r="E215" s="17" t="s">
        <v>286</v>
      </c>
      <c r="F215" s="18" t="s">
        <v>413</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19">
        <v>0</v>
      </c>
      <c r="AI215" s="19">
        <v>0</v>
      </c>
      <c r="AJ215" s="19">
        <v>0</v>
      </c>
      <c r="AK215" s="19">
        <v>0</v>
      </c>
      <c r="AL215" s="19">
        <v>0</v>
      </c>
      <c r="AM215" s="19">
        <v>0</v>
      </c>
      <c r="AN215" s="19">
        <v>0</v>
      </c>
      <c r="AO215" s="19">
        <v>0</v>
      </c>
      <c r="AP215" s="19">
        <v>0</v>
      </c>
    </row>
    <row r="216" spans="1:42" hidden="1">
      <c r="A216" s="15" t="s">
        <v>279</v>
      </c>
      <c r="B216" s="16" t="s">
        <v>280</v>
      </c>
      <c r="C216" s="17" t="s">
        <v>212</v>
      </c>
      <c r="D216" s="17" t="s">
        <v>236</v>
      </c>
      <c r="E216" s="17" t="s">
        <v>337</v>
      </c>
      <c r="F216" s="18" t="s">
        <v>414</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19">
        <v>0</v>
      </c>
      <c r="AI216" s="19">
        <v>0</v>
      </c>
      <c r="AJ216" s="19">
        <v>0</v>
      </c>
      <c r="AK216" s="19">
        <v>0</v>
      </c>
      <c r="AL216" s="19">
        <v>0</v>
      </c>
      <c r="AM216" s="19">
        <v>0</v>
      </c>
      <c r="AN216" s="19">
        <v>0</v>
      </c>
      <c r="AO216" s="19">
        <v>0</v>
      </c>
      <c r="AP216" s="19">
        <v>0</v>
      </c>
    </row>
    <row r="217" spans="1:42" hidden="1">
      <c r="A217" s="15" t="s">
        <v>279</v>
      </c>
      <c r="B217" s="16" t="s">
        <v>280</v>
      </c>
      <c r="C217" s="17" t="s">
        <v>212</v>
      </c>
      <c r="D217" s="17" t="s">
        <v>236</v>
      </c>
      <c r="E217" s="17" t="s">
        <v>301</v>
      </c>
      <c r="F217" s="18" t="s">
        <v>415</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19">
        <v>0</v>
      </c>
      <c r="AI217" s="19">
        <v>0</v>
      </c>
      <c r="AJ217" s="19">
        <v>0</v>
      </c>
      <c r="AK217" s="19">
        <v>0</v>
      </c>
      <c r="AL217" s="19">
        <v>0</v>
      </c>
      <c r="AM217" s="19">
        <v>0</v>
      </c>
      <c r="AN217" s="19">
        <v>0</v>
      </c>
      <c r="AO217" s="19">
        <v>0</v>
      </c>
      <c r="AP217" s="19">
        <v>0</v>
      </c>
    </row>
    <row r="218" spans="1:42" hidden="1">
      <c r="A218" s="15" t="s">
        <v>279</v>
      </c>
      <c r="B218" s="16" t="s">
        <v>280</v>
      </c>
      <c r="C218" s="17" t="s">
        <v>212</v>
      </c>
      <c r="D218" s="17" t="s">
        <v>236</v>
      </c>
      <c r="E218" s="17" t="s">
        <v>301</v>
      </c>
      <c r="F218" s="18" t="s">
        <v>416</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19">
        <v>0</v>
      </c>
      <c r="AI218" s="19">
        <v>0</v>
      </c>
      <c r="AJ218" s="19">
        <v>0</v>
      </c>
      <c r="AK218" s="19">
        <v>0</v>
      </c>
      <c r="AL218" s="19">
        <v>0</v>
      </c>
      <c r="AM218" s="19">
        <v>0</v>
      </c>
      <c r="AN218" s="19">
        <v>0</v>
      </c>
      <c r="AO218" s="19">
        <v>0</v>
      </c>
      <c r="AP218" s="19">
        <v>0</v>
      </c>
    </row>
    <row r="219" spans="1:42" hidden="1">
      <c r="A219" s="15" t="s">
        <v>279</v>
      </c>
      <c r="B219" s="16" t="s">
        <v>280</v>
      </c>
      <c r="C219" s="17" t="s">
        <v>212</v>
      </c>
      <c r="D219" s="17" t="s">
        <v>236</v>
      </c>
      <c r="E219" s="17" t="s">
        <v>301</v>
      </c>
      <c r="F219" s="18" t="s">
        <v>417</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19">
        <v>0</v>
      </c>
      <c r="AI219" s="19">
        <v>0</v>
      </c>
      <c r="AJ219" s="19">
        <v>0</v>
      </c>
      <c r="AK219" s="19">
        <v>0</v>
      </c>
      <c r="AL219" s="19">
        <v>0</v>
      </c>
      <c r="AM219" s="19">
        <v>0</v>
      </c>
      <c r="AN219" s="19">
        <v>0</v>
      </c>
      <c r="AO219" s="19">
        <v>0</v>
      </c>
      <c r="AP219" s="19">
        <v>0</v>
      </c>
    </row>
    <row r="220" spans="1:42" hidden="1">
      <c r="A220" s="15" t="s">
        <v>279</v>
      </c>
      <c r="B220" s="16" t="s">
        <v>280</v>
      </c>
      <c r="C220" s="17" t="s">
        <v>212</v>
      </c>
      <c r="D220" s="17" t="s">
        <v>236</v>
      </c>
      <c r="E220" s="17" t="s">
        <v>232</v>
      </c>
      <c r="F220" s="18" t="s">
        <v>418</v>
      </c>
      <c r="G220" s="19">
        <v>118.07169833959401</v>
      </c>
      <c r="H220" s="19">
        <v>87.627369862229557</v>
      </c>
      <c r="I220" s="19">
        <v>65.03299314698738</v>
      </c>
      <c r="J220" s="19">
        <v>48.264488644421562</v>
      </c>
      <c r="K220" s="19">
        <v>35.819677849402645</v>
      </c>
      <c r="L220" s="19">
        <v>26.583713145446993</v>
      </c>
      <c r="M220" s="19">
        <v>19.729206040617605</v>
      </c>
      <c r="N220" s="19">
        <v>14.642106949600748</v>
      </c>
      <c r="O220" s="19">
        <v>10.866696585872097</v>
      </c>
      <c r="P220" s="19">
        <v>8.0647611095767999</v>
      </c>
      <c r="Q220" s="19">
        <v>5.9852938048442521</v>
      </c>
      <c r="R220" s="19">
        <v>4.4420090618390091</v>
      </c>
      <c r="S220" s="19">
        <v>3.2966542911377306</v>
      </c>
      <c r="T220" s="19">
        <v>2.4466247961181433</v>
      </c>
      <c r="U220" s="19">
        <v>1.815772102362085</v>
      </c>
      <c r="V220" s="19">
        <v>1.3475823235943443</v>
      </c>
      <c r="W220" s="19">
        <v>1.0001134594487817</v>
      </c>
      <c r="X220" s="19">
        <v>0.74223809132695551</v>
      </c>
      <c r="Y220" s="19">
        <v>0.55085488452512499</v>
      </c>
      <c r="Z220" s="19">
        <v>0.40881909369903674</v>
      </c>
      <c r="AA220" s="19">
        <v>0.30340667945058164</v>
      </c>
      <c r="AB220" s="19">
        <v>0.22517444648267149</v>
      </c>
      <c r="AC220" s="19">
        <v>0.16711409070028727</v>
      </c>
      <c r="AD220" s="19">
        <v>0.12402437197834078</v>
      </c>
      <c r="AE220" s="19">
        <v>9.2045169741006183E-2</v>
      </c>
      <c r="AF220" s="19">
        <v>6.8311680498815336E-2</v>
      </c>
      <c r="AG220" s="19">
        <v>5.069777920669425E-2</v>
      </c>
      <c r="AH220" s="19">
        <v>3.762555389828675E-2</v>
      </c>
      <c r="AI220" s="19">
        <v>2.7923951074487124E-2</v>
      </c>
      <c r="AJ220" s="19">
        <v>2.0723868829100638E-2</v>
      </c>
      <c r="AK220" s="19">
        <v>1.5380299804283955E-2</v>
      </c>
      <c r="AL220" s="19">
        <v>1.141454928229841E-2</v>
      </c>
      <c r="AM220" s="19">
        <v>8.4713521177089291E-3</v>
      </c>
      <c r="AN220" s="19">
        <v>6.2870469019308808E-3</v>
      </c>
      <c r="AO220" s="19">
        <v>4.6659562957428709E-3</v>
      </c>
      <c r="AP220" s="19">
        <v>3.4628576012525332E-3</v>
      </c>
    </row>
    <row r="221" spans="1:42" hidden="1">
      <c r="A221" s="15" t="s">
        <v>279</v>
      </c>
      <c r="B221" s="16" t="s">
        <v>280</v>
      </c>
      <c r="C221" s="17" t="s">
        <v>212</v>
      </c>
      <c r="D221" s="17" t="s">
        <v>242</v>
      </c>
      <c r="E221" s="17" t="s">
        <v>306</v>
      </c>
      <c r="F221" s="18" t="s">
        <v>419</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19">
        <v>0</v>
      </c>
      <c r="AI221" s="19">
        <v>0</v>
      </c>
      <c r="AJ221" s="19">
        <v>0</v>
      </c>
      <c r="AK221" s="19">
        <v>0</v>
      </c>
      <c r="AL221" s="19">
        <v>0</v>
      </c>
      <c r="AM221" s="19">
        <v>0</v>
      </c>
      <c r="AN221" s="19">
        <v>0</v>
      </c>
      <c r="AO221" s="19">
        <v>0</v>
      </c>
      <c r="AP221" s="19">
        <v>0</v>
      </c>
    </row>
    <row r="222" spans="1:42" hidden="1">
      <c r="A222" s="15" t="s">
        <v>279</v>
      </c>
      <c r="B222" s="16" t="s">
        <v>280</v>
      </c>
      <c r="C222" s="17" t="s">
        <v>212</v>
      </c>
      <c r="D222" s="17" t="s">
        <v>242</v>
      </c>
      <c r="E222" s="17" t="s">
        <v>337</v>
      </c>
      <c r="F222" s="18" t="s">
        <v>420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19">
        <v>0</v>
      </c>
      <c r="AI222" s="19">
        <v>0</v>
      </c>
      <c r="AJ222" s="19">
        <v>0</v>
      </c>
      <c r="AK222" s="19">
        <v>0</v>
      </c>
      <c r="AL222" s="19">
        <v>0</v>
      </c>
      <c r="AM222" s="19">
        <v>0</v>
      </c>
      <c r="AN222" s="19">
        <v>0</v>
      </c>
      <c r="AO222" s="19">
        <v>0</v>
      </c>
      <c r="AP222" s="19">
        <v>0</v>
      </c>
    </row>
    <row r="223" spans="1:42" hidden="1">
      <c r="A223" s="15" t="s">
        <v>279</v>
      </c>
      <c r="B223" s="16" t="s">
        <v>280</v>
      </c>
      <c r="C223" s="17" t="s">
        <v>212</v>
      </c>
      <c r="D223" s="17" t="s">
        <v>244</v>
      </c>
      <c r="E223" s="17" t="s">
        <v>306</v>
      </c>
      <c r="F223" s="18" t="s">
        <v>421</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19">
        <v>0</v>
      </c>
      <c r="AI223" s="19">
        <v>0</v>
      </c>
      <c r="AJ223" s="19">
        <v>0</v>
      </c>
      <c r="AK223" s="19">
        <v>0</v>
      </c>
      <c r="AL223" s="19">
        <v>0</v>
      </c>
      <c r="AM223" s="19">
        <v>0</v>
      </c>
      <c r="AN223" s="19">
        <v>0</v>
      </c>
      <c r="AO223" s="19">
        <v>0</v>
      </c>
      <c r="AP223" s="19">
        <v>0</v>
      </c>
    </row>
    <row r="224" spans="1:42" hidden="1">
      <c r="A224" s="15" t="s">
        <v>279</v>
      </c>
      <c r="B224" s="16" t="s">
        <v>280</v>
      </c>
      <c r="C224" s="17" t="s">
        <v>212</v>
      </c>
      <c r="D224" s="17" t="s">
        <v>244</v>
      </c>
      <c r="E224" s="17" t="s">
        <v>284</v>
      </c>
      <c r="F224" s="18" t="s">
        <v>422</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19">
        <v>0</v>
      </c>
      <c r="AI224" s="19">
        <v>0</v>
      </c>
      <c r="AJ224" s="19">
        <v>0</v>
      </c>
      <c r="AK224" s="19">
        <v>0</v>
      </c>
      <c r="AL224" s="19">
        <v>0</v>
      </c>
      <c r="AM224" s="19">
        <v>0</v>
      </c>
      <c r="AN224" s="19">
        <v>0</v>
      </c>
      <c r="AO224" s="19">
        <v>0</v>
      </c>
      <c r="AP224" s="19">
        <v>0</v>
      </c>
    </row>
    <row r="225" spans="1:42" hidden="1">
      <c r="A225" s="15" t="s">
        <v>279</v>
      </c>
      <c r="B225" s="16" t="s">
        <v>280</v>
      </c>
      <c r="C225" s="17" t="s">
        <v>212</v>
      </c>
      <c r="D225" s="17" t="s">
        <v>423</v>
      </c>
      <c r="E225" s="17" t="s">
        <v>301</v>
      </c>
      <c r="F225" s="18" t="s">
        <v>424</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19">
        <v>0</v>
      </c>
      <c r="AI225" s="19">
        <v>0</v>
      </c>
      <c r="AJ225" s="19">
        <v>0</v>
      </c>
      <c r="AK225" s="19">
        <v>0</v>
      </c>
      <c r="AL225" s="19">
        <v>0</v>
      </c>
      <c r="AM225" s="19">
        <v>0</v>
      </c>
      <c r="AN225" s="19">
        <v>0</v>
      </c>
      <c r="AO225" s="19">
        <v>0</v>
      </c>
      <c r="AP225" s="19">
        <v>0</v>
      </c>
    </row>
    <row r="226" spans="1:42" hidden="1">
      <c r="A226" s="15" t="s">
        <v>279</v>
      </c>
      <c r="B226" s="16" t="s">
        <v>280</v>
      </c>
      <c r="C226" s="17" t="s">
        <v>212</v>
      </c>
      <c r="D226" s="17" t="s">
        <v>423</v>
      </c>
      <c r="E226" s="17" t="s">
        <v>301</v>
      </c>
      <c r="F226" s="18" t="s">
        <v>425</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19">
        <v>0</v>
      </c>
      <c r="AI226" s="19">
        <v>0</v>
      </c>
      <c r="AJ226" s="19">
        <v>0</v>
      </c>
      <c r="AK226" s="19">
        <v>0</v>
      </c>
      <c r="AL226" s="19">
        <v>0</v>
      </c>
      <c r="AM226" s="19">
        <v>0</v>
      </c>
      <c r="AN226" s="19">
        <v>0</v>
      </c>
      <c r="AO226" s="19">
        <v>0</v>
      </c>
      <c r="AP226" s="19">
        <v>0</v>
      </c>
    </row>
    <row r="227" spans="1:42" hidden="1">
      <c r="A227" s="15" t="s">
        <v>279</v>
      </c>
      <c r="B227" s="16" t="s">
        <v>280</v>
      </c>
      <c r="C227" s="17" t="s">
        <v>212</v>
      </c>
      <c r="D227" s="17" t="s">
        <v>426</v>
      </c>
      <c r="E227" s="17" t="s">
        <v>298</v>
      </c>
      <c r="F227" s="18" t="s">
        <v>427</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19">
        <v>0</v>
      </c>
      <c r="AI227" s="19">
        <v>0</v>
      </c>
      <c r="AJ227" s="19">
        <v>0</v>
      </c>
      <c r="AK227" s="19">
        <v>0</v>
      </c>
      <c r="AL227" s="19">
        <v>0</v>
      </c>
      <c r="AM227" s="19">
        <v>0</v>
      </c>
      <c r="AN227" s="19">
        <v>0</v>
      </c>
      <c r="AO227" s="19">
        <v>0</v>
      </c>
      <c r="AP227" s="19">
        <v>0</v>
      </c>
    </row>
    <row r="228" spans="1:42" hidden="1">
      <c r="A228" s="15" t="s">
        <v>279</v>
      </c>
      <c r="B228" s="16" t="s">
        <v>280</v>
      </c>
      <c r="C228" s="17" t="s">
        <v>212</v>
      </c>
      <c r="D228" s="17" t="s">
        <v>426</v>
      </c>
      <c r="E228" s="17" t="s">
        <v>306</v>
      </c>
      <c r="F228" s="18" t="s">
        <v>428</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19">
        <v>0</v>
      </c>
      <c r="AI228" s="19">
        <v>0</v>
      </c>
      <c r="AJ228" s="19">
        <v>0</v>
      </c>
      <c r="AK228" s="19">
        <v>0</v>
      </c>
      <c r="AL228" s="19">
        <v>0</v>
      </c>
      <c r="AM228" s="19">
        <v>0</v>
      </c>
      <c r="AN228" s="19">
        <v>0</v>
      </c>
      <c r="AO228" s="19">
        <v>0</v>
      </c>
      <c r="AP228" s="19">
        <v>0</v>
      </c>
    </row>
    <row r="229" spans="1:42" hidden="1">
      <c r="A229" s="15" t="s">
        <v>279</v>
      </c>
      <c r="B229" s="16" t="s">
        <v>280</v>
      </c>
      <c r="C229" s="17" t="s">
        <v>212</v>
      </c>
      <c r="D229" s="17" t="s">
        <v>426</v>
      </c>
      <c r="E229" s="17" t="s">
        <v>306</v>
      </c>
      <c r="F229" s="18" t="s">
        <v>429</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19">
        <v>0</v>
      </c>
      <c r="AI229" s="19">
        <v>0</v>
      </c>
      <c r="AJ229" s="19">
        <v>0</v>
      </c>
      <c r="AK229" s="19">
        <v>0</v>
      </c>
      <c r="AL229" s="19">
        <v>0</v>
      </c>
      <c r="AM229" s="19">
        <v>0</v>
      </c>
      <c r="AN229" s="19">
        <v>0</v>
      </c>
      <c r="AO229" s="19">
        <v>0</v>
      </c>
      <c r="AP229" s="19">
        <v>0</v>
      </c>
    </row>
    <row r="230" spans="1:42" hidden="1">
      <c r="A230" s="15" t="s">
        <v>279</v>
      </c>
      <c r="B230" s="16" t="s">
        <v>280</v>
      </c>
      <c r="C230" s="17" t="s">
        <v>212</v>
      </c>
      <c r="D230" s="17" t="s">
        <v>426</v>
      </c>
      <c r="E230" s="17" t="s">
        <v>306</v>
      </c>
      <c r="F230" s="18" t="s">
        <v>430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19">
        <v>0</v>
      </c>
      <c r="AI230" s="19">
        <v>0</v>
      </c>
      <c r="AJ230" s="19">
        <v>0</v>
      </c>
      <c r="AK230" s="19">
        <v>0</v>
      </c>
      <c r="AL230" s="19">
        <v>0</v>
      </c>
      <c r="AM230" s="19">
        <v>0</v>
      </c>
      <c r="AN230" s="19">
        <v>0</v>
      </c>
      <c r="AO230" s="19">
        <v>0</v>
      </c>
      <c r="AP230" s="19">
        <v>0</v>
      </c>
    </row>
    <row r="231" spans="1:42" hidden="1">
      <c r="A231" s="15" t="s">
        <v>279</v>
      </c>
      <c r="B231" s="16" t="s">
        <v>280</v>
      </c>
      <c r="C231" s="17" t="s">
        <v>212</v>
      </c>
      <c r="D231" s="17" t="s">
        <v>426</v>
      </c>
      <c r="E231" s="17" t="s">
        <v>281</v>
      </c>
      <c r="F231" s="18" t="s">
        <v>431</v>
      </c>
      <c r="G231" s="19">
        <v>0</v>
      </c>
      <c r="H231" s="19">
        <v>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19">
        <v>0</v>
      </c>
      <c r="AI231" s="19">
        <v>0</v>
      </c>
      <c r="AJ231" s="19">
        <v>0</v>
      </c>
      <c r="AK231" s="19">
        <v>0</v>
      </c>
      <c r="AL231" s="19">
        <v>0</v>
      </c>
      <c r="AM231" s="19">
        <v>0</v>
      </c>
      <c r="AN231" s="19">
        <v>0</v>
      </c>
      <c r="AO231" s="19">
        <v>0</v>
      </c>
      <c r="AP231" s="19">
        <v>0</v>
      </c>
    </row>
    <row r="232" spans="1:42" hidden="1">
      <c r="A232" s="15" t="s">
        <v>279</v>
      </c>
      <c r="B232" s="16" t="s">
        <v>280</v>
      </c>
      <c r="C232" s="17" t="s">
        <v>212</v>
      </c>
      <c r="D232" s="17" t="s">
        <v>426</v>
      </c>
      <c r="E232" s="17" t="s">
        <v>281</v>
      </c>
      <c r="F232" s="18" t="s">
        <v>432</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19">
        <v>0</v>
      </c>
      <c r="AI232" s="19">
        <v>0</v>
      </c>
      <c r="AJ232" s="19">
        <v>0</v>
      </c>
      <c r="AK232" s="19">
        <v>0</v>
      </c>
      <c r="AL232" s="19">
        <v>0</v>
      </c>
      <c r="AM232" s="19">
        <v>0</v>
      </c>
      <c r="AN232" s="19">
        <v>0</v>
      </c>
      <c r="AO232" s="19">
        <v>0</v>
      </c>
      <c r="AP232" s="19">
        <v>0</v>
      </c>
    </row>
    <row r="233" spans="1:42" hidden="1">
      <c r="A233" s="15" t="s">
        <v>279</v>
      </c>
      <c r="B233" s="16" t="s">
        <v>280</v>
      </c>
      <c r="C233" s="17" t="s">
        <v>212</v>
      </c>
      <c r="D233" s="17" t="s">
        <v>426</v>
      </c>
      <c r="E233" s="17" t="s">
        <v>281</v>
      </c>
      <c r="F233" s="18" t="s">
        <v>433</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19">
        <v>0</v>
      </c>
      <c r="AI233" s="19">
        <v>0</v>
      </c>
      <c r="AJ233" s="19">
        <v>0</v>
      </c>
      <c r="AK233" s="19">
        <v>0</v>
      </c>
      <c r="AL233" s="19">
        <v>0</v>
      </c>
      <c r="AM233" s="19">
        <v>0</v>
      </c>
      <c r="AN233" s="19">
        <v>0</v>
      </c>
      <c r="AO233" s="19">
        <v>0</v>
      </c>
      <c r="AP233" s="19">
        <v>0</v>
      </c>
    </row>
    <row r="234" spans="1:42" hidden="1">
      <c r="A234" s="15" t="s">
        <v>279</v>
      </c>
      <c r="B234" s="16" t="s">
        <v>280</v>
      </c>
      <c r="C234" s="17" t="s">
        <v>212</v>
      </c>
      <c r="D234" s="17" t="s">
        <v>426</v>
      </c>
      <c r="E234" s="17" t="s">
        <v>281</v>
      </c>
      <c r="F234" s="18" t="s">
        <v>434</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19">
        <v>0</v>
      </c>
      <c r="AI234" s="19">
        <v>0</v>
      </c>
      <c r="AJ234" s="19">
        <v>0</v>
      </c>
      <c r="AK234" s="19">
        <v>0</v>
      </c>
      <c r="AL234" s="19">
        <v>0</v>
      </c>
      <c r="AM234" s="19">
        <v>0</v>
      </c>
      <c r="AN234" s="19">
        <v>0</v>
      </c>
      <c r="AO234" s="19">
        <v>0</v>
      </c>
      <c r="AP234" s="19">
        <v>0</v>
      </c>
    </row>
    <row r="235" spans="1:42" hidden="1">
      <c r="A235" s="15" t="s">
        <v>279</v>
      </c>
      <c r="B235" s="16" t="s">
        <v>280</v>
      </c>
      <c r="C235" s="17" t="s">
        <v>212</v>
      </c>
      <c r="D235" s="17" t="s">
        <v>426</v>
      </c>
      <c r="E235" s="17" t="s">
        <v>281</v>
      </c>
      <c r="F235" s="18" t="s">
        <v>435</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19">
        <v>0</v>
      </c>
      <c r="AI235" s="19">
        <v>0</v>
      </c>
      <c r="AJ235" s="19">
        <v>0</v>
      </c>
      <c r="AK235" s="19">
        <v>0</v>
      </c>
      <c r="AL235" s="19">
        <v>0</v>
      </c>
      <c r="AM235" s="19">
        <v>0</v>
      </c>
      <c r="AN235" s="19">
        <v>0</v>
      </c>
      <c r="AO235" s="19">
        <v>0</v>
      </c>
      <c r="AP235" s="19">
        <v>0</v>
      </c>
    </row>
    <row r="236" spans="1:42" hidden="1">
      <c r="A236" s="15" t="s">
        <v>279</v>
      </c>
      <c r="B236" s="16" t="s">
        <v>280</v>
      </c>
      <c r="C236" s="17" t="s">
        <v>212</v>
      </c>
      <c r="D236" s="17" t="s">
        <v>426</v>
      </c>
      <c r="E236" s="17" t="s">
        <v>292</v>
      </c>
      <c r="F236" s="18" t="s">
        <v>436</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19">
        <v>0</v>
      </c>
      <c r="AI236" s="19">
        <v>0</v>
      </c>
      <c r="AJ236" s="19">
        <v>0</v>
      </c>
      <c r="AK236" s="19">
        <v>0</v>
      </c>
      <c r="AL236" s="19">
        <v>0</v>
      </c>
      <c r="AM236" s="19">
        <v>0</v>
      </c>
      <c r="AN236" s="19">
        <v>0</v>
      </c>
      <c r="AO236" s="19">
        <v>0</v>
      </c>
      <c r="AP236" s="19">
        <v>0</v>
      </c>
    </row>
    <row r="237" spans="1:42" hidden="1">
      <c r="A237" s="15" t="s">
        <v>279</v>
      </c>
      <c r="B237" s="16" t="s">
        <v>280</v>
      </c>
      <c r="C237" s="17" t="s">
        <v>212</v>
      </c>
      <c r="D237" s="17" t="s">
        <v>426</v>
      </c>
      <c r="E237" s="17" t="s">
        <v>292</v>
      </c>
      <c r="F237" s="18" t="s">
        <v>437</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19">
        <v>0</v>
      </c>
      <c r="AI237" s="19">
        <v>0</v>
      </c>
      <c r="AJ237" s="19">
        <v>0</v>
      </c>
      <c r="AK237" s="19">
        <v>0</v>
      </c>
      <c r="AL237" s="19">
        <v>0</v>
      </c>
      <c r="AM237" s="19">
        <v>0</v>
      </c>
      <c r="AN237" s="19">
        <v>0</v>
      </c>
      <c r="AO237" s="19">
        <v>0</v>
      </c>
      <c r="AP237" s="19">
        <v>0</v>
      </c>
    </row>
    <row r="238" spans="1:42" hidden="1">
      <c r="A238" s="15" t="s">
        <v>279</v>
      </c>
      <c r="B238" s="16" t="s">
        <v>280</v>
      </c>
      <c r="C238" s="17" t="s">
        <v>212</v>
      </c>
      <c r="D238" s="17" t="s">
        <v>426</v>
      </c>
      <c r="E238" s="17" t="s">
        <v>292</v>
      </c>
      <c r="F238" s="18" t="s">
        <v>438</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19">
        <v>0</v>
      </c>
      <c r="AI238" s="19">
        <v>0</v>
      </c>
      <c r="AJ238" s="19">
        <v>0</v>
      </c>
      <c r="AK238" s="19">
        <v>0</v>
      </c>
      <c r="AL238" s="19">
        <v>0</v>
      </c>
      <c r="AM238" s="19">
        <v>0</v>
      </c>
      <c r="AN238" s="19">
        <v>0</v>
      </c>
      <c r="AO238" s="19">
        <v>0</v>
      </c>
      <c r="AP238" s="19">
        <v>0</v>
      </c>
    </row>
    <row r="239" spans="1:42" hidden="1">
      <c r="A239" s="15" t="s">
        <v>279</v>
      </c>
      <c r="B239" s="16" t="s">
        <v>280</v>
      </c>
      <c r="C239" s="17" t="s">
        <v>212</v>
      </c>
      <c r="D239" s="17" t="s">
        <v>426</v>
      </c>
      <c r="E239" s="17" t="s">
        <v>284</v>
      </c>
      <c r="F239" s="18" t="s">
        <v>439</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19">
        <v>0</v>
      </c>
      <c r="AI239" s="19">
        <v>0</v>
      </c>
      <c r="AJ239" s="19">
        <v>0</v>
      </c>
      <c r="AK239" s="19">
        <v>0</v>
      </c>
      <c r="AL239" s="19">
        <v>0</v>
      </c>
      <c r="AM239" s="19">
        <v>0</v>
      </c>
      <c r="AN239" s="19">
        <v>0</v>
      </c>
      <c r="AO239" s="19">
        <v>0</v>
      </c>
      <c r="AP239" s="19">
        <v>0</v>
      </c>
    </row>
    <row r="240" spans="1:42" hidden="1">
      <c r="A240" s="15" t="s">
        <v>279</v>
      </c>
      <c r="B240" s="16" t="s">
        <v>280</v>
      </c>
      <c r="C240" s="17" t="s">
        <v>212</v>
      </c>
      <c r="D240" s="17" t="s">
        <v>426</v>
      </c>
      <c r="E240" s="17" t="s">
        <v>284</v>
      </c>
      <c r="F240" s="18" t="s">
        <v>440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19">
        <v>0</v>
      </c>
      <c r="AI240" s="19">
        <v>0</v>
      </c>
      <c r="AJ240" s="19">
        <v>0</v>
      </c>
      <c r="AK240" s="19">
        <v>0</v>
      </c>
      <c r="AL240" s="19">
        <v>0</v>
      </c>
      <c r="AM240" s="19">
        <v>0</v>
      </c>
      <c r="AN240" s="19">
        <v>0</v>
      </c>
      <c r="AO240" s="19">
        <v>0</v>
      </c>
      <c r="AP240" s="19">
        <v>0</v>
      </c>
    </row>
    <row r="241" spans="1:42" hidden="1">
      <c r="A241" s="15" t="s">
        <v>279</v>
      </c>
      <c r="B241" s="16" t="s">
        <v>280</v>
      </c>
      <c r="C241" s="17" t="s">
        <v>212</v>
      </c>
      <c r="D241" s="17" t="s">
        <v>426</v>
      </c>
      <c r="E241" s="17" t="s">
        <v>284</v>
      </c>
      <c r="F241" s="18" t="s">
        <v>441</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19">
        <v>0</v>
      </c>
      <c r="AI241" s="19">
        <v>0</v>
      </c>
      <c r="AJ241" s="19">
        <v>0</v>
      </c>
      <c r="AK241" s="19">
        <v>0</v>
      </c>
      <c r="AL241" s="19">
        <v>0</v>
      </c>
      <c r="AM241" s="19">
        <v>0</v>
      </c>
      <c r="AN241" s="19">
        <v>0</v>
      </c>
      <c r="AO241" s="19">
        <v>0</v>
      </c>
      <c r="AP241" s="19">
        <v>0</v>
      </c>
    </row>
    <row r="242" spans="1:42" hidden="1">
      <c r="A242" s="15" t="s">
        <v>279</v>
      </c>
      <c r="B242" s="16" t="s">
        <v>280</v>
      </c>
      <c r="C242" s="17" t="s">
        <v>212</v>
      </c>
      <c r="D242" s="17" t="s">
        <v>426</v>
      </c>
      <c r="E242" s="17" t="s">
        <v>284</v>
      </c>
      <c r="F242" s="18" t="s">
        <v>442</v>
      </c>
      <c r="G242" s="19">
        <v>0</v>
      </c>
      <c r="H242" s="19">
        <v>0</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19">
        <v>0</v>
      </c>
      <c r="AI242" s="19">
        <v>0</v>
      </c>
      <c r="AJ242" s="19">
        <v>0</v>
      </c>
      <c r="AK242" s="19">
        <v>0</v>
      </c>
      <c r="AL242" s="19">
        <v>0</v>
      </c>
      <c r="AM242" s="19">
        <v>0</v>
      </c>
      <c r="AN242" s="19">
        <v>0</v>
      </c>
      <c r="AO242" s="19">
        <v>0</v>
      </c>
      <c r="AP242" s="19">
        <v>0</v>
      </c>
    </row>
    <row r="243" spans="1:42" hidden="1">
      <c r="A243" s="15" t="s">
        <v>279</v>
      </c>
      <c r="B243" s="16" t="s">
        <v>280</v>
      </c>
      <c r="C243" s="17" t="s">
        <v>212</v>
      </c>
      <c r="D243" s="17" t="s">
        <v>426</v>
      </c>
      <c r="E243" s="17" t="s">
        <v>286</v>
      </c>
      <c r="F243" s="18" t="s">
        <v>443</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19">
        <v>0</v>
      </c>
      <c r="AI243" s="19">
        <v>0</v>
      </c>
      <c r="AJ243" s="19">
        <v>0</v>
      </c>
      <c r="AK243" s="19">
        <v>0</v>
      </c>
      <c r="AL243" s="19">
        <v>0</v>
      </c>
      <c r="AM243" s="19">
        <v>0</v>
      </c>
      <c r="AN243" s="19">
        <v>0</v>
      </c>
      <c r="AO243" s="19">
        <v>0</v>
      </c>
      <c r="AP243" s="19">
        <v>0</v>
      </c>
    </row>
    <row r="244" spans="1:42" hidden="1">
      <c r="A244" s="15" t="s">
        <v>279</v>
      </c>
      <c r="B244" s="16" t="s">
        <v>280</v>
      </c>
      <c r="C244" s="17" t="s">
        <v>212</v>
      </c>
      <c r="D244" s="17" t="s">
        <v>426</v>
      </c>
      <c r="E244" s="17" t="s">
        <v>286</v>
      </c>
      <c r="F244" s="18" t="s">
        <v>444</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19">
        <v>0</v>
      </c>
      <c r="AI244" s="19">
        <v>0</v>
      </c>
      <c r="AJ244" s="19">
        <v>0</v>
      </c>
      <c r="AK244" s="19">
        <v>0</v>
      </c>
      <c r="AL244" s="19">
        <v>0</v>
      </c>
      <c r="AM244" s="19">
        <v>0</v>
      </c>
      <c r="AN244" s="19">
        <v>0</v>
      </c>
      <c r="AO244" s="19">
        <v>0</v>
      </c>
      <c r="AP244" s="19">
        <v>0</v>
      </c>
    </row>
    <row r="245" spans="1:42" hidden="1">
      <c r="A245" s="15" t="s">
        <v>279</v>
      </c>
      <c r="B245" s="16" t="s">
        <v>280</v>
      </c>
      <c r="C245" s="17" t="s">
        <v>212</v>
      </c>
      <c r="D245" s="17" t="s">
        <v>426</v>
      </c>
      <c r="E245" s="17" t="s">
        <v>295</v>
      </c>
      <c r="F245" s="18" t="s">
        <v>445</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19">
        <v>0</v>
      </c>
      <c r="AI245" s="19">
        <v>0</v>
      </c>
      <c r="AJ245" s="19">
        <v>0</v>
      </c>
      <c r="AK245" s="19">
        <v>0</v>
      </c>
      <c r="AL245" s="19">
        <v>0</v>
      </c>
      <c r="AM245" s="19">
        <v>0</v>
      </c>
      <c r="AN245" s="19">
        <v>0</v>
      </c>
      <c r="AO245" s="19">
        <v>0</v>
      </c>
      <c r="AP245" s="19">
        <v>0</v>
      </c>
    </row>
    <row r="246" spans="1:42" hidden="1">
      <c r="A246" s="15" t="s">
        <v>279</v>
      </c>
      <c r="B246" s="16" t="s">
        <v>280</v>
      </c>
      <c r="C246" s="17" t="s">
        <v>212</v>
      </c>
      <c r="D246" s="17" t="s">
        <v>426</v>
      </c>
      <c r="E246" s="17" t="s">
        <v>301</v>
      </c>
      <c r="F246" s="18" t="s">
        <v>446</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19">
        <v>0</v>
      </c>
      <c r="AI246" s="19">
        <v>0</v>
      </c>
      <c r="AJ246" s="19">
        <v>0</v>
      </c>
      <c r="AK246" s="19">
        <v>0</v>
      </c>
      <c r="AL246" s="19">
        <v>0</v>
      </c>
      <c r="AM246" s="19">
        <v>0</v>
      </c>
      <c r="AN246" s="19">
        <v>0</v>
      </c>
      <c r="AO246" s="19">
        <v>0</v>
      </c>
      <c r="AP246" s="19">
        <v>0</v>
      </c>
    </row>
    <row r="247" spans="1:42" hidden="1">
      <c r="A247" s="15" t="s">
        <v>279</v>
      </c>
      <c r="B247" s="16" t="s">
        <v>280</v>
      </c>
      <c r="C247" s="17" t="s">
        <v>212</v>
      </c>
      <c r="D247" s="17" t="s">
        <v>426</v>
      </c>
      <c r="E247" s="17" t="s">
        <v>301</v>
      </c>
      <c r="F247" s="18" t="s">
        <v>447</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19">
        <v>0</v>
      </c>
      <c r="AI247" s="19">
        <v>0</v>
      </c>
      <c r="AJ247" s="19">
        <v>0</v>
      </c>
      <c r="AK247" s="19">
        <v>0</v>
      </c>
      <c r="AL247" s="19">
        <v>0</v>
      </c>
      <c r="AM247" s="19">
        <v>0</v>
      </c>
      <c r="AN247" s="19">
        <v>0</v>
      </c>
      <c r="AO247" s="19">
        <v>0</v>
      </c>
      <c r="AP247" s="19">
        <v>0</v>
      </c>
    </row>
    <row r="248" spans="1:42" hidden="1">
      <c r="A248" s="15" t="s">
        <v>279</v>
      </c>
      <c r="B248" s="16" t="s">
        <v>280</v>
      </c>
      <c r="C248" s="17" t="s">
        <v>212</v>
      </c>
      <c r="D248" s="17" t="s">
        <v>426</v>
      </c>
      <c r="E248" s="17" t="s">
        <v>301</v>
      </c>
      <c r="F248" s="18" t="s">
        <v>448</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19">
        <v>0</v>
      </c>
      <c r="AI248" s="19">
        <v>0</v>
      </c>
      <c r="AJ248" s="19">
        <v>0</v>
      </c>
      <c r="AK248" s="19">
        <v>0</v>
      </c>
      <c r="AL248" s="19">
        <v>0</v>
      </c>
      <c r="AM248" s="19">
        <v>0</v>
      </c>
      <c r="AN248" s="19">
        <v>0</v>
      </c>
      <c r="AO248" s="19">
        <v>0</v>
      </c>
      <c r="AP248" s="19">
        <v>0</v>
      </c>
    </row>
    <row r="249" spans="1:42" hidden="1">
      <c r="A249" s="15" t="s">
        <v>279</v>
      </c>
      <c r="B249" s="16" t="s">
        <v>280</v>
      </c>
      <c r="C249" s="17" t="s">
        <v>212</v>
      </c>
      <c r="D249" s="17" t="s">
        <v>426</v>
      </c>
      <c r="E249" s="17" t="s">
        <v>232</v>
      </c>
      <c r="F249" s="18" t="s">
        <v>449</v>
      </c>
      <c r="G249" s="19">
        <v>478874.89410189929</v>
      </c>
      <c r="H249" s="19">
        <v>363315.09036454558</v>
      </c>
      <c r="I249" s="19">
        <v>1516084.7540627576</v>
      </c>
      <c r="J249" s="19">
        <v>2371617.2407413814</v>
      </c>
      <c r="K249" s="19">
        <v>3006554.0011470807</v>
      </c>
      <c r="L249" s="19">
        <v>3477774.7858534395</v>
      </c>
      <c r="M249" s="19">
        <v>2593462.4056275459</v>
      </c>
      <c r="N249" s="19">
        <v>1937166.5353595598</v>
      </c>
      <c r="O249" s="19">
        <v>1450093.7670285597</v>
      </c>
      <c r="P249" s="19">
        <v>1085272.616657211</v>
      </c>
      <c r="Q249" s="19">
        <v>814519.18186534429</v>
      </c>
      <c r="R249" s="19">
        <v>622658.35883411753</v>
      </c>
      <c r="S249" s="19">
        <v>462108.32125440298</v>
      </c>
      <c r="T249" s="19">
        <v>487665.72855438729</v>
      </c>
      <c r="U249" s="19">
        <v>2265603.3207020462</v>
      </c>
      <c r="V249" s="19">
        <v>1845192.6514355061</v>
      </c>
      <c r="W249" s="19">
        <v>1694140.8130974006</v>
      </c>
      <c r="X249" s="19">
        <v>1415282.9767889541</v>
      </c>
      <c r="Y249" s="19">
        <v>1196262.8372105639</v>
      </c>
      <c r="Z249" s="19">
        <v>1026315.2890442533</v>
      </c>
      <c r="AA249" s="19">
        <v>893270.16556868202</v>
      </c>
      <c r="AB249" s="19">
        <v>803074.81767323811</v>
      </c>
      <c r="AC249" s="19">
        <v>838218.18115509208</v>
      </c>
      <c r="AD249" s="19">
        <v>975096.56350498635</v>
      </c>
      <c r="AE249" s="19">
        <v>723671.70476269326</v>
      </c>
      <c r="AF249" s="19">
        <v>773968.27508329414</v>
      </c>
      <c r="AG249" s="19">
        <v>1979462.7671476463</v>
      </c>
      <c r="AH249" s="19">
        <v>6078081.8910370767</v>
      </c>
      <c r="AI249" s="19">
        <v>6324775.5534861227</v>
      </c>
      <c r="AJ249" s="19">
        <v>4930849.267657768</v>
      </c>
      <c r="AK249" s="19">
        <v>3896341.4565000725</v>
      </c>
      <c r="AL249" s="19">
        <v>3010131.2101062317</v>
      </c>
      <c r="AM249" s="19">
        <v>2340582.2057591029</v>
      </c>
      <c r="AN249" s="19">
        <v>1843673.8096753415</v>
      </c>
      <c r="AO249" s="19">
        <v>1486735.9373863696</v>
      </c>
      <c r="AP249" s="19">
        <v>1221833.1080652936</v>
      </c>
    </row>
    <row r="250" spans="1:42" hidden="1">
      <c r="A250" s="15" t="s">
        <v>279</v>
      </c>
      <c r="B250" s="16" t="s">
        <v>280</v>
      </c>
      <c r="C250" s="17" t="s">
        <v>212</v>
      </c>
      <c r="D250" s="17" t="s">
        <v>426</v>
      </c>
      <c r="E250" s="17" t="s">
        <v>232</v>
      </c>
      <c r="F250" s="18" t="s">
        <v>450</v>
      </c>
      <c r="G250" s="19">
        <v>548286.81874647527</v>
      </c>
      <c r="H250" s="19">
        <v>521276.05925163114</v>
      </c>
      <c r="I250" s="19">
        <v>621280.78739806998</v>
      </c>
      <c r="J250" s="19">
        <v>695499.68510593055</v>
      </c>
      <c r="K250" s="19">
        <v>750581.5285254115</v>
      </c>
      <c r="L250" s="19">
        <v>791460.73271988251</v>
      </c>
      <c r="M250" s="19">
        <v>701560.2609523288</v>
      </c>
      <c r="N250" s="19">
        <v>634840.27639085788</v>
      </c>
      <c r="O250" s="19">
        <v>585323.78051091591</v>
      </c>
      <c r="P250" s="19">
        <v>548575.15526513767</v>
      </c>
      <c r="Q250" s="19">
        <v>521302.02019869268</v>
      </c>
      <c r="R250" s="19">
        <v>615273.60028640437</v>
      </c>
      <c r="S250" s="19">
        <v>456627.69399398589</v>
      </c>
      <c r="T250" s="19">
        <v>454702.35603805282</v>
      </c>
      <c r="U250" s="19">
        <v>453275.34384543949</v>
      </c>
      <c r="V250" s="19">
        <v>452216.28119995783</v>
      </c>
      <c r="W250" s="19">
        <v>451430.2937410837</v>
      </c>
      <c r="X250" s="19">
        <v>450846.97009338159</v>
      </c>
      <c r="Y250" s="19">
        <v>450414.05418088607</v>
      </c>
      <c r="Z250" s="19">
        <v>450092.76395370235</v>
      </c>
      <c r="AA250" s="19">
        <v>449854.31716275704</v>
      </c>
      <c r="AB250" s="19">
        <v>449677.35295002477</v>
      </c>
      <c r="AC250" s="19">
        <v>449546.01827169344</v>
      </c>
      <c r="AD250" s="19">
        <v>565264.30135348567</v>
      </c>
      <c r="AE250" s="19">
        <v>419513.09840697423</v>
      </c>
      <c r="AF250" s="19">
        <v>823021.14039950073</v>
      </c>
      <c r="AG250" s="19">
        <v>1122485.9701207695</v>
      </c>
      <c r="AH250" s="19">
        <v>1344734.957505035</v>
      </c>
      <c r="AI250" s="19">
        <v>1509677.9073643095</v>
      </c>
      <c r="AJ250" s="19">
        <v>1632090.9587283633</v>
      </c>
      <c r="AK250" s="19">
        <v>1722940.2806123444</v>
      </c>
      <c r="AL250" s="19">
        <v>1790364.4579758602</v>
      </c>
      <c r="AM250" s="19">
        <v>1840403.5732810062</v>
      </c>
      <c r="AN250" s="19">
        <v>1877540.2972045615</v>
      </c>
      <c r="AO250" s="19">
        <v>1905101.4612132409</v>
      </c>
      <c r="AP250" s="19">
        <v>2437233.94484219</v>
      </c>
    </row>
    <row r="251" spans="1:42" hidden="1">
      <c r="A251" s="15" t="s">
        <v>279</v>
      </c>
      <c r="B251" s="16" t="s">
        <v>280</v>
      </c>
      <c r="C251" s="17" t="s">
        <v>212</v>
      </c>
      <c r="D251" s="17" t="s">
        <v>451</v>
      </c>
      <c r="E251" s="17" t="s">
        <v>306</v>
      </c>
      <c r="F251" s="18" t="s">
        <v>452</v>
      </c>
      <c r="G251" s="19">
        <v>0</v>
      </c>
      <c r="H251" s="19">
        <v>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19">
        <v>0</v>
      </c>
      <c r="AI251" s="19">
        <v>0</v>
      </c>
      <c r="AJ251" s="19">
        <v>0</v>
      </c>
      <c r="AK251" s="19">
        <v>0</v>
      </c>
      <c r="AL251" s="19">
        <v>0</v>
      </c>
      <c r="AM251" s="19">
        <v>0</v>
      </c>
      <c r="AN251" s="19">
        <v>0</v>
      </c>
      <c r="AO251" s="19">
        <v>0</v>
      </c>
      <c r="AP251" s="19">
        <v>0</v>
      </c>
    </row>
    <row r="252" spans="1:42" hidden="1">
      <c r="A252" s="15" t="s">
        <v>279</v>
      </c>
      <c r="B252" s="16" t="s">
        <v>280</v>
      </c>
      <c r="C252" s="17" t="s">
        <v>212</v>
      </c>
      <c r="D252" s="17" t="s">
        <v>451</v>
      </c>
      <c r="E252" s="17" t="s">
        <v>306</v>
      </c>
      <c r="F252" s="18" t="s">
        <v>453</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19">
        <v>0</v>
      </c>
      <c r="AI252" s="19">
        <v>0</v>
      </c>
      <c r="AJ252" s="19">
        <v>0</v>
      </c>
      <c r="AK252" s="19">
        <v>0</v>
      </c>
      <c r="AL252" s="19">
        <v>0</v>
      </c>
      <c r="AM252" s="19">
        <v>0</v>
      </c>
      <c r="AN252" s="19">
        <v>0</v>
      </c>
      <c r="AO252" s="19">
        <v>0</v>
      </c>
      <c r="AP252" s="19">
        <v>0</v>
      </c>
    </row>
    <row r="253" spans="1:42" hidden="1">
      <c r="A253" s="15" t="s">
        <v>279</v>
      </c>
      <c r="B253" s="16" t="s">
        <v>280</v>
      </c>
      <c r="C253" s="17" t="s">
        <v>212</v>
      </c>
      <c r="D253" s="17" t="s">
        <v>451</v>
      </c>
      <c r="E253" s="17" t="s">
        <v>281</v>
      </c>
      <c r="F253" s="18" t="s">
        <v>454</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19">
        <v>0</v>
      </c>
      <c r="AI253" s="19">
        <v>0</v>
      </c>
      <c r="AJ253" s="19">
        <v>0</v>
      </c>
      <c r="AK253" s="19">
        <v>0</v>
      </c>
      <c r="AL253" s="19">
        <v>0</v>
      </c>
      <c r="AM253" s="19">
        <v>0</v>
      </c>
      <c r="AN253" s="19">
        <v>0</v>
      </c>
      <c r="AO253" s="19">
        <v>0</v>
      </c>
      <c r="AP253" s="19">
        <v>0</v>
      </c>
    </row>
    <row r="254" spans="1:42" hidden="1">
      <c r="A254" s="15" t="s">
        <v>279</v>
      </c>
      <c r="B254" s="16" t="s">
        <v>280</v>
      </c>
      <c r="C254" s="17" t="s">
        <v>212</v>
      </c>
      <c r="D254" s="17" t="s">
        <v>451</v>
      </c>
      <c r="E254" s="17" t="s">
        <v>281</v>
      </c>
      <c r="F254" s="18" t="s">
        <v>455</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19">
        <v>0</v>
      </c>
      <c r="AI254" s="19">
        <v>0</v>
      </c>
      <c r="AJ254" s="19">
        <v>0</v>
      </c>
      <c r="AK254" s="19">
        <v>0</v>
      </c>
      <c r="AL254" s="19">
        <v>0</v>
      </c>
      <c r="AM254" s="19">
        <v>0</v>
      </c>
      <c r="AN254" s="19">
        <v>0</v>
      </c>
      <c r="AO254" s="19">
        <v>0</v>
      </c>
      <c r="AP254" s="19">
        <v>0</v>
      </c>
    </row>
    <row r="255" spans="1:42" hidden="1">
      <c r="A255" s="15" t="s">
        <v>279</v>
      </c>
      <c r="B255" s="16" t="s">
        <v>280</v>
      </c>
      <c r="C255" s="17" t="s">
        <v>212</v>
      </c>
      <c r="D255" s="17" t="s">
        <v>451</v>
      </c>
      <c r="E255" s="17" t="s">
        <v>286</v>
      </c>
      <c r="F255" s="18" t="s">
        <v>456</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19">
        <v>0</v>
      </c>
      <c r="AI255" s="19">
        <v>0</v>
      </c>
      <c r="AJ255" s="19">
        <v>0</v>
      </c>
      <c r="AK255" s="19">
        <v>0</v>
      </c>
      <c r="AL255" s="19">
        <v>0</v>
      </c>
      <c r="AM255" s="19">
        <v>0</v>
      </c>
      <c r="AN255" s="19">
        <v>0</v>
      </c>
      <c r="AO255" s="19">
        <v>0</v>
      </c>
      <c r="AP255" s="19">
        <v>0</v>
      </c>
    </row>
    <row r="256" spans="1:42" hidden="1">
      <c r="A256" s="15" t="s">
        <v>279</v>
      </c>
      <c r="B256" s="16" t="s">
        <v>280</v>
      </c>
      <c r="C256" s="17" t="s">
        <v>212</v>
      </c>
      <c r="D256" s="17" t="s">
        <v>457</v>
      </c>
      <c r="E256" s="17" t="s">
        <v>306</v>
      </c>
      <c r="F256" s="18" t="s">
        <v>458</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19">
        <v>0</v>
      </c>
      <c r="AI256" s="19">
        <v>0</v>
      </c>
      <c r="AJ256" s="19">
        <v>0</v>
      </c>
      <c r="AK256" s="19">
        <v>0</v>
      </c>
      <c r="AL256" s="19">
        <v>0</v>
      </c>
      <c r="AM256" s="19">
        <v>0</v>
      </c>
      <c r="AN256" s="19">
        <v>0</v>
      </c>
      <c r="AO256" s="19">
        <v>0</v>
      </c>
      <c r="AP256" s="19">
        <v>0</v>
      </c>
    </row>
    <row r="257" spans="1:42" hidden="1">
      <c r="A257" s="15" t="s">
        <v>279</v>
      </c>
      <c r="B257" s="16" t="s">
        <v>280</v>
      </c>
      <c r="C257" s="17" t="s">
        <v>212</v>
      </c>
      <c r="D257" s="17" t="s">
        <v>457</v>
      </c>
      <c r="E257" s="17" t="s">
        <v>306</v>
      </c>
      <c r="F257" s="18" t="s">
        <v>459</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19">
        <v>0</v>
      </c>
      <c r="AI257" s="19">
        <v>0</v>
      </c>
      <c r="AJ257" s="19">
        <v>0</v>
      </c>
      <c r="AK257" s="19">
        <v>0</v>
      </c>
      <c r="AL257" s="19">
        <v>0</v>
      </c>
      <c r="AM257" s="19">
        <v>0</v>
      </c>
      <c r="AN257" s="19">
        <v>0</v>
      </c>
      <c r="AO257" s="19">
        <v>0</v>
      </c>
      <c r="AP257" s="19">
        <v>0</v>
      </c>
    </row>
    <row r="258" spans="1:42" hidden="1">
      <c r="A258" s="15" t="s">
        <v>279</v>
      </c>
      <c r="B258" s="16" t="s">
        <v>280</v>
      </c>
      <c r="C258" s="17" t="s">
        <v>212</v>
      </c>
      <c r="D258" s="17" t="s">
        <v>457</v>
      </c>
      <c r="E258" s="17" t="s">
        <v>281</v>
      </c>
      <c r="F258" s="18" t="s">
        <v>460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19">
        <v>0</v>
      </c>
      <c r="AI258" s="19">
        <v>0</v>
      </c>
      <c r="AJ258" s="19">
        <v>0</v>
      </c>
      <c r="AK258" s="19">
        <v>0</v>
      </c>
      <c r="AL258" s="19">
        <v>0</v>
      </c>
      <c r="AM258" s="19">
        <v>0</v>
      </c>
      <c r="AN258" s="19">
        <v>0</v>
      </c>
      <c r="AO258" s="19">
        <v>0</v>
      </c>
      <c r="AP258" s="19">
        <v>0</v>
      </c>
    </row>
    <row r="259" spans="1:42" hidden="1">
      <c r="A259" s="15" t="s">
        <v>279</v>
      </c>
      <c r="B259" s="16" t="s">
        <v>280</v>
      </c>
      <c r="C259" s="17" t="s">
        <v>212</v>
      </c>
      <c r="D259" s="17" t="s">
        <v>457</v>
      </c>
      <c r="E259" s="17" t="s">
        <v>281</v>
      </c>
      <c r="F259" s="18" t="s">
        <v>461</v>
      </c>
      <c r="G259" s="19">
        <v>0</v>
      </c>
      <c r="H259" s="19">
        <v>0</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19">
        <v>0</v>
      </c>
      <c r="AI259" s="19">
        <v>0</v>
      </c>
      <c r="AJ259" s="19">
        <v>0</v>
      </c>
      <c r="AK259" s="19">
        <v>0</v>
      </c>
      <c r="AL259" s="19">
        <v>0</v>
      </c>
      <c r="AM259" s="19">
        <v>0</v>
      </c>
      <c r="AN259" s="19">
        <v>0</v>
      </c>
      <c r="AO259" s="19">
        <v>0</v>
      </c>
      <c r="AP259" s="19">
        <v>0</v>
      </c>
    </row>
    <row r="260" spans="1:42" hidden="1">
      <c r="A260" s="15" t="s">
        <v>279</v>
      </c>
      <c r="B260" s="16" t="s">
        <v>280</v>
      </c>
      <c r="C260" s="17" t="s">
        <v>212</v>
      </c>
      <c r="D260" s="17" t="s">
        <v>457</v>
      </c>
      <c r="E260" s="17" t="s">
        <v>281</v>
      </c>
      <c r="F260" s="18" t="s">
        <v>462</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19">
        <v>0</v>
      </c>
      <c r="AI260" s="19">
        <v>0</v>
      </c>
      <c r="AJ260" s="19">
        <v>0</v>
      </c>
      <c r="AK260" s="19">
        <v>0</v>
      </c>
      <c r="AL260" s="19">
        <v>0</v>
      </c>
      <c r="AM260" s="19">
        <v>0</v>
      </c>
      <c r="AN260" s="19">
        <v>0</v>
      </c>
      <c r="AO260" s="19">
        <v>0</v>
      </c>
      <c r="AP260" s="19">
        <v>0</v>
      </c>
    </row>
    <row r="261" spans="1:42" hidden="1">
      <c r="A261" s="15" t="s">
        <v>279</v>
      </c>
      <c r="B261" s="16" t="s">
        <v>280</v>
      </c>
      <c r="C261" s="17" t="s">
        <v>212</v>
      </c>
      <c r="D261" s="17" t="s">
        <v>457</v>
      </c>
      <c r="E261" s="17" t="s">
        <v>281</v>
      </c>
      <c r="F261" s="18" t="s">
        <v>463</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19">
        <v>0</v>
      </c>
      <c r="AI261" s="19">
        <v>0</v>
      </c>
      <c r="AJ261" s="19">
        <v>0</v>
      </c>
      <c r="AK261" s="19">
        <v>0</v>
      </c>
      <c r="AL261" s="19">
        <v>0</v>
      </c>
      <c r="AM261" s="19">
        <v>0</v>
      </c>
      <c r="AN261" s="19">
        <v>0</v>
      </c>
      <c r="AO261" s="19">
        <v>0</v>
      </c>
      <c r="AP261" s="19">
        <v>0</v>
      </c>
    </row>
    <row r="262" spans="1:42" hidden="1">
      <c r="A262" s="15" t="s">
        <v>279</v>
      </c>
      <c r="B262" s="16" t="s">
        <v>280</v>
      </c>
      <c r="C262" s="17" t="s">
        <v>212</v>
      </c>
      <c r="D262" s="17" t="s">
        <v>457</v>
      </c>
      <c r="E262" s="17" t="s">
        <v>292</v>
      </c>
      <c r="F262" s="18" t="s">
        <v>464</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19">
        <v>0</v>
      </c>
      <c r="AI262" s="19">
        <v>0</v>
      </c>
      <c r="AJ262" s="19">
        <v>0</v>
      </c>
      <c r="AK262" s="19">
        <v>0</v>
      </c>
      <c r="AL262" s="19">
        <v>0</v>
      </c>
      <c r="AM262" s="19">
        <v>0</v>
      </c>
      <c r="AN262" s="19">
        <v>0</v>
      </c>
      <c r="AO262" s="19">
        <v>0</v>
      </c>
      <c r="AP262" s="19">
        <v>0</v>
      </c>
    </row>
    <row r="263" spans="1:42" hidden="1">
      <c r="A263" s="15" t="s">
        <v>279</v>
      </c>
      <c r="B263" s="16" t="s">
        <v>280</v>
      </c>
      <c r="C263" s="17" t="s">
        <v>212</v>
      </c>
      <c r="D263" s="17" t="s">
        <v>457</v>
      </c>
      <c r="E263" s="17" t="s">
        <v>284</v>
      </c>
      <c r="F263" s="18" t="s">
        <v>465</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19">
        <v>0</v>
      </c>
      <c r="AI263" s="19">
        <v>0</v>
      </c>
      <c r="AJ263" s="19">
        <v>0</v>
      </c>
      <c r="AK263" s="19">
        <v>0</v>
      </c>
      <c r="AL263" s="19">
        <v>0</v>
      </c>
      <c r="AM263" s="19">
        <v>0</v>
      </c>
      <c r="AN263" s="19">
        <v>0</v>
      </c>
      <c r="AO263" s="19">
        <v>0</v>
      </c>
      <c r="AP263" s="19">
        <v>0</v>
      </c>
    </row>
    <row r="264" spans="1:42" hidden="1">
      <c r="A264" s="15" t="s">
        <v>279</v>
      </c>
      <c r="B264" s="16" t="s">
        <v>280</v>
      </c>
      <c r="C264" s="17" t="s">
        <v>212</v>
      </c>
      <c r="D264" s="17" t="s">
        <v>457</v>
      </c>
      <c r="E264" s="17" t="s">
        <v>284</v>
      </c>
      <c r="F264" s="18" t="s">
        <v>466</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19">
        <v>0</v>
      </c>
      <c r="AI264" s="19">
        <v>0</v>
      </c>
      <c r="AJ264" s="19">
        <v>0</v>
      </c>
      <c r="AK264" s="19">
        <v>0</v>
      </c>
      <c r="AL264" s="19">
        <v>0</v>
      </c>
      <c r="AM264" s="19">
        <v>0</v>
      </c>
      <c r="AN264" s="19">
        <v>0</v>
      </c>
      <c r="AO264" s="19">
        <v>0</v>
      </c>
      <c r="AP264" s="19">
        <v>0</v>
      </c>
    </row>
    <row r="265" spans="1:42" hidden="1">
      <c r="A265" s="15" t="s">
        <v>279</v>
      </c>
      <c r="B265" s="16" t="s">
        <v>280</v>
      </c>
      <c r="C265" s="17" t="s">
        <v>212</v>
      </c>
      <c r="D265" s="17" t="s">
        <v>457</v>
      </c>
      <c r="E265" s="17" t="s">
        <v>284</v>
      </c>
      <c r="F265" s="18" t="s">
        <v>467</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19">
        <v>0</v>
      </c>
      <c r="AI265" s="19">
        <v>0</v>
      </c>
      <c r="AJ265" s="19">
        <v>0</v>
      </c>
      <c r="AK265" s="19">
        <v>0</v>
      </c>
      <c r="AL265" s="19">
        <v>0</v>
      </c>
      <c r="AM265" s="19">
        <v>0</v>
      </c>
      <c r="AN265" s="19">
        <v>0</v>
      </c>
      <c r="AO265" s="19">
        <v>0</v>
      </c>
      <c r="AP265" s="19">
        <v>0</v>
      </c>
    </row>
    <row r="266" spans="1:42" hidden="1">
      <c r="A266" s="15" t="s">
        <v>279</v>
      </c>
      <c r="B266" s="16" t="s">
        <v>280</v>
      </c>
      <c r="C266" s="17" t="s">
        <v>212</v>
      </c>
      <c r="D266" s="17" t="s">
        <v>457</v>
      </c>
      <c r="E266" s="17" t="s">
        <v>286</v>
      </c>
      <c r="F266" s="18" t="s">
        <v>468</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19">
        <v>0</v>
      </c>
      <c r="AI266" s="19">
        <v>0</v>
      </c>
      <c r="AJ266" s="19">
        <v>0</v>
      </c>
      <c r="AK266" s="19">
        <v>0</v>
      </c>
      <c r="AL266" s="19">
        <v>0</v>
      </c>
      <c r="AM266" s="19">
        <v>0</v>
      </c>
      <c r="AN266" s="19">
        <v>0</v>
      </c>
      <c r="AO266" s="19">
        <v>0</v>
      </c>
      <c r="AP266" s="19">
        <v>0</v>
      </c>
    </row>
    <row r="267" spans="1:42" hidden="1">
      <c r="A267" s="15" t="s">
        <v>279</v>
      </c>
      <c r="B267" s="16" t="s">
        <v>280</v>
      </c>
      <c r="C267" s="17" t="s">
        <v>212</v>
      </c>
      <c r="D267" s="17" t="s">
        <v>457</v>
      </c>
      <c r="E267" s="17" t="s">
        <v>337</v>
      </c>
      <c r="F267" s="18" t="s">
        <v>469</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19">
        <v>0</v>
      </c>
      <c r="AI267" s="19">
        <v>0</v>
      </c>
      <c r="AJ267" s="19">
        <v>0</v>
      </c>
      <c r="AK267" s="19">
        <v>0</v>
      </c>
      <c r="AL267" s="19">
        <v>0</v>
      </c>
      <c r="AM267" s="19">
        <v>0</v>
      </c>
      <c r="AN267" s="19">
        <v>0</v>
      </c>
      <c r="AO267" s="19">
        <v>0</v>
      </c>
      <c r="AP267" s="19">
        <v>0</v>
      </c>
    </row>
    <row r="268" spans="1:42" hidden="1">
      <c r="A268" s="15" t="s">
        <v>279</v>
      </c>
      <c r="B268" s="16" t="s">
        <v>280</v>
      </c>
      <c r="C268" s="17" t="s">
        <v>212</v>
      </c>
      <c r="D268" s="17" t="s">
        <v>457</v>
      </c>
      <c r="E268" s="17" t="s">
        <v>295</v>
      </c>
      <c r="F268" s="18" t="s">
        <v>470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19">
        <v>0</v>
      </c>
      <c r="AI268" s="19">
        <v>0</v>
      </c>
      <c r="AJ268" s="19">
        <v>0</v>
      </c>
      <c r="AK268" s="19">
        <v>0</v>
      </c>
      <c r="AL268" s="19">
        <v>0</v>
      </c>
      <c r="AM268" s="19">
        <v>0</v>
      </c>
      <c r="AN268" s="19">
        <v>0</v>
      </c>
      <c r="AO268" s="19">
        <v>0</v>
      </c>
      <c r="AP268" s="19">
        <v>0</v>
      </c>
    </row>
    <row r="269" spans="1:42" hidden="1">
      <c r="A269" s="15" t="s">
        <v>279</v>
      </c>
      <c r="B269" s="16" t="s">
        <v>280</v>
      </c>
      <c r="C269" s="17" t="s">
        <v>212</v>
      </c>
      <c r="D269" s="17" t="s">
        <v>457</v>
      </c>
      <c r="E269" s="17" t="s">
        <v>295</v>
      </c>
      <c r="F269" s="18" t="s">
        <v>471</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19">
        <v>0</v>
      </c>
      <c r="AI269" s="19">
        <v>0</v>
      </c>
      <c r="AJ269" s="19">
        <v>0</v>
      </c>
      <c r="AK269" s="19">
        <v>0</v>
      </c>
      <c r="AL269" s="19">
        <v>0</v>
      </c>
      <c r="AM269" s="19">
        <v>0</v>
      </c>
      <c r="AN269" s="19">
        <v>0</v>
      </c>
      <c r="AO269" s="19">
        <v>0</v>
      </c>
      <c r="AP269" s="19">
        <v>0</v>
      </c>
    </row>
    <row r="270" spans="1:42" hidden="1">
      <c r="A270" s="15" t="s">
        <v>279</v>
      </c>
      <c r="B270" s="16" t="s">
        <v>280</v>
      </c>
      <c r="C270" s="17" t="s">
        <v>212</v>
      </c>
      <c r="D270" s="17" t="s">
        <v>457</v>
      </c>
      <c r="E270" s="17" t="s">
        <v>301</v>
      </c>
      <c r="F270" s="18" t="s">
        <v>472</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19">
        <v>0</v>
      </c>
      <c r="AI270" s="19">
        <v>0</v>
      </c>
      <c r="AJ270" s="19">
        <v>0</v>
      </c>
      <c r="AK270" s="19">
        <v>0</v>
      </c>
      <c r="AL270" s="19">
        <v>0</v>
      </c>
      <c r="AM270" s="19">
        <v>0</v>
      </c>
      <c r="AN270" s="19">
        <v>0</v>
      </c>
      <c r="AO270" s="19">
        <v>0</v>
      </c>
      <c r="AP270" s="19">
        <v>0</v>
      </c>
    </row>
    <row r="271" spans="1:42" hidden="1">
      <c r="A271" s="15" t="s">
        <v>279</v>
      </c>
      <c r="B271" s="16" t="s">
        <v>280</v>
      </c>
      <c r="C271" s="17" t="s">
        <v>212</v>
      </c>
      <c r="D271" s="17" t="s">
        <v>457</v>
      </c>
      <c r="E271" s="17" t="s">
        <v>301</v>
      </c>
      <c r="F271" s="18" t="s">
        <v>473</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19">
        <v>0</v>
      </c>
      <c r="AI271" s="19">
        <v>0</v>
      </c>
      <c r="AJ271" s="19">
        <v>0</v>
      </c>
      <c r="AK271" s="19">
        <v>0</v>
      </c>
      <c r="AL271" s="19">
        <v>0</v>
      </c>
      <c r="AM271" s="19">
        <v>0</v>
      </c>
      <c r="AN271" s="19">
        <v>0</v>
      </c>
      <c r="AO271" s="19">
        <v>0</v>
      </c>
      <c r="AP271" s="19">
        <v>0</v>
      </c>
    </row>
    <row r="272" spans="1:42" hidden="1">
      <c r="A272" s="15" t="s">
        <v>279</v>
      </c>
      <c r="B272" s="16" t="s">
        <v>280</v>
      </c>
      <c r="C272" s="17" t="s">
        <v>212</v>
      </c>
      <c r="D272" s="17" t="s">
        <v>457</v>
      </c>
      <c r="E272" s="17" t="s">
        <v>232</v>
      </c>
      <c r="F272" s="18" t="s">
        <v>474</v>
      </c>
      <c r="G272" s="19">
        <v>306544.29956531146</v>
      </c>
      <c r="H272" s="19">
        <v>273499.70101721957</v>
      </c>
      <c r="I272" s="19">
        <v>252839.43027657163</v>
      </c>
      <c r="J272" s="19">
        <v>227217.0144198109</v>
      </c>
      <c r="K272" s="19">
        <v>238971.88495236862</v>
      </c>
      <c r="L272" s="19">
        <v>221749.22273308225</v>
      </c>
      <c r="M272" s="19">
        <v>230178.50540834386</v>
      </c>
      <c r="N272" s="19">
        <v>240581.4343676389</v>
      </c>
      <c r="O272" s="19">
        <v>205772.15641130166</v>
      </c>
      <c r="P272" s="19">
        <v>177468.57515699841</v>
      </c>
      <c r="Q272" s="19">
        <v>196814.94818125459</v>
      </c>
      <c r="R272" s="19">
        <v>215729.35083253551</v>
      </c>
      <c r="S272" s="19">
        <v>189538.56722389997</v>
      </c>
      <c r="T272" s="19">
        <v>176445.62449156516</v>
      </c>
      <c r="U272" s="19">
        <v>159123.84376677996</v>
      </c>
      <c r="V272" s="19">
        <v>147781.99934105997</v>
      </c>
      <c r="W272" s="19">
        <v>145803.20077178726</v>
      </c>
      <c r="X272" s="19">
        <v>140628.85565004716</v>
      </c>
      <c r="Y272" s="19">
        <v>137019.98584735731</v>
      </c>
      <c r="Z272" s="19">
        <v>127263.14156973887</v>
      </c>
      <c r="AA272" s="19">
        <v>128926.38525256133</v>
      </c>
      <c r="AB272" s="19">
        <v>121502.23365763944</v>
      </c>
      <c r="AC272" s="19">
        <v>115606.07080447715</v>
      </c>
      <c r="AD272" s="19">
        <v>109705.2029954286</v>
      </c>
      <c r="AE272" s="19">
        <v>116050.96266505454</v>
      </c>
      <c r="AF272" s="19">
        <v>147602.59038815254</v>
      </c>
      <c r="AG272" s="19">
        <v>167874.79205245507</v>
      </c>
      <c r="AH272" s="19">
        <v>190433.47979349687</v>
      </c>
      <c r="AI272" s="19">
        <v>171943.29124652062</v>
      </c>
      <c r="AJ272" s="19">
        <v>164345.55868123955</v>
      </c>
      <c r="AK272" s="19">
        <v>162574.79310456396</v>
      </c>
      <c r="AL272" s="19">
        <v>172495.56847571538</v>
      </c>
      <c r="AM272" s="19">
        <v>154528.36953961104</v>
      </c>
      <c r="AN272" s="19">
        <v>141381.26563413427</v>
      </c>
      <c r="AO272" s="19">
        <v>129757.94817454206</v>
      </c>
      <c r="AP272" s="19">
        <v>122154.99243910845</v>
      </c>
    </row>
    <row r="273" spans="1:42" hidden="1">
      <c r="A273" s="15" t="s">
        <v>279</v>
      </c>
      <c r="B273" s="16" t="s">
        <v>280</v>
      </c>
      <c r="C273" s="17" t="s">
        <v>212</v>
      </c>
      <c r="D273" s="17" t="s">
        <v>457</v>
      </c>
      <c r="E273" s="17" t="s">
        <v>232</v>
      </c>
      <c r="F273" s="18" t="s">
        <v>475</v>
      </c>
      <c r="G273" s="19">
        <v>8777.4743029539932</v>
      </c>
      <c r="H273" s="19">
        <v>6514.2366715939779</v>
      </c>
      <c r="I273" s="19">
        <v>4834.5660663749841</v>
      </c>
      <c r="J273" s="19">
        <v>3587.99199790592</v>
      </c>
      <c r="K273" s="19">
        <v>2662.8422076130119</v>
      </c>
      <c r="L273" s="19">
        <v>1976.2386947305731</v>
      </c>
      <c r="M273" s="19">
        <v>1466.6732288472067</v>
      </c>
      <c r="N273" s="19">
        <v>1088.4972376833057</v>
      </c>
      <c r="O273" s="19">
        <v>807.83245588756733</v>
      </c>
      <c r="P273" s="19">
        <v>599.53599714619395</v>
      </c>
      <c r="Q273" s="19">
        <v>444.94797065210736</v>
      </c>
      <c r="R273" s="19">
        <v>330.21986591265915</v>
      </c>
      <c r="S273" s="19">
        <v>245.07395703717916</v>
      </c>
      <c r="T273" s="19">
        <v>23751.466860099586</v>
      </c>
      <c r="U273" s="19">
        <v>64766.411991715751</v>
      </c>
      <c r="V273" s="19">
        <v>99919.729798491549</v>
      </c>
      <c r="W273" s="19">
        <v>74155.815853546766</v>
      </c>
      <c r="X273" s="19">
        <v>55035.02697610535</v>
      </c>
      <c r="Y273" s="19">
        <v>40844.459189046574</v>
      </c>
      <c r="Z273" s="19">
        <v>30312.87414776786</v>
      </c>
      <c r="AA273" s="19">
        <v>22496.817373574879</v>
      </c>
      <c r="AB273" s="19">
        <v>16696.100457938552</v>
      </c>
      <c r="AC273" s="19">
        <v>12391.075851867452</v>
      </c>
      <c r="AD273" s="19">
        <v>9196.0851070304325</v>
      </c>
      <c r="AE273" s="19">
        <v>6824.9103069610983</v>
      </c>
      <c r="AF273" s="19">
        <v>28754.38436379391</v>
      </c>
      <c r="AG273" s="19">
        <v>45029.428773973807</v>
      </c>
      <c r="AH273" s="19">
        <v>80797.266894727305</v>
      </c>
      <c r="AI273" s="19">
        <v>59964.005681345654</v>
      </c>
      <c r="AJ273" s="19">
        <v>44502.519893864162</v>
      </c>
      <c r="AK273" s="19">
        <v>33027.718118569355</v>
      </c>
      <c r="AL273" s="19">
        <v>24511.649378984352</v>
      </c>
      <c r="AM273" s="19">
        <v>18191.415862316604</v>
      </c>
      <c r="AN273" s="19">
        <v>13500.829991451854</v>
      </c>
      <c r="AO273" s="19">
        <v>10019.693455288541</v>
      </c>
      <c r="AP273" s="19">
        <v>7436.1544439502886</v>
      </c>
    </row>
    <row r="274" spans="1:42" hidden="1">
      <c r="A274" s="15" t="s">
        <v>279</v>
      </c>
      <c r="B274" s="16" t="s">
        <v>280</v>
      </c>
      <c r="C274" s="17" t="s">
        <v>212</v>
      </c>
      <c r="D274" s="17" t="s">
        <v>476</v>
      </c>
      <c r="E274" s="17" t="s">
        <v>306</v>
      </c>
      <c r="F274" s="18" t="s">
        <v>477</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19">
        <v>0</v>
      </c>
      <c r="AI274" s="19">
        <v>0</v>
      </c>
      <c r="AJ274" s="19">
        <v>0</v>
      </c>
      <c r="AK274" s="19">
        <v>0</v>
      </c>
      <c r="AL274" s="19">
        <v>0</v>
      </c>
      <c r="AM274" s="19">
        <v>0</v>
      </c>
      <c r="AN274" s="19">
        <v>0</v>
      </c>
      <c r="AO274" s="19">
        <v>0</v>
      </c>
      <c r="AP274" s="19">
        <v>0</v>
      </c>
    </row>
    <row r="275" spans="1:42" hidden="1">
      <c r="A275" s="15" t="s">
        <v>279</v>
      </c>
      <c r="B275" s="16" t="s">
        <v>280</v>
      </c>
      <c r="C275" s="17" t="s">
        <v>212</v>
      </c>
      <c r="D275" s="17" t="s">
        <v>476</v>
      </c>
      <c r="E275" s="17" t="s">
        <v>281</v>
      </c>
      <c r="F275" s="18" t="s">
        <v>478</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19">
        <v>0</v>
      </c>
      <c r="AI275" s="19">
        <v>0</v>
      </c>
      <c r="AJ275" s="19">
        <v>0</v>
      </c>
      <c r="AK275" s="19">
        <v>0</v>
      </c>
      <c r="AL275" s="19">
        <v>0</v>
      </c>
      <c r="AM275" s="19">
        <v>0</v>
      </c>
      <c r="AN275" s="19">
        <v>0</v>
      </c>
      <c r="AO275" s="19">
        <v>0</v>
      </c>
      <c r="AP275" s="19">
        <v>0</v>
      </c>
    </row>
    <row r="276" spans="1:42" hidden="1">
      <c r="A276" s="15" t="s">
        <v>279</v>
      </c>
      <c r="B276" s="16" t="s">
        <v>280</v>
      </c>
      <c r="C276" s="17" t="s">
        <v>212</v>
      </c>
      <c r="D276" s="17" t="s">
        <v>476</v>
      </c>
      <c r="E276" s="17" t="s">
        <v>281</v>
      </c>
      <c r="F276" s="18" t="s">
        <v>479</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19">
        <v>0</v>
      </c>
      <c r="AI276" s="19">
        <v>0</v>
      </c>
      <c r="AJ276" s="19">
        <v>0</v>
      </c>
      <c r="AK276" s="19">
        <v>0</v>
      </c>
      <c r="AL276" s="19">
        <v>0</v>
      </c>
      <c r="AM276" s="19">
        <v>0</v>
      </c>
      <c r="AN276" s="19">
        <v>0</v>
      </c>
      <c r="AO276" s="19">
        <v>0</v>
      </c>
      <c r="AP276" s="19">
        <v>0</v>
      </c>
    </row>
    <row r="277" spans="1:42" hidden="1">
      <c r="A277" s="15" t="s">
        <v>279</v>
      </c>
      <c r="B277" s="16" t="s">
        <v>280</v>
      </c>
      <c r="C277" s="17" t="s">
        <v>212</v>
      </c>
      <c r="D277" s="17" t="s">
        <v>476</v>
      </c>
      <c r="E277" s="17" t="s">
        <v>292</v>
      </c>
      <c r="F277" s="18" t="s">
        <v>480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19">
        <v>0</v>
      </c>
      <c r="AI277" s="19">
        <v>0</v>
      </c>
      <c r="AJ277" s="19">
        <v>0</v>
      </c>
      <c r="AK277" s="19">
        <v>0</v>
      </c>
      <c r="AL277" s="19">
        <v>0</v>
      </c>
      <c r="AM277" s="19">
        <v>0</v>
      </c>
      <c r="AN277" s="19">
        <v>0</v>
      </c>
      <c r="AO277" s="19">
        <v>0</v>
      </c>
      <c r="AP277" s="19">
        <v>0</v>
      </c>
    </row>
    <row r="278" spans="1:42" hidden="1">
      <c r="A278" s="15" t="s">
        <v>279</v>
      </c>
      <c r="B278" s="16" t="s">
        <v>280</v>
      </c>
      <c r="C278" s="17" t="s">
        <v>212</v>
      </c>
      <c r="D278" s="17" t="s">
        <v>476</v>
      </c>
      <c r="E278" s="17" t="s">
        <v>284</v>
      </c>
      <c r="F278" s="18" t="s">
        <v>481</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19">
        <v>0</v>
      </c>
      <c r="AI278" s="19">
        <v>0</v>
      </c>
      <c r="AJ278" s="19">
        <v>0</v>
      </c>
      <c r="AK278" s="19">
        <v>0</v>
      </c>
      <c r="AL278" s="19">
        <v>0</v>
      </c>
      <c r="AM278" s="19">
        <v>0</v>
      </c>
      <c r="AN278" s="19">
        <v>0</v>
      </c>
      <c r="AO278" s="19">
        <v>0</v>
      </c>
      <c r="AP278" s="19">
        <v>0</v>
      </c>
    </row>
    <row r="279" spans="1:42" hidden="1">
      <c r="A279" s="15" t="s">
        <v>279</v>
      </c>
      <c r="B279" s="16" t="s">
        <v>280</v>
      </c>
      <c r="C279" s="17" t="s">
        <v>212</v>
      </c>
      <c r="D279" s="17" t="s">
        <v>476</v>
      </c>
      <c r="E279" s="17" t="s">
        <v>286</v>
      </c>
      <c r="F279" s="18" t="s">
        <v>482</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19">
        <v>0</v>
      </c>
      <c r="AI279" s="19">
        <v>0</v>
      </c>
      <c r="AJ279" s="19">
        <v>0</v>
      </c>
      <c r="AK279" s="19">
        <v>0</v>
      </c>
      <c r="AL279" s="19">
        <v>0</v>
      </c>
      <c r="AM279" s="19">
        <v>0</v>
      </c>
      <c r="AN279" s="19">
        <v>0</v>
      </c>
      <c r="AO279" s="19">
        <v>0</v>
      </c>
      <c r="AP279" s="19">
        <v>0</v>
      </c>
    </row>
    <row r="280" spans="1:42" hidden="1">
      <c r="A280" s="15" t="s">
        <v>279</v>
      </c>
      <c r="B280" s="16" t="s">
        <v>280</v>
      </c>
      <c r="C280" s="17" t="s">
        <v>212</v>
      </c>
      <c r="D280" s="17" t="s">
        <v>275</v>
      </c>
      <c r="E280" s="17" t="s">
        <v>306</v>
      </c>
      <c r="F280" s="18" t="s">
        <v>483</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19">
        <v>0</v>
      </c>
      <c r="AI280" s="19">
        <v>0</v>
      </c>
      <c r="AJ280" s="19">
        <v>0</v>
      </c>
      <c r="AK280" s="19">
        <v>0</v>
      </c>
      <c r="AL280" s="19">
        <v>0</v>
      </c>
      <c r="AM280" s="19">
        <v>0</v>
      </c>
      <c r="AN280" s="19">
        <v>0</v>
      </c>
      <c r="AO280" s="19">
        <v>0</v>
      </c>
      <c r="AP280" s="19">
        <v>0</v>
      </c>
    </row>
    <row r="281" spans="1:42" hidden="1">
      <c r="A281" s="15" t="s">
        <v>279</v>
      </c>
      <c r="B281" s="16" t="s">
        <v>280</v>
      </c>
      <c r="C281" s="17" t="s">
        <v>212</v>
      </c>
      <c r="D281" s="17" t="s">
        <v>275</v>
      </c>
      <c r="E281" s="17" t="s">
        <v>306</v>
      </c>
      <c r="F281" s="18" t="s">
        <v>484</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19">
        <v>0</v>
      </c>
      <c r="AI281" s="19">
        <v>0</v>
      </c>
      <c r="AJ281" s="19">
        <v>0</v>
      </c>
      <c r="AK281" s="19">
        <v>0</v>
      </c>
      <c r="AL281" s="19">
        <v>0</v>
      </c>
      <c r="AM281" s="19">
        <v>0</v>
      </c>
      <c r="AN281" s="19">
        <v>0</v>
      </c>
      <c r="AO281" s="19">
        <v>0</v>
      </c>
      <c r="AP281" s="19">
        <v>0</v>
      </c>
    </row>
    <row r="282" spans="1:42" hidden="1">
      <c r="A282" s="15" t="s">
        <v>279</v>
      </c>
      <c r="B282" s="16" t="s">
        <v>280</v>
      </c>
      <c r="C282" s="17" t="s">
        <v>212</v>
      </c>
      <c r="D282" s="17" t="s">
        <v>275</v>
      </c>
      <c r="E282" s="17" t="s">
        <v>306</v>
      </c>
      <c r="F282" s="18" t="s">
        <v>485</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19">
        <v>0</v>
      </c>
      <c r="AI282" s="19">
        <v>0</v>
      </c>
      <c r="AJ282" s="19">
        <v>0</v>
      </c>
      <c r="AK282" s="19">
        <v>0</v>
      </c>
      <c r="AL282" s="19">
        <v>0</v>
      </c>
      <c r="AM282" s="19">
        <v>0</v>
      </c>
      <c r="AN282" s="19">
        <v>0</v>
      </c>
      <c r="AO282" s="19">
        <v>0</v>
      </c>
      <c r="AP282" s="19">
        <v>0</v>
      </c>
    </row>
    <row r="283" spans="1:42" hidden="1">
      <c r="A283" s="15" t="s">
        <v>279</v>
      </c>
      <c r="B283" s="16" t="s">
        <v>280</v>
      </c>
      <c r="C283" s="17" t="s">
        <v>212</v>
      </c>
      <c r="D283" s="17" t="s">
        <v>275</v>
      </c>
      <c r="E283" s="17" t="s">
        <v>281</v>
      </c>
      <c r="F283" s="18" t="s">
        <v>486</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19">
        <v>0</v>
      </c>
      <c r="AI283" s="19">
        <v>0</v>
      </c>
      <c r="AJ283" s="19">
        <v>0</v>
      </c>
      <c r="AK283" s="19">
        <v>0</v>
      </c>
      <c r="AL283" s="19">
        <v>0</v>
      </c>
      <c r="AM283" s="19">
        <v>0</v>
      </c>
      <c r="AN283" s="19">
        <v>0</v>
      </c>
      <c r="AO283" s="19">
        <v>0</v>
      </c>
      <c r="AP283" s="19">
        <v>0</v>
      </c>
    </row>
    <row r="284" spans="1:42" hidden="1">
      <c r="A284" s="15" t="s">
        <v>279</v>
      </c>
      <c r="B284" s="16" t="s">
        <v>280</v>
      </c>
      <c r="C284" s="17" t="s">
        <v>212</v>
      </c>
      <c r="D284" s="17" t="s">
        <v>275</v>
      </c>
      <c r="E284" s="17" t="s">
        <v>281</v>
      </c>
      <c r="F284" s="18" t="s">
        <v>487</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19">
        <v>0</v>
      </c>
      <c r="AI284" s="19">
        <v>0</v>
      </c>
      <c r="AJ284" s="19">
        <v>0</v>
      </c>
      <c r="AK284" s="19">
        <v>0</v>
      </c>
      <c r="AL284" s="19">
        <v>0</v>
      </c>
      <c r="AM284" s="19">
        <v>0</v>
      </c>
      <c r="AN284" s="19">
        <v>0</v>
      </c>
      <c r="AO284" s="19">
        <v>0</v>
      </c>
      <c r="AP284" s="19">
        <v>0</v>
      </c>
    </row>
    <row r="285" spans="1:42" hidden="1">
      <c r="A285" s="15" t="s">
        <v>279</v>
      </c>
      <c r="B285" s="16" t="s">
        <v>280</v>
      </c>
      <c r="C285" s="17" t="s">
        <v>212</v>
      </c>
      <c r="D285" s="17" t="s">
        <v>275</v>
      </c>
      <c r="E285" s="17" t="s">
        <v>281</v>
      </c>
      <c r="F285" s="18" t="s">
        <v>488</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19">
        <v>0</v>
      </c>
      <c r="AI285" s="19">
        <v>0</v>
      </c>
      <c r="AJ285" s="19">
        <v>0</v>
      </c>
      <c r="AK285" s="19">
        <v>0</v>
      </c>
      <c r="AL285" s="19">
        <v>0</v>
      </c>
      <c r="AM285" s="19">
        <v>0</v>
      </c>
      <c r="AN285" s="19">
        <v>0</v>
      </c>
      <c r="AO285" s="19">
        <v>0</v>
      </c>
      <c r="AP285" s="19">
        <v>0</v>
      </c>
    </row>
    <row r="286" spans="1:42" hidden="1">
      <c r="A286" s="15" t="s">
        <v>279</v>
      </c>
      <c r="B286" s="16" t="s">
        <v>280</v>
      </c>
      <c r="C286" s="17" t="s">
        <v>212</v>
      </c>
      <c r="D286" s="17" t="s">
        <v>275</v>
      </c>
      <c r="E286" s="17" t="s">
        <v>281</v>
      </c>
      <c r="F286" s="18" t="s">
        <v>489</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19">
        <v>0</v>
      </c>
      <c r="AI286" s="19">
        <v>0</v>
      </c>
      <c r="AJ286" s="19">
        <v>0</v>
      </c>
      <c r="AK286" s="19">
        <v>0</v>
      </c>
      <c r="AL286" s="19">
        <v>0</v>
      </c>
      <c r="AM286" s="19">
        <v>0</v>
      </c>
      <c r="AN286" s="19">
        <v>0</v>
      </c>
      <c r="AO286" s="19">
        <v>0</v>
      </c>
      <c r="AP286" s="19">
        <v>0</v>
      </c>
    </row>
    <row r="287" spans="1:42" hidden="1">
      <c r="A287" s="15" t="s">
        <v>279</v>
      </c>
      <c r="B287" s="16" t="s">
        <v>280</v>
      </c>
      <c r="C287" s="17" t="s">
        <v>212</v>
      </c>
      <c r="D287" s="17" t="s">
        <v>275</v>
      </c>
      <c r="E287" s="17" t="s">
        <v>281</v>
      </c>
      <c r="F287" s="18" t="s">
        <v>490</v>
      </c>
      <c r="G287" s="19">
        <v>0</v>
      </c>
      <c r="H287" s="19">
        <v>0</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19">
        <v>0</v>
      </c>
      <c r="AI287" s="19">
        <v>0</v>
      </c>
      <c r="AJ287" s="19">
        <v>0</v>
      </c>
      <c r="AK287" s="19">
        <v>0</v>
      </c>
      <c r="AL287" s="19">
        <v>0</v>
      </c>
      <c r="AM287" s="19">
        <v>0</v>
      </c>
      <c r="AN287" s="19">
        <v>0</v>
      </c>
      <c r="AO287" s="19">
        <v>0</v>
      </c>
      <c r="AP287" s="19">
        <v>0</v>
      </c>
    </row>
    <row r="288" spans="1:42" hidden="1">
      <c r="A288" s="15" t="s">
        <v>279</v>
      </c>
      <c r="B288" s="16" t="s">
        <v>280</v>
      </c>
      <c r="C288" s="17" t="s">
        <v>212</v>
      </c>
      <c r="D288" s="17" t="s">
        <v>275</v>
      </c>
      <c r="E288" s="17" t="s">
        <v>292</v>
      </c>
      <c r="F288" s="18" t="s">
        <v>491</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19">
        <v>0</v>
      </c>
      <c r="AI288" s="19">
        <v>0</v>
      </c>
      <c r="AJ288" s="19">
        <v>0</v>
      </c>
      <c r="AK288" s="19">
        <v>0</v>
      </c>
      <c r="AL288" s="19">
        <v>0</v>
      </c>
      <c r="AM288" s="19">
        <v>0</v>
      </c>
      <c r="AN288" s="19">
        <v>0</v>
      </c>
      <c r="AO288" s="19">
        <v>0</v>
      </c>
      <c r="AP288" s="19">
        <v>0</v>
      </c>
    </row>
    <row r="289" spans="1:42" hidden="1">
      <c r="A289" s="15" t="s">
        <v>279</v>
      </c>
      <c r="B289" s="16" t="s">
        <v>280</v>
      </c>
      <c r="C289" s="17" t="s">
        <v>212</v>
      </c>
      <c r="D289" s="17" t="s">
        <v>275</v>
      </c>
      <c r="E289" s="17" t="s">
        <v>292</v>
      </c>
      <c r="F289" s="18" t="s">
        <v>492</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19">
        <v>0</v>
      </c>
      <c r="AI289" s="19">
        <v>0</v>
      </c>
      <c r="AJ289" s="19">
        <v>0</v>
      </c>
      <c r="AK289" s="19">
        <v>0</v>
      </c>
      <c r="AL289" s="19">
        <v>0</v>
      </c>
      <c r="AM289" s="19">
        <v>0</v>
      </c>
      <c r="AN289" s="19">
        <v>0</v>
      </c>
      <c r="AO289" s="19">
        <v>0</v>
      </c>
      <c r="AP289" s="19">
        <v>0</v>
      </c>
    </row>
    <row r="290" spans="1:42" hidden="1">
      <c r="A290" s="15" t="s">
        <v>279</v>
      </c>
      <c r="B290" s="16" t="s">
        <v>280</v>
      </c>
      <c r="C290" s="17" t="s">
        <v>212</v>
      </c>
      <c r="D290" s="17" t="s">
        <v>275</v>
      </c>
      <c r="E290" s="17" t="s">
        <v>292</v>
      </c>
      <c r="F290" s="18" t="s">
        <v>493</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19">
        <v>0</v>
      </c>
      <c r="AI290" s="19">
        <v>0</v>
      </c>
      <c r="AJ290" s="19">
        <v>0</v>
      </c>
      <c r="AK290" s="19">
        <v>0</v>
      </c>
      <c r="AL290" s="19">
        <v>0</v>
      </c>
      <c r="AM290" s="19">
        <v>0</v>
      </c>
      <c r="AN290" s="19">
        <v>0</v>
      </c>
      <c r="AO290" s="19">
        <v>0</v>
      </c>
      <c r="AP290" s="19">
        <v>0</v>
      </c>
    </row>
    <row r="291" spans="1:42" hidden="1">
      <c r="A291" s="15" t="s">
        <v>279</v>
      </c>
      <c r="B291" s="16" t="s">
        <v>280</v>
      </c>
      <c r="C291" s="17" t="s">
        <v>212</v>
      </c>
      <c r="D291" s="17" t="s">
        <v>275</v>
      </c>
      <c r="E291" s="17" t="s">
        <v>284</v>
      </c>
      <c r="F291" s="18" t="s">
        <v>494</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19">
        <v>0</v>
      </c>
      <c r="AI291" s="19">
        <v>0</v>
      </c>
      <c r="AJ291" s="19">
        <v>0</v>
      </c>
      <c r="AK291" s="19">
        <v>0</v>
      </c>
      <c r="AL291" s="19">
        <v>0</v>
      </c>
      <c r="AM291" s="19">
        <v>0</v>
      </c>
      <c r="AN291" s="19">
        <v>0</v>
      </c>
      <c r="AO291" s="19">
        <v>0</v>
      </c>
      <c r="AP291" s="19">
        <v>0</v>
      </c>
    </row>
    <row r="292" spans="1:42" hidden="1">
      <c r="A292" s="15" t="s">
        <v>279</v>
      </c>
      <c r="B292" s="16" t="s">
        <v>280</v>
      </c>
      <c r="C292" s="17" t="s">
        <v>212</v>
      </c>
      <c r="D292" s="17" t="s">
        <v>275</v>
      </c>
      <c r="E292" s="17" t="s">
        <v>284</v>
      </c>
      <c r="F292" s="18" t="s">
        <v>495</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19">
        <v>0</v>
      </c>
      <c r="AI292" s="19">
        <v>0</v>
      </c>
      <c r="AJ292" s="19">
        <v>0</v>
      </c>
      <c r="AK292" s="19">
        <v>0</v>
      </c>
      <c r="AL292" s="19">
        <v>0</v>
      </c>
      <c r="AM292" s="19">
        <v>0</v>
      </c>
      <c r="AN292" s="19">
        <v>0</v>
      </c>
      <c r="AO292" s="19">
        <v>0</v>
      </c>
      <c r="AP292" s="19">
        <v>0</v>
      </c>
    </row>
    <row r="293" spans="1:42" hidden="1">
      <c r="A293" s="15" t="s">
        <v>279</v>
      </c>
      <c r="B293" s="16" t="s">
        <v>280</v>
      </c>
      <c r="C293" s="17" t="s">
        <v>212</v>
      </c>
      <c r="D293" s="17" t="s">
        <v>275</v>
      </c>
      <c r="E293" s="17" t="s">
        <v>284</v>
      </c>
      <c r="F293" s="18" t="s">
        <v>496</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19">
        <v>0</v>
      </c>
      <c r="AI293" s="19">
        <v>0</v>
      </c>
      <c r="AJ293" s="19">
        <v>0</v>
      </c>
      <c r="AK293" s="19">
        <v>0</v>
      </c>
      <c r="AL293" s="19">
        <v>0</v>
      </c>
      <c r="AM293" s="19">
        <v>0</v>
      </c>
      <c r="AN293" s="19">
        <v>0</v>
      </c>
      <c r="AO293" s="19">
        <v>0</v>
      </c>
      <c r="AP293" s="19">
        <v>0</v>
      </c>
    </row>
    <row r="294" spans="1:42" hidden="1">
      <c r="A294" s="15" t="s">
        <v>279</v>
      </c>
      <c r="B294" s="16" t="s">
        <v>280</v>
      </c>
      <c r="C294" s="17" t="s">
        <v>212</v>
      </c>
      <c r="D294" s="17" t="s">
        <v>275</v>
      </c>
      <c r="E294" s="17" t="s">
        <v>286</v>
      </c>
      <c r="F294" s="18" t="s">
        <v>497</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19">
        <v>0</v>
      </c>
      <c r="AI294" s="19">
        <v>0</v>
      </c>
      <c r="AJ294" s="19">
        <v>0</v>
      </c>
      <c r="AK294" s="19">
        <v>0</v>
      </c>
      <c r="AL294" s="19">
        <v>0</v>
      </c>
      <c r="AM294" s="19">
        <v>0</v>
      </c>
      <c r="AN294" s="19">
        <v>0</v>
      </c>
      <c r="AO294" s="19">
        <v>0</v>
      </c>
      <c r="AP294" s="19">
        <v>0</v>
      </c>
    </row>
    <row r="295" spans="1:42" hidden="1">
      <c r="A295" s="15" t="s">
        <v>279</v>
      </c>
      <c r="B295" s="16" t="s">
        <v>280</v>
      </c>
      <c r="C295" s="17" t="s">
        <v>212</v>
      </c>
      <c r="D295" s="17" t="s">
        <v>275</v>
      </c>
      <c r="E295" s="17" t="s">
        <v>286</v>
      </c>
      <c r="F295" s="18" t="s">
        <v>498</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19">
        <v>0</v>
      </c>
      <c r="AI295" s="19">
        <v>0</v>
      </c>
      <c r="AJ295" s="19">
        <v>0</v>
      </c>
      <c r="AK295" s="19">
        <v>0</v>
      </c>
      <c r="AL295" s="19">
        <v>0</v>
      </c>
      <c r="AM295" s="19">
        <v>0</v>
      </c>
      <c r="AN295" s="19">
        <v>0</v>
      </c>
      <c r="AO295" s="19">
        <v>0</v>
      </c>
      <c r="AP295" s="19">
        <v>0</v>
      </c>
    </row>
    <row r="296" spans="1:42" hidden="1">
      <c r="A296" s="15" t="s">
        <v>279</v>
      </c>
      <c r="B296" s="16" t="s">
        <v>280</v>
      </c>
      <c r="C296" s="17" t="s">
        <v>212</v>
      </c>
      <c r="D296" s="17" t="s">
        <v>275</v>
      </c>
      <c r="E296" s="17" t="s">
        <v>286</v>
      </c>
      <c r="F296" s="18" t="s">
        <v>499</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19">
        <v>0</v>
      </c>
      <c r="AI296" s="19">
        <v>0</v>
      </c>
      <c r="AJ296" s="19">
        <v>0</v>
      </c>
      <c r="AK296" s="19">
        <v>0</v>
      </c>
      <c r="AL296" s="19">
        <v>0</v>
      </c>
      <c r="AM296" s="19">
        <v>0</v>
      </c>
      <c r="AN296" s="19">
        <v>0</v>
      </c>
      <c r="AO296" s="19">
        <v>0</v>
      </c>
      <c r="AP296" s="19">
        <v>0</v>
      </c>
    </row>
    <row r="297" spans="1:42" hidden="1">
      <c r="A297" s="15" t="s">
        <v>279</v>
      </c>
      <c r="B297" s="16" t="s">
        <v>280</v>
      </c>
      <c r="C297" s="17" t="s">
        <v>212</v>
      </c>
      <c r="D297" s="17" t="s">
        <v>275</v>
      </c>
      <c r="E297" s="17" t="s">
        <v>337</v>
      </c>
      <c r="F297" s="18" t="s">
        <v>500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19">
        <v>0</v>
      </c>
      <c r="AI297" s="19">
        <v>0</v>
      </c>
      <c r="AJ297" s="19">
        <v>0</v>
      </c>
      <c r="AK297" s="19">
        <v>0</v>
      </c>
      <c r="AL297" s="19">
        <v>0</v>
      </c>
      <c r="AM297" s="19">
        <v>0</v>
      </c>
      <c r="AN297" s="19">
        <v>0</v>
      </c>
      <c r="AO297" s="19">
        <v>0</v>
      </c>
      <c r="AP297" s="19">
        <v>0</v>
      </c>
    </row>
    <row r="298" spans="1:42" hidden="1">
      <c r="A298" s="15" t="s">
        <v>279</v>
      </c>
      <c r="B298" s="16" t="s">
        <v>280</v>
      </c>
      <c r="C298" s="17" t="s">
        <v>212</v>
      </c>
      <c r="D298" s="17" t="s">
        <v>275</v>
      </c>
      <c r="E298" s="17" t="s">
        <v>337</v>
      </c>
      <c r="F298" s="18" t="s">
        <v>501</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19">
        <v>0</v>
      </c>
      <c r="AI298" s="19">
        <v>0</v>
      </c>
      <c r="AJ298" s="19">
        <v>0</v>
      </c>
      <c r="AK298" s="19">
        <v>0</v>
      </c>
      <c r="AL298" s="19">
        <v>0</v>
      </c>
      <c r="AM298" s="19">
        <v>0</v>
      </c>
      <c r="AN298" s="19">
        <v>0</v>
      </c>
      <c r="AO298" s="19">
        <v>0</v>
      </c>
      <c r="AP298" s="19">
        <v>0</v>
      </c>
    </row>
    <row r="299" spans="1:42" hidden="1">
      <c r="A299" s="15" t="s">
        <v>279</v>
      </c>
      <c r="B299" s="16" t="s">
        <v>280</v>
      </c>
      <c r="C299" s="17" t="s">
        <v>212</v>
      </c>
      <c r="D299" s="17" t="s">
        <v>275</v>
      </c>
      <c r="E299" s="17" t="s">
        <v>295</v>
      </c>
      <c r="F299" s="18" t="s">
        <v>502</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19">
        <v>0</v>
      </c>
      <c r="AI299" s="19">
        <v>0</v>
      </c>
      <c r="AJ299" s="19">
        <v>0</v>
      </c>
      <c r="AK299" s="19">
        <v>0</v>
      </c>
      <c r="AL299" s="19">
        <v>0</v>
      </c>
      <c r="AM299" s="19">
        <v>0</v>
      </c>
      <c r="AN299" s="19">
        <v>0</v>
      </c>
      <c r="AO299" s="19">
        <v>0</v>
      </c>
      <c r="AP299" s="19">
        <v>0</v>
      </c>
    </row>
    <row r="300" spans="1:42" hidden="1">
      <c r="A300" s="15" t="s">
        <v>279</v>
      </c>
      <c r="B300" s="16" t="s">
        <v>280</v>
      </c>
      <c r="C300" s="17" t="s">
        <v>212</v>
      </c>
      <c r="D300" s="17" t="s">
        <v>275</v>
      </c>
      <c r="E300" s="17" t="s">
        <v>295</v>
      </c>
      <c r="F300" s="18" t="s">
        <v>503</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19">
        <v>0</v>
      </c>
      <c r="AI300" s="19">
        <v>0</v>
      </c>
      <c r="AJ300" s="19">
        <v>0</v>
      </c>
      <c r="AK300" s="19">
        <v>0</v>
      </c>
      <c r="AL300" s="19">
        <v>0</v>
      </c>
      <c r="AM300" s="19">
        <v>0</v>
      </c>
      <c r="AN300" s="19">
        <v>0</v>
      </c>
      <c r="AO300" s="19">
        <v>0</v>
      </c>
      <c r="AP300" s="19">
        <v>0</v>
      </c>
    </row>
    <row r="301" spans="1:42" hidden="1">
      <c r="A301" s="15" t="s">
        <v>279</v>
      </c>
      <c r="B301" s="16" t="s">
        <v>280</v>
      </c>
      <c r="C301" s="17" t="s">
        <v>212</v>
      </c>
      <c r="D301" s="17" t="s">
        <v>275</v>
      </c>
      <c r="E301" s="17" t="s">
        <v>301</v>
      </c>
      <c r="F301" s="18" t="s">
        <v>504</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19">
        <v>0</v>
      </c>
      <c r="AI301" s="19">
        <v>0</v>
      </c>
      <c r="AJ301" s="19">
        <v>0</v>
      </c>
      <c r="AK301" s="19">
        <v>0</v>
      </c>
      <c r="AL301" s="19">
        <v>0</v>
      </c>
      <c r="AM301" s="19">
        <v>0</v>
      </c>
      <c r="AN301" s="19">
        <v>0</v>
      </c>
      <c r="AO301" s="19">
        <v>0</v>
      </c>
      <c r="AP301" s="19">
        <v>0</v>
      </c>
    </row>
    <row r="302" spans="1:42" hidden="1">
      <c r="A302" s="15" t="s">
        <v>279</v>
      </c>
      <c r="B302" s="16" t="s">
        <v>280</v>
      </c>
      <c r="C302" s="17" t="s">
        <v>212</v>
      </c>
      <c r="D302" s="17" t="s">
        <v>275</v>
      </c>
      <c r="E302" s="17" t="s">
        <v>301</v>
      </c>
      <c r="F302" s="18" t="s">
        <v>505</v>
      </c>
      <c r="G302" s="19">
        <v>0</v>
      </c>
      <c r="H302" s="19">
        <v>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19">
        <v>0</v>
      </c>
      <c r="AI302" s="19">
        <v>0</v>
      </c>
      <c r="AJ302" s="19">
        <v>0</v>
      </c>
      <c r="AK302" s="19">
        <v>0</v>
      </c>
      <c r="AL302" s="19">
        <v>0</v>
      </c>
      <c r="AM302" s="19">
        <v>0</v>
      </c>
      <c r="AN302" s="19">
        <v>0</v>
      </c>
      <c r="AO302" s="19">
        <v>0</v>
      </c>
      <c r="AP302" s="19">
        <v>0</v>
      </c>
    </row>
    <row r="303" spans="1:42" hidden="1">
      <c r="A303" s="15" t="s">
        <v>279</v>
      </c>
      <c r="B303" s="16" t="s">
        <v>280</v>
      </c>
      <c r="C303" s="17" t="s">
        <v>212</v>
      </c>
      <c r="D303" s="17" t="s">
        <v>275</v>
      </c>
      <c r="E303" s="17" t="s">
        <v>232</v>
      </c>
      <c r="F303" s="18" t="s">
        <v>506</v>
      </c>
      <c r="G303" s="19">
        <v>981128.64098140562</v>
      </c>
      <c r="H303" s="19">
        <v>728148.43450823775</v>
      </c>
      <c r="I303" s="19">
        <v>540398.19095123711</v>
      </c>
      <c r="J303" s="19">
        <v>401058.61791846767</v>
      </c>
      <c r="K303" s="19">
        <v>607457.43142491125</v>
      </c>
      <c r="L303" s="19">
        <v>450826.89389232418</v>
      </c>
      <c r="M303" s="19">
        <v>397466.58608948888</v>
      </c>
      <c r="N303" s="19">
        <v>294981.37180145783</v>
      </c>
      <c r="O303" s="19">
        <v>220721.2292357533</v>
      </c>
      <c r="P303" s="19">
        <v>163809.11821102729</v>
      </c>
      <c r="Q303" s="19">
        <v>121571.57379915373</v>
      </c>
      <c r="R303" s="19">
        <v>90224.816038403849</v>
      </c>
      <c r="S303" s="19">
        <v>120667.7664886749</v>
      </c>
      <c r="T303" s="19">
        <v>365921.31831378007</v>
      </c>
      <c r="U303" s="19">
        <v>672252.8613016234</v>
      </c>
      <c r="V303" s="19">
        <v>970306.75943816802</v>
      </c>
      <c r="W303" s="19">
        <v>738744.44533985341</v>
      </c>
      <c r="X303" s="19">
        <v>783910.7648526897</v>
      </c>
      <c r="Y303" s="19">
        <v>644447.7289380983</v>
      </c>
      <c r="Z303" s="19">
        <v>478279.38697139581</v>
      </c>
      <c r="AA303" s="19">
        <v>354956.90609176882</v>
      </c>
      <c r="AB303" s="19">
        <v>263432.64755789278</v>
      </c>
      <c r="AC303" s="19">
        <v>195507.56333620814</v>
      </c>
      <c r="AD303" s="19">
        <v>145096.69805926914</v>
      </c>
      <c r="AE303" s="19">
        <v>107684.07844917211</v>
      </c>
      <c r="AF303" s="19">
        <v>79918.157384331178</v>
      </c>
      <c r="AG303" s="19">
        <v>59311.571141145163</v>
      </c>
      <c r="AH303" s="19">
        <v>44018.313063869995</v>
      </c>
      <c r="AI303" s="19">
        <v>32668.36213759852</v>
      </c>
      <c r="AJ303" s="19">
        <v>24244.95194090595</v>
      </c>
      <c r="AK303" s="19">
        <v>17993.485322005505</v>
      </c>
      <c r="AL303" s="19">
        <v>13353.935071612665</v>
      </c>
      <c r="AM303" s="19">
        <v>9910.6748195557921</v>
      </c>
      <c r="AN303" s="19">
        <v>7355.2458396905859</v>
      </c>
      <c r="AO303" s="19">
        <v>5458.7242894435403</v>
      </c>
      <c r="AP303" s="19">
        <v>4051.2134492318173</v>
      </c>
    </row>
    <row r="304" spans="1:42" hidden="1">
      <c r="A304" s="15" t="s">
        <v>507</v>
      </c>
      <c r="B304" s="16" t="s">
        <v>508</v>
      </c>
      <c r="C304" s="17" t="s">
        <v>200</v>
      </c>
      <c r="D304" s="17" t="s">
        <v>204</v>
      </c>
      <c r="E304" s="17" t="s">
        <v>509</v>
      </c>
      <c r="F304" s="18" t="s">
        <v>510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19">
        <v>0</v>
      </c>
      <c r="AI304" s="19">
        <v>0</v>
      </c>
      <c r="AJ304" s="19">
        <v>0</v>
      </c>
      <c r="AK304" s="19">
        <v>0</v>
      </c>
      <c r="AL304" s="19">
        <v>0</v>
      </c>
      <c r="AM304" s="19">
        <v>0</v>
      </c>
      <c r="AN304" s="19">
        <v>0</v>
      </c>
      <c r="AO304" s="19">
        <v>0</v>
      </c>
      <c r="AP304" s="19">
        <v>0</v>
      </c>
    </row>
    <row r="305" spans="1:42" hidden="1">
      <c r="A305" s="15" t="s">
        <v>507</v>
      </c>
      <c r="B305" s="16" t="s">
        <v>508</v>
      </c>
      <c r="C305" s="17" t="s">
        <v>200</v>
      </c>
      <c r="D305" s="17" t="s">
        <v>204</v>
      </c>
      <c r="E305" s="17" t="s">
        <v>511</v>
      </c>
      <c r="F305" s="18" t="s">
        <v>512</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19">
        <v>0</v>
      </c>
      <c r="AI305" s="19">
        <v>0</v>
      </c>
      <c r="AJ305" s="19">
        <v>0</v>
      </c>
      <c r="AK305" s="19">
        <v>0</v>
      </c>
      <c r="AL305" s="19">
        <v>0</v>
      </c>
      <c r="AM305" s="19">
        <v>0</v>
      </c>
      <c r="AN305" s="19">
        <v>0</v>
      </c>
      <c r="AO305" s="19">
        <v>0</v>
      </c>
      <c r="AP305" s="19">
        <v>0</v>
      </c>
    </row>
    <row r="306" spans="1:42" hidden="1">
      <c r="A306" s="15" t="s">
        <v>507</v>
      </c>
      <c r="B306" s="16" t="s">
        <v>508</v>
      </c>
      <c r="C306" s="17" t="s">
        <v>200</v>
      </c>
      <c r="D306" s="17" t="s">
        <v>204</v>
      </c>
      <c r="E306" s="17" t="s">
        <v>511</v>
      </c>
      <c r="F306" s="18" t="s">
        <v>513</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19">
        <v>0</v>
      </c>
      <c r="AI306" s="19">
        <v>0</v>
      </c>
      <c r="AJ306" s="19">
        <v>0</v>
      </c>
      <c r="AK306" s="19">
        <v>0</v>
      </c>
      <c r="AL306" s="19">
        <v>0</v>
      </c>
      <c r="AM306" s="19">
        <v>0</v>
      </c>
      <c r="AN306" s="19">
        <v>0</v>
      </c>
      <c r="AO306" s="19">
        <v>0</v>
      </c>
      <c r="AP306" s="19">
        <v>0</v>
      </c>
    </row>
    <row r="307" spans="1:42" hidden="1">
      <c r="A307" s="15" t="s">
        <v>507</v>
      </c>
      <c r="B307" s="16" t="s">
        <v>508</v>
      </c>
      <c r="C307" s="17" t="s">
        <v>200</v>
      </c>
      <c r="D307" s="17" t="s">
        <v>204</v>
      </c>
      <c r="E307" s="17" t="s">
        <v>511</v>
      </c>
      <c r="F307" s="18" t="s">
        <v>514</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19">
        <v>0</v>
      </c>
      <c r="AI307" s="19">
        <v>0</v>
      </c>
      <c r="AJ307" s="19">
        <v>0</v>
      </c>
      <c r="AK307" s="19">
        <v>0</v>
      </c>
      <c r="AL307" s="19">
        <v>0</v>
      </c>
      <c r="AM307" s="19">
        <v>0</v>
      </c>
      <c r="AN307" s="19">
        <v>0</v>
      </c>
      <c r="AO307" s="19">
        <v>0</v>
      </c>
      <c r="AP307" s="19">
        <v>0</v>
      </c>
    </row>
    <row r="308" spans="1:42" hidden="1">
      <c r="A308" s="15" t="s">
        <v>507</v>
      </c>
      <c r="B308" s="16" t="s">
        <v>508</v>
      </c>
      <c r="C308" s="17" t="s">
        <v>200</v>
      </c>
      <c r="D308" s="17" t="s">
        <v>204</v>
      </c>
      <c r="E308" s="17" t="s">
        <v>511</v>
      </c>
      <c r="F308" s="18" t="s">
        <v>515</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19">
        <v>0</v>
      </c>
      <c r="AI308" s="19">
        <v>0</v>
      </c>
      <c r="AJ308" s="19">
        <v>0</v>
      </c>
      <c r="AK308" s="19">
        <v>0</v>
      </c>
      <c r="AL308" s="19">
        <v>0</v>
      </c>
      <c r="AM308" s="19">
        <v>0</v>
      </c>
      <c r="AN308" s="19">
        <v>0</v>
      </c>
      <c r="AO308" s="19">
        <v>0</v>
      </c>
      <c r="AP308" s="19">
        <v>0</v>
      </c>
    </row>
    <row r="309" spans="1:42" hidden="1">
      <c r="A309" s="15" t="s">
        <v>507</v>
      </c>
      <c r="B309" s="16" t="s">
        <v>508</v>
      </c>
      <c r="C309" s="17" t="s">
        <v>200</v>
      </c>
      <c r="D309" s="17" t="s">
        <v>204</v>
      </c>
      <c r="E309" s="17" t="s">
        <v>516</v>
      </c>
      <c r="F309" s="18" t="s">
        <v>517</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19">
        <v>0</v>
      </c>
      <c r="AI309" s="19">
        <v>0</v>
      </c>
      <c r="AJ309" s="19">
        <v>0</v>
      </c>
      <c r="AK309" s="19">
        <v>0</v>
      </c>
      <c r="AL309" s="19">
        <v>0</v>
      </c>
      <c r="AM309" s="19">
        <v>0</v>
      </c>
      <c r="AN309" s="19">
        <v>0</v>
      </c>
      <c r="AO309" s="19">
        <v>0</v>
      </c>
      <c r="AP309" s="19">
        <v>0</v>
      </c>
    </row>
    <row r="310" spans="1:42" hidden="1">
      <c r="A310" s="15" t="s">
        <v>507</v>
      </c>
      <c r="B310" s="16" t="s">
        <v>508</v>
      </c>
      <c r="C310" s="17" t="s">
        <v>200</v>
      </c>
      <c r="D310" s="17" t="s">
        <v>204</v>
      </c>
      <c r="E310" s="17" t="s">
        <v>516</v>
      </c>
      <c r="F310" s="18" t="s">
        <v>518</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19">
        <v>0</v>
      </c>
      <c r="AI310" s="19">
        <v>0</v>
      </c>
      <c r="AJ310" s="19">
        <v>0</v>
      </c>
      <c r="AK310" s="19">
        <v>0</v>
      </c>
      <c r="AL310" s="19">
        <v>0</v>
      </c>
      <c r="AM310" s="19">
        <v>0</v>
      </c>
      <c r="AN310" s="19">
        <v>0</v>
      </c>
      <c r="AO310" s="19">
        <v>0</v>
      </c>
      <c r="AP310" s="19">
        <v>0</v>
      </c>
    </row>
    <row r="311" spans="1:42" hidden="1">
      <c r="A311" s="15" t="s">
        <v>507</v>
      </c>
      <c r="B311" s="16" t="s">
        <v>508</v>
      </c>
      <c r="C311" s="17" t="s">
        <v>200</v>
      </c>
      <c r="D311" s="17" t="s">
        <v>204</v>
      </c>
      <c r="E311" s="17" t="s">
        <v>232</v>
      </c>
      <c r="F311" s="18" t="s">
        <v>519</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19">
        <v>0</v>
      </c>
      <c r="AI311" s="19">
        <v>0</v>
      </c>
      <c r="AJ311" s="19">
        <v>0</v>
      </c>
      <c r="AK311" s="19">
        <v>0</v>
      </c>
      <c r="AL311" s="19">
        <v>0</v>
      </c>
      <c r="AM311" s="19">
        <v>0</v>
      </c>
      <c r="AN311" s="19">
        <v>0</v>
      </c>
      <c r="AO311" s="19">
        <v>0</v>
      </c>
      <c r="AP311" s="19">
        <v>0</v>
      </c>
    </row>
    <row r="312" spans="1:42" hidden="1">
      <c r="A312" s="15" t="s">
        <v>507</v>
      </c>
      <c r="B312" s="16" t="s">
        <v>508</v>
      </c>
      <c r="C312" s="17" t="s">
        <v>200</v>
      </c>
      <c r="D312" s="17" t="s">
        <v>520</v>
      </c>
      <c r="E312" s="17" t="s">
        <v>509</v>
      </c>
      <c r="F312" s="18" t="s">
        <v>521</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19">
        <v>0</v>
      </c>
      <c r="AI312" s="19">
        <v>0</v>
      </c>
      <c r="AJ312" s="19">
        <v>0</v>
      </c>
      <c r="AK312" s="19">
        <v>0</v>
      </c>
      <c r="AL312" s="19">
        <v>0</v>
      </c>
      <c r="AM312" s="19">
        <v>0</v>
      </c>
      <c r="AN312" s="19">
        <v>0</v>
      </c>
      <c r="AO312" s="19">
        <v>0</v>
      </c>
      <c r="AP312" s="19">
        <v>0</v>
      </c>
    </row>
    <row r="313" spans="1:42" hidden="1">
      <c r="A313" s="15" t="s">
        <v>507</v>
      </c>
      <c r="B313" s="16" t="s">
        <v>508</v>
      </c>
      <c r="C313" s="17" t="s">
        <v>200</v>
      </c>
      <c r="D313" s="17" t="s">
        <v>520</v>
      </c>
      <c r="E313" s="17" t="s">
        <v>509</v>
      </c>
      <c r="F313" s="18" t="s">
        <v>522</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19">
        <v>0</v>
      </c>
      <c r="AI313" s="19">
        <v>0</v>
      </c>
      <c r="AJ313" s="19">
        <v>0</v>
      </c>
      <c r="AK313" s="19">
        <v>0</v>
      </c>
      <c r="AL313" s="19">
        <v>0</v>
      </c>
      <c r="AM313" s="19">
        <v>0</v>
      </c>
      <c r="AN313" s="19">
        <v>0</v>
      </c>
      <c r="AO313" s="19">
        <v>0</v>
      </c>
      <c r="AP313" s="19">
        <v>0</v>
      </c>
    </row>
    <row r="314" spans="1:42" hidden="1">
      <c r="A314" s="15" t="s">
        <v>507</v>
      </c>
      <c r="B314" s="16" t="s">
        <v>508</v>
      </c>
      <c r="C314" s="17" t="s">
        <v>200</v>
      </c>
      <c r="D314" s="17" t="s">
        <v>520</v>
      </c>
      <c r="E314" s="17" t="s">
        <v>516</v>
      </c>
      <c r="F314" s="18" t="s">
        <v>523</v>
      </c>
      <c r="G314" s="19">
        <v>0</v>
      </c>
      <c r="H314" s="19">
        <v>0</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19">
        <v>0</v>
      </c>
      <c r="AI314" s="19">
        <v>0</v>
      </c>
      <c r="AJ314" s="19">
        <v>0</v>
      </c>
      <c r="AK314" s="19">
        <v>0</v>
      </c>
      <c r="AL314" s="19">
        <v>0</v>
      </c>
      <c r="AM314" s="19">
        <v>0</v>
      </c>
      <c r="AN314" s="19">
        <v>0</v>
      </c>
      <c r="AO314" s="19">
        <v>0</v>
      </c>
      <c r="AP314" s="19">
        <v>0</v>
      </c>
    </row>
    <row r="315" spans="1:42" hidden="1">
      <c r="A315" s="15" t="s">
        <v>507</v>
      </c>
      <c r="B315" s="16" t="s">
        <v>508</v>
      </c>
      <c r="C315" s="17" t="s">
        <v>200</v>
      </c>
      <c r="D315" s="17" t="s">
        <v>520</v>
      </c>
      <c r="E315" s="17" t="s">
        <v>516</v>
      </c>
      <c r="F315" s="18" t="s">
        <v>524</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19">
        <v>0</v>
      </c>
      <c r="AI315" s="19">
        <v>0</v>
      </c>
      <c r="AJ315" s="19">
        <v>0</v>
      </c>
      <c r="AK315" s="19">
        <v>0</v>
      </c>
      <c r="AL315" s="19">
        <v>0</v>
      </c>
      <c r="AM315" s="19">
        <v>0</v>
      </c>
      <c r="AN315" s="19">
        <v>0</v>
      </c>
      <c r="AO315" s="19">
        <v>0</v>
      </c>
      <c r="AP315" s="19">
        <v>0</v>
      </c>
    </row>
    <row r="316" spans="1:42" hidden="1">
      <c r="A316" s="15" t="s">
        <v>507</v>
      </c>
      <c r="B316" s="16" t="s">
        <v>508</v>
      </c>
      <c r="C316" s="17" t="s">
        <v>200</v>
      </c>
      <c r="D316" s="17" t="s">
        <v>525</v>
      </c>
      <c r="E316" s="17" t="s">
        <v>509</v>
      </c>
      <c r="F316" s="18" t="s">
        <v>526</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19">
        <v>0</v>
      </c>
      <c r="AI316" s="19">
        <v>0</v>
      </c>
      <c r="AJ316" s="19">
        <v>0</v>
      </c>
      <c r="AK316" s="19">
        <v>0</v>
      </c>
      <c r="AL316" s="19">
        <v>0</v>
      </c>
      <c r="AM316" s="19">
        <v>0</v>
      </c>
      <c r="AN316" s="19">
        <v>0</v>
      </c>
      <c r="AO316" s="19">
        <v>0</v>
      </c>
      <c r="AP316" s="19">
        <v>0</v>
      </c>
    </row>
    <row r="317" spans="1:42" hidden="1">
      <c r="A317" s="15" t="s">
        <v>507</v>
      </c>
      <c r="B317" s="16" t="s">
        <v>508</v>
      </c>
      <c r="C317" s="17" t="s">
        <v>200</v>
      </c>
      <c r="D317" s="17" t="s">
        <v>525</v>
      </c>
      <c r="E317" s="17" t="s">
        <v>511</v>
      </c>
      <c r="F317" s="18" t="s">
        <v>527</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19">
        <v>0</v>
      </c>
      <c r="AI317" s="19">
        <v>0</v>
      </c>
      <c r="AJ317" s="19">
        <v>0</v>
      </c>
      <c r="AK317" s="19">
        <v>0</v>
      </c>
      <c r="AL317" s="19">
        <v>0</v>
      </c>
      <c r="AM317" s="19">
        <v>0</v>
      </c>
      <c r="AN317" s="19">
        <v>0</v>
      </c>
      <c r="AO317" s="19">
        <v>0</v>
      </c>
      <c r="AP317" s="19">
        <v>0</v>
      </c>
    </row>
    <row r="318" spans="1:42" hidden="1">
      <c r="A318" s="15" t="s">
        <v>507</v>
      </c>
      <c r="B318" s="16" t="s">
        <v>508</v>
      </c>
      <c r="C318" s="17" t="s">
        <v>200</v>
      </c>
      <c r="D318" s="17" t="s">
        <v>525</v>
      </c>
      <c r="E318" s="17" t="s">
        <v>528</v>
      </c>
      <c r="F318" s="18" t="s">
        <v>529</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19">
        <v>0</v>
      </c>
      <c r="AI318" s="19">
        <v>0</v>
      </c>
      <c r="AJ318" s="19">
        <v>0</v>
      </c>
      <c r="AK318" s="19">
        <v>0</v>
      </c>
      <c r="AL318" s="19">
        <v>0</v>
      </c>
      <c r="AM318" s="19">
        <v>0</v>
      </c>
      <c r="AN318" s="19">
        <v>0</v>
      </c>
      <c r="AO318" s="19">
        <v>0</v>
      </c>
      <c r="AP318" s="19">
        <v>0</v>
      </c>
    </row>
    <row r="319" spans="1:42" hidden="1">
      <c r="A319" s="15" t="s">
        <v>507</v>
      </c>
      <c r="B319" s="16" t="s">
        <v>508</v>
      </c>
      <c r="C319" s="17" t="s">
        <v>200</v>
      </c>
      <c r="D319" s="17" t="s">
        <v>525</v>
      </c>
      <c r="E319" s="17" t="s">
        <v>530</v>
      </c>
      <c r="F319" s="18" t="s">
        <v>531</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19">
        <v>0</v>
      </c>
      <c r="AI319" s="19">
        <v>0</v>
      </c>
      <c r="AJ319" s="19">
        <v>0</v>
      </c>
      <c r="AK319" s="19">
        <v>0</v>
      </c>
      <c r="AL319" s="19">
        <v>0</v>
      </c>
      <c r="AM319" s="19">
        <v>0</v>
      </c>
      <c r="AN319" s="19">
        <v>0</v>
      </c>
      <c r="AO319" s="19">
        <v>0</v>
      </c>
      <c r="AP319" s="19">
        <v>0</v>
      </c>
    </row>
    <row r="320" spans="1:42" hidden="1">
      <c r="A320" s="15" t="s">
        <v>507</v>
      </c>
      <c r="B320" s="16" t="s">
        <v>508</v>
      </c>
      <c r="C320" s="17" t="s">
        <v>200</v>
      </c>
      <c r="D320" s="17" t="s">
        <v>525</v>
      </c>
      <c r="E320" s="17" t="s">
        <v>516</v>
      </c>
      <c r="F320" s="18" t="s">
        <v>532</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19">
        <v>0</v>
      </c>
      <c r="AI320" s="19">
        <v>0</v>
      </c>
      <c r="AJ320" s="19">
        <v>0</v>
      </c>
      <c r="AK320" s="19">
        <v>0</v>
      </c>
      <c r="AL320" s="19">
        <v>0</v>
      </c>
      <c r="AM320" s="19">
        <v>0</v>
      </c>
      <c r="AN320" s="19">
        <v>0</v>
      </c>
      <c r="AO320" s="19">
        <v>0</v>
      </c>
      <c r="AP320" s="19">
        <v>0</v>
      </c>
    </row>
    <row r="321" spans="1:42" hidden="1">
      <c r="A321" s="15" t="s">
        <v>507</v>
      </c>
      <c r="B321" s="16" t="s">
        <v>508</v>
      </c>
      <c r="C321" s="17" t="s">
        <v>200</v>
      </c>
      <c r="D321" s="17" t="s">
        <v>525</v>
      </c>
      <c r="E321" s="17" t="s">
        <v>232</v>
      </c>
      <c r="F321" s="18" t="s">
        <v>533</v>
      </c>
      <c r="G321" s="19">
        <v>0</v>
      </c>
      <c r="H321" s="19">
        <v>0</v>
      </c>
      <c r="I321" s="19">
        <v>0</v>
      </c>
      <c r="J321" s="19">
        <v>0</v>
      </c>
      <c r="K321" s="19">
        <v>0</v>
      </c>
      <c r="L321" s="19">
        <v>0</v>
      </c>
      <c r="M321" s="19">
        <v>0</v>
      </c>
      <c r="N321" s="19">
        <v>0</v>
      </c>
      <c r="O321" s="19">
        <v>0</v>
      </c>
      <c r="P321" s="19">
        <v>230339.88709468785</v>
      </c>
      <c r="Q321" s="19">
        <v>0</v>
      </c>
      <c r="R321" s="19">
        <v>0</v>
      </c>
      <c r="S321" s="19">
        <v>0</v>
      </c>
      <c r="T321" s="19">
        <v>0</v>
      </c>
      <c r="U321" s="19">
        <v>0</v>
      </c>
      <c r="V321" s="19">
        <v>0</v>
      </c>
      <c r="W321" s="19">
        <v>0</v>
      </c>
      <c r="X321" s="19">
        <v>59538.56109609954</v>
      </c>
      <c r="Y321" s="19">
        <v>0</v>
      </c>
      <c r="Z321" s="19">
        <v>0</v>
      </c>
      <c r="AA321" s="19">
        <v>0</v>
      </c>
      <c r="AB321" s="19">
        <v>0</v>
      </c>
      <c r="AC321" s="19">
        <v>0</v>
      </c>
      <c r="AD321" s="19">
        <v>0</v>
      </c>
      <c r="AE321" s="19">
        <v>0</v>
      </c>
      <c r="AF321" s="19">
        <v>0</v>
      </c>
      <c r="AG321" s="19">
        <v>0</v>
      </c>
      <c r="AH321" s="19">
        <v>0</v>
      </c>
      <c r="AI321" s="19">
        <v>0</v>
      </c>
      <c r="AJ321" s="19">
        <v>0</v>
      </c>
      <c r="AK321" s="19">
        <v>0</v>
      </c>
      <c r="AL321" s="19">
        <v>0</v>
      </c>
      <c r="AM321" s="19">
        <v>0</v>
      </c>
      <c r="AN321" s="19">
        <v>0</v>
      </c>
      <c r="AO321" s="19">
        <v>0</v>
      </c>
      <c r="AP321" s="19">
        <v>0</v>
      </c>
    </row>
    <row r="322" spans="1:42" hidden="1">
      <c r="A322" s="15" t="s">
        <v>507</v>
      </c>
      <c r="B322" s="16" t="s">
        <v>508</v>
      </c>
      <c r="C322" s="17" t="s">
        <v>200</v>
      </c>
      <c r="D322" s="17" t="s">
        <v>534</v>
      </c>
      <c r="E322" s="17" t="s">
        <v>509</v>
      </c>
      <c r="F322" s="18" t="s">
        <v>535</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19">
        <v>0</v>
      </c>
      <c r="AI322" s="19">
        <v>0</v>
      </c>
      <c r="AJ322" s="19">
        <v>0</v>
      </c>
      <c r="AK322" s="19">
        <v>0</v>
      </c>
      <c r="AL322" s="19">
        <v>0</v>
      </c>
      <c r="AM322" s="19">
        <v>0</v>
      </c>
      <c r="AN322" s="19">
        <v>0</v>
      </c>
      <c r="AO322" s="19">
        <v>0</v>
      </c>
      <c r="AP322" s="19">
        <v>0</v>
      </c>
    </row>
    <row r="323" spans="1:42" hidden="1">
      <c r="A323" s="15" t="s">
        <v>507</v>
      </c>
      <c r="B323" s="16" t="s">
        <v>508</v>
      </c>
      <c r="C323" s="17" t="s">
        <v>200</v>
      </c>
      <c r="D323" s="17" t="s">
        <v>534</v>
      </c>
      <c r="E323" s="17" t="s">
        <v>509</v>
      </c>
      <c r="F323" s="18" t="s">
        <v>536</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19">
        <v>0</v>
      </c>
      <c r="AI323" s="19">
        <v>0</v>
      </c>
      <c r="AJ323" s="19">
        <v>0</v>
      </c>
      <c r="AK323" s="19">
        <v>0</v>
      </c>
      <c r="AL323" s="19">
        <v>0</v>
      </c>
      <c r="AM323" s="19">
        <v>0</v>
      </c>
      <c r="AN323" s="19">
        <v>0</v>
      </c>
      <c r="AO323" s="19">
        <v>0</v>
      </c>
      <c r="AP323" s="19">
        <v>0</v>
      </c>
    </row>
    <row r="324" spans="1:42" hidden="1">
      <c r="A324" s="15" t="s">
        <v>507</v>
      </c>
      <c r="B324" s="16" t="s">
        <v>508</v>
      </c>
      <c r="C324" s="17" t="s">
        <v>200</v>
      </c>
      <c r="D324" s="17" t="s">
        <v>534</v>
      </c>
      <c r="E324" s="17" t="s">
        <v>511</v>
      </c>
      <c r="F324" s="18" t="s">
        <v>537</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19">
        <v>0</v>
      </c>
      <c r="AI324" s="19">
        <v>0</v>
      </c>
      <c r="AJ324" s="19">
        <v>0</v>
      </c>
      <c r="AK324" s="19">
        <v>0</v>
      </c>
      <c r="AL324" s="19">
        <v>0</v>
      </c>
      <c r="AM324" s="19">
        <v>0</v>
      </c>
      <c r="AN324" s="19">
        <v>0</v>
      </c>
      <c r="AO324" s="19">
        <v>0</v>
      </c>
      <c r="AP324" s="19">
        <v>0</v>
      </c>
    </row>
    <row r="325" spans="1:42" hidden="1">
      <c r="A325" s="15" t="s">
        <v>507</v>
      </c>
      <c r="B325" s="16" t="s">
        <v>508</v>
      </c>
      <c r="C325" s="17" t="s">
        <v>200</v>
      </c>
      <c r="D325" s="17" t="s">
        <v>534</v>
      </c>
      <c r="E325" s="17" t="s">
        <v>511</v>
      </c>
      <c r="F325" s="18" t="s">
        <v>538</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19">
        <v>0</v>
      </c>
      <c r="AI325" s="19">
        <v>0</v>
      </c>
      <c r="AJ325" s="19">
        <v>0</v>
      </c>
      <c r="AK325" s="19">
        <v>0</v>
      </c>
      <c r="AL325" s="19">
        <v>0</v>
      </c>
      <c r="AM325" s="19">
        <v>0</v>
      </c>
      <c r="AN325" s="19">
        <v>0</v>
      </c>
      <c r="AO325" s="19">
        <v>0</v>
      </c>
      <c r="AP325" s="19">
        <v>0</v>
      </c>
    </row>
    <row r="326" spans="1:42" hidden="1">
      <c r="A326" s="15" t="s">
        <v>507</v>
      </c>
      <c r="B326" s="16" t="s">
        <v>508</v>
      </c>
      <c r="C326" s="17" t="s">
        <v>200</v>
      </c>
      <c r="D326" s="17" t="s">
        <v>534</v>
      </c>
      <c r="E326" s="17" t="s">
        <v>528</v>
      </c>
      <c r="F326" s="18" t="s">
        <v>539</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19">
        <v>0</v>
      </c>
      <c r="AI326" s="19">
        <v>0</v>
      </c>
      <c r="AJ326" s="19">
        <v>0</v>
      </c>
      <c r="AK326" s="19">
        <v>0</v>
      </c>
      <c r="AL326" s="19">
        <v>0</v>
      </c>
      <c r="AM326" s="19">
        <v>0</v>
      </c>
      <c r="AN326" s="19">
        <v>0</v>
      </c>
      <c r="AO326" s="19">
        <v>0</v>
      </c>
      <c r="AP326" s="19">
        <v>0</v>
      </c>
    </row>
    <row r="327" spans="1:42" hidden="1">
      <c r="A327" s="15" t="s">
        <v>507</v>
      </c>
      <c r="B327" s="16" t="s">
        <v>508</v>
      </c>
      <c r="C327" s="17" t="s">
        <v>200</v>
      </c>
      <c r="D327" s="17" t="s">
        <v>534</v>
      </c>
      <c r="E327" s="17" t="s">
        <v>528</v>
      </c>
      <c r="F327" s="18" t="s">
        <v>540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19">
        <v>0</v>
      </c>
      <c r="AE327" s="19">
        <v>0</v>
      </c>
      <c r="AF327" s="19">
        <v>0</v>
      </c>
      <c r="AG327" s="19">
        <v>0</v>
      </c>
      <c r="AH327" s="19">
        <v>0</v>
      </c>
      <c r="AI327" s="19">
        <v>0</v>
      </c>
      <c r="AJ327" s="19">
        <v>0</v>
      </c>
      <c r="AK327" s="19">
        <v>0</v>
      </c>
      <c r="AL327" s="19">
        <v>0</v>
      </c>
      <c r="AM327" s="19">
        <v>0</v>
      </c>
      <c r="AN327" s="19">
        <v>0</v>
      </c>
      <c r="AO327" s="19">
        <v>0</v>
      </c>
      <c r="AP327" s="19">
        <v>0</v>
      </c>
    </row>
    <row r="328" spans="1:42" hidden="1">
      <c r="A328" s="15" t="s">
        <v>507</v>
      </c>
      <c r="B328" s="16" t="s">
        <v>508</v>
      </c>
      <c r="C328" s="17" t="s">
        <v>200</v>
      </c>
      <c r="D328" s="17" t="s">
        <v>534</v>
      </c>
      <c r="E328" s="17" t="s">
        <v>530</v>
      </c>
      <c r="F328" s="18" t="s">
        <v>541</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19">
        <v>0</v>
      </c>
      <c r="AI328" s="19">
        <v>0</v>
      </c>
      <c r="AJ328" s="19">
        <v>0</v>
      </c>
      <c r="AK328" s="19">
        <v>0</v>
      </c>
      <c r="AL328" s="19">
        <v>0</v>
      </c>
      <c r="AM328" s="19">
        <v>0</v>
      </c>
      <c r="AN328" s="19">
        <v>0</v>
      </c>
      <c r="AO328" s="19">
        <v>0</v>
      </c>
      <c r="AP328" s="19">
        <v>0</v>
      </c>
    </row>
    <row r="329" spans="1:42" hidden="1">
      <c r="A329" s="15" t="s">
        <v>507</v>
      </c>
      <c r="B329" s="16" t="s">
        <v>508</v>
      </c>
      <c r="C329" s="17" t="s">
        <v>200</v>
      </c>
      <c r="D329" s="17" t="s">
        <v>534</v>
      </c>
      <c r="E329" s="17" t="s">
        <v>530</v>
      </c>
      <c r="F329" s="18" t="s">
        <v>542</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19">
        <v>0</v>
      </c>
      <c r="AI329" s="19">
        <v>0</v>
      </c>
      <c r="AJ329" s="19">
        <v>0</v>
      </c>
      <c r="AK329" s="19">
        <v>0</v>
      </c>
      <c r="AL329" s="19">
        <v>0</v>
      </c>
      <c r="AM329" s="19">
        <v>0</v>
      </c>
      <c r="AN329" s="19">
        <v>0</v>
      </c>
      <c r="AO329" s="19">
        <v>0</v>
      </c>
      <c r="AP329" s="19">
        <v>0</v>
      </c>
    </row>
    <row r="330" spans="1:42" hidden="1">
      <c r="A330" s="15" t="s">
        <v>507</v>
      </c>
      <c r="B330" s="16" t="s">
        <v>508</v>
      </c>
      <c r="C330" s="17" t="s">
        <v>200</v>
      </c>
      <c r="D330" s="17" t="s">
        <v>534</v>
      </c>
      <c r="E330" s="17" t="s">
        <v>516</v>
      </c>
      <c r="F330" s="18" t="s">
        <v>543</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19">
        <v>0</v>
      </c>
      <c r="AI330" s="19">
        <v>0</v>
      </c>
      <c r="AJ330" s="19">
        <v>0</v>
      </c>
      <c r="AK330" s="19">
        <v>0</v>
      </c>
      <c r="AL330" s="19">
        <v>0</v>
      </c>
      <c r="AM330" s="19">
        <v>0</v>
      </c>
      <c r="AN330" s="19">
        <v>0</v>
      </c>
      <c r="AO330" s="19">
        <v>0</v>
      </c>
      <c r="AP330" s="19">
        <v>0</v>
      </c>
    </row>
    <row r="331" spans="1:42" hidden="1">
      <c r="A331" s="15" t="s">
        <v>507</v>
      </c>
      <c r="B331" s="16" t="s">
        <v>508</v>
      </c>
      <c r="C331" s="17" t="s">
        <v>200</v>
      </c>
      <c r="D331" s="17" t="s">
        <v>534</v>
      </c>
      <c r="E331" s="17" t="s">
        <v>516</v>
      </c>
      <c r="F331" s="18" t="s">
        <v>544</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19">
        <v>0</v>
      </c>
      <c r="AE331" s="19">
        <v>0</v>
      </c>
      <c r="AF331" s="19">
        <v>0</v>
      </c>
      <c r="AG331" s="19">
        <v>0</v>
      </c>
      <c r="AH331" s="19">
        <v>0</v>
      </c>
      <c r="AI331" s="19">
        <v>0</v>
      </c>
      <c r="AJ331" s="19">
        <v>0</v>
      </c>
      <c r="AK331" s="19">
        <v>0</v>
      </c>
      <c r="AL331" s="19">
        <v>0</v>
      </c>
      <c r="AM331" s="19">
        <v>0</v>
      </c>
      <c r="AN331" s="19">
        <v>0</v>
      </c>
      <c r="AO331" s="19">
        <v>0</v>
      </c>
      <c r="AP331" s="19">
        <v>0</v>
      </c>
    </row>
    <row r="332" spans="1:42" hidden="1">
      <c r="A332" s="15" t="s">
        <v>507</v>
      </c>
      <c r="B332" s="16" t="s">
        <v>508</v>
      </c>
      <c r="C332" s="17" t="s">
        <v>200</v>
      </c>
      <c r="D332" s="17" t="s">
        <v>545</v>
      </c>
      <c r="E332" s="17" t="s">
        <v>509</v>
      </c>
      <c r="F332" s="18" t="s">
        <v>546</v>
      </c>
      <c r="G332" s="19">
        <v>0</v>
      </c>
      <c r="H332" s="19">
        <v>0</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19">
        <v>0</v>
      </c>
      <c r="AI332" s="19">
        <v>0</v>
      </c>
      <c r="AJ332" s="19">
        <v>0</v>
      </c>
      <c r="AK332" s="19">
        <v>0</v>
      </c>
      <c r="AL332" s="19">
        <v>0</v>
      </c>
      <c r="AM332" s="19">
        <v>0</v>
      </c>
      <c r="AN332" s="19">
        <v>0</v>
      </c>
      <c r="AO332" s="19">
        <v>0</v>
      </c>
      <c r="AP332" s="19">
        <v>0</v>
      </c>
    </row>
    <row r="333" spans="1:42" hidden="1">
      <c r="A333" s="15" t="s">
        <v>507</v>
      </c>
      <c r="B333" s="16" t="s">
        <v>508</v>
      </c>
      <c r="C333" s="17" t="s">
        <v>200</v>
      </c>
      <c r="D333" s="17" t="s">
        <v>545</v>
      </c>
      <c r="E333" s="17" t="s">
        <v>511</v>
      </c>
      <c r="F333" s="18" t="s">
        <v>547</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19">
        <v>0</v>
      </c>
      <c r="AI333" s="19">
        <v>0</v>
      </c>
      <c r="AJ333" s="19">
        <v>0</v>
      </c>
      <c r="AK333" s="19">
        <v>0</v>
      </c>
      <c r="AL333" s="19">
        <v>0</v>
      </c>
      <c r="AM333" s="19">
        <v>0</v>
      </c>
      <c r="AN333" s="19">
        <v>0</v>
      </c>
      <c r="AO333" s="19">
        <v>0</v>
      </c>
      <c r="AP333" s="19">
        <v>0</v>
      </c>
    </row>
    <row r="334" spans="1:42" hidden="1">
      <c r="A334" s="15" t="s">
        <v>507</v>
      </c>
      <c r="B334" s="16" t="s">
        <v>508</v>
      </c>
      <c r="C334" s="17" t="s">
        <v>200</v>
      </c>
      <c r="D334" s="17" t="s">
        <v>545</v>
      </c>
      <c r="E334" s="17" t="s">
        <v>511</v>
      </c>
      <c r="F334" s="18" t="s">
        <v>548</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19">
        <v>0</v>
      </c>
      <c r="AI334" s="19">
        <v>0</v>
      </c>
      <c r="AJ334" s="19">
        <v>0</v>
      </c>
      <c r="AK334" s="19">
        <v>0</v>
      </c>
      <c r="AL334" s="19">
        <v>0</v>
      </c>
      <c r="AM334" s="19">
        <v>0</v>
      </c>
      <c r="AN334" s="19">
        <v>0</v>
      </c>
      <c r="AO334" s="19">
        <v>0</v>
      </c>
      <c r="AP334" s="19">
        <v>0</v>
      </c>
    </row>
    <row r="335" spans="1:42" hidden="1">
      <c r="A335" s="15" t="s">
        <v>507</v>
      </c>
      <c r="B335" s="16" t="s">
        <v>508</v>
      </c>
      <c r="C335" s="17" t="s">
        <v>200</v>
      </c>
      <c r="D335" s="17" t="s">
        <v>545</v>
      </c>
      <c r="E335" s="17" t="s">
        <v>511</v>
      </c>
      <c r="F335" s="18" t="s">
        <v>549</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19">
        <v>0</v>
      </c>
      <c r="AI335" s="19">
        <v>0</v>
      </c>
      <c r="AJ335" s="19">
        <v>0</v>
      </c>
      <c r="AK335" s="19">
        <v>0</v>
      </c>
      <c r="AL335" s="19">
        <v>0</v>
      </c>
      <c r="AM335" s="19">
        <v>0</v>
      </c>
      <c r="AN335" s="19">
        <v>0</v>
      </c>
      <c r="AO335" s="19">
        <v>0</v>
      </c>
      <c r="AP335" s="19">
        <v>0</v>
      </c>
    </row>
    <row r="336" spans="1:42" hidden="1">
      <c r="A336" s="15" t="s">
        <v>507</v>
      </c>
      <c r="B336" s="16" t="s">
        <v>508</v>
      </c>
      <c r="C336" s="17" t="s">
        <v>200</v>
      </c>
      <c r="D336" s="17" t="s">
        <v>545</v>
      </c>
      <c r="E336" s="17" t="s">
        <v>528</v>
      </c>
      <c r="F336" s="18" t="s">
        <v>550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19">
        <v>0</v>
      </c>
      <c r="AI336" s="19">
        <v>0</v>
      </c>
      <c r="AJ336" s="19">
        <v>0</v>
      </c>
      <c r="AK336" s="19">
        <v>0</v>
      </c>
      <c r="AL336" s="19">
        <v>0</v>
      </c>
      <c r="AM336" s="19">
        <v>0</v>
      </c>
      <c r="AN336" s="19">
        <v>0</v>
      </c>
      <c r="AO336" s="19">
        <v>0</v>
      </c>
      <c r="AP336" s="19">
        <v>0</v>
      </c>
    </row>
    <row r="337" spans="1:42" hidden="1">
      <c r="A337" s="15" t="s">
        <v>507</v>
      </c>
      <c r="B337" s="16" t="s">
        <v>508</v>
      </c>
      <c r="C337" s="17" t="s">
        <v>200</v>
      </c>
      <c r="D337" s="17" t="s">
        <v>545</v>
      </c>
      <c r="E337" s="17" t="s">
        <v>528</v>
      </c>
      <c r="F337" s="18" t="s">
        <v>551</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19">
        <v>0</v>
      </c>
      <c r="AI337" s="19">
        <v>0</v>
      </c>
      <c r="AJ337" s="19">
        <v>0</v>
      </c>
      <c r="AK337" s="19">
        <v>0</v>
      </c>
      <c r="AL337" s="19">
        <v>0</v>
      </c>
      <c r="AM337" s="19">
        <v>0</v>
      </c>
      <c r="AN337" s="19">
        <v>0</v>
      </c>
      <c r="AO337" s="19">
        <v>0</v>
      </c>
      <c r="AP337" s="19">
        <v>0</v>
      </c>
    </row>
    <row r="338" spans="1:42" hidden="1">
      <c r="A338" s="15" t="s">
        <v>507</v>
      </c>
      <c r="B338" s="16" t="s">
        <v>508</v>
      </c>
      <c r="C338" s="17" t="s">
        <v>200</v>
      </c>
      <c r="D338" s="17" t="s">
        <v>545</v>
      </c>
      <c r="E338" s="17" t="s">
        <v>528</v>
      </c>
      <c r="F338" s="18" t="s">
        <v>552</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19">
        <v>0</v>
      </c>
      <c r="AI338" s="19">
        <v>0</v>
      </c>
      <c r="AJ338" s="19">
        <v>0</v>
      </c>
      <c r="AK338" s="19">
        <v>0</v>
      </c>
      <c r="AL338" s="19">
        <v>0</v>
      </c>
      <c r="AM338" s="19">
        <v>0</v>
      </c>
      <c r="AN338" s="19">
        <v>0</v>
      </c>
      <c r="AO338" s="19">
        <v>0</v>
      </c>
      <c r="AP338" s="19">
        <v>0</v>
      </c>
    </row>
    <row r="339" spans="1:42" hidden="1">
      <c r="A339" s="15" t="s">
        <v>507</v>
      </c>
      <c r="B339" s="16" t="s">
        <v>508</v>
      </c>
      <c r="C339" s="17" t="s">
        <v>200</v>
      </c>
      <c r="D339" s="17" t="s">
        <v>545</v>
      </c>
      <c r="E339" s="17" t="s">
        <v>530</v>
      </c>
      <c r="F339" s="18" t="s">
        <v>553</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19">
        <v>0</v>
      </c>
      <c r="AI339" s="19">
        <v>0</v>
      </c>
      <c r="AJ339" s="19">
        <v>0</v>
      </c>
      <c r="AK339" s="19">
        <v>0</v>
      </c>
      <c r="AL339" s="19">
        <v>0</v>
      </c>
      <c r="AM339" s="19">
        <v>0</v>
      </c>
      <c r="AN339" s="19">
        <v>0</v>
      </c>
      <c r="AO339" s="19">
        <v>0</v>
      </c>
      <c r="AP339" s="19">
        <v>0</v>
      </c>
    </row>
    <row r="340" spans="1:42" hidden="1">
      <c r="A340" s="15" t="s">
        <v>507</v>
      </c>
      <c r="B340" s="16" t="s">
        <v>508</v>
      </c>
      <c r="C340" s="17" t="s">
        <v>200</v>
      </c>
      <c r="D340" s="17" t="s">
        <v>545</v>
      </c>
      <c r="E340" s="17" t="s">
        <v>530</v>
      </c>
      <c r="F340" s="18" t="s">
        <v>554</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19">
        <v>0</v>
      </c>
      <c r="AI340" s="19">
        <v>0</v>
      </c>
      <c r="AJ340" s="19">
        <v>0</v>
      </c>
      <c r="AK340" s="19">
        <v>0</v>
      </c>
      <c r="AL340" s="19">
        <v>0</v>
      </c>
      <c r="AM340" s="19">
        <v>0</v>
      </c>
      <c r="AN340" s="19">
        <v>0</v>
      </c>
      <c r="AO340" s="19">
        <v>0</v>
      </c>
      <c r="AP340" s="19">
        <v>0</v>
      </c>
    </row>
    <row r="341" spans="1:42" hidden="1">
      <c r="A341" s="15" t="s">
        <v>507</v>
      </c>
      <c r="B341" s="16" t="s">
        <v>508</v>
      </c>
      <c r="C341" s="17" t="s">
        <v>200</v>
      </c>
      <c r="D341" s="17" t="s">
        <v>545</v>
      </c>
      <c r="E341" s="17" t="s">
        <v>530</v>
      </c>
      <c r="F341" s="18" t="s">
        <v>555</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19">
        <v>0</v>
      </c>
      <c r="AI341" s="19">
        <v>0</v>
      </c>
      <c r="AJ341" s="19">
        <v>0</v>
      </c>
      <c r="AK341" s="19">
        <v>0</v>
      </c>
      <c r="AL341" s="19">
        <v>0</v>
      </c>
      <c r="AM341" s="19">
        <v>0</v>
      </c>
      <c r="AN341" s="19">
        <v>0</v>
      </c>
      <c r="AO341" s="19">
        <v>0</v>
      </c>
      <c r="AP341" s="19">
        <v>0</v>
      </c>
    </row>
    <row r="342" spans="1:42" hidden="1">
      <c r="A342" s="15" t="s">
        <v>507</v>
      </c>
      <c r="B342" s="16" t="s">
        <v>508</v>
      </c>
      <c r="C342" s="17" t="s">
        <v>200</v>
      </c>
      <c r="D342" s="17" t="s">
        <v>545</v>
      </c>
      <c r="E342" s="17" t="s">
        <v>516</v>
      </c>
      <c r="F342" s="18" t="s">
        <v>556</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19">
        <v>0</v>
      </c>
      <c r="AI342" s="19">
        <v>0</v>
      </c>
      <c r="AJ342" s="19">
        <v>0</v>
      </c>
      <c r="AK342" s="19">
        <v>0</v>
      </c>
      <c r="AL342" s="19">
        <v>0</v>
      </c>
      <c r="AM342" s="19">
        <v>0</v>
      </c>
      <c r="AN342" s="19">
        <v>0</v>
      </c>
      <c r="AO342" s="19">
        <v>0</v>
      </c>
      <c r="AP342" s="19">
        <v>0</v>
      </c>
    </row>
    <row r="343" spans="1:42" hidden="1">
      <c r="A343" s="15" t="s">
        <v>507</v>
      </c>
      <c r="B343" s="16" t="s">
        <v>508</v>
      </c>
      <c r="C343" s="17" t="s">
        <v>200</v>
      </c>
      <c r="D343" s="17" t="s">
        <v>545</v>
      </c>
      <c r="E343" s="17" t="s">
        <v>232</v>
      </c>
      <c r="F343" s="18" t="s">
        <v>557</v>
      </c>
      <c r="G343" s="19">
        <v>0</v>
      </c>
      <c r="H343" s="19">
        <v>0</v>
      </c>
      <c r="I343" s="19">
        <v>0</v>
      </c>
      <c r="J343" s="19">
        <v>0</v>
      </c>
      <c r="K343" s="19">
        <v>0</v>
      </c>
      <c r="L343" s="19">
        <v>0</v>
      </c>
      <c r="M343" s="19">
        <v>0</v>
      </c>
      <c r="N343" s="19">
        <v>0</v>
      </c>
      <c r="O343" s="19">
        <v>0</v>
      </c>
      <c r="P343" s="19">
        <v>70590.766072059574</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19">
        <v>0</v>
      </c>
      <c r="AI343" s="19">
        <v>0</v>
      </c>
      <c r="AJ343" s="19">
        <v>0</v>
      </c>
      <c r="AK343" s="19">
        <v>0</v>
      </c>
      <c r="AL343" s="19">
        <v>0</v>
      </c>
      <c r="AM343" s="19">
        <v>0</v>
      </c>
      <c r="AN343" s="19">
        <v>0</v>
      </c>
      <c r="AO343" s="19">
        <v>0</v>
      </c>
      <c r="AP343" s="19">
        <v>0</v>
      </c>
    </row>
    <row r="344" spans="1:42" hidden="1">
      <c r="A344" s="15" t="s">
        <v>507</v>
      </c>
      <c r="B344" s="16" t="s">
        <v>508</v>
      </c>
      <c r="C344" s="17" t="s">
        <v>200</v>
      </c>
      <c r="D344" s="17" t="s">
        <v>558</v>
      </c>
      <c r="E344" s="17" t="s">
        <v>509</v>
      </c>
      <c r="F344" s="18" t="s">
        <v>559</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19">
        <v>0</v>
      </c>
      <c r="AI344" s="19">
        <v>0</v>
      </c>
      <c r="AJ344" s="19">
        <v>0</v>
      </c>
      <c r="AK344" s="19">
        <v>0</v>
      </c>
      <c r="AL344" s="19">
        <v>0</v>
      </c>
      <c r="AM344" s="19">
        <v>0</v>
      </c>
      <c r="AN344" s="19">
        <v>0</v>
      </c>
      <c r="AO344" s="19">
        <v>0</v>
      </c>
      <c r="AP344" s="19">
        <v>0</v>
      </c>
    </row>
    <row r="345" spans="1:42" hidden="1">
      <c r="A345" s="15" t="s">
        <v>507</v>
      </c>
      <c r="B345" s="16" t="s">
        <v>508</v>
      </c>
      <c r="C345" s="17" t="s">
        <v>200</v>
      </c>
      <c r="D345" s="17" t="s">
        <v>558</v>
      </c>
      <c r="E345" s="17" t="s">
        <v>509</v>
      </c>
      <c r="F345" s="18" t="s">
        <v>560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19">
        <v>0</v>
      </c>
      <c r="AI345" s="19">
        <v>0</v>
      </c>
      <c r="AJ345" s="19">
        <v>0</v>
      </c>
      <c r="AK345" s="19">
        <v>0</v>
      </c>
      <c r="AL345" s="19">
        <v>0</v>
      </c>
      <c r="AM345" s="19">
        <v>0</v>
      </c>
      <c r="AN345" s="19">
        <v>0</v>
      </c>
      <c r="AO345" s="19">
        <v>0</v>
      </c>
      <c r="AP345" s="19">
        <v>0</v>
      </c>
    </row>
    <row r="346" spans="1:42" hidden="1">
      <c r="A346" s="15" t="s">
        <v>507</v>
      </c>
      <c r="B346" s="16" t="s">
        <v>508</v>
      </c>
      <c r="C346" s="17" t="s">
        <v>200</v>
      </c>
      <c r="D346" s="17" t="s">
        <v>558</v>
      </c>
      <c r="E346" s="17" t="s">
        <v>511</v>
      </c>
      <c r="F346" s="18" t="s">
        <v>561</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19">
        <v>0</v>
      </c>
      <c r="AI346" s="19">
        <v>0</v>
      </c>
      <c r="AJ346" s="19">
        <v>0</v>
      </c>
      <c r="AK346" s="19">
        <v>0</v>
      </c>
      <c r="AL346" s="19">
        <v>0</v>
      </c>
      <c r="AM346" s="19">
        <v>0</v>
      </c>
      <c r="AN346" s="19">
        <v>0</v>
      </c>
      <c r="AO346" s="19">
        <v>0</v>
      </c>
      <c r="AP346" s="19">
        <v>0</v>
      </c>
    </row>
    <row r="347" spans="1:42" hidden="1">
      <c r="A347" s="15" t="s">
        <v>507</v>
      </c>
      <c r="B347" s="16" t="s">
        <v>508</v>
      </c>
      <c r="C347" s="17" t="s">
        <v>200</v>
      </c>
      <c r="D347" s="17" t="s">
        <v>558</v>
      </c>
      <c r="E347" s="17" t="s">
        <v>511</v>
      </c>
      <c r="F347" s="18" t="s">
        <v>562</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19">
        <v>0</v>
      </c>
      <c r="AI347" s="19">
        <v>0</v>
      </c>
      <c r="AJ347" s="19">
        <v>0</v>
      </c>
      <c r="AK347" s="19">
        <v>0</v>
      </c>
      <c r="AL347" s="19">
        <v>0</v>
      </c>
      <c r="AM347" s="19">
        <v>0</v>
      </c>
      <c r="AN347" s="19">
        <v>0</v>
      </c>
      <c r="AO347" s="19">
        <v>0</v>
      </c>
      <c r="AP347" s="19">
        <v>0</v>
      </c>
    </row>
    <row r="348" spans="1:42" hidden="1">
      <c r="A348" s="15" t="s">
        <v>507</v>
      </c>
      <c r="B348" s="16" t="s">
        <v>508</v>
      </c>
      <c r="C348" s="17" t="s">
        <v>200</v>
      </c>
      <c r="D348" s="17" t="s">
        <v>558</v>
      </c>
      <c r="E348" s="17" t="s">
        <v>511</v>
      </c>
      <c r="F348" s="18" t="s">
        <v>563</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19">
        <v>0</v>
      </c>
      <c r="AI348" s="19">
        <v>0</v>
      </c>
      <c r="AJ348" s="19">
        <v>0</v>
      </c>
      <c r="AK348" s="19">
        <v>0</v>
      </c>
      <c r="AL348" s="19">
        <v>0</v>
      </c>
      <c r="AM348" s="19">
        <v>0</v>
      </c>
      <c r="AN348" s="19">
        <v>0</v>
      </c>
      <c r="AO348" s="19">
        <v>0</v>
      </c>
      <c r="AP348" s="19">
        <v>0</v>
      </c>
    </row>
    <row r="349" spans="1:42" hidden="1">
      <c r="A349" s="15" t="s">
        <v>507</v>
      </c>
      <c r="B349" s="16" t="s">
        <v>508</v>
      </c>
      <c r="C349" s="17" t="s">
        <v>200</v>
      </c>
      <c r="D349" s="17" t="s">
        <v>558</v>
      </c>
      <c r="E349" s="17" t="s">
        <v>511</v>
      </c>
      <c r="F349" s="18" t="s">
        <v>564</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19">
        <v>0</v>
      </c>
      <c r="AI349" s="19">
        <v>0</v>
      </c>
      <c r="AJ349" s="19">
        <v>0</v>
      </c>
      <c r="AK349" s="19">
        <v>0</v>
      </c>
      <c r="AL349" s="19">
        <v>0</v>
      </c>
      <c r="AM349" s="19">
        <v>0</v>
      </c>
      <c r="AN349" s="19">
        <v>0</v>
      </c>
      <c r="AO349" s="19">
        <v>0</v>
      </c>
      <c r="AP349" s="19">
        <v>0</v>
      </c>
    </row>
    <row r="350" spans="1:42" hidden="1">
      <c r="A350" s="15" t="s">
        <v>507</v>
      </c>
      <c r="B350" s="16" t="s">
        <v>508</v>
      </c>
      <c r="C350" s="17" t="s">
        <v>200</v>
      </c>
      <c r="D350" s="17" t="s">
        <v>558</v>
      </c>
      <c r="E350" s="17" t="s">
        <v>528</v>
      </c>
      <c r="F350" s="18" t="s">
        <v>565</v>
      </c>
      <c r="G350" s="19">
        <v>0</v>
      </c>
      <c r="H350" s="19">
        <v>0</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19">
        <v>0</v>
      </c>
      <c r="AI350" s="19">
        <v>0</v>
      </c>
      <c r="AJ350" s="19">
        <v>0</v>
      </c>
      <c r="AK350" s="19">
        <v>0</v>
      </c>
      <c r="AL350" s="19">
        <v>0</v>
      </c>
      <c r="AM350" s="19">
        <v>0</v>
      </c>
      <c r="AN350" s="19">
        <v>0</v>
      </c>
      <c r="AO350" s="19">
        <v>0</v>
      </c>
      <c r="AP350" s="19">
        <v>0</v>
      </c>
    </row>
    <row r="351" spans="1:42" hidden="1">
      <c r="A351" s="15" t="s">
        <v>507</v>
      </c>
      <c r="B351" s="16" t="s">
        <v>508</v>
      </c>
      <c r="C351" s="17" t="s">
        <v>200</v>
      </c>
      <c r="D351" s="17" t="s">
        <v>558</v>
      </c>
      <c r="E351" s="17" t="s">
        <v>528</v>
      </c>
      <c r="F351" s="18" t="s">
        <v>566</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19">
        <v>0</v>
      </c>
      <c r="AI351" s="19">
        <v>0</v>
      </c>
      <c r="AJ351" s="19">
        <v>0</v>
      </c>
      <c r="AK351" s="19">
        <v>0</v>
      </c>
      <c r="AL351" s="19">
        <v>0</v>
      </c>
      <c r="AM351" s="19">
        <v>0</v>
      </c>
      <c r="AN351" s="19">
        <v>0</v>
      </c>
      <c r="AO351" s="19">
        <v>0</v>
      </c>
      <c r="AP351" s="19">
        <v>0</v>
      </c>
    </row>
    <row r="352" spans="1:42" hidden="1">
      <c r="A352" s="15" t="s">
        <v>507</v>
      </c>
      <c r="B352" s="16" t="s">
        <v>508</v>
      </c>
      <c r="C352" s="17" t="s">
        <v>200</v>
      </c>
      <c r="D352" s="17" t="s">
        <v>558</v>
      </c>
      <c r="E352" s="17" t="s">
        <v>528</v>
      </c>
      <c r="F352" s="18" t="s">
        <v>567</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19">
        <v>0</v>
      </c>
      <c r="AI352" s="19">
        <v>0</v>
      </c>
      <c r="AJ352" s="19">
        <v>0</v>
      </c>
      <c r="AK352" s="19">
        <v>0</v>
      </c>
      <c r="AL352" s="19">
        <v>0</v>
      </c>
      <c r="AM352" s="19">
        <v>0</v>
      </c>
      <c r="AN352" s="19">
        <v>0</v>
      </c>
      <c r="AO352" s="19">
        <v>0</v>
      </c>
      <c r="AP352" s="19">
        <v>0</v>
      </c>
    </row>
    <row r="353" spans="1:42" hidden="1">
      <c r="A353" s="15" t="s">
        <v>507</v>
      </c>
      <c r="B353" s="16" t="s">
        <v>508</v>
      </c>
      <c r="C353" s="17" t="s">
        <v>200</v>
      </c>
      <c r="D353" s="17" t="s">
        <v>558</v>
      </c>
      <c r="E353" s="17" t="s">
        <v>528</v>
      </c>
      <c r="F353" s="18" t="s">
        <v>568</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19">
        <v>0</v>
      </c>
      <c r="AI353" s="19">
        <v>0</v>
      </c>
      <c r="AJ353" s="19">
        <v>0</v>
      </c>
      <c r="AK353" s="19">
        <v>0</v>
      </c>
      <c r="AL353" s="19">
        <v>0</v>
      </c>
      <c r="AM353" s="19">
        <v>0</v>
      </c>
      <c r="AN353" s="19">
        <v>0</v>
      </c>
      <c r="AO353" s="19">
        <v>0</v>
      </c>
      <c r="AP353" s="19">
        <v>0</v>
      </c>
    </row>
    <row r="354" spans="1:42" hidden="1">
      <c r="A354" s="15" t="s">
        <v>507</v>
      </c>
      <c r="B354" s="16" t="s">
        <v>508</v>
      </c>
      <c r="C354" s="17" t="s">
        <v>200</v>
      </c>
      <c r="D354" s="17" t="s">
        <v>558</v>
      </c>
      <c r="E354" s="17" t="s">
        <v>530</v>
      </c>
      <c r="F354" s="18" t="s">
        <v>569</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19">
        <v>0</v>
      </c>
      <c r="AI354" s="19">
        <v>0</v>
      </c>
      <c r="AJ354" s="19">
        <v>0</v>
      </c>
      <c r="AK354" s="19">
        <v>0</v>
      </c>
      <c r="AL354" s="19">
        <v>0</v>
      </c>
      <c r="AM354" s="19">
        <v>0</v>
      </c>
      <c r="AN354" s="19">
        <v>0</v>
      </c>
      <c r="AO354" s="19">
        <v>0</v>
      </c>
      <c r="AP354" s="19">
        <v>0</v>
      </c>
    </row>
    <row r="355" spans="1:42" hidden="1">
      <c r="A355" s="15" t="s">
        <v>507</v>
      </c>
      <c r="B355" s="16" t="s">
        <v>508</v>
      </c>
      <c r="C355" s="17" t="s">
        <v>200</v>
      </c>
      <c r="D355" s="17" t="s">
        <v>558</v>
      </c>
      <c r="E355" s="17" t="s">
        <v>530</v>
      </c>
      <c r="F355" s="18" t="s">
        <v>570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19">
        <v>0</v>
      </c>
      <c r="AI355" s="19">
        <v>0</v>
      </c>
      <c r="AJ355" s="19">
        <v>0</v>
      </c>
      <c r="AK355" s="19">
        <v>0</v>
      </c>
      <c r="AL355" s="19">
        <v>0</v>
      </c>
      <c r="AM355" s="19">
        <v>0</v>
      </c>
      <c r="AN355" s="19">
        <v>0</v>
      </c>
      <c r="AO355" s="19">
        <v>0</v>
      </c>
      <c r="AP355" s="19">
        <v>0</v>
      </c>
    </row>
    <row r="356" spans="1:42" hidden="1">
      <c r="A356" s="15" t="s">
        <v>507</v>
      </c>
      <c r="B356" s="16" t="s">
        <v>508</v>
      </c>
      <c r="C356" s="17" t="s">
        <v>200</v>
      </c>
      <c r="D356" s="17" t="s">
        <v>558</v>
      </c>
      <c r="E356" s="17" t="s">
        <v>530</v>
      </c>
      <c r="F356" s="18" t="s">
        <v>571</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19">
        <v>0</v>
      </c>
      <c r="AI356" s="19">
        <v>0</v>
      </c>
      <c r="AJ356" s="19">
        <v>0</v>
      </c>
      <c r="AK356" s="19">
        <v>0</v>
      </c>
      <c r="AL356" s="19">
        <v>0</v>
      </c>
      <c r="AM356" s="19">
        <v>0</v>
      </c>
      <c r="AN356" s="19">
        <v>0</v>
      </c>
      <c r="AO356" s="19">
        <v>0</v>
      </c>
      <c r="AP356" s="19">
        <v>0</v>
      </c>
    </row>
    <row r="357" spans="1:42" hidden="1">
      <c r="A357" s="15" t="s">
        <v>507</v>
      </c>
      <c r="B357" s="16" t="s">
        <v>508</v>
      </c>
      <c r="C357" s="17" t="s">
        <v>200</v>
      </c>
      <c r="D357" s="17" t="s">
        <v>558</v>
      </c>
      <c r="E357" s="17" t="s">
        <v>530</v>
      </c>
      <c r="F357" s="18" t="s">
        <v>572</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19">
        <v>0</v>
      </c>
      <c r="AI357" s="19">
        <v>0</v>
      </c>
      <c r="AJ357" s="19">
        <v>0</v>
      </c>
      <c r="AK357" s="19">
        <v>0</v>
      </c>
      <c r="AL357" s="19">
        <v>0</v>
      </c>
      <c r="AM357" s="19">
        <v>0</v>
      </c>
      <c r="AN357" s="19">
        <v>0</v>
      </c>
      <c r="AO357" s="19">
        <v>0</v>
      </c>
      <c r="AP357" s="19">
        <v>0</v>
      </c>
    </row>
    <row r="358" spans="1:42" hidden="1">
      <c r="A358" s="15" t="s">
        <v>507</v>
      </c>
      <c r="B358" s="16" t="s">
        <v>508</v>
      </c>
      <c r="C358" s="17" t="s">
        <v>200</v>
      </c>
      <c r="D358" s="17" t="s">
        <v>558</v>
      </c>
      <c r="E358" s="17" t="s">
        <v>516</v>
      </c>
      <c r="F358" s="18" t="s">
        <v>573</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19">
        <v>0</v>
      </c>
      <c r="AI358" s="19">
        <v>0</v>
      </c>
      <c r="AJ358" s="19">
        <v>0</v>
      </c>
      <c r="AK358" s="19">
        <v>0</v>
      </c>
      <c r="AL358" s="19">
        <v>0</v>
      </c>
      <c r="AM358" s="19">
        <v>0</v>
      </c>
      <c r="AN358" s="19">
        <v>0</v>
      </c>
      <c r="AO358" s="19">
        <v>0</v>
      </c>
      <c r="AP358" s="19">
        <v>0</v>
      </c>
    </row>
    <row r="359" spans="1:42" hidden="1">
      <c r="A359" s="15" t="s">
        <v>507</v>
      </c>
      <c r="B359" s="16" t="s">
        <v>508</v>
      </c>
      <c r="C359" s="17" t="s">
        <v>200</v>
      </c>
      <c r="D359" s="17" t="s">
        <v>558</v>
      </c>
      <c r="E359" s="17" t="s">
        <v>516</v>
      </c>
      <c r="F359" s="18" t="s">
        <v>574</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19">
        <v>0</v>
      </c>
      <c r="AI359" s="19">
        <v>0</v>
      </c>
      <c r="AJ359" s="19">
        <v>0</v>
      </c>
      <c r="AK359" s="19">
        <v>0</v>
      </c>
      <c r="AL359" s="19">
        <v>0</v>
      </c>
      <c r="AM359" s="19">
        <v>0</v>
      </c>
      <c r="AN359" s="19">
        <v>0</v>
      </c>
      <c r="AO359" s="19">
        <v>0</v>
      </c>
      <c r="AP359" s="19">
        <v>0</v>
      </c>
    </row>
    <row r="360" spans="1:42" hidden="1">
      <c r="A360" s="15" t="s">
        <v>507</v>
      </c>
      <c r="B360" s="16" t="s">
        <v>508</v>
      </c>
      <c r="C360" s="17" t="s">
        <v>200</v>
      </c>
      <c r="D360" s="17" t="s">
        <v>275</v>
      </c>
      <c r="E360" s="17" t="s">
        <v>509</v>
      </c>
      <c r="F360" s="18" t="s">
        <v>575</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19">
        <v>0</v>
      </c>
      <c r="AI360" s="19">
        <v>0</v>
      </c>
      <c r="AJ360" s="19">
        <v>0</v>
      </c>
      <c r="AK360" s="19">
        <v>0</v>
      </c>
      <c r="AL360" s="19">
        <v>0</v>
      </c>
      <c r="AM360" s="19">
        <v>0</v>
      </c>
      <c r="AN360" s="19">
        <v>0</v>
      </c>
      <c r="AO360" s="19">
        <v>0</v>
      </c>
      <c r="AP360" s="19">
        <v>0</v>
      </c>
    </row>
    <row r="361" spans="1:42" hidden="1">
      <c r="A361" s="15" t="s">
        <v>507</v>
      </c>
      <c r="B361" s="16" t="s">
        <v>508</v>
      </c>
      <c r="C361" s="17" t="s">
        <v>200</v>
      </c>
      <c r="D361" s="17" t="s">
        <v>275</v>
      </c>
      <c r="E361" s="17" t="s">
        <v>511</v>
      </c>
      <c r="F361" s="18" t="s">
        <v>576</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19">
        <v>0</v>
      </c>
      <c r="AI361" s="19">
        <v>0</v>
      </c>
      <c r="AJ361" s="19">
        <v>0</v>
      </c>
      <c r="AK361" s="19">
        <v>0</v>
      </c>
      <c r="AL361" s="19">
        <v>0</v>
      </c>
      <c r="AM361" s="19">
        <v>0</v>
      </c>
      <c r="AN361" s="19">
        <v>0</v>
      </c>
      <c r="AO361" s="19">
        <v>0</v>
      </c>
      <c r="AP361" s="19">
        <v>0</v>
      </c>
    </row>
    <row r="362" spans="1:42" hidden="1">
      <c r="A362" s="15" t="s">
        <v>507</v>
      </c>
      <c r="B362" s="16" t="s">
        <v>508</v>
      </c>
      <c r="C362" s="17" t="s">
        <v>200</v>
      </c>
      <c r="D362" s="17" t="s">
        <v>275</v>
      </c>
      <c r="E362" s="17" t="s">
        <v>528</v>
      </c>
      <c r="F362" s="18" t="s">
        <v>577</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19">
        <v>0</v>
      </c>
      <c r="AI362" s="19">
        <v>0</v>
      </c>
      <c r="AJ362" s="19">
        <v>0</v>
      </c>
      <c r="AK362" s="19">
        <v>0</v>
      </c>
      <c r="AL362" s="19">
        <v>0</v>
      </c>
      <c r="AM362" s="19">
        <v>0</v>
      </c>
      <c r="AN362" s="19">
        <v>0</v>
      </c>
      <c r="AO362" s="19">
        <v>0</v>
      </c>
      <c r="AP362" s="19">
        <v>0</v>
      </c>
    </row>
    <row r="363" spans="1:42" hidden="1">
      <c r="A363" s="15" t="s">
        <v>507</v>
      </c>
      <c r="B363" s="16" t="s">
        <v>508</v>
      </c>
      <c r="C363" s="17" t="s">
        <v>200</v>
      </c>
      <c r="D363" s="17" t="s">
        <v>275</v>
      </c>
      <c r="E363" s="17" t="s">
        <v>528</v>
      </c>
      <c r="F363" s="18" t="s">
        <v>578</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19">
        <v>0</v>
      </c>
      <c r="AI363" s="19">
        <v>0</v>
      </c>
      <c r="AJ363" s="19">
        <v>0</v>
      </c>
      <c r="AK363" s="19">
        <v>0</v>
      </c>
      <c r="AL363" s="19">
        <v>0</v>
      </c>
      <c r="AM363" s="19">
        <v>0</v>
      </c>
      <c r="AN363" s="19">
        <v>0</v>
      </c>
      <c r="AO363" s="19">
        <v>0</v>
      </c>
      <c r="AP363" s="19">
        <v>0</v>
      </c>
    </row>
    <row r="364" spans="1:42" hidden="1">
      <c r="A364" s="15" t="s">
        <v>507</v>
      </c>
      <c r="B364" s="16" t="s">
        <v>508</v>
      </c>
      <c r="C364" s="17" t="s">
        <v>200</v>
      </c>
      <c r="D364" s="17" t="s">
        <v>275</v>
      </c>
      <c r="E364" s="17" t="s">
        <v>530</v>
      </c>
      <c r="F364" s="18" t="s">
        <v>579</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19">
        <v>0</v>
      </c>
      <c r="AI364" s="19">
        <v>0</v>
      </c>
      <c r="AJ364" s="19">
        <v>0</v>
      </c>
      <c r="AK364" s="19">
        <v>0</v>
      </c>
      <c r="AL364" s="19">
        <v>0</v>
      </c>
      <c r="AM364" s="19">
        <v>0</v>
      </c>
      <c r="AN364" s="19">
        <v>0</v>
      </c>
      <c r="AO364" s="19">
        <v>0</v>
      </c>
      <c r="AP364" s="19">
        <v>0</v>
      </c>
    </row>
    <row r="365" spans="1:42" hidden="1">
      <c r="A365" s="15" t="s">
        <v>507</v>
      </c>
      <c r="B365" s="16" t="s">
        <v>508</v>
      </c>
      <c r="C365" s="17" t="s">
        <v>200</v>
      </c>
      <c r="D365" s="17" t="s">
        <v>275</v>
      </c>
      <c r="E365" s="17" t="s">
        <v>516</v>
      </c>
      <c r="F365" s="18" t="s">
        <v>580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19">
        <v>0</v>
      </c>
      <c r="AI365" s="19">
        <v>0</v>
      </c>
      <c r="AJ365" s="19">
        <v>0</v>
      </c>
      <c r="AK365" s="19">
        <v>0</v>
      </c>
      <c r="AL365" s="19">
        <v>0</v>
      </c>
      <c r="AM365" s="19">
        <v>0</v>
      </c>
      <c r="AN365" s="19">
        <v>0</v>
      </c>
      <c r="AO365" s="19">
        <v>0</v>
      </c>
      <c r="AP365" s="19">
        <v>0</v>
      </c>
    </row>
    <row r="366" spans="1:42" hidden="1">
      <c r="A366" s="15" t="s">
        <v>507</v>
      </c>
      <c r="B366" s="16" t="s">
        <v>508</v>
      </c>
      <c r="C366" s="17" t="s">
        <v>200</v>
      </c>
      <c r="D366" s="17" t="s">
        <v>275</v>
      </c>
      <c r="E366" s="17" t="s">
        <v>516</v>
      </c>
      <c r="F366" s="18" t="s">
        <v>581</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19">
        <v>0</v>
      </c>
      <c r="AI366" s="19">
        <v>0</v>
      </c>
      <c r="AJ366" s="19">
        <v>0</v>
      </c>
      <c r="AK366" s="19">
        <v>0</v>
      </c>
      <c r="AL366" s="19">
        <v>0</v>
      </c>
      <c r="AM366" s="19">
        <v>0</v>
      </c>
      <c r="AN366" s="19">
        <v>0</v>
      </c>
      <c r="AO366" s="19">
        <v>0</v>
      </c>
      <c r="AP366" s="19">
        <v>0</v>
      </c>
    </row>
    <row r="367" spans="1:42" hidden="1">
      <c r="A367" s="15" t="s">
        <v>507</v>
      </c>
      <c r="B367" s="16" t="s">
        <v>508</v>
      </c>
      <c r="C367" s="17" t="s">
        <v>200</v>
      </c>
      <c r="D367" s="17" t="s">
        <v>275</v>
      </c>
      <c r="E367" s="17" t="s">
        <v>582</v>
      </c>
      <c r="F367" s="18" t="s">
        <v>583</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19">
        <v>0</v>
      </c>
      <c r="AI367" s="19">
        <v>0</v>
      </c>
      <c r="AJ367" s="19">
        <v>0</v>
      </c>
      <c r="AK367" s="19">
        <v>0</v>
      </c>
      <c r="AL367" s="19">
        <v>0</v>
      </c>
      <c r="AM367" s="19">
        <v>0</v>
      </c>
      <c r="AN367" s="19">
        <v>0</v>
      </c>
      <c r="AO367" s="19">
        <v>0</v>
      </c>
      <c r="AP367" s="19">
        <v>0</v>
      </c>
    </row>
    <row r="368" spans="1:42" hidden="1">
      <c r="A368" s="15" t="s">
        <v>507</v>
      </c>
      <c r="B368" s="16" t="s">
        <v>508</v>
      </c>
      <c r="C368" s="17" t="s">
        <v>200</v>
      </c>
      <c r="D368" s="17" t="s">
        <v>275</v>
      </c>
      <c r="E368" s="17" t="s">
        <v>232</v>
      </c>
      <c r="F368" s="18" t="s">
        <v>584</v>
      </c>
      <c r="G368" s="19">
        <v>195.44390278104927</v>
      </c>
      <c r="H368" s="19">
        <v>164.29553543437072</v>
      </c>
      <c r="I368" s="19">
        <v>138.11135870483588</v>
      </c>
      <c r="J368" s="19">
        <v>116.10021753095913</v>
      </c>
      <c r="K368" s="19">
        <v>511689.90578686114</v>
      </c>
      <c r="L368" s="19">
        <v>82.042768083131733</v>
      </c>
      <c r="M368" s="19">
        <v>68.967413763920263</v>
      </c>
      <c r="N368" s="19">
        <v>57.975910277236615</v>
      </c>
      <c r="O368" s="19">
        <v>48.736149277393636</v>
      </c>
      <c r="P368" s="19">
        <v>40.968951328755388</v>
      </c>
      <c r="Q368" s="19">
        <v>34.439630497366409</v>
      </c>
      <c r="R368" s="19">
        <v>28.950903314008823</v>
      </c>
      <c r="S368" s="19">
        <v>24.336927852962319</v>
      </c>
      <c r="T368" s="19">
        <v>20.458292817194977</v>
      </c>
      <c r="U368" s="19">
        <v>17.197805225163059</v>
      </c>
      <c r="V368" s="19">
        <v>14.456949424150331</v>
      </c>
      <c r="W368" s="19">
        <v>12.152910439213263</v>
      </c>
      <c r="X368" s="19">
        <v>10.21607171820199</v>
      </c>
      <c r="Y368" s="19">
        <v>8.5879116672074307</v>
      </c>
      <c r="Z368" s="19">
        <v>7.2192354202401541</v>
      </c>
      <c r="AA368" s="19">
        <v>6.0686884160508932</v>
      </c>
      <c r="AB368" s="19">
        <v>5.1015068698071548</v>
      </c>
      <c r="AC368" s="19">
        <v>4.2884673851199651</v>
      </c>
      <c r="AD368" s="19">
        <v>3.6050039689416082</v>
      </c>
      <c r="AE368" s="19">
        <v>3.0304657699340756</v>
      </c>
      <c r="AF368" s="19">
        <v>2.5474931128684375</v>
      </c>
      <c r="AG368" s="19">
        <v>2.1414929759306598</v>
      </c>
      <c r="AH368" s="19">
        <v>1.8001980624774281</v>
      </c>
      <c r="AI368" s="19">
        <v>1.5132961445923596</v>
      </c>
      <c r="AJ368" s="19">
        <v>1.2721184790558644</v>
      </c>
      <c r="AK368" s="19">
        <v>1.0693778812152641</v>
      </c>
      <c r="AL368" s="19">
        <v>0.89894854265553725</v>
      </c>
      <c r="AM368" s="19">
        <v>0.75568093986025053</v>
      </c>
      <c r="AN368" s="19">
        <v>0.63524624132672991</v>
      </c>
      <c r="AO368" s="19">
        <v>0.53400551189548984</v>
      </c>
      <c r="AP368" s="19">
        <v>0.44889976230193096</v>
      </c>
    </row>
    <row r="369" spans="1:42" hidden="1">
      <c r="A369" s="15" t="s">
        <v>507</v>
      </c>
      <c r="B369" s="16" t="s">
        <v>508</v>
      </c>
      <c r="C369" s="17" t="s">
        <v>200</v>
      </c>
      <c r="D369" s="17" t="s">
        <v>585</v>
      </c>
      <c r="E369" s="17" t="s">
        <v>509</v>
      </c>
      <c r="F369" s="18" t="s">
        <v>586</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19">
        <v>0</v>
      </c>
      <c r="AI369" s="19">
        <v>0</v>
      </c>
      <c r="AJ369" s="19">
        <v>0</v>
      </c>
      <c r="AK369" s="19">
        <v>0</v>
      </c>
      <c r="AL369" s="19">
        <v>0</v>
      </c>
      <c r="AM369" s="19">
        <v>0</v>
      </c>
      <c r="AN369" s="19">
        <v>0</v>
      </c>
      <c r="AO369" s="19">
        <v>0</v>
      </c>
      <c r="AP369" s="19">
        <v>0</v>
      </c>
    </row>
    <row r="370" spans="1:42" hidden="1">
      <c r="A370" s="15" t="s">
        <v>507</v>
      </c>
      <c r="B370" s="16" t="s">
        <v>508</v>
      </c>
      <c r="C370" s="17" t="s">
        <v>200</v>
      </c>
      <c r="D370" s="17" t="s">
        <v>585</v>
      </c>
      <c r="E370" s="17" t="s">
        <v>511</v>
      </c>
      <c r="F370" s="18" t="s">
        <v>587</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19">
        <v>0</v>
      </c>
      <c r="AE370" s="19">
        <v>0</v>
      </c>
      <c r="AF370" s="19">
        <v>0</v>
      </c>
      <c r="AG370" s="19">
        <v>0</v>
      </c>
      <c r="AH370" s="19">
        <v>0</v>
      </c>
      <c r="AI370" s="19">
        <v>0</v>
      </c>
      <c r="AJ370" s="19">
        <v>0</v>
      </c>
      <c r="AK370" s="19">
        <v>0</v>
      </c>
      <c r="AL370" s="19">
        <v>0</v>
      </c>
      <c r="AM370" s="19">
        <v>0</v>
      </c>
      <c r="AN370" s="19">
        <v>0</v>
      </c>
      <c r="AO370" s="19">
        <v>0</v>
      </c>
      <c r="AP370" s="19">
        <v>0</v>
      </c>
    </row>
    <row r="371" spans="1:42" hidden="1">
      <c r="A371" s="15" t="s">
        <v>507</v>
      </c>
      <c r="B371" s="16" t="s">
        <v>508</v>
      </c>
      <c r="C371" s="17" t="s">
        <v>200</v>
      </c>
      <c r="D371" s="17" t="s">
        <v>585</v>
      </c>
      <c r="E371" s="17" t="s">
        <v>511</v>
      </c>
      <c r="F371" s="18" t="s">
        <v>588</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19">
        <v>0</v>
      </c>
      <c r="AE371" s="19">
        <v>0</v>
      </c>
      <c r="AF371" s="19">
        <v>0</v>
      </c>
      <c r="AG371" s="19">
        <v>0</v>
      </c>
      <c r="AH371" s="19">
        <v>0</v>
      </c>
      <c r="AI371" s="19">
        <v>0</v>
      </c>
      <c r="AJ371" s="19">
        <v>0</v>
      </c>
      <c r="AK371" s="19">
        <v>0</v>
      </c>
      <c r="AL371" s="19">
        <v>0</v>
      </c>
      <c r="AM371" s="19">
        <v>0</v>
      </c>
      <c r="AN371" s="19">
        <v>0</v>
      </c>
      <c r="AO371" s="19">
        <v>0</v>
      </c>
      <c r="AP371" s="19">
        <v>0</v>
      </c>
    </row>
    <row r="372" spans="1:42" hidden="1">
      <c r="A372" s="15" t="s">
        <v>507</v>
      </c>
      <c r="B372" s="16" t="s">
        <v>508</v>
      </c>
      <c r="C372" s="17" t="s">
        <v>200</v>
      </c>
      <c r="D372" s="17" t="s">
        <v>585</v>
      </c>
      <c r="E372" s="17" t="s">
        <v>528</v>
      </c>
      <c r="F372" s="18" t="s">
        <v>589</v>
      </c>
      <c r="G372" s="19">
        <v>0</v>
      </c>
      <c r="H372" s="19">
        <v>0</v>
      </c>
      <c r="I372" s="19">
        <v>0</v>
      </c>
      <c r="J372" s="19">
        <v>0</v>
      </c>
      <c r="K372" s="19">
        <v>0</v>
      </c>
      <c r="L372" s="19">
        <v>0</v>
      </c>
      <c r="M372" s="19">
        <v>0</v>
      </c>
      <c r="N372" s="19">
        <v>0</v>
      </c>
      <c r="O372" s="19">
        <v>0</v>
      </c>
      <c r="P372" s="19">
        <v>0</v>
      </c>
      <c r="Q372" s="19">
        <v>0</v>
      </c>
      <c r="R372" s="19">
        <v>0</v>
      </c>
      <c r="S372" s="19">
        <v>0</v>
      </c>
      <c r="T372" s="19">
        <v>0</v>
      </c>
      <c r="U372" s="19">
        <v>0</v>
      </c>
      <c r="V372" s="19">
        <v>0</v>
      </c>
      <c r="W372" s="19">
        <v>0</v>
      </c>
      <c r="X372" s="19">
        <v>0</v>
      </c>
      <c r="Y372" s="19">
        <v>0</v>
      </c>
      <c r="Z372" s="19">
        <v>0</v>
      </c>
      <c r="AA372" s="19">
        <v>0</v>
      </c>
      <c r="AB372" s="19">
        <v>0</v>
      </c>
      <c r="AC372" s="19">
        <v>0</v>
      </c>
      <c r="AD372" s="19">
        <v>0</v>
      </c>
      <c r="AE372" s="19">
        <v>0</v>
      </c>
      <c r="AF372" s="19">
        <v>0</v>
      </c>
      <c r="AG372" s="19">
        <v>0</v>
      </c>
      <c r="AH372" s="19">
        <v>0</v>
      </c>
      <c r="AI372" s="19">
        <v>0</v>
      </c>
      <c r="AJ372" s="19">
        <v>0</v>
      </c>
      <c r="AK372" s="19">
        <v>0</v>
      </c>
      <c r="AL372" s="19">
        <v>0</v>
      </c>
      <c r="AM372" s="19">
        <v>0</v>
      </c>
      <c r="AN372" s="19">
        <v>0</v>
      </c>
      <c r="AO372" s="19">
        <v>0</v>
      </c>
      <c r="AP372" s="19">
        <v>0</v>
      </c>
    </row>
    <row r="373" spans="1:42" hidden="1">
      <c r="A373" s="15" t="s">
        <v>507</v>
      </c>
      <c r="B373" s="16" t="s">
        <v>508</v>
      </c>
      <c r="C373" s="17" t="s">
        <v>200</v>
      </c>
      <c r="D373" s="17" t="s">
        <v>585</v>
      </c>
      <c r="E373" s="17" t="s">
        <v>528</v>
      </c>
      <c r="F373" s="18" t="s">
        <v>590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19">
        <v>0</v>
      </c>
      <c r="AE373" s="19">
        <v>0</v>
      </c>
      <c r="AF373" s="19">
        <v>0</v>
      </c>
      <c r="AG373" s="19">
        <v>0</v>
      </c>
      <c r="AH373" s="19">
        <v>0</v>
      </c>
      <c r="AI373" s="19">
        <v>0</v>
      </c>
      <c r="AJ373" s="19">
        <v>0</v>
      </c>
      <c r="AK373" s="19">
        <v>0</v>
      </c>
      <c r="AL373" s="19">
        <v>0</v>
      </c>
      <c r="AM373" s="19">
        <v>0</v>
      </c>
      <c r="AN373" s="19">
        <v>0</v>
      </c>
      <c r="AO373" s="19">
        <v>0</v>
      </c>
      <c r="AP373" s="19">
        <v>0</v>
      </c>
    </row>
    <row r="374" spans="1:42" hidden="1">
      <c r="A374" s="15" t="s">
        <v>507</v>
      </c>
      <c r="B374" s="16" t="s">
        <v>508</v>
      </c>
      <c r="C374" s="17" t="s">
        <v>200</v>
      </c>
      <c r="D374" s="17" t="s">
        <v>585</v>
      </c>
      <c r="E374" s="17" t="s">
        <v>530</v>
      </c>
      <c r="F374" s="18" t="s">
        <v>591</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19">
        <v>0</v>
      </c>
      <c r="AE374" s="19">
        <v>0</v>
      </c>
      <c r="AF374" s="19">
        <v>0</v>
      </c>
      <c r="AG374" s="19">
        <v>0</v>
      </c>
      <c r="AH374" s="19">
        <v>0</v>
      </c>
      <c r="AI374" s="19">
        <v>0</v>
      </c>
      <c r="AJ374" s="19">
        <v>0</v>
      </c>
      <c r="AK374" s="19">
        <v>0</v>
      </c>
      <c r="AL374" s="19">
        <v>0</v>
      </c>
      <c r="AM374" s="19">
        <v>0</v>
      </c>
      <c r="AN374" s="19">
        <v>0</v>
      </c>
      <c r="AO374" s="19">
        <v>0</v>
      </c>
      <c r="AP374" s="19">
        <v>0</v>
      </c>
    </row>
    <row r="375" spans="1:42" hidden="1">
      <c r="A375" s="15" t="s">
        <v>507</v>
      </c>
      <c r="B375" s="16" t="s">
        <v>508</v>
      </c>
      <c r="C375" s="17" t="s">
        <v>200</v>
      </c>
      <c r="D375" s="17" t="s">
        <v>585</v>
      </c>
      <c r="E375" s="17" t="s">
        <v>530</v>
      </c>
      <c r="F375" s="18" t="s">
        <v>592</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19">
        <v>0</v>
      </c>
      <c r="AE375" s="19">
        <v>0</v>
      </c>
      <c r="AF375" s="19">
        <v>0</v>
      </c>
      <c r="AG375" s="19">
        <v>0</v>
      </c>
      <c r="AH375" s="19">
        <v>0</v>
      </c>
      <c r="AI375" s="19">
        <v>0</v>
      </c>
      <c r="AJ375" s="19">
        <v>0</v>
      </c>
      <c r="AK375" s="19">
        <v>0</v>
      </c>
      <c r="AL375" s="19">
        <v>0</v>
      </c>
      <c r="AM375" s="19">
        <v>0</v>
      </c>
      <c r="AN375" s="19">
        <v>0</v>
      </c>
      <c r="AO375" s="19">
        <v>0</v>
      </c>
      <c r="AP375" s="19">
        <v>0</v>
      </c>
    </row>
    <row r="376" spans="1:42" hidden="1">
      <c r="A376" s="15" t="s">
        <v>507</v>
      </c>
      <c r="B376" s="16" t="s">
        <v>508</v>
      </c>
      <c r="C376" s="17" t="s">
        <v>200</v>
      </c>
      <c r="D376" s="17" t="s">
        <v>593</v>
      </c>
      <c r="E376" s="17" t="s">
        <v>509</v>
      </c>
      <c r="F376" s="18" t="s">
        <v>594</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19">
        <v>0</v>
      </c>
      <c r="AE376" s="19">
        <v>0</v>
      </c>
      <c r="AF376" s="19">
        <v>0</v>
      </c>
      <c r="AG376" s="19">
        <v>0</v>
      </c>
      <c r="AH376" s="19">
        <v>0</v>
      </c>
      <c r="AI376" s="19">
        <v>0</v>
      </c>
      <c r="AJ376" s="19">
        <v>0</v>
      </c>
      <c r="AK376" s="19">
        <v>0</v>
      </c>
      <c r="AL376" s="19">
        <v>0</v>
      </c>
      <c r="AM376" s="19">
        <v>0</v>
      </c>
      <c r="AN376" s="19">
        <v>0</v>
      </c>
      <c r="AO376" s="19">
        <v>0</v>
      </c>
      <c r="AP376" s="19">
        <v>0</v>
      </c>
    </row>
    <row r="377" spans="1:42" hidden="1">
      <c r="A377" s="15" t="s">
        <v>507</v>
      </c>
      <c r="B377" s="16" t="s">
        <v>508</v>
      </c>
      <c r="C377" s="17" t="s">
        <v>200</v>
      </c>
      <c r="D377" s="17" t="s">
        <v>593</v>
      </c>
      <c r="E377" s="17" t="s">
        <v>511</v>
      </c>
      <c r="F377" s="18" t="s">
        <v>595</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19">
        <v>0</v>
      </c>
      <c r="AE377" s="19">
        <v>0</v>
      </c>
      <c r="AF377" s="19">
        <v>0</v>
      </c>
      <c r="AG377" s="19">
        <v>0</v>
      </c>
      <c r="AH377" s="19">
        <v>0</v>
      </c>
      <c r="AI377" s="19">
        <v>0</v>
      </c>
      <c r="AJ377" s="19">
        <v>0</v>
      </c>
      <c r="AK377" s="19">
        <v>0</v>
      </c>
      <c r="AL377" s="19">
        <v>0</v>
      </c>
      <c r="AM377" s="19">
        <v>0</v>
      </c>
      <c r="AN377" s="19">
        <v>0</v>
      </c>
      <c r="AO377" s="19">
        <v>0</v>
      </c>
      <c r="AP377" s="19">
        <v>0</v>
      </c>
    </row>
    <row r="378" spans="1:42" hidden="1">
      <c r="A378" s="15" t="s">
        <v>507</v>
      </c>
      <c r="B378" s="16" t="s">
        <v>508</v>
      </c>
      <c r="C378" s="17" t="s">
        <v>200</v>
      </c>
      <c r="D378" s="17" t="s">
        <v>593</v>
      </c>
      <c r="E378" s="17" t="s">
        <v>528</v>
      </c>
      <c r="F378" s="18" t="s">
        <v>596</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19">
        <v>0</v>
      </c>
      <c r="AE378" s="19">
        <v>0</v>
      </c>
      <c r="AF378" s="19">
        <v>0</v>
      </c>
      <c r="AG378" s="19">
        <v>0</v>
      </c>
      <c r="AH378" s="19">
        <v>0</v>
      </c>
      <c r="AI378" s="19">
        <v>0</v>
      </c>
      <c r="AJ378" s="19">
        <v>0</v>
      </c>
      <c r="AK378" s="19">
        <v>0</v>
      </c>
      <c r="AL378" s="19">
        <v>0</v>
      </c>
      <c r="AM378" s="19">
        <v>0</v>
      </c>
      <c r="AN378" s="19">
        <v>0</v>
      </c>
      <c r="AO378" s="19">
        <v>0</v>
      </c>
      <c r="AP378" s="19">
        <v>0</v>
      </c>
    </row>
    <row r="379" spans="1:42" hidden="1">
      <c r="A379" s="15" t="s">
        <v>507</v>
      </c>
      <c r="B379" s="16" t="s">
        <v>508</v>
      </c>
      <c r="C379" s="17" t="s">
        <v>200</v>
      </c>
      <c r="D379" s="17" t="s">
        <v>593</v>
      </c>
      <c r="E379" s="17" t="s">
        <v>528</v>
      </c>
      <c r="F379" s="18" t="s">
        <v>597</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19">
        <v>0</v>
      </c>
      <c r="AE379" s="19">
        <v>0</v>
      </c>
      <c r="AF379" s="19">
        <v>0</v>
      </c>
      <c r="AG379" s="19">
        <v>0</v>
      </c>
      <c r="AH379" s="19">
        <v>0</v>
      </c>
      <c r="AI379" s="19">
        <v>0</v>
      </c>
      <c r="AJ379" s="19">
        <v>0</v>
      </c>
      <c r="AK379" s="19">
        <v>0</v>
      </c>
      <c r="AL379" s="19">
        <v>0</v>
      </c>
      <c r="AM379" s="19">
        <v>0</v>
      </c>
      <c r="AN379" s="19">
        <v>0</v>
      </c>
      <c r="AO379" s="19">
        <v>0</v>
      </c>
      <c r="AP379" s="19">
        <v>0</v>
      </c>
    </row>
    <row r="380" spans="1:42" hidden="1">
      <c r="A380" s="15" t="s">
        <v>507</v>
      </c>
      <c r="B380" s="16" t="s">
        <v>508</v>
      </c>
      <c r="C380" s="17" t="s">
        <v>200</v>
      </c>
      <c r="D380" s="17" t="s">
        <v>593</v>
      </c>
      <c r="E380" s="17" t="s">
        <v>530</v>
      </c>
      <c r="F380" s="18" t="s">
        <v>598</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19">
        <v>0</v>
      </c>
      <c r="AE380" s="19">
        <v>0</v>
      </c>
      <c r="AF380" s="19">
        <v>0</v>
      </c>
      <c r="AG380" s="19">
        <v>0</v>
      </c>
      <c r="AH380" s="19">
        <v>0</v>
      </c>
      <c r="AI380" s="19">
        <v>0</v>
      </c>
      <c r="AJ380" s="19">
        <v>0</v>
      </c>
      <c r="AK380" s="19">
        <v>0</v>
      </c>
      <c r="AL380" s="19">
        <v>0</v>
      </c>
      <c r="AM380" s="19">
        <v>0</v>
      </c>
      <c r="AN380" s="19">
        <v>0</v>
      </c>
      <c r="AO380" s="19">
        <v>0</v>
      </c>
      <c r="AP380" s="19">
        <v>0</v>
      </c>
    </row>
    <row r="381" spans="1:42" hidden="1">
      <c r="A381" s="15" t="s">
        <v>507</v>
      </c>
      <c r="B381" s="16" t="s">
        <v>508</v>
      </c>
      <c r="C381" s="17" t="s">
        <v>200</v>
      </c>
      <c r="D381" s="17" t="s">
        <v>593</v>
      </c>
      <c r="E381" s="17" t="s">
        <v>516</v>
      </c>
      <c r="F381" s="18" t="s">
        <v>599</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19">
        <v>0</v>
      </c>
      <c r="AE381" s="19">
        <v>0</v>
      </c>
      <c r="AF381" s="19">
        <v>0</v>
      </c>
      <c r="AG381" s="19">
        <v>0</v>
      </c>
      <c r="AH381" s="19">
        <v>0</v>
      </c>
      <c r="AI381" s="19">
        <v>0</v>
      </c>
      <c r="AJ381" s="19">
        <v>0</v>
      </c>
      <c r="AK381" s="19">
        <v>0</v>
      </c>
      <c r="AL381" s="19">
        <v>0</v>
      </c>
      <c r="AM381" s="19">
        <v>0</v>
      </c>
      <c r="AN381" s="19">
        <v>0</v>
      </c>
      <c r="AO381" s="19">
        <v>0</v>
      </c>
      <c r="AP381" s="19">
        <v>0</v>
      </c>
    </row>
    <row r="382" spans="1:42" hidden="1">
      <c r="A382" s="15" t="s">
        <v>507</v>
      </c>
      <c r="B382" s="16" t="s">
        <v>508</v>
      </c>
      <c r="C382" s="17" t="s">
        <v>200</v>
      </c>
      <c r="D382" s="17" t="s">
        <v>593</v>
      </c>
      <c r="E382" s="17" t="s">
        <v>232</v>
      </c>
      <c r="F382" s="18" t="s">
        <v>600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19">
        <v>0</v>
      </c>
      <c r="AE382" s="19">
        <v>0</v>
      </c>
      <c r="AF382" s="19">
        <v>0</v>
      </c>
      <c r="AG382" s="19">
        <v>0</v>
      </c>
      <c r="AH382" s="19">
        <v>0</v>
      </c>
      <c r="AI382" s="19">
        <v>0</v>
      </c>
      <c r="AJ382" s="19">
        <v>0</v>
      </c>
      <c r="AK382" s="19">
        <v>0</v>
      </c>
      <c r="AL382" s="19">
        <v>0</v>
      </c>
      <c r="AM382" s="19">
        <v>0</v>
      </c>
      <c r="AN382" s="19">
        <v>0</v>
      </c>
      <c r="AO382" s="19">
        <v>2601772.3127393881</v>
      </c>
      <c r="AP382" s="19">
        <v>0</v>
      </c>
    </row>
    <row r="383" spans="1:42" hidden="1">
      <c r="A383" s="15" t="s">
        <v>507</v>
      </c>
      <c r="B383" s="16" t="s">
        <v>508</v>
      </c>
      <c r="C383" s="17" t="s">
        <v>200</v>
      </c>
      <c r="D383" s="17" t="s">
        <v>601</v>
      </c>
      <c r="E383" s="17" t="s">
        <v>509</v>
      </c>
      <c r="F383" s="18" t="s">
        <v>602</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19">
        <v>0</v>
      </c>
      <c r="AE383" s="19">
        <v>0</v>
      </c>
      <c r="AF383" s="19">
        <v>0</v>
      </c>
      <c r="AG383" s="19">
        <v>0</v>
      </c>
      <c r="AH383" s="19">
        <v>0</v>
      </c>
      <c r="AI383" s="19">
        <v>0</v>
      </c>
      <c r="AJ383" s="19">
        <v>0</v>
      </c>
      <c r="AK383" s="19">
        <v>0</v>
      </c>
      <c r="AL383" s="19">
        <v>0</v>
      </c>
      <c r="AM383" s="19">
        <v>0</v>
      </c>
      <c r="AN383" s="19">
        <v>0</v>
      </c>
      <c r="AO383" s="19">
        <v>0</v>
      </c>
      <c r="AP383" s="19">
        <v>0</v>
      </c>
    </row>
    <row r="384" spans="1:42" hidden="1">
      <c r="A384" s="15" t="s">
        <v>507</v>
      </c>
      <c r="B384" s="16" t="s">
        <v>508</v>
      </c>
      <c r="C384" s="17" t="s">
        <v>200</v>
      </c>
      <c r="D384" s="17" t="s">
        <v>601</v>
      </c>
      <c r="E384" s="17" t="s">
        <v>509</v>
      </c>
      <c r="F384" s="18" t="s">
        <v>603</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19">
        <v>0</v>
      </c>
      <c r="AE384" s="19">
        <v>0</v>
      </c>
      <c r="AF384" s="19">
        <v>0</v>
      </c>
      <c r="AG384" s="19">
        <v>0</v>
      </c>
      <c r="AH384" s="19">
        <v>0</v>
      </c>
      <c r="AI384" s="19">
        <v>0</v>
      </c>
      <c r="AJ384" s="19">
        <v>0</v>
      </c>
      <c r="AK384" s="19">
        <v>0</v>
      </c>
      <c r="AL384" s="19">
        <v>0</v>
      </c>
      <c r="AM384" s="19">
        <v>0</v>
      </c>
      <c r="AN384" s="19">
        <v>0</v>
      </c>
      <c r="AO384" s="19">
        <v>0</v>
      </c>
      <c r="AP384" s="19">
        <v>0</v>
      </c>
    </row>
    <row r="385" spans="1:42" hidden="1">
      <c r="A385" s="15" t="s">
        <v>507</v>
      </c>
      <c r="B385" s="16" t="s">
        <v>508</v>
      </c>
      <c r="C385" s="17" t="s">
        <v>200</v>
      </c>
      <c r="D385" s="17" t="s">
        <v>601</v>
      </c>
      <c r="E385" s="17" t="s">
        <v>511</v>
      </c>
      <c r="F385" s="18" t="s">
        <v>604</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19">
        <v>0</v>
      </c>
      <c r="AE385" s="19">
        <v>0</v>
      </c>
      <c r="AF385" s="19">
        <v>0</v>
      </c>
      <c r="AG385" s="19">
        <v>0</v>
      </c>
      <c r="AH385" s="19">
        <v>0</v>
      </c>
      <c r="AI385" s="19">
        <v>0</v>
      </c>
      <c r="AJ385" s="19">
        <v>0</v>
      </c>
      <c r="AK385" s="19">
        <v>0</v>
      </c>
      <c r="AL385" s="19">
        <v>0</v>
      </c>
      <c r="AM385" s="19">
        <v>0</v>
      </c>
      <c r="AN385" s="19">
        <v>0</v>
      </c>
      <c r="AO385" s="19">
        <v>0</v>
      </c>
      <c r="AP385" s="19">
        <v>0</v>
      </c>
    </row>
    <row r="386" spans="1:42" hidden="1">
      <c r="A386" s="15" t="s">
        <v>507</v>
      </c>
      <c r="B386" s="16" t="s">
        <v>508</v>
      </c>
      <c r="C386" s="17" t="s">
        <v>200</v>
      </c>
      <c r="D386" s="17" t="s">
        <v>601</v>
      </c>
      <c r="E386" s="17" t="s">
        <v>511</v>
      </c>
      <c r="F386" s="18" t="s">
        <v>605</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19">
        <v>0</v>
      </c>
      <c r="AE386" s="19">
        <v>0</v>
      </c>
      <c r="AF386" s="19">
        <v>0</v>
      </c>
      <c r="AG386" s="19">
        <v>0</v>
      </c>
      <c r="AH386" s="19">
        <v>0</v>
      </c>
      <c r="AI386" s="19">
        <v>0</v>
      </c>
      <c r="AJ386" s="19">
        <v>0</v>
      </c>
      <c r="AK386" s="19">
        <v>0</v>
      </c>
      <c r="AL386" s="19">
        <v>0</v>
      </c>
      <c r="AM386" s="19">
        <v>0</v>
      </c>
      <c r="AN386" s="19">
        <v>0</v>
      </c>
      <c r="AO386" s="19">
        <v>0</v>
      </c>
      <c r="AP386" s="19">
        <v>0</v>
      </c>
    </row>
    <row r="387" spans="1:42" hidden="1">
      <c r="A387" s="15" t="s">
        <v>507</v>
      </c>
      <c r="B387" s="16" t="s">
        <v>508</v>
      </c>
      <c r="C387" s="17" t="s">
        <v>200</v>
      </c>
      <c r="D387" s="17" t="s">
        <v>601</v>
      </c>
      <c r="E387" s="17" t="s">
        <v>511</v>
      </c>
      <c r="F387" s="18" t="s">
        <v>606</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19">
        <v>0</v>
      </c>
      <c r="AE387" s="19">
        <v>0</v>
      </c>
      <c r="AF387" s="19">
        <v>0</v>
      </c>
      <c r="AG387" s="19">
        <v>0</v>
      </c>
      <c r="AH387" s="19">
        <v>0</v>
      </c>
      <c r="AI387" s="19">
        <v>0</v>
      </c>
      <c r="AJ387" s="19">
        <v>0</v>
      </c>
      <c r="AK387" s="19">
        <v>0</v>
      </c>
      <c r="AL387" s="19">
        <v>0</v>
      </c>
      <c r="AM387" s="19">
        <v>0</v>
      </c>
      <c r="AN387" s="19">
        <v>0</v>
      </c>
      <c r="AO387" s="19">
        <v>0</v>
      </c>
      <c r="AP387" s="19">
        <v>0</v>
      </c>
    </row>
    <row r="388" spans="1:42" hidden="1">
      <c r="A388" s="15" t="s">
        <v>507</v>
      </c>
      <c r="B388" s="16" t="s">
        <v>508</v>
      </c>
      <c r="C388" s="17" t="s">
        <v>200</v>
      </c>
      <c r="D388" s="17" t="s">
        <v>601</v>
      </c>
      <c r="E388" s="17" t="s">
        <v>511</v>
      </c>
      <c r="F388" s="18" t="s">
        <v>607</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19">
        <v>0</v>
      </c>
      <c r="AE388" s="19">
        <v>0</v>
      </c>
      <c r="AF388" s="19">
        <v>0</v>
      </c>
      <c r="AG388" s="19">
        <v>0</v>
      </c>
      <c r="AH388" s="19">
        <v>0</v>
      </c>
      <c r="AI388" s="19">
        <v>0</v>
      </c>
      <c r="AJ388" s="19">
        <v>0</v>
      </c>
      <c r="AK388" s="19">
        <v>0</v>
      </c>
      <c r="AL388" s="19">
        <v>0</v>
      </c>
      <c r="AM388" s="19">
        <v>0</v>
      </c>
      <c r="AN388" s="19">
        <v>0</v>
      </c>
      <c r="AO388" s="19">
        <v>0</v>
      </c>
      <c r="AP388" s="19">
        <v>0</v>
      </c>
    </row>
    <row r="389" spans="1:42" hidden="1">
      <c r="A389" s="15" t="s">
        <v>507</v>
      </c>
      <c r="B389" s="16" t="s">
        <v>508</v>
      </c>
      <c r="C389" s="17" t="s">
        <v>200</v>
      </c>
      <c r="D389" s="17" t="s">
        <v>601</v>
      </c>
      <c r="E389" s="17" t="s">
        <v>528</v>
      </c>
      <c r="F389" s="18" t="s">
        <v>608</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19">
        <v>0</v>
      </c>
      <c r="AE389" s="19">
        <v>0</v>
      </c>
      <c r="AF389" s="19">
        <v>0</v>
      </c>
      <c r="AG389" s="19">
        <v>0</v>
      </c>
      <c r="AH389" s="19">
        <v>0</v>
      </c>
      <c r="AI389" s="19">
        <v>0</v>
      </c>
      <c r="AJ389" s="19">
        <v>0</v>
      </c>
      <c r="AK389" s="19">
        <v>0</v>
      </c>
      <c r="AL389" s="19">
        <v>0</v>
      </c>
      <c r="AM389" s="19">
        <v>0</v>
      </c>
      <c r="AN389" s="19">
        <v>0</v>
      </c>
      <c r="AO389" s="19">
        <v>0</v>
      </c>
      <c r="AP389" s="19">
        <v>0</v>
      </c>
    </row>
    <row r="390" spans="1:42" hidden="1">
      <c r="A390" s="15" t="s">
        <v>507</v>
      </c>
      <c r="B390" s="16" t="s">
        <v>508</v>
      </c>
      <c r="C390" s="17" t="s">
        <v>200</v>
      </c>
      <c r="D390" s="17" t="s">
        <v>601</v>
      </c>
      <c r="E390" s="17" t="s">
        <v>528</v>
      </c>
      <c r="F390" s="18" t="s">
        <v>609</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19">
        <v>0</v>
      </c>
      <c r="AE390" s="19">
        <v>0</v>
      </c>
      <c r="AF390" s="19">
        <v>0</v>
      </c>
      <c r="AG390" s="19">
        <v>0</v>
      </c>
      <c r="AH390" s="19">
        <v>0</v>
      </c>
      <c r="AI390" s="19">
        <v>0</v>
      </c>
      <c r="AJ390" s="19">
        <v>0</v>
      </c>
      <c r="AK390" s="19">
        <v>0</v>
      </c>
      <c r="AL390" s="19">
        <v>0</v>
      </c>
      <c r="AM390" s="19">
        <v>0</v>
      </c>
      <c r="AN390" s="19">
        <v>0</v>
      </c>
      <c r="AO390" s="19">
        <v>0</v>
      </c>
      <c r="AP390" s="19">
        <v>0</v>
      </c>
    </row>
    <row r="391" spans="1:42" hidden="1">
      <c r="A391" s="15" t="s">
        <v>507</v>
      </c>
      <c r="B391" s="16" t="s">
        <v>508</v>
      </c>
      <c r="C391" s="17" t="s">
        <v>200</v>
      </c>
      <c r="D391" s="17" t="s">
        <v>601</v>
      </c>
      <c r="E391" s="17" t="s">
        <v>528</v>
      </c>
      <c r="F391" s="18" t="s">
        <v>610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19">
        <v>0</v>
      </c>
      <c r="AE391" s="19">
        <v>0</v>
      </c>
      <c r="AF391" s="19">
        <v>0</v>
      </c>
      <c r="AG391" s="19">
        <v>0</v>
      </c>
      <c r="AH391" s="19">
        <v>0</v>
      </c>
      <c r="AI391" s="19">
        <v>0</v>
      </c>
      <c r="AJ391" s="19">
        <v>0</v>
      </c>
      <c r="AK391" s="19">
        <v>0</v>
      </c>
      <c r="AL391" s="19">
        <v>0</v>
      </c>
      <c r="AM391" s="19">
        <v>0</v>
      </c>
      <c r="AN391" s="19">
        <v>0</v>
      </c>
      <c r="AO391" s="19">
        <v>0</v>
      </c>
      <c r="AP391" s="19">
        <v>0</v>
      </c>
    </row>
    <row r="392" spans="1:42" hidden="1">
      <c r="A392" s="15" t="s">
        <v>507</v>
      </c>
      <c r="B392" s="16" t="s">
        <v>508</v>
      </c>
      <c r="C392" s="17" t="s">
        <v>200</v>
      </c>
      <c r="D392" s="17" t="s">
        <v>601</v>
      </c>
      <c r="E392" s="17" t="s">
        <v>528</v>
      </c>
      <c r="F392" s="18" t="s">
        <v>611</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19">
        <v>0</v>
      </c>
      <c r="AE392" s="19">
        <v>0</v>
      </c>
      <c r="AF392" s="19">
        <v>0</v>
      </c>
      <c r="AG392" s="19">
        <v>0</v>
      </c>
      <c r="AH392" s="19">
        <v>0</v>
      </c>
      <c r="AI392" s="19">
        <v>0</v>
      </c>
      <c r="AJ392" s="19">
        <v>0</v>
      </c>
      <c r="AK392" s="19">
        <v>0</v>
      </c>
      <c r="AL392" s="19">
        <v>0</v>
      </c>
      <c r="AM392" s="19">
        <v>0</v>
      </c>
      <c r="AN392" s="19">
        <v>0</v>
      </c>
      <c r="AO392" s="19">
        <v>0</v>
      </c>
      <c r="AP392" s="19">
        <v>0</v>
      </c>
    </row>
    <row r="393" spans="1:42" hidden="1">
      <c r="A393" s="15" t="s">
        <v>507</v>
      </c>
      <c r="B393" s="16" t="s">
        <v>508</v>
      </c>
      <c r="C393" s="17" t="s">
        <v>200</v>
      </c>
      <c r="D393" s="17" t="s">
        <v>601</v>
      </c>
      <c r="E393" s="17" t="s">
        <v>530</v>
      </c>
      <c r="F393" s="18" t="s">
        <v>612</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19">
        <v>0</v>
      </c>
      <c r="AE393" s="19">
        <v>0</v>
      </c>
      <c r="AF393" s="19">
        <v>0</v>
      </c>
      <c r="AG393" s="19">
        <v>0</v>
      </c>
      <c r="AH393" s="19">
        <v>0</v>
      </c>
      <c r="AI393" s="19">
        <v>0</v>
      </c>
      <c r="AJ393" s="19">
        <v>0</v>
      </c>
      <c r="AK393" s="19">
        <v>0</v>
      </c>
      <c r="AL393" s="19">
        <v>0</v>
      </c>
      <c r="AM393" s="19">
        <v>0</v>
      </c>
      <c r="AN393" s="19">
        <v>0</v>
      </c>
      <c r="AO393" s="19">
        <v>0</v>
      </c>
      <c r="AP393" s="19">
        <v>0</v>
      </c>
    </row>
    <row r="394" spans="1:42" hidden="1">
      <c r="A394" s="15" t="s">
        <v>507</v>
      </c>
      <c r="B394" s="16" t="s">
        <v>508</v>
      </c>
      <c r="C394" s="17" t="s">
        <v>200</v>
      </c>
      <c r="D394" s="17" t="s">
        <v>601</v>
      </c>
      <c r="E394" s="17" t="s">
        <v>530</v>
      </c>
      <c r="F394" s="18" t="s">
        <v>613</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19">
        <v>0</v>
      </c>
      <c r="AE394" s="19">
        <v>0</v>
      </c>
      <c r="AF394" s="19">
        <v>0</v>
      </c>
      <c r="AG394" s="19">
        <v>0</v>
      </c>
      <c r="AH394" s="19">
        <v>0</v>
      </c>
      <c r="AI394" s="19">
        <v>0</v>
      </c>
      <c r="AJ394" s="19">
        <v>0</v>
      </c>
      <c r="AK394" s="19">
        <v>0</v>
      </c>
      <c r="AL394" s="19">
        <v>0</v>
      </c>
      <c r="AM394" s="19">
        <v>0</v>
      </c>
      <c r="AN394" s="19">
        <v>0</v>
      </c>
      <c r="AO394" s="19">
        <v>0</v>
      </c>
      <c r="AP394" s="19">
        <v>0</v>
      </c>
    </row>
    <row r="395" spans="1:42" hidden="1">
      <c r="A395" s="15" t="s">
        <v>507</v>
      </c>
      <c r="B395" s="16" t="s">
        <v>508</v>
      </c>
      <c r="C395" s="17" t="s">
        <v>200</v>
      </c>
      <c r="D395" s="17" t="s">
        <v>601</v>
      </c>
      <c r="E395" s="17" t="s">
        <v>516</v>
      </c>
      <c r="F395" s="18" t="s">
        <v>614</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19">
        <v>0</v>
      </c>
      <c r="AE395" s="19">
        <v>0</v>
      </c>
      <c r="AF395" s="19">
        <v>0</v>
      </c>
      <c r="AG395" s="19">
        <v>0</v>
      </c>
      <c r="AH395" s="19">
        <v>0</v>
      </c>
      <c r="AI395" s="19">
        <v>0</v>
      </c>
      <c r="AJ395" s="19">
        <v>0</v>
      </c>
      <c r="AK395" s="19">
        <v>0</v>
      </c>
      <c r="AL395" s="19">
        <v>0</v>
      </c>
      <c r="AM395" s="19">
        <v>0</v>
      </c>
      <c r="AN395" s="19">
        <v>0</v>
      </c>
      <c r="AO395" s="19">
        <v>0</v>
      </c>
      <c r="AP395" s="19">
        <v>0</v>
      </c>
    </row>
    <row r="396" spans="1:42" hidden="1">
      <c r="A396" s="15" t="s">
        <v>507</v>
      </c>
      <c r="B396" s="16" t="s">
        <v>508</v>
      </c>
      <c r="C396" s="17" t="s">
        <v>200</v>
      </c>
      <c r="D396" s="17" t="s">
        <v>601</v>
      </c>
      <c r="E396" s="17" t="s">
        <v>516</v>
      </c>
      <c r="F396" s="18" t="s">
        <v>615</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19">
        <v>0</v>
      </c>
      <c r="AE396" s="19">
        <v>0</v>
      </c>
      <c r="AF396" s="19">
        <v>0</v>
      </c>
      <c r="AG396" s="19">
        <v>0</v>
      </c>
      <c r="AH396" s="19">
        <v>0</v>
      </c>
      <c r="AI396" s="19">
        <v>0</v>
      </c>
      <c r="AJ396" s="19">
        <v>0</v>
      </c>
      <c r="AK396" s="19">
        <v>0</v>
      </c>
      <c r="AL396" s="19">
        <v>0</v>
      </c>
      <c r="AM396" s="19">
        <v>0</v>
      </c>
      <c r="AN396" s="19">
        <v>0</v>
      </c>
      <c r="AO396" s="19">
        <v>0</v>
      </c>
      <c r="AP396" s="19">
        <v>0</v>
      </c>
    </row>
    <row r="397" spans="1:42" hidden="1">
      <c r="A397" s="15" t="s">
        <v>507</v>
      </c>
      <c r="B397" s="16" t="s">
        <v>508</v>
      </c>
      <c r="C397" s="17" t="s">
        <v>200</v>
      </c>
      <c r="D397" s="17" t="s">
        <v>601</v>
      </c>
      <c r="E397" s="17" t="s">
        <v>516</v>
      </c>
      <c r="F397" s="18" t="s">
        <v>616</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19">
        <v>0</v>
      </c>
      <c r="AE397" s="19">
        <v>0</v>
      </c>
      <c r="AF397" s="19">
        <v>0</v>
      </c>
      <c r="AG397" s="19">
        <v>0</v>
      </c>
      <c r="AH397" s="19">
        <v>0</v>
      </c>
      <c r="AI397" s="19">
        <v>0</v>
      </c>
      <c r="AJ397" s="19">
        <v>0</v>
      </c>
      <c r="AK397" s="19">
        <v>0</v>
      </c>
      <c r="AL397" s="19">
        <v>0</v>
      </c>
      <c r="AM397" s="19">
        <v>0</v>
      </c>
      <c r="AN397" s="19">
        <v>0</v>
      </c>
      <c r="AO397" s="19">
        <v>0</v>
      </c>
      <c r="AP397" s="19">
        <v>0</v>
      </c>
    </row>
    <row r="398" spans="1:42" hidden="1">
      <c r="A398" s="15" t="s">
        <v>507</v>
      </c>
      <c r="B398" s="16" t="s">
        <v>508</v>
      </c>
      <c r="C398" s="17" t="s">
        <v>200</v>
      </c>
      <c r="D398" s="17" t="s">
        <v>617</v>
      </c>
      <c r="E398" s="17" t="s">
        <v>509</v>
      </c>
      <c r="F398" s="18" t="s">
        <v>618</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19">
        <v>0</v>
      </c>
      <c r="AE398" s="19">
        <v>0</v>
      </c>
      <c r="AF398" s="19">
        <v>0</v>
      </c>
      <c r="AG398" s="19">
        <v>0</v>
      </c>
      <c r="AH398" s="19">
        <v>0</v>
      </c>
      <c r="AI398" s="19">
        <v>0</v>
      </c>
      <c r="AJ398" s="19">
        <v>0</v>
      </c>
      <c r="AK398" s="19">
        <v>0</v>
      </c>
      <c r="AL398" s="19">
        <v>0</v>
      </c>
      <c r="AM398" s="19">
        <v>0</v>
      </c>
      <c r="AN398" s="19">
        <v>0</v>
      </c>
      <c r="AO398" s="19">
        <v>0</v>
      </c>
      <c r="AP398" s="19">
        <v>0</v>
      </c>
    </row>
    <row r="399" spans="1:42" hidden="1">
      <c r="A399" s="15" t="s">
        <v>507</v>
      </c>
      <c r="B399" s="16" t="s">
        <v>508</v>
      </c>
      <c r="C399" s="17" t="s">
        <v>200</v>
      </c>
      <c r="D399" s="17" t="s">
        <v>617</v>
      </c>
      <c r="E399" s="17" t="s">
        <v>511</v>
      </c>
      <c r="F399" s="18" t="s">
        <v>619</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19">
        <v>0</v>
      </c>
      <c r="AE399" s="19">
        <v>0</v>
      </c>
      <c r="AF399" s="19">
        <v>0</v>
      </c>
      <c r="AG399" s="19">
        <v>0</v>
      </c>
      <c r="AH399" s="19">
        <v>0</v>
      </c>
      <c r="AI399" s="19">
        <v>0</v>
      </c>
      <c r="AJ399" s="19">
        <v>0</v>
      </c>
      <c r="AK399" s="19">
        <v>0</v>
      </c>
      <c r="AL399" s="19">
        <v>0</v>
      </c>
      <c r="AM399" s="19">
        <v>0</v>
      </c>
      <c r="AN399" s="19">
        <v>0</v>
      </c>
      <c r="AO399" s="19">
        <v>0</v>
      </c>
      <c r="AP399" s="19">
        <v>0</v>
      </c>
    </row>
    <row r="400" spans="1:42" hidden="1">
      <c r="A400" s="15" t="s">
        <v>507</v>
      </c>
      <c r="B400" s="16" t="s">
        <v>508</v>
      </c>
      <c r="C400" s="17" t="s">
        <v>200</v>
      </c>
      <c r="D400" s="17" t="s">
        <v>617</v>
      </c>
      <c r="E400" s="17" t="s">
        <v>528</v>
      </c>
      <c r="F400" s="18" t="s">
        <v>620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19">
        <v>0</v>
      </c>
      <c r="AE400" s="19">
        <v>0</v>
      </c>
      <c r="AF400" s="19">
        <v>0</v>
      </c>
      <c r="AG400" s="19">
        <v>0</v>
      </c>
      <c r="AH400" s="19">
        <v>0</v>
      </c>
      <c r="AI400" s="19">
        <v>0</v>
      </c>
      <c r="AJ400" s="19">
        <v>0</v>
      </c>
      <c r="AK400" s="19">
        <v>0</v>
      </c>
      <c r="AL400" s="19">
        <v>0</v>
      </c>
      <c r="AM400" s="19">
        <v>0</v>
      </c>
      <c r="AN400" s="19">
        <v>0</v>
      </c>
      <c r="AO400" s="19">
        <v>0</v>
      </c>
      <c r="AP400" s="19">
        <v>0</v>
      </c>
    </row>
    <row r="401" spans="1:42" hidden="1">
      <c r="A401" s="15" t="s">
        <v>507</v>
      </c>
      <c r="B401" s="16" t="s">
        <v>508</v>
      </c>
      <c r="C401" s="17" t="s">
        <v>200</v>
      </c>
      <c r="D401" s="17" t="s">
        <v>617</v>
      </c>
      <c r="E401" s="17" t="s">
        <v>530</v>
      </c>
      <c r="F401" s="18" t="s">
        <v>621</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19">
        <v>0</v>
      </c>
      <c r="AE401" s="19">
        <v>0</v>
      </c>
      <c r="AF401" s="19">
        <v>0</v>
      </c>
      <c r="AG401" s="19">
        <v>0</v>
      </c>
      <c r="AH401" s="19">
        <v>0</v>
      </c>
      <c r="AI401" s="19">
        <v>0</v>
      </c>
      <c r="AJ401" s="19">
        <v>0</v>
      </c>
      <c r="AK401" s="19">
        <v>0</v>
      </c>
      <c r="AL401" s="19">
        <v>0</v>
      </c>
      <c r="AM401" s="19">
        <v>0</v>
      </c>
      <c r="AN401" s="19">
        <v>0</v>
      </c>
      <c r="AO401" s="19">
        <v>0</v>
      </c>
      <c r="AP401" s="19">
        <v>0</v>
      </c>
    </row>
    <row r="402" spans="1:42" hidden="1">
      <c r="A402" s="15" t="s">
        <v>507</v>
      </c>
      <c r="B402" s="16" t="s">
        <v>508</v>
      </c>
      <c r="C402" s="17" t="s">
        <v>200</v>
      </c>
      <c r="D402" s="17" t="s">
        <v>617</v>
      </c>
      <c r="E402" s="17" t="s">
        <v>530</v>
      </c>
      <c r="F402" s="18" t="s">
        <v>622</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19">
        <v>0</v>
      </c>
      <c r="AE402" s="19">
        <v>0</v>
      </c>
      <c r="AF402" s="19">
        <v>0</v>
      </c>
      <c r="AG402" s="19">
        <v>0</v>
      </c>
      <c r="AH402" s="19">
        <v>0</v>
      </c>
      <c r="AI402" s="19">
        <v>0</v>
      </c>
      <c r="AJ402" s="19">
        <v>0</v>
      </c>
      <c r="AK402" s="19">
        <v>0</v>
      </c>
      <c r="AL402" s="19">
        <v>0</v>
      </c>
      <c r="AM402" s="19">
        <v>0</v>
      </c>
      <c r="AN402" s="19">
        <v>0</v>
      </c>
      <c r="AO402" s="19">
        <v>0</v>
      </c>
      <c r="AP402" s="19">
        <v>0</v>
      </c>
    </row>
    <row r="403" spans="1:42" hidden="1">
      <c r="A403" s="15" t="s">
        <v>507</v>
      </c>
      <c r="B403" s="16" t="s">
        <v>508</v>
      </c>
      <c r="C403" s="17" t="s">
        <v>200</v>
      </c>
      <c r="D403" s="17" t="s">
        <v>617</v>
      </c>
      <c r="E403" s="17" t="s">
        <v>516</v>
      </c>
      <c r="F403" s="18" t="s">
        <v>623</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19">
        <v>0</v>
      </c>
      <c r="AE403" s="19">
        <v>0</v>
      </c>
      <c r="AF403" s="19">
        <v>0</v>
      </c>
      <c r="AG403" s="19">
        <v>0</v>
      </c>
      <c r="AH403" s="19">
        <v>0</v>
      </c>
      <c r="AI403" s="19">
        <v>0</v>
      </c>
      <c r="AJ403" s="19">
        <v>0</v>
      </c>
      <c r="AK403" s="19">
        <v>0</v>
      </c>
      <c r="AL403" s="19">
        <v>0</v>
      </c>
      <c r="AM403" s="19">
        <v>0</v>
      </c>
      <c r="AN403" s="19">
        <v>0</v>
      </c>
      <c r="AO403" s="19">
        <v>0</v>
      </c>
      <c r="AP403" s="19">
        <v>0</v>
      </c>
    </row>
    <row r="404" spans="1:42" hidden="1">
      <c r="A404" s="15" t="s">
        <v>507</v>
      </c>
      <c r="B404" s="16" t="s">
        <v>508</v>
      </c>
      <c r="C404" s="17" t="s">
        <v>200</v>
      </c>
      <c r="D404" s="17" t="s">
        <v>617</v>
      </c>
      <c r="E404" s="17" t="s">
        <v>232</v>
      </c>
      <c r="F404" s="18" t="s">
        <v>624</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19">
        <v>0</v>
      </c>
      <c r="AE404" s="19">
        <v>0</v>
      </c>
      <c r="AF404" s="19">
        <v>0</v>
      </c>
      <c r="AG404" s="19">
        <v>0</v>
      </c>
      <c r="AH404" s="19">
        <v>0</v>
      </c>
      <c r="AI404" s="19">
        <v>0</v>
      </c>
      <c r="AJ404" s="19">
        <v>0</v>
      </c>
      <c r="AK404" s="19">
        <v>0</v>
      </c>
      <c r="AL404" s="19">
        <v>0</v>
      </c>
      <c r="AM404" s="19">
        <v>0</v>
      </c>
      <c r="AN404" s="19">
        <v>0</v>
      </c>
      <c r="AO404" s="19">
        <v>0</v>
      </c>
      <c r="AP404" s="19">
        <v>0</v>
      </c>
    </row>
    <row r="405" spans="1:42" hidden="1">
      <c r="A405" s="15" t="s">
        <v>507</v>
      </c>
      <c r="B405" s="16" t="s">
        <v>508</v>
      </c>
      <c r="C405" s="17" t="s">
        <v>200</v>
      </c>
      <c r="D405" s="17" t="s">
        <v>625</v>
      </c>
      <c r="E405" s="17" t="s">
        <v>509</v>
      </c>
      <c r="F405" s="18" t="s">
        <v>626</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19">
        <v>0</v>
      </c>
      <c r="AE405" s="19">
        <v>0</v>
      </c>
      <c r="AF405" s="19">
        <v>0</v>
      </c>
      <c r="AG405" s="19">
        <v>0</v>
      </c>
      <c r="AH405" s="19">
        <v>0</v>
      </c>
      <c r="AI405" s="19">
        <v>0</v>
      </c>
      <c r="AJ405" s="19">
        <v>0</v>
      </c>
      <c r="AK405" s="19">
        <v>0</v>
      </c>
      <c r="AL405" s="19">
        <v>0</v>
      </c>
      <c r="AM405" s="19">
        <v>0</v>
      </c>
      <c r="AN405" s="19">
        <v>0</v>
      </c>
      <c r="AO405" s="19">
        <v>0</v>
      </c>
      <c r="AP405" s="19">
        <v>0</v>
      </c>
    </row>
    <row r="406" spans="1:42" hidden="1">
      <c r="A406" s="15" t="s">
        <v>507</v>
      </c>
      <c r="B406" s="16" t="s">
        <v>508</v>
      </c>
      <c r="C406" s="17" t="s">
        <v>200</v>
      </c>
      <c r="D406" s="17" t="s">
        <v>627</v>
      </c>
      <c r="E406" s="17" t="s">
        <v>511</v>
      </c>
      <c r="F406" s="18" t="s">
        <v>628</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19">
        <v>0</v>
      </c>
      <c r="AE406" s="19">
        <v>0</v>
      </c>
      <c r="AF406" s="19">
        <v>0</v>
      </c>
      <c r="AG406" s="19">
        <v>0</v>
      </c>
      <c r="AH406" s="19">
        <v>0</v>
      </c>
      <c r="AI406" s="19">
        <v>0</v>
      </c>
      <c r="AJ406" s="19">
        <v>0</v>
      </c>
      <c r="AK406" s="19">
        <v>0</v>
      </c>
      <c r="AL406" s="19">
        <v>0</v>
      </c>
      <c r="AM406" s="19">
        <v>0</v>
      </c>
      <c r="AN406" s="19">
        <v>0</v>
      </c>
      <c r="AO406" s="19">
        <v>0</v>
      </c>
      <c r="AP406" s="19">
        <v>0</v>
      </c>
    </row>
    <row r="407" spans="1:42" hidden="1">
      <c r="A407" s="15" t="s">
        <v>507</v>
      </c>
      <c r="B407" s="16" t="s">
        <v>508</v>
      </c>
      <c r="C407" s="17" t="s">
        <v>200</v>
      </c>
      <c r="D407" s="17" t="s">
        <v>627</v>
      </c>
      <c r="E407" s="17" t="s">
        <v>528</v>
      </c>
      <c r="F407" s="18" t="s">
        <v>629</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19">
        <v>0</v>
      </c>
      <c r="AE407" s="19">
        <v>0</v>
      </c>
      <c r="AF407" s="19">
        <v>0</v>
      </c>
      <c r="AG407" s="19">
        <v>0</v>
      </c>
      <c r="AH407" s="19">
        <v>0</v>
      </c>
      <c r="AI407" s="19">
        <v>0</v>
      </c>
      <c r="AJ407" s="19">
        <v>0</v>
      </c>
      <c r="AK407" s="19">
        <v>0</v>
      </c>
      <c r="AL407" s="19">
        <v>0</v>
      </c>
      <c r="AM407" s="19">
        <v>0</v>
      </c>
      <c r="AN407" s="19">
        <v>0</v>
      </c>
      <c r="AO407" s="19">
        <v>0</v>
      </c>
      <c r="AP407" s="19">
        <v>0</v>
      </c>
    </row>
    <row r="408" spans="1:42" hidden="1">
      <c r="A408" s="15" t="s">
        <v>507</v>
      </c>
      <c r="B408" s="16" t="s">
        <v>508</v>
      </c>
      <c r="C408" s="17" t="s">
        <v>200</v>
      </c>
      <c r="D408" s="17" t="s">
        <v>627</v>
      </c>
      <c r="E408" s="17" t="s">
        <v>530</v>
      </c>
      <c r="F408" s="18" t="s">
        <v>630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19">
        <v>0</v>
      </c>
      <c r="AE408" s="19">
        <v>0</v>
      </c>
      <c r="AF408" s="19">
        <v>0</v>
      </c>
      <c r="AG408" s="19">
        <v>0</v>
      </c>
      <c r="AH408" s="19">
        <v>0</v>
      </c>
      <c r="AI408" s="19">
        <v>0</v>
      </c>
      <c r="AJ408" s="19">
        <v>0</v>
      </c>
      <c r="AK408" s="19">
        <v>0</v>
      </c>
      <c r="AL408" s="19">
        <v>0</v>
      </c>
      <c r="AM408" s="19">
        <v>0</v>
      </c>
      <c r="AN408" s="19">
        <v>0</v>
      </c>
      <c r="AO408" s="19">
        <v>0</v>
      </c>
      <c r="AP408" s="19">
        <v>0</v>
      </c>
    </row>
    <row r="409" spans="1:42" hidden="1">
      <c r="A409" s="15" t="s">
        <v>507</v>
      </c>
      <c r="B409" s="16" t="s">
        <v>508</v>
      </c>
      <c r="C409" s="17" t="s">
        <v>211</v>
      </c>
      <c r="D409" s="17" t="s">
        <v>204</v>
      </c>
      <c r="E409" s="17" t="s">
        <v>509</v>
      </c>
      <c r="F409" s="18" t="s">
        <v>510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19">
        <v>0</v>
      </c>
      <c r="AE409" s="19">
        <v>0</v>
      </c>
      <c r="AF409" s="19">
        <v>0</v>
      </c>
      <c r="AG409" s="19">
        <v>0</v>
      </c>
      <c r="AH409" s="19">
        <v>0</v>
      </c>
      <c r="AI409" s="19">
        <v>0</v>
      </c>
      <c r="AJ409" s="19">
        <v>0</v>
      </c>
      <c r="AK409" s="19">
        <v>0</v>
      </c>
      <c r="AL409" s="19">
        <v>0</v>
      </c>
      <c r="AM409" s="19">
        <v>0</v>
      </c>
      <c r="AN409" s="19">
        <v>0</v>
      </c>
      <c r="AO409" s="19">
        <v>0</v>
      </c>
      <c r="AP409" s="19">
        <v>0</v>
      </c>
    </row>
    <row r="410" spans="1:42" hidden="1">
      <c r="A410" s="15" t="s">
        <v>507</v>
      </c>
      <c r="B410" s="16" t="s">
        <v>508</v>
      </c>
      <c r="C410" s="17" t="s">
        <v>211</v>
      </c>
      <c r="D410" s="17" t="s">
        <v>204</v>
      </c>
      <c r="E410" s="17" t="s">
        <v>511</v>
      </c>
      <c r="F410" s="18" t="s">
        <v>512</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19">
        <v>0</v>
      </c>
      <c r="AE410" s="19">
        <v>0</v>
      </c>
      <c r="AF410" s="19">
        <v>0</v>
      </c>
      <c r="AG410" s="19">
        <v>0</v>
      </c>
      <c r="AH410" s="19">
        <v>0</v>
      </c>
      <c r="AI410" s="19">
        <v>0</v>
      </c>
      <c r="AJ410" s="19">
        <v>0</v>
      </c>
      <c r="AK410" s="19">
        <v>0</v>
      </c>
      <c r="AL410" s="19">
        <v>0</v>
      </c>
      <c r="AM410" s="19">
        <v>0</v>
      </c>
      <c r="AN410" s="19">
        <v>0</v>
      </c>
      <c r="AO410" s="19">
        <v>0</v>
      </c>
      <c r="AP410" s="19">
        <v>0</v>
      </c>
    </row>
    <row r="411" spans="1:42" hidden="1">
      <c r="A411" s="15" t="s">
        <v>507</v>
      </c>
      <c r="B411" s="16" t="s">
        <v>508</v>
      </c>
      <c r="C411" s="17" t="s">
        <v>211</v>
      </c>
      <c r="D411" s="17" t="s">
        <v>204</v>
      </c>
      <c r="E411" s="17" t="s">
        <v>511</v>
      </c>
      <c r="F411" s="18" t="s">
        <v>514</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19">
        <v>0</v>
      </c>
      <c r="AE411" s="19">
        <v>0</v>
      </c>
      <c r="AF411" s="19">
        <v>0</v>
      </c>
      <c r="AG411" s="19">
        <v>0</v>
      </c>
      <c r="AH411" s="19">
        <v>0</v>
      </c>
      <c r="AI411" s="19">
        <v>0</v>
      </c>
      <c r="AJ411" s="19">
        <v>0</v>
      </c>
      <c r="AK411" s="19">
        <v>0</v>
      </c>
      <c r="AL411" s="19">
        <v>0</v>
      </c>
      <c r="AM411" s="19">
        <v>0</v>
      </c>
      <c r="AN411" s="19">
        <v>0</v>
      </c>
      <c r="AO411" s="19">
        <v>0</v>
      </c>
      <c r="AP411" s="19">
        <v>0</v>
      </c>
    </row>
    <row r="412" spans="1:42" hidden="1">
      <c r="A412" s="15" t="s">
        <v>507</v>
      </c>
      <c r="B412" s="16" t="s">
        <v>508</v>
      </c>
      <c r="C412" s="17" t="s">
        <v>211</v>
      </c>
      <c r="D412" s="17" t="s">
        <v>204</v>
      </c>
      <c r="E412" s="17" t="s">
        <v>511</v>
      </c>
      <c r="F412" s="18" t="s">
        <v>515</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19">
        <v>0</v>
      </c>
      <c r="AE412" s="19">
        <v>0</v>
      </c>
      <c r="AF412" s="19">
        <v>0</v>
      </c>
      <c r="AG412" s="19">
        <v>0</v>
      </c>
      <c r="AH412" s="19">
        <v>0</v>
      </c>
      <c r="AI412" s="19">
        <v>0</v>
      </c>
      <c r="AJ412" s="19">
        <v>0</v>
      </c>
      <c r="AK412" s="19">
        <v>0</v>
      </c>
      <c r="AL412" s="19">
        <v>0</v>
      </c>
      <c r="AM412" s="19">
        <v>0</v>
      </c>
      <c r="AN412" s="19">
        <v>0</v>
      </c>
      <c r="AO412" s="19">
        <v>0</v>
      </c>
      <c r="AP412" s="19">
        <v>0</v>
      </c>
    </row>
    <row r="413" spans="1:42" hidden="1">
      <c r="A413" s="15" t="s">
        <v>507</v>
      </c>
      <c r="B413" s="16" t="s">
        <v>508</v>
      </c>
      <c r="C413" s="17" t="s">
        <v>211</v>
      </c>
      <c r="D413" s="17" t="s">
        <v>204</v>
      </c>
      <c r="E413" s="17" t="s">
        <v>516</v>
      </c>
      <c r="F413" s="18" t="s">
        <v>517</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19">
        <v>0</v>
      </c>
      <c r="AE413" s="19">
        <v>0</v>
      </c>
      <c r="AF413" s="19">
        <v>0</v>
      </c>
      <c r="AG413" s="19">
        <v>0</v>
      </c>
      <c r="AH413" s="19">
        <v>0</v>
      </c>
      <c r="AI413" s="19">
        <v>0</v>
      </c>
      <c r="AJ413" s="19">
        <v>0</v>
      </c>
      <c r="AK413" s="19">
        <v>0</v>
      </c>
      <c r="AL413" s="19">
        <v>0</v>
      </c>
      <c r="AM413" s="19">
        <v>0</v>
      </c>
      <c r="AN413" s="19">
        <v>0</v>
      </c>
      <c r="AO413" s="19">
        <v>0</v>
      </c>
      <c r="AP413" s="19">
        <v>0</v>
      </c>
    </row>
    <row r="414" spans="1:42" hidden="1">
      <c r="A414" s="15" t="s">
        <v>507</v>
      </c>
      <c r="B414" s="16" t="s">
        <v>508</v>
      </c>
      <c r="C414" s="17" t="s">
        <v>211</v>
      </c>
      <c r="D414" s="17" t="s">
        <v>204</v>
      </c>
      <c r="E414" s="17" t="s">
        <v>516</v>
      </c>
      <c r="F414" s="18" t="s">
        <v>518</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19">
        <v>0</v>
      </c>
      <c r="AE414" s="19">
        <v>0</v>
      </c>
      <c r="AF414" s="19">
        <v>0</v>
      </c>
      <c r="AG414" s="19">
        <v>0</v>
      </c>
      <c r="AH414" s="19">
        <v>0</v>
      </c>
      <c r="AI414" s="19">
        <v>0</v>
      </c>
      <c r="AJ414" s="19">
        <v>0</v>
      </c>
      <c r="AK414" s="19">
        <v>0</v>
      </c>
      <c r="AL414" s="19">
        <v>0</v>
      </c>
      <c r="AM414" s="19">
        <v>0</v>
      </c>
      <c r="AN414" s="19">
        <v>0</v>
      </c>
      <c r="AO414" s="19">
        <v>0</v>
      </c>
      <c r="AP414" s="19">
        <v>0</v>
      </c>
    </row>
    <row r="415" spans="1:42" hidden="1">
      <c r="A415" s="15" t="s">
        <v>507</v>
      </c>
      <c r="B415" s="16" t="s">
        <v>508</v>
      </c>
      <c r="C415" s="17" t="s">
        <v>211</v>
      </c>
      <c r="D415" s="17" t="s">
        <v>204</v>
      </c>
      <c r="E415" s="17" t="s">
        <v>232</v>
      </c>
      <c r="F415" s="18" t="s">
        <v>519</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19">
        <v>0</v>
      </c>
      <c r="AE415" s="19">
        <v>0</v>
      </c>
      <c r="AF415" s="19">
        <v>0</v>
      </c>
      <c r="AG415" s="19">
        <v>0</v>
      </c>
      <c r="AH415" s="19">
        <v>0</v>
      </c>
      <c r="AI415" s="19">
        <v>0</v>
      </c>
      <c r="AJ415" s="19">
        <v>0</v>
      </c>
      <c r="AK415" s="19">
        <v>0</v>
      </c>
      <c r="AL415" s="19">
        <v>0</v>
      </c>
      <c r="AM415" s="19">
        <v>0</v>
      </c>
      <c r="AN415" s="19">
        <v>0</v>
      </c>
      <c r="AO415" s="19">
        <v>0</v>
      </c>
      <c r="AP415" s="19">
        <v>0</v>
      </c>
    </row>
    <row r="416" spans="1:42" hidden="1">
      <c r="A416" s="15" t="s">
        <v>507</v>
      </c>
      <c r="B416" s="16" t="s">
        <v>508</v>
      </c>
      <c r="C416" s="17" t="s">
        <v>211</v>
      </c>
      <c r="D416" s="17" t="s">
        <v>520</v>
      </c>
      <c r="E416" s="17" t="s">
        <v>509</v>
      </c>
      <c r="F416" s="18" t="s">
        <v>521</v>
      </c>
      <c r="G416" s="19">
        <v>0</v>
      </c>
      <c r="H416" s="19">
        <v>0</v>
      </c>
      <c r="I416" s="19">
        <v>0</v>
      </c>
      <c r="J416" s="19">
        <v>0</v>
      </c>
      <c r="K416" s="19">
        <v>0</v>
      </c>
      <c r="L416" s="19">
        <v>0</v>
      </c>
      <c r="M416" s="19">
        <v>0</v>
      </c>
      <c r="N416" s="19">
        <v>0</v>
      </c>
      <c r="O416" s="19">
        <v>0</v>
      </c>
      <c r="P416" s="19">
        <v>0</v>
      </c>
      <c r="Q416" s="19">
        <v>0</v>
      </c>
      <c r="R416" s="19">
        <v>0</v>
      </c>
      <c r="S416" s="19">
        <v>0</v>
      </c>
      <c r="T416" s="19">
        <v>0</v>
      </c>
      <c r="U416" s="19">
        <v>0</v>
      </c>
      <c r="V416" s="19">
        <v>0</v>
      </c>
      <c r="W416" s="19">
        <v>0</v>
      </c>
      <c r="X416" s="19">
        <v>0</v>
      </c>
      <c r="Y416" s="19">
        <v>0</v>
      </c>
      <c r="Z416" s="19">
        <v>0</v>
      </c>
      <c r="AA416" s="19">
        <v>0</v>
      </c>
      <c r="AB416" s="19">
        <v>0</v>
      </c>
      <c r="AC416" s="19">
        <v>0</v>
      </c>
      <c r="AD416" s="19">
        <v>0</v>
      </c>
      <c r="AE416" s="19">
        <v>0</v>
      </c>
      <c r="AF416" s="19">
        <v>0</v>
      </c>
      <c r="AG416" s="19">
        <v>0</v>
      </c>
      <c r="AH416" s="19">
        <v>0</v>
      </c>
      <c r="AI416" s="19">
        <v>0</v>
      </c>
      <c r="AJ416" s="19">
        <v>0</v>
      </c>
      <c r="AK416" s="19">
        <v>0</v>
      </c>
      <c r="AL416" s="19">
        <v>0</v>
      </c>
      <c r="AM416" s="19">
        <v>0</v>
      </c>
      <c r="AN416" s="19">
        <v>0</v>
      </c>
      <c r="AO416" s="19">
        <v>0</v>
      </c>
      <c r="AP416" s="19">
        <v>0</v>
      </c>
    </row>
    <row r="417" spans="1:42" hidden="1">
      <c r="A417" s="15" t="s">
        <v>507</v>
      </c>
      <c r="B417" s="16" t="s">
        <v>508</v>
      </c>
      <c r="C417" s="17" t="s">
        <v>211</v>
      </c>
      <c r="D417" s="17" t="s">
        <v>520</v>
      </c>
      <c r="E417" s="17" t="s">
        <v>509</v>
      </c>
      <c r="F417" s="18" t="s">
        <v>522</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19">
        <v>0</v>
      </c>
      <c r="AE417" s="19">
        <v>0</v>
      </c>
      <c r="AF417" s="19">
        <v>0</v>
      </c>
      <c r="AG417" s="19">
        <v>0</v>
      </c>
      <c r="AH417" s="19">
        <v>0</v>
      </c>
      <c r="AI417" s="19">
        <v>0</v>
      </c>
      <c r="AJ417" s="19">
        <v>0</v>
      </c>
      <c r="AK417" s="19">
        <v>0</v>
      </c>
      <c r="AL417" s="19">
        <v>0</v>
      </c>
      <c r="AM417" s="19">
        <v>0</v>
      </c>
      <c r="AN417" s="19">
        <v>0</v>
      </c>
      <c r="AO417" s="19">
        <v>0</v>
      </c>
      <c r="AP417" s="19">
        <v>0</v>
      </c>
    </row>
    <row r="418" spans="1:42" hidden="1">
      <c r="A418" s="15" t="s">
        <v>507</v>
      </c>
      <c r="B418" s="16" t="s">
        <v>508</v>
      </c>
      <c r="C418" s="17" t="s">
        <v>211</v>
      </c>
      <c r="D418" s="17" t="s">
        <v>520</v>
      </c>
      <c r="E418" s="17" t="s">
        <v>516</v>
      </c>
      <c r="F418" s="18" t="s">
        <v>523</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19">
        <v>0</v>
      </c>
      <c r="AE418" s="19">
        <v>0</v>
      </c>
      <c r="AF418" s="19">
        <v>0</v>
      </c>
      <c r="AG418" s="19">
        <v>0</v>
      </c>
      <c r="AH418" s="19">
        <v>0</v>
      </c>
      <c r="AI418" s="19">
        <v>0</v>
      </c>
      <c r="AJ418" s="19">
        <v>0</v>
      </c>
      <c r="AK418" s="19">
        <v>0</v>
      </c>
      <c r="AL418" s="19">
        <v>0</v>
      </c>
      <c r="AM418" s="19">
        <v>0</v>
      </c>
      <c r="AN418" s="19">
        <v>0</v>
      </c>
      <c r="AO418" s="19">
        <v>0</v>
      </c>
      <c r="AP418" s="19">
        <v>0</v>
      </c>
    </row>
    <row r="419" spans="1:42" hidden="1">
      <c r="A419" s="15" t="s">
        <v>507</v>
      </c>
      <c r="B419" s="16" t="s">
        <v>508</v>
      </c>
      <c r="C419" s="17" t="s">
        <v>211</v>
      </c>
      <c r="D419" s="17" t="s">
        <v>520</v>
      </c>
      <c r="E419" s="17" t="s">
        <v>516</v>
      </c>
      <c r="F419" s="18" t="s">
        <v>524</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19">
        <v>0</v>
      </c>
      <c r="AE419" s="19">
        <v>0</v>
      </c>
      <c r="AF419" s="19">
        <v>0</v>
      </c>
      <c r="AG419" s="19">
        <v>0</v>
      </c>
      <c r="AH419" s="19">
        <v>0</v>
      </c>
      <c r="AI419" s="19">
        <v>0</v>
      </c>
      <c r="AJ419" s="19">
        <v>0</v>
      </c>
      <c r="AK419" s="19">
        <v>0</v>
      </c>
      <c r="AL419" s="19">
        <v>0</v>
      </c>
      <c r="AM419" s="19">
        <v>0</v>
      </c>
      <c r="AN419" s="19">
        <v>0</v>
      </c>
      <c r="AO419" s="19">
        <v>0</v>
      </c>
      <c r="AP419" s="19">
        <v>0</v>
      </c>
    </row>
    <row r="420" spans="1:42" hidden="1">
      <c r="A420" s="15" t="s">
        <v>507</v>
      </c>
      <c r="B420" s="16" t="s">
        <v>508</v>
      </c>
      <c r="C420" s="17" t="s">
        <v>211</v>
      </c>
      <c r="D420" s="17" t="s">
        <v>525</v>
      </c>
      <c r="E420" s="17" t="s">
        <v>509</v>
      </c>
      <c r="F420" s="18" t="s">
        <v>526</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19">
        <v>0</v>
      </c>
      <c r="AE420" s="19">
        <v>0</v>
      </c>
      <c r="AF420" s="19">
        <v>0</v>
      </c>
      <c r="AG420" s="19">
        <v>0</v>
      </c>
      <c r="AH420" s="19">
        <v>0</v>
      </c>
      <c r="AI420" s="19">
        <v>0</v>
      </c>
      <c r="AJ420" s="19">
        <v>0</v>
      </c>
      <c r="AK420" s="19">
        <v>0</v>
      </c>
      <c r="AL420" s="19">
        <v>0</v>
      </c>
      <c r="AM420" s="19">
        <v>0</v>
      </c>
      <c r="AN420" s="19">
        <v>0</v>
      </c>
      <c r="AO420" s="19">
        <v>0</v>
      </c>
      <c r="AP420" s="19">
        <v>0</v>
      </c>
    </row>
    <row r="421" spans="1:42" hidden="1">
      <c r="A421" s="15" t="s">
        <v>507</v>
      </c>
      <c r="B421" s="16" t="s">
        <v>508</v>
      </c>
      <c r="C421" s="17" t="s">
        <v>211</v>
      </c>
      <c r="D421" s="17" t="s">
        <v>525</v>
      </c>
      <c r="E421" s="17" t="s">
        <v>511</v>
      </c>
      <c r="F421" s="18" t="s">
        <v>527</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19">
        <v>0</v>
      </c>
      <c r="AE421" s="19">
        <v>0</v>
      </c>
      <c r="AF421" s="19">
        <v>0</v>
      </c>
      <c r="AG421" s="19">
        <v>0</v>
      </c>
      <c r="AH421" s="19">
        <v>0</v>
      </c>
      <c r="AI421" s="19">
        <v>0</v>
      </c>
      <c r="AJ421" s="19">
        <v>0</v>
      </c>
      <c r="AK421" s="19">
        <v>0</v>
      </c>
      <c r="AL421" s="19">
        <v>0</v>
      </c>
      <c r="AM421" s="19">
        <v>0</v>
      </c>
      <c r="AN421" s="19">
        <v>0</v>
      </c>
      <c r="AO421" s="19">
        <v>0</v>
      </c>
      <c r="AP421" s="19">
        <v>0</v>
      </c>
    </row>
    <row r="422" spans="1:42" hidden="1">
      <c r="A422" s="15" t="s">
        <v>507</v>
      </c>
      <c r="B422" s="16" t="s">
        <v>508</v>
      </c>
      <c r="C422" s="17" t="s">
        <v>211</v>
      </c>
      <c r="D422" s="17" t="s">
        <v>525</v>
      </c>
      <c r="E422" s="17" t="s">
        <v>528</v>
      </c>
      <c r="F422" s="18" t="s">
        <v>529</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19">
        <v>0</v>
      </c>
      <c r="AE422" s="19">
        <v>0</v>
      </c>
      <c r="AF422" s="19">
        <v>0</v>
      </c>
      <c r="AG422" s="19">
        <v>0</v>
      </c>
      <c r="AH422" s="19">
        <v>0</v>
      </c>
      <c r="AI422" s="19">
        <v>0</v>
      </c>
      <c r="AJ422" s="19">
        <v>0</v>
      </c>
      <c r="AK422" s="19">
        <v>0</v>
      </c>
      <c r="AL422" s="19">
        <v>0</v>
      </c>
      <c r="AM422" s="19">
        <v>0</v>
      </c>
      <c r="AN422" s="19">
        <v>0</v>
      </c>
      <c r="AO422" s="19">
        <v>0</v>
      </c>
      <c r="AP422" s="19">
        <v>0</v>
      </c>
    </row>
    <row r="423" spans="1:42" hidden="1">
      <c r="A423" s="15" t="s">
        <v>507</v>
      </c>
      <c r="B423" s="16" t="s">
        <v>508</v>
      </c>
      <c r="C423" s="17" t="s">
        <v>211</v>
      </c>
      <c r="D423" s="17" t="s">
        <v>525</v>
      </c>
      <c r="E423" s="17" t="s">
        <v>530</v>
      </c>
      <c r="F423" s="18" t="s">
        <v>531</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19">
        <v>0</v>
      </c>
      <c r="AE423" s="19">
        <v>0</v>
      </c>
      <c r="AF423" s="19">
        <v>0</v>
      </c>
      <c r="AG423" s="19">
        <v>0</v>
      </c>
      <c r="AH423" s="19">
        <v>0</v>
      </c>
      <c r="AI423" s="19">
        <v>0</v>
      </c>
      <c r="AJ423" s="19">
        <v>0</v>
      </c>
      <c r="AK423" s="19">
        <v>0</v>
      </c>
      <c r="AL423" s="19">
        <v>0</v>
      </c>
      <c r="AM423" s="19">
        <v>0</v>
      </c>
      <c r="AN423" s="19">
        <v>0</v>
      </c>
      <c r="AO423" s="19">
        <v>0</v>
      </c>
      <c r="AP423" s="19">
        <v>0</v>
      </c>
    </row>
    <row r="424" spans="1:42" hidden="1">
      <c r="A424" s="15" t="s">
        <v>507</v>
      </c>
      <c r="B424" s="16" t="s">
        <v>508</v>
      </c>
      <c r="C424" s="17" t="s">
        <v>211</v>
      </c>
      <c r="D424" s="17" t="s">
        <v>525</v>
      </c>
      <c r="E424" s="17" t="s">
        <v>516</v>
      </c>
      <c r="F424" s="18" t="s">
        <v>532</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19">
        <v>0</v>
      </c>
      <c r="AE424" s="19">
        <v>0</v>
      </c>
      <c r="AF424" s="19">
        <v>0</v>
      </c>
      <c r="AG424" s="19">
        <v>0</v>
      </c>
      <c r="AH424" s="19">
        <v>0</v>
      </c>
      <c r="AI424" s="19">
        <v>0</v>
      </c>
      <c r="AJ424" s="19">
        <v>0</v>
      </c>
      <c r="AK424" s="19">
        <v>0</v>
      </c>
      <c r="AL424" s="19">
        <v>0</v>
      </c>
      <c r="AM424" s="19">
        <v>0</v>
      </c>
      <c r="AN424" s="19">
        <v>0</v>
      </c>
      <c r="AO424" s="19">
        <v>0</v>
      </c>
      <c r="AP424" s="19">
        <v>0</v>
      </c>
    </row>
    <row r="425" spans="1:42" hidden="1">
      <c r="A425" s="15" t="s">
        <v>507</v>
      </c>
      <c r="B425" s="16" t="s">
        <v>508</v>
      </c>
      <c r="C425" s="17" t="s">
        <v>211</v>
      </c>
      <c r="D425" s="17" t="s">
        <v>525</v>
      </c>
      <c r="E425" s="17" t="s">
        <v>232</v>
      </c>
      <c r="F425" s="18" t="s">
        <v>533</v>
      </c>
      <c r="G425" s="19">
        <v>0</v>
      </c>
      <c r="H425" s="19">
        <v>0</v>
      </c>
      <c r="I425" s="19">
        <v>0</v>
      </c>
      <c r="J425" s="19">
        <v>0</v>
      </c>
      <c r="K425" s="19">
        <v>0</v>
      </c>
      <c r="L425" s="19">
        <v>0</v>
      </c>
      <c r="M425" s="19">
        <v>0</v>
      </c>
      <c r="N425" s="19">
        <v>0</v>
      </c>
      <c r="O425" s="19">
        <v>0</v>
      </c>
      <c r="P425" s="19">
        <v>755942.91659456154</v>
      </c>
      <c r="Q425" s="19">
        <v>0</v>
      </c>
      <c r="R425" s="19">
        <v>0</v>
      </c>
      <c r="S425" s="19">
        <v>0</v>
      </c>
      <c r="T425" s="19">
        <v>0</v>
      </c>
      <c r="U425" s="19">
        <v>0</v>
      </c>
      <c r="V425" s="19">
        <v>0</v>
      </c>
      <c r="W425" s="19">
        <v>0</v>
      </c>
      <c r="X425" s="19">
        <v>195396.96025738542</v>
      </c>
      <c r="Y425" s="19">
        <v>0</v>
      </c>
      <c r="Z425" s="19">
        <v>0</v>
      </c>
      <c r="AA425" s="19">
        <v>0</v>
      </c>
      <c r="AB425" s="19">
        <v>0</v>
      </c>
      <c r="AC425" s="19">
        <v>0</v>
      </c>
      <c r="AD425" s="19">
        <v>0</v>
      </c>
      <c r="AE425" s="19">
        <v>0</v>
      </c>
      <c r="AF425" s="19">
        <v>0</v>
      </c>
      <c r="AG425" s="19">
        <v>0</v>
      </c>
      <c r="AH425" s="19">
        <v>0</v>
      </c>
      <c r="AI425" s="19">
        <v>0</v>
      </c>
      <c r="AJ425" s="19">
        <v>0</v>
      </c>
      <c r="AK425" s="19">
        <v>0</v>
      </c>
      <c r="AL425" s="19">
        <v>0</v>
      </c>
      <c r="AM425" s="19">
        <v>0</v>
      </c>
      <c r="AN425" s="19">
        <v>0</v>
      </c>
      <c r="AO425" s="19">
        <v>0</v>
      </c>
      <c r="AP425" s="19">
        <v>0</v>
      </c>
    </row>
    <row r="426" spans="1:42" hidden="1">
      <c r="A426" s="15" t="s">
        <v>507</v>
      </c>
      <c r="B426" s="16" t="s">
        <v>508</v>
      </c>
      <c r="C426" s="17" t="s">
        <v>211</v>
      </c>
      <c r="D426" s="17" t="s">
        <v>534</v>
      </c>
      <c r="E426" s="17" t="s">
        <v>509</v>
      </c>
      <c r="F426" s="18" t="s">
        <v>535</v>
      </c>
      <c r="G426" s="19">
        <v>0</v>
      </c>
      <c r="H426" s="19">
        <v>0</v>
      </c>
      <c r="I426" s="19">
        <v>0</v>
      </c>
      <c r="J426" s="19">
        <v>0</v>
      </c>
      <c r="K426" s="19">
        <v>0</v>
      </c>
      <c r="L426" s="19">
        <v>0</v>
      </c>
      <c r="M426" s="19">
        <v>0</v>
      </c>
      <c r="N426" s="19">
        <v>0</v>
      </c>
      <c r="O426" s="19">
        <v>0</v>
      </c>
      <c r="P426" s="19">
        <v>0</v>
      </c>
      <c r="Q426" s="19">
        <v>0</v>
      </c>
      <c r="R426" s="19">
        <v>0</v>
      </c>
      <c r="S426" s="19">
        <v>0</v>
      </c>
      <c r="T426" s="19">
        <v>0</v>
      </c>
      <c r="U426" s="19">
        <v>0</v>
      </c>
      <c r="V426" s="19">
        <v>0</v>
      </c>
      <c r="W426" s="19">
        <v>0</v>
      </c>
      <c r="X426" s="19">
        <v>0</v>
      </c>
      <c r="Y426" s="19">
        <v>0</v>
      </c>
      <c r="Z426" s="19">
        <v>0</v>
      </c>
      <c r="AA426" s="19">
        <v>0</v>
      </c>
      <c r="AB426" s="19">
        <v>0</v>
      </c>
      <c r="AC426" s="19">
        <v>0</v>
      </c>
      <c r="AD426" s="19">
        <v>0</v>
      </c>
      <c r="AE426" s="19">
        <v>0</v>
      </c>
      <c r="AF426" s="19">
        <v>0</v>
      </c>
      <c r="AG426" s="19">
        <v>0</v>
      </c>
      <c r="AH426" s="19">
        <v>0</v>
      </c>
      <c r="AI426" s="19">
        <v>0</v>
      </c>
      <c r="AJ426" s="19">
        <v>0</v>
      </c>
      <c r="AK426" s="19">
        <v>0</v>
      </c>
      <c r="AL426" s="19">
        <v>0</v>
      </c>
      <c r="AM426" s="19">
        <v>0</v>
      </c>
      <c r="AN426" s="19">
        <v>0</v>
      </c>
      <c r="AO426" s="19">
        <v>0</v>
      </c>
      <c r="AP426" s="19">
        <v>0</v>
      </c>
    </row>
    <row r="427" spans="1:42" hidden="1">
      <c r="A427" s="15" t="s">
        <v>507</v>
      </c>
      <c r="B427" s="16" t="s">
        <v>508</v>
      </c>
      <c r="C427" s="17" t="s">
        <v>211</v>
      </c>
      <c r="D427" s="17" t="s">
        <v>534</v>
      </c>
      <c r="E427" s="17" t="s">
        <v>509</v>
      </c>
      <c r="F427" s="18" t="s">
        <v>536</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19">
        <v>0</v>
      </c>
      <c r="AE427" s="19">
        <v>0</v>
      </c>
      <c r="AF427" s="19">
        <v>0</v>
      </c>
      <c r="AG427" s="19">
        <v>0</v>
      </c>
      <c r="AH427" s="19">
        <v>0</v>
      </c>
      <c r="AI427" s="19">
        <v>0</v>
      </c>
      <c r="AJ427" s="19">
        <v>0</v>
      </c>
      <c r="AK427" s="19">
        <v>0</v>
      </c>
      <c r="AL427" s="19">
        <v>0</v>
      </c>
      <c r="AM427" s="19">
        <v>0</v>
      </c>
      <c r="AN427" s="19">
        <v>0</v>
      </c>
      <c r="AO427" s="19">
        <v>0</v>
      </c>
      <c r="AP427" s="19">
        <v>0</v>
      </c>
    </row>
    <row r="428" spans="1:42" hidden="1">
      <c r="A428" s="15" t="s">
        <v>507</v>
      </c>
      <c r="B428" s="16" t="s">
        <v>508</v>
      </c>
      <c r="C428" s="17" t="s">
        <v>211</v>
      </c>
      <c r="D428" s="17" t="s">
        <v>534</v>
      </c>
      <c r="E428" s="17" t="s">
        <v>511</v>
      </c>
      <c r="F428" s="18" t="s">
        <v>537</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19">
        <v>0</v>
      </c>
      <c r="AE428" s="19">
        <v>0</v>
      </c>
      <c r="AF428" s="19">
        <v>0</v>
      </c>
      <c r="AG428" s="19">
        <v>0</v>
      </c>
      <c r="AH428" s="19">
        <v>0</v>
      </c>
      <c r="AI428" s="19">
        <v>0</v>
      </c>
      <c r="AJ428" s="19">
        <v>0</v>
      </c>
      <c r="AK428" s="19">
        <v>0</v>
      </c>
      <c r="AL428" s="19">
        <v>0</v>
      </c>
      <c r="AM428" s="19">
        <v>0</v>
      </c>
      <c r="AN428" s="19">
        <v>0</v>
      </c>
      <c r="AO428" s="19">
        <v>0</v>
      </c>
      <c r="AP428" s="19">
        <v>0</v>
      </c>
    </row>
    <row r="429" spans="1:42" hidden="1">
      <c r="A429" s="15" t="s">
        <v>507</v>
      </c>
      <c r="B429" s="16" t="s">
        <v>508</v>
      </c>
      <c r="C429" s="17" t="s">
        <v>211</v>
      </c>
      <c r="D429" s="17" t="s">
        <v>534</v>
      </c>
      <c r="E429" s="17" t="s">
        <v>511</v>
      </c>
      <c r="F429" s="18" t="s">
        <v>538</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19">
        <v>0</v>
      </c>
      <c r="AE429" s="19">
        <v>0</v>
      </c>
      <c r="AF429" s="19">
        <v>0</v>
      </c>
      <c r="AG429" s="19">
        <v>0</v>
      </c>
      <c r="AH429" s="19">
        <v>0</v>
      </c>
      <c r="AI429" s="19">
        <v>0</v>
      </c>
      <c r="AJ429" s="19">
        <v>0</v>
      </c>
      <c r="AK429" s="19">
        <v>0</v>
      </c>
      <c r="AL429" s="19">
        <v>0</v>
      </c>
      <c r="AM429" s="19">
        <v>0</v>
      </c>
      <c r="AN429" s="19">
        <v>0</v>
      </c>
      <c r="AO429" s="19">
        <v>0</v>
      </c>
      <c r="AP429" s="19">
        <v>0</v>
      </c>
    </row>
    <row r="430" spans="1:42" hidden="1">
      <c r="A430" s="15" t="s">
        <v>507</v>
      </c>
      <c r="B430" s="16" t="s">
        <v>508</v>
      </c>
      <c r="C430" s="17" t="s">
        <v>211</v>
      </c>
      <c r="D430" s="17" t="s">
        <v>534</v>
      </c>
      <c r="E430" s="17" t="s">
        <v>528</v>
      </c>
      <c r="F430" s="18" t="s">
        <v>539</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19">
        <v>0</v>
      </c>
      <c r="AE430" s="19">
        <v>0</v>
      </c>
      <c r="AF430" s="19">
        <v>0</v>
      </c>
      <c r="AG430" s="19">
        <v>0</v>
      </c>
      <c r="AH430" s="19">
        <v>0</v>
      </c>
      <c r="AI430" s="19">
        <v>0</v>
      </c>
      <c r="AJ430" s="19">
        <v>0</v>
      </c>
      <c r="AK430" s="19">
        <v>0</v>
      </c>
      <c r="AL430" s="19">
        <v>0</v>
      </c>
      <c r="AM430" s="19">
        <v>0</v>
      </c>
      <c r="AN430" s="19">
        <v>0</v>
      </c>
      <c r="AO430" s="19">
        <v>0</v>
      </c>
      <c r="AP430" s="19">
        <v>0</v>
      </c>
    </row>
    <row r="431" spans="1:42" hidden="1">
      <c r="A431" s="15" t="s">
        <v>507</v>
      </c>
      <c r="B431" s="16" t="s">
        <v>508</v>
      </c>
      <c r="C431" s="17" t="s">
        <v>211</v>
      </c>
      <c r="D431" s="17" t="s">
        <v>534</v>
      </c>
      <c r="E431" s="17" t="s">
        <v>528</v>
      </c>
      <c r="F431" s="18" t="s">
        <v>540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19">
        <v>0</v>
      </c>
      <c r="AE431" s="19">
        <v>0</v>
      </c>
      <c r="AF431" s="19">
        <v>0</v>
      </c>
      <c r="AG431" s="19">
        <v>0</v>
      </c>
      <c r="AH431" s="19">
        <v>0</v>
      </c>
      <c r="AI431" s="19">
        <v>0</v>
      </c>
      <c r="AJ431" s="19">
        <v>0</v>
      </c>
      <c r="AK431" s="19">
        <v>0</v>
      </c>
      <c r="AL431" s="19">
        <v>0</v>
      </c>
      <c r="AM431" s="19">
        <v>0</v>
      </c>
      <c r="AN431" s="19">
        <v>0</v>
      </c>
      <c r="AO431" s="19">
        <v>0</v>
      </c>
      <c r="AP431" s="19">
        <v>0</v>
      </c>
    </row>
    <row r="432" spans="1:42" hidden="1">
      <c r="A432" s="15" t="s">
        <v>507</v>
      </c>
      <c r="B432" s="16" t="s">
        <v>508</v>
      </c>
      <c r="C432" s="17" t="s">
        <v>211</v>
      </c>
      <c r="D432" s="17" t="s">
        <v>534</v>
      </c>
      <c r="E432" s="17" t="s">
        <v>530</v>
      </c>
      <c r="F432" s="18" t="s">
        <v>541</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19">
        <v>0</v>
      </c>
      <c r="AE432" s="19">
        <v>0</v>
      </c>
      <c r="AF432" s="19">
        <v>0</v>
      </c>
      <c r="AG432" s="19">
        <v>0</v>
      </c>
      <c r="AH432" s="19">
        <v>0</v>
      </c>
      <c r="AI432" s="19">
        <v>0</v>
      </c>
      <c r="AJ432" s="19">
        <v>0</v>
      </c>
      <c r="AK432" s="19">
        <v>0</v>
      </c>
      <c r="AL432" s="19">
        <v>0</v>
      </c>
      <c r="AM432" s="19">
        <v>0</v>
      </c>
      <c r="AN432" s="19">
        <v>0</v>
      </c>
      <c r="AO432" s="19">
        <v>0</v>
      </c>
      <c r="AP432" s="19">
        <v>0</v>
      </c>
    </row>
    <row r="433" spans="1:42" hidden="1">
      <c r="A433" s="15" t="s">
        <v>507</v>
      </c>
      <c r="B433" s="16" t="s">
        <v>508</v>
      </c>
      <c r="C433" s="17" t="s">
        <v>211</v>
      </c>
      <c r="D433" s="17" t="s">
        <v>534</v>
      </c>
      <c r="E433" s="17" t="s">
        <v>530</v>
      </c>
      <c r="F433" s="18" t="s">
        <v>542</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19">
        <v>0</v>
      </c>
      <c r="AE433" s="19">
        <v>0</v>
      </c>
      <c r="AF433" s="19">
        <v>0</v>
      </c>
      <c r="AG433" s="19">
        <v>0</v>
      </c>
      <c r="AH433" s="19">
        <v>0</v>
      </c>
      <c r="AI433" s="19">
        <v>0</v>
      </c>
      <c r="AJ433" s="19">
        <v>0</v>
      </c>
      <c r="AK433" s="19">
        <v>0</v>
      </c>
      <c r="AL433" s="19">
        <v>0</v>
      </c>
      <c r="AM433" s="19">
        <v>0</v>
      </c>
      <c r="AN433" s="19">
        <v>0</v>
      </c>
      <c r="AO433" s="19">
        <v>0</v>
      </c>
      <c r="AP433" s="19">
        <v>0</v>
      </c>
    </row>
    <row r="434" spans="1:42" hidden="1">
      <c r="A434" s="15" t="s">
        <v>507</v>
      </c>
      <c r="B434" s="16" t="s">
        <v>508</v>
      </c>
      <c r="C434" s="17" t="s">
        <v>211</v>
      </c>
      <c r="D434" s="17" t="s">
        <v>534</v>
      </c>
      <c r="E434" s="17" t="s">
        <v>516</v>
      </c>
      <c r="F434" s="18" t="s">
        <v>543</v>
      </c>
      <c r="G434" s="19">
        <v>0</v>
      </c>
      <c r="H434" s="19">
        <v>0</v>
      </c>
      <c r="I434" s="19">
        <v>0</v>
      </c>
      <c r="J434" s="19">
        <v>0</v>
      </c>
      <c r="K434" s="19">
        <v>0</v>
      </c>
      <c r="L434" s="19">
        <v>0</v>
      </c>
      <c r="M434" s="19">
        <v>0</v>
      </c>
      <c r="N434" s="19">
        <v>0</v>
      </c>
      <c r="O434" s="19">
        <v>0</v>
      </c>
      <c r="P434" s="19">
        <v>0</v>
      </c>
      <c r="Q434" s="19">
        <v>0</v>
      </c>
      <c r="R434" s="19">
        <v>0</v>
      </c>
      <c r="S434" s="19">
        <v>0</v>
      </c>
      <c r="T434" s="19">
        <v>0</v>
      </c>
      <c r="U434" s="19">
        <v>0</v>
      </c>
      <c r="V434" s="19">
        <v>0</v>
      </c>
      <c r="W434" s="19">
        <v>0</v>
      </c>
      <c r="X434" s="19">
        <v>0</v>
      </c>
      <c r="Y434" s="19">
        <v>0</v>
      </c>
      <c r="Z434" s="19">
        <v>0</v>
      </c>
      <c r="AA434" s="19">
        <v>0</v>
      </c>
      <c r="AB434" s="19">
        <v>0</v>
      </c>
      <c r="AC434" s="19">
        <v>0</v>
      </c>
      <c r="AD434" s="19">
        <v>0</v>
      </c>
      <c r="AE434" s="19">
        <v>0</v>
      </c>
      <c r="AF434" s="19">
        <v>0</v>
      </c>
      <c r="AG434" s="19">
        <v>0</v>
      </c>
      <c r="AH434" s="19">
        <v>0</v>
      </c>
      <c r="AI434" s="19">
        <v>0</v>
      </c>
      <c r="AJ434" s="19">
        <v>0</v>
      </c>
      <c r="AK434" s="19">
        <v>0</v>
      </c>
      <c r="AL434" s="19">
        <v>0</v>
      </c>
      <c r="AM434" s="19">
        <v>0</v>
      </c>
      <c r="AN434" s="19">
        <v>0</v>
      </c>
      <c r="AO434" s="19">
        <v>0</v>
      </c>
      <c r="AP434" s="19">
        <v>0</v>
      </c>
    </row>
    <row r="435" spans="1:42" hidden="1">
      <c r="A435" s="15" t="s">
        <v>507</v>
      </c>
      <c r="B435" s="16" t="s">
        <v>508</v>
      </c>
      <c r="C435" s="17" t="s">
        <v>211</v>
      </c>
      <c r="D435" s="17" t="s">
        <v>534</v>
      </c>
      <c r="E435" s="17" t="s">
        <v>516</v>
      </c>
      <c r="F435" s="18" t="s">
        <v>544</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19">
        <v>0</v>
      </c>
      <c r="AE435" s="19">
        <v>0</v>
      </c>
      <c r="AF435" s="19">
        <v>0</v>
      </c>
      <c r="AG435" s="19">
        <v>0</v>
      </c>
      <c r="AH435" s="19">
        <v>0</v>
      </c>
      <c r="AI435" s="19">
        <v>0</v>
      </c>
      <c r="AJ435" s="19">
        <v>0</v>
      </c>
      <c r="AK435" s="19">
        <v>0</v>
      </c>
      <c r="AL435" s="19">
        <v>0</v>
      </c>
      <c r="AM435" s="19">
        <v>0</v>
      </c>
      <c r="AN435" s="19">
        <v>0</v>
      </c>
      <c r="AO435" s="19">
        <v>0</v>
      </c>
      <c r="AP435" s="19">
        <v>0</v>
      </c>
    </row>
    <row r="436" spans="1:42" hidden="1">
      <c r="A436" s="15" t="s">
        <v>507</v>
      </c>
      <c r="B436" s="16" t="s">
        <v>508</v>
      </c>
      <c r="C436" s="17" t="s">
        <v>211</v>
      </c>
      <c r="D436" s="17" t="s">
        <v>545</v>
      </c>
      <c r="E436" s="17" t="s">
        <v>509</v>
      </c>
      <c r="F436" s="18" t="s">
        <v>546</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19">
        <v>0</v>
      </c>
      <c r="AE436" s="19">
        <v>0</v>
      </c>
      <c r="AF436" s="19">
        <v>0</v>
      </c>
      <c r="AG436" s="19">
        <v>0</v>
      </c>
      <c r="AH436" s="19">
        <v>0</v>
      </c>
      <c r="AI436" s="19">
        <v>0</v>
      </c>
      <c r="AJ436" s="19">
        <v>0</v>
      </c>
      <c r="AK436" s="19">
        <v>0</v>
      </c>
      <c r="AL436" s="19">
        <v>0</v>
      </c>
      <c r="AM436" s="19">
        <v>0</v>
      </c>
      <c r="AN436" s="19">
        <v>0</v>
      </c>
      <c r="AO436" s="19">
        <v>0</v>
      </c>
      <c r="AP436" s="19">
        <v>0</v>
      </c>
    </row>
    <row r="437" spans="1:42" hidden="1">
      <c r="A437" s="15" t="s">
        <v>507</v>
      </c>
      <c r="B437" s="16" t="s">
        <v>508</v>
      </c>
      <c r="C437" s="17" t="s">
        <v>211</v>
      </c>
      <c r="D437" s="17" t="s">
        <v>545</v>
      </c>
      <c r="E437" s="17" t="s">
        <v>511</v>
      </c>
      <c r="F437" s="18" t="s">
        <v>547</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19">
        <v>0</v>
      </c>
      <c r="AE437" s="19">
        <v>0</v>
      </c>
      <c r="AF437" s="19">
        <v>0</v>
      </c>
      <c r="AG437" s="19">
        <v>0</v>
      </c>
      <c r="AH437" s="19">
        <v>0</v>
      </c>
      <c r="AI437" s="19">
        <v>0</v>
      </c>
      <c r="AJ437" s="19">
        <v>0</v>
      </c>
      <c r="AK437" s="19">
        <v>0</v>
      </c>
      <c r="AL437" s="19">
        <v>0</v>
      </c>
      <c r="AM437" s="19">
        <v>0</v>
      </c>
      <c r="AN437" s="19">
        <v>0</v>
      </c>
      <c r="AO437" s="19">
        <v>0</v>
      </c>
      <c r="AP437" s="19">
        <v>0</v>
      </c>
    </row>
    <row r="438" spans="1:42" hidden="1">
      <c r="A438" s="15" t="s">
        <v>507</v>
      </c>
      <c r="B438" s="16" t="s">
        <v>508</v>
      </c>
      <c r="C438" s="17" t="s">
        <v>211</v>
      </c>
      <c r="D438" s="17" t="s">
        <v>545</v>
      </c>
      <c r="E438" s="17" t="s">
        <v>511</v>
      </c>
      <c r="F438" s="18" t="s">
        <v>548</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19">
        <v>0</v>
      </c>
      <c r="AE438" s="19">
        <v>0</v>
      </c>
      <c r="AF438" s="19">
        <v>0</v>
      </c>
      <c r="AG438" s="19">
        <v>0</v>
      </c>
      <c r="AH438" s="19">
        <v>0</v>
      </c>
      <c r="AI438" s="19">
        <v>0</v>
      </c>
      <c r="AJ438" s="19">
        <v>0</v>
      </c>
      <c r="AK438" s="19">
        <v>0</v>
      </c>
      <c r="AL438" s="19">
        <v>0</v>
      </c>
      <c r="AM438" s="19">
        <v>0</v>
      </c>
      <c r="AN438" s="19">
        <v>0</v>
      </c>
      <c r="AO438" s="19">
        <v>0</v>
      </c>
      <c r="AP438" s="19">
        <v>0</v>
      </c>
    </row>
    <row r="439" spans="1:42" hidden="1">
      <c r="A439" s="15" t="s">
        <v>507</v>
      </c>
      <c r="B439" s="16" t="s">
        <v>508</v>
      </c>
      <c r="C439" s="17" t="s">
        <v>211</v>
      </c>
      <c r="D439" s="17" t="s">
        <v>545</v>
      </c>
      <c r="E439" s="17" t="s">
        <v>511</v>
      </c>
      <c r="F439" s="18" t="s">
        <v>549</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19">
        <v>0</v>
      </c>
      <c r="AE439" s="19">
        <v>0</v>
      </c>
      <c r="AF439" s="19">
        <v>0</v>
      </c>
      <c r="AG439" s="19">
        <v>0</v>
      </c>
      <c r="AH439" s="19">
        <v>0</v>
      </c>
      <c r="AI439" s="19">
        <v>0</v>
      </c>
      <c r="AJ439" s="19">
        <v>0</v>
      </c>
      <c r="AK439" s="19">
        <v>0</v>
      </c>
      <c r="AL439" s="19">
        <v>0</v>
      </c>
      <c r="AM439" s="19">
        <v>0</v>
      </c>
      <c r="AN439" s="19">
        <v>0</v>
      </c>
      <c r="AO439" s="19">
        <v>0</v>
      </c>
      <c r="AP439" s="19">
        <v>0</v>
      </c>
    </row>
    <row r="440" spans="1:42" hidden="1">
      <c r="A440" s="15" t="s">
        <v>507</v>
      </c>
      <c r="B440" s="16" t="s">
        <v>508</v>
      </c>
      <c r="C440" s="17" t="s">
        <v>211</v>
      </c>
      <c r="D440" s="17" t="s">
        <v>545</v>
      </c>
      <c r="E440" s="17" t="s">
        <v>528</v>
      </c>
      <c r="F440" s="18" t="s">
        <v>550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19">
        <v>0</v>
      </c>
      <c r="AE440" s="19">
        <v>0</v>
      </c>
      <c r="AF440" s="19">
        <v>0</v>
      </c>
      <c r="AG440" s="19">
        <v>0</v>
      </c>
      <c r="AH440" s="19">
        <v>0</v>
      </c>
      <c r="AI440" s="19">
        <v>0</v>
      </c>
      <c r="AJ440" s="19">
        <v>0</v>
      </c>
      <c r="AK440" s="19">
        <v>0</v>
      </c>
      <c r="AL440" s="19">
        <v>0</v>
      </c>
      <c r="AM440" s="19">
        <v>0</v>
      </c>
      <c r="AN440" s="19">
        <v>0</v>
      </c>
      <c r="AO440" s="19">
        <v>0</v>
      </c>
      <c r="AP440" s="19">
        <v>0</v>
      </c>
    </row>
    <row r="441" spans="1:42" hidden="1">
      <c r="A441" s="15" t="s">
        <v>507</v>
      </c>
      <c r="B441" s="16" t="s">
        <v>508</v>
      </c>
      <c r="C441" s="17" t="s">
        <v>211</v>
      </c>
      <c r="D441" s="17" t="s">
        <v>545</v>
      </c>
      <c r="E441" s="17" t="s">
        <v>528</v>
      </c>
      <c r="F441" s="18" t="s">
        <v>551</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19">
        <v>0</v>
      </c>
      <c r="AE441" s="19">
        <v>0</v>
      </c>
      <c r="AF441" s="19">
        <v>0</v>
      </c>
      <c r="AG441" s="19">
        <v>0</v>
      </c>
      <c r="AH441" s="19">
        <v>0</v>
      </c>
      <c r="AI441" s="19">
        <v>0</v>
      </c>
      <c r="AJ441" s="19">
        <v>0</v>
      </c>
      <c r="AK441" s="19">
        <v>0</v>
      </c>
      <c r="AL441" s="19">
        <v>0</v>
      </c>
      <c r="AM441" s="19">
        <v>0</v>
      </c>
      <c r="AN441" s="19">
        <v>0</v>
      </c>
      <c r="AO441" s="19">
        <v>0</v>
      </c>
      <c r="AP441" s="19">
        <v>0</v>
      </c>
    </row>
    <row r="442" spans="1:42" hidden="1">
      <c r="A442" s="15" t="s">
        <v>507</v>
      </c>
      <c r="B442" s="16" t="s">
        <v>508</v>
      </c>
      <c r="C442" s="17" t="s">
        <v>211</v>
      </c>
      <c r="D442" s="17" t="s">
        <v>545</v>
      </c>
      <c r="E442" s="17" t="s">
        <v>528</v>
      </c>
      <c r="F442" s="18" t="s">
        <v>552</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19">
        <v>0</v>
      </c>
      <c r="AE442" s="19">
        <v>0</v>
      </c>
      <c r="AF442" s="19">
        <v>0</v>
      </c>
      <c r="AG442" s="19">
        <v>0</v>
      </c>
      <c r="AH442" s="19">
        <v>0</v>
      </c>
      <c r="AI442" s="19">
        <v>0</v>
      </c>
      <c r="AJ442" s="19">
        <v>0</v>
      </c>
      <c r="AK442" s="19">
        <v>0</v>
      </c>
      <c r="AL442" s="19">
        <v>0</v>
      </c>
      <c r="AM442" s="19">
        <v>0</v>
      </c>
      <c r="AN442" s="19">
        <v>0</v>
      </c>
      <c r="AO442" s="19">
        <v>0</v>
      </c>
      <c r="AP442" s="19">
        <v>0</v>
      </c>
    </row>
    <row r="443" spans="1:42" hidden="1">
      <c r="A443" s="15" t="s">
        <v>507</v>
      </c>
      <c r="B443" s="16" t="s">
        <v>508</v>
      </c>
      <c r="C443" s="17" t="s">
        <v>211</v>
      </c>
      <c r="D443" s="17" t="s">
        <v>545</v>
      </c>
      <c r="E443" s="17" t="s">
        <v>530</v>
      </c>
      <c r="F443" s="18" t="s">
        <v>553</v>
      </c>
      <c r="G443" s="19">
        <v>0</v>
      </c>
      <c r="H443" s="19">
        <v>0</v>
      </c>
      <c r="I443" s="19">
        <v>0</v>
      </c>
      <c r="J443" s="19">
        <v>0</v>
      </c>
      <c r="K443" s="19">
        <v>0</v>
      </c>
      <c r="L443" s="19">
        <v>0</v>
      </c>
      <c r="M443" s="19">
        <v>0</v>
      </c>
      <c r="N443" s="19">
        <v>0</v>
      </c>
      <c r="O443" s="19">
        <v>0</v>
      </c>
      <c r="P443" s="19">
        <v>0</v>
      </c>
      <c r="Q443" s="19">
        <v>0</v>
      </c>
      <c r="R443" s="19">
        <v>0</v>
      </c>
      <c r="S443" s="19">
        <v>0</v>
      </c>
      <c r="T443" s="19">
        <v>0</v>
      </c>
      <c r="U443" s="19">
        <v>0</v>
      </c>
      <c r="V443" s="19">
        <v>0</v>
      </c>
      <c r="W443" s="19">
        <v>0</v>
      </c>
      <c r="X443" s="19">
        <v>0</v>
      </c>
      <c r="Y443" s="19">
        <v>0</v>
      </c>
      <c r="Z443" s="19">
        <v>0</v>
      </c>
      <c r="AA443" s="19">
        <v>0</v>
      </c>
      <c r="AB443" s="19">
        <v>0</v>
      </c>
      <c r="AC443" s="19">
        <v>0</v>
      </c>
      <c r="AD443" s="19">
        <v>0</v>
      </c>
      <c r="AE443" s="19">
        <v>0</v>
      </c>
      <c r="AF443" s="19">
        <v>0</v>
      </c>
      <c r="AG443" s="19">
        <v>0</v>
      </c>
      <c r="AH443" s="19">
        <v>0</v>
      </c>
      <c r="AI443" s="19">
        <v>0</v>
      </c>
      <c r="AJ443" s="19">
        <v>0</v>
      </c>
      <c r="AK443" s="19">
        <v>0</v>
      </c>
      <c r="AL443" s="19">
        <v>0</v>
      </c>
      <c r="AM443" s="19">
        <v>0</v>
      </c>
      <c r="AN443" s="19">
        <v>0</v>
      </c>
      <c r="AO443" s="19">
        <v>0</v>
      </c>
      <c r="AP443" s="19">
        <v>0</v>
      </c>
    </row>
    <row r="444" spans="1:42" hidden="1">
      <c r="A444" s="15" t="s">
        <v>507</v>
      </c>
      <c r="B444" s="16" t="s">
        <v>508</v>
      </c>
      <c r="C444" s="17" t="s">
        <v>211</v>
      </c>
      <c r="D444" s="17" t="s">
        <v>545</v>
      </c>
      <c r="E444" s="17" t="s">
        <v>530</v>
      </c>
      <c r="F444" s="18" t="s">
        <v>554</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19">
        <v>0</v>
      </c>
      <c r="AE444" s="19">
        <v>0</v>
      </c>
      <c r="AF444" s="19">
        <v>0</v>
      </c>
      <c r="AG444" s="19">
        <v>0</v>
      </c>
      <c r="AH444" s="19">
        <v>0</v>
      </c>
      <c r="AI444" s="19">
        <v>0</v>
      </c>
      <c r="AJ444" s="19">
        <v>0</v>
      </c>
      <c r="AK444" s="19">
        <v>0</v>
      </c>
      <c r="AL444" s="19">
        <v>0</v>
      </c>
      <c r="AM444" s="19">
        <v>0</v>
      </c>
      <c r="AN444" s="19">
        <v>0</v>
      </c>
      <c r="AO444" s="19">
        <v>0</v>
      </c>
      <c r="AP444" s="19">
        <v>0</v>
      </c>
    </row>
    <row r="445" spans="1:42" hidden="1">
      <c r="A445" s="15" t="s">
        <v>507</v>
      </c>
      <c r="B445" s="16" t="s">
        <v>508</v>
      </c>
      <c r="C445" s="17" t="s">
        <v>211</v>
      </c>
      <c r="D445" s="17" t="s">
        <v>545</v>
      </c>
      <c r="E445" s="17" t="s">
        <v>530</v>
      </c>
      <c r="F445" s="18" t="s">
        <v>555</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19">
        <v>0</v>
      </c>
      <c r="AE445" s="19">
        <v>0</v>
      </c>
      <c r="AF445" s="19">
        <v>0</v>
      </c>
      <c r="AG445" s="19">
        <v>0</v>
      </c>
      <c r="AH445" s="19">
        <v>0</v>
      </c>
      <c r="AI445" s="19">
        <v>0</v>
      </c>
      <c r="AJ445" s="19">
        <v>0</v>
      </c>
      <c r="AK445" s="19">
        <v>0</v>
      </c>
      <c r="AL445" s="19">
        <v>0</v>
      </c>
      <c r="AM445" s="19">
        <v>0</v>
      </c>
      <c r="AN445" s="19">
        <v>0</v>
      </c>
      <c r="AO445" s="19">
        <v>0</v>
      </c>
      <c r="AP445" s="19">
        <v>0</v>
      </c>
    </row>
    <row r="446" spans="1:42" hidden="1">
      <c r="A446" s="15" t="s">
        <v>507</v>
      </c>
      <c r="B446" s="16" t="s">
        <v>508</v>
      </c>
      <c r="C446" s="17" t="s">
        <v>211</v>
      </c>
      <c r="D446" s="17" t="s">
        <v>545</v>
      </c>
      <c r="E446" s="17" t="s">
        <v>516</v>
      </c>
      <c r="F446" s="18" t="s">
        <v>556</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19">
        <v>0</v>
      </c>
      <c r="AE446" s="19">
        <v>0</v>
      </c>
      <c r="AF446" s="19">
        <v>0</v>
      </c>
      <c r="AG446" s="19">
        <v>0</v>
      </c>
      <c r="AH446" s="19">
        <v>0</v>
      </c>
      <c r="AI446" s="19">
        <v>0</v>
      </c>
      <c r="AJ446" s="19">
        <v>0</v>
      </c>
      <c r="AK446" s="19">
        <v>0</v>
      </c>
      <c r="AL446" s="19">
        <v>0</v>
      </c>
      <c r="AM446" s="19">
        <v>0</v>
      </c>
      <c r="AN446" s="19">
        <v>0</v>
      </c>
      <c r="AO446" s="19">
        <v>0</v>
      </c>
      <c r="AP446" s="19">
        <v>0</v>
      </c>
    </row>
    <row r="447" spans="1:42" hidden="1">
      <c r="A447" s="15" t="s">
        <v>507</v>
      </c>
      <c r="B447" s="16" t="s">
        <v>508</v>
      </c>
      <c r="C447" s="17" t="s">
        <v>211</v>
      </c>
      <c r="D447" s="17" t="s">
        <v>545</v>
      </c>
      <c r="E447" s="17" t="s">
        <v>232</v>
      </c>
      <c r="F447" s="18" t="s">
        <v>557</v>
      </c>
      <c r="G447" s="19">
        <v>0</v>
      </c>
      <c r="H447" s="19">
        <v>0</v>
      </c>
      <c r="I447" s="19">
        <v>0</v>
      </c>
      <c r="J447" s="19">
        <v>0</v>
      </c>
      <c r="K447" s="19">
        <v>0</v>
      </c>
      <c r="L447" s="19">
        <v>0</v>
      </c>
      <c r="M447" s="19">
        <v>0</v>
      </c>
      <c r="N447" s="19">
        <v>0</v>
      </c>
      <c r="O447" s="19">
        <v>0</v>
      </c>
      <c r="P447" s="19">
        <v>231668.72401019593</v>
      </c>
      <c r="Q447" s="19">
        <v>0</v>
      </c>
      <c r="R447" s="19">
        <v>0</v>
      </c>
      <c r="S447" s="19">
        <v>0</v>
      </c>
      <c r="T447" s="19">
        <v>0</v>
      </c>
      <c r="U447" s="19">
        <v>0</v>
      </c>
      <c r="V447" s="19">
        <v>0</v>
      </c>
      <c r="W447" s="19">
        <v>0</v>
      </c>
      <c r="X447" s="19">
        <v>0</v>
      </c>
      <c r="Y447" s="19">
        <v>0</v>
      </c>
      <c r="Z447" s="19">
        <v>0</v>
      </c>
      <c r="AA447" s="19">
        <v>0</v>
      </c>
      <c r="AB447" s="19">
        <v>0</v>
      </c>
      <c r="AC447" s="19">
        <v>0</v>
      </c>
      <c r="AD447" s="19">
        <v>0</v>
      </c>
      <c r="AE447" s="19">
        <v>0</v>
      </c>
      <c r="AF447" s="19">
        <v>0</v>
      </c>
      <c r="AG447" s="19">
        <v>0</v>
      </c>
      <c r="AH447" s="19">
        <v>0</v>
      </c>
      <c r="AI447" s="19">
        <v>0</v>
      </c>
      <c r="AJ447" s="19">
        <v>0</v>
      </c>
      <c r="AK447" s="19">
        <v>0</v>
      </c>
      <c r="AL447" s="19">
        <v>0</v>
      </c>
      <c r="AM447" s="19">
        <v>0</v>
      </c>
      <c r="AN447" s="19">
        <v>0</v>
      </c>
      <c r="AO447" s="19">
        <v>0</v>
      </c>
      <c r="AP447" s="19">
        <v>0</v>
      </c>
    </row>
    <row r="448" spans="1:42" hidden="1">
      <c r="A448" s="15" t="s">
        <v>507</v>
      </c>
      <c r="B448" s="16" t="s">
        <v>508</v>
      </c>
      <c r="C448" s="17" t="s">
        <v>211</v>
      </c>
      <c r="D448" s="17" t="s">
        <v>558</v>
      </c>
      <c r="E448" s="17" t="s">
        <v>509</v>
      </c>
      <c r="F448" s="18" t="s">
        <v>559</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19">
        <v>0</v>
      </c>
      <c r="AE448" s="19">
        <v>0</v>
      </c>
      <c r="AF448" s="19">
        <v>0</v>
      </c>
      <c r="AG448" s="19">
        <v>0</v>
      </c>
      <c r="AH448" s="19">
        <v>0</v>
      </c>
      <c r="AI448" s="19">
        <v>0</v>
      </c>
      <c r="AJ448" s="19">
        <v>0</v>
      </c>
      <c r="AK448" s="19">
        <v>0</v>
      </c>
      <c r="AL448" s="19">
        <v>0</v>
      </c>
      <c r="AM448" s="19">
        <v>0</v>
      </c>
      <c r="AN448" s="19">
        <v>0</v>
      </c>
      <c r="AO448" s="19">
        <v>0</v>
      </c>
      <c r="AP448" s="19">
        <v>0</v>
      </c>
    </row>
    <row r="449" spans="1:42" hidden="1">
      <c r="A449" s="15" t="s">
        <v>507</v>
      </c>
      <c r="B449" s="16" t="s">
        <v>508</v>
      </c>
      <c r="C449" s="17" t="s">
        <v>211</v>
      </c>
      <c r="D449" s="17" t="s">
        <v>558</v>
      </c>
      <c r="E449" s="17" t="s">
        <v>509</v>
      </c>
      <c r="F449" s="18" t="s">
        <v>560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19">
        <v>0</v>
      </c>
      <c r="AE449" s="19">
        <v>0</v>
      </c>
      <c r="AF449" s="19">
        <v>0</v>
      </c>
      <c r="AG449" s="19">
        <v>0</v>
      </c>
      <c r="AH449" s="19">
        <v>0</v>
      </c>
      <c r="AI449" s="19">
        <v>0</v>
      </c>
      <c r="AJ449" s="19">
        <v>0</v>
      </c>
      <c r="AK449" s="19">
        <v>0</v>
      </c>
      <c r="AL449" s="19">
        <v>0</v>
      </c>
      <c r="AM449" s="19">
        <v>0</v>
      </c>
      <c r="AN449" s="19">
        <v>0</v>
      </c>
      <c r="AO449" s="19">
        <v>0</v>
      </c>
      <c r="AP449" s="19">
        <v>0</v>
      </c>
    </row>
    <row r="450" spans="1:42" hidden="1">
      <c r="A450" s="15" t="s">
        <v>507</v>
      </c>
      <c r="B450" s="16" t="s">
        <v>508</v>
      </c>
      <c r="C450" s="17" t="s">
        <v>211</v>
      </c>
      <c r="D450" s="17" t="s">
        <v>558</v>
      </c>
      <c r="E450" s="17" t="s">
        <v>511</v>
      </c>
      <c r="F450" s="18" t="s">
        <v>561</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19">
        <v>0</v>
      </c>
      <c r="AE450" s="19">
        <v>0</v>
      </c>
      <c r="AF450" s="19">
        <v>0</v>
      </c>
      <c r="AG450" s="19">
        <v>0</v>
      </c>
      <c r="AH450" s="19">
        <v>0</v>
      </c>
      <c r="AI450" s="19">
        <v>0</v>
      </c>
      <c r="AJ450" s="19">
        <v>0</v>
      </c>
      <c r="AK450" s="19">
        <v>0</v>
      </c>
      <c r="AL450" s="19">
        <v>0</v>
      </c>
      <c r="AM450" s="19">
        <v>0</v>
      </c>
      <c r="AN450" s="19">
        <v>0</v>
      </c>
      <c r="AO450" s="19">
        <v>0</v>
      </c>
      <c r="AP450" s="19">
        <v>0</v>
      </c>
    </row>
    <row r="451" spans="1:42" hidden="1">
      <c r="A451" s="15" t="s">
        <v>507</v>
      </c>
      <c r="B451" s="16" t="s">
        <v>508</v>
      </c>
      <c r="C451" s="17" t="s">
        <v>211</v>
      </c>
      <c r="D451" s="17" t="s">
        <v>558</v>
      </c>
      <c r="E451" s="17" t="s">
        <v>511</v>
      </c>
      <c r="F451" s="18" t="s">
        <v>562</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19">
        <v>0</v>
      </c>
      <c r="AE451" s="19">
        <v>0</v>
      </c>
      <c r="AF451" s="19">
        <v>0</v>
      </c>
      <c r="AG451" s="19">
        <v>0</v>
      </c>
      <c r="AH451" s="19">
        <v>0</v>
      </c>
      <c r="AI451" s="19">
        <v>0</v>
      </c>
      <c r="AJ451" s="19">
        <v>0</v>
      </c>
      <c r="AK451" s="19">
        <v>0</v>
      </c>
      <c r="AL451" s="19">
        <v>0</v>
      </c>
      <c r="AM451" s="19">
        <v>0</v>
      </c>
      <c r="AN451" s="19">
        <v>0</v>
      </c>
      <c r="AO451" s="19">
        <v>0</v>
      </c>
      <c r="AP451" s="19">
        <v>0</v>
      </c>
    </row>
    <row r="452" spans="1:42" hidden="1">
      <c r="A452" s="15" t="s">
        <v>507</v>
      </c>
      <c r="B452" s="16" t="s">
        <v>508</v>
      </c>
      <c r="C452" s="17" t="s">
        <v>211</v>
      </c>
      <c r="D452" s="17" t="s">
        <v>558</v>
      </c>
      <c r="E452" s="17" t="s">
        <v>511</v>
      </c>
      <c r="F452" s="18" t="s">
        <v>563</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19">
        <v>0</v>
      </c>
      <c r="AE452" s="19">
        <v>0</v>
      </c>
      <c r="AF452" s="19">
        <v>0</v>
      </c>
      <c r="AG452" s="19">
        <v>0</v>
      </c>
      <c r="AH452" s="19">
        <v>0</v>
      </c>
      <c r="AI452" s="19">
        <v>0</v>
      </c>
      <c r="AJ452" s="19">
        <v>0</v>
      </c>
      <c r="AK452" s="19">
        <v>0</v>
      </c>
      <c r="AL452" s="19">
        <v>0</v>
      </c>
      <c r="AM452" s="19">
        <v>0</v>
      </c>
      <c r="AN452" s="19">
        <v>0</v>
      </c>
      <c r="AO452" s="19">
        <v>0</v>
      </c>
      <c r="AP452" s="19">
        <v>0</v>
      </c>
    </row>
    <row r="453" spans="1:42" hidden="1">
      <c r="A453" s="15" t="s">
        <v>507</v>
      </c>
      <c r="B453" s="16" t="s">
        <v>508</v>
      </c>
      <c r="C453" s="17" t="s">
        <v>211</v>
      </c>
      <c r="D453" s="17" t="s">
        <v>558</v>
      </c>
      <c r="E453" s="17" t="s">
        <v>511</v>
      </c>
      <c r="F453" s="18" t="s">
        <v>564</v>
      </c>
      <c r="G453" s="19">
        <v>0</v>
      </c>
      <c r="H453" s="19">
        <v>0</v>
      </c>
      <c r="I453" s="19">
        <v>0</v>
      </c>
      <c r="J453" s="19">
        <v>0</v>
      </c>
      <c r="K453" s="19">
        <v>0</v>
      </c>
      <c r="L453" s="19">
        <v>0</v>
      </c>
      <c r="M453" s="19">
        <v>0</v>
      </c>
      <c r="N453" s="19">
        <v>0</v>
      </c>
      <c r="O453" s="19">
        <v>0</v>
      </c>
      <c r="P453" s="19">
        <v>0</v>
      </c>
      <c r="Q453" s="19">
        <v>0</v>
      </c>
      <c r="R453" s="19">
        <v>0</v>
      </c>
      <c r="S453" s="19">
        <v>0</v>
      </c>
      <c r="T453" s="19">
        <v>0</v>
      </c>
      <c r="U453" s="19">
        <v>0</v>
      </c>
      <c r="V453" s="19">
        <v>0</v>
      </c>
      <c r="W453" s="19">
        <v>0</v>
      </c>
      <c r="X453" s="19">
        <v>0</v>
      </c>
      <c r="Y453" s="19">
        <v>0</v>
      </c>
      <c r="Z453" s="19">
        <v>0</v>
      </c>
      <c r="AA453" s="19">
        <v>0</v>
      </c>
      <c r="AB453" s="19">
        <v>0</v>
      </c>
      <c r="AC453" s="19">
        <v>0</v>
      </c>
      <c r="AD453" s="19">
        <v>0</v>
      </c>
      <c r="AE453" s="19">
        <v>0</v>
      </c>
      <c r="AF453" s="19">
        <v>0</v>
      </c>
      <c r="AG453" s="19">
        <v>0</v>
      </c>
      <c r="AH453" s="19">
        <v>0</v>
      </c>
      <c r="AI453" s="19">
        <v>0</v>
      </c>
      <c r="AJ453" s="19">
        <v>0</v>
      </c>
      <c r="AK453" s="19">
        <v>0</v>
      </c>
      <c r="AL453" s="19">
        <v>0</v>
      </c>
      <c r="AM453" s="19">
        <v>0</v>
      </c>
      <c r="AN453" s="19">
        <v>0</v>
      </c>
      <c r="AO453" s="19">
        <v>0</v>
      </c>
      <c r="AP453" s="19">
        <v>0</v>
      </c>
    </row>
    <row r="454" spans="1:42" hidden="1">
      <c r="A454" s="15" t="s">
        <v>507</v>
      </c>
      <c r="B454" s="16" t="s">
        <v>508</v>
      </c>
      <c r="C454" s="17" t="s">
        <v>211</v>
      </c>
      <c r="D454" s="17" t="s">
        <v>558</v>
      </c>
      <c r="E454" s="17" t="s">
        <v>528</v>
      </c>
      <c r="F454" s="18" t="s">
        <v>565</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19">
        <v>0</v>
      </c>
      <c r="AE454" s="19">
        <v>0</v>
      </c>
      <c r="AF454" s="19">
        <v>0</v>
      </c>
      <c r="AG454" s="19">
        <v>0</v>
      </c>
      <c r="AH454" s="19">
        <v>0</v>
      </c>
      <c r="AI454" s="19">
        <v>0</v>
      </c>
      <c r="AJ454" s="19">
        <v>0</v>
      </c>
      <c r="AK454" s="19">
        <v>0</v>
      </c>
      <c r="AL454" s="19">
        <v>0</v>
      </c>
      <c r="AM454" s="19">
        <v>0</v>
      </c>
      <c r="AN454" s="19">
        <v>0</v>
      </c>
      <c r="AO454" s="19">
        <v>0</v>
      </c>
      <c r="AP454" s="19">
        <v>0</v>
      </c>
    </row>
    <row r="455" spans="1:42" hidden="1">
      <c r="A455" s="15" t="s">
        <v>507</v>
      </c>
      <c r="B455" s="16" t="s">
        <v>508</v>
      </c>
      <c r="C455" s="17" t="s">
        <v>211</v>
      </c>
      <c r="D455" s="17" t="s">
        <v>558</v>
      </c>
      <c r="E455" s="17" t="s">
        <v>528</v>
      </c>
      <c r="F455" s="18" t="s">
        <v>566</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19">
        <v>0</v>
      </c>
      <c r="AE455" s="19">
        <v>0</v>
      </c>
      <c r="AF455" s="19">
        <v>0</v>
      </c>
      <c r="AG455" s="19">
        <v>0</v>
      </c>
      <c r="AH455" s="19">
        <v>0</v>
      </c>
      <c r="AI455" s="19">
        <v>0</v>
      </c>
      <c r="AJ455" s="19">
        <v>0</v>
      </c>
      <c r="AK455" s="19">
        <v>0</v>
      </c>
      <c r="AL455" s="19">
        <v>0</v>
      </c>
      <c r="AM455" s="19">
        <v>0</v>
      </c>
      <c r="AN455" s="19">
        <v>0</v>
      </c>
      <c r="AO455" s="19">
        <v>0</v>
      </c>
      <c r="AP455" s="19">
        <v>0</v>
      </c>
    </row>
    <row r="456" spans="1:42" hidden="1">
      <c r="A456" s="15" t="s">
        <v>507</v>
      </c>
      <c r="B456" s="16" t="s">
        <v>508</v>
      </c>
      <c r="C456" s="17" t="s">
        <v>211</v>
      </c>
      <c r="D456" s="17" t="s">
        <v>558</v>
      </c>
      <c r="E456" s="17" t="s">
        <v>528</v>
      </c>
      <c r="F456" s="18" t="s">
        <v>567</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19">
        <v>0</v>
      </c>
      <c r="AE456" s="19">
        <v>0</v>
      </c>
      <c r="AF456" s="19">
        <v>0</v>
      </c>
      <c r="AG456" s="19">
        <v>0</v>
      </c>
      <c r="AH456" s="19">
        <v>0</v>
      </c>
      <c r="AI456" s="19">
        <v>0</v>
      </c>
      <c r="AJ456" s="19">
        <v>0</v>
      </c>
      <c r="AK456" s="19">
        <v>0</v>
      </c>
      <c r="AL456" s="19">
        <v>0</v>
      </c>
      <c r="AM456" s="19">
        <v>0</v>
      </c>
      <c r="AN456" s="19">
        <v>0</v>
      </c>
      <c r="AO456" s="19">
        <v>0</v>
      </c>
      <c r="AP456" s="19">
        <v>0</v>
      </c>
    </row>
    <row r="457" spans="1:42" hidden="1">
      <c r="A457" s="15" t="s">
        <v>507</v>
      </c>
      <c r="B457" s="16" t="s">
        <v>508</v>
      </c>
      <c r="C457" s="17" t="s">
        <v>211</v>
      </c>
      <c r="D457" s="17" t="s">
        <v>558</v>
      </c>
      <c r="E457" s="17" t="s">
        <v>528</v>
      </c>
      <c r="F457" s="18" t="s">
        <v>568</v>
      </c>
      <c r="G457" s="19">
        <v>0</v>
      </c>
      <c r="H457" s="19">
        <v>0</v>
      </c>
      <c r="I457" s="19">
        <v>0</v>
      </c>
      <c r="J457" s="19">
        <v>0</v>
      </c>
      <c r="K457" s="19">
        <v>0</v>
      </c>
      <c r="L457" s="19">
        <v>0</v>
      </c>
      <c r="M457" s="19">
        <v>0</v>
      </c>
      <c r="N457" s="19">
        <v>0</v>
      </c>
      <c r="O457" s="19">
        <v>0</v>
      </c>
      <c r="P457" s="19">
        <v>0</v>
      </c>
      <c r="Q457" s="19">
        <v>0</v>
      </c>
      <c r="R457" s="19">
        <v>0</v>
      </c>
      <c r="S457" s="19">
        <v>0</v>
      </c>
      <c r="T457" s="19">
        <v>0</v>
      </c>
      <c r="U457" s="19">
        <v>0</v>
      </c>
      <c r="V457" s="19">
        <v>0</v>
      </c>
      <c r="W457" s="19">
        <v>0</v>
      </c>
      <c r="X457" s="19">
        <v>0</v>
      </c>
      <c r="Y457" s="19">
        <v>0</v>
      </c>
      <c r="Z457" s="19">
        <v>0</v>
      </c>
      <c r="AA457" s="19">
        <v>0</v>
      </c>
      <c r="AB457" s="19">
        <v>0</v>
      </c>
      <c r="AC457" s="19">
        <v>0</v>
      </c>
      <c r="AD457" s="19">
        <v>0</v>
      </c>
      <c r="AE457" s="19">
        <v>0</v>
      </c>
      <c r="AF457" s="19">
        <v>0</v>
      </c>
      <c r="AG457" s="19">
        <v>0</v>
      </c>
      <c r="AH457" s="19">
        <v>0</v>
      </c>
      <c r="AI457" s="19">
        <v>0</v>
      </c>
      <c r="AJ457" s="19">
        <v>0</v>
      </c>
      <c r="AK457" s="19">
        <v>0</v>
      </c>
      <c r="AL457" s="19">
        <v>0</v>
      </c>
      <c r="AM457" s="19">
        <v>0</v>
      </c>
      <c r="AN457" s="19">
        <v>0</v>
      </c>
      <c r="AO457" s="19">
        <v>0</v>
      </c>
      <c r="AP457" s="19">
        <v>0</v>
      </c>
    </row>
    <row r="458" spans="1:42" hidden="1">
      <c r="A458" s="15" t="s">
        <v>507</v>
      </c>
      <c r="B458" s="16" t="s">
        <v>508</v>
      </c>
      <c r="C458" s="17" t="s">
        <v>211</v>
      </c>
      <c r="D458" s="17" t="s">
        <v>558</v>
      </c>
      <c r="E458" s="17" t="s">
        <v>530</v>
      </c>
      <c r="F458" s="18" t="s">
        <v>569</v>
      </c>
      <c r="G458" s="19">
        <v>0</v>
      </c>
      <c r="H458" s="19">
        <v>0</v>
      </c>
      <c r="I458" s="19">
        <v>0</v>
      </c>
      <c r="J458" s="19">
        <v>0</v>
      </c>
      <c r="K458" s="19">
        <v>0</v>
      </c>
      <c r="L458" s="19">
        <v>0</v>
      </c>
      <c r="M458" s="19">
        <v>0</v>
      </c>
      <c r="N458" s="19">
        <v>0</v>
      </c>
      <c r="O458" s="19">
        <v>0</v>
      </c>
      <c r="P458" s="19">
        <v>0</v>
      </c>
      <c r="Q458" s="19">
        <v>0</v>
      </c>
      <c r="R458" s="19">
        <v>0</v>
      </c>
      <c r="S458" s="19">
        <v>0</v>
      </c>
      <c r="T458" s="19">
        <v>0</v>
      </c>
      <c r="U458" s="19">
        <v>0</v>
      </c>
      <c r="V458" s="19">
        <v>0</v>
      </c>
      <c r="W458" s="19">
        <v>0</v>
      </c>
      <c r="X458" s="19">
        <v>0</v>
      </c>
      <c r="Y458" s="19">
        <v>0</v>
      </c>
      <c r="Z458" s="19">
        <v>0</v>
      </c>
      <c r="AA458" s="19">
        <v>0</v>
      </c>
      <c r="AB458" s="19">
        <v>0</v>
      </c>
      <c r="AC458" s="19">
        <v>0</v>
      </c>
      <c r="AD458" s="19">
        <v>0</v>
      </c>
      <c r="AE458" s="19">
        <v>0</v>
      </c>
      <c r="AF458" s="19">
        <v>0</v>
      </c>
      <c r="AG458" s="19">
        <v>0</v>
      </c>
      <c r="AH458" s="19">
        <v>0</v>
      </c>
      <c r="AI458" s="19">
        <v>0</v>
      </c>
      <c r="AJ458" s="19">
        <v>0</v>
      </c>
      <c r="AK458" s="19">
        <v>0</v>
      </c>
      <c r="AL458" s="19">
        <v>0</v>
      </c>
      <c r="AM458" s="19">
        <v>0</v>
      </c>
      <c r="AN458" s="19">
        <v>0</v>
      </c>
      <c r="AO458" s="19">
        <v>0</v>
      </c>
      <c r="AP458" s="19">
        <v>0</v>
      </c>
    </row>
    <row r="459" spans="1:42" hidden="1">
      <c r="A459" s="15" t="s">
        <v>507</v>
      </c>
      <c r="B459" s="16" t="s">
        <v>508</v>
      </c>
      <c r="C459" s="17" t="s">
        <v>211</v>
      </c>
      <c r="D459" s="17" t="s">
        <v>558</v>
      </c>
      <c r="E459" s="17" t="s">
        <v>530</v>
      </c>
      <c r="F459" s="18" t="s">
        <v>570</v>
      </c>
      <c r="G459" s="19">
        <v>0</v>
      </c>
      <c r="H459" s="19">
        <v>0</v>
      </c>
      <c r="I459" s="19">
        <v>0</v>
      </c>
      <c r="J459" s="19">
        <v>0</v>
      </c>
      <c r="K459" s="19">
        <v>0</v>
      </c>
      <c r="L459" s="19">
        <v>0</v>
      </c>
      <c r="M459" s="19">
        <v>0</v>
      </c>
      <c r="N459" s="19">
        <v>0</v>
      </c>
      <c r="O459" s="19">
        <v>0</v>
      </c>
      <c r="P459" s="19">
        <v>0</v>
      </c>
      <c r="Q459" s="19">
        <v>0</v>
      </c>
      <c r="R459" s="19">
        <v>0</v>
      </c>
      <c r="S459" s="19">
        <v>0</v>
      </c>
      <c r="T459" s="19">
        <v>0</v>
      </c>
      <c r="U459" s="19">
        <v>0</v>
      </c>
      <c r="V459" s="19">
        <v>0</v>
      </c>
      <c r="W459" s="19">
        <v>0</v>
      </c>
      <c r="X459" s="19">
        <v>0</v>
      </c>
      <c r="Y459" s="19">
        <v>0</v>
      </c>
      <c r="Z459" s="19">
        <v>0</v>
      </c>
      <c r="AA459" s="19">
        <v>0</v>
      </c>
      <c r="AB459" s="19">
        <v>0</v>
      </c>
      <c r="AC459" s="19">
        <v>0</v>
      </c>
      <c r="AD459" s="19">
        <v>0</v>
      </c>
      <c r="AE459" s="19">
        <v>0</v>
      </c>
      <c r="AF459" s="19">
        <v>0</v>
      </c>
      <c r="AG459" s="19">
        <v>0</v>
      </c>
      <c r="AH459" s="19">
        <v>0</v>
      </c>
      <c r="AI459" s="19">
        <v>0</v>
      </c>
      <c r="AJ459" s="19">
        <v>0</v>
      </c>
      <c r="AK459" s="19">
        <v>0</v>
      </c>
      <c r="AL459" s="19">
        <v>0</v>
      </c>
      <c r="AM459" s="19">
        <v>0</v>
      </c>
      <c r="AN459" s="19">
        <v>0</v>
      </c>
      <c r="AO459" s="19">
        <v>0</v>
      </c>
      <c r="AP459" s="19">
        <v>0</v>
      </c>
    </row>
    <row r="460" spans="1:42" hidden="1">
      <c r="A460" s="15" t="s">
        <v>507</v>
      </c>
      <c r="B460" s="16" t="s">
        <v>508</v>
      </c>
      <c r="C460" s="17" t="s">
        <v>211</v>
      </c>
      <c r="D460" s="17" t="s">
        <v>558</v>
      </c>
      <c r="E460" s="17" t="s">
        <v>530</v>
      </c>
      <c r="F460" s="18" t="s">
        <v>571</v>
      </c>
      <c r="G460" s="19">
        <v>0</v>
      </c>
      <c r="H460" s="19">
        <v>0</v>
      </c>
      <c r="I460" s="19">
        <v>0</v>
      </c>
      <c r="J460" s="19">
        <v>0</v>
      </c>
      <c r="K460" s="19">
        <v>0</v>
      </c>
      <c r="L460" s="19">
        <v>0</v>
      </c>
      <c r="M460" s="19">
        <v>0</v>
      </c>
      <c r="N460" s="19">
        <v>0</v>
      </c>
      <c r="O460" s="19">
        <v>0</v>
      </c>
      <c r="P460" s="19">
        <v>0</v>
      </c>
      <c r="Q460" s="19">
        <v>0</v>
      </c>
      <c r="R460" s="19">
        <v>0</v>
      </c>
      <c r="S460" s="19">
        <v>0</v>
      </c>
      <c r="T460" s="19">
        <v>0</v>
      </c>
      <c r="U460" s="19">
        <v>0</v>
      </c>
      <c r="V460" s="19">
        <v>0</v>
      </c>
      <c r="W460" s="19">
        <v>0</v>
      </c>
      <c r="X460" s="19">
        <v>0</v>
      </c>
      <c r="Y460" s="19">
        <v>0</v>
      </c>
      <c r="Z460" s="19">
        <v>0</v>
      </c>
      <c r="AA460" s="19">
        <v>0</v>
      </c>
      <c r="AB460" s="19">
        <v>0</v>
      </c>
      <c r="AC460" s="19">
        <v>0</v>
      </c>
      <c r="AD460" s="19">
        <v>0</v>
      </c>
      <c r="AE460" s="19">
        <v>0</v>
      </c>
      <c r="AF460" s="19">
        <v>0</v>
      </c>
      <c r="AG460" s="19">
        <v>0</v>
      </c>
      <c r="AH460" s="19">
        <v>0</v>
      </c>
      <c r="AI460" s="19">
        <v>0</v>
      </c>
      <c r="AJ460" s="19">
        <v>0</v>
      </c>
      <c r="AK460" s="19">
        <v>0</v>
      </c>
      <c r="AL460" s="19">
        <v>0</v>
      </c>
      <c r="AM460" s="19">
        <v>0</v>
      </c>
      <c r="AN460" s="19">
        <v>0</v>
      </c>
      <c r="AO460" s="19">
        <v>0</v>
      </c>
      <c r="AP460" s="19">
        <v>0</v>
      </c>
    </row>
    <row r="461" spans="1:42" hidden="1">
      <c r="A461" s="15" t="s">
        <v>507</v>
      </c>
      <c r="B461" s="16" t="s">
        <v>508</v>
      </c>
      <c r="C461" s="17" t="s">
        <v>211</v>
      </c>
      <c r="D461" s="17" t="s">
        <v>558</v>
      </c>
      <c r="E461" s="17" t="s">
        <v>530</v>
      </c>
      <c r="F461" s="18" t="s">
        <v>572</v>
      </c>
      <c r="G461" s="19">
        <v>0</v>
      </c>
      <c r="H461" s="19">
        <v>0</v>
      </c>
      <c r="I461" s="19">
        <v>0</v>
      </c>
      <c r="J461" s="19">
        <v>0</v>
      </c>
      <c r="K461" s="19">
        <v>0</v>
      </c>
      <c r="L461" s="19">
        <v>0</v>
      </c>
      <c r="M461" s="19">
        <v>0</v>
      </c>
      <c r="N461" s="19">
        <v>0</v>
      </c>
      <c r="O461" s="19">
        <v>0</v>
      </c>
      <c r="P461" s="19">
        <v>0</v>
      </c>
      <c r="Q461" s="19">
        <v>0</v>
      </c>
      <c r="R461" s="19">
        <v>0</v>
      </c>
      <c r="S461" s="19">
        <v>0</v>
      </c>
      <c r="T461" s="19">
        <v>0</v>
      </c>
      <c r="U461" s="19">
        <v>0</v>
      </c>
      <c r="V461" s="19">
        <v>0</v>
      </c>
      <c r="W461" s="19">
        <v>0</v>
      </c>
      <c r="X461" s="19">
        <v>0</v>
      </c>
      <c r="Y461" s="19">
        <v>0</v>
      </c>
      <c r="Z461" s="19">
        <v>0</v>
      </c>
      <c r="AA461" s="19">
        <v>0</v>
      </c>
      <c r="AB461" s="19">
        <v>0</v>
      </c>
      <c r="AC461" s="19">
        <v>0</v>
      </c>
      <c r="AD461" s="19">
        <v>0</v>
      </c>
      <c r="AE461" s="19">
        <v>0</v>
      </c>
      <c r="AF461" s="19">
        <v>0</v>
      </c>
      <c r="AG461" s="19">
        <v>0</v>
      </c>
      <c r="AH461" s="19">
        <v>0</v>
      </c>
      <c r="AI461" s="19">
        <v>0</v>
      </c>
      <c r="AJ461" s="19">
        <v>0</v>
      </c>
      <c r="AK461" s="19">
        <v>0</v>
      </c>
      <c r="AL461" s="19">
        <v>0</v>
      </c>
      <c r="AM461" s="19">
        <v>0</v>
      </c>
      <c r="AN461" s="19">
        <v>0</v>
      </c>
      <c r="AO461" s="19">
        <v>0</v>
      </c>
      <c r="AP461" s="19">
        <v>0</v>
      </c>
    </row>
    <row r="462" spans="1:42" hidden="1">
      <c r="A462" s="15" t="s">
        <v>507</v>
      </c>
      <c r="B462" s="16" t="s">
        <v>508</v>
      </c>
      <c r="C462" s="17" t="s">
        <v>211</v>
      </c>
      <c r="D462" s="17" t="s">
        <v>558</v>
      </c>
      <c r="E462" s="17" t="s">
        <v>516</v>
      </c>
      <c r="F462" s="18" t="s">
        <v>573</v>
      </c>
      <c r="G462" s="19">
        <v>0</v>
      </c>
      <c r="H462" s="19">
        <v>0</v>
      </c>
      <c r="I462" s="19">
        <v>0</v>
      </c>
      <c r="J462" s="19">
        <v>0</v>
      </c>
      <c r="K462" s="19">
        <v>0</v>
      </c>
      <c r="L462" s="19">
        <v>0</v>
      </c>
      <c r="M462" s="19">
        <v>0</v>
      </c>
      <c r="N462" s="19">
        <v>0</v>
      </c>
      <c r="O462" s="19">
        <v>0</v>
      </c>
      <c r="P462" s="19">
        <v>0</v>
      </c>
      <c r="Q462" s="19">
        <v>0</v>
      </c>
      <c r="R462" s="19">
        <v>0</v>
      </c>
      <c r="S462" s="19">
        <v>0</v>
      </c>
      <c r="T462" s="19">
        <v>0</v>
      </c>
      <c r="U462" s="19">
        <v>0</v>
      </c>
      <c r="V462" s="19">
        <v>0</v>
      </c>
      <c r="W462" s="19">
        <v>0</v>
      </c>
      <c r="X462" s="19">
        <v>0</v>
      </c>
      <c r="Y462" s="19">
        <v>0</v>
      </c>
      <c r="Z462" s="19">
        <v>0</v>
      </c>
      <c r="AA462" s="19">
        <v>0</v>
      </c>
      <c r="AB462" s="19">
        <v>0</v>
      </c>
      <c r="AC462" s="19">
        <v>0</v>
      </c>
      <c r="AD462" s="19">
        <v>0</v>
      </c>
      <c r="AE462" s="19">
        <v>0</v>
      </c>
      <c r="AF462" s="19">
        <v>0</v>
      </c>
      <c r="AG462" s="19">
        <v>0</v>
      </c>
      <c r="AH462" s="19">
        <v>0</v>
      </c>
      <c r="AI462" s="19">
        <v>0</v>
      </c>
      <c r="AJ462" s="19">
        <v>0</v>
      </c>
      <c r="AK462" s="19">
        <v>0</v>
      </c>
      <c r="AL462" s="19">
        <v>0</v>
      </c>
      <c r="AM462" s="19">
        <v>0</v>
      </c>
      <c r="AN462" s="19">
        <v>0</v>
      </c>
      <c r="AO462" s="19">
        <v>0</v>
      </c>
      <c r="AP462" s="19">
        <v>0</v>
      </c>
    </row>
    <row r="463" spans="1:42" hidden="1">
      <c r="A463" s="15" t="s">
        <v>507</v>
      </c>
      <c r="B463" s="16" t="s">
        <v>508</v>
      </c>
      <c r="C463" s="17" t="s">
        <v>211</v>
      </c>
      <c r="D463" s="17" t="s">
        <v>558</v>
      </c>
      <c r="E463" s="17" t="s">
        <v>516</v>
      </c>
      <c r="F463" s="18" t="s">
        <v>574</v>
      </c>
      <c r="G463" s="19">
        <v>0</v>
      </c>
      <c r="H463" s="19">
        <v>0</v>
      </c>
      <c r="I463" s="19">
        <v>0</v>
      </c>
      <c r="J463" s="19">
        <v>0</v>
      </c>
      <c r="K463" s="19">
        <v>0</v>
      </c>
      <c r="L463" s="19">
        <v>0</v>
      </c>
      <c r="M463" s="19">
        <v>0</v>
      </c>
      <c r="N463" s="19">
        <v>0</v>
      </c>
      <c r="O463" s="19">
        <v>0</v>
      </c>
      <c r="P463" s="19">
        <v>0</v>
      </c>
      <c r="Q463" s="19">
        <v>0</v>
      </c>
      <c r="R463" s="19">
        <v>0</v>
      </c>
      <c r="S463" s="19">
        <v>0</v>
      </c>
      <c r="T463" s="19">
        <v>0</v>
      </c>
      <c r="U463" s="19">
        <v>0</v>
      </c>
      <c r="V463" s="19">
        <v>0</v>
      </c>
      <c r="W463" s="19">
        <v>0</v>
      </c>
      <c r="X463" s="19">
        <v>0</v>
      </c>
      <c r="Y463" s="19">
        <v>0</v>
      </c>
      <c r="Z463" s="19">
        <v>0</v>
      </c>
      <c r="AA463" s="19">
        <v>0</v>
      </c>
      <c r="AB463" s="19">
        <v>0</v>
      </c>
      <c r="AC463" s="19">
        <v>0</v>
      </c>
      <c r="AD463" s="19">
        <v>0</v>
      </c>
      <c r="AE463" s="19">
        <v>0</v>
      </c>
      <c r="AF463" s="19">
        <v>0</v>
      </c>
      <c r="AG463" s="19">
        <v>0</v>
      </c>
      <c r="AH463" s="19">
        <v>0</v>
      </c>
      <c r="AI463" s="19">
        <v>0</v>
      </c>
      <c r="AJ463" s="19">
        <v>0</v>
      </c>
      <c r="AK463" s="19">
        <v>0</v>
      </c>
      <c r="AL463" s="19">
        <v>0</v>
      </c>
      <c r="AM463" s="19">
        <v>0</v>
      </c>
      <c r="AN463" s="19">
        <v>0</v>
      </c>
      <c r="AO463" s="19">
        <v>0</v>
      </c>
      <c r="AP463" s="19">
        <v>0</v>
      </c>
    </row>
    <row r="464" spans="1:42" hidden="1">
      <c r="A464" s="15" t="s">
        <v>507</v>
      </c>
      <c r="B464" s="16" t="s">
        <v>508</v>
      </c>
      <c r="C464" s="17" t="s">
        <v>211</v>
      </c>
      <c r="D464" s="17" t="s">
        <v>275</v>
      </c>
      <c r="E464" s="17" t="s">
        <v>509</v>
      </c>
      <c r="F464" s="18" t="s">
        <v>575</v>
      </c>
      <c r="G464" s="19">
        <v>0</v>
      </c>
      <c r="H464" s="19">
        <v>0</v>
      </c>
      <c r="I464" s="19">
        <v>0</v>
      </c>
      <c r="J464" s="19">
        <v>0</v>
      </c>
      <c r="K464" s="19">
        <v>0</v>
      </c>
      <c r="L464" s="19">
        <v>0</v>
      </c>
      <c r="M464" s="19">
        <v>0</v>
      </c>
      <c r="N464" s="19">
        <v>0</v>
      </c>
      <c r="O464" s="19">
        <v>0</v>
      </c>
      <c r="P464" s="19">
        <v>0</v>
      </c>
      <c r="Q464" s="19">
        <v>0</v>
      </c>
      <c r="R464" s="19">
        <v>0</v>
      </c>
      <c r="S464" s="19">
        <v>0</v>
      </c>
      <c r="T464" s="19">
        <v>0</v>
      </c>
      <c r="U464" s="19">
        <v>0</v>
      </c>
      <c r="V464" s="19">
        <v>0</v>
      </c>
      <c r="W464" s="19">
        <v>0</v>
      </c>
      <c r="X464" s="19">
        <v>0</v>
      </c>
      <c r="Y464" s="19">
        <v>0</v>
      </c>
      <c r="Z464" s="19">
        <v>0</v>
      </c>
      <c r="AA464" s="19">
        <v>0</v>
      </c>
      <c r="AB464" s="19">
        <v>0</v>
      </c>
      <c r="AC464" s="19">
        <v>0</v>
      </c>
      <c r="AD464" s="19">
        <v>0</v>
      </c>
      <c r="AE464" s="19">
        <v>0</v>
      </c>
      <c r="AF464" s="19">
        <v>0</v>
      </c>
      <c r="AG464" s="19">
        <v>0</v>
      </c>
      <c r="AH464" s="19">
        <v>0</v>
      </c>
      <c r="AI464" s="19">
        <v>0</v>
      </c>
      <c r="AJ464" s="19">
        <v>0</v>
      </c>
      <c r="AK464" s="19">
        <v>0</v>
      </c>
      <c r="AL464" s="19">
        <v>0</v>
      </c>
      <c r="AM464" s="19">
        <v>0</v>
      </c>
      <c r="AN464" s="19">
        <v>0</v>
      </c>
      <c r="AO464" s="19">
        <v>0</v>
      </c>
      <c r="AP464" s="19">
        <v>0</v>
      </c>
    </row>
    <row r="465" spans="1:42" hidden="1">
      <c r="A465" s="15" t="s">
        <v>507</v>
      </c>
      <c r="B465" s="16" t="s">
        <v>508</v>
      </c>
      <c r="C465" s="17" t="s">
        <v>211</v>
      </c>
      <c r="D465" s="17" t="s">
        <v>275</v>
      </c>
      <c r="E465" s="17" t="s">
        <v>511</v>
      </c>
      <c r="F465" s="18" t="s">
        <v>576</v>
      </c>
      <c r="G465" s="19">
        <v>0</v>
      </c>
      <c r="H465" s="19">
        <v>0</v>
      </c>
      <c r="I465" s="19">
        <v>0</v>
      </c>
      <c r="J465" s="19">
        <v>0</v>
      </c>
      <c r="K465" s="19">
        <v>0</v>
      </c>
      <c r="L465" s="19">
        <v>0</v>
      </c>
      <c r="M465" s="19">
        <v>0</v>
      </c>
      <c r="N465" s="19">
        <v>0</v>
      </c>
      <c r="O465" s="19">
        <v>0</v>
      </c>
      <c r="P465" s="19">
        <v>0</v>
      </c>
      <c r="Q465" s="19">
        <v>0</v>
      </c>
      <c r="R465" s="19">
        <v>0</v>
      </c>
      <c r="S465" s="19">
        <v>0</v>
      </c>
      <c r="T465" s="19">
        <v>0</v>
      </c>
      <c r="U465" s="19">
        <v>0</v>
      </c>
      <c r="V465" s="19">
        <v>0</v>
      </c>
      <c r="W465" s="19">
        <v>0</v>
      </c>
      <c r="X465" s="19">
        <v>0</v>
      </c>
      <c r="Y465" s="19">
        <v>0</v>
      </c>
      <c r="Z465" s="19">
        <v>0</v>
      </c>
      <c r="AA465" s="19">
        <v>0</v>
      </c>
      <c r="AB465" s="19">
        <v>0</v>
      </c>
      <c r="AC465" s="19">
        <v>0</v>
      </c>
      <c r="AD465" s="19">
        <v>0</v>
      </c>
      <c r="AE465" s="19">
        <v>0</v>
      </c>
      <c r="AF465" s="19">
        <v>0</v>
      </c>
      <c r="AG465" s="19">
        <v>0</v>
      </c>
      <c r="AH465" s="19">
        <v>0</v>
      </c>
      <c r="AI465" s="19">
        <v>0</v>
      </c>
      <c r="AJ465" s="19">
        <v>0</v>
      </c>
      <c r="AK465" s="19">
        <v>0</v>
      </c>
      <c r="AL465" s="19">
        <v>0</v>
      </c>
      <c r="AM465" s="19">
        <v>0</v>
      </c>
      <c r="AN465" s="19">
        <v>0</v>
      </c>
      <c r="AO465" s="19">
        <v>0</v>
      </c>
      <c r="AP465" s="19">
        <v>0</v>
      </c>
    </row>
    <row r="466" spans="1:42" hidden="1">
      <c r="A466" s="15" t="s">
        <v>507</v>
      </c>
      <c r="B466" s="16" t="s">
        <v>508</v>
      </c>
      <c r="C466" s="17" t="s">
        <v>211</v>
      </c>
      <c r="D466" s="17" t="s">
        <v>275</v>
      </c>
      <c r="E466" s="17" t="s">
        <v>528</v>
      </c>
      <c r="F466" s="18" t="s">
        <v>577</v>
      </c>
      <c r="G466" s="19">
        <v>0</v>
      </c>
      <c r="H466" s="19">
        <v>0</v>
      </c>
      <c r="I466" s="19">
        <v>0</v>
      </c>
      <c r="J466" s="19">
        <v>0</v>
      </c>
      <c r="K466" s="19">
        <v>0</v>
      </c>
      <c r="L466" s="19">
        <v>0</v>
      </c>
      <c r="M466" s="19">
        <v>0</v>
      </c>
      <c r="N466" s="19">
        <v>0</v>
      </c>
      <c r="O466" s="19">
        <v>0</v>
      </c>
      <c r="P466" s="19">
        <v>0</v>
      </c>
      <c r="Q466" s="19">
        <v>0</v>
      </c>
      <c r="R466" s="19">
        <v>0</v>
      </c>
      <c r="S466" s="19">
        <v>0</v>
      </c>
      <c r="T466" s="19">
        <v>0</v>
      </c>
      <c r="U466" s="19">
        <v>0</v>
      </c>
      <c r="V466" s="19">
        <v>0</v>
      </c>
      <c r="W466" s="19">
        <v>0</v>
      </c>
      <c r="X466" s="19">
        <v>0</v>
      </c>
      <c r="Y466" s="19">
        <v>0</v>
      </c>
      <c r="Z466" s="19">
        <v>0</v>
      </c>
      <c r="AA466" s="19">
        <v>0</v>
      </c>
      <c r="AB466" s="19">
        <v>0</v>
      </c>
      <c r="AC466" s="19">
        <v>0</v>
      </c>
      <c r="AD466" s="19">
        <v>0</v>
      </c>
      <c r="AE466" s="19">
        <v>0</v>
      </c>
      <c r="AF466" s="19">
        <v>0</v>
      </c>
      <c r="AG466" s="19">
        <v>0</v>
      </c>
      <c r="AH466" s="19">
        <v>0</v>
      </c>
      <c r="AI466" s="19">
        <v>0</v>
      </c>
      <c r="AJ466" s="19">
        <v>0</v>
      </c>
      <c r="AK466" s="19">
        <v>0</v>
      </c>
      <c r="AL466" s="19">
        <v>0</v>
      </c>
      <c r="AM466" s="19">
        <v>0</v>
      </c>
      <c r="AN466" s="19">
        <v>0</v>
      </c>
      <c r="AO466" s="19">
        <v>0</v>
      </c>
      <c r="AP466" s="19">
        <v>0</v>
      </c>
    </row>
    <row r="467" spans="1:42" hidden="1">
      <c r="A467" s="15" t="s">
        <v>507</v>
      </c>
      <c r="B467" s="16" t="s">
        <v>508</v>
      </c>
      <c r="C467" s="17" t="s">
        <v>211</v>
      </c>
      <c r="D467" s="17" t="s">
        <v>275</v>
      </c>
      <c r="E467" s="17" t="s">
        <v>528</v>
      </c>
      <c r="F467" s="18" t="s">
        <v>578</v>
      </c>
      <c r="G467" s="19">
        <v>0</v>
      </c>
      <c r="H467" s="19">
        <v>0</v>
      </c>
      <c r="I467" s="19">
        <v>0</v>
      </c>
      <c r="J467" s="19">
        <v>0</v>
      </c>
      <c r="K467" s="19">
        <v>0</v>
      </c>
      <c r="L467" s="19">
        <v>0</v>
      </c>
      <c r="M467" s="19">
        <v>0</v>
      </c>
      <c r="N467" s="19">
        <v>0</v>
      </c>
      <c r="O467" s="19">
        <v>0</v>
      </c>
      <c r="P467" s="19">
        <v>0</v>
      </c>
      <c r="Q467" s="19">
        <v>0</v>
      </c>
      <c r="R467" s="19">
        <v>0</v>
      </c>
      <c r="S467" s="19">
        <v>0</v>
      </c>
      <c r="T467" s="19">
        <v>0</v>
      </c>
      <c r="U467" s="19">
        <v>0</v>
      </c>
      <c r="V467" s="19">
        <v>0</v>
      </c>
      <c r="W467" s="19">
        <v>0</v>
      </c>
      <c r="X467" s="19">
        <v>0</v>
      </c>
      <c r="Y467" s="19">
        <v>0</v>
      </c>
      <c r="Z467" s="19">
        <v>0</v>
      </c>
      <c r="AA467" s="19">
        <v>0</v>
      </c>
      <c r="AB467" s="19">
        <v>0</v>
      </c>
      <c r="AC467" s="19">
        <v>0</v>
      </c>
      <c r="AD467" s="19">
        <v>0</v>
      </c>
      <c r="AE467" s="19">
        <v>0</v>
      </c>
      <c r="AF467" s="19">
        <v>0</v>
      </c>
      <c r="AG467" s="19">
        <v>0</v>
      </c>
      <c r="AH467" s="19">
        <v>0</v>
      </c>
      <c r="AI467" s="19">
        <v>0</v>
      </c>
      <c r="AJ467" s="19">
        <v>0</v>
      </c>
      <c r="AK467" s="19">
        <v>0</v>
      </c>
      <c r="AL467" s="19">
        <v>0</v>
      </c>
      <c r="AM467" s="19">
        <v>0</v>
      </c>
      <c r="AN467" s="19">
        <v>0</v>
      </c>
      <c r="AO467" s="19">
        <v>0</v>
      </c>
      <c r="AP467" s="19">
        <v>0</v>
      </c>
    </row>
    <row r="468" spans="1:42" hidden="1">
      <c r="A468" s="15" t="s">
        <v>507</v>
      </c>
      <c r="B468" s="16" t="s">
        <v>508</v>
      </c>
      <c r="C468" s="17" t="s">
        <v>211</v>
      </c>
      <c r="D468" s="17" t="s">
        <v>275</v>
      </c>
      <c r="E468" s="17" t="s">
        <v>530</v>
      </c>
      <c r="F468" s="18" t="s">
        <v>579</v>
      </c>
      <c r="G468" s="19">
        <v>0</v>
      </c>
      <c r="H468" s="19">
        <v>0</v>
      </c>
      <c r="I468" s="19">
        <v>0</v>
      </c>
      <c r="J468" s="19">
        <v>0</v>
      </c>
      <c r="K468" s="19">
        <v>0</v>
      </c>
      <c r="L468" s="19">
        <v>0</v>
      </c>
      <c r="M468" s="19">
        <v>0</v>
      </c>
      <c r="N468" s="19">
        <v>0</v>
      </c>
      <c r="O468" s="19">
        <v>0</v>
      </c>
      <c r="P468" s="19">
        <v>0</v>
      </c>
      <c r="Q468" s="19">
        <v>0</v>
      </c>
      <c r="R468" s="19">
        <v>0</v>
      </c>
      <c r="S468" s="19">
        <v>0</v>
      </c>
      <c r="T468" s="19">
        <v>0</v>
      </c>
      <c r="U468" s="19">
        <v>0</v>
      </c>
      <c r="V468" s="19">
        <v>0</v>
      </c>
      <c r="W468" s="19">
        <v>0</v>
      </c>
      <c r="X468" s="19">
        <v>0</v>
      </c>
      <c r="Y468" s="19">
        <v>0</v>
      </c>
      <c r="Z468" s="19">
        <v>0</v>
      </c>
      <c r="AA468" s="19">
        <v>0</v>
      </c>
      <c r="AB468" s="19">
        <v>0</v>
      </c>
      <c r="AC468" s="19">
        <v>0</v>
      </c>
      <c r="AD468" s="19">
        <v>0</v>
      </c>
      <c r="AE468" s="19">
        <v>0</v>
      </c>
      <c r="AF468" s="19">
        <v>0</v>
      </c>
      <c r="AG468" s="19">
        <v>0</v>
      </c>
      <c r="AH468" s="19">
        <v>0</v>
      </c>
      <c r="AI468" s="19">
        <v>0</v>
      </c>
      <c r="AJ468" s="19">
        <v>0</v>
      </c>
      <c r="AK468" s="19">
        <v>0</v>
      </c>
      <c r="AL468" s="19">
        <v>0</v>
      </c>
      <c r="AM468" s="19">
        <v>0</v>
      </c>
      <c r="AN468" s="19">
        <v>0</v>
      </c>
      <c r="AO468" s="19">
        <v>0</v>
      </c>
      <c r="AP468" s="19">
        <v>0</v>
      </c>
    </row>
    <row r="469" spans="1:42" hidden="1">
      <c r="A469" s="15" t="s">
        <v>507</v>
      </c>
      <c r="B469" s="16" t="s">
        <v>508</v>
      </c>
      <c r="C469" s="17" t="s">
        <v>211</v>
      </c>
      <c r="D469" s="17" t="s">
        <v>275</v>
      </c>
      <c r="E469" s="17" t="s">
        <v>516</v>
      </c>
      <c r="F469" s="18" t="s">
        <v>580</v>
      </c>
      <c r="G469" s="19">
        <v>0</v>
      </c>
      <c r="H469" s="19">
        <v>0</v>
      </c>
      <c r="I469" s="19">
        <v>0</v>
      </c>
      <c r="J469" s="19">
        <v>0</v>
      </c>
      <c r="K469" s="19">
        <v>0</v>
      </c>
      <c r="L469" s="19">
        <v>0</v>
      </c>
      <c r="M469" s="19">
        <v>0</v>
      </c>
      <c r="N469" s="19">
        <v>0</v>
      </c>
      <c r="O469" s="19">
        <v>0</v>
      </c>
      <c r="P469" s="19">
        <v>0</v>
      </c>
      <c r="Q469" s="19">
        <v>0</v>
      </c>
      <c r="R469" s="19">
        <v>0</v>
      </c>
      <c r="S469" s="19">
        <v>0</v>
      </c>
      <c r="T469" s="19">
        <v>0</v>
      </c>
      <c r="U469" s="19">
        <v>0</v>
      </c>
      <c r="V469" s="19">
        <v>0</v>
      </c>
      <c r="W469" s="19">
        <v>0</v>
      </c>
      <c r="X469" s="19">
        <v>0</v>
      </c>
      <c r="Y469" s="19">
        <v>0</v>
      </c>
      <c r="Z469" s="19">
        <v>0</v>
      </c>
      <c r="AA469" s="19">
        <v>0</v>
      </c>
      <c r="AB469" s="19">
        <v>0</v>
      </c>
      <c r="AC469" s="19">
        <v>0</v>
      </c>
      <c r="AD469" s="19">
        <v>0</v>
      </c>
      <c r="AE469" s="19">
        <v>0</v>
      </c>
      <c r="AF469" s="19">
        <v>0</v>
      </c>
      <c r="AG469" s="19">
        <v>0</v>
      </c>
      <c r="AH469" s="19">
        <v>0</v>
      </c>
      <c r="AI469" s="19">
        <v>0</v>
      </c>
      <c r="AJ469" s="19">
        <v>0</v>
      </c>
      <c r="AK469" s="19">
        <v>0</v>
      </c>
      <c r="AL469" s="19">
        <v>0</v>
      </c>
      <c r="AM469" s="19">
        <v>0</v>
      </c>
      <c r="AN469" s="19">
        <v>0</v>
      </c>
      <c r="AO469" s="19">
        <v>0</v>
      </c>
      <c r="AP469" s="19">
        <v>0</v>
      </c>
    </row>
    <row r="470" spans="1:42" hidden="1">
      <c r="A470" s="15" t="s">
        <v>507</v>
      </c>
      <c r="B470" s="16" t="s">
        <v>508</v>
      </c>
      <c r="C470" s="17" t="s">
        <v>211</v>
      </c>
      <c r="D470" s="17" t="s">
        <v>275</v>
      </c>
      <c r="E470" s="17" t="s">
        <v>516</v>
      </c>
      <c r="F470" s="18" t="s">
        <v>581</v>
      </c>
      <c r="G470" s="19">
        <v>0</v>
      </c>
      <c r="H470" s="19">
        <v>0</v>
      </c>
      <c r="I470" s="19">
        <v>0</v>
      </c>
      <c r="J470" s="19">
        <v>0</v>
      </c>
      <c r="K470" s="19">
        <v>0</v>
      </c>
      <c r="L470" s="19">
        <v>0</v>
      </c>
      <c r="M470" s="19">
        <v>0</v>
      </c>
      <c r="N470" s="19">
        <v>0</v>
      </c>
      <c r="O470" s="19">
        <v>0</v>
      </c>
      <c r="P470" s="19">
        <v>0</v>
      </c>
      <c r="Q470" s="19">
        <v>0</v>
      </c>
      <c r="R470" s="19">
        <v>0</v>
      </c>
      <c r="S470" s="19">
        <v>0</v>
      </c>
      <c r="T470" s="19">
        <v>0</v>
      </c>
      <c r="U470" s="19">
        <v>0</v>
      </c>
      <c r="V470" s="19">
        <v>0</v>
      </c>
      <c r="W470" s="19">
        <v>0</v>
      </c>
      <c r="X470" s="19">
        <v>0</v>
      </c>
      <c r="Y470" s="19">
        <v>0</v>
      </c>
      <c r="Z470" s="19">
        <v>0</v>
      </c>
      <c r="AA470" s="19">
        <v>0</v>
      </c>
      <c r="AB470" s="19">
        <v>0</v>
      </c>
      <c r="AC470" s="19">
        <v>0</v>
      </c>
      <c r="AD470" s="19">
        <v>0</v>
      </c>
      <c r="AE470" s="19">
        <v>0</v>
      </c>
      <c r="AF470" s="19">
        <v>0</v>
      </c>
      <c r="AG470" s="19">
        <v>0</v>
      </c>
      <c r="AH470" s="19">
        <v>0</v>
      </c>
      <c r="AI470" s="19">
        <v>0</v>
      </c>
      <c r="AJ470" s="19">
        <v>0</v>
      </c>
      <c r="AK470" s="19">
        <v>0</v>
      </c>
      <c r="AL470" s="19">
        <v>0</v>
      </c>
      <c r="AM470" s="19">
        <v>0</v>
      </c>
      <c r="AN470" s="19">
        <v>0</v>
      </c>
      <c r="AO470" s="19">
        <v>0</v>
      </c>
      <c r="AP470" s="19">
        <v>0</v>
      </c>
    </row>
    <row r="471" spans="1:42" hidden="1">
      <c r="A471" s="15" t="s">
        <v>507</v>
      </c>
      <c r="B471" s="16" t="s">
        <v>508</v>
      </c>
      <c r="C471" s="17" t="s">
        <v>211</v>
      </c>
      <c r="D471" s="17" t="s">
        <v>275</v>
      </c>
      <c r="E471" s="17" t="s">
        <v>582</v>
      </c>
      <c r="F471" s="18" t="s">
        <v>583</v>
      </c>
      <c r="G471" s="19">
        <v>0</v>
      </c>
      <c r="H471" s="19">
        <v>0</v>
      </c>
      <c r="I471" s="19">
        <v>0</v>
      </c>
      <c r="J471" s="19">
        <v>0</v>
      </c>
      <c r="K471" s="19">
        <v>0</v>
      </c>
      <c r="L471" s="19">
        <v>0</v>
      </c>
      <c r="M471" s="19">
        <v>0</v>
      </c>
      <c r="N471" s="19">
        <v>0</v>
      </c>
      <c r="O471" s="19">
        <v>0</v>
      </c>
      <c r="P471" s="19">
        <v>0</v>
      </c>
      <c r="Q471" s="19">
        <v>0</v>
      </c>
      <c r="R471" s="19">
        <v>0</v>
      </c>
      <c r="S471" s="19">
        <v>0</v>
      </c>
      <c r="T471" s="19">
        <v>0</v>
      </c>
      <c r="U471" s="19">
        <v>0</v>
      </c>
      <c r="V471" s="19">
        <v>0</v>
      </c>
      <c r="W471" s="19">
        <v>0</v>
      </c>
      <c r="X471" s="19">
        <v>0</v>
      </c>
      <c r="Y471" s="19">
        <v>0</v>
      </c>
      <c r="Z471" s="19">
        <v>0</v>
      </c>
      <c r="AA471" s="19">
        <v>0</v>
      </c>
      <c r="AB471" s="19">
        <v>0</v>
      </c>
      <c r="AC471" s="19">
        <v>0</v>
      </c>
      <c r="AD471" s="19">
        <v>0</v>
      </c>
      <c r="AE471" s="19">
        <v>0</v>
      </c>
      <c r="AF471" s="19">
        <v>0</v>
      </c>
      <c r="AG471" s="19">
        <v>0</v>
      </c>
      <c r="AH471" s="19">
        <v>0</v>
      </c>
      <c r="AI471" s="19">
        <v>0</v>
      </c>
      <c r="AJ471" s="19">
        <v>0</v>
      </c>
      <c r="AK471" s="19">
        <v>0</v>
      </c>
      <c r="AL471" s="19">
        <v>0</v>
      </c>
      <c r="AM471" s="19">
        <v>0</v>
      </c>
      <c r="AN471" s="19">
        <v>0</v>
      </c>
      <c r="AO471" s="19">
        <v>0</v>
      </c>
      <c r="AP471" s="19">
        <v>0</v>
      </c>
    </row>
    <row r="472" spans="1:42" hidden="1">
      <c r="A472" s="15" t="s">
        <v>507</v>
      </c>
      <c r="B472" s="16" t="s">
        <v>508</v>
      </c>
      <c r="C472" s="17" t="s">
        <v>211</v>
      </c>
      <c r="D472" s="17" t="s">
        <v>275</v>
      </c>
      <c r="E472" s="17" t="s">
        <v>232</v>
      </c>
      <c r="F472" s="18" t="s">
        <v>584</v>
      </c>
      <c r="G472" s="19">
        <v>641.41977092258264</v>
      </c>
      <c r="H472" s="19">
        <v>539.19515115278011</v>
      </c>
      <c r="I472" s="19">
        <v>453.26231620284716</v>
      </c>
      <c r="J472" s="19">
        <v>381.02480493441374</v>
      </c>
      <c r="K472" s="19">
        <v>1679294.7507058622</v>
      </c>
      <c r="L472" s="19">
        <v>269.25298134621306</v>
      </c>
      <c r="M472" s="19">
        <v>226.34148268689836</v>
      </c>
      <c r="N472" s="19">
        <v>190.26889332389575</v>
      </c>
      <c r="O472" s="19">
        <v>159.94527974697041</v>
      </c>
      <c r="P472" s="19">
        <v>134.45441378474524</v>
      </c>
      <c r="Q472" s="19">
        <v>113.02608876484777</v>
      </c>
      <c r="R472" s="19">
        <v>95.012847714551157</v>
      </c>
      <c r="S472" s="19">
        <v>79.870420444347118</v>
      </c>
      <c r="T472" s="19">
        <v>67.141278420810863</v>
      </c>
      <c r="U472" s="19">
        <v>56.44081053913991</v>
      </c>
      <c r="V472" s="19">
        <v>47.445702096248745</v>
      </c>
      <c r="W472" s="19">
        <v>39.884165835019679</v>
      </c>
      <c r="X472" s="19">
        <v>33.527729890651614</v>
      </c>
      <c r="Y472" s="19">
        <v>28.184334511855013</v>
      </c>
      <c r="Z472" s="19">
        <v>23.692528974281331</v>
      </c>
      <c r="AA472" s="19">
        <v>19.916593345890387</v>
      </c>
      <c r="AB472" s="19">
        <v>16.742437708366143</v>
      </c>
      <c r="AC472" s="19">
        <v>14.074154929530653</v>
      </c>
      <c r="AD472" s="19">
        <v>11.831122828753374</v>
      </c>
      <c r="AE472" s="19">
        <v>9.9455681772658409</v>
      </c>
      <c r="AF472" s="19">
        <v>8.3605189296361502</v>
      </c>
      <c r="AG472" s="19">
        <v>7.0280828130646125</v>
      </c>
      <c r="AH472" s="19">
        <v>5.9080002620655288</v>
      </c>
      <c r="AI472" s="19">
        <v>4.9664279754475729</v>
      </c>
      <c r="AJ472" s="19">
        <v>4.1749163407594132</v>
      </c>
      <c r="AK472" s="19">
        <v>3.5095498290739209</v>
      </c>
      <c r="AL472" s="19">
        <v>2.9502243871340301</v>
      </c>
      <c r="AM472" s="19">
        <v>2.4800399932594996</v>
      </c>
      <c r="AN472" s="19">
        <v>2.0847900230875402</v>
      </c>
      <c r="AO472" s="19">
        <v>1.7525319963300143</v>
      </c>
      <c r="AP472" s="19">
        <v>1.4732267346578236</v>
      </c>
    </row>
    <row r="473" spans="1:42" hidden="1">
      <c r="A473" s="15" t="s">
        <v>507</v>
      </c>
      <c r="B473" s="16" t="s">
        <v>508</v>
      </c>
      <c r="C473" s="17" t="s">
        <v>211</v>
      </c>
      <c r="D473" s="17" t="s">
        <v>585</v>
      </c>
      <c r="E473" s="17" t="s">
        <v>509</v>
      </c>
      <c r="F473" s="18" t="s">
        <v>586</v>
      </c>
      <c r="G473" s="19">
        <v>0</v>
      </c>
      <c r="H473" s="19">
        <v>0</v>
      </c>
      <c r="I473" s="19">
        <v>0</v>
      </c>
      <c r="J473" s="19">
        <v>0</v>
      </c>
      <c r="K473" s="19">
        <v>0</v>
      </c>
      <c r="L473" s="19">
        <v>0</v>
      </c>
      <c r="M473" s="19">
        <v>0</v>
      </c>
      <c r="N473" s="19">
        <v>0</v>
      </c>
      <c r="O473" s="19">
        <v>0</v>
      </c>
      <c r="P473" s="19">
        <v>0</v>
      </c>
      <c r="Q473" s="19">
        <v>0</v>
      </c>
      <c r="R473" s="19">
        <v>0</v>
      </c>
      <c r="S473" s="19">
        <v>0</v>
      </c>
      <c r="T473" s="19">
        <v>0</v>
      </c>
      <c r="U473" s="19">
        <v>0</v>
      </c>
      <c r="V473" s="19">
        <v>0</v>
      </c>
      <c r="W473" s="19">
        <v>0</v>
      </c>
      <c r="X473" s="19">
        <v>0</v>
      </c>
      <c r="Y473" s="19">
        <v>0</v>
      </c>
      <c r="Z473" s="19">
        <v>0</v>
      </c>
      <c r="AA473" s="19">
        <v>0</v>
      </c>
      <c r="AB473" s="19">
        <v>0</v>
      </c>
      <c r="AC473" s="19">
        <v>0</v>
      </c>
      <c r="AD473" s="19">
        <v>0</v>
      </c>
      <c r="AE473" s="19">
        <v>0</v>
      </c>
      <c r="AF473" s="19">
        <v>0</v>
      </c>
      <c r="AG473" s="19">
        <v>0</v>
      </c>
      <c r="AH473" s="19">
        <v>0</v>
      </c>
      <c r="AI473" s="19">
        <v>0</v>
      </c>
      <c r="AJ473" s="19">
        <v>0</v>
      </c>
      <c r="AK473" s="19">
        <v>0</v>
      </c>
      <c r="AL473" s="19">
        <v>0</v>
      </c>
      <c r="AM473" s="19">
        <v>0</v>
      </c>
      <c r="AN473" s="19">
        <v>0</v>
      </c>
      <c r="AO473" s="19">
        <v>0</v>
      </c>
      <c r="AP473" s="19">
        <v>0</v>
      </c>
    </row>
    <row r="474" spans="1:42" hidden="1">
      <c r="A474" s="15" t="s">
        <v>507</v>
      </c>
      <c r="B474" s="16" t="s">
        <v>508</v>
      </c>
      <c r="C474" s="17" t="s">
        <v>211</v>
      </c>
      <c r="D474" s="17" t="s">
        <v>585</v>
      </c>
      <c r="E474" s="17" t="s">
        <v>511</v>
      </c>
      <c r="F474" s="18" t="s">
        <v>587</v>
      </c>
      <c r="G474" s="19">
        <v>0</v>
      </c>
      <c r="H474" s="19">
        <v>0</v>
      </c>
      <c r="I474" s="19">
        <v>0</v>
      </c>
      <c r="J474" s="19">
        <v>0</v>
      </c>
      <c r="K474" s="19">
        <v>0</v>
      </c>
      <c r="L474" s="19">
        <v>0</v>
      </c>
      <c r="M474" s="19">
        <v>0</v>
      </c>
      <c r="N474" s="19">
        <v>0</v>
      </c>
      <c r="O474" s="19">
        <v>0</v>
      </c>
      <c r="P474" s="19">
        <v>0</v>
      </c>
      <c r="Q474" s="19">
        <v>0</v>
      </c>
      <c r="R474" s="19">
        <v>0</v>
      </c>
      <c r="S474" s="19">
        <v>0</v>
      </c>
      <c r="T474" s="19">
        <v>0</v>
      </c>
      <c r="U474" s="19">
        <v>0</v>
      </c>
      <c r="V474" s="19">
        <v>0</v>
      </c>
      <c r="W474" s="19">
        <v>0</v>
      </c>
      <c r="X474" s="19">
        <v>0</v>
      </c>
      <c r="Y474" s="19">
        <v>0</v>
      </c>
      <c r="Z474" s="19">
        <v>0</v>
      </c>
      <c r="AA474" s="19">
        <v>0</v>
      </c>
      <c r="AB474" s="19">
        <v>0</v>
      </c>
      <c r="AC474" s="19">
        <v>0</v>
      </c>
      <c r="AD474" s="19">
        <v>0</v>
      </c>
      <c r="AE474" s="19">
        <v>0</v>
      </c>
      <c r="AF474" s="19">
        <v>0</v>
      </c>
      <c r="AG474" s="19">
        <v>0</v>
      </c>
      <c r="AH474" s="19">
        <v>0</v>
      </c>
      <c r="AI474" s="19">
        <v>0</v>
      </c>
      <c r="AJ474" s="19">
        <v>0</v>
      </c>
      <c r="AK474" s="19">
        <v>0</v>
      </c>
      <c r="AL474" s="19">
        <v>0</v>
      </c>
      <c r="AM474" s="19">
        <v>0</v>
      </c>
      <c r="AN474" s="19">
        <v>0</v>
      </c>
      <c r="AO474" s="19">
        <v>0</v>
      </c>
      <c r="AP474" s="19">
        <v>0</v>
      </c>
    </row>
    <row r="475" spans="1:42" hidden="1">
      <c r="A475" s="15" t="s">
        <v>507</v>
      </c>
      <c r="B475" s="16" t="s">
        <v>508</v>
      </c>
      <c r="C475" s="17" t="s">
        <v>211</v>
      </c>
      <c r="D475" s="17" t="s">
        <v>585</v>
      </c>
      <c r="E475" s="17" t="s">
        <v>511</v>
      </c>
      <c r="F475" s="18" t="s">
        <v>588</v>
      </c>
      <c r="G475" s="19">
        <v>0</v>
      </c>
      <c r="H475" s="19">
        <v>0</v>
      </c>
      <c r="I475" s="19">
        <v>0</v>
      </c>
      <c r="J475" s="19">
        <v>0</v>
      </c>
      <c r="K475" s="19">
        <v>0</v>
      </c>
      <c r="L475" s="19">
        <v>0</v>
      </c>
      <c r="M475" s="19">
        <v>0</v>
      </c>
      <c r="N475" s="19">
        <v>0</v>
      </c>
      <c r="O475" s="19">
        <v>0</v>
      </c>
      <c r="P475" s="19">
        <v>0</v>
      </c>
      <c r="Q475" s="19">
        <v>0</v>
      </c>
      <c r="R475" s="19">
        <v>0</v>
      </c>
      <c r="S475" s="19">
        <v>0</v>
      </c>
      <c r="T475" s="19">
        <v>0</v>
      </c>
      <c r="U475" s="19">
        <v>0</v>
      </c>
      <c r="V475" s="19">
        <v>0</v>
      </c>
      <c r="W475" s="19">
        <v>0</v>
      </c>
      <c r="X475" s="19">
        <v>0</v>
      </c>
      <c r="Y475" s="19">
        <v>0</v>
      </c>
      <c r="Z475" s="19">
        <v>0</v>
      </c>
      <c r="AA475" s="19">
        <v>0</v>
      </c>
      <c r="AB475" s="19">
        <v>0</v>
      </c>
      <c r="AC475" s="19">
        <v>0</v>
      </c>
      <c r="AD475" s="19">
        <v>0</v>
      </c>
      <c r="AE475" s="19">
        <v>0</v>
      </c>
      <c r="AF475" s="19">
        <v>0</v>
      </c>
      <c r="AG475" s="19">
        <v>0</v>
      </c>
      <c r="AH475" s="19">
        <v>0</v>
      </c>
      <c r="AI475" s="19">
        <v>0</v>
      </c>
      <c r="AJ475" s="19">
        <v>0</v>
      </c>
      <c r="AK475" s="19">
        <v>0</v>
      </c>
      <c r="AL475" s="19">
        <v>0</v>
      </c>
      <c r="AM475" s="19">
        <v>0</v>
      </c>
      <c r="AN475" s="19">
        <v>0</v>
      </c>
      <c r="AO475" s="19">
        <v>0</v>
      </c>
      <c r="AP475" s="19">
        <v>0</v>
      </c>
    </row>
    <row r="476" spans="1:42" hidden="1">
      <c r="A476" s="15" t="s">
        <v>507</v>
      </c>
      <c r="B476" s="16" t="s">
        <v>508</v>
      </c>
      <c r="C476" s="17" t="s">
        <v>211</v>
      </c>
      <c r="D476" s="17" t="s">
        <v>585</v>
      </c>
      <c r="E476" s="17" t="s">
        <v>528</v>
      </c>
      <c r="F476" s="18" t="s">
        <v>589</v>
      </c>
      <c r="G476" s="19">
        <v>0</v>
      </c>
      <c r="H476" s="19">
        <v>0</v>
      </c>
      <c r="I476" s="19">
        <v>0</v>
      </c>
      <c r="J476" s="19">
        <v>0</v>
      </c>
      <c r="K476" s="19">
        <v>0</v>
      </c>
      <c r="L476" s="19">
        <v>0</v>
      </c>
      <c r="M476" s="19">
        <v>0</v>
      </c>
      <c r="N476" s="19">
        <v>0</v>
      </c>
      <c r="O476" s="19">
        <v>0</v>
      </c>
      <c r="P476" s="19">
        <v>0</v>
      </c>
      <c r="Q476" s="19">
        <v>0</v>
      </c>
      <c r="R476" s="19">
        <v>0</v>
      </c>
      <c r="S476" s="19">
        <v>0</v>
      </c>
      <c r="T476" s="19">
        <v>0</v>
      </c>
      <c r="U476" s="19">
        <v>0</v>
      </c>
      <c r="V476" s="19">
        <v>0</v>
      </c>
      <c r="W476" s="19">
        <v>0</v>
      </c>
      <c r="X476" s="19">
        <v>0</v>
      </c>
      <c r="Y476" s="19">
        <v>0</v>
      </c>
      <c r="Z476" s="19">
        <v>0</v>
      </c>
      <c r="AA476" s="19">
        <v>0</v>
      </c>
      <c r="AB476" s="19">
        <v>0</v>
      </c>
      <c r="AC476" s="19">
        <v>0</v>
      </c>
      <c r="AD476" s="19">
        <v>0</v>
      </c>
      <c r="AE476" s="19">
        <v>0</v>
      </c>
      <c r="AF476" s="19">
        <v>0</v>
      </c>
      <c r="AG476" s="19">
        <v>0</v>
      </c>
      <c r="AH476" s="19">
        <v>0</v>
      </c>
      <c r="AI476" s="19">
        <v>0</v>
      </c>
      <c r="AJ476" s="19">
        <v>0</v>
      </c>
      <c r="AK476" s="19">
        <v>0</v>
      </c>
      <c r="AL476" s="19">
        <v>0</v>
      </c>
      <c r="AM476" s="19">
        <v>0</v>
      </c>
      <c r="AN476" s="19">
        <v>0</v>
      </c>
      <c r="AO476" s="19">
        <v>0</v>
      </c>
      <c r="AP476" s="19">
        <v>0</v>
      </c>
    </row>
    <row r="477" spans="1:42" hidden="1">
      <c r="A477" s="15" t="s">
        <v>507</v>
      </c>
      <c r="B477" s="16" t="s">
        <v>508</v>
      </c>
      <c r="C477" s="17" t="s">
        <v>211</v>
      </c>
      <c r="D477" s="17" t="s">
        <v>585</v>
      </c>
      <c r="E477" s="17" t="s">
        <v>528</v>
      </c>
      <c r="F477" s="18" t="s">
        <v>590</v>
      </c>
      <c r="G477" s="19">
        <v>0</v>
      </c>
      <c r="H477" s="19">
        <v>0</v>
      </c>
      <c r="I477" s="19">
        <v>0</v>
      </c>
      <c r="J477" s="19">
        <v>0</v>
      </c>
      <c r="K477" s="19">
        <v>0</v>
      </c>
      <c r="L477" s="19">
        <v>0</v>
      </c>
      <c r="M477" s="19">
        <v>0</v>
      </c>
      <c r="N477" s="19">
        <v>0</v>
      </c>
      <c r="O477" s="19">
        <v>0</v>
      </c>
      <c r="P477" s="19">
        <v>0</v>
      </c>
      <c r="Q477" s="19">
        <v>0</v>
      </c>
      <c r="R477" s="19">
        <v>0</v>
      </c>
      <c r="S477" s="19">
        <v>0</v>
      </c>
      <c r="T477" s="19">
        <v>0</v>
      </c>
      <c r="U477" s="19">
        <v>0</v>
      </c>
      <c r="V477" s="19">
        <v>0</v>
      </c>
      <c r="W477" s="19">
        <v>0</v>
      </c>
      <c r="X477" s="19">
        <v>0</v>
      </c>
      <c r="Y477" s="19">
        <v>0</v>
      </c>
      <c r="Z477" s="19">
        <v>0</v>
      </c>
      <c r="AA477" s="19">
        <v>0</v>
      </c>
      <c r="AB477" s="19">
        <v>0</v>
      </c>
      <c r="AC477" s="19">
        <v>0</v>
      </c>
      <c r="AD477" s="19">
        <v>0</v>
      </c>
      <c r="AE477" s="19">
        <v>0</v>
      </c>
      <c r="AF477" s="19">
        <v>0</v>
      </c>
      <c r="AG477" s="19">
        <v>0</v>
      </c>
      <c r="AH477" s="19">
        <v>0</v>
      </c>
      <c r="AI477" s="19">
        <v>0</v>
      </c>
      <c r="AJ477" s="19">
        <v>0</v>
      </c>
      <c r="AK477" s="19">
        <v>0</v>
      </c>
      <c r="AL477" s="19">
        <v>0</v>
      </c>
      <c r="AM477" s="19">
        <v>0</v>
      </c>
      <c r="AN477" s="19">
        <v>0</v>
      </c>
      <c r="AO477" s="19">
        <v>0</v>
      </c>
      <c r="AP477" s="19">
        <v>0</v>
      </c>
    </row>
    <row r="478" spans="1:42" hidden="1">
      <c r="A478" s="15" t="s">
        <v>507</v>
      </c>
      <c r="B478" s="16" t="s">
        <v>508</v>
      </c>
      <c r="C478" s="17" t="s">
        <v>211</v>
      </c>
      <c r="D478" s="17" t="s">
        <v>585</v>
      </c>
      <c r="E478" s="17" t="s">
        <v>530</v>
      </c>
      <c r="F478" s="18" t="s">
        <v>591</v>
      </c>
      <c r="G478" s="19">
        <v>0</v>
      </c>
      <c r="H478" s="19">
        <v>0</v>
      </c>
      <c r="I478" s="19">
        <v>0</v>
      </c>
      <c r="J478" s="19">
        <v>0</v>
      </c>
      <c r="K478" s="19">
        <v>0</v>
      </c>
      <c r="L478" s="19">
        <v>0</v>
      </c>
      <c r="M478" s="19">
        <v>0</v>
      </c>
      <c r="N478" s="19">
        <v>0</v>
      </c>
      <c r="O478" s="19">
        <v>0</v>
      </c>
      <c r="P478" s="19">
        <v>0</v>
      </c>
      <c r="Q478" s="19">
        <v>0</v>
      </c>
      <c r="R478" s="19">
        <v>0</v>
      </c>
      <c r="S478" s="19">
        <v>0</v>
      </c>
      <c r="T478" s="19">
        <v>0</v>
      </c>
      <c r="U478" s="19">
        <v>0</v>
      </c>
      <c r="V478" s="19">
        <v>0</v>
      </c>
      <c r="W478" s="19">
        <v>0</v>
      </c>
      <c r="X478" s="19">
        <v>0</v>
      </c>
      <c r="Y478" s="19">
        <v>0</v>
      </c>
      <c r="Z478" s="19">
        <v>0</v>
      </c>
      <c r="AA478" s="19">
        <v>0</v>
      </c>
      <c r="AB478" s="19">
        <v>0</v>
      </c>
      <c r="AC478" s="19">
        <v>0</v>
      </c>
      <c r="AD478" s="19">
        <v>0</v>
      </c>
      <c r="AE478" s="19">
        <v>0</v>
      </c>
      <c r="AF478" s="19">
        <v>0</v>
      </c>
      <c r="AG478" s="19">
        <v>0</v>
      </c>
      <c r="AH478" s="19">
        <v>0</v>
      </c>
      <c r="AI478" s="19">
        <v>0</v>
      </c>
      <c r="AJ478" s="19">
        <v>0</v>
      </c>
      <c r="AK478" s="19">
        <v>0</v>
      </c>
      <c r="AL478" s="19">
        <v>0</v>
      </c>
      <c r="AM478" s="19">
        <v>0</v>
      </c>
      <c r="AN478" s="19">
        <v>0</v>
      </c>
      <c r="AO478" s="19">
        <v>0</v>
      </c>
      <c r="AP478" s="19">
        <v>0</v>
      </c>
    </row>
    <row r="479" spans="1:42" hidden="1">
      <c r="A479" s="15" t="s">
        <v>507</v>
      </c>
      <c r="B479" s="16" t="s">
        <v>508</v>
      </c>
      <c r="C479" s="17" t="s">
        <v>211</v>
      </c>
      <c r="D479" s="17" t="s">
        <v>585</v>
      </c>
      <c r="E479" s="17" t="s">
        <v>530</v>
      </c>
      <c r="F479" s="18" t="s">
        <v>592</v>
      </c>
      <c r="G479" s="19">
        <v>0</v>
      </c>
      <c r="H479" s="19">
        <v>0</v>
      </c>
      <c r="I479" s="19">
        <v>0</v>
      </c>
      <c r="J479" s="19">
        <v>0</v>
      </c>
      <c r="K479" s="19">
        <v>0</v>
      </c>
      <c r="L479" s="19">
        <v>0</v>
      </c>
      <c r="M479" s="19">
        <v>0</v>
      </c>
      <c r="N479" s="19">
        <v>0</v>
      </c>
      <c r="O479" s="19">
        <v>0</v>
      </c>
      <c r="P479" s="19">
        <v>0</v>
      </c>
      <c r="Q479" s="19">
        <v>0</v>
      </c>
      <c r="R479" s="19">
        <v>0</v>
      </c>
      <c r="S479" s="19">
        <v>0</v>
      </c>
      <c r="T479" s="19">
        <v>0</v>
      </c>
      <c r="U479" s="19">
        <v>0</v>
      </c>
      <c r="V479" s="19">
        <v>0</v>
      </c>
      <c r="W479" s="19">
        <v>0</v>
      </c>
      <c r="X479" s="19">
        <v>0</v>
      </c>
      <c r="Y479" s="19">
        <v>0</v>
      </c>
      <c r="Z479" s="19">
        <v>0</v>
      </c>
      <c r="AA479" s="19">
        <v>0</v>
      </c>
      <c r="AB479" s="19">
        <v>0</v>
      </c>
      <c r="AC479" s="19">
        <v>0</v>
      </c>
      <c r="AD479" s="19">
        <v>0</v>
      </c>
      <c r="AE479" s="19">
        <v>0</v>
      </c>
      <c r="AF479" s="19">
        <v>0</v>
      </c>
      <c r="AG479" s="19">
        <v>0</v>
      </c>
      <c r="AH479" s="19">
        <v>0</v>
      </c>
      <c r="AI479" s="19">
        <v>0</v>
      </c>
      <c r="AJ479" s="19">
        <v>0</v>
      </c>
      <c r="AK479" s="19">
        <v>0</v>
      </c>
      <c r="AL479" s="19">
        <v>0</v>
      </c>
      <c r="AM479" s="19">
        <v>0</v>
      </c>
      <c r="AN479" s="19">
        <v>0</v>
      </c>
      <c r="AO479" s="19">
        <v>0</v>
      </c>
      <c r="AP479" s="19">
        <v>0</v>
      </c>
    </row>
    <row r="480" spans="1:42" hidden="1">
      <c r="A480" s="15" t="s">
        <v>507</v>
      </c>
      <c r="B480" s="16" t="s">
        <v>508</v>
      </c>
      <c r="C480" s="17" t="s">
        <v>211</v>
      </c>
      <c r="D480" s="17" t="s">
        <v>593</v>
      </c>
      <c r="E480" s="17" t="s">
        <v>509</v>
      </c>
      <c r="F480" s="18" t="s">
        <v>594</v>
      </c>
      <c r="G480" s="19">
        <v>0</v>
      </c>
      <c r="H480" s="19">
        <v>0</v>
      </c>
      <c r="I480" s="19">
        <v>0</v>
      </c>
      <c r="J480" s="19">
        <v>0</v>
      </c>
      <c r="K480" s="19">
        <v>0</v>
      </c>
      <c r="L480" s="19">
        <v>0</v>
      </c>
      <c r="M480" s="19">
        <v>0</v>
      </c>
      <c r="N480" s="19">
        <v>0</v>
      </c>
      <c r="O480" s="19">
        <v>0</v>
      </c>
      <c r="P480" s="19">
        <v>0</v>
      </c>
      <c r="Q480" s="19">
        <v>0</v>
      </c>
      <c r="R480" s="19">
        <v>0</v>
      </c>
      <c r="S480" s="19">
        <v>0</v>
      </c>
      <c r="T480" s="19">
        <v>0</v>
      </c>
      <c r="U480" s="19">
        <v>0</v>
      </c>
      <c r="V480" s="19">
        <v>0</v>
      </c>
      <c r="W480" s="19">
        <v>0</v>
      </c>
      <c r="X480" s="19">
        <v>0</v>
      </c>
      <c r="Y480" s="19">
        <v>0</v>
      </c>
      <c r="Z480" s="19">
        <v>0</v>
      </c>
      <c r="AA480" s="19">
        <v>0</v>
      </c>
      <c r="AB480" s="19">
        <v>0</v>
      </c>
      <c r="AC480" s="19">
        <v>0</v>
      </c>
      <c r="AD480" s="19">
        <v>0</v>
      </c>
      <c r="AE480" s="19">
        <v>0</v>
      </c>
      <c r="AF480" s="19">
        <v>0</v>
      </c>
      <c r="AG480" s="19">
        <v>0</v>
      </c>
      <c r="AH480" s="19">
        <v>0</v>
      </c>
      <c r="AI480" s="19">
        <v>0</v>
      </c>
      <c r="AJ480" s="19">
        <v>0</v>
      </c>
      <c r="AK480" s="19">
        <v>0</v>
      </c>
      <c r="AL480" s="19">
        <v>0</v>
      </c>
      <c r="AM480" s="19">
        <v>0</v>
      </c>
      <c r="AN480" s="19">
        <v>0</v>
      </c>
      <c r="AO480" s="19">
        <v>0</v>
      </c>
      <c r="AP480" s="19">
        <v>0</v>
      </c>
    </row>
    <row r="481" spans="1:42" hidden="1">
      <c r="A481" s="15" t="s">
        <v>507</v>
      </c>
      <c r="B481" s="16" t="s">
        <v>508</v>
      </c>
      <c r="C481" s="17" t="s">
        <v>211</v>
      </c>
      <c r="D481" s="17" t="s">
        <v>593</v>
      </c>
      <c r="E481" s="17" t="s">
        <v>511</v>
      </c>
      <c r="F481" s="18" t="s">
        <v>595</v>
      </c>
      <c r="G481" s="19">
        <v>0</v>
      </c>
      <c r="H481" s="19">
        <v>0</v>
      </c>
      <c r="I481" s="19">
        <v>0</v>
      </c>
      <c r="J481" s="19">
        <v>0</v>
      </c>
      <c r="K481" s="19">
        <v>0</v>
      </c>
      <c r="L481" s="19">
        <v>0</v>
      </c>
      <c r="M481" s="19">
        <v>0</v>
      </c>
      <c r="N481" s="19">
        <v>0</v>
      </c>
      <c r="O481" s="19">
        <v>0</v>
      </c>
      <c r="P481" s="19">
        <v>0</v>
      </c>
      <c r="Q481" s="19">
        <v>0</v>
      </c>
      <c r="R481" s="19">
        <v>0</v>
      </c>
      <c r="S481" s="19">
        <v>0</v>
      </c>
      <c r="T481" s="19">
        <v>0</v>
      </c>
      <c r="U481" s="19">
        <v>0</v>
      </c>
      <c r="V481" s="19">
        <v>0</v>
      </c>
      <c r="W481" s="19">
        <v>0</v>
      </c>
      <c r="X481" s="19">
        <v>0</v>
      </c>
      <c r="Y481" s="19">
        <v>0</v>
      </c>
      <c r="Z481" s="19">
        <v>0</v>
      </c>
      <c r="AA481" s="19">
        <v>0</v>
      </c>
      <c r="AB481" s="19">
        <v>0</v>
      </c>
      <c r="AC481" s="19">
        <v>0</v>
      </c>
      <c r="AD481" s="19">
        <v>0</v>
      </c>
      <c r="AE481" s="19">
        <v>0</v>
      </c>
      <c r="AF481" s="19">
        <v>0</v>
      </c>
      <c r="AG481" s="19">
        <v>0</v>
      </c>
      <c r="AH481" s="19">
        <v>0</v>
      </c>
      <c r="AI481" s="19">
        <v>0</v>
      </c>
      <c r="AJ481" s="19">
        <v>0</v>
      </c>
      <c r="AK481" s="19">
        <v>0</v>
      </c>
      <c r="AL481" s="19">
        <v>0</v>
      </c>
      <c r="AM481" s="19">
        <v>0</v>
      </c>
      <c r="AN481" s="19">
        <v>0</v>
      </c>
      <c r="AO481" s="19">
        <v>0</v>
      </c>
      <c r="AP481" s="19">
        <v>0</v>
      </c>
    </row>
    <row r="482" spans="1:42" hidden="1">
      <c r="A482" s="15" t="s">
        <v>507</v>
      </c>
      <c r="B482" s="16" t="s">
        <v>508</v>
      </c>
      <c r="C482" s="17" t="s">
        <v>211</v>
      </c>
      <c r="D482" s="17" t="s">
        <v>593</v>
      </c>
      <c r="E482" s="17" t="s">
        <v>528</v>
      </c>
      <c r="F482" s="18" t="s">
        <v>596</v>
      </c>
      <c r="G482" s="19">
        <v>0</v>
      </c>
      <c r="H482" s="19">
        <v>0</v>
      </c>
      <c r="I482" s="19">
        <v>0</v>
      </c>
      <c r="J482" s="19">
        <v>0</v>
      </c>
      <c r="K482" s="19">
        <v>0</v>
      </c>
      <c r="L482" s="19">
        <v>0</v>
      </c>
      <c r="M482" s="19">
        <v>0</v>
      </c>
      <c r="N482" s="19">
        <v>0</v>
      </c>
      <c r="O482" s="19">
        <v>0</v>
      </c>
      <c r="P482" s="19">
        <v>0</v>
      </c>
      <c r="Q482" s="19">
        <v>0</v>
      </c>
      <c r="R482" s="19">
        <v>0</v>
      </c>
      <c r="S482" s="19">
        <v>0</v>
      </c>
      <c r="T482" s="19">
        <v>0</v>
      </c>
      <c r="U482" s="19">
        <v>0</v>
      </c>
      <c r="V482" s="19">
        <v>0</v>
      </c>
      <c r="W482" s="19">
        <v>0</v>
      </c>
      <c r="X482" s="19">
        <v>0</v>
      </c>
      <c r="Y482" s="19">
        <v>0</v>
      </c>
      <c r="Z482" s="19">
        <v>0</v>
      </c>
      <c r="AA482" s="19">
        <v>0</v>
      </c>
      <c r="AB482" s="19">
        <v>0</v>
      </c>
      <c r="AC482" s="19">
        <v>0</v>
      </c>
      <c r="AD482" s="19">
        <v>0</v>
      </c>
      <c r="AE482" s="19">
        <v>0</v>
      </c>
      <c r="AF482" s="19">
        <v>0</v>
      </c>
      <c r="AG482" s="19">
        <v>0</v>
      </c>
      <c r="AH482" s="19">
        <v>0</v>
      </c>
      <c r="AI482" s="19">
        <v>0</v>
      </c>
      <c r="AJ482" s="19">
        <v>0</v>
      </c>
      <c r="AK482" s="19">
        <v>0</v>
      </c>
      <c r="AL482" s="19">
        <v>0</v>
      </c>
      <c r="AM482" s="19">
        <v>0</v>
      </c>
      <c r="AN482" s="19">
        <v>0</v>
      </c>
      <c r="AO482" s="19">
        <v>0</v>
      </c>
      <c r="AP482" s="19">
        <v>0</v>
      </c>
    </row>
    <row r="483" spans="1:42" hidden="1">
      <c r="A483" s="15" t="s">
        <v>507</v>
      </c>
      <c r="B483" s="16" t="s">
        <v>508</v>
      </c>
      <c r="C483" s="17" t="s">
        <v>211</v>
      </c>
      <c r="D483" s="17" t="s">
        <v>593</v>
      </c>
      <c r="E483" s="17" t="s">
        <v>528</v>
      </c>
      <c r="F483" s="18" t="s">
        <v>597</v>
      </c>
      <c r="G483" s="19">
        <v>0</v>
      </c>
      <c r="H483" s="19">
        <v>0</v>
      </c>
      <c r="I483" s="19">
        <v>0</v>
      </c>
      <c r="J483" s="19">
        <v>0</v>
      </c>
      <c r="K483" s="19">
        <v>0</v>
      </c>
      <c r="L483" s="19">
        <v>0</v>
      </c>
      <c r="M483" s="19">
        <v>0</v>
      </c>
      <c r="N483" s="19">
        <v>0</v>
      </c>
      <c r="O483" s="19">
        <v>0</v>
      </c>
      <c r="P483" s="19">
        <v>0</v>
      </c>
      <c r="Q483" s="19">
        <v>0</v>
      </c>
      <c r="R483" s="19">
        <v>0</v>
      </c>
      <c r="S483" s="19">
        <v>0</v>
      </c>
      <c r="T483" s="19">
        <v>0</v>
      </c>
      <c r="U483" s="19">
        <v>0</v>
      </c>
      <c r="V483" s="19">
        <v>0</v>
      </c>
      <c r="W483" s="19">
        <v>0</v>
      </c>
      <c r="X483" s="19">
        <v>0</v>
      </c>
      <c r="Y483" s="19">
        <v>0</v>
      </c>
      <c r="Z483" s="19">
        <v>0</v>
      </c>
      <c r="AA483" s="19">
        <v>0</v>
      </c>
      <c r="AB483" s="19">
        <v>0</v>
      </c>
      <c r="AC483" s="19">
        <v>0</v>
      </c>
      <c r="AD483" s="19">
        <v>0</v>
      </c>
      <c r="AE483" s="19">
        <v>0</v>
      </c>
      <c r="AF483" s="19">
        <v>0</v>
      </c>
      <c r="AG483" s="19">
        <v>0</v>
      </c>
      <c r="AH483" s="19">
        <v>0</v>
      </c>
      <c r="AI483" s="19">
        <v>0</v>
      </c>
      <c r="AJ483" s="19">
        <v>0</v>
      </c>
      <c r="AK483" s="19">
        <v>0</v>
      </c>
      <c r="AL483" s="19">
        <v>0</v>
      </c>
      <c r="AM483" s="19">
        <v>0</v>
      </c>
      <c r="AN483" s="19">
        <v>0</v>
      </c>
      <c r="AO483" s="19">
        <v>0</v>
      </c>
      <c r="AP483" s="19">
        <v>0</v>
      </c>
    </row>
    <row r="484" spans="1:42" hidden="1">
      <c r="A484" s="15" t="s">
        <v>507</v>
      </c>
      <c r="B484" s="16" t="s">
        <v>508</v>
      </c>
      <c r="C484" s="17" t="s">
        <v>211</v>
      </c>
      <c r="D484" s="17" t="s">
        <v>593</v>
      </c>
      <c r="E484" s="17" t="s">
        <v>530</v>
      </c>
      <c r="F484" s="18" t="s">
        <v>598</v>
      </c>
      <c r="G484" s="19">
        <v>0</v>
      </c>
      <c r="H484" s="19">
        <v>0</v>
      </c>
      <c r="I484" s="19">
        <v>0</v>
      </c>
      <c r="J484" s="19">
        <v>0</v>
      </c>
      <c r="K484" s="19">
        <v>0</v>
      </c>
      <c r="L484" s="19">
        <v>0</v>
      </c>
      <c r="M484" s="19">
        <v>0</v>
      </c>
      <c r="N484" s="19">
        <v>0</v>
      </c>
      <c r="O484" s="19">
        <v>0</v>
      </c>
      <c r="P484" s="19">
        <v>0</v>
      </c>
      <c r="Q484" s="19">
        <v>0</v>
      </c>
      <c r="R484" s="19">
        <v>0</v>
      </c>
      <c r="S484" s="19">
        <v>0</v>
      </c>
      <c r="T484" s="19">
        <v>0</v>
      </c>
      <c r="U484" s="19">
        <v>0</v>
      </c>
      <c r="V484" s="19">
        <v>0</v>
      </c>
      <c r="W484" s="19">
        <v>0</v>
      </c>
      <c r="X484" s="19">
        <v>0</v>
      </c>
      <c r="Y484" s="19">
        <v>0</v>
      </c>
      <c r="Z484" s="19">
        <v>0</v>
      </c>
      <c r="AA484" s="19">
        <v>0</v>
      </c>
      <c r="AB484" s="19">
        <v>0</v>
      </c>
      <c r="AC484" s="19">
        <v>0</v>
      </c>
      <c r="AD484" s="19">
        <v>0</v>
      </c>
      <c r="AE484" s="19">
        <v>0</v>
      </c>
      <c r="AF484" s="19">
        <v>0</v>
      </c>
      <c r="AG484" s="19">
        <v>0</v>
      </c>
      <c r="AH484" s="19">
        <v>0</v>
      </c>
      <c r="AI484" s="19">
        <v>0</v>
      </c>
      <c r="AJ484" s="19">
        <v>0</v>
      </c>
      <c r="AK484" s="19">
        <v>0</v>
      </c>
      <c r="AL484" s="19">
        <v>0</v>
      </c>
      <c r="AM484" s="19">
        <v>0</v>
      </c>
      <c r="AN484" s="19">
        <v>0</v>
      </c>
      <c r="AO484" s="19">
        <v>0</v>
      </c>
      <c r="AP484" s="19">
        <v>0</v>
      </c>
    </row>
    <row r="485" spans="1:42" hidden="1">
      <c r="A485" s="15" t="s">
        <v>507</v>
      </c>
      <c r="B485" s="16" t="s">
        <v>508</v>
      </c>
      <c r="C485" s="17" t="s">
        <v>211</v>
      </c>
      <c r="D485" s="17" t="s">
        <v>593</v>
      </c>
      <c r="E485" s="17" t="s">
        <v>516</v>
      </c>
      <c r="F485" s="18" t="s">
        <v>599</v>
      </c>
      <c r="G485" s="19">
        <v>0</v>
      </c>
      <c r="H485" s="19">
        <v>0</v>
      </c>
      <c r="I485" s="19">
        <v>0</v>
      </c>
      <c r="J485" s="19">
        <v>0</v>
      </c>
      <c r="K485" s="19">
        <v>0</v>
      </c>
      <c r="L485" s="19">
        <v>0</v>
      </c>
      <c r="M485" s="19">
        <v>0</v>
      </c>
      <c r="N485" s="19">
        <v>0</v>
      </c>
      <c r="O485" s="19">
        <v>0</v>
      </c>
      <c r="P485" s="19">
        <v>0</v>
      </c>
      <c r="Q485" s="19">
        <v>0</v>
      </c>
      <c r="R485" s="19">
        <v>0</v>
      </c>
      <c r="S485" s="19">
        <v>0</v>
      </c>
      <c r="T485" s="19">
        <v>0</v>
      </c>
      <c r="U485" s="19">
        <v>0</v>
      </c>
      <c r="V485" s="19">
        <v>0</v>
      </c>
      <c r="W485" s="19">
        <v>0</v>
      </c>
      <c r="X485" s="19">
        <v>0</v>
      </c>
      <c r="Y485" s="19">
        <v>0</v>
      </c>
      <c r="Z485" s="19">
        <v>0</v>
      </c>
      <c r="AA485" s="19">
        <v>0</v>
      </c>
      <c r="AB485" s="19">
        <v>0</v>
      </c>
      <c r="AC485" s="19">
        <v>0</v>
      </c>
      <c r="AD485" s="19">
        <v>0</v>
      </c>
      <c r="AE485" s="19">
        <v>0</v>
      </c>
      <c r="AF485" s="19">
        <v>0</v>
      </c>
      <c r="AG485" s="19">
        <v>0</v>
      </c>
      <c r="AH485" s="19">
        <v>0</v>
      </c>
      <c r="AI485" s="19">
        <v>0</v>
      </c>
      <c r="AJ485" s="19">
        <v>0</v>
      </c>
      <c r="AK485" s="19">
        <v>0</v>
      </c>
      <c r="AL485" s="19">
        <v>0</v>
      </c>
      <c r="AM485" s="19">
        <v>0</v>
      </c>
      <c r="AN485" s="19">
        <v>0</v>
      </c>
      <c r="AO485" s="19">
        <v>0</v>
      </c>
      <c r="AP485" s="19">
        <v>0</v>
      </c>
    </row>
    <row r="486" spans="1:42" hidden="1">
      <c r="A486" s="15" t="s">
        <v>507</v>
      </c>
      <c r="B486" s="16" t="s">
        <v>508</v>
      </c>
      <c r="C486" s="17" t="s">
        <v>211</v>
      </c>
      <c r="D486" s="17" t="s">
        <v>593</v>
      </c>
      <c r="E486" s="17" t="s">
        <v>232</v>
      </c>
      <c r="F486" s="18" t="s">
        <v>600</v>
      </c>
      <c r="G486" s="19">
        <v>0</v>
      </c>
      <c r="H486" s="19">
        <v>0</v>
      </c>
      <c r="I486" s="19">
        <v>0</v>
      </c>
      <c r="J486" s="19">
        <v>0</v>
      </c>
      <c r="K486" s="19">
        <v>0</v>
      </c>
      <c r="L486" s="19">
        <v>0</v>
      </c>
      <c r="M486" s="19">
        <v>0</v>
      </c>
      <c r="N486" s="19">
        <v>0</v>
      </c>
      <c r="O486" s="19">
        <v>0</v>
      </c>
      <c r="P486" s="19">
        <v>0</v>
      </c>
      <c r="Q486" s="19">
        <v>0</v>
      </c>
      <c r="R486" s="19">
        <v>0</v>
      </c>
      <c r="S486" s="19">
        <v>0</v>
      </c>
      <c r="T486" s="19">
        <v>0</v>
      </c>
      <c r="U486" s="19">
        <v>0</v>
      </c>
      <c r="V486" s="19">
        <v>0</v>
      </c>
      <c r="W486" s="19">
        <v>0</v>
      </c>
      <c r="X486" s="19">
        <v>0</v>
      </c>
      <c r="Y486" s="19">
        <v>0</v>
      </c>
      <c r="Z486" s="19">
        <v>0</v>
      </c>
      <c r="AA486" s="19">
        <v>0</v>
      </c>
      <c r="AB486" s="19">
        <v>0</v>
      </c>
      <c r="AC486" s="19">
        <v>0</v>
      </c>
      <c r="AD486" s="19">
        <v>0</v>
      </c>
      <c r="AE486" s="19">
        <v>0</v>
      </c>
      <c r="AF486" s="19">
        <v>0</v>
      </c>
      <c r="AG486" s="19">
        <v>0</v>
      </c>
      <c r="AH486" s="19">
        <v>0</v>
      </c>
      <c r="AI486" s="19">
        <v>0</v>
      </c>
      <c r="AJ486" s="19">
        <v>0</v>
      </c>
      <c r="AK486" s="19">
        <v>0</v>
      </c>
      <c r="AL486" s="19">
        <v>0</v>
      </c>
      <c r="AM486" s="19">
        <v>0</v>
      </c>
      <c r="AN486" s="19">
        <v>0</v>
      </c>
      <c r="AO486" s="19">
        <v>8538639.2402360868</v>
      </c>
      <c r="AP486" s="19">
        <v>0</v>
      </c>
    </row>
    <row r="487" spans="1:42" hidden="1">
      <c r="A487" s="15" t="s">
        <v>507</v>
      </c>
      <c r="B487" s="16" t="s">
        <v>508</v>
      </c>
      <c r="C487" s="17" t="s">
        <v>211</v>
      </c>
      <c r="D487" s="17" t="s">
        <v>601</v>
      </c>
      <c r="E487" s="17" t="s">
        <v>509</v>
      </c>
      <c r="F487" s="18" t="s">
        <v>602</v>
      </c>
      <c r="G487" s="19">
        <v>0</v>
      </c>
      <c r="H487" s="19">
        <v>0</v>
      </c>
      <c r="I487" s="19">
        <v>0</v>
      </c>
      <c r="J487" s="19">
        <v>0</v>
      </c>
      <c r="K487" s="19">
        <v>0</v>
      </c>
      <c r="L487" s="19">
        <v>0</v>
      </c>
      <c r="M487" s="19">
        <v>0</v>
      </c>
      <c r="N487" s="19">
        <v>0</v>
      </c>
      <c r="O487" s="19">
        <v>0</v>
      </c>
      <c r="P487" s="19">
        <v>0</v>
      </c>
      <c r="Q487" s="19">
        <v>0</v>
      </c>
      <c r="R487" s="19">
        <v>0</v>
      </c>
      <c r="S487" s="19">
        <v>0</v>
      </c>
      <c r="T487" s="19">
        <v>0</v>
      </c>
      <c r="U487" s="19">
        <v>0</v>
      </c>
      <c r="V487" s="19">
        <v>0</v>
      </c>
      <c r="W487" s="19">
        <v>0</v>
      </c>
      <c r="X487" s="19">
        <v>0</v>
      </c>
      <c r="Y487" s="19">
        <v>0</v>
      </c>
      <c r="Z487" s="19">
        <v>0</v>
      </c>
      <c r="AA487" s="19">
        <v>0</v>
      </c>
      <c r="AB487" s="19">
        <v>0</v>
      </c>
      <c r="AC487" s="19">
        <v>0</v>
      </c>
      <c r="AD487" s="19">
        <v>0</v>
      </c>
      <c r="AE487" s="19">
        <v>0</v>
      </c>
      <c r="AF487" s="19">
        <v>0</v>
      </c>
      <c r="AG487" s="19">
        <v>0</v>
      </c>
      <c r="AH487" s="19">
        <v>0</v>
      </c>
      <c r="AI487" s="19">
        <v>0</v>
      </c>
      <c r="AJ487" s="19">
        <v>0</v>
      </c>
      <c r="AK487" s="19">
        <v>0</v>
      </c>
      <c r="AL487" s="19">
        <v>0</v>
      </c>
      <c r="AM487" s="19">
        <v>0</v>
      </c>
      <c r="AN487" s="19">
        <v>0</v>
      </c>
      <c r="AO487" s="19">
        <v>0</v>
      </c>
      <c r="AP487" s="19">
        <v>0</v>
      </c>
    </row>
    <row r="488" spans="1:42" hidden="1">
      <c r="A488" s="15" t="s">
        <v>507</v>
      </c>
      <c r="B488" s="16" t="s">
        <v>508</v>
      </c>
      <c r="C488" s="17" t="s">
        <v>211</v>
      </c>
      <c r="D488" s="17" t="s">
        <v>601</v>
      </c>
      <c r="E488" s="17" t="s">
        <v>509</v>
      </c>
      <c r="F488" s="18" t="s">
        <v>603</v>
      </c>
      <c r="G488" s="19">
        <v>0</v>
      </c>
      <c r="H488" s="19">
        <v>0</v>
      </c>
      <c r="I488" s="19">
        <v>0</v>
      </c>
      <c r="J488" s="19">
        <v>0</v>
      </c>
      <c r="K488" s="19">
        <v>0</v>
      </c>
      <c r="L488" s="19">
        <v>0</v>
      </c>
      <c r="M488" s="19">
        <v>0</v>
      </c>
      <c r="N488" s="19">
        <v>0</v>
      </c>
      <c r="O488" s="19">
        <v>0</v>
      </c>
      <c r="P488" s="19">
        <v>0</v>
      </c>
      <c r="Q488" s="19">
        <v>0</v>
      </c>
      <c r="R488" s="19">
        <v>0</v>
      </c>
      <c r="S488" s="19">
        <v>0</v>
      </c>
      <c r="T488" s="19">
        <v>0</v>
      </c>
      <c r="U488" s="19">
        <v>0</v>
      </c>
      <c r="V488" s="19">
        <v>0</v>
      </c>
      <c r="W488" s="19">
        <v>0</v>
      </c>
      <c r="X488" s="19">
        <v>0</v>
      </c>
      <c r="Y488" s="19">
        <v>0</v>
      </c>
      <c r="Z488" s="19">
        <v>0</v>
      </c>
      <c r="AA488" s="19">
        <v>0</v>
      </c>
      <c r="AB488" s="19">
        <v>0</v>
      </c>
      <c r="AC488" s="19">
        <v>0</v>
      </c>
      <c r="AD488" s="19">
        <v>0</v>
      </c>
      <c r="AE488" s="19">
        <v>0</v>
      </c>
      <c r="AF488" s="19">
        <v>0</v>
      </c>
      <c r="AG488" s="19">
        <v>0</v>
      </c>
      <c r="AH488" s="19">
        <v>0</v>
      </c>
      <c r="AI488" s="19">
        <v>0</v>
      </c>
      <c r="AJ488" s="19">
        <v>0</v>
      </c>
      <c r="AK488" s="19">
        <v>0</v>
      </c>
      <c r="AL488" s="19">
        <v>0</v>
      </c>
      <c r="AM488" s="19">
        <v>0</v>
      </c>
      <c r="AN488" s="19">
        <v>0</v>
      </c>
      <c r="AO488" s="19">
        <v>0</v>
      </c>
      <c r="AP488" s="19">
        <v>0</v>
      </c>
    </row>
    <row r="489" spans="1:42" hidden="1">
      <c r="A489" s="15" t="s">
        <v>507</v>
      </c>
      <c r="B489" s="16" t="s">
        <v>508</v>
      </c>
      <c r="C489" s="17" t="s">
        <v>211</v>
      </c>
      <c r="D489" s="17" t="s">
        <v>601</v>
      </c>
      <c r="E489" s="17" t="s">
        <v>511</v>
      </c>
      <c r="F489" s="18" t="s">
        <v>604</v>
      </c>
      <c r="G489" s="19">
        <v>0</v>
      </c>
      <c r="H489" s="19">
        <v>0</v>
      </c>
      <c r="I489" s="19">
        <v>0</v>
      </c>
      <c r="J489" s="19">
        <v>0</v>
      </c>
      <c r="K489" s="19">
        <v>0</v>
      </c>
      <c r="L489" s="19">
        <v>0</v>
      </c>
      <c r="M489" s="19">
        <v>0</v>
      </c>
      <c r="N489" s="19">
        <v>0</v>
      </c>
      <c r="O489" s="19">
        <v>0</v>
      </c>
      <c r="P489" s="19">
        <v>0</v>
      </c>
      <c r="Q489" s="19">
        <v>0</v>
      </c>
      <c r="R489" s="19">
        <v>0</v>
      </c>
      <c r="S489" s="19">
        <v>0</v>
      </c>
      <c r="T489" s="19">
        <v>0</v>
      </c>
      <c r="U489" s="19">
        <v>0</v>
      </c>
      <c r="V489" s="19">
        <v>0</v>
      </c>
      <c r="W489" s="19">
        <v>0</v>
      </c>
      <c r="X489" s="19">
        <v>0</v>
      </c>
      <c r="Y489" s="19">
        <v>0</v>
      </c>
      <c r="Z489" s="19">
        <v>0</v>
      </c>
      <c r="AA489" s="19">
        <v>0</v>
      </c>
      <c r="AB489" s="19">
        <v>0</v>
      </c>
      <c r="AC489" s="19">
        <v>0</v>
      </c>
      <c r="AD489" s="19">
        <v>0</v>
      </c>
      <c r="AE489" s="19">
        <v>0</v>
      </c>
      <c r="AF489" s="19">
        <v>0</v>
      </c>
      <c r="AG489" s="19">
        <v>0</v>
      </c>
      <c r="AH489" s="19">
        <v>0</v>
      </c>
      <c r="AI489" s="19">
        <v>0</v>
      </c>
      <c r="AJ489" s="19">
        <v>0</v>
      </c>
      <c r="AK489" s="19">
        <v>0</v>
      </c>
      <c r="AL489" s="19">
        <v>0</v>
      </c>
      <c r="AM489" s="19">
        <v>0</v>
      </c>
      <c r="AN489" s="19">
        <v>0</v>
      </c>
      <c r="AO489" s="19">
        <v>0</v>
      </c>
      <c r="AP489" s="19">
        <v>0</v>
      </c>
    </row>
    <row r="490" spans="1:42" hidden="1">
      <c r="A490" s="15" t="s">
        <v>507</v>
      </c>
      <c r="B490" s="16" t="s">
        <v>508</v>
      </c>
      <c r="C490" s="17" t="s">
        <v>211</v>
      </c>
      <c r="D490" s="17" t="s">
        <v>601</v>
      </c>
      <c r="E490" s="17" t="s">
        <v>511</v>
      </c>
      <c r="F490" s="18" t="s">
        <v>605</v>
      </c>
      <c r="G490" s="19">
        <v>0</v>
      </c>
      <c r="H490" s="19">
        <v>0</v>
      </c>
      <c r="I490" s="19">
        <v>0</v>
      </c>
      <c r="J490" s="19">
        <v>0</v>
      </c>
      <c r="K490" s="19">
        <v>0</v>
      </c>
      <c r="L490" s="19">
        <v>0</v>
      </c>
      <c r="M490" s="19">
        <v>0</v>
      </c>
      <c r="N490" s="19">
        <v>0</v>
      </c>
      <c r="O490" s="19">
        <v>0</v>
      </c>
      <c r="P490" s="19">
        <v>0</v>
      </c>
      <c r="Q490" s="19">
        <v>0</v>
      </c>
      <c r="R490" s="19">
        <v>0</v>
      </c>
      <c r="S490" s="19">
        <v>0</v>
      </c>
      <c r="T490" s="19">
        <v>0</v>
      </c>
      <c r="U490" s="19">
        <v>0</v>
      </c>
      <c r="V490" s="19">
        <v>0</v>
      </c>
      <c r="W490" s="19">
        <v>0</v>
      </c>
      <c r="X490" s="19">
        <v>0</v>
      </c>
      <c r="Y490" s="19">
        <v>0</v>
      </c>
      <c r="Z490" s="19">
        <v>0</v>
      </c>
      <c r="AA490" s="19">
        <v>0</v>
      </c>
      <c r="AB490" s="19">
        <v>0</v>
      </c>
      <c r="AC490" s="19">
        <v>0</v>
      </c>
      <c r="AD490" s="19">
        <v>0</v>
      </c>
      <c r="AE490" s="19">
        <v>0</v>
      </c>
      <c r="AF490" s="19">
        <v>0</v>
      </c>
      <c r="AG490" s="19">
        <v>0</v>
      </c>
      <c r="AH490" s="19">
        <v>0</v>
      </c>
      <c r="AI490" s="19">
        <v>0</v>
      </c>
      <c r="AJ490" s="19">
        <v>0</v>
      </c>
      <c r="AK490" s="19">
        <v>0</v>
      </c>
      <c r="AL490" s="19">
        <v>0</v>
      </c>
      <c r="AM490" s="19">
        <v>0</v>
      </c>
      <c r="AN490" s="19">
        <v>0</v>
      </c>
      <c r="AO490" s="19">
        <v>0</v>
      </c>
      <c r="AP490" s="19">
        <v>0</v>
      </c>
    </row>
    <row r="491" spans="1:42" hidden="1">
      <c r="A491" s="15" t="s">
        <v>507</v>
      </c>
      <c r="B491" s="16" t="s">
        <v>508</v>
      </c>
      <c r="C491" s="17" t="s">
        <v>211</v>
      </c>
      <c r="D491" s="17" t="s">
        <v>601</v>
      </c>
      <c r="E491" s="17" t="s">
        <v>511</v>
      </c>
      <c r="F491" s="18" t="s">
        <v>606</v>
      </c>
      <c r="G491" s="19">
        <v>0</v>
      </c>
      <c r="H491" s="19">
        <v>0</v>
      </c>
      <c r="I491" s="19">
        <v>0</v>
      </c>
      <c r="J491" s="19">
        <v>0</v>
      </c>
      <c r="K491" s="19">
        <v>0</v>
      </c>
      <c r="L491" s="19">
        <v>0</v>
      </c>
      <c r="M491" s="19">
        <v>0</v>
      </c>
      <c r="N491" s="19">
        <v>0</v>
      </c>
      <c r="O491" s="19">
        <v>0</v>
      </c>
      <c r="P491" s="19">
        <v>0</v>
      </c>
      <c r="Q491" s="19">
        <v>0</v>
      </c>
      <c r="R491" s="19">
        <v>0</v>
      </c>
      <c r="S491" s="19">
        <v>0</v>
      </c>
      <c r="T491" s="19">
        <v>0</v>
      </c>
      <c r="U491" s="19">
        <v>0</v>
      </c>
      <c r="V491" s="19">
        <v>0</v>
      </c>
      <c r="W491" s="19">
        <v>0</v>
      </c>
      <c r="X491" s="19">
        <v>0</v>
      </c>
      <c r="Y491" s="19">
        <v>0</v>
      </c>
      <c r="Z491" s="19">
        <v>0</v>
      </c>
      <c r="AA491" s="19">
        <v>0</v>
      </c>
      <c r="AB491" s="19">
        <v>0</v>
      </c>
      <c r="AC491" s="19">
        <v>0</v>
      </c>
      <c r="AD491" s="19">
        <v>0</v>
      </c>
      <c r="AE491" s="19">
        <v>0</v>
      </c>
      <c r="AF491" s="19">
        <v>0</v>
      </c>
      <c r="AG491" s="19">
        <v>0</v>
      </c>
      <c r="AH491" s="19">
        <v>0</v>
      </c>
      <c r="AI491" s="19">
        <v>0</v>
      </c>
      <c r="AJ491" s="19">
        <v>0</v>
      </c>
      <c r="AK491" s="19">
        <v>0</v>
      </c>
      <c r="AL491" s="19">
        <v>0</v>
      </c>
      <c r="AM491" s="19">
        <v>0</v>
      </c>
      <c r="AN491" s="19">
        <v>0</v>
      </c>
      <c r="AO491" s="19">
        <v>0</v>
      </c>
      <c r="AP491" s="19">
        <v>0</v>
      </c>
    </row>
    <row r="492" spans="1:42" hidden="1">
      <c r="A492" s="15" t="s">
        <v>507</v>
      </c>
      <c r="B492" s="16" t="s">
        <v>508</v>
      </c>
      <c r="C492" s="17" t="s">
        <v>211</v>
      </c>
      <c r="D492" s="17" t="s">
        <v>601</v>
      </c>
      <c r="E492" s="17" t="s">
        <v>511</v>
      </c>
      <c r="F492" s="18" t="s">
        <v>607</v>
      </c>
      <c r="G492" s="19">
        <v>0</v>
      </c>
      <c r="H492" s="19">
        <v>0</v>
      </c>
      <c r="I492" s="19">
        <v>0</v>
      </c>
      <c r="J492" s="19">
        <v>0</v>
      </c>
      <c r="K492" s="19">
        <v>0</v>
      </c>
      <c r="L492" s="19">
        <v>0</v>
      </c>
      <c r="M492" s="19">
        <v>0</v>
      </c>
      <c r="N492" s="19">
        <v>0</v>
      </c>
      <c r="O492" s="19">
        <v>0</v>
      </c>
      <c r="P492" s="19">
        <v>0</v>
      </c>
      <c r="Q492" s="19">
        <v>0</v>
      </c>
      <c r="R492" s="19">
        <v>0</v>
      </c>
      <c r="S492" s="19">
        <v>0</v>
      </c>
      <c r="T492" s="19">
        <v>0</v>
      </c>
      <c r="U492" s="19">
        <v>0</v>
      </c>
      <c r="V492" s="19">
        <v>0</v>
      </c>
      <c r="W492" s="19">
        <v>0</v>
      </c>
      <c r="X492" s="19">
        <v>0</v>
      </c>
      <c r="Y492" s="19">
        <v>0</v>
      </c>
      <c r="Z492" s="19">
        <v>0</v>
      </c>
      <c r="AA492" s="19">
        <v>0</v>
      </c>
      <c r="AB492" s="19">
        <v>0</v>
      </c>
      <c r="AC492" s="19">
        <v>0</v>
      </c>
      <c r="AD492" s="19">
        <v>0</v>
      </c>
      <c r="AE492" s="19">
        <v>0</v>
      </c>
      <c r="AF492" s="19">
        <v>0</v>
      </c>
      <c r="AG492" s="19">
        <v>0</v>
      </c>
      <c r="AH492" s="19">
        <v>0</v>
      </c>
      <c r="AI492" s="19">
        <v>0</v>
      </c>
      <c r="AJ492" s="19">
        <v>0</v>
      </c>
      <c r="AK492" s="19">
        <v>0</v>
      </c>
      <c r="AL492" s="19">
        <v>0</v>
      </c>
      <c r="AM492" s="19">
        <v>0</v>
      </c>
      <c r="AN492" s="19">
        <v>0</v>
      </c>
      <c r="AO492" s="19">
        <v>0</v>
      </c>
      <c r="AP492" s="19">
        <v>0</v>
      </c>
    </row>
    <row r="493" spans="1:42" hidden="1">
      <c r="A493" s="15" t="s">
        <v>507</v>
      </c>
      <c r="B493" s="16" t="s">
        <v>508</v>
      </c>
      <c r="C493" s="17" t="s">
        <v>211</v>
      </c>
      <c r="D493" s="17" t="s">
        <v>601</v>
      </c>
      <c r="E493" s="17" t="s">
        <v>528</v>
      </c>
      <c r="F493" s="18" t="s">
        <v>608</v>
      </c>
      <c r="G493" s="19">
        <v>0</v>
      </c>
      <c r="H493" s="19">
        <v>0</v>
      </c>
      <c r="I493" s="19">
        <v>0</v>
      </c>
      <c r="J493" s="19">
        <v>0</v>
      </c>
      <c r="K493" s="19">
        <v>0</v>
      </c>
      <c r="L493" s="19">
        <v>0</v>
      </c>
      <c r="M493" s="19">
        <v>0</v>
      </c>
      <c r="N493" s="19">
        <v>0</v>
      </c>
      <c r="O493" s="19">
        <v>0</v>
      </c>
      <c r="P493" s="19">
        <v>0</v>
      </c>
      <c r="Q493" s="19">
        <v>0</v>
      </c>
      <c r="R493" s="19">
        <v>0</v>
      </c>
      <c r="S493" s="19">
        <v>0</v>
      </c>
      <c r="T493" s="19">
        <v>0</v>
      </c>
      <c r="U493" s="19">
        <v>0</v>
      </c>
      <c r="V493" s="19">
        <v>0</v>
      </c>
      <c r="W493" s="19">
        <v>0</v>
      </c>
      <c r="X493" s="19">
        <v>0</v>
      </c>
      <c r="Y493" s="19">
        <v>0</v>
      </c>
      <c r="Z493" s="19">
        <v>0</v>
      </c>
      <c r="AA493" s="19">
        <v>0</v>
      </c>
      <c r="AB493" s="19">
        <v>0</v>
      </c>
      <c r="AC493" s="19">
        <v>0</v>
      </c>
      <c r="AD493" s="19">
        <v>0</v>
      </c>
      <c r="AE493" s="19">
        <v>0</v>
      </c>
      <c r="AF493" s="19">
        <v>0</v>
      </c>
      <c r="AG493" s="19">
        <v>0</v>
      </c>
      <c r="AH493" s="19">
        <v>0</v>
      </c>
      <c r="AI493" s="19">
        <v>0</v>
      </c>
      <c r="AJ493" s="19">
        <v>0</v>
      </c>
      <c r="AK493" s="19">
        <v>0</v>
      </c>
      <c r="AL493" s="19">
        <v>0</v>
      </c>
      <c r="AM493" s="19">
        <v>0</v>
      </c>
      <c r="AN493" s="19">
        <v>0</v>
      </c>
      <c r="AO493" s="19">
        <v>0</v>
      </c>
      <c r="AP493" s="19">
        <v>0</v>
      </c>
    </row>
    <row r="494" spans="1:42" hidden="1">
      <c r="A494" s="15" t="s">
        <v>507</v>
      </c>
      <c r="B494" s="16" t="s">
        <v>508</v>
      </c>
      <c r="C494" s="17" t="s">
        <v>211</v>
      </c>
      <c r="D494" s="17" t="s">
        <v>601</v>
      </c>
      <c r="E494" s="17" t="s">
        <v>528</v>
      </c>
      <c r="F494" s="18" t="s">
        <v>609</v>
      </c>
      <c r="G494" s="19">
        <v>0</v>
      </c>
      <c r="H494" s="19">
        <v>0</v>
      </c>
      <c r="I494" s="19">
        <v>0</v>
      </c>
      <c r="J494" s="19">
        <v>0</v>
      </c>
      <c r="K494" s="19">
        <v>0</v>
      </c>
      <c r="L494" s="19">
        <v>0</v>
      </c>
      <c r="M494" s="19">
        <v>0</v>
      </c>
      <c r="N494" s="19">
        <v>0</v>
      </c>
      <c r="O494" s="19">
        <v>0</v>
      </c>
      <c r="P494" s="19">
        <v>0</v>
      </c>
      <c r="Q494" s="19">
        <v>0</v>
      </c>
      <c r="R494" s="19">
        <v>0</v>
      </c>
      <c r="S494" s="19">
        <v>0</v>
      </c>
      <c r="T494" s="19">
        <v>0</v>
      </c>
      <c r="U494" s="19">
        <v>0</v>
      </c>
      <c r="V494" s="19">
        <v>0</v>
      </c>
      <c r="W494" s="19">
        <v>0</v>
      </c>
      <c r="X494" s="19">
        <v>0</v>
      </c>
      <c r="Y494" s="19">
        <v>0</v>
      </c>
      <c r="Z494" s="19">
        <v>0</v>
      </c>
      <c r="AA494" s="19">
        <v>0</v>
      </c>
      <c r="AB494" s="19">
        <v>0</v>
      </c>
      <c r="AC494" s="19">
        <v>0</v>
      </c>
      <c r="AD494" s="19">
        <v>0</v>
      </c>
      <c r="AE494" s="19">
        <v>0</v>
      </c>
      <c r="AF494" s="19">
        <v>0</v>
      </c>
      <c r="AG494" s="19">
        <v>0</v>
      </c>
      <c r="AH494" s="19">
        <v>0</v>
      </c>
      <c r="AI494" s="19">
        <v>0</v>
      </c>
      <c r="AJ494" s="19">
        <v>0</v>
      </c>
      <c r="AK494" s="19">
        <v>0</v>
      </c>
      <c r="AL494" s="19">
        <v>0</v>
      </c>
      <c r="AM494" s="19">
        <v>0</v>
      </c>
      <c r="AN494" s="19">
        <v>0</v>
      </c>
      <c r="AO494" s="19">
        <v>0</v>
      </c>
      <c r="AP494" s="19">
        <v>0</v>
      </c>
    </row>
    <row r="495" spans="1:42" hidden="1">
      <c r="A495" s="15" t="s">
        <v>507</v>
      </c>
      <c r="B495" s="16" t="s">
        <v>508</v>
      </c>
      <c r="C495" s="17" t="s">
        <v>211</v>
      </c>
      <c r="D495" s="17" t="s">
        <v>601</v>
      </c>
      <c r="E495" s="17" t="s">
        <v>528</v>
      </c>
      <c r="F495" s="18" t="s">
        <v>610</v>
      </c>
      <c r="G495" s="19">
        <v>0</v>
      </c>
      <c r="H495" s="19">
        <v>0</v>
      </c>
      <c r="I495" s="19">
        <v>0</v>
      </c>
      <c r="J495" s="19">
        <v>0</v>
      </c>
      <c r="K495" s="19">
        <v>0</v>
      </c>
      <c r="L495" s="19">
        <v>0</v>
      </c>
      <c r="M495" s="19">
        <v>0</v>
      </c>
      <c r="N495" s="19">
        <v>0</v>
      </c>
      <c r="O495" s="19">
        <v>0</v>
      </c>
      <c r="P495" s="19">
        <v>0</v>
      </c>
      <c r="Q495" s="19">
        <v>0</v>
      </c>
      <c r="R495" s="19">
        <v>0</v>
      </c>
      <c r="S495" s="19">
        <v>0</v>
      </c>
      <c r="T495" s="19">
        <v>0</v>
      </c>
      <c r="U495" s="19">
        <v>0</v>
      </c>
      <c r="V495" s="19">
        <v>0</v>
      </c>
      <c r="W495" s="19">
        <v>0</v>
      </c>
      <c r="X495" s="19">
        <v>0</v>
      </c>
      <c r="Y495" s="19">
        <v>0</v>
      </c>
      <c r="Z495" s="19">
        <v>0</v>
      </c>
      <c r="AA495" s="19">
        <v>0</v>
      </c>
      <c r="AB495" s="19">
        <v>0</v>
      </c>
      <c r="AC495" s="19">
        <v>0</v>
      </c>
      <c r="AD495" s="19">
        <v>0</v>
      </c>
      <c r="AE495" s="19">
        <v>0</v>
      </c>
      <c r="AF495" s="19">
        <v>0</v>
      </c>
      <c r="AG495" s="19">
        <v>0</v>
      </c>
      <c r="AH495" s="19">
        <v>0</v>
      </c>
      <c r="AI495" s="19">
        <v>0</v>
      </c>
      <c r="AJ495" s="19">
        <v>0</v>
      </c>
      <c r="AK495" s="19">
        <v>0</v>
      </c>
      <c r="AL495" s="19">
        <v>0</v>
      </c>
      <c r="AM495" s="19">
        <v>0</v>
      </c>
      <c r="AN495" s="19">
        <v>0</v>
      </c>
      <c r="AO495" s="19">
        <v>0</v>
      </c>
      <c r="AP495" s="19">
        <v>0</v>
      </c>
    </row>
    <row r="496" spans="1:42" hidden="1">
      <c r="A496" s="15" t="s">
        <v>507</v>
      </c>
      <c r="B496" s="16" t="s">
        <v>508</v>
      </c>
      <c r="C496" s="17" t="s">
        <v>211</v>
      </c>
      <c r="D496" s="17" t="s">
        <v>601</v>
      </c>
      <c r="E496" s="17" t="s">
        <v>528</v>
      </c>
      <c r="F496" s="18" t="s">
        <v>611</v>
      </c>
      <c r="G496" s="19">
        <v>0</v>
      </c>
      <c r="H496" s="19">
        <v>0</v>
      </c>
      <c r="I496" s="19">
        <v>0</v>
      </c>
      <c r="J496" s="19">
        <v>0</v>
      </c>
      <c r="K496" s="19">
        <v>0</v>
      </c>
      <c r="L496" s="19">
        <v>0</v>
      </c>
      <c r="M496" s="19">
        <v>0</v>
      </c>
      <c r="N496" s="19">
        <v>0</v>
      </c>
      <c r="O496" s="19">
        <v>0</v>
      </c>
      <c r="P496" s="19">
        <v>0</v>
      </c>
      <c r="Q496" s="19">
        <v>0</v>
      </c>
      <c r="R496" s="19">
        <v>0</v>
      </c>
      <c r="S496" s="19">
        <v>0</v>
      </c>
      <c r="T496" s="19">
        <v>0</v>
      </c>
      <c r="U496" s="19">
        <v>0</v>
      </c>
      <c r="V496" s="19">
        <v>0</v>
      </c>
      <c r="W496" s="19">
        <v>0</v>
      </c>
      <c r="X496" s="19">
        <v>0</v>
      </c>
      <c r="Y496" s="19">
        <v>0</v>
      </c>
      <c r="Z496" s="19">
        <v>0</v>
      </c>
      <c r="AA496" s="19">
        <v>0</v>
      </c>
      <c r="AB496" s="19">
        <v>0</v>
      </c>
      <c r="AC496" s="19">
        <v>0</v>
      </c>
      <c r="AD496" s="19">
        <v>0</v>
      </c>
      <c r="AE496" s="19">
        <v>0</v>
      </c>
      <c r="AF496" s="19">
        <v>0</v>
      </c>
      <c r="AG496" s="19">
        <v>0</v>
      </c>
      <c r="AH496" s="19">
        <v>0</v>
      </c>
      <c r="AI496" s="19">
        <v>0</v>
      </c>
      <c r="AJ496" s="19">
        <v>0</v>
      </c>
      <c r="AK496" s="19">
        <v>0</v>
      </c>
      <c r="AL496" s="19">
        <v>0</v>
      </c>
      <c r="AM496" s="19">
        <v>0</v>
      </c>
      <c r="AN496" s="19">
        <v>0</v>
      </c>
      <c r="AO496" s="19">
        <v>0</v>
      </c>
      <c r="AP496" s="19">
        <v>0</v>
      </c>
    </row>
    <row r="497" spans="1:42" hidden="1">
      <c r="A497" s="15" t="s">
        <v>507</v>
      </c>
      <c r="B497" s="16" t="s">
        <v>508</v>
      </c>
      <c r="C497" s="17" t="s">
        <v>211</v>
      </c>
      <c r="D497" s="17" t="s">
        <v>601</v>
      </c>
      <c r="E497" s="17" t="s">
        <v>530</v>
      </c>
      <c r="F497" s="18" t="s">
        <v>612</v>
      </c>
      <c r="G497" s="19">
        <v>0</v>
      </c>
      <c r="H497" s="19">
        <v>0</v>
      </c>
      <c r="I497" s="19">
        <v>0</v>
      </c>
      <c r="J497" s="19">
        <v>0</v>
      </c>
      <c r="K497" s="19">
        <v>0</v>
      </c>
      <c r="L497" s="19">
        <v>0</v>
      </c>
      <c r="M497" s="19">
        <v>0</v>
      </c>
      <c r="N497" s="19">
        <v>0</v>
      </c>
      <c r="O497" s="19">
        <v>0</v>
      </c>
      <c r="P497" s="19">
        <v>0</v>
      </c>
      <c r="Q497" s="19">
        <v>0</v>
      </c>
      <c r="R497" s="19">
        <v>0</v>
      </c>
      <c r="S497" s="19">
        <v>0</v>
      </c>
      <c r="T497" s="19">
        <v>0</v>
      </c>
      <c r="U497" s="19">
        <v>0</v>
      </c>
      <c r="V497" s="19">
        <v>0</v>
      </c>
      <c r="W497" s="19">
        <v>0</v>
      </c>
      <c r="X497" s="19">
        <v>0</v>
      </c>
      <c r="Y497" s="19">
        <v>0</v>
      </c>
      <c r="Z497" s="19">
        <v>0</v>
      </c>
      <c r="AA497" s="19">
        <v>0</v>
      </c>
      <c r="AB497" s="19">
        <v>0</v>
      </c>
      <c r="AC497" s="19">
        <v>0</v>
      </c>
      <c r="AD497" s="19">
        <v>0</v>
      </c>
      <c r="AE497" s="19">
        <v>0</v>
      </c>
      <c r="AF497" s="19">
        <v>0</v>
      </c>
      <c r="AG497" s="19">
        <v>0</v>
      </c>
      <c r="AH497" s="19">
        <v>0</v>
      </c>
      <c r="AI497" s="19">
        <v>0</v>
      </c>
      <c r="AJ497" s="19">
        <v>0</v>
      </c>
      <c r="AK497" s="19">
        <v>0</v>
      </c>
      <c r="AL497" s="19">
        <v>0</v>
      </c>
      <c r="AM497" s="19">
        <v>0</v>
      </c>
      <c r="AN497" s="19">
        <v>0</v>
      </c>
      <c r="AO497" s="19">
        <v>0</v>
      </c>
      <c r="AP497" s="19">
        <v>0</v>
      </c>
    </row>
    <row r="498" spans="1:42" hidden="1">
      <c r="A498" s="15" t="s">
        <v>507</v>
      </c>
      <c r="B498" s="16" t="s">
        <v>508</v>
      </c>
      <c r="C498" s="17" t="s">
        <v>211</v>
      </c>
      <c r="D498" s="17" t="s">
        <v>601</v>
      </c>
      <c r="E498" s="17" t="s">
        <v>530</v>
      </c>
      <c r="F498" s="18" t="s">
        <v>613</v>
      </c>
      <c r="G498" s="19">
        <v>0</v>
      </c>
      <c r="H498" s="19">
        <v>0</v>
      </c>
      <c r="I498" s="19">
        <v>0</v>
      </c>
      <c r="J498" s="19">
        <v>0</v>
      </c>
      <c r="K498" s="19">
        <v>0</v>
      </c>
      <c r="L498" s="19">
        <v>0</v>
      </c>
      <c r="M498" s="19">
        <v>0</v>
      </c>
      <c r="N498" s="19">
        <v>0</v>
      </c>
      <c r="O498" s="19">
        <v>0</v>
      </c>
      <c r="P498" s="19">
        <v>0</v>
      </c>
      <c r="Q498" s="19">
        <v>0</v>
      </c>
      <c r="R498" s="19">
        <v>0</v>
      </c>
      <c r="S498" s="19">
        <v>0</v>
      </c>
      <c r="T498" s="19">
        <v>0</v>
      </c>
      <c r="U498" s="19">
        <v>0</v>
      </c>
      <c r="V498" s="19">
        <v>0</v>
      </c>
      <c r="W498" s="19">
        <v>0</v>
      </c>
      <c r="X498" s="19">
        <v>0</v>
      </c>
      <c r="Y498" s="19">
        <v>0</v>
      </c>
      <c r="Z498" s="19">
        <v>0</v>
      </c>
      <c r="AA498" s="19">
        <v>0</v>
      </c>
      <c r="AB498" s="19">
        <v>0</v>
      </c>
      <c r="AC498" s="19">
        <v>0</v>
      </c>
      <c r="AD498" s="19">
        <v>0</v>
      </c>
      <c r="AE498" s="19">
        <v>0</v>
      </c>
      <c r="AF498" s="19">
        <v>0</v>
      </c>
      <c r="AG498" s="19">
        <v>0</v>
      </c>
      <c r="AH498" s="19">
        <v>0</v>
      </c>
      <c r="AI498" s="19">
        <v>0</v>
      </c>
      <c r="AJ498" s="19">
        <v>0</v>
      </c>
      <c r="AK498" s="19">
        <v>0</v>
      </c>
      <c r="AL498" s="19">
        <v>0</v>
      </c>
      <c r="AM498" s="19">
        <v>0</v>
      </c>
      <c r="AN498" s="19">
        <v>0</v>
      </c>
      <c r="AO498" s="19">
        <v>0</v>
      </c>
      <c r="AP498" s="19">
        <v>0</v>
      </c>
    </row>
    <row r="499" spans="1:42" hidden="1">
      <c r="A499" s="15" t="s">
        <v>507</v>
      </c>
      <c r="B499" s="16" t="s">
        <v>508</v>
      </c>
      <c r="C499" s="17" t="s">
        <v>211</v>
      </c>
      <c r="D499" s="17" t="s">
        <v>601</v>
      </c>
      <c r="E499" s="17" t="s">
        <v>516</v>
      </c>
      <c r="F499" s="18" t="s">
        <v>614</v>
      </c>
      <c r="G499" s="19">
        <v>0</v>
      </c>
      <c r="H499" s="19">
        <v>0</v>
      </c>
      <c r="I499" s="19">
        <v>0</v>
      </c>
      <c r="J499" s="19">
        <v>0</v>
      </c>
      <c r="K499" s="19">
        <v>0</v>
      </c>
      <c r="L499" s="19">
        <v>0</v>
      </c>
      <c r="M499" s="19">
        <v>0</v>
      </c>
      <c r="N499" s="19">
        <v>0</v>
      </c>
      <c r="O499" s="19">
        <v>0</v>
      </c>
      <c r="P499" s="19">
        <v>0</v>
      </c>
      <c r="Q499" s="19">
        <v>0</v>
      </c>
      <c r="R499" s="19">
        <v>0</v>
      </c>
      <c r="S499" s="19">
        <v>0</v>
      </c>
      <c r="T499" s="19">
        <v>0</v>
      </c>
      <c r="U499" s="19">
        <v>0</v>
      </c>
      <c r="V499" s="19">
        <v>0</v>
      </c>
      <c r="W499" s="19">
        <v>0</v>
      </c>
      <c r="X499" s="19">
        <v>0</v>
      </c>
      <c r="Y499" s="19">
        <v>0</v>
      </c>
      <c r="Z499" s="19">
        <v>0</v>
      </c>
      <c r="AA499" s="19">
        <v>0</v>
      </c>
      <c r="AB499" s="19">
        <v>0</v>
      </c>
      <c r="AC499" s="19">
        <v>0</v>
      </c>
      <c r="AD499" s="19">
        <v>0</v>
      </c>
      <c r="AE499" s="19">
        <v>0</v>
      </c>
      <c r="AF499" s="19">
        <v>0</v>
      </c>
      <c r="AG499" s="19">
        <v>0</v>
      </c>
      <c r="AH499" s="19">
        <v>0</v>
      </c>
      <c r="AI499" s="19">
        <v>0</v>
      </c>
      <c r="AJ499" s="19">
        <v>0</v>
      </c>
      <c r="AK499" s="19">
        <v>0</v>
      </c>
      <c r="AL499" s="19">
        <v>0</v>
      </c>
      <c r="AM499" s="19">
        <v>0</v>
      </c>
      <c r="AN499" s="19">
        <v>0</v>
      </c>
      <c r="AO499" s="19">
        <v>0</v>
      </c>
      <c r="AP499" s="19">
        <v>0</v>
      </c>
    </row>
    <row r="500" spans="1:42" hidden="1">
      <c r="A500" s="15" t="s">
        <v>507</v>
      </c>
      <c r="B500" s="16" t="s">
        <v>508</v>
      </c>
      <c r="C500" s="17" t="s">
        <v>211</v>
      </c>
      <c r="D500" s="17" t="s">
        <v>601</v>
      </c>
      <c r="E500" s="17" t="s">
        <v>516</v>
      </c>
      <c r="F500" s="18" t="s">
        <v>615</v>
      </c>
      <c r="G500" s="19">
        <v>0</v>
      </c>
      <c r="H500" s="19">
        <v>0</v>
      </c>
      <c r="I500" s="19">
        <v>0</v>
      </c>
      <c r="J500" s="19">
        <v>0</v>
      </c>
      <c r="K500" s="19">
        <v>0</v>
      </c>
      <c r="L500" s="19">
        <v>0</v>
      </c>
      <c r="M500" s="19">
        <v>0</v>
      </c>
      <c r="N500" s="19">
        <v>0</v>
      </c>
      <c r="O500" s="19">
        <v>0</v>
      </c>
      <c r="P500" s="19">
        <v>0</v>
      </c>
      <c r="Q500" s="19">
        <v>0</v>
      </c>
      <c r="R500" s="19">
        <v>0</v>
      </c>
      <c r="S500" s="19">
        <v>0</v>
      </c>
      <c r="T500" s="19">
        <v>0</v>
      </c>
      <c r="U500" s="19">
        <v>0</v>
      </c>
      <c r="V500" s="19">
        <v>0</v>
      </c>
      <c r="W500" s="19">
        <v>0</v>
      </c>
      <c r="X500" s="19">
        <v>0</v>
      </c>
      <c r="Y500" s="19">
        <v>0</v>
      </c>
      <c r="Z500" s="19">
        <v>0</v>
      </c>
      <c r="AA500" s="19">
        <v>0</v>
      </c>
      <c r="AB500" s="19">
        <v>0</v>
      </c>
      <c r="AC500" s="19">
        <v>0</v>
      </c>
      <c r="AD500" s="19">
        <v>0</v>
      </c>
      <c r="AE500" s="19">
        <v>0</v>
      </c>
      <c r="AF500" s="19">
        <v>0</v>
      </c>
      <c r="AG500" s="19">
        <v>0</v>
      </c>
      <c r="AH500" s="19">
        <v>0</v>
      </c>
      <c r="AI500" s="19">
        <v>0</v>
      </c>
      <c r="AJ500" s="19">
        <v>0</v>
      </c>
      <c r="AK500" s="19">
        <v>0</v>
      </c>
      <c r="AL500" s="19">
        <v>0</v>
      </c>
      <c r="AM500" s="19">
        <v>0</v>
      </c>
      <c r="AN500" s="19">
        <v>0</v>
      </c>
      <c r="AO500" s="19">
        <v>0</v>
      </c>
      <c r="AP500" s="19">
        <v>0</v>
      </c>
    </row>
    <row r="501" spans="1:42" hidden="1">
      <c r="A501" s="15" t="s">
        <v>507</v>
      </c>
      <c r="B501" s="16" t="s">
        <v>508</v>
      </c>
      <c r="C501" s="17" t="s">
        <v>211</v>
      </c>
      <c r="D501" s="17" t="s">
        <v>601</v>
      </c>
      <c r="E501" s="17" t="s">
        <v>516</v>
      </c>
      <c r="F501" s="18" t="s">
        <v>616</v>
      </c>
      <c r="G501" s="19">
        <v>0</v>
      </c>
      <c r="H501" s="19">
        <v>0</v>
      </c>
      <c r="I501" s="19">
        <v>0</v>
      </c>
      <c r="J501" s="19">
        <v>0</v>
      </c>
      <c r="K501" s="19">
        <v>0</v>
      </c>
      <c r="L501" s="19">
        <v>0</v>
      </c>
      <c r="M501" s="19">
        <v>0</v>
      </c>
      <c r="N501" s="19">
        <v>0</v>
      </c>
      <c r="O501" s="19">
        <v>0</v>
      </c>
      <c r="P501" s="19">
        <v>0</v>
      </c>
      <c r="Q501" s="19">
        <v>0</v>
      </c>
      <c r="R501" s="19">
        <v>0</v>
      </c>
      <c r="S501" s="19">
        <v>0</v>
      </c>
      <c r="T501" s="19">
        <v>0</v>
      </c>
      <c r="U501" s="19">
        <v>0</v>
      </c>
      <c r="V501" s="19">
        <v>0</v>
      </c>
      <c r="W501" s="19">
        <v>0</v>
      </c>
      <c r="X501" s="19">
        <v>0</v>
      </c>
      <c r="Y501" s="19">
        <v>0</v>
      </c>
      <c r="Z501" s="19">
        <v>0</v>
      </c>
      <c r="AA501" s="19">
        <v>0</v>
      </c>
      <c r="AB501" s="19">
        <v>0</v>
      </c>
      <c r="AC501" s="19">
        <v>0</v>
      </c>
      <c r="AD501" s="19">
        <v>0</v>
      </c>
      <c r="AE501" s="19">
        <v>0</v>
      </c>
      <c r="AF501" s="19">
        <v>0</v>
      </c>
      <c r="AG501" s="19">
        <v>0</v>
      </c>
      <c r="AH501" s="19">
        <v>0</v>
      </c>
      <c r="AI501" s="19">
        <v>0</v>
      </c>
      <c r="AJ501" s="19">
        <v>0</v>
      </c>
      <c r="AK501" s="19">
        <v>0</v>
      </c>
      <c r="AL501" s="19">
        <v>0</v>
      </c>
      <c r="AM501" s="19">
        <v>0</v>
      </c>
      <c r="AN501" s="19">
        <v>0</v>
      </c>
      <c r="AO501" s="19">
        <v>0</v>
      </c>
      <c r="AP501" s="19">
        <v>0</v>
      </c>
    </row>
    <row r="502" spans="1:42" hidden="1">
      <c r="A502" s="15" t="s">
        <v>507</v>
      </c>
      <c r="B502" s="16" t="s">
        <v>508</v>
      </c>
      <c r="C502" s="17" t="s">
        <v>211</v>
      </c>
      <c r="D502" s="17" t="s">
        <v>617</v>
      </c>
      <c r="E502" s="17" t="s">
        <v>509</v>
      </c>
      <c r="F502" s="18" t="s">
        <v>618</v>
      </c>
      <c r="G502" s="19">
        <v>0</v>
      </c>
      <c r="H502" s="19">
        <v>0</v>
      </c>
      <c r="I502" s="19">
        <v>0</v>
      </c>
      <c r="J502" s="19">
        <v>0</v>
      </c>
      <c r="K502" s="19">
        <v>0</v>
      </c>
      <c r="L502" s="19">
        <v>0</v>
      </c>
      <c r="M502" s="19">
        <v>0</v>
      </c>
      <c r="N502" s="19">
        <v>0</v>
      </c>
      <c r="O502" s="19">
        <v>0</v>
      </c>
      <c r="P502" s="19">
        <v>0</v>
      </c>
      <c r="Q502" s="19">
        <v>0</v>
      </c>
      <c r="R502" s="19">
        <v>0</v>
      </c>
      <c r="S502" s="19">
        <v>0</v>
      </c>
      <c r="T502" s="19">
        <v>0</v>
      </c>
      <c r="U502" s="19">
        <v>0</v>
      </c>
      <c r="V502" s="19">
        <v>0</v>
      </c>
      <c r="W502" s="19">
        <v>0</v>
      </c>
      <c r="X502" s="19">
        <v>0</v>
      </c>
      <c r="Y502" s="19">
        <v>0</v>
      </c>
      <c r="Z502" s="19">
        <v>0</v>
      </c>
      <c r="AA502" s="19">
        <v>0</v>
      </c>
      <c r="AB502" s="19">
        <v>0</v>
      </c>
      <c r="AC502" s="19">
        <v>0</v>
      </c>
      <c r="AD502" s="19">
        <v>0</v>
      </c>
      <c r="AE502" s="19">
        <v>0</v>
      </c>
      <c r="AF502" s="19">
        <v>0</v>
      </c>
      <c r="AG502" s="19">
        <v>0</v>
      </c>
      <c r="AH502" s="19">
        <v>0</v>
      </c>
      <c r="AI502" s="19">
        <v>0</v>
      </c>
      <c r="AJ502" s="19">
        <v>0</v>
      </c>
      <c r="AK502" s="19">
        <v>0</v>
      </c>
      <c r="AL502" s="19">
        <v>0</v>
      </c>
      <c r="AM502" s="19">
        <v>0</v>
      </c>
      <c r="AN502" s="19">
        <v>0</v>
      </c>
      <c r="AO502" s="19">
        <v>0</v>
      </c>
      <c r="AP502" s="19">
        <v>0</v>
      </c>
    </row>
    <row r="503" spans="1:42" hidden="1">
      <c r="A503" s="15" t="s">
        <v>507</v>
      </c>
      <c r="B503" s="16" t="s">
        <v>508</v>
      </c>
      <c r="C503" s="17" t="s">
        <v>211</v>
      </c>
      <c r="D503" s="17" t="s">
        <v>617</v>
      </c>
      <c r="E503" s="17" t="s">
        <v>511</v>
      </c>
      <c r="F503" s="18" t="s">
        <v>619</v>
      </c>
      <c r="G503" s="19">
        <v>0</v>
      </c>
      <c r="H503" s="19">
        <v>0</v>
      </c>
      <c r="I503" s="19">
        <v>0</v>
      </c>
      <c r="J503" s="19">
        <v>0</v>
      </c>
      <c r="K503" s="19">
        <v>0</v>
      </c>
      <c r="L503" s="19">
        <v>0</v>
      </c>
      <c r="M503" s="19">
        <v>0</v>
      </c>
      <c r="N503" s="19">
        <v>0</v>
      </c>
      <c r="O503" s="19">
        <v>0</v>
      </c>
      <c r="P503" s="19">
        <v>0</v>
      </c>
      <c r="Q503" s="19">
        <v>0</v>
      </c>
      <c r="R503" s="19">
        <v>0</v>
      </c>
      <c r="S503" s="19">
        <v>0</v>
      </c>
      <c r="T503" s="19">
        <v>0</v>
      </c>
      <c r="U503" s="19">
        <v>0</v>
      </c>
      <c r="V503" s="19">
        <v>0</v>
      </c>
      <c r="W503" s="19">
        <v>0</v>
      </c>
      <c r="X503" s="19">
        <v>0</v>
      </c>
      <c r="Y503" s="19">
        <v>0</v>
      </c>
      <c r="Z503" s="19">
        <v>0</v>
      </c>
      <c r="AA503" s="19">
        <v>0</v>
      </c>
      <c r="AB503" s="19">
        <v>0</v>
      </c>
      <c r="AC503" s="19">
        <v>0</v>
      </c>
      <c r="AD503" s="19">
        <v>0</v>
      </c>
      <c r="AE503" s="19">
        <v>0</v>
      </c>
      <c r="AF503" s="19">
        <v>0</v>
      </c>
      <c r="AG503" s="19">
        <v>0</v>
      </c>
      <c r="AH503" s="19">
        <v>0</v>
      </c>
      <c r="AI503" s="19">
        <v>0</v>
      </c>
      <c r="AJ503" s="19">
        <v>0</v>
      </c>
      <c r="AK503" s="19">
        <v>0</v>
      </c>
      <c r="AL503" s="19">
        <v>0</v>
      </c>
      <c r="AM503" s="19">
        <v>0</v>
      </c>
      <c r="AN503" s="19">
        <v>0</v>
      </c>
      <c r="AO503" s="19">
        <v>0</v>
      </c>
      <c r="AP503" s="19">
        <v>0</v>
      </c>
    </row>
    <row r="504" spans="1:42" hidden="1">
      <c r="A504" s="15" t="s">
        <v>507</v>
      </c>
      <c r="B504" s="16" t="s">
        <v>508</v>
      </c>
      <c r="C504" s="17" t="s">
        <v>211</v>
      </c>
      <c r="D504" s="17" t="s">
        <v>617</v>
      </c>
      <c r="E504" s="17" t="s">
        <v>528</v>
      </c>
      <c r="F504" s="18" t="s">
        <v>620</v>
      </c>
      <c r="G504" s="19">
        <v>0</v>
      </c>
      <c r="H504" s="19">
        <v>0</v>
      </c>
      <c r="I504" s="19">
        <v>0</v>
      </c>
      <c r="J504" s="19">
        <v>0</v>
      </c>
      <c r="K504" s="19">
        <v>0</v>
      </c>
      <c r="L504" s="19">
        <v>0</v>
      </c>
      <c r="M504" s="19">
        <v>0</v>
      </c>
      <c r="N504" s="19">
        <v>0</v>
      </c>
      <c r="O504" s="19">
        <v>0</v>
      </c>
      <c r="P504" s="19">
        <v>0</v>
      </c>
      <c r="Q504" s="19">
        <v>0</v>
      </c>
      <c r="R504" s="19">
        <v>0</v>
      </c>
      <c r="S504" s="19">
        <v>0</v>
      </c>
      <c r="T504" s="19">
        <v>0</v>
      </c>
      <c r="U504" s="19">
        <v>0</v>
      </c>
      <c r="V504" s="19">
        <v>0</v>
      </c>
      <c r="W504" s="19">
        <v>0</v>
      </c>
      <c r="X504" s="19">
        <v>0</v>
      </c>
      <c r="Y504" s="19">
        <v>0</v>
      </c>
      <c r="Z504" s="19">
        <v>0</v>
      </c>
      <c r="AA504" s="19">
        <v>0</v>
      </c>
      <c r="AB504" s="19">
        <v>0</v>
      </c>
      <c r="AC504" s="19">
        <v>0</v>
      </c>
      <c r="AD504" s="19">
        <v>0</v>
      </c>
      <c r="AE504" s="19">
        <v>0</v>
      </c>
      <c r="AF504" s="19">
        <v>0</v>
      </c>
      <c r="AG504" s="19">
        <v>0</v>
      </c>
      <c r="AH504" s="19">
        <v>0</v>
      </c>
      <c r="AI504" s="19">
        <v>0</v>
      </c>
      <c r="AJ504" s="19">
        <v>0</v>
      </c>
      <c r="AK504" s="19">
        <v>0</v>
      </c>
      <c r="AL504" s="19">
        <v>0</v>
      </c>
      <c r="AM504" s="19">
        <v>0</v>
      </c>
      <c r="AN504" s="19">
        <v>0</v>
      </c>
      <c r="AO504" s="19">
        <v>0</v>
      </c>
      <c r="AP504" s="19">
        <v>0</v>
      </c>
    </row>
    <row r="505" spans="1:42" hidden="1">
      <c r="A505" s="15" t="s">
        <v>507</v>
      </c>
      <c r="B505" s="16" t="s">
        <v>508</v>
      </c>
      <c r="C505" s="17" t="s">
        <v>211</v>
      </c>
      <c r="D505" s="17" t="s">
        <v>617</v>
      </c>
      <c r="E505" s="17" t="s">
        <v>530</v>
      </c>
      <c r="F505" s="18" t="s">
        <v>621</v>
      </c>
      <c r="G505" s="19">
        <v>0</v>
      </c>
      <c r="H505" s="19">
        <v>0</v>
      </c>
      <c r="I505" s="19">
        <v>0</v>
      </c>
      <c r="J505" s="19">
        <v>0</v>
      </c>
      <c r="K505" s="19">
        <v>0</v>
      </c>
      <c r="L505" s="19">
        <v>0</v>
      </c>
      <c r="M505" s="19">
        <v>0</v>
      </c>
      <c r="N505" s="19">
        <v>0</v>
      </c>
      <c r="O505" s="19">
        <v>0</v>
      </c>
      <c r="P505" s="19">
        <v>0</v>
      </c>
      <c r="Q505" s="19">
        <v>0</v>
      </c>
      <c r="R505" s="19">
        <v>0</v>
      </c>
      <c r="S505" s="19">
        <v>0</v>
      </c>
      <c r="T505" s="19">
        <v>0</v>
      </c>
      <c r="U505" s="19">
        <v>0</v>
      </c>
      <c r="V505" s="19">
        <v>0</v>
      </c>
      <c r="W505" s="19">
        <v>0</v>
      </c>
      <c r="X505" s="19">
        <v>0</v>
      </c>
      <c r="Y505" s="19">
        <v>0</v>
      </c>
      <c r="Z505" s="19">
        <v>0</v>
      </c>
      <c r="AA505" s="19">
        <v>0</v>
      </c>
      <c r="AB505" s="19">
        <v>0</v>
      </c>
      <c r="AC505" s="19">
        <v>0</v>
      </c>
      <c r="AD505" s="19">
        <v>0</v>
      </c>
      <c r="AE505" s="19">
        <v>0</v>
      </c>
      <c r="AF505" s="19">
        <v>0</v>
      </c>
      <c r="AG505" s="19">
        <v>0</v>
      </c>
      <c r="AH505" s="19">
        <v>0</v>
      </c>
      <c r="AI505" s="19">
        <v>0</v>
      </c>
      <c r="AJ505" s="19">
        <v>0</v>
      </c>
      <c r="AK505" s="19">
        <v>0</v>
      </c>
      <c r="AL505" s="19">
        <v>0</v>
      </c>
      <c r="AM505" s="19">
        <v>0</v>
      </c>
      <c r="AN505" s="19">
        <v>0</v>
      </c>
      <c r="AO505" s="19">
        <v>0</v>
      </c>
      <c r="AP505" s="19">
        <v>0</v>
      </c>
    </row>
    <row r="506" spans="1:42" hidden="1">
      <c r="A506" s="15" t="s">
        <v>507</v>
      </c>
      <c r="B506" s="16" t="s">
        <v>508</v>
      </c>
      <c r="C506" s="17" t="s">
        <v>211</v>
      </c>
      <c r="D506" s="17" t="s">
        <v>617</v>
      </c>
      <c r="E506" s="17" t="s">
        <v>530</v>
      </c>
      <c r="F506" s="18" t="s">
        <v>622</v>
      </c>
      <c r="G506" s="19">
        <v>0</v>
      </c>
      <c r="H506" s="19">
        <v>0</v>
      </c>
      <c r="I506" s="19">
        <v>0</v>
      </c>
      <c r="J506" s="19">
        <v>0</v>
      </c>
      <c r="K506" s="19">
        <v>0</v>
      </c>
      <c r="L506" s="19">
        <v>0</v>
      </c>
      <c r="M506" s="19">
        <v>0</v>
      </c>
      <c r="N506" s="19">
        <v>0</v>
      </c>
      <c r="O506" s="19">
        <v>0</v>
      </c>
      <c r="P506" s="19">
        <v>0</v>
      </c>
      <c r="Q506" s="19">
        <v>0</v>
      </c>
      <c r="R506" s="19">
        <v>0</v>
      </c>
      <c r="S506" s="19">
        <v>0</v>
      </c>
      <c r="T506" s="19">
        <v>0</v>
      </c>
      <c r="U506" s="19">
        <v>0</v>
      </c>
      <c r="V506" s="19">
        <v>0</v>
      </c>
      <c r="W506" s="19">
        <v>0</v>
      </c>
      <c r="X506" s="19">
        <v>0</v>
      </c>
      <c r="Y506" s="19">
        <v>0</v>
      </c>
      <c r="Z506" s="19">
        <v>0</v>
      </c>
      <c r="AA506" s="19">
        <v>0</v>
      </c>
      <c r="AB506" s="19">
        <v>0</v>
      </c>
      <c r="AC506" s="19">
        <v>0</v>
      </c>
      <c r="AD506" s="19">
        <v>0</v>
      </c>
      <c r="AE506" s="19">
        <v>0</v>
      </c>
      <c r="AF506" s="19">
        <v>0</v>
      </c>
      <c r="AG506" s="19">
        <v>0</v>
      </c>
      <c r="AH506" s="19">
        <v>0</v>
      </c>
      <c r="AI506" s="19">
        <v>0</v>
      </c>
      <c r="AJ506" s="19">
        <v>0</v>
      </c>
      <c r="AK506" s="19">
        <v>0</v>
      </c>
      <c r="AL506" s="19">
        <v>0</v>
      </c>
      <c r="AM506" s="19">
        <v>0</v>
      </c>
      <c r="AN506" s="19">
        <v>0</v>
      </c>
      <c r="AO506" s="19">
        <v>0</v>
      </c>
      <c r="AP506" s="19">
        <v>0</v>
      </c>
    </row>
    <row r="507" spans="1:42" hidden="1">
      <c r="A507" s="15" t="s">
        <v>507</v>
      </c>
      <c r="B507" s="16" t="s">
        <v>508</v>
      </c>
      <c r="C507" s="17" t="s">
        <v>211</v>
      </c>
      <c r="D507" s="17" t="s">
        <v>617</v>
      </c>
      <c r="E507" s="17" t="s">
        <v>516</v>
      </c>
      <c r="F507" s="18" t="s">
        <v>623</v>
      </c>
      <c r="G507" s="19">
        <v>0</v>
      </c>
      <c r="H507" s="19">
        <v>0</v>
      </c>
      <c r="I507" s="19">
        <v>0</v>
      </c>
      <c r="J507" s="19">
        <v>0</v>
      </c>
      <c r="K507" s="19">
        <v>0</v>
      </c>
      <c r="L507" s="19">
        <v>0</v>
      </c>
      <c r="M507" s="19">
        <v>0</v>
      </c>
      <c r="N507" s="19">
        <v>0</v>
      </c>
      <c r="O507" s="19">
        <v>0</v>
      </c>
      <c r="P507" s="19">
        <v>0</v>
      </c>
      <c r="Q507" s="19">
        <v>0</v>
      </c>
      <c r="R507" s="19">
        <v>0</v>
      </c>
      <c r="S507" s="19">
        <v>0</v>
      </c>
      <c r="T507" s="19">
        <v>0</v>
      </c>
      <c r="U507" s="19">
        <v>0</v>
      </c>
      <c r="V507" s="19">
        <v>0</v>
      </c>
      <c r="W507" s="19">
        <v>0</v>
      </c>
      <c r="X507" s="19">
        <v>0</v>
      </c>
      <c r="Y507" s="19">
        <v>0</v>
      </c>
      <c r="Z507" s="19">
        <v>0</v>
      </c>
      <c r="AA507" s="19">
        <v>0</v>
      </c>
      <c r="AB507" s="19">
        <v>0</v>
      </c>
      <c r="AC507" s="19">
        <v>0</v>
      </c>
      <c r="AD507" s="19">
        <v>0</v>
      </c>
      <c r="AE507" s="19">
        <v>0</v>
      </c>
      <c r="AF507" s="19">
        <v>0</v>
      </c>
      <c r="AG507" s="19">
        <v>0</v>
      </c>
      <c r="AH507" s="19">
        <v>0</v>
      </c>
      <c r="AI507" s="19">
        <v>0</v>
      </c>
      <c r="AJ507" s="19">
        <v>0</v>
      </c>
      <c r="AK507" s="19">
        <v>0</v>
      </c>
      <c r="AL507" s="19">
        <v>0</v>
      </c>
      <c r="AM507" s="19">
        <v>0</v>
      </c>
      <c r="AN507" s="19">
        <v>0</v>
      </c>
      <c r="AO507" s="19">
        <v>0</v>
      </c>
      <c r="AP507" s="19">
        <v>0</v>
      </c>
    </row>
    <row r="508" spans="1:42" hidden="1">
      <c r="A508" s="15" t="s">
        <v>507</v>
      </c>
      <c r="B508" s="16" t="s">
        <v>508</v>
      </c>
      <c r="C508" s="17" t="s">
        <v>211</v>
      </c>
      <c r="D508" s="17" t="s">
        <v>617</v>
      </c>
      <c r="E508" s="17" t="s">
        <v>232</v>
      </c>
      <c r="F508" s="18" t="s">
        <v>624</v>
      </c>
      <c r="G508" s="19">
        <v>0</v>
      </c>
      <c r="H508" s="19">
        <v>0</v>
      </c>
      <c r="I508" s="19">
        <v>0</v>
      </c>
      <c r="J508" s="19">
        <v>0</v>
      </c>
      <c r="K508" s="19">
        <v>0</v>
      </c>
      <c r="L508" s="19">
        <v>0</v>
      </c>
      <c r="M508" s="19">
        <v>0</v>
      </c>
      <c r="N508" s="19">
        <v>0</v>
      </c>
      <c r="O508" s="19">
        <v>0</v>
      </c>
      <c r="P508" s="19">
        <v>0</v>
      </c>
      <c r="Q508" s="19">
        <v>0</v>
      </c>
      <c r="R508" s="19">
        <v>0</v>
      </c>
      <c r="S508" s="19">
        <v>0</v>
      </c>
      <c r="T508" s="19">
        <v>0</v>
      </c>
      <c r="U508" s="19">
        <v>0</v>
      </c>
      <c r="V508" s="19">
        <v>0</v>
      </c>
      <c r="W508" s="19">
        <v>0</v>
      </c>
      <c r="X508" s="19">
        <v>0</v>
      </c>
      <c r="Y508" s="19">
        <v>0</v>
      </c>
      <c r="Z508" s="19">
        <v>0</v>
      </c>
      <c r="AA508" s="19">
        <v>0</v>
      </c>
      <c r="AB508" s="19">
        <v>0</v>
      </c>
      <c r="AC508" s="19">
        <v>0</v>
      </c>
      <c r="AD508" s="19">
        <v>0</v>
      </c>
      <c r="AE508" s="19">
        <v>0</v>
      </c>
      <c r="AF508" s="19">
        <v>0</v>
      </c>
      <c r="AG508" s="19">
        <v>0</v>
      </c>
      <c r="AH508" s="19">
        <v>0</v>
      </c>
      <c r="AI508" s="19">
        <v>0</v>
      </c>
      <c r="AJ508" s="19">
        <v>0</v>
      </c>
      <c r="AK508" s="19">
        <v>0</v>
      </c>
      <c r="AL508" s="19">
        <v>0</v>
      </c>
      <c r="AM508" s="19">
        <v>0</v>
      </c>
      <c r="AN508" s="19">
        <v>0</v>
      </c>
      <c r="AO508" s="19">
        <v>0</v>
      </c>
      <c r="AP508" s="19">
        <v>0</v>
      </c>
    </row>
    <row r="509" spans="1:42" hidden="1">
      <c r="A509" s="15" t="s">
        <v>507</v>
      </c>
      <c r="B509" s="16" t="s">
        <v>508</v>
      </c>
      <c r="C509" s="17" t="s">
        <v>211</v>
      </c>
      <c r="D509" s="17" t="s">
        <v>625</v>
      </c>
      <c r="E509" s="17" t="s">
        <v>509</v>
      </c>
      <c r="F509" s="18" t="s">
        <v>626</v>
      </c>
      <c r="G509" s="19">
        <v>0</v>
      </c>
      <c r="H509" s="19">
        <v>0</v>
      </c>
      <c r="I509" s="19">
        <v>0</v>
      </c>
      <c r="J509" s="19">
        <v>0</v>
      </c>
      <c r="K509" s="19">
        <v>0</v>
      </c>
      <c r="L509" s="19">
        <v>0</v>
      </c>
      <c r="M509" s="19">
        <v>0</v>
      </c>
      <c r="N509" s="19">
        <v>0</v>
      </c>
      <c r="O509" s="19">
        <v>0</v>
      </c>
      <c r="P509" s="19">
        <v>0</v>
      </c>
      <c r="Q509" s="19">
        <v>0</v>
      </c>
      <c r="R509" s="19">
        <v>0</v>
      </c>
      <c r="S509" s="19">
        <v>0</v>
      </c>
      <c r="T509" s="19">
        <v>0</v>
      </c>
      <c r="U509" s="19">
        <v>0</v>
      </c>
      <c r="V509" s="19">
        <v>0</v>
      </c>
      <c r="W509" s="19">
        <v>0</v>
      </c>
      <c r="X509" s="19">
        <v>0</v>
      </c>
      <c r="Y509" s="19">
        <v>0</v>
      </c>
      <c r="Z509" s="19">
        <v>0</v>
      </c>
      <c r="AA509" s="19">
        <v>0</v>
      </c>
      <c r="AB509" s="19">
        <v>0</v>
      </c>
      <c r="AC509" s="19">
        <v>0</v>
      </c>
      <c r="AD509" s="19">
        <v>0</v>
      </c>
      <c r="AE509" s="19">
        <v>0</v>
      </c>
      <c r="AF509" s="19">
        <v>0</v>
      </c>
      <c r="AG509" s="19">
        <v>0</v>
      </c>
      <c r="AH509" s="19">
        <v>0</v>
      </c>
      <c r="AI509" s="19">
        <v>0</v>
      </c>
      <c r="AJ509" s="19">
        <v>0</v>
      </c>
      <c r="AK509" s="19">
        <v>0</v>
      </c>
      <c r="AL509" s="19">
        <v>0</v>
      </c>
      <c r="AM509" s="19">
        <v>0</v>
      </c>
      <c r="AN509" s="19">
        <v>0</v>
      </c>
      <c r="AO509" s="19">
        <v>0</v>
      </c>
      <c r="AP509" s="19">
        <v>0</v>
      </c>
    </row>
    <row r="510" spans="1:42" hidden="1">
      <c r="A510" s="15" t="s">
        <v>507</v>
      </c>
      <c r="B510" s="16" t="s">
        <v>508</v>
      </c>
      <c r="C510" s="17" t="s">
        <v>211</v>
      </c>
      <c r="D510" s="17" t="s">
        <v>627</v>
      </c>
      <c r="E510" s="17" t="s">
        <v>511</v>
      </c>
      <c r="F510" s="18" t="s">
        <v>628</v>
      </c>
      <c r="G510" s="19">
        <v>0</v>
      </c>
      <c r="H510" s="19">
        <v>0</v>
      </c>
      <c r="I510" s="19">
        <v>0</v>
      </c>
      <c r="J510" s="19">
        <v>0</v>
      </c>
      <c r="K510" s="19">
        <v>0</v>
      </c>
      <c r="L510" s="19">
        <v>0</v>
      </c>
      <c r="M510" s="19">
        <v>0</v>
      </c>
      <c r="N510" s="19">
        <v>0</v>
      </c>
      <c r="O510" s="19">
        <v>0</v>
      </c>
      <c r="P510" s="19">
        <v>0</v>
      </c>
      <c r="Q510" s="19">
        <v>0</v>
      </c>
      <c r="R510" s="19">
        <v>0</v>
      </c>
      <c r="S510" s="19">
        <v>0</v>
      </c>
      <c r="T510" s="19">
        <v>0</v>
      </c>
      <c r="U510" s="19">
        <v>0</v>
      </c>
      <c r="V510" s="19">
        <v>0</v>
      </c>
      <c r="W510" s="19">
        <v>0</v>
      </c>
      <c r="X510" s="19">
        <v>0</v>
      </c>
      <c r="Y510" s="19">
        <v>0</v>
      </c>
      <c r="Z510" s="19">
        <v>0</v>
      </c>
      <c r="AA510" s="19">
        <v>0</v>
      </c>
      <c r="AB510" s="19">
        <v>0</v>
      </c>
      <c r="AC510" s="19">
        <v>0</v>
      </c>
      <c r="AD510" s="19">
        <v>0</v>
      </c>
      <c r="AE510" s="19">
        <v>0</v>
      </c>
      <c r="AF510" s="19">
        <v>0</v>
      </c>
      <c r="AG510" s="19">
        <v>0</v>
      </c>
      <c r="AH510" s="19">
        <v>0</v>
      </c>
      <c r="AI510" s="19">
        <v>0</v>
      </c>
      <c r="AJ510" s="19">
        <v>0</v>
      </c>
      <c r="AK510" s="19">
        <v>0</v>
      </c>
      <c r="AL510" s="19">
        <v>0</v>
      </c>
      <c r="AM510" s="19">
        <v>0</v>
      </c>
      <c r="AN510" s="19">
        <v>0</v>
      </c>
      <c r="AO510" s="19">
        <v>0</v>
      </c>
      <c r="AP510" s="19">
        <v>0</v>
      </c>
    </row>
    <row r="511" spans="1:42" hidden="1">
      <c r="A511" s="15" t="s">
        <v>507</v>
      </c>
      <c r="B511" s="16" t="s">
        <v>508</v>
      </c>
      <c r="C511" s="17" t="s">
        <v>211</v>
      </c>
      <c r="D511" s="17" t="s">
        <v>627</v>
      </c>
      <c r="E511" s="17" t="s">
        <v>528</v>
      </c>
      <c r="F511" s="18" t="s">
        <v>629</v>
      </c>
      <c r="G511" s="19">
        <v>0</v>
      </c>
      <c r="H511" s="19">
        <v>0</v>
      </c>
      <c r="I511" s="19">
        <v>0</v>
      </c>
      <c r="J511" s="19">
        <v>0</v>
      </c>
      <c r="K511" s="19">
        <v>0</v>
      </c>
      <c r="L511" s="19">
        <v>0</v>
      </c>
      <c r="M511" s="19">
        <v>0</v>
      </c>
      <c r="N511" s="19">
        <v>0</v>
      </c>
      <c r="O511" s="19">
        <v>0</v>
      </c>
      <c r="P511" s="19">
        <v>0</v>
      </c>
      <c r="Q511" s="19">
        <v>0</v>
      </c>
      <c r="R511" s="19">
        <v>0</v>
      </c>
      <c r="S511" s="19">
        <v>0</v>
      </c>
      <c r="T511" s="19">
        <v>0</v>
      </c>
      <c r="U511" s="19">
        <v>0</v>
      </c>
      <c r="V511" s="19">
        <v>0</v>
      </c>
      <c r="W511" s="19">
        <v>0</v>
      </c>
      <c r="X511" s="19">
        <v>0</v>
      </c>
      <c r="Y511" s="19">
        <v>0</v>
      </c>
      <c r="Z511" s="19">
        <v>0</v>
      </c>
      <c r="AA511" s="19">
        <v>0</v>
      </c>
      <c r="AB511" s="19">
        <v>0</v>
      </c>
      <c r="AC511" s="19">
        <v>0</v>
      </c>
      <c r="AD511" s="19">
        <v>0</v>
      </c>
      <c r="AE511" s="19">
        <v>0</v>
      </c>
      <c r="AF511" s="19">
        <v>0</v>
      </c>
      <c r="AG511" s="19">
        <v>0</v>
      </c>
      <c r="AH511" s="19">
        <v>0</v>
      </c>
      <c r="AI511" s="19">
        <v>0</v>
      </c>
      <c r="AJ511" s="19">
        <v>0</v>
      </c>
      <c r="AK511" s="19">
        <v>0</v>
      </c>
      <c r="AL511" s="19">
        <v>0</v>
      </c>
      <c r="AM511" s="19">
        <v>0</v>
      </c>
      <c r="AN511" s="19">
        <v>0</v>
      </c>
      <c r="AO511" s="19">
        <v>0</v>
      </c>
      <c r="AP511" s="19">
        <v>0</v>
      </c>
    </row>
    <row r="512" spans="1:42" hidden="1">
      <c r="A512" s="15" t="s">
        <v>507</v>
      </c>
      <c r="B512" s="16" t="s">
        <v>508</v>
      </c>
      <c r="C512" s="17" t="s">
        <v>211</v>
      </c>
      <c r="D512" s="17" t="s">
        <v>627</v>
      </c>
      <c r="E512" s="17" t="s">
        <v>530</v>
      </c>
      <c r="F512" s="18" t="s">
        <v>630</v>
      </c>
      <c r="G512" s="19">
        <v>0</v>
      </c>
      <c r="H512" s="19">
        <v>0</v>
      </c>
      <c r="I512" s="19">
        <v>0</v>
      </c>
      <c r="J512" s="19">
        <v>0</v>
      </c>
      <c r="K512" s="19">
        <v>0</v>
      </c>
      <c r="L512" s="19">
        <v>0</v>
      </c>
      <c r="M512" s="19">
        <v>0</v>
      </c>
      <c r="N512" s="19">
        <v>0</v>
      </c>
      <c r="O512" s="19">
        <v>0</v>
      </c>
      <c r="P512" s="19">
        <v>0</v>
      </c>
      <c r="Q512" s="19">
        <v>0</v>
      </c>
      <c r="R512" s="19">
        <v>0</v>
      </c>
      <c r="S512" s="19">
        <v>0</v>
      </c>
      <c r="T512" s="19">
        <v>0</v>
      </c>
      <c r="U512" s="19">
        <v>0</v>
      </c>
      <c r="V512" s="19">
        <v>0</v>
      </c>
      <c r="W512" s="19">
        <v>0</v>
      </c>
      <c r="X512" s="19">
        <v>0</v>
      </c>
      <c r="Y512" s="19">
        <v>0</v>
      </c>
      <c r="Z512" s="19">
        <v>0</v>
      </c>
      <c r="AA512" s="19">
        <v>0</v>
      </c>
      <c r="AB512" s="19">
        <v>0</v>
      </c>
      <c r="AC512" s="19">
        <v>0</v>
      </c>
      <c r="AD512" s="19">
        <v>0</v>
      </c>
      <c r="AE512" s="19">
        <v>0</v>
      </c>
      <c r="AF512" s="19">
        <v>0</v>
      </c>
      <c r="AG512" s="19">
        <v>0</v>
      </c>
      <c r="AH512" s="19">
        <v>0</v>
      </c>
      <c r="AI512" s="19">
        <v>0</v>
      </c>
      <c r="AJ512" s="19">
        <v>0</v>
      </c>
      <c r="AK512" s="19">
        <v>0</v>
      </c>
      <c r="AL512" s="19">
        <v>0</v>
      </c>
      <c r="AM512" s="19">
        <v>0</v>
      </c>
      <c r="AN512" s="19">
        <v>0</v>
      </c>
      <c r="AO512" s="19">
        <v>0</v>
      </c>
      <c r="AP512" s="19">
        <v>0</v>
      </c>
    </row>
    <row r="513" spans="1:42" hidden="1">
      <c r="A513" s="15" t="s">
        <v>507</v>
      </c>
      <c r="B513" s="16" t="s">
        <v>508</v>
      </c>
      <c r="C513" s="17" t="s">
        <v>212</v>
      </c>
      <c r="D513" s="17" t="s">
        <v>224</v>
      </c>
      <c r="E513" s="17" t="s">
        <v>232</v>
      </c>
      <c r="F513" s="18" t="s">
        <v>631</v>
      </c>
      <c r="G513" s="19">
        <v>342640.78671953856</v>
      </c>
      <c r="H513" s="19">
        <v>304219.95729075704</v>
      </c>
      <c r="I513" s="19">
        <v>1715853.2298317053</v>
      </c>
      <c r="J513" s="19">
        <v>1184396.8258629912</v>
      </c>
      <c r="K513" s="19">
        <v>1382433.4151113867</v>
      </c>
      <c r="L513" s="19">
        <v>1259316.7168829283</v>
      </c>
      <c r="M513" s="19">
        <v>1227019.4618090412</v>
      </c>
      <c r="N513" s="19">
        <v>1199869.4983672586</v>
      </c>
      <c r="O513" s="19">
        <v>1264170.0602446243</v>
      </c>
      <c r="P513" s="19">
        <v>1157860.8401098545</v>
      </c>
      <c r="Q513" s="19">
        <v>1141732.8534257177</v>
      </c>
      <c r="R513" s="19">
        <v>1178110.2829750141</v>
      </c>
      <c r="S513" s="19">
        <v>163576.89487000165</v>
      </c>
      <c r="T513" s="19">
        <v>50533.751159797888</v>
      </c>
      <c r="U513" s="19">
        <v>42480.065052770093</v>
      </c>
      <c r="V513" s="19">
        <v>35709.914373488922</v>
      </c>
      <c r="W513" s="19">
        <v>30018.738977396079</v>
      </c>
      <c r="X513" s="19">
        <v>25234.579964774002</v>
      </c>
      <c r="Y513" s="19">
        <v>21212.883941529577</v>
      </c>
      <c r="Z513" s="19">
        <v>17832.135337499509</v>
      </c>
      <c r="AA513" s="19">
        <v>14990.18481274781</v>
      </c>
      <c r="AB513" s="19">
        <v>12601.162814629257</v>
      </c>
      <c r="AC513" s="19">
        <v>10592.885028726199</v>
      </c>
      <c r="AD513" s="19">
        <v>8065257.3413293436</v>
      </c>
      <c r="AE513" s="19">
        <v>7485.5123291333803</v>
      </c>
      <c r="AF513" s="19">
        <v>6292.5281301474306</v>
      </c>
      <c r="AG513" s="19">
        <v>5289.6727074499204</v>
      </c>
      <c r="AH513" s="19">
        <v>4446.6447782546484</v>
      </c>
      <c r="AI513" s="19">
        <v>3737.9722484780104</v>
      </c>
      <c r="AJ513" s="19">
        <v>3142.2425732590368</v>
      </c>
      <c r="AK513" s="19">
        <v>2641.4557767842825</v>
      </c>
      <c r="AL513" s="19">
        <v>2220.4805829075221</v>
      </c>
      <c r="AM513" s="19">
        <v>1866.5972235476067</v>
      </c>
      <c r="AN513" s="19">
        <v>1569.1131108173904</v>
      </c>
      <c r="AO513" s="19">
        <v>1319.0397604147261</v>
      </c>
      <c r="AP513" s="19">
        <v>1108.8212045138023</v>
      </c>
    </row>
    <row r="514" spans="1:42" hidden="1">
      <c r="A514" s="15" t="s">
        <v>507</v>
      </c>
      <c r="B514" s="16" t="s">
        <v>508</v>
      </c>
      <c r="C514" s="17" t="s">
        <v>212</v>
      </c>
      <c r="D514" s="17" t="s">
        <v>224</v>
      </c>
      <c r="E514" s="17" t="s">
        <v>232</v>
      </c>
      <c r="F514" s="18" t="s">
        <v>632</v>
      </c>
      <c r="G514" s="19">
        <v>-2914.2559266457088</v>
      </c>
      <c r="H514" s="19">
        <v>-2449.803913286727</v>
      </c>
      <c r="I514" s="19">
        <v>-447.00198856642783</v>
      </c>
      <c r="J514" s="19">
        <v>-375.76220085015024</v>
      </c>
      <c r="K514" s="19">
        <v>-315.87607035167559</v>
      </c>
      <c r="L514" s="19">
        <v>6506.4230199593858</v>
      </c>
      <c r="M514" s="19">
        <v>5469.478651499755</v>
      </c>
      <c r="N514" s="19">
        <v>7822.536117693352</v>
      </c>
      <c r="O514" s="19">
        <v>6575.8396226405557</v>
      </c>
      <c r="P514" s="19">
        <v>10364.944417533114</v>
      </c>
      <c r="Q514" s="19">
        <v>8713.0581644894046</v>
      </c>
      <c r="R514" s="19">
        <v>47633.865183101108</v>
      </c>
      <c r="S514" s="19">
        <v>40042.340915764071</v>
      </c>
      <c r="T514" s="19">
        <v>33660.696226328961</v>
      </c>
      <c r="U514" s="19">
        <v>29905.930474153211</v>
      </c>
      <c r="V514" s="19">
        <v>25139.750025450692</v>
      </c>
      <c r="W514" s="19">
        <v>21133.167278923913</v>
      </c>
      <c r="X514" s="19">
        <v>24526.370642904905</v>
      </c>
      <c r="Y514" s="19">
        <v>20617.543651653945</v>
      </c>
      <c r="Z514" s="19">
        <v>20551.317455153981</v>
      </c>
      <c r="AA514" s="19">
        <v>17276.004301647856</v>
      </c>
      <c r="AB514" s="19">
        <v>19352.148103843861</v>
      </c>
      <c r="AC514" s="19">
        <v>16267.94946930705</v>
      </c>
      <c r="AD514" s="19">
        <v>70019.174157022353</v>
      </c>
      <c r="AE514" s="19">
        <v>58860.049073456597</v>
      </c>
      <c r="AF514" s="19">
        <v>49479.380735916006</v>
      </c>
      <c r="AG514" s="19">
        <v>43206.102944407336</v>
      </c>
      <c r="AH514" s="19">
        <v>36320.241850861363</v>
      </c>
      <c r="AI514" s="19">
        <v>30531.797088999334</v>
      </c>
      <c r="AJ514" s="19">
        <v>32437.827921844408</v>
      </c>
      <c r="AK514" s="19">
        <v>27268.132855071901</v>
      </c>
      <c r="AL514" s="19">
        <v>26147.086094249822</v>
      </c>
      <c r="AM514" s="19">
        <v>21979.961762817908</v>
      </c>
      <c r="AN514" s="19">
        <v>23314.074366867495</v>
      </c>
      <c r="AO514" s="19">
        <v>19598.453964319004</v>
      </c>
      <c r="AP514" s="19">
        <v>16475.160341677434</v>
      </c>
    </row>
    <row r="515" spans="1:42" hidden="1">
      <c r="A515" s="15" t="s">
        <v>507</v>
      </c>
      <c r="B515" s="16" t="s">
        <v>508</v>
      </c>
      <c r="C515" s="17" t="s">
        <v>212</v>
      </c>
      <c r="D515" s="17" t="s">
        <v>204</v>
      </c>
      <c r="E515" s="17" t="s">
        <v>509</v>
      </c>
      <c r="F515" s="18" t="s">
        <v>633</v>
      </c>
      <c r="G515" s="19">
        <v>0</v>
      </c>
      <c r="H515" s="19">
        <v>0</v>
      </c>
      <c r="I515" s="19">
        <v>0</v>
      </c>
      <c r="J515" s="19">
        <v>0</v>
      </c>
      <c r="K515" s="19">
        <v>0</v>
      </c>
      <c r="L515" s="19">
        <v>0</v>
      </c>
      <c r="M515" s="19">
        <v>0</v>
      </c>
      <c r="N515" s="19">
        <v>0</v>
      </c>
      <c r="O515" s="19">
        <v>0</v>
      </c>
      <c r="P515" s="19">
        <v>0</v>
      </c>
      <c r="Q515" s="19">
        <v>0</v>
      </c>
      <c r="R515" s="19">
        <v>0</v>
      </c>
      <c r="S515" s="19">
        <v>0</v>
      </c>
      <c r="T515" s="19">
        <v>0</v>
      </c>
      <c r="U515" s="19">
        <v>0</v>
      </c>
      <c r="V515" s="19">
        <v>0</v>
      </c>
      <c r="W515" s="19">
        <v>0</v>
      </c>
      <c r="X515" s="19">
        <v>0</v>
      </c>
      <c r="Y515" s="19">
        <v>0</v>
      </c>
      <c r="Z515" s="19">
        <v>0</v>
      </c>
      <c r="AA515" s="19">
        <v>0</v>
      </c>
      <c r="AB515" s="19">
        <v>0</v>
      </c>
      <c r="AC515" s="19">
        <v>0</v>
      </c>
      <c r="AD515" s="19">
        <v>0</v>
      </c>
      <c r="AE515" s="19">
        <v>0</v>
      </c>
      <c r="AF515" s="19">
        <v>0</v>
      </c>
      <c r="AG515" s="19">
        <v>0</v>
      </c>
      <c r="AH515" s="19">
        <v>0</v>
      </c>
      <c r="AI515" s="19">
        <v>0</v>
      </c>
      <c r="AJ515" s="19">
        <v>0</v>
      </c>
      <c r="AK515" s="19">
        <v>0</v>
      </c>
      <c r="AL515" s="19">
        <v>0</v>
      </c>
      <c r="AM515" s="19">
        <v>0</v>
      </c>
      <c r="AN515" s="19">
        <v>0</v>
      </c>
      <c r="AO515" s="19">
        <v>0</v>
      </c>
      <c r="AP515" s="19">
        <v>0</v>
      </c>
    </row>
    <row r="516" spans="1:42" hidden="1">
      <c r="A516" s="15" t="s">
        <v>507</v>
      </c>
      <c r="B516" s="16" t="s">
        <v>508</v>
      </c>
      <c r="C516" s="17" t="s">
        <v>212</v>
      </c>
      <c r="D516" s="17" t="s">
        <v>204</v>
      </c>
      <c r="E516" s="17" t="s">
        <v>509</v>
      </c>
      <c r="F516" s="18" t="s">
        <v>510</v>
      </c>
      <c r="G516" s="19">
        <v>0</v>
      </c>
      <c r="H516" s="19">
        <v>0</v>
      </c>
      <c r="I516" s="19">
        <v>0</v>
      </c>
      <c r="J516" s="19">
        <v>0</v>
      </c>
      <c r="K516" s="19">
        <v>0</v>
      </c>
      <c r="L516" s="19">
        <v>0</v>
      </c>
      <c r="M516" s="19">
        <v>0</v>
      </c>
      <c r="N516" s="19">
        <v>0</v>
      </c>
      <c r="O516" s="19">
        <v>0</v>
      </c>
      <c r="P516" s="19">
        <v>0</v>
      </c>
      <c r="Q516" s="19">
        <v>0</v>
      </c>
      <c r="R516" s="19">
        <v>0</v>
      </c>
      <c r="S516" s="19">
        <v>0</v>
      </c>
      <c r="T516" s="19">
        <v>0</v>
      </c>
      <c r="U516" s="19">
        <v>0</v>
      </c>
      <c r="V516" s="19">
        <v>0</v>
      </c>
      <c r="W516" s="19">
        <v>0</v>
      </c>
      <c r="X516" s="19">
        <v>0</v>
      </c>
      <c r="Y516" s="19">
        <v>0</v>
      </c>
      <c r="Z516" s="19">
        <v>0</v>
      </c>
      <c r="AA516" s="19">
        <v>0</v>
      </c>
      <c r="AB516" s="19">
        <v>0</v>
      </c>
      <c r="AC516" s="19">
        <v>0</v>
      </c>
      <c r="AD516" s="19">
        <v>0</v>
      </c>
      <c r="AE516" s="19">
        <v>0</v>
      </c>
      <c r="AF516" s="19">
        <v>0</v>
      </c>
      <c r="AG516" s="19">
        <v>0</v>
      </c>
      <c r="AH516" s="19">
        <v>0</v>
      </c>
      <c r="AI516" s="19">
        <v>0</v>
      </c>
      <c r="AJ516" s="19">
        <v>0</v>
      </c>
      <c r="AK516" s="19">
        <v>0</v>
      </c>
      <c r="AL516" s="19">
        <v>0</v>
      </c>
      <c r="AM516" s="19">
        <v>0</v>
      </c>
      <c r="AN516" s="19">
        <v>0</v>
      </c>
      <c r="AO516" s="19">
        <v>0</v>
      </c>
      <c r="AP516" s="19">
        <v>0</v>
      </c>
    </row>
    <row r="517" spans="1:42" hidden="1">
      <c r="A517" s="15" t="s">
        <v>507</v>
      </c>
      <c r="B517" s="16" t="s">
        <v>508</v>
      </c>
      <c r="C517" s="17" t="s">
        <v>212</v>
      </c>
      <c r="D517" s="17" t="s">
        <v>204</v>
      </c>
      <c r="E517" s="17" t="s">
        <v>509</v>
      </c>
      <c r="F517" s="18" t="s">
        <v>634</v>
      </c>
      <c r="G517" s="19">
        <v>0</v>
      </c>
      <c r="H517" s="19">
        <v>0</v>
      </c>
      <c r="I517" s="19">
        <v>0</v>
      </c>
      <c r="J517" s="19">
        <v>0</v>
      </c>
      <c r="K517" s="19">
        <v>0</v>
      </c>
      <c r="L517" s="19">
        <v>0</v>
      </c>
      <c r="M517" s="19">
        <v>0</v>
      </c>
      <c r="N517" s="19">
        <v>0</v>
      </c>
      <c r="O517" s="19">
        <v>0</v>
      </c>
      <c r="P517" s="19">
        <v>0</v>
      </c>
      <c r="Q517" s="19">
        <v>0</v>
      </c>
      <c r="R517" s="19">
        <v>0</v>
      </c>
      <c r="S517" s="19">
        <v>0</v>
      </c>
      <c r="T517" s="19">
        <v>0</v>
      </c>
      <c r="U517" s="19">
        <v>0</v>
      </c>
      <c r="V517" s="19">
        <v>0</v>
      </c>
      <c r="W517" s="19">
        <v>0</v>
      </c>
      <c r="X517" s="19">
        <v>0</v>
      </c>
      <c r="Y517" s="19">
        <v>0</v>
      </c>
      <c r="Z517" s="19">
        <v>0</v>
      </c>
      <c r="AA517" s="19">
        <v>0</v>
      </c>
      <c r="AB517" s="19">
        <v>0</v>
      </c>
      <c r="AC517" s="19">
        <v>0</v>
      </c>
      <c r="AD517" s="19">
        <v>0</v>
      </c>
      <c r="AE517" s="19">
        <v>0</v>
      </c>
      <c r="AF517" s="19">
        <v>0</v>
      </c>
      <c r="AG517" s="19">
        <v>0</v>
      </c>
      <c r="AH517" s="19">
        <v>0</v>
      </c>
      <c r="AI517" s="19">
        <v>0</v>
      </c>
      <c r="AJ517" s="19">
        <v>0</v>
      </c>
      <c r="AK517" s="19">
        <v>0</v>
      </c>
      <c r="AL517" s="19">
        <v>0</v>
      </c>
      <c r="AM517" s="19">
        <v>0</v>
      </c>
      <c r="AN517" s="19">
        <v>0</v>
      </c>
      <c r="AO517" s="19">
        <v>0</v>
      </c>
      <c r="AP517" s="19">
        <v>0</v>
      </c>
    </row>
    <row r="518" spans="1:42" hidden="1">
      <c r="A518" s="15" t="s">
        <v>507</v>
      </c>
      <c r="B518" s="16" t="s">
        <v>508</v>
      </c>
      <c r="C518" s="17" t="s">
        <v>212</v>
      </c>
      <c r="D518" s="17" t="s">
        <v>204</v>
      </c>
      <c r="E518" s="17" t="s">
        <v>509</v>
      </c>
      <c r="F518" s="18" t="s">
        <v>635</v>
      </c>
      <c r="G518" s="19">
        <v>0</v>
      </c>
      <c r="H518" s="19">
        <v>0</v>
      </c>
      <c r="I518" s="19">
        <v>0</v>
      </c>
      <c r="J518" s="19">
        <v>0</v>
      </c>
      <c r="K518" s="19">
        <v>0</v>
      </c>
      <c r="L518" s="19">
        <v>0</v>
      </c>
      <c r="M518" s="19">
        <v>0</v>
      </c>
      <c r="N518" s="19">
        <v>0</v>
      </c>
      <c r="O518" s="19">
        <v>0</v>
      </c>
      <c r="P518" s="19">
        <v>0</v>
      </c>
      <c r="Q518" s="19">
        <v>0</v>
      </c>
      <c r="R518" s="19">
        <v>0</v>
      </c>
      <c r="S518" s="19">
        <v>0</v>
      </c>
      <c r="T518" s="19">
        <v>0</v>
      </c>
      <c r="U518" s="19">
        <v>0</v>
      </c>
      <c r="V518" s="19">
        <v>0</v>
      </c>
      <c r="W518" s="19">
        <v>0</v>
      </c>
      <c r="X518" s="19">
        <v>0</v>
      </c>
      <c r="Y518" s="19">
        <v>0</v>
      </c>
      <c r="Z518" s="19">
        <v>0</v>
      </c>
      <c r="AA518" s="19">
        <v>0</v>
      </c>
      <c r="AB518" s="19">
        <v>0</v>
      </c>
      <c r="AC518" s="19">
        <v>0</v>
      </c>
      <c r="AD518" s="19">
        <v>0</v>
      </c>
      <c r="AE518" s="19">
        <v>0</v>
      </c>
      <c r="AF518" s="19">
        <v>0</v>
      </c>
      <c r="AG518" s="19">
        <v>0</v>
      </c>
      <c r="AH518" s="19">
        <v>0</v>
      </c>
      <c r="AI518" s="19">
        <v>0</v>
      </c>
      <c r="AJ518" s="19">
        <v>0</v>
      </c>
      <c r="AK518" s="19">
        <v>0</v>
      </c>
      <c r="AL518" s="19">
        <v>0</v>
      </c>
      <c r="AM518" s="19">
        <v>0</v>
      </c>
      <c r="AN518" s="19">
        <v>0</v>
      </c>
      <c r="AO518" s="19">
        <v>0</v>
      </c>
      <c r="AP518" s="19">
        <v>0</v>
      </c>
    </row>
    <row r="519" spans="1:42" hidden="1">
      <c r="A519" s="15" t="s">
        <v>507</v>
      </c>
      <c r="B519" s="16" t="s">
        <v>508</v>
      </c>
      <c r="C519" s="17" t="s">
        <v>212</v>
      </c>
      <c r="D519" s="17" t="s">
        <v>204</v>
      </c>
      <c r="E519" s="17" t="s">
        <v>509</v>
      </c>
      <c r="F519" s="18" t="s">
        <v>636</v>
      </c>
      <c r="G519" s="19">
        <v>0</v>
      </c>
      <c r="H519" s="19">
        <v>0</v>
      </c>
      <c r="I519" s="19">
        <v>0</v>
      </c>
      <c r="J519" s="19">
        <v>0</v>
      </c>
      <c r="K519" s="19">
        <v>0</v>
      </c>
      <c r="L519" s="19">
        <v>0</v>
      </c>
      <c r="M519" s="19">
        <v>0</v>
      </c>
      <c r="N519" s="19">
        <v>0</v>
      </c>
      <c r="O519" s="19">
        <v>0</v>
      </c>
      <c r="P519" s="19">
        <v>0</v>
      </c>
      <c r="Q519" s="19">
        <v>0</v>
      </c>
      <c r="R519" s="19">
        <v>0</v>
      </c>
      <c r="S519" s="19">
        <v>0</v>
      </c>
      <c r="T519" s="19">
        <v>0</v>
      </c>
      <c r="U519" s="19">
        <v>0</v>
      </c>
      <c r="V519" s="19">
        <v>0</v>
      </c>
      <c r="W519" s="19">
        <v>0</v>
      </c>
      <c r="X519" s="19">
        <v>0</v>
      </c>
      <c r="Y519" s="19">
        <v>0</v>
      </c>
      <c r="Z519" s="19">
        <v>0</v>
      </c>
      <c r="AA519" s="19">
        <v>0</v>
      </c>
      <c r="AB519" s="19">
        <v>0</v>
      </c>
      <c r="AC519" s="19">
        <v>0</v>
      </c>
      <c r="AD519" s="19">
        <v>0</v>
      </c>
      <c r="AE519" s="19">
        <v>0</v>
      </c>
      <c r="AF519" s="19">
        <v>0</v>
      </c>
      <c r="AG519" s="19">
        <v>0</v>
      </c>
      <c r="AH519" s="19">
        <v>0</v>
      </c>
      <c r="AI519" s="19">
        <v>0</v>
      </c>
      <c r="AJ519" s="19">
        <v>0</v>
      </c>
      <c r="AK519" s="19">
        <v>0</v>
      </c>
      <c r="AL519" s="19">
        <v>0</v>
      </c>
      <c r="AM519" s="19">
        <v>0</v>
      </c>
      <c r="AN519" s="19">
        <v>0</v>
      </c>
      <c r="AO519" s="19">
        <v>0</v>
      </c>
      <c r="AP519" s="19">
        <v>0</v>
      </c>
    </row>
    <row r="520" spans="1:42" hidden="1">
      <c r="A520" s="15" t="s">
        <v>507</v>
      </c>
      <c r="B520" s="16" t="s">
        <v>508</v>
      </c>
      <c r="C520" s="17" t="s">
        <v>212</v>
      </c>
      <c r="D520" s="17" t="s">
        <v>204</v>
      </c>
      <c r="E520" s="17" t="s">
        <v>509</v>
      </c>
      <c r="F520" s="18" t="s">
        <v>637</v>
      </c>
      <c r="G520" s="19">
        <v>0</v>
      </c>
      <c r="H520" s="19">
        <v>0</v>
      </c>
      <c r="I520" s="19">
        <v>0</v>
      </c>
      <c r="J520" s="19">
        <v>0</v>
      </c>
      <c r="K520" s="19">
        <v>0</v>
      </c>
      <c r="L520" s="19">
        <v>0</v>
      </c>
      <c r="M520" s="19">
        <v>0</v>
      </c>
      <c r="N520" s="19">
        <v>0</v>
      </c>
      <c r="O520" s="19">
        <v>0</v>
      </c>
      <c r="P520" s="19">
        <v>0</v>
      </c>
      <c r="Q520" s="19">
        <v>0</v>
      </c>
      <c r="R520" s="19">
        <v>0</v>
      </c>
      <c r="S520" s="19">
        <v>0</v>
      </c>
      <c r="T520" s="19">
        <v>0</v>
      </c>
      <c r="U520" s="19">
        <v>0</v>
      </c>
      <c r="V520" s="19">
        <v>0</v>
      </c>
      <c r="W520" s="19">
        <v>0</v>
      </c>
      <c r="X520" s="19">
        <v>0</v>
      </c>
      <c r="Y520" s="19">
        <v>0</v>
      </c>
      <c r="Z520" s="19">
        <v>0</v>
      </c>
      <c r="AA520" s="19">
        <v>0</v>
      </c>
      <c r="AB520" s="19">
        <v>0</v>
      </c>
      <c r="AC520" s="19">
        <v>0</v>
      </c>
      <c r="AD520" s="19">
        <v>0</v>
      </c>
      <c r="AE520" s="19">
        <v>0</v>
      </c>
      <c r="AF520" s="19">
        <v>0</v>
      </c>
      <c r="AG520" s="19">
        <v>0</v>
      </c>
      <c r="AH520" s="19">
        <v>0</v>
      </c>
      <c r="AI520" s="19">
        <v>0</v>
      </c>
      <c r="AJ520" s="19">
        <v>0</v>
      </c>
      <c r="AK520" s="19">
        <v>0</v>
      </c>
      <c r="AL520" s="19">
        <v>0</v>
      </c>
      <c r="AM520" s="19">
        <v>0</v>
      </c>
      <c r="AN520" s="19">
        <v>0</v>
      </c>
      <c r="AO520" s="19">
        <v>0</v>
      </c>
      <c r="AP520" s="19">
        <v>0</v>
      </c>
    </row>
    <row r="521" spans="1:42" hidden="1">
      <c r="A521" s="15" t="s">
        <v>507</v>
      </c>
      <c r="B521" s="16" t="s">
        <v>508</v>
      </c>
      <c r="C521" s="17" t="s">
        <v>212</v>
      </c>
      <c r="D521" s="17" t="s">
        <v>204</v>
      </c>
      <c r="E521" s="17" t="s">
        <v>509</v>
      </c>
      <c r="F521" s="18" t="s">
        <v>638</v>
      </c>
      <c r="G521" s="19">
        <v>0</v>
      </c>
      <c r="H521" s="19">
        <v>0</v>
      </c>
      <c r="I521" s="19">
        <v>0</v>
      </c>
      <c r="J521" s="19">
        <v>0</v>
      </c>
      <c r="K521" s="19">
        <v>0</v>
      </c>
      <c r="L521" s="19">
        <v>0</v>
      </c>
      <c r="M521" s="19">
        <v>0</v>
      </c>
      <c r="N521" s="19">
        <v>0</v>
      </c>
      <c r="O521" s="19">
        <v>0</v>
      </c>
      <c r="P521" s="19">
        <v>0</v>
      </c>
      <c r="Q521" s="19">
        <v>0</v>
      </c>
      <c r="R521" s="19">
        <v>0</v>
      </c>
      <c r="S521" s="19">
        <v>0</v>
      </c>
      <c r="T521" s="19">
        <v>0</v>
      </c>
      <c r="U521" s="19">
        <v>0</v>
      </c>
      <c r="V521" s="19">
        <v>0</v>
      </c>
      <c r="W521" s="19">
        <v>0</v>
      </c>
      <c r="X521" s="19">
        <v>0</v>
      </c>
      <c r="Y521" s="19">
        <v>0</v>
      </c>
      <c r="Z521" s="19">
        <v>0</v>
      </c>
      <c r="AA521" s="19">
        <v>0</v>
      </c>
      <c r="AB521" s="19">
        <v>0</v>
      </c>
      <c r="AC521" s="19">
        <v>0</v>
      </c>
      <c r="AD521" s="19">
        <v>0</v>
      </c>
      <c r="AE521" s="19">
        <v>0</v>
      </c>
      <c r="AF521" s="19">
        <v>0</v>
      </c>
      <c r="AG521" s="19">
        <v>0</v>
      </c>
      <c r="AH521" s="19">
        <v>0</v>
      </c>
      <c r="AI521" s="19">
        <v>0</v>
      </c>
      <c r="AJ521" s="19">
        <v>0</v>
      </c>
      <c r="AK521" s="19">
        <v>0</v>
      </c>
      <c r="AL521" s="19">
        <v>0</v>
      </c>
      <c r="AM521" s="19">
        <v>0</v>
      </c>
      <c r="AN521" s="19">
        <v>0</v>
      </c>
      <c r="AO521" s="19">
        <v>0</v>
      </c>
      <c r="AP521" s="19">
        <v>0</v>
      </c>
    </row>
    <row r="522" spans="1:42" hidden="1">
      <c r="A522" s="15" t="s">
        <v>507</v>
      </c>
      <c r="B522" s="16" t="s">
        <v>508</v>
      </c>
      <c r="C522" s="17" t="s">
        <v>212</v>
      </c>
      <c r="D522" s="17" t="s">
        <v>204</v>
      </c>
      <c r="E522" s="17" t="s">
        <v>509</v>
      </c>
      <c r="F522" s="18" t="s">
        <v>639</v>
      </c>
      <c r="G522" s="19">
        <v>0</v>
      </c>
      <c r="H522" s="19">
        <v>0</v>
      </c>
      <c r="I522" s="19">
        <v>0</v>
      </c>
      <c r="J522" s="19">
        <v>0</v>
      </c>
      <c r="K522" s="19">
        <v>0</v>
      </c>
      <c r="L522" s="19">
        <v>0</v>
      </c>
      <c r="M522" s="19">
        <v>0</v>
      </c>
      <c r="N522" s="19">
        <v>0</v>
      </c>
      <c r="O522" s="19">
        <v>0</v>
      </c>
      <c r="P522" s="19">
        <v>0</v>
      </c>
      <c r="Q522" s="19">
        <v>0</v>
      </c>
      <c r="R522" s="19">
        <v>0</v>
      </c>
      <c r="S522" s="19">
        <v>0</v>
      </c>
      <c r="T522" s="19">
        <v>0</v>
      </c>
      <c r="U522" s="19">
        <v>0</v>
      </c>
      <c r="V522" s="19">
        <v>0</v>
      </c>
      <c r="W522" s="19">
        <v>0</v>
      </c>
      <c r="X522" s="19">
        <v>0</v>
      </c>
      <c r="Y522" s="19">
        <v>0</v>
      </c>
      <c r="Z522" s="19">
        <v>0</v>
      </c>
      <c r="AA522" s="19">
        <v>0</v>
      </c>
      <c r="AB522" s="19">
        <v>0</v>
      </c>
      <c r="AC522" s="19">
        <v>0</v>
      </c>
      <c r="AD522" s="19">
        <v>0</v>
      </c>
      <c r="AE522" s="19">
        <v>0</v>
      </c>
      <c r="AF522" s="19">
        <v>0</v>
      </c>
      <c r="AG522" s="19">
        <v>0</v>
      </c>
      <c r="AH522" s="19">
        <v>0</v>
      </c>
      <c r="AI522" s="19">
        <v>0</v>
      </c>
      <c r="AJ522" s="19">
        <v>0</v>
      </c>
      <c r="AK522" s="19">
        <v>0</v>
      </c>
      <c r="AL522" s="19">
        <v>0</v>
      </c>
      <c r="AM522" s="19">
        <v>0</v>
      </c>
      <c r="AN522" s="19">
        <v>0</v>
      </c>
      <c r="AO522" s="19">
        <v>0</v>
      </c>
      <c r="AP522" s="19">
        <v>0</v>
      </c>
    </row>
    <row r="523" spans="1:42" hidden="1">
      <c r="A523" s="15" t="s">
        <v>507</v>
      </c>
      <c r="B523" s="16" t="s">
        <v>508</v>
      </c>
      <c r="C523" s="17" t="s">
        <v>212</v>
      </c>
      <c r="D523" s="17" t="s">
        <v>204</v>
      </c>
      <c r="E523" s="17" t="s">
        <v>511</v>
      </c>
      <c r="F523" s="18" t="s">
        <v>512</v>
      </c>
      <c r="G523" s="19">
        <v>0</v>
      </c>
      <c r="H523" s="19">
        <v>0</v>
      </c>
      <c r="I523" s="19">
        <v>0</v>
      </c>
      <c r="J523" s="19">
        <v>0</v>
      </c>
      <c r="K523" s="19">
        <v>0</v>
      </c>
      <c r="L523" s="19">
        <v>0</v>
      </c>
      <c r="M523" s="19">
        <v>0</v>
      </c>
      <c r="N523" s="19">
        <v>0</v>
      </c>
      <c r="O523" s="19">
        <v>0</v>
      </c>
      <c r="P523" s="19">
        <v>0</v>
      </c>
      <c r="Q523" s="19">
        <v>0</v>
      </c>
      <c r="R523" s="19">
        <v>0</v>
      </c>
      <c r="S523" s="19">
        <v>0</v>
      </c>
      <c r="T523" s="19">
        <v>0</v>
      </c>
      <c r="U523" s="19">
        <v>0</v>
      </c>
      <c r="V523" s="19">
        <v>0</v>
      </c>
      <c r="W523" s="19">
        <v>0</v>
      </c>
      <c r="X523" s="19">
        <v>0</v>
      </c>
      <c r="Y523" s="19">
        <v>0</v>
      </c>
      <c r="Z523" s="19">
        <v>0</v>
      </c>
      <c r="AA523" s="19">
        <v>0</v>
      </c>
      <c r="AB523" s="19">
        <v>0</v>
      </c>
      <c r="AC523" s="19">
        <v>0</v>
      </c>
      <c r="AD523" s="19">
        <v>0</v>
      </c>
      <c r="AE523" s="19">
        <v>0</v>
      </c>
      <c r="AF523" s="19">
        <v>0</v>
      </c>
      <c r="AG523" s="19">
        <v>0</v>
      </c>
      <c r="AH523" s="19">
        <v>0</v>
      </c>
      <c r="AI523" s="19">
        <v>0</v>
      </c>
      <c r="AJ523" s="19">
        <v>0</v>
      </c>
      <c r="AK523" s="19">
        <v>0</v>
      </c>
      <c r="AL523" s="19">
        <v>0</v>
      </c>
      <c r="AM523" s="19">
        <v>0</v>
      </c>
      <c r="AN523" s="19">
        <v>0</v>
      </c>
      <c r="AO523" s="19">
        <v>0</v>
      </c>
      <c r="AP523" s="19">
        <v>0</v>
      </c>
    </row>
    <row r="524" spans="1:42" hidden="1">
      <c r="A524" s="15" t="s">
        <v>507</v>
      </c>
      <c r="B524" s="16" t="s">
        <v>508</v>
      </c>
      <c r="C524" s="17" t="s">
        <v>212</v>
      </c>
      <c r="D524" s="17" t="s">
        <v>204</v>
      </c>
      <c r="E524" s="17" t="s">
        <v>511</v>
      </c>
      <c r="F524" s="18" t="s">
        <v>513</v>
      </c>
      <c r="G524" s="19">
        <v>0</v>
      </c>
      <c r="H524" s="19">
        <v>0</v>
      </c>
      <c r="I524" s="19">
        <v>0</v>
      </c>
      <c r="J524" s="19">
        <v>0</v>
      </c>
      <c r="K524" s="19">
        <v>0</v>
      </c>
      <c r="L524" s="19">
        <v>0</v>
      </c>
      <c r="M524" s="19">
        <v>0</v>
      </c>
      <c r="N524" s="19">
        <v>0</v>
      </c>
      <c r="O524" s="19">
        <v>0</v>
      </c>
      <c r="P524" s="19">
        <v>0</v>
      </c>
      <c r="Q524" s="19">
        <v>0</v>
      </c>
      <c r="R524" s="19">
        <v>0</v>
      </c>
      <c r="S524" s="19">
        <v>0</v>
      </c>
      <c r="T524" s="19">
        <v>0</v>
      </c>
      <c r="U524" s="19">
        <v>0</v>
      </c>
      <c r="V524" s="19">
        <v>0</v>
      </c>
      <c r="W524" s="19">
        <v>0</v>
      </c>
      <c r="X524" s="19">
        <v>0</v>
      </c>
      <c r="Y524" s="19">
        <v>0</v>
      </c>
      <c r="Z524" s="19">
        <v>0</v>
      </c>
      <c r="AA524" s="19">
        <v>0</v>
      </c>
      <c r="AB524" s="19">
        <v>0</v>
      </c>
      <c r="AC524" s="19">
        <v>0</v>
      </c>
      <c r="AD524" s="19">
        <v>0</v>
      </c>
      <c r="AE524" s="19">
        <v>0</v>
      </c>
      <c r="AF524" s="19">
        <v>0</v>
      </c>
      <c r="AG524" s="19">
        <v>0</v>
      </c>
      <c r="AH524" s="19">
        <v>0</v>
      </c>
      <c r="AI524" s="19">
        <v>0</v>
      </c>
      <c r="AJ524" s="19">
        <v>0</v>
      </c>
      <c r="AK524" s="19">
        <v>0</v>
      </c>
      <c r="AL524" s="19">
        <v>0</v>
      </c>
      <c r="AM524" s="19">
        <v>0</v>
      </c>
      <c r="AN524" s="19">
        <v>0</v>
      </c>
      <c r="AO524" s="19">
        <v>0</v>
      </c>
      <c r="AP524" s="19">
        <v>0</v>
      </c>
    </row>
    <row r="525" spans="1:42" hidden="1">
      <c r="A525" s="15" t="s">
        <v>507</v>
      </c>
      <c r="B525" s="16" t="s">
        <v>508</v>
      </c>
      <c r="C525" s="17" t="s">
        <v>212</v>
      </c>
      <c r="D525" s="17" t="s">
        <v>204</v>
      </c>
      <c r="E525" s="17" t="s">
        <v>511</v>
      </c>
      <c r="F525" s="18" t="s">
        <v>514</v>
      </c>
      <c r="G525" s="19">
        <v>0</v>
      </c>
      <c r="H525" s="19">
        <v>0</v>
      </c>
      <c r="I525" s="19">
        <v>0</v>
      </c>
      <c r="J525" s="19">
        <v>0</v>
      </c>
      <c r="K525" s="19">
        <v>0</v>
      </c>
      <c r="L525" s="19">
        <v>0</v>
      </c>
      <c r="M525" s="19">
        <v>0</v>
      </c>
      <c r="N525" s="19">
        <v>0</v>
      </c>
      <c r="O525" s="19">
        <v>0</v>
      </c>
      <c r="P525" s="19">
        <v>0</v>
      </c>
      <c r="Q525" s="19">
        <v>0</v>
      </c>
      <c r="R525" s="19">
        <v>0</v>
      </c>
      <c r="S525" s="19">
        <v>0</v>
      </c>
      <c r="T525" s="19">
        <v>0</v>
      </c>
      <c r="U525" s="19">
        <v>0</v>
      </c>
      <c r="V525" s="19">
        <v>0</v>
      </c>
      <c r="W525" s="19">
        <v>0</v>
      </c>
      <c r="X525" s="19">
        <v>0</v>
      </c>
      <c r="Y525" s="19">
        <v>0</v>
      </c>
      <c r="Z525" s="19">
        <v>0</v>
      </c>
      <c r="AA525" s="19">
        <v>0</v>
      </c>
      <c r="AB525" s="19">
        <v>0</v>
      </c>
      <c r="AC525" s="19">
        <v>0</v>
      </c>
      <c r="AD525" s="19">
        <v>0</v>
      </c>
      <c r="AE525" s="19">
        <v>0</v>
      </c>
      <c r="AF525" s="19">
        <v>0</v>
      </c>
      <c r="AG525" s="19">
        <v>0</v>
      </c>
      <c r="AH525" s="19">
        <v>0</v>
      </c>
      <c r="AI525" s="19">
        <v>0</v>
      </c>
      <c r="AJ525" s="19">
        <v>0</v>
      </c>
      <c r="AK525" s="19">
        <v>0</v>
      </c>
      <c r="AL525" s="19">
        <v>0</v>
      </c>
      <c r="AM525" s="19">
        <v>0</v>
      </c>
      <c r="AN525" s="19">
        <v>0</v>
      </c>
      <c r="AO525" s="19">
        <v>0</v>
      </c>
      <c r="AP525" s="19">
        <v>0</v>
      </c>
    </row>
    <row r="526" spans="1:42" hidden="1">
      <c r="A526" s="15" t="s">
        <v>507</v>
      </c>
      <c r="B526" s="16" t="s">
        <v>508</v>
      </c>
      <c r="C526" s="17" t="s">
        <v>212</v>
      </c>
      <c r="D526" s="17" t="s">
        <v>204</v>
      </c>
      <c r="E526" s="17" t="s">
        <v>511</v>
      </c>
      <c r="F526" s="18" t="s">
        <v>640</v>
      </c>
      <c r="G526" s="19">
        <v>0</v>
      </c>
      <c r="H526" s="19">
        <v>0</v>
      </c>
      <c r="I526" s="19">
        <v>0</v>
      </c>
      <c r="J526" s="19">
        <v>0</v>
      </c>
      <c r="K526" s="19">
        <v>0</v>
      </c>
      <c r="L526" s="19">
        <v>0</v>
      </c>
      <c r="M526" s="19">
        <v>0</v>
      </c>
      <c r="N526" s="19">
        <v>0</v>
      </c>
      <c r="O526" s="19">
        <v>0</v>
      </c>
      <c r="P526" s="19">
        <v>0</v>
      </c>
      <c r="Q526" s="19">
        <v>0</v>
      </c>
      <c r="R526" s="19">
        <v>0</v>
      </c>
      <c r="S526" s="19">
        <v>0</v>
      </c>
      <c r="T526" s="19">
        <v>0</v>
      </c>
      <c r="U526" s="19">
        <v>0</v>
      </c>
      <c r="V526" s="19">
        <v>0</v>
      </c>
      <c r="W526" s="19">
        <v>0</v>
      </c>
      <c r="X526" s="19">
        <v>0</v>
      </c>
      <c r="Y526" s="19">
        <v>0</v>
      </c>
      <c r="Z526" s="19">
        <v>0</v>
      </c>
      <c r="AA526" s="19">
        <v>0</v>
      </c>
      <c r="AB526" s="19">
        <v>0</v>
      </c>
      <c r="AC526" s="19">
        <v>0</v>
      </c>
      <c r="AD526" s="19">
        <v>0</v>
      </c>
      <c r="AE526" s="19">
        <v>0</v>
      </c>
      <c r="AF526" s="19">
        <v>0</v>
      </c>
      <c r="AG526" s="19">
        <v>0</v>
      </c>
      <c r="AH526" s="19">
        <v>0</v>
      </c>
      <c r="AI526" s="19">
        <v>0</v>
      </c>
      <c r="AJ526" s="19">
        <v>0</v>
      </c>
      <c r="AK526" s="19">
        <v>0</v>
      </c>
      <c r="AL526" s="19">
        <v>0</v>
      </c>
      <c r="AM526" s="19">
        <v>0</v>
      </c>
      <c r="AN526" s="19">
        <v>0</v>
      </c>
      <c r="AO526" s="19">
        <v>0</v>
      </c>
      <c r="AP526" s="19">
        <v>0</v>
      </c>
    </row>
    <row r="527" spans="1:42" hidden="1">
      <c r="A527" s="15" t="s">
        <v>507</v>
      </c>
      <c r="B527" s="16" t="s">
        <v>508</v>
      </c>
      <c r="C527" s="17" t="s">
        <v>212</v>
      </c>
      <c r="D527" s="17" t="s">
        <v>204</v>
      </c>
      <c r="E527" s="17" t="s">
        <v>511</v>
      </c>
      <c r="F527" s="18" t="s">
        <v>641</v>
      </c>
      <c r="G527" s="19">
        <v>0</v>
      </c>
      <c r="H527" s="19">
        <v>0</v>
      </c>
      <c r="I527" s="19">
        <v>0</v>
      </c>
      <c r="J527" s="19">
        <v>0</v>
      </c>
      <c r="K527" s="19">
        <v>0</v>
      </c>
      <c r="L527" s="19">
        <v>0</v>
      </c>
      <c r="M527" s="19">
        <v>0</v>
      </c>
      <c r="N527" s="19">
        <v>0</v>
      </c>
      <c r="O527" s="19">
        <v>0</v>
      </c>
      <c r="P527" s="19">
        <v>0</v>
      </c>
      <c r="Q527" s="19">
        <v>0</v>
      </c>
      <c r="R527" s="19">
        <v>0</v>
      </c>
      <c r="S527" s="19">
        <v>0</v>
      </c>
      <c r="T527" s="19">
        <v>0</v>
      </c>
      <c r="U527" s="19">
        <v>0</v>
      </c>
      <c r="V527" s="19">
        <v>0</v>
      </c>
      <c r="W527" s="19">
        <v>0</v>
      </c>
      <c r="X527" s="19">
        <v>0</v>
      </c>
      <c r="Y527" s="19">
        <v>0</v>
      </c>
      <c r="Z527" s="19">
        <v>0</v>
      </c>
      <c r="AA527" s="19">
        <v>0</v>
      </c>
      <c r="AB527" s="19">
        <v>0</v>
      </c>
      <c r="AC527" s="19">
        <v>0</v>
      </c>
      <c r="AD527" s="19">
        <v>0</v>
      </c>
      <c r="AE527" s="19">
        <v>0</v>
      </c>
      <c r="AF527" s="19">
        <v>0</v>
      </c>
      <c r="AG527" s="19">
        <v>0</v>
      </c>
      <c r="AH527" s="19">
        <v>0</v>
      </c>
      <c r="AI527" s="19">
        <v>0</v>
      </c>
      <c r="AJ527" s="19">
        <v>0</v>
      </c>
      <c r="AK527" s="19">
        <v>0</v>
      </c>
      <c r="AL527" s="19">
        <v>0</v>
      </c>
      <c r="AM527" s="19">
        <v>0</v>
      </c>
      <c r="AN527" s="19">
        <v>0</v>
      </c>
      <c r="AO527" s="19">
        <v>0</v>
      </c>
      <c r="AP527" s="19">
        <v>0</v>
      </c>
    </row>
    <row r="528" spans="1:42" hidden="1">
      <c r="A528" s="15" t="s">
        <v>507</v>
      </c>
      <c r="B528" s="16" t="s">
        <v>508</v>
      </c>
      <c r="C528" s="17" t="s">
        <v>212</v>
      </c>
      <c r="D528" s="17" t="s">
        <v>204</v>
      </c>
      <c r="E528" s="17" t="s">
        <v>528</v>
      </c>
      <c r="F528" s="18" t="s">
        <v>642</v>
      </c>
      <c r="G528" s="19">
        <v>0</v>
      </c>
      <c r="H528" s="19">
        <v>0</v>
      </c>
      <c r="I528" s="19">
        <v>0</v>
      </c>
      <c r="J528" s="19">
        <v>0</v>
      </c>
      <c r="K528" s="19">
        <v>0</v>
      </c>
      <c r="L528" s="19">
        <v>0</v>
      </c>
      <c r="M528" s="19">
        <v>0</v>
      </c>
      <c r="N528" s="19">
        <v>0</v>
      </c>
      <c r="O528" s="19">
        <v>0</v>
      </c>
      <c r="P528" s="19">
        <v>0</v>
      </c>
      <c r="Q528" s="19">
        <v>0</v>
      </c>
      <c r="R528" s="19">
        <v>0</v>
      </c>
      <c r="S528" s="19">
        <v>0</v>
      </c>
      <c r="T528" s="19">
        <v>0</v>
      </c>
      <c r="U528" s="19">
        <v>0</v>
      </c>
      <c r="V528" s="19">
        <v>0</v>
      </c>
      <c r="W528" s="19">
        <v>0</v>
      </c>
      <c r="X528" s="19">
        <v>0</v>
      </c>
      <c r="Y528" s="19">
        <v>0</v>
      </c>
      <c r="Z528" s="19">
        <v>0</v>
      </c>
      <c r="AA528" s="19">
        <v>0</v>
      </c>
      <c r="AB528" s="19">
        <v>0</v>
      </c>
      <c r="AC528" s="19">
        <v>0</v>
      </c>
      <c r="AD528" s="19">
        <v>0</v>
      </c>
      <c r="AE528" s="19">
        <v>0</v>
      </c>
      <c r="AF528" s="19">
        <v>0</v>
      </c>
      <c r="AG528" s="19">
        <v>0</v>
      </c>
      <c r="AH528" s="19">
        <v>0</v>
      </c>
      <c r="AI528" s="19">
        <v>0</v>
      </c>
      <c r="AJ528" s="19">
        <v>0</v>
      </c>
      <c r="AK528" s="19">
        <v>0</v>
      </c>
      <c r="AL528" s="19">
        <v>0</v>
      </c>
      <c r="AM528" s="19">
        <v>0</v>
      </c>
      <c r="AN528" s="19">
        <v>0</v>
      </c>
      <c r="AO528" s="19">
        <v>0</v>
      </c>
      <c r="AP528" s="19">
        <v>0</v>
      </c>
    </row>
    <row r="529" spans="1:42" hidden="1">
      <c r="A529" s="15" t="s">
        <v>507</v>
      </c>
      <c r="B529" s="16" t="s">
        <v>508</v>
      </c>
      <c r="C529" s="17" t="s">
        <v>212</v>
      </c>
      <c r="D529" s="17" t="s">
        <v>204</v>
      </c>
      <c r="E529" s="17" t="s">
        <v>528</v>
      </c>
      <c r="F529" s="18" t="s">
        <v>643</v>
      </c>
      <c r="G529" s="19">
        <v>0</v>
      </c>
      <c r="H529" s="19">
        <v>0</v>
      </c>
      <c r="I529" s="19">
        <v>0</v>
      </c>
      <c r="J529" s="19">
        <v>0</v>
      </c>
      <c r="K529" s="19">
        <v>0</v>
      </c>
      <c r="L529" s="19">
        <v>0</v>
      </c>
      <c r="M529" s="19">
        <v>0</v>
      </c>
      <c r="N529" s="19">
        <v>0</v>
      </c>
      <c r="O529" s="19">
        <v>0</v>
      </c>
      <c r="P529" s="19">
        <v>0</v>
      </c>
      <c r="Q529" s="19">
        <v>0</v>
      </c>
      <c r="R529" s="19">
        <v>0</v>
      </c>
      <c r="S529" s="19">
        <v>0</v>
      </c>
      <c r="T529" s="19">
        <v>0</v>
      </c>
      <c r="U529" s="19">
        <v>0</v>
      </c>
      <c r="V529" s="19">
        <v>0</v>
      </c>
      <c r="W529" s="19">
        <v>0</v>
      </c>
      <c r="X529" s="19">
        <v>0</v>
      </c>
      <c r="Y529" s="19">
        <v>0</v>
      </c>
      <c r="Z529" s="19">
        <v>0</v>
      </c>
      <c r="AA529" s="19">
        <v>0</v>
      </c>
      <c r="AB529" s="19">
        <v>0</v>
      </c>
      <c r="AC529" s="19">
        <v>0</v>
      </c>
      <c r="AD529" s="19">
        <v>0</v>
      </c>
      <c r="AE529" s="19">
        <v>0</v>
      </c>
      <c r="AF529" s="19">
        <v>0</v>
      </c>
      <c r="AG529" s="19">
        <v>0</v>
      </c>
      <c r="AH529" s="19">
        <v>0</v>
      </c>
      <c r="AI529" s="19">
        <v>0</v>
      </c>
      <c r="AJ529" s="19">
        <v>0</v>
      </c>
      <c r="AK529" s="19">
        <v>0</v>
      </c>
      <c r="AL529" s="19">
        <v>0</v>
      </c>
      <c r="AM529" s="19">
        <v>0</v>
      </c>
      <c r="AN529" s="19">
        <v>0</v>
      </c>
      <c r="AO529" s="19">
        <v>0</v>
      </c>
      <c r="AP529" s="19">
        <v>0</v>
      </c>
    </row>
    <row r="530" spans="1:42" hidden="1">
      <c r="A530" s="15" t="s">
        <v>507</v>
      </c>
      <c r="B530" s="16" t="s">
        <v>508</v>
      </c>
      <c r="C530" s="17" t="s">
        <v>212</v>
      </c>
      <c r="D530" s="17" t="s">
        <v>204</v>
      </c>
      <c r="E530" s="17" t="s">
        <v>528</v>
      </c>
      <c r="F530" s="18" t="s">
        <v>644</v>
      </c>
      <c r="G530" s="19">
        <v>0</v>
      </c>
      <c r="H530" s="19">
        <v>0</v>
      </c>
      <c r="I530" s="19">
        <v>0</v>
      </c>
      <c r="J530" s="19">
        <v>0</v>
      </c>
      <c r="K530" s="19">
        <v>0</v>
      </c>
      <c r="L530" s="19">
        <v>0</v>
      </c>
      <c r="M530" s="19">
        <v>0</v>
      </c>
      <c r="N530" s="19">
        <v>0</v>
      </c>
      <c r="O530" s="19">
        <v>0</v>
      </c>
      <c r="P530" s="19">
        <v>0</v>
      </c>
      <c r="Q530" s="19">
        <v>0</v>
      </c>
      <c r="R530" s="19">
        <v>0</v>
      </c>
      <c r="S530" s="19">
        <v>0</v>
      </c>
      <c r="T530" s="19">
        <v>0</v>
      </c>
      <c r="U530" s="19">
        <v>0</v>
      </c>
      <c r="V530" s="19">
        <v>0</v>
      </c>
      <c r="W530" s="19">
        <v>0</v>
      </c>
      <c r="X530" s="19">
        <v>0</v>
      </c>
      <c r="Y530" s="19">
        <v>0</v>
      </c>
      <c r="Z530" s="19">
        <v>0</v>
      </c>
      <c r="AA530" s="19">
        <v>0</v>
      </c>
      <c r="AB530" s="19">
        <v>0</v>
      </c>
      <c r="AC530" s="19">
        <v>0</v>
      </c>
      <c r="AD530" s="19">
        <v>0</v>
      </c>
      <c r="AE530" s="19">
        <v>0</v>
      </c>
      <c r="AF530" s="19">
        <v>0</v>
      </c>
      <c r="AG530" s="19">
        <v>0</v>
      </c>
      <c r="AH530" s="19">
        <v>0</v>
      </c>
      <c r="AI530" s="19">
        <v>0</v>
      </c>
      <c r="AJ530" s="19">
        <v>0</v>
      </c>
      <c r="AK530" s="19">
        <v>0</v>
      </c>
      <c r="AL530" s="19">
        <v>0</v>
      </c>
      <c r="AM530" s="19">
        <v>0</v>
      </c>
      <c r="AN530" s="19">
        <v>0</v>
      </c>
      <c r="AO530" s="19">
        <v>0</v>
      </c>
      <c r="AP530" s="19">
        <v>0</v>
      </c>
    </row>
    <row r="531" spans="1:42" hidden="1">
      <c r="A531" s="15" t="s">
        <v>507</v>
      </c>
      <c r="B531" s="16" t="s">
        <v>508</v>
      </c>
      <c r="C531" s="17" t="s">
        <v>212</v>
      </c>
      <c r="D531" s="17" t="s">
        <v>204</v>
      </c>
      <c r="E531" s="17" t="s">
        <v>528</v>
      </c>
      <c r="F531" s="18" t="s">
        <v>645</v>
      </c>
      <c r="G531" s="19">
        <v>0</v>
      </c>
      <c r="H531" s="19">
        <v>0</v>
      </c>
      <c r="I531" s="19">
        <v>0</v>
      </c>
      <c r="J531" s="19">
        <v>0</v>
      </c>
      <c r="K531" s="19">
        <v>0</v>
      </c>
      <c r="L531" s="19">
        <v>0</v>
      </c>
      <c r="M531" s="19">
        <v>0</v>
      </c>
      <c r="N531" s="19">
        <v>0</v>
      </c>
      <c r="O531" s="19">
        <v>0</v>
      </c>
      <c r="P531" s="19">
        <v>0</v>
      </c>
      <c r="Q531" s="19">
        <v>0</v>
      </c>
      <c r="R531" s="19">
        <v>0</v>
      </c>
      <c r="S531" s="19">
        <v>0</v>
      </c>
      <c r="T531" s="19">
        <v>0</v>
      </c>
      <c r="U531" s="19">
        <v>0</v>
      </c>
      <c r="V531" s="19">
        <v>0</v>
      </c>
      <c r="W531" s="19">
        <v>0</v>
      </c>
      <c r="X531" s="19">
        <v>0</v>
      </c>
      <c r="Y531" s="19">
        <v>0</v>
      </c>
      <c r="Z531" s="19">
        <v>0</v>
      </c>
      <c r="AA531" s="19">
        <v>0</v>
      </c>
      <c r="AB531" s="19">
        <v>0</v>
      </c>
      <c r="AC531" s="19">
        <v>0</v>
      </c>
      <c r="AD531" s="19">
        <v>0</v>
      </c>
      <c r="AE531" s="19">
        <v>0</v>
      </c>
      <c r="AF531" s="19">
        <v>0</v>
      </c>
      <c r="AG531" s="19">
        <v>0</v>
      </c>
      <c r="AH531" s="19">
        <v>0</v>
      </c>
      <c r="AI531" s="19">
        <v>0</v>
      </c>
      <c r="AJ531" s="19">
        <v>0</v>
      </c>
      <c r="AK531" s="19">
        <v>0</v>
      </c>
      <c r="AL531" s="19">
        <v>0</v>
      </c>
      <c r="AM531" s="19">
        <v>0</v>
      </c>
      <c r="AN531" s="19">
        <v>0</v>
      </c>
      <c r="AO531" s="19">
        <v>0</v>
      </c>
      <c r="AP531" s="19">
        <v>0</v>
      </c>
    </row>
    <row r="532" spans="1:42" hidden="1">
      <c r="A532" s="15" t="s">
        <v>507</v>
      </c>
      <c r="B532" s="16" t="s">
        <v>508</v>
      </c>
      <c r="C532" s="17" t="s">
        <v>212</v>
      </c>
      <c r="D532" s="17" t="s">
        <v>204</v>
      </c>
      <c r="E532" s="17" t="s">
        <v>530</v>
      </c>
      <c r="F532" s="18" t="s">
        <v>646</v>
      </c>
      <c r="G532" s="19">
        <v>0</v>
      </c>
      <c r="H532" s="19">
        <v>0</v>
      </c>
      <c r="I532" s="19">
        <v>0</v>
      </c>
      <c r="J532" s="19">
        <v>0</v>
      </c>
      <c r="K532" s="19">
        <v>0</v>
      </c>
      <c r="L532" s="19">
        <v>0</v>
      </c>
      <c r="M532" s="19">
        <v>0</v>
      </c>
      <c r="N532" s="19">
        <v>0</v>
      </c>
      <c r="O532" s="19">
        <v>0</v>
      </c>
      <c r="P532" s="19">
        <v>0</v>
      </c>
      <c r="Q532" s="19">
        <v>0</v>
      </c>
      <c r="R532" s="19">
        <v>0</v>
      </c>
      <c r="S532" s="19">
        <v>0</v>
      </c>
      <c r="T532" s="19">
        <v>0</v>
      </c>
      <c r="U532" s="19">
        <v>0</v>
      </c>
      <c r="V532" s="19">
        <v>0</v>
      </c>
      <c r="W532" s="19">
        <v>0</v>
      </c>
      <c r="X532" s="19">
        <v>0</v>
      </c>
      <c r="Y532" s="19">
        <v>0</v>
      </c>
      <c r="Z532" s="19">
        <v>0</v>
      </c>
      <c r="AA532" s="19">
        <v>0</v>
      </c>
      <c r="AB532" s="19">
        <v>0</v>
      </c>
      <c r="AC532" s="19">
        <v>0</v>
      </c>
      <c r="AD532" s="19">
        <v>0</v>
      </c>
      <c r="AE532" s="19">
        <v>0</v>
      </c>
      <c r="AF532" s="19">
        <v>0</v>
      </c>
      <c r="AG532" s="19">
        <v>0</v>
      </c>
      <c r="AH532" s="19">
        <v>0</v>
      </c>
      <c r="AI532" s="19">
        <v>0</v>
      </c>
      <c r="AJ532" s="19">
        <v>0</v>
      </c>
      <c r="AK532" s="19">
        <v>0</v>
      </c>
      <c r="AL532" s="19">
        <v>0</v>
      </c>
      <c r="AM532" s="19">
        <v>0</v>
      </c>
      <c r="AN532" s="19">
        <v>0</v>
      </c>
      <c r="AO532" s="19">
        <v>0</v>
      </c>
      <c r="AP532" s="19">
        <v>0</v>
      </c>
    </row>
    <row r="533" spans="1:42" hidden="1">
      <c r="A533" s="15" t="s">
        <v>507</v>
      </c>
      <c r="B533" s="16" t="s">
        <v>508</v>
      </c>
      <c r="C533" s="17" t="s">
        <v>212</v>
      </c>
      <c r="D533" s="17" t="s">
        <v>204</v>
      </c>
      <c r="E533" s="17" t="s">
        <v>530</v>
      </c>
      <c r="F533" s="18" t="s">
        <v>647</v>
      </c>
      <c r="G533" s="19">
        <v>0</v>
      </c>
      <c r="H533" s="19">
        <v>0</v>
      </c>
      <c r="I533" s="19">
        <v>0</v>
      </c>
      <c r="J533" s="19">
        <v>0</v>
      </c>
      <c r="K533" s="19">
        <v>0</v>
      </c>
      <c r="L533" s="19">
        <v>0</v>
      </c>
      <c r="M533" s="19">
        <v>0</v>
      </c>
      <c r="N533" s="19">
        <v>0</v>
      </c>
      <c r="O533" s="19">
        <v>0</v>
      </c>
      <c r="P533" s="19">
        <v>0</v>
      </c>
      <c r="Q533" s="19">
        <v>0</v>
      </c>
      <c r="R533" s="19">
        <v>0</v>
      </c>
      <c r="S533" s="19">
        <v>0</v>
      </c>
      <c r="T533" s="19">
        <v>0</v>
      </c>
      <c r="U533" s="19">
        <v>0</v>
      </c>
      <c r="V533" s="19">
        <v>0</v>
      </c>
      <c r="W533" s="19">
        <v>0</v>
      </c>
      <c r="X533" s="19">
        <v>0</v>
      </c>
      <c r="Y533" s="19">
        <v>0</v>
      </c>
      <c r="Z533" s="19">
        <v>0</v>
      </c>
      <c r="AA533" s="19">
        <v>0</v>
      </c>
      <c r="AB533" s="19">
        <v>0</v>
      </c>
      <c r="AC533" s="19">
        <v>0</v>
      </c>
      <c r="AD533" s="19">
        <v>0</v>
      </c>
      <c r="AE533" s="19">
        <v>0</v>
      </c>
      <c r="AF533" s="19">
        <v>0</v>
      </c>
      <c r="AG533" s="19">
        <v>0</v>
      </c>
      <c r="AH533" s="19">
        <v>0</v>
      </c>
      <c r="AI533" s="19">
        <v>0</v>
      </c>
      <c r="AJ533" s="19">
        <v>0</v>
      </c>
      <c r="AK533" s="19">
        <v>0</v>
      </c>
      <c r="AL533" s="19">
        <v>0</v>
      </c>
      <c r="AM533" s="19">
        <v>0</v>
      </c>
      <c r="AN533" s="19">
        <v>0</v>
      </c>
      <c r="AO533" s="19">
        <v>0</v>
      </c>
      <c r="AP533" s="19">
        <v>0</v>
      </c>
    </row>
    <row r="534" spans="1:42" hidden="1">
      <c r="A534" s="15" t="s">
        <v>507</v>
      </c>
      <c r="B534" s="16" t="s">
        <v>508</v>
      </c>
      <c r="C534" s="17" t="s">
        <v>212</v>
      </c>
      <c r="D534" s="17" t="s">
        <v>204</v>
      </c>
      <c r="E534" s="17" t="s">
        <v>516</v>
      </c>
      <c r="F534" s="18" t="s">
        <v>518</v>
      </c>
      <c r="G534" s="19">
        <v>0</v>
      </c>
      <c r="H534" s="19">
        <v>0</v>
      </c>
      <c r="I534" s="19">
        <v>0</v>
      </c>
      <c r="J534" s="19">
        <v>0</v>
      </c>
      <c r="K534" s="19">
        <v>0</v>
      </c>
      <c r="L534" s="19">
        <v>0</v>
      </c>
      <c r="M534" s="19">
        <v>0</v>
      </c>
      <c r="N534" s="19">
        <v>0</v>
      </c>
      <c r="O534" s="19">
        <v>0</v>
      </c>
      <c r="P534" s="19">
        <v>0</v>
      </c>
      <c r="Q534" s="19">
        <v>0</v>
      </c>
      <c r="R534" s="19">
        <v>0</v>
      </c>
      <c r="S534" s="19">
        <v>0</v>
      </c>
      <c r="T534" s="19">
        <v>0</v>
      </c>
      <c r="U534" s="19">
        <v>0</v>
      </c>
      <c r="V534" s="19">
        <v>0</v>
      </c>
      <c r="W534" s="19">
        <v>0</v>
      </c>
      <c r="X534" s="19">
        <v>0</v>
      </c>
      <c r="Y534" s="19">
        <v>0</v>
      </c>
      <c r="Z534" s="19">
        <v>0</v>
      </c>
      <c r="AA534" s="19">
        <v>0</v>
      </c>
      <c r="AB534" s="19">
        <v>0</v>
      </c>
      <c r="AC534" s="19">
        <v>0</v>
      </c>
      <c r="AD534" s="19">
        <v>0</v>
      </c>
      <c r="AE534" s="19">
        <v>0</v>
      </c>
      <c r="AF534" s="19">
        <v>0</v>
      </c>
      <c r="AG534" s="19">
        <v>0</v>
      </c>
      <c r="AH534" s="19">
        <v>0</v>
      </c>
      <c r="AI534" s="19">
        <v>0</v>
      </c>
      <c r="AJ534" s="19">
        <v>0</v>
      </c>
      <c r="AK534" s="19">
        <v>0</v>
      </c>
      <c r="AL534" s="19">
        <v>0</v>
      </c>
      <c r="AM534" s="19">
        <v>0</v>
      </c>
      <c r="AN534" s="19">
        <v>0</v>
      </c>
      <c r="AO534" s="19">
        <v>0</v>
      </c>
      <c r="AP534" s="19">
        <v>0</v>
      </c>
    </row>
    <row r="535" spans="1:42" hidden="1">
      <c r="A535" s="15" t="s">
        <v>507</v>
      </c>
      <c r="B535" s="16" t="s">
        <v>508</v>
      </c>
      <c r="C535" s="17" t="s">
        <v>212</v>
      </c>
      <c r="D535" s="17" t="s">
        <v>204</v>
      </c>
      <c r="E535" s="17" t="s">
        <v>516</v>
      </c>
      <c r="F535" s="18" t="s">
        <v>648</v>
      </c>
      <c r="G535" s="19">
        <v>0</v>
      </c>
      <c r="H535" s="19">
        <v>0</v>
      </c>
      <c r="I535" s="19">
        <v>0</v>
      </c>
      <c r="J535" s="19">
        <v>0</v>
      </c>
      <c r="K535" s="19">
        <v>0</v>
      </c>
      <c r="L535" s="19">
        <v>0</v>
      </c>
      <c r="M535" s="19">
        <v>0</v>
      </c>
      <c r="N535" s="19">
        <v>0</v>
      </c>
      <c r="O535" s="19">
        <v>0</v>
      </c>
      <c r="P535" s="19">
        <v>0</v>
      </c>
      <c r="Q535" s="19">
        <v>0</v>
      </c>
      <c r="R535" s="19">
        <v>0</v>
      </c>
      <c r="S535" s="19">
        <v>0</v>
      </c>
      <c r="T535" s="19">
        <v>0</v>
      </c>
      <c r="U535" s="19">
        <v>0</v>
      </c>
      <c r="V535" s="19">
        <v>0</v>
      </c>
      <c r="W535" s="19">
        <v>0</v>
      </c>
      <c r="X535" s="19">
        <v>0</v>
      </c>
      <c r="Y535" s="19">
        <v>0</v>
      </c>
      <c r="Z535" s="19">
        <v>0</v>
      </c>
      <c r="AA535" s="19">
        <v>0</v>
      </c>
      <c r="AB535" s="19">
        <v>0</v>
      </c>
      <c r="AC535" s="19">
        <v>0</v>
      </c>
      <c r="AD535" s="19">
        <v>0</v>
      </c>
      <c r="AE535" s="19">
        <v>0</v>
      </c>
      <c r="AF535" s="19">
        <v>0</v>
      </c>
      <c r="AG535" s="19">
        <v>0</v>
      </c>
      <c r="AH535" s="19">
        <v>0</v>
      </c>
      <c r="AI535" s="19">
        <v>0</v>
      </c>
      <c r="AJ535" s="19">
        <v>0</v>
      </c>
      <c r="AK535" s="19">
        <v>0</v>
      </c>
      <c r="AL535" s="19">
        <v>0</v>
      </c>
      <c r="AM535" s="19">
        <v>0</v>
      </c>
      <c r="AN535" s="19">
        <v>0</v>
      </c>
      <c r="AO535" s="19">
        <v>0</v>
      </c>
      <c r="AP535" s="19">
        <v>0</v>
      </c>
    </row>
    <row r="536" spans="1:42" hidden="1">
      <c r="A536" s="15" t="s">
        <v>507</v>
      </c>
      <c r="B536" s="16" t="s">
        <v>508</v>
      </c>
      <c r="C536" s="17" t="s">
        <v>212</v>
      </c>
      <c r="D536" s="17" t="s">
        <v>204</v>
      </c>
      <c r="E536" s="17" t="s">
        <v>649</v>
      </c>
      <c r="F536" s="18" t="s">
        <v>650</v>
      </c>
      <c r="G536" s="19">
        <v>0</v>
      </c>
      <c r="H536" s="19">
        <v>0</v>
      </c>
      <c r="I536" s="19">
        <v>0</v>
      </c>
      <c r="J536" s="19">
        <v>0</v>
      </c>
      <c r="K536" s="19">
        <v>0</v>
      </c>
      <c r="L536" s="19">
        <v>0</v>
      </c>
      <c r="M536" s="19">
        <v>0</v>
      </c>
      <c r="N536" s="19">
        <v>0</v>
      </c>
      <c r="O536" s="19">
        <v>0</v>
      </c>
      <c r="P536" s="19">
        <v>0</v>
      </c>
      <c r="Q536" s="19">
        <v>0</v>
      </c>
      <c r="R536" s="19">
        <v>0</v>
      </c>
      <c r="S536" s="19">
        <v>0</v>
      </c>
      <c r="T536" s="19">
        <v>0</v>
      </c>
      <c r="U536" s="19">
        <v>0</v>
      </c>
      <c r="V536" s="19">
        <v>0</v>
      </c>
      <c r="W536" s="19">
        <v>0</v>
      </c>
      <c r="X536" s="19">
        <v>0</v>
      </c>
      <c r="Y536" s="19">
        <v>0</v>
      </c>
      <c r="Z536" s="19">
        <v>0</v>
      </c>
      <c r="AA536" s="19">
        <v>0</v>
      </c>
      <c r="AB536" s="19">
        <v>0</v>
      </c>
      <c r="AC536" s="19">
        <v>0</v>
      </c>
      <c r="AD536" s="19">
        <v>0</v>
      </c>
      <c r="AE536" s="19">
        <v>0</v>
      </c>
      <c r="AF536" s="19">
        <v>0</v>
      </c>
      <c r="AG536" s="19">
        <v>0</v>
      </c>
      <c r="AH536" s="19">
        <v>0</v>
      </c>
      <c r="AI536" s="19">
        <v>0</v>
      </c>
      <c r="AJ536" s="19">
        <v>0</v>
      </c>
      <c r="AK536" s="19">
        <v>0</v>
      </c>
      <c r="AL536" s="19">
        <v>0</v>
      </c>
      <c r="AM536" s="19">
        <v>0</v>
      </c>
      <c r="AN536" s="19">
        <v>0</v>
      </c>
      <c r="AO536" s="19">
        <v>0</v>
      </c>
      <c r="AP536" s="19">
        <v>0</v>
      </c>
    </row>
    <row r="537" spans="1:42" hidden="1">
      <c r="A537" s="15" t="s">
        <v>507</v>
      </c>
      <c r="B537" s="16" t="s">
        <v>508</v>
      </c>
      <c r="C537" s="17" t="s">
        <v>212</v>
      </c>
      <c r="D537" s="17" t="s">
        <v>204</v>
      </c>
      <c r="E537" s="17" t="s">
        <v>649</v>
      </c>
      <c r="F537" s="18" t="s">
        <v>651</v>
      </c>
      <c r="G537" s="19">
        <v>0</v>
      </c>
      <c r="H537" s="19">
        <v>0</v>
      </c>
      <c r="I537" s="19">
        <v>0</v>
      </c>
      <c r="J537" s="19">
        <v>0</v>
      </c>
      <c r="K537" s="19">
        <v>0</v>
      </c>
      <c r="L537" s="19">
        <v>0</v>
      </c>
      <c r="M537" s="19">
        <v>0</v>
      </c>
      <c r="N537" s="19">
        <v>0</v>
      </c>
      <c r="O537" s="19">
        <v>0</v>
      </c>
      <c r="P537" s="19">
        <v>0</v>
      </c>
      <c r="Q537" s="19">
        <v>0</v>
      </c>
      <c r="R537" s="19">
        <v>0</v>
      </c>
      <c r="S537" s="19">
        <v>0</v>
      </c>
      <c r="T537" s="19">
        <v>0</v>
      </c>
      <c r="U537" s="19">
        <v>0</v>
      </c>
      <c r="V537" s="19">
        <v>0</v>
      </c>
      <c r="W537" s="19">
        <v>0</v>
      </c>
      <c r="X537" s="19">
        <v>0</v>
      </c>
      <c r="Y537" s="19">
        <v>0</v>
      </c>
      <c r="Z537" s="19">
        <v>0</v>
      </c>
      <c r="AA537" s="19">
        <v>0</v>
      </c>
      <c r="AB537" s="19">
        <v>0</v>
      </c>
      <c r="AC537" s="19">
        <v>0</v>
      </c>
      <c r="AD537" s="19">
        <v>0</v>
      </c>
      <c r="AE537" s="19">
        <v>0</v>
      </c>
      <c r="AF537" s="19">
        <v>0</v>
      </c>
      <c r="AG537" s="19">
        <v>0</v>
      </c>
      <c r="AH537" s="19">
        <v>0</v>
      </c>
      <c r="AI537" s="19">
        <v>0</v>
      </c>
      <c r="AJ537" s="19">
        <v>0</v>
      </c>
      <c r="AK537" s="19">
        <v>0</v>
      </c>
      <c r="AL537" s="19">
        <v>0</v>
      </c>
      <c r="AM537" s="19">
        <v>0</v>
      </c>
      <c r="AN537" s="19">
        <v>0</v>
      </c>
      <c r="AO537" s="19">
        <v>0</v>
      </c>
      <c r="AP537" s="19">
        <v>0</v>
      </c>
    </row>
    <row r="538" spans="1:42" hidden="1">
      <c r="A538" s="15" t="s">
        <v>507</v>
      </c>
      <c r="B538" s="16" t="s">
        <v>508</v>
      </c>
      <c r="C538" s="17" t="s">
        <v>212</v>
      </c>
      <c r="D538" s="17" t="s">
        <v>204</v>
      </c>
      <c r="E538" s="17" t="s">
        <v>652</v>
      </c>
      <c r="F538" s="18" t="s">
        <v>653</v>
      </c>
      <c r="G538" s="19">
        <v>0</v>
      </c>
      <c r="H538" s="19">
        <v>0</v>
      </c>
      <c r="I538" s="19">
        <v>0</v>
      </c>
      <c r="J538" s="19">
        <v>0</v>
      </c>
      <c r="K538" s="19">
        <v>0</v>
      </c>
      <c r="L538" s="19">
        <v>0</v>
      </c>
      <c r="M538" s="19">
        <v>0</v>
      </c>
      <c r="N538" s="19">
        <v>0</v>
      </c>
      <c r="O538" s="19">
        <v>0</v>
      </c>
      <c r="P538" s="19">
        <v>0</v>
      </c>
      <c r="Q538" s="19">
        <v>0</v>
      </c>
      <c r="R538" s="19">
        <v>0</v>
      </c>
      <c r="S538" s="19">
        <v>0</v>
      </c>
      <c r="T538" s="19">
        <v>0</v>
      </c>
      <c r="U538" s="19">
        <v>0</v>
      </c>
      <c r="V538" s="19">
        <v>0</v>
      </c>
      <c r="W538" s="19">
        <v>0</v>
      </c>
      <c r="X538" s="19">
        <v>0</v>
      </c>
      <c r="Y538" s="19">
        <v>0</v>
      </c>
      <c r="Z538" s="19">
        <v>0</v>
      </c>
      <c r="AA538" s="19">
        <v>0</v>
      </c>
      <c r="AB538" s="19">
        <v>0</v>
      </c>
      <c r="AC538" s="19">
        <v>0</v>
      </c>
      <c r="AD538" s="19">
        <v>0</v>
      </c>
      <c r="AE538" s="19">
        <v>0</v>
      </c>
      <c r="AF538" s="19">
        <v>0</v>
      </c>
      <c r="AG538" s="19">
        <v>0</v>
      </c>
      <c r="AH538" s="19">
        <v>0</v>
      </c>
      <c r="AI538" s="19">
        <v>0</v>
      </c>
      <c r="AJ538" s="19">
        <v>0</v>
      </c>
      <c r="AK538" s="19">
        <v>0</v>
      </c>
      <c r="AL538" s="19">
        <v>0</v>
      </c>
      <c r="AM538" s="19">
        <v>0</v>
      </c>
      <c r="AN538" s="19">
        <v>0</v>
      </c>
      <c r="AO538" s="19">
        <v>0</v>
      </c>
      <c r="AP538" s="19">
        <v>0</v>
      </c>
    </row>
    <row r="539" spans="1:42" hidden="1">
      <c r="A539" s="15" t="s">
        <v>507</v>
      </c>
      <c r="B539" s="16" t="s">
        <v>508</v>
      </c>
      <c r="C539" s="17" t="s">
        <v>212</v>
      </c>
      <c r="D539" s="17" t="s">
        <v>204</v>
      </c>
      <c r="E539" s="17" t="s">
        <v>652</v>
      </c>
      <c r="F539" s="18" t="s">
        <v>654</v>
      </c>
      <c r="G539" s="19">
        <v>0</v>
      </c>
      <c r="H539" s="19">
        <v>0</v>
      </c>
      <c r="I539" s="19">
        <v>0</v>
      </c>
      <c r="J539" s="19">
        <v>0</v>
      </c>
      <c r="K539" s="19">
        <v>0</v>
      </c>
      <c r="L539" s="19">
        <v>0</v>
      </c>
      <c r="M539" s="19">
        <v>0</v>
      </c>
      <c r="N539" s="19">
        <v>0</v>
      </c>
      <c r="O539" s="19">
        <v>0</v>
      </c>
      <c r="P539" s="19">
        <v>0</v>
      </c>
      <c r="Q539" s="19">
        <v>0</v>
      </c>
      <c r="R539" s="19">
        <v>0</v>
      </c>
      <c r="S539" s="19">
        <v>0</v>
      </c>
      <c r="T539" s="19">
        <v>0</v>
      </c>
      <c r="U539" s="19">
        <v>0</v>
      </c>
      <c r="V539" s="19">
        <v>0</v>
      </c>
      <c r="W539" s="19">
        <v>0</v>
      </c>
      <c r="X539" s="19">
        <v>0</v>
      </c>
      <c r="Y539" s="19">
        <v>0</v>
      </c>
      <c r="Z539" s="19">
        <v>0</v>
      </c>
      <c r="AA539" s="19">
        <v>0</v>
      </c>
      <c r="AB539" s="19">
        <v>0</v>
      </c>
      <c r="AC539" s="19">
        <v>0</v>
      </c>
      <c r="AD539" s="19">
        <v>0</v>
      </c>
      <c r="AE539" s="19">
        <v>0</v>
      </c>
      <c r="AF539" s="19">
        <v>0</v>
      </c>
      <c r="AG539" s="19">
        <v>0</v>
      </c>
      <c r="AH539" s="19">
        <v>0</v>
      </c>
      <c r="AI539" s="19">
        <v>0</v>
      </c>
      <c r="AJ539" s="19">
        <v>0</v>
      </c>
      <c r="AK539" s="19">
        <v>0</v>
      </c>
      <c r="AL539" s="19">
        <v>0</v>
      </c>
      <c r="AM539" s="19">
        <v>0</v>
      </c>
      <c r="AN539" s="19">
        <v>0</v>
      </c>
      <c r="AO539" s="19">
        <v>0</v>
      </c>
      <c r="AP539" s="19">
        <v>0</v>
      </c>
    </row>
    <row r="540" spans="1:42" hidden="1">
      <c r="A540" s="15" t="s">
        <v>507</v>
      </c>
      <c r="B540" s="16" t="s">
        <v>508</v>
      </c>
      <c r="C540" s="17" t="s">
        <v>212</v>
      </c>
      <c r="D540" s="17" t="s">
        <v>204</v>
      </c>
      <c r="E540" s="17" t="s">
        <v>582</v>
      </c>
      <c r="F540" s="18" t="s">
        <v>655</v>
      </c>
      <c r="G540" s="19">
        <v>0</v>
      </c>
      <c r="H540" s="19">
        <v>0</v>
      </c>
      <c r="I540" s="19">
        <v>0</v>
      </c>
      <c r="J540" s="19">
        <v>0</v>
      </c>
      <c r="K540" s="19">
        <v>0</v>
      </c>
      <c r="L540" s="19">
        <v>0</v>
      </c>
      <c r="M540" s="19">
        <v>0</v>
      </c>
      <c r="N540" s="19">
        <v>0</v>
      </c>
      <c r="O540" s="19">
        <v>0</v>
      </c>
      <c r="P540" s="19">
        <v>0</v>
      </c>
      <c r="Q540" s="19">
        <v>0</v>
      </c>
      <c r="R540" s="19">
        <v>0</v>
      </c>
      <c r="S540" s="19">
        <v>0</v>
      </c>
      <c r="T540" s="19">
        <v>0</v>
      </c>
      <c r="U540" s="19">
        <v>0</v>
      </c>
      <c r="V540" s="19">
        <v>0</v>
      </c>
      <c r="W540" s="19">
        <v>0</v>
      </c>
      <c r="X540" s="19">
        <v>0</v>
      </c>
      <c r="Y540" s="19">
        <v>0</v>
      </c>
      <c r="Z540" s="19">
        <v>0</v>
      </c>
      <c r="AA540" s="19">
        <v>0</v>
      </c>
      <c r="AB540" s="19">
        <v>0</v>
      </c>
      <c r="AC540" s="19">
        <v>0</v>
      </c>
      <c r="AD540" s="19">
        <v>0</v>
      </c>
      <c r="AE540" s="19">
        <v>0</v>
      </c>
      <c r="AF540" s="19">
        <v>0</v>
      </c>
      <c r="AG540" s="19">
        <v>0</v>
      </c>
      <c r="AH540" s="19">
        <v>0</v>
      </c>
      <c r="AI540" s="19">
        <v>0</v>
      </c>
      <c r="AJ540" s="19">
        <v>0</v>
      </c>
      <c r="AK540" s="19">
        <v>0</v>
      </c>
      <c r="AL540" s="19">
        <v>0</v>
      </c>
      <c r="AM540" s="19">
        <v>0</v>
      </c>
      <c r="AN540" s="19">
        <v>0</v>
      </c>
      <c r="AO540" s="19">
        <v>0</v>
      </c>
      <c r="AP540" s="19">
        <v>0</v>
      </c>
    </row>
    <row r="541" spans="1:42" hidden="1">
      <c r="A541" s="15" t="s">
        <v>507</v>
      </c>
      <c r="B541" s="16" t="s">
        <v>508</v>
      </c>
      <c r="C541" s="17" t="s">
        <v>212</v>
      </c>
      <c r="D541" s="17" t="s">
        <v>204</v>
      </c>
      <c r="E541" s="17" t="s">
        <v>582</v>
      </c>
      <c r="F541" s="18" t="s">
        <v>656</v>
      </c>
      <c r="G541" s="19">
        <v>0</v>
      </c>
      <c r="H541" s="19">
        <v>0</v>
      </c>
      <c r="I541" s="19">
        <v>0</v>
      </c>
      <c r="J541" s="19">
        <v>0</v>
      </c>
      <c r="K541" s="19">
        <v>0</v>
      </c>
      <c r="L541" s="19">
        <v>0</v>
      </c>
      <c r="M541" s="19">
        <v>0</v>
      </c>
      <c r="N541" s="19">
        <v>0</v>
      </c>
      <c r="O541" s="19">
        <v>0</v>
      </c>
      <c r="P541" s="19">
        <v>0</v>
      </c>
      <c r="Q541" s="19">
        <v>0</v>
      </c>
      <c r="R541" s="19">
        <v>0</v>
      </c>
      <c r="S541" s="19">
        <v>0</v>
      </c>
      <c r="T541" s="19">
        <v>0</v>
      </c>
      <c r="U541" s="19">
        <v>0</v>
      </c>
      <c r="V541" s="19">
        <v>0</v>
      </c>
      <c r="W541" s="19">
        <v>0</v>
      </c>
      <c r="X541" s="19">
        <v>0</v>
      </c>
      <c r="Y541" s="19">
        <v>0</v>
      </c>
      <c r="Z541" s="19">
        <v>0</v>
      </c>
      <c r="AA541" s="19">
        <v>0</v>
      </c>
      <c r="AB541" s="19">
        <v>0</v>
      </c>
      <c r="AC541" s="19">
        <v>0</v>
      </c>
      <c r="AD541" s="19">
        <v>0</v>
      </c>
      <c r="AE541" s="19">
        <v>0</v>
      </c>
      <c r="AF541" s="19">
        <v>0</v>
      </c>
      <c r="AG541" s="19">
        <v>0</v>
      </c>
      <c r="AH541" s="19">
        <v>0</v>
      </c>
      <c r="AI541" s="19">
        <v>0</v>
      </c>
      <c r="AJ541" s="19">
        <v>0</v>
      </c>
      <c r="AK541" s="19">
        <v>0</v>
      </c>
      <c r="AL541" s="19">
        <v>0</v>
      </c>
      <c r="AM541" s="19">
        <v>0</v>
      </c>
      <c r="AN541" s="19">
        <v>0</v>
      </c>
      <c r="AO541" s="19">
        <v>0</v>
      </c>
      <c r="AP541" s="19">
        <v>0</v>
      </c>
    </row>
    <row r="542" spans="1:42" hidden="1">
      <c r="A542" s="15" t="s">
        <v>507</v>
      </c>
      <c r="B542" s="16" t="s">
        <v>508</v>
      </c>
      <c r="C542" s="17" t="s">
        <v>212</v>
      </c>
      <c r="D542" s="17" t="s">
        <v>204</v>
      </c>
      <c r="E542" s="17" t="s">
        <v>582</v>
      </c>
      <c r="F542" s="18" t="s">
        <v>657</v>
      </c>
      <c r="G542" s="19">
        <v>0</v>
      </c>
      <c r="H542" s="19">
        <v>0</v>
      </c>
      <c r="I542" s="19">
        <v>0</v>
      </c>
      <c r="J542" s="19">
        <v>0</v>
      </c>
      <c r="K542" s="19">
        <v>0</v>
      </c>
      <c r="L542" s="19">
        <v>0</v>
      </c>
      <c r="M542" s="19">
        <v>0</v>
      </c>
      <c r="N542" s="19">
        <v>0</v>
      </c>
      <c r="O542" s="19">
        <v>0</v>
      </c>
      <c r="P542" s="19">
        <v>0</v>
      </c>
      <c r="Q542" s="19">
        <v>0</v>
      </c>
      <c r="R542" s="19">
        <v>0</v>
      </c>
      <c r="S542" s="19">
        <v>0</v>
      </c>
      <c r="T542" s="19">
        <v>0</v>
      </c>
      <c r="U542" s="19">
        <v>0</v>
      </c>
      <c r="V542" s="19">
        <v>0</v>
      </c>
      <c r="W542" s="19">
        <v>0</v>
      </c>
      <c r="X542" s="19">
        <v>0</v>
      </c>
      <c r="Y542" s="19">
        <v>0</v>
      </c>
      <c r="Z542" s="19">
        <v>0</v>
      </c>
      <c r="AA542" s="19">
        <v>0</v>
      </c>
      <c r="AB542" s="19">
        <v>0</v>
      </c>
      <c r="AC542" s="19">
        <v>0</v>
      </c>
      <c r="AD542" s="19">
        <v>0</v>
      </c>
      <c r="AE542" s="19">
        <v>0</v>
      </c>
      <c r="AF542" s="19">
        <v>0</v>
      </c>
      <c r="AG542" s="19">
        <v>0</v>
      </c>
      <c r="AH542" s="19">
        <v>0</v>
      </c>
      <c r="AI542" s="19">
        <v>0</v>
      </c>
      <c r="AJ542" s="19">
        <v>0</v>
      </c>
      <c r="AK542" s="19">
        <v>0</v>
      </c>
      <c r="AL542" s="19">
        <v>0</v>
      </c>
      <c r="AM542" s="19">
        <v>0</v>
      </c>
      <c r="AN542" s="19">
        <v>0</v>
      </c>
      <c r="AO542" s="19">
        <v>0</v>
      </c>
      <c r="AP542" s="19">
        <v>0</v>
      </c>
    </row>
    <row r="543" spans="1:42" hidden="1">
      <c r="A543" s="15" t="s">
        <v>507</v>
      </c>
      <c r="B543" s="16" t="s">
        <v>508</v>
      </c>
      <c r="C543" s="17" t="s">
        <v>212</v>
      </c>
      <c r="D543" s="17" t="s">
        <v>204</v>
      </c>
      <c r="E543" s="17" t="s">
        <v>582</v>
      </c>
      <c r="F543" s="18" t="s">
        <v>658</v>
      </c>
      <c r="G543" s="19">
        <v>0</v>
      </c>
      <c r="H543" s="19">
        <v>0</v>
      </c>
      <c r="I543" s="19">
        <v>0</v>
      </c>
      <c r="J543" s="19">
        <v>0</v>
      </c>
      <c r="K543" s="19">
        <v>0</v>
      </c>
      <c r="L543" s="19">
        <v>0</v>
      </c>
      <c r="M543" s="19">
        <v>0</v>
      </c>
      <c r="N543" s="19">
        <v>0</v>
      </c>
      <c r="O543" s="19">
        <v>0</v>
      </c>
      <c r="P543" s="19">
        <v>0</v>
      </c>
      <c r="Q543" s="19">
        <v>0</v>
      </c>
      <c r="R543" s="19">
        <v>0</v>
      </c>
      <c r="S543" s="19">
        <v>0</v>
      </c>
      <c r="T543" s="19">
        <v>0</v>
      </c>
      <c r="U543" s="19">
        <v>0</v>
      </c>
      <c r="V543" s="19">
        <v>0</v>
      </c>
      <c r="W543" s="19">
        <v>0</v>
      </c>
      <c r="X543" s="19">
        <v>0</v>
      </c>
      <c r="Y543" s="19">
        <v>0</v>
      </c>
      <c r="Z543" s="19">
        <v>0</v>
      </c>
      <c r="AA543" s="19">
        <v>0</v>
      </c>
      <c r="AB543" s="19">
        <v>0</v>
      </c>
      <c r="AC543" s="19">
        <v>0</v>
      </c>
      <c r="AD543" s="19">
        <v>0</v>
      </c>
      <c r="AE543" s="19">
        <v>0</v>
      </c>
      <c r="AF543" s="19">
        <v>0</v>
      </c>
      <c r="AG543" s="19">
        <v>0</v>
      </c>
      <c r="AH543" s="19">
        <v>0</v>
      </c>
      <c r="AI543" s="19">
        <v>0</v>
      </c>
      <c r="AJ543" s="19">
        <v>0</v>
      </c>
      <c r="AK543" s="19">
        <v>0</v>
      </c>
      <c r="AL543" s="19">
        <v>0</v>
      </c>
      <c r="AM543" s="19">
        <v>0</v>
      </c>
      <c r="AN543" s="19">
        <v>0</v>
      </c>
      <c r="AO543" s="19">
        <v>0</v>
      </c>
      <c r="AP543" s="19">
        <v>0</v>
      </c>
    </row>
    <row r="544" spans="1:42" hidden="1">
      <c r="A544" s="15" t="s">
        <v>507</v>
      </c>
      <c r="B544" s="16" t="s">
        <v>508</v>
      </c>
      <c r="C544" s="17" t="s">
        <v>212</v>
      </c>
      <c r="D544" s="17" t="s">
        <v>204</v>
      </c>
      <c r="E544" s="17" t="s">
        <v>232</v>
      </c>
      <c r="F544" s="18" t="s">
        <v>519</v>
      </c>
      <c r="G544" s="19">
        <v>-1866749.9236371419</v>
      </c>
      <c r="H544" s="19">
        <v>-1447835.758275873</v>
      </c>
      <c r="I544" s="19">
        <v>19450611.693445932</v>
      </c>
      <c r="J544" s="19">
        <v>-632183.07214783086</v>
      </c>
      <c r="K544" s="19">
        <v>-548246.18191985018</v>
      </c>
      <c r="L544" s="19">
        <v>-313628.10318357451</v>
      </c>
      <c r="M544" s="19">
        <v>-119756.59839599859</v>
      </c>
      <c r="N544" s="19">
        <v>52008.899725459283</v>
      </c>
      <c r="O544" s="19">
        <v>139683.27630068362</v>
      </c>
      <c r="P544" s="19">
        <v>255600.99456668389</v>
      </c>
      <c r="Q544" s="19">
        <v>328392.73126428365</v>
      </c>
      <c r="R544" s="19">
        <v>3315622.5011675847</v>
      </c>
      <c r="S544" s="19">
        <v>785803.98827670596</v>
      </c>
      <c r="T544" s="19">
        <v>752358.20608887146</v>
      </c>
      <c r="U544" s="19">
        <v>611292.15898352244</v>
      </c>
      <c r="V544" s="19">
        <v>476037.89938439464</v>
      </c>
      <c r="W544" s="19">
        <v>475208.60351232777</v>
      </c>
      <c r="X544" s="19">
        <v>466744.58086604846</v>
      </c>
      <c r="Y544" s="19">
        <v>465484.57761106989</v>
      </c>
      <c r="Z544" s="19">
        <v>465727.40099513356</v>
      </c>
      <c r="AA544" s="19">
        <v>429424.67972405348</v>
      </c>
      <c r="AB544" s="19">
        <v>426714.37171110173</v>
      </c>
      <c r="AC544" s="19">
        <v>440068.94972668542</v>
      </c>
      <c r="AD544" s="19">
        <v>473923.78421218065</v>
      </c>
      <c r="AE544" s="19">
        <v>292715.52561195381</v>
      </c>
      <c r="AF544" s="19">
        <v>336002.02486788249</v>
      </c>
      <c r="AG544" s="19">
        <v>396464.49292984954</v>
      </c>
      <c r="AH544" s="19">
        <v>442425.77655821596</v>
      </c>
      <c r="AI544" s="19">
        <v>487001.11721930723</v>
      </c>
      <c r="AJ544" s="19">
        <v>525037.80749407411</v>
      </c>
      <c r="AK544" s="19">
        <v>522012.35681739729</v>
      </c>
      <c r="AL544" s="19">
        <v>517668.4724220424</v>
      </c>
      <c r="AM544" s="19">
        <v>486136.10526031104</v>
      </c>
      <c r="AN544" s="19">
        <v>468352.35786284402</v>
      </c>
      <c r="AO544" s="19">
        <v>512612.97444635117</v>
      </c>
      <c r="AP544" s="19">
        <v>1261337.7845617121</v>
      </c>
    </row>
    <row r="545" spans="1:42" hidden="1">
      <c r="A545" s="15" t="s">
        <v>507</v>
      </c>
      <c r="B545" s="16" t="s">
        <v>508</v>
      </c>
      <c r="C545" s="17" t="s">
        <v>212</v>
      </c>
      <c r="D545" s="17" t="s">
        <v>204</v>
      </c>
      <c r="E545" s="17" t="s">
        <v>232</v>
      </c>
      <c r="F545" s="18" t="s">
        <v>659</v>
      </c>
      <c r="G545" s="19">
        <v>75104.277258761984</v>
      </c>
      <c r="H545" s="19">
        <v>79276.010106141461</v>
      </c>
      <c r="I545" s="19">
        <v>121510.38134840783</v>
      </c>
      <c r="J545" s="19">
        <v>118286.26118249676</v>
      </c>
      <c r="K545" s="19">
        <v>131717.41932284282</v>
      </c>
      <c r="L545" s="19">
        <v>181735.51886092997</v>
      </c>
      <c r="M545" s="19">
        <v>185054.61539219151</v>
      </c>
      <c r="N545" s="19">
        <v>187844.73948407927</v>
      </c>
      <c r="O545" s="19">
        <v>228917.69229878474</v>
      </c>
      <c r="P545" s="19">
        <v>224717.25176828686</v>
      </c>
      <c r="Q545" s="19">
        <v>221186.2456013076</v>
      </c>
      <c r="R545" s="19">
        <v>255240.56206174454</v>
      </c>
      <c r="S545" s="19">
        <v>214562.256544184</v>
      </c>
      <c r="T545" s="19">
        <v>188428.77281645575</v>
      </c>
      <c r="U545" s="19">
        <v>206681.9424149621</v>
      </c>
      <c r="V545" s="19">
        <v>189866.34625394735</v>
      </c>
      <c r="W545" s="19">
        <v>175730.69231125532</v>
      </c>
      <c r="X545" s="19">
        <v>204069.56855260965</v>
      </c>
      <c r="Y545" s="19">
        <v>187670.31273045199</v>
      </c>
      <c r="Z545" s="19">
        <v>173884.64596015116</v>
      </c>
      <c r="AA545" s="19">
        <v>202517.73107200483</v>
      </c>
      <c r="AB545" s="19">
        <v>186365.7953412924</v>
      </c>
      <c r="AC545" s="19">
        <v>172090.16953059836</v>
      </c>
      <c r="AD545" s="19">
        <v>200562.03612293929</v>
      </c>
      <c r="AE545" s="19">
        <v>168597.97949051682</v>
      </c>
      <c r="AF545" s="19">
        <v>141728.11184894823</v>
      </c>
      <c r="AG545" s="19">
        <v>135289.90414595854</v>
      </c>
      <c r="AH545" s="19">
        <v>129877.76917142631</v>
      </c>
      <c r="AI545" s="19">
        <v>125328.17923369371</v>
      </c>
      <c r="AJ545" s="19">
        <v>121503.66844471308</v>
      </c>
      <c r="AK545" s="19">
        <v>118288.67918739138</v>
      </c>
      <c r="AL545" s="19">
        <v>115586.07054147645</v>
      </c>
      <c r="AM545" s="19">
        <v>113314.1831700521</v>
      </c>
      <c r="AN545" s="19">
        <v>111404.37198216921</v>
      </c>
      <c r="AO545" s="19">
        <v>109798.93202099892</v>
      </c>
      <c r="AP545" s="19">
        <v>107302.27830539095</v>
      </c>
    </row>
    <row r="546" spans="1:42" hidden="1">
      <c r="A546" s="15" t="s">
        <v>507</v>
      </c>
      <c r="B546" s="16" t="s">
        <v>508</v>
      </c>
      <c r="C546" s="17" t="s">
        <v>212</v>
      </c>
      <c r="D546" s="17" t="s">
        <v>204</v>
      </c>
      <c r="E546" s="17" t="s">
        <v>232</v>
      </c>
      <c r="F546" s="18" t="s">
        <v>660</v>
      </c>
      <c r="G546" s="19">
        <v>-716589</v>
      </c>
      <c r="H546" s="19">
        <v>0</v>
      </c>
      <c r="I546" s="19">
        <v>0</v>
      </c>
      <c r="J546" s="19">
        <v>0</v>
      </c>
      <c r="K546" s="19">
        <v>0</v>
      </c>
      <c r="L546" s="19">
        <v>0</v>
      </c>
      <c r="M546" s="19">
        <v>0</v>
      </c>
      <c r="N546" s="19">
        <v>0</v>
      </c>
      <c r="O546" s="19">
        <v>0</v>
      </c>
      <c r="P546" s="19">
        <v>0</v>
      </c>
      <c r="Q546" s="19">
        <v>0</v>
      </c>
      <c r="R546" s="19">
        <v>0</v>
      </c>
      <c r="S546" s="19">
        <v>0</v>
      </c>
      <c r="T546" s="19">
        <v>0</v>
      </c>
      <c r="U546" s="19">
        <v>0</v>
      </c>
      <c r="V546" s="19">
        <v>0</v>
      </c>
      <c r="W546" s="19">
        <v>0</v>
      </c>
      <c r="X546" s="19">
        <v>0</v>
      </c>
      <c r="Y546" s="19">
        <v>0</v>
      </c>
      <c r="Z546" s="19">
        <v>0</v>
      </c>
      <c r="AA546" s="19">
        <v>0</v>
      </c>
      <c r="AB546" s="19">
        <v>0</v>
      </c>
      <c r="AC546" s="19">
        <v>0</v>
      </c>
      <c r="AD546" s="19">
        <v>0</v>
      </c>
      <c r="AE546" s="19">
        <v>0</v>
      </c>
      <c r="AF546" s="19">
        <v>0</v>
      </c>
      <c r="AG546" s="19">
        <v>0</v>
      </c>
      <c r="AH546" s="19">
        <v>0</v>
      </c>
      <c r="AI546" s="19">
        <v>0</v>
      </c>
      <c r="AJ546" s="19">
        <v>0</v>
      </c>
      <c r="AK546" s="19">
        <v>0</v>
      </c>
      <c r="AL546" s="19">
        <v>0</v>
      </c>
      <c r="AM546" s="19">
        <v>0</v>
      </c>
      <c r="AN546" s="19">
        <v>0</v>
      </c>
      <c r="AO546" s="19">
        <v>0</v>
      </c>
      <c r="AP546" s="19">
        <v>0</v>
      </c>
    </row>
    <row r="547" spans="1:42" hidden="1">
      <c r="A547" s="15" t="s">
        <v>507</v>
      </c>
      <c r="B547" s="16" t="s">
        <v>508</v>
      </c>
      <c r="C547" s="17" t="s">
        <v>212</v>
      </c>
      <c r="D547" s="17" t="s">
        <v>520</v>
      </c>
      <c r="E547" s="17" t="s">
        <v>509</v>
      </c>
      <c r="F547" s="18" t="s">
        <v>521</v>
      </c>
      <c r="G547" s="19">
        <v>0</v>
      </c>
      <c r="H547" s="19">
        <v>0</v>
      </c>
      <c r="I547" s="19">
        <v>0</v>
      </c>
      <c r="J547" s="19">
        <v>0</v>
      </c>
      <c r="K547" s="19">
        <v>0</v>
      </c>
      <c r="L547" s="19">
        <v>0</v>
      </c>
      <c r="M547" s="19">
        <v>0</v>
      </c>
      <c r="N547" s="19">
        <v>0</v>
      </c>
      <c r="O547" s="19">
        <v>0</v>
      </c>
      <c r="P547" s="19">
        <v>0</v>
      </c>
      <c r="Q547" s="19">
        <v>0</v>
      </c>
      <c r="R547" s="19">
        <v>0</v>
      </c>
      <c r="S547" s="19">
        <v>0</v>
      </c>
      <c r="T547" s="19">
        <v>0</v>
      </c>
      <c r="U547" s="19">
        <v>0</v>
      </c>
      <c r="V547" s="19">
        <v>0</v>
      </c>
      <c r="W547" s="19">
        <v>0</v>
      </c>
      <c r="X547" s="19">
        <v>0</v>
      </c>
      <c r="Y547" s="19">
        <v>0</v>
      </c>
      <c r="Z547" s="19">
        <v>0</v>
      </c>
      <c r="AA547" s="19">
        <v>0</v>
      </c>
      <c r="AB547" s="19">
        <v>0</v>
      </c>
      <c r="AC547" s="19">
        <v>0</v>
      </c>
      <c r="AD547" s="19">
        <v>0</v>
      </c>
      <c r="AE547" s="19">
        <v>0</v>
      </c>
      <c r="AF547" s="19">
        <v>0</v>
      </c>
      <c r="AG547" s="19">
        <v>0</v>
      </c>
      <c r="AH547" s="19">
        <v>0</v>
      </c>
      <c r="AI547" s="19">
        <v>0</v>
      </c>
      <c r="AJ547" s="19">
        <v>0</v>
      </c>
      <c r="AK547" s="19">
        <v>0</v>
      </c>
      <c r="AL547" s="19">
        <v>0</v>
      </c>
      <c r="AM547" s="19">
        <v>0</v>
      </c>
      <c r="AN547" s="19">
        <v>0</v>
      </c>
      <c r="AO547" s="19">
        <v>0</v>
      </c>
      <c r="AP547" s="19">
        <v>0</v>
      </c>
    </row>
    <row r="548" spans="1:42" hidden="1">
      <c r="A548" s="15" t="s">
        <v>507</v>
      </c>
      <c r="B548" s="16" t="s">
        <v>508</v>
      </c>
      <c r="C548" s="17" t="s">
        <v>212</v>
      </c>
      <c r="D548" s="17" t="s">
        <v>520</v>
      </c>
      <c r="E548" s="17" t="s">
        <v>516</v>
      </c>
      <c r="F548" s="18" t="s">
        <v>524</v>
      </c>
      <c r="G548" s="19">
        <v>0</v>
      </c>
      <c r="H548" s="19">
        <v>0</v>
      </c>
      <c r="I548" s="19">
        <v>0</v>
      </c>
      <c r="J548" s="19">
        <v>0</v>
      </c>
      <c r="K548" s="19">
        <v>0</v>
      </c>
      <c r="L548" s="19">
        <v>0</v>
      </c>
      <c r="M548" s="19">
        <v>0</v>
      </c>
      <c r="N548" s="19">
        <v>0</v>
      </c>
      <c r="O548" s="19">
        <v>0</v>
      </c>
      <c r="P548" s="19">
        <v>0</v>
      </c>
      <c r="Q548" s="19">
        <v>0</v>
      </c>
      <c r="R548" s="19">
        <v>0</v>
      </c>
      <c r="S548" s="19">
        <v>0</v>
      </c>
      <c r="T548" s="19">
        <v>0</v>
      </c>
      <c r="U548" s="19">
        <v>0</v>
      </c>
      <c r="V548" s="19">
        <v>0</v>
      </c>
      <c r="W548" s="19">
        <v>0</v>
      </c>
      <c r="X548" s="19">
        <v>0</v>
      </c>
      <c r="Y548" s="19">
        <v>0</v>
      </c>
      <c r="Z548" s="19">
        <v>0</v>
      </c>
      <c r="AA548" s="19">
        <v>0</v>
      </c>
      <c r="AB548" s="19">
        <v>0</v>
      </c>
      <c r="AC548" s="19">
        <v>0</v>
      </c>
      <c r="AD548" s="19">
        <v>0</v>
      </c>
      <c r="AE548" s="19">
        <v>0</v>
      </c>
      <c r="AF548" s="19">
        <v>0</v>
      </c>
      <c r="AG548" s="19">
        <v>0</v>
      </c>
      <c r="AH548" s="19">
        <v>0</v>
      </c>
      <c r="AI548" s="19">
        <v>0</v>
      </c>
      <c r="AJ548" s="19">
        <v>0</v>
      </c>
      <c r="AK548" s="19">
        <v>0</v>
      </c>
      <c r="AL548" s="19">
        <v>0</v>
      </c>
      <c r="AM548" s="19">
        <v>0</v>
      </c>
      <c r="AN548" s="19">
        <v>0</v>
      </c>
      <c r="AO548" s="19">
        <v>0</v>
      </c>
      <c r="AP548" s="19">
        <v>0</v>
      </c>
    </row>
    <row r="549" spans="1:42" hidden="1">
      <c r="A549" s="15" t="s">
        <v>507</v>
      </c>
      <c r="B549" s="16" t="s">
        <v>508</v>
      </c>
      <c r="C549" s="17" t="s">
        <v>212</v>
      </c>
      <c r="D549" s="17" t="s">
        <v>525</v>
      </c>
      <c r="E549" s="17" t="s">
        <v>509</v>
      </c>
      <c r="F549" s="18" t="s">
        <v>526</v>
      </c>
      <c r="G549" s="19">
        <v>0</v>
      </c>
      <c r="H549" s="19">
        <v>0</v>
      </c>
      <c r="I549" s="19">
        <v>0</v>
      </c>
      <c r="J549" s="19">
        <v>0</v>
      </c>
      <c r="K549" s="19">
        <v>0</v>
      </c>
      <c r="L549" s="19">
        <v>0</v>
      </c>
      <c r="M549" s="19">
        <v>0</v>
      </c>
      <c r="N549" s="19">
        <v>0</v>
      </c>
      <c r="O549" s="19">
        <v>0</v>
      </c>
      <c r="P549" s="19">
        <v>0</v>
      </c>
      <c r="Q549" s="19">
        <v>0</v>
      </c>
      <c r="R549" s="19">
        <v>0</v>
      </c>
      <c r="S549" s="19">
        <v>0</v>
      </c>
      <c r="T549" s="19">
        <v>0</v>
      </c>
      <c r="U549" s="19">
        <v>0</v>
      </c>
      <c r="V549" s="19">
        <v>0</v>
      </c>
      <c r="W549" s="19">
        <v>0</v>
      </c>
      <c r="X549" s="19">
        <v>0</v>
      </c>
      <c r="Y549" s="19">
        <v>0</v>
      </c>
      <c r="Z549" s="19">
        <v>0</v>
      </c>
      <c r="AA549" s="19">
        <v>0</v>
      </c>
      <c r="AB549" s="19">
        <v>0</v>
      </c>
      <c r="AC549" s="19">
        <v>0</v>
      </c>
      <c r="AD549" s="19">
        <v>0</v>
      </c>
      <c r="AE549" s="19">
        <v>0</v>
      </c>
      <c r="AF549" s="19">
        <v>0</v>
      </c>
      <c r="AG549" s="19">
        <v>0</v>
      </c>
      <c r="AH549" s="19">
        <v>0</v>
      </c>
      <c r="AI549" s="19">
        <v>0</v>
      </c>
      <c r="AJ549" s="19">
        <v>0</v>
      </c>
      <c r="AK549" s="19">
        <v>0</v>
      </c>
      <c r="AL549" s="19">
        <v>0</v>
      </c>
      <c r="AM549" s="19">
        <v>0</v>
      </c>
      <c r="AN549" s="19">
        <v>0</v>
      </c>
      <c r="AO549" s="19">
        <v>0</v>
      </c>
      <c r="AP549" s="19">
        <v>0</v>
      </c>
    </row>
    <row r="550" spans="1:42" hidden="1">
      <c r="A550" s="15" t="s">
        <v>507</v>
      </c>
      <c r="B550" s="16" t="s">
        <v>508</v>
      </c>
      <c r="C550" s="17" t="s">
        <v>212</v>
      </c>
      <c r="D550" s="17" t="s">
        <v>525</v>
      </c>
      <c r="E550" s="17" t="s">
        <v>509</v>
      </c>
      <c r="F550" s="18" t="s">
        <v>661</v>
      </c>
      <c r="G550" s="19">
        <v>0</v>
      </c>
      <c r="H550" s="19">
        <v>0</v>
      </c>
      <c r="I550" s="19">
        <v>0</v>
      </c>
      <c r="J550" s="19">
        <v>0</v>
      </c>
      <c r="K550" s="19">
        <v>0</v>
      </c>
      <c r="L550" s="19">
        <v>0</v>
      </c>
      <c r="M550" s="19">
        <v>0</v>
      </c>
      <c r="N550" s="19">
        <v>0</v>
      </c>
      <c r="O550" s="19">
        <v>0</v>
      </c>
      <c r="P550" s="19">
        <v>0</v>
      </c>
      <c r="Q550" s="19">
        <v>0</v>
      </c>
      <c r="R550" s="19">
        <v>0</v>
      </c>
      <c r="S550" s="19">
        <v>0</v>
      </c>
      <c r="T550" s="19">
        <v>0</v>
      </c>
      <c r="U550" s="19">
        <v>0</v>
      </c>
      <c r="V550" s="19">
        <v>0</v>
      </c>
      <c r="W550" s="19">
        <v>0</v>
      </c>
      <c r="X550" s="19">
        <v>0</v>
      </c>
      <c r="Y550" s="19">
        <v>0</v>
      </c>
      <c r="Z550" s="19">
        <v>0</v>
      </c>
      <c r="AA550" s="19">
        <v>0</v>
      </c>
      <c r="AB550" s="19">
        <v>0</v>
      </c>
      <c r="AC550" s="19">
        <v>0</v>
      </c>
      <c r="AD550" s="19">
        <v>0</v>
      </c>
      <c r="AE550" s="19">
        <v>0</v>
      </c>
      <c r="AF550" s="19">
        <v>0</v>
      </c>
      <c r="AG550" s="19">
        <v>0</v>
      </c>
      <c r="AH550" s="19">
        <v>0</v>
      </c>
      <c r="AI550" s="19">
        <v>0</v>
      </c>
      <c r="AJ550" s="19">
        <v>0</v>
      </c>
      <c r="AK550" s="19">
        <v>0</v>
      </c>
      <c r="AL550" s="19">
        <v>0</v>
      </c>
      <c r="AM550" s="19">
        <v>0</v>
      </c>
      <c r="AN550" s="19">
        <v>0</v>
      </c>
      <c r="AO550" s="19">
        <v>0</v>
      </c>
      <c r="AP550" s="19">
        <v>0</v>
      </c>
    </row>
    <row r="551" spans="1:42" hidden="1">
      <c r="A551" s="15" t="s">
        <v>507</v>
      </c>
      <c r="B551" s="16" t="s">
        <v>508</v>
      </c>
      <c r="C551" s="17" t="s">
        <v>212</v>
      </c>
      <c r="D551" s="17" t="s">
        <v>525</v>
      </c>
      <c r="E551" s="17" t="s">
        <v>511</v>
      </c>
      <c r="F551" s="18" t="s">
        <v>527</v>
      </c>
      <c r="G551" s="19">
        <v>0</v>
      </c>
      <c r="H551" s="19">
        <v>0</v>
      </c>
      <c r="I551" s="19">
        <v>0</v>
      </c>
      <c r="J551" s="19">
        <v>0</v>
      </c>
      <c r="K551" s="19">
        <v>0</v>
      </c>
      <c r="L551" s="19">
        <v>0</v>
      </c>
      <c r="M551" s="19">
        <v>0</v>
      </c>
      <c r="N551" s="19">
        <v>0</v>
      </c>
      <c r="O551" s="19">
        <v>0</v>
      </c>
      <c r="P551" s="19">
        <v>0</v>
      </c>
      <c r="Q551" s="19">
        <v>0</v>
      </c>
      <c r="R551" s="19">
        <v>0</v>
      </c>
      <c r="S551" s="19">
        <v>0</v>
      </c>
      <c r="T551" s="19">
        <v>0</v>
      </c>
      <c r="U551" s="19">
        <v>0</v>
      </c>
      <c r="V551" s="19">
        <v>0</v>
      </c>
      <c r="W551" s="19">
        <v>0</v>
      </c>
      <c r="X551" s="19">
        <v>0</v>
      </c>
      <c r="Y551" s="19">
        <v>0</v>
      </c>
      <c r="Z551" s="19">
        <v>0</v>
      </c>
      <c r="AA551" s="19">
        <v>0</v>
      </c>
      <c r="AB551" s="19">
        <v>0</v>
      </c>
      <c r="AC551" s="19">
        <v>0</v>
      </c>
      <c r="AD551" s="19">
        <v>0</v>
      </c>
      <c r="AE551" s="19">
        <v>0</v>
      </c>
      <c r="AF551" s="19">
        <v>0</v>
      </c>
      <c r="AG551" s="19">
        <v>0</v>
      </c>
      <c r="AH551" s="19">
        <v>0</v>
      </c>
      <c r="AI551" s="19">
        <v>0</v>
      </c>
      <c r="AJ551" s="19">
        <v>0</v>
      </c>
      <c r="AK551" s="19">
        <v>0</v>
      </c>
      <c r="AL551" s="19">
        <v>0</v>
      </c>
      <c r="AM551" s="19">
        <v>0</v>
      </c>
      <c r="AN551" s="19">
        <v>0</v>
      </c>
      <c r="AO551" s="19">
        <v>0</v>
      </c>
      <c r="AP551" s="19">
        <v>0</v>
      </c>
    </row>
    <row r="552" spans="1:42" hidden="1">
      <c r="A552" s="15" t="s">
        <v>507</v>
      </c>
      <c r="B552" s="16" t="s">
        <v>508</v>
      </c>
      <c r="C552" s="17" t="s">
        <v>212</v>
      </c>
      <c r="D552" s="17" t="s">
        <v>525</v>
      </c>
      <c r="E552" s="17" t="s">
        <v>511</v>
      </c>
      <c r="F552" s="18" t="s">
        <v>662</v>
      </c>
      <c r="G552" s="19">
        <v>0</v>
      </c>
      <c r="H552" s="19">
        <v>0</v>
      </c>
      <c r="I552" s="19">
        <v>0</v>
      </c>
      <c r="J552" s="19">
        <v>0</v>
      </c>
      <c r="K552" s="19">
        <v>0</v>
      </c>
      <c r="L552" s="19">
        <v>0</v>
      </c>
      <c r="M552" s="19">
        <v>0</v>
      </c>
      <c r="N552" s="19">
        <v>0</v>
      </c>
      <c r="O552" s="19">
        <v>0</v>
      </c>
      <c r="P552" s="19">
        <v>0</v>
      </c>
      <c r="Q552" s="19">
        <v>0</v>
      </c>
      <c r="R552" s="19">
        <v>0</v>
      </c>
      <c r="S552" s="19">
        <v>0</v>
      </c>
      <c r="T552" s="19">
        <v>0</v>
      </c>
      <c r="U552" s="19">
        <v>0</v>
      </c>
      <c r="V552" s="19">
        <v>0</v>
      </c>
      <c r="W552" s="19">
        <v>0</v>
      </c>
      <c r="X552" s="19">
        <v>0</v>
      </c>
      <c r="Y552" s="19">
        <v>0</v>
      </c>
      <c r="Z552" s="19">
        <v>0</v>
      </c>
      <c r="AA552" s="19">
        <v>0</v>
      </c>
      <c r="AB552" s="19">
        <v>0</v>
      </c>
      <c r="AC552" s="19">
        <v>0</v>
      </c>
      <c r="AD552" s="19">
        <v>0</v>
      </c>
      <c r="AE552" s="19">
        <v>0</v>
      </c>
      <c r="AF552" s="19">
        <v>0</v>
      </c>
      <c r="AG552" s="19">
        <v>0</v>
      </c>
      <c r="AH552" s="19">
        <v>0</v>
      </c>
      <c r="AI552" s="19">
        <v>0</v>
      </c>
      <c r="AJ552" s="19">
        <v>0</v>
      </c>
      <c r="AK552" s="19">
        <v>0</v>
      </c>
      <c r="AL552" s="19">
        <v>0</v>
      </c>
      <c r="AM552" s="19">
        <v>0</v>
      </c>
      <c r="AN552" s="19">
        <v>0</v>
      </c>
      <c r="AO552" s="19">
        <v>0</v>
      </c>
      <c r="AP552" s="19">
        <v>0</v>
      </c>
    </row>
    <row r="553" spans="1:42" hidden="1">
      <c r="A553" s="15" t="s">
        <v>507</v>
      </c>
      <c r="B553" s="16" t="s">
        <v>508</v>
      </c>
      <c r="C553" s="17" t="s">
        <v>212</v>
      </c>
      <c r="D553" s="17" t="s">
        <v>525</v>
      </c>
      <c r="E553" s="17" t="s">
        <v>528</v>
      </c>
      <c r="F553" s="18" t="s">
        <v>529</v>
      </c>
      <c r="G553" s="19">
        <v>0</v>
      </c>
      <c r="H553" s="19">
        <v>0</v>
      </c>
      <c r="I553" s="19">
        <v>0</v>
      </c>
      <c r="J553" s="19">
        <v>0</v>
      </c>
      <c r="K553" s="19">
        <v>0</v>
      </c>
      <c r="L553" s="19">
        <v>0</v>
      </c>
      <c r="M553" s="19">
        <v>0</v>
      </c>
      <c r="N553" s="19">
        <v>0</v>
      </c>
      <c r="O553" s="19">
        <v>0</v>
      </c>
      <c r="P553" s="19">
        <v>0</v>
      </c>
      <c r="Q553" s="19">
        <v>0</v>
      </c>
      <c r="R553" s="19">
        <v>0</v>
      </c>
      <c r="S553" s="19">
        <v>0</v>
      </c>
      <c r="T553" s="19">
        <v>0</v>
      </c>
      <c r="U553" s="19">
        <v>0</v>
      </c>
      <c r="V553" s="19">
        <v>0</v>
      </c>
      <c r="W553" s="19">
        <v>0</v>
      </c>
      <c r="X553" s="19">
        <v>0</v>
      </c>
      <c r="Y553" s="19">
        <v>0</v>
      </c>
      <c r="Z553" s="19">
        <v>0</v>
      </c>
      <c r="AA553" s="19">
        <v>0</v>
      </c>
      <c r="AB553" s="19">
        <v>0</v>
      </c>
      <c r="AC553" s="19">
        <v>0</v>
      </c>
      <c r="AD553" s="19">
        <v>0</v>
      </c>
      <c r="AE553" s="19">
        <v>0</v>
      </c>
      <c r="AF553" s="19">
        <v>0</v>
      </c>
      <c r="AG553" s="19">
        <v>0</v>
      </c>
      <c r="AH553" s="19">
        <v>0</v>
      </c>
      <c r="AI553" s="19">
        <v>0</v>
      </c>
      <c r="AJ553" s="19">
        <v>0</v>
      </c>
      <c r="AK553" s="19">
        <v>0</v>
      </c>
      <c r="AL553" s="19">
        <v>0</v>
      </c>
      <c r="AM553" s="19">
        <v>0</v>
      </c>
      <c r="AN553" s="19">
        <v>0</v>
      </c>
      <c r="AO553" s="19">
        <v>0</v>
      </c>
      <c r="AP553" s="19">
        <v>0</v>
      </c>
    </row>
    <row r="554" spans="1:42" hidden="1">
      <c r="A554" s="15" t="s">
        <v>507</v>
      </c>
      <c r="B554" s="16" t="s">
        <v>508</v>
      </c>
      <c r="C554" s="17" t="s">
        <v>212</v>
      </c>
      <c r="D554" s="17" t="s">
        <v>525</v>
      </c>
      <c r="E554" s="17" t="s">
        <v>528</v>
      </c>
      <c r="F554" s="18" t="s">
        <v>663</v>
      </c>
      <c r="G554" s="19">
        <v>0</v>
      </c>
      <c r="H554" s="19">
        <v>0</v>
      </c>
      <c r="I554" s="19">
        <v>0</v>
      </c>
      <c r="J554" s="19">
        <v>0</v>
      </c>
      <c r="K554" s="19">
        <v>0</v>
      </c>
      <c r="L554" s="19">
        <v>0</v>
      </c>
      <c r="M554" s="19">
        <v>0</v>
      </c>
      <c r="N554" s="19">
        <v>0</v>
      </c>
      <c r="O554" s="19">
        <v>0</v>
      </c>
      <c r="P554" s="19">
        <v>0</v>
      </c>
      <c r="Q554" s="19">
        <v>0</v>
      </c>
      <c r="R554" s="19">
        <v>0</v>
      </c>
      <c r="S554" s="19">
        <v>0</v>
      </c>
      <c r="T554" s="19">
        <v>0</v>
      </c>
      <c r="U554" s="19">
        <v>0</v>
      </c>
      <c r="V554" s="19">
        <v>0</v>
      </c>
      <c r="W554" s="19">
        <v>0</v>
      </c>
      <c r="X554" s="19">
        <v>0</v>
      </c>
      <c r="Y554" s="19">
        <v>0</v>
      </c>
      <c r="Z554" s="19">
        <v>0</v>
      </c>
      <c r="AA554" s="19">
        <v>0</v>
      </c>
      <c r="AB554" s="19">
        <v>0</v>
      </c>
      <c r="AC554" s="19">
        <v>0</v>
      </c>
      <c r="AD554" s="19">
        <v>0</v>
      </c>
      <c r="AE554" s="19">
        <v>0</v>
      </c>
      <c r="AF554" s="19">
        <v>0</v>
      </c>
      <c r="AG554" s="19">
        <v>0</v>
      </c>
      <c r="AH554" s="19">
        <v>0</v>
      </c>
      <c r="AI554" s="19">
        <v>0</v>
      </c>
      <c r="AJ554" s="19">
        <v>0</v>
      </c>
      <c r="AK554" s="19">
        <v>0</v>
      </c>
      <c r="AL554" s="19">
        <v>0</v>
      </c>
      <c r="AM554" s="19">
        <v>0</v>
      </c>
      <c r="AN554" s="19">
        <v>0</v>
      </c>
      <c r="AO554" s="19">
        <v>0</v>
      </c>
      <c r="AP554" s="19">
        <v>0</v>
      </c>
    </row>
    <row r="555" spans="1:42" hidden="1">
      <c r="A555" s="15" t="s">
        <v>507</v>
      </c>
      <c r="B555" s="16" t="s">
        <v>508</v>
      </c>
      <c r="C555" s="17" t="s">
        <v>212</v>
      </c>
      <c r="D555" s="17" t="s">
        <v>525</v>
      </c>
      <c r="E555" s="17" t="s">
        <v>530</v>
      </c>
      <c r="F555" s="18" t="s">
        <v>531</v>
      </c>
      <c r="G555" s="19">
        <v>0</v>
      </c>
      <c r="H555" s="19">
        <v>0</v>
      </c>
      <c r="I555" s="19">
        <v>0</v>
      </c>
      <c r="J555" s="19">
        <v>0</v>
      </c>
      <c r="K555" s="19">
        <v>0</v>
      </c>
      <c r="L555" s="19">
        <v>0</v>
      </c>
      <c r="M555" s="19">
        <v>0</v>
      </c>
      <c r="N555" s="19">
        <v>0</v>
      </c>
      <c r="O555" s="19">
        <v>0</v>
      </c>
      <c r="P555" s="19">
        <v>0</v>
      </c>
      <c r="Q555" s="19">
        <v>0</v>
      </c>
      <c r="R555" s="19">
        <v>0</v>
      </c>
      <c r="S555" s="19">
        <v>0</v>
      </c>
      <c r="T555" s="19">
        <v>0</v>
      </c>
      <c r="U555" s="19">
        <v>0</v>
      </c>
      <c r="V555" s="19">
        <v>0</v>
      </c>
      <c r="W555" s="19">
        <v>0</v>
      </c>
      <c r="X555" s="19">
        <v>0</v>
      </c>
      <c r="Y555" s="19">
        <v>0</v>
      </c>
      <c r="Z555" s="19">
        <v>0</v>
      </c>
      <c r="AA555" s="19">
        <v>0</v>
      </c>
      <c r="AB555" s="19">
        <v>0</v>
      </c>
      <c r="AC555" s="19">
        <v>0</v>
      </c>
      <c r="AD555" s="19">
        <v>0</v>
      </c>
      <c r="AE555" s="19">
        <v>0</v>
      </c>
      <c r="AF555" s="19">
        <v>0</v>
      </c>
      <c r="AG555" s="19">
        <v>0</v>
      </c>
      <c r="AH555" s="19">
        <v>0</v>
      </c>
      <c r="AI555" s="19">
        <v>0</v>
      </c>
      <c r="AJ555" s="19">
        <v>0</v>
      </c>
      <c r="AK555" s="19">
        <v>0</v>
      </c>
      <c r="AL555" s="19">
        <v>0</v>
      </c>
      <c r="AM555" s="19">
        <v>0</v>
      </c>
      <c r="AN555" s="19">
        <v>0</v>
      </c>
      <c r="AO555" s="19">
        <v>0</v>
      </c>
      <c r="AP555" s="19">
        <v>0</v>
      </c>
    </row>
    <row r="556" spans="1:42" hidden="1">
      <c r="A556" s="15" t="s">
        <v>507</v>
      </c>
      <c r="B556" s="16" t="s">
        <v>508</v>
      </c>
      <c r="C556" s="17" t="s">
        <v>212</v>
      </c>
      <c r="D556" s="17" t="s">
        <v>525</v>
      </c>
      <c r="E556" s="17" t="s">
        <v>530</v>
      </c>
      <c r="F556" s="18" t="s">
        <v>664</v>
      </c>
      <c r="G556" s="19">
        <v>0</v>
      </c>
      <c r="H556" s="19">
        <v>0</v>
      </c>
      <c r="I556" s="19">
        <v>0</v>
      </c>
      <c r="J556" s="19">
        <v>0</v>
      </c>
      <c r="K556" s="19">
        <v>0</v>
      </c>
      <c r="L556" s="19">
        <v>0</v>
      </c>
      <c r="M556" s="19">
        <v>0</v>
      </c>
      <c r="N556" s="19">
        <v>0</v>
      </c>
      <c r="O556" s="19">
        <v>0</v>
      </c>
      <c r="P556" s="19">
        <v>0</v>
      </c>
      <c r="Q556" s="19">
        <v>0</v>
      </c>
      <c r="R556" s="19">
        <v>0</v>
      </c>
      <c r="S556" s="19">
        <v>0</v>
      </c>
      <c r="T556" s="19">
        <v>0</v>
      </c>
      <c r="U556" s="19">
        <v>0</v>
      </c>
      <c r="V556" s="19">
        <v>0</v>
      </c>
      <c r="W556" s="19">
        <v>0</v>
      </c>
      <c r="X556" s="19">
        <v>0</v>
      </c>
      <c r="Y556" s="19">
        <v>0</v>
      </c>
      <c r="Z556" s="19">
        <v>0</v>
      </c>
      <c r="AA556" s="19">
        <v>0</v>
      </c>
      <c r="AB556" s="19">
        <v>0</v>
      </c>
      <c r="AC556" s="19">
        <v>0</v>
      </c>
      <c r="AD556" s="19">
        <v>0</v>
      </c>
      <c r="AE556" s="19">
        <v>0</v>
      </c>
      <c r="AF556" s="19">
        <v>0</v>
      </c>
      <c r="AG556" s="19">
        <v>0</v>
      </c>
      <c r="AH556" s="19">
        <v>0</v>
      </c>
      <c r="AI556" s="19">
        <v>0</v>
      </c>
      <c r="AJ556" s="19">
        <v>0</v>
      </c>
      <c r="AK556" s="19">
        <v>0</v>
      </c>
      <c r="AL556" s="19">
        <v>0</v>
      </c>
      <c r="AM556" s="19">
        <v>0</v>
      </c>
      <c r="AN556" s="19">
        <v>0</v>
      </c>
      <c r="AO556" s="19">
        <v>0</v>
      </c>
      <c r="AP556" s="19">
        <v>0</v>
      </c>
    </row>
    <row r="557" spans="1:42" hidden="1">
      <c r="A557" s="15" t="s">
        <v>507</v>
      </c>
      <c r="B557" s="16" t="s">
        <v>508</v>
      </c>
      <c r="C557" s="17" t="s">
        <v>212</v>
      </c>
      <c r="D557" s="17" t="s">
        <v>525</v>
      </c>
      <c r="E557" s="17" t="s">
        <v>530</v>
      </c>
      <c r="F557" s="18" t="s">
        <v>665</v>
      </c>
      <c r="G557" s="19">
        <v>0</v>
      </c>
      <c r="H557" s="19">
        <v>0</v>
      </c>
      <c r="I557" s="19">
        <v>0</v>
      </c>
      <c r="J557" s="19">
        <v>0</v>
      </c>
      <c r="K557" s="19">
        <v>0</v>
      </c>
      <c r="L557" s="19">
        <v>0</v>
      </c>
      <c r="M557" s="19">
        <v>0</v>
      </c>
      <c r="N557" s="19">
        <v>0</v>
      </c>
      <c r="O557" s="19">
        <v>0</v>
      </c>
      <c r="P557" s="19">
        <v>0</v>
      </c>
      <c r="Q557" s="19">
        <v>0</v>
      </c>
      <c r="R557" s="19">
        <v>0</v>
      </c>
      <c r="S557" s="19">
        <v>0</v>
      </c>
      <c r="T557" s="19">
        <v>0</v>
      </c>
      <c r="U557" s="19">
        <v>0</v>
      </c>
      <c r="V557" s="19">
        <v>0</v>
      </c>
      <c r="W557" s="19">
        <v>0</v>
      </c>
      <c r="X557" s="19">
        <v>0</v>
      </c>
      <c r="Y557" s="19">
        <v>0</v>
      </c>
      <c r="Z557" s="19">
        <v>0</v>
      </c>
      <c r="AA557" s="19">
        <v>0</v>
      </c>
      <c r="AB557" s="19">
        <v>0</v>
      </c>
      <c r="AC557" s="19">
        <v>0</v>
      </c>
      <c r="AD557" s="19">
        <v>0</v>
      </c>
      <c r="AE557" s="19">
        <v>0</v>
      </c>
      <c r="AF557" s="19">
        <v>0</v>
      </c>
      <c r="AG557" s="19">
        <v>0</v>
      </c>
      <c r="AH557" s="19">
        <v>0</v>
      </c>
      <c r="AI557" s="19">
        <v>0</v>
      </c>
      <c r="AJ557" s="19">
        <v>0</v>
      </c>
      <c r="AK557" s="19">
        <v>0</v>
      </c>
      <c r="AL557" s="19">
        <v>0</v>
      </c>
      <c r="AM557" s="19">
        <v>0</v>
      </c>
      <c r="AN557" s="19">
        <v>0</v>
      </c>
      <c r="AO557" s="19">
        <v>0</v>
      </c>
      <c r="AP557" s="19">
        <v>0</v>
      </c>
    </row>
    <row r="558" spans="1:42" hidden="1">
      <c r="A558" s="15" t="s">
        <v>507</v>
      </c>
      <c r="B558" s="16" t="s">
        <v>508</v>
      </c>
      <c r="C558" s="17" t="s">
        <v>212</v>
      </c>
      <c r="D558" s="17" t="s">
        <v>525</v>
      </c>
      <c r="E558" s="17" t="s">
        <v>516</v>
      </c>
      <c r="F558" s="18" t="s">
        <v>532</v>
      </c>
      <c r="G558" s="19">
        <v>0</v>
      </c>
      <c r="H558" s="19">
        <v>0</v>
      </c>
      <c r="I558" s="19">
        <v>0</v>
      </c>
      <c r="J558" s="19">
        <v>0</v>
      </c>
      <c r="K558" s="19">
        <v>0</v>
      </c>
      <c r="L558" s="19">
        <v>0</v>
      </c>
      <c r="M558" s="19">
        <v>0</v>
      </c>
      <c r="N558" s="19">
        <v>0</v>
      </c>
      <c r="O558" s="19">
        <v>0</v>
      </c>
      <c r="P558" s="19">
        <v>0</v>
      </c>
      <c r="Q558" s="19">
        <v>0</v>
      </c>
      <c r="R558" s="19">
        <v>0</v>
      </c>
      <c r="S558" s="19">
        <v>0</v>
      </c>
      <c r="T558" s="19">
        <v>0</v>
      </c>
      <c r="U558" s="19">
        <v>0</v>
      </c>
      <c r="V558" s="19">
        <v>0</v>
      </c>
      <c r="W558" s="19">
        <v>0</v>
      </c>
      <c r="X558" s="19">
        <v>0</v>
      </c>
      <c r="Y558" s="19">
        <v>0</v>
      </c>
      <c r="Z558" s="19">
        <v>0</v>
      </c>
      <c r="AA558" s="19">
        <v>0</v>
      </c>
      <c r="AB558" s="19">
        <v>0</v>
      </c>
      <c r="AC558" s="19">
        <v>0</v>
      </c>
      <c r="AD558" s="19">
        <v>0</v>
      </c>
      <c r="AE558" s="19">
        <v>0</v>
      </c>
      <c r="AF558" s="19">
        <v>0</v>
      </c>
      <c r="AG558" s="19">
        <v>0</v>
      </c>
      <c r="AH558" s="19">
        <v>0</v>
      </c>
      <c r="AI558" s="19">
        <v>0</v>
      </c>
      <c r="AJ558" s="19">
        <v>0</v>
      </c>
      <c r="AK558" s="19">
        <v>0</v>
      </c>
      <c r="AL558" s="19">
        <v>0</v>
      </c>
      <c r="AM558" s="19">
        <v>0</v>
      </c>
      <c r="AN558" s="19">
        <v>0</v>
      </c>
      <c r="AO558" s="19">
        <v>0</v>
      </c>
      <c r="AP558" s="19">
        <v>0</v>
      </c>
    </row>
    <row r="559" spans="1:42" hidden="1">
      <c r="A559" s="15" t="s">
        <v>507</v>
      </c>
      <c r="B559" s="16" t="s">
        <v>508</v>
      </c>
      <c r="C559" s="17" t="s">
        <v>212</v>
      </c>
      <c r="D559" s="17" t="s">
        <v>525</v>
      </c>
      <c r="E559" s="17" t="s">
        <v>582</v>
      </c>
      <c r="F559" s="18" t="s">
        <v>666</v>
      </c>
      <c r="G559" s="19">
        <v>0</v>
      </c>
      <c r="H559" s="19">
        <v>0</v>
      </c>
      <c r="I559" s="19">
        <v>0</v>
      </c>
      <c r="J559" s="19">
        <v>0</v>
      </c>
      <c r="K559" s="19">
        <v>0</v>
      </c>
      <c r="L559" s="19">
        <v>0</v>
      </c>
      <c r="M559" s="19">
        <v>0</v>
      </c>
      <c r="N559" s="19">
        <v>0</v>
      </c>
      <c r="O559" s="19">
        <v>0</v>
      </c>
      <c r="P559" s="19">
        <v>0</v>
      </c>
      <c r="Q559" s="19">
        <v>0</v>
      </c>
      <c r="R559" s="19">
        <v>0</v>
      </c>
      <c r="S559" s="19">
        <v>0</v>
      </c>
      <c r="T559" s="19">
        <v>0</v>
      </c>
      <c r="U559" s="19">
        <v>0</v>
      </c>
      <c r="V559" s="19">
        <v>0</v>
      </c>
      <c r="W559" s="19">
        <v>0</v>
      </c>
      <c r="X559" s="19">
        <v>0</v>
      </c>
      <c r="Y559" s="19">
        <v>0</v>
      </c>
      <c r="Z559" s="19">
        <v>0</v>
      </c>
      <c r="AA559" s="19">
        <v>0</v>
      </c>
      <c r="AB559" s="19">
        <v>0</v>
      </c>
      <c r="AC559" s="19">
        <v>0</v>
      </c>
      <c r="AD559" s="19">
        <v>0</v>
      </c>
      <c r="AE559" s="19">
        <v>0</v>
      </c>
      <c r="AF559" s="19">
        <v>0</v>
      </c>
      <c r="AG559" s="19">
        <v>0</v>
      </c>
      <c r="AH559" s="19">
        <v>0</v>
      </c>
      <c r="AI559" s="19">
        <v>0</v>
      </c>
      <c r="AJ559" s="19">
        <v>0</v>
      </c>
      <c r="AK559" s="19">
        <v>0</v>
      </c>
      <c r="AL559" s="19">
        <v>0</v>
      </c>
      <c r="AM559" s="19">
        <v>0</v>
      </c>
      <c r="AN559" s="19">
        <v>0</v>
      </c>
      <c r="AO559" s="19">
        <v>0</v>
      </c>
      <c r="AP559" s="19">
        <v>0</v>
      </c>
    </row>
    <row r="560" spans="1:42" hidden="1">
      <c r="A560" s="15" t="s">
        <v>507</v>
      </c>
      <c r="B560" s="16" t="s">
        <v>508</v>
      </c>
      <c r="C560" s="17" t="s">
        <v>212</v>
      </c>
      <c r="D560" s="17" t="s">
        <v>525</v>
      </c>
      <c r="E560" s="17" t="s">
        <v>232</v>
      </c>
      <c r="F560" s="18" t="s">
        <v>533</v>
      </c>
      <c r="G560" s="19">
        <v>934658.47042667354</v>
      </c>
      <c r="H560" s="19">
        <v>932006.43143411272</v>
      </c>
      <c r="I560" s="19">
        <v>963910.8055552314</v>
      </c>
      <c r="J560" s="19">
        <v>943341.84805052658</v>
      </c>
      <c r="K560" s="19">
        <v>902736.82800979738</v>
      </c>
      <c r="L560" s="19">
        <v>844868.91501216858</v>
      </c>
      <c r="M560" s="19">
        <v>785742.35469501559</v>
      </c>
      <c r="N560" s="19">
        <v>714025.16806968593</v>
      </c>
      <c r="O560" s="19">
        <v>1940730.6021404923</v>
      </c>
      <c r="P560" s="19">
        <v>18357607.796070199</v>
      </c>
      <c r="Q560" s="19">
        <v>1422439.1731328396</v>
      </c>
      <c r="R560" s="19">
        <v>3596547.1080564652</v>
      </c>
      <c r="S560" s="19">
        <v>1208433.3823166532</v>
      </c>
      <c r="T560" s="19">
        <v>1121794.988723842</v>
      </c>
      <c r="U560" s="19">
        <v>1101091.3815717255</v>
      </c>
      <c r="V560" s="19">
        <v>1155626.4246854831</v>
      </c>
      <c r="W560" s="19">
        <v>1242750.6033160223</v>
      </c>
      <c r="X560" s="19">
        <v>5027299.1550629409</v>
      </c>
      <c r="Y560" s="19">
        <v>1329186.1753770954</v>
      </c>
      <c r="Z560" s="19">
        <v>1641098.9203472179</v>
      </c>
      <c r="AA560" s="19">
        <v>1657744.4060003548</v>
      </c>
      <c r="AB560" s="19">
        <v>1403667.7814076166</v>
      </c>
      <c r="AC560" s="19">
        <v>1514342.0417201021</v>
      </c>
      <c r="AD560" s="19">
        <v>2222239.0413325108</v>
      </c>
      <c r="AE560" s="19">
        <v>2697950.3423318863</v>
      </c>
      <c r="AF560" s="19">
        <v>2394724.8976212717</v>
      </c>
      <c r="AG560" s="19">
        <v>2270645.3884674683</v>
      </c>
      <c r="AH560" s="19">
        <v>2965101.5204945737</v>
      </c>
      <c r="AI560" s="19">
        <v>2749599.5904160491</v>
      </c>
      <c r="AJ560" s="19">
        <v>2345311.9083918897</v>
      </c>
      <c r="AK560" s="19">
        <v>2005703.3412026677</v>
      </c>
      <c r="AL560" s="19">
        <v>1744665.8893633448</v>
      </c>
      <c r="AM560" s="19">
        <v>1500454.5853158229</v>
      </c>
      <c r="AN560" s="19">
        <v>1295631.1672277944</v>
      </c>
      <c r="AO560" s="19">
        <v>1132077.3715620707</v>
      </c>
      <c r="AP560" s="19">
        <v>996159.62484529463</v>
      </c>
    </row>
    <row r="561" spans="1:42" hidden="1">
      <c r="A561" s="15" t="s">
        <v>507</v>
      </c>
      <c r="B561" s="16" t="s">
        <v>508</v>
      </c>
      <c r="C561" s="17" t="s">
        <v>212</v>
      </c>
      <c r="D561" s="17" t="s">
        <v>525</v>
      </c>
      <c r="E561" s="17" t="s">
        <v>232</v>
      </c>
      <c r="F561" s="18" t="s">
        <v>667</v>
      </c>
      <c r="G561" s="19">
        <v>0</v>
      </c>
      <c r="H561" s="19">
        <v>0</v>
      </c>
      <c r="I561" s="19">
        <v>50000.08</v>
      </c>
      <c r="J561" s="19">
        <v>0</v>
      </c>
      <c r="K561" s="19">
        <v>0</v>
      </c>
      <c r="L561" s="19">
        <v>0</v>
      </c>
      <c r="M561" s="19">
        <v>0</v>
      </c>
      <c r="N561" s="19">
        <v>0</v>
      </c>
      <c r="O561" s="19">
        <v>25000.04</v>
      </c>
      <c r="P561" s="19">
        <v>75000.12</v>
      </c>
      <c r="Q561" s="19">
        <v>0</v>
      </c>
      <c r="R561" s="19">
        <v>0</v>
      </c>
      <c r="S561" s="19">
        <v>0</v>
      </c>
      <c r="T561" s="19">
        <v>0</v>
      </c>
      <c r="U561" s="19">
        <v>0</v>
      </c>
      <c r="V561" s="19">
        <v>0</v>
      </c>
      <c r="W561" s="19">
        <v>0</v>
      </c>
      <c r="X561" s="19">
        <v>0</v>
      </c>
      <c r="Y561" s="19">
        <v>0</v>
      </c>
      <c r="Z561" s="19">
        <v>0</v>
      </c>
      <c r="AA561" s="19">
        <v>0</v>
      </c>
      <c r="AB561" s="19">
        <v>0</v>
      </c>
      <c r="AC561" s="19">
        <v>0</v>
      </c>
      <c r="AD561" s="19">
        <v>0</v>
      </c>
      <c r="AE561" s="19">
        <v>0</v>
      </c>
      <c r="AF561" s="19">
        <v>0</v>
      </c>
      <c r="AG561" s="19">
        <v>0</v>
      </c>
      <c r="AH561" s="19">
        <v>0</v>
      </c>
      <c r="AI561" s="19">
        <v>0</v>
      </c>
      <c r="AJ561" s="19">
        <v>0</v>
      </c>
      <c r="AK561" s="19">
        <v>0</v>
      </c>
      <c r="AL561" s="19">
        <v>0</v>
      </c>
      <c r="AM561" s="19">
        <v>0</v>
      </c>
      <c r="AN561" s="19">
        <v>4991816.05</v>
      </c>
      <c r="AO561" s="19">
        <v>0</v>
      </c>
      <c r="AP561" s="19">
        <v>0</v>
      </c>
    </row>
    <row r="562" spans="1:42" hidden="1">
      <c r="A562" s="15" t="s">
        <v>507</v>
      </c>
      <c r="B562" s="16" t="s">
        <v>508</v>
      </c>
      <c r="C562" s="17" t="s">
        <v>212</v>
      </c>
      <c r="D562" s="17" t="s">
        <v>534</v>
      </c>
      <c r="E562" s="17" t="s">
        <v>509</v>
      </c>
      <c r="F562" s="18" t="s">
        <v>535</v>
      </c>
      <c r="G562" s="19">
        <v>0</v>
      </c>
      <c r="H562" s="19">
        <v>0</v>
      </c>
      <c r="I562" s="19">
        <v>0</v>
      </c>
      <c r="J562" s="19">
        <v>0</v>
      </c>
      <c r="K562" s="19">
        <v>0</v>
      </c>
      <c r="L562" s="19">
        <v>0</v>
      </c>
      <c r="M562" s="19">
        <v>0</v>
      </c>
      <c r="N562" s="19">
        <v>0</v>
      </c>
      <c r="O562" s="19">
        <v>0</v>
      </c>
      <c r="P562" s="19">
        <v>0</v>
      </c>
      <c r="Q562" s="19">
        <v>0</v>
      </c>
      <c r="R562" s="19">
        <v>0</v>
      </c>
      <c r="S562" s="19">
        <v>0</v>
      </c>
      <c r="T562" s="19">
        <v>0</v>
      </c>
      <c r="U562" s="19">
        <v>0</v>
      </c>
      <c r="V562" s="19">
        <v>0</v>
      </c>
      <c r="W562" s="19">
        <v>0</v>
      </c>
      <c r="X562" s="19">
        <v>0</v>
      </c>
      <c r="Y562" s="19">
        <v>0</v>
      </c>
      <c r="Z562" s="19">
        <v>0</v>
      </c>
      <c r="AA562" s="19">
        <v>0</v>
      </c>
      <c r="AB562" s="19">
        <v>0</v>
      </c>
      <c r="AC562" s="19">
        <v>0</v>
      </c>
      <c r="AD562" s="19">
        <v>0</v>
      </c>
      <c r="AE562" s="19">
        <v>0</v>
      </c>
      <c r="AF562" s="19">
        <v>0</v>
      </c>
      <c r="AG562" s="19">
        <v>0</v>
      </c>
      <c r="AH562" s="19">
        <v>0</v>
      </c>
      <c r="AI562" s="19">
        <v>0</v>
      </c>
      <c r="AJ562" s="19">
        <v>0</v>
      </c>
      <c r="AK562" s="19">
        <v>0</v>
      </c>
      <c r="AL562" s="19">
        <v>0</v>
      </c>
      <c r="AM562" s="19">
        <v>0</v>
      </c>
      <c r="AN562" s="19">
        <v>0</v>
      </c>
      <c r="AO562" s="19">
        <v>0</v>
      </c>
      <c r="AP562" s="19">
        <v>0</v>
      </c>
    </row>
    <row r="563" spans="1:42" hidden="1">
      <c r="A563" s="15" t="s">
        <v>507</v>
      </c>
      <c r="B563" s="16" t="s">
        <v>508</v>
      </c>
      <c r="C563" s="17" t="s">
        <v>212</v>
      </c>
      <c r="D563" s="17" t="s">
        <v>534</v>
      </c>
      <c r="E563" s="17" t="s">
        <v>511</v>
      </c>
      <c r="F563" s="18" t="s">
        <v>537</v>
      </c>
      <c r="G563" s="19">
        <v>0</v>
      </c>
      <c r="H563" s="19">
        <v>0</v>
      </c>
      <c r="I563" s="19">
        <v>0</v>
      </c>
      <c r="J563" s="19">
        <v>0</v>
      </c>
      <c r="K563" s="19">
        <v>0</v>
      </c>
      <c r="L563" s="19">
        <v>0</v>
      </c>
      <c r="M563" s="19">
        <v>0</v>
      </c>
      <c r="N563" s="19">
        <v>0</v>
      </c>
      <c r="O563" s="19">
        <v>0</v>
      </c>
      <c r="P563" s="19">
        <v>0</v>
      </c>
      <c r="Q563" s="19">
        <v>0</v>
      </c>
      <c r="R563" s="19">
        <v>0</v>
      </c>
      <c r="S563" s="19">
        <v>0</v>
      </c>
      <c r="T563" s="19">
        <v>0</v>
      </c>
      <c r="U563" s="19">
        <v>0</v>
      </c>
      <c r="V563" s="19">
        <v>0</v>
      </c>
      <c r="W563" s="19">
        <v>0</v>
      </c>
      <c r="X563" s="19">
        <v>0</v>
      </c>
      <c r="Y563" s="19">
        <v>0</v>
      </c>
      <c r="Z563" s="19">
        <v>0</v>
      </c>
      <c r="AA563" s="19">
        <v>0</v>
      </c>
      <c r="AB563" s="19">
        <v>0</v>
      </c>
      <c r="AC563" s="19">
        <v>0</v>
      </c>
      <c r="AD563" s="19">
        <v>0</v>
      </c>
      <c r="AE563" s="19">
        <v>0</v>
      </c>
      <c r="AF563" s="19">
        <v>0</v>
      </c>
      <c r="AG563" s="19">
        <v>0</v>
      </c>
      <c r="AH563" s="19">
        <v>0</v>
      </c>
      <c r="AI563" s="19">
        <v>0</v>
      </c>
      <c r="AJ563" s="19">
        <v>0</v>
      </c>
      <c r="AK563" s="19">
        <v>0</v>
      </c>
      <c r="AL563" s="19">
        <v>0</v>
      </c>
      <c r="AM563" s="19">
        <v>0</v>
      </c>
      <c r="AN563" s="19">
        <v>0</v>
      </c>
      <c r="AO563" s="19">
        <v>0</v>
      </c>
      <c r="AP563" s="19">
        <v>0</v>
      </c>
    </row>
    <row r="564" spans="1:42" hidden="1">
      <c r="A564" s="15" t="s">
        <v>507</v>
      </c>
      <c r="B564" s="16" t="s">
        <v>508</v>
      </c>
      <c r="C564" s="17" t="s">
        <v>212</v>
      </c>
      <c r="D564" s="17" t="s">
        <v>534</v>
      </c>
      <c r="E564" s="17" t="s">
        <v>528</v>
      </c>
      <c r="F564" s="18" t="s">
        <v>539</v>
      </c>
      <c r="G564" s="19">
        <v>0</v>
      </c>
      <c r="H564" s="19">
        <v>0</v>
      </c>
      <c r="I564" s="19">
        <v>0</v>
      </c>
      <c r="J564" s="19">
        <v>0</v>
      </c>
      <c r="K564" s="19">
        <v>0</v>
      </c>
      <c r="L564" s="19">
        <v>0</v>
      </c>
      <c r="M564" s="19">
        <v>0</v>
      </c>
      <c r="N564" s="19">
        <v>0</v>
      </c>
      <c r="O564" s="19">
        <v>0</v>
      </c>
      <c r="P564" s="19">
        <v>0</v>
      </c>
      <c r="Q564" s="19">
        <v>0</v>
      </c>
      <c r="R564" s="19">
        <v>0</v>
      </c>
      <c r="S564" s="19">
        <v>0</v>
      </c>
      <c r="T564" s="19">
        <v>0</v>
      </c>
      <c r="U564" s="19">
        <v>0</v>
      </c>
      <c r="V564" s="19">
        <v>0</v>
      </c>
      <c r="W564" s="19">
        <v>0</v>
      </c>
      <c r="X564" s="19">
        <v>0</v>
      </c>
      <c r="Y564" s="19">
        <v>0</v>
      </c>
      <c r="Z564" s="19">
        <v>0</v>
      </c>
      <c r="AA564" s="19">
        <v>0</v>
      </c>
      <c r="AB564" s="19">
        <v>0</v>
      </c>
      <c r="AC564" s="19">
        <v>0</v>
      </c>
      <c r="AD564" s="19">
        <v>0</v>
      </c>
      <c r="AE564" s="19">
        <v>0</v>
      </c>
      <c r="AF564" s="19">
        <v>0</v>
      </c>
      <c r="AG564" s="19">
        <v>0</v>
      </c>
      <c r="AH564" s="19">
        <v>0</v>
      </c>
      <c r="AI564" s="19">
        <v>0</v>
      </c>
      <c r="AJ564" s="19">
        <v>0</v>
      </c>
      <c r="AK564" s="19">
        <v>0</v>
      </c>
      <c r="AL564" s="19">
        <v>0</v>
      </c>
      <c r="AM564" s="19">
        <v>0</v>
      </c>
      <c r="AN564" s="19">
        <v>0</v>
      </c>
      <c r="AO564" s="19">
        <v>0</v>
      </c>
      <c r="AP564" s="19">
        <v>0</v>
      </c>
    </row>
    <row r="565" spans="1:42" hidden="1">
      <c r="A565" s="15" t="s">
        <v>507</v>
      </c>
      <c r="B565" s="16" t="s">
        <v>508</v>
      </c>
      <c r="C565" s="17" t="s">
        <v>212</v>
      </c>
      <c r="D565" s="17" t="s">
        <v>534</v>
      </c>
      <c r="E565" s="17" t="s">
        <v>530</v>
      </c>
      <c r="F565" s="18" t="s">
        <v>542</v>
      </c>
      <c r="G565" s="19">
        <v>0</v>
      </c>
      <c r="H565" s="19">
        <v>0</v>
      </c>
      <c r="I565" s="19">
        <v>0</v>
      </c>
      <c r="J565" s="19">
        <v>0</v>
      </c>
      <c r="K565" s="19">
        <v>0</v>
      </c>
      <c r="L565" s="19">
        <v>0</v>
      </c>
      <c r="M565" s="19">
        <v>0</v>
      </c>
      <c r="N565" s="19">
        <v>0</v>
      </c>
      <c r="O565" s="19">
        <v>0</v>
      </c>
      <c r="P565" s="19">
        <v>0</v>
      </c>
      <c r="Q565" s="19">
        <v>0</v>
      </c>
      <c r="R565" s="19">
        <v>0</v>
      </c>
      <c r="S565" s="19">
        <v>0</v>
      </c>
      <c r="T565" s="19">
        <v>0</v>
      </c>
      <c r="U565" s="19">
        <v>0</v>
      </c>
      <c r="V565" s="19">
        <v>0</v>
      </c>
      <c r="W565" s="19">
        <v>0</v>
      </c>
      <c r="X565" s="19">
        <v>0</v>
      </c>
      <c r="Y565" s="19">
        <v>0</v>
      </c>
      <c r="Z565" s="19">
        <v>0</v>
      </c>
      <c r="AA565" s="19">
        <v>0</v>
      </c>
      <c r="AB565" s="19">
        <v>0</v>
      </c>
      <c r="AC565" s="19">
        <v>0</v>
      </c>
      <c r="AD565" s="19">
        <v>0</v>
      </c>
      <c r="AE565" s="19">
        <v>0</v>
      </c>
      <c r="AF565" s="19">
        <v>0</v>
      </c>
      <c r="AG565" s="19">
        <v>0</v>
      </c>
      <c r="AH565" s="19">
        <v>0</v>
      </c>
      <c r="AI565" s="19">
        <v>0</v>
      </c>
      <c r="AJ565" s="19">
        <v>0</v>
      </c>
      <c r="AK565" s="19">
        <v>0</v>
      </c>
      <c r="AL565" s="19">
        <v>0</v>
      </c>
      <c r="AM565" s="19">
        <v>0</v>
      </c>
      <c r="AN565" s="19">
        <v>0</v>
      </c>
      <c r="AO565" s="19">
        <v>0</v>
      </c>
      <c r="AP565" s="19">
        <v>0</v>
      </c>
    </row>
    <row r="566" spans="1:42" hidden="1">
      <c r="A566" s="15" t="s">
        <v>507</v>
      </c>
      <c r="B566" s="16" t="s">
        <v>508</v>
      </c>
      <c r="C566" s="17" t="s">
        <v>212</v>
      </c>
      <c r="D566" s="17" t="s">
        <v>534</v>
      </c>
      <c r="E566" s="17" t="s">
        <v>516</v>
      </c>
      <c r="F566" s="18" t="s">
        <v>543</v>
      </c>
      <c r="G566" s="19">
        <v>0</v>
      </c>
      <c r="H566" s="19">
        <v>0</v>
      </c>
      <c r="I566" s="19">
        <v>0</v>
      </c>
      <c r="J566" s="19">
        <v>0</v>
      </c>
      <c r="K566" s="19">
        <v>0</v>
      </c>
      <c r="L566" s="19">
        <v>0</v>
      </c>
      <c r="M566" s="19">
        <v>0</v>
      </c>
      <c r="N566" s="19">
        <v>0</v>
      </c>
      <c r="O566" s="19">
        <v>0</v>
      </c>
      <c r="P566" s="19">
        <v>0</v>
      </c>
      <c r="Q566" s="19">
        <v>0</v>
      </c>
      <c r="R566" s="19">
        <v>0</v>
      </c>
      <c r="S566" s="19">
        <v>0</v>
      </c>
      <c r="T566" s="19">
        <v>0</v>
      </c>
      <c r="U566" s="19">
        <v>0</v>
      </c>
      <c r="V566" s="19">
        <v>0</v>
      </c>
      <c r="W566" s="19">
        <v>0</v>
      </c>
      <c r="X566" s="19">
        <v>0</v>
      </c>
      <c r="Y566" s="19">
        <v>0</v>
      </c>
      <c r="Z566" s="19">
        <v>0</v>
      </c>
      <c r="AA566" s="19">
        <v>0</v>
      </c>
      <c r="AB566" s="19">
        <v>0</v>
      </c>
      <c r="AC566" s="19">
        <v>0</v>
      </c>
      <c r="AD566" s="19">
        <v>0</v>
      </c>
      <c r="AE566" s="19">
        <v>0</v>
      </c>
      <c r="AF566" s="19">
        <v>0</v>
      </c>
      <c r="AG566" s="19">
        <v>0</v>
      </c>
      <c r="AH566" s="19">
        <v>0</v>
      </c>
      <c r="AI566" s="19">
        <v>0</v>
      </c>
      <c r="AJ566" s="19">
        <v>0</v>
      </c>
      <c r="AK566" s="19">
        <v>0</v>
      </c>
      <c r="AL566" s="19">
        <v>0</v>
      </c>
      <c r="AM566" s="19">
        <v>0</v>
      </c>
      <c r="AN566" s="19">
        <v>0</v>
      </c>
      <c r="AO566" s="19">
        <v>0</v>
      </c>
      <c r="AP566" s="19">
        <v>0</v>
      </c>
    </row>
    <row r="567" spans="1:42" hidden="1">
      <c r="A567" s="15" t="s">
        <v>507</v>
      </c>
      <c r="B567" s="16" t="s">
        <v>508</v>
      </c>
      <c r="C567" s="17" t="s">
        <v>212</v>
      </c>
      <c r="D567" s="17" t="s">
        <v>545</v>
      </c>
      <c r="E567" s="17" t="s">
        <v>509</v>
      </c>
      <c r="F567" s="18" t="s">
        <v>546</v>
      </c>
      <c r="G567" s="19">
        <v>0</v>
      </c>
      <c r="H567" s="19">
        <v>0</v>
      </c>
      <c r="I567" s="19">
        <v>0</v>
      </c>
      <c r="J567" s="19">
        <v>0</v>
      </c>
      <c r="K567" s="19">
        <v>0</v>
      </c>
      <c r="L567" s="19">
        <v>0</v>
      </c>
      <c r="M567" s="19">
        <v>0</v>
      </c>
      <c r="N567" s="19">
        <v>0</v>
      </c>
      <c r="O567" s="19">
        <v>0</v>
      </c>
      <c r="P567" s="19">
        <v>0</v>
      </c>
      <c r="Q567" s="19">
        <v>0</v>
      </c>
      <c r="R567" s="19">
        <v>0</v>
      </c>
      <c r="S567" s="19">
        <v>0</v>
      </c>
      <c r="T567" s="19">
        <v>0</v>
      </c>
      <c r="U567" s="19">
        <v>0</v>
      </c>
      <c r="V567" s="19">
        <v>0</v>
      </c>
      <c r="W567" s="19">
        <v>0</v>
      </c>
      <c r="X567" s="19">
        <v>0</v>
      </c>
      <c r="Y567" s="19">
        <v>0</v>
      </c>
      <c r="Z567" s="19">
        <v>0</v>
      </c>
      <c r="AA567" s="19">
        <v>0</v>
      </c>
      <c r="AB567" s="19">
        <v>0</v>
      </c>
      <c r="AC567" s="19">
        <v>0</v>
      </c>
      <c r="AD567" s="19">
        <v>0</v>
      </c>
      <c r="AE567" s="19">
        <v>0</v>
      </c>
      <c r="AF567" s="19">
        <v>0</v>
      </c>
      <c r="AG567" s="19">
        <v>0</v>
      </c>
      <c r="AH567" s="19">
        <v>0</v>
      </c>
      <c r="AI567" s="19">
        <v>0</v>
      </c>
      <c r="AJ567" s="19">
        <v>0</v>
      </c>
      <c r="AK567" s="19">
        <v>0</v>
      </c>
      <c r="AL567" s="19">
        <v>0</v>
      </c>
      <c r="AM567" s="19">
        <v>0</v>
      </c>
      <c r="AN567" s="19">
        <v>0</v>
      </c>
      <c r="AO567" s="19">
        <v>0</v>
      </c>
      <c r="AP567" s="19">
        <v>0</v>
      </c>
    </row>
    <row r="568" spans="1:42" hidden="1">
      <c r="A568" s="15" t="s">
        <v>507</v>
      </c>
      <c r="B568" s="16" t="s">
        <v>508</v>
      </c>
      <c r="C568" s="17" t="s">
        <v>212</v>
      </c>
      <c r="D568" s="17" t="s">
        <v>545</v>
      </c>
      <c r="E568" s="17" t="s">
        <v>509</v>
      </c>
      <c r="F568" s="18" t="s">
        <v>668</v>
      </c>
      <c r="G568" s="19">
        <v>0</v>
      </c>
      <c r="H568" s="19">
        <v>0</v>
      </c>
      <c r="I568" s="19">
        <v>0</v>
      </c>
      <c r="J568" s="19">
        <v>0</v>
      </c>
      <c r="K568" s="19">
        <v>0</v>
      </c>
      <c r="L568" s="19">
        <v>0</v>
      </c>
      <c r="M568" s="19">
        <v>0</v>
      </c>
      <c r="N568" s="19">
        <v>0</v>
      </c>
      <c r="O568" s="19">
        <v>0</v>
      </c>
      <c r="P568" s="19">
        <v>0</v>
      </c>
      <c r="Q568" s="19">
        <v>0</v>
      </c>
      <c r="R568" s="19">
        <v>0</v>
      </c>
      <c r="S568" s="19">
        <v>0</v>
      </c>
      <c r="T568" s="19">
        <v>0</v>
      </c>
      <c r="U568" s="19">
        <v>0</v>
      </c>
      <c r="V568" s="19">
        <v>0</v>
      </c>
      <c r="W568" s="19">
        <v>0</v>
      </c>
      <c r="X568" s="19">
        <v>0</v>
      </c>
      <c r="Y568" s="19">
        <v>0</v>
      </c>
      <c r="Z568" s="19">
        <v>0</v>
      </c>
      <c r="AA568" s="19">
        <v>0</v>
      </c>
      <c r="AB568" s="19">
        <v>0</v>
      </c>
      <c r="AC568" s="19">
        <v>0</v>
      </c>
      <c r="AD568" s="19">
        <v>0</v>
      </c>
      <c r="AE568" s="19">
        <v>0</v>
      </c>
      <c r="AF568" s="19">
        <v>0</v>
      </c>
      <c r="AG568" s="19">
        <v>0</v>
      </c>
      <c r="AH568" s="19">
        <v>0</v>
      </c>
      <c r="AI568" s="19">
        <v>0</v>
      </c>
      <c r="AJ568" s="19">
        <v>0</v>
      </c>
      <c r="AK568" s="19">
        <v>0</v>
      </c>
      <c r="AL568" s="19">
        <v>0</v>
      </c>
      <c r="AM568" s="19">
        <v>0</v>
      </c>
      <c r="AN568" s="19">
        <v>0</v>
      </c>
      <c r="AO568" s="19">
        <v>0</v>
      </c>
      <c r="AP568" s="19">
        <v>0</v>
      </c>
    </row>
    <row r="569" spans="1:42" hidden="1">
      <c r="A569" s="15" t="s">
        <v>507</v>
      </c>
      <c r="B569" s="16" t="s">
        <v>508</v>
      </c>
      <c r="C569" s="17" t="s">
        <v>212</v>
      </c>
      <c r="D569" s="17" t="s">
        <v>545</v>
      </c>
      <c r="E569" s="17" t="s">
        <v>511</v>
      </c>
      <c r="F569" s="18" t="s">
        <v>547</v>
      </c>
      <c r="G569" s="19">
        <v>0</v>
      </c>
      <c r="H569" s="19">
        <v>0</v>
      </c>
      <c r="I569" s="19">
        <v>0</v>
      </c>
      <c r="J569" s="19">
        <v>0</v>
      </c>
      <c r="K569" s="19">
        <v>0</v>
      </c>
      <c r="L569" s="19">
        <v>0</v>
      </c>
      <c r="M569" s="19">
        <v>0</v>
      </c>
      <c r="N569" s="19">
        <v>0</v>
      </c>
      <c r="O569" s="19">
        <v>0</v>
      </c>
      <c r="P569" s="19">
        <v>0</v>
      </c>
      <c r="Q569" s="19">
        <v>0</v>
      </c>
      <c r="R569" s="19">
        <v>0</v>
      </c>
      <c r="S569" s="19">
        <v>0</v>
      </c>
      <c r="T569" s="19">
        <v>0</v>
      </c>
      <c r="U569" s="19">
        <v>0</v>
      </c>
      <c r="V569" s="19">
        <v>0</v>
      </c>
      <c r="W569" s="19">
        <v>0</v>
      </c>
      <c r="X569" s="19">
        <v>0</v>
      </c>
      <c r="Y569" s="19">
        <v>0</v>
      </c>
      <c r="Z569" s="19">
        <v>0</v>
      </c>
      <c r="AA569" s="19">
        <v>0</v>
      </c>
      <c r="AB569" s="19">
        <v>0</v>
      </c>
      <c r="AC569" s="19">
        <v>0</v>
      </c>
      <c r="AD569" s="19">
        <v>0</v>
      </c>
      <c r="AE569" s="19">
        <v>0</v>
      </c>
      <c r="AF569" s="19">
        <v>0</v>
      </c>
      <c r="AG569" s="19">
        <v>0</v>
      </c>
      <c r="AH569" s="19">
        <v>0</v>
      </c>
      <c r="AI569" s="19">
        <v>0</v>
      </c>
      <c r="AJ569" s="19">
        <v>0</v>
      </c>
      <c r="AK569" s="19">
        <v>0</v>
      </c>
      <c r="AL569" s="19">
        <v>0</v>
      </c>
      <c r="AM569" s="19">
        <v>0</v>
      </c>
      <c r="AN569" s="19">
        <v>0</v>
      </c>
      <c r="AO569" s="19">
        <v>0</v>
      </c>
      <c r="AP569" s="19">
        <v>0</v>
      </c>
    </row>
    <row r="570" spans="1:42" hidden="1">
      <c r="A570" s="15" t="s">
        <v>507</v>
      </c>
      <c r="B570" s="16" t="s">
        <v>508</v>
      </c>
      <c r="C570" s="17" t="s">
        <v>212</v>
      </c>
      <c r="D570" s="17" t="s">
        <v>545</v>
      </c>
      <c r="E570" s="17" t="s">
        <v>511</v>
      </c>
      <c r="F570" s="18" t="s">
        <v>549</v>
      </c>
      <c r="G570" s="19">
        <v>0</v>
      </c>
      <c r="H570" s="19">
        <v>0</v>
      </c>
      <c r="I570" s="19">
        <v>0</v>
      </c>
      <c r="J570" s="19">
        <v>0</v>
      </c>
      <c r="K570" s="19">
        <v>0</v>
      </c>
      <c r="L570" s="19">
        <v>0</v>
      </c>
      <c r="M570" s="19">
        <v>0</v>
      </c>
      <c r="N570" s="19">
        <v>0</v>
      </c>
      <c r="O570" s="19">
        <v>0</v>
      </c>
      <c r="P570" s="19">
        <v>0</v>
      </c>
      <c r="Q570" s="19">
        <v>0</v>
      </c>
      <c r="R570" s="19">
        <v>0</v>
      </c>
      <c r="S570" s="19">
        <v>0</v>
      </c>
      <c r="T570" s="19">
        <v>0</v>
      </c>
      <c r="U570" s="19">
        <v>0</v>
      </c>
      <c r="V570" s="19">
        <v>0</v>
      </c>
      <c r="W570" s="19">
        <v>0</v>
      </c>
      <c r="X570" s="19">
        <v>0</v>
      </c>
      <c r="Y570" s="19">
        <v>0</v>
      </c>
      <c r="Z570" s="19">
        <v>0</v>
      </c>
      <c r="AA570" s="19">
        <v>0</v>
      </c>
      <c r="AB570" s="19">
        <v>0</v>
      </c>
      <c r="AC570" s="19">
        <v>0</v>
      </c>
      <c r="AD570" s="19">
        <v>0</v>
      </c>
      <c r="AE570" s="19">
        <v>0</v>
      </c>
      <c r="AF570" s="19">
        <v>0</v>
      </c>
      <c r="AG570" s="19">
        <v>0</v>
      </c>
      <c r="AH570" s="19">
        <v>0</v>
      </c>
      <c r="AI570" s="19">
        <v>0</v>
      </c>
      <c r="AJ570" s="19">
        <v>0</v>
      </c>
      <c r="AK570" s="19">
        <v>0</v>
      </c>
      <c r="AL570" s="19">
        <v>0</v>
      </c>
      <c r="AM570" s="19">
        <v>0</v>
      </c>
      <c r="AN570" s="19">
        <v>0</v>
      </c>
      <c r="AO570" s="19">
        <v>0</v>
      </c>
      <c r="AP570" s="19">
        <v>0</v>
      </c>
    </row>
    <row r="571" spans="1:42" hidden="1">
      <c r="A571" s="15" t="s">
        <v>507</v>
      </c>
      <c r="B571" s="16" t="s">
        <v>508</v>
      </c>
      <c r="C571" s="17" t="s">
        <v>212</v>
      </c>
      <c r="D571" s="17" t="s">
        <v>545</v>
      </c>
      <c r="E571" s="17" t="s">
        <v>511</v>
      </c>
      <c r="F571" s="18" t="s">
        <v>669</v>
      </c>
      <c r="G571" s="19">
        <v>0</v>
      </c>
      <c r="H571" s="19">
        <v>0</v>
      </c>
      <c r="I571" s="19">
        <v>0</v>
      </c>
      <c r="J571" s="19">
        <v>0</v>
      </c>
      <c r="K571" s="19">
        <v>0</v>
      </c>
      <c r="L571" s="19">
        <v>0</v>
      </c>
      <c r="M571" s="19">
        <v>0</v>
      </c>
      <c r="N571" s="19">
        <v>0</v>
      </c>
      <c r="O571" s="19">
        <v>0</v>
      </c>
      <c r="P571" s="19">
        <v>0</v>
      </c>
      <c r="Q571" s="19">
        <v>0</v>
      </c>
      <c r="R571" s="19">
        <v>0</v>
      </c>
      <c r="S571" s="19">
        <v>0</v>
      </c>
      <c r="T571" s="19">
        <v>0</v>
      </c>
      <c r="U571" s="19">
        <v>0</v>
      </c>
      <c r="V571" s="19">
        <v>0</v>
      </c>
      <c r="W571" s="19">
        <v>0</v>
      </c>
      <c r="X571" s="19">
        <v>0</v>
      </c>
      <c r="Y571" s="19">
        <v>0</v>
      </c>
      <c r="Z571" s="19">
        <v>0</v>
      </c>
      <c r="AA571" s="19">
        <v>0</v>
      </c>
      <c r="AB571" s="19">
        <v>0</v>
      </c>
      <c r="AC571" s="19">
        <v>0</v>
      </c>
      <c r="AD571" s="19">
        <v>0</v>
      </c>
      <c r="AE571" s="19">
        <v>0</v>
      </c>
      <c r="AF571" s="19">
        <v>0</v>
      </c>
      <c r="AG571" s="19">
        <v>0</v>
      </c>
      <c r="AH571" s="19">
        <v>0</v>
      </c>
      <c r="AI571" s="19">
        <v>0</v>
      </c>
      <c r="AJ571" s="19">
        <v>0</v>
      </c>
      <c r="AK571" s="19">
        <v>0</v>
      </c>
      <c r="AL571" s="19">
        <v>0</v>
      </c>
      <c r="AM571" s="19">
        <v>0</v>
      </c>
      <c r="AN571" s="19">
        <v>0</v>
      </c>
      <c r="AO571" s="19">
        <v>0</v>
      </c>
      <c r="AP571" s="19">
        <v>0</v>
      </c>
    </row>
    <row r="572" spans="1:42" hidden="1">
      <c r="A572" s="15" t="s">
        <v>507</v>
      </c>
      <c r="B572" s="16" t="s">
        <v>508</v>
      </c>
      <c r="C572" s="17" t="s">
        <v>212</v>
      </c>
      <c r="D572" s="17" t="s">
        <v>545</v>
      </c>
      <c r="E572" s="17" t="s">
        <v>528</v>
      </c>
      <c r="F572" s="18" t="s">
        <v>550</v>
      </c>
      <c r="G572" s="19">
        <v>0</v>
      </c>
      <c r="H572" s="19">
        <v>0</v>
      </c>
      <c r="I572" s="19">
        <v>0</v>
      </c>
      <c r="J572" s="19">
        <v>0</v>
      </c>
      <c r="K572" s="19">
        <v>0</v>
      </c>
      <c r="L572" s="19">
        <v>0</v>
      </c>
      <c r="M572" s="19">
        <v>0</v>
      </c>
      <c r="N572" s="19">
        <v>0</v>
      </c>
      <c r="O572" s="19">
        <v>0</v>
      </c>
      <c r="P572" s="19">
        <v>0</v>
      </c>
      <c r="Q572" s="19">
        <v>0</v>
      </c>
      <c r="R572" s="19">
        <v>0</v>
      </c>
      <c r="S572" s="19">
        <v>0</v>
      </c>
      <c r="T572" s="19">
        <v>0</v>
      </c>
      <c r="U572" s="19">
        <v>0</v>
      </c>
      <c r="V572" s="19">
        <v>0</v>
      </c>
      <c r="W572" s="19">
        <v>0</v>
      </c>
      <c r="X572" s="19">
        <v>0</v>
      </c>
      <c r="Y572" s="19">
        <v>0</v>
      </c>
      <c r="Z572" s="19">
        <v>0</v>
      </c>
      <c r="AA572" s="19">
        <v>0</v>
      </c>
      <c r="AB572" s="19">
        <v>0</v>
      </c>
      <c r="AC572" s="19">
        <v>0</v>
      </c>
      <c r="AD572" s="19">
        <v>0</v>
      </c>
      <c r="AE572" s="19">
        <v>0</v>
      </c>
      <c r="AF572" s="19">
        <v>0</v>
      </c>
      <c r="AG572" s="19">
        <v>0</v>
      </c>
      <c r="AH572" s="19">
        <v>0</v>
      </c>
      <c r="AI572" s="19">
        <v>0</v>
      </c>
      <c r="AJ572" s="19">
        <v>0</v>
      </c>
      <c r="AK572" s="19">
        <v>0</v>
      </c>
      <c r="AL572" s="19">
        <v>0</v>
      </c>
      <c r="AM572" s="19">
        <v>0</v>
      </c>
      <c r="AN572" s="19">
        <v>0</v>
      </c>
      <c r="AO572" s="19">
        <v>0</v>
      </c>
      <c r="AP572" s="19">
        <v>0</v>
      </c>
    </row>
    <row r="573" spans="1:42" hidden="1">
      <c r="A573" s="15" t="s">
        <v>507</v>
      </c>
      <c r="B573" s="16" t="s">
        <v>508</v>
      </c>
      <c r="C573" s="17" t="s">
        <v>212</v>
      </c>
      <c r="D573" s="17" t="s">
        <v>545</v>
      </c>
      <c r="E573" s="17" t="s">
        <v>528</v>
      </c>
      <c r="F573" s="18" t="s">
        <v>551</v>
      </c>
      <c r="G573" s="19">
        <v>0</v>
      </c>
      <c r="H573" s="19">
        <v>0</v>
      </c>
      <c r="I573" s="19">
        <v>0</v>
      </c>
      <c r="J573" s="19">
        <v>0</v>
      </c>
      <c r="K573" s="19">
        <v>0</v>
      </c>
      <c r="L573" s="19">
        <v>0</v>
      </c>
      <c r="M573" s="19">
        <v>0</v>
      </c>
      <c r="N573" s="19">
        <v>0</v>
      </c>
      <c r="O573" s="19">
        <v>0</v>
      </c>
      <c r="P573" s="19">
        <v>0</v>
      </c>
      <c r="Q573" s="19">
        <v>0</v>
      </c>
      <c r="R573" s="19">
        <v>0</v>
      </c>
      <c r="S573" s="19">
        <v>0</v>
      </c>
      <c r="T573" s="19">
        <v>0</v>
      </c>
      <c r="U573" s="19">
        <v>0</v>
      </c>
      <c r="V573" s="19">
        <v>0</v>
      </c>
      <c r="W573" s="19">
        <v>0</v>
      </c>
      <c r="X573" s="19">
        <v>0</v>
      </c>
      <c r="Y573" s="19">
        <v>0</v>
      </c>
      <c r="Z573" s="19">
        <v>0</v>
      </c>
      <c r="AA573" s="19">
        <v>0</v>
      </c>
      <c r="AB573" s="19">
        <v>0</v>
      </c>
      <c r="AC573" s="19">
        <v>0</v>
      </c>
      <c r="AD573" s="19">
        <v>0</v>
      </c>
      <c r="AE573" s="19">
        <v>0</v>
      </c>
      <c r="AF573" s="19">
        <v>0</v>
      </c>
      <c r="AG573" s="19">
        <v>0</v>
      </c>
      <c r="AH573" s="19">
        <v>0</v>
      </c>
      <c r="AI573" s="19">
        <v>0</v>
      </c>
      <c r="AJ573" s="19">
        <v>0</v>
      </c>
      <c r="AK573" s="19">
        <v>0</v>
      </c>
      <c r="AL573" s="19">
        <v>0</v>
      </c>
      <c r="AM573" s="19">
        <v>0</v>
      </c>
      <c r="AN573" s="19">
        <v>0</v>
      </c>
      <c r="AO573" s="19">
        <v>0</v>
      </c>
      <c r="AP573" s="19">
        <v>0</v>
      </c>
    </row>
    <row r="574" spans="1:42" hidden="1">
      <c r="A574" s="15" t="s">
        <v>507</v>
      </c>
      <c r="B574" s="16" t="s">
        <v>508</v>
      </c>
      <c r="C574" s="17" t="s">
        <v>212</v>
      </c>
      <c r="D574" s="17" t="s">
        <v>545</v>
      </c>
      <c r="E574" s="17" t="s">
        <v>530</v>
      </c>
      <c r="F574" s="18" t="s">
        <v>553</v>
      </c>
      <c r="G574" s="19">
        <v>0</v>
      </c>
      <c r="H574" s="19">
        <v>0</v>
      </c>
      <c r="I574" s="19">
        <v>0</v>
      </c>
      <c r="J574" s="19">
        <v>0</v>
      </c>
      <c r="K574" s="19">
        <v>0</v>
      </c>
      <c r="L574" s="19">
        <v>0</v>
      </c>
      <c r="M574" s="19">
        <v>0</v>
      </c>
      <c r="N574" s="19">
        <v>0</v>
      </c>
      <c r="O574" s="19">
        <v>0</v>
      </c>
      <c r="P574" s="19">
        <v>0</v>
      </c>
      <c r="Q574" s="19">
        <v>0</v>
      </c>
      <c r="R574" s="19">
        <v>0</v>
      </c>
      <c r="S574" s="19">
        <v>0</v>
      </c>
      <c r="T574" s="19">
        <v>0</v>
      </c>
      <c r="U574" s="19">
        <v>0</v>
      </c>
      <c r="V574" s="19">
        <v>0</v>
      </c>
      <c r="W574" s="19">
        <v>0</v>
      </c>
      <c r="X574" s="19">
        <v>0</v>
      </c>
      <c r="Y574" s="19">
        <v>0</v>
      </c>
      <c r="Z574" s="19">
        <v>0</v>
      </c>
      <c r="AA574" s="19">
        <v>0</v>
      </c>
      <c r="AB574" s="19">
        <v>0</v>
      </c>
      <c r="AC574" s="19">
        <v>0</v>
      </c>
      <c r="AD574" s="19">
        <v>0</v>
      </c>
      <c r="AE574" s="19">
        <v>0</v>
      </c>
      <c r="AF574" s="19">
        <v>0</v>
      </c>
      <c r="AG574" s="19">
        <v>0</v>
      </c>
      <c r="AH574" s="19">
        <v>0</v>
      </c>
      <c r="AI574" s="19">
        <v>0</v>
      </c>
      <c r="AJ574" s="19">
        <v>0</v>
      </c>
      <c r="AK574" s="19">
        <v>0</v>
      </c>
      <c r="AL574" s="19">
        <v>0</v>
      </c>
      <c r="AM574" s="19">
        <v>0</v>
      </c>
      <c r="AN574" s="19">
        <v>0</v>
      </c>
      <c r="AO574" s="19">
        <v>0</v>
      </c>
      <c r="AP574" s="19">
        <v>0</v>
      </c>
    </row>
    <row r="575" spans="1:42" hidden="1">
      <c r="A575" s="15" t="s">
        <v>507</v>
      </c>
      <c r="B575" s="16" t="s">
        <v>508</v>
      </c>
      <c r="C575" s="17" t="s">
        <v>212</v>
      </c>
      <c r="D575" s="17" t="s">
        <v>545</v>
      </c>
      <c r="E575" s="17" t="s">
        <v>530</v>
      </c>
      <c r="F575" s="18" t="s">
        <v>555</v>
      </c>
      <c r="G575" s="19">
        <v>0</v>
      </c>
      <c r="H575" s="19">
        <v>0</v>
      </c>
      <c r="I575" s="19">
        <v>0</v>
      </c>
      <c r="J575" s="19">
        <v>0</v>
      </c>
      <c r="K575" s="19">
        <v>0</v>
      </c>
      <c r="L575" s="19">
        <v>0</v>
      </c>
      <c r="M575" s="19">
        <v>0</v>
      </c>
      <c r="N575" s="19">
        <v>0</v>
      </c>
      <c r="O575" s="19">
        <v>0</v>
      </c>
      <c r="P575" s="19">
        <v>0</v>
      </c>
      <c r="Q575" s="19">
        <v>0</v>
      </c>
      <c r="R575" s="19">
        <v>0</v>
      </c>
      <c r="S575" s="19">
        <v>0</v>
      </c>
      <c r="T575" s="19">
        <v>0</v>
      </c>
      <c r="U575" s="19">
        <v>0</v>
      </c>
      <c r="V575" s="19">
        <v>0</v>
      </c>
      <c r="W575" s="19">
        <v>0</v>
      </c>
      <c r="X575" s="19">
        <v>0</v>
      </c>
      <c r="Y575" s="19">
        <v>0</v>
      </c>
      <c r="Z575" s="19">
        <v>0</v>
      </c>
      <c r="AA575" s="19">
        <v>0</v>
      </c>
      <c r="AB575" s="19">
        <v>0</v>
      </c>
      <c r="AC575" s="19">
        <v>0</v>
      </c>
      <c r="AD575" s="19">
        <v>0</v>
      </c>
      <c r="AE575" s="19">
        <v>0</v>
      </c>
      <c r="AF575" s="19">
        <v>0</v>
      </c>
      <c r="AG575" s="19">
        <v>0</v>
      </c>
      <c r="AH575" s="19">
        <v>0</v>
      </c>
      <c r="AI575" s="19">
        <v>0</v>
      </c>
      <c r="AJ575" s="19">
        <v>0</v>
      </c>
      <c r="AK575" s="19">
        <v>0</v>
      </c>
      <c r="AL575" s="19">
        <v>0</v>
      </c>
      <c r="AM575" s="19">
        <v>0</v>
      </c>
      <c r="AN575" s="19">
        <v>0</v>
      </c>
      <c r="AO575" s="19">
        <v>0</v>
      </c>
      <c r="AP575" s="19">
        <v>0</v>
      </c>
    </row>
    <row r="576" spans="1:42" hidden="1">
      <c r="A576" s="15" t="s">
        <v>507</v>
      </c>
      <c r="B576" s="16" t="s">
        <v>508</v>
      </c>
      <c r="C576" s="17" t="s">
        <v>212</v>
      </c>
      <c r="D576" s="17" t="s">
        <v>545</v>
      </c>
      <c r="E576" s="17" t="s">
        <v>516</v>
      </c>
      <c r="F576" s="18" t="s">
        <v>670</v>
      </c>
      <c r="G576" s="19">
        <v>0</v>
      </c>
      <c r="H576" s="19">
        <v>0</v>
      </c>
      <c r="I576" s="19">
        <v>0</v>
      </c>
      <c r="J576" s="19">
        <v>0</v>
      </c>
      <c r="K576" s="19">
        <v>0</v>
      </c>
      <c r="L576" s="19">
        <v>0</v>
      </c>
      <c r="M576" s="19">
        <v>0</v>
      </c>
      <c r="N576" s="19">
        <v>0</v>
      </c>
      <c r="O576" s="19">
        <v>0</v>
      </c>
      <c r="P576" s="19">
        <v>0</v>
      </c>
      <c r="Q576" s="19">
        <v>0</v>
      </c>
      <c r="R576" s="19">
        <v>0</v>
      </c>
      <c r="S576" s="19">
        <v>0</v>
      </c>
      <c r="T576" s="19">
        <v>0</v>
      </c>
      <c r="U576" s="19">
        <v>0</v>
      </c>
      <c r="V576" s="19">
        <v>0</v>
      </c>
      <c r="W576" s="19">
        <v>0</v>
      </c>
      <c r="X576" s="19">
        <v>0</v>
      </c>
      <c r="Y576" s="19">
        <v>0</v>
      </c>
      <c r="Z576" s="19">
        <v>0</v>
      </c>
      <c r="AA576" s="19">
        <v>0</v>
      </c>
      <c r="AB576" s="19">
        <v>0</v>
      </c>
      <c r="AC576" s="19">
        <v>0</v>
      </c>
      <c r="AD576" s="19">
        <v>0</v>
      </c>
      <c r="AE576" s="19">
        <v>0</v>
      </c>
      <c r="AF576" s="19">
        <v>0</v>
      </c>
      <c r="AG576" s="19">
        <v>0</v>
      </c>
      <c r="AH576" s="19">
        <v>0</v>
      </c>
      <c r="AI576" s="19">
        <v>0</v>
      </c>
      <c r="AJ576" s="19">
        <v>0</v>
      </c>
      <c r="AK576" s="19">
        <v>0</v>
      </c>
      <c r="AL576" s="19">
        <v>0</v>
      </c>
      <c r="AM576" s="19">
        <v>0</v>
      </c>
      <c r="AN576" s="19">
        <v>0</v>
      </c>
      <c r="AO576" s="19">
        <v>0</v>
      </c>
      <c r="AP576" s="19">
        <v>0</v>
      </c>
    </row>
    <row r="577" spans="1:42" hidden="1">
      <c r="A577" s="15" t="s">
        <v>507</v>
      </c>
      <c r="B577" s="16" t="s">
        <v>508</v>
      </c>
      <c r="C577" s="17" t="s">
        <v>212</v>
      </c>
      <c r="D577" s="17" t="s">
        <v>545</v>
      </c>
      <c r="E577" s="17" t="s">
        <v>516</v>
      </c>
      <c r="F577" s="18" t="s">
        <v>556</v>
      </c>
      <c r="G577" s="19">
        <v>0</v>
      </c>
      <c r="H577" s="19">
        <v>0</v>
      </c>
      <c r="I577" s="19">
        <v>0</v>
      </c>
      <c r="J577" s="19">
        <v>0</v>
      </c>
      <c r="K577" s="19">
        <v>0</v>
      </c>
      <c r="L577" s="19">
        <v>0</v>
      </c>
      <c r="M577" s="19">
        <v>0</v>
      </c>
      <c r="N577" s="19">
        <v>0</v>
      </c>
      <c r="O577" s="19">
        <v>0</v>
      </c>
      <c r="P577" s="19">
        <v>0</v>
      </c>
      <c r="Q577" s="19">
        <v>0</v>
      </c>
      <c r="R577" s="19">
        <v>0</v>
      </c>
      <c r="S577" s="19">
        <v>0</v>
      </c>
      <c r="T577" s="19">
        <v>0</v>
      </c>
      <c r="U577" s="19">
        <v>0</v>
      </c>
      <c r="V577" s="19">
        <v>0</v>
      </c>
      <c r="W577" s="19">
        <v>0</v>
      </c>
      <c r="X577" s="19">
        <v>0</v>
      </c>
      <c r="Y577" s="19">
        <v>0</v>
      </c>
      <c r="Z577" s="19">
        <v>0</v>
      </c>
      <c r="AA577" s="19">
        <v>0</v>
      </c>
      <c r="AB577" s="19">
        <v>0</v>
      </c>
      <c r="AC577" s="19">
        <v>0</v>
      </c>
      <c r="AD577" s="19">
        <v>0</v>
      </c>
      <c r="AE577" s="19">
        <v>0</v>
      </c>
      <c r="AF577" s="19">
        <v>0</v>
      </c>
      <c r="AG577" s="19">
        <v>0</v>
      </c>
      <c r="AH577" s="19">
        <v>0</v>
      </c>
      <c r="AI577" s="19">
        <v>0</v>
      </c>
      <c r="AJ577" s="19">
        <v>0</v>
      </c>
      <c r="AK577" s="19">
        <v>0</v>
      </c>
      <c r="AL577" s="19">
        <v>0</v>
      </c>
      <c r="AM577" s="19">
        <v>0</v>
      </c>
      <c r="AN577" s="19">
        <v>0</v>
      </c>
      <c r="AO577" s="19">
        <v>0</v>
      </c>
      <c r="AP577" s="19">
        <v>0</v>
      </c>
    </row>
    <row r="578" spans="1:42" hidden="1">
      <c r="A578" s="15" t="s">
        <v>507</v>
      </c>
      <c r="B578" s="16" t="s">
        <v>508</v>
      </c>
      <c r="C578" s="17" t="s">
        <v>212</v>
      </c>
      <c r="D578" s="17" t="s">
        <v>545</v>
      </c>
      <c r="E578" s="17" t="s">
        <v>582</v>
      </c>
      <c r="F578" s="18" t="s">
        <v>671</v>
      </c>
      <c r="G578" s="19">
        <v>0</v>
      </c>
      <c r="H578" s="19">
        <v>0</v>
      </c>
      <c r="I578" s="19">
        <v>0</v>
      </c>
      <c r="J578" s="19">
        <v>0</v>
      </c>
      <c r="K578" s="19">
        <v>0</v>
      </c>
      <c r="L578" s="19">
        <v>0</v>
      </c>
      <c r="M578" s="19">
        <v>0</v>
      </c>
      <c r="N578" s="19">
        <v>0</v>
      </c>
      <c r="O578" s="19">
        <v>0</v>
      </c>
      <c r="P578" s="19">
        <v>0</v>
      </c>
      <c r="Q578" s="19">
        <v>0</v>
      </c>
      <c r="R578" s="19">
        <v>0</v>
      </c>
      <c r="S578" s="19">
        <v>0</v>
      </c>
      <c r="T578" s="19">
        <v>0</v>
      </c>
      <c r="U578" s="19">
        <v>0</v>
      </c>
      <c r="V578" s="19">
        <v>0</v>
      </c>
      <c r="W578" s="19">
        <v>0</v>
      </c>
      <c r="X578" s="19">
        <v>0</v>
      </c>
      <c r="Y578" s="19">
        <v>0</v>
      </c>
      <c r="Z578" s="19">
        <v>0</v>
      </c>
      <c r="AA578" s="19">
        <v>0</v>
      </c>
      <c r="AB578" s="19">
        <v>0</v>
      </c>
      <c r="AC578" s="19">
        <v>0</v>
      </c>
      <c r="AD578" s="19">
        <v>0</v>
      </c>
      <c r="AE578" s="19">
        <v>0</v>
      </c>
      <c r="AF578" s="19">
        <v>0</v>
      </c>
      <c r="AG578" s="19">
        <v>0</v>
      </c>
      <c r="AH578" s="19">
        <v>0</v>
      </c>
      <c r="AI578" s="19">
        <v>0</v>
      </c>
      <c r="AJ578" s="19">
        <v>0</v>
      </c>
      <c r="AK578" s="19">
        <v>0</v>
      </c>
      <c r="AL578" s="19">
        <v>0</v>
      </c>
      <c r="AM578" s="19">
        <v>0</v>
      </c>
      <c r="AN578" s="19">
        <v>0</v>
      </c>
      <c r="AO578" s="19">
        <v>0</v>
      </c>
      <c r="AP578" s="19">
        <v>0</v>
      </c>
    </row>
    <row r="579" spans="1:42" hidden="1">
      <c r="A579" s="15" t="s">
        <v>507</v>
      </c>
      <c r="B579" s="16" t="s">
        <v>508</v>
      </c>
      <c r="C579" s="17" t="s">
        <v>212</v>
      </c>
      <c r="D579" s="17" t="s">
        <v>545</v>
      </c>
      <c r="E579" s="17" t="s">
        <v>232</v>
      </c>
      <c r="F579" s="18" t="s">
        <v>557</v>
      </c>
      <c r="G579" s="19">
        <v>1987501.0472104775</v>
      </c>
      <c r="H579" s="19">
        <v>1731412.3894663611</v>
      </c>
      <c r="I579" s="19">
        <v>1602840.7836703379</v>
      </c>
      <c r="J579" s="19">
        <v>1429088.0745740104</v>
      </c>
      <c r="K579" s="19">
        <v>1328736.1082610684</v>
      </c>
      <c r="L579" s="19">
        <v>1242524.3959465621</v>
      </c>
      <c r="M579" s="19">
        <v>1213300.0088793642</v>
      </c>
      <c r="N579" s="19">
        <v>1253491.8634095585</v>
      </c>
      <c r="O579" s="19">
        <v>1234198.7750423183</v>
      </c>
      <c r="P579" s="19">
        <v>6263164.1530672023</v>
      </c>
      <c r="Q579" s="19">
        <v>1384166.8937523447</v>
      </c>
      <c r="R579" s="19">
        <v>1245171.367206519</v>
      </c>
      <c r="S579" s="19">
        <v>1030638.537604345</v>
      </c>
      <c r="T579" s="19">
        <v>975273.54652890714</v>
      </c>
      <c r="U579" s="19">
        <v>1263183.8776092504</v>
      </c>
      <c r="V579" s="19">
        <v>6191731.2446209518</v>
      </c>
      <c r="W579" s="19">
        <v>1117579.0057965457</v>
      </c>
      <c r="X579" s="19">
        <v>964317.92242848082</v>
      </c>
      <c r="Y579" s="19">
        <v>895764.06454858871</v>
      </c>
      <c r="Z579" s="19">
        <v>875920.28606259788</v>
      </c>
      <c r="AA579" s="19">
        <v>783559.55886828201</v>
      </c>
      <c r="AB579" s="19">
        <v>686229.41887240729</v>
      </c>
      <c r="AC579" s="19">
        <v>663935.7686609911</v>
      </c>
      <c r="AD579" s="19">
        <v>569462.28752728109</v>
      </c>
      <c r="AE579" s="19">
        <v>1281571.7548029881</v>
      </c>
      <c r="AF579" s="19">
        <v>1093219.6055216866</v>
      </c>
      <c r="AG579" s="19">
        <v>982494.6706454024</v>
      </c>
      <c r="AH579" s="19">
        <v>2665475.2837129082</v>
      </c>
      <c r="AI579" s="19">
        <v>906569.41057424259</v>
      </c>
      <c r="AJ579" s="19">
        <v>846073.77783851419</v>
      </c>
      <c r="AK579" s="19">
        <v>799059.80101819488</v>
      </c>
      <c r="AL579" s="19">
        <v>847216.31482087867</v>
      </c>
      <c r="AM579" s="19">
        <v>1870471.4622347732</v>
      </c>
      <c r="AN579" s="19">
        <v>1037298.5435583924</v>
      </c>
      <c r="AO579" s="19">
        <v>866582.33180454525</v>
      </c>
      <c r="AP579" s="19">
        <v>730336.96402891749</v>
      </c>
    </row>
    <row r="580" spans="1:42" hidden="1">
      <c r="A580" s="15" t="s">
        <v>507</v>
      </c>
      <c r="B580" s="16" t="s">
        <v>508</v>
      </c>
      <c r="C580" s="17" t="s">
        <v>212</v>
      </c>
      <c r="D580" s="17" t="s">
        <v>545</v>
      </c>
      <c r="E580" s="17" t="s">
        <v>232</v>
      </c>
      <c r="F580" s="18" t="s">
        <v>672</v>
      </c>
      <c r="G580" s="19">
        <v>0</v>
      </c>
      <c r="H580" s="19">
        <v>0</v>
      </c>
      <c r="I580" s="19">
        <v>0</v>
      </c>
      <c r="J580" s="19">
        <v>0</v>
      </c>
      <c r="K580" s="19">
        <v>0</v>
      </c>
      <c r="L580" s="19">
        <v>0</v>
      </c>
      <c r="M580" s="19">
        <v>0</v>
      </c>
      <c r="N580" s="19">
        <v>0</v>
      </c>
      <c r="O580" s="19">
        <v>0</v>
      </c>
      <c r="P580" s="19">
        <v>0</v>
      </c>
      <c r="Q580" s="19">
        <v>0</v>
      </c>
      <c r="R580" s="19">
        <v>0</v>
      </c>
      <c r="S580" s="19">
        <v>0</v>
      </c>
      <c r="T580" s="19">
        <v>0</v>
      </c>
      <c r="U580" s="19">
        <v>0</v>
      </c>
      <c r="V580" s="19">
        <v>0</v>
      </c>
      <c r="W580" s="19">
        <v>0</v>
      </c>
      <c r="X580" s="19">
        <v>0</v>
      </c>
      <c r="Y580" s="19">
        <v>0</v>
      </c>
      <c r="Z580" s="19">
        <v>0</v>
      </c>
      <c r="AA580" s="19">
        <v>0</v>
      </c>
      <c r="AB580" s="19">
        <v>0</v>
      </c>
      <c r="AC580" s="19">
        <v>0</v>
      </c>
      <c r="AD580" s="19">
        <v>0</v>
      </c>
      <c r="AE580" s="19">
        <v>0</v>
      </c>
      <c r="AF580" s="19">
        <v>0</v>
      </c>
      <c r="AG580" s="19">
        <v>0</v>
      </c>
      <c r="AH580" s="19">
        <v>0</v>
      </c>
      <c r="AI580" s="19">
        <v>0</v>
      </c>
      <c r="AJ580" s="19">
        <v>0</v>
      </c>
      <c r="AK580" s="19">
        <v>0</v>
      </c>
      <c r="AL580" s="19">
        <v>0</v>
      </c>
      <c r="AM580" s="19">
        <v>0</v>
      </c>
      <c r="AN580" s="19">
        <v>0</v>
      </c>
      <c r="AO580" s="19">
        <v>0</v>
      </c>
      <c r="AP580" s="19">
        <v>0</v>
      </c>
    </row>
    <row r="581" spans="1:42" hidden="1">
      <c r="A581" s="15" t="s">
        <v>507</v>
      </c>
      <c r="B581" s="16" t="s">
        <v>508</v>
      </c>
      <c r="C581" s="17" t="s">
        <v>212</v>
      </c>
      <c r="D581" s="17" t="s">
        <v>558</v>
      </c>
      <c r="E581" s="17" t="s">
        <v>509</v>
      </c>
      <c r="F581" s="18" t="s">
        <v>559</v>
      </c>
      <c r="G581" s="19">
        <v>0</v>
      </c>
      <c r="H581" s="19">
        <v>0</v>
      </c>
      <c r="I581" s="19">
        <v>0</v>
      </c>
      <c r="J581" s="19">
        <v>0</v>
      </c>
      <c r="K581" s="19">
        <v>0</v>
      </c>
      <c r="L581" s="19">
        <v>0</v>
      </c>
      <c r="M581" s="19">
        <v>0</v>
      </c>
      <c r="N581" s="19">
        <v>0</v>
      </c>
      <c r="O581" s="19">
        <v>0</v>
      </c>
      <c r="P581" s="19">
        <v>0</v>
      </c>
      <c r="Q581" s="19">
        <v>0</v>
      </c>
      <c r="R581" s="19">
        <v>0</v>
      </c>
      <c r="S581" s="19">
        <v>0</v>
      </c>
      <c r="T581" s="19">
        <v>0</v>
      </c>
      <c r="U581" s="19">
        <v>0</v>
      </c>
      <c r="V581" s="19">
        <v>0</v>
      </c>
      <c r="W581" s="19">
        <v>0</v>
      </c>
      <c r="X581" s="19">
        <v>0</v>
      </c>
      <c r="Y581" s="19">
        <v>0</v>
      </c>
      <c r="Z581" s="19">
        <v>0</v>
      </c>
      <c r="AA581" s="19">
        <v>0</v>
      </c>
      <c r="AB581" s="19">
        <v>0</v>
      </c>
      <c r="AC581" s="19">
        <v>0</v>
      </c>
      <c r="AD581" s="19">
        <v>0</v>
      </c>
      <c r="AE581" s="19">
        <v>0</v>
      </c>
      <c r="AF581" s="19">
        <v>0</v>
      </c>
      <c r="AG581" s="19">
        <v>0</v>
      </c>
      <c r="AH581" s="19">
        <v>0</v>
      </c>
      <c r="AI581" s="19">
        <v>0</v>
      </c>
      <c r="AJ581" s="19">
        <v>0</v>
      </c>
      <c r="AK581" s="19">
        <v>0</v>
      </c>
      <c r="AL581" s="19">
        <v>0</v>
      </c>
      <c r="AM581" s="19">
        <v>0</v>
      </c>
      <c r="AN581" s="19">
        <v>0</v>
      </c>
      <c r="AO581" s="19">
        <v>0</v>
      </c>
      <c r="AP581" s="19">
        <v>0</v>
      </c>
    </row>
    <row r="582" spans="1:42" hidden="1">
      <c r="A582" s="15" t="s">
        <v>507</v>
      </c>
      <c r="B582" s="16" t="s">
        <v>508</v>
      </c>
      <c r="C582" s="17" t="s">
        <v>212</v>
      </c>
      <c r="D582" s="17" t="s">
        <v>558</v>
      </c>
      <c r="E582" s="17" t="s">
        <v>511</v>
      </c>
      <c r="F582" s="18" t="s">
        <v>561</v>
      </c>
      <c r="G582" s="19">
        <v>0</v>
      </c>
      <c r="H582" s="19">
        <v>0</v>
      </c>
      <c r="I582" s="19">
        <v>0</v>
      </c>
      <c r="J582" s="19">
        <v>0</v>
      </c>
      <c r="K582" s="19">
        <v>0</v>
      </c>
      <c r="L582" s="19">
        <v>0</v>
      </c>
      <c r="M582" s="19">
        <v>0</v>
      </c>
      <c r="N582" s="19">
        <v>0</v>
      </c>
      <c r="O582" s="19">
        <v>0</v>
      </c>
      <c r="P582" s="19">
        <v>0</v>
      </c>
      <c r="Q582" s="19">
        <v>0</v>
      </c>
      <c r="R582" s="19">
        <v>0</v>
      </c>
      <c r="S582" s="19">
        <v>0</v>
      </c>
      <c r="T582" s="19">
        <v>0</v>
      </c>
      <c r="U582" s="19">
        <v>0</v>
      </c>
      <c r="V582" s="19">
        <v>0</v>
      </c>
      <c r="W582" s="19">
        <v>0</v>
      </c>
      <c r="X582" s="19">
        <v>0</v>
      </c>
      <c r="Y582" s="19">
        <v>0</v>
      </c>
      <c r="Z582" s="19">
        <v>0</v>
      </c>
      <c r="AA582" s="19">
        <v>0</v>
      </c>
      <c r="AB582" s="19">
        <v>0</v>
      </c>
      <c r="AC582" s="19">
        <v>0</v>
      </c>
      <c r="AD582" s="19">
        <v>0</v>
      </c>
      <c r="AE582" s="19">
        <v>0</v>
      </c>
      <c r="AF582" s="19">
        <v>0</v>
      </c>
      <c r="AG582" s="19">
        <v>0</v>
      </c>
      <c r="AH582" s="19">
        <v>0</v>
      </c>
      <c r="AI582" s="19">
        <v>0</v>
      </c>
      <c r="AJ582" s="19">
        <v>0</v>
      </c>
      <c r="AK582" s="19">
        <v>0</v>
      </c>
      <c r="AL582" s="19">
        <v>0</v>
      </c>
      <c r="AM582" s="19">
        <v>0</v>
      </c>
      <c r="AN582" s="19">
        <v>0</v>
      </c>
      <c r="AO582" s="19">
        <v>0</v>
      </c>
      <c r="AP582" s="19">
        <v>0</v>
      </c>
    </row>
    <row r="583" spans="1:42" hidden="1">
      <c r="A583" s="15" t="s">
        <v>507</v>
      </c>
      <c r="B583" s="16" t="s">
        <v>508</v>
      </c>
      <c r="C583" s="17" t="s">
        <v>212</v>
      </c>
      <c r="D583" s="17" t="s">
        <v>558</v>
      </c>
      <c r="E583" s="17" t="s">
        <v>511</v>
      </c>
      <c r="F583" s="18" t="s">
        <v>563</v>
      </c>
      <c r="G583" s="19">
        <v>0</v>
      </c>
      <c r="H583" s="19">
        <v>0</v>
      </c>
      <c r="I583" s="19">
        <v>0</v>
      </c>
      <c r="J583" s="19">
        <v>0</v>
      </c>
      <c r="K583" s="19">
        <v>0</v>
      </c>
      <c r="L583" s="19">
        <v>0</v>
      </c>
      <c r="M583" s="19">
        <v>0</v>
      </c>
      <c r="N583" s="19">
        <v>0</v>
      </c>
      <c r="O583" s="19">
        <v>0</v>
      </c>
      <c r="P583" s="19">
        <v>0</v>
      </c>
      <c r="Q583" s="19">
        <v>0</v>
      </c>
      <c r="R583" s="19">
        <v>0</v>
      </c>
      <c r="S583" s="19">
        <v>0</v>
      </c>
      <c r="T583" s="19">
        <v>0</v>
      </c>
      <c r="U583" s="19">
        <v>0</v>
      </c>
      <c r="V583" s="19">
        <v>0</v>
      </c>
      <c r="W583" s="19">
        <v>0</v>
      </c>
      <c r="X583" s="19">
        <v>0</v>
      </c>
      <c r="Y583" s="19">
        <v>0</v>
      </c>
      <c r="Z583" s="19">
        <v>0</v>
      </c>
      <c r="AA583" s="19">
        <v>0</v>
      </c>
      <c r="AB583" s="19">
        <v>0</v>
      </c>
      <c r="AC583" s="19">
        <v>0</v>
      </c>
      <c r="AD583" s="19">
        <v>0</v>
      </c>
      <c r="AE583" s="19">
        <v>0</v>
      </c>
      <c r="AF583" s="19">
        <v>0</v>
      </c>
      <c r="AG583" s="19">
        <v>0</v>
      </c>
      <c r="AH583" s="19">
        <v>0</v>
      </c>
      <c r="AI583" s="19">
        <v>0</v>
      </c>
      <c r="AJ583" s="19">
        <v>0</v>
      </c>
      <c r="AK583" s="19">
        <v>0</v>
      </c>
      <c r="AL583" s="19">
        <v>0</v>
      </c>
      <c r="AM583" s="19">
        <v>0</v>
      </c>
      <c r="AN583" s="19">
        <v>0</v>
      </c>
      <c r="AO583" s="19">
        <v>0</v>
      </c>
      <c r="AP583" s="19">
        <v>0</v>
      </c>
    </row>
    <row r="584" spans="1:42" hidden="1">
      <c r="A584" s="15" t="s">
        <v>507</v>
      </c>
      <c r="B584" s="16" t="s">
        <v>508</v>
      </c>
      <c r="C584" s="17" t="s">
        <v>212</v>
      </c>
      <c r="D584" s="17" t="s">
        <v>558</v>
      </c>
      <c r="E584" s="17" t="s">
        <v>528</v>
      </c>
      <c r="F584" s="18" t="s">
        <v>565</v>
      </c>
      <c r="G584" s="19">
        <v>0</v>
      </c>
      <c r="H584" s="19">
        <v>0</v>
      </c>
      <c r="I584" s="19">
        <v>0</v>
      </c>
      <c r="J584" s="19">
        <v>0</v>
      </c>
      <c r="K584" s="19">
        <v>0</v>
      </c>
      <c r="L584" s="19">
        <v>0</v>
      </c>
      <c r="M584" s="19">
        <v>0</v>
      </c>
      <c r="N584" s="19">
        <v>0</v>
      </c>
      <c r="O584" s="19">
        <v>0</v>
      </c>
      <c r="P584" s="19">
        <v>0</v>
      </c>
      <c r="Q584" s="19">
        <v>0</v>
      </c>
      <c r="R584" s="19">
        <v>0</v>
      </c>
      <c r="S584" s="19">
        <v>0</v>
      </c>
      <c r="T584" s="19">
        <v>0</v>
      </c>
      <c r="U584" s="19">
        <v>0</v>
      </c>
      <c r="V584" s="19">
        <v>0</v>
      </c>
      <c r="W584" s="19">
        <v>0</v>
      </c>
      <c r="X584" s="19">
        <v>0</v>
      </c>
      <c r="Y584" s="19">
        <v>0</v>
      </c>
      <c r="Z584" s="19">
        <v>0</v>
      </c>
      <c r="AA584" s="19">
        <v>0</v>
      </c>
      <c r="AB584" s="19">
        <v>0</v>
      </c>
      <c r="AC584" s="19">
        <v>0</v>
      </c>
      <c r="AD584" s="19">
        <v>0</v>
      </c>
      <c r="AE584" s="19">
        <v>0</v>
      </c>
      <c r="AF584" s="19">
        <v>0</v>
      </c>
      <c r="AG584" s="19">
        <v>0</v>
      </c>
      <c r="AH584" s="19">
        <v>0</v>
      </c>
      <c r="AI584" s="19">
        <v>0</v>
      </c>
      <c r="AJ584" s="19">
        <v>0</v>
      </c>
      <c r="AK584" s="19">
        <v>0</v>
      </c>
      <c r="AL584" s="19">
        <v>0</v>
      </c>
      <c r="AM584" s="19">
        <v>0</v>
      </c>
      <c r="AN584" s="19">
        <v>0</v>
      </c>
      <c r="AO584" s="19">
        <v>0</v>
      </c>
      <c r="AP584" s="19">
        <v>0</v>
      </c>
    </row>
    <row r="585" spans="1:42" hidden="1">
      <c r="A585" s="15" t="s">
        <v>507</v>
      </c>
      <c r="B585" s="16" t="s">
        <v>508</v>
      </c>
      <c r="C585" s="17" t="s">
        <v>212</v>
      </c>
      <c r="D585" s="17" t="s">
        <v>558</v>
      </c>
      <c r="E585" s="17" t="s">
        <v>528</v>
      </c>
      <c r="F585" s="18" t="s">
        <v>567</v>
      </c>
      <c r="G585" s="19">
        <v>0</v>
      </c>
      <c r="H585" s="19">
        <v>0</v>
      </c>
      <c r="I585" s="19">
        <v>0</v>
      </c>
      <c r="J585" s="19">
        <v>0</v>
      </c>
      <c r="K585" s="19">
        <v>0</v>
      </c>
      <c r="L585" s="19">
        <v>0</v>
      </c>
      <c r="M585" s="19">
        <v>0</v>
      </c>
      <c r="N585" s="19">
        <v>0</v>
      </c>
      <c r="O585" s="19">
        <v>0</v>
      </c>
      <c r="P585" s="19">
        <v>0</v>
      </c>
      <c r="Q585" s="19">
        <v>0</v>
      </c>
      <c r="R585" s="19">
        <v>0</v>
      </c>
      <c r="S585" s="19">
        <v>0</v>
      </c>
      <c r="T585" s="19">
        <v>0</v>
      </c>
      <c r="U585" s="19">
        <v>0</v>
      </c>
      <c r="V585" s="19">
        <v>0</v>
      </c>
      <c r="W585" s="19">
        <v>0</v>
      </c>
      <c r="X585" s="19">
        <v>0</v>
      </c>
      <c r="Y585" s="19">
        <v>0</v>
      </c>
      <c r="Z585" s="19">
        <v>0</v>
      </c>
      <c r="AA585" s="19">
        <v>0</v>
      </c>
      <c r="AB585" s="19">
        <v>0</v>
      </c>
      <c r="AC585" s="19">
        <v>0</v>
      </c>
      <c r="AD585" s="19">
        <v>0</v>
      </c>
      <c r="AE585" s="19">
        <v>0</v>
      </c>
      <c r="AF585" s="19">
        <v>0</v>
      </c>
      <c r="AG585" s="19">
        <v>0</v>
      </c>
      <c r="AH585" s="19">
        <v>0</v>
      </c>
      <c r="AI585" s="19">
        <v>0</v>
      </c>
      <c r="AJ585" s="19">
        <v>0</v>
      </c>
      <c r="AK585" s="19">
        <v>0</v>
      </c>
      <c r="AL585" s="19">
        <v>0</v>
      </c>
      <c r="AM585" s="19">
        <v>0</v>
      </c>
      <c r="AN585" s="19">
        <v>0</v>
      </c>
      <c r="AO585" s="19">
        <v>0</v>
      </c>
      <c r="AP585" s="19">
        <v>0</v>
      </c>
    </row>
    <row r="586" spans="1:42" hidden="1">
      <c r="A586" s="15" t="s">
        <v>507</v>
      </c>
      <c r="B586" s="16" t="s">
        <v>508</v>
      </c>
      <c r="C586" s="17" t="s">
        <v>212</v>
      </c>
      <c r="D586" s="17" t="s">
        <v>558</v>
      </c>
      <c r="E586" s="17" t="s">
        <v>530</v>
      </c>
      <c r="F586" s="18" t="s">
        <v>569</v>
      </c>
      <c r="G586" s="19">
        <v>0</v>
      </c>
      <c r="H586" s="19">
        <v>0</v>
      </c>
      <c r="I586" s="19">
        <v>0</v>
      </c>
      <c r="J586" s="19">
        <v>0</v>
      </c>
      <c r="K586" s="19">
        <v>0</v>
      </c>
      <c r="L586" s="19">
        <v>0</v>
      </c>
      <c r="M586" s="19">
        <v>0</v>
      </c>
      <c r="N586" s="19">
        <v>0</v>
      </c>
      <c r="O586" s="19">
        <v>0</v>
      </c>
      <c r="P586" s="19">
        <v>0</v>
      </c>
      <c r="Q586" s="19">
        <v>0</v>
      </c>
      <c r="R586" s="19">
        <v>0</v>
      </c>
      <c r="S586" s="19">
        <v>0</v>
      </c>
      <c r="T586" s="19">
        <v>0</v>
      </c>
      <c r="U586" s="19">
        <v>0</v>
      </c>
      <c r="V586" s="19">
        <v>0</v>
      </c>
      <c r="W586" s="19">
        <v>0</v>
      </c>
      <c r="X586" s="19">
        <v>0</v>
      </c>
      <c r="Y586" s="19">
        <v>0</v>
      </c>
      <c r="Z586" s="19">
        <v>0</v>
      </c>
      <c r="AA586" s="19">
        <v>0</v>
      </c>
      <c r="AB586" s="19">
        <v>0</v>
      </c>
      <c r="AC586" s="19">
        <v>0</v>
      </c>
      <c r="AD586" s="19">
        <v>0</v>
      </c>
      <c r="AE586" s="19">
        <v>0</v>
      </c>
      <c r="AF586" s="19">
        <v>0</v>
      </c>
      <c r="AG586" s="19">
        <v>0</v>
      </c>
      <c r="AH586" s="19">
        <v>0</v>
      </c>
      <c r="AI586" s="19">
        <v>0</v>
      </c>
      <c r="AJ586" s="19">
        <v>0</v>
      </c>
      <c r="AK586" s="19">
        <v>0</v>
      </c>
      <c r="AL586" s="19">
        <v>0</v>
      </c>
      <c r="AM586" s="19">
        <v>0</v>
      </c>
      <c r="AN586" s="19">
        <v>0</v>
      </c>
      <c r="AO586" s="19">
        <v>0</v>
      </c>
      <c r="AP586" s="19">
        <v>0</v>
      </c>
    </row>
    <row r="587" spans="1:42" hidden="1">
      <c r="A587" s="15" t="s">
        <v>507</v>
      </c>
      <c r="B587" s="16" t="s">
        <v>508</v>
      </c>
      <c r="C587" s="17" t="s">
        <v>212</v>
      </c>
      <c r="D587" s="17" t="s">
        <v>558</v>
      </c>
      <c r="E587" s="17" t="s">
        <v>530</v>
      </c>
      <c r="F587" s="18" t="s">
        <v>572</v>
      </c>
      <c r="G587" s="19">
        <v>0</v>
      </c>
      <c r="H587" s="19">
        <v>0</v>
      </c>
      <c r="I587" s="19">
        <v>0</v>
      </c>
      <c r="J587" s="19">
        <v>0</v>
      </c>
      <c r="K587" s="19">
        <v>0</v>
      </c>
      <c r="L587" s="19">
        <v>0</v>
      </c>
      <c r="M587" s="19">
        <v>0</v>
      </c>
      <c r="N587" s="19">
        <v>0</v>
      </c>
      <c r="O587" s="19">
        <v>0</v>
      </c>
      <c r="P587" s="19">
        <v>0</v>
      </c>
      <c r="Q587" s="19">
        <v>0</v>
      </c>
      <c r="R587" s="19">
        <v>0</v>
      </c>
      <c r="S587" s="19">
        <v>0</v>
      </c>
      <c r="T587" s="19">
        <v>0</v>
      </c>
      <c r="U587" s="19">
        <v>0</v>
      </c>
      <c r="V587" s="19">
        <v>0</v>
      </c>
      <c r="W587" s="19">
        <v>0</v>
      </c>
      <c r="X587" s="19">
        <v>0</v>
      </c>
      <c r="Y587" s="19">
        <v>0</v>
      </c>
      <c r="Z587" s="19">
        <v>0</v>
      </c>
      <c r="AA587" s="19">
        <v>0</v>
      </c>
      <c r="AB587" s="19">
        <v>0</v>
      </c>
      <c r="AC587" s="19">
        <v>0</v>
      </c>
      <c r="AD587" s="19">
        <v>0</v>
      </c>
      <c r="AE587" s="19">
        <v>0</v>
      </c>
      <c r="AF587" s="19">
        <v>0</v>
      </c>
      <c r="AG587" s="19">
        <v>0</v>
      </c>
      <c r="AH587" s="19">
        <v>0</v>
      </c>
      <c r="AI587" s="19">
        <v>0</v>
      </c>
      <c r="AJ587" s="19">
        <v>0</v>
      </c>
      <c r="AK587" s="19">
        <v>0</v>
      </c>
      <c r="AL587" s="19">
        <v>0</v>
      </c>
      <c r="AM587" s="19">
        <v>0</v>
      </c>
      <c r="AN587" s="19">
        <v>0</v>
      </c>
      <c r="AO587" s="19">
        <v>0</v>
      </c>
      <c r="AP587" s="19">
        <v>0</v>
      </c>
    </row>
    <row r="588" spans="1:42" hidden="1">
      <c r="A588" s="15" t="s">
        <v>507</v>
      </c>
      <c r="B588" s="16" t="s">
        <v>508</v>
      </c>
      <c r="C588" s="17" t="s">
        <v>212</v>
      </c>
      <c r="D588" s="17" t="s">
        <v>558</v>
      </c>
      <c r="E588" s="17" t="s">
        <v>516</v>
      </c>
      <c r="F588" s="18" t="s">
        <v>673</v>
      </c>
      <c r="G588" s="19">
        <v>0</v>
      </c>
      <c r="H588" s="19">
        <v>0</v>
      </c>
      <c r="I588" s="19">
        <v>0</v>
      </c>
      <c r="J588" s="19">
        <v>0</v>
      </c>
      <c r="K588" s="19">
        <v>0</v>
      </c>
      <c r="L588" s="19">
        <v>0</v>
      </c>
      <c r="M588" s="19">
        <v>0</v>
      </c>
      <c r="N588" s="19">
        <v>0</v>
      </c>
      <c r="O588" s="19">
        <v>0</v>
      </c>
      <c r="P588" s="19">
        <v>0</v>
      </c>
      <c r="Q588" s="19">
        <v>0</v>
      </c>
      <c r="R588" s="19">
        <v>0</v>
      </c>
      <c r="S588" s="19">
        <v>0</v>
      </c>
      <c r="T588" s="19">
        <v>0</v>
      </c>
      <c r="U588" s="19">
        <v>0</v>
      </c>
      <c r="V588" s="19">
        <v>0</v>
      </c>
      <c r="W588" s="19">
        <v>0</v>
      </c>
      <c r="X588" s="19">
        <v>0</v>
      </c>
      <c r="Y588" s="19">
        <v>0</v>
      </c>
      <c r="Z588" s="19">
        <v>0</v>
      </c>
      <c r="AA588" s="19">
        <v>0</v>
      </c>
      <c r="AB588" s="19">
        <v>0</v>
      </c>
      <c r="AC588" s="19">
        <v>0</v>
      </c>
      <c r="AD588" s="19">
        <v>0</v>
      </c>
      <c r="AE588" s="19">
        <v>0</v>
      </c>
      <c r="AF588" s="19">
        <v>0</v>
      </c>
      <c r="AG588" s="19">
        <v>0</v>
      </c>
      <c r="AH588" s="19">
        <v>0</v>
      </c>
      <c r="AI588" s="19">
        <v>0</v>
      </c>
      <c r="AJ588" s="19">
        <v>0</v>
      </c>
      <c r="AK588" s="19">
        <v>0</v>
      </c>
      <c r="AL588" s="19">
        <v>0</v>
      </c>
      <c r="AM588" s="19">
        <v>0</v>
      </c>
      <c r="AN588" s="19">
        <v>0</v>
      </c>
      <c r="AO588" s="19">
        <v>0</v>
      </c>
      <c r="AP588" s="19">
        <v>0</v>
      </c>
    </row>
    <row r="589" spans="1:42" hidden="1">
      <c r="A589" s="15" t="s">
        <v>507</v>
      </c>
      <c r="B589" s="16" t="s">
        <v>508</v>
      </c>
      <c r="C589" s="17" t="s">
        <v>212</v>
      </c>
      <c r="D589" s="17" t="s">
        <v>558</v>
      </c>
      <c r="E589" s="17" t="s">
        <v>516</v>
      </c>
      <c r="F589" s="18" t="s">
        <v>573</v>
      </c>
      <c r="G589" s="19">
        <v>0</v>
      </c>
      <c r="H589" s="19">
        <v>0</v>
      </c>
      <c r="I589" s="19">
        <v>0</v>
      </c>
      <c r="J589" s="19">
        <v>0</v>
      </c>
      <c r="K589" s="19">
        <v>0</v>
      </c>
      <c r="L589" s="19">
        <v>0</v>
      </c>
      <c r="M589" s="19">
        <v>0</v>
      </c>
      <c r="N589" s="19">
        <v>0</v>
      </c>
      <c r="O589" s="19">
        <v>0</v>
      </c>
      <c r="P589" s="19">
        <v>0</v>
      </c>
      <c r="Q589" s="19">
        <v>0</v>
      </c>
      <c r="R589" s="19">
        <v>0</v>
      </c>
      <c r="S589" s="19">
        <v>0</v>
      </c>
      <c r="T589" s="19">
        <v>0</v>
      </c>
      <c r="U589" s="19">
        <v>0</v>
      </c>
      <c r="V589" s="19">
        <v>0</v>
      </c>
      <c r="W589" s="19">
        <v>0</v>
      </c>
      <c r="X589" s="19">
        <v>0</v>
      </c>
      <c r="Y589" s="19">
        <v>0</v>
      </c>
      <c r="Z589" s="19">
        <v>0</v>
      </c>
      <c r="AA589" s="19">
        <v>0</v>
      </c>
      <c r="AB589" s="19">
        <v>0</v>
      </c>
      <c r="AC589" s="19">
        <v>0</v>
      </c>
      <c r="AD589" s="19">
        <v>0</v>
      </c>
      <c r="AE589" s="19">
        <v>0</v>
      </c>
      <c r="AF589" s="19">
        <v>0</v>
      </c>
      <c r="AG589" s="19">
        <v>0</v>
      </c>
      <c r="AH589" s="19">
        <v>0</v>
      </c>
      <c r="AI589" s="19">
        <v>0</v>
      </c>
      <c r="AJ589" s="19">
        <v>0</v>
      </c>
      <c r="AK589" s="19">
        <v>0</v>
      </c>
      <c r="AL589" s="19">
        <v>0</v>
      </c>
      <c r="AM589" s="19">
        <v>0</v>
      </c>
      <c r="AN589" s="19">
        <v>0</v>
      </c>
      <c r="AO589" s="19">
        <v>0</v>
      </c>
      <c r="AP589" s="19">
        <v>0</v>
      </c>
    </row>
    <row r="590" spans="1:42" hidden="1">
      <c r="A590" s="15" t="s">
        <v>507</v>
      </c>
      <c r="B590" s="16" t="s">
        <v>508</v>
      </c>
      <c r="C590" s="17" t="s">
        <v>212</v>
      </c>
      <c r="D590" s="17" t="s">
        <v>275</v>
      </c>
      <c r="E590" s="17" t="s">
        <v>509</v>
      </c>
      <c r="F590" s="18" t="s">
        <v>674</v>
      </c>
      <c r="G590" s="19">
        <v>0</v>
      </c>
      <c r="H590" s="19">
        <v>0</v>
      </c>
      <c r="I590" s="19">
        <v>0</v>
      </c>
      <c r="J590" s="19">
        <v>0</v>
      </c>
      <c r="K590" s="19">
        <v>0</v>
      </c>
      <c r="L590" s="19">
        <v>0</v>
      </c>
      <c r="M590" s="19">
        <v>0</v>
      </c>
      <c r="N590" s="19">
        <v>0</v>
      </c>
      <c r="O590" s="19">
        <v>0</v>
      </c>
      <c r="P590" s="19">
        <v>0</v>
      </c>
      <c r="Q590" s="19">
        <v>0</v>
      </c>
      <c r="R590" s="19">
        <v>0</v>
      </c>
      <c r="S590" s="19">
        <v>0</v>
      </c>
      <c r="T590" s="19">
        <v>0</v>
      </c>
      <c r="U590" s="19">
        <v>0</v>
      </c>
      <c r="V590" s="19">
        <v>0</v>
      </c>
      <c r="W590" s="19">
        <v>0</v>
      </c>
      <c r="X590" s="19">
        <v>0</v>
      </c>
      <c r="Y590" s="19">
        <v>0</v>
      </c>
      <c r="Z590" s="19">
        <v>0</v>
      </c>
      <c r="AA590" s="19">
        <v>0</v>
      </c>
      <c r="AB590" s="19">
        <v>0</v>
      </c>
      <c r="AC590" s="19">
        <v>0</v>
      </c>
      <c r="AD590" s="19">
        <v>0</v>
      </c>
      <c r="AE590" s="19">
        <v>0</v>
      </c>
      <c r="AF590" s="19">
        <v>0</v>
      </c>
      <c r="AG590" s="19">
        <v>0</v>
      </c>
      <c r="AH590" s="19">
        <v>0</v>
      </c>
      <c r="AI590" s="19">
        <v>0</v>
      </c>
      <c r="AJ590" s="19">
        <v>0</v>
      </c>
      <c r="AK590" s="19">
        <v>0</v>
      </c>
      <c r="AL590" s="19">
        <v>0</v>
      </c>
      <c r="AM590" s="19">
        <v>0</v>
      </c>
      <c r="AN590" s="19">
        <v>0</v>
      </c>
      <c r="AO590" s="19">
        <v>0</v>
      </c>
      <c r="AP590" s="19">
        <v>0</v>
      </c>
    </row>
    <row r="591" spans="1:42" hidden="1">
      <c r="A591" s="15" t="s">
        <v>507</v>
      </c>
      <c r="B591" s="16" t="s">
        <v>508</v>
      </c>
      <c r="C591" s="17" t="s">
        <v>212</v>
      </c>
      <c r="D591" s="17" t="s">
        <v>275</v>
      </c>
      <c r="E591" s="17" t="s">
        <v>509</v>
      </c>
      <c r="F591" s="18" t="s">
        <v>675</v>
      </c>
      <c r="G591" s="19">
        <v>0</v>
      </c>
      <c r="H591" s="19">
        <v>0</v>
      </c>
      <c r="I591" s="19">
        <v>0</v>
      </c>
      <c r="J591" s="19">
        <v>0</v>
      </c>
      <c r="K591" s="19">
        <v>0</v>
      </c>
      <c r="L591" s="19">
        <v>0</v>
      </c>
      <c r="M591" s="19">
        <v>0</v>
      </c>
      <c r="N591" s="19">
        <v>0</v>
      </c>
      <c r="O591" s="19">
        <v>0</v>
      </c>
      <c r="P591" s="19">
        <v>0</v>
      </c>
      <c r="Q591" s="19">
        <v>0</v>
      </c>
      <c r="R591" s="19">
        <v>0</v>
      </c>
      <c r="S591" s="19">
        <v>0</v>
      </c>
      <c r="T591" s="19">
        <v>0</v>
      </c>
      <c r="U591" s="19">
        <v>0</v>
      </c>
      <c r="V591" s="19">
        <v>0</v>
      </c>
      <c r="W591" s="19">
        <v>0</v>
      </c>
      <c r="X591" s="19">
        <v>0</v>
      </c>
      <c r="Y591" s="19">
        <v>0</v>
      </c>
      <c r="Z591" s="19">
        <v>0</v>
      </c>
      <c r="AA591" s="19">
        <v>0</v>
      </c>
      <c r="AB591" s="19">
        <v>0</v>
      </c>
      <c r="AC591" s="19">
        <v>0</v>
      </c>
      <c r="AD591" s="19">
        <v>0</v>
      </c>
      <c r="AE591" s="19">
        <v>0</v>
      </c>
      <c r="AF591" s="19">
        <v>0</v>
      </c>
      <c r="AG591" s="19">
        <v>0</v>
      </c>
      <c r="AH591" s="19">
        <v>0</v>
      </c>
      <c r="AI591" s="19">
        <v>0</v>
      </c>
      <c r="AJ591" s="19">
        <v>0</v>
      </c>
      <c r="AK591" s="19">
        <v>0</v>
      </c>
      <c r="AL591" s="19">
        <v>0</v>
      </c>
      <c r="AM591" s="19">
        <v>0</v>
      </c>
      <c r="AN591" s="19">
        <v>0</v>
      </c>
      <c r="AO591" s="19">
        <v>0</v>
      </c>
      <c r="AP591" s="19">
        <v>0</v>
      </c>
    </row>
    <row r="592" spans="1:42" hidden="1">
      <c r="A592" s="15" t="s">
        <v>507</v>
      </c>
      <c r="B592" s="16" t="s">
        <v>508</v>
      </c>
      <c r="C592" s="17" t="s">
        <v>212</v>
      </c>
      <c r="D592" s="17" t="s">
        <v>275</v>
      </c>
      <c r="E592" s="17" t="s">
        <v>509</v>
      </c>
      <c r="F592" s="18" t="s">
        <v>575</v>
      </c>
      <c r="G592" s="19">
        <v>0</v>
      </c>
      <c r="H592" s="19">
        <v>0</v>
      </c>
      <c r="I592" s="19">
        <v>0</v>
      </c>
      <c r="J592" s="19">
        <v>0</v>
      </c>
      <c r="K592" s="19">
        <v>0</v>
      </c>
      <c r="L592" s="19">
        <v>0</v>
      </c>
      <c r="M592" s="19">
        <v>0</v>
      </c>
      <c r="N592" s="19">
        <v>0</v>
      </c>
      <c r="O592" s="19">
        <v>0</v>
      </c>
      <c r="P592" s="19">
        <v>0</v>
      </c>
      <c r="Q592" s="19">
        <v>0</v>
      </c>
      <c r="R592" s="19">
        <v>0</v>
      </c>
      <c r="S592" s="19">
        <v>0</v>
      </c>
      <c r="T592" s="19">
        <v>0</v>
      </c>
      <c r="U592" s="19">
        <v>0</v>
      </c>
      <c r="V592" s="19">
        <v>0</v>
      </c>
      <c r="W592" s="19">
        <v>0</v>
      </c>
      <c r="X592" s="19">
        <v>0</v>
      </c>
      <c r="Y592" s="19">
        <v>0</v>
      </c>
      <c r="Z592" s="19">
        <v>0</v>
      </c>
      <c r="AA592" s="19">
        <v>0</v>
      </c>
      <c r="AB592" s="19">
        <v>0</v>
      </c>
      <c r="AC592" s="19">
        <v>0</v>
      </c>
      <c r="AD592" s="19">
        <v>0</v>
      </c>
      <c r="AE592" s="19">
        <v>0</v>
      </c>
      <c r="AF592" s="19">
        <v>0</v>
      </c>
      <c r="AG592" s="19">
        <v>0</v>
      </c>
      <c r="AH592" s="19">
        <v>0</v>
      </c>
      <c r="AI592" s="19">
        <v>0</v>
      </c>
      <c r="AJ592" s="19">
        <v>0</v>
      </c>
      <c r="AK592" s="19">
        <v>0</v>
      </c>
      <c r="AL592" s="19">
        <v>0</v>
      </c>
      <c r="AM592" s="19">
        <v>0</v>
      </c>
      <c r="AN592" s="19">
        <v>0</v>
      </c>
      <c r="AO592" s="19">
        <v>0</v>
      </c>
      <c r="AP592" s="19">
        <v>0</v>
      </c>
    </row>
    <row r="593" spans="1:42" hidden="1">
      <c r="A593" s="15" t="s">
        <v>507</v>
      </c>
      <c r="B593" s="16" t="s">
        <v>508</v>
      </c>
      <c r="C593" s="17" t="s">
        <v>212</v>
      </c>
      <c r="D593" s="17" t="s">
        <v>275</v>
      </c>
      <c r="E593" s="17" t="s">
        <v>509</v>
      </c>
      <c r="F593" s="18" t="s">
        <v>676</v>
      </c>
      <c r="G593" s="19">
        <v>0</v>
      </c>
      <c r="H593" s="19">
        <v>0</v>
      </c>
      <c r="I593" s="19">
        <v>0</v>
      </c>
      <c r="J593" s="19">
        <v>0</v>
      </c>
      <c r="K593" s="19">
        <v>0</v>
      </c>
      <c r="L593" s="19">
        <v>0</v>
      </c>
      <c r="M593" s="19">
        <v>0</v>
      </c>
      <c r="N593" s="19">
        <v>0</v>
      </c>
      <c r="O593" s="19">
        <v>0</v>
      </c>
      <c r="P593" s="19">
        <v>0</v>
      </c>
      <c r="Q593" s="19">
        <v>0</v>
      </c>
      <c r="R593" s="19">
        <v>0</v>
      </c>
      <c r="S593" s="19">
        <v>0</v>
      </c>
      <c r="T593" s="19">
        <v>0</v>
      </c>
      <c r="U593" s="19">
        <v>0</v>
      </c>
      <c r="V593" s="19">
        <v>0</v>
      </c>
      <c r="W593" s="19">
        <v>0</v>
      </c>
      <c r="X593" s="19">
        <v>0</v>
      </c>
      <c r="Y593" s="19">
        <v>0</v>
      </c>
      <c r="Z593" s="19">
        <v>0</v>
      </c>
      <c r="AA593" s="19">
        <v>0</v>
      </c>
      <c r="AB593" s="19">
        <v>0</v>
      </c>
      <c r="AC593" s="19">
        <v>0</v>
      </c>
      <c r="AD593" s="19">
        <v>0</v>
      </c>
      <c r="AE593" s="19">
        <v>0</v>
      </c>
      <c r="AF593" s="19">
        <v>0</v>
      </c>
      <c r="AG593" s="19">
        <v>0</v>
      </c>
      <c r="AH593" s="19">
        <v>0</v>
      </c>
      <c r="AI593" s="19">
        <v>0</v>
      </c>
      <c r="AJ593" s="19">
        <v>0</v>
      </c>
      <c r="AK593" s="19">
        <v>0</v>
      </c>
      <c r="AL593" s="19">
        <v>0</v>
      </c>
      <c r="AM593" s="19">
        <v>0</v>
      </c>
      <c r="AN593" s="19">
        <v>0</v>
      </c>
      <c r="AO593" s="19">
        <v>0</v>
      </c>
      <c r="AP593" s="19">
        <v>0</v>
      </c>
    </row>
    <row r="594" spans="1:42" hidden="1">
      <c r="A594" s="15" t="s">
        <v>507</v>
      </c>
      <c r="B594" s="16" t="s">
        <v>508</v>
      </c>
      <c r="C594" s="17" t="s">
        <v>212</v>
      </c>
      <c r="D594" s="17" t="s">
        <v>275</v>
      </c>
      <c r="E594" s="17" t="s">
        <v>509</v>
      </c>
      <c r="F594" s="18" t="s">
        <v>677</v>
      </c>
      <c r="G594" s="19">
        <v>0</v>
      </c>
      <c r="H594" s="19">
        <v>0</v>
      </c>
      <c r="I594" s="19">
        <v>0</v>
      </c>
      <c r="J594" s="19">
        <v>0</v>
      </c>
      <c r="K594" s="19">
        <v>0</v>
      </c>
      <c r="L594" s="19">
        <v>0</v>
      </c>
      <c r="M594" s="19">
        <v>0</v>
      </c>
      <c r="N594" s="19">
        <v>0</v>
      </c>
      <c r="O594" s="19">
        <v>0</v>
      </c>
      <c r="P594" s="19">
        <v>0</v>
      </c>
      <c r="Q594" s="19">
        <v>0</v>
      </c>
      <c r="R594" s="19">
        <v>0</v>
      </c>
      <c r="S594" s="19">
        <v>0</v>
      </c>
      <c r="T594" s="19">
        <v>0</v>
      </c>
      <c r="U594" s="19">
        <v>0</v>
      </c>
      <c r="V594" s="19">
        <v>0</v>
      </c>
      <c r="W594" s="19">
        <v>0</v>
      </c>
      <c r="X594" s="19">
        <v>0</v>
      </c>
      <c r="Y594" s="19">
        <v>0</v>
      </c>
      <c r="Z594" s="19">
        <v>0</v>
      </c>
      <c r="AA594" s="19">
        <v>0</v>
      </c>
      <c r="AB594" s="19">
        <v>0</v>
      </c>
      <c r="AC594" s="19">
        <v>0</v>
      </c>
      <c r="AD594" s="19">
        <v>0</v>
      </c>
      <c r="AE594" s="19">
        <v>0</v>
      </c>
      <c r="AF594" s="19">
        <v>0</v>
      </c>
      <c r="AG594" s="19">
        <v>0</v>
      </c>
      <c r="AH594" s="19">
        <v>0</v>
      </c>
      <c r="AI594" s="19">
        <v>0</v>
      </c>
      <c r="AJ594" s="19">
        <v>0</v>
      </c>
      <c r="AK594" s="19">
        <v>0</v>
      </c>
      <c r="AL594" s="19">
        <v>0</v>
      </c>
      <c r="AM594" s="19">
        <v>0</v>
      </c>
      <c r="AN594" s="19">
        <v>0</v>
      </c>
      <c r="AO594" s="19">
        <v>0</v>
      </c>
      <c r="AP594" s="19">
        <v>0</v>
      </c>
    </row>
    <row r="595" spans="1:42" hidden="1">
      <c r="A595" s="15" t="s">
        <v>507</v>
      </c>
      <c r="B595" s="16" t="s">
        <v>508</v>
      </c>
      <c r="C595" s="17" t="s">
        <v>212</v>
      </c>
      <c r="D595" s="17" t="s">
        <v>275</v>
      </c>
      <c r="E595" s="17" t="s">
        <v>509</v>
      </c>
      <c r="F595" s="18" t="s">
        <v>678</v>
      </c>
      <c r="G595" s="19">
        <v>0</v>
      </c>
      <c r="H595" s="19">
        <v>0</v>
      </c>
      <c r="I595" s="19">
        <v>0</v>
      </c>
      <c r="J595" s="19">
        <v>0</v>
      </c>
      <c r="K595" s="19">
        <v>0</v>
      </c>
      <c r="L595" s="19">
        <v>0</v>
      </c>
      <c r="M595" s="19">
        <v>0</v>
      </c>
      <c r="N595" s="19">
        <v>0</v>
      </c>
      <c r="O595" s="19">
        <v>0</v>
      </c>
      <c r="P595" s="19">
        <v>0</v>
      </c>
      <c r="Q595" s="19">
        <v>0</v>
      </c>
      <c r="R595" s="19">
        <v>0</v>
      </c>
      <c r="S595" s="19">
        <v>0</v>
      </c>
      <c r="T595" s="19">
        <v>0</v>
      </c>
      <c r="U595" s="19">
        <v>0</v>
      </c>
      <c r="V595" s="19">
        <v>0</v>
      </c>
      <c r="W595" s="19">
        <v>0</v>
      </c>
      <c r="X595" s="19">
        <v>0</v>
      </c>
      <c r="Y595" s="19">
        <v>0</v>
      </c>
      <c r="Z595" s="19">
        <v>0</v>
      </c>
      <c r="AA595" s="19">
        <v>0</v>
      </c>
      <c r="AB595" s="19">
        <v>0</v>
      </c>
      <c r="AC595" s="19">
        <v>0</v>
      </c>
      <c r="AD595" s="19">
        <v>0</v>
      </c>
      <c r="AE595" s="19">
        <v>0</v>
      </c>
      <c r="AF595" s="19">
        <v>0</v>
      </c>
      <c r="AG595" s="19">
        <v>0</v>
      </c>
      <c r="AH595" s="19">
        <v>0</v>
      </c>
      <c r="AI595" s="19">
        <v>0</v>
      </c>
      <c r="AJ595" s="19">
        <v>0</v>
      </c>
      <c r="AK595" s="19">
        <v>0</v>
      </c>
      <c r="AL595" s="19">
        <v>0</v>
      </c>
      <c r="AM595" s="19">
        <v>0</v>
      </c>
      <c r="AN595" s="19">
        <v>0</v>
      </c>
      <c r="AO595" s="19">
        <v>0</v>
      </c>
      <c r="AP595" s="19">
        <v>0</v>
      </c>
    </row>
    <row r="596" spans="1:42" hidden="1">
      <c r="A596" s="15" t="s">
        <v>507</v>
      </c>
      <c r="B596" s="16" t="s">
        <v>508</v>
      </c>
      <c r="C596" s="17" t="s">
        <v>212</v>
      </c>
      <c r="D596" s="17" t="s">
        <v>275</v>
      </c>
      <c r="E596" s="17" t="s">
        <v>511</v>
      </c>
      <c r="F596" s="18" t="s">
        <v>576</v>
      </c>
      <c r="G596" s="19">
        <v>0</v>
      </c>
      <c r="H596" s="19">
        <v>0</v>
      </c>
      <c r="I596" s="19">
        <v>0</v>
      </c>
      <c r="J596" s="19">
        <v>0</v>
      </c>
      <c r="K596" s="19">
        <v>0</v>
      </c>
      <c r="L596" s="19">
        <v>0</v>
      </c>
      <c r="M596" s="19">
        <v>0</v>
      </c>
      <c r="N596" s="19">
        <v>0</v>
      </c>
      <c r="O596" s="19">
        <v>0</v>
      </c>
      <c r="P596" s="19">
        <v>0</v>
      </c>
      <c r="Q596" s="19">
        <v>0</v>
      </c>
      <c r="R596" s="19">
        <v>0</v>
      </c>
      <c r="S596" s="19">
        <v>0</v>
      </c>
      <c r="T596" s="19">
        <v>0</v>
      </c>
      <c r="U596" s="19">
        <v>0</v>
      </c>
      <c r="V596" s="19">
        <v>0</v>
      </c>
      <c r="W596" s="19">
        <v>0</v>
      </c>
      <c r="X596" s="19">
        <v>0</v>
      </c>
      <c r="Y596" s="19">
        <v>0</v>
      </c>
      <c r="Z596" s="19">
        <v>0</v>
      </c>
      <c r="AA596" s="19">
        <v>0</v>
      </c>
      <c r="AB596" s="19">
        <v>0</v>
      </c>
      <c r="AC596" s="19">
        <v>0</v>
      </c>
      <c r="AD596" s="19">
        <v>0</v>
      </c>
      <c r="AE596" s="19">
        <v>0</v>
      </c>
      <c r="AF596" s="19">
        <v>0</v>
      </c>
      <c r="AG596" s="19">
        <v>0</v>
      </c>
      <c r="AH596" s="19">
        <v>0</v>
      </c>
      <c r="AI596" s="19">
        <v>0</v>
      </c>
      <c r="AJ596" s="19">
        <v>0</v>
      </c>
      <c r="AK596" s="19">
        <v>0</v>
      </c>
      <c r="AL596" s="19">
        <v>0</v>
      </c>
      <c r="AM596" s="19">
        <v>0</v>
      </c>
      <c r="AN596" s="19">
        <v>0</v>
      </c>
      <c r="AO596" s="19">
        <v>0</v>
      </c>
      <c r="AP596" s="19">
        <v>0</v>
      </c>
    </row>
    <row r="597" spans="1:42" hidden="1">
      <c r="A597" s="15" t="s">
        <v>507</v>
      </c>
      <c r="B597" s="16" t="s">
        <v>508</v>
      </c>
      <c r="C597" s="17" t="s">
        <v>212</v>
      </c>
      <c r="D597" s="17" t="s">
        <v>275</v>
      </c>
      <c r="E597" s="17" t="s">
        <v>511</v>
      </c>
      <c r="F597" s="18" t="s">
        <v>679</v>
      </c>
      <c r="G597" s="19">
        <v>0</v>
      </c>
      <c r="H597" s="19">
        <v>0</v>
      </c>
      <c r="I597" s="19">
        <v>0</v>
      </c>
      <c r="J597" s="19">
        <v>0</v>
      </c>
      <c r="K597" s="19">
        <v>0</v>
      </c>
      <c r="L597" s="19">
        <v>0</v>
      </c>
      <c r="M597" s="19">
        <v>0</v>
      </c>
      <c r="N597" s="19">
        <v>0</v>
      </c>
      <c r="O597" s="19">
        <v>0</v>
      </c>
      <c r="P597" s="19">
        <v>0</v>
      </c>
      <c r="Q597" s="19">
        <v>0</v>
      </c>
      <c r="R597" s="19">
        <v>0</v>
      </c>
      <c r="S597" s="19">
        <v>0</v>
      </c>
      <c r="T597" s="19">
        <v>0</v>
      </c>
      <c r="U597" s="19">
        <v>0</v>
      </c>
      <c r="V597" s="19">
        <v>0</v>
      </c>
      <c r="W597" s="19">
        <v>0</v>
      </c>
      <c r="X597" s="19">
        <v>0</v>
      </c>
      <c r="Y597" s="19">
        <v>0</v>
      </c>
      <c r="Z597" s="19">
        <v>0</v>
      </c>
      <c r="AA597" s="19">
        <v>0</v>
      </c>
      <c r="AB597" s="19">
        <v>0</v>
      </c>
      <c r="AC597" s="19">
        <v>0</v>
      </c>
      <c r="AD597" s="19">
        <v>0</v>
      </c>
      <c r="AE597" s="19">
        <v>0</v>
      </c>
      <c r="AF597" s="19">
        <v>0</v>
      </c>
      <c r="AG597" s="19">
        <v>0</v>
      </c>
      <c r="AH597" s="19">
        <v>0</v>
      </c>
      <c r="AI597" s="19">
        <v>0</v>
      </c>
      <c r="AJ597" s="19">
        <v>0</v>
      </c>
      <c r="AK597" s="19">
        <v>0</v>
      </c>
      <c r="AL597" s="19">
        <v>0</v>
      </c>
      <c r="AM597" s="19">
        <v>0</v>
      </c>
      <c r="AN597" s="19">
        <v>0</v>
      </c>
      <c r="AO597" s="19">
        <v>0</v>
      </c>
      <c r="AP597" s="19">
        <v>0</v>
      </c>
    </row>
    <row r="598" spans="1:42" hidden="1">
      <c r="A598" s="15" t="s">
        <v>507</v>
      </c>
      <c r="B598" s="16" t="s">
        <v>508</v>
      </c>
      <c r="C598" s="17" t="s">
        <v>212</v>
      </c>
      <c r="D598" s="17" t="s">
        <v>275</v>
      </c>
      <c r="E598" s="17" t="s">
        <v>528</v>
      </c>
      <c r="F598" s="18" t="s">
        <v>578</v>
      </c>
      <c r="G598" s="19">
        <v>0</v>
      </c>
      <c r="H598" s="19">
        <v>0</v>
      </c>
      <c r="I598" s="19">
        <v>0</v>
      </c>
      <c r="J598" s="19">
        <v>0</v>
      </c>
      <c r="K598" s="19">
        <v>0</v>
      </c>
      <c r="L598" s="19">
        <v>0</v>
      </c>
      <c r="M598" s="19">
        <v>0</v>
      </c>
      <c r="N598" s="19">
        <v>0</v>
      </c>
      <c r="O598" s="19">
        <v>0</v>
      </c>
      <c r="P598" s="19">
        <v>0</v>
      </c>
      <c r="Q598" s="19">
        <v>0</v>
      </c>
      <c r="R598" s="19">
        <v>0</v>
      </c>
      <c r="S598" s="19">
        <v>0</v>
      </c>
      <c r="T598" s="19">
        <v>0</v>
      </c>
      <c r="U598" s="19">
        <v>0</v>
      </c>
      <c r="V598" s="19">
        <v>0</v>
      </c>
      <c r="W598" s="19">
        <v>0</v>
      </c>
      <c r="X598" s="19">
        <v>0</v>
      </c>
      <c r="Y598" s="19">
        <v>0</v>
      </c>
      <c r="Z598" s="19">
        <v>0</v>
      </c>
      <c r="AA598" s="19">
        <v>0</v>
      </c>
      <c r="AB598" s="19">
        <v>0</v>
      </c>
      <c r="AC598" s="19">
        <v>0</v>
      </c>
      <c r="AD598" s="19">
        <v>0</v>
      </c>
      <c r="AE598" s="19">
        <v>0</v>
      </c>
      <c r="AF598" s="19">
        <v>0</v>
      </c>
      <c r="AG598" s="19">
        <v>0</v>
      </c>
      <c r="AH598" s="19">
        <v>0</v>
      </c>
      <c r="AI598" s="19">
        <v>0</v>
      </c>
      <c r="AJ598" s="19">
        <v>0</v>
      </c>
      <c r="AK598" s="19">
        <v>0</v>
      </c>
      <c r="AL598" s="19">
        <v>0</v>
      </c>
      <c r="AM598" s="19">
        <v>0</v>
      </c>
      <c r="AN598" s="19">
        <v>0</v>
      </c>
      <c r="AO598" s="19">
        <v>0</v>
      </c>
      <c r="AP598" s="19">
        <v>0</v>
      </c>
    </row>
    <row r="599" spans="1:42" hidden="1">
      <c r="A599" s="15" t="s">
        <v>507</v>
      </c>
      <c r="B599" s="16" t="s">
        <v>508</v>
      </c>
      <c r="C599" s="17" t="s">
        <v>212</v>
      </c>
      <c r="D599" s="17" t="s">
        <v>275</v>
      </c>
      <c r="E599" s="17" t="s">
        <v>530</v>
      </c>
      <c r="F599" s="18" t="s">
        <v>579</v>
      </c>
      <c r="G599" s="19">
        <v>0</v>
      </c>
      <c r="H599" s="19">
        <v>0</v>
      </c>
      <c r="I599" s="19">
        <v>0</v>
      </c>
      <c r="J599" s="19">
        <v>0</v>
      </c>
      <c r="K599" s="19">
        <v>0</v>
      </c>
      <c r="L599" s="19">
        <v>0</v>
      </c>
      <c r="M599" s="19">
        <v>0</v>
      </c>
      <c r="N599" s="19">
        <v>0</v>
      </c>
      <c r="O599" s="19">
        <v>0</v>
      </c>
      <c r="P599" s="19">
        <v>0</v>
      </c>
      <c r="Q599" s="19">
        <v>0</v>
      </c>
      <c r="R599" s="19">
        <v>0</v>
      </c>
      <c r="S599" s="19">
        <v>0</v>
      </c>
      <c r="T599" s="19">
        <v>0</v>
      </c>
      <c r="U599" s="19">
        <v>0</v>
      </c>
      <c r="V599" s="19">
        <v>0</v>
      </c>
      <c r="W599" s="19">
        <v>0</v>
      </c>
      <c r="X599" s="19">
        <v>0</v>
      </c>
      <c r="Y599" s="19">
        <v>0</v>
      </c>
      <c r="Z599" s="19">
        <v>0</v>
      </c>
      <c r="AA599" s="19">
        <v>0</v>
      </c>
      <c r="AB599" s="19">
        <v>0</v>
      </c>
      <c r="AC599" s="19">
        <v>0</v>
      </c>
      <c r="AD599" s="19">
        <v>0</v>
      </c>
      <c r="AE599" s="19">
        <v>0</v>
      </c>
      <c r="AF599" s="19">
        <v>0</v>
      </c>
      <c r="AG599" s="19">
        <v>0</v>
      </c>
      <c r="AH599" s="19">
        <v>0</v>
      </c>
      <c r="AI599" s="19">
        <v>0</v>
      </c>
      <c r="AJ599" s="19">
        <v>0</v>
      </c>
      <c r="AK599" s="19">
        <v>0</v>
      </c>
      <c r="AL599" s="19">
        <v>0</v>
      </c>
      <c r="AM599" s="19">
        <v>0</v>
      </c>
      <c r="AN599" s="19">
        <v>0</v>
      </c>
      <c r="AO599" s="19">
        <v>0</v>
      </c>
      <c r="AP599" s="19">
        <v>0</v>
      </c>
    </row>
    <row r="600" spans="1:42" hidden="1">
      <c r="A600" s="15" t="s">
        <v>507</v>
      </c>
      <c r="B600" s="16" t="s">
        <v>508</v>
      </c>
      <c r="C600" s="17" t="s">
        <v>212</v>
      </c>
      <c r="D600" s="17" t="s">
        <v>275</v>
      </c>
      <c r="E600" s="17" t="s">
        <v>516</v>
      </c>
      <c r="F600" s="18" t="s">
        <v>580</v>
      </c>
      <c r="G600" s="19">
        <v>0</v>
      </c>
      <c r="H600" s="19">
        <v>0</v>
      </c>
      <c r="I600" s="19">
        <v>0</v>
      </c>
      <c r="J600" s="19">
        <v>0</v>
      </c>
      <c r="K600" s="19">
        <v>0</v>
      </c>
      <c r="L600" s="19">
        <v>0</v>
      </c>
      <c r="M600" s="19">
        <v>0</v>
      </c>
      <c r="N600" s="19">
        <v>0</v>
      </c>
      <c r="O600" s="19">
        <v>0</v>
      </c>
      <c r="P600" s="19">
        <v>0</v>
      </c>
      <c r="Q600" s="19">
        <v>0</v>
      </c>
      <c r="R600" s="19">
        <v>0</v>
      </c>
      <c r="S600" s="19">
        <v>0</v>
      </c>
      <c r="T600" s="19">
        <v>0</v>
      </c>
      <c r="U600" s="19">
        <v>0</v>
      </c>
      <c r="V600" s="19">
        <v>0</v>
      </c>
      <c r="W600" s="19">
        <v>0</v>
      </c>
      <c r="X600" s="19">
        <v>0</v>
      </c>
      <c r="Y600" s="19">
        <v>0</v>
      </c>
      <c r="Z600" s="19">
        <v>0</v>
      </c>
      <c r="AA600" s="19">
        <v>0</v>
      </c>
      <c r="AB600" s="19">
        <v>0</v>
      </c>
      <c r="AC600" s="19">
        <v>0</v>
      </c>
      <c r="AD600" s="19">
        <v>0</v>
      </c>
      <c r="AE600" s="19">
        <v>0</v>
      </c>
      <c r="AF600" s="19">
        <v>0</v>
      </c>
      <c r="AG600" s="19">
        <v>0</v>
      </c>
      <c r="AH600" s="19">
        <v>0</v>
      </c>
      <c r="AI600" s="19">
        <v>0</v>
      </c>
      <c r="AJ600" s="19">
        <v>0</v>
      </c>
      <c r="AK600" s="19">
        <v>0</v>
      </c>
      <c r="AL600" s="19">
        <v>0</v>
      </c>
      <c r="AM600" s="19">
        <v>0</v>
      </c>
      <c r="AN600" s="19">
        <v>0</v>
      </c>
      <c r="AO600" s="19">
        <v>0</v>
      </c>
      <c r="AP600" s="19">
        <v>0</v>
      </c>
    </row>
    <row r="601" spans="1:42" hidden="1">
      <c r="A601" s="15" t="s">
        <v>507</v>
      </c>
      <c r="B601" s="16" t="s">
        <v>508</v>
      </c>
      <c r="C601" s="17" t="s">
        <v>212</v>
      </c>
      <c r="D601" s="17" t="s">
        <v>275</v>
      </c>
      <c r="E601" s="17" t="s">
        <v>516</v>
      </c>
      <c r="F601" s="18" t="s">
        <v>680</v>
      </c>
      <c r="G601" s="19">
        <v>0</v>
      </c>
      <c r="H601" s="19">
        <v>0</v>
      </c>
      <c r="I601" s="19">
        <v>0</v>
      </c>
      <c r="J601" s="19">
        <v>0</v>
      </c>
      <c r="K601" s="19">
        <v>0</v>
      </c>
      <c r="L601" s="19">
        <v>0</v>
      </c>
      <c r="M601" s="19">
        <v>0</v>
      </c>
      <c r="N601" s="19">
        <v>0</v>
      </c>
      <c r="O601" s="19">
        <v>0</v>
      </c>
      <c r="P601" s="19">
        <v>0</v>
      </c>
      <c r="Q601" s="19">
        <v>0</v>
      </c>
      <c r="R601" s="19">
        <v>0</v>
      </c>
      <c r="S601" s="19">
        <v>0</v>
      </c>
      <c r="T601" s="19">
        <v>0</v>
      </c>
      <c r="U601" s="19">
        <v>0</v>
      </c>
      <c r="V601" s="19">
        <v>0</v>
      </c>
      <c r="W601" s="19">
        <v>0</v>
      </c>
      <c r="X601" s="19">
        <v>0</v>
      </c>
      <c r="Y601" s="19">
        <v>0</v>
      </c>
      <c r="Z601" s="19">
        <v>0</v>
      </c>
      <c r="AA601" s="19">
        <v>0</v>
      </c>
      <c r="AB601" s="19">
        <v>0</v>
      </c>
      <c r="AC601" s="19">
        <v>0</v>
      </c>
      <c r="AD601" s="19">
        <v>0</v>
      </c>
      <c r="AE601" s="19">
        <v>0</v>
      </c>
      <c r="AF601" s="19">
        <v>0</v>
      </c>
      <c r="AG601" s="19">
        <v>0</v>
      </c>
      <c r="AH601" s="19">
        <v>0</v>
      </c>
      <c r="AI601" s="19">
        <v>0</v>
      </c>
      <c r="AJ601" s="19">
        <v>0</v>
      </c>
      <c r="AK601" s="19">
        <v>0</v>
      </c>
      <c r="AL601" s="19">
        <v>0</v>
      </c>
      <c r="AM601" s="19">
        <v>0</v>
      </c>
      <c r="AN601" s="19">
        <v>0</v>
      </c>
      <c r="AO601" s="19">
        <v>0</v>
      </c>
      <c r="AP601" s="19">
        <v>0</v>
      </c>
    </row>
    <row r="602" spans="1:42" hidden="1">
      <c r="A602" s="15" t="s">
        <v>507</v>
      </c>
      <c r="B602" s="16" t="s">
        <v>508</v>
      </c>
      <c r="C602" s="17" t="s">
        <v>212</v>
      </c>
      <c r="D602" s="17" t="s">
        <v>275</v>
      </c>
      <c r="E602" s="17" t="s">
        <v>649</v>
      </c>
      <c r="F602" s="18" t="s">
        <v>681</v>
      </c>
      <c r="G602" s="19">
        <v>0</v>
      </c>
      <c r="H602" s="19">
        <v>0</v>
      </c>
      <c r="I602" s="19">
        <v>0</v>
      </c>
      <c r="J602" s="19">
        <v>0</v>
      </c>
      <c r="K602" s="19">
        <v>0</v>
      </c>
      <c r="L602" s="19">
        <v>0</v>
      </c>
      <c r="M602" s="19">
        <v>0</v>
      </c>
      <c r="N602" s="19">
        <v>0</v>
      </c>
      <c r="O602" s="19">
        <v>0</v>
      </c>
      <c r="P602" s="19">
        <v>0</v>
      </c>
      <c r="Q602" s="19">
        <v>0</v>
      </c>
      <c r="R602" s="19">
        <v>0</v>
      </c>
      <c r="S602" s="19">
        <v>0</v>
      </c>
      <c r="T602" s="19">
        <v>0</v>
      </c>
      <c r="U602" s="19">
        <v>0</v>
      </c>
      <c r="V602" s="19">
        <v>0</v>
      </c>
      <c r="W602" s="19">
        <v>0</v>
      </c>
      <c r="X602" s="19">
        <v>0</v>
      </c>
      <c r="Y602" s="19">
        <v>0</v>
      </c>
      <c r="Z602" s="19">
        <v>0</v>
      </c>
      <c r="AA602" s="19">
        <v>0</v>
      </c>
      <c r="AB602" s="19">
        <v>0</v>
      </c>
      <c r="AC602" s="19">
        <v>0</v>
      </c>
      <c r="AD602" s="19">
        <v>0</v>
      </c>
      <c r="AE602" s="19">
        <v>0</v>
      </c>
      <c r="AF602" s="19">
        <v>0</v>
      </c>
      <c r="AG602" s="19">
        <v>0</v>
      </c>
      <c r="AH602" s="19">
        <v>0</v>
      </c>
      <c r="AI602" s="19">
        <v>0</v>
      </c>
      <c r="AJ602" s="19">
        <v>0</v>
      </c>
      <c r="AK602" s="19">
        <v>0</v>
      </c>
      <c r="AL602" s="19">
        <v>0</v>
      </c>
      <c r="AM602" s="19">
        <v>0</v>
      </c>
      <c r="AN602" s="19">
        <v>0</v>
      </c>
      <c r="AO602" s="19">
        <v>0</v>
      </c>
      <c r="AP602" s="19">
        <v>0</v>
      </c>
    </row>
    <row r="603" spans="1:42" hidden="1">
      <c r="A603" s="15" t="s">
        <v>507</v>
      </c>
      <c r="B603" s="16" t="s">
        <v>508</v>
      </c>
      <c r="C603" s="17" t="s">
        <v>212</v>
      </c>
      <c r="D603" s="17" t="s">
        <v>275</v>
      </c>
      <c r="E603" s="17" t="s">
        <v>649</v>
      </c>
      <c r="F603" s="18" t="s">
        <v>682</v>
      </c>
      <c r="G603" s="19">
        <v>0</v>
      </c>
      <c r="H603" s="19">
        <v>0</v>
      </c>
      <c r="I603" s="19">
        <v>0</v>
      </c>
      <c r="J603" s="19">
        <v>0</v>
      </c>
      <c r="K603" s="19">
        <v>0</v>
      </c>
      <c r="L603" s="19">
        <v>0</v>
      </c>
      <c r="M603" s="19">
        <v>0</v>
      </c>
      <c r="N603" s="19">
        <v>0</v>
      </c>
      <c r="O603" s="19">
        <v>0</v>
      </c>
      <c r="P603" s="19">
        <v>0</v>
      </c>
      <c r="Q603" s="19">
        <v>0</v>
      </c>
      <c r="R603" s="19">
        <v>0</v>
      </c>
      <c r="S603" s="19">
        <v>0</v>
      </c>
      <c r="T603" s="19">
        <v>0</v>
      </c>
      <c r="U603" s="19">
        <v>0</v>
      </c>
      <c r="V603" s="19">
        <v>0</v>
      </c>
      <c r="W603" s="19">
        <v>0</v>
      </c>
      <c r="X603" s="19">
        <v>0</v>
      </c>
      <c r="Y603" s="19">
        <v>0</v>
      </c>
      <c r="Z603" s="19">
        <v>0</v>
      </c>
      <c r="AA603" s="19">
        <v>0</v>
      </c>
      <c r="AB603" s="19">
        <v>0</v>
      </c>
      <c r="AC603" s="19">
        <v>0</v>
      </c>
      <c r="AD603" s="19">
        <v>0</v>
      </c>
      <c r="AE603" s="19">
        <v>0</v>
      </c>
      <c r="AF603" s="19">
        <v>0</v>
      </c>
      <c r="AG603" s="19">
        <v>0</v>
      </c>
      <c r="AH603" s="19">
        <v>0</v>
      </c>
      <c r="AI603" s="19">
        <v>0</v>
      </c>
      <c r="AJ603" s="19">
        <v>0</v>
      </c>
      <c r="AK603" s="19">
        <v>0</v>
      </c>
      <c r="AL603" s="19">
        <v>0</v>
      </c>
      <c r="AM603" s="19">
        <v>0</v>
      </c>
      <c r="AN603" s="19">
        <v>0</v>
      </c>
      <c r="AO603" s="19">
        <v>0</v>
      </c>
      <c r="AP603" s="19">
        <v>0</v>
      </c>
    </row>
    <row r="604" spans="1:42" hidden="1">
      <c r="A604" s="15" t="s">
        <v>507</v>
      </c>
      <c r="B604" s="16" t="s">
        <v>508</v>
      </c>
      <c r="C604" s="17" t="s">
        <v>212</v>
      </c>
      <c r="D604" s="17" t="s">
        <v>275</v>
      </c>
      <c r="E604" s="17" t="s">
        <v>652</v>
      </c>
      <c r="F604" s="18" t="s">
        <v>683</v>
      </c>
      <c r="G604" s="19">
        <v>0</v>
      </c>
      <c r="H604" s="19">
        <v>0</v>
      </c>
      <c r="I604" s="19">
        <v>0</v>
      </c>
      <c r="J604" s="19">
        <v>0</v>
      </c>
      <c r="K604" s="19">
        <v>0</v>
      </c>
      <c r="L604" s="19">
        <v>0</v>
      </c>
      <c r="M604" s="19">
        <v>0</v>
      </c>
      <c r="N604" s="19">
        <v>0</v>
      </c>
      <c r="O604" s="19">
        <v>0</v>
      </c>
      <c r="P604" s="19">
        <v>0</v>
      </c>
      <c r="Q604" s="19">
        <v>0</v>
      </c>
      <c r="R604" s="19">
        <v>0</v>
      </c>
      <c r="S604" s="19">
        <v>0</v>
      </c>
      <c r="T604" s="19">
        <v>0</v>
      </c>
      <c r="U604" s="19">
        <v>0</v>
      </c>
      <c r="V604" s="19">
        <v>0</v>
      </c>
      <c r="W604" s="19">
        <v>0</v>
      </c>
      <c r="X604" s="19">
        <v>0</v>
      </c>
      <c r="Y604" s="19">
        <v>0</v>
      </c>
      <c r="Z604" s="19">
        <v>0</v>
      </c>
      <c r="AA604" s="19">
        <v>0</v>
      </c>
      <c r="AB604" s="19">
        <v>0</v>
      </c>
      <c r="AC604" s="19">
        <v>0</v>
      </c>
      <c r="AD604" s="19">
        <v>0</v>
      </c>
      <c r="AE604" s="19">
        <v>0</v>
      </c>
      <c r="AF604" s="19">
        <v>0</v>
      </c>
      <c r="AG604" s="19">
        <v>0</v>
      </c>
      <c r="AH604" s="19">
        <v>0</v>
      </c>
      <c r="AI604" s="19">
        <v>0</v>
      </c>
      <c r="AJ604" s="19">
        <v>0</v>
      </c>
      <c r="AK604" s="19">
        <v>0</v>
      </c>
      <c r="AL604" s="19">
        <v>0</v>
      </c>
      <c r="AM604" s="19">
        <v>0</v>
      </c>
      <c r="AN604" s="19">
        <v>0</v>
      </c>
      <c r="AO604" s="19">
        <v>0</v>
      </c>
      <c r="AP604" s="19">
        <v>0</v>
      </c>
    </row>
    <row r="605" spans="1:42" hidden="1">
      <c r="A605" s="15" t="s">
        <v>507</v>
      </c>
      <c r="B605" s="16" t="s">
        <v>508</v>
      </c>
      <c r="C605" s="17" t="s">
        <v>212</v>
      </c>
      <c r="D605" s="17" t="s">
        <v>275</v>
      </c>
      <c r="E605" s="17" t="s">
        <v>652</v>
      </c>
      <c r="F605" s="18" t="s">
        <v>684</v>
      </c>
      <c r="G605" s="19">
        <v>0</v>
      </c>
      <c r="H605" s="19">
        <v>0</v>
      </c>
      <c r="I605" s="19">
        <v>0</v>
      </c>
      <c r="J605" s="19">
        <v>0</v>
      </c>
      <c r="K605" s="19">
        <v>0</v>
      </c>
      <c r="L605" s="19">
        <v>0</v>
      </c>
      <c r="M605" s="19">
        <v>0</v>
      </c>
      <c r="N605" s="19">
        <v>0</v>
      </c>
      <c r="O605" s="19">
        <v>0</v>
      </c>
      <c r="P605" s="19">
        <v>0</v>
      </c>
      <c r="Q605" s="19">
        <v>0</v>
      </c>
      <c r="R605" s="19">
        <v>0</v>
      </c>
      <c r="S605" s="19">
        <v>0</v>
      </c>
      <c r="T605" s="19">
        <v>0</v>
      </c>
      <c r="U605" s="19">
        <v>0</v>
      </c>
      <c r="V605" s="19">
        <v>0</v>
      </c>
      <c r="W605" s="19">
        <v>0</v>
      </c>
      <c r="X605" s="19">
        <v>0</v>
      </c>
      <c r="Y605" s="19">
        <v>0</v>
      </c>
      <c r="Z605" s="19">
        <v>0</v>
      </c>
      <c r="AA605" s="19">
        <v>0</v>
      </c>
      <c r="AB605" s="19">
        <v>0</v>
      </c>
      <c r="AC605" s="19">
        <v>0</v>
      </c>
      <c r="AD605" s="19">
        <v>0</v>
      </c>
      <c r="AE605" s="19">
        <v>0</v>
      </c>
      <c r="AF605" s="19">
        <v>0</v>
      </c>
      <c r="AG605" s="19">
        <v>0</v>
      </c>
      <c r="AH605" s="19">
        <v>0</v>
      </c>
      <c r="AI605" s="19">
        <v>0</v>
      </c>
      <c r="AJ605" s="19">
        <v>0</v>
      </c>
      <c r="AK605" s="19">
        <v>0</v>
      </c>
      <c r="AL605" s="19">
        <v>0</v>
      </c>
      <c r="AM605" s="19">
        <v>0</v>
      </c>
      <c r="AN605" s="19">
        <v>0</v>
      </c>
      <c r="AO605" s="19">
        <v>0</v>
      </c>
      <c r="AP605" s="19">
        <v>0</v>
      </c>
    </row>
    <row r="606" spans="1:42" hidden="1">
      <c r="A606" s="15" t="s">
        <v>507</v>
      </c>
      <c r="B606" s="16" t="s">
        <v>508</v>
      </c>
      <c r="C606" s="17" t="s">
        <v>212</v>
      </c>
      <c r="D606" s="17" t="s">
        <v>275</v>
      </c>
      <c r="E606" s="17" t="s">
        <v>582</v>
      </c>
      <c r="F606" s="18" t="s">
        <v>583</v>
      </c>
      <c r="G606" s="19">
        <v>0</v>
      </c>
      <c r="H606" s="19">
        <v>0</v>
      </c>
      <c r="I606" s="19">
        <v>0</v>
      </c>
      <c r="J606" s="19">
        <v>0</v>
      </c>
      <c r="K606" s="19">
        <v>0</v>
      </c>
      <c r="L606" s="19">
        <v>0</v>
      </c>
      <c r="M606" s="19">
        <v>0</v>
      </c>
      <c r="N606" s="19">
        <v>0</v>
      </c>
      <c r="O606" s="19">
        <v>0</v>
      </c>
      <c r="P606" s="19">
        <v>0</v>
      </c>
      <c r="Q606" s="19">
        <v>0</v>
      </c>
      <c r="R606" s="19">
        <v>0</v>
      </c>
      <c r="S606" s="19">
        <v>0</v>
      </c>
      <c r="T606" s="19">
        <v>0</v>
      </c>
      <c r="U606" s="19">
        <v>0</v>
      </c>
      <c r="V606" s="19">
        <v>0</v>
      </c>
      <c r="W606" s="19">
        <v>0</v>
      </c>
      <c r="X606" s="19">
        <v>0</v>
      </c>
      <c r="Y606" s="19">
        <v>0</v>
      </c>
      <c r="Z606" s="19">
        <v>0</v>
      </c>
      <c r="AA606" s="19">
        <v>0</v>
      </c>
      <c r="AB606" s="19">
        <v>0</v>
      </c>
      <c r="AC606" s="19">
        <v>0</v>
      </c>
      <c r="AD606" s="19">
        <v>0</v>
      </c>
      <c r="AE606" s="19">
        <v>0</v>
      </c>
      <c r="AF606" s="19">
        <v>0</v>
      </c>
      <c r="AG606" s="19">
        <v>0</v>
      </c>
      <c r="AH606" s="19">
        <v>0</v>
      </c>
      <c r="AI606" s="19">
        <v>0</v>
      </c>
      <c r="AJ606" s="19">
        <v>0</v>
      </c>
      <c r="AK606" s="19">
        <v>0</v>
      </c>
      <c r="AL606" s="19">
        <v>0</v>
      </c>
      <c r="AM606" s="19">
        <v>0</v>
      </c>
      <c r="AN606" s="19">
        <v>0</v>
      </c>
      <c r="AO606" s="19">
        <v>0</v>
      </c>
      <c r="AP606" s="19">
        <v>0</v>
      </c>
    </row>
    <row r="607" spans="1:42" hidden="1">
      <c r="A607" s="15" t="s">
        <v>507</v>
      </c>
      <c r="B607" s="16" t="s">
        <v>508</v>
      </c>
      <c r="C607" s="17" t="s">
        <v>212</v>
      </c>
      <c r="D607" s="17" t="s">
        <v>275</v>
      </c>
      <c r="E607" s="17" t="s">
        <v>582</v>
      </c>
      <c r="F607" s="18" t="s">
        <v>685</v>
      </c>
      <c r="G607" s="19">
        <v>0</v>
      </c>
      <c r="H607" s="19">
        <v>0</v>
      </c>
      <c r="I607" s="19">
        <v>0</v>
      </c>
      <c r="J607" s="19">
        <v>0</v>
      </c>
      <c r="K607" s="19">
        <v>0</v>
      </c>
      <c r="L607" s="19">
        <v>0</v>
      </c>
      <c r="M607" s="19">
        <v>0</v>
      </c>
      <c r="N607" s="19">
        <v>0</v>
      </c>
      <c r="O607" s="19">
        <v>0</v>
      </c>
      <c r="P607" s="19">
        <v>0</v>
      </c>
      <c r="Q607" s="19">
        <v>0</v>
      </c>
      <c r="R607" s="19">
        <v>0</v>
      </c>
      <c r="S607" s="19">
        <v>0</v>
      </c>
      <c r="T607" s="19">
        <v>0</v>
      </c>
      <c r="U607" s="19">
        <v>0</v>
      </c>
      <c r="V607" s="19">
        <v>0</v>
      </c>
      <c r="W607" s="19">
        <v>0</v>
      </c>
      <c r="X607" s="19">
        <v>0</v>
      </c>
      <c r="Y607" s="19">
        <v>0</v>
      </c>
      <c r="Z607" s="19">
        <v>0</v>
      </c>
      <c r="AA607" s="19">
        <v>0</v>
      </c>
      <c r="AB607" s="19">
        <v>0</v>
      </c>
      <c r="AC607" s="19">
        <v>0</v>
      </c>
      <c r="AD607" s="19">
        <v>0</v>
      </c>
      <c r="AE607" s="19">
        <v>0</v>
      </c>
      <c r="AF607" s="19">
        <v>0</v>
      </c>
      <c r="AG607" s="19">
        <v>0</v>
      </c>
      <c r="AH607" s="19">
        <v>0</v>
      </c>
      <c r="AI607" s="19">
        <v>0</v>
      </c>
      <c r="AJ607" s="19">
        <v>0</v>
      </c>
      <c r="AK607" s="19">
        <v>0</v>
      </c>
      <c r="AL607" s="19">
        <v>0</v>
      </c>
      <c r="AM607" s="19">
        <v>0</v>
      </c>
      <c r="AN607" s="19">
        <v>0</v>
      </c>
      <c r="AO607" s="19">
        <v>0</v>
      </c>
      <c r="AP607" s="19">
        <v>0</v>
      </c>
    </row>
    <row r="608" spans="1:42" hidden="1">
      <c r="A608" s="15" t="s">
        <v>507</v>
      </c>
      <c r="B608" s="16" t="s">
        <v>508</v>
      </c>
      <c r="C608" s="17" t="s">
        <v>212</v>
      </c>
      <c r="D608" s="17" t="s">
        <v>275</v>
      </c>
      <c r="E608" s="17" t="s">
        <v>582</v>
      </c>
      <c r="F608" s="18" t="s">
        <v>686</v>
      </c>
      <c r="G608" s="19">
        <v>0</v>
      </c>
      <c r="H608" s="19">
        <v>0</v>
      </c>
      <c r="I608" s="19">
        <v>0</v>
      </c>
      <c r="J608" s="19">
        <v>0</v>
      </c>
      <c r="K608" s="19">
        <v>0</v>
      </c>
      <c r="L608" s="19">
        <v>0</v>
      </c>
      <c r="M608" s="19">
        <v>0</v>
      </c>
      <c r="N608" s="19">
        <v>0</v>
      </c>
      <c r="O608" s="19">
        <v>0</v>
      </c>
      <c r="P608" s="19">
        <v>0</v>
      </c>
      <c r="Q608" s="19">
        <v>0</v>
      </c>
      <c r="R608" s="19">
        <v>0</v>
      </c>
      <c r="S608" s="19">
        <v>0</v>
      </c>
      <c r="T608" s="19">
        <v>0</v>
      </c>
      <c r="U608" s="19">
        <v>0</v>
      </c>
      <c r="V608" s="19">
        <v>0</v>
      </c>
      <c r="W608" s="19">
        <v>0</v>
      </c>
      <c r="X608" s="19">
        <v>0</v>
      </c>
      <c r="Y608" s="19">
        <v>0</v>
      </c>
      <c r="Z608" s="19">
        <v>0</v>
      </c>
      <c r="AA608" s="19">
        <v>0</v>
      </c>
      <c r="AB608" s="19">
        <v>0</v>
      </c>
      <c r="AC608" s="19">
        <v>0</v>
      </c>
      <c r="AD608" s="19">
        <v>0</v>
      </c>
      <c r="AE608" s="19">
        <v>0</v>
      </c>
      <c r="AF608" s="19">
        <v>0</v>
      </c>
      <c r="AG608" s="19">
        <v>0</v>
      </c>
      <c r="AH608" s="19">
        <v>0</v>
      </c>
      <c r="AI608" s="19">
        <v>0</v>
      </c>
      <c r="AJ608" s="19">
        <v>0</v>
      </c>
      <c r="AK608" s="19">
        <v>0</v>
      </c>
      <c r="AL608" s="19">
        <v>0</v>
      </c>
      <c r="AM608" s="19">
        <v>0</v>
      </c>
      <c r="AN608" s="19">
        <v>0</v>
      </c>
      <c r="AO608" s="19">
        <v>0</v>
      </c>
      <c r="AP608" s="19">
        <v>0</v>
      </c>
    </row>
    <row r="609" spans="1:42" hidden="1">
      <c r="A609" s="15" t="s">
        <v>507</v>
      </c>
      <c r="B609" s="16" t="s">
        <v>508</v>
      </c>
      <c r="C609" s="17" t="s">
        <v>212</v>
      </c>
      <c r="D609" s="17" t="s">
        <v>275</v>
      </c>
      <c r="E609" s="17" t="s">
        <v>232</v>
      </c>
      <c r="F609" s="18" t="s">
        <v>584</v>
      </c>
      <c r="G609" s="19">
        <v>3749043.5341012906</v>
      </c>
      <c r="H609" s="19">
        <v>3478596.5328272013</v>
      </c>
      <c r="I609" s="19">
        <v>29479610.406787731</v>
      </c>
      <c r="J609" s="19">
        <v>4265056.462828896</v>
      </c>
      <c r="K609" s="19">
        <v>12698461.90018573</v>
      </c>
      <c r="L609" s="19">
        <v>3839268.7432577927</v>
      </c>
      <c r="M609" s="19">
        <v>3345265.7895539729</v>
      </c>
      <c r="N609" s="19">
        <v>3109399.9344090787</v>
      </c>
      <c r="O609" s="19">
        <v>2875473.8295035134</v>
      </c>
      <c r="P609" s="19">
        <v>2539292.9735714821</v>
      </c>
      <c r="Q609" s="19">
        <v>2225535.2237181291</v>
      </c>
      <c r="R609" s="19">
        <v>3643342.6877741907</v>
      </c>
      <c r="S609" s="19">
        <v>1796951.7279454893</v>
      </c>
      <c r="T609" s="19">
        <v>1629932.7737155207</v>
      </c>
      <c r="U609" s="19">
        <v>1891122.9973374966</v>
      </c>
      <c r="V609" s="19">
        <v>2579736.4464581111</v>
      </c>
      <c r="W609" s="19">
        <v>2452565.6878994573</v>
      </c>
      <c r="X609" s="19">
        <v>2965299.3528574738</v>
      </c>
      <c r="Y609" s="19">
        <v>2045276.2186481238</v>
      </c>
      <c r="Z609" s="19">
        <v>1958675.6797124865</v>
      </c>
      <c r="AA609" s="19">
        <v>2094906.503607241</v>
      </c>
      <c r="AB609" s="19">
        <v>2596281.5193274505</v>
      </c>
      <c r="AC609" s="19">
        <v>2357320.2733683377</v>
      </c>
      <c r="AD609" s="19">
        <v>8873487.430176435</v>
      </c>
      <c r="AE609" s="19">
        <v>1993572.7300970012</v>
      </c>
      <c r="AF609" s="19">
        <v>1817235.3111556757</v>
      </c>
      <c r="AG609" s="19">
        <v>1891335.7844117917</v>
      </c>
      <c r="AH609" s="19">
        <v>1779375.7867851139</v>
      </c>
      <c r="AI609" s="19">
        <v>1585267.0988751699</v>
      </c>
      <c r="AJ609" s="19">
        <v>1492402.3912531699</v>
      </c>
      <c r="AK609" s="19">
        <v>1609288.6866309424</v>
      </c>
      <c r="AL609" s="19">
        <v>1536643.1803107781</v>
      </c>
      <c r="AM609" s="19">
        <v>1657975.2698402076</v>
      </c>
      <c r="AN609" s="19">
        <v>2280030.2534353137</v>
      </c>
      <c r="AO609" s="19">
        <v>2267273.7116290163</v>
      </c>
      <c r="AP609" s="19">
        <v>2248559.8861573031</v>
      </c>
    </row>
    <row r="610" spans="1:42" hidden="1">
      <c r="A610" s="15" t="s">
        <v>507</v>
      </c>
      <c r="B610" s="16" t="s">
        <v>508</v>
      </c>
      <c r="C610" s="17" t="s">
        <v>212</v>
      </c>
      <c r="D610" s="17" t="s">
        <v>275</v>
      </c>
      <c r="E610" s="17" t="s">
        <v>232</v>
      </c>
      <c r="F610" s="18" t="s">
        <v>687</v>
      </c>
      <c r="G610" s="19">
        <v>898882.90095064626</v>
      </c>
      <c r="H610" s="19">
        <v>810749.52340438927</v>
      </c>
      <c r="I610" s="19">
        <v>726172.58559640637</v>
      </c>
      <c r="J610" s="19">
        <v>676401.82807943237</v>
      </c>
      <c r="K610" s="19">
        <v>634563.15652780025</v>
      </c>
      <c r="L610" s="19">
        <v>599392.41522235842</v>
      </c>
      <c r="M610" s="19">
        <v>569826.91840377334</v>
      </c>
      <c r="N610" s="19">
        <v>544973.34789279825</v>
      </c>
      <c r="O610" s="19">
        <v>524080.75100717956</v>
      </c>
      <c r="P610" s="19">
        <v>506517.85620934959</v>
      </c>
      <c r="Q610" s="19">
        <v>454303.3472815649</v>
      </c>
      <c r="R610" s="19">
        <v>412423.30755858088</v>
      </c>
      <c r="S610" s="19">
        <v>430690.40873809467</v>
      </c>
      <c r="T610" s="19">
        <v>450128.37904070737</v>
      </c>
      <c r="U610" s="19">
        <v>463921.39897209528</v>
      </c>
      <c r="V610" s="19">
        <v>475516.19196711155</v>
      </c>
      <c r="W610" s="19">
        <v>486051.90695624769</v>
      </c>
      <c r="X610" s="19">
        <v>494908.5195734406</v>
      </c>
      <c r="Y610" s="19">
        <v>502353.63242357963</v>
      </c>
      <c r="Z610" s="19">
        <v>508612.19963738124</v>
      </c>
      <c r="AA610" s="19">
        <v>513873.32386183692</v>
      </c>
      <c r="AB610" s="19">
        <v>518295.96999785904</v>
      </c>
      <c r="AC610" s="19">
        <v>522013.76832574292</v>
      </c>
      <c r="AD610" s="19">
        <v>1055125.483145193</v>
      </c>
      <c r="AE610" s="19">
        <v>890439.84576997941</v>
      </c>
      <c r="AF610" s="19">
        <v>848009.34526949783</v>
      </c>
      <c r="AG610" s="19">
        <v>812341.06260065455</v>
      </c>
      <c r="AH610" s="19">
        <v>782357.32038247422</v>
      </c>
      <c r="AI610" s="19">
        <v>757152.1596587816</v>
      </c>
      <c r="AJ610" s="19">
        <v>735964.00634275016</v>
      </c>
      <c r="AK610" s="19">
        <v>718152.66025116725</v>
      </c>
      <c r="AL610" s="19">
        <v>703179.95145194838</v>
      </c>
      <c r="AM610" s="19">
        <v>690593.47945631703</v>
      </c>
      <c r="AN610" s="19">
        <v>680012.94393524434</v>
      </c>
      <c r="AO610" s="19">
        <v>671118.65394266054</v>
      </c>
      <c r="AP610" s="19">
        <v>663137.16469114623</v>
      </c>
    </row>
    <row r="611" spans="1:42" hidden="1">
      <c r="A611" s="15" t="s">
        <v>507</v>
      </c>
      <c r="B611" s="16" t="s">
        <v>508</v>
      </c>
      <c r="C611" s="17" t="s">
        <v>212</v>
      </c>
      <c r="D611" s="17" t="s">
        <v>275</v>
      </c>
      <c r="E611" s="17" t="s">
        <v>232</v>
      </c>
      <c r="F611" s="18" t="s">
        <v>688</v>
      </c>
      <c r="G611" s="19">
        <v>0</v>
      </c>
      <c r="H611" s="19">
        <v>0</v>
      </c>
      <c r="I611" s="19">
        <v>0</v>
      </c>
      <c r="J611" s="19">
        <v>0</v>
      </c>
      <c r="K611" s="19">
        <v>0</v>
      </c>
      <c r="L611" s="19">
        <v>0</v>
      </c>
      <c r="M611" s="19">
        <v>0</v>
      </c>
      <c r="N611" s="19">
        <v>0</v>
      </c>
      <c r="O611" s="19">
        <v>0</v>
      </c>
      <c r="P611" s="19">
        <v>0</v>
      </c>
      <c r="Q611" s="19">
        <v>0</v>
      </c>
      <c r="R611" s="19">
        <v>0</v>
      </c>
      <c r="S611" s="19">
        <v>33779</v>
      </c>
      <c r="T611" s="19">
        <v>0</v>
      </c>
      <c r="U611" s="19">
        <v>0</v>
      </c>
      <c r="V611" s="19">
        <v>0</v>
      </c>
      <c r="W611" s="19">
        <v>0</v>
      </c>
      <c r="X611" s="19">
        <v>0</v>
      </c>
      <c r="Y611" s="19">
        <v>0</v>
      </c>
      <c r="Z611" s="19">
        <v>0</v>
      </c>
      <c r="AA611" s="19">
        <v>0</v>
      </c>
      <c r="AB611" s="19">
        <v>0</v>
      </c>
      <c r="AC611" s="19">
        <v>0</v>
      </c>
      <c r="AD611" s="19">
        <v>0</v>
      </c>
      <c r="AE611" s="19">
        <v>0</v>
      </c>
      <c r="AF611" s="19">
        <v>0</v>
      </c>
      <c r="AG611" s="19">
        <v>0</v>
      </c>
      <c r="AH611" s="19">
        <v>0</v>
      </c>
      <c r="AI611" s="19">
        <v>0</v>
      </c>
      <c r="AJ611" s="19">
        <v>0</v>
      </c>
      <c r="AK611" s="19">
        <v>0</v>
      </c>
      <c r="AL611" s="19">
        <v>0</v>
      </c>
      <c r="AM611" s="19">
        <v>0</v>
      </c>
      <c r="AN611" s="19">
        <v>0</v>
      </c>
      <c r="AO611" s="19">
        <v>0</v>
      </c>
      <c r="AP611" s="19">
        <v>0</v>
      </c>
    </row>
    <row r="612" spans="1:42" hidden="1">
      <c r="A612" s="15" t="s">
        <v>507</v>
      </c>
      <c r="B612" s="16" t="s">
        <v>508</v>
      </c>
      <c r="C612" s="17" t="s">
        <v>212</v>
      </c>
      <c r="D612" s="17" t="s">
        <v>585</v>
      </c>
      <c r="E612" s="17" t="s">
        <v>511</v>
      </c>
      <c r="F612" s="18" t="s">
        <v>587</v>
      </c>
      <c r="G612" s="19">
        <v>0</v>
      </c>
      <c r="H612" s="19">
        <v>0</v>
      </c>
      <c r="I612" s="19">
        <v>0</v>
      </c>
      <c r="J612" s="19">
        <v>0</v>
      </c>
      <c r="K612" s="19">
        <v>0</v>
      </c>
      <c r="L612" s="19">
        <v>0</v>
      </c>
      <c r="M612" s="19">
        <v>0</v>
      </c>
      <c r="N612" s="19">
        <v>0</v>
      </c>
      <c r="O612" s="19">
        <v>0</v>
      </c>
      <c r="P612" s="19">
        <v>0</v>
      </c>
      <c r="Q612" s="19">
        <v>0</v>
      </c>
      <c r="R612" s="19">
        <v>0</v>
      </c>
      <c r="S612" s="19">
        <v>0</v>
      </c>
      <c r="T612" s="19">
        <v>0</v>
      </c>
      <c r="U612" s="19">
        <v>0</v>
      </c>
      <c r="V612" s="19">
        <v>0</v>
      </c>
      <c r="W612" s="19">
        <v>0</v>
      </c>
      <c r="X612" s="19">
        <v>0</v>
      </c>
      <c r="Y612" s="19">
        <v>0</v>
      </c>
      <c r="Z612" s="19">
        <v>0</v>
      </c>
      <c r="AA612" s="19">
        <v>0</v>
      </c>
      <c r="AB612" s="19">
        <v>0</v>
      </c>
      <c r="AC612" s="19">
        <v>0</v>
      </c>
      <c r="AD612" s="19">
        <v>0</v>
      </c>
      <c r="AE612" s="19">
        <v>0</v>
      </c>
      <c r="AF612" s="19">
        <v>0</v>
      </c>
      <c r="AG612" s="19">
        <v>0</v>
      </c>
      <c r="AH612" s="19">
        <v>0</v>
      </c>
      <c r="AI612" s="19">
        <v>0</v>
      </c>
      <c r="AJ612" s="19">
        <v>0</v>
      </c>
      <c r="AK612" s="19">
        <v>0</v>
      </c>
      <c r="AL612" s="19">
        <v>0</v>
      </c>
      <c r="AM612" s="19">
        <v>0</v>
      </c>
      <c r="AN612" s="19">
        <v>0</v>
      </c>
      <c r="AO612" s="19">
        <v>0</v>
      </c>
      <c r="AP612" s="19">
        <v>0</v>
      </c>
    </row>
    <row r="613" spans="1:42" hidden="1">
      <c r="A613" s="15" t="s">
        <v>507</v>
      </c>
      <c r="B613" s="16" t="s">
        <v>508</v>
      </c>
      <c r="C613" s="17" t="s">
        <v>212</v>
      </c>
      <c r="D613" s="17" t="s">
        <v>585</v>
      </c>
      <c r="E613" s="17" t="s">
        <v>528</v>
      </c>
      <c r="F613" s="18" t="s">
        <v>589</v>
      </c>
      <c r="G613" s="19">
        <v>0</v>
      </c>
      <c r="H613" s="19">
        <v>0</v>
      </c>
      <c r="I613" s="19">
        <v>0</v>
      </c>
      <c r="J613" s="19">
        <v>0</v>
      </c>
      <c r="K613" s="19">
        <v>0</v>
      </c>
      <c r="L613" s="19">
        <v>0</v>
      </c>
      <c r="M613" s="19">
        <v>0</v>
      </c>
      <c r="N613" s="19">
        <v>0</v>
      </c>
      <c r="O613" s="19">
        <v>0</v>
      </c>
      <c r="P613" s="19">
        <v>0</v>
      </c>
      <c r="Q613" s="19">
        <v>0</v>
      </c>
      <c r="R613" s="19">
        <v>0</v>
      </c>
      <c r="S613" s="19">
        <v>0</v>
      </c>
      <c r="T613" s="19">
        <v>0</v>
      </c>
      <c r="U613" s="19">
        <v>0</v>
      </c>
      <c r="V613" s="19">
        <v>0</v>
      </c>
      <c r="W613" s="19">
        <v>0</v>
      </c>
      <c r="X613" s="19">
        <v>0</v>
      </c>
      <c r="Y613" s="19">
        <v>0</v>
      </c>
      <c r="Z613" s="19">
        <v>0</v>
      </c>
      <c r="AA613" s="19">
        <v>0</v>
      </c>
      <c r="AB613" s="19">
        <v>0</v>
      </c>
      <c r="AC613" s="19">
        <v>0</v>
      </c>
      <c r="AD613" s="19">
        <v>0</v>
      </c>
      <c r="AE613" s="19">
        <v>0</v>
      </c>
      <c r="AF613" s="19">
        <v>0</v>
      </c>
      <c r="AG613" s="19">
        <v>0</v>
      </c>
      <c r="AH613" s="19">
        <v>0</v>
      </c>
      <c r="AI613" s="19">
        <v>0</v>
      </c>
      <c r="AJ613" s="19">
        <v>0</v>
      </c>
      <c r="AK613" s="19">
        <v>0</v>
      </c>
      <c r="AL613" s="19">
        <v>0</v>
      </c>
      <c r="AM613" s="19">
        <v>0</v>
      </c>
      <c r="AN613" s="19">
        <v>0</v>
      </c>
      <c r="AO613" s="19">
        <v>0</v>
      </c>
      <c r="AP613" s="19">
        <v>0</v>
      </c>
    </row>
    <row r="614" spans="1:42" hidden="1">
      <c r="A614" s="15" t="s">
        <v>507</v>
      </c>
      <c r="B614" s="16" t="s">
        <v>508</v>
      </c>
      <c r="C614" s="17" t="s">
        <v>212</v>
      </c>
      <c r="D614" s="17" t="s">
        <v>585</v>
      </c>
      <c r="E614" s="17" t="s">
        <v>530</v>
      </c>
      <c r="F614" s="18" t="s">
        <v>591</v>
      </c>
      <c r="G614" s="19">
        <v>0</v>
      </c>
      <c r="H614" s="19">
        <v>0</v>
      </c>
      <c r="I614" s="19">
        <v>0</v>
      </c>
      <c r="J614" s="19">
        <v>0</v>
      </c>
      <c r="K614" s="19">
        <v>0</v>
      </c>
      <c r="L614" s="19">
        <v>0</v>
      </c>
      <c r="M614" s="19">
        <v>0</v>
      </c>
      <c r="N614" s="19">
        <v>0</v>
      </c>
      <c r="O614" s="19">
        <v>0</v>
      </c>
      <c r="P614" s="19">
        <v>0</v>
      </c>
      <c r="Q614" s="19">
        <v>0</v>
      </c>
      <c r="R614" s="19">
        <v>0</v>
      </c>
      <c r="S614" s="19">
        <v>0</v>
      </c>
      <c r="T614" s="19">
        <v>0</v>
      </c>
      <c r="U614" s="19">
        <v>0</v>
      </c>
      <c r="V614" s="19">
        <v>0</v>
      </c>
      <c r="W614" s="19">
        <v>0</v>
      </c>
      <c r="X614" s="19">
        <v>0</v>
      </c>
      <c r="Y614" s="19">
        <v>0</v>
      </c>
      <c r="Z614" s="19">
        <v>0</v>
      </c>
      <c r="AA614" s="19">
        <v>0</v>
      </c>
      <c r="AB614" s="19">
        <v>0</v>
      </c>
      <c r="AC614" s="19">
        <v>0</v>
      </c>
      <c r="AD614" s="19">
        <v>0</v>
      </c>
      <c r="AE614" s="19">
        <v>0</v>
      </c>
      <c r="AF614" s="19">
        <v>0</v>
      </c>
      <c r="AG614" s="19">
        <v>0</v>
      </c>
      <c r="AH614" s="19">
        <v>0</v>
      </c>
      <c r="AI614" s="19">
        <v>0</v>
      </c>
      <c r="AJ614" s="19">
        <v>0</v>
      </c>
      <c r="AK614" s="19">
        <v>0</v>
      </c>
      <c r="AL614" s="19">
        <v>0</v>
      </c>
      <c r="AM614" s="19">
        <v>0</v>
      </c>
      <c r="AN614" s="19">
        <v>0</v>
      </c>
      <c r="AO614" s="19">
        <v>0</v>
      </c>
      <c r="AP614" s="19">
        <v>0</v>
      </c>
    </row>
    <row r="615" spans="1:42" hidden="1">
      <c r="A615" s="15" t="s">
        <v>507</v>
      </c>
      <c r="B615" s="16" t="s">
        <v>508</v>
      </c>
      <c r="C615" s="17" t="s">
        <v>212</v>
      </c>
      <c r="D615" s="17" t="s">
        <v>593</v>
      </c>
      <c r="E615" s="17" t="s">
        <v>509</v>
      </c>
      <c r="F615" s="18" t="s">
        <v>594</v>
      </c>
      <c r="G615" s="19">
        <v>0</v>
      </c>
      <c r="H615" s="19">
        <v>0</v>
      </c>
      <c r="I615" s="19">
        <v>0</v>
      </c>
      <c r="J615" s="19">
        <v>0</v>
      </c>
      <c r="K615" s="19">
        <v>0</v>
      </c>
      <c r="L615" s="19">
        <v>0</v>
      </c>
      <c r="M615" s="19">
        <v>0</v>
      </c>
      <c r="N615" s="19">
        <v>0</v>
      </c>
      <c r="O615" s="19">
        <v>0</v>
      </c>
      <c r="P615" s="19">
        <v>0</v>
      </c>
      <c r="Q615" s="19">
        <v>0</v>
      </c>
      <c r="R615" s="19">
        <v>0</v>
      </c>
      <c r="S615" s="19">
        <v>0</v>
      </c>
      <c r="T615" s="19">
        <v>0</v>
      </c>
      <c r="U615" s="19">
        <v>0</v>
      </c>
      <c r="V615" s="19">
        <v>0</v>
      </c>
      <c r="W615" s="19">
        <v>0</v>
      </c>
      <c r="X615" s="19">
        <v>0</v>
      </c>
      <c r="Y615" s="19">
        <v>0</v>
      </c>
      <c r="Z615" s="19">
        <v>0</v>
      </c>
      <c r="AA615" s="19">
        <v>0</v>
      </c>
      <c r="AB615" s="19">
        <v>0</v>
      </c>
      <c r="AC615" s="19">
        <v>0</v>
      </c>
      <c r="AD615" s="19">
        <v>0</v>
      </c>
      <c r="AE615" s="19">
        <v>0</v>
      </c>
      <c r="AF615" s="19">
        <v>0</v>
      </c>
      <c r="AG615" s="19">
        <v>0</v>
      </c>
      <c r="AH615" s="19">
        <v>0</v>
      </c>
      <c r="AI615" s="19">
        <v>0</v>
      </c>
      <c r="AJ615" s="19">
        <v>0</v>
      </c>
      <c r="AK615" s="19">
        <v>0</v>
      </c>
      <c r="AL615" s="19">
        <v>0</v>
      </c>
      <c r="AM615" s="19">
        <v>0</v>
      </c>
      <c r="AN615" s="19">
        <v>0</v>
      </c>
      <c r="AO615" s="19">
        <v>0</v>
      </c>
      <c r="AP615" s="19">
        <v>0</v>
      </c>
    </row>
    <row r="616" spans="1:42" hidden="1">
      <c r="A616" s="15" t="s">
        <v>507</v>
      </c>
      <c r="B616" s="16" t="s">
        <v>508</v>
      </c>
      <c r="C616" s="17" t="s">
        <v>212</v>
      </c>
      <c r="D616" s="17" t="s">
        <v>593</v>
      </c>
      <c r="E616" s="17" t="s">
        <v>511</v>
      </c>
      <c r="F616" s="18" t="s">
        <v>595</v>
      </c>
      <c r="G616" s="19">
        <v>0</v>
      </c>
      <c r="H616" s="19">
        <v>0</v>
      </c>
      <c r="I616" s="19">
        <v>0</v>
      </c>
      <c r="J616" s="19">
        <v>0</v>
      </c>
      <c r="K616" s="19">
        <v>0</v>
      </c>
      <c r="L616" s="19">
        <v>0</v>
      </c>
      <c r="M616" s="19">
        <v>0</v>
      </c>
      <c r="N616" s="19">
        <v>0</v>
      </c>
      <c r="O616" s="19">
        <v>0</v>
      </c>
      <c r="P616" s="19">
        <v>0</v>
      </c>
      <c r="Q616" s="19">
        <v>0</v>
      </c>
      <c r="R616" s="19">
        <v>0</v>
      </c>
      <c r="S616" s="19">
        <v>0</v>
      </c>
      <c r="T616" s="19">
        <v>0</v>
      </c>
      <c r="U616" s="19">
        <v>0</v>
      </c>
      <c r="V616" s="19">
        <v>0</v>
      </c>
      <c r="W616" s="19">
        <v>0</v>
      </c>
      <c r="X616" s="19">
        <v>0</v>
      </c>
      <c r="Y616" s="19">
        <v>0</v>
      </c>
      <c r="Z616" s="19">
        <v>0</v>
      </c>
      <c r="AA616" s="19">
        <v>0</v>
      </c>
      <c r="AB616" s="19">
        <v>0</v>
      </c>
      <c r="AC616" s="19">
        <v>0</v>
      </c>
      <c r="AD616" s="19">
        <v>0</v>
      </c>
      <c r="AE616" s="19">
        <v>0</v>
      </c>
      <c r="AF616" s="19">
        <v>0</v>
      </c>
      <c r="AG616" s="19">
        <v>0</v>
      </c>
      <c r="AH616" s="19">
        <v>0</v>
      </c>
      <c r="AI616" s="19">
        <v>0</v>
      </c>
      <c r="AJ616" s="19">
        <v>0</v>
      </c>
      <c r="AK616" s="19">
        <v>0</v>
      </c>
      <c r="AL616" s="19">
        <v>0</v>
      </c>
      <c r="AM616" s="19">
        <v>0</v>
      </c>
      <c r="AN616" s="19">
        <v>0</v>
      </c>
      <c r="AO616" s="19">
        <v>0</v>
      </c>
      <c r="AP616" s="19">
        <v>0</v>
      </c>
    </row>
    <row r="617" spans="1:42" hidden="1">
      <c r="A617" s="15" t="s">
        <v>507</v>
      </c>
      <c r="B617" s="16" t="s">
        <v>508</v>
      </c>
      <c r="C617" s="17" t="s">
        <v>212</v>
      </c>
      <c r="D617" s="17" t="s">
        <v>593</v>
      </c>
      <c r="E617" s="17" t="s">
        <v>511</v>
      </c>
      <c r="F617" s="18" t="s">
        <v>689</v>
      </c>
      <c r="G617" s="19">
        <v>0</v>
      </c>
      <c r="H617" s="19">
        <v>0</v>
      </c>
      <c r="I617" s="19">
        <v>0</v>
      </c>
      <c r="J617" s="19">
        <v>0</v>
      </c>
      <c r="K617" s="19">
        <v>0</v>
      </c>
      <c r="L617" s="19">
        <v>0</v>
      </c>
      <c r="M617" s="19">
        <v>0</v>
      </c>
      <c r="N617" s="19">
        <v>0</v>
      </c>
      <c r="O617" s="19">
        <v>0</v>
      </c>
      <c r="P617" s="19">
        <v>0</v>
      </c>
      <c r="Q617" s="19">
        <v>0</v>
      </c>
      <c r="R617" s="19">
        <v>0</v>
      </c>
      <c r="S617" s="19">
        <v>0</v>
      </c>
      <c r="T617" s="19">
        <v>0</v>
      </c>
      <c r="U617" s="19">
        <v>0</v>
      </c>
      <c r="V617" s="19">
        <v>0</v>
      </c>
      <c r="W617" s="19">
        <v>0</v>
      </c>
      <c r="X617" s="19">
        <v>0</v>
      </c>
      <c r="Y617" s="19">
        <v>0</v>
      </c>
      <c r="Z617" s="19">
        <v>0</v>
      </c>
      <c r="AA617" s="19">
        <v>0</v>
      </c>
      <c r="AB617" s="19">
        <v>0</v>
      </c>
      <c r="AC617" s="19">
        <v>0</v>
      </c>
      <c r="AD617" s="19">
        <v>0</v>
      </c>
      <c r="AE617" s="19">
        <v>0</v>
      </c>
      <c r="AF617" s="19">
        <v>0</v>
      </c>
      <c r="AG617" s="19">
        <v>0</v>
      </c>
      <c r="AH617" s="19">
        <v>0</v>
      </c>
      <c r="AI617" s="19">
        <v>0</v>
      </c>
      <c r="AJ617" s="19">
        <v>0</v>
      </c>
      <c r="AK617" s="19">
        <v>0</v>
      </c>
      <c r="AL617" s="19">
        <v>0</v>
      </c>
      <c r="AM617" s="19">
        <v>0</v>
      </c>
      <c r="AN617" s="19">
        <v>0</v>
      </c>
      <c r="AO617" s="19">
        <v>0</v>
      </c>
      <c r="AP617" s="19">
        <v>0</v>
      </c>
    </row>
    <row r="618" spans="1:42" hidden="1">
      <c r="A618" s="15" t="s">
        <v>507</v>
      </c>
      <c r="B618" s="16" t="s">
        <v>508</v>
      </c>
      <c r="C618" s="17" t="s">
        <v>212</v>
      </c>
      <c r="D618" s="17" t="s">
        <v>593</v>
      </c>
      <c r="E618" s="17" t="s">
        <v>528</v>
      </c>
      <c r="F618" s="18" t="s">
        <v>597</v>
      </c>
      <c r="G618" s="19">
        <v>0</v>
      </c>
      <c r="H618" s="19">
        <v>0</v>
      </c>
      <c r="I618" s="19">
        <v>0</v>
      </c>
      <c r="J618" s="19">
        <v>0</v>
      </c>
      <c r="K618" s="19">
        <v>0</v>
      </c>
      <c r="L618" s="19">
        <v>0</v>
      </c>
      <c r="M618" s="19">
        <v>0</v>
      </c>
      <c r="N618" s="19">
        <v>0</v>
      </c>
      <c r="O618" s="19">
        <v>0</v>
      </c>
      <c r="P618" s="19">
        <v>0</v>
      </c>
      <c r="Q618" s="19">
        <v>0</v>
      </c>
      <c r="R618" s="19">
        <v>0</v>
      </c>
      <c r="S618" s="19">
        <v>0</v>
      </c>
      <c r="T618" s="19">
        <v>0</v>
      </c>
      <c r="U618" s="19">
        <v>0</v>
      </c>
      <c r="V618" s="19">
        <v>0</v>
      </c>
      <c r="W618" s="19">
        <v>0</v>
      </c>
      <c r="X618" s="19">
        <v>0</v>
      </c>
      <c r="Y618" s="19">
        <v>0</v>
      </c>
      <c r="Z618" s="19">
        <v>0</v>
      </c>
      <c r="AA618" s="19">
        <v>0</v>
      </c>
      <c r="AB618" s="19">
        <v>0</v>
      </c>
      <c r="AC618" s="19">
        <v>0</v>
      </c>
      <c r="AD618" s="19">
        <v>0</v>
      </c>
      <c r="AE618" s="19">
        <v>0</v>
      </c>
      <c r="AF618" s="19">
        <v>0</v>
      </c>
      <c r="AG618" s="19">
        <v>0</v>
      </c>
      <c r="AH618" s="19">
        <v>0</v>
      </c>
      <c r="AI618" s="19">
        <v>0</v>
      </c>
      <c r="AJ618" s="19">
        <v>0</v>
      </c>
      <c r="AK618" s="19">
        <v>0</v>
      </c>
      <c r="AL618" s="19">
        <v>0</v>
      </c>
      <c r="AM618" s="19">
        <v>0</v>
      </c>
      <c r="AN618" s="19">
        <v>0</v>
      </c>
      <c r="AO618" s="19">
        <v>0</v>
      </c>
      <c r="AP618" s="19">
        <v>0</v>
      </c>
    </row>
    <row r="619" spans="1:42" hidden="1">
      <c r="A619" s="15" t="s">
        <v>507</v>
      </c>
      <c r="B619" s="16" t="s">
        <v>508</v>
      </c>
      <c r="C619" s="17" t="s">
        <v>212</v>
      </c>
      <c r="D619" s="17" t="s">
        <v>593</v>
      </c>
      <c r="E619" s="17" t="s">
        <v>530</v>
      </c>
      <c r="F619" s="18" t="s">
        <v>598</v>
      </c>
      <c r="G619" s="19">
        <v>0</v>
      </c>
      <c r="H619" s="19">
        <v>0</v>
      </c>
      <c r="I619" s="19">
        <v>0</v>
      </c>
      <c r="J619" s="19">
        <v>0</v>
      </c>
      <c r="K619" s="19">
        <v>0</v>
      </c>
      <c r="L619" s="19">
        <v>0</v>
      </c>
      <c r="M619" s="19">
        <v>0</v>
      </c>
      <c r="N619" s="19">
        <v>0</v>
      </c>
      <c r="O619" s="19">
        <v>0</v>
      </c>
      <c r="P619" s="19">
        <v>0</v>
      </c>
      <c r="Q619" s="19">
        <v>0</v>
      </c>
      <c r="R619" s="19">
        <v>0</v>
      </c>
      <c r="S619" s="19">
        <v>0</v>
      </c>
      <c r="T619" s="19">
        <v>0</v>
      </c>
      <c r="U619" s="19">
        <v>0</v>
      </c>
      <c r="V619" s="19">
        <v>0</v>
      </c>
      <c r="W619" s="19">
        <v>0</v>
      </c>
      <c r="X619" s="19">
        <v>0</v>
      </c>
      <c r="Y619" s="19">
        <v>0</v>
      </c>
      <c r="Z619" s="19">
        <v>0</v>
      </c>
      <c r="AA619" s="19">
        <v>0</v>
      </c>
      <c r="AB619" s="19">
        <v>0</v>
      </c>
      <c r="AC619" s="19">
        <v>0</v>
      </c>
      <c r="AD619" s="19">
        <v>0</v>
      </c>
      <c r="AE619" s="19">
        <v>0</v>
      </c>
      <c r="AF619" s="19">
        <v>0</v>
      </c>
      <c r="AG619" s="19">
        <v>0</v>
      </c>
      <c r="AH619" s="19">
        <v>0</v>
      </c>
      <c r="AI619" s="19">
        <v>0</v>
      </c>
      <c r="AJ619" s="19">
        <v>0</v>
      </c>
      <c r="AK619" s="19">
        <v>0</v>
      </c>
      <c r="AL619" s="19">
        <v>0</v>
      </c>
      <c r="AM619" s="19">
        <v>0</v>
      </c>
      <c r="AN619" s="19">
        <v>0</v>
      </c>
      <c r="AO619" s="19">
        <v>0</v>
      </c>
      <c r="AP619" s="19">
        <v>0</v>
      </c>
    </row>
    <row r="620" spans="1:42" hidden="1">
      <c r="A620" s="15" t="s">
        <v>507</v>
      </c>
      <c r="B620" s="16" t="s">
        <v>508</v>
      </c>
      <c r="C620" s="17" t="s">
        <v>212</v>
      </c>
      <c r="D620" s="17" t="s">
        <v>593</v>
      </c>
      <c r="E620" s="17" t="s">
        <v>516</v>
      </c>
      <c r="F620" s="18" t="s">
        <v>599</v>
      </c>
      <c r="G620" s="19">
        <v>0</v>
      </c>
      <c r="H620" s="19">
        <v>0</v>
      </c>
      <c r="I620" s="19">
        <v>0</v>
      </c>
      <c r="J620" s="19">
        <v>0</v>
      </c>
      <c r="K620" s="19">
        <v>0</v>
      </c>
      <c r="L620" s="19">
        <v>0</v>
      </c>
      <c r="M620" s="19">
        <v>0</v>
      </c>
      <c r="N620" s="19">
        <v>0</v>
      </c>
      <c r="O620" s="19">
        <v>0</v>
      </c>
      <c r="P620" s="19">
        <v>0</v>
      </c>
      <c r="Q620" s="19">
        <v>0</v>
      </c>
      <c r="R620" s="19">
        <v>0</v>
      </c>
      <c r="S620" s="19">
        <v>0</v>
      </c>
      <c r="T620" s="19">
        <v>0</v>
      </c>
      <c r="U620" s="19">
        <v>0</v>
      </c>
      <c r="V620" s="19">
        <v>0</v>
      </c>
      <c r="W620" s="19">
        <v>0</v>
      </c>
      <c r="X620" s="19">
        <v>0</v>
      </c>
      <c r="Y620" s="19">
        <v>0</v>
      </c>
      <c r="Z620" s="19">
        <v>0</v>
      </c>
      <c r="AA620" s="19">
        <v>0</v>
      </c>
      <c r="AB620" s="19">
        <v>0</v>
      </c>
      <c r="AC620" s="19">
        <v>0</v>
      </c>
      <c r="AD620" s="19">
        <v>0</v>
      </c>
      <c r="AE620" s="19">
        <v>0</v>
      </c>
      <c r="AF620" s="19">
        <v>0</v>
      </c>
      <c r="AG620" s="19">
        <v>0</v>
      </c>
      <c r="AH620" s="19">
        <v>0</v>
      </c>
      <c r="AI620" s="19">
        <v>0</v>
      </c>
      <c r="AJ620" s="19">
        <v>0</v>
      </c>
      <c r="AK620" s="19">
        <v>0</v>
      </c>
      <c r="AL620" s="19">
        <v>0</v>
      </c>
      <c r="AM620" s="19">
        <v>0</v>
      </c>
      <c r="AN620" s="19">
        <v>0</v>
      </c>
      <c r="AO620" s="19">
        <v>0</v>
      </c>
      <c r="AP620" s="19">
        <v>0</v>
      </c>
    </row>
    <row r="621" spans="1:42" hidden="1">
      <c r="A621" s="15" t="s">
        <v>507</v>
      </c>
      <c r="B621" s="16" t="s">
        <v>508</v>
      </c>
      <c r="C621" s="17" t="s">
        <v>212</v>
      </c>
      <c r="D621" s="17" t="s">
        <v>593</v>
      </c>
      <c r="E621" s="17" t="s">
        <v>516</v>
      </c>
      <c r="F621" s="18" t="s">
        <v>690</v>
      </c>
      <c r="G621" s="19">
        <v>0</v>
      </c>
      <c r="H621" s="19">
        <v>0</v>
      </c>
      <c r="I621" s="19">
        <v>0</v>
      </c>
      <c r="J621" s="19">
        <v>0</v>
      </c>
      <c r="K621" s="19">
        <v>0</v>
      </c>
      <c r="L621" s="19">
        <v>0</v>
      </c>
      <c r="M621" s="19">
        <v>0</v>
      </c>
      <c r="N621" s="19">
        <v>0</v>
      </c>
      <c r="O621" s="19">
        <v>0</v>
      </c>
      <c r="P621" s="19">
        <v>0</v>
      </c>
      <c r="Q621" s="19">
        <v>0</v>
      </c>
      <c r="R621" s="19">
        <v>0</v>
      </c>
      <c r="S621" s="19">
        <v>0</v>
      </c>
      <c r="T621" s="19">
        <v>0</v>
      </c>
      <c r="U621" s="19">
        <v>0</v>
      </c>
      <c r="V621" s="19">
        <v>0</v>
      </c>
      <c r="W621" s="19">
        <v>0</v>
      </c>
      <c r="X621" s="19">
        <v>0</v>
      </c>
      <c r="Y621" s="19">
        <v>0</v>
      </c>
      <c r="Z621" s="19">
        <v>0</v>
      </c>
      <c r="AA621" s="19">
        <v>0</v>
      </c>
      <c r="AB621" s="19">
        <v>0</v>
      </c>
      <c r="AC621" s="19">
        <v>0</v>
      </c>
      <c r="AD621" s="19">
        <v>0</v>
      </c>
      <c r="AE621" s="19">
        <v>0</v>
      </c>
      <c r="AF621" s="19">
        <v>0</v>
      </c>
      <c r="AG621" s="19">
        <v>0</v>
      </c>
      <c r="AH621" s="19">
        <v>0</v>
      </c>
      <c r="AI621" s="19">
        <v>0</v>
      </c>
      <c r="AJ621" s="19">
        <v>0</v>
      </c>
      <c r="AK621" s="19">
        <v>0</v>
      </c>
      <c r="AL621" s="19">
        <v>0</v>
      </c>
      <c r="AM621" s="19">
        <v>0</v>
      </c>
      <c r="AN621" s="19">
        <v>0</v>
      </c>
      <c r="AO621" s="19">
        <v>0</v>
      </c>
      <c r="AP621" s="19">
        <v>0</v>
      </c>
    </row>
    <row r="622" spans="1:42" hidden="1">
      <c r="A622" s="15" t="s">
        <v>507</v>
      </c>
      <c r="B622" s="16" t="s">
        <v>508</v>
      </c>
      <c r="C622" s="17" t="s">
        <v>212</v>
      </c>
      <c r="D622" s="17" t="s">
        <v>593</v>
      </c>
      <c r="E622" s="17" t="s">
        <v>232</v>
      </c>
      <c r="F622" s="18" t="s">
        <v>600</v>
      </c>
      <c r="G622" s="19">
        <v>515044.53258289822</v>
      </c>
      <c r="H622" s="19">
        <v>852042.26864496199</v>
      </c>
      <c r="I622" s="19">
        <v>798517.10287647787</v>
      </c>
      <c r="J622" s="19">
        <v>769725.32286492654</v>
      </c>
      <c r="K622" s="19">
        <v>4031201.7850334039</v>
      </c>
      <c r="L622" s="19">
        <v>815686.22116300138</v>
      </c>
      <c r="M622" s="19">
        <v>703410.85273380682</v>
      </c>
      <c r="N622" s="19">
        <v>614285.21426100365</v>
      </c>
      <c r="O622" s="19">
        <v>547006.51392922876</v>
      </c>
      <c r="P622" s="19">
        <v>482872.38923385227</v>
      </c>
      <c r="Q622" s="19">
        <v>423808.17667720409</v>
      </c>
      <c r="R622" s="19">
        <v>373659.55355260632</v>
      </c>
      <c r="S622" s="19">
        <v>391352.28992630559</v>
      </c>
      <c r="T622" s="19">
        <v>392652.26525113406</v>
      </c>
      <c r="U622" s="19">
        <v>439665.04947336274</v>
      </c>
      <c r="V622" s="19">
        <v>4188922.0685894671</v>
      </c>
      <c r="W622" s="19">
        <v>870341.85669897101</v>
      </c>
      <c r="X622" s="19">
        <v>3175876.2072773334</v>
      </c>
      <c r="Y622" s="19">
        <v>947510.12946579012</v>
      </c>
      <c r="Z622" s="19">
        <v>954677.36429260345</v>
      </c>
      <c r="AA622" s="19">
        <v>1548246.2746313477</v>
      </c>
      <c r="AB622" s="19">
        <v>1551307.2752187122</v>
      </c>
      <c r="AC622" s="19">
        <v>1420919.4097064014</v>
      </c>
      <c r="AD622" s="19">
        <v>6755624.2973761801</v>
      </c>
      <c r="AE622" s="19">
        <v>1015444.4629170704</v>
      </c>
      <c r="AF622" s="19">
        <v>1088696.8515079462</v>
      </c>
      <c r="AG622" s="19">
        <v>1132819.9275201671</v>
      </c>
      <c r="AH622" s="19">
        <v>1104525.0954670855</v>
      </c>
      <c r="AI622" s="19">
        <v>1080496.6187436555</v>
      </c>
      <c r="AJ622" s="19">
        <v>3345042.2173830126</v>
      </c>
      <c r="AK622" s="19">
        <v>1092582.4921914283</v>
      </c>
      <c r="AL622" s="19">
        <v>1064687.116986864</v>
      </c>
      <c r="AM622" s="19">
        <v>1264707.8815218883</v>
      </c>
      <c r="AN622" s="19">
        <v>4448304.1159848478</v>
      </c>
      <c r="AO622" s="19">
        <v>116939527.92634182</v>
      </c>
      <c r="AP622" s="19">
        <v>9873874.836420441</v>
      </c>
    </row>
    <row r="623" spans="1:42" hidden="1">
      <c r="A623" s="15" t="s">
        <v>507</v>
      </c>
      <c r="B623" s="16" t="s">
        <v>508</v>
      </c>
      <c r="C623" s="17" t="s">
        <v>212</v>
      </c>
      <c r="D623" s="17" t="s">
        <v>593</v>
      </c>
      <c r="E623" s="17" t="s">
        <v>232</v>
      </c>
      <c r="F623" s="18" t="s">
        <v>691</v>
      </c>
      <c r="G623" s="19">
        <v>0</v>
      </c>
      <c r="H623" s="19">
        <v>0</v>
      </c>
      <c r="I623" s="19">
        <v>0</v>
      </c>
      <c r="J623" s="19">
        <v>0</v>
      </c>
      <c r="K623" s="19">
        <v>23664936.240000002</v>
      </c>
      <c r="L623" s="19">
        <v>78657.52</v>
      </c>
      <c r="M623" s="19">
        <v>78657.52</v>
      </c>
      <c r="N623" s="19">
        <v>78657.52</v>
      </c>
      <c r="O623" s="19">
        <v>78657.52</v>
      </c>
      <c r="P623" s="19">
        <v>78657.52</v>
      </c>
      <c r="Q623" s="19">
        <v>78657.52</v>
      </c>
      <c r="R623" s="19">
        <v>272247.44</v>
      </c>
      <c r="S623" s="19">
        <v>0</v>
      </c>
      <c r="T623" s="19">
        <v>0</v>
      </c>
      <c r="U623" s="19">
        <v>0</v>
      </c>
      <c r="V623" s="19">
        <v>0</v>
      </c>
      <c r="W623" s="19">
        <v>0</v>
      </c>
      <c r="X623" s="19">
        <v>0</v>
      </c>
      <c r="Y623" s="19">
        <v>0</v>
      </c>
      <c r="Z623" s="19">
        <v>0</v>
      </c>
      <c r="AA623" s="19">
        <v>0</v>
      </c>
      <c r="AB623" s="19">
        <v>0</v>
      </c>
      <c r="AC623" s="19">
        <v>0</v>
      </c>
      <c r="AD623" s="19">
        <v>0</v>
      </c>
      <c r="AE623" s="19">
        <v>0</v>
      </c>
      <c r="AF623" s="19">
        <v>0</v>
      </c>
      <c r="AG623" s="19">
        <v>0</v>
      </c>
      <c r="AH623" s="19">
        <v>0</v>
      </c>
      <c r="AI623" s="19">
        <v>0</v>
      </c>
      <c r="AJ623" s="19">
        <v>0</v>
      </c>
      <c r="AK623" s="19">
        <v>0</v>
      </c>
      <c r="AL623" s="19">
        <v>0</v>
      </c>
      <c r="AM623" s="19">
        <v>0</v>
      </c>
      <c r="AN623" s="19">
        <v>0</v>
      </c>
      <c r="AO623" s="19">
        <v>0</v>
      </c>
      <c r="AP623" s="19">
        <v>0</v>
      </c>
    </row>
    <row r="624" spans="1:42" hidden="1">
      <c r="A624" s="15" t="s">
        <v>507</v>
      </c>
      <c r="B624" s="16" t="s">
        <v>508</v>
      </c>
      <c r="C624" s="17" t="s">
        <v>212</v>
      </c>
      <c r="D624" s="17" t="s">
        <v>601</v>
      </c>
      <c r="E624" s="17" t="s">
        <v>509</v>
      </c>
      <c r="F624" s="18" t="s">
        <v>692</v>
      </c>
      <c r="G624" s="19">
        <v>0</v>
      </c>
      <c r="H624" s="19">
        <v>0</v>
      </c>
      <c r="I624" s="19">
        <v>0</v>
      </c>
      <c r="J624" s="19">
        <v>0</v>
      </c>
      <c r="K624" s="19">
        <v>0</v>
      </c>
      <c r="L624" s="19">
        <v>0</v>
      </c>
      <c r="M624" s="19">
        <v>0</v>
      </c>
      <c r="N624" s="19">
        <v>0</v>
      </c>
      <c r="O624" s="19">
        <v>0</v>
      </c>
      <c r="P624" s="19">
        <v>0</v>
      </c>
      <c r="Q624" s="19">
        <v>0</v>
      </c>
      <c r="R624" s="19">
        <v>0</v>
      </c>
      <c r="S624" s="19">
        <v>0</v>
      </c>
      <c r="T624" s="19">
        <v>0</v>
      </c>
      <c r="U624" s="19">
        <v>0</v>
      </c>
      <c r="V624" s="19">
        <v>0</v>
      </c>
      <c r="W624" s="19">
        <v>0</v>
      </c>
      <c r="X624" s="19">
        <v>0</v>
      </c>
      <c r="Y624" s="19">
        <v>0</v>
      </c>
      <c r="Z624" s="19">
        <v>0</v>
      </c>
      <c r="AA624" s="19">
        <v>0</v>
      </c>
      <c r="AB624" s="19">
        <v>0</v>
      </c>
      <c r="AC624" s="19">
        <v>0</v>
      </c>
      <c r="AD624" s="19">
        <v>0</v>
      </c>
      <c r="AE624" s="19">
        <v>0</v>
      </c>
      <c r="AF624" s="19">
        <v>0</v>
      </c>
      <c r="AG624" s="19">
        <v>0</v>
      </c>
      <c r="AH624" s="19">
        <v>0</v>
      </c>
      <c r="AI624" s="19">
        <v>0</v>
      </c>
      <c r="AJ624" s="19">
        <v>0</v>
      </c>
      <c r="AK624" s="19">
        <v>0</v>
      </c>
      <c r="AL624" s="19">
        <v>0</v>
      </c>
      <c r="AM624" s="19">
        <v>0</v>
      </c>
      <c r="AN624" s="19">
        <v>0</v>
      </c>
      <c r="AO624" s="19">
        <v>0</v>
      </c>
      <c r="AP624" s="19">
        <v>0</v>
      </c>
    </row>
    <row r="625" spans="1:42" hidden="1">
      <c r="A625" s="15" t="s">
        <v>507</v>
      </c>
      <c r="B625" s="16" t="s">
        <v>508</v>
      </c>
      <c r="C625" s="17" t="s">
        <v>212</v>
      </c>
      <c r="D625" s="17" t="s">
        <v>601</v>
      </c>
      <c r="E625" s="17" t="s">
        <v>509</v>
      </c>
      <c r="F625" s="18" t="s">
        <v>602</v>
      </c>
      <c r="G625" s="19">
        <v>0</v>
      </c>
      <c r="H625" s="19">
        <v>0</v>
      </c>
      <c r="I625" s="19">
        <v>0</v>
      </c>
      <c r="J625" s="19">
        <v>0</v>
      </c>
      <c r="K625" s="19">
        <v>0</v>
      </c>
      <c r="L625" s="19">
        <v>0</v>
      </c>
      <c r="M625" s="19">
        <v>0</v>
      </c>
      <c r="N625" s="19">
        <v>0</v>
      </c>
      <c r="O625" s="19">
        <v>0</v>
      </c>
      <c r="P625" s="19">
        <v>0</v>
      </c>
      <c r="Q625" s="19">
        <v>0</v>
      </c>
      <c r="R625" s="19">
        <v>0</v>
      </c>
      <c r="S625" s="19">
        <v>0</v>
      </c>
      <c r="T625" s="19">
        <v>0</v>
      </c>
      <c r="U625" s="19">
        <v>0</v>
      </c>
      <c r="V625" s="19">
        <v>0</v>
      </c>
      <c r="W625" s="19">
        <v>0</v>
      </c>
      <c r="X625" s="19">
        <v>0</v>
      </c>
      <c r="Y625" s="19">
        <v>0</v>
      </c>
      <c r="Z625" s="19">
        <v>0</v>
      </c>
      <c r="AA625" s="19">
        <v>0</v>
      </c>
      <c r="AB625" s="19">
        <v>0</v>
      </c>
      <c r="AC625" s="19">
        <v>0</v>
      </c>
      <c r="AD625" s="19">
        <v>0</v>
      </c>
      <c r="AE625" s="19">
        <v>0</v>
      </c>
      <c r="AF625" s="19">
        <v>0</v>
      </c>
      <c r="AG625" s="19">
        <v>0</v>
      </c>
      <c r="AH625" s="19">
        <v>0</v>
      </c>
      <c r="AI625" s="19">
        <v>0</v>
      </c>
      <c r="AJ625" s="19">
        <v>0</v>
      </c>
      <c r="AK625" s="19">
        <v>0</v>
      </c>
      <c r="AL625" s="19">
        <v>0</v>
      </c>
      <c r="AM625" s="19">
        <v>0</v>
      </c>
      <c r="AN625" s="19">
        <v>0</v>
      </c>
      <c r="AO625" s="19">
        <v>0</v>
      </c>
      <c r="AP625" s="19">
        <v>0</v>
      </c>
    </row>
    <row r="626" spans="1:42" hidden="1">
      <c r="A626" s="15" t="s">
        <v>507</v>
      </c>
      <c r="B626" s="16" t="s">
        <v>508</v>
      </c>
      <c r="C626" s="17" t="s">
        <v>212</v>
      </c>
      <c r="D626" s="17" t="s">
        <v>601</v>
      </c>
      <c r="E626" s="17" t="s">
        <v>511</v>
      </c>
      <c r="F626" s="18" t="s">
        <v>604</v>
      </c>
      <c r="G626" s="19">
        <v>0</v>
      </c>
      <c r="H626" s="19">
        <v>0</v>
      </c>
      <c r="I626" s="19">
        <v>0</v>
      </c>
      <c r="J626" s="19">
        <v>0</v>
      </c>
      <c r="K626" s="19">
        <v>0</v>
      </c>
      <c r="L626" s="19">
        <v>0</v>
      </c>
      <c r="M626" s="19">
        <v>0</v>
      </c>
      <c r="N626" s="19">
        <v>0</v>
      </c>
      <c r="O626" s="19">
        <v>0</v>
      </c>
      <c r="P626" s="19">
        <v>0</v>
      </c>
      <c r="Q626" s="19">
        <v>0</v>
      </c>
      <c r="R626" s="19">
        <v>0</v>
      </c>
      <c r="S626" s="19">
        <v>0</v>
      </c>
      <c r="T626" s="19">
        <v>0</v>
      </c>
      <c r="U626" s="19">
        <v>0</v>
      </c>
      <c r="V626" s="19">
        <v>0</v>
      </c>
      <c r="W626" s="19">
        <v>0</v>
      </c>
      <c r="X626" s="19">
        <v>0</v>
      </c>
      <c r="Y626" s="19">
        <v>0</v>
      </c>
      <c r="Z626" s="19">
        <v>0</v>
      </c>
      <c r="AA626" s="19">
        <v>0</v>
      </c>
      <c r="AB626" s="19">
        <v>0</v>
      </c>
      <c r="AC626" s="19">
        <v>0</v>
      </c>
      <c r="AD626" s="19">
        <v>0</v>
      </c>
      <c r="AE626" s="19">
        <v>0</v>
      </c>
      <c r="AF626" s="19">
        <v>0</v>
      </c>
      <c r="AG626" s="19">
        <v>0</v>
      </c>
      <c r="AH626" s="19">
        <v>0</v>
      </c>
      <c r="AI626" s="19">
        <v>0</v>
      </c>
      <c r="AJ626" s="19">
        <v>0</v>
      </c>
      <c r="AK626" s="19">
        <v>0</v>
      </c>
      <c r="AL626" s="19">
        <v>0</v>
      </c>
      <c r="AM626" s="19">
        <v>0</v>
      </c>
      <c r="AN626" s="19">
        <v>0</v>
      </c>
      <c r="AO626" s="19">
        <v>0</v>
      </c>
      <c r="AP626" s="19">
        <v>0</v>
      </c>
    </row>
    <row r="627" spans="1:42" hidden="1">
      <c r="A627" s="15" t="s">
        <v>507</v>
      </c>
      <c r="B627" s="16" t="s">
        <v>508</v>
      </c>
      <c r="C627" s="17" t="s">
        <v>212</v>
      </c>
      <c r="D627" s="17" t="s">
        <v>601</v>
      </c>
      <c r="E627" s="17" t="s">
        <v>511</v>
      </c>
      <c r="F627" s="18" t="s">
        <v>607</v>
      </c>
      <c r="G627" s="19">
        <v>0</v>
      </c>
      <c r="H627" s="19">
        <v>0</v>
      </c>
      <c r="I627" s="19">
        <v>0</v>
      </c>
      <c r="J627" s="19">
        <v>0</v>
      </c>
      <c r="K627" s="19">
        <v>0</v>
      </c>
      <c r="L627" s="19">
        <v>0</v>
      </c>
      <c r="M627" s="19">
        <v>0</v>
      </c>
      <c r="N627" s="19">
        <v>0</v>
      </c>
      <c r="O627" s="19">
        <v>0</v>
      </c>
      <c r="P627" s="19">
        <v>0</v>
      </c>
      <c r="Q627" s="19">
        <v>0</v>
      </c>
      <c r="R627" s="19">
        <v>0</v>
      </c>
      <c r="S627" s="19">
        <v>0</v>
      </c>
      <c r="T627" s="19">
        <v>0</v>
      </c>
      <c r="U627" s="19">
        <v>0</v>
      </c>
      <c r="V627" s="19">
        <v>0</v>
      </c>
      <c r="W627" s="19">
        <v>0</v>
      </c>
      <c r="X627" s="19">
        <v>0</v>
      </c>
      <c r="Y627" s="19">
        <v>0</v>
      </c>
      <c r="Z627" s="19">
        <v>0</v>
      </c>
      <c r="AA627" s="19">
        <v>0</v>
      </c>
      <c r="AB627" s="19">
        <v>0</v>
      </c>
      <c r="AC627" s="19">
        <v>0</v>
      </c>
      <c r="AD627" s="19">
        <v>0</v>
      </c>
      <c r="AE627" s="19">
        <v>0</v>
      </c>
      <c r="AF627" s="19">
        <v>0</v>
      </c>
      <c r="AG627" s="19">
        <v>0</v>
      </c>
      <c r="AH627" s="19">
        <v>0</v>
      </c>
      <c r="AI627" s="19">
        <v>0</v>
      </c>
      <c r="AJ627" s="19">
        <v>0</v>
      </c>
      <c r="AK627" s="19">
        <v>0</v>
      </c>
      <c r="AL627" s="19">
        <v>0</v>
      </c>
      <c r="AM627" s="19">
        <v>0</v>
      </c>
      <c r="AN627" s="19">
        <v>0</v>
      </c>
      <c r="AO627" s="19">
        <v>0</v>
      </c>
      <c r="AP627" s="19">
        <v>0</v>
      </c>
    </row>
    <row r="628" spans="1:42" hidden="1">
      <c r="A628" s="15" t="s">
        <v>507</v>
      </c>
      <c r="B628" s="16" t="s">
        <v>508</v>
      </c>
      <c r="C628" s="17" t="s">
        <v>212</v>
      </c>
      <c r="D628" s="17" t="s">
        <v>601</v>
      </c>
      <c r="E628" s="17" t="s">
        <v>528</v>
      </c>
      <c r="F628" s="18" t="s">
        <v>608</v>
      </c>
      <c r="G628" s="19">
        <v>0</v>
      </c>
      <c r="H628" s="19">
        <v>0</v>
      </c>
      <c r="I628" s="19">
        <v>0</v>
      </c>
      <c r="J628" s="19">
        <v>0</v>
      </c>
      <c r="K628" s="19">
        <v>0</v>
      </c>
      <c r="L628" s="19">
        <v>0</v>
      </c>
      <c r="M628" s="19">
        <v>0</v>
      </c>
      <c r="N628" s="19">
        <v>0</v>
      </c>
      <c r="O628" s="19">
        <v>0</v>
      </c>
      <c r="P628" s="19">
        <v>0</v>
      </c>
      <c r="Q628" s="19">
        <v>0</v>
      </c>
      <c r="R628" s="19">
        <v>0</v>
      </c>
      <c r="S628" s="19">
        <v>0</v>
      </c>
      <c r="T628" s="19">
        <v>0</v>
      </c>
      <c r="U628" s="19">
        <v>0</v>
      </c>
      <c r="V628" s="19">
        <v>0</v>
      </c>
      <c r="W628" s="19">
        <v>0</v>
      </c>
      <c r="X628" s="19">
        <v>0</v>
      </c>
      <c r="Y628" s="19">
        <v>0</v>
      </c>
      <c r="Z628" s="19">
        <v>0</v>
      </c>
      <c r="AA628" s="19">
        <v>0</v>
      </c>
      <c r="AB628" s="19">
        <v>0</v>
      </c>
      <c r="AC628" s="19">
        <v>0</v>
      </c>
      <c r="AD628" s="19">
        <v>0</v>
      </c>
      <c r="AE628" s="19">
        <v>0</v>
      </c>
      <c r="AF628" s="19">
        <v>0</v>
      </c>
      <c r="AG628" s="19">
        <v>0</v>
      </c>
      <c r="AH628" s="19">
        <v>0</v>
      </c>
      <c r="AI628" s="19">
        <v>0</v>
      </c>
      <c r="AJ628" s="19">
        <v>0</v>
      </c>
      <c r="AK628" s="19">
        <v>0</v>
      </c>
      <c r="AL628" s="19">
        <v>0</v>
      </c>
      <c r="AM628" s="19">
        <v>0</v>
      </c>
      <c r="AN628" s="19">
        <v>0</v>
      </c>
      <c r="AO628" s="19">
        <v>0</v>
      </c>
      <c r="AP628" s="19">
        <v>0</v>
      </c>
    </row>
    <row r="629" spans="1:42" hidden="1">
      <c r="A629" s="15" t="s">
        <v>507</v>
      </c>
      <c r="B629" s="16" t="s">
        <v>508</v>
      </c>
      <c r="C629" s="17" t="s">
        <v>212</v>
      </c>
      <c r="D629" s="17" t="s">
        <v>601</v>
      </c>
      <c r="E629" s="17" t="s">
        <v>528</v>
      </c>
      <c r="F629" s="18" t="s">
        <v>609</v>
      </c>
      <c r="G629" s="19">
        <v>0</v>
      </c>
      <c r="H629" s="19">
        <v>0</v>
      </c>
      <c r="I629" s="19">
        <v>0</v>
      </c>
      <c r="J629" s="19">
        <v>0</v>
      </c>
      <c r="K629" s="19">
        <v>0</v>
      </c>
      <c r="L629" s="19">
        <v>0</v>
      </c>
      <c r="M629" s="19">
        <v>0</v>
      </c>
      <c r="N629" s="19">
        <v>0</v>
      </c>
      <c r="O629" s="19">
        <v>0</v>
      </c>
      <c r="P629" s="19">
        <v>0</v>
      </c>
      <c r="Q629" s="19">
        <v>0</v>
      </c>
      <c r="R629" s="19">
        <v>0</v>
      </c>
      <c r="S629" s="19">
        <v>0</v>
      </c>
      <c r="T629" s="19">
        <v>0</v>
      </c>
      <c r="U629" s="19">
        <v>0</v>
      </c>
      <c r="V629" s="19">
        <v>0</v>
      </c>
      <c r="W629" s="19">
        <v>0</v>
      </c>
      <c r="X629" s="19">
        <v>0</v>
      </c>
      <c r="Y629" s="19">
        <v>0</v>
      </c>
      <c r="Z629" s="19">
        <v>0</v>
      </c>
      <c r="AA629" s="19">
        <v>0</v>
      </c>
      <c r="AB629" s="19">
        <v>0</v>
      </c>
      <c r="AC629" s="19">
        <v>0</v>
      </c>
      <c r="AD629" s="19">
        <v>0</v>
      </c>
      <c r="AE629" s="19">
        <v>0</v>
      </c>
      <c r="AF629" s="19">
        <v>0</v>
      </c>
      <c r="AG629" s="19">
        <v>0</v>
      </c>
      <c r="AH629" s="19">
        <v>0</v>
      </c>
      <c r="AI629" s="19">
        <v>0</v>
      </c>
      <c r="AJ629" s="19">
        <v>0</v>
      </c>
      <c r="AK629" s="19">
        <v>0</v>
      </c>
      <c r="AL629" s="19">
        <v>0</v>
      </c>
      <c r="AM629" s="19">
        <v>0</v>
      </c>
      <c r="AN629" s="19">
        <v>0</v>
      </c>
      <c r="AO629" s="19">
        <v>0</v>
      </c>
      <c r="AP629" s="19">
        <v>0</v>
      </c>
    </row>
    <row r="630" spans="1:42" hidden="1">
      <c r="A630" s="15" t="s">
        <v>507</v>
      </c>
      <c r="B630" s="16" t="s">
        <v>508</v>
      </c>
      <c r="C630" s="17" t="s">
        <v>212</v>
      </c>
      <c r="D630" s="17" t="s">
        <v>601</v>
      </c>
      <c r="E630" s="17" t="s">
        <v>530</v>
      </c>
      <c r="F630" s="18" t="s">
        <v>612</v>
      </c>
      <c r="G630" s="19">
        <v>0</v>
      </c>
      <c r="H630" s="19">
        <v>0</v>
      </c>
      <c r="I630" s="19">
        <v>0</v>
      </c>
      <c r="J630" s="19">
        <v>0</v>
      </c>
      <c r="K630" s="19">
        <v>0</v>
      </c>
      <c r="L630" s="19">
        <v>0</v>
      </c>
      <c r="M630" s="19">
        <v>0</v>
      </c>
      <c r="N630" s="19">
        <v>0</v>
      </c>
      <c r="O630" s="19">
        <v>0</v>
      </c>
      <c r="P630" s="19">
        <v>0</v>
      </c>
      <c r="Q630" s="19">
        <v>0</v>
      </c>
      <c r="R630" s="19">
        <v>0</v>
      </c>
      <c r="S630" s="19">
        <v>0</v>
      </c>
      <c r="T630" s="19">
        <v>0</v>
      </c>
      <c r="U630" s="19">
        <v>0</v>
      </c>
      <c r="V630" s="19">
        <v>0</v>
      </c>
      <c r="W630" s="19">
        <v>0</v>
      </c>
      <c r="X630" s="19">
        <v>0</v>
      </c>
      <c r="Y630" s="19">
        <v>0</v>
      </c>
      <c r="Z630" s="19">
        <v>0</v>
      </c>
      <c r="AA630" s="19">
        <v>0</v>
      </c>
      <c r="AB630" s="19">
        <v>0</v>
      </c>
      <c r="AC630" s="19">
        <v>0</v>
      </c>
      <c r="AD630" s="19">
        <v>0</v>
      </c>
      <c r="AE630" s="19">
        <v>0</v>
      </c>
      <c r="AF630" s="19">
        <v>0</v>
      </c>
      <c r="AG630" s="19">
        <v>0</v>
      </c>
      <c r="AH630" s="19">
        <v>0</v>
      </c>
      <c r="AI630" s="19">
        <v>0</v>
      </c>
      <c r="AJ630" s="19">
        <v>0</v>
      </c>
      <c r="AK630" s="19">
        <v>0</v>
      </c>
      <c r="AL630" s="19">
        <v>0</v>
      </c>
      <c r="AM630" s="19">
        <v>0</v>
      </c>
      <c r="AN630" s="19">
        <v>0</v>
      </c>
      <c r="AO630" s="19">
        <v>0</v>
      </c>
      <c r="AP630" s="19">
        <v>0</v>
      </c>
    </row>
    <row r="631" spans="1:42" hidden="1">
      <c r="A631" s="15" t="s">
        <v>507</v>
      </c>
      <c r="B631" s="16" t="s">
        <v>508</v>
      </c>
      <c r="C631" s="17" t="s">
        <v>212</v>
      </c>
      <c r="D631" s="17" t="s">
        <v>601</v>
      </c>
      <c r="E631" s="17" t="s">
        <v>516</v>
      </c>
      <c r="F631" s="18" t="s">
        <v>614</v>
      </c>
      <c r="G631" s="19">
        <v>0</v>
      </c>
      <c r="H631" s="19">
        <v>0</v>
      </c>
      <c r="I631" s="19">
        <v>0</v>
      </c>
      <c r="J631" s="19">
        <v>0</v>
      </c>
      <c r="K631" s="19">
        <v>0</v>
      </c>
      <c r="L631" s="19">
        <v>0</v>
      </c>
      <c r="M631" s="19">
        <v>0</v>
      </c>
      <c r="N631" s="19">
        <v>0</v>
      </c>
      <c r="O631" s="19">
        <v>0</v>
      </c>
      <c r="P631" s="19">
        <v>0</v>
      </c>
      <c r="Q631" s="19">
        <v>0</v>
      </c>
      <c r="R631" s="19">
        <v>0</v>
      </c>
      <c r="S631" s="19">
        <v>0</v>
      </c>
      <c r="T631" s="19">
        <v>0</v>
      </c>
      <c r="U631" s="19">
        <v>0</v>
      </c>
      <c r="V631" s="19">
        <v>0</v>
      </c>
      <c r="W631" s="19">
        <v>0</v>
      </c>
      <c r="X631" s="19">
        <v>0</v>
      </c>
      <c r="Y631" s="19">
        <v>0</v>
      </c>
      <c r="Z631" s="19">
        <v>0</v>
      </c>
      <c r="AA631" s="19">
        <v>0</v>
      </c>
      <c r="AB631" s="19">
        <v>0</v>
      </c>
      <c r="AC631" s="19">
        <v>0</v>
      </c>
      <c r="AD631" s="19">
        <v>0</v>
      </c>
      <c r="AE631" s="19">
        <v>0</v>
      </c>
      <c r="AF631" s="19">
        <v>0</v>
      </c>
      <c r="AG631" s="19">
        <v>0</v>
      </c>
      <c r="AH631" s="19">
        <v>0</v>
      </c>
      <c r="AI631" s="19">
        <v>0</v>
      </c>
      <c r="AJ631" s="19">
        <v>0</v>
      </c>
      <c r="AK631" s="19">
        <v>0</v>
      </c>
      <c r="AL631" s="19">
        <v>0</v>
      </c>
      <c r="AM631" s="19">
        <v>0</v>
      </c>
      <c r="AN631" s="19">
        <v>0</v>
      </c>
      <c r="AO631" s="19">
        <v>0</v>
      </c>
      <c r="AP631" s="19">
        <v>0</v>
      </c>
    </row>
    <row r="632" spans="1:42" hidden="1">
      <c r="A632" s="15" t="s">
        <v>507</v>
      </c>
      <c r="B632" s="16" t="s">
        <v>508</v>
      </c>
      <c r="C632" s="17" t="s">
        <v>212</v>
      </c>
      <c r="D632" s="17" t="s">
        <v>617</v>
      </c>
      <c r="E632" s="17" t="s">
        <v>509</v>
      </c>
      <c r="F632" s="18" t="s">
        <v>618</v>
      </c>
      <c r="G632" s="19">
        <v>0</v>
      </c>
      <c r="H632" s="19">
        <v>0</v>
      </c>
      <c r="I632" s="19">
        <v>0</v>
      </c>
      <c r="J632" s="19">
        <v>0</v>
      </c>
      <c r="K632" s="19">
        <v>0</v>
      </c>
      <c r="L632" s="19">
        <v>0</v>
      </c>
      <c r="M632" s="19">
        <v>0</v>
      </c>
      <c r="N632" s="19">
        <v>0</v>
      </c>
      <c r="O632" s="19">
        <v>0</v>
      </c>
      <c r="P632" s="19">
        <v>0</v>
      </c>
      <c r="Q632" s="19">
        <v>0</v>
      </c>
      <c r="R632" s="19">
        <v>0</v>
      </c>
      <c r="S632" s="19">
        <v>0</v>
      </c>
      <c r="T632" s="19">
        <v>0</v>
      </c>
      <c r="U632" s="19">
        <v>0</v>
      </c>
      <c r="V632" s="19">
        <v>0</v>
      </c>
      <c r="W632" s="19">
        <v>0</v>
      </c>
      <c r="X632" s="19">
        <v>0</v>
      </c>
      <c r="Y632" s="19">
        <v>0</v>
      </c>
      <c r="Z632" s="19">
        <v>0</v>
      </c>
      <c r="AA632" s="19">
        <v>0</v>
      </c>
      <c r="AB632" s="19">
        <v>0</v>
      </c>
      <c r="AC632" s="19">
        <v>0</v>
      </c>
      <c r="AD632" s="19">
        <v>0</v>
      </c>
      <c r="AE632" s="19">
        <v>0</v>
      </c>
      <c r="AF632" s="19">
        <v>0</v>
      </c>
      <c r="AG632" s="19">
        <v>0</v>
      </c>
      <c r="AH632" s="19">
        <v>0</v>
      </c>
      <c r="AI632" s="19">
        <v>0</v>
      </c>
      <c r="AJ632" s="19">
        <v>0</v>
      </c>
      <c r="AK632" s="19">
        <v>0</v>
      </c>
      <c r="AL632" s="19">
        <v>0</v>
      </c>
      <c r="AM632" s="19">
        <v>0</v>
      </c>
      <c r="AN632" s="19">
        <v>0</v>
      </c>
      <c r="AO632" s="19">
        <v>0</v>
      </c>
      <c r="AP632" s="19">
        <v>0</v>
      </c>
    </row>
    <row r="633" spans="1:42" hidden="1">
      <c r="A633" s="15" t="s">
        <v>507</v>
      </c>
      <c r="B633" s="16" t="s">
        <v>508</v>
      </c>
      <c r="C633" s="17" t="s">
        <v>212</v>
      </c>
      <c r="D633" s="17" t="s">
        <v>617</v>
      </c>
      <c r="E633" s="17" t="s">
        <v>511</v>
      </c>
      <c r="F633" s="18" t="s">
        <v>619</v>
      </c>
      <c r="G633" s="19">
        <v>0</v>
      </c>
      <c r="H633" s="19">
        <v>0</v>
      </c>
      <c r="I633" s="19">
        <v>0</v>
      </c>
      <c r="J633" s="19">
        <v>0</v>
      </c>
      <c r="K633" s="19">
        <v>0</v>
      </c>
      <c r="L633" s="19">
        <v>0</v>
      </c>
      <c r="M633" s="19">
        <v>0</v>
      </c>
      <c r="N633" s="19">
        <v>0</v>
      </c>
      <c r="O633" s="19">
        <v>0</v>
      </c>
      <c r="P633" s="19">
        <v>0</v>
      </c>
      <c r="Q633" s="19">
        <v>0</v>
      </c>
      <c r="R633" s="19">
        <v>0</v>
      </c>
      <c r="S633" s="19">
        <v>0</v>
      </c>
      <c r="T633" s="19">
        <v>0</v>
      </c>
      <c r="U633" s="19">
        <v>0</v>
      </c>
      <c r="V633" s="19">
        <v>0</v>
      </c>
      <c r="W633" s="19">
        <v>0</v>
      </c>
      <c r="X633" s="19">
        <v>0</v>
      </c>
      <c r="Y633" s="19">
        <v>0</v>
      </c>
      <c r="Z633" s="19">
        <v>0</v>
      </c>
      <c r="AA633" s="19">
        <v>0</v>
      </c>
      <c r="AB633" s="19">
        <v>0</v>
      </c>
      <c r="AC633" s="19">
        <v>0</v>
      </c>
      <c r="AD633" s="19">
        <v>0</v>
      </c>
      <c r="AE633" s="19">
        <v>0</v>
      </c>
      <c r="AF633" s="19">
        <v>0</v>
      </c>
      <c r="AG633" s="19">
        <v>0</v>
      </c>
      <c r="AH633" s="19">
        <v>0</v>
      </c>
      <c r="AI633" s="19">
        <v>0</v>
      </c>
      <c r="AJ633" s="19">
        <v>0</v>
      </c>
      <c r="AK633" s="19">
        <v>0</v>
      </c>
      <c r="AL633" s="19">
        <v>0</v>
      </c>
      <c r="AM633" s="19">
        <v>0</v>
      </c>
      <c r="AN633" s="19">
        <v>0</v>
      </c>
      <c r="AO633" s="19">
        <v>0</v>
      </c>
      <c r="AP633" s="19">
        <v>0</v>
      </c>
    </row>
    <row r="634" spans="1:42" hidden="1">
      <c r="A634" s="15" t="s">
        <v>507</v>
      </c>
      <c r="B634" s="16" t="s">
        <v>508</v>
      </c>
      <c r="C634" s="17" t="s">
        <v>212</v>
      </c>
      <c r="D634" s="17" t="s">
        <v>617</v>
      </c>
      <c r="E634" s="17" t="s">
        <v>511</v>
      </c>
      <c r="F634" s="18" t="s">
        <v>693</v>
      </c>
      <c r="G634" s="19">
        <v>0</v>
      </c>
      <c r="H634" s="19">
        <v>0</v>
      </c>
      <c r="I634" s="19">
        <v>0</v>
      </c>
      <c r="J634" s="19">
        <v>0</v>
      </c>
      <c r="K634" s="19">
        <v>0</v>
      </c>
      <c r="L634" s="19">
        <v>0</v>
      </c>
      <c r="M634" s="19">
        <v>0</v>
      </c>
      <c r="N634" s="19">
        <v>0</v>
      </c>
      <c r="O634" s="19">
        <v>0</v>
      </c>
      <c r="P634" s="19">
        <v>0</v>
      </c>
      <c r="Q634" s="19">
        <v>0</v>
      </c>
      <c r="R634" s="19">
        <v>0</v>
      </c>
      <c r="S634" s="19">
        <v>0</v>
      </c>
      <c r="T634" s="19">
        <v>0</v>
      </c>
      <c r="U634" s="19">
        <v>0</v>
      </c>
      <c r="V634" s="19">
        <v>0</v>
      </c>
      <c r="W634" s="19">
        <v>0</v>
      </c>
      <c r="X634" s="19">
        <v>0</v>
      </c>
      <c r="Y634" s="19">
        <v>0</v>
      </c>
      <c r="Z634" s="19">
        <v>0</v>
      </c>
      <c r="AA634" s="19">
        <v>0</v>
      </c>
      <c r="AB634" s="19">
        <v>0</v>
      </c>
      <c r="AC634" s="19">
        <v>0</v>
      </c>
      <c r="AD634" s="19">
        <v>0</v>
      </c>
      <c r="AE634" s="19">
        <v>0</v>
      </c>
      <c r="AF634" s="19">
        <v>0</v>
      </c>
      <c r="AG634" s="19">
        <v>0</v>
      </c>
      <c r="AH634" s="19">
        <v>0</v>
      </c>
      <c r="AI634" s="19">
        <v>0</v>
      </c>
      <c r="AJ634" s="19">
        <v>0</v>
      </c>
      <c r="AK634" s="19">
        <v>0</v>
      </c>
      <c r="AL634" s="19">
        <v>0</v>
      </c>
      <c r="AM634" s="19">
        <v>0</v>
      </c>
      <c r="AN634" s="19">
        <v>0</v>
      </c>
      <c r="AO634" s="19">
        <v>0</v>
      </c>
      <c r="AP634" s="19">
        <v>0</v>
      </c>
    </row>
    <row r="635" spans="1:42" hidden="1">
      <c r="A635" s="15" t="s">
        <v>507</v>
      </c>
      <c r="B635" s="16" t="s">
        <v>508</v>
      </c>
      <c r="C635" s="17" t="s">
        <v>212</v>
      </c>
      <c r="D635" s="17" t="s">
        <v>617</v>
      </c>
      <c r="E635" s="17" t="s">
        <v>528</v>
      </c>
      <c r="F635" s="18" t="s">
        <v>620</v>
      </c>
      <c r="G635" s="19">
        <v>0</v>
      </c>
      <c r="H635" s="19">
        <v>0</v>
      </c>
      <c r="I635" s="19">
        <v>0</v>
      </c>
      <c r="J635" s="19">
        <v>0</v>
      </c>
      <c r="K635" s="19">
        <v>0</v>
      </c>
      <c r="L635" s="19">
        <v>0</v>
      </c>
      <c r="M635" s="19">
        <v>0</v>
      </c>
      <c r="N635" s="19">
        <v>0</v>
      </c>
      <c r="O635" s="19">
        <v>0</v>
      </c>
      <c r="P635" s="19">
        <v>0</v>
      </c>
      <c r="Q635" s="19">
        <v>0</v>
      </c>
      <c r="R635" s="19">
        <v>0</v>
      </c>
      <c r="S635" s="19">
        <v>0</v>
      </c>
      <c r="T635" s="19">
        <v>0</v>
      </c>
      <c r="U635" s="19">
        <v>0</v>
      </c>
      <c r="V635" s="19">
        <v>0</v>
      </c>
      <c r="W635" s="19">
        <v>0</v>
      </c>
      <c r="X635" s="19">
        <v>0</v>
      </c>
      <c r="Y635" s="19">
        <v>0</v>
      </c>
      <c r="Z635" s="19">
        <v>0</v>
      </c>
      <c r="AA635" s="19">
        <v>0</v>
      </c>
      <c r="AB635" s="19">
        <v>0</v>
      </c>
      <c r="AC635" s="19">
        <v>0</v>
      </c>
      <c r="AD635" s="19">
        <v>0</v>
      </c>
      <c r="AE635" s="19">
        <v>0</v>
      </c>
      <c r="AF635" s="19">
        <v>0</v>
      </c>
      <c r="AG635" s="19">
        <v>0</v>
      </c>
      <c r="AH635" s="19">
        <v>0</v>
      </c>
      <c r="AI635" s="19">
        <v>0</v>
      </c>
      <c r="AJ635" s="19">
        <v>0</v>
      </c>
      <c r="AK635" s="19">
        <v>0</v>
      </c>
      <c r="AL635" s="19">
        <v>0</v>
      </c>
      <c r="AM635" s="19">
        <v>0</v>
      </c>
      <c r="AN635" s="19">
        <v>0</v>
      </c>
      <c r="AO635" s="19">
        <v>0</v>
      </c>
      <c r="AP635" s="19">
        <v>0</v>
      </c>
    </row>
    <row r="636" spans="1:42" hidden="1">
      <c r="A636" s="15" t="s">
        <v>507</v>
      </c>
      <c r="B636" s="16" t="s">
        <v>508</v>
      </c>
      <c r="C636" s="17" t="s">
        <v>212</v>
      </c>
      <c r="D636" s="17" t="s">
        <v>617</v>
      </c>
      <c r="E636" s="17" t="s">
        <v>530</v>
      </c>
      <c r="F636" s="18" t="s">
        <v>622</v>
      </c>
      <c r="G636" s="19">
        <v>0</v>
      </c>
      <c r="H636" s="19">
        <v>0</v>
      </c>
      <c r="I636" s="19">
        <v>0</v>
      </c>
      <c r="J636" s="19">
        <v>0</v>
      </c>
      <c r="K636" s="19">
        <v>0</v>
      </c>
      <c r="L636" s="19">
        <v>0</v>
      </c>
      <c r="M636" s="19">
        <v>0</v>
      </c>
      <c r="N636" s="19">
        <v>0</v>
      </c>
      <c r="O636" s="19">
        <v>0</v>
      </c>
      <c r="P636" s="19">
        <v>0</v>
      </c>
      <c r="Q636" s="19">
        <v>0</v>
      </c>
      <c r="R636" s="19">
        <v>0</v>
      </c>
      <c r="S636" s="19">
        <v>0</v>
      </c>
      <c r="T636" s="19">
        <v>0</v>
      </c>
      <c r="U636" s="19">
        <v>0</v>
      </c>
      <c r="V636" s="19">
        <v>0</v>
      </c>
      <c r="W636" s="19">
        <v>0</v>
      </c>
      <c r="X636" s="19">
        <v>0</v>
      </c>
      <c r="Y636" s="19">
        <v>0</v>
      </c>
      <c r="Z636" s="19">
        <v>0</v>
      </c>
      <c r="AA636" s="19">
        <v>0</v>
      </c>
      <c r="AB636" s="19">
        <v>0</v>
      </c>
      <c r="AC636" s="19">
        <v>0</v>
      </c>
      <c r="AD636" s="19">
        <v>0</v>
      </c>
      <c r="AE636" s="19">
        <v>0</v>
      </c>
      <c r="AF636" s="19">
        <v>0</v>
      </c>
      <c r="AG636" s="19">
        <v>0</v>
      </c>
      <c r="AH636" s="19">
        <v>0</v>
      </c>
      <c r="AI636" s="19">
        <v>0</v>
      </c>
      <c r="AJ636" s="19">
        <v>0</v>
      </c>
      <c r="AK636" s="19">
        <v>0</v>
      </c>
      <c r="AL636" s="19">
        <v>0</v>
      </c>
      <c r="AM636" s="19">
        <v>0</v>
      </c>
      <c r="AN636" s="19">
        <v>0</v>
      </c>
      <c r="AO636" s="19">
        <v>0</v>
      </c>
      <c r="AP636" s="19">
        <v>0</v>
      </c>
    </row>
    <row r="637" spans="1:42" hidden="1">
      <c r="A637" s="15" t="s">
        <v>507</v>
      </c>
      <c r="B637" s="16" t="s">
        <v>508</v>
      </c>
      <c r="C637" s="17" t="s">
        <v>212</v>
      </c>
      <c r="D637" s="17" t="s">
        <v>617</v>
      </c>
      <c r="E637" s="17" t="s">
        <v>516</v>
      </c>
      <c r="F637" s="18" t="s">
        <v>623</v>
      </c>
      <c r="G637" s="19">
        <v>0</v>
      </c>
      <c r="H637" s="19">
        <v>0</v>
      </c>
      <c r="I637" s="19">
        <v>0</v>
      </c>
      <c r="J637" s="19">
        <v>0</v>
      </c>
      <c r="K637" s="19">
        <v>0</v>
      </c>
      <c r="L637" s="19">
        <v>0</v>
      </c>
      <c r="M637" s="19">
        <v>0</v>
      </c>
      <c r="N637" s="19">
        <v>0</v>
      </c>
      <c r="O637" s="19">
        <v>0</v>
      </c>
      <c r="P637" s="19">
        <v>0</v>
      </c>
      <c r="Q637" s="19">
        <v>0</v>
      </c>
      <c r="R637" s="19">
        <v>0</v>
      </c>
      <c r="S637" s="19">
        <v>0</v>
      </c>
      <c r="T637" s="19">
        <v>0</v>
      </c>
      <c r="U637" s="19">
        <v>0</v>
      </c>
      <c r="V637" s="19">
        <v>0</v>
      </c>
      <c r="W637" s="19">
        <v>0</v>
      </c>
      <c r="X637" s="19">
        <v>0</v>
      </c>
      <c r="Y637" s="19">
        <v>0</v>
      </c>
      <c r="Z637" s="19">
        <v>0</v>
      </c>
      <c r="AA637" s="19">
        <v>0</v>
      </c>
      <c r="AB637" s="19">
        <v>0</v>
      </c>
      <c r="AC637" s="19">
        <v>0</v>
      </c>
      <c r="AD637" s="19">
        <v>0</v>
      </c>
      <c r="AE637" s="19">
        <v>0</v>
      </c>
      <c r="AF637" s="19">
        <v>0</v>
      </c>
      <c r="AG637" s="19">
        <v>0</v>
      </c>
      <c r="AH637" s="19">
        <v>0</v>
      </c>
      <c r="AI637" s="19">
        <v>0</v>
      </c>
      <c r="AJ637" s="19">
        <v>0</v>
      </c>
      <c r="AK637" s="19">
        <v>0</v>
      </c>
      <c r="AL637" s="19">
        <v>0</v>
      </c>
      <c r="AM637" s="19">
        <v>0</v>
      </c>
      <c r="AN637" s="19">
        <v>0</v>
      </c>
      <c r="AO637" s="19">
        <v>0</v>
      </c>
      <c r="AP637" s="19">
        <v>0</v>
      </c>
    </row>
    <row r="638" spans="1:42" hidden="1">
      <c r="A638" s="15" t="s">
        <v>507</v>
      </c>
      <c r="B638" s="16" t="s">
        <v>508</v>
      </c>
      <c r="C638" s="17" t="s">
        <v>212</v>
      </c>
      <c r="D638" s="17" t="s">
        <v>617</v>
      </c>
      <c r="E638" s="17" t="s">
        <v>516</v>
      </c>
      <c r="F638" s="18" t="s">
        <v>694</v>
      </c>
      <c r="G638" s="19">
        <v>0</v>
      </c>
      <c r="H638" s="19">
        <v>0</v>
      </c>
      <c r="I638" s="19">
        <v>0</v>
      </c>
      <c r="J638" s="19">
        <v>0</v>
      </c>
      <c r="K638" s="19">
        <v>0</v>
      </c>
      <c r="L638" s="19">
        <v>0</v>
      </c>
      <c r="M638" s="19">
        <v>0</v>
      </c>
      <c r="N638" s="19">
        <v>0</v>
      </c>
      <c r="O638" s="19">
        <v>0</v>
      </c>
      <c r="P638" s="19">
        <v>0</v>
      </c>
      <c r="Q638" s="19">
        <v>0</v>
      </c>
      <c r="R638" s="19">
        <v>0</v>
      </c>
      <c r="S638" s="19">
        <v>0</v>
      </c>
      <c r="T638" s="19">
        <v>0</v>
      </c>
      <c r="U638" s="19">
        <v>0</v>
      </c>
      <c r="V638" s="19">
        <v>0</v>
      </c>
      <c r="W638" s="19">
        <v>0</v>
      </c>
      <c r="X638" s="19">
        <v>0</v>
      </c>
      <c r="Y638" s="19">
        <v>0</v>
      </c>
      <c r="Z638" s="19">
        <v>0</v>
      </c>
      <c r="AA638" s="19">
        <v>0</v>
      </c>
      <c r="AB638" s="19">
        <v>0</v>
      </c>
      <c r="AC638" s="19">
        <v>0</v>
      </c>
      <c r="AD638" s="19">
        <v>0</v>
      </c>
      <c r="AE638" s="19">
        <v>0</v>
      </c>
      <c r="AF638" s="19">
        <v>0</v>
      </c>
      <c r="AG638" s="19">
        <v>0</v>
      </c>
      <c r="AH638" s="19">
        <v>0</v>
      </c>
      <c r="AI638" s="19">
        <v>0</v>
      </c>
      <c r="AJ638" s="19">
        <v>0</v>
      </c>
      <c r="AK638" s="19">
        <v>0</v>
      </c>
      <c r="AL638" s="19">
        <v>0</v>
      </c>
      <c r="AM638" s="19">
        <v>0</v>
      </c>
      <c r="AN638" s="19">
        <v>0</v>
      </c>
      <c r="AO638" s="19">
        <v>0</v>
      </c>
      <c r="AP638" s="19">
        <v>0</v>
      </c>
    </row>
    <row r="639" spans="1:42" hidden="1">
      <c r="A639" s="15" t="s">
        <v>507</v>
      </c>
      <c r="B639" s="16" t="s">
        <v>508</v>
      </c>
      <c r="C639" s="17" t="s">
        <v>212</v>
      </c>
      <c r="D639" s="17" t="s">
        <v>617</v>
      </c>
      <c r="E639" s="17" t="s">
        <v>232</v>
      </c>
      <c r="F639" s="18" t="s">
        <v>624</v>
      </c>
      <c r="G639" s="19">
        <v>934074.39650233439</v>
      </c>
      <c r="H639" s="19">
        <v>813112.36130674346</v>
      </c>
      <c r="I639" s="19">
        <v>758682.32155585848</v>
      </c>
      <c r="J639" s="19">
        <v>1633604.5022659877</v>
      </c>
      <c r="K639" s="19">
        <v>850086.89891823288</v>
      </c>
      <c r="L639" s="19">
        <v>785611.70303502399</v>
      </c>
      <c r="M639" s="19">
        <v>647242.19214656437</v>
      </c>
      <c r="N639" s="19">
        <v>578457.75910962757</v>
      </c>
      <c r="O639" s="19">
        <v>532366.26154968655</v>
      </c>
      <c r="P639" s="19">
        <v>968230.48784717778</v>
      </c>
      <c r="Q639" s="19">
        <v>693765.40853205964</v>
      </c>
      <c r="R639" s="19">
        <v>1308590.3673983607</v>
      </c>
      <c r="S639" s="19">
        <v>516156.20858039963</v>
      </c>
      <c r="T639" s="19">
        <v>461544.29824190337</v>
      </c>
      <c r="U639" s="19">
        <v>523660.86340431514</v>
      </c>
      <c r="V639" s="19">
        <v>2934958.8529354841</v>
      </c>
      <c r="W639" s="19">
        <v>602396.14103468624</v>
      </c>
      <c r="X639" s="19">
        <v>622590.21472482919</v>
      </c>
      <c r="Y639" s="19">
        <v>605679.66323773435</v>
      </c>
      <c r="Z639" s="19">
        <v>650552.07258750696</v>
      </c>
      <c r="AA639" s="19">
        <v>605560.05171600636</v>
      </c>
      <c r="AB639" s="19">
        <v>4859621.6731974427</v>
      </c>
      <c r="AC639" s="19">
        <v>1156520.3376812197</v>
      </c>
      <c r="AD639" s="19">
        <v>2693610.0376962502</v>
      </c>
      <c r="AE639" s="19">
        <v>794369.32272933412</v>
      </c>
      <c r="AF639" s="19">
        <v>730980.62446045468</v>
      </c>
      <c r="AG639" s="19">
        <v>672798.08731659094</v>
      </c>
      <c r="AH639" s="19">
        <v>600142.0702761939</v>
      </c>
      <c r="AI639" s="19">
        <v>539700.31184010732</v>
      </c>
      <c r="AJ639" s="19">
        <v>479893.47214920708</v>
      </c>
      <c r="AK639" s="19">
        <v>430729.17823083967</v>
      </c>
      <c r="AL639" s="19">
        <v>404692.86041003978</v>
      </c>
      <c r="AM639" s="19">
        <v>898031.31463270064</v>
      </c>
      <c r="AN639" s="19">
        <v>814691.54167843063</v>
      </c>
      <c r="AO639" s="19">
        <v>741443.08885388053</v>
      </c>
      <c r="AP639" s="19">
        <v>656787.53335738182</v>
      </c>
    </row>
    <row r="640" spans="1:42" hidden="1">
      <c r="A640" s="15" t="s">
        <v>507</v>
      </c>
      <c r="B640" s="16" t="s">
        <v>508</v>
      </c>
      <c r="C640" s="17" t="s">
        <v>212</v>
      </c>
      <c r="D640" s="17" t="s">
        <v>617</v>
      </c>
      <c r="E640" s="17" t="s">
        <v>232</v>
      </c>
      <c r="F640" s="18" t="s">
        <v>695</v>
      </c>
      <c r="G640" s="19">
        <v>0</v>
      </c>
      <c r="H640" s="19">
        <v>0</v>
      </c>
      <c r="I640" s="19">
        <v>0</v>
      </c>
      <c r="J640" s="19">
        <v>0</v>
      </c>
      <c r="K640" s="19">
        <v>5698206.4000000004</v>
      </c>
      <c r="L640" s="19">
        <v>0</v>
      </c>
      <c r="M640" s="19">
        <v>0</v>
      </c>
      <c r="N640" s="19">
        <v>0</v>
      </c>
      <c r="O640" s="19">
        <v>0</v>
      </c>
      <c r="P640" s="19">
        <v>0</v>
      </c>
      <c r="Q640" s="19">
        <v>0</v>
      </c>
      <c r="R640" s="19">
        <v>0</v>
      </c>
      <c r="S640" s="19">
        <v>0</v>
      </c>
      <c r="T640" s="19">
        <v>0</v>
      </c>
      <c r="U640" s="19">
        <v>0</v>
      </c>
      <c r="V640" s="19">
        <v>0</v>
      </c>
      <c r="W640" s="19">
        <v>0</v>
      </c>
      <c r="X640" s="19">
        <v>0</v>
      </c>
      <c r="Y640" s="19">
        <v>0</v>
      </c>
      <c r="Z640" s="19">
        <v>0</v>
      </c>
      <c r="AA640" s="19">
        <v>0</v>
      </c>
      <c r="AB640" s="19">
        <v>0</v>
      </c>
      <c r="AC640" s="19">
        <v>0</v>
      </c>
      <c r="AD640" s="19">
        <v>0</v>
      </c>
      <c r="AE640" s="19">
        <v>0</v>
      </c>
      <c r="AF640" s="19">
        <v>0</v>
      </c>
      <c r="AG640" s="19">
        <v>0</v>
      </c>
      <c r="AH640" s="19">
        <v>0</v>
      </c>
      <c r="AI640" s="19">
        <v>0</v>
      </c>
      <c r="AJ640" s="19">
        <v>0</v>
      </c>
      <c r="AK640" s="19">
        <v>0</v>
      </c>
      <c r="AL640" s="19">
        <v>0</v>
      </c>
      <c r="AM640" s="19">
        <v>0</v>
      </c>
      <c r="AN640" s="19">
        <v>0</v>
      </c>
      <c r="AO640" s="19">
        <v>0</v>
      </c>
      <c r="AP640" s="19">
        <v>0</v>
      </c>
    </row>
    <row r="641" spans="1:42" hidden="1">
      <c r="A641" s="15" t="s">
        <v>507</v>
      </c>
      <c r="B641" s="16" t="s">
        <v>508</v>
      </c>
      <c r="C641" s="17" t="s">
        <v>212</v>
      </c>
      <c r="D641" s="17" t="s">
        <v>625</v>
      </c>
      <c r="E641" s="17" t="s">
        <v>509</v>
      </c>
      <c r="F641" s="18" t="s">
        <v>626</v>
      </c>
      <c r="G641" s="19">
        <v>0</v>
      </c>
      <c r="H641" s="19">
        <v>0</v>
      </c>
      <c r="I641" s="19">
        <v>0</v>
      </c>
      <c r="J641" s="19">
        <v>0</v>
      </c>
      <c r="K641" s="19">
        <v>0</v>
      </c>
      <c r="L641" s="19">
        <v>0</v>
      </c>
      <c r="M641" s="19">
        <v>0</v>
      </c>
      <c r="N641" s="19">
        <v>0</v>
      </c>
      <c r="O641" s="19">
        <v>0</v>
      </c>
      <c r="P641" s="19">
        <v>0</v>
      </c>
      <c r="Q641" s="19">
        <v>0</v>
      </c>
      <c r="R641" s="19">
        <v>0</v>
      </c>
      <c r="S641" s="19">
        <v>0</v>
      </c>
      <c r="T641" s="19">
        <v>0</v>
      </c>
      <c r="U641" s="19">
        <v>0</v>
      </c>
      <c r="V641" s="19">
        <v>0</v>
      </c>
      <c r="W641" s="19">
        <v>0</v>
      </c>
      <c r="X641" s="19">
        <v>0</v>
      </c>
      <c r="Y641" s="19">
        <v>0</v>
      </c>
      <c r="Z641" s="19">
        <v>0</v>
      </c>
      <c r="AA641" s="19">
        <v>0</v>
      </c>
      <c r="AB641" s="19">
        <v>0</v>
      </c>
      <c r="AC641" s="19">
        <v>0</v>
      </c>
      <c r="AD641" s="19">
        <v>0</v>
      </c>
      <c r="AE641" s="19">
        <v>0</v>
      </c>
      <c r="AF641" s="19">
        <v>0</v>
      </c>
      <c r="AG641" s="19">
        <v>0</v>
      </c>
      <c r="AH641" s="19">
        <v>0</v>
      </c>
      <c r="AI641" s="19">
        <v>0</v>
      </c>
      <c r="AJ641" s="19">
        <v>0</v>
      </c>
      <c r="AK641" s="19">
        <v>0</v>
      </c>
      <c r="AL641" s="19">
        <v>0</v>
      </c>
      <c r="AM641" s="19">
        <v>0</v>
      </c>
      <c r="AN641" s="19">
        <v>0</v>
      </c>
      <c r="AO641" s="19">
        <v>0</v>
      </c>
      <c r="AP641" s="19">
        <v>0</v>
      </c>
    </row>
    <row r="642" spans="1:42" hidden="1">
      <c r="A642" s="15" t="s">
        <v>507</v>
      </c>
      <c r="B642" s="16" t="s">
        <v>508</v>
      </c>
      <c r="C642" s="17" t="s">
        <v>212</v>
      </c>
      <c r="D642" s="17" t="s">
        <v>627</v>
      </c>
      <c r="E642" s="17" t="s">
        <v>509</v>
      </c>
      <c r="F642" s="18" t="s">
        <v>696</v>
      </c>
      <c r="G642" s="19">
        <v>0</v>
      </c>
      <c r="H642" s="19">
        <v>0</v>
      </c>
      <c r="I642" s="19">
        <v>0</v>
      </c>
      <c r="J642" s="19">
        <v>0</v>
      </c>
      <c r="K642" s="19">
        <v>0</v>
      </c>
      <c r="L642" s="19">
        <v>0</v>
      </c>
      <c r="M642" s="19">
        <v>0</v>
      </c>
      <c r="N642" s="19">
        <v>0</v>
      </c>
      <c r="O642" s="19">
        <v>0</v>
      </c>
      <c r="P642" s="19">
        <v>0</v>
      </c>
      <c r="Q642" s="19">
        <v>0</v>
      </c>
      <c r="R642" s="19">
        <v>0</v>
      </c>
      <c r="S642" s="19">
        <v>0</v>
      </c>
      <c r="T642" s="19">
        <v>0</v>
      </c>
      <c r="U642" s="19">
        <v>0</v>
      </c>
      <c r="V642" s="19">
        <v>0</v>
      </c>
      <c r="W642" s="19">
        <v>0</v>
      </c>
      <c r="X642" s="19">
        <v>0</v>
      </c>
      <c r="Y642" s="19">
        <v>0</v>
      </c>
      <c r="Z642" s="19">
        <v>0</v>
      </c>
      <c r="AA642" s="19">
        <v>0</v>
      </c>
      <c r="AB642" s="19">
        <v>0</v>
      </c>
      <c r="AC642" s="19">
        <v>0</v>
      </c>
      <c r="AD642" s="19">
        <v>0</v>
      </c>
      <c r="AE642" s="19">
        <v>0</v>
      </c>
      <c r="AF642" s="19">
        <v>0</v>
      </c>
      <c r="AG642" s="19">
        <v>0</v>
      </c>
      <c r="AH642" s="19">
        <v>0</v>
      </c>
      <c r="AI642" s="19">
        <v>0</v>
      </c>
      <c r="AJ642" s="19">
        <v>0</v>
      </c>
      <c r="AK642" s="19">
        <v>0</v>
      </c>
      <c r="AL642" s="19">
        <v>0</v>
      </c>
      <c r="AM642" s="19">
        <v>0</v>
      </c>
      <c r="AN642" s="19">
        <v>0</v>
      </c>
      <c r="AO642" s="19">
        <v>0</v>
      </c>
      <c r="AP642" s="19">
        <v>0</v>
      </c>
    </row>
    <row r="643" spans="1:42" hidden="1">
      <c r="A643" s="15" t="s">
        <v>507</v>
      </c>
      <c r="B643" s="16" t="s">
        <v>508</v>
      </c>
      <c r="C643" s="17" t="s">
        <v>212</v>
      </c>
      <c r="D643" s="17" t="s">
        <v>627</v>
      </c>
      <c r="E643" s="17" t="s">
        <v>511</v>
      </c>
      <c r="F643" s="18" t="s">
        <v>628</v>
      </c>
      <c r="G643" s="19">
        <v>0</v>
      </c>
      <c r="H643" s="19">
        <v>0</v>
      </c>
      <c r="I643" s="19">
        <v>0</v>
      </c>
      <c r="J643" s="19">
        <v>0</v>
      </c>
      <c r="K643" s="19">
        <v>0</v>
      </c>
      <c r="L643" s="19">
        <v>0</v>
      </c>
      <c r="M643" s="19">
        <v>0</v>
      </c>
      <c r="N643" s="19">
        <v>0</v>
      </c>
      <c r="O643" s="19">
        <v>0</v>
      </c>
      <c r="P643" s="19">
        <v>0</v>
      </c>
      <c r="Q643" s="19">
        <v>0</v>
      </c>
      <c r="R643" s="19">
        <v>0</v>
      </c>
      <c r="S643" s="19">
        <v>0</v>
      </c>
      <c r="T643" s="19">
        <v>0</v>
      </c>
      <c r="U643" s="19">
        <v>0</v>
      </c>
      <c r="V643" s="19">
        <v>0</v>
      </c>
      <c r="W643" s="19">
        <v>0</v>
      </c>
      <c r="X643" s="19">
        <v>0</v>
      </c>
      <c r="Y643" s="19">
        <v>0</v>
      </c>
      <c r="Z643" s="19">
        <v>0</v>
      </c>
      <c r="AA643" s="19">
        <v>0</v>
      </c>
      <c r="AB643" s="19">
        <v>0</v>
      </c>
      <c r="AC643" s="19">
        <v>0</v>
      </c>
      <c r="AD643" s="19">
        <v>0</v>
      </c>
      <c r="AE643" s="19">
        <v>0</v>
      </c>
      <c r="AF643" s="19">
        <v>0</v>
      </c>
      <c r="AG643" s="19">
        <v>0</v>
      </c>
      <c r="AH643" s="19">
        <v>0</v>
      </c>
      <c r="AI643" s="19">
        <v>0</v>
      </c>
      <c r="AJ643" s="19">
        <v>0</v>
      </c>
      <c r="AK643" s="19">
        <v>0</v>
      </c>
      <c r="AL643" s="19">
        <v>0</v>
      </c>
      <c r="AM643" s="19">
        <v>0</v>
      </c>
      <c r="AN643" s="19">
        <v>0</v>
      </c>
      <c r="AO643" s="19">
        <v>0</v>
      </c>
      <c r="AP643" s="19">
        <v>0</v>
      </c>
    </row>
    <row r="644" spans="1:42" hidden="1">
      <c r="A644" s="15" t="s">
        <v>507</v>
      </c>
      <c r="B644" s="16" t="s">
        <v>508</v>
      </c>
      <c r="C644" s="17" t="s">
        <v>212</v>
      </c>
      <c r="D644" s="17" t="s">
        <v>627</v>
      </c>
      <c r="E644" s="17" t="s">
        <v>528</v>
      </c>
      <c r="F644" s="18" t="s">
        <v>629</v>
      </c>
      <c r="G644" s="19">
        <v>0</v>
      </c>
      <c r="H644" s="19">
        <v>0</v>
      </c>
      <c r="I644" s="19">
        <v>0</v>
      </c>
      <c r="J644" s="19">
        <v>0</v>
      </c>
      <c r="K644" s="19">
        <v>0</v>
      </c>
      <c r="L644" s="19">
        <v>0</v>
      </c>
      <c r="M644" s="19">
        <v>0</v>
      </c>
      <c r="N644" s="19">
        <v>0</v>
      </c>
      <c r="O644" s="19">
        <v>0</v>
      </c>
      <c r="P644" s="19">
        <v>0</v>
      </c>
      <c r="Q644" s="19">
        <v>0</v>
      </c>
      <c r="R644" s="19">
        <v>0</v>
      </c>
      <c r="S644" s="19">
        <v>0</v>
      </c>
      <c r="T644" s="19">
        <v>0</v>
      </c>
      <c r="U644" s="19">
        <v>0</v>
      </c>
      <c r="V644" s="19">
        <v>0</v>
      </c>
      <c r="W644" s="19">
        <v>0</v>
      </c>
      <c r="X644" s="19">
        <v>0</v>
      </c>
      <c r="Y644" s="19">
        <v>0</v>
      </c>
      <c r="Z644" s="19">
        <v>0</v>
      </c>
      <c r="AA644" s="19">
        <v>0</v>
      </c>
      <c r="AB644" s="19">
        <v>0</v>
      </c>
      <c r="AC644" s="19">
        <v>0</v>
      </c>
      <c r="AD644" s="19">
        <v>0</v>
      </c>
      <c r="AE644" s="19">
        <v>0</v>
      </c>
      <c r="AF644" s="19">
        <v>0</v>
      </c>
      <c r="AG644" s="19">
        <v>0</v>
      </c>
      <c r="AH644" s="19">
        <v>0</v>
      </c>
      <c r="AI644" s="19">
        <v>0</v>
      </c>
      <c r="AJ644" s="19">
        <v>0</v>
      </c>
      <c r="AK644" s="19">
        <v>0</v>
      </c>
      <c r="AL644" s="19">
        <v>0</v>
      </c>
      <c r="AM644" s="19">
        <v>0</v>
      </c>
      <c r="AN644" s="19">
        <v>0</v>
      </c>
      <c r="AO644" s="19">
        <v>0</v>
      </c>
      <c r="AP644" s="19">
        <v>0</v>
      </c>
    </row>
    <row r="645" spans="1:42" hidden="1">
      <c r="A645" s="15" t="s">
        <v>507</v>
      </c>
      <c r="B645" s="16" t="s">
        <v>508</v>
      </c>
      <c r="C645" s="17" t="s">
        <v>212</v>
      </c>
      <c r="D645" s="17" t="s">
        <v>627</v>
      </c>
      <c r="E645" s="17" t="s">
        <v>530</v>
      </c>
      <c r="F645" s="18" t="s">
        <v>630</v>
      </c>
      <c r="G645" s="19">
        <v>0</v>
      </c>
      <c r="H645" s="19">
        <v>0</v>
      </c>
      <c r="I645" s="19">
        <v>0</v>
      </c>
      <c r="J645" s="19">
        <v>0</v>
      </c>
      <c r="K645" s="19">
        <v>0</v>
      </c>
      <c r="L645" s="19">
        <v>0</v>
      </c>
      <c r="M645" s="19">
        <v>0</v>
      </c>
      <c r="N645" s="19">
        <v>0</v>
      </c>
      <c r="O645" s="19">
        <v>0</v>
      </c>
      <c r="P645" s="19">
        <v>0</v>
      </c>
      <c r="Q645" s="19">
        <v>0</v>
      </c>
      <c r="R645" s="19">
        <v>0</v>
      </c>
      <c r="S645" s="19">
        <v>0</v>
      </c>
      <c r="T645" s="19">
        <v>0</v>
      </c>
      <c r="U645" s="19">
        <v>0</v>
      </c>
      <c r="V645" s="19">
        <v>0</v>
      </c>
      <c r="W645" s="19">
        <v>0</v>
      </c>
      <c r="X645" s="19">
        <v>0</v>
      </c>
      <c r="Y645" s="19">
        <v>0</v>
      </c>
      <c r="Z645" s="19">
        <v>0</v>
      </c>
      <c r="AA645" s="19">
        <v>0</v>
      </c>
      <c r="AB645" s="19">
        <v>0</v>
      </c>
      <c r="AC645" s="19">
        <v>0</v>
      </c>
      <c r="AD645" s="19">
        <v>0</v>
      </c>
      <c r="AE645" s="19">
        <v>0</v>
      </c>
      <c r="AF645" s="19">
        <v>0</v>
      </c>
      <c r="AG645" s="19">
        <v>0</v>
      </c>
      <c r="AH645" s="19">
        <v>0</v>
      </c>
      <c r="AI645" s="19">
        <v>0</v>
      </c>
      <c r="AJ645" s="19">
        <v>0</v>
      </c>
      <c r="AK645" s="19">
        <v>0</v>
      </c>
      <c r="AL645" s="19">
        <v>0</v>
      </c>
      <c r="AM645" s="19">
        <v>0</v>
      </c>
      <c r="AN645" s="19">
        <v>0</v>
      </c>
      <c r="AO645" s="19">
        <v>0</v>
      </c>
      <c r="AP645" s="19">
        <v>0</v>
      </c>
    </row>
    <row r="646" spans="1:42" hidden="1">
      <c r="A646" s="15" t="s">
        <v>697</v>
      </c>
      <c r="B646" s="16" t="s">
        <v>698</v>
      </c>
      <c r="C646" s="17" t="s">
        <v>200</v>
      </c>
      <c r="D646" s="17" t="s">
        <v>699</v>
      </c>
      <c r="E646" s="17" t="s">
        <v>232</v>
      </c>
      <c r="F646" s="18" t="s">
        <v>700</v>
      </c>
      <c r="G646" s="19">
        <v>0</v>
      </c>
      <c r="H646" s="19">
        <v>0</v>
      </c>
      <c r="I646" s="19">
        <v>0</v>
      </c>
      <c r="J646" s="19">
        <v>0</v>
      </c>
      <c r="K646" s="19">
        <v>0</v>
      </c>
      <c r="L646" s="19">
        <v>0</v>
      </c>
      <c r="M646" s="19">
        <v>0</v>
      </c>
      <c r="N646" s="19">
        <v>0</v>
      </c>
      <c r="O646" s="19">
        <v>0</v>
      </c>
      <c r="P646" s="19">
        <v>0</v>
      </c>
      <c r="Q646" s="19">
        <v>833299.67025681154</v>
      </c>
      <c r="R646" s="19">
        <v>0</v>
      </c>
      <c r="S646" s="19">
        <v>0</v>
      </c>
      <c r="T646" s="19">
        <v>0</v>
      </c>
      <c r="U646" s="19">
        <v>0</v>
      </c>
      <c r="V646" s="19">
        <v>0</v>
      </c>
      <c r="W646" s="19">
        <v>0</v>
      </c>
      <c r="X646" s="19">
        <v>0</v>
      </c>
      <c r="Y646" s="19">
        <v>0</v>
      </c>
      <c r="Z646" s="19">
        <v>0</v>
      </c>
      <c r="AA646" s="19">
        <v>0</v>
      </c>
      <c r="AB646" s="19">
        <v>0</v>
      </c>
      <c r="AC646" s="19">
        <v>0</v>
      </c>
      <c r="AD646" s="19">
        <v>0</v>
      </c>
      <c r="AE646" s="19">
        <v>0</v>
      </c>
      <c r="AF646" s="19">
        <v>0</v>
      </c>
      <c r="AG646" s="19">
        <v>0</v>
      </c>
      <c r="AH646" s="19">
        <v>0</v>
      </c>
      <c r="AI646" s="19">
        <v>0</v>
      </c>
      <c r="AJ646" s="19">
        <v>0</v>
      </c>
      <c r="AK646" s="19">
        <v>0</v>
      </c>
      <c r="AL646" s="19">
        <v>0</v>
      </c>
      <c r="AM646" s="19">
        <v>0</v>
      </c>
      <c r="AN646" s="19">
        <v>0</v>
      </c>
      <c r="AO646" s="19">
        <v>0</v>
      </c>
      <c r="AP646" s="19">
        <v>0</v>
      </c>
    </row>
    <row r="647" spans="1:42" hidden="1">
      <c r="A647" s="15" t="s">
        <v>697</v>
      </c>
      <c r="B647" s="16" t="s">
        <v>698</v>
      </c>
      <c r="C647" s="17" t="s">
        <v>200</v>
      </c>
      <c r="D647" s="17" t="s">
        <v>201</v>
      </c>
      <c r="E647" s="17" t="s">
        <v>701</v>
      </c>
      <c r="F647" s="18" t="s">
        <v>702</v>
      </c>
      <c r="G647" s="19">
        <v>0</v>
      </c>
      <c r="H647" s="19">
        <v>0</v>
      </c>
      <c r="I647" s="19">
        <v>0</v>
      </c>
      <c r="J647" s="19">
        <v>0</v>
      </c>
      <c r="K647" s="19">
        <v>0</v>
      </c>
      <c r="L647" s="19">
        <v>0</v>
      </c>
      <c r="M647" s="19">
        <v>0</v>
      </c>
      <c r="N647" s="19">
        <v>0</v>
      </c>
      <c r="O647" s="19">
        <v>0</v>
      </c>
      <c r="P647" s="19">
        <v>0</v>
      </c>
      <c r="Q647" s="19">
        <v>0</v>
      </c>
      <c r="R647" s="19">
        <v>0</v>
      </c>
      <c r="S647" s="19">
        <v>0</v>
      </c>
      <c r="T647" s="19">
        <v>0</v>
      </c>
      <c r="U647" s="19">
        <v>0</v>
      </c>
      <c r="V647" s="19">
        <v>0</v>
      </c>
      <c r="W647" s="19">
        <v>0</v>
      </c>
      <c r="X647" s="19">
        <v>0</v>
      </c>
      <c r="Y647" s="19">
        <v>0</v>
      </c>
      <c r="Z647" s="19">
        <v>0</v>
      </c>
      <c r="AA647" s="19">
        <v>0</v>
      </c>
      <c r="AB647" s="19">
        <v>0</v>
      </c>
      <c r="AC647" s="19">
        <v>0</v>
      </c>
      <c r="AD647" s="19">
        <v>0</v>
      </c>
      <c r="AE647" s="19">
        <v>0</v>
      </c>
      <c r="AF647" s="19">
        <v>0</v>
      </c>
      <c r="AG647" s="19">
        <v>0</v>
      </c>
      <c r="AH647" s="19">
        <v>0</v>
      </c>
      <c r="AI647" s="19">
        <v>0</v>
      </c>
      <c r="AJ647" s="19">
        <v>0</v>
      </c>
      <c r="AK647" s="19">
        <v>0</v>
      </c>
      <c r="AL647" s="19">
        <v>0</v>
      </c>
      <c r="AM647" s="19">
        <v>0</v>
      </c>
      <c r="AN647" s="19">
        <v>0</v>
      </c>
      <c r="AO647" s="19">
        <v>0</v>
      </c>
      <c r="AP647" s="19">
        <v>0</v>
      </c>
    </row>
    <row r="648" spans="1:42" hidden="1">
      <c r="A648" s="15" t="s">
        <v>697</v>
      </c>
      <c r="B648" s="16" t="s">
        <v>698</v>
      </c>
      <c r="C648" s="17" t="s">
        <v>200</v>
      </c>
      <c r="D648" s="17" t="s">
        <v>201</v>
      </c>
      <c r="E648" s="17" t="s">
        <v>703</v>
      </c>
      <c r="F648" s="18" t="s">
        <v>704</v>
      </c>
      <c r="G648" s="19">
        <v>0</v>
      </c>
      <c r="H648" s="19">
        <v>0</v>
      </c>
      <c r="I648" s="19">
        <v>0</v>
      </c>
      <c r="J648" s="19">
        <v>0</v>
      </c>
      <c r="K648" s="19">
        <v>0</v>
      </c>
      <c r="L648" s="19">
        <v>0</v>
      </c>
      <c r="M648" s="19">
        <v>0</v>
      </c>
      <c r="N648" s="19">
        <v>0</v>
      </c>
      <c r="O648" s="19">
        <v>0</v>
      </c>
      <c r="P648" s="19">
        <v>0</v>
      </c>
      <c r="Q648" s="19">
        <v>0</v>
      </c>
      <c r="R648" s="19">
        <v>0</v>
      </c>
      <c r="S648" s="19">
        <v>0</v>
      </c>
      <c r="T648" s="19">
        <v>0</v>
      </c>
      <c r="U648" s="19">
        <v>0</v>
      </c>
      <c r="V648" s="19">
        <v>0</v>
      </c>
      <c r="W648" s="19">
        <v>0</v>
      </c>
      <c r="X648" s="19">
        <v>0</v>
      </c>
      <c r="Y648" s="19">
        <v>0</v>
      </c>
      <c r="Z648" s="19">
        <v>0</v>
      </c>
      <c r="AA648" s="19">
        <v>0</v>
      </c>
      <c r="AB648" s="19">
        <v>0</v>
      </c>
      <c r="AC648" s="19">
        <v>0</v>
      </c>
      <c r="AD648" s="19">
        <v>0</v>
      </c>
      <c r="AE648" s="19">
        <v>0</v>
      </c>
      <c r="AF648" s="19">
        <v>0</v>
      </c>
      <c r="AG648" s="19">
        <v>0</v>
      </c>
      <c r="AH648" s="19">
        <v>0</v>
      </c>
      <c r="AI648" s="19">
        <v>0</v>
      </c>
      <c r="AJ648" s="19">
        <v>0</v>
      </c>
      <c r="AK648" s="19">
        <v>0</v>
      </c>
      <c r="AL648" s="19">
        <v>0</v>
      </c>
      <c r="AM648" s="19">
        <v>0</v>
      </c>
      <c r="AN648" s="19">
        <v>0</v>
      </c>
      <c r="AO648" s="19">
        <v>0</v>
      </c>
      <c r="AP648" s="19">
        <v>0</v>
      </c>
    </row>
    <row r="649" spans="1:42" hidden="1">
      <c r="A649" s="15" t="s">
        <v>697</v>
      </c>
      <c r="B649" s="16" t="s">
        <v>698</v>
      </c>
      <c r="C649" s="17" t="s">
        <v>200</v>
      </c>
      <c r="D649" s="17" t="s">
        <v>201</v>
      </c>
      <c r="E649" s="17" t="s">
        <v>705</v>
      </c>
      <c r="F649" s="18" t="s">
        <v>706</v>
      </c>
      <c r="G649" s="19">
        <v>0</v>
      </c>
      <c r="H649" s="19">
        <v>0</v>
      </c>
      <c r="I649" s="19">
        <v>0</v>
      </c>
      <c r="J649" s="19">
        <v>0</v>
      </c>
      <c r="K649" s="19">
        <v>0</v>
      </c>
      <c r="L649" s="19">
        <v>0</v>
      </c>
      <c r="M649" s="19">
        <v>0</v>
      </c>
      <c r="N649" s="19">
        <v>0</v>
      </c>
      <c r="O649" s="19">
        <v>0</v>
      </c>
      <c r="P649" s="19">
        <v>0</v>
      </c>
      <c r="Q649" s="19">
        <v>0</v>
      </c>
      <c r="R649" s="19">
        <v>0</v>
      </c>
      <c r="S649" s="19">
        <v>0</v>
      </c>
      <c r="T649" s="19">
        <v>0</v>
      </c>
      <c r="U649" s="19">
        <v>0</v>
      </c>
      <c r="V649" s="19">
        <v>0</v>
      </c>
      <c r="W649" s="19">
        <v>0</v>
      </c>
      <c r="X649" s="19">
        <v>0</v>
      </c>
      <c r="Y649" s="19">
        <v>0</v>
      </c>
      <c r="Z649" s="19">
        <v>0</v>
      </c>
      <c r="AA649" s="19">
        <v>0</v>
      </c>
      <c r="AB649" s="19">
        <v>0</v>
      </c>
      <c r="AC649" s="19">
        <v>0</v>
      </c>
      <c r="AD649" s="19">
        <v>0</v>
      </c>
      <c r="AE649" s="19">
        <v>0</v>
      </c>
      <c r="AF649" s="19">
        <v>0</v>
      </c>
      <c r="AG649" s="19">
        <v>0</v>
      </c>
      <c r="AH649" s="19">
        <v>0</v>
      </c>
      <c r="AI649" s="19">
        <v>0</v>
      </c>
      <c r="AJ649" s="19">
        <v>0</v>
      </c>
      <c r="AK649" s="19">
        <v>0</v>
      </c>
      <c r="AL649" s="19">
        <v>0</v>
      </c>
      <c r="AM649" s="19">
        <v>0</v>
      </c>
      <c r="AN649" s="19">
        <v>0</v>
      </c>
      <c r="AO649" s="19">
        <v>0</v>
      </c>
      <c r="AP649" s="19">
        <v>0</v>
      </c>
    </row>
    <row r="650" spans="1:42" hidden="1">
      <c r="A650" s="15" t="s">
        <v>697</v>
      </c>
      <c r="B650" s="16" t="s">
        <v>698</v>
      </c>
      <c r="C650" s="17" t="s">
        <v>200</v>
      </c>
      <c r="D650" s="17" t="s">
        <v>201</v>
      </c>
      <c r="E650" s="17" t="s">
        <v>707</v>
      </c>
      <c r="F650" s="18" t="s">
        <v>708</v>
      </c>
      <c r="G650" s="19">
        <v>0</v>
      </c>
      <c r="H650" s="19">
        <v>0</v>
      </c>
      <c r="I650" s="19">
        <v>0</v>
      </c>
      <c r="J650" s="19">
        <v>0</v>
      </c>
      <c r="K650" s="19">
        <v>0</v>
      </c>
      <c r="L650" s="19">
        <v>0</v>
      </c>
      <c r="M650" s="19">
        <v>0</v>
      </c>
      <c r="N650" s="19">
        <v>0</v>
      </c>
      <c r="O650" s="19">
        <v>0</v>
      </c>
      <c r="P650" s="19">
        <v>0</v>
      </c>
      <c r="Q650" s="19">
        <v>0</v>
      </c>
      <c r="R650" s="19">
        <v>0</v>
      </c>
      <c r="S650" s="19">
        <v>0</v>
      </c>
      <c r="T650" s="19">
        <v>0</v>
      </c>
      <c r="U650" s="19">
        <v>0</v>
      </c>
      <c r="V650" s="19">
        <v>0</v>
      </c>
      <c r="W650" s="19">
        <v>0</v>
      </c>
      <c r="X650" s="19">
        <v>0</v>
      </c>
      <c r="Y650" s="19">
        <v>0</v>
      </c>
      <c r="Z650" s="19">
        <v>0</v>
      </c>
      <c r="AA650" s="19">
        <v>0</v>
      </c>
      <c r="AB650" s="19">
        <v>0</v>
      </c>
      <c r="AC650" s="19">
        <v>0</v>
      </c>
      <c r="AD650" s="19">
        <v>0</v>
      </c>
      <c r="AE650" s="19">
        <v>0</v>
      </c>
      <c r="AF650" s="19">
        <v>0</v>
      </c>
      <c r="AG650" s="19">
        <v>0</v>
      </c>
      <c r="AH650" s="19">
        <v>0</v>
      </c>
      <c r="AI650" s="19">
        <v>0</v>
      </c>
      <c r="AJ650" s="19">
        <v>0</v>
      </c>
      <c r="AK650" s="19">
        <v>0</v>
      </c>
      <c r="AL650" s="19">
        <v>0</v>
      </c>
      <c r="AM650" s="19">
        <v>0</v>
      </c>
      <c r="AN650" s="19">
        <v>0</v>
      </c>
      <c r="AO650" s="19">
        <v>0</v>
      </c>
      <c r="AP650" s="19">
        <v>0</v>
      </c>
    </row>
    <row r="651" spans="1:42" hidden="1">
      <c r="A651" s="15" t="s">
        <v>697</v>
      </c>
      <c r="B651" s="16" t="s">
        <v>698</v>
      </c>
      <c r="C651" s="17" t="s">
        <v>200</v>
      </c>
      <c r="D651" s="17" t="s">
        <v>201</v>
      </c>
      <c r="E651" s="17" t="s">
        <v>709</v>
      </c>
      <c r="F651" s="18" t="s">
        <v>710</v>
      </c>
      <c r="G651" s="19">
        <v>0</v>
      </c>
      <c r="H651" s="19">
        <v>0</v>
      </c>
      <c r="I651" s="19">
        <v>0</v>
      </c>
      <c r="J651" s="19">
        <v>0</v>
      </c>
      <c r="K651" s="19">
        <v>0</v>
      </c>
      <c r="L651" s="19">
        <v>0</v>
      </c>
      <c r="M651" s="19">
        <v>0</v>
      </c>
      <c r="N651" s="19">
        <v>0</v>
      </c>
      <c r="O651" s="19">
        <v>0</v>
      </c>
      <c r="P651" s="19">
        <v>0</v>
      </c>
      <c r="Q651" s="19">
        <v>0</v>
      </c>
      <c r="R651" s="19">
        <v>0</v>
      </c>
      <c r="S651" s="19">
        <v>0</v>
      </c>
      <c r="T651" s="19">
        <v>0</v>
      </c>
      <c r="U651" s="19">
        <v>0</v>
      </c>
      <c r="V651" s="19">
        <v>0</v>
      </c>
      <c r="W651" s="19">
        <v>0</v>
      </c>
      <c r="X651" s="19">
        <v>0</v>
      </c>
      <c r="Y651" s="19">
        <v>0</v>
      </c>
      <c r="Z651" s="19">
        <v>0</v>
      </c>
      <c r="AA651" s="19">
        <v>0</v>
      </c>
      <c r="AB651" s="19">
        <v>0</v>
      </c>
      <c r="AC651" s="19">
        <v>0</v>
      </c>
      <c r="AD651" s="19">
        <v>0</v>
      </c>
      <c r="AE651" s="19">
        <v>0</v>
      </c>
      <c r="AF651" s="19">
        <v>0</v>
      </c>
      <c r="AG651" s="19">
        <v>0</v>
      </c>
      <c r="AH651" s="19">
        <v>0</v>
      </c>
      <c r="AI651" s="19">
        <v>0</v>
      </c>
      <c r="AJ651" s="19">
        <v>0</v>
      </c>
      <c r="AK651" s="19">
        <v>0</v>
      </c>
      <c r="AL651" s="19">
        <v>0</v>
      </c>
      <c r="AM651" s="19">
        <v>0</v>
      </c>
      <c r="AN651" s="19">
        <v>0</v>
      </c>
      <c r="AO651" s="19">
        <v>0</v>
      </c>
      <c r="AP651" s="19">
        <v>0</v>
      </c>
    </row>
    <row r="652" spans="1:42" hidden="1">
      <c r="A652" s="15" t="s">
        <v>697</v>
      </c>
      <c r="B652" s="16" t="s">
        <v>698</v>
      </c>
      <c r="C652" s="17" t="s">
        <v>200</v>
      </c>
      <c r="D652" s="17" t="s">
        <v>201</v>
      </c>
      <c r="E652" s="17" t="s">
        <v>711</v>
      </c>
      <c r="F652" s="18" t="s">
        <v>712</v>
      </c>
      <c r="G652" s="19">
        <v>0</v>
      </c>
      <c r="H652" s="19">
        <v>0</v>
      </c>
      <c r="I652" s="19">
        <v>0</v>
      </c>
      <c r="J652" s="19">
        <v>0</v>
      </c>
      <c r="K652" s="19">
        <v>0</v>
      </c>
      <c r="L652" s="19">
        <v>0</v>
      </c>
      <c r="M652" s="19">
        <v>0</v>
      </c>
      <c r="N652" s="19">
        <v>0</v>
      </c>
      <c r="O652" s="19">
        <v>0</v>
      </c>
      <c r="P652" s="19">
        <v>0</v>
      </c>
      <c r="Q652" s="19">
        <v>0</v>
      </c>
      <c r="R652" s="19">
        <v>0</v>
      </c>
      <c r="S652" s="19">
        <v>0</v>
      </c>
      <c r="T652" s="19">
        <v>0</v>
      </c>
      <c r="U652" s="19">
        <v>0</v>
      </c>
      <c r="V652" s="19">
        <v>0</v>
      </c>
      <c r="W652" s="19">
        <v>0</v>
      </c>
      <c r="X652" s="19">
        <v>0</v>
      </c>
      <c r="Y652" s="19">
        <v>0</v>
      </c>
      <c r="Z652" s="19">
        <v>0</v>
      </c>
      <c r="AA652" s="19">
        <v>0</v>
      </c>
      <c r="AB652" s="19">
        <v>0</v>
      </c>
      <c r="AC652" s="19">
        <v>0</v>
      </c>
      <c r="AD652" s="19">
        <v>0</v>
      </c>
      <c r="AE652" s="19">
        <v>0</v>
      </c>
      <c r="AF652" s="19">
        <v>0</v>
      </c>
      <c r="AG652" s="19">
        <v>0</v>
      </c>
      <c r="AH652" s="19">
        <v>0</v>
      </c>
      <c r="AI652" s="19">
        <v>0</v>
      </c>
      <c r="AJ652" s="19">
        <v>0</v>
      </c>
      <c r="AK652" s="19">
        <v>0</v>
      </c>
      <c r="AL652" s="19">
        <v>0</v>
      </c>
      <c r="AM652" s="19">
        <v>0</v>
      </c>
      <c r="AN652" s="19">
        <v>0</v>
      </c>
      <c r="AO652" s="19">
        <v>0</v>
      </c>
      <c r="AP652" s="19">
        <v>0</v>
      </c>
    </row>
    <row r="653" spans="1:42" hidden="1">
      <c r="A653" s="15" t="s">
        <v>697</v>
      </c>
      <c r="B653" s="16" t="s">
        <v>698</v>
      </c>
      <c r="C653" s="17" t="s">
        <v>200</v>
      </c>
      <c r="D653" s="17" t="s">
        <v>713</v>
      </c>
      <c r="E653" s="17" t="s">
        <v>232</v>
      </c>
      <c r="F653" s="18" t="s">
        <v>714</v>
      </c>
      <c r="G653" s="19">
        <v>0</v>
      </c>
      <c r="H653" s="19">
        <v>0</v>
      </c>
      <c r="I653" s="19">
        <v>0</v>
      </c>
      <c r="J653" s="19">
        <v>0</v>
      </c>
      <c r="K653" s="19">
        <v>0</v>
      </c>
      <c r="L653" s="19">
        <v>0</v>
      </c>
      <c r="M653" s="19">
        <v>0</v>
      </c>
      <c r="N653" s="19">
        <v>0</v>
      </c>
      <c r="O653" s="19">
        <v>0</v>
      </c>
      <c r="P653" s="19">
        <v>0</v>
      </c>
      <c r="Q653" s="19">
        <v>858968.98688438267</v>
      </c>
      <c r="R653" s="19">
        <v>0</v>
      </c>
      <c r="S653" s="19">
        <v>0</v>
      </c>
      <c r="T653" s="19">
        <v>0</v>
      </c>
      <c r="U653" s="19">
        <v>0</v>
      </c>
      <c r="V653" s="19">
        <v>0</v>
      </c>
      <c r="W653" s="19">
        <v>0</v>
      </c>
      <c r="X653" s="19">
        <v>0</v>
      </c>
      <c r="Y653" s="19">
        <v>0</v>
      </c>
      <c r="Z653" s="19">
        <v>0</v>
      </c>
      <c r="AA653" s="19">
        <v>0</v>
      </c>
      <c r="AB653" s="19">
        <v>0</v>
      </c>
      <c r="AC653" s="19">
        <v>0</v>
      </c>
      <c r="AD653" s="19">
        <v>0</v>
      </c>
      <c r="AE653" s="19">
        <v>0</v>
      </c>
      <c r="AF653" s="19">
        <v>0</v>
      </c>
      <c r="AG653" s="19">
        <v>0</v>
      </c>
      <c r="AH653" s="19">
        <v>0</v>
      </c>
      <c r="AI653" s="19">
        <v>0</v>
      </c>
      <c r="AJ653" s="19">
        <v>0</v>
      </c>
      <c r="AK653" s="19">
        <v>0</v>
      </c>
      <c r="AL653" s="19">
        <v>0</v>
      </c>
      <c r="AM653" s="19">
        <v>0</v>
      </c>
      <c r="AN653" s="19">
        <v>0</v>
      </c>
      <c r="AO653" s="19">
        <v>0</v>
      </c>
      <c r="AP653" s="19">
        <v>0</v>
      </c>
    </row>
    <row r="654" spans="1:42" hidden="1">
      <c r="A654" s="15" t="s">
        <v>697</v>
      </c>
      <c r="B654" s="16" t="s">
        <v>698</v>
      </c>
      <c r="C654" s="17" t="s">
        <v>200</v>
      </c>
      <c r="D654" s="17" t="s">
        <v>715</v>
      </c>
      <c r="E654" s="17" t="s">
        <v>232</v>
      </c>
      <c r="F654" s="18" t="s">
        <v>716</v>
      </c>
      <c r="G654" s="19">
        <v>0</v>
      </c>
      <c r="H654" s="19">
        <v>0</v>
      </c>
      <c r="I654" s="19">
        <v>0</v>
      </c>
      <c r="J654" s="19">
        <v>0</v>
      </c>
      <c r="K654" s="19">
        <v>0</v>
      </c>
      <c r="L654" s="19">
        <v>0</v>
      </c>
      <c r="M654" s="19">
        <v>0</v>
      </c>
      <c r="N654" s="19">
        <v>66536.114225854908</v>
      </c>
      <c r="O654" s="19">
        <v>0</v>
      </c>
      <c r="P654" s="19">
        <v>0</v>
      </c>
      <c r="Q654" s="19">
        <v>0</v>
      </c>
      <c r="R654" s="19">
        <v>0</v>
      </c>
      <c r="S654" s="19">
        <v>0</v>
      </c>
      <c r="T654" s="19">
        <v>0</v>
      </c>
      <c r="U654" s="19">
        <v>0</v>
      </c>
      <c r="V654" s="19">
        <v>0</v>
      </c>
      <c r="W654" s="19">
        <v>0</v>
      </c>
      <c r="X654" s="19">
        <v>0</v>
      </c>
      <c r="Y654" s="19">
        <v>0</v>
      </c>
      <c r="Z654" s="19">
        <v>0</v>
      </c>
      <c r="AA654" s="19">
        <v>0</v>
      </c>
      <c r="AB654" s="19">
        <v>0</v>
      </c>
      <c r="AC654" s="19">
        <v>0</v>
      </c>
      <c r="AD654" s="19">
        <v>0</v>
      </c>
      <c r="AE654" s="19">
        <v>0</v>
      </c>
      <c r="AF654" s="19">
        <v>0</v>
      </c>
      <c r="AG654" s="19">
        <v>0</v>
      </c>
      <c r="AH654" s="19">
        <v>0</v>
      </c>
      <c r="AI654" s="19">
        <v>0</v>
      </c>
      <c r="AJ654" s="19">
        <v>0</v>
      </c>
      <c r="AK654" s="19">
        <v>0</v>
      </c>
      <c r="AL654" s="19">
        <v>0</v>
      </c>
      <c r="AM654" s="19">
        <v>0</v>
      </c>
      <c r="AN654" s="19">
        <v>0</v>
      </c>
      <c r="AO654" s="19">
        <v>0</v>
      </c>
      <c r="AP654" s="19">
        <v>0</v>
      </c>
    </row>
    <row r="655" spans="1:42" hidden="1">
      <c r="A655" s="15" t="s">
        <v>697</v>
      </c>
      <c r="B655" s="16" t="s">
        <v>698</v>
      </c>
      <c r="C655" s="17" t="s">
        <v>200</v>
      </c>
      <c r="D655" s="17" t="s">
        <v>717</v>
      </c>
      <c r="E655" s="17" t="s">
        <v>232</v>
      </c>
      <c r="F655" s="18" t="s">
        <v>718</v>
      </c>
      <c r="G655" s="19">
        <v>0</v>
      </c>
      <c r="H655" s="19">
        <v>0</v>
      </c>
      <c r="I655" s="19">
        <v>0</v>
      </c>
      <c r="J655" s="19">
        <v>0</v>
      </c>
      <c r="K655" s="19">
        <v>0</v>
      </c>
      <c r="L655" s="19">
        <v>0</v>
      </c>
      <c r="M655" s="19">
        <v>0</v>
      </c>
      <c r="N655" s="19">
        <v>0</v>
      </c>
      <c r="O655" s="19">
        <v>0</v>
      </c>
      <c r="P655" s="19">
        <v>0</v>
      </c>
      <c r="Q655" s="19">
        <v>0</v>
      </c>
      <c r="R655" s="19">
        <v>82233.371396557384</v>
      </c>
      <c r="S655" s="19">
        <v>0</v>
      </c>
      <c r="T655" s="19">
        <v>0</v>
      </c>
      <c r="U655" s="19">
        <v>0</v>
      </c>
      <c r="V655" s="19">
        <v>0</v>
      </c>
      <c r="W655" s="19">
        <v>0</v>
      </c>
      <c r="X655" s="19">
        <v>0</v>
      </c>
      <c r="Y655" s="19">
        <v>0</v>
      </c>
      <c r="Z655" s="19">
        <v>0</v>
      </c>
      <c r="AA655" s="19">
        <v>0</v>
      </c>
      <c r="AB655" s="19">
        <v>0</v>
      </c>
      <c r="AC655" s="19">
        <v>0</v>
      </c>
      <c r="AD655" s="19">
        <v>0</v>
      </c>
      <c r="AE655" s="19">
        <v>0</v>
      </c>
      <c r="AF655" s="19">
        <v>0</v>
      </c>
      <c r="AG655" s="19">
        <v>0</v>
      </c>
      <c r="AH655" s="19">
        <v>0</v>
      </c>
      <c r="AI655" s="19">
        <v>0</v>
      </c>
      <c r="AJ655" s="19">
        <v>0</v>
      </c>
      <c r="AK655" s="19">
        <v>0</v>
      </c>
      <c r="AL655" s="19">
        <v>0</v>
      </c>
      <c r="AM655" s="19">
        <v>0</v>
      </c>
      <c r="AN655" s="19">
        <v>0</v>
      </c>
      <c r="AO655" s="19">
        <v>0</v>
      </c>
      <c r="AP655" s="19">
        <v>0</v>
      </c>
    </row>
    <row r="656" spans="1:42" hidden="1">
      <c r="A656" s="15" t="s">
        <v>697</v>
      </c>
      <c r="B656" s="16" t="s">
        <v>698</v>
      </c>
      <c r="C656" s="17" t="s">
        <v>200</v>
      </c>
      <c r="D656" s="17" t="s">
        <v>304</v>
      </c>
      <c r="E656" s="17" t="s">
        <v>705</v>
      </c>
      <c r="F656" s="18" t="s">
        <v>719</v>
      </c>
      <c r="G656" s="19">
        <v>0</v>
      </c>
      <c r="H656" s="19">
        <v>0</v>
      </c>
      <c r="I656" s="19">
        <v>0</v>
      </c>
      <c r="J656" s="19">
        <v>0</v>
      </c>
      <c r="K656" s="19">
        <v>0</v>
      </c>
      <c r="L656" s="19">
        <v>0</v>
      </c>
      <c r="M656" s="19">
        <v>0</v>
      </c>
      <c r="N656" s="19">
        <v>0</v>
      </c>
      <c r="O656" s="19">
        <v>0</v>
      </c>
      <c r="P656" s="19">
        <v>0</v>
      </c>
      <c r="Q656" s="19">
        <v>0</v>
      </c>
      <c r="R656" s="19">
        <v>0</v>
      </c>
      <c r="S656" s="19">
        <v>0</v>
      </c>
      <c r="T656" s="19">
        <v>0</v>
      </c>
      <c r="U656" s="19">
        <v>0</v>
      </c>
      <c r="V656" s="19">
        <v>0</v>
      </c>
      <c r="W656" s="19">
        <v>0</v>
      </c>
      <c r="X656" s="19">
        <v>0</v>
      </c>
      <c r="Y656" s="19">
        <v>0</v>
      </c>
      <c r="Z656" s="19">
        <v>0</v>
      </c>
      <c r="AA656" s="19">
        <v>0</v>
      </c>
      <c r="AB656" s="19">
        <v>0</v>
      </c>
      <c r="AC656" s="19">
        <v>0</v>
      </c>
      <c r="AD656" s="19">
        <v>0</v>
      </c>
      <c r="AE656" s="19">
        <v>0</v>
      </c>
      <c r="AF656" s="19">
        <v>0</v>
      </c>
      <c r="AG656" s="19">
        <v>0</v>
      </c>
      <c r="AH656" s="19">
        <v>0</v>
      </c>
      <c r="AI656" s="19">
        <v>0</v>
      </c>
      <c r="AJ656" s="19">
        <v>0</v>
      </c>
      <c r="AK656" s="19">
        <v>0</v>
      </c>
      <c r="AL656" s="19">
        <v>0</v>
      </c>
      <c r="AM656" s="19">
        <v>0</v>
      </c>
      <c r="AN656" s="19">
        <v>0</v>
      </c>
      <c r="AO656" s="19">
        <v>0</v>
      </c>
      <c r="AP656" s="19">
        <v>0</v>
      </c>
    </row>
    <row r="657" spans="1:42" hidden="1">
      <c r="A657" s="15" t="s">
        <v>697</v>
      </c>
      <c r="B657" s="16" t="s">
        <v>698</v>
      </c>
      <c r="C657" s="17" t="s">
        <v>200</v>
      </c>
      <c r="D657" s="17" t="s">
        <v>304</v>
      </c>
      <c r="E657" s="17" t="s">
        <v>232</v>
      </c>
      <c r="F657" s="18" t="s">
        <v>720</v>
      </c>
      <c r="G657" s="19">
        <v>0</v>
      </c>
      <c r="H657" s="19">
        <v>166485.09542181698</v>
      </c>
      <c r="I657" s="19">
        <v>0</v>
      </c>
      <c r="J657" s="19">
        <v>0</v>
      </c>
      <c r="K657" s="19">
        <v>0</v>
      </c>
      <c r="L657" s="19">
        <v>0</v>
      </c>
      <c r="M657" s="19">
        <v>0</v>
      </c>
      <c r="N657" s="19">
        <v>0</v>
      </c>
      <c r="O657" s="19">
        <v>0</v>
      </c>
      <c r="P657" s="19">
        <v>0</v>
      </c>
      <c r="Q657" s="19">
        <v>0</v>
      </c>
      <c r="R657" s="19">
        <v>0</v>
      </c>
      <c r="S657" s="19">
        <v>0</v>
      </c>
      <c r="T657" s="19">
        <v>0</v>
      </c>
      <c r="U657" s="19">
        <v>0</v>
      </c>
      <c r="V657" s="19">
        <v>0</v>
      </c>
      <c r="W657" s="19">
        <v>0</v>
      </c>
      <c r="X657" s="19">
        <v>0</v>
      </c>
      <c r="Y657" s="19">
        <v>0</v>
      </c>
      <c r="Z657" s="19">
        <v>0</v>
      </c>
      <c r="AA657" s="19">
        <v>0</v>
      </c>
      <c r="AB657" s="19">
        <v>0</v>
      </c>
      <c r="AC657" s="19">
        <v>0</v>
      </c>
      <c r="AD657" s="19">
        <v>0</v>
      </c>
      <c r="AE657" s="19">
        <v>0</v>
      </c>
      <c r="AF657" s="19">
        <v>0</v>
      </c>
      <c r="AG657" s="19">
        <v>0</v>
      </c>
      <c r="AH657" s="19">
        <v>0</v>
      </c>
      <c r="AI657" s="19">
        <v>0</v>
      </c>
      <c r="AJ657" s="19">
        <v>0</v>
      </c>
      <c r="AK657" s="19">
        <v>0</v>
      </c>
      <c r="AL657" s="19">
        <v>0</v>
      </c>
      <c r="AM657" s="19">
        <v>0</v>
      </c>
      <c r="AN657" s="19">
        <v>0</v>
      </c>
      <c r="AO657" s="19">
        <v>0</v>
      </c>
      <c r="AP657" s="19">
        <v>0</v>
      </c>
    </row>
    <row r="658" spans="1:42" hidden="1">
      <c r="A658" s="15" t="s">
        <v>697</v>
      </c>
      <c r="B658" s="16" t="s">
        <v>698</v>
      </c>
      <c r="C658" s="17" t="s">
        <v>200</v>
      </c>
      <c r="D658" s="17" t="s">
        <v>721</v>
      </c>
      <c r="E658" s="17" t="s">
        <v>232</v>
      </c>
      <c r="F658" s="18" t="s">
        <v>722</v>
      </c>
      <c r="G658" s="19">
        <v>0</v>
      </c>
      <c r="H658" s="19">
        <v>0</v>
      </c>
      <c r="I658" s="19">
        <v>0</v>
      </c>
      <c r="J658" s="19">
        <v>0</v>
      </c>
      <c r="K658" s="19">
        <v>0</v>
      </c>
      <c r="L658" s="19">
        <v>0</v>
      </c>
      <c r="M658" s="19">
        <v>0</v>
      </c>
      <c r="N658" s="19">
        <v>0</v>
      </c>
      <c r="O658" s="19">
        <v>615264.45704956981</v>
      </c>
      <c r="P658" s="19">
        <v>0</v>
      </c>
      <c r="Q658" s="19">
        <v>0</v>
      </c>
      <c r="R658" s="19">
        <v>2098795.25314957</v>
      </c>
      <c r="S658" s="19">
        <v>0</v>
      </c>
      <c r="T658" s="19">
        <v>0</v>
      </c>
      <c r="U658" s="19">
        <v>0</v>
      </c>
      <c r="V658" s="19">
        <v>0</v>
      </c>
      <c r="W658" s="19">
        <v>0</v>
      </c>
      <c r="X658" s="19">
        <v>0</v>
      </c>
      <c r="Y658" s="19">
        <v>0</v>
      </c>
      <c r="Z658" s="19">
        <v>0</v>
      </c>
      <c r="AA658" s="19">
        <v>0</v>
      </c>
      <c r="AB658" s="19">
        <v>0</v>
      </c>
      <c r="AC658" s="19">
        <v>0</v>
      </c>
      <c r="AD658" s="19">
        <v>0</v>
      </c>
      <c r="AE658" s="19">
        <v>0</v>
      </c>
      <c r="AF658" s="19">
        <v>0</v>
      </c>
      <c r="AG658" s="19">
        <v>0</v>
      </c>
      <c r="AH658" s="19">
        <v>0</v>
      </c>
      <c r="AI658" s="19">
        <v>0</v>
      </c>
      <c r="AJ658" s="19">
        <v>0</v>
      </c>
      <c r="AK658" s="19">
        <v>0</v>
      </c>
      <c r="AL658" s="19">
        <v>0</v>
      </c>
      <c r="AM658" s="19">
        <v>0</v>
      </c>
      <c r="AN658" s="19">
        <v>0</v>
      </c>
      <c r="AO658" s="19">
        <v>0</v>
      </c>
      <c r="AP658" s="19">
        <v>0</v>
      </c>
    </row>
    <row r="659" spans="1:42" hidden="1">
      <c r="A659" s="15" t="s">
        <v>697</v>
      </c>
      <c r="B659" s="16" t="s">
        <v>698</v>
      </c>
      <c r="C659" s="17" t="s">
        <v>200</v>
      </c>
      <c r="D659" s="17" t="s">
        <v>723</v>
      </c>
      <c r="E659" s="17" t="s">
        <v>232</v>
      </c>
      <c r="F659" s="18" t="s">
        <v>724</v>
      </c>
      <c r="G659" s="19">
        <v>0</v>
      </c>
      <c r="H659" s="19">
        <v>0</v>
      </c>
      <c r="I659" s="19">
        <v>0</v>
      </c>
      <c r="J659" s="19">
        <v>0</v>
      </c>
      <c r="K659" s="19">
        <v>0</v>
      </c>
      <c r="L659" s="19">
        <v>0</v>
      </c>
      <c r="M659" s="19">
        <v>0</v>
      </c>
      <c r="N659" s="19">
        <v>0</v>
      </c>
      <c r="O659" s="19">
        <v>0</v>
      </c>
      <c r="P659" s="19">
        <v>0</v>
      </c>
      <c r="Q659" s="19">
        <v>0</v>
      </c>
      <c r="R659" s="19">
        <v>4947589.7596872132</v>
      </c>
      <c r="S659" s="19">
        <v>0</v>
      </c>
      <c r="T659" s="19">
        <v>0</v>
      </c>
      <c r="U659" s="19">
        <v>0</v>
      </c>
      <c r="V659" s="19">
        <v>0</v>
      </c>
      <c r="W659" s="19">
        <v>0</v>
      </c>
      <c r="X659" s="19">
        <v>0</v>
      </c>
      <c r="Y659" s="19">
        <v>0</v>
      </c>
      <c r="Z659" s="19">
        <v>0</v>
      </c>
      <c r="AA659" s="19">
        <v>0</v>
      </c>
      <c r="AB659" s="19">
        <v>0</v>
      </c>
      <c r="AC659" s="19">
        <v>0</v>
      </c>
      <c r="AD659" s="19">
        <v>0</v>
      </c>
      <c r="AE659" s="19">
        <v>0</v>
      </c>
      <c r="AF659" s="19">
        <v>0</v>
      </c>
      <c r="AG659" s="19">
        <v>0</v>
      </c>
      <c r="AH659" s="19">
        <v>0</v>
      </c>
      <c r="AI659" s="19">
        <v>0</v>
      </c>
      <c r="AJ659" s="19">
        <v>0</v>
      </c>
      <c r="AK659" s="19">
        <v>0</v>
      </c>
      <c r="AL659" s="19">
        <v>0</v>
      </c>
      <c r="AM659" s="19">
        <v>0</v>
      </c>
      <c r="AN659" s="19">
        <v>0</v>
      </c>
      <c r="AO659" s="19">
        <v>0</v>
      </c>
      <c r="AP659" s="19">
        <v>0</v>
      </c>
    </row>
    <row r="660" spans="1:42" hidden="1">
      <c r="A660" s="15" t="s">
        <v>697</v>
      </c>
      <c r="B660" s="16" t="s">
        <v>698</v>
      </c>
      <c r="C660" s="17" t="s">
        <v>200</v>
      </c>
      <c r="D660" s="17" t="s">
        <v>725</v>
      </c>
      <c r="E660" s="17" t="s">
        <v>232</v>
      </c>
      <c r="F660" s="18" t="s">
        <v>726</v>
      </c>
      <c r="G660" s="19">
        <v>0</v>
      </c>
      <c r="H660" s="19">
        <v>0</v>
      </c>
      <c r="I660" s="19">
        <v>0</v>
      </c>
      <c r="J660" s="19">
        <v>0</v>
      </c>
      <c r="K660" s="19">
        <v>0</v>
      </c>
      <c r="L660" s="19">
        <v>0</v>
      </c>
      <c r="M660" s="19">
        <v>0</v>
      </c>
      <c r="N660" s="19">
        <v>0</v>
      </c>
      <c r="O660" s="19">
        <v>0</v>
      </c>
      <c r="P660" s="19">
        <v>0</v>
      </c>
      <c r="Q660" s="19">
        <v>0</v>
      </c>
      <c r="R660" s="19">
        <v>970582.56673916592</v>
      </c>
      <c r="S660" s="19">
        <v>0</v>
      </c>
      <c r="T660" s="19">
        <v>0</v>
      </c>
      <c r="U660" s="19">
        <v>0</v>
      </c>
      <c r="V660" s="19">
        <v>0</v>
      </c>
      <c r="W660" s="19">
        <v>0</v>
      </c>
      <c r="X660" s="19">
        <v>0</v>
      </c>
      <c r="Y660" s="19">
        <v>0</v>
      </c>
      <c r="Z660" s="19">
        <v>0</v>
      </c>
      <c r="AA660" s="19">
        <v>0</v>
      </c>
      <c r="AB660" s="19">
        <v>0</v>
      </c>
      <c r="AC660" s="19">
        <v>0</v>
      </c>
      <c r="AD660" s="19">
        <v>0</v>
      </c>
      <c r="AE660" s="19">
        <v>0</v>
      </c>
      <c r="AF660" s="19">
        <v>0</v>
      </c>
      <c r="AG660" s="19">
        <v>0</v>
      </c>
      <c r="AH660" s="19">
        <v>0</v>
      </c>
      <c r="AI660" s="19">
        <v>0</v>
      </c>
      <c r="AJ660" s="19">
        <v>0</v>
      </c>
      <c r="AK660" s="19">
        <v>0</v>
      </c>
      <c r="AL660" s="19">
        <v>0</v>
      </c>
      <c r="AM660" s="19">
        <v>0</v>
      </c>
      <c r="AN660" s="19">
        <v>0</v>
      </c>
      <c r="AO660" s="19">
        <v>0</v>
      </c>
      <c r="AP660" s="19">
        <v>0</v>
      </c>
    </row>
    <row r="661" spans="1:42" hidden="1">
      <c r="A661" s="15" t="s">
        <v>697</v>
      </c>
      <c r="B661" s="16" t="s">
        <v>698</v>
      </c>
      <c r="C661" s="17" t="s">
        <v>200</v>
      </c>
      <c r="D661" s="17" t="s">
        <v>350</v>
      </c>
      <c r="E661" s="17" t="s">
        <v>232</v>
      </c>
      <c r="F661" s="18" t="s">
        <v>727</v>
      </c>
      <c r="G661" s="19">
        <v>0</v>
      </c>
      <c r="H661" s="19">
        <v>0</v>
      </c>
      <c r="I661" s="19">
        <v>0</v>
      </c>
      <c r="J661" s="19">
        <v>0</v>
      </c>
      <c r="K661" s="19">
        <v>0</v>
      </c>
      <c r="L661" s="19">
        <v>0</v>
      </c>
      <c r="M661" s="19">
        <v>0</v>
      </c>
      <c r="N661" s="19">
        <v>0</v>
      </c>
      <c r="O661" s="19">
        <v>0</v>
      </c>
      <c r="P661" s="19">
        <v>0</v>
      </c>
      <c r="Q661" s="19">
        <v>0</v>
      </c>
      <c r="R661" s="19">
        <v>0</v>
      </c>
      <c r="S661" s="19">
        <v>0</v>
      </c>
      <c r="T661" s="19">
        <v>0</v>
      </c>
      <c r="U661" s="19">
        <v>1190921.0793924946</v>
      </c>
      <c r="V661" s="19">
        <v>0</v>
      </c>
      <c r="W661" s="19">
        <v>436488.85725073353</v>
      </c>
      <c r="X661" s="19">
        <v>0</v>
      </c>
      <c r="Y661" s="19">
        <v>0</v>
      </c>
      <c r="Z661" s="19">
        <v>0</v>
      </c>
      <c r="AA661" s="19">
        <v>0</v>
      </c>
      <c r="AB661" s="19">
        <v>0</v>
      </c>
      <c r="AC661" s="19">
        <v>0</v>
      </c>
      <c r="AD661" s="19">
        <v>0</v>
      </c>
      <c r="AE661" s="19">
        <v>0</v>
      </c>
      <c r="AF661" s="19">
        <v>0</v>
      </c>
      <c r="AG661" s="19">
        <v>0</v>
      </c>
      <c r="AH661" s="19">
        <v>0</v>
      </c>
      <c r="AI661" s="19">
        <v>0</v>
      </c>
      <c r="AJ661" s="19">
        <v>0</v>
      </c>
      <c r="AK661" s="19">
        <v>0</v>
      </c>
      <c r="AL661" s="19">
        <v>0</v>
      </c>
      <c r="AM661" s="19">
        <v>0</v>
      </c>
      <c r="AN661" s="19">
        <v>0</v>
      </c>
      <c r="AO661" s="19">
        <v>0</v>
      </c>
      <c r="AP661" s="19">
        <v>0</v>
      </c>
    </row>
    <row r="662" spans="1:42" hidden="1">
      <c r="A662" s="15" t="s">
        <v>697</v>
      </c>
      <c r="B662" s="16" t="s">
        <v>698</v>
      </c>
      <c r="C662" s="17" t="s">
        <v>200</v>
      </c>
      <c r="D662" s="17" t="s">
        <v>728</v>
      </c>
      <c r="E662" s="17" t="s">
        <v>232</v>
      </c>
      <c r="F662" s="18" t="s">
        <v>729</v>
      </c>
      <c r="G662" s="19">
        <v>0</v>
      </c>
      <c r="H662" s="19">
        <v>0</v>
      </c>
      <c r="I662" s="19">
        <v>363580.99495184113</v>
      </c>
      <c r="J662" s="19">
        <v>0</v>
      </c>
      <c r="K662" s="19">
        <v>0</v>
      </c>
      <c r="L662" s="19">
        <v>0</v>
      </c>
      <c r="M662" s="19">
        <v>0</v>
      </c>
      <c r="N662" s="19">
        <v>0</v>
      </c>
      <c r="O662" s="19">
        <v>0</v>
      </c>
      <c r="P662" s="19">
        <v>0</v>
      </c>
      <c r="Q662" s="19">
        <v>0</v>
      </c>
      <c r="R662" s="19">
        <v>340310.40318595764</v>
      </c>
      <c r="S662" s="19">
        <v>0</v>
      </c>
      <c r="T662" s="19">
        <v>0</v>
      </c>
      <c r="U662" s="19">
        <v>0</v>
      </c>
      <c r="V662" s="19">
        <v>0</v>
      </c>
      <c r="W662" s="19">
        <v>0</v>
      </c>
      <c r="X662" s="19">
        <v>0</v>
      </c>
      <c r="Y662" s="19">
        <v>0</v>
      </c>
      <c r="Z662" s="19">
        <v>488953.35620405554</v>
      </c>
      <c r="AA662" s="19">
        <v>0</v>
      </c>
      <c r="AB662" s="19">
        <v>0</v>
      </c>
      <c r="AC662" s="19">
        <v>0</v>
      </c>
      <c r="AD662" s="19">
        <v>0</v>
      </c>
      <c r="AE662" s="19">
        <v>0</v>
      </c>
      <c r="AF662" s="19">
        <v>0</v>
      </c>
      <c r="AG662" s="19">
        <v>0</v>
      </c>
      <c r="AH662" s="19">
        <v>0</v>
      </c>
      <c r="AI662" s="19">
        <v>0</v>
      </c>
      <c r="AJ662" s="19">
        <v>0</v>
      </c>
      <c r="AK662" s="19">
        <v>0</v>
      </c>
      <c r="AL662" s="19">
        <v>0</v>
      </c>
      <c r="AM662" s="19">
        <v>0</v>
      </c>
      <c r="AN662" s="19">
        <v>0</v>
      </c>
      <c r="AO662" s="19">
        <v>0</v>
      </c>
      <c r="AP662" s="19">
        <v>0</v>
      </c>
    </row>
    <row r="663" spans="1:42" hidden="1">
      <c r="A663" s="15" t="s">
        <v>697</v>
      </c>
      <c r="B663" s="16" t="s">
        <v>698</v>
      </c>
      <c r="C663" s="17" t="s">
        <v>200</v>
      </c>
      <c r="D663" s="17" t="s">
        <v>730</v>
      </c>
      <c r="E663" s="17" t="s">
        <v>701</v>
      </c>
      <c r="F663" s="18" t="s">
        <v>731</v>
      </c>
      <c r="G663" s="19">
        <v>0</v>
      </c>
      <c r="H663" s="19">
        <v>0</v>
      </c>
      <c r="I663" s="19">
        <v>0</v>
      </c>
      <c r="J663" s="19">
        <v>0</v>
      </c>
      <c r="K663" s="19">
        <v>0</v>
      </c>
      <c r="L663" s="19">
        <v>0</v>
      </c>
      <c r="M663" s="19">
        <v>0</v>
      </c>
      <c r="N663" s="19">
        <v>0</v>
      </c>
      <c r="O663" s="19">
        <v>0</v>
      </c>
      <c r="P663" s="19">
        <v>0</v>
      </c>
      <c r="Q663" s="19">
        <v>0</v>
      </c>
      <c r="R663" s="19">
        <v>0</v>
      </c>
      <c r="S663" s="19">
        <v>0</v>
      </c>
      <c r="T663" s="19">
        <v>0</v>
      </c>
      <c r="U663" s="19">
        <v>0</v>
      </c>
      <c r="V663" s="19">
        <v>0</v>
      </c>
      <c r="W663" s="19">
        <v>0</v>
      </c>
      <c r="X663" s="19">
        <v>0</v>
      </c>
      <c r="Y663" s="19">
        <v>0</v>
      </c>
      <c r="Z663" s="19">
        <v>0</v>
      </c>
      <c r="AA663" s="19">
        <v>0</v>
      </c>
      <c r="AB663" s="19">
        <v>0</v>
      </c>
      <c r="AC663" s="19">
        <v>0</v>
      </c>
      <c r="AD663" s="19">
        <v>0</v>
      </c>
      <c r="AE663" s="19">
        <v>0</v>
      </c>
      <c r="AF663" s="19">
        <v>0</v>
      </c>
      <c r="AG663" s="19">
        <v>0</v>
      </c>
      <c r="AH663" s="19">
        <v>0</v>
      </c>
      <c r="AI663" s="19">
        <v>0</v>
      </c>
      <c r="AJ663" s="19">
        <v>0</v>
      </c>
      <c r="AK663" s="19">
        <v>0</v>
      </c>
      <c r="AL663" s="19">
        <v>0</v>
      </c>
      <c r="AM663" s="19">
        <v>0</v>
      </c>
      <c r="AN663" s="19">
        <v>0</v>
      </c>
      <c r="AO663" s="19">
        <v>0</v>
      </c>
      <c r="AP663" s="19">
        <v>0</v>
      </c>
    </row>
    <row r="664" spans="1:42" hidden="1">
      <c r="A664" s="15" t="s">
        <v>697</v>
      </c>
      <c r="B664" s="16" t="s">
        <v>698</v>
      </c>
      <c r="C664" s="17" t="s">
        <v>200</v>
      </c>
      <c r="D664" s="17" t="s">
        <v>730</v>
      </c>
      <c r="E664" s="17" t="s">
        <v>705</v>
      </c>
      <c r="F664" s="18" t="s">
        <v>732</v>
      </c>
      <c r="G664" s="19">
        <v>0</v>
      </c>
      <c r="H664" s="19">
        <v>0</v>
      </c>
      <c r="I664" s="19">
        <v>0</v>
      </c>
      <c r="J664" s="19">
        <v>0</v>
      </c>
      <c r="K664" s="19">
        <v>0</v>
      </c>
      <c r="L664" s="19">
        <v>0</v>
      </c>
      <c r="M664" s="19">
        <v>0</v>
      </c>
      <c r="N664" s="19">
        <v>0</v>
      </c>
      <c r="O664" s="19">
        <v>0</v>
      </c>
      <c r="P664" s="19">
        <v>0</v>
      </c>
      <c r="Q664" s="19">
        <v>0</v>
      </c>
      <c r="R664" s="19">
        <v>0</v>
      </c>
      <c r="S664" s="19">
        <v>0</v>
      </c>
      <c r="T664" s="19">
        <v>0</v>
      </c>
      <c r="U664" s="19">
        <v>0</v>
      </c>
      <c r="V664" s="19">
        <v>0</v>
      </c>
      <c r="W664" s="19">
        <v>0</v>
      </c>
      <c r="X664" s="19">
        <v>0</v>
      </c>
      <c r="Y664" s="19">
        <v>0</v>
      </c>
      <c r="Z664" s="19">
        <v>0</v>
      </c>
      <c r="AA664" s="19">
        <v>0</v>
      </c>
      <c r="AB664" s="19">
        <v>0</v>
      </c>
      <c r="AC664" s="19">
        <v>0</v>
      </c>
      <c r="AD664" s="19">
        <v>0</v>
      </c>
      <c r="AE664" s="19">
        <v>0</v>
      </c>
      <c r="AF664" s="19">
        <v>0</v>
      </c>
      <c r="AG664" s="19">
        <v>0</v>
      </c>
      <c r="AH664" s="19">
        <v>0</v>
      </c>
      <c r="AI664" s="19">
        <v>0</v>
      </c>
      <c r="AJ664" s="19">
        <v>0</v>
      </c>
      <c r="AK664" s="19">
        <v>0</v>
      </c>
      <c r="AL664" s="19">
        <v>0</v>
      </c>
      <c r="AM664" s="19">
        <v>0</v>
      </c>
      <c r="AN664" s="19">
        <v>0</v>
      </c>
      <c r="AO664" s="19">
        <v>0</v>
      </c>
      <c r="AP664" s="19">
        <v>0</v>
      </c>
    </row>
    <row r="665" spans="1:42" hidden="1">
      <c r="A665" s="15" t="s">
        <v>697</v>
      </c>
      <c r="B665" s="16" t="s">
        <v>698</v>
      </c>
      <c r="C665" s="17" t="s">
        <v>200</v>
      </c>
      <c r="D665" s="17" t="s">
        <v>730</v>
      </c>
      <c r="E665" s="17" t="s">
        <v>709</v>
      </c>
      <c r="F665" s="18" t="s">
        <v>733</v>
      </c>
      <c r="G665" s="19">
        <v>0</v>
      </c>
      <c r="H665" s="19">
        <v>0</v>
      </c>
      <c r="I665" s="19">
        <v>0</v>
      </c>
      <c r="J665" s="19">
        <v>0</v>
      </c>
      <c r="K665" s="19">
        <v>0</v>
      </c>
      <c r="L665" s="19">
        <v>0</v>
      </c>
      <c r="M665" s="19">
        <v>0</v>
      </c>
      <c r="N665" s="19">
        <v>0</v>
      </c>
      <c r="O665" s="19">
        <v>0</v>
      </c>
      <c r="P665" s="19">
        <v>0</v>
      </c>
      <c r="Q665" s="19">
        <v>0</v>
      </c>
      <c r="R665" s="19">
        <v>0</v>
      </c>
      <c r="S665" s="19">
        <v>0</v>
      </c>
      <c r="T665" s="19">
        <v>0</v>
      </c>
      <c r="U665" s="19">
        <v>0</v>
      </c>
      <c r="V665" s="19">
        <v>0</v>
      </c>
      <c r="W665" s="19">
        <v>0</v>
      </c>
      <c r="X665" s="19">
        <v>0</v>
      </c>
      <c r="Y665" s="19">
        <v>0</v>
      </c>
      <c r="Z665" s="19">
        <v>0</v>
      </c>
      <c r="AA665" s="19">
        <v>0</v>
      </c>
      <c r="AB665" s="19">
        <v>0</v>
      </c>
      <c r="AC665" s="19">
        <v>0</v>
      </c>
      <c r="AD665" s="19">
        <v>0</v>
      </c>
      <c r="AE665" s="19">
        <v>0</v>
      </c>
      <c r="AF665" s="19">
        <v>0</v>
      </c>
      <c r="AG665" s="19">
        <v>0</v>
      </c>
      <c r="AH665" s="19">
        <v>0</v>
      </c>
      <c r="AI665" s="19">
        <v>0</v>
      </c>
      <c r="AJ665" s="19">
        <v>0</v>
      </c>
      <c r="AK665" s="19">
        <v>0</v>
      </c>
      <c r="AL665" s="19">
        <v>0</v>
      </c>
      <c r="AM665" s="19">
        <v>0</v>
      </c>
      <c r="AN665" s="19">
        <v>0</v>
      </c>
      <c r="AO665" s="19">
        <v>0</v>
      </c>
      <c r="AP665" s="19">
        <v>0</v>
      </c>
    </row>
    <row r="666" spans="1:42" hidden="1">
      <c r="A666" s="15" t="s">
        <v>697</v>
      </c>
      <c r="B666" s="16" t="s">
        <v>698</v>
      </c>
      <c r="C666" s="17" t="s">
        <v>200</v>
      </c>
      <c r="D666" s="17" t="s">
        <v>734</v>
      </c>
      <c r="E666" s="17" t="s">
        <v>232</v>
      </c>
      <c r="F666" s="18" t="s">
        <v>735</v>
      </c>
      <c r="G666" s="19">
        <v>0</v>
      </c>
      <c r="H666" s="19">
        <v>0</v>
      </c>
      <c r="I666" s="19">
        <v>0</v>
      </c>
      <c r="J666" s="19">
        <v>0</v>
      </c>
      <c r="K666" s="19">
        <v>0</v>
      </c>
      <c r="L666" s="19">
        <v>0</v>
      </c>
      <c r="M666" s="19">
        <v>0</v>
      </c>
      <c r="N666" s="19">
        <v>0</v>
      </c>
      <c r="O666" s="19">
        <v>0</v>
      </c>
      <c r="P666" s="19">
        <v>0</v>
      </c>
      <c r="Q666" s="19">
        <v>0</v>
      </c>
      <c r="R666" s="19">
        <v>0</v>
      </c>
      <c r="S666" s="19">
        <v>0</v>
      </c>
      <c r="T666" s="19">
        <v>0</v>
      </c>
      <c r="U666" s="19">
        <v>0</v>
      </c>
      <c r="V666" s="19">
        <v>0</v>
      </c>
      <c r="W666" s="19">
        <v>0</v>
      </c>
      <c r="X666" s="19">
        <v>0</v>
      </c>
      <c r="Y666" s="19">
        <v>0</v>
      </c>
      <c r="Z666" s="19">
        <v>0</v>
      </c>
      <c r="AA666" s="19">
        <v>0</v>
      </c>
      <c r="AB666" s="19">
        <v>0</v>
      </c>
      <c r="AC666" s="19">
        <v>0</v>
      </c>
      <c r="AD666" s="19">
        <v>0</v>
      </c>
      <c r="AE666" s="19">
        <v>0</v>
      </c>
      <c r="AF666" s="19">
        <v>0</v>
      </c>
      <c r="AG666" s="19">
        <v>0</v>
      </c>
      <c r="AH666" s="19">
        <v>0</v>
      </c>
      <c r="AI666" s="19">
        <v>0</v>
      </c>
      <c r="AJ666" s="19">
        <v>0</v>
      </c>
      <c r="AK666" s="19">
        <v>0</v>
      </c>
      <c r="AL666" s="19">
        <v>0</v>
      </c>
      <c r="AM666" s="19">
        <v>0</v>
      </c>
      <c r="AN666" s="19">
        <v>0</v>
      </c>
      <c r="AO666" s="19">
        <v>0</v>
      </c>
      <c r="AP666" s="19">
        <v>0</v>
      </c>
    </row>
    <row r="667" spans="1:42" hidden="1">
      <c r="A667" s="15" t="s">
        <v>697</v>
      </c>
      <c r="B667" s="16" t="s">
        <v>698</v>
      </c>
      <c r="C667" s="17" t="s">
        <v>200</v>
      </c>
      <c r="D667" s="17" t="s">
        <v>736</v>
      </c>
      <c r="E667" s="17" t="s">
        <v>232</v>
      </c>
      <c r="F667" s="18" t="s">
        <v>737</v>
      </c>
      <c r="G667" s="19">
        <v>0</v>
      </c>
      <c r="H667" s="19">
        <v>0</v>
      </c>
      <c r="I667" s="19">
        <v>0</v>
      </c>
      <c r="J667" s="19">
        <v>25259416.664421048</v>
      </c>
      <c r="K667" s="19">
        <v>0</v>
      </c>
      <c r="L667" s="19">
        <v>0</v>
      </c>
      <c r="M667" s="19">
        <v>0</v>
      </c>
      <c r="N667" s="19">
        <v>0</v>
      </c>
      <c r="O667" s="19">
        <v>0</v>
      </c>
      <c r="P667" s="19">
        <v>0</v>
      </c>
      <c r="Q667" s="19">
        <v>0</v>
      </c>
      <c r="R667" s="19">
        <v>0</v>
      </c>
      <c r="S667" s="19">
        <v>0</v>
      </c>
      <c r="T667" s="19">
        <v>0</v>
      </c>
      <c r="U667" s="19">
        <v>0</v>
      </c>
      <c r="V667" s="19">
        <v>0</v>
      </c>
      <c r="W667" s="19">
        <v>0</v>
      </c>
      <c r="X667" s="19">
        <v>0</v>
      </c>
      <c r="Y667" s="19">
        <v>0</v>
      </c>
      <c r="Z667" s="19">
        <v>0</v>
      </c>
      <c r="AA667" s="19">
        <v>0</v>
      </c>
      <c r="AB667" s="19">
        <v>0</v>
      </c>
      <c r="AC667" s="19">
        <v>0</v>
      </c>
      <c r="AD667" s="19">
        <v>0</v>
      </c>
      <c r="AE667" s="19">
        <v>0</v>
      </c>
      <c r="AF667" s="19">
        <v>0</v>
      </c>
      <c r="AG667" s="19">
        <v>0</v>
      </c>
      <c r="AH667" s="19">
        <v>0</v>
      </c>
      <c r="AI667" s="19">
        <v>0</v>
      </c>
      <c r="AJ667" s="19">
        <v>0</v>
      </c>
      <c r="AK667" s="19">
        <v>0</v>
      </c>
      <c r="AL667" s="19">
        <v>0</v>
      </c>
      <c r="AM667" s="19">
        <v>0</v>
      </c>
      <c r="AN667" s="19">
        <v>0</v>
      </c>
      <c r="AO667" s="19">
        <v>0</v>
      </c>
      <c r="AP667" s="19">
        <v>0</v>
      </c>
    </row>
    <row r="668" spans="1:42" hidden="1">
      <c r="A668" s="15" t="s">
        <v>697</v>
      </c>
      <c r="B668" s="16" t="s">
        <v>698</v>
      </c>
      <c r="C668" s="17" t="s">
        <v>200</v>
      </c>
      <c r="D668" s="17" t="s">
        <v>240</v>
      </c>
      <c r="E668" s="17" t="s">
        <v>738</v>
      </c>
      <c r="F668" s="18" t="s">
        <v>739</v>
      </c>
      <c r="G668" s="19">
        <v>0</v>
      </c>
      <c r="H668" s="19">
        <v>0</v>
      </c>
      <c r="I668" s="19">
        <v>0</v>
      </c>
      <c r="J668" s="19">
        <v>0</v>
      </c>
      <c r="K668" s="19">
        <v>0</v>
      </c>
      <c r="L668" s="19">
        <v>0</v>
      </c>
      <c r="M668" s="19">
        <v>0</v>
      </c>
      <c r="N668" s="19">
        <v>0</v>
      </c>
      <c r="O668" s="19">
        <v>0</v>
      </c>
      <c r="P668" s="19">
        <v>0</v>
      </c>
      <c r="Q668" s="19">
        <v>0</v>
      </c>
      <c r="R668" s="19">
        <v>0</v>
      </c>
      <c r="S668" s="19">
        <v>0</v>
      </c>
      <c r="T668" s="19">
        <v>0</v>
      </c>
      <c r="U668" s="19">
        <v>0</v>
      </c>
      <c r="V668" s="19">
        <v>0</v>
      </c>
      <c r="W668" s="19">
        <v>0</v>
      </c>
      <c r="X668" s="19">
        <v>0</v>
      </c>
      <c r="Y668" s="19">
        <v>0</v>
      </c>
      <c r="Z668" s="19">
        <v>0</v>
      </c>
      <c r="AA668" s="19">
        <v>0</v>
      </c>
      <c r="AB668" s="19">
        <v>0</v>
      </c>
      <c r="AC668" s="19">
        <v>0</v>
      </c>
      <c r="AD668" s="19">
        <v>0</v>
      </c>
      <c r="AE668" s="19">
        <v>0</v>
      </c>
      <c r="AF668" s="19">
        <v>0</v>
      </c>
      <c r="AG668" s="19">
        <v>0</v>
      </c>
      <c r="AH668" s="19">
        <v>0</v>
      </c>
      <c r="AI668" s="19">
        <v>0</v>
      </c>
      <c r="AJ668" s="19">
        <v>0</v>
      </c>
      <c r="AK668" s="19">
        <v>0</v>
      </c>
      <c r="AL668" s="19">
        <v>0</v>
      </c>
      <c r="AM668" s="19">
        <v>0</v>
      </c>
      <c r="AN668" s="19">
        <v>0</v>
      </c>
      <c r="AO668" s="19">
        <v>0</v>
      </c>
      <c r="AP668" s="19">
        <v>0</v>
      </c>
    </row>
    <row r="669" spans="1:42" hidden="1">
      <c r="A669" s="15" t="s">
        <v>697</v>
      </c>
      <c r="B669" s="16" t="s">
        <v>698</v>
      </c>
      <c r="C669" s="17" t="s">
        <v>200</v>
      </c>
      <c r="D669" s="17" t="s">
        <v>240</v>
      </c>
      <c r="E669" s="17" t="s">
        <v>701</v>
      </c>
      <c r="F669" s="18" t="s">
        <v>740</v>
      </c>
      <c r="G669" s="19">
        <v>0</v>
      </c>
      <c r="H669" s="19">
        <v>0</v>
      </c>
      <c r="I669" s="19">
        <v>0</v>
      </c>
      <c r="J669" s="19">
        <v>0</v>
      </c>
      <c r="K669" s="19">
        <v>0</v>
      </c>
      <c r="L669" s="19">
        <v>0</v>
      </c>
      <c r="M669" s="19">
        <v>0</v>
      </c>
      <c r="N669" s="19">
        <v>0</v>
      </c>
      <c r="O669" s="19">
        <v>0</v>
      </c>
      <c r="P669" s="19">
        <v>0</v>
      </c>
      <c r="Q669" s="19">
        <v>0</v>
      </c>
      <c r="R669" s="19">
        <v>0</v>
      </c>
      <c r="S669" s="19">
        <v>0</v>
      </c>
      <c r="T669" s="19">
        <v>0</v>
      </c>
      <c r="U669" s="19">
        <v>0</v>
      </c>
      <c r="V669" s="19">
        <v>0</v>
      </c>
      <c r="W669" s="19">
        <v>0</v>
      </c>
      <c r="X669" s="19">
        <v>0</v>
      </c>
      <c r="Y669" s="19">
        <v>0</v>
      </c>
      <c r="Z669" s="19">
        <v>0</v>
      </c>
      <c r="AA669" s="19">
        <v>0</v>
      </c>
      <c r="AB669" s="19">
        <v>0</v>
      </c>
      <c r="AC669" s="19">
        <v>0</v>
      </c>
      <c r="AD669" s="19">
        <v>0</v>
      </c>
      <c r="AE669" s="19">
        <v>0</v>
      </c>
      <c r="AF669" s="19">
        <v>0</v>
      </c>
      <c r="AG669" s="19">
        <v>0</v>
      </c>
      <c r="AH669" s="19">
        <v>0</v>
      </c>
      <c r="AI669" s="19">
        <v>0</v>
      </c>
      <c r="AJ669" s="19">
        <v>0</v>
      </c>
      <c r="AK669" s="19">
        <v>0</v>
      </c>
      <c r="AL669" s="19">
        <v>0</v>
      </c>
      <c r="AM669" s="19">
        <v>0</v>
      </c>
      <c r="AN669" s="19">
        <v>0</v>
      </c>
      <c r="AO669" s="19">
        <v>0</v>
      </c>
      <c r="AP669" s="19">
        <v>0</v>
      </c>
    </row>
    <row r="670" spans="1:42" hidden="1">
      <c r="A670" s="15" t="s">
        <v>697</v>
      </c>
      <c r="B670" s="16" t="s">
        <v>698</v>
      </c>
      <c r="C670" s="17" t="s">
        <v>200</v>
      </c>
      <c r="D670" s="17" t="s">
        <v>240</v>
      </c>
      <c r="E670" s="17" t="s">
        <v>701</v>
      </c>
      <c r="F670" s="18" t="s">
        <v>741</v>
      </c>
      <c r="G670" s="19">
        <v>0</v>
      </c>
      <c r="H670" s="19">
        <v>0</v>
      </c>
      <c r="I670" s="19">
        <v>0</v>
      </c>
      <c r="J670" s="19">
        <v>0</v>
      </c>
      <c r="K670" s="19">
        <v>0</v>
      </c>
      <c r="L670" s="19">
        <v>0</v>
      </c>
      <c r="M670" s="19">
        <v>0</v>
      </c>
      <c r="N670" s="19">
        <v>0</v>
      </c>
      <c r="O670" s="19">
        <v>0</v>
      </c>
      <c r="P670" s="19">
        <v>0</v>
      </c>
      <c r="Q670" s="19">
        <v>0</v>
      </c>
      <c r="R670" s="19">
        <v>0</v>
      </c>
      <c r="S670" s="19">
        <v>0</v>
      </c>
      <c r="T670" s="19">
        <v>0</v>
      </c>
      <c r="U670" s="19">
        <v>0</v>
      </c>
      <c r="V670" s="19">
        <v>0</v>
      </c>
      <c r="W670" s="19">
        <v>0</v>
      </c>
      <c r="X670" s="19">
        <v>0</v>
      </c>
      <c r="Y670" s="19">
        <v>0</v>
      </c>
      <c r="Z670" s="19">
        <v>0</v>
      </c>
      <c r="AA670" s="19">
        <v>0</v>
      </c>
      <c r="AB670" s="19">
        <v>0</v>
      </c>
      <c r="AC670" s="19">
        <v>0</v>
      </c>
      <c r="AD670" s="19">
        <v>0</v>
      </c>
      <c r="AE670" s="19">
        <v>0</v>
      </c>
      <c r="AF670" s="19">
        <v>0</v>
      </c>
      <c r="AG670" s="19">
        <v>0</v>
      </c>
      <c r="AH670" s="19">
        <v>0</v>
      </c>
      <c r="AI670" s="19">
        <v>0</v>
      </c>
      <c r="AJ670" s="19">
        <v>0</v>
      </c>
      <c r="AK670" s="19">
        <v>0</v>
      </c>
      <c r="AL670" s="19">
        <v>0</v>
      </c>
      <c r="AM670" s="19">
        <v>0</v>
      </c>
      <c r="AN670" s="19">
        <v>0</v>
      </c>
      <c r="AO670" s="19">
        <v>0</v>
      </c>
      <c r="AP670" s="19">
        <v>0</v>
      </c>
    </row>
    <row r="671" spans="1:42" hidden="1">
      <c r="A671" s="15" t="s">
        <v>697</v>
      </c>
      <c r="B671" s="16" t="s">
        <v>698</v>
      </c>
      <c r="C671" s="17" t="s">
        <v>200</v>
      </c>
      <c r="D671" s="17" t="s">
        <v>240</v>
      </c>
      <c r="E671" s="17" t="s">
        <v>703</v>
      </c>
      <c r="F671" s="18" t="s">
        <v>742</v>
      </c>
      <c r="G671" s="19">
        <v>0</v>
      </c>
      <c r="H671" s="19">
        <v>0</v>
      </c>
      <c r="I671" s="19">
        <v>0</v>
      </c>
      <c r="J671" s="19">
        <v>0</v>
      </c>
      <c r="K671" s="19">
        <v>0</v>
      </c>
      <c r="L671" s="19">
        <v>0</v>
      </c>
      <c r="M671" s="19">
        <v>0</v>
      </c>
      <c r="N671" s="19">
        <v>0</v>
      </c>
      <c r="O671" s="19">
        <v>0</v>
      </c>
      <c r="P671" s="19">
        <v>0</v>
      </c>
      <c r="Q671" s="19">
        <v>0</v>
      </c>
      <c r="R671" s="19">
        <v>0</v>
      </c>
      <c r="S671" s="19">
        <v>0</v>
      </c>
      <c r="T671" s="19">
        <v>0</v>
      </c>
      <c r="U671" s="19">
        <v>0</v>
      </c>
      <c r="V671" s="19">
        <v>0</v>
      </c>
      <c r="W671" s="19">
        <v>0</v>
      </c>
      <c r="X671" s="19">
        <v>0</v>
      </c>
      <c r="Y671" s="19">
        <v>0</v>
      </c>
      <c r="Z671" s="19">
        <v>0</v>
      </c>
      <c r="AA671" s="19">
        <v>0</v>
      </c>
      <c r="AB671" s="19">
        <v>0</v>
      </c>
      <c r="AC671" s="19">
        <v>0</v>
      </c>
      <c r="AD671" s="19">
        <v>0</v>
      </c>
      <c r="AE671" s="19">
        <v>0</v>
      </c>
      <c r="AF671" s="19">
        <v>0</v>
      </c>
      <c r="AG671" s="19">
        <v>0</v>
      </c>
      <c r="AH671" s="19">
        <v>0</v>
      </c>
      <c r="AI671" s="19">
        <v>0</v>
      </c>
      <c r="AJ671" s="19">
        <v>0</v>
      </c>
      <c r="AK671" s="19">
        <v>0</v>
      </c>
      <c r="AL671" s="19">
        <v>0</v>
      </c>
      <c r="AM671" s="19">
        <v>0</v>
      </c>
      <c r="AN671" s="19">
        <v>0</v>
      </c>
      <c r="AO671" s="19">
        <v>0</v>
      </c>
      <c r="AP671" s="19">
        <v>0</v>
      </c>
    </row>
    <row r="672" spans="1:42" hidden="1">
      <c r="A672" s="15" t="s">
        <v>697</v>
      </c>
      <c r="B672" s="16" t="s">
        <v>698</v>
      </c>
      <c r="C672" s="17" t="s">
        <v>200</v>
      </c>
      <c r="D672" s="17" t="s">
        <v>240</v>
      </c>
      <c r="E672" s="17" t="s">
        <v>703</v>
      </c>
      <c r="F672" s="18" t="s">
        <v>743</v>
      </c>
      <c r="G672" s="19">
        <v>0</v>
      </c>
      <c r="H672" s="19">
        <v>0</v>
      </c>
      <c r="I672" s="19">
        <v>0</v>
      </c>
      <c r="J672" s="19">
        <v>0</v>
      </c>
      <c r="K672" s="19">
        <v>0</v>
      </c>
      <c r="L672" s="19">
        <v>0</v>
      </c>
      <c r="M672" s="19">
        <v>0</v>
      </c>
      <c r="N672" s="19">
        <v>0</v>
      </c>
      <c r="O672" s="19">
        <v>0</v>
      </c>
      <c r="P672" s="19">
        <v>0</v>
      </c>
      <c r="Q672" s="19">
        <v>0</v>
      </c>
      <c r="R672" s="19">
        <v>0</v>
      </c>
      <c r="S672" s="19">
        <v>0</v>
      </c>
      <c r="T672" s="19">
        <v>0</v>
      </c>
      <c r="U672" s="19">
        <v>0</v>
      </c>
      <c r="V672" s="19">
        <v>0</v>
      </c>
      <c r="W672" s="19">
        <v>0</v>
      </c>
      <c r="X672" s="19">
        <v>0</v>
      </c>
      <c r="Y672" s="19">
        <v>0</v>
      </c>
      <c r="Z672" s="19">
        <v>0</v>
      </c>
      <c r="AA672" s="19">
        <v>0</v>
      </c>
      <c r="AB672" s="19">
        <v>0</v>
      </c>
      <c r="AC672" s="19">
        <v>0</v>
      </c>
      <c r="AD672" s="19">
        <v>0</v>
      </c>
      <c r="AE672" s="19">
        <v>0</v>
      </c>
      <c r="AF672" s="19">
        <v>0</v>
      </c>
      <c r="AG672" s="19">
        <v>0</v>
      </c>
      <c r="AH672" s="19">
        <v>0</v>
      </c>
      <c r="AI672" s="19">
        <v>0</v>
      </c>
      <c r="AJ672" s="19">
        <v>0</v>
      </c>
      <c r="AK672" s="19">
        <v>0</v>
      </c>
      <c r="AL672" s="19">
        <v>0</v>
      </c>
      <c r="AM672" s="19">
        <v>0</v>
      </c>
      <c r="AN672" s="19">
        <v>0</v>
      </c>
      <c r="AO672" s="19">
        <v>0</v>
      </c>
      <c r="AP672" s="19">
        <v>0</v>
      </c>
    </row>
    <row r="673" spans="1:42" hidden="1">
      <c r="A673" s="15" t="s">
        <v>697</v>
      </c>
      <c r="B673" s="16" t="s">
        <v>698</v>
      </c>
      <c r="C673" s="17" t="s">
        <v>200</v>
      </c>
      <c r="D673" s="17" t="s">
        <v>240</v>
      </c>
      <c r="E673" s="17" t="s">
        <v>705</v>
      </c>
      <c r="F673" s="18" t="s">
        <v>744</v>
      </c>
      <c r="G673" s="19">
        <v>0</v>
      </c>
      <c r="H673" s="19">
        <v>0</v>
      </c>
      <c r="I673" s="19">
        <v>0</v>
      </c>
      <c r="J673" s="19">
        <v>0</v>
      </c>
      <c r="K673" s="19">
        <v>0</v>
      </c>
      <c r="L673" s="19">
        <v>0</v>
      </c>
      <c r="M673" s="19">
        <v>0</v>
      </c>
      <c r="N673" s="19">
        <v>0</v>
      </c>
      <c r="O673" s="19">
        <v>0</v>
      </c>
      <c r="P673" s="19">
        <v>0</v>
      </c>
      <c r="Q673" s="19">
        <v>0</v>
      </c>
      <c r="R673" s="19">
        <v>0</v>
      </c>
      <c r="S673" s="19">
        <v>0</v>
      </c>
      <c r="T673" s="19">
        <v>0</v>
      </c>
      <c r="U673" s="19">
        <v>0</v>
      </c>
      <c r="V673" s="19">
        <v>0</v>
      </c>
      <c r="W673" s="19">
        <v>0</v>
      </c>
      <c r="X673" s="19">
        <v>0</v>
      </c>
      <c r="Y673" s="19">
        <v>0</v>
      </c>
      <c r="Z673" s="19">
        <v>0</v>
      </c>
      <c r="AA673" s="19">
        <v>0</v>
      </c>
      <c r="AB673" s="19">
        <v>0</v>
      </c>
      <c r="AC673" s="19">
        <v>0</v>
      </c>
      <c r="AD673" s="19">
        <v>0</v>
      </c>
      <c r="AE673" s="19">
        <v>0</v>
      </c>
      <c r="AF673" s="19">
        <v>0</v>
      </c>
      <c r="AG673" s="19">
        <v>0</v>
      </c>
      <c r="AH673" s="19">
        <v>0</v>
      </c>
      <c r="AI673" s="19">
        <v>0</v>
      </c>
      <c r="AJ673" s="19">
        <v>0</v>
      </c>
      <c r="AK673" s="19">
        <v>0</v>
      </c>
      <c r="AL673" s="19">
        <v>0</v>
      </c>
      <c r="AM673" s="19">
        <v>0</v>
      </c>
      <c r="AN673" s="19">
        <v>0</v>
      </c>
      <c r="AO673" s="19">
        <v>0</v>
      </c>
      <c r="AP673" s="19">
        <v>0</v>
      </c>
    </row>
    <row r="674" spans="1:42" hidden="1">
      <c r="A674" s="15" t="s">
        <v>697</v>
      </c>
      <c r="B674" s="16" t="s">
        <v>698</v>
      </c>
      <c r="C674" s="17" t="s">
        <v>200</v>
      </c>
      <c r="D674" s="17" t="s">
        <v>240</v>
      </c>
      <c r="E674" s="17" t="s">
        <v>707</v>
      </c>
      <c r="F674" s="18" t="s">
        <v>745</v>
      </c>
      <c r="G674" s="19">
        <v>0</v>
      </c>
      <c r="H674" s="19">
        <v>0</v>
      </c>
      <c r="I674" s="19">
        <v>0</v>
      </c>
      <c r="J674" s="19">
        <v>0</v>
      </c>
      <c r="K674" s="19">
        <v>0</v>
      </c>
      <c r="L674" s="19">
        <v>0</v>
      </c>
      <c r="M674" s="19">
        <v>0</v>
      </c>
      <c r="N674" s="19">
        <v>0</v>
      </c>
      <c r="O674" s="19">
        <v>0</v>
      </c>
      <c r="P674" s="19">
        <v>0</v>
      </c>
      <c r="Q674" s="19">
        <v>0</v>
      </c>
      <c r="R674" s="19">
        <v>0</v>
      </c>
      <c r="S674" s="19">
        <v>0</v>
      </c>
      <c r="T674" s="19">
        <v>0</v>
      </c>
      <c r="U674" s="19">
        <v>0</v>
      </c>
      <c r="V674" s="19">
        <v>0</v>
      </c>
      <c r="W674" s="19">
        <v>0</v>
      </c>
      <c r="X674" s="19">
        <v>0</v>
      </c>
      <c r="Y674" s="19">
        <v>0</v>
      </c>
      <c r="Z674" s="19">
        <v>0</v>
      </c>
      <c r="AA674" s="19">
        <v>0</v>
      </c>
      <c r="AB674" s="19">
        <v>0</v>
      </c>
      <c r="AC674" s="19">
        <v>0</v>
      </c>
      <c r="AD674" s="19">
        <v>0</v>
      </c>
      <c r="AE674" s="19">
        <v>0</v>
      </c>
      <c r="AF674" s="19">
        <v>0</v>
      </c>
      <c r="AG674" s="19">
        <v>0</v>
      </c>
      <c r="AH674" s="19">
        <v>0</v>
      </c>
      <c r="AI674" s="19">
        <v>0</v>
      </c>
      <c r="AJ674" s="19">
        <v>0</v>
      </c>
      <c r="AK674" s="19">
        <v>0</v>
      </c>
      <c r="AL674" s="19">
        <v>0</v>
      </c>
      <c r="AM674" s="19">
        <v>0</v>
      </c>
      <c r="AN674" s="19">
        <v>0</v>
      </c>
      <c r="AO674" s="19">
        <v>0</v>
      </c>
      <c r="AP674" s="19">
        <v>0</v>
      </c>
    </row>
    <row r="675" spans="1:42" hidden="1">
      <c r="A675" s="15" t="s">
        <v>697</v>
      </c>
      <c r="B675" s="16" t="s">
        <v>698</v>
      </c>
      <c r="C675" s="17" t="s">
        <v>200</v>
      </c>
      <c r="D675" s="17" t="s">
        <v>240</v>
      </c>
      <c r="E675" s="17" t="s">
        <v>709</v>
      </c>
      <c r="F675" s="18" t="s">
        <v>746</v>
      </c>
      <c r="G675" s="19">
        <v>0</v>
      </c>
      <c r="H675" s="19">
        <v>0</v>
      </c>
      <c r="I675" s="19">
        <v>0</v>
      </c>
      <c r="J675" s="19">
        <v>0</v>
      </c>
      <c r="K675" s="19">
        <v>0</v>
      </c>
      <c r="L675" s="19">
        <v>0</v>
      </c>
      <c r="M675" s="19">
        <v>0</v>
      </c>
      <c r="N675" s="19">
        <v>0</v>
      </c>
      <c r="O675" s="19">
        <v>0</v>
      </c>
      <c r="P675" s="19">
        <v>0</v>
      </c>
      <c r="Q675" s="19">
        <v>0</v>
      </c>
      <c r="R675" s="19">
        <v>0</v>
      </c>
      <c r="S675" s="19">
        <v>0</v>
      </c>
      <c r="T675" s="19">
        <v>0</v>
      </c>
      <c r="U675" s="19">
        <v>0</v>
      </c>
      <c r="V675" s="19">
        <v>0</v>
      </c>
      <c r="W675" s="19">
        <v>0</v>
      </c>
      <c r="X675" s="19">
        <v>0</v>
      </c>
      <c r="Y675" s="19">
        <v>0</v>
      </c>
      <c r="Z675" s="19">
        <v>0</v>
      </c>
      <c r="AA675" s="19">
        <v>0</v>
      </c>
      <c r="AB675" s="19">
        <v>0</v>
      </c>
      <c r="AC675" s="19">
        <v>0</v>
      </c>
      <c r="AD675" s="19">
        <v>0</v>
      </c>
      <c r="AE675" s="19">
        <v>0</v>
      </c>
      <c r="AF675" s="19">
        <v>0</v>
      </c>
      <c r="AG675" s="19">
        <v>0</v>
      </c>
      <c r="AH675" s="19">
        <v>0</v>
      </c>
      <c r="AI675" s="19">
        <v>0</v>
      </c>
      <c r="AJ675" s="19">
        <v>0</v>
      </c>
      <c r="AK675" s="19">
        <v>0</v>
      </c>
      <c r="AL675" s="19">
        <v>0</v>
      </c>
      <c r="AM675" s="19">
        <v>0</v>
      </c>
      <c r="AN675" s="19">
        <v>0</v>
      </c>
      <c r="AO675" s="19">
        <v>0</v>
      </c>
      <c r="AP675" s="19">
        <v>0</v>
      </c>
    </row>
    <row r="676" spans="1:42" hidden="1">
      <c r="A676" s="15" t="s">
        <v>697</v>
      </c>
      <c r="B676" s="16" t="s">
        <v>698</v>
      </c>
      <c r="C676" s="17" t="s">
        <v>200</v>
      </c>
      <c r="D676" s="17" t="s">
        <v>240</v>
      </c>
      <c r="E676" s="17" t="s">
        <v>709</v>
      </c>
      <c r="F676" s="18" t="s">
        <v>747</v>
      </c>
      <c r="G676" s="19">
        <v>0</v>
      </c>
      <c r="H676" s="19">
        <v>0</v>
      </c>
      <c r="I676" s="19">
        <v>0</v>
      </c>
      <c r="J676" s="19">
        <v>0</v>
      </c>
      <c r="K676" s="19">
        <v>0</v>
      </c>
      <c r="L676" s="19">
        <v>0</v>
      </c>
      <c r="M676" s="19">
        <v>0</v>
      </c>
      <c r="N676" s="19">
        <v>0</v>
      </c>
      <c r="O676" s="19">
        <v>0</v>
      </c>
      <c r="P676" s="19">
        <v>0</v>
      </c>
      <c r="Q676" s="19">
        <v>0</v>
      </c>
      <c r="R676" s="19">
        <v>0</v>
      </c>
      <c r="S676" s="19">
        <v>0</v>
      </c>
      <c r="T676" s="19">
        <v>0</v>
      </c>
      <c r="U676" s="19">
        <v>0</v>
      </c>
      <c r="V676" s="19">
        <v>0</v>
      </c>
      <c r="W676" s="19">
        <v>0</v>
      </c>
      <c r="X676" s="19">
        <v>0</v>
      </c>
      <c r="Y676" s="19">
        <v>0</v>
      </c>
      <c r="Z676" s="19">
        <v>0</v>
      </c>
      <c r="AA676" s="19">
        <v>0</v>
      </c>
      <c r="AB676" s="19">
        <v>0</v>
      </c>
      <c r="AC676" s="19">
        <v>0</v>
      </c>
      <c r="AD676" s="19">
        <v>0</v>
      </c>
      <c r="AE676" s="19">
        <v>0</v>
      </c>
      <c r="AF676" s="19">
        <v>0</v>
      </c>
      <c r="AG676" s="19">
        <v>0</v>
      </c>
      <c r="AH676" s="19">
        <v>0</v>
      </c>
      <c r="AI676" s="19">
        <v>0</v>
      </c>
      <c r="AJ676" s="19">
        <v>0</v>
      </c>
      <c r="AK676" s="19">
        <v>0</v>
      </c>
      <c r="AL676" s="19">
        <v>0</v>
      </c>
      <c r="AM676" s="19">
        <v>0</v>
      </c>
      <c r="AN676" s="19">
        <v>0</v>
      </c>
      <c r="AO676" s="19">
        <v>0</v>
      </c>
      <c r="AP676" s="19">
        <v>0</v>
      </c>
    </row>
    <row r="677" spans="1:42" hidden="1">
      <c r="A677" s="15" t="s">
        <v>697</v>
      </c>
      <c r="B677" s="16" t="s">
        <v>698</v>
      </c>
      <c r="C677" s="17" t="s">
        <v>200</v>
      </c>
      <c r="D677" s="17" t="s">
        <v>240</v>
      </c>
      <c r="E677" s="17" t="s">
        <v>711</v>
      </c>
      <c r="F677" s="18" t="s">
        <v>748</v>
      </c>
      <c r="G677" s="19">
        <v>0</v>
      </c>
      <c r="H677" s="19">
        <v>0</v>
      </c>
      <c r="I677" s="19">
        <v>0</v>
      </c>
      <c r="J677" s="19">
        <v>0</v>
      </c>
      <c r="K677" s="19">
        <v>0</v>
      </c>
      <c r="L677" s="19">
        <v>0</v>
      </c>
      <c r="M677" s="19">
        <v>0</v>
      </c>
      <c r="N677" s="19">
        <v>0</v>
      </c>
      <c r="O677" s="19">
        <v>0</v>
      </c>
      <c r="P677" s="19">
        <v>0</v>
      </c>
      <c r="Q677" s="19">
        <v>0</v>
      </c>
      <c r="R677" s="19">
        <v>0</v>
      </c>
      <c r="S677" s="19">
        <v>0</v>
      </c>
      <c r="T677" s="19">
        <v>0</v>
      </c>
      <c r="U677" s="19">
        <v>0</v>
      </c>
      <c r="V677" s="19">
        <v>0</v>
      </c>
      <c r="W677" s="19">
        <v>0</v>
      </c>
      <c r="X677" s="19">
        <v>0</v>
      </c>
      <c r="Y677" s="19">
        <v>0</v>
      </c>
      <c r="Z677" s="19">
        <v>0</v>
      </c>
      <c r="AA677" s="19">
        <v>0</v>
      </c>
      <c r="AB677" s="19">
        <v>0</v>
      </c>
      <c r="AC677" s="19">
        <v>0</v>
      </c>
      <c r="AD677" s="19">
        <v>0</v>
      </c>
      <c r="AE677" s="19">
        <v>0</v>
      </c>
      <c r="AF677" s="19">
        <v>0</v>
      </c>
      <c r="AG677" s="19">
        <v>0</v>
      </c>
      <c r="AH677" s="19">
        <v>0</v>
      </c>
      <c r="AI677" s="19">
        <v>0</v>
      </c>
      <c r="AJ677" s="19">
        <v>0</v>
      </c>
      <c r="AK677" s="19">
        <v>0</v>
      </c>
      <c r="AL677" s="19">
        <v>0</v>
      </c>
      <c r="AM677" s="19">
        <v>0</v>
      </c>
      <c r="AN677" s="19">
        <v>0</v>
      </c>
      <c r="AO677" s="19">
        <v>0</v>
      </c>
      <c r="AP677" s="19">
        <v>0</v>
      </c>
    </row>
    <row r="678" spans="1:42" hidden="1">
      <c r="A678" s="15" t="s">
        <v>697</v>
      </c>
      <c r="B678" s="16" t="s">
        <v>698</v>
      </c>
      <c r="C678" s="17" t="s">
        <v>200</v>
      </c>
      <c r="D678" s="17" t="s">
        <v>240</v>
      </c>
      <c r="E678" s="17" t="s">
        <v>711</v>
      </c>
      <c r="F678" s="18" t="s">
        <v>749</v>
      </c>
      <c r="G678" s="19">
        <v>0</v>
      </c>
      <c r="H678" s="19">
        <v>0</v>
      </c>
      <c r="I678" s="19">
        <v>0</v>
      </c>
      <c r="J678" s="19">
        <v>0</v>
      </c>
      <c r="K678" s="19">
        <v>0</v>
      </c>
      <c r="L678" s="19">
        <v>0</v>
      </c>
      <c r="M678" s="19">
        <v>0</v>
      </c>
      <c r="N678" s="19">
        <v>0</v>
      </c>
      <c r="O678" s="19">
        <v>0</v>
      </c>
      <c r="P678" s="19">
        <v>0</v>
      </c>
      <c r="Q678" s="19">
        <v>0</v>
      </c>
      <c r="R678" s="19">
        <v>0</v>
      </c>
      <c r="S678" s="19">
        <v>0</v>
      </c>
      <c r="T678" s="19">
        <v>0</v>
      </c>
      <c r="U678" s="19">
        <v>0</v>
      </c>
      <c r="V678" s="19">
        <v>0</v>
      </c>
      <c r="W678" s="19">
        <v>0</v>
      </c>
      <c r="X678" s="19">
        <v>0</v>
      </c>
      <c r="Y678" s="19">
        <v>0</v>
      </c>
      <c r="Z678" s="19">
        <v>0</v>
      </c>
      <c r="AA678" s="19">
        <v>0</v>
      </c>
      <c r="AB678" s="19">
        <v>0</v>
      </c>
      <c r="AC678" s="19">
        <v>0</v>
      </c>
      <c r="AD678" s="19">
        <v>0</v>
      </c>
      <c r="AE678" s="19">
        <v>0</v>
      </c>
      <c r="AF678" s="19">
        <v>0</v>
      </c>
      <c r="AG678" s="19">
        <v>0</v>
      </c>
      <c r="AH678" s="19">
        <v>0</v>
      </c>
      <c r="AI678" s="19">
        <v>0</v>
      </c>
      <c r="AJ678" s="19">
        <v>0</v>
      </c>
      <c r="AK678" s="19">
        <v>0</v>
      </c>
      <c r="AL678" s="19">
        <v>0</v>
      </c>
      <c r="AM678" s="19">
        <v>0</v>
      </c>
      <c r="AN678" s="19">
        <v>0</v>
      </c>
      <c r="AO678" s="19">
        <v>0</v>
      </c>
      <c r="AP678" s="19">
        <v>0</v>
      </c>
    </row>
    <row r="679" spans="1:42" hidden="1">
      <c r="A679" s="15" t="s">
        <v>697</v>
      </c>
      <c r="B679" s="16" t="s">
        <v>698</v>
      </c>
      <c r="C679" s="17" t="s">
        <v>200</v>
      </c>
      <c r="D679" s="17" t="s">
        <v>240</v>
      </c>
      <c r="E679" s="17" t="s">
        <v>750</v>
      </c>
      <c r="F679" s="18" t="s">
        <v>751</v>
      </c>
      <c r="G679" s="19">
        <v>0</v>
      </c>
      <c r="H679" s="19">
        <v>0</v>
      </c>
      <c r="I679" s="19">
        <v>0</v>
      </c>
      <c r="J679" s="19">
        <v>0</v>
      </c>
      <c r="K679" s="19">
        <v>0</v>
      </c>
      <c r="L679" s="19">
        <v>0</v>
      </c>
      <c r="M679" s="19">
        <v>0</v>
      </c>
      <c r="N679" s="19">
        <v>0</v>
      </c>
      <c r="O679" s="19">
        <v>0</v>
      </c>
      <c r="P679" s="19">
        <v>0</v>
      </c>
      <c r="Q679" s="19">
        <v>0</v>
      </c>
      <c r="R679" s="19">
        <v>0</v>
      </c>
      <c r="S679" s="19">
        <v>0</v>
      </c>
      <c r="T679" s="19">
        <v>0</v>
      </c>
      <c r="U679" s="19">
        <v>0</v>
      </c>
      <c r="V679" s="19">
        <v>0</v>
      </c>
      <c r="W679" s="19">
        <v>0</v>
      </c>
      <c r="X679" s="19">
        <v>0</v>
      </c>
      <c r="Y679" s="19">
        <v>0</v>
      </c>
      <c r="Z679" s="19">
        <v>0</v>
      </c>
      <c r="AA679" s="19">
        <v>0</v>
      </c>
      <c r="AB679" s="19">
        <v>0</v>
      </c>
      <c r="AC679" s="19">
        <v>0</v>
      </c>
      <c r="AD679" s="19">
        <v>0</v>
      </c>
      <c r="AE679" s="19">
        <v>0</v>
      </c>
      <c r="AF679" s="19">
        <v>0</v>
      </c>
      <c r="AG679" s="19">
        <v>0</v>
      </c>
      <c r="AH679" s="19">
        <v>0</v>
      </c>
      <c r="AI679" s="19">
        <v>0</v>
      </c>
      <c r="AJ679" s="19">
        <v>0</v>
      </c>
      <c r="AK679" s="19">
        <v>0</v>
      </c>
      <c r="AL679" s="19">
        <v>0</v>
      </c>
      <c r="AM679" s="19">
        <v>0</v>
      </c>
      <c r="AN679" s="19">
        <v>0</v>
      </c>
      <c r="AO679" s="19">
        <v>0</v>
      </c>
      <c r="AP679" s="19">
        <v>0</v>
      </c>
    </row>
    <row r="680" spans="1:42" hidden="1">
      <c r="A680" s="15" t="s">
        <v>697</v>
      </c>
      <c r="B680" s="16" t="s">
        <v>698</v>
      </c>
      <c r="C680" s="17" t="s">
        <v>200</v>
      </c>
      <c r="D680" s="17" t="s">
        <v>240</v>
      </c>
      <c r="E680" s="17" t="s">
        <v>232</v>
      </c>
      <c r="F680" s="18" t="s">
        <v>752</v>
      </c>
      <c r="G680" s="19">
        <v>0</v>
      </c>
      <c r="H680" s="19">
        <v>0</v>
      </c>
      <c r="I680" s="19">
        <v>0</v>
      </c>
      <c r="J680" s="19">
        <v>0</v>
      </c>
      <c r="K680" s="19">
        <v>0</v>
      </c>
      <c r="L680" s="19">
        <v>0</v>
      </c>
      <c r="M680" s="19">
        <v>0</v>
      </c>
      <c r="N680" s="19">
        <v>0</v>
      </c>
      <c r="O680" s="19">
        <v>0</v>
      </c>
      <c r="P680" s="19">
        <v>0</v>
      </c>
      <c r="Q680" s="19">
        <v>0</v>
      </c>
      <c r="R680" s="19">
        <v>0</v>
      </c>
      <c r="S680" s="19">
        <v>0</v>
      </c>
      <c r="T680" s="19">
        <v>0</v>
      </c>
      <c r="U680" s="19">
        <v>0</v>
      </c>
      <c r="V680" s="19">
        <v>0</v>
      </c>
      <c r="W680" s="19">
        <v>0</v>
      </c>
      <c r="X680" s="19">
        <v>0</v>
      </c>
      <c r="Y680" s="19">
        <v>0</v>
      </c>
      <c r="Z680" s="19">
        <v>0</v>
      </c>
      <c r="AA680" s="19">
        <v>0</v>
      </c>
      <c r="AB680" s="19">
        <v>0</v>
      </c>
      <c r="AC680" s="19">
        <v>0</v>
      </c>
      <c r="AD680" s="19">
        <v>0</v>
      </c>
      <c r="AE680" s="19">
        <v>0</v>
      </c>
      <c r="AF680" s="19">
        <v>0</v>
      </c>
      <c r="AG680" s="19">
        <v>0</v>
      </c>
      <c r="AH680" s="19">
        <v>0</v>
      </c>
      <c r="AI680" s="19">
        <v>0</v>
      </c>
      <c r="AJ680" s="19">
        <v>0</v>
      </c>
      <c r="AK680" s="19">
        <v>0</v>
      </c>
      <c r="AL680" s="19">
        <v>0</v>
      </c>
      <c r="AM680" s="19">
        <v>0</v>
      </c>
      <c r="AN680" s="19">
        <v>0</v>
      </c>
      <c r="AO680" s="19">
        <v>0</v>
      </c>
      <c r="AP680" s="19">
        <v>0</v>
      </c>
    </row>
    <row r="681" spans="1:42" hidden="1">
      <c r="A681" s="15" t="s">
        <v>697</v>
      </c>
      <c r="B681" s="16" t="s">
        <v>698</v>
      </c>
      <c r="C681" s="17" t="s">
        <v>200</v>
      </c>
      <c r="D681" s="17" t="s">
        <v>242</v>
      </c>
      <c r="E681" s="17" t="s">
        <v>703</v>
      </c>
      <c r="F681" s="18" t="s">
        <v>753</v>
      </c>
      <c r="G681" s="19">
        <v>0</v>
      </c>
      <c r="H681" s="19">
        <v>0</v>
      </c>
      <c r="I681" s="19">
        <v>0</v>
      </c>
      <c r="J681" s="19">
        <v>0</v>
      </c>
      <c r="K681" s="19">
        <v>0</v>
      </c>
      <c r="L681" s="19">
        <v>0</v>
      </c>
      <c r="M681" s="19">
        <v>0</v>
      </c>
      <c r="N681" s="19">
        <v>0</v>
      </c>
      <c r="O681" s="19">
        <v>0</v>
      </c>
      <c r="P681" s="19">
        <v>0</v>
      </c>
      <c r="Q681" s="19">
        <v>0</v>
      </c>
      <c r="R681" s="19">
        <v>0</v>
      </c>
      <c r="S681" s="19">
        <v>0</v>
      </c>
      <c r="T681" s="19">
        <v>0</v>
      </c>
      <c r="U681" s="19">
        <v>0</v>
      </c>
      <c r="V681" s="19">
        <v>0</v>
      </c>
      <c r="W681" s="19">
        <v>0</v>
      </c>
      <c r="X681" s="19">
        <v>0</v>
      </c>
      <c r="Y681" s="19">
        <v>0</v>
      </c>
      <c r="Z681" s="19">
        <v>0</v>
      </c>
      <c r="AA681" s="19">
        <v>0</v>
      </c>
      <c r="AB681" s="19">
        <v>0</v>
      </c>
      <c r="AC681" s="19">
        <v>0</v>
      </c>
      <c r="AD681" s="19">
        <v>0</v>
      </c>
      <c r="AE681" s="19">
        <v>0</v>
      </c>
      <c r="AF681" s="19">
        <v>0</v>
      </c>
      <c r="AG681" s="19">
        <v>0</v>
      </c>
      <c r="AH681" s="19">
        <v>0</v>
      </c>
      <c r="AI681" s="19">
        <v>0</v>
      </c>
      <c r="AJ681" s="19">
        <v>0</v>
      </c>
      <c r="AK681" s="19">
        <v>0</v>
      </c>
      <c r="AL681" s="19">
        <v>0</v>
      </c>
      <c r="AM681" s="19">
        <v>0</v>
      </c>
      <c r="AN681" s="19">
        <v>0</v>
      </c>
      <c r="AO681" s="19">
        <v>0</v>
      </c>
      <c r="AP681" s="19">
        <v>0</v>
      </c>
    </row>
    <row r="682" spans="1:42" hidden="1">
      <c r="A682" s="15" t="s">
        <v>697</v>
      </c>
      <c r="B682" s="16" t="s">
        <v>698</v>
      </c>
      <c r="C682" s="17" t="s">
        <v>200</v>
      </c>
      <c r="D682" s="17" t="s">
        <v>242</v>
      </c>
      <c r="E682" s="17" t="s">
        <v>754</v>
      </c>
      <c r="F682" s="18" t="s">
        <v>755</v>
      </c>
      <c r="G682" s="19">
        <v>0</v>
      </c>
      <c r="H682" s="19">
        <v>0</v>
      </c>
      <c r="I682" s="19">
        <v>0</v>
      </c>
      <c r="J682" s="19">
        <v>0</v>
      </c>
      <c r="K682" s="19">
        <v>0</v>
      </c>
      <c r="L682" s="19">
        <v>0</v>
      </c>
      <c r="M682" s="19">
        <v>0</v>
      </c>
      <c r="N682" s="19">
        <v>0</v>
      </c>
      <c r="O682" s="19">
        <v>0</v>
      </c>
      <c r="P682" s="19">
        <v>0</v>
      </c>
      <c r="Q682" s="19">
        <v>0</v>
      </c>
      <c r="R682" s="19">
        <v>0</v>
      </c>
      <c r="S682" s="19">
        <v>0</v>
      </c>
      <c r="T682" s="19">
        <v>0</v>
      </c>
      <c r="U682" s="19">
        <v>0</v>
      </c>
      <c r="V682" s="19">
        <v>0</v>
      </c>
      <c r="W682" s="19">
        <v>0</v>
      </c>
      <c r="X682" s="19">
        <v>0</v>
      </c>
      <c r="Y682" s="19">
        <v>0</v>
      </c>
      <c r="Z682" s="19">
        <v>0</v>
      </c>
      <c r="AA682" s="19">
        <v>0</v>
      </c>
      <c r="AB682" s="19">
        <v>0</v>
      </c>
      <c r="AC682" s="19">
        <v>0</v>
      </c>
      <c r="AD682" s="19">
        <v>0</v>
      </c>
      <c r="AE682" s="19">
        <v>0</v>
      </c>
      <c r="AF682" s="19">
        <v>0</v>
      </c>
      <c r="AG682" s="19">
        <v>0</v>
      </c>
      <c r="AH682" s="19">
        <v>0</v>
      </c>
      <c r="AI682" s="19">
        <v>0</v>
      </c>
      <c r="AJ682" s="19">
        <v>0</v>
      </c>
      <c r="AK682" s="19">
        <v>0</v>
      </c>
      <c r="AL682" s="19">
        <v>0</v>
      </c>
      <c r="AM682" s="19">
        <v>0</v>
      </c>
      <c r="AN682" s="19">
        <v>0</v>
      </c>
      <c r="AO682" s="19">
        <v>0</v>
      </c>
      <c r="AP682" s="19">
        <v>0</v>
      </c>
    </row>
    <row r="683" spans="1:42" hidden="1">
      <c r="A683" s="15" t="s">
        <v>697</v>
      </c>
      <c r="B683" s="16" t="s">
        <v>698</v>
      </c>
      <c r="C683" s="17" t="s">
        <v>200</v>
      </c>
      <c r="D683" s="17" t="s">
        <v>423</v>
      </c>
      <c r="E683" s="17" t="s">
        <v>232</v>
      </c>
      <c r="F683" s="18" t="s">
        <v>756</v>
      </c>
      <c r="G683" s="19">
        <v>0</v>
      </c>
      <c r="H683" s="19">
        <v>0</v>
      </c>
      <c r="I683" s="19">
        <v>0</v>
      </c>
      <c r="J683" s="19">
        <v>0</v>
      </c>
      <c r="K683" s="19">
        <v>0</v>
      </c>
      <c r="L683" s="19">
        <v>0</v>
      </c>
      <c r="M683" s="19">
        <v>251082.5151250207</v>
      </c>
      <c r="N683" s="19">
        <v>0</v>
      </c>
      <c r="O683" s="19">
        <v>286866.67455104005</v>
      </c>
      <c r="P683" s="19">
        <v>0</v>
      </c>
      <c r="Q683" s="19">
        <v>647301.24177750316</v>
      </c>
      <c r="R683" s="19">
        <v>0</v>
      </c>
      <c r="S683" s="19">
        <v>0</v>
      </c>
      <c r="T683" s="19">
        <v>0</v>
      </c>
      <c r="U683" s="19">
        <v>0</v>
      </c>
      <c r="V683" s="19">
        <v>0</v>
      </c>
      <c r="W683" s="19">
        <v>432364.73528425564</v>
      </c>
      <c r="X683" s="19">
        <v>451813.94245793286</v>
      </c>
      <c r="Y683" s="19">
        <v>0</v>
      </c>
      <c r="Z683" s="19">
        <v>0</v>
      </c>
      <c r="AA683" s="19">
        <v>0</v>
      </c>
      <c r="AB683" s="19">
        <v>0</v>
      </c>
      <c r="AC683" s="19">
        <v>0</v>
      </c>
      <c r="AD683" s="19">
        <v>1135020.8883742031</v>
      </c>
      <c r="AE683" s="19">
        <v>0</v>
      </c>
      <c r="AF683" s="19">
        <v>0</v>
      </c>
      <c r="AG683" s="19">
        <v>0</v>
      </c>
      <c r="AH683" s="19">
        <v>0</v>
      </c>
      <c r="AI683" s="19">
        <v>0</v>
      </c>
      <c r="AJ683" s="19">
        <v>0</v>
      </c>
      <c r="AK683" s="19">
        <v>0</v>
      </c>
      <c r="AL683" s="19">
        <v>0</v>
      </c>
      <c r="AM683" s="19">
        <v>0</v>
      </c>
      <c r="AN683" s="19">
        <v>0</v>
      </c>
      <c r="AO683" s="19">
        <v>0</v>
      </c>
      <c r="AP683" s="19">
        <v>0</v>
      </c>
    </row>
    <row r="684" spans="1:42" hidden="1">
      <c r="A684" s="15" t="s">
        <v>697</v>
      </c>
      <c r="B684" s="16" t="s">
        <v>698</v>
      </c>
      <c r="C684" s="17" t="s">
        <v>200</v>
      </c>
      <c r="D684" s="17" t="s">
        <v>757</v>
      </c>
      <c r="E684" s="17" t="s">
        <v>232</v>
      </c>
      <c r="F684" s="18" t="s">
        <v>758</v>
      </c>
      <c r="G684" s="19">
        <v>0</v>
      </c>
      <c r="H684" s="19">
        <v>0</v>
      </c>
      <c r="I684" s="19">
        <v>0</v>
      </c>
      <c r="J684" s="19">
        <v>0</v>
      </c>
      <c r="K684" s="19">
        <v>0</v>
      </c>
      <c r="L684" s="19">
        <v>0</v>
      </c>
      <c r="M684" s="19">
        <v>0</v>
      </c>
      <c r="N684" s="19">
        <v>0</v>
      </c>
      <c r="O684" s="19">
        <v>0</v>
      </c>
      <c r="P684" s="19">
        <v>0</v>
      </c>
      <c r="Q684" s="19">
        <v>0</v>
      </c>
      <c r="R684" s="19">
        <v>0</v>
      </c>
      <c r="S684" s="19">
        <v>0</v>
      </c>
      <c r="T684" s="19">
        <v>0</v>
      </c>
      <c r="U684" s="19">
        <v>0</v>
      </c>
      <c r="V684" s="19">
        <v>0</v>
      </c>
      <c r="W684" s="19">
        <v>0</v>
      </c>
      <c r="X684" s="19">
        <v>0</v>
      </c>
      <c r="Y684" s="19">
        <v>471468.29897096637</v>
      </c>
      <c r="Z684" s="19">
        <v>487938.22017705906</v>
      </c>
      <c r="AA684" s="19">
        <v>508299.51568042883</v>
      </c>
      <c r="AB684" s="19">
        <v>527448.7019230969</v>
      </c>
      <c r="AC684" s="19">
        <v>0</v>
      </c>
      <c r="AD684" s="19">
        <v>0</v>
      </c>
      <c r="AE684" s="19">
        <v>0</v>
      </c>
      <c r="AF684" s="19">
        <v>0</v>
      </c>
      <c r="AG684" s="19">
        <v>0</v>
      </c>
      <c r="AH684" s="19">
        <v>0</v>
      </c>
      <c r="AI684" s="19">
        <v>0</v>
      </c>
      <c r="AJ684" s="19">
        <v>0</v>
      </c>
      <c r="AK684" s="19">
        <v>0</v>
      </c>
      <c r="AL684" s="19">
        <v>0</v>
      </c>
      <c r="AM684" s="19">
        <v>0</v>
      </c>
      <c r="AN684" s="19">
        <v>0</v>
      </c>
      <c r="AO684" s="19">
        <v>0</v>
      </c>
      <c r="AP684" s="19">
        <v>0</v>
      </c>
    </row>
    <row r="685" spans="1:42" hidden="1">
      <c r="A685" s="15" t="s">
        <v>697</v>
      </c>
      <c r="B685" s="16" t="s">
        <v>698</v>
      </c>
      <c r="C685" s="17" t="s">
        <v>200</v>
      </c>
      <c r="D685" s="17" t="s">
        <v>759</v>
      </c>
      <c r="E685" s="17" t="s">
        <v>701</v>
      </c>
      <c r="F685" s="18" t="s">
        <v>760</v>
      </c>
      <c r="G685" s="19">
        <v>0</v>
      </c>
      <c r="H685" s="19">
        <v>0</v>
      </c>
      <c r="I685" s="19">
        <v>0</v>
      </c>
      <c r="J685" s="19">
        <v>0</v>
      </c>
      <c r="K685" s="19">
        <v>0</v>
      </c>
      <c r="L685" s="19">
        <v>0</v>
      </c>
      <c r="M685" s="19">
        <v>0</v>
      </c>
      <c r="N685" s="19">
        <v>0</v>
      </c>
      <c r="O685" s="19">
        <v>0</v>
      </c>
      <c r="P685" s="19">
        <v>0</v>
      </c>
      <c r="Q685" s="19">
        <v>0</v>
      </c>
      <c r="R685" s="19">
        <v>0</v>
      </c>
      <c r="S685" s="19">
        <v>0</v>
      </c>
      <c r="T685" s="19">
        <v>0</v>
      </c>
      <c r="U685" s="19">
        <v>0</v>
      </c>
      <c r="V685" s="19">
        <v>0</v>
      </c>
      <c r="W685" s="19">
        <v>0</v>
      </c>
      <c r="X685" s="19">
        <v>0</v>
      </c>
      <c r="Y685" s="19">
        <v>0</v>
      </c>
      <c r="Z685" s="19">
        <v>0</v>
      </c>
      <c r="AA685" s="19">
        <v>0</v>
      </c>
      <c r="AB685" s="19">
        <v>0</v>
      </c>
      <c r="AC685" s="19">
        <v>0</v>
      </c>
      <c r="AD685" s="19">
        <v>0</v>
      </c>
      <c r="AE685" s="19">
        <v>0</v>
      </c>
      <c r="AF685" s="19">
        <v>0</v>
      </c>
      <c r="AG685" s="19">
        <v>0</v>
      </c>
      <c r="AH685" s="19">
        <v>0</v>
      </c>
      <c r="AI685" s="19">
        <v>0</v>
      </c>
      <c r="AJ685" s="19">
        <v>0</v>
      </c>
      <c r="AK685" s="19">
        <v>0</v>
      </c>
      <c r="AL685" s="19">
        <v>0</v>
      </c>
      <c r="AM685" s="19">
        <v>0</v>
      </c>
      <c r="AN685" s="19">
        <v>0</v>
      </c>
      <c r="AO685" s="19">
        <v>0</v>
      </c>
      <c r="AP685" s="19">
        <v>0</v>
      </c>
    </row>
    <row r="686" spans="1:42" hidden="1">
      <c r="A686" s="15" t="s">
        <v>697</v>
      </c>
      <c r="B686" s="16" t="s">
        <v>698</v>
      </c>
      <c r="C686" s="17" t="s">
        <v>200</v>
      </c>
      <c r="D686" s="17" t="s">
        <v>759</v>
      </c>
      <c r="E686" s="17" t="s">
        <v>703</v>
      </c>
      <c r="F686" s="18" t="s">
        <v>761</v>
      </c>
      <c r="G686" s="19">
        <v>0</v>
      </c>
      <c r="H686" s="19">
        <v>0</v>
      </c>
      <c r="I686" s="19">
        <v>0</v>
      </c>
      <c r="J686" s="19">
        <v>0</v>
      </c>
      <c r="K686" s="19">
        <v>0</v>
      </c>
      <c r="L686" s="19">
        <v>0</v>
      </c>
      <c r="M686" s="19">
        <v>0</v>
      </c>
      <c r="N686" s="19">
        <v>0</v>
      </c>
      <c r="O686" s="19">
        <v>0</v>
      </c>
      <c r="P686" s="19">
        <v>0</v>
      </c>
      <c r="Q686" s="19">
        <v>0</v>
      </c>
      <c r="R686" s="19">
        <v>0</v>
      </c>
      <c r="S686" s="19">
        <v>0</v>
      </c>
      <c r="T686" s="19">
        <v>0</v>
      </c>
      <c r="U686" s="19">
        <v>0</v>
      </c>
      <c r="V686" s="19">
        <v>0</v>
      </c>
      <c r="W686" s="19">
        <v>0</v>
      </c>
      <c r="X686" s="19">
        <v>0</v>
      </c>
      <c r="Y686" s="19">
        <v>0</v>
      </c>
      <c r="Z686" s="19">
        <v>0</v>
      </c>
      <c r="AA686" s="19">
        <v>0</v>
      </c>
      <c r="AB686" s="19">
        <v>0</v>
      </c>
      <c r="AC686" s="19">
        <v>0</v>
      </c>
      <c r="AD686" s="19">
        <v>0</v>
      </c>
      <c r="AE686" s="19">
        <v>0</v>
      </c>
      <c r="AF686" s="19">
        <v>0</v>
      </c>
      <c r="AG686" s="19">
        <v>0</v>
      </c>
      <c r="AH686" s="19">
        <v>0</v>
      </c>
      <c r="AI686" s="19">
        <v>0</v>
      </c>
      <c r="AJ686" s="19">
        <v>0</v>
      </c>
      <c r="AK686" s="19">
        <v>0</v>
      </c>
      <c r="AL686" s="19">
        <v>0</v>
      </c>
      <c r="AM686" s="19">
        <v>0</v>
      </c>
      <c r="AN686" s="19">
        <v>0</v>
      </c>
      <c r="AO686" s="19">
        <v>0</v>
      </c>
      <c r="AP686" s="19">
        <v>0</v>
      </c>
    </row>
    <row r="687" spans="1:42" hidden="1">
      <c r="A687" s="15" t="s">
        <v>697</v>
      </c>
      <c r="B687" s="16" t="s">
        <v>698</v>
      </c>
      <c r="C687" s="17" t="s">
        <v>200</v>
      </c>
      <c r="D687" s="17" t="s">
        <v>759</v>
      </c>
      <c r="E687" s="17" t="s">
        <v>705</v>
      </c>
      <c r="F687" s="18" t="s">
        <v>762</v>
      </c>
      <c r="G687" s="19">
        <v>0</v>
      </c>
      <c r="H687" s="19">
        <v>0</v>
      </c>
      <c r="I687" s="19">
        <v>0</v>
      </c>
      <c r="J687" s="19">
        <v>0</v>
      </c>
      <c r="K687" s="19">
        <v>0</v>
      </c>
      <c r="L687" s="19">
        <v>0</v>
      </c>
      <c r="M687" s="19">
        <v>0</v>
      </c>
      <c r="N687" s="19">
        <v>0</v>
      </c>
      <c r="O687" s="19">
        <v>0</v>
      </c>
      <c r="P687" s="19">
        <v>0</v>
      </c>
      <c r="Q687" s="19">
        <v>0</v>
      </c>
      <c r="R687" s="19">
        <v>0</v>
      </c>
      <c r="S687" s="19">
        <v>0</v>
      </c>
      <c r="T687" s="19">
        <v>0</v>
      </c>
      <c r="U687" s="19">
        <v>0</v>
      </c>
      <c r="V687" s="19">
        <v>0</v>
      </c>
      <c r="W687" s="19">
        <v>0</v>
      </c>
      <c r="X687" s="19">
        <v>0</v>
      </c>
      <c r="Y687" s="19">
        <v>0</v>
      </c>
      <c r="Z687" s="19">
        <v>0</v>
      </c>
      <c r="AA687" s="19">
        <v>0</v>
      </c>
      <c r="AB687" s="19">
        <v>0</v>
      </c>
      <c r="AC687" s="19">
        <v>0</v>
      </c>
      <c r="AD687" s="19">
        <v>0</v>
      </c>
      <c r="AE687" s="19">
        <v>0</v>
      </c>
      <c r="AF687" s="19">
        <v>0</v>
      </c>
      <c r="AG687" s="19">
        <v>0</v>
      </c>
      <c r="AH687" s="19">
        <v>0</v>
      </c>
      <c r="AI687" s="19">
        <v>0</v>
      </c>
      <c r="AJ687" s="19">
        <v>0</v>
      </c>
      <c r="AK687" s="19">
        <v>0</v>
      </c>
      <c r="AL687" s="19">
        <v>0</v>
      </c>
      <c r="AM687" s="19">
        <v>0</v>
      </c>
      <c r="AN687" s="19">
        <v>0</v>
      </c>
      <c r="AO687" s="19">
        <v>0</v>
      </c>
      <c r="AP687" s="19">
        <v>0</v>
      </c>
    </row>
    <row r="688" spans="1:42" hidden="1">
      <c r="A688" s="15" t="s">
        <v>697</v>
      </c>
      <c r="B688" s="16" t="s">
        <v>698</v>
      </c>
      <c r="C688" s="17" t="s">
        <v>200</v>
      </c>
      <c r="D688" s="17" t="s">
        <v>759</v>
      </c>
      <c r="E688" s="17" t="s">
        <v>707</v>
      </c>
      <c r="F688" s="18" t="s">
        <v>763</v>
      </c>
      <c r="G688" s="19">
        <v>0</v>
      </c>
      <c r="H688" s="19">
        <v>0</v>
      </c>
      <c r="I688" s="19">
        <v>0</v>
      </c>
      <c r="J688" s="19">
        <v>0</v>
      </c>
      <c r="K688" s="19">
        <v>0</v>
      </c>
      <c r="L688" s="19">
        <v>0</v>
      </c>
      <c r="M688" s="19">
        <v>0</v>
      </c>
      <c r="N688" s="19">
        <v>0</v>
      </c>
      <c r="O688" s="19">
        <v>0</v>
      </c>
      <c r="P688" s="19">
        <v>0</v>
      </c>
      <c r="Q688" s="19">
        <v>0</v>
      </c>
      <c r="R688" s="19">
        <v>0</v>
      </c>
      <c r="S688" s="19">
        <v>0</v>
      </c>
      <c r="T688" s="19">
        <v>0</v>
      </c>
      <c r="U688" s="19">
        <v>0</v>
      </c>
      <c r="V688" s="19">
        <v>0</v>
      </c>
      <c r="W688" s="19">
        <v>0</v>
      </c>
      <c r="X688" s="19">
        <v>0</v>
      </c>
      <c r="Y688" s="19">
        <v>0</v>
      </c>
      <c r="Z688" s="19">
        <v>0</v>
      </c>
      <c r="AA688" s="19">
        <v>0</v>
      </c>
      <c r="AB688" s="19">
        <v>0</v>
      </c>
      <c r="AC688" s="19">
        <v>0</v>
      </c>
      <c r="AD688" s="19">
        <v>0</v>
      </c>
      <c r="AE688" s="19">
        <v>0</v>
      </c>
      <c r="AF688" s="19">
        <v>0</v>
      </c>
      <c r="AG688" s="19">
        <v>0</v>
      </c>
      <c r="AH688" s="19">
        <v>0</v>
      </c>
      <c r="AI688" s="19">
        <v>0</v>
      </c>
      <c r="AJ688" s="19">
        <v>0</v>
      </c>
      <c r="AK688" s="19">
        <v>0</v>
      </c>
      <c r="AL688" s="19">
        <v>0</v>
      </c>
      <c r="AM688" s="19">
        <v>0</v>
      </c>
      <c r="AN688" s="19">
        <v>0</v>
      </c>
      <c r="AO688" s="19">
        <v>0</v>
      </c>
      <c r="AP688" s="19">
        <v>0</v>
      </c>
    </row>
    <row r="689" spans="1:42" hidden="1">
      <c r="A689" s="15" t="s">
        <v>697</v>
      </c>
      <c r="B689" s="16" t="s">
        <v>698</v>
      </c>
      <c r="C689" s="17" t="s">
        <v>200</v>
      </c>
      <c r="D689" s="17" t="s">
        <v>759</v>
      </c>
      <c r="E689" s="17" t="s">
        <v>709</v>
      </c>
      <c r="F689" s="18" t="s">
        <v>764</v>
      </c>
      <c r="G689" s="19">
        <v>0</v>
      </c>
      <c r="H689" s="19">
        <v>0</v>
      </c>
      <c r="I689" s="19">
        <v>0</v>
      </c>
      <c r="J689" s="19">
        <v>0</v>
      </c>
      <c r="K689" s="19">
        <v>0</v>
      </c>
      <c r="L689" s="19">
        <v>0</v>
      </c>
      <c r="M689" s="19">
        <v>0</v>
      </c>
      <c r="N689" s="19">
        <v>0</v>
      </c>
      <c r="O689" s="19">
        <v>0</v>
      </c>
      <c r="P689" s="19">
        <v>0</v>
      </c>
      <c r="Q689" s="19">
        <v>0</v>
      </c>
      <c r="R689" s="19">
        <v>0</v>
      </c>
      <c r="S689" s="19">
        <v>0</v>
      </c>
      <c r="T689" s="19">
        <v>0</v>
      </c>
      <c r="U689" s="19">
        <v>0</v>
      </c>
      <c r="V689" s="19">
        <v>0</v>
      </c>
      <c r="W689" s="19">
        <v>0</v>
      </c>
      <c r="X689" s="19">
        <v>0</v>
      </c>
      <c r="Y689" s="19">
        <v>0</v>
      </c>
      <c r="Z689" s="19">
        <v>0</v>
      </c>
      <c r="AA689" s="19">
        <v>0</v>
      </c>
      <c r="AB689" s="19">
        <v>0</v>
      </c>
      <c r="AC689" s="19">
        <v>0</v>
      </c>
      <c r="AD689" s="19">
        <v>0</v>
      </c>
      <c r="AE689" s="19">
        <v>0</v>
      </c>
      <c r="AF689" s="19">
        <v>0</v>
      </c>
      <c r="AG689" s="19">
        <v>0</v>
      </c>
      <c r="AH689" s="19">
        <v>0</v>
      </c>
      <c r="AI689" s="19">
        <v>0</v>
      </c>
      <c r="AJ689" s="19">
        <v>0</v>
      </c>
      <c r="AK689" s="19">
        <v>0</v>
      </c>
      <c r="AL689" s="19">
        <v>0</v>
      </c>
      <c r="AM689" s="19">
        <v>0</v>
      </c>
      <c r="AN689" s="19">
        <v>0</v>
      </c>
      <c r="AO689" s="19">
        <v>0</v>
      </c>
      <c r="AP689" s="19">
        <v>0</v>
      </c>
    </row>
    <row r="690" spans="1:42" hidden="1">
      <c r="A690" s="15" t="s">
        <v>697</v>
      </c>
      <c r="B690" s="16" t="s">
        <v>698</v>
      </c>
      <c r="C690" s="17" t="s">
        <v>200</v>
      </c>
      <c r="D690" s="17" t="s">
        <v>759</v>
      </c>
      <c r="E690" s="17" t="s">
        <v>711</v>
      </c>
      <c r="F690" s="18" t="s">
        <v>765</v>
      </c>
      <c r="G690" s="19">
        <v>0</v>
      </c>
      <c r="H690" s="19">
        <v>0</v>
      </c>
      <c r="I690" s="19">
        <v>0</v>
      </c>
      <c r="J690" s="19">
        <v>0</v>
      </c>
      <c r="K690" s="19">
        <v>0</v>
      </c>
      <c r="L690" s="19">
        <v>0</v>
      </c>
      <c r="M690" s="19">
        <v>0</v>
      </c>
      <c r="N690" s="19">
        <v>0</v>
      </c>
      <c r="O690" s="19">
        <v>0</v>
      </c>
      <c r="P690" s="19">
        <v>0</v>
      </c>
      <c r="Q690" s="19">
        <v>0</v>
      </c>
      <c r="R690" s="19">
        <v>0</v>
      </c>
      <c r="S690" s="19">
        <v>0</v>
      </c>
      <c r="T690" s="19">
        <v>0</v>
      </c>
      <c r="U690" s="19">
        <v>0</v>
      </c>
      <c r="V690" s="19">
        <v>0</v>
      </c>
      <c r="W690" s="19">
        <v>0</v>
      </c>
      <c r="X690" s="19">
        <v>0</v>
      </c>
      <c r="Y690" s="19">
        <v>0</v>
      </c>
      <c r="Z690" s="19">
        <v>0</v>
      </c>
      <c r="AA690" s="19">
        <v>0</v>
      </c>
      <c r="AB690" s="19">
        <v>0</v>
      </c>
      <c r="AC690" s="19">
        <v>0</v>
      </c>
      <c r="AD690" s="19">
        <v>0</v>
      </c>
      <c r="AE690" s="19">
        <v>0</v>
      </c>
      <c r="AF690" s="19">
        <v>0</v>
      </c>
      <c r="AG690" s="19">
        <v>0</v>
      </c>
      <c r="AH690" s="19">
        <v>0</v>
      </c>
      <c r="AI690" s="19">
        <v>0</v>
      </c>
      <c r="AJ690" s="19">
        <v>0</v>
      </c>
      <c r="AK690" s="19">
        <v>0</v>
      </c>
      <c r="AL690" s="19">
        <v>0</v>
      </c>
      <c r="AM690" s="19">
        <v>0</v>
      </c>
      <c r="AN690" s="19">
        <v>0</v>
      </c>
      <c r="AO690" s="19">
        <v>0</v>
      </c>
      <c r="AP690" s="19">
        <v>0</v>
      </c>
    </row>
    <row r="691" spans="1:42" hidden="1">
      <c r="A691" s="15" t="s">
        <v>697</v>
      </c>
      <c r="B691" s="16" t="s">
        <v>698</v>
      </c>
      <c r="C691" s="17" t="s">
        <v>211</v>
      </c>
      <c r="D691" s="17" t="s">
        <v>699</v>
      </c>
      <c r="E691" s="17" t="s">
        <v>232</v>
      </c>
      <c r="F691" s="18" t="s">
        <v>700</v>
      </c>
      <c r="G691" s="19">
        <v>0</v>
      </c>
      <c r="H691" s="19">
        <v>0</v>
      </c>
      <c r="I691" s="19">
        <v>0</v>
      </c>
      <c r="J691" s="19">
        <v>0</v>
      </c>
      <c r="K691" s="19">
        <v>0</v>
      </c>
      <c r="L691" s="19">
        <v>0</v>
      </c>
      <c r="M691" s="19">
        <v>0</v>
      </c>
      <c r="N691" s="19">
        <v>0</v>
      </c>
      <c r="O691" s="19">
        <v>0</v>
      </c>
      <c r="P691" s="19">
        <v>0</v>
      </c>
      <c r="Q691" s="19">
        <v>2734768.4617119054</v>
      </c>
      <c r="R691" s="19">
        <v>0</v>
      </c>
      <c r="S691" s="19">
        <v>0</v>
      </c>
      <c r="T691" s="19">
        <v>0</v>
      </c>
      <c r="U691" s="19">
        <v>0</v>
      </c>
      <c r="V691" s="19">
        <v>0</v>
      </c>
      <c r="W691" s="19">
        <v>0</v>
      </c>
      <c r="X691" s="19">
        <v>0</v>
      </c>
      <c r="Y691" s="19">
        <v>0</v>
      </c>
      <c r="Z691" s="19">
        <v>0</v>
      </c>
      <c r="AA691" s="19">
        <v>0</v>
      </c>
      <c r="AB691" s="19">
        <v>0</v>
      </c>
      <c r="AC691" s="19">
        <v>0</v>
      </c>
      <c r="AD691" s="19">
        <v>0</v>
      </c>
      <c r="AE691" s="19">
        <v>0</v>
      </c>
      <c r="AF691" s="19">
        <v>0</v>
      </c>
      <c r="AG691" s="19">
        <v>0</v>
      </c>
      <c r="AH691" s="19">
        <v>0</v>
      </c>
      <c r="AI691" s="19">
        <v>0</v>
      </c>
      <c r="AJ691" s="19">
        <v>0</v>
      </c>
      <c r="AK691" s="19">
        <v>0</v>
      </c>
      <c r="AL691" s="19">
        <v>0</v>
      </c>
      <c r="AM691" s="19">
        <v>0</v>
      </c>
      <c r="AN691" s="19">
        <v>0</v>
      </c>
      <c r="AO691" s="19">
        <v>0</v>
      </c>
      <c r="AP691" s="19">
        <v>0</v>
      </c>
    </row>
    <row r="692" spans="1:42" hidden="1">
      <c r="A692" s="15" t="s">
        <v>697</v>
      </c>
      <c r="B692" s="16" t="s">
        <v>698</v>
      </c>
      <c r="C692" s="17" t="s">
        <v>211</v>
      </c>
      <c r="D692" s="17" t="s">
        <v>201</v>
      </c>
      <c r="E692" s="17" t="s">
        <v>701</v>
      </c>
      <c r="F692" s="18" t="s">
        <v>702</v>
      </c>
      <c r="G692" s="19">
        <v>0</v>
      </c>
      <c r="H692" s="19">
        <v>0</v>
      </c>
      <c r="I692" s="19">
        <v>0</v>
      </c>
      <c r="J692" s="19">
        <v>0</v>
      </c>
      <c r="K692" s="19">
        <v>0</v>
      </c>
      <c r="L692" s="19">
        <v>0</v>
      </c>
      <c r="M692" s="19">
        <v>0</v>
      </c>
      <c r="N692" s="19">
        <v>0</v>
      </c>
      <c r="O692" s="19">
        <v>0</v>
      </c>
      <c r="P692" s="19">
        <v>0</v>
      </c>
      <c r="Q692" s="19">
        <v>0</v>
      </c>
      <c r="R692" s="19">
        <v>0</v>
      </c>
      <c r="S692" s="19">
        <v>0</v>
      </c>
      <c r="T692" s="19">
        <v>0</v>
      </c>
      <c r="U692" s="19">
        <v>0</v>
      </c>
      <c r="V692" s="19">
        <v>0</v>
      </c>
      <c r="W692" s="19">
        <v>0</v>
      </c>
      <c r="X692" s="19">
        <v>0</v>
      </c>
      <c r="Y692" s="19">
        <v>0</v>
      </c>
      <c r="Z692" s="19">
        <v>0</v>
      </c>
      <c r="AA692" s="19">
        <v>0</v>
      </c>
      <c r="AB692" s="19">
        <v>0</v>
      </c>
      <c r="AC692" s="19">
        <v>0</v>
      </c>
      <c r="AD692" s="19">
        <v>0</v>
      </c>
      <c r="AE692" s="19">
        <v>0</v>
      </c>
      <c r="AF692" s="19">
        <v>0</v>
      </c>
      <c r="AG692" s="19">
        <v>0</v>
      </c>
      <c r="AH692" s="19">
        <v>0</v>
      </c>
      <c r="AI692" s="19">
        <v>0</v>
      </c>
      <c r="AJ692" s="19">
        <v>0</v>
      </c>
      <c r="AK692" s="19">
        <v>0</v>
      </c>
      <c r="AL692" s="19">
        <v>0</v>
      </c>
      <c r="AM692" s="19">
        <v>0</v>
      </c>
      <c r="AN692" s="19">
        <v>0</v>
      </c>
      <c r="AO692" s="19">
        <v>0</v>
      </c>
      <c r="AP692" s="19">
        <v>0</v>
      </c>
    </row>
    <row r="693" spans="1:42" hidden="1">
      <c r="A693" s="15" t="s">
        <v>697</v>
      </c>
      <c r="B693" s="16" t="s">
        <v>698</v>
      </c>
      <c r="C693" s="17" t="s">
        <v>211</v>
      </c>
      <c r="D693" s="17" t="s">
        <v>201</v>
      </c>
      <c r="E693" s="17" t="s">
        <v>703</v>
      </c>
      <c r="F693" s="18" t="s">
        <v>704</v>
      </c>
      <c r="G693" s="19">
        <v>0</v>
      </c>
      <c r="H693" s="19">
        <v>0</v>
      </c>
      <c r="I693" s="19">
        <v>0</v>
      </c>
      <c r="J693" s="19">
        <v>0</v>
      </c>
      <c r="K693" s="19">
        <v>0</v>
      </c>
      <c r="L693" s="19">
        <v>0</v>
      </c>
      <c r="M693" s="19">
        <v>0</v>
      </c>
      <c r="N693" s="19">
        <v>0</v>
      </c>
      <c r="O693" s="19">
        <v>0</v>
      </c>
      <c r="P693" s="19">
        <v>0</v>
      </c>
      <c r="Q693" s="19">
        <v>0</v>
      </c>
      <c r="R693" s="19">
        <v>0</v>
      </c>
      <c r="S693" s="19">
        <v>0</v>
      </c>
      <c r="T693" s="19">
        <v>0</v>
      </c>
      <c r="U693" s="19">
        <v>0</v>
      </c>
      <c r="V693" s="19">
        <v>0</v>
      </c>
      <c r="W693" s="19">
        <v>0</v>
      </c>
      <c r="X693" s="19">
        <v>0</v>
      </c>
      <c r="Y693" s="19">
        <v>0</v>
      </c>
      <c r="Z693" s="19">
        <v>0</v>
      </c>
      <c r="AA693" s="19">
        <v>0</v>
      </c>
      <c r="AB693" s="19">
        <v>0</v>
      </c>
      <c r="AC693" s="19">
        <v>0</v>
      </c>
      <c r="AD693" s="19">
        <v>0</v>
      </c>
      <c r="AE693" s="19">
        <v>0</v>
      </c>
      <c r="AF693" s="19">
        <v>0</v>
      </c>
      <c r="AG693" s="19">
        <v>0</v>
      </c>
      <c r="AH693" s="19">
        <v>0</v>
      </c>
      <c r="AI693" s="19">
        <v>0</v>
      </c>
      <c r="AJ693" s="19">
        <v>0</v>
      </c>
      <c r="AK693" s="19">
        <v>0</v>
      </c>
      <c r="AL693" s="19">
        <v>0</v>
      </c>
      <c r="AM693" s="19">
        <v>0</v>
      </c>
      <c r="AN693" s="19">
        <v>0</v>
      </c>
      <c r="AO693" s="19">
        <v>0</v>
      </c>
      <c r="AP693" s="19">
        <v>0</v>
      </c>
    </row>
    <row r="694" spans="1:42" hidden="1">
      <c r="A694" s="15" t="s">
        <v>697</v>
      </c>
      <c r="B694" s="16" t="s">
        <v>698</v>
      </c>
      <c r="C694" s="17" t="s">
        <v>211</v>
      </c>
      <c r="D694" s="17" t="s">
        <v>201</v>
      </c>
      <c r="E694" s="17" t="s">
        <v>705</v>
      </c>
      <c r="F694" s="18" t="s">
        <v>706</v>
      </c>
      <c r="G694" s="19">
        <v>0</v>
      </c>
      <c r="H694" s="19">
        <v>0</v>
      </c>
      <c r="I694" s="19">
        <v>0</v>
      </c>
      <c r="J694" s="19">
        <v>0</v>
      </c>
      <c r="K694" s="19">
        <v>0</v>
      </c>
      <c r="L694" s="19">
        <v>0</v>
      </c>
      <c r="M694" s="19">
        <v>0</v>
      </c>
      <c r="N694" s="19">
        <v>0</v>
      </c>
      <c r="O694" s="19">
        <v>0</v>
      </c>
      <c r="P694" s="19">
        <v>0</v>
      </c>
      <c r="Q694" s="19">
        <v>0</v>
      </c>
      <c r="R694" s="19">
        <v>0</v>
      </c>
      <c r="S694" s="19">
        <v>0</v>
      </c>
      <c r="T694" s="19">
        <v>0</v>
      </c>
      <c r="U694" s="19">
        <v>0</v>
      </c>
      <c r="V694" s="19">
        <v>0</v>
      </c>
      <c r="W694" s="19">
        <v>0</v>
      </c>
      <c r="X694" s="19">
        <v>0</v>
      </c>
      <c r="Y694" s="19">
        <v>0</v>
      </c>
      <c r="Z694" s="19">
        <v>0</v>
      </c>
      <c r="AA694" s="19">
        <v>0</v>
      </c>
      <c r="AB694" s="19">
        <v>0</v>
      </c>
      <c r="AC694" s="19">
        <v>0</v>
      </c>
      <c r="AD694" s="19">
        <v>0</v>
      </c>
      <c r="AE694" s="19">
        <v>0</v>
      </c>
      <c r="AF694" s="19">
        <v>0</v>
      </c>
      <c r="AG694" s="19">
        <v>0</v>
      </c>
      <c r="AH694" s="19">
        <v>0</v>
      </c>
      <c r="AI694" s="19">
        <v>0</v>
      </c>
      <c r="AJ694" s="19">
        <v>0</v>
      </c>
      <c r="AK694" s="19">
        <v>0</v>
      </c>
      <c r="AL694" s="19">
        <v>0</v>
      </c>
      <c r="AM694" s="19">
        <v>0</v>
      </c>
      <c r="AN694" s="19">
        <v>0</v>
      </c>
      <c r="AO694" s="19">
        <v>0</v>
      </c>
      <c r="AP694" s="19">
        <v>0</v>
      </c>
    </row>
    <row r="695" spans="1:42" hidden="1">
      <c r="A695" s="15" t="s">
        <v>697</v>
      </c>
      <c r="B695" s="16" t="s">
        <v>698</v>
      </c>
      <c r="C695" s="17" t="s">
        <v>211</v>
      </c>
      <c r="D695" s="17" t="s">
        <v>201</v>
      </c>
      <c r="E695" s="17" t="s">
        <v>707</v>
      </c>
      <c r="F695" s="18" t="s">
        <v>708</v>
      </c>
      <c r="G695" s="19">
        <v>0</v>
      </c>
      <c r="H695" s="19">
        <v>0</v>
      </c>
      <c r="I695" s="19">
        <v>0</v>
      </c>
      <c r="J695" s="19">
        <v>0</v>
      </c>
      <c r="K695" s="19">
        <v>0</v>
      </c>
      <c r="L695" s="19">
        <v>0</v>
      </c>
      <c r="M695" s="19">
        <v>0</v>
      </c>
      <c r="N695" s="19">
        <v>0</v>
      </c>
      <c r="O695" s="19">
        <v>0</v>
      </c>
      <c r="P695" s="19">
        <v>0</v>
      </c>
      <c r="Q695" s="19">
        <v>0</v>
      </c>
      <c r="R695" s="19">
        <v>0</v>
      </c>
      <c r="S695" s="19">
        <v>0</v>
      </c>
      <c r="T695" s="19">
        <v>0</v>
      </c>
      <c r="U695" s="19">
        <v>0</v>
      </c>
      <c r="V695" s="19">
        <v>0</v>
      </c>
      <c r="W695" s="19">
        <v>0</v>
      </c>
      <c r="X695" s="19">
        <v>0</v>
      </c>
      <c r="Y695" s="19">
        <v>0</v>
      </c>
      <c r="Z695" s="19">
        <v>0</v>
      </c>
      <c r="AA695" s="19">
        <v>0</v>
      </c>
      <c r="AB695" s="19">
        <v>0</v>
      </c>
      <c r="AC695" s="19">
        <v>0</v>
      </c>
      <c r="AD695" s="19">
        <v>0</v>
      </c>
      <c r="AE695" s="19">
        <v>0</v>
      </c>
      <c r="AF695" s="19">
        <v>0</v>
      </c>
      <c r="AG695" s="19">
        <v>0</v>
      </c>
      <c r="AH695" s="19">
        <v>0</v>
      </c>
      <c r="AI695" s="19">
        <v>0</v>
      </c>
      <c r="AJ695" s="19">
        <v>0</v>
      </c>
      <c r="AK695" s="19">
        <v>0</v>
      </c>
      <c r="AL695" s="19">
        <v>0</v>
      </c>
      <c r="AM695" s="19">
        <v>0</v>
      </c>
      <c r="AN695" s="19">
        <v>0</v>
      </c>
      <c r="AO695" s="19">
        <v>0</v>
      </c>
      <c r="AP695" s="19">
        <v>0</v>
      </c>
    </row>
    <row r="696" spans="1:42" hidden="1">
      <c r="A696" s="15" t="s">
        <v>697</v>
      </c>
      <c r="B696" s="16" t="s">
        <v>698</v>
      </c>
      <c r="C696" s="17" t="s">
        <v>211</v>
      </c>
      <c r="D696" s="17" t="s">
        <v>201</v>
      </c>
      <c r="E696" s="17" t="s">
        <v>709</v>
      </c>
      <c r="F696" s="18" t="s">
        <v>710</v>
      </c>
      <c r="G696" s="19">
        <v>0</v>
      </c>
      <c r="H696" s="19">
        <v>0</v>
      </c>
      <c r="I696" s="19">
        <v>0</v>
      </c>
      <c r="J696" s="19">
        <v>0</v>
      </c>
      <c r="K696" s="19">
        <v>0</v>
      </c>
      <c r="L696" s="19">
        <v>0</v>
      </c>
      <c r="M696" s="19">
        <v>0</v>
      </c>
      <c r="N696" s="19">
        <v>0</v>
      </c>
      <c r="O696" s="19">
        <v>0</v>
      </c>
      <c r="P696" s="19">
        <v>0</v>
      </c>
      <c r="Q696" s="19">
        <v>0</v>
      </c>
      <c r="R696" s="19">
        <v>0</v>
      </c>
      <c r="S696" s="19">
        <v>0</v>
      </c>
      <c r="T696" s="19">
        <v>0</v>
      </c>
      <c r="U696" s="19">
        <v>0</v>
      </c>
      <c r="V696" s="19">
        <v>0</v>
      </c>
      <c r="W696" s="19">
        <v>0</v>
      </c>
      <c r="X696" s="19">
        <v>0</v>
      </c>
      <c r="Y696" s="19">
        <v>0</v>
      </c>
      <c r="Z696" s="19">
        <v>0</v>
      </c>
      <c r="AA696" s="19">
        <v>0</v>
      </c>
      <c r="AB696" s="19">
        <v>0</v>
      </c>
      <c r="AC696" s="19">
        <v>0</v>
      </c>
      <c r="AD696" s="19">
        <v>0</v>
      </c>
      <c r="AE696" s="19">
        <v>0</v>
      </c>
      <c r="AF696" s="19">
        <v>0</v>
      </c>
      <c r="AG696" s="19">
        <v>0</v>
      </c>
      <c r="AH696" s="19">
        <v>0</v>
      </c>
      <c r="AI696" s="19">
        <v>0</v>
      </c>
      <c r="AJ696" s="19">
        <v>0</v>
      </c>
      <c r="AK696" s="19">
        <v>0</v>
      </c>
      <c r="AL696" s="19">
        <v>0</v>
      </c>
      <c r="AM696" s="19">
        <v>0</v>
      </c>
      <c r="AN696" s="19">
        <v>0</v>
      </c>
      <c r="AO696" s="19">
        <v>0</v>
      </c>
      <c r="AP696" s="19">
        <v>0</v>
      </c>
    </row>
    <row r="697" spans="1:42" hidden="1">
      <c r="A697" s="15" t="s">
        <v>697</v>
      </c>
      <c r="B697" s="16" t="s">
        <v>698</v>
      </c>
      <c r="C697" s="17" t="s">
        <v>211</v>
      </c>
      <c r="D697" s="17" t="s">
        <v>201</v>
      </c>
      <c r="E697" s="17" t="s">
        <v>711</v>
      </c>
      <c r="F697" s="18" t="s">
        <v>712</v>
      </c>
      <c r="G697" s="19">
        <v>0</v>
      </c>
      <c r="H697" s="19">
        <v>0</v>
      </c>
      <c r="I697" s="19">
        <v>0</v>
      </c>
      <c r="J697" s="19">
        <v>0</v>
      </c>
      <c r="K697" s="19">
        <v>0</v>
      </c>
      <c r="L697" s="19">
        <v>0</v>
      </c>
      <c r="M697" s="19">
        <v>0</v>
      </c>
      <c r="N697" s="19">
        <v>0</v>
      </c>
      <c r="O697" s="19">
        <v>0</v>
      </c>
      <c r="P697" s="19">
        <v>0</v>
      </c>
      <c r="Q697" s="19">
        <v>0</v>
      </c>
      <c r="R697" s="19">
        <v>0</v>
      </c>
      <c r="S697" s="19">
        <v>0</v>
      </c>
      <c r="T697" s="19">
        <v>0</v>
      </c>
      <c r="U697" s="19">
        <v>0</v>
      </c>
      <c r="V697" s="19">
        <v>0</v>
      </c>
      <c r="W697" s="19">
        <v>0</v>
      </c>
      <c r="X697" s="19">
        <v>0</v>
      </c>
      <c r="Y697" s="19">
        <v>0</v>
      </c>
      <c r="Z697" s="19">
        <v>0</v>
      </c>
      <c r="AA697" s="19">
        <v>0</v>
      </c>
      <c r="AB697" s="19">
        <v>0</v>
      </c>
      <c r="AC697" s="19">
        <v>0</v>
      </c>
      <c r="AD697" s="19">
        <v>0</v>
      </c>
      <c r="AE697" s="19">
        <v>0</v>
      </c>
      <c r="AF697" s="19">
        <v>0</v>
      </c>
      <c r="AG697" s="19">
        <v>0</v>
      </c>
      <c r="AH697" s="19">
        <v>0</v>
      </c>
      <c r="AI697" s="19">
        <v>0</v>
      </c>
      <c r="AJ697" s="19">
        <v>0</v>
      </c>
      <c r="AK697" s="19">
        <v>0</v>
      </c>
      <c r="AL697" s="19">
        <v>0</v>
      </c>
      <c r="AM697" s="19">
        <v>0</v>
      </c>
      <c r="AN697" s="19">
        <v>0</v>
      </c>
      <c r="AO697" s="19">
        <v>0</v>
      </c>
      <c r="AP697" s="19">
        <v>0</v>
      </c>
    </row>
    <row r="698" spans="1:42" hidden="1">
      <c r="A698" s="15" t="s">
        <v>697</v>
      </c>
      <c r="B698" s="16" t="s">
        <v>698</v>
      </c>
      <c r="C698" s="17" t="s">
        <v>211</v>
      </c>
      <c r="D698" s="17" t="s">
        <v>713</v>
      </c>
      <c r="E698" s="17" t="s">
        <v>232</v>
      </c>
      <c r="F698" s="18" t="s">
        <v>714</v>
      </c>
      <c r="G698" s="19">
        <v>0</v>
      </c>
      <c r="H698" s="19">
        <v>0</v>
      </c>
      <c r="I698" s="19">
        <v>0</v>
      </c>
      <c r="J698" s="19">
        <v>0</v>
      </c>
      <c r="K698" s="19">
        <v>0</v>
      </c>
      <c r="L698" s="19">
        <v>0</v>
      </c>
      <c r="M698" s="19">
        <v>0</v>
      </c>
      <c r="N698" s="19">
        <v>0</v>
      </c>
      <c r="O698" s="19">
        <v>0</v>
      </c>
      <c r="P698" s="19">
        <v>0</v>
      </c>
      <c r="Q698" s="19">
        <v>2819011.4695489816</v>
      </c>
      <c r="R698" s="19">
        <v>0</v>
      </c>
      <c r="S698" s="19">
        <v>0</v>
      </c>
      <c r="T698" s="19">
        <v>0</v>
      </c>
      <c r="U698" s="19">
        <v>0</v>
      </c>
      <c r="V698" s="19">
        <v>0</v>
      </c>
      <c r="W698" s="19">
        <v>0</v>
      </c>
      <c r="X698" s="19">
        <v>0</v>
      </c>
      <c r="Y698" s="19">
        <v>0</v>
      </c>
      <c r="Z698" s="19">
        <v>0</v>
      </c>
      <c r="AA698" s="19">
        <v>0</v>
      </c>
      <c r="AB698" s="19">
        <v>0</v>
      </c>
      <c r="AC698" s="19">
        <v>0</v>
      </c>
      <c r="AD698" s="19">
        <v>0</v>
      </c>
      <c r="AE698" s="19">
        <v>0</v>
      </c>
      <c r="AF698" s="19">
        <v>0</v>
      </c>
      <c r="AG698" s="19">
        <v>0</v>
      </c>
      <c r="AH698" s="19">
        <v>0</v>
      </c>
      <c r="AI698" s="19">
        <v>0</v>
      </c>
      <c r="AJ698" s="19">
        <v>0</v>
      </c>
      <c r="AK698" s="19">
        <v>0</v>
      </c>
      <c r="AL698" s="19">
        <v>0</v>
      </c>
      <c r="AM698" s="19">
        <v>0</v>
      </c>
      <c r="AN698" s="19">
        <v>0</v>
      </c>
      <c r="AO698" s="19">
        <v>0</v>
      </c>
      <c r="AP698" s="19">
        <v>0</v>
      </c>
    </row>
    <row r="699" spans="1:42" hidden="1">
      <c r="A699" s="15" t="s">
        <v>697</v>
      </c>
      <c r="B699" s="16" t="s">
        <v>698</v>
      </c>
      <c r="C699" s="17" t="s">
        <v>211</v>
      </c>
      <c r="D699" s="17" t="s">
        <v>715</v>
      </c>
      <c r="E699" s="17" t="s">
        <v>232</v>
      </c>
      <c r="F699" s="18" t="s">
        <v>716</v>
      </c>
      <c r="G699" s="19">
        <v>0</v>
      </c>
      <c r="H699" s="19">
        <v>0</v>
      </c>
      <c r="I699" s="19">
        <v>0</v>
      </c>
      <c r="J699" s="19">
        <v>0</v>
      </c>
      <c r="K699" s="19">
        <v>0</v>
      </c>
      <c r="L699" s="19">
        <v>0</v>
      </c>
      <c r="M699" s="19">
        <v>0</v>
      </c>
      <c r="N699" s="19">
        <v>218361.8572810585</v>
      </c>
      <c r="O699" s="19">
        <v>0</v>
      </c>
      <c r="P699" s="19">
        <v>0</v>
      </c>
      <c r="Q699" s="19">
        <v>0</v>
      </c>
      <c r="R699" s="19">
        <v>0</v>
      </c>
      <c r="S699" s="19">
        <v>0</v>
      </c>
      <c r="T699" s="19">
        <v>0</v>
      </c>
      <c r="U699" s="19">
        <v>0</v>
      </c>
      <c r="V699" s="19">
        <v>0</v>
      </c>
      <c r="W699" s="19">
        <v>0</v>
      </c>
      <c r="X699" s="19">
        <v>0</v>
      </c>
      <c r="Y699" s="19">
        <v>0</v>
      </c>
      <c r="Z699" s="19">
        <v>0</v>
      </c>
      <c r="AA699" s="19">
        <v>0</v>
      </c>
      <c r="AB699" s="19">
        <v>0</v>
      </c>
      <c r="AC699" s="19">
        <v>0</v>
      </c>
      <c r="AD699" s="19">
        <v>0</v>
      </c>
      <c r="AE699" s="19">
        <v>0</v>
      </c>
      <c r="AF699" s="19">
        <v>0</v>
      </c>
      <c r="AG699" s="19">
        <v>0</v>
      </c>
      <c r="AH699" s="19">
        <v>0</v>
      </c>
      <c r="AI699" s="19">
        <v>0</v>
      </c>
      <c r="AJ699" s="19">
        <v>0</v>
      </c>
      <c r="AK699" s="19">
        <v>0</v>
      </c>
      <c r="AL699" s="19">
        <v>0</v>
      </c>
      <c r="AM699" s="19">
        <v>0</v>
      </c>
      <c r="AN699" s="19">
        <v>0</v>
      </c>
      <c r="AO699" s="19">
        <v>0</v>
      </c>
      <c r="AP699" s="19">
        <v>0</v>
      </c>
    </row>
    <row r="700" spans="1:42" hidden="1">
      <c r="A700" s="15" t="s">
        <v>697</v>
      </c>
      <c r="B700" s="16" t="s">
        <v>698</v>
      </c>
      <c r="C700" s="17" t="s">
        <v>211</v>
      </c>
      <c r="D700" s="17" t="s">
        <v>717</v>
      </c>
      <c r="E700" s="17" t="s">
        <v>232</v>
      </c>
      <c r="F700" s="18" t="s">
        <v>718</v>
      </c>
      <c r="G700" s="19">
        <v>0</v>
      </c>
      <c r="H700" s="19">
        <v>0</v>
      </c>
      <c r="I700" s="19">
        <v>0</v>
      </c>
      <c r="J700" s="19">
        <v>0</v>
      </c>
      <c r="K700" s="19">
        <v>0</v>
      </c>
      <c r="L700" s="19">
        <v>0</v>
      </c>
      <c r="M700" s="19">
        <v>0</v>
      </c>
      <c r="N700" s="19">
        <v>0</v>
      </c>
      <c r="O700" s="19">
        <v>0</v>
      </c>
      <c r="P700" s="19">
        <v>0</v>
      </c>
      <c r="Q700" s="19">
        <v>0</v>
      </c>
      <c r="R700" s="19">
        <v>269877.95168008795</v>
      </c>
      <c r="S700" s="19">
        <v>0</v>
      </c>
      <c r="T700" s="19">
        <v>0</v>
      </c>
      <c r="U700" s="19">
        <v>0</v>
      </c>
      <c r="V700" s="19">
        <v>0</v>
      </c>
      <c r="W700" s="19">
        <v>0</v>
      </c>
      <c r="X700" s="19">
        <v>0</v>
      </c>
      <c r="Y700" s="19">
        <v>0</v>
      </c>
      <c r="Z700" s="19">
        <v>0</v>
      </c>
      <c r="AA700" s="19">
        <v>0</v>
      </c>
      <c r="AB700" s="19">
        <v>0</v>
      </c>
      <c r="AC700" s="19">
        <v>0</v>
      </c>
      <c r="AD700" s="19">
        <v>0</v>
      </c>
      <c r="AE700" s="19">
        <v>0</v>
      </c>
      <c r="AF700" s="19">
        <v>0</v>
      </c>
      <c r="AG700" s="19">
        <v>0</v>
      </c>
      <c r="AH700" s="19">
        <v>0</v>
      </c>
      <c r="AI700" s="19">
        <v>0</v>
      </c>
      <c r="AJ700" s="19">
        <v>0</v>
      </c>
      <c r="AK700" s="19">
        <v>0</v>
      </c>
      <c r="AL700" s="19">
        <v>0</v>
      </c>
      <c r="AM700" s="19">
        <v>0</v>
      </c>
      <c r="AN700" s="19">
        <v>0</v>
      </c>
      <c r="AO700" s="19">
        <v>0</v>
      </c>
      <c r="AP700" s="19">
        <v>0</v>
      </c>
    </row>
    <row r="701" spans="1:42" hidden="1">
      <c r="A701" s="15" t="s">
        <v>697</v>
      </c>
      <c r="B701" s="16" t="s">
        <v>698</v>
      </c>
      <c r="C701" s="17" t="s">
        <v>211</v>
      </c>
      <c r="D701" s="17" t="s">
        <v>304</v>
      </c>
      <c r="E701" s="17" t="s">
        <v>705</v>
      </c>
      <c r="F701" s="18" t="s">
        <v>719</v>
      </c>
      <c r="G701" s="19">
        <v>0</v>
      </c>
      <c r="H701" s="19">
        <v>0</v>
      </c>
      <c r="I701" s="19">
        <v>0</v>
      </c>
      <c r="J701" s="19">
        <v>0</v>
      </c>
      <c r="K701" s="19">
        <v>0</v>
      </c>
      <c r="L701" s="19">
        <v>0</v>
      </c>
      <c r="M701" s="19">
        <v>0</v>
      </c>
      <c r="N701" s="19">
        <v>0</v>
      </c>
      <c r="O701" s="19">
        <v>0</v>
      </c>
      <c r="P701" s="19">
        <v>0</v>
      </c>
      <c r="Q701" s="19">
        <v>0</v>
      </c>
      <c r="R701" s="19">
        <v>0</v>
      </c>
      <c r="S701" s="19">
        <v>0</v>
      </c>
      <c r="T701" s="19">
        <v>0</v>
      </c>
      <c r="U701" s="19">
        <v>0</v>
      </c>
      <c r="V701" s="19">
        <v>0</v>
      </c>
      <c r="W701" s="19">
        <v>0</v>
      </c>
      <c r="X701" s="19">
        <v>0</v>
      </c>
      <c r="Y701" s="19">
        <v>0</v>
      </c>
      <c r="Z701" s="19">
        <v>0</v>
      </c>
      <c r="AA701" s="19">
        <v>0</v>
      </c>
      <c r="AB701" s="19">
        <v>0</v>
      </c>
      <c r="AC701" s="19">
        <v>0</v>
      </c>
      <c r="AD701" s="19">
        <v>0</v>
      </c>
      <c r="AE701" s="19">
        <v>0</v>
      </c>
      <c r="AF701" s="19">
        <v>0</v>
      </c>
      <c r="AG701" s="19">
        <v>0</v>
      </c>
      <c r="AH701" s="19">
        <v>0</v>
      </c>
      <c r="AI701" s="19">
        <v>0</v>
      </c>
      <c r="AJ701" s="19">
        <v>0</v>
      </c>
      <c r="AK701" s="19">
        <v>0</v>
      </c>
      <c r="AL701" s="19">
        <v>0</v>
      </c>
      <c r="AM701" s="19">
        <v>0</v>
      </c>
      <c r="AN701" s="19">
        <v>0</v>
      </c>
      <c r="AO701" s="19">
        <v>0</v>
      </c>
      <c r="AP701" s="19">
        <v>0</v>
      </c>
    </row>
    <row r="702" spans="1:42" hidden="1">
      <c r="A702" s="15" t="s">
        <v>697</v>
      </c>
      <c r="B702" s="16" t="s">
        <v>698</v>
      </c>
      <c r="C702" s="17" t="s">
        <v>211</v>
      </c>
      <c r="D702" s="17" t="s">
        <v>304</v>
      </c>
      <c r="E702" s="17" t="s">
        <v>232</v>
      </c>
      <c r="F702" s="18" t="s">
        <v>720</v>
      </c>
      <c r="G702" s="19">
        <v>0</v>
      </c>
      <c r="H702" s="19">
        <v>546380.49996580754</v>
      </c>
      <c r="I702" s="19">
        <v>0</v>
      </c>
      <c r="J702" s="19">
        <v>0</v>
      </c>
      <c r="K702" s="19">
        <v>0</v>
      </c>
      <c r="L702" s="19">
        <v>0</v>
      </c>
      <c r="M702" s="19">
        <v>0</v>
      </c>
      <c r="N702" s="19">
        <v>0</v>
      </c>
      <c r="O702" s="19">
        <v>0</v>
      </c>
      <c r="P702" s="19">
        <v>0</v>
      </c>
      <c r="Q702" s="19">
        <v>0</v>
      </c>
      <c r="R702" s="19">
        <v>0</v>
      </c>
      <c r="S702" s="19">
        <v>0</v>
      </c>
      <c r="T702" s="19">
        <v>0</v>
      </c>
      <c r="U702" s="19">
        <v>0</v>
      </c>
      <c r="V702" s="19">
        <v>0</v>
      </c>
      <c r="W702" s="19">
        <v>0</v>
      </c>
      <c r="X702" s="19">
        <v>0</v>
      </c>
      <c r="Y702" s="19">
        <v>0</v>
      </c>
      <c r="Z702" s="19">
        <v>0</v>
      </c>
      <c r="AA702" s="19">
        <v>0</v>
      </c>
      <c r="AB702" s="19">
        <v>0</v>
      </c>
      <c r="AC702" s="19">
        <v>0</v>
      </c>
      <c r="AD702" s="19">
        <v>0</v>
      </c>
      <c r="AE702" s="19">
        <v>0</v>
      </c>
      <c r="AF702" s="19">
        <v>0</v>
      </c>
      <c r="AG702" s="19">
        <v>0</v>
      </c>
      <c r="AH702" s="19">
        <v>0</v>
      </c>
      <c r="AI702" s="19">
        <v>0</v>
      </c>
      <c r="AJ702" s="19">
        <v>0</v>
      </c>
      <c r="AK702" s="19">
        <v>0</v>
      </c>
      <c r="AL702" s="19">
        <v>0</v>
      </c>
      <c r="AM702" s="19">
        <v>0</v>
      </c>
      <c r="AN702" s="19">
        <v>0</v>
      </c>
      <c r="AO702" s="19">
        <v>0</v>
      </c>
      <c r="AP702" s="19">
        <v>0</v>
      </c>
    </row>
    <row r="703" spans="1:42" hidden="1">
      <c r="A703" s="15" t="s">
        <v>697</v>
      </c>
      <c r="B703" s="16" t="s">
        <v>698</v>
      </c>
      <c r="C703" s="17" t="s">
        <v>211</v>
      </c>
      <c r="D703" s="17" t="s">
        <v>721</v>
      </c>
      <c r="E703" s="17" t="s">
        <v>232</v>
      </c>
      <c r="F703" s="18" t="s">
        <v>722</v>
      </c>
      <c r="G703" s="19">
        <v>0</v>
      </c>
      <c r="H703" s="19">
        <v>0</v>
      </c>
      <c r="I703" s="19">
        <v>0</v>
      </c>
      <c r="J703" s="19">
        <v>0</v>
      </c>
      <c r="K703" s="19">
        <v>0</v>
      </c>
      <c r="L703" s="19">
        <v>0</v>
      </c>
      <c r="M703" s="19">
        <v>0</v>
      </c>
      <c r="N703" s="19">
        <v>0</v>
      </c>
      <c r="O703" s="19">
        <v>2019209.3736060986</v>
      </c>
      <c r="P703" s="19">
        <v>0</v>
      </c>
      <c r="Q703" s="19">
        <v>0</v>
      </c>
      <c r="R703" s="19">
        <v>6887942.6588797895</v>
      </c>
      <c r="S703" s="19">
        <v>0</v>
      </c>
      <c r="T703" s="19">
        <v>0</v>
      </c>
      <c r="U703" s="19">
        <v>0</v>
      </c>
      <c r="V703" s="19">
        <v>0</v>
      </c>
      <c r="W703" s="19">
        <v>0</v>
      </c>
      <c r="X703" s="19">
        <v>0</v>
      </c>
      <c r="Y703" s="19">
        <v>0</v>
      </c>
      <c r="Z703" s="19">
        <v>0</v>
      </c>
      <c r="AA703" s="19">
        <v>0</v>
      </c>
      <c r="AB703" s="19">
        <v>0</v>
      </c>
      <c r="AC703" s="19">
        <v>0</v>
      </c>
      <c r="AD703" s="19">
        <v>0</v>
      </c>
      <c r="AE703" s="19">
        <v>0</v>
      </c>
      <c r="AF703" s="19">
        <v>0</v>
      </c>
      <c r="AG703" s="19">
        <v>0</v>
      </c>
      <c r="AH703" s="19">
        <v>0</v>
      </c>
      <c r="AI703" s="19">
        <v>0</v>
      </c>
      <c r="AJ703" s="19">
        <v>0</v>
      </c>
      <c r="AK703" s="19">
        <v>0</v>
      </c>
      <c r="AL703" s="19">
        <v>0</v>
      </c>
      <c r="AM703" s="19">
        <v>0</v>
      </c>
      <c r="AN703" s="19">
        <v>0</v>
      </c>
      <c r="AO703" s="19">
        <v>0</v>
      </c>
      <c r="AP703" s="19">
        <v>0</v>
      </c>
    </row>
    <row r="704" spans="1:42" hidden="1">
      <c r="A704" s="15" t="s">
        <v>697</v>
      </c>
      <c r="B704" s="16" t="s">
        <v>698</v>
      </c>
      <c r="C704" s="17" t="s">
        <v>211</v>
      </c>
      <c r="D704" s="17" t="s">
        <v>723</v>
      </c>
      <c r="E704" s="17" t="s">
        <v>232</v>
      </c>
      <c r="F704" s="18" t="s">
        <v>724</v>
      </c>
      <c r="G704" s="19">
        <v>0</v>
      </c>
      <c r="H704" s="19">
        <v>0</v>
      </c>
      <c r="I704" s="19">
        <v>0</v>
      </c>
      <c r="J704" s="19">
        <v>0</v>
      </c>
      <c r="K704" s="19">
        <v>0</v>
      </c>
      <c r="L704" s="19">
        <v>0</v>
      </c>
      <c r="M704" s="19">
        <v>0</v>
      </c>
      <c r="N704" s="19">
        <v>0</v>
      </c>
      <c r="O704" s="19">
        <v>0</v>
      </c>
      <c r="P704" s="19">
        <v>0</v>
      </c>
      <c r="Q704" s="19">
        <v>0</v>
      </c>
      <c r="R704" s="19">
        <v>16237274.447542707</v>
      </c>
      <c r="S704" s="19">
        <v>0</v>
      </c>
      <c r="T704" s="19">
        <v>0</v>
      </c>
      <c r="U704" s="19">
        <v>0</v>
      </c>
      <c r="V704" s="19">
        <v>0</v>
      </c>
      <c r="W704" s="19">
        <v>0</v>
      </c>
      <c r="X704" s="19">
        <v>0</v>
      </c>
      <c r="Y704" s="19">
        <v>0</v>
      </c>
      <c r="Z704" s="19">
        <v>0</v>
      </c>
      <c r="AA704" s="19">
        <v>0</v>
      </c>
      <c r="AB704" s="19">
        <v>0</v>
      </c>
      <c r="AC704" s="19">
        <v>0</v>
      </c>
      <c r="AD704" s="19">
        <v>0</v>
      </c>
      <c r="AE704" s="19">
        <v>0</v>
      </c>
      <c r="AF704" s="19">
        <v>0</v>
      </c>
      <c r="AG704" s="19">
        <v>0</v>
      </c>
      <c r="AH704" s="19">
        <v>0</v>
      </c>
      <c r="AI704" s="19">
        <v>0</v>
      </c>
      <c r="AJ704" s="19">
        <v>0</v>
      </c>
      <c r="AK704" s="19">
        <v>0</v>
      </c>
      <c r="AL704" s="19">
        <v>0</v>
      </c>
      <c r="AM704" s="19">
        <v>0</v>
      </c>
      <c r="AN704" s="19">
        <v>0</v>
      </c>
      <c r="AO704" s="19">
        <v>0</v>
      </c>
      <c r="AP704" s="19">
        <v>0</v>
      </c>
    </row>
    <row r="705" spans="1:42" hidden="1">
      <c r="A705" s="15" t="s">
        <v>697</v>
      </c>
      <c r="B705" s="16" t="s">
        <v>698</v>
      </c>
      <c r="C705" s="17" t="s">
        <v>211</v>
      </c>
      <c r="D705" s="17" t="s">
        <v>725</v>
      </c>
      <c r="E705" s="17" t="s">
        <v>232</v>
      </c>
      <c r="F705" s="18" t="s">
        <v>726</v>
      </c>
      <c r="G705" s="19">
        <v>0</v>
      </c>
      <c r="H705" s="19">
        <v>0</v>
      </c>
      <c r="I705" s="19">
        <v>0</v>
      </c>
      <c r="J705" s="19">
        <v>0</v>
      </c>
      <c r="K705" s="19">
        <v>0</v>
      </c>
      <c r="L705" s="19">
        <v>0</v>
      </c>
      <c r="M705" s="19">
        <v>0</v>
      </c>
      <c r="N705" s="19">
        <v>0</v>
      </c>
      <c r="O705" s="19">
        <v>0</v>
      </c>
      <c r="P705" s="19">
        <v>0</v>
      </c>
      <c r="Q705" s="19">
        <v>0</v>
      </c>
      <c r="R705" s="19">
        <v>3185310.933968612</v>
      </c>
      <c r="S705" s="19">
        <v>0</v>
      </c>
      <c r="T705" s="19">
        <v>0</v>
      </c>
      <c r="U705" s="19">
        <v>0</v>
      </c>
      <c r="V705" s="19">
        <v>0</v>
      </c>
      <c r="W705" s="19">
        <v>0</v>
      </c>
      <c r="X705" s="19">
        <v>0</v>
      </c>
      <c r="Y705" s="19">
        <v>0</v>
      </c>
      <c r="Z705" s="19">
        <v>0</v>
      </c>
      <c r="AA705" s="19">
        <v>0</v>
      </c>
      <c r="AB705" s="19">
        <v>0</v>
      </c>
      <c r="AC705" s="19">
        <v>0</v>
      </c>
      <c r="AD705" s="19">
        <v>0</v>
      </c>
      <c r="AE705" s="19">
        <v>0</v>
      </c>
      <c r="AF705" s="19">
        <v>0</v>
      </c>
      <c r="AG705" s="19">
        <v>0</v>
      </c>
      <c r="AH705" s="19">
        <v>0</v>
      </c>
      <c r="AI705" s="19">
        <v>0</v>
      </c>
      <c r="AJ705" s="19">
        <v>0</v>
      </c>
      <c r="AK705" s="19">
        <v>0</v>
      </c>
      <c r="AL705" s="19">
        <v>0</v>
      </c>
      <c r="AM705" s="19">
        <v>0</v>
      </c>
      <c r="AN705" s="19">
        <v>0</v>
      </c>
      <c r="AO705" s="19">
        <v>0</v>
      </c>
      <c r="AP705" s="19">
        <v>0</v>
      </c>
    </row>
    <row r="706" spans="1:42" hidden="1">
      <c r="A706" s="15" t="s">
        <v>697</v>
      </c>
      <c r="B706" s="16" t="s">
        <v>698</v>
      </c>
      <c r="C706" s="17" t="s">
        <v>211</v>
      </c>
      <c r="D706" s="17" t="s">
        <v>350</v>
      </c>
      <c r="E706" s="17" t="s">
        <v>232</v>
      </c>
      <c r="F706" s="18" t="s">
        <v>727</v>
      </c>
      <c r="G706" s="19">
        <v>0</v>
      </c>
      <c r="H706" s="19">
        <v>0</v>
      </c>
      <c r="I706" s="19">
        <v>0</v>
      </c>
      <c r="J706" s="19">
        <v>0</v>
      </c>
      <c r="K706" s="19">
        <v>0</v>
      </c>
      <c r="L706" s="19">
        <v>0</v>
      </c>
      <c r="M706" s="19">
        <v>0</v>
      </c>
      <c r="N706" s="19">
        <v>0</v>
      </c>
      <c r="O706" s="19">
        <v>0</v>
      </c>
      <c r="P706" s="19">
        <v>0</v>
      </c>
      <c r="Q706" s="19">
        <v>0</v>
      </c>
      <c r="R706" s="19">
        <v>0</v>
      </c>
      <c r="S706" s="19">
        <v>0</v>
      </c>
      <c r="T706" s="19">
        <v>0</v>
      </c>
      <c r="U706" s="19">
        <v>3908431.7796608442</v>
      </c>
      <c r="V706" s="19">
        <v>0</v>
      </c>
      <c r="W706" s="19">
        <v>1432493.6168676454</v>
      </c>
      <c r="X706" s="19">
        <v>0</v>
      </c>
      <c r="Y706" s="19">
        <v>0</v>
      </c>
      <c r="Z706" s="19">
        <v>0</v>
      </c>
      <c r="AA706" s="19">
        <v>0</v>
      </c>
      <c r="AB706" s="19">
        <v>0</v>
      </c>
      <c r="AC706" s="19">
        <v>0</v>
      </c>
      <c r="AD706" s="19">
        <v>0</v>
      </c>
      <c r="AE706" s="19">
        <v>0</v>
      </c>
      <c r="AF706" s="19">
        <v>0</v>
      </c>
      <c r="AG706" s="19">
        <v>0</v>
      </c>
      <c r="AH706" s="19">
        <v>0</v>
      </c>
      <c r="AI706" s="19">
        <v>0</v>
      </c>
      <c r="AJ706" s="19">
        <v>0</v>
      </c>
      <c r="AK706" s="19">
        <v>0</v>
      </c>
      <c r="AL706" s="19">
        <v>0</v>
      </c>
      <c r="AM706" s="19">
        <v>0</v>
      </c>
      <c r="AN706" s="19">
        <v>0</v>
      </c>
      <c r="AO706" s="19">
        <v>0</v>
      </c>
      <c r="AP706" s="19">
        <v>0</v>
      </c>
    </row>
    <row r="707" spans="1:42" hidden="1">
      <c r="A707" s="15" t="s">
        <v>697</v>
      </c>
      <c r="B707" s="16" t="s">
        <v>698</v>
      </c>
      <c r="C707" s="17" t="s">
        <v>211</v>
      </c>
      <c r="D707" s="17" t="s">
        <v>728</v>
      </c>
      <c r="E707" s="17" t="s">
        <v>232</v>
      </c>
      <c r="F707" s="18" t="s">
        <v>729</v>
      </c>
      <c r="G707" s="19">
        <v>0</v>
      </c>
      <c r="H707" s="19">
        <v>0</v>
      </c>
      <c r="I707" s="19">
        <v>1193221.2131481129</v>
      </c>
      <c r="J707" s="19">
        <v>0</v>
      </c>
      <c r="K707" s="19">
        <v>0</v>
      </c>
      <c r="L707" s="19">
        <v>0</v>
      </c>
      <c r="M707" s="19">
        <v>0</v>
      </c>
      <c r="N707" s="19">
        <v>0</v>
      </c>
      <c r="O707" s="19">
        <v>0</v>
      </c>
      <c r="P707" s="19">
        <v>0</v>
      </c>
      <c r="Q707" s="19">
        <v>0</v>
      </c>
      <c r="R707" s="19">
        <v>1116849.8821467897</v>
      </c>
      <c r="S707" s="19">
        <v>0</v>
      </c>
      <c r="T707" s="19">
        <v>0</v>
      </c>
      <c r="U707" s="19">
        <v>0</v>
      </c>
      <c r="V707" s="19">
        <v>0</v>
      </c>
      <c r="W707" s="19">
        <v>0</v>
      </c>
      <c r="X707" s="19">
        <v>0</v>
      </c>
      <c r="Y707" s="19">
        <v>0</v>
      </c>
      <c r="Z707" s="19">
        <v>1604674.4758897058</v>
      </c>
      <c r="AA707" s="19">
        <v>0</v>
      </c>
      <c r="AB707" s="19">
        <v>0</v>
      </c>
      <c r="AC707" s="19">
        <v>0</v>
      </c>
      <c r="AD707" s="19">
        <v>0</v>
      </c>
      <c r="AE707" s="19">
        <v>0</v>
      </c>
      <c r="AF707" s="19">
        <v>0</v>
      </c>
      <c r="AG707" s="19">
        <v>0</v>
      </c>
      <c r="AH707" s="19">
        <v>0</v>
      </c>
      <c r="AI707" s="19">
        <v>0</v>
      </c>
      <c r="AJ707" s="19">
        <v>0</v>
      </c>
      <c r="AK707" s="19">
        <v>0</v>
      </c>
      <c r="AL707" s="19">
        <v>0</v>
      </c>
      <c r="AM707" s="19">
        <v>0</v>
      </c>
      <c r="AN707" s="19">
        <v>0</v>
      </c>
      <c r="AO707" s="19">
        <v>0</v>
      </c>
      <c r="AP707" s="19">
        <v>0</v>
      </c>
    </row>
    <row r="708" spans="1:42" hidden="1">
      <c r="A708" s="15" t="s">
        <v>697</v>
      </c>
      <c r="B708" s="16" t="s">
        <v>698</v>
      </c>
      <c r="C708" s="17" t="s">
        <v>211</v>
      </c>
      <c r="D708" s="17" t="s">
        <v>730</v>
      </c>
      <c r="E708" s="17" t="s">
        <v>701</v>
      </c>
      <c r="F708" s="18" t="s">
        <v>731</v>
      </c>
      <c r="G708" s="19">
        <v>0</v>
      </c>
      <c r="H708" s="19">
        <v>0</v>
      </c>
      <c r="I708" s="19">
        <v>0</v>
      </c>
      <c r="J708" s="19">
        <v>0</v>
      </c>
      <c r="K708" s="19">
        <v>0</v>
      </c>
      <c r="L708" s="19">
        <v>0</v>
      </c>
      <c r="M708" s="19">
        <v>0</v>
      </c>
      <c r="N708" s="19">
        <v>0</v>
      </c>
      <c r="O708" s="19">
        <v>0</v>
      </c>
      <c r="P708" s="19">
        <v>0</v>
      </c>
      <c r="Q708" s="19">
        <v>0</v>
      </c>
      <c r="R708" s="19">
        <v>0</v>
      </c>
      <c r="S708" s="19">
        <v>0</v>
      </c>
      <c r="T708" s="19">
        <v>0</v>
      </c>
      <c r="U708" s="19">
        <v>0</v>
      </c>
      <c r="V708" s="19">
        <v>0</v>
      </c>
      <c r="W708" s="19">
        <v>0</v>
      </c>
      <c r="X708" s="19">
        <v>0</v>
      </c>
      <c r="Y708" s="19">
        <v>0</v>
      </c>
      <c r="Z708" s="19">
        <v>0</v>
      </c>
      <c r="AA708" s="19">
        <v>0</v>
      </c>
      <c r="AB708" s="19">
        <v>0</v>
      </c>
      <c r="AC708" s="19">
        <v>0</v>
      </c>
      <c r="AD708" s="19">
        <v>0</v>
      </c>
      <c r="AE708" s="19">
        <v>0</v>
      </c>
      <c r="AF708" s="19">
        <v>0</v>
      </c>
      <c r="AG708" s="19">
        <v>0</v>
      </c>
      <c r="AH708" s="19">
        <v>0</v>
      </c>
      <c r="AI708" s="19">
        <v>0</v>
      </c>
      <c r="AJ708" s="19">
        <v>0</v>
      </c>
      <c r="AK708" s="19">
        <v>0</v>
      </c>
      <c r="AL708" s="19">
        <v>0</v>
      </c>
      <c r="AM708" s="19">
        <v>0</v>
      </c>
      <c r="AN708" s="19">
        <v>0</v>
      </c>
      <c r="AO708" s="19">
        <v>0</v>
      </c>
      <c r="AP708" s="19">
        <v>0</v>
      </c>
    </row>
    <row r="709" spans="1:42" hidden="1">
      <c r="A709" s="15" t="s">
        <v>697</v>
      </c>
      <c r="B709" s="16" t="s">
        <v>698</v>
      </c>
      <c r="C709" s="17" t="s">
        <v>211</v>
      </c>
      <c r="D709" s="17" t="s">
        <v>730</v>
      </c>
      <c r="E709" s="17" t="s">
        <v>705</v>
      </c>
      <c r="F709" s="18" t="s">
        <v>732</v>
      </c>
      <c r="G709" s="19">
        <v>0</v>
      </c>
      <c r="H709" s="19">
        <v>0</v>
      </c>
      <c r="I709" s="19">
        <v>0</v>
      </c>
      <c r="J709" s="19">
        <v>0</v>
      </c>
      <c r="K709" s="19">
        <v>0</v>
      </c>
      <c r="L709" s="19">
        <v>0</v>
      </c>
      <c r="M709" s="19">
        <v>0</v>
      </c>
      <c r="N709" s="19">
        <v>0</v>
      </c>
      <c r="O709" s="19">
        <v>0</v>
      </c>
      <c r="P709" s="19">
        <v>0</v>
      </c>
      <c r="Q709" s="19">
        <v>0</v>
      </c>
      <c r="R709" s="19">
        <v>0</v>
      </c>
      <c r="S709" s="19">
        <v>0</v>
      </c>
      <c r="T709" s="19">
        <v>0</v>
      </c>
      <c r="U709" s="19">
        <v>0</v>
      </c>
      <c r="V709" s="19">
        <v>0</v>
      </c>
      <c r="W709" s="19">
        <v>0</v>
      </c>
      <c r="X709" s="19">
        <v>0</v>
      </c>
      <c r="Y709" s="19">
        <v>0</v>
      </c>
      <c r="Z709" s="19">
        <v>0</v>
      </c>
      <c r="AA709" s="19">
        <v>0</v>
      </c>
      <c r="AB709" s="19">
        <v>0</v>
      </c>
      <c r="AC709" s="19">
        <v>0</v>
      </c>
      <c r="AD709" s="19">
        <v>0</v>
      </c>
      <c r="AE709" s="19">
        <v>0</v>
      </c>
      <c r="AF709" s="19">
        <v>0</v>
      </c>
      <c r="AG709" s="19">
        <v>0</v>
      </c>
      <c r="AH709" s="19">
        <v>0</v>
      </c>
      <c r="AI709" s="19">
        <v>0</v>
      </c>
      <c r="AJ709" s="19">
        <v>0</v>
      </c>
      <c r="AK709" s="19">
        <v>0</v>
      </c>
      <c r="AL709" s="19">
        <v>0</v>
      </c>
      <c r="AM709" s="19">
        <v>0</v>
      </c>
      <c r="AN709" s="19">
        <v>0</v>
      </c>
      <c r="AO709" s="19">
        <v>0</v>
      </c>
      <c r="AP709" s="19">
        <v>0</v>
      </c>
    </row>
    <row r="710" spans="1:42" hidden="1">
      <c r="A710" s="15" t="s">
        <v>697</v>
      </c>
      <c r="B710" s="16" t="s">
        <v>698</v>
      </c>
      <c r="C710" s="17" t="s">
        <v>211</v>
      </c>
      <c r="D710" s="17" t="s">
        <v>730</v>
      </c>
      <c r="E710" s="17" t="s">
        <v>709</v>
      </c>
      <c r="F710" s="18" t="s">
        <v>733</v>
      </c>
      <c r="G710" s="19">
        <v>0</v>
      </c>
      <c r="H710" s="19">
        <v>0</v>
      </c>
      <c r="I710" s="19">
        <v>0</v>
      </c>
      <c r="J710" s="19">
        <v>0</v>
      </c>
      <c r="K710" s="19">
        <v>0</v>
      </c>
      <c r="L710" s="19">
        <v>0</v>
      </c>
      <c r="M710" s="19">
        <v>0</v>
      </c>
      <c r="N710" s="19">
        <v>0</v>
      </c>
      <c r="O710" s="19">
        <v>0</v>
      </c>
      <c r="P710" s="19">
        <v>0</v>
      </c>
      <c r="Q710" s="19">
        <v>0</v>
      </c>
      <c r="R710" s="19">
        <v>0</v>
      </c>
      <c r="S710" s="19">
        <v>0</v>
      </c>
      <c r="T710" s="19">
        <v>0</v>
      </c>
      <c r="U710" s="19">
        <v>0</v>
      </c>
      <c r="V710" s="19">
        <v>0</v>
      </c>
      <c r="W710" s="19">
        <v>0</v>
      </c>
      <c r="X710" s="19">
        <v>0</v>
      </c>
      <c r="Y710" s="19">
        <v>0</v>
      </c>
      <c r="Z710" s="19">
        <v>0</v>
      </c>
      <c r="AA710" s="19">
        <v>0</v>
      </c>
      <c r="AB710" s="19">
        <v>0</v>
      </c>
      <c r="AC710" s="19">
        <v>0</v>
      </c>
      <c r="AD710" s="19">
        <v>0</v>
      </c>
      <c r="AE710" s="19">
        <v>0</v>
      </c>
      <c r="AF710" s="19">
        <v>0</v>
      </c>
      <c r="AG710" s="19">
        <v>0</v>
      </c>
      <c r="AH710" s="19">
        <v>0</v>
      </c>
      <c r="AI710" s="19">
        <v>0</v>
      </c>
      <c r="AJ710" s="19">
        <v>0</v>
      </c>
      <c r="AK710" s="19">
        <v>0</v>
      </c>
      <c r="AL710" s="19">
        <v>0</v>
      </c>
      <c r="AM710" s="19">
        <v>0</v>
      </c>
      <c r="AN710" s="19">
        <v>0</v>
      </c>
      <c r="AO710" s="19">
        <v>0</v>
      </c>
      <c r="AP710" s="19">
        <v>0</v>
      </c>
    </row>
    <row r="711" spans="1:42" hidden="1">
      <c r="A711" s="15" t="s">
        <v>697</v>
      </c>
      <c r="B711" s="16" t="s">
        <v>698</v>
      </c>
      <c r="C711" s="17" t="s">
        <v>211</v>
      </c>
      <c r="D711" s="17" t="s">
        <v>734</v>
      </c>
      <c r="E711" s="17" t="s">
        <v>232</v>
      </c>
      <c r="F711" s="18" t="s">
        <v>735</v>
      </c>
      <c r="G711" s="19">
        <v>0</v>
      </c>
      <c r="H711" s="19">
        <v>0</v>
      </c>
      <c r="I711" s="19">
        <v>0</v>
      </c>
      <c r="J711" s="19">
        <v>0</v>
      </c>
      <c r="K711" s="19">
        <v>0</v>
      </c>
      <c r="L711" s="19">
        <v>0</v>
      </c>
      <c r="M711" s="19">
        <v>0</v>
      </c>
      <c r="N711" s="19">
        <v>0</v>
      </c>
      <c r="O711" s="19">
        <v>0</v>
      </c>
      <c r="P711" s="19">
        <v>0</v>
      </c>
      <c r="Q711" s="19">
        <v>0</v>
      </c>
      <c r="R711" s="19">
        <v>0</v>
      </c>
      <c r="S711" s="19">
        <v>0</v>
      </c>
      <c r="T711" s="19">
        <v>0</v>
      </c>
      <c r="U711" s="19">
        <v>0</v>
      </c>
      <c r="V711" s="19">
        <v>0</v>
      </c>
      <c r="W711" s="19">
        <v>0</v>
      </c>
      <c r="X711" s="19">
        <v>0</v>
      </c>
      <c r="Y711" s="19">
        <v>0</v>
      </c>
      <c r="Z711" s="19">
        <v>0</v>
      </c>
      <c r="AA711" s="19">
        <v>0</v>
      </c>
      <c r="AB711" s="19">
        <v>0</v>
      </c>
      <c r="AC711" s="19">
        <v>0</v>
      </c>
      <c r="AD711" s="19">
        <v>0</v>
      </c>
      <c r="AE711" s="19">
        <v>0</v>
      </c>
      <c r="AF711" s="19">
        <v>0</v>
      </c>
      <c r="AG711" s="19">
        <v>0</v>
      </c>
      <c r="AH711" s="19">
        <v>0</v>
      </c>
      <c r="AI711" s="19">
        <v>0</v>
      </c>
      <c r="AJ711" s="19">
        <v>0</v>
      </c>
      <c r="AK711" s="19">
        <v>0</v>
      </c>
      <c r="AL711" s="19">
        <v>0</v>
      </c>
      <c r="AM711" s="19">
        <v>0</v>
      </c>
      <c r="AN711" s="19">
        <v>0</v>
      </c>
      <c r="AO711" s="19">
        <v>0</v>
      </c>
      <c r="AP711" s="19">
        <v>0</v>
      </c>
    </row>
    <row r="712" spans="1:42" hidden="1">
      <c r="A712" s="15" t="s">
        <v>697</v>
      </c>
      <c r="B712" s="16" t="s">
        <v>698</v>
      </c>
      <c r="C712" s="17" t="s">
        <v>211</v>
      </c>
      <c r="D712" s="17" t="s">
        <v>736</v>
      </c>
      <c r="E712" s="17" t="s">
        <v>232</v>
      </c>
      <c r="F712" s="18" t="s">
        <v>737</v>
      </c>
      <c r="G712" s="19">
        <v>0</v>
      </c>
      <c r="H712" s="19">
        <v>0</v>
      </c>
      <c r="I712" s="19">
        <v>0</v>
      </c>
      <c r="J712" s="19">
        <v>82897852.343333811</v>
      </c>
      <c r="K712" s="19">
        <v>0</v>
      </c>
      <c r="L712" s="19">
        <v>0</v>
      </c>
      <c r="M712" s="19">
        <v>0</v>
      </c>
      <c r="N712" s="19">
        <v>0</v>
      </c>
      <c r="O712" s="19">
        <v>0</v>
      </c>
      <c r="P712" s="19">
        <v>0</v>
      </c>
      <c r="Q712" s="19">
        <v>0</v>
      </c>
      <c r="R712" s="19">
        <v>0</v>
      </c>
      <c r="S712" s="19">
        <v>0</v>
      </c>
      <c r="T712" s="19">
        <v>0</v>
      </c>
      <c r="U712" s="19">
        <v>0</v>
      </c>
      <c r="V712" s="19">
        <v>0</v>
      </c>
      <c r="W712" s="19">
        <v>0</v>
      </c>
      <c r="X712" s="19">
        <v>0</v>
      </c>
      <c r="Y712" s="19">
        <v>0</v>
      </c>
      <c r="Z712" s="19">
        <v>0</v>
      </c>
      <c r="AA712" s="19">
        <v>0</v>
      </c>
      <c r="AB712" s="19">
        <v>0</v>
      </c>
      <c r="AC712" s="19">
        <v>0</v>
      </c>
      <c r="AD712" s="19">
        <v>0</v>
      </c>
      <c r="AE712" s="19">
        <v>0</v>
      </c>
      <c r="AF712" s="19">
        <v>0</v>
      </c>
      <c r="AG712" s="19">
        <v>0</v>
      </c>
      <c r="AH712" s="19">
        <v>0</v>
      </c>
      <c r="AI712" s="19">
        <v>0</v>
      </c>
      <c r="AJ712" s="19">
        <v>0</v>
      </c>
      <c r="AK712" s="19">
        <v>0</v>
      </c>
      <c r="AL712" s="19">
        <v>0</v>
      </c>
      <c r="AM712" s="19">
        <v>0</v>
      </c>
      <c r="AN712" s="19">
        <v>0</v>
      </c>
      <c r="AO712" s="19">
        <v>0</v>
      </c>
      <c r="AP712" s="19">
        <v>0</v>
      </c>
    </row>
    <row r="713" spans="1:42" hidden="1">
      <c r="A713" s="15" t="s">
        <v>697</v>
      </c>
      <c r="B713" s="16" t="s">
        <v>698</v>
      </c>
      <c r="C713" s="17" t="s">
        <v>211</v>
      </c>
      <c r="D713" s="17" t="s">
        <v>240</v>
      </c>
      <c r="E713" s="17" t="s">
        <v>738</v>
      </c>
      <c r="F713" s="18" t="s">
        <v>739</v>
      </c>
      <c r="G713" s="19">
        <v>0</v>
      </c>
      <c r="H713" s="19">
        <v>0</v>
      </c>
      <c r="I713" s="19">
        <v>0</v>
      </c>
      <c r="J713" s="19">
        <v>0</v>
      </c>
      <c r="K713" s="19">
        <v>0</v>
      </c>
      <c r="L713" s="19">
        <v>0</v>
      </c>
      <c r="M713" s="19">
        <v>0</v>
      </c>
      <c r="N713" s="19">
        <v>0</v>
      </c>
      <c r="O713" s="19">
        <v>0</v>
      </c>
      <c r="P713" s="19">
        <v>0</v>
      </c>
      <c r="Q713" s="19">
        <v>0</v>
      </c>
      <c r="R713" s="19">
        <v>0</v>
      </c>
      <c r="S713" s="19">
        <v>0</v>
      </c>
      <c r="T713" s="19">
        <v>0</v>
      </c>
      <c r="U713" s="19">
        <v>0</v>
      </c>
      <c r="V713" s="19">
        <v>0</v>
      </c>
      <c r="W713" s="19">
        <v>0</v>
      </c>
      <c r="X713" s="19">
        <v>0</v>
      </c>
      <c r="Y713" s="19">
        <v>0</v>
      </c>
      <c r="Z713" s="19">
        <v>0</v>
      </c>
      <c r="AA713" s="19">
        <v>0</v>
      </c>
      <c r="AB713" s="19">
        <v>0</v>
      </c>
      <c r="AC713" s="19">
        <v>0</v>
      </c>
      <c r="AD713" s="19">
        <v>0</v>
      </c>
      <c r="AE713" s="19">
        <v>0</v>
      </c>
      <c r="AF713" s="19">
        <v>0</v>
      </c>
      <c r="AG713" s="19">
        <v>0</v>
      </c>
      <c r="AH713" s="19">
        <v>0</v>
      </c>
      <c r="AI713" s="19">
        <v>0</v>
      </c>
      <c r="AJ713" s="19">
        <v>0</v>
      </c>
      <c r="AK713" s="19">
        <v>0</v>
      </c>
      <c r="AL713" s="19">
        <v>0</v>
      </c>
      <c r="AM713" s="19">
        <v>0</v>
      </c>
      <c r="AN713" s="19">
        <v>0</v>
      </c>
      <c r="AO713" s="19">
        <v>0</v>
      </c>
      <c r="AP713" s="19">
        <v>0</v>
      </c>
    </row>
    <row r="714" spans="1:42" hidden="1">
      <c r="A714" s="15" t="s">
        <v>697</v>
      </c>
      <c r="B714" s="16" t="s">
        <v>698</v>
      </c>
      <c r="C714" s="17" t="s">
        <v>211</v>
      </c>
      <c r="D714" s="17" t="s">
        <v>240</v>
      </c>
      <c r="E714" s="17" t="s">
        <v>701</v>
      </c>
      <c r="F714" s="18" t="s">
        <v>740</v>
      </c>
      <c r="G714" s="19">
        <v>0</v>
      </c>
      <c r="H714" s="19">
        <v>0</v>
      </c>
      <c r="I714" s="19">
        <v>0</v>
      </c>
      <c r="J714" s="19">
        <v>0</v>
      </c>
      <c r="K714" s="19">
        <v>0</v>
      </c>
      <c r="L714" s="19">
        <v>0</v>
      </c>
      <c r="M714" s="19">
        <v>0</v>
      </c>
      <c r="N714" s="19">
        <v>0</v>
      </c>
      <c r="O714" s="19">
        <v>0</v>
      </c>
      <c r="P714" s="19">
        <v>0</v>
      </c>
      <c r="Q714" s="19">
        <v>0</v>
      </c>
      <c r="R714" s="19">
        <v>0</v>
      </c>
      <c r="S714" s="19">
        <v>0</v>
      </c>
      <c r="T714" s="19">
        <v>0</v>
      </c>
      <c r="U714" s="19">
        <v>0</v>
      </c>
      <c r="V714" s="19">
        <v>0</v>
      </c>
      <c r="W714" s="19">
        <v>0</v>
      </c>
      <c r="X714" s="19">
        <v>0</v>
      </c>
      <c r="Y714" s="19">
        <v>0</v>
      </c>
      <c r="Z714" s="19">
        <v>0</v>
      </c>
      <c r="AA714" s="19">
        <v>0</v>
      </c>
      <c r="AB714" s="19">
        <v>0</v>
      </c>
      <c r="AC714" s="19">
        <v>0</v>
      </c>
      <c r="AD714" s="19">
        <v>0</v>
      </c>
      <c r="AE714" s="19">
        <v>0</v>
      </c>
      <c r="AF714" s="19">
        <v>0</v>
      </c>
      <c r="AG714" s="19">
        <v>0</v>
      </c>
      <c r="AH714" s="19">
        <v>0</v>
      </c>
      <c r="AI714" s="19">
        <v>0</v>
      </c>
      <c r="AJ714" s="19">
        <v>0</v>
      </c>
      <c r="AK714" s="19">
        <v>0</v>
      </c>
      <c r="AL714" s="19">
        <v>0</v>
      </c>
      <c r="AM714" s="19">
        <v>0</v>
      </c>
      <c r="AN714" s="19">
        <v>0</v>
      </c>
      <c r="AO714" s="19">
        <v>0</v>
      </c>
      <c r="AP714" s="19">
        <v>0</v>
      </c>
    </row>
    <row r="715" spans="1:42" hidden="1">
      <c r="A715" s="15" t="s">
        <v>697</v>
      </c>
      <c r="B715" s="16" t="s">
        <v>698</v>
      </c>
      <c r="C715" s="17" t="s">
        <v>211</v>
      </c>
      <c r="D715" s="17" t="s">
        <v>240</v>
      </c>
      <c r="E715" s="17" t="s">
        <v>701</v>
      </c>
      <c r="F715" s="18" t="s">
        <v>741</v>
      </c>
      <c r="G715" s="19">
        <v>0</v>
      </c>
      <c r="H715" s="19">
        <v>0</v>
      </c>
      <c r="I715" s="19">
        <v>0</v>
      </c>
      <c r="J715" s="19">
        <v>0</v>
      </c>
      <c r="K715" s="19">
        <v>0</v>
      </c>
      <c r="L715" s="19">
        <v>0</v>
      </c>
      <c r="M715" s="19">
        <v>0</v>
      </c>
      <c r="N715" s="19">
        <v>0</v>
      </c>
      <c r="O715" s="19">
        <v>0</v>
      </c>
      <c r="P715" s="19">
        <v>0</v>
      </c>
      <c r="Q715" s="19">
        <v>0</v>
      </c>
      <c r="R715" s="19">
        <v>0</v>
      </c>
      <c r="S715" s="19">
        <v>0</v>
      </c>
      <c r="T715" s="19">
        <v>0</v>
      </c>
      <c r="U715" s="19">
        <v>0</v>
      </c>
      <c r="V715" s="19">
        <v>0</v>
      </c>
      <c r="W715" s="19">
        <v>0</v>
      </c>
      <c r="X715" s="19">
        <v>0</v>
      </c>
      <c r="Y715" s="19">
        <v>0</v>
      </c>
      <c r="Z715" s="19">
        <v>0</v>
      </c>
      <c r="AA715" s="19">
        <v>0</v>
      </c>
      <c r="AB715" s="19">
        <v>0</v>
      </c>
      <c r="AC715" s="19">
        <v>0</v>
      </c>
      <c r="AD715" s="19">
        <v>0</v>
      </c>
      <c r="AE715" s="19">
        <v>0</v>
      </c>
      <c r="AF715" s="19">
        <v>0</v>
      </c>
      <c r="AG715" s="19">
        <v>0</v>
      </c>
      <c r="AH715" s="19">
        <v>0</v>
      </c>
      <c r="AI715" s="19">
        <v>0</v>
      </c>
      <c r="AJ715" s="19">
        <v>0</v>
      </c>
      <c r="AK715" s="19">
        <v>0</v>
      </c>
      <c r="AL715" s="19">
        <v>0</v>
      </c>
      <c r="AM715" s="19">
        <v>0</v>
      </c>
      <c r="AN715" s="19">
        <v>0</v>
      </c>
      <c r="AO715" s="19">
        <v>0</v>
      </c>
      <c r="AP715" s="19">
        <v>0</v>
      </c>
    </row>
    <row r="716" spans="1:42" hidden="1">
      <c r="A716" s="15" t="s">
        <v>697</v>
      </c>
      <c r="B716" s="16" t="s">
        <v>698</v>
      </c>
      <c r="C716" s="17" t="s">
        <v>211</v>
      </c>
      <c r="D716" s="17" t="s">
        <v>240</v>
      </c>
      <c r="E716" s="17" t="s">
        <v>703</v>
      </c>
      <c r="F716" s="18" t="s">
        <v>742</v>
      </c>
      <c r="G716" s="19">
        <v>0</v>
      </c>
      <c r="H716" s="19">
        <v>0</v>
      </c>
      <c r="I716" s="19">
        <v>0</v>
      </c>
      <c r="J716" s="19">
        <v>0</v>
      </c>
      <c r="K716" s="19">
        <v>0</v>
      </c>
      <c r="L716" s="19">
        <v>0</v>
      </c>
      <c r="M716" s="19">
        <v>0</v>
      </c>
      <c r="N716" s="19">
        <v>0</v>
      </c>
      <c r="O716" s="19">
        <v>0</v>
      </c>
      <c r="P716" s="19">
        <v>0</v>
      </c>
      <c r="Q716" s="19">
        <v>0</v>
      </c>
      <c r="R716" s="19">
        <v>0</v>
      </c>
      <c r="S716" s="19">
        <v>0</v>
      </c>
      <c r="T716" s="19">
        <v>0</v>
      </c>
      <c r="U716" s="19">
        <v>0</v>
      </c>
      <c r="V716" s="19">
        <v>0</v>
      </c>
      <c r="W716" s="19">
        <v>0</v>
      </c>
      <c r="X716" s="19">
        <v>0</v>
      </c>
      <c r="Y716" s="19">
        <v>0</v>
      </c>
      <c r="Z716" s="19">
        <v>0</v>
      </c>
      <c r="AA716" s="19">
        <v>0</v>
      </c>
      <c r="AB716" s="19">
        <v>0</v>
      </c>
      <c r="AC716" s="19">
        <v>0</v>
      </c>
      <c r="AD716" s="19">
        <v>0</v>
      </c>
      <c r="AE716" s="19">
        <v>0</v>
      </c>
      <c r="AF716" s="19">
        <v>0</v>
      </c>
      <c r="AG716" s="19">
        <v>0</v>
      </c>
      <c r="AH716" s="19">
        <v>0</v>
      </c>
      <c r="AI716" s="19">
        <v>0</v>
      </c>
      <c r="AJ716" s="19">
        <v>0</v>
      </c>
      <c r="AK716" s="19">
        <v>0</v>
      </c>
      <c r="AL716" s="19">
        <v>0</v>
      </c>
      <c r="AM716" s="19">
        <v>0</v>
      </c>
      <c r="AN716" s="19">
        <v>0</v>
      </c>
      <c r="AO716" s="19">
        <v>0</v>
      </c>
      <c r="AP716" s="19">
        <v>0</v>
      </c>
    </row>
    <row r="717" spans="1:42" hidden="1">
      <c r="A717" s="15" t="s">
        <v>697</v>
      </c>
      <c r="B717" s="16" t="s">
        <v>698</v>
      </c>
      <c r="C717" s="17" t="s">
        <v>211</v>
      </c>
      <c r="D717" s="17" t="s">
        <v>240</v>
      </c>
      <c r="E717" s="17" t="s">
        <v>703</v>
      </c>
      <c r="F717" s="18" t="s">
        <v>743</v>
      </c>
      <c r="G717" s="19">
        <v>0</v>
      </c>
      <c r="H717" s="19">
        <v>0</v>
      </c>
      <c r="I717" s="19">
        <v>0</v>
      </c>
      <c r="J717" s="19">
        <v>0</v>
      </c>
      <c r="K717" s="19">
        <v>0</v>
      </c>
      <c r="L717" s="19">
        <v>0</v>
      </c>
      <c r="M717" s="19">
        <v>0</v>
      </c>
      <c r="N717" s="19">
        <v>0</v>
      </c>
      <c r="O717" s="19">
        <v>0</v>
      </c>
      <c r="P717" s="19">
        <v>0</v>
      </c>
      <c r="Q717" s="19">
        <v>0</v>
      </c>
      <c r="R717" s="19">
        <v>0</v>
      </c>
      <c r="S717" s="19">
        <v>0</v>
      </c>
      <c r="T717" s="19">
        <v>0</v>
      </c>
      <c r="U717" s="19">
        <v>0</v>
      </c>
      <c r="V717" s="19">
        <v>0</v>
      </c>
      <c r="W717" s="19">
        <v>0</v>
      </c>
      <c r="X717" s="19">
        <v>0</v>
      </c>
      <c r="Y717" s="19">
        <v>0</v>
      </c>
      <c r="Z717" s="19">
        <v>0</v>
      </c>
      <c r="AA717" s="19">
        <v>0</v>
      </c>
      <c r="AB717" s="19">
        <v>0</v>
      </c>
      <c r="AC717" s="19">
        <v>0</v>
      </c>
      <c r="AD717" s="19">
        <v>0</v>
      </c>
      <c r="AE717" s="19">
        <v>0</v>
      </c>
      <c r="AF717" s="19">
        <v>0</v>
      </c>
      <c r="AG717" s="19">
        <v>0</v>
      </c>
      <c r="AH717" s="19">
        <v>0</v>
      </c>
      <c r="AI717" s="19">
        <v>0</v>
      </c>
      <c r="AJ717" s="19">
        <v>0</v>
      </c>
      <c r="AK717" s="19">
        <v>0</v>
      </c>
      <c r="AL717" s="19">
        <v>0</v>
      </c>
      <c r="AM717" s="19">
        <v>0</v>
      </c>
      <c r="AN717" s="19">
        <v>0</v>
      </c>
      <c r="AO717" s="19">
        <v>0</v>
      </c>
      <c r="AP717" s="19">
        <v>0</v>
      </c>
    </row>
    <row r="718" spans="1:42" hidden="1">
      <c r="A718" s="15" t="s">
        <v>697</v>
      </c>
      <c r="B718" s="16" t="s">
        <v>698</v>
      </c>
      <c r="C718" s="17" t="s">
        <v>211</v>
      </c>
      <c r="D718" s="17" t="s">
        <v>240</v>
      </c>
      <c r="E718" s="17" t="s">
        <v>705</v>
      </c>
      <c r="F718" s="18" t="s">
        <v>744</v>
      </c>
      <c r="G718" s="19">
        <v>0</v>
      </c>
      <c r="H718" s="19">
        <v>0</v>
      </c>
      <c r="I718" s="19">
        <v>0</v>
      </c>
      <c r="J718" s="19">
        <v>0</v>
      </c>
      <c r="K718" s="19">
        <v>0</v>
      </c>
      <c r="L718" s="19">
        <v>0</v>
      </c>
      <c r="M718" s="19">
        <v>0</v>
      </c>
      <c r="N718" s="19">
        <v>0</v>
      </c>
      <c r="O718" s="19">
        <v>0</v>
      </c>
      <c r="P718" s="19">
        <v>0</v>
      </c>
      <c r="Q718" s="19">
        <v>0</v>
      </c>
      <c r="R718" s="19">
        <v>0</v>
      </c>
      <c r="S718" s="19">
        <v>0</v>
      </c>
      <c r="T718" s="19">
        <v>0</v>
      </c>
      <c r="U718" s="19">
        <v>0</v>
      </c>
      <c r="V718" s="19">
        <v>0</v>
      </c>
      <c r="W718" s="19">
        <v>0</v>
      </c>
      <c r="X718" s="19">
        <v>0</v>
      </c>
      <c r="Y718" s="19">
        <v>0</v>
      </c>
      <c r="Z718" s="19">
        <v>0</v>
      </c>
      <c r="AA718" s="19">
        <v>0</v>
      </c>
      <c r="AB718" s="19">
        <v>0</v>
      </c>
      <c r="AC718" s="19">
        <v>0</v>
      </c>
      <c r="AD718" s="19">
        <v>0</v>
      </c>
      <c r="AE718" s="19">
        <v>0</v>
      </c>
      <c r="AF718" s="19">
        <v>0</v>
      </c>
      <c r="AG718" s="19">
        <v>0</v>
      </c>
      <c r="AH718" s="19">
        <v>0</v>
      </c>
      <c r="AI718" s="19">
        <v>0</v>
      </c>
      <c r="AJ718" s="19">
        <v>0</v>
      </c>
      <c r="AK718" s="19">
        <v>0</v>
      </c>
      <c r="AL718" s="19">
        <v>0</v>
      </c>
      <c r="AM718" s="19">
        <v>0</v>
      </c>
      <c r="AN718" s="19">
        <v>0</v>
      </c>
      <c r="AO718" s="19">
        <v>0</v>
      </c>
      <c r="AP718" s="19">
        <v>0</v>
      </c>
    </row>
    <row r="719" spans="1:42" hidden="1">
      <c r="A719" s="15" t="s">
        <v>697</v>
      </c>
      <c r="B719" s="16" t="s">
        <v>698</v>
      </c>
      <c r="C719" s="17" t="s">
        <v>211</v>
      </c>
      <c r="D719" s="17" t="s">
        <v>240</v>
      </c>
      <c r="E719" s="17" t="s">
        <v>707</v>
      </c>
      <c r="F719" s="18" t="s">
        <v>745</v>
      </c>
      <c r="G719" s="19">
        <v>0</v>
      </c>
      <c r="H719" s="19">
        <v>0</v>
      </c>
      <c r="I719" s="19">
        <v>0</v>
      </c>
      <c r="J719" s="19">
        <v>0</v>
      </c>
      <c r="K719" s="19">
        <v>0</v>
      </c>
      <c r="L719" s="19">
        <v>0</v>
      </c>
      <c r="M719" s="19">
        <v>0</v>
      </c>
      <c r="N719" s="19">
        <v>0</v>
      </c>
      <c r="O719" s="19">
        <v>0</v>
      </c>
      <c r="P719" s="19">
        <v>0</v>
      </c>
      <c r="Q719" s="19">
        <v>0</v>
      </c>
      <c r="R719" s="19">
        <v>0</v>
      </c>
      <c r="S719" s="19">
        <v>0</v>
      </c>
      <c r="T719" s="19">
        <v>0</v>
      </c>
      <c r="U719" s="19">
        <v>0</v>
      </c>
      <c r="V719" s="19">
        <v>0</v>
      </c>
      <c r="W719" s="19">
        <v>0</v>
      </c>
      <c r="X719" s="19">
        <v>0</v>
      </c>
      <c r="Y719" s="19">
        <v>0</v>
      </c>
      <c r="Z719" s="19">
        <v>0</v>
      </c>
      <c r="AA719" s="19">
        <v>0</v>
      </c>
      <c r="AB719" s="19">
        <v>0</v>
      </c>
      <c r="AC719" s="19">
        <v>0</v>
      </c>
      <c r="AD719" s="19">
        <v>0</v>
      </c>
      <c r="AE719" s="19">
        <v>0</v>
      </c>
      <c r="AF719" s="19">
        <v>0</v>
      </c>
      <c r="AG719" s="19">
        <v>0</v>
      </c>
      <c r="AH719" s="19">
        <v>0</v>
      </c>
      <c r="AI719" s="19">
        <v>0</v>
      </c>
      <c r="AJ719" s="19">
        <v>0</v>
      </c>
      <c r="AK719" s="19">
        <v>0</v>
      </c>
      <c r="AL719" s="19">
        <v>0</v>
      </c>
      <c r="AM719" s="19">
        <v>0</v>
      </c>
      <c r="AN719" s="19">
        <v>0</v>
      </c>
      <c r="AO719" s="19">
        <v>0</v>
      </c>
      <c r="AP719" s="19">
        <v>0</v>
      </c>
    </row>
    <row r="720" spans="1:42" hidden="1">
      <c r="A720" s="15" t="s">
        <v>697</v>
      </c>
      <c r="B720" s="16" t="s">
        <v>698</v>
      </c>
      <c r="C720" s="17" t="s">
        <v>211</v>
      </c>
      <c r="D720" s="17" t="s">
        <v>240</v>
      </c>
      <c r="E720" s="17" t="s">
        <v>709</v>
      </c>
      <c r="F720" s="18" t="s">
        <v>746</v>
      </c>
      <c r="G720" s="19">
        <v>0</v>
      </c>
      <c r="H720" s="19">
        <v>0</v>
      </c>
      <c r="I720" s="19">
        <v>0</v>
      </c>
      <c r="J720" s="19">
        <v>0</v>
      </c>
      <c r="K720" s="19">
        <v>0</v>
      </c>
      <c r="L720" s="19">
        <v>0</v>
      </c>
      <c r="M720" s="19">
        <v>0</v>
      </c>
      <c r="N720" s="19">
        <v>0</v>
      </c>
      <c r="O720" s="19">
        <v>0</v>
      </c>
      <c r="P720" s="19">
        <v>0</v>
      </c>
      <c r="Q720" s="19">
        <v>0</v>
      </c>
      <c r="R720" s="19">
        <v>0</v>
      </c>
      <c r="S720" s="19">
        <v>0</v>
      </c>
      <c r="T720" s="19">
        <v>0</v>
      </c>
      <c r="U720" s="19">
        <v>0</v>
      </c>
      <c r="V720" s="19">
        <v>0</v>
      </c>
      <c r="W720" s="19">
        <v>0</v>
      </c>
      <c r="X720" s="19">
        <v>0</v>
      </c>
      <c r="Y720" s="19">
        <v>0</v>
      </c>
      <c r="Z720" s="19">
        <v>0</v>
      </c>
      <c r="AA720" s="19">
        <v>0</v>
      </c>
      <c r="AB720" s="19">
        <v>0</v>
      </c>
      <c r="AC720" s="19">
        <v>0</v>
      </c>
      <c r="AD720" s="19">
        <v>0</v>
      </c>
      <c r="AE720" s="19">
        <v>0</v>
      </c>
      <c r="AF720" s="19">
        <v>0</v>
      </c>
      <c r="AG720" s="19">
        <v>0</v>
      </c>
      <c r="AH720" s="19">
        <v>0</v>
      </c>
      <c r="AI720" s="19">
        <v>0</v>
      </c>
      <c r="AJ720" s="19">
        <v>0</v>
      </c>
      <c r="AK720" s="19">
        <v>0</v>
      </c>
      <c r="AL720" s="19">
        <v>0</v>
      </c>
      <c r="AM720" s="19">
        <v>0</v>
      </c>
      <c r="AN720" s="19">
        <v>0</v>
      </c>
      <c r="AO720" s="19">
        <v>0</v>
      </c>
      <c r="AP720" s="19">
        <v>0</v>
      </c>
    </row>
    <row r="721" spans="1:42" hidden="1">
      <c r="A721" s="15" t="s">
        <v>697</v>
      </c>
      <c r="B721" s="16" t="s">
        <v>698</v>
      </c>
      <c r="C721" s="17" t="s">
        <v>211</v>
      </c>
      <c r="D721" s="17" t="s">
        <v>240</v>
      </c>
      <c r="E721" s="17" t="s">
        <v>709</v>
      </c>
      <c r="F721" s="18" t="s">
        <v>747</v>
      </c>
      <c r="G721" s="19">
        <v>0</v>
      </c>
      <c r="H721" s="19">
        <v>0</v>
      </c>
      <c r="I721" s="19">
        <v>0</v>
      </c>
      <c r="J721" s="19">
        <v>0</v>
      </c>
      <c r="K721" s="19">
        <v>0</v>
      </c>
      <c r="L721" s="19">
        <v>0</v>
      </c>
      <c r="M721" s="19">
        <v>0</v>
      </c>
      <c r="N721" s="19">
        <v>0</v>
      </c>
      <c r="O721" s="19">
        <v>0</v>
      </c>
      <c r="P721" s="19">
        <v>0</v>
      </c>
      <c r="Q721" s="19">
        <v>0</v>
      </c>
      <c r="R721" s="19">
        <v>0</v>
      </c>
      <c r="S721" s="19">
        <v>0</v>
      </c>
      <c r="T721" s="19">
        <v>0</v>
      </c>
      <c r="U721" s="19">
        <v>0</v>
      </c>
      <c r="V721" s="19">
        <v>0</v>
      </c>
      <c r="W721" s="19">
        <v>0</v>
      </c>
      <c r="X721" s="19">
        <v>0</v>
      </c>
      <c r="Y721" s="19">
        <v>0</v>
      </c>
      <c r="Z721" s="19">
        <v>0</v>
      </c>
      <c r="AA721" s="19">
        <v>0</v>
      </c>
      <c r="AB721" s="19">
        <v>0</v>
      </c>
      <c r="AC721" s="19">
        <v>0</v>
      </c>
      <c r="AD721" s="19">
        <v>0</v>
      </c>
      <c r="AE721" s="19">
        <v>0</v>
      </c>
      <c r="AF721" s="19">
        <v>0</v>
      </c>
      <c r="AG721" s="19">
        <v>0</v>
      </c>
      <c r="AH721" s="19">
        <v>0</v>
      </c>
      <c r="AI721" s="19">
        <v>0</v>
      </c>
      <c r="AJ721" s="19">
        <v>0</v>
      </c>
      <c r="AK721" s="19">
        <v>0</v>
      </c>
      <c r="AL721" s="19">
        <v>0</v>
      </c>
      <c r="AM721" s="19">
        <v>0</v>
      </c>
      <c r="AN721" s="19">
        <v>0</v>
      </c>
      <c r="AO721" s="19">
        <v>0</v>
      </c>
      <c r="AP721" s="19">
        <v>0</v>
      </c>
    </row>
    <row r="722" spans="1:42" hidden="1">
      <c r="A722" s="15" t="s">
        <v>697</v>
      </c>
      <c r="B722" s="16" t="s">
        <v>698</v>
      </c>
      <c r="C722" s="17" t="s">
        <v>211</v>
      </c>
      <c r="D722" s="17" t="s">
        <v>240</v>
      </c>
      <c r="E722" s="17" t="s">
        <v>711</v>
      </c>
      <c r="F722" s="18" t="s">
        <v>748</v>
      </c>
      <c r="G722" s="19">
        <v>0</v>
      </c>
      <c r="H722" s="19">
        <v>0</v>
      </c>
      <c r="I722" s="19">
        <v>0</v>
      </c>
      <c r="J722" s="19">
        <v>0</v>
      </c>
      <c r="K722" s="19">
        <v>0</v>
      </c>
      <c r="L722" s="19">
        <v>0</v>
      </c>
      <c r="M722" s="19">
        <v>0</v>
      </c>
      <c r="N722" s="19">
        <v>0</v>
      </c>
      <c r="O722" s="19">
        <v>0</v>
      </c>
      <c r="P722" s="19">
        <v>0</v>
      </c>
      <c r="Q722" s="19">
        <v>0</v>
      </c>
      <c r="R722" s="19">
        <v>0</v>
      </c>
      <c r="S722" s="19">
        <v>0</v>
      </c>
      <c r="T722" s="19">
        <v>0</v>
      </c>
      <c r="U722" s="19">
        <v>0</v>
      </c>
      <c r="V722" s="19">
        <v>0</v>
      </c>
      <c r="W722" s="19">
        <v>0</v>
      </c>
      <c r="X722" s="19">
        <v>0</v>
      </c>
      <c r="Y722" s="19">
        <v>0</v>
      </c>
      <c r="Z722" s="19">
        <v>0</v>
      </c>
      <c r="AA722" s="19">
        <v>0</v>
      </c>
      <c r="AB722" s="19">
        <v>0</v>
      </c>
      <c r="AC722" s="19">
        <v>0</v>
      </c>
      <c r="AD722" s="19">
        <v>0</v>
      </c>
      <c r="AE722" s="19">
        <v>0</v>
      </c>
      <c r="AF722" s="19">
        <v>0</v>
      </c>
      <c r="AG722" s="19">
        <v>0</v>
      </c>
      <c r="AH722" s="19">
        <v>0</v>
      </c>
      <c r="AI722" s="19">
        <v>0</v>
      </c>
      <c r="AJ722" s="19">
        <v>0</v>
      </c>
      <c r="AK722" s="19">
        <v>0</v>
      </c>
      <c r="AL722" s="19">
        <v>0</v>
      </c>
      <c r="AM722" s="19">
        <v>0</v>
      </c>
      <c r="AN722" s="19">
        <v>0</v>
      </c>
      <c r="AO722" s="19">
        <v>0</v>
      </c>
      <c r="AP722" s="19">
        <v>0</v>
      </c>
    </row>
    <row r="723" spans="1:42" hidden="1">
      <c r="A723" s="15" t="s">
        <v>697</v>
      </c>
      <c r="B723" s="16" t="s">
        <v>698</v>
      </c>
      <c r="C723" s="17" t="s">
        <v>211</v>
      </c>
      <c r="D723" s="17" t="s">
        <v>240</v>
      </c>
      <c r="E723" s="17" t="s">
        <v>711</v>
      </c>
      <c r="F723" s="18" t="s">
        <v>749</v>
      </c>
      <c r="G723" s="19">
        <v>0</v>
      </c>
      <c r="H723" s="19">
        <v>0</v>
      </c>
      <c r="I723" s="19">
        <v>0</v>
      </c>
      <c r="J723" s="19">
        <v>0</v>
      </c>
      <c r="K723" s="19">
        <v>0</v>
      </c>
      <c r="L723" s="19">
        <v>0</v>
      </c>
      <c r="M723" s="19">
        <v>0</v>
      </c>
      <c r="N723" s="19">
        <v>0</v>
      </c>
      <c r="O723" s="19">
        <v>0</v>
      </c>
      <c r="P723" s="19">
        <v>0</v>
      </c>
      <c r="Q723" s="19">
        <v>0</v>
      </c>
      <c r="R723" s="19">
        <v>0</v>
      </c>
      <c r="S723" s="19">
        <v>0</v>
      </c>
      <c r="T723" s="19">
        <v>0</v>
      </c>
      <c r="U723" s="19">
        <v>0</v>
      </c>
      <c r="V723" s="19">
        <v>0</v>
      </c>
      <c r="W723" s="19">
        <v>0</v>
      </c>
      <c r="X723" s="19">
        <v>0</v>
      </c>
      <c r="Y723" s="19">
        <v>0</v>
      </c>
      <c r="Z723" s="19">
        <v>0</v>
      </c>
      <c r="AA723" s="19">
        <v>0</v>
      </c>
      <c r="AB723" s="19">
        <v>0</v>
      </c>
      <c r="AC723" s="19">
        <v>0</v>
      </c>
      <c r="AD723" s="19">
        <v>0</v>
      </c>
      <c r="AE723" s="19">
        <v>0</v>
      </c>
      <c r="AF723" s="19">
        <v>0</v>
      </c>
      <c r="AG723" s="19">
        <v>0</v>
      </c>
      <c r="AH723" s="19">
        <v>0</v>
      </c>
      <c r="AI723" s="19">
        <v>0</v>
      </c>
      <c r="AJ723" s="19">
        <v>0</v>
      </c>
      <c r="AK723" s="19">
        <v>0</v>
      </c>
      <c r="AL723" s="19">
        <v>0</v>
      </c>
      <c r="AM723" s="19">
        <v>0</v>
      </c>
      <c r="AN723" s="19">
        <v>0</v>
      </c>
      <c r="AO723" s="19">
        <v>0</v>
      </c>
      <c r="AP723" s="19">
        <v>0</v>
      </c>
    </row>
    <row r="724" spans="1:42" hidden="1">
      <c r="A724" s="15" t="s">
        <v>697</v>
      </c>
      <c r="B724" s="16" t="s">
        <v>698</v>
      </c>
      <c r="C724" s="17" t="s">
        <v>211</v>
      </c>
      <c r="D724" s="17" t="s">
        <v>240</v>
      </c>
      <c r="E724" s="17" t="s">
        <v>750</v>
      </c>
      <c r="F724" s="18" t="s">
        <v>751</v>
      </c>
      <c r="G724" s="19">
        <v>0</v>
      </c>
      <c r="H724" s="19">
        <v>0</v>
      </c>
      <c r="I724" s="19">
        <v>0</v>
      </c>
      <c r="J724" s="19">
        <v>0</v>
      </c>
      <c r="K724" s="19">
        <v>0</v>
      </c>
      <c r="L724" s="19">
        <v>0</v>
      </c>
      <c r="M724" s="19">
        <v>0</v>
      </c>
      <c r="N724" s="19">
        <v>0</v>
      </c>
      <c r="O724" s="19">
        <v>0</v>
      </c>
      <c r="P724" s="19">
        <v>0</v>
      </c>
      <c r="Q724" s="19">
        <v>0</v>
      </c>
      <c r="R724" s="19">
        <v>0</v>
      </c>
      <c r="S724" s="19">
        <v>0</v>
      </c>
      <c r="T724" s="19">
        <v>0</v>
      </c>
      <c r="U724" s="19">
        <v>0</v>
      </c>
      <c r="V724" s="19">
        <v>0</v>
      </c>
      <c r="W724" s="19">
        <v>0</v>
      </c>
      <c r="X724" s="19">
        <v>0</v>
      </c>
      <c r="Y724" s="19">
        <v>0</v>
      </c>
      <c r="Z724" s="19">
        <v>0</v>
      </c>
      <c r="AA724" s="19">
        <v>0</v>
      </c>
      <c r="AB724" s="19">
        <v>0</v>
      </c>
      <c r="AC724" s="19">
        <v>0</v>
      </c>
      <c r="AD724" s="19">
        <v>0</v>
      </c>
      <c r="AE724" s="19">
        <v>0</v>
      </c>
      <c r="AF724" s="19">
        <v>0</v>
      </c>
      <c r="AG724" s="19">
        <v>0</v>
      </c>
      <c r="AH724" s="19">
        <v>0</v>
      </c>
      <c r="AI724" s="19">
        <v>0</v>
      </c>
      <c r="AJ724" s="19">
        <v>0</v>
      </c>
      <c r="AK724" s="19">
        <v>0</v>
      </c>
      <c r="AL724" s="19">
        <v>0</v>
      </c>
      <c r="AM724" s="19">
        <v>0</v>
      </c>
      <c r="AN724" s="19">
        <v>0</v>
      </c>
      <c r="AO724" s="19">
        <v>0</v>
      </c>
      <c r="AP724" s="19">
        <v>0</v>
      </c>
    </row>
    <row r="725" spans="1:42" hidden="1">
      <c r="A725" s="15" t="s">
        <v>697</v>
      </c>
      <c r="B725" s="16" t="s">
        <v>698</v>
      </c>
      <c r="C725" s="17" t="s">
        <v>211</v>
      </c>
      <c r="D725" s="17" t="s">
        <v>240</v>
      </c>
      <c r="E725" s="17" t="s">
        <v>232</v>
      </c>
      <c r="F725" s="18" t="s">
        <v>752</v>
      </c>
      <c r="G725" s="19">
        <v>0</v>
      </c>
      <c r="H725" s="19">
        <v>0</v>
      </c>
      <c r="I725" s="19">
        <v>0</v>
      </c>
      <c r="J725" s="19">
        <v>0</v>
      </c>
      <c r="K725" s="19">
        <v>0</v>
      </c>
      <c r="L725" s="19">
        <v>0</v>
      </c>
      <c r="M725" s="19">
        <v>0</v>
      </c>
      <c r="N725" s="19">
        <v>0</v>
      </c>
      <c r="O725" s="19">
        <v>0</v>
      </c>
      <c r="P725" s="19">
        <v>0</v>
      </c>
      <c r="Q725" s="19">
        <v>0</v>
      </c>
      <c r="R725" s="19">
        <v>0</v>
      </c>
      <c r="S725" s="19">
        <v>0</v>
      </c>
      <c r="T725" s="19">
        <v>0</v>
      </c>
      <c r="U725" s="19">
        <v>0</v>
      </c>
      <c r="V725" s="19">
        <v>0</v>
      </c>
      <c r="W725" s="19">
        <v>0</v>
      </c>
      <c r="X725" s="19">
        <v>0</v>
      </c>
      <c r="Y725" s="19">
        <v>0</v>
      </c>
      <c r="Z725" s="19">
        <v>0</v>
      </c>
      <c r="AA725" s="19">
        <v>0</v>
      </c>
      <c r="AB725" s="19">
        <v>0</v>
      </c>
      <c r="AC725" s="19">
        <v>0</v>
      </c>
      <c r="AD725" s="19">
        <v>0</v>
      </c>
      <c r="AE725" s="19">
        <v>0</v>
      </c>
      <c r="AF725" s="19">
        <v>0</v>
      </c>
      <c r="AG725" s="19">
        <v>0</v>
      </c>
      <c r="AH725" s="19">
        <v>0</v>
      </c>
      <c r="AI725" s="19">
        <v>0</v>
      </c>
      <c r="AJ725" s="19">
        <v>0</v>
      </c>
      <c r="AK725" s="19">
        <v>0</v>
      </c>
      <c r="AL725" s="19">
        <v>0</v>
      </c>
      <c r="AM725" s="19">
        <v>0</v>
      </c>
      <c r="AN725" s="19">
        <v>0</v>
      </c>
      <c r="AO725" s="19">
        <v>0</v>
      </c>
      <c r="AP725" s="19">
        <v>0</v>
      </c>
    </row>
    <row r="726" spans="1:42" hidden="1">
      <c r="A726" s="15" t="s">
        <v>697</v>
      </c>
      <c r="B726" s="16" t="s">
        <v>698</v>
      </c>
      <c r="C726" s="17" t="s">
        <v>211</v>
      </c>
      <c r="D726" s="17" t="s">
        <v>242</v>
      </c>
      <c r="E726" s="17" t="s">
        <v>703</v>
      </c>
      <c r="F726" s="18" t="s">
        <v>753</v>
      </c>
      <c r="G726" s="19">
        <v>0</v>
      </c>
      <c r="H726" s="19">
        <v>0</v>
      </c>
      <c r="I726" s="19">
        <v>0</v>
      </c>
      <c r="J726" s="19">
        <v>0</v>
      </c>
      <c r="K726" s="19">
        <v>0</v>
      </c>
      <c r="L726" s="19">
        <v>0</v>
      </c>
      <c r="M726" s="19">
        <v>0</v>
      </c>
      <c r="N726" s="19">
        <v>0</v>
      </c>
      <c r="O726" s="19">
        <v>0</v>
      </c>
      <c r="P726" s="19">
        <v>0</v>
      </c>
      <c r="Q726" s="19">
        <v>0</v>
      </c>
      <c r="R726" s="19">
        <v>0</v>
      </c>
      <c r="S726" s="19">
        <v>0</v>
      </c>
      <c r="T726" s="19">
        <v>0</v>
      </c>
      <c r="U726" s="19">
        <v>0</v>
      </c>
      <c r="V726" s="19">
        <v>0</v>
      </c>
      <c r="W726" s="19">
        <v>0</v>
      </c>
      <c r="X726" s="19">
        <v>0</v>
      </c>
      <c r="Y726" s="19">
        <v>0</v>
      </c>
      <c r="Z726" s="19">
        <v>0</v>
      </c>
      <c r="AA726" s="19">
        <v>0</v>
      </c>
      <c r="AB726" s="19">
        <v>0</v>
      </c>
      <c r="AC726" s="19">
        <v>0</v>
      </c>
      <c r="AD726" s="19">
        <v>0</v>
      </c>
      <c r="AE726" s="19">
        <v>0</v>
      </c>
      <c r="AF726" s="19">
        <v>0</v>
      </c>
      <c r="AG726" s="19">
        <v>0</v>
      </c>
      <c r="AH726" s="19">
        <v>0</v>
      </c>
      <c r="AI726" s="19">
        <v>0</v>
      </c>
      <c r="AJ726" s="19">
        <v>0</v>
      </c>
      <c r="AK726" s="19">
        <v>0</v>
      </c>
      <c r="AL726" s="19">
        <v>0</v>
      </c>
      <c r="AM726" s="19">
        <v>0</v>
      </c>
      <c r="AN726" s="19">
        <v>0</v>
      </c>
      <c r="AO726" s="19">
        <v>0</v>
      </c>
      <c r="AP726" s="19">
        <v>0</v>
      </c>
    </row>
    <row r="727" spans="1:42" hidden="1">
      <c r="A727" s="15" t="s">
        <v>697</v>
      </c>
      <c r="B727" s="16" t="s">
        <v>698</v>
      </c>
      <c r="C727" s="17" t="s">
        <v>211</v>
      </c>
      <c r="D727" s="17" t="s">
        <v>242</v>
      </c>
      <c r="E727" s="17" t="s">
        <v>754</v>
      </c>
      <c r="F727" s="18" t="s">
        <v>755</v>
      </c>
      <c r="G727" s="19">
        <v>0</v>
      </c>
      <c r="H727" s="19">
        <v>0</v>
      </c>
      <c r="I727" s="19">
        <v>0</v>
      </c>
      <c r="J727" s="19">
        <v>0</v>
      </c>
      <c r="K727" s="19">
        <v>0</v>
      </c>
      <c r="L727" s="19">
        <v>0</v>
      </c>
      <c r="M727" s="19">
        <v>0</v>
      </c>
      <c r="N727" s="19">
        <v>0</v>
      </c>
      <c r="O727" s="19">
        <v>0</v>
      </c>
      <c r="P727" s="19">
        <v>0</v>
      </c>
      <c r="Q727" s="19">
        <v>0</v>
      </c>
      <c r="R727" s="19">
        <v>0</v>
      </c>
      <c r="S727" s="19">
        <v>0</v>
      </c>
      <c r="T727" s="19">
        <v>0</v>
      </c>
      <c r="U727" s="19">
        <v>0</v>
      </c>
      <c r="V727" s="19">
        <v>0</v>
      </c>
      <c r="W727" s="19">
        <v>0</v>
      </c>
      <c r="X727" s="19">
        <v>0</v>
      </c>
      <c r="Y727" s="19">
        <v>0</v>
      </c>
      <c r="Z727" s="19">
        <v>0</v>
      </c>
      <c r="AA727" s="19">
        <v>0</v>
      </c>
      <c r="AB727" s="19">
        <v>0</v>
      </c>
      <c r="AC727" s="19">
        <v>0</v>
      </c>
      <c r="AD727" s="19">
        <v>0</v>
      </c>
      <c r="AE727" s="19">
        <v>0</v>
      </c>
      <c r="AF727" s="19">
        <v>0</v>
      </c>
      <c r="AG727" s="19">
        <v>0</v>
      </c>
      <c r="AH727" s="19">
        <v>0</v>
      </c>
      <c r="AI727" s="19">
        <v>0</v>
      </c>
      <c r="AJ727" s="19">
        <v>0</v>
      </c>
      <c r="AK727" s="19">
        <v>0</v>
      </c>
      <c r="AL727" s="19">
        <v>0</v>
      </c>
      <c r="AM727" s="19">
        <v>0</v>
      </c>
      <c r="AN727" s="19">
        <v>0</v>
      </c>
      <c r="AO727" s="19">
        <v>0</v>
      </c>
      <c r="AP727" s="19">
        <v>0</v>
      </c>
    </row>
    <row r="728" spans="1:42" hidden="1">
      <c r="A728" s="15" t="s">
        <v>697</v>
      </c>
      <c r="B728" s="16" t="s">
        <v>698</v>
      </c>
      <c r="C728" s="17" t="s">
        <v>211</v>
      </c>
      <c r="D728" s="17" t="s">
        <v>423</v>
      </c>
      <c r="E728" s="17" t="s">
        <v>232</v>
      </c>
      <c r="F728" s="18" t="s">
        <v>756</v>
      </c>
      <c r="G728" s="19">
        <v>0</v>
      </c>
      <c r="H728" s="19">
        <v>0</v>
      </c>
      <c r="I728" s="19">
        <v>0</v>
      </c>
      <c r="J728" s="19">
        <v>0</v>
      </c>
      <c r="K728" s="19">
        <v>0</v>
      </c>
      <c r="L728" s="19">
        <v>0</v>
      </c>
      <c r="M728" s="19">
        <v>824016.94422126515</v>
      </c>
      <c r="N728" s="19">
        <v>0</v>
      </c>
      <c r="O728" s="19">
        <v>941455.35290316783</v>
      </c>
      <c r="P728" s="19">
        <v>0</v>
      </c>
      <c r="Q728" s="19">
        <v>2124349.8684961577</v>
      </c>
      <c r="R728" s="19">
        <v>0</v>
      </c>
      <c r="S728" s="19">
        <v>0</v>
      </c>
      <c r="T728" s="19">
        <v>0</v>
      </c>
      <c r="U728" s="19">
        <v>0</v>
      </c>
      <c r="V728" s="19">
        <v>0</v>
      </c>
      <c r="W728" s="19">
        <v>1418958.8335509931</v>
      </c>
      <c r="X728" s="19">
        <v>1482788.3223476058</v>
      </c>
      <c r="Y728" s="19">
        <v>0</v>
      </c>
      <c r="Z728" s="19">
        <v>0</v>
      </c>
      <c r="AA728" s="19">
        <v>0</v>
      </c>
      <c r="AB728" s="19">
        <v>0</v>
      </c>
      <c r="AC728" s="19">
        <v>0</v>
      </c>
      <c r="AD728" s="19">
        <v>3724974.8404933806</v>
      </c>
      <c r="AE728" s="19">
        <v>0</v>
      </c>
      <c r="AF728" s="19">
        <v>0</v>
      </c>
      <c r="AG728" s="19">
        <v>0</v>
      </c>
      <c r="AH728" s="19">
        <v>0</v>
      </c>
      <c r="AI728" s="19">
        <v>0</v>
      </c>
      <c r="AJ728" s="19">
        <v>0</v>
      </c>
      <c r="AK728" s="19">
        <v>0</v>
      </c>
      <c r="AL728" s="19">
        <v>0</v>
      </c>
      <c r="AM728" s="19">
        <v>0</v>
      </c>
      <c r="AN728" s="19">
        <v>0</v>
      </c>
      <c r="AO728" s="19">
        <v>0</v>
      </c>
      <c r="AP728" s="19">
        <v>0</v>
      </c>
    </row>
    <row r="729" spans="1:42" hidden="1">
      <c r="A729" s="15" t="s">
        <v>697</v>
      </c>
      <c r="B729" s="16" t="s">
        <v>698</v>
      </c>
      <c r="C729" s="17" t="s">
        <v>211</v>
      </c>
      <c r="D729" s="17" t="s">
        <v>757</v>
      </c>
      <c r="E729" s="17" t="s">
        <v>232</v>
      </c>
      <c r="F729" s="18" t="s">
        <v>758</v>
      </c>
      <c r="G729" s="19">
        <v>0</v>
      </c>
      <c r="H729" s="19">
        <v>0</v>
      </c>
      <c r="I729" s="19">
        <v>0</v>
      </c>
      <c r="J729" s="19">
        <v>0</v>
      </c>
      <c r="K729" s="19">
        <v>0</v>
      </c>
      <c r="L729" s="19">
        <v>0</v>
      </c>
      <c r="M729" s="19">
        <v>0</v>
      </c>
      <c r="N729" s="19">
        <v>0</v>
      </c>
      <c r="O729" s="19">
        <v>0</v>
      </c>
      <c r="P729" s="19">
        <v>0</v>
      </c>
      <c r="Q729" s="19">
        <v>0</v>
      </c>
      <c r="R729" s="19">
        <v>0</v>
      </c>
      <c r="S729" s="19">
        <v>0</v>
      </c>
      <c r="T729" s="19">
        <v>0</v>
      </c>
      <c r="U729" s="19">
        <v>0</v>
      </c>
      <c r="V729" s="19">
        <v>0</v>
      </c>
      <c r="W729" s="19">
        <v>0</v>
      </c>
      <c r="X729" s="19">
        <v>0</v>
      </c>
      <c r="Y729" s="19">
        <v>1547291.0590347107</v>
      </c>
      <c r="Z729" s="19">
        <v>1601342.9459194269</v>
      </c>
      <c r="AA729" s="19">
        <v>1668165.7574922773</v>
      </c>
      <c r="AB729" s="19">
        <v>1731010.6026965254</v>
      </c>
      <c r="AC729" s="19">
        <v>0</v>
      </c>
      <c r="AD729" s="19">
        <v>0</v>
      </c>
      <c r="AE729" s="19">
        <v>0</v>
      </c>
      <c r="AF729" s="19">
        <v>0</v>
      </c>
      <c r="AG729" s="19">
        <v>0</v>
      </c>
      <c r="AH729" s="19">
        <v>0</v>
      </c>
      <c r="AI729" s="19">
        <v>0</v>
      </c>
      <c r="AJ729" s="19">
        <v>0</v>
      </c>
      <c r="AK729" s="19">
        <v>0</v>
      </c>
      <c r="AL729" s="19">
        <v>0</v>
      </c>
      <c r="AM729" s="19">
        <v>0</v>
      </c>
      <c r="AN729" s="19">
        <v>0</v>
      </c>
      <c r="AO729" s="19">
        <v>0</v>
      </c>
      <c r="AP729" s="19">
        <v>0</v>
      </c>
    </row>
    <row r="730" spans="1:42" hidden="1">
      <c r="A730" s="15" t="s">
        <v>697</v>
      </c>
      <c r="B730" s="16" t="s">
        <v>698</v>
      </c>
      <c r="C730" s="17" t="s">
        <v>211</v>
      </c>
      <c r="D730" s="17" t="s">
        <v>759</v>
      </c>
      <c r="E730" s="17" t="s">
        <v>701</v>
      </c>
      <c r="F730" s="18" t="s">
        <v>760</v>
      </c>
      <c r="G730" s="19">
        <v>0</v>
      </c>
      <c r="H730" s="19">
        <v>0</v>
      </c>
      <c r="I730" s="19">
        <v>0</v>
      </c>
      <c r="J730" s="19">
        <v>0</v>
      </c>
      <c r="K730" s="19">
        <v>0</v>
      </c>
      <c r="L730" s="19">
        <v>0</v>
      </c>
      <c r="M730" s="19">
        <v>0</v>
      </c>
      <c r="N730" s="19">
        <v>0</v>
      </c>
      <c r="O730" s="19">
        <v>0</v>
      </c>
      <c r="P730" s="19">
        <v>0</v>
      </c>
      <c r="Q730" s="19">
        <v>0</v>
      </c>
      <c r="R730" s="19">
        <v>0</v>
      </c>
      <c r="S730" s="19">
        <v>0</v>
      </c>
      <c r="T730" s="19">
        <v>0</v>
      </c>
      <c r="U730" s="19">
        <v>0</v>
      </c>
      <c r="V730" s="19">
        <v>0</v>
      </c>
      <c r="W730" s="19">
        <v>0</v>
      </c>
      <c r="X730" s="19">
        <v>0</v>
      </c>
      <c r="Y730" s="19">
        <v>0</v>
      </c>
      <c r="Z730" s="19">
        <v>0</v>
      </c>
      <c r="AA730" s="19">
        <v>0</v>
      </c>
      <c r="AB730" s="19">
        <v>0</v>
      </c>
      <c r="AC730" s="19">
        <v>0</v>
      </c>
      <c r="AD730" s="19">
        <v>0</v>
      </c>
      <c r="AE730" s="19">
        <v>0</v>
      </c>
      <c r="AF730" s="19">
        <v>0</v>
      </c>
      <c r="AG730" s="19">
        <v>0</v>
      </c>
      <c r="AH730" s="19">
        <v>0</v>
      </c>
      <c r="AI730" s="19">
        <v>0</v>
      </c>
      <c r="AJ730" s="19">
        <v>0</v>
      </c>
      <c r="AK730" s="19">
        <v>0</v>
      </c>
      <c r="AL730" s="19">
        <v>0</v>
      </c>
      <c r="AM730" s="19">
        <v>0</v>
      </c>
      <c r="AN730" s="19">
        <v>0</v>
      </c>
      <c r="AO730" s="19">
        <v>0</v>
      </c>
      <c r="AP730" s="19">
        <v>0</v>
      </c>
    </row>
    <row r="731" spans="1:42" hidden="1">
      <c r="A731" s="15" t="s">
        <v>697</v>
      </c>
      <c r="B731" s="16" t="s">
        <v>698</v>
      </c>
      <c r="C731" s="17" t="s">
        <v>211</v>
      </c>
      <c r="D731" s="17" t="s">
        <v>759</v>
      </c>
      <c r="E731" s="17" t="s">
        <v>703</v>
      </c>
      <c r="F731" s="18" t="s">
        <v>761</v>
      </c>
      <c r="G731" s="19">
        <v>0</v>
      </c>
      <c r="H731" s="19">
        <v>0</v>
      </c>
      <c r="I731" s="19">
        <v>0</v>
      </c>
      <c r="J731" s="19">
        <v>0</v>
      </c>
      <c r="K731" s="19">
        <v>0</v>
      </c>
      <c r="L731" s="19">
        <v>0</v>
      </c>
      <c r="M731" s="19">
        <v>0</v>
      </c>
      <c r="N731" s="19">
        <v>0</v>
      </c>
      <c r="O731" s="19">
        <v>0</v>
      </c>
      <c r="P731" s="19">
        <v>0</v>
      </c>
      <c r="Q731" s="19">
        <v>0</v>
      </c>
      <c r="R731" s="19">
        <v>0</v>
      </c>
      <c r="S731" s="19">
        <v>0</v>
      </c>
      <c r="T731" s="19">
        <v>0</v>
      </c>
      <c r="U731" s="19">
        <v>0</v>
      </c>
      <c r="V731" s="19">
        <v>0</v>
      </c>
      <c r="W731" s="19">
        <v>0</v>
      </c>
      <c r="X731" s="19">
        <v>0</v>
      </c>
      <c r="Y731" s="19">
        <v>0</v>
      </c>
      <c r="Z731" s="19">
        <v>0</v>
      </c>
      <c r="AA731" s="19">
        <v>0</v>
      </c>
      <c r="AB731" s="19">
        <v>0</v>
      </c>
      <c r="AC731" s="19">
        <v>0</v>
      </c>
      <c r="AD731" s="19">
        <v>0</v>
      </c>
      <c r="AE731" s="19">
        <v>0</v>
      </c>
      <c r="AF731" s="19">
        <v>0</v>
      </c>
      <c r="AG731" s="19">
        <v>0</v>
      </c>
      <c r="AH731" s="19">
        <v>0</v>
      </c>
      <c r="AI731" s="19">
        <v>0</v>
      </c>
      <c r="AJ731" s="19">
        <v>0</v>
      </c>
      <c r="AK731" s="19">
        <v>0</v>
      </c>
      <c r="AL731" s="19">
        <v>0</v>
      </c>
      <c r="AM731" s="19">
        <v>0</v>
      </c>
      <c r="AN731" s="19">
        <v>0</v>
      </c>
      <c r="AO731" s="19">
        <v>0</v>
      </c>
      <c r="AP731" s="19">
        <v>0</v>
      </c>
    </row>
    <row r="732" spans="1:42" hidden="1">
      <c r="A732" s="15" t="s">
        <v>697</v>
      </c>
      <c r="B732" s="16" t="s">
        <v>698</v>
      </c>
      <c r="C732" s="17" t="s">
        <v>211</v>
      </c>
      <c r="D732" s="17" t="s">
        <v>759</v>
      </c>
      <c r="E732" s="17" t="s">
        <v>705</v>
      </c>
      <c r="F732" s="18" t="s">
        <v>762</v>
      </c>
      <c r="G732" s="19">
        <v>0</v>
      </c>
      <c r="H732" s="19">
        <v>0</v>
      </c>
      <c r="I732" s="19">
        <v>0</v>
      </c>
      <c r="J732" s="19">
        <v>0</v>
      </c>
      <c r="K732" s="19">
        <v>0</v>
      </c>
      <c r="L732" s="19">
        <v>0</v>
      </c>
      <c r="M732" s="19">
        <v>0</v>
      </c>
      <c r="N732" s="19">
        <v>0</v>
      </c>
      <c r="O732" s="19">
        <v>0</v>
      </c>
      <c r="P732" s="19">
        <v>0</v>
      </c>
      <c r="Q732" s="19">
        <v>0</v>
      </c>
      <c r="R732" s="19">
        <v>0</v>
      </c>
      <c r="S732" s="19">
        <v>0</v>
      </c>
      <c r="T732" s="19">
        <v>0</v>
      </c>
      <c r="U732" s="19">
        <v>0</v>
      </c>
      <c r="V732" s="19">
        <v>0</v>
      </c>
      <c r="W732" s="19">
        <v>0</v>
      </c>
      <c r="X732" s="19">
        <v>0</v>
      </c>
      <c r="Y732" s="19">
        <v>0</v>
      </c>
      <c r="Z732" s="19">
        <v>0</v>
      </c>
      <c r="AA732" s="19">
        <v>0</v>
      </c>
      <c r="AB732" s="19">
        <v>0</v>
      </c>
      <c r="AC732" s="19">
        <v>0</v>
      </c>
      <c r="AD732" s="19">
        <v>0</v>
      </c>
      <c r="AE732" s="19">
        <v>0</v>
      </c>
      <c r="AF732" s="19">
        <v>0</v>
      </c>
      <c r="AG732" s="19">
        <v>0</v>
      </c>
      <c r="AH732" s="19">
        <v>0</v>
      </c>
      <c r="AI732" s="19">
        <v>0</v>
      </c>
      <c r="AJ732" s="19">
        <v>0</v>
      </c>
      <c r="AK732" s="19">
        <v>0</v>
      </c>
      <c r="AL732" s="19">
        <v>0</v>
      </c>
      <c r="AM732" s="19">
        <v>0</v>
      </c>
      <c r="AN732" s="19">
        <v>0</v>
      </c>
      <c r="AO732" s="19">
        <v>0</v>
      </c>
      <c r="AP732" s="19">
        <v>0</v>
      </c>
    </row>
    <row r="733" spans="1:42" hidden="1">
      <c r="A733" s="15" t="s">
        <v>697</v>
      </c>
      <c r="B733" s="16" t="s">
        <v>698</v>
      </c>
      <c r="C733" s="17" t="s">
        <v>211</v>
      </c>
      <c r="D733" s="17" t="s">
        <v>759</v>
      </c>
      <c r="E733" s="17" t="s">
        <v>707</v>
      </c>
      <c r="F733" s="18" t="s">
        <v>763</v>
      </c>
      <c r="G733" s="19">
        <v>0</v>
      </c>
      <c r="H733" s="19">
        <v>0</v>
      </c>
      <c r="I733" s="19">
        <v>0</v>
      </c>
      <c r="J733" s="19">
        <v>0</v>
      </c>
      <c r="K733" s="19">
        <v>0</v>
      </c>
      <c r="L733" s="19">
        <v>0</v>
      </c>
      <c r="M733" s="19">
        <v>0</v>
      </c>
      <c r="N733" s="19">
        <v>0</v>
      </c>
      <c r="O733" s="19">
        <v>0</v>
      </c>
      <c r="P733" s="19">
        <v>0</v>
      </c>
      <c r="Q733" s="19">
        <v>0</v>
      </c>
      <c r="R733" s="19">
        <v>0</v>
      </c>
      <c r="S733" s="19">
        <v>0</v>
      </c>
      <c r="T733" s="19">
        <v>0</v>
      </c>
      <c r="U733" s="19">
        <v>0</v>
      </c>
      <c r="V733" s="19">
        <v>0</v>
      </c>
      <c r="W733" s="19">
        <v>0</v>
      </c>
      <c r="X733" s="19">
        <v>0</v>
      </c>
      <c r="Y733" s="19">
        <v>0</v>
      </c>
      <c r="Z733" s="19">
        <v>0</v>
      </c>
      <c r="AA733" s="19">
        <v>0</v>
      </c>
      <c r="AB733" s="19">
        <v>0</v>
      </c>
      <c r="AC733" s="19">
        <v>0</v>
      </c>
      <c r="AD733" s="19">
        <v>0</v>
      </c>
      <c r="AE733" s="19">
        <v>0</v>
      </c>
      <c r="AF733" s="19">
        <v>0</v>
      </c>
      <c r="AG733" s="19">
        <v>0</v>
      </c>
      <c r="AH733" s="19">
        <v>0</v>
      </c>
      <c r="AI733" s="19">
        <v>0</v>
      </c>
      <c r="AJ733" s="19">
        <v>0</v>
      </c>
      <c r="AK733" s="19">
        <v>0</v>
      </c>
      <c r="AL733" s="19">
        <v>0</v>
      </c>
      <c r="AM733" s="19">
        <v>0</v>
      </c>
      <c r="AN733" s="19">
        <v>0</v>
      </c>
      <c r="AO733" s="19">
        <v>0</v>
      </c>
      <c r="AP733" s="19">
        <v>0</v>
      </c>
    </row>
    <row r="734" spans="1:42" hidden="1">
      <c r="A734" s="15" t="s">
        <v>697</v>
      </c>
      <c r="B734" s="16" t="s">
        <v>698</v>
      </c>
      <c r="C734" s="17" t="s">
        <v>211</v>
      </c>
      <c r="D734" s="17" t="s">
        <v>759</v>
      </c>
      <c r="E734" s="17" t="s">
        <v>709</v>
      </c>
      <c r="F734" s="18" t="s">
        <v>764</v>
      </c>
      <c r="G734" s="19">
        <v>0</v>
      </c>
      <c r="H734" s="19">
        <v>0</v>
      </c>
      <c r="I734" s="19">
        <v>0</v>
      </c>
      <c r="J734" s="19">
        <v>0</v>
      </c>
      <c r="K734" s="19">
        <v>0</v>
      </c>
      <c r="L734" s="19">
        <v>0</v>
      </c>
      <c r="M734" s="19">
        <v>0</v>
      </c>
      <c r="N734" s="19">
        <v>0</v>
      </c>
      <c r="O734" s="19">
        <v>0</v>
      </c>
      <c r="P734" s="19">
        <v>0</v>
      </c>
      <c r="Q734" s="19">
        <v>0</v>
      </c>
      <c r="R734" s="19">
        <v>0</v>
      </c>
      <c r="S734" s="19">
        <v>0</v>
      </c>
      <c r="T734" s="19">
        <v>0</v>
      </c>
      <c r="U734" s="19">
        <v>0</v>
      </c>
      <c r="V734" s="19">
        <v>0</v>
      </c>
      <c r="W734" s="19">
        <v>0</v>
      </c>
      <c r="X734" s="19">
        <v>0</v>
      </c>
      <c r="Y734" s="19">
        <v>0</v>
      </c>
      <c r="Z734" s="19">
        <v>0</v>
      </c>
      <c r="AA734" s="19">
        <v>0</v>
      </c>
      <c r="AB734" s="19">
        <v>0</v>
      </c>
      <c r="AC734" s="19">
        <v>0</v>
      </c>
      <c r="AD734" s="19">
        <v>0</v>
      </c>
      <c r="AE734" s="19">
        <v>0</v>
      </c>
      <c r="AF734" s="19">
        <v>0</v>
      </c>
      <c r="AG734" s="19">
        <v>0</v>
      </c>
      <c r="AH734" s="19">
        <v>0</v>
      </c>
      <c r="AI734" s="19">
        <v>0</v>
      </c>
      <c r="AJ734" s="19">
        <v>0</v>
      </c>
      <c r="AK734" s="19">
        <v>0</v>
      </c>
      <c r="AL734" s="19">
        <v>0</v>
      </c>
      <c r="AM734" s="19">
        <v>0</v>
      </c>
      <c r="AN734" s="19">
        <v>0</v>
      </c>
      <c r="AO734" s="19">
        <v>0</v>
      </c>
      <c r="AP734" s="19">
        <v>0</v>
      </c>
    </row>
    <row r="735" spans="1:42" hidden="1">
      <c r="A735" s="15" t="s">
        <v>697</v>
      </c>
      <c r="B735" s="16" t="s">
        <v>698</v>
      </c>
      <c r="C735" s="17" t="s">
        <v>211</v>
      </c>
      <c r="D735" s="17" t="s">
        <v>759</v>
      </c>
      <c r="E735" s="17" t="s">
        <v>711</v>
      </c>
      <c r="F735" s="18" t="s">
        <v>765</v>
      </c>
      <c r="G735" s="19">
        <v>0</v>
      </c>
      <c r="H735" s="19">
        <v>0</v>
      </c>
      <c r="I735" s="19">
        <v>0</v>
      </c>
      <c r="J735" s="19">
        <v>0</v>
      </c>
      <c r="K735" s="19">
        <v>0</v>
      </c>
      <c r="L735" s="19">
        <v>0</v>
      </c>
      <c r="M735" s="19">
        <v>0</v>
      </c>
      <c r="N735" s="19">
        <v>0</v>
      </c>
      <c r="O735" s="19">
        <v>0</v>
      </c>
      <c r="P735" s="19">
        <v>0</v>
      </c>
      <c r="Q735" s="19">
        <v>0</v>
      </c>
      <c r="R735" s="19">
        <v>0</v>
      </c>
      <c r="S735" s="19">
        <v>0</v>
      </c>
      <c r="T735" s="19">
        <v>0</v>
      </c>
      <c r="U735" s="19">
        <v>0</v>
      </c>
      <c r="V735" s="19">
        <v>0</v>
      </c>
      <c r="W735" s="19">
        <v>0</v>
      </c>
      <c r="X735" s="19">
        <v>0</v>
      </c>
      <c r="Y735" s="19">
        <v>0</v>
      </c>
      <c r="Z735" s="19">
        <v>0</v>
      </c>
      <c r="AA735" s="19">
        <v>0</v>
      </c>
      <c r="AB735" s="19">
        <v>0</v>
      </c>
      <c r="AC735" s="19">
        <v>0</v>
      </c>
      <c r="AD735" s="19">
        <v>0</v>
      </c>
      <c r="AE735" s="19">
        <v>0</v>
      </c>
      <c r="AF735" s="19">
        <v>0</v>
      </c>
      <c r="AG735" s="19">
        <v>0</v>
      </c>
      <c r="AH735" s="19">
        <v>0</v>
      </c>
      <c r="AI735" s="19">
        <v>0</v>
      </c>
      <c r="AJ735" s="19">
        <v>0</v>
      </c>
      <c r="AK735" s="19">
        <v>0</v>
      </c>
      <c r="AL735" s="19">
        <v>0</v>
      </c>
      <c r="AM735" s="19">
        <v>0</v>
      </c>
      <c r="AN735" s="19">
        <v>0</v>
      </c>
      <c r="AO735" s="19">
        <v>0</v>
      </c>
      <c r="AP735" s="19">
        <v>0</v>
      </c>
    </row>
    <row r="736" spans="1:42">
      <c r="A736" s="15" t="s">
        <v>697</v>
      </c>
      <c r="B736" s="16" t="s">
        <v>698</v>
      </c>
      <c r="C736" s="17" t="s">
        <v>212</v>
      </c>
      <c r="D736" s="17" t="s">
        <v>699</v>
      </c>
      <c r="E736" s="17" t="s">
        <v>232</v>
      </c>
      <c r="F736" s="18" t="s">
        <v>700</v>
      </c>
      <c r="G736" s="19">
        <v>0</v>
      </c>
      <c r="H736" s="19">
        <v>0</v>
      </c>
      <c r="I736" s="19">
        <v>0</v>
      </c>
      <c r="J736" s="19">
        <v>0</v>
      </c>
      <c r="K736" s="19">
        <v>0</v>
      </c>
      <c r="L736" s="19">
        <v>0</v>
      </c>
      <c r="M736" s="19">
        <v>0</v>
      </c>
      <c r="N736" s="19">
        <v>0</v>
      </c>
      <c r="O736" s="19">
        <v>0</v>
      </c>
      <c r="P736" s="19">
        <v>0</v>
      </c>
      <c r="Q736" s="19">
        <v>125530159.87</v>
      </c>
      <c r="R736" s="19">
        <v>2280249.58</v>
      </c>
      <c r="S736" s="19">
        <v>268667.40000000002</v>
      </c>
      <c r="T736" s="19">
        <v>21021</v>
      </c>
      <c r="U736" s="19">
        <v>21021</v>
      </c>
      <c r="V736" s="19">
        <v>0</v>
      </c>
      <c r="W736" s="19">
        <v>0</v>
      </c>
      <c r="X736" s="19">
        <v>0</v>
      </c>
      <c r="Y736" s="19">
        <v>0</v>
      </c>
      <c r="Z736" s="19">
        <v>0</v>
      </c>
      <c r="AA736" s="19">
        <v>0</v>
      </c>
      <c r="AB736" s="19">
        <v>0</v>
      </c>
      <c r="AC736" s="19">
        <v>0</v>
      </c>
      <c r="AD736" s="19">
        <v>0</v>
      </c>
      <c r="AE736" s="19">
        <v>0</v>
      </c>
      <c r="AF736" s="19">
        <v>0</v>
      </c>
      <c r="AG736" s="19">
        <v>0</v>
      </c>
      <c r="AH736" s="19">
        <v>0</v>
      </c>
      <c r="AI736" s="19">
        <v>0</v>
      </c>
      <c r="AJ736" s="19">
        <v>0</v>
      </c>
      <c r="AK736" s="19">
        <v>0</v>
      </c>
      <c r="AL736" s="19">
        <v>0</v>
      </c>
      <c r="AM736" s="19">
        <v>0</v>
      </c>
      <c r="AN736" s="19">
        <v>0</v>
      </c>
      <c r="AO736" s="19">
        <v>0</v>
      </c>
      <c r="AP736" s="19">
        <v>0</v>
      </c>
    </row>
    <row r="737" spans="1:42" hidden="1">
      <c r="A737" s="15" t="s">
        <v>697</v>
      </c>
      <c r="B737" s="16" t="s">
        <v>698</v>
      </c>
      <c r="C737" s="17" t="s">
        <v>212</v>
      </c>
      <c r="D737" s="17" t="s">
        <v>213</v>
      </c>
      <c r="E737" s="17" t="s">
        <v>766</v>
      </c>
      <c r="F737" s="18" t="s">
        <v>767</v>
      </c>
      <c r="G737" s="19">
        <v>0</v>
      </c>
      <c r="H737" s="19">
        <v>0</v>
      </c>
      <c r="I737" s="19">
        <v>0</v>
      </c>
      <c r="J737" s="19">
        <v>0</v>
      </c>
      <c r="K737" s="19">
        <v>0</v>
      </c>
      <c r="L737" s="19">
        <v>0</v>
      </c>
      <c r="M737" s="19">
        <v>0</v>
      </c>
      <c r="N737" s="19">
        <v>0</v>
      </c>
      <c r="O737" s="19">
        <v>0</v>
      </c>
      <c r="P737" s="19">
        <v>0</v>
      </c>
      <c r="Q737" s="19">
        <v>0</v>
      </c>
      <c r="R737" s="19">
        <v>0</v>
      </c>
      <c r="S737" s="19">
        <v>0</v>
      </c>
      <c r="T737" s="19">
        <v>0</v>
      </c>
      <c r="U737" s="19">
        <v>0</v>
      </c>
      <c r="V737" s="19">
        <v>0</v>
      </c>
      <c r="W737" s="19">
        <v>0</v>
      </c>
      <c r="X737" s="19">
        <v>0</v>
      </c>
      <c r="Y737" s="19">
        <v>0</v>
      </c>
      <c r="Z737" s="19">
        <v>0</v>
      </c>
      <c r="AA737" s="19">
        <v>0</v>
      </c>
      <c r="AB737" s="19">
        <v>0</v>
      </c>
      <c r="AC737" s="19">
        <v>0</v>
      </c>
      <c r="AD737" s="19">
        <v>0</v>
      </c>
      <c r="AE737" s="19">
        <v>0</v>
      </c>
      <c r="AF737" s="19">
        <v>0</v>
      </c>
      <c r="AG737" s="19">
        <v>0</v>
      </c>
      <c r="AH737" s="19">
        <v>0</v>
      </c>
      <c r="AI737" s="19">
        <v>0</v>
      </c>
      <c r="AJ737" s="19">
        <v>0</v>
      </c>
      <c r="AK737" s="19">
        <v>0</v>
      </c>
      <c r="AL737" s="19">
        <v>0</v>
      </c>
      <c r="AM737" s="19">
        <v>0</v>
      </c>
      <c r="AN737" s="19">
        <v>0</v>
      </c>
      <c r="AO737" s="19">
        <v>0</v>
      </c>
      <c r="AP737" s="19">
        <v>0</v>
      </c>
    </row>
    <row r="738" spans="1:42" hidden="1">
      <c r="A738" s="15" t="s">
        <v>697</v>
      </c>
      <c r="B738" s="16" t="s">
        <v>698</v>
      </c>
      <c r="C738" s="17" t="s">
        <v>212</v>
      </c>
      <c r="D738" s="17" t="s">
        <v>201</v>
      </c>
      <c r="E738" s="17" t="s">
        <v>701</v>
      </c>
      <c r="F738" s="18" t="s">
        <v>702</v>
      </c>
      <c r="G738" s="19">
        <v>0</v>
      </c>
      <c r="H738" s="19">
        <v>0</v>
      </c>
      <c r="I738" s="19">
        <v>0</v>
      </c>
      <c r="J738" s="19">
        <v>0</v>
      </c>
      <c r="K738" s="19">
        <v>0</v>
      </c>
      <c r="L738" s="19">
        <v>0</v>
      </c>
      <c r="M738" s="19">
        <v>0</v>
      </c>
      <c r="N738" s="19">
        <v>0</v>
      </c>
      <c r="O738" s="19">
        <v>0</v>
      </c>
      <c r="P738" s="19">
        <v>0</v>
      </c>
      <c r="Q738" s="19">
        <v>0</v>
      </c>
      <c r="R738" s="19">
        <v>0</v>
      </c>
      <c r="S738" s="19">
        <v>0</v>
      </c>
      <c r="T738" s="19">
        <v>0</v>
      </c>
      <c r="U738" s="19">
        <v>0</v>
      </c>
      <c r="V738" s="19">
        <v>0</v>
      </c>
      <c r="W738" s="19">
        <v>0</v>
      </c>
      <c r="X738" s="19">
        <v>0</v>
      </c>
      <c r="Y738" s="19">
        <v>0</v>
      </c>
      <c r="Z738" s="19">
        <v>0</v>
      </c>
      <c r="AA738" s="19">
        <v>0</v>
      </c>
      <c r="AB738" s="19">
        <v>0</v>
      </c>
      <c r="AC738" s="19">
        <v>0</v>
      </c>
      <c r="AD738" s="19">
        <v>0</v>
      </c>
      <c r="AE738" s="19">
        <v>0</v>
      </c>
      <c r="AF738" s="19">
        <v>0</v>
      </c>
      <c r="AG738" s="19">
        <v>0</v>
      </c>
      <c r="AH738" s="19">
        <v>0</v>
      </c>
      <c r="AI738" s="19">
        <v>0</v>
      </c>
      <c r="AJ738" s="19">
        <v>0</v>
      </c>
      <c r="AK738" s="19">
        <v>0</v>
      </c>
      <c r="AL738" s="19">
        <v>0</v>
      </c>
      <c r="AM738" s="19">
        <v>0</v>
      </c>
      <c r="AN738" s="19">
        <v>0</v>
      </c>
      <c r="AO738" s="19">
        <v>0</v>
      </c>
      <c r="AP738" s="19">
        <v>0</v>
      </c>
    </row>
    <row r="739" spans="1:42" hidden="1">
      <c r="A739" s="15" t="s">
        <v>697</v>
      </c>
      <c r="B739" s="16" t="s">
        <v>698</v>
      </c>
      <c r="C739" s="17" t="s">
        <v>212</v>
      </c>
      <c r="D739" s="17" t="s">
        <v>201</v>
      </c>
      <c r="E739" s="17" t="s">
        <v>701</v>
      </c>
      <c r="F739" s="18" t="s">
        <v>768</v>
      </c>
      <c r="G739" s="19">
        <v>0</v>
      </c>
      <c r="H739" s="19">
        <v>0</v>
      </c>
      <c r="I739" s="19">
        <v>0</v>
      </c>
      <c r="J739" s="19">
        <v>0</v>
      </c>
      <c r="K739" s="19">
        <v>0</v>
      </c>
      <c r="L739" s="19">
        <v>0</v>
      </c>
      <c r="M739" s="19">
        <v>0</v>
      </c>
      <c r="N739" s="19">
        <v>0</v>
      </c>
      <c r="O739" s="19">
        <v>0</v>
      </c>
      <c r="P739" s="19">
        <v>0</v>
      </c>
      <c r="Q739" s="19">
        <v>0</v>
      </c>
      <c r="R739" s="19">
        <v>0</v>
      </c>
      <c r="S739" s="19">
        <v>0</v>
      </c>
      <c r="T739" s="19">
        <v>0</v>
      </c>
      <c r="U739" s="19">
        <v>0</v>
      </c>
      <c r="V739" s="19">
        <v>0</v>
      </c>
      <c r="W739" s="19">
        <v>0</v>
      </c>
      <c r="X739" s="19">
        <v>0</v>
      </c>
      <c r="Y739" s="19">
        <v>0</v>
      </c>
      <c r="Z739" s="19">
        <v>0</v>
      </c>
      <c r="AA739" s="19">
        <v>0</v>
      </c>
      <c r="AB739" s="19">
        <v>0</v>
      </c>
      <c r="AC739" s="19">
        <v>0</v>
      </c>
      <c r="AD739" s="19">
        <v>0</v>
      </c>
      <c r="AE739" s="19">
        <v>0</v>
      </c>
      <c r="AF739" s="19">
        <v>0</v>
      </c>
      <c r="AG739" s="19">
        <v>0</v>
      </c>
      <c r="AH739" s="19">
        <v>0</v>
      </c>
      <c r="AI739" s="19">
        <v>0</v>
      </c>
      <c r="AJ739" s="19">
        <v>0</v>
      </c>
      <c r="AK739" s="19">
        <v>0</v>
      </c>
      <c r="AL739" s="19">
        <v>0</v>
      </c>
      <c r="AM739" s="19">
        <v>0</v>
      </c>
      <c r="AN739" s="19">
        <v>0</v>
      </c>
      <c r="AO739" s="19">
        <v>0</v>
      </c>
      <c r="AP739" s="19">
        <v>0</v>
      </c>
    </row>
    <row r="740" spans="1:42" hidden="1">
      <c r="A740" s="15" t="s">
        <v>697</v>
      </c>
      <c r="B740" s="16" t="s">
        <v>698</v>
      </c>
      <c r="C740" s="17" t="s">
        <v>212</v>
      </c>
      <c r="D740" s="17" t="s">
        <v>201</v>
      </c>
      <c r="E740" s="17" t="s">
        <v>703</v>
      </c>
      <c r="F740" s="18" t="s">
        <v>704</v>
      </c>
      <c r="G740" s="19">
        <v>0</v>
      </c>
      <c r="H740" s="19">
        <v>0</v>
      </c>
      <c r="I740" s="19">
        <v>0</v>
      </c>
      <c r="J740" s="19">
        <v>0</v>
      </c>
      <c r="K740" s="19">
        <v>0</v>
      </c>
      <c r="L740" s="19">
        <v>0</v>
      </c>
      <c r="M740" s="19">
        <v>0</v>
      </c>
      <c r="N740" s="19">
        <v>0</v>
      </c>
      <c r="O740" s="19">
        <v>0</v>
      </c>
      <c r="P740" s="19">
        <v>0</v>
      </c>
      <c r="Q740" s="19">
        <v>0</v>
      </c>
      <c r="R740" s="19">
        <v>0</v>
      </c>
      <c r="S740" s="19">
        <v>0</v>
      </c>
      <c r="T740" s="19">
        <v>0</v>
      </c>
      <c r="U740" s="19">
        <v>0</v>
      </c>
      <c r="V740" s="19">
        <v>0</v>
      </c>
      <c r="W740" s="19">
        <v>0</v>
      </c>
      <c r="X740" s="19">
        <v>0</v>
      </c>
      <c r="Y740" s="19">
        <v>0</v>
      </c>
      <c r="Z740" s="19">
        <v>0</v>
      </c>
      <c r="AA740" s="19">
        <v>0</v>
      </c>
      <c r="AB740" s="19">
        <v>0</v>
      </c>
      <c r="AC740" s="19">
        <v>0</v>
      </c>
      <c r="AD740" s="19">
        <v>0</v>
      </c>
      <c r="AE740" s="19">
        <v>0</v>
      </c>
      <c r="AF740" s="19">
        <v>0</v>
      </c>
      <c r="AG740" s="19">
        <v>0</v>
      </c>
      <c r="AH740" s="19">
        <v>0</v>
      </c>
      <c r="AI740" s="19">
        <v>0</v>
      </c>
      <c r="AJ740" s="19">
        <v>0</v>
      </c>
      <c r="AK740" s="19">
        <v>0</v>
      </c>
      <c r="AL740" s="19">
        <v>0</v>
      </c>
      <c r="AM740" s="19">
        <v>0</v>
      </c>
      <c r="AN740" s="19">
        <v>0</v>
      </c>
      <c r="AO740" s="19">
        <v>0</v>
      </c>
      <c r="AP740" s="19">
        <v>0</v>
      </c>
    </row>
    <row r="741" spans="1:42" hidden="1">
      <c r="A741" s="15" t="s">
        <v>697</v>
      </c>
      <c r="B741" s="16" t="s">
        <v>698</v>
      </c>
      <c r="C741" s="17" t="s">
        <v>212</v>
      </c>
      <c r="D741" s="17" t="s">
        <v>201</v>
      </c>
      <c r="E741" s="17" t="s">
        <v>705</v>
      </c>
      <c r="F741" s="18" t="s">
        <v>706</v>
      </c>
      <c r="G741" s="19">
        <v>0</v>
      </c>
      <c r="H741" s="19">
        <v>0</v>
      </c>
      <c r="I741" s="19">
        <v>0</v>
      </c>
      <c r="J741" s="19">
        <v>0</v>
      </c>
      <c r="K741" s="19">
        <v>0</v>
      </c>
      <c r="L741" s="19">
        <v>0</v>
      </c>
      <c r="M741" s="19">
        <v>0</v>
      </c>
      <c r="N741" s="19">
        <v>0</v>
      </c>
      <c r="O741" s="19">
        <v>0</v>
      </c>
      <c r="P741" s="19">
        <v>0</v>
      </c>
      <c r="Q741" s="19">
        <v>0</v>
      </c>
      <c r="R741" s="19">
        <v>0</v>
      </c>
      <c r="S741" s="19">
        <v>0</v>
      </c>
      <c r="T741" s="19">
        <v>0</v>
      </c>
      <c r="U741" s="19">
        <v>0</v>
      </c>
      <c r="V741" s="19">
        <v>0</v>
      </c>
      <c r="W741" s="19">
        <v>0</v>
      </c>
      <c r="X741" s="19">
        <v>0</v>
      </c>
      <c r="Y741" s="19">
        <v>0</v>
      </c>
      <c r="Z741" s="19">
        <v>0</v>
      </c>
      <c r="AA741" s="19">
        <v>0</v>
      </c>
      <c r="AB741" s="19">
        <v>0</v>
      </c>
      <c r="AC741" s="19">
        <v>0</v>
      </c>
      <c r="AD741" s="19">
        <v>0</v>
      </c>
      <c r="AE741" s="19">
        <v>0</v>
      </c>
      <c r="AF741" s="19">
        <v>0</v>
      </c>
      <c r="AG741" s="19">
        <v>0</v>
      </c>
      <c r="AH741" s="19">
        <v>0</v>
      </c>
      <c r="AI741" s="19">
        <v>0</v>
      </c>
      <c r="AJ741" s="19">
        <v>0</v>
      </c>
      <c r="AK741" s="19">
        <v>0</v>
      </c>
      <c r="AL741" s="19">
        <v>0</v>
      </c>
      <c r="AM741" s="19">
        <v>0</v>
      </c>
      <c r="AN741" s="19">
        <v>0</v>
      </c>
      <c r="AO741" s="19">
        <v>0</v>
      </c>
      <c r="AP741" s="19">
        <v>0</v>
      </c>
    </row>
    <row r="742" spans="1:42" hidden="1">
      <c r="A742" s="15" t="s">
        <v>697</v>
      </c>
      <c r="B742" s="16" t="s">
        <v>698</v>
      </c>
      <c r="C742" s="17" t="s">
        <v>212</v>
      </c>
      <c r="D742" s="17" t="s">
        <v>201</v>
      </c>
      <c r="E742" s="17" t="s">
        <v>705</v>
      </c>
      <c r="F742" s="18" t="s">
        <v>769</v>
      </c>
      <c r="G742" s="19">
        <v>0</v>
      </c>
      <c r="H742" s="19">
        <v>0</v>
      </c>
      <c r="I742" s="19">
        <v>0</v>
      </c>
      <c r="J742" s="19">
        <v>0</v>
      </c>
      <c r="K742" s="19">
        <v>0</v>
      </c>
      <c r="L742" s="19">
        <v>0</v>
      </c>
      <c r="M742" s="19">
        <v>0</v>
      </c>
      <c r="N742" s="19">
        <v>0</v>
      </c>
      <c r="O742" s="19">
        <v>0</v>
      </c>
      <c r="P742" s="19">
        <v>0</v>
      </c>
      <c r="Q742" s="19">
        <v>0</v>
      </c>
      <c r="R742" s="19">
        <v>0</v>
      </c>
      <c r="S742" s="19">
        <v>0</v>
      </c>
      <c r="T742" s="19">
        <v>0</v>
      </c>
      <c r="U742" s="19">
        <v>0</v>
      </c>
      <c r="V742" s="19">
        <v>0</v>
      </c>
      <c r="W742" s="19">
        <v>0</v>
      </c>
      <c r="X742" s="19">
        <v>0</v>
      </c>
      <c r="Y742" s="19">
        <v>0</v>
      </c>
      <c r="Z742" s="19">
        <v>0</v>
      </c>
      <c r="AA742" s="19">
        <v>0</v>
      </c>
      <c r="AB742" s="19">
        <v>0</v>
      </c>
      <c r="AC742" s="19">
        <v>0</v>
      </c>
      <c r="AD742" s="19">
        <v>0</v>
      </c>
      <c r="AE742" s="19">
        <v>0</v>
      </c>
      <c r="AF742" s="19">
        <v>0</v>
      </c>
      <c r="AG742" s="19">
        <v>0</v>
      </c>
      <c r="AH742" s="19">
        <v>0</v>
      </c>
      <c r="AI742" s="19">
        <v>0</v>
      </c>
      <c r="AJ742" s="19">
        <v>0</v>
      </c>
      <c r="AK742" s="19">
        <v>0</v>
      </c>
      <c r="AL742" s="19">
        <v>0</v>
      </c>
      <c r="AM742" s="19">
        <v>0</v>
      </c>
      <c r="AN742" s="19">
        <v>0</v>
      </c>
      <c r="AO742" s="19">
        <v>0</v>
      </c>
      <c r="AP742" s="19">
        <v>0</v>
      </c>
    </row>
    <row r="743" spans="1:42" hidden="1">
      <c r="A743" s="15" t="s">
        <v>697</v>
      </c>
      <c r="B743" s="16" t="s">
        <v>698</v>
      </c>
      <c r="C743" s="17" t="s">
        <v>212</v>
      </c>
      <c r="D743" s="17" t="s">
        <v>201</v>
      </c>
      <c r="E743" s="17" t="s">
        <v>705</v>
      </c>
      <c r="F743" s="18" t="s">
        <v>770</v>
      </c>
      <c r="G743" s="19">
        <v>0</v>
      </c>
      <c r="H743" s="19">
        <v>0</v>
      </c>
      <c r="I743" s="19">
        <v>0</v>
      </c>
      <c r="J743" s="19">
        <v>0</v>
      </c>
      <c r="K743" s="19">
        <v>0</v>
      </c>
      <c r="L743" s="19">
        <v>0</v>
      </c>
      <c r="M743" s="19">
        <v>0</v>
      </c>
      <c r="N743" s="19">
        <v>0</v>
      </c>
      <c r="O743" s="19">
        <v>0</v>
      </c>
      <c r="P743" s="19">
        <v>0</v>
      </c>
      <c r="Q743" s="19">
        <v>0</v>
      </c>
      <c r="R743" s="19">
        <v>0</v>
      </c>
      <c r="S743" s="19">
        <v>0</v>
      </c>
      <c r="T743" s="19">
        <v>0</v>
      </c>
      <c r="U743" s="19">
        <v>0</v>
      </c>
      <c r="V743" s="19">
        <v>0</v>
      </c>
      <c r="W743" s="19">
        <v>0</v>
      </c>
      <c r="X743" s="19">
        <v>0</v>
      </c>
      <c r="Y743" s="19">
        <v>0</v>
      </c>
      <c r="Z743" s="19">
        <v>0</v>
      </c>
      <c r="AA743" s="19">
        <v>0</v>
      </c>
      <c r="AB743" s="19">
        <v>0</v>
      </c>
      <c r="AC743" s="19">
        <v>0</v>
      </c>
      <c r="AD743" s="19">
        <v>0</v>
      </c>
      <c r="AE743" s="19">
        <v>0</v>
      </c>
      <c r="AF743" s="19">
        <v>0</v>
      </c>
      <c r="AG743" s="19">
        <v>0</v>
      </c>
      <c r="AH743" s="19">
        <v>0</v>
      </c>
      <c r="AI743" s="19">
        <v>0</v>
      </c>
      <c r="AJ743" s="19">
        <v>0</v>
      </c>
      <c r="AK743" s="19">
        <v>0</v>
      </c>
      <c r="AL743" s="19">
        <v>0</v>
      </c>
      <c r="AM743" s="19">
        <v>0</v>
      </c>
      <c r="AN743" s="19">
        <v>0</v>
      </c>
      <c r="AO743" s="19">
        <v>0</v>
      </c>
      <c r="AP743" s="19">
        <v>0</v>
      </c>
    </row>
    <row r="744" spans="1:42" hidden="1">
      <c r="A744" s="15" t="s">
        <v>697</v>
      </c>
      <c r="B744" s="16" t="s">
        <v>698</v>
      </c>
      <c r="C744" s="17" t="s">
        <v>212</v>
      </c>
      <c r="D744" s="17" t="s">
        <v>201</v>
      </c>
      <c r="E744" s="17" t="s">
        <v>707</v>
      </c>
      <c r="F744" s="18" t="s">
        <v>708</v>
      </c>
      <c r="G744" s="19">
        <v>0</v>
      </c>
      <c r="H744" s="19">
        <v>0</v>
      </c>
      <c r="I744" s="19">
        <v>0</v>
      </c>
      <c r="J744" s="19">
        <v>0</v>
      </c>
      <c r="K744" s="19">
        <v>0</v>
      </c>
      <c r="L744" s="19">
        <v>0</v>
      </c>
      <c r="M744" s="19">
        <v>0</v>
      </c>
      <c r="N744" s="19">
        <v>0</v>
      </c>
      <c r="O744" s="19">
        <v>0</v>
      </c>
      <c r="P744" s="19">
        <v>0</v>
      </c>
      <c r="Q744" s="19">
        <v>0</v>
      </c>
      <c r="R744" s="19">
        <v>0</v>
      </c>
      <c r="S744" s="19">
        <v>0</v>
      </c>
      <c r="T744" s="19">
        <v>0</v>
      </c>
      <c r="U744" s="19">
        <v>0</v>
      </c>
      <c r="V744" s="19">
        <v>0</v>
      </c>
      <c r="W744" s="19">
        <v>0</v>
      </c>
      <c r="X744" s="19">
        <v>0</v>
      </c>
      <c r="Y744" s="19">
        <v>0</v>
      </c>
      <c r="Z744" s="19">
        <v>0</v>
      </c>
      <c r="AA744" s="19">
        <v>0</v>
      </c>
      <c r="AB744" s="19">
        <v>0</v>
      </c>
      <c r="AC744" s="19">
        <v>0</v>
      </c>
      <c r="AD744" s="19">
        <v>0</v>
      </c>
      <c r="AE744" s="19">
        <v>0</v>
      </c>
      <c r="AF744" s="19">
        <v>0</v>
      </c>
      <c r="AG744" s="19">
        <v>0</v>
      </c>
      <c r="AH744" s="19">
        <v>0</v>
      </c>
      <c r="AI744" s="19">
        <v>0</v>
      </c>
      <c r="AJ744" s="19">
        <v>0</v>
      </c>
      <c r="AK744" s="19">
        <v>0</v>
      </c>
      <c r="AL744" s="19">
        <v>0</v>
      </c>
      <c r="AM744" s="19">
        <v>0</v>
      </c>
      <c r="AN744" s="19">
        <v>0</v>
      </c>
      <c r="AO744" s="19">
        <v>0</v>
      </c>
      <c r="AP744" s="19">
        <v>0</v>
      </c>
    </row>
    <row r="745" spans="1:42" hidden="1">
      <c r="A745" s="15" t="s">
        <v>697</v>
      </c>
      <c r="B745" s="16" t="s">
        <v>698</v>
      </c>
      <c r="C745" s="17" t="s">
        <v>212</v>
      </c>
      <c r="D745" s="17" t="s">
        <v>201</v>
      </c>
      <c r="E745" s="17" t="s">
        <v>709</v>
      </c>
      <c r="F745" s="18" t="s">
        <v>710</v>
      </c>
      <c r="G745" s="19">
        <v>0</v>
      </c>
      <c r="H745" s="19">
        <v>0</v>
      </c>
      <c r="I745" s="19">
        <v>0</v>
      </c>
      <c r="J745" s="19">
        <v>0</v>
      </c>
      <c r="K745" s="19">
        <v>0</v>
      </c>
      <c r="L745" s="19">
        <v>0</v>
      </c>
      <c r="M745" s="19">
        <v>0</v>
      </c>
      <c r="N745" s="19">
        <v>0</v>
      </c>
      <c r="O745" s="19">
        <v>0</v>
      </c>
      <c r="P745" s="19">
        <v>0</v>
      </c>
      <c r="Q745" s="19">
        <v>0</v>
      </c>
      <c r="R745" s="19">
        <v>0</v>
      </c>
      <c r="S745" s="19">
        <v>0</v>
      </c>
      <c r="T745" s="19">
        <v>0</v>
      </c>
      <c r="U745" s="19">
        <v>0</v>
      </c>
      <c r="V745" s="19">
        <v>0</v>
      </c>
      <c r="W745" s="19">
        <v>0</v>
      </c>
      <c r="X745" s="19">
        <v>0</v>
      </c>
      <c r="Y745" s="19">
        <v>0</v>
      </c>
      <c r="Z745" s="19">
        <v>0</v>
      </c>
      <c r="AA745" s="19">
        <v>0</v>
      </c>
      <c r="AB745" s="19">
        <v>0</v>
      </c>
      <c r="AC745" s="19">
        <v>0</v>
      </c>
      <c r="AD745" s="19">
        <v>0</v>
      </c>
      <c r="AE745" s="19">
        <v>0</v>
      </c>
      <c r="AF745" s="19">
        <v>0</v>
      </c>
      <c r="AG745" s="19">
        <v>0</v>
      </c>
      <c r="AH745" s="19">
        <v>0</v>
      </c>
      <c r="AI745" s="19">
        <v>0</v>
      </c>
      <c r="AJ745" s="19">
        <v>0</v>
      </c>
      <c r="AK745" s="19">
        <v>0</v>
      </c>
      <c r="AL745" s="19">
        <v>0</v>
      </c>
      <c r="AM745" s="19">
        <v>0</v>
      </c>
      <c r="AN745" s="19">
        <v>0</v>
      </c>
      <c r="AO745" s="19">
        <v>0</v>
      </c>
      <c r="AP745" s="19">
        <v>0</v>
      </c>
    </row>
    <row r="746" spans="1:42" hidden="1">
      <c r="A746" s="15" t="s">
        <v>697</v>
      </c>
      <c r="B746" s="16" t="s">
        <v>698</v>
      </c>
      <c r="C746" s="17" t="s">
        <v>212</v>
      </c>
      <c r="D746" s="17" t="s">
        <v>201</v>
      </c>
      <c r="E746" s="17" t="s">
        <v>709</v>
      </c>
      <c r="F746" s="18" t="s">
        <v>771</v>
      </c>
      <c r="G746" s="19">
        <v>0</v>
      </c>
      <c r="H746" s="19">
        <v>0</v>
      </c>
      <c r="I746" s="19">
        <v>0</v>
      </c>
      <c r="J746" s="19">
        <v>0</v>
      </c>
      <c r="K746" s="19">
        <v>0</v>
      </c>
      <c r="L746" s="19">
        <v>0</v>
      </c>
      <c r="M746" s="19">
        <v>0</v>
      </c>
      <c r="N746" s="19">
        <v>0</v>
      </c>
      <c r="O746" s="19">
        <v>0</v>
      </c>
      <c r="P746" s="19">
        <v>0</v>
      </c>
      <c r="Q746" s="19">
        <v>0</v>
      </c>
      <c r="R746" s="19">
        <v>0</v>
      </c>
      <c r="S746" s="19">
        <v>0</v>
      </c>
      <c r="T746" s="19">
        <v>0</v>
      </c>
      <c r="U746" s="19">
        <v>0</v>
      </c>
      <c r="V746" s="19">
        <v>0</v>
      </c>
      <c r="W746" s="19">
        <v>0</v>
      </c>
      <c r="X746" s="19">
        <v>0</v>
      </c>
      <c r="Y746" s="19">
        <v>0</v>
      </c>
      <c r="Z746" s="19">
        <v>0</v>
      </c>
      <c r="AA746" s="19">
        <v>0</v>
      </c>
      <c r="AB746" s="19">
        <v>0</v>
      </c>
      <c r="AC746" s="19">
        <v>0</v>
      </c>
      <c r="AD746" s="19">
        <v>0</v>
      </c>
      <c r="AE746" s="19">
        <v>0</v>
      </c>
      <c r="AF746" s="19">
        <v>0</v>
      </c>
      <c r="AG746" s="19">
        <v>0</v>
      </c>
      <c r="AH746" s="19">
        <v>0</v>
      </c>
      <c r="AI746" s="19">
        <v>0</v>
      </c>
      <c r="AJ746" s="19">
        <v>0</v>
      </c>
      <c r="AK746" s="19">
        <v>0</v>
      </c>
      <c r="AL746" s="19">
        <v>0</v>
      </c>
      <c r="AM746" s="19">
        <v>0</v>
      </c>
      <c r="AN746" s="19">
        <v>0</v>
      </c>
      <c r="AO746" s="19">
        <v>0</v>
      </c>
      <c r="AP746" s="19">
        <v>0</v>
      </c>
    </row>
    <row r="747" spans="1:42" hidden="1">
      <c r="A747" s="15" t="s">
        <v>697</v>
      </c>
      <c r="B747" s="16" t="s">
        <v>698</v>
      </c>
      <c r="C747" s="17" t="s">
        <v>212</v>
      </c>
      <c r="D747" s="17" t="s">
        <v>201</v>
      </c>
      <c r="E747" s="17" t="s">
        <v>711</v>
      </c>
      <c r="F747" s="18" t="s">
        <v>712</v>
      </c>
      <c r="G747" s="19">
        <v>0</v>
      </c>
      <c r="H747" s="19">
        <v>0</v>
      </c>
      <c r="I747" s="19">
        <v>0</v>
      </c>
      <c r="J747" s="19">
        <v>0</v>
      </c>
      <c r="K747" s="19">
        <v>0</v>
      </c>
      <c r="L747" s="19">
        <v>0</v>
      </c>
      <c r="M747" s="19">
        <v>0</v>
      </c>
      <c r="N747" s="19">
        <v>0</v>
      </c>
      <c r="O747" s="19">
        <v>0</v>
      </c>
      <c r="P747" s="19">
        <v>0</v>
      </c>
      <c r="Q747" s="19">
        <v>0</v>
      </c>
      <c r="R747" s="19">
        <v>0</v>
      </c>
      <c r="S747" s="19">
        <v>0</v>
      </c>
      <c r="T747" s="19">
        <v>0</v>
      </c>
      <c r="U747" s="19">
        <v>0</v>
      </c>
      <c r="V747" s="19">
        <v>0</v>
      </c>
      <c r="W747" s="19">
        <v>0</v>
      </c>
      <c r="X747" s="19">
        <v>0</v>
      </c>
      <c r="Y747" s="19">
        <v>0</v>
      </c>
      <c r="Z747" s="19">
        <v>0</v>
      </c>
      <c r="AA747" s="19">
        <v>0</v>
      </c>
      <c r="AB747" s="19">
        <v>0</v>
      </c>
      <c r="AC747" s="19">
        <v>0</v>
      </c>
      <c r="AD747" s="19">
        <v>0</v>
      </c>
      <c r="AE747" s="19">
        <v>0</v>
      </c>
      <c r="AF747" s="19">
        <v>0</v>
      </c>
      <c r="AG747" s="19">
        <v>0</v>
      </c>
      <c r="AH747" s="19">
        <v>0</v>
      </c>
      <c r="AI747" s="19">
        <v>0</v>
      </c>
      <c r="AJ747" s="19">
        <v>0</v>
      </c>
      <c r="AK747" s="19">
        <v>0</v>
      </c>
      <c r="AL747" s="19">
        <v>0</v>
      </c>
      <c r="AM747" s="19">
        <v>0</v>
      </c>
      <c r="AN747" s="19">
        <v>0</v>
      </c>
      <c r="AO747" s="19">
        <v>0</v>
      </c>
      <c r="AP747" s="19">
        <v>0</v>
      </c>
    </row>
    <row r="748" spans="1:42" hidden="1">
      <c r="A748" s="15" t="s">
        <v>697</v>
      </c>
      <c r="B748" s="16" t="s">
        <v>698</v>
      </c>
      <c r="C748" s="17" t="s">
        <v>212</v>
      </c>
      <c r="D748" s="17" t="s">
        <v>201</v>
      </c>
      <c r="E748" s="17" t="s">
        <v>750</v>
      </c>
      <c r="F748" s="18" t="s">
        <v>772</v>
      </c>
      <c r="G748" s="19">
        <v>0</v>
      </c>
      <c r="H748" s="19">
        <v>0</v>
      </c>
      <c r="I748" s="19">
        <v>0</v>
      </c>
      <c r="J748" s="19">
        <v>0</v>
      </c>
      <c r="K748" s="19">
        <v>0</v>
      </c>
      <c r="L748" s="19">
        <v>0</v>
      </c>
      <c r="M748" s="19">
        <v>0</v>
      </c>
      <c r="N748" s="19">
        <v>0</v>
      </c>
      <c r="O748" s="19">
        <v>0</v>
      </c>
      <c r="P748" s="19">
        <v>0</v>
      </c>
      <c r="Q748" s="19">
        <v>0</v>
      </c>
      <c r="R748" s="19">
        <v>0</v>
      </c>
      <c r="S748" s="19">
        <v>0</v>
      </c>
      <c r="T748" s="19">
        <v>0</v>
      </c>
      <c r="U748" s="19">
        <v>0</v>
      </c>
      <c r="V748" s="19">
        <v>0</v>
      </c>
      <c r="W748" s="19">
        <v>0</v>
      </c>
      <c r="X748" s="19">
        <v>0</v>
      </c>
      <c r="Y748" s="19">
        <v>0</v>
      </c>
      <c r="Z748" s="19">
        <v>0</v>
      </c>
      <c r="AA748" s="19">
        <v>0</v>
      </c>
      <c r="AB748" s="19">
        <v>0</v>
      </c>
      <c r="AC748" s="19">
        <v>0</v>
      </c>
      <c r="AD748" s="19">
        <v>0</v>
      </c>
      <c r="AE748" s="19">
        <v>0</v>
      </c>
      <c r="AF748" s="19">
        <v>0</v>
      </c>
      <c r="AG748" s="19">
        <v>0</v>
      </c>
      <c r="AH748" s="19">
        <v>0</v>
      </c>
      <c r="AI748" s="19">
        <v>0</v>
      </c>
      <c r="AJ748" s="19">
        <v>0</v>
      </c>
      <c r="AK748" s="19">
        <v>0</v>
      </c>
      <c r="AL748" s="19">
        <v>0</v>
      </c>
      <c r="AM748" s="19">
        <v>0</v>
      </c>
      <c r="AN748" s="19">
        <v>0</v>
      </c>
      <c r="AO748" s="19">
        <v>0</v>
      </c>
      <c r="AP748" s="19">
        <v>0</v>
      </c>
    </row>
    <row r="749" spans="1:42" hidden="1">
      <c r="A749" s="15" t="s">
        <v>697</v>
      </c>
      <c r="B749" s="16" t="s">
        <v>698</v>
      </c>
      <c r="C749" s="17" t="s">
        <v>212</v>
      </c>
      <c r="D749" s="17" t="s">
        <v>201</v>
      </c>
      <c r="E749" s="17" t="s">
        <v>750</v>
      </c>
      <c r="F749" s="18" t="s">
        <v>773</v>
      </c>
      <c r="G749" s="19">
        <v>0</v>
      </c>
      <c r="H749" s="19">
        <v>0</v>
      </c>
      <c r="I749" s="19">
        <v>0</v>
      </c>
      <c r="J749" s="19">
        <v>0</v>
      </c>
      <c r="K749" s="19">
        <v>0</v>
      </c>
      <c r="L749" s="19">
        <v>0</v>
      </c>
      <c r="M749" s="19">
        <v>0</v>
      </c>
      <c r="N749" s="19">
        <v>0</v>
      </c>
      <c r="O749" s="19">
        <v>0</v>
      </c>
      <c r="P749" s="19">
        <v>0</v>
      </c>
      <c r="Q749" s="19">
        <v>0</v>
      </c>
      <c r="R749" s="19">
        <v>0</v>
      </c>
      <c r="S749" s="19">
        <v>0</v>
      </c>
      <c r="T749" s="19">
        <v>0</v>
      </c>
      <c r="U749" s="19">
        <v>0</v>
      </c>
      <c r="V749" s="19">
        <v>0</v>
      </c>
      <c r="W749" s="19">
        <v>0</v>
      </c>
      <c r="X749" s="19">
        <v>0</v>
      </c>
      <c r="Y749" s="19">
        <v>0</v>
      </c>
      <c r="Z749" s="19">
        <v>0</v>
      </c>
      <c r="AA749" s="19">
        <v>0</v>
      </c>
      <c r="AB749" s="19">
        <v>0</v>
      </c>
      <c r="AC749" s="19">
        <v>0</v>
      </c>
      <c r="AD749" s="19">
        <v>0</v>
      </c>
      <c r="AE749" s="19">
        <v>0</v>
      </c>
      <c r="AF749" s="19">
        <v>0</v>
      </c>
      <c r="AG749" s="19">
        <v>0</v>
      </c>
      <c r="AH749" s="19">
        <v>0</v>
      </c>
      <c r="AI749" s="19">
        <v>0</v>
      </c>
      <c r="AJ749" s="19">
        <v>0</v>
      </c>
      <c r="AK749" s="19">
        <v>0</v>
      </c>
      <c r="AL749" s="19">
        <v>0</v>
      </c>
      <c r="AM749" s="19">
        <v>0</v>
      </c>
      <c r="AN749" s="19">
        <v>0</v>
      </c>
      <c r="AO749" s="19">
        <v>0</v>
      </c>
      <c r="AP749" s="19">
        <v>0</v>
      </c>
    </row>
    <row r="750" spans="1:42" hidden="1">
      <c r="A750" s="15" t="s">
        <v>697</v>
      </c>
      <c r="B750" s="16" t="s">
        <v>698</v>
      </c>
      <c r="C750" s="17" t="s">
        <v>212</v>
      </c>
      <c r="D750" s="17" t="s">
        <v>201</v>
      </c>
      <c r="E750" s="17" t="s">
        <v>232</v>
      </c>
      <c r="F750" s="18" t="s">
        <v>774</v>
      </c>
      <c r="G750" s="19">
        <v>1646750.0435855358</v>
      </c>
      <c r="H750" s="19">
        <v>1065451.2248967655</v>
      </c>
      <c r="I750" s="19">
        <v>1538523.4185310907</v>
      </c>
      <c r="J750" s="19">
        <v>1141676.7401396567</v>
      </c>
      <c r="K750" s="19">
        <v>1875896.5963998758</v>
      </c>
      <c r="L750" s="19">
        <v>1129920.4379748038</v>
      </c>
      <c r="M750" s="19">
        <v>658742.70283194142</v>
      </c>
      <c r="N750" s="19">
        <v>384046.46375996247</v>
      </c>
      <c r="O750" s="19">
        <v>223898.77822170017</v>
      </c>
      <c r="P750" s="19">
        <v>130532.80688584295</v>
      </c>
      <c r="Q750" s="19">
        <v>76100.520998043459</v>
      </c>
      <c r="R750" s="19">
        <v>44366.542284181545</v>
      </c>
      <c r="S750" s="19">
        <v>25865.658321901312</v>
      </c>
      <c r="T750" s="19">
        <v>15079.657912937686</v>
      </c>
      <c r="U750" s="19">
        <v>9438881.9227200691</v>
      </c>
      <c r="V750" s="19">
        <v>14932951.032576501</v>
      </c>
      <c r="W750" s="19">
        <v>8782134.0629992504</v>
      </c>
      <c r="X750" s="19">
        <v>5119977.066404378</v>
      </c>
      <c r="Y750" s="19">
        <v>4857324.0760462759</v>
      </c>
      <c r="Z750" s="19">
        <v>5641527.2937938198</v>
      </c>
      <c r="AA750" s="19">
        <v>5161387.437417916</v>
      </c>
      <c r="AB750" s="19">
        <v>4881466.2889047535</v>
      </c>
      <c r="AC750" s="19">
        <v>6595334.7004383989</v>
      </c>
      <c r="AD750" s="19">
        <v>3845074.8040588722</v>
      </c>
      <c r="AE750" s="19">
        <v>2241675.5055396389</v>
      </c>
      <c r="AF750" s="19">
        <v>3643059.1257821959</v>
      </c>
      <c r="AG750" s="19">
        <v>2123900.5282492717</v>
      </c>
      <c r="AH750" s="19">
        <v>1238232.2927380414</v>
      </c>
      <c r="AI750" s="19">
        <v>721888.42668782454</v>
      </c>
      <c r="AJ750" s="19">
        <v>420860.36977237102</v>
      </c>
      <c r="AK750" s="19">
        <v>245361.25569655737</v>
      </c>
      <c r="AL750" s="19">
        <v>143045.41392089901</v>
      </c>
      <c r="AM750" s="19">
        <v>83395.36079448105</v>
      </c>
      <c r="AN750" s="19">
        <v>2077734.048643471</v>
      </c>
      <c r="AO750" s="19">
        <v>1211317.2724112393</v>
      </c>
      <c r="AP750" s="19">
        <v>706196.99157347949</v>
      </c>
    </row>
    <row r="751" spans="1:42">
      <c r="A751" s="15" t="s">
        <v>697</v>
      </c>
      <c r="B751" s="16" t="s">
        <v>698</v>
      </c>
      <c r="C751" s="17" t="s">
        <v>212</v>
      </c>
      <c r="D751" s="17" t="s">
        <v>713</v>
      </c>
      <c r="E751" s="17" t="s">
        <v>232</v>
      </c>
      <c r="F751" s="18" t="s">
        <v>714</v>
      </c>
      <c r="G751" s="19">
        <v>0</v>
      </c>
      <c r="H751" s="19">
        <v>0</v>
      </c>
      <c r="I751" s="19">
        <v>0</v>
      </c>
      <c r="J751" s="19">
        <v>0</v>
      </c>
      <c r="K751" s="19">
        <v>0</v>
      </c>
      <c r="L751" s="19">
        <v>0</v>
      </c>
      <c r="M751" s="19">
        <v>0</v>
      </c>
      <c r="N751" s="19">
        <v>0</v>
      </c>
      <c r="O751" s="19">
        <v>0</v>
      </c>
      <c r="P751" s="19">
        <v>0</v>
      </c>
      <c r="Q751" s="19">
        <v>128178033.71000001</v>
      </c>
      <c r="R751" s="19">
        <v>3518011.5999999996</v>
      </c>
      <c r="S751" s="19">
        <v>438589.15</v>
      </c>
      <c r="T751" s="19">
        <v>21021</v>
      </c>
      <c r="U751" s="19">
        <v>21021</v>
      </c>
      <c r="V751" s="19">
        <v>0</v>
      </c>
      <c r="W751" s="19">
        <v>0</v>
      </c>
      <c r="X751" s="19">
        <v>0</v>
      </c>
      <c r="Y751" s="19">
        <v>0</v>
      </c>
      <c r="Z751" s="19">
        <v>0</v>
      </c>
      <c r="AA751" s="19">
        <v>0</v>
      </c>
      <c r="AB751" s="19">
        <v>0</v>
      </c>
      <c r="AC751" s="19">
        <v>0</v>
      </c>
      <c r="AD751" s="19">
        <v>0</v>
      </c>
      <c r="AE751" s="19">
        <v>0</v>
      </c>
      <c r="AF751" s="19">
        <v>0</v>
      </c>
      <c r="AG751" s="19">
        <v>0</v>
      </c>
      <c r="AH751" s="19">
        <v>0</v>
      </c>
      <c r="AI751" s="19">
        <v>0</v>
      </c>
      <c r="AJ751" s="19">
        <v>0</v>
      </c>
      <c r="AK751" s="19">
        <v>0</v>
      </c>
      <c r="AL751" s="19">
        <v>0</v>
      </c>
      <c r="AM751" s="19">
        <v>0</v>
      </c>
      <c r="AN751" s="19">
        <v>0</v>
      </c>
      <c r="AO751" s="19">
        <v>0</v>
      </c>
      <c r="AP751" s="19">
        <v>0</v>
      </c>
    </row>
    <row r="752" spans="1:42" hidden="1">
      <c r="A752" s="15" t="s">
        <v>697</v>
      </c>
      <c r="B752" s="16" t="s">
        <v>698</v>
      </c>
      <c r="C752" s="17" t="s">
        <v>212</v>
      </c>
      <c r="D752" s="17" t="s">
        <v>775</v>
      </c>
      <c r="E752" s="17" t="s">
        <v>701</v>
      </c>
      <c r="F752" s="18" t="s">
        <v>776</v>
      </c>
      <c r="G752" s="19">
        <v>0</v>
      </c>
      <c r="H752" s="19">
        <v>0</v>
      </c>
      <c r="I752" s="19">
        <v>0</v>
      </c>
      <c r="J752" s="19">
        <v>0</v>
      </c>
      <c r="K752" s="19">
        <v>0</v>
      </c>
      <c r="L752" s="19">
        <v>0</v>
      </c>
      <c r="M752" s="19">
        <v>0</v>
      </c>
      <c r="N752" s="19">
        <v>0</v>
      </c>
      <c r="O752" s="19">
        <v>0</v>
      </c>
      <c r="P752" s="19">
        <v>0</v>
      </c>
      <c r="Q752" s="19">
        <v>0</v>
      </c>
      <c r="R752" s="19">
        <v>0</v>
      </c>
      <c r="S752" s="19">
        <v>0</v>
      </c>
      <c r="T752" s="19">
        <v>0</v>
      </c>
      <c r="U752" s="19">
        <v>0</v>
      </c>
      <c r="V752" s="19">
        <v>0</v>
      </c>
      <c r="W752" s="19">
        <v>0</v>
      </c>
      <c r="X752" s="19">
        <v>0</v>
      </c>
      <c r="Y752" s="19">
        <v>0</v>
      </c>
      <c r="Z752" s="19">
        <v>0</v>
      </c>
      <c r="AA752" s="19">
        <v>0</v>
      </c>
      <c r="AB752" s="19">
        <v>0</v>
      </c>
      <c r="AC752" s="19">
        <v>0</v>
      </c>
      <c r="AD752" s="19">
        <v>0</v>
      </c>
      <c r="AE752" s="19">
        <v>0</v>
      </c>
      <c r="AF752" s="19">
        <v>0</v>
      </c>
      <c r="AG752" s="19">
        <v>0</v>
      </c>
      <c r="AH752" s="19">
        <v>0</v>
      </c>
      <c r="AI752" s="19">
        <v>0</v>
      </c>
      <c r="AJ752" s="19">
        <v>0</v>
      </c>
      <c r="AK752" s="19">
        <v>0</v>
      </c>
      <c r="AL752" s="19">
        <v>0</v>
      </c>
      <c r="AM752" s="19">
        <v>0</v>
      </c>
      <c r="AN752" s="19">
        <v>0</v>
      </c>
      <c r="AO752" s="19">
        <v>0</v>
      </c>
      <c r="AP752" s="19">
        <v>0</v>
      </c>
    </row>
    <row r="753" spans="1:42" hidden="1">
      <c r="A753" s="15" t="s">
        <v>697</v>
      </c>
      <c r="B753" s="16" t="s">
        <v>698</v>
      </c>
      <c r="C753" s="17" t="s">
        <v>212</v>
      </c>
      <c r="D753" s="17" t="s">
        <v>775</v>
      </c>
      <c r="E753" s="17" t="s">
        <v>705</v>
      </c>
      <c r="F753" s="18" t="s">
        <v>777</v>
      </c>
      <c r="G753" s="19">
        <v>0</v>
      </c>
      <c r="H753" s="19">
        <v>0</v>
      </c>
      <c r="I753" s="19">
        <v>0</v>
      </c>
      <c r="J753" s="19">
        <v>0</v>
      </c>
      <c r="K753" s="19">
        <v>0</v>
      </c>
      <c r="L753" s="19">
        <v>0</v>
      </c>
      <c r="M753" s="19">
        <v>0</v>
      </c>
      <c r="N753" s="19">
        <v>0</v>
      </c>
      <c r="O753" s="19">
        <v>0</v>
      </c>
      <c r="P753" s="19">
        <v>0</v>
      </c>
      <c r="Q753" s="19">
        <v>0</v>
      </c>
      <c r="R753" s="19">
        <v>0</v>
      </c>
      <c r="S753" s="19">
        <v>0</v>
      </c>
      <c r="T753" s="19">
        <v>0</v>
      </c>
      <c r="U753" s="19">
        <v>0</v>
      </c>
      <c r="V753" s="19">
        <v>0</v>
      </c>
      <c r="W753" s="19">
        <v>0</v>
      </c>
      <c r="X753" s="19">
        <v>0</v>
      </c>
      <c r="Y753" s="19">
        <v>0</v>
      </c>
      <c r="Z753" s="19">
        <v>0</v>
      </c>
      <c r="AA753" s="19">
        <v>0</v>
      </c>
      <c r="AB753" s="19">
        <v>0</v>
      </c>
      <c r="AC753" s="19">
        <v>0</v>
      </c>
      <c r="AD753" s="19">
        <v>0</v>
      </c>
      <c r="AE753" s="19">
        <v>0</v>
      </c>
      <c r="AF753" s="19">
        <v>0</v>
      </c>
      <c r="AG753" s="19">
        <v>0</v>
      </c>
      <c r="AH753" s="19">
        <v>0</v>
      </c>
      <c r="AI753" s="19">
        <v>0</v>
      </c>
      <c r="AJ753" s="19">
        <v>0</v>
      </c>
      <c r="AK753" s="19">
        <v>0</v>
      </c>
      <c r="AL753" s="19">
        <v>0</v>
      </c>
      <c r="AM753" s="19">
        <v>0</v>
      </c>
      <c r="AN753" s="19">
        <v>0</v>
      </c>
      <c r="AO753" s="19">
        <v>0</v>
      </c>
      <c r="AP753" s="19">
        <v>0</v>
      </c>
    </row>
    <row r="754" spans="1:42" hidden="1">
      <c r="A754" s="15" t="s">
        <v>697</v>
      </c>
      <c r="B754" s="16" t="s">
        <v>698</v>
      </c>
      <c r="C754" s="17" t="s">
        <v>212</v>
      </c>
      <c r="D754" s="17" t="s">
        <v>775</v>
      </c>
      <c r="E754" s="17" t="s">
        <v>709</v>
      </c>
      <c r="F754" s="18" t="s">
        <v>778</v>
      </c>
      <c r="G754" s="19">
        <v>0</v>
      </c>
      <c r="H754" s="19">
        <v>0</v>
      </c>
      <c r="I754" s="19">
        <v>0</v>
      </c>
      <c r="J754" s="19">
        <v>0</v>
      </c>
      <c r="K754" s="19">
        <v>0</v>
      </c>
      <c r="L754" s="19">
        <v>0</v>
      </c>
      <c r="M754" s="19">
        <v>0</v>
      </c>
      <c r="N754" s="19">
        <v>0</v>
      </c>
      <c r="O754" s="19">
        <v>0</v>
      </c>
      <c r="P754" s="19">
        <v>0</v>
      </c>
      <c r="Q754" s="19">
        <v>0</v>
      </c>
      <c r="R754" s="19">
        <v>0</v>
      </c>
      <c r="S754" s="19">
        <v>0</v>
      </c>
      <c r="T754" s="19">
        <v>0</v>
      </c>
      <c r="U754" s="19">
        <v>0</v>
      </c>
      <c r="V754" s="19">
        <v>0</v>
      </c>
      <c r="W754" s="19">
        <v>0</v>
      </c>
      <c r="X754" s="19">
        <v>0</v>
      </c>
      <c r="Y754" s="19">
        <v>0</v>
      </c>
      <c r="Z754" s="19">
        <v>0</v>
      </c>
      <c r="AA754" s="19">
        <v>0</v>
      </c>
      <c r="AB754" s="19">
        <v>0</v>
      </c>
      <c r="AC754" s="19">
        <v>0</v>
      </c>
      <c r="AD754" s="19">
        <v>0</v>
      </c>
      <c r="AE754" s="19">
        <v>0</v>
      </c>
      <c r="AF754" s="19">
        <v>0</v>
      </c>
      <c r="AG754" s="19">
        <v>0</v>
      </c>
      <c r="AH754" s="19">
        <v>0</v>
      </c>
      <c r="AI754" s="19">
        <v>0</v>
      </c>
      <c r="AJ754" s="19">
        <v>0</v>
      </c>
      <c r="AK754" s="19">
        <v>0</v>
      </c>
      <c r="AL754" s="19">
        <v>0</v>
      </c>
      <c r="AM754" s="19">
        <v>0</v>
      </c>
      <c r="AN754" s="19">
        <v>0</v>
      </c>
      <c r="AO754" s="19">
        <v>0</v>
      </c>
      <c r="AP754" s="19">
        <v>0</v>
      </c>
    </row>
    <row r="755" spans="1:42" hidden="1">
      <c r="A755" s="15" t="s">
        <v>697</v>
      </c>
      <c r="B755" s="16" t="s">
        <v>698</v>
      </c>
      <c r="C755" s="17" t="s">
        <v>212</v>
      </c>
      <c r="D755" s="17" t="s">
        <v>775</v>
      </c>
      <c r="E755" s="17" t="s">
        <v>766</v>
      </c>
      <c r="F755" s="18" t="s">
        <v>779</v>
      </c>
      <c r="G755" s="19">
        <v>0</v>
      </c>
      <c r="H755" s="19">
        <v>0</v>
      </c>
      <c r="I755" s="19">
        <v>0</v>
      </c>
      <c r="J755" s="19">
        <v>0</v>
      </c>
      <c r="K755" s="19">
        <v>0</v>
      </c>
      <c r="L755" s="19">
        <v>0</v>
      </c>
      <c r="M755" s="19">
        <v>0</v>
      </c>
      <c r="N755" s="19">
        <v>0</v>
      </c>
      <c r="O755" s="19">
        <v>0</v>
      </c>
      <c r="P755" s="19">
        <v>0</v>
      </c>
      <c r="Q755" s="19">
        <v>0</v>
      </c>
      <c r="R755" s="19">
        <v>0</v>
      </c>
      <c r="S755" s="19">
        <v>0</v>
      </c>
      <c r="T755" s="19">
        <v>0</v>
      </c>
      <c r="U755" s="19">
        <v>0</v>
      </c>
      <c r="V755" s="19">
        <v>0</v>
      </c>
      <c r="W755" s="19">
        <v>0</v>
      </c>
      <c r="X755" s="19">
        <v>0</v>
      </c>
      <c r="Y755" s="19">
        <v>0</v>
      </c>
      <c r="Z755" s="19">
        <v>0</v>
      </c>
      <c r="AA755" s="19">
        <v>0</v>
      </c>
      <c r="AB755" s="19">
        <v>0</v>
      </c>
      <c r="AC755" s="19">
        <v>0</v>
      </c>
      <c r="AD755" s="19">
        <v>0</v>
      </c>
      <c r="AE755" s="19">
        <v>0</v>
      </c>
      <c r="AF755" s="19">
        <v>0</v>
      </c>
      <c r="AG755" s="19">
        <v>0</v>
      </c>
      <c r="AH755" s="19">
        <v>0</v>
      </c>
      <c r="AI755" s="19">
        <v>0</v>
      </c>
      <c r="AJ755" s="19">
        <v>0</v>
      </c>
      <c r="AK755" s="19">
        <v>0</v>
      </c>
      <c r="AL755" s="19">
        <v>0</v>
      </c>
      <c r="AM755" s="19">
        <v>0</v>
      </c>
      <c r="AN755" s="19">
        <v>0</v>
      </c>
      <c r="AO755" s="19">
        <v>0</v>
      </c>
      <c r="AP755" s="19">
        <v>0</v>
      </c>
    </row>
    <row r="756" spans="1:42" hidden="1">
      <c r="A756" s="15" t="s">
        <v>697</v>
      </c>
      <c r="B756" s="16" t="s">
        <v>698</v>
      </c>
      <c r="C756" s="17" t="s">
        <v>212</v>
      </c>
      <c r="D756" s="17" t="s">
        <v>775</v>
      </c>
      <c r="E756" s="17" t="s">
        <v>766</v>
      </c>
      <c r="F756" s="18" t="s">
        <v>780</v>
      </c>
      <c r="G756" s="19">
        <v>0</v>
      </c>
      <c r="H756" s="19">
        <v>0</v>
      </c>
      <c r="I756" s="19">
        <v>0</v>
      </c>
      <c r="J756" s="19">
        <v>0</v>
      </c>
      <c r="K756" s="19">
        <v>0</v>
      </c>
      <c r="L756" s="19">
        <v>0</v>
      </c>
      <c r="M756" s="19">
        <v>0</v>
      </c>
      <c r="N756" s="19">
        <v>0</v>
      </c>
      <c r="O756" s="19">
        <v>0</v>
      </c>
      <c r="P756" s="19">
        <v>0</v>
      </c>
      <c r="Q756" s="19">
        <v>0</v>
      </c>
      <c r="R756" s="19">
        <v>0</v>
      </c>
      <c r="S756" s="19">
        <v>0</v>
      </c>
      <c r="T756" s="19">
        <v>0</v>
      </c>
      <c r="U756" s="19">
        <v>0</v>
      </c>
      <c r="V756" s="19">
        <v>0</v>
      </c>
      <c r="W756" s="19">
        <v>0</v>
      </c>
      <c r="X756" s="19">
        <v>0</v>
      </c>
      <c r="Y756" s="19">
        <v>0</v>
      </c>
      <c r="Z756" s="19">
        <v>0</v>
      </c>
      <c r="AA756" s="19">
        <v>0</v>
      </c>
      <c r="AB756" s="19">
        <v>0</v>
      </c>
      <c r="AC756" s="19">
        <v>0</v>
      </c>
      <c r="AD756" s="19">
        <v>0</v>
      </c>
      <c r="AE756" s="19">
        <v>0</v>
      </c>
      <c r="AF756" s="19">
        <v>0</v>
      </c>
      <c r="AG756" s="19">
        <v>0</v>
      </c>
      <c r="AH756" s="19">
        <v>0</v>
      </c>
      <c r="AI756" s="19">
        <v>0</v>
      </c>
      <c r="AJ756" s="19">
        <v>0</v>
      </c>
      <c r="AK756" s="19">
        <v>0</v>
      </c>
      <c r="AL756" s="19">
        <v>0</v>
      </c>
      <c r="AM756" s="19">
        <v>0</v>
      </c>
      <c r="AN756" s="19">
        <v>0</v>
      </c>
      <c r="AO756" s="19">
        <v>0</v>
      </c>
      <c r="AP756" s="19">
        <v>0</v>
      </c>
    </row>
    <row r="757" spans="1:42" hidden="1">
      <c r="A757" s="15" t="s">
        <v>697</v>
      </c>
      <c r="B757" s="16" t="s">
        <v>698</v>
      </c>
      <c r="C757" s="17" t="s">
        <v>212</v>
      </c>
      <c r="D757" s="17" t="s">
        <v>775</v>
      </c>
      <c r="E757" s="17" t="s">
        <v>754</v>
      </c>
      <c r="F757" s="18" t="s">
        <v>781</v>
      </c>
      <c r="G757" s="19">
        <v>0</v>
      </c>
      <c r="H757" s="19">
        <v>0</v>
      </c>
      <c r="I757" s="19">
        <v>0</v>
      </c>
      <c r="J757" s="19">
        <v>0</v>
      </c>
      <c r="K757" s="19">
        <v>0</v>
      </c>
      <c r="L757" s="19">
        <v>0</v>
      </c>
      <c r="M757" s="19">
        <v>0</v>
      </c>
      <c r="N757" s="19">
        <v>0</v>
      </c>
      <c r="O757" s="19">
        <v>0</v>
      </c>
      <c r="P757" s="19">
        <v>0</v>
      </c>
      <c r="Q757" s="19">
        <v>0</v>
      </c>
      <c r="R757" s="19">
        <v>0</v>
      </c>
      <c r="S757" s="19">
        <v>0</v>
      </c>
      <c r="T757" s="19">
        <v>0</v>
      </c>
      <c r="U757" s="19">
        <v>0</v>
      </c>
      <c r="V757" s="19">
        <v>0</v>
      </c>
      <c r="W757" s="19">
        <v>0</v>
      </c>
      <c r="X757" s="19">
        <v>0</v>
      </c>
      <c r="Y757" s="19">
        <v>0</v>
      </c>
      <c r="Z757" s="19">
        <v>0</v>
      </c>
      <c r="AA757" s="19">
        <v>0</v>
      </c>
      <c r="AB757" s="19">
        <v>0</v>
      </c>
      <c r="AC757" s="19">
        <v>0</v>
      </c>
      <c r="AD757" s="19">
        <v>0</v>
      </c>
      <c r="AE757" s="19">
        <v>0</v>
      </c>
      <c r="AF757" s="19">
        <v>0</v>
      </c>
      <c r="AG757" s="19">
        <v>0</v>
      </c>
      <c r="AH757" s="19">
        <v>0</v>
      </c>
      <c r="AI757" s="19">
        <v>0</v>
      </c>
      <c r="AJ757" s="19">
        <v>0</v>
      </c>
      <c r="AK757" s="19">
        <v>0</v>
      </c>
      <c r="AL757" s="19">
        <v>0</v>
      </c>
      <c r="AM757" s="19">
        <v>0</v>
      </c>
      <c r="AN757" s="19">
        <v>0</v>
      </c>
      <c r="AO757" s="19">
        <v>0</v>
      </c>
      <c r="AP757" s="19">
        <v>0</v>
      </c>
    </row>
    <row r="758" spans="1:42" hidden="1">
      <c r="A758" s="15" t="s">
        <v>697</v>
      </c>
      <c r="B758" s="16" t="s">
        <v>698</v>
      </c>
      <c r="C758" s="17" t="s">
        <v>212</v>
      </c>
      <c r="D758" s="17" t="s">
        <v>775</v>
      </c>
      <c r="E758" s="17" t="s">
        <v>750</v>
      </c>
      <c r="F758" s="18" t="s">
        <v>782</v>
      </c>
      <c r="G758" s="19">
        <v>0</v>
      </c>
      <c r="H758" s="19">
        <v>0</v>
      </c>
      <c r="I758" s="19">
        <v>0</v>
      </c>
      <c r="J758" s="19">
        <v>0</v>
      </c>
      <c r="K758" s="19">
        <v>0</v>
      </c>
      <c r="L758" s="19">
        <v>0</v>
      </c>
      <c r="M758" s="19">
        <v>0</v>
      </c>
      <c r="N758" s="19">
        <v>0</v>
      </c>
      <c r="O758" s="19">
        <v>0</v>
      </c>
      <c r="P758" s="19">
        <v>0</v>
      </c>
      <c r="Q758" s="19">
        <v>0</v>
      </c>
      <c r="R758" s="19">
        <v>0</v>
      </c>
      <c r="S758" s="19">
        <v>0</v>
      </c>
      <c r="T758" s="19">
        <v>0</v>
      </c>
      <c r="U758" s="19">
        <v>0</v>
      </c>
      <c r="V758" s="19">
        <v>0</v>
      </c>
      <c r="W758" s="19">
        <v>0</v>
      </c>
      <c r="X758" s="19">
        <v>0</v>
      </c>
      <c r="Y758" s="19">
        <v>0</v>
      </c>
      <c r="Z758" s="19">
        <v>0</v>
      </c>
      <c r="AA758" s="19">
        <v>0</v>
      </c>
      <c r="AB758" s="19">
        <v>0</v>
      </c>
      <c r="AC758" s="19">
        <v>0</v>
      </c>
      <c r="AD758" s="19">
        <v>0</v>
      </c>
      <c r="AE758" s="19">
        <v>0</v>
      </c>
      <c r="AF758" s="19">
        <v>0</v>
      </c>
      <c r="AG758" s="19">
        <v>0</v>
      </c>
      <c r="AH758" s="19">
        <v>0</v>
      </c>
      <c r="AI758" s="19">
        <v>0</v>
      </c>
      <c r="AJ758" s="19">
        <v>0</v>
      </c>
      <c r="AK758" s="19">
        <v>0</v>
      </c>
      <c r="AL758" s="19">
        <v>0</v>
      </c>
      <c r="AM758" s="19">
        <v>0</v>
      </c>
      <c r="AN758" s="19">
        <v>0</v>
      </c>
      <c r="AO758" s="19">
        <v>0</v>
      </c>
      <c r="AP758" s="19">
        <v>0</v>
      </c>
    </row>
    <row r="759" spans="1:42" hidden="1">
      <c r="A759" s="15" t="s">
        <v>697</v>
      </c>
      <c r="B759" s="16" t="s">
        <v>698</v>
      </c>
      <c r="C759" s="17" t="s">
        <v>212</v>
      </c>
      <c r="D759" s="17" t="s">
        <v>775</v>
      </c>
      <c r="E759" s="17" t="s">
        <v>750</v>
      </c>
      <c r="F759" s="18" t="s">
        <v>783</v>
      </c>
      <c r="G759" s="19">
        <v>0</v>
      </c>
      <c r="H759" s="19">
        <v>0</v>
      </c>
      <c r="I759" s="19">
        <v>0</v>
      </c>
      <c r="J759" s="19">
        <v>0</v>
      </c>
      <c r="K759" s="19">
        <v>0</v>
      </c>
      <c r="L759" s="19">
        <v>0</v>
      </c>
      <c r="M759" s="19">
        <v>0</v>
      </c>
      <c r="N759" s="19">
        <v>0</v>
      </c>
      <c r="O759" s="19">
        <v>0</v>
      </c>
      <c r="P759" s="19">
        <v>0</v>
      </c>
      <c r="Q759" s="19">
        <v>0</v>
      </c>
      <c r="R759" s="19">
        <v>0</v>
      </c>
      <c r="S759" s="19">
        <v>0</v>
      </c>
      <c r="T759" s="19">
        <v>0</v>
      </c>
      <c r="U759" s="19">
        <v>0</v>
      </c>
      <c r="V759" s="19">
        <v>0</v>
      </c>
      <c r="W759" s="19">
        <v>0</v>
      </c>
      <c r="X759" s="19">
        <v>0</v>
      </c>
      <c r="Y759" s="19">
        <v>0</v>
      </c>
      <c r="Z759" s="19">
        <v>0</v>
      </c>
      <c r="AA759" s="19">
        <v>0</v>
      </c>
      <c r="AB759" s="19">
        <v>0</v>
      </c>
      <c r="AC759" s="19">
        <v>0</v>
      </c>
      <c r="AD759" s="19">
        <v>0</v>
      </c>
      <c r="AE759" s="19">
        <v>0</v>
      </c>
      <c r="AF759" s="19">
        <v>0</v>
      </c>
      <c r="AG759" s="19">
        <v>0</v>
      </c>
      <c r="AH759" s="19">
        <v>0</v>
      </c>
      <c r="AI759" s="19">
        <v>0</v>
      </c>
      <c r="AJ759" s="19">
        <v>0</v>
      </c>
      <c r="AK759" s="19">
        <v>0</v>
      </c>
      <c r="AL759" s="19">
        <v>0</v>
      </c>
      <c r="AM759" s="19">
        <v>0</v>
      </c>
      <c r="AN759" s="19">
        <v>0</v>
      </c>
      <c r="AO759" s="19">
        <v>0</v>
      </c>
      <c r="AP759" s="19">
        <v>0</v>
      </c>
    </row>
    <row r="760" spans="1:42" s="192" customFormat="1">
      <c r="A760" s="187" t="s">
        <v>697</v>
      </c>
      <c r="B760" s="188" t="s">
        <v>698</v>
      </c>
      <c r="C760" s="189" t="s">
        <v>212</v>
      </c>
      <c r="D760" s="189" t="s">
        <v>775</v>
      </c>
      <c r="E760" s="189" t="s">
        <v>232</v>
      </c>
      <c r="F760" s="190" t="s">
        <v>784</v>
      </c>
      <c r="G760" s="191">
        <v>81212.23966903759</v>
      </c>
      <c r="H760" s="191">
        <v>47346.670141221199</v>
      </c>
      <c r="I760" s="191">
        <v>27603.070455847374</v>
      </c>
      <c r="J760" s="191">
        <v>18005.100287829548</v>
      </c>
      <c r="K760" s="191">
        <v>10496.95892714659</v>
      </c>
      <c r="L760" s="191">
        <v>6119.7185773345682</v>
      </c>
      <c r="M760" s="191">
        <v>3567.7909883900261</v>
      </c>
      <c r="N760" s="191">
        <v>2080.0192649350925</v>
      </c>
      <c r="O760" s="191">
        <v>1212.6495516637474</v>
      </c>
      <c r="P760" s="191">
        <v>706.97370930176214</v>
      </c>
      <c r="Q760" s="191">
        <v>412.16510158120622</v>
      </c>
      <c r="R760" s="191">
        <v>240.29192136328089</v>
      </c>
      <c r="S760" s="191">
        <v>140.08999609851975</v>
      </c>
      <c r="T760" s="191">
        <v>81.67235459078654</v>
      </c>
      <c r="U760" s="191">
        <v>47.614916769018699</v>
      </c>
      <c r="V760" s="191">
        <v>1933.6533090766272</v>
      </c>
      <c r="W760" s="191">
        <v>1127.3183176012867</v>
      </c>
      <c r="X760" s="191">
        <v>5231.3659072740984</v>
      </c>
      <c r="Y760" s="191">
        <v>3049.882099165513</v>
      </c>
      <c r="Z760" s="191">
        <v>1778.0788007729145</v>
      </c>
      <c r="AA760" s="191">
        <v>1036.6185048999403</v>
      </c>
      <c r="AB760" s="191">
        <v>76840.018393173319</v>
      </c>
      <c r="AC760" s="191">
        <v>44797.668668334853</v>
      </c>
      <c r="AD760" s="191">
        <v>26117.004655691278</v>
      </c>
      <c r="AE760" s="191">
        <v>15226.192622553581</v>
      </c>
      <c r="AF760" s="191">
        <v>8876.8580024962557</v>
      </c>
      <c r="AG760" s="191">
        <v>5175.2010466334514</v>
      </c>
      <c r="AH760" s="191">
        <v>3017.1380307699433</v>
      </c>
      <c r="AI760" s="191">
        <v>10187.488588413631</v>
      </c>
      <c r="AJ760" s="191">
        <v>5939.2976197770149</v>
      </c>
      <c r="AK760" s="191">
        <v>3462.6057158393228</v>
      </c>
      <c r="AL760" s="191">
        <v>3934.2646057735242</v>
      </c>
      <c r="AM760" s="191">
        <v>2293.67308791089</v>
      </c>
      <c r="AN760" s="191">
        <v>1337.2095579149063</v>
      </c>
      <c r="AO760" s="191">
        <v>779.59209235333208</v>
      </c>
      <c r="AP760" s="191">
        <v>454.50156025471784</v>
      </c>
    </row>
    <row r="761" spans="1:42" hidden="1">
      <c r="A761" s="15" t="s">
        <v>697</v>
      </c>
      <c r="B761" s="16" t="s">
        <v>698</v>
      </c>
      <c r="C761" s="17" t="s">
        <v>212</v>
      </c>
      <c r="D761" s="17" t="s">
        <v>220</v>
      </c>
      <c r="E761" s="17" t="s">
        <v>738</v>
      </c>
      <c r="F761" s="18" t="s">
        <v>785</v>
      </c>
      <c r="G761" s="19">
        <v>0</v>
      </c>
      <c r="H761" s="19">
        <v>0</v>
      </c>
      <c r="I761" s="19">
        <v>0</v>
      </c>
      <c r="J761" s="19">
        <v>0</v>
      </c>
      <c r="K761" s="19">
        <v>0</v>
      </c>
      <c r="L761" s="19">
        <v>0</v>
      </c>
      <c r="M761" s="19">
        <v>0</v>
      </c>
      <c r="N761" s="19">
        <v>0</v>
      </c>
      <c r="O761" s="19">
        <v>0</v>
      </c>
      <c r="P761" s="19">
        <v>0</v>
      </c>
      <c r="Q761" s="19">
        <v>0</v>
      </c>
      <c r="R761" s="19">
        <v>0</v>
      </c>
      <c r="S761" s="19">
        <v>0</v>
      </c>
      <c r="T761" s="19">
        <v>0</v>
      </c>
      <c r="U761" s="19">
        <v>0</v>
      </c>
      <c r="V761" s="19">
        <v>0</v>
      </c>
      <c r="W761" s="19">
        <v>0</v>
      </c>
      <c r="X761" s="19">
        <v>0</v>
      </c>
      <c r="Y761" s="19">
        <v>0</v>
      </c>
      <c r="Z761" s="19">
        <v>0</v>
      </c>
      <c r="AA761" s="19">
        <v>0</v>
      </c>
      <c r="AB761" s="19">
        <v>0</v>
      </c>
      <c r="AC761" s="19">
        <v>0</v>
      </c>
      <c r="AD761" s="19">
        <v>0</v>
      </c>
      <c r="AE761" s="19">
        <v>0</v>
      </c>
      <c r="AF761" s="19">
        <v>0</v>
      </c>
      <c r="AG761" s="19">
        <v>0</v>
      </c>
      <c r="AH761" s="19">
        <v>0</v>
      </c>
      <c r="AI761" s="19">
        <v>0</v>
      </c>
      <c r="AJ761" s="19">
        <v>0</v>
      </c>
      <c r="AK761" s="19">
        <v>0</v>
      </c>
      <c r="AL761" s="19">
        <v>0</v>
      </c>
      <c r="AM761" s="19">
        <v>0</v>
      </c>
      <c r="AN761" s="19">
        <v>0</v>
      </c>
      <c r="AO761" s="19">
        <v>0</v>
      </c>
      <c r="AP761" s="19">
        <v>0</v>
      </c>
    </row>
    <row r="762" spans="1:42" hidden="1">
      <c r="A762" s="15" t="s">
        <v>697</v>
      </c>
      <c r="B762" s="16" t="s">
        <v>698</v>
      </c>
      <c r="C762" s="17" t="s">
        <v>212</v>
      </c>
      <c r="D762" s="17" t="s">
        <v>220</v>
      </c>
      <c r="E762" s="17" t="s">
        <v>701</v>
      </c>
      <c r="F762" s="18" t="s">
        <v>786</v>
      </c>
      <c r="G762" s="19">
        <v>0</v>
      </c>
      <c r="H762" s="19">
        <v>0</v>
      </c>
      <c r="I762" s="19">
        <v>0</v>
      </c>
      <c r="J762" s="19">
        <v>0</v>
      </c>
      <c r="K762" s="19">
        <v>0</v>
      </c>
      <c r="L762" s="19">
        <v>0</v>
      </c>
      <c r="M762" s="19">
        <v>0</v>
      </c>
      <c r="N762" s="19">
        <v>0</v>
      </c>
      <c r="O762" s="19">
        <v>0</v>
      </c>
      <c r="P762" s="19">
        <v>0</v>
      </c>
      <c r="Q762" s="19">
        <v>0</v>
      </c>
      <c r="R762" s="19">
        <v>0</v>
      </c>
      <c r="S762" s="19">
        <v>0</v>
      </c>
      <c r="T762" s="19">
        <v>0</v>
      </c>
      <c r="U762" s="19">
        <v>0</v>
      </c>
      <c r="V762" s="19">
        <v>0</v>
      </c>
      <c r="W762" s="19">
        <v>0</v>
      </c>
      <c r="X762" s="19">
        <v>0</v>
      </c>
      <c r="Y762" s="19">
        <v>0</v>
      </c>
      <c r="Z762" s="19">
        <v>0</v>
      </c>
      <c r="AA762" s="19">
        <v>0</v>
      </c>
      <c r="AB762" s="19">
        <v>0</v>
      </c>
      <c r="AC762" s="19">
        <v>0</v>
      </c>
      <c r="AD762" s="19">
        <v>0</v>
      </c>
      <c r="AE762" s="19">
        <v>0</v>
      </c>
      <c r="AF762" s="19">
        <v>0</v>
      </c>
      <c r="AG762" s="19">
        <v>0</v>
      </c>
      <c r="AH762" s="19">
        <v>0</v>
      </c>
      <c r="AI762" s="19">
        <v>0</v>
      </c>
      <c r="AJ762" s="19">
        <v>0</v>
      </c>
      <c r="AK762" s="19">
        <v>0</v>
      </c>
      <c r="AL762" s="19">
        <v>0</v>
      </c>
      <c r="AM762" s="19">
        <v>0</v>
      </c>
      <c r="AN762" s="19">
        <v>0</v>
      </c>
      <c r="AO762" s="19">
        <v>0</v>
      </c>
      <c r="AP762" s="19">
        <v>0</v>
      </c>
    </row>
    <row r="763" spans="1:42" hidden="1">
      <c r="A763" s="15" t="s">
        <v>697</v>
      </c>
      <c r="B763" s="16" t="s">
        <v>698</v>
      </c>
      <c r="C763" s="17" t="s">
        <v>212</v>
      </c>
      <c r="D763" s="17" t="s">
        <v>220</v>
      </c>
      <c r="E763" s="17" t="s">
        <v>701</v>
      </c>
      <c r="F763" s="18" t="s">
        <v>787</v>
      </c>
      <c r="G763" s="19">
        <v>0</v>
      </c>
      <c r="H763" s="19">
        <v>0</v>
      </c>
      <c r="I763" s="19">
        <v>0</v>
      </c>
      <c r="J763" s="19">
        <v>0</v>
      </c>
      <c r="K763" s="19">
        <v>0</v>
      </c>
      <c r="L763" s="19">
        <v>0</v>
      </c>
      <c r="M763" s="19">
        <v>0</v>
      </c>
      <c r="N763" s="19">
        <v>0</v>
      </c>
      <c r="O763" s="19">
        <v>0</v>
      </c>
      <c r="P763" s="19">
        <v>0</v>
      </c>
      <c r="Q763" s="19">
        <v>0</v>
      </c>
      <c r="R763" s="19">
        <v>0</v>
      </c>
      <c r="S763" s="19">
        <v>0</v>
      </c>
      <c r="T763" s="19">
        <v>0</v>
      </c>
      <c r="U763" s="19">
        <v>0</v>
      </c>
      <c r="V763" s="19">
        <v>0</v>
      </c>
      <c r="W763" s="19">
        <v>0</v>
      </c>
      <c r="X763" s="19">
        <v>0</v>
      </c>
      <c r="Y763" s="19">
        <v>0</v>
      </c>
      <c r="Z763" s="19">
        <v>0</v>
      </c>
      <c r="AA763" s="19">
        <v>0</v>
      </c>
      <c r="AB763" s="19">
        <v>0</v>
      </c>
      <c r="AC763" s="19">
        <v>0</v>
      </c>
      <c r="AD763" s="19">
        <v>0</v>
      </c>
      <c r="AE763" s="19">
        <v>0</v>
      </c>
      <c r="AF763" s="19">
        <v>0</v>
      </c>
      <c r="AG763" s="19">
        <v>0</v>
      </c>
      <c r="AH763" s="19">
        <v>0</v>
      </c>
      <c r="AI763" s="19">
        <v>0</v>
      </c>
      <c r="AJ763" s="19">
        <v>0</v>
      </c>
      <c r="AK763" s="19">
        <v>0</v>
      </c>
      <c r="AL763" s="19">
        <v>0</v>
      </c>
      <c r="AM763" s="19">
        <v>0</v>
      </c>
      <c r="AN763" s="19">
        <v>0</v>
      </c>
      <c r="AO763" s="19">
        <v>0</v>
      </c>
      <c r="AP763" s="19">
        <v>0</v>
      </c>
    </row>
    <row r="764" spans="1:42" hidden="1">
      <c r="A764" s="15" t="s">
        <v>697</v>
      </c>
      <c r="B764" s="16" t="s">
        <v>698</v>
      </c>
      <c r="C764" s="17" t="s">
        <v>212</v>
      </c>
      <c r="D764" s="17" t="s">
        <v>220</v>
      </c>
      <c r="E764" s="17" t="s">
        <v>701</v>
      </c>
      <c r="F764" s="18" t="s">
        <v>788</v>
      </c>
      <c r="G764" s="19">
        <v>0</v>
      </c>
      <c r="H764" s="19">
        <v>0</v>
      </c>
      <c r="I764" s="19">
        <v>0</v>
      </c>
      <c r="J764" s="19">
        <v>0</v>
      </c>
      <c r="K764" s="19">
        <v>0</v>
      </c>
      <c r="L764" s="19">
        <v>0</v>
      </c>
      <c r="M764" s="19">
        <v>0</v>
      </c>
      <c r="N764" s="19">
        <v>0</v>
      </c>
      <c r="O764" s="19">
        <v>0</v>
      </c>
      <c r="P764" s="19">
        <v>0</v>
      </c>
      <c r="Q764" s="19">
        <v>0</v>
      </c>
      <c r="R764" s="19">
        <v>0</v>
      </c>
      <c r="S764" s="19">
        <v>0</v>
      </c>
      <c r="T764" s="19">
        <v>0</v>
      </c>
      <c r="U764" s="19">
        <v>0</v>
      </c>
      <c r="V764" s="19">
        <v>0</v>
      </c>
      <c r="W764" s="19">
        <v>0</v>
      </c>
      <c r="X764" s="19">
        <v>0</v>
      </c>
      <c r="Y764" s="19">
        <v>0</v>
      </c>
      <c r="Z764" s="19">
        <v>0</v>
      </c>
      <c r="AA764" s="19">
        <v>0</v>
      </c>
      <c r="AB764" s="19">
        <v>0</v>
      </c>
      <c r="AC764" s="19">
        <v>0</v>
      </c>
      <c r="AD764" s="19">
        <v>0</v>
      </c>
      <c r="AE764" s="19">
        <v>0</v>
      </c>
      <c r="AF764" s="19">
        <v>0</v>
      </c>
      <c r="AG764" s="19">
        <v>0</v>
      </c>
      <c r="AH764" s="19">
        <v>0</v>
      </c>
      <c r="AI764" s="19">
        <v>0</v>
      </c>
      <c r="AJ764" s="19">
        <v>0</v>
      </c>
      <c r="AK764" s="19">
        <v>0</v>
      </c>
      <c r="AL764" s="19">
        <v>0</v>
      </c>
      <c r="AM764" s="19">
        <v>0</v>
      </c>
      <c r="AN764" s="19">
        <v>0</v>
      </c>
      <c r="AO764" s="19">
        <v>0</v>
      </c>
      <c r="AP764" s="19">
        <v>0</v>
      </c>
    </row>
    <row r="765" spans="1:42" hidden="1">
      <c r="A765" s="15" t="s">
        <v>697</v>
      </c>
      <c r="B765" s="16" t="s">
        <v>698</v>
      </c>
      <c r="C765" s="17" t="s">
        <v>212</v>
      </c>
      <c r="D765" s="17" t="s">
        <v>220</v>
      </c>
      <c r="E765" s="17" t="s">
        <v>701</v>
      </c>
      <c r="F765" s="18" t="s">
        <v>789</v>
      </c>
      <c r="G765" s="19">
        <v>0</v>
      </c>
      <c r="H765" s="19">
        <v>0</v>
      </c>
      <c r="I765" s="19">
        <v>0</v>
      </c>
      <c r="J765" s="19">
        <v>0</v>
      </c>
      <c r="K765" s="19">
        <v>0</v>
      </c>
      <c r="L765" s="19">
        <v>0</v>
      </c>
      <c r="M765" s="19">
        <v>0</v>
      </c>
      <c r="N765" s="19">
        <v>0</v>
      </c>
      <c r="O765" s="19">
        <v>0</v>
      </c>
      <c r="P765" s="19">
        <v>0</v>
      </c>
      <c r="Q765" s="19">
        <v>0</v>
      </c>
      <c r="R765" s="19">
        <v>0</v>
      </c>
      <c r="S765" s="19">
        <v>0</v>
      </c>
      <c r="T765" s="19">
        <v>0</v>
      </c>
      <c r="U765" s="19">
        <v>0</v>
      </c>
      <c r="V765" s="19">
        <v>0</v>
      </c>
      <c r="W765" s="19">
        <v>0</v>
      </c>
      <c r="X765" s="19">
        <v>0</v>
      </c>
      <c r="Y765" s="19">
        <v>0</v>
      </c>
      <c r="Z765" s="19">
        <v>0</v>
      </c>
      <c r="AA765" s="19">
        <v>0</v>
      </c>
      <c r="AB765" s="19">
        <v>0</v>
      </c>
      <c r="AC765" s="19">
        <v>0</v>
      </c>
      <c r="AD765" s="19">
        <v>0</v>
      </c>
      <c r="AE765" s="19">
        <v>0</v>
      </c>
      <c r="AF765" s="19">
        <v>0</v>
      </c>
      <c r="AG765" s="19">
        <v>0</v>
      </c>
      <c r="AH765" s="19">
        <v>0</v>
      </c>
      <c r="AI765" s="19">
        <v>0</v>
      </c>
      <c r="AJ765" s="19">
        <v>0</v>
      </c>
      <c r="AK765" s="19">
        <v>0</v>
      </c>
      <c r="AL765" s="19">
        <v>0</v>
      </c>
      <c r="AM765" s="19">
        <v>0</v>
      </c>
      <c r="AN765" s="19">
        <v>0</v>
      </c>
      <c r="AO765" s="19">
        <v>0</v>
      </c>
      <c r="AP765" s="19">
        <v>0</v>
      </c>
    </row>
    <row r="766" spans="1:42" hidden="1">
      <c r="A766" s="15" t="s">
        <v>697</v>
      </c>
      <c r="B766" s="16" t="s">
        <v>698</v>
      </c>
      <c r="C766" s="17" t="s">
        <v>212</v>
      </c>
      <c r="D766" s="17" t="s">
        <v>220</v>
      </c>
      <c r="E766" s="17" t="s">
        <v>703</v>
      </c>
      <c r="F766" s="18" t="s">
        <v>790</v>
      </c>
      <c r="G766" s="19">
        <v>0</v>
      </c>
      <c r="H766" s="19">
        <v>0</v>
      </c>
      <c r="I766" s="19">
        <v>0</v>
      </c>
      <c r="J766" s="19">
        <v>0</v>
      </c>
      <c r="K766" s="19">
        <v>0</v>
      </c>
      <c r="L766" s="19">
        <v>0</v>
      </c>
      <c r="M766" s="19">
        <v>0</v>
      </c>
      <c r="N766" s="19">
        <v>0</v>
      </c>
      <c r="O766" s="19">
        <v>0</v>
      </c>
      <c r="P766" s="19">
        <v>0</v>
      </c>
      <c r="Q766" s="19">
        <v>0</v>
      </c>
      <c r="R766" s="19">
        <v>0</v>
      </c>
      <c r="S766" s="19">
        <v>0</v>
      </c>
      <c r="T766" s="19">
        <v>0</v>
      </c>
      <c r="U766" s="19">
        <v>0</v>
      </c>
      <c r="V766" s="19">
        <v>0</v>
      </c>
      <c r="W766" s="19">
        <v>0</v>
      </c>
      <c r="X766" s="19">
        <v>0</v>
      </c>
      <c r="Y766" s="19">
        <v>0</v>
      </c>
      <c r="Z766" s="19">
        <v>0</v>
      </c>
      <c r="AA766" s="19">
        <v>0</v>
      </c>
      <c r="AB766" s="19">
        <v>0</v>
      </c>
      <c r="AC766" s="19">
        <v>0</v>
      </c>
      <c r="AD766" s="19">
        <v>0</v>
      </c>
      <c r="AE766" s="19">
        <v>0</v>
      </c>
      <c r="AF766" s="19">
        <v>0</v>
      </c>
      <c r="AG766" s="19">
        <v>0</v>
      </c>
      <c r="AH766" s="19">
        <v>0</v>
      </c>
      <c r="AI766" s="19">
        <v>0</v>
      </c>
      <c r="AJ766" s="19">
        <v>0</v>
      </c>
      <c r="AK766" s="19">
        <v>0</v>
      </c>
      <c r="AL766" s="19">
        <v>0</v>
      </c>
      <c r="AM766" s="19">
        <v>0</v>
      </c>
      <c r="AN766" s="19">
        <v>0</v>
      </c>
      <c r="AO766" s="19">
        <v>0</v>
      </c>
      <c r="AP766" s="19">
        <v>0</v>
      </c>
    </row>
    <row r="767" spans="1:42" hidden="1">
      <c r="A767" s="15" t="s">
        <v>697</v>
      </c>
      <c r="B767" s="16" t="s">
        <v>698</v>
      </c>
      <c r="C767" s="17" t="s">
        <v>212</v>
      </c>
      <c r="D767" s="17" t="s">
        <v>220</v>
      </c>
      <c r="E767" s="17" t="s">
        <v>703</v>
      </c>
      <c r="F767" s="18" t="s">
        <v>791</v>
      </c>
      <c r="G767" s="19">
        <v>0</v>
      </c>
      <c r="H767" s="19">
        <v>0</v>
      </c>
      <c r="I767" s="19">
        <v>0</v>
      </c>
      <c r="J767" s="19">
        <v>0</v>
      </c>
      <c r="K767" s="19">
        <v>0</v>
      </c>
      <c r="L767" s="19">
        <v>0</v>
      </c>
      <c r="M767" s="19">
        <v>0</v>
      </c>
      <c r="N767" s="19">
        <v>0</v>
      </c>
      <c r="O767" s="19">
        <v>0</v>
      </c>
      <c r="P767" s="19">
        <v>0</v>
      </c>
      <c r="Q767" s="19">
        <v>0</v>
      </c>
      <c r="R767" s="19">
        <v>0</v>
      </c>
      <c r="S767" s="19">
        <v>0</v>
      </c>
      <c r="T767" s="19">
        <v>0</v>
      </c>
      <c r="U767" s="19">
        <v>0</v>
      </c>
      <c r="V767" s="19">
        <v>0</v>
      </c>
      <c r="W767" s="19">
        <v>0</v>
      </c>
      <c r="X767" s="19">
        <v>0</v>
      </c>
      <c r="Y767" s="19">
        <v>0</v>
      </c>
      <c r="Z767" s="19">
        <v>0</v>
      </c>
      <c r="AA767" s="19">
        <v>0</v>
      </c>
      <c r="AB767" s="19">
        <v>0</v>
      </c>
      <c r="AC767" s="19">
        <v>0</v>
      </c>
      <c r="AD767" s="19">
        <v>0</v>
      </c>
      <c r="AE767" s="19">
        <v>0</v>
      </c>
      <c r="AF767" s="19">
        <v>0</v>
      </c>
      <c r="AG767" s="19">
        <v>0</v>
      </c>
      <c r="AH767" s="19">
        <v>0</v>
      </c>
      <c r="AI767" s="19">
        <v>0</v>
      </c>
      <c r="AJ767" s="19">
        <v>0</v>
      </c>
      <c r="AK767" s="19">
        <v>0</v>
      </c>
      <c r="AL767" s="19">
        <v>0</v>
      </c>
      <c r="AM767" s="19">
        <v>0</v>
      </c>
      <c r="AN767" s="19">
        <v>0</v>
      </c>
      <c r="AO767" s="19">
        <v>0</v>
      </c>
      <c r="AP767" s="19">
        <v>0</v>
      </c>
    </row>
    <row r="768" spans="1:42" hidden="1">
      <c r="A768" s="15" t="s">
        <v>697</v>
      </c>
      <c r="B768" s="16" t="s">
        <v>698</v>
      </c>
      <c r="C768" s="17" t="s">
        <v>212</v>
      </c>
      <c r="D768" s="17" t="s">
        <v>220</v>
      </c>
      <c r="E768" s="17" t="s">
        <v>705</v>
      </c>
      <c r="F768" s="18" t="s">
        <v>792</v>
      </c>
      <c r="G768" s="19">
        <v>0</v>
      </c>
      <c r="H768" s="19">
        <v>0</v>
      </c>
      <c r="I768" s="19">
        <v>0</v>
      </c>
      <c r="J768" s="19">
        <v>0</v>
      </c>
      <c r="K768" s="19">
        <v>0</v>
      </c>
      <c r="L768" s="19">
        <v>0</v>
      </c>
      <c r="M768" s="19">
        <v>0</v>
      </c>
      <c r="N768" s="19">
        <v>0</v>
      </c>
      <c r="O768" s="19">
        <v>0</v>
      </c>
      <c r="P768" s="19">
        <v>0</v>
      </c>
      <c r="Q768" s="19">
        <v>0</v>
      </c>
      <c r="R768" s="19">
        <v>0</v>
      </c>
      <c r="S768" s="19">
        <v>0</v>
      </c>
      <c r="T768" s="19">
        <v>0</v>
      </c>
      <c r="U768" s="19">
        <v>0</v>
      </c>
      <c r="V768" s="19">
        <v>0</v>
      </c>
      <c r="W768" s="19">
        <v>0</v>
      </c>
      <c r="X768" s="19">
        <v>0</v>
      </c>
      <c r="Y768" s="19">
        <v>0</v>
      </c>
      <c r="Z768" s="19">
        <v>0</v>
      </c>
      <c r="AA768" s="19">
        <v>0</v>
      </c>
      <c r="AB768" s="19">
        <v>0</v>
      </c>
      <c r="AC768" s="19">
        <v>0</v>
      </c>
      <c r="AD768" s="19">
        <v>0</v>
      </c>
      <c r="AE768" s="19">
        <v>0</v>
      </c>
      <c r="AF768" s="19">
        <v>0</v>
      </c>
      <c r="AG768" s="19">
        <v>0</v>
      </c>
      <c r="AH768" s="19">
        <v>0</v>
      </c>
      <c r="AI768" s="19">
        <v>0</v>
      </c>
      <c r="AJ768" s="19">
        <v>0</v>
      </c>
      <c r="AK768" s="19">
        <v>0</v>
      </c>
      <c r="AL768" s="19">
        <v>0</v>
      </c>
      <c r="AM768" s="19">
        <v>0</v>
      </c>
      <c r="AN768" s="19">
        <v>0</v>
      </c>
      <c r="AO768" s="19">
        <v>0</v>
      </c>
      <c r="AP768" s="19">
        <v>0</v>
      </c>
    </row>
    <row r="769" spans="1:42" hidden="1">
      <c r="A769" s="15" t="s">
        <v>697</v>
      </c>
      <c r="B769" s="16" t="s">
        <v>698</v>
      </c>
      <c r="C769" s="17" t="s">
        <v>212</v>
      </c>
      <c r="D769" s="17" t="s">
        <v>220</v>
      </c>
      <c r="E769" s="17" t="s">
        <v>705</v>
      </c>
      <c r="F769" s="18" t="s">
        <v>793</v>
      </c>
      <c r="G769" s="19">
        <v>0</v>
      </c>
      <c r="H769" s="19">
        <v>0</v>
      </c>
      <c r="I769" s="19">
        <v>0</v>
      </c>
      <c r="J769" s="19">
        <v>0</v>
      </c>
      <c r="K769" s="19">
        <v>0</v>
      </c>
      <c r="L769" s="19">
        <v>0</v>
      </c>
      <c r="M769" s="19">
        <v>0</v>
      </c>
      <c r="N769" s="19">
        <v>0</v>
      </c>
      <c r="O769" s="19">
        <v>0</v>
      </c>
      <c r="P769" s="19">
        <v>0</v>
      </c>
      <c r="Q769" s="19">
        <v>0</v>
      </c>
      <c r="R769" s="19">
        <v>0</v>
      </c>
      <c r="S769" s="19">
        <v>0</v>
      </c>
      <c r="T769" s="19">
        <v>0</v>
      </c>
      <c r="U769" s="19">
        <v>0</v>
      </c>
      <c r="V769" s="19">
        <v>0</v>
      </c>
      <c r="W769" s="19">
        <v>0</v>
      </c>
      <c r="X769" s="19">
        <v>0</v>
      </c>
      <c r="Y769" s="19">
        <v>0</v>
      </c>
      <c r="Z769" s="19">
        <v>0</v>
      </c>
      <c r="AA769" s="19">
        <v>0</v>
      </c>
      <c r="AB769" s="19">
        <v>0</v>
      </c>
      <c r="AC769" s="19">
        <v>0</v>
      </c>
      <c r="AD769" s="19">
        <v>0</v>
      </c>
      <c r="AE769" s="19">
        <v>0</v>
      </c>
      <c r="AF769" s="19">
        <v>0</v>
      </c>
      <c r="AG769" s="19">
        <v>0</v>
      </c>
      <c r="AH769" s="19">
        <v>0</v>
      </c>
      <c r="AI769" s="19">
        <v>0</v>
      </c>
      <c r="AJ769" s="19">
        <v>0</v>
      </c>
      <c r="AK769" s="19">
        <v>0</v>
      </c>
      <c r="AL769" s="19">
        <v>0</v>
      </c>
      <c r="AM769" s="19">
        <v>0</v>
      </c>
      <c r="AN769" s="19">
        <v>0</v>
      </c>
      <c r="AO769" s="19">
        <v>0</v>
      </c>
      <c r="AP769" s="19">
        <v>0</v>
      </c>
    </row>
    <row r="770" spans="1:42" hidden="1">
      <c r="A770" s="15" t="s">
        <v>697</v>
      </c>
      <c r="B770" s="16" t="s">
        <v>698</v>
      </c>
      <c r="C770" s="17" t="s">
        <v>212</v>
      </c>
      <c r="D770" s="17" t="s">
        <v>220</v>
      </c>
      <c r="E770" s="17" t="s">
        <v>705</v>
      </c>
      <c r="F770" s="18" t="s">
        <v>794</v>
      </c>
      <c r="G770" s="19">
        <v>0</v>
      </c>
      <c r="H770" s="19">
        <v>0</v>
      </c>
      <c r="I770" s="19">
        <v>0</v>
      </c>
      <c r="J770" s="19">
        <v>0</v>
      </c>
      <c r="K770" s="19">
        <v>0</v>
      </c>
      <c r="L770" s="19">
        <v>0</v>
      </c>
      <c r="M770" s="19">
        <v>0</v>
      </c>
      <c r="N770" s="19">
        <v>0</v>
      </c>
      <c r="O770" s="19">
        <v>0</v>
      </c>
      <c r="P770" s="19">
        <v>0</v>
      </c>
      <c r="Q770" s="19">
        <v>0</v>
      </c>
      <c r="R770" s="19">
        <v>0</v>
      </c>
      <c r="S770" s="19">
        <v>0</v>
      </c>
      <c r="T770" s="19">
        <v>0</v>
      </c>
      <c r="U770" s="19">
        <v>0</v>
      </c>
      <c r="V770" s="19">
        <v>0</v>
      </c>
      <c r="W770" s="19">
        <v>0</v>
      </c>
      <c r="X770" s="19">
        <v>0</v>
      </c>
      <c r="Y770" s="19">
        <v>0</v>
      </c>
      <c r="Z770" s="19">
        <v>0</v>
      </c>
      <c r="AA770" s="19">
        <v>0</v>
      </c>
      <c r="AB770" s="19">
        <v>0</v>
      </c>
      <c r="AC770" s="19">
        <v>0</v>
      </c>
      <c r="AD770" s="19">
        <v>0</v>
      </c>
      <c r="AE770" s="19">
        <v>0</v>
      </c>
      <c r="AF770" s="19">
        <v>0</v>
      </c>
      <c r="AG770" s="19">
        <v>0</v>
      </c>
      <c r="AH770" s="19">
        <v>0</v>
      </c>
      <c r="AI770" s="19">
        <v>0</v>
      </c>
      <c r="AJ770" s="19">
        <v>0</v>
      </c>
      <c r="AK770" s="19">
        <v>0</v>
      </c>
      <c r="AL770" s="19">
        <v>0</v>
      </c>
      <c r="AM770" s="19">
        <v>0</v>
      </c>
      <c r="AN770" s="19">
        <v>0</v>
      </c>
      <c r="AO770" s="19">
        <v>0</v>
      </c>
      <c r="AP770" s="19">
        <v>0</v>
      </c>
    </row>
    <row r="771" spans="1:42" hidden="1">
      <c r="A771" s="15" t="s">
        <v>697</v>
      </c>
      <c r="B771" s="16" t="s">
        <v>698</v>
      </c>
      <c r="C771" s="17" t="s">
        <v>212</v>
      </c>
      <c r="D771" s="17" t="s">
        <v>220</v>
      </c>
      <c r="E771" s="17" t="s">
        <v>705</v>
      </c>
      <c r="F771" s="18" t="s">
        <v>795</v>
      </c>
      <c r="G771" s="19">
        <v>0</v>
      </c>
      <c r="H771" s="19">
        <v>0</v>
      </c>
      <c r="I771" s="19">
        <v>0</v>
      </c>
      <c r="J771" s="19">
        <v>0</v>
      </c>
      <c r="K771" s="19">
        <v>0</v>
      </c>
      <c r="L771" s="19">
        <v>0</v>
      </c>
      <c r="M771" s="19">
        <v>0</v>
      </c>
      <c r="N771" s="19">
        <v>0</v>
      </c>
      <c r="O771" s="19">
        <v>0</v>
      </c>
      <c r="P771" s="19">
        <v>0</v>
      </c>
      <c r="Q771" s="19">
        <v>0</v>
      </c>
      <c r="R771" s="19">
        <v>0</v>
      </c>
      <c r="S771" s="19">
        <v>0</v>
      </c>
      <c r="T771" s="19">
        <v>0</v>
      </c>
      <c r="U771" s="19">
        <v>0</v>
      </c>
      <c r="V771" s="19">
        <v>0</v>
      </c>
      <c r="W771" s="19">
        <v>0</v>
      </c>
      <c r="X771" s="19">
        <v>0</v>
      </c>
      <c r="Y771" s="19">
        <v>0</v>
      </c>
      <c r="Z771" s="19">
        <v>0</v>
      </c>
      <c r="AA771" s="19">
        <v>0</v>
      </c>
      <c r="AB771" s="19">
        <v>0</v>
      </c>
      <c r="AC771" s="19">
        <v>0</v>
      </c>
      <c r="AD771" s="19">
        <v>0</v>
      </c>
      <c r="AE771" s="19">
        <v>0</v>
      </c>
      <c r="AF771" s="19">
        <v>0</v>
      </c>
      <c r="AG771" s="19">
        <v>0</v>
      </c>
      <c r="AH771" s="19">
        <v>0</v>
      </c>
      <c r="AI771" s="19">
        <v>0</v>
      </c>
      <c r="AJ771" s="19">
        <v>0</v>
      </c>
      <c r="AK771" s="19">
        <v>0</v>
      </c>
      <c r="AL771" s="19">
        <v>0</v>
      </c>
      <c r="AM771" s="19">
        <v>0</v>
      </c>
      <c r="AN771" s="19">
        <v>0</v>
      </c>
      <c r="AO771" s="19">
        <v>0</v>
      </c>
      <c r="AP771" s="19">
        <v>0</v>
      </c>
    </row>
    <row r="772" spans="1:42" hidden="1">
      <c r="A772" s="15" t="s">
        <v>697</v>
      </c>
      <c r="B772" s="16" t="s">
        <v>698</v>
      </c>
      <c r="C772" s="17" t="s">
        <v>212</v>
      </c>
      <c r="D772" s="17" t="s">
        <v>220</v>
      </c>
      <c r="E772" s="17" t="s">
        <v>705</v>
      </c>
      <c r="F772" s="18" t="s">
        <v>796</v>
      </c>
      <c r="G772" s="19">
        <v>0</v>
      </c>
      <c r="H772" s="19">
        <v>0</v>
      </c>
      <c r="I772" s="19">
        <v>0</v>
      </c>
      <c r="J772" s="19">
        <v>0</v>
      </c>
      <c r="K772" s="19">
        <v>0</v>
      </c>
      <c r="L772" s="19">
        <v>0</v>
      </c>
      <c r="M772" s="19">
        <v>0</v>
      </c>
      <c r="N772" s="19">
        <v>0</v>
      </c>
      <c r="O772" s="19">
        <v>0</v>
      </c>
      <c r="P772" s="19">
        <v>0</v>
      </c>
      <c r="Q772" s="19">
        <v>0</v>
      </c>
      <c r="R772" s="19">
        <v>0</v>
      </c>
      <c r="S772" s="19">
        <v>0</v>
      </c>
      <c r="T772" s="19">
        <v>0</v>
      </c>
      <c r="U772" s="19">
        <v>0</v>
      </c>
      <c r="V772" s="19">
        <v>0</v>
      </c>
      <c r="W772" s="19">
        <v>0</v>
      </c>
      <c r="X772" s="19">
        <v>0</v>
      </c>
      <c r="Y772" s="19">
        <v>0</v>
      </c>
      <c r="Z772" s="19">
        <v>0</v>
      </c>
      <c r="AA772" s="19">
        <v>0</v>
      </c>
      <c r="AB772" s="19">
        <v>0</v>
      </c>
      <c r="AC772" s="19">
        <v>0</v>
      </c>
      <c r="AD772" s="19">
        <v>0</v>
      </c>
      <c r="AE772" s="19">
        <v>0</v>
      </c>
      <c r="AF772" s="19">
        <v>0</v>
      </c>
      <c r="AG772" s="19">
        <v>0</v>
      </c>
      <c r="AH772" s="19">
        <v>0</v>
      </c>
      <c r="AI772" s="19">
        <v>0</v>
      </c>
      <c r="AJ772" s="19">
        <v>0</v>
      </c>
      <c r="AK772" s="19">
        <v>0</v>
      </c>
      <c r="AL772" s="19">
        <v>0</v>
      </c>
      <c r="AM772" s="19">
        <v>0</v>
      </c>
      <c r="AN772" s="19">
        <v>0</v>
      </c>
      <c r="AO772" s="19">
        <v>0</v>
      </c>
      <c r="AP772" s="19">
        <v>0</v>
      </c>
    </row>
    <row r="773" spans="1:42" hidden="1">
      <c r="A773" s="15" t="s">
        <v>697</v>
      </c>
      <c r="B773" s="16" t="s">
        <v>698</v>
      </c>
      <c r="C773" s="17" t="s">
        <v>212</v>
      </c>
      <c r="D773" s="17" t="s">
        <v>220</v>
      </c>
      <c r="E773" s="17" t="s">
        <v>705</v>
      </c>
      <c r="F773" s="18" t="s">
        <v>797</v>
      </c>
      <c r="G773" s="19">
        <v>0</v>
      </c>
      <c r="H773" s="19">
        <v>0</v>
      </c>
      <c r="I773" s="19">
        <v>0</v>
      </c>
      <c r="J773" s="19">
        <v>0</v>
      </c>
      <c r="K773" s="19">
        <v>0</v>
      </c>
      <c r="L773" s="19">
        <v>0</v>
      </c>
      <c r="M773" s="19">
        <v>0</v>
      </c>
      <c r="N773" s="19">
        <v>0</v>
      </c>
      <c r="O773" s="19">
        <v>0</v>
      </c>
      <c r="P773" s="19">
        <v>0</v>
      </c>
      <c r="Q773" s="19">
        <v>0</v>
      </c>
      <c r="R773" s="19">
        <v>0</v>
      </c>
      <c r="S773" s="19">
        <v>0</v>
      </c>
      <c r="T773" s="19">
        <v>0</v>
      </c>
      <c r="U773" s="19">
        <v>0</v>
      </c>
      <c r="V773" s="19">
        <v>0</v>
      </c>
      <c r="W773" s="19">
        <v>0</v>
      </c>
      <c r="X773" s="19">
        <v>0</v>
      </c>
      <c r="Y773" s="19">
        <v>0</v>
      </c>
      <c r="Z773" s="19">
        <v>0</v>
      </c>
      <c r="AA773" s="19">
        <v>0</v>
      </c>
      <c r="AB773" s="19">
        <v>0</v>
      </c>
      <c r="AC773" s="19">
        <v>0</v>
      </c>
      <c r="AD773" s="19">
        <v>0</v>
      </c>
      <c r="AE773" s="19">
        <v>0</v>
      </c>
      <c r="AF773" s="19">
        <v>0</v>
      </c>
      <c r="AG773" s="19">
        <v>0</v>
      </c>
      <c r="AH773" s="19">
        <v>0</v>
      </c>
      <c r="AI773" s="19">
        <v>0</v>
      </c>
      <c r="AJ773" s="19">
        <v>0</v>
      </c>
      <c r="AK773" s="19">
        <v>0</v>
      </c>
      <c r="AL773" s="19">
        <v>0</v>
      </c>
      <c r="AM773" s="19">
        <v>0</v>
      </c>
      <c r="AN773" s="19">
        <v>0</v>
      </c>
      <c r="AO773" s="19">
        <v>0</v>
      </c>
      <c r="AP773" s="19">
        <v>0</v>
      </c>
    </row>
    <row r="774" spans="1:42" hidden="1">
      <c r="A774" s="15" t="s">
        <v>697</v>
      </c>
      <c r="B774" s="16" t="s">
        <v>698</v>
      </c>
      <c r="C774" s="17" t="s">
        <v>212</v>
      </c>
      <c r="D774" s="17" t="s">
        <v>220</v>
      </c>
      <c r="E774" s="17" t="s">
        <v>705</v>
      </c>
      <c r="F774" s="18" t="s">
        <v>798</v>
      </c>
      <c r="G774" s="19">
        <v>0</v>
      </c>
      <c r="H774" s="19">
        <v>0</v>
      </c>
      <c r="I774" s="19">
        <v>0</v>
      </c>
      <c r="J774" s="19">
        <v>0</v>
      </c>
      <c r="K774" s="19">
        <v>0</v>
      </c>
      <c r="L774" s="19">
        <v>0</v>
      </c>
      <c r="M774" s="19">
        <v>0</v>
      </c>
      <c r="N774" s="19">
        <v>0</v>
      </c>
      <c r="O774" s="19">
        <v>0</v>
      </c>
      <c r="P774" s="19">
        <v>0</v>
      </c>
      <c r="Q774" s="19">
        <v>0</v>
      </c>
      <c r="R774" s="19">
        <v>0</v>
      </c>
      <c r="S774" s="19">
        <v>0</v>
      </c>
      <c r="T774" s="19">
        <v>0</v>
      </c>
      <c r="U774" s="19">
        <v>0</v>
      </c>
      <c r="V774" s="19">
        <v>0</v>
      </c>
      <c r="W774" s="19">
        <v>0</v>
      </c>
      <c r="X774" s="19">
        <v>0</v>
      </c>
      <c r="Y774" s="19">
        <v>0</v>
      </c>
      <c r="Z774" s="19">
        <v>0</v>
      </c>
      <c r="AA774" s="19">
        <v>0</v>
      </c>
      <c r="AB774" s="19">
        <v>0</v>
      </c>
      <c r="AC774" s="19">
        <v>0</v>
      </c>
      <c r="AD774" s="19">
        <v>0</v>
      </c>
      <c r="AE774" s="19">
        <v>0</v>
      </c>
      <c r="AF774" s="19">
        <v>0</v>
      </c>
      <c r="AG774" s="19">
        <v>0</v>
      </c>
      <c r="AH774" s="19">
        <v>0</v>
      </c>
      <c r="AI774" s="19">
        <v>0</v>
      </c>
      <c r="AJ774" s="19">
        <v>0</v>
      </c>
      <c r="AK774" s="19">
        <v>0</v>
      </c>
      <c r="AL774" s="19">
        <v>0</v>
      </c>
      <c r="AM774" s="19">
        <v>0</v>
      </c>
      <c r="AN774" s="19">
        <v>0</v>
      </c>
      <c r="AO774" s="19">
        <v>0</v>
      </c>
      <c r="AP774" s="19">
        <v>0</v>
      </c>
    </row>
    <row r="775" spans="1:42" hidden="1">
      <c r="A775" s="15" t="s">
        <v>697</v>
      </c>
      <c r="B775" s="16" t="s">
        <v>698</v>
      </c>
      <c r="C775" s="17" t="s">
        <v>212</v>
      </c>
      <c r="D775" s="17" t="s">
        <v>220</v>
      </c>
      <c r="E775" s="17" t="s">
        <v>705</v>
      </c>
      <c r="F775" s="18" t="s">
        <v>799</v>
      </c>
      <c r="G775" s="19">
        <v>0</v>
      </c>
      <c r="H775" s="19">
        <v>0</v>
      </c>
      <c r="I775" s="19">
        <v>0</v>
      </c>
      <c r="J775" s="19">
        <v>0</v>
      </c>
      <c r="K775" s="19">
        <v>0</v>
      </c>
      <c r="L775" s="19">
        <v>0</v>
      </c>
      <c r="M775" s="19">
        <v>0</v>
      </c>
      <c r="N775" s="19">
        <v>0</v>
      </c>
      <c r="O775" s="19">
        <v>0</v>
      </c>
      <c r="P775" s="19">
        <v>0</v>
      </c>
      <c r="Q775" s="19">
        <v>0</v>
      </c>
      <c r="R775" s="19">
        <v>0</v>
      </c>
      <c r="S775" s="19">
        <v>0</v>
      </c>
      <c r="T775" s="19">
        <v>0</v>
      </c>
      <c r="U775" s="19">
        <v>0</v>
      </c>
      <c r="V775" s="19">
        <v>0</v>
      </c>
      <c r="W775" s="19">
        <v>0</v>
      </c>
      <c r="X775" s="19">
        <v>0</v>
      </c>
      <c r="Y775" s="19">
        <v>0</v>
      </c>
      <c r="Z775" s="19">
        <v>0</v>
      </c>
      <c r="AA775" s="19">
        <v>0</v>
      </c>
      <c r="AB775" s="19">
        <v>0</v>
      </c>
      <c r="AC775" s="19">
        <v>0</v>
      </c>
      <c r="AD775" s="19">
        <v>0</v>
      </c>
      <c r="AE775" s="19">
        <v>0</v>
      </c>
      <c r="AF775" s="19">
        <v>0</v>
      </c>
      <c r="AG775" s="19">
        <v>0</v>
      </c>
      <c r="AH775" s="19">
        <v>0</v>
      </c>
      <c r="AI775" s="19">
        <v>0</v>
      </c>
      <c r="AJ775" s="19">
        <v>0</v>
      </c>
      <c r="AK775" s="19">
        <v>0</v>
      </c>
      <c r="AL775" s="19">
        <v>0</v>
      </c>
      <c r="AM775" s="19">
        <v>0</v>
      </c>
      <c r="AN775" s="19">
        <v>0</v>
      </c>
      <c r="AO775" s="19">
        <v>0</v>
      </c>
      <c r="AP775" s="19">
        <v>0</v>
      </c>
    </row>
    <row r="776" spans="1:42" hidden="1">
      <c r="A776" s="15" t="s">
        <v>697</v>
      </c>
      <c r="B776" s="16" t="s">
        <v>698</v>
      </c>
      <c r="C776" s="17" t="s">
        <v>212</v>
      </c>
      <c r="D776" s="17" t="s">
        <v>220</v>
      </c>
      <c r="E776" s="17" t="s">
        <v>707</v>
      </c>
      <c r="F776" s="18" t="s">
        <v>800</v>
      </c>
      <c r="G776" s="19">
        <v>0</v>
      </c>
      <c r="H776" s="19">
        <v>0</v>
      </c>
      <c r="I776" s="19">
        <v>0</v>
      </c>
      <c r="J776" s="19">
        <v>0</v>
      </c>
      <c r="K776" s="19">
        <v>0</v>
      </c>
      <c r="L776" s="19">
        <v>0</v>
      </c>
      <c r="M776" s="19">
        <v>0</v>
      </c>
      <c r="N776" s="19">
        <v>0</v>
      </c>
      <c r="O776" s="19">
        <v>0</v>
      </c>
      <c r="P776" s="19">
        <v>0</v>
      </c>
      <c r="Q776" s="19">
        <v>0</v>
      </c>
      <c r="R776" s="19">
        <v>0</v>
      </c>
      <c r="S776" s="19">
        <v>0</v>
      </c>
      <c r="T776" s="19">
        <v>0</v>
      </c>
      <c r="U776" s="19">
        <v>0</v>
      </c>
      <c r="V776" s="19">
        <v>0</v>
      </c>
      <c r="W776" s="19">
        <v>0</v>
      </c>
      <c r="X776" s="19">
        <v>0</v>
      </c>
      <c r="Y776" s="19">
        <v>0</v>
      </c>
      <c r="Z776" s="19">
        <v>0</v>
      </c>
      <c r="AA776" s="19">
        <v>0</v>
      </c>
      <c r="AB776" s="19">
        <v>0</v>
      </c>
      <c r="AC776" s="19">
        <v>0</v>
      </c>
      <c r="AD776" s="19">
        <v>0</v>
      </c>
      <c r="AE776" s="19">
        <v>0</v>
      </c>
      <c r="AF776" s="19">
        <v>0</v>
      </c>
      <c r="AG776" s="19">
        <v>0</v>
      </c>
      <c r="AH776" s="19">
        <v>0</v>
      </c>
      <c r="AI776" s="19">
        <v>0</v>
      </c>
      <c r="AJ776" s="19">
        <v>0</v>
      </c>
      <c r="AK776" s="19">
        <v>0</v>
      </c>
      <c r="AL776" s="19">
        <v>0</v>
      </c>
      <c r="AM776" s="19">
        <v>0</v>
      </c>
      <c r="AN776" s="19">
        <v>0</v>
      </c>
      <c r="AO776" s="19">
        <v>0</v>
      </c>
      <c r="AP776" s="19">
        <v>0</v>
      </c>
    </row>
    <row r="777" spans="1:42" hidden="1">
      <c r="A777" s="15" t="s">
        <v>697</v>
      </c>
      <c r="B777" s="16" t="s">
        <v>698</v>
      </c>
      <c r="C777" s="17" t="s">
        <v>212</v>
      </c>
      <c r="D777" s="17" t="s">
        <v>220</v>
      </c>
      <c r="E777" s="17" t="s">
        <v>707</v>
      </c>
      <c r="F777" s="18" t="s">
        <v>801</v>
      </c>
      <c r="G777" s="19">
        <v>0</v>
      </c>
      <c r="H777" s="19">
        <v>0</v>
      </c>
      <c r="I777" s="19">
        <v>0</v>
      </c>
      <c r="J777" s="19">
        <v>0</v>
      </c>
      <c r="K777" s="19">
        <v>0</v>
      </c>
      <c r="L777" s="19">
        <v>0</v>
      </c>
      <c r="M777" s="19">
        <v>0</v>
      </c>
      <c r="N777" s="19">
        <v>0</v>
      </c>
      <c r="O777" s="19">
        <v>0</v>
      </c>
      <c r="P777" s="19">
        <v>0</v>
      </c>
      <c r="Q777" s="19">
        <v>0</v>
      </c>
      <c r="R777" s="19">
        <v>0</v>
      </c>
      <c r="S777" s="19">
        <v>0</v>
      </c>
      <c r="T777" s="19">
        <v>0</v>
      </c>
      <c r="U777" s="19">
        <v>0</v>
      </c>
      <c r="V777" s="19">
        <v>0</v>
      </c>
      <c r="W777" s="19">
        <v>0</v>
      </c>
      <c r="X777" s="19">
        <v>0</v>
      </c>
      <c r="Y777" s="19">
        <v>0</v>
      </c>
      <c r="Z777" s="19">
        <v>0</v>
      </c>
      <c r="AA777" s="19">
        <v>0</v>
      </c>
      <c r="AB777" s="19">
        <v>0</v>
      </c>
      <c r="AC777" s="19">
        <v>0</v>
      </c>
      <c r="AD777" s="19">
        <v>0</v>
      </c>
      <c r="AE777" s="19">
        <v>0</v>
      </c>
      <c r="AF777" s="19">
        <v>0</v>
      </c>
      <c r="AG777" s="19">
        <v>0</v>
      </c>
      <c r="AH777" s="19">
        <v>0</v>
      </c>
      <c r="AI777" s="19">
        <v>0</v>
      </c>
      <c r="AJ777" s="19">
        <v>0</v>
      </c>
      <c r="AK777" s="19">
        <v>0</v>
      </c>
      <c r="AL777" s="19">
        <v>0</v>
      </c>
      <c r="AM777" s="19">
        <v>0</v>
      </c>
      <c r="AN777" s="19">
        <v>0</v>
      </c>
      <c r="AO777" s="19">
        <v>0</v>
      </c>
      <c r="AP777" s="19">
        <v>0</v>
      </c>
    </row>
    <row r="778" spans="1:42" hidden="1">
      <c r="A778" s="15" t="s">
        <v>697</v>
      </c>
      <c r="B778" s="16" t="s">
        <v>698</v>
      </c>
      <c r="C778" s="17" t="s">
        <v>212</v>
      </c>
      <c r="D778" s="17" t="s">
        <v>220</v>
      </c>
      <c r="E778" s="17" t="s">
        <v>709</v>
      </c>
      <c r="F778" s="18" t="s">
        <v>802</v>
      </c>
      <c r="G778" s="19">
        <v>0</v>
      </c>
      <c r="H778" s="19">
        <v>0</v>
      </c>
      <c r="I778" s="19">
        <v>0</v>
      </c>
      <c r="J778" s="19">
        <v>0</v>
      </c>
      <c r="K778" s="19">
        <v>0</v>
      </c>
      <c r="L778" s="19">
        <v>0</v>
      </c>
      <c r="M778" s="19">
        <v>0</v>
      </c>
      <c r="N778" s="19">
        <v>0</v>
      </c>
      <c r="O778" s="19">
        <v>0</v>
      </c>
      <c r="P778" s="19">
        <v>0</v>
      </c>
      <c r="Q778" s="19">
        <v>0</v>
      </c>
      <c r="R778" s="19">
        <v>0</v>
      </c>
      <c r="S778" s="19">
        <v>0</v>
      </c>
      <c r="T778" s="19">
        <v>0</v>
      </c>
      <c r="U778" s="19">
        <v>0</v>
      </c>
      <c r="V778" s="19">
        <v>0</v>
      </c>
      <c r="W778" s="19">
        <v>0</v>
      </c>
      <c r="X778" s="19">
        <v>0</v>
      </c>
      <c r="Y778" s="19">
        <v>0</v>
      </c>
      <c r="Z778" s="19">
        <v>0</v>
      </c>
      <c r="AA778" s="19">
        <v>0</v>
      </c>
      <c r="AB778" s="19">
        <v>0</v>
      </c>
      <c r="AC778" s="19">
        <v>0</v>
      </c>
      <c r="AD778" s="19">
        <v>0</v>
      </c>
      <c r="AE778" s="19">
        <v>0</v>
      </c>
      <c r="AF778" s="19">
        <v>0</v>
      </c>
      <c r="AG778" s="19">
        <v>0</v>
      </c>
      <c r="AH778" s="19">
        <v>0</v>
      </c>
      <c r="AI778" s="19">
        <v>0</v>
      </c>
      <c r="AJ778" s="19">
        <v>0</v>
      </c>
      <c r="AK778" s="19">
        <v>0</v>
      </c>
      <c r="AL778" s="19">
        <v>0</v>
      </c>
      <c r="AM778" s="19">
        <v>0</v>
      </c>
      <c r="AN778" s="19">
        <v>0</v>
      </c>
      <c r="AO778" s="19">
        <v>0</v>
      </c>
      <c r="AP778" s="19">
        <v>0</v>
      </c>
    </row>
    <row r="779" spans="1:42" hidden="1">
      <c r="A779" s="15" t="s">
        <v>697</v>
      </c>
      <c r="B779" s="16" t="s">
        <v>698</v>
      </c>
      <c r="C779" s="17" t="s">
        <v>212</v>
      </c>
      <c r="D779" s="17" t="s">
        <v>220</v>
      </c>
      <c r="E779" s="17" t="s">
        <v>709</v>
      </c>
      <c r="F779" s="18" t="s">
        <v>803</v>
      </c>
      <c r="G779" s="19">
        <v>0</v>
      </c>
      <c r="H779" s="19">
        <v>0</v>
      </c>
      <c r="I779" s="19">
        <v>0</v>
      </c>
      <c r="J779" s="19">
        <v>0</v>
      </c>
      <c r="K779" s="19">
        <v>0</v>
      </c>
      <c r="L779" s="19">
        <v>0</v>
      </c>
      <c r="M779" s="19">
        <v>0</v>
      </c>
      <c r="N779" s="19">
        <v>0</v>
      </c>
      <c r="O779" s="19">
        <v>0</v>
      </c>
      <c r="P779" s="19">
        <v>0</v>
      </c>
      <c r="Q779" s="19">
        <v>0</v>
      </c>
      <c r="R779" s="19">
        <v>0</v>
      </c>
      <c r="S779" s="19">
        <v>0</v>
      </c>
      <c r="T779" s="19">
        <v>0</v>
      </c>
      <c r="U779" s="19">
        <v>0</v>
      </c>
      <c r="V779" s="19">
        <v>0</v>
      </c>
      <c r="W779" s="19">
        <v>0</v>
      </c>
      <c r="X779" s="19">
        <v>0</v>
      </c>
      <c r="Y779" s="19">
        <v>0</v>
      </c>
      <c r="Z779" s="19">
        <v>0</v>
      </c>
      <c r="AA779" s="19">
        <v>0</v>
      </c>
      <c r="AB779" s="19">
        <v>0</v>
      </c>
      <c r="AC779" s="19">
        <v>0</v>
      </c>
      <c r="AD779" s="19">
        <v>0</v>
      </c>
      <c r="AE779" s="19">
        <v>0</v>
      </c>
      <c r="AF779" s="19">
        <v>0</v>
      </c>
      <c r="AG779" s="19">
        <v>0</v>
      </c>
      <c r="AH779" s="19">
        <v>0</v>
      </c>
      <c r="AI779" s="19">
        <v>0</v>
      </c>
      <c r="AJ779" s="19">
        <v>0</v>
      </c>
      <c r="AK779" s="19">
        <v>0</v>
      </c>
      <c r="AL779" s="19">
        <v>0</v>
      </c>
      <c r="AM779" s="19">
        <v>0</v>
      </c>
      <c r="AN779" s="19">
        <v>0</v>
      </c>
      <c r="AO779" s="19">
        <v>0</v>
      </c>
      <c r="AP779" s="19">
        <v>0</v>
      </c>
    </row>
    <row r="780" spans="1:42" hidden="1">
      <c r="A780" s="15" t="s">
        <v>697</v>
      </c>
      <c r="B780" s="16" t="s">
        <v>698</v>
      </c>
      <c r="C780" s="17" t="s">
        <v>212</v>
      </c>
      <c r="D780" s="17" t="s">
        <v>220</v>
      </c>
      <c r="E780" s="17" t="s">
        <v>709</v>
      </c>
      <c r="F780" s="18" t="s">
        <v>804</v>
      </c>
      <c r="G780" s="19">
        <v>0</v>
      </c>
      <c r="H780" s="19">
        <v>0</v>
      </c>
      <c r="I780" s="19">
        <v>0</v>
      </c>
      <c r="J780" s="19">
        <v>0</v>
      </c>
      <c r="K780" s="19">
        <v>0</v>
      </c>
      <c r="L780" s="19">
        <v>0</v>
      </c>
      <c r="M780" s="19">
        <v>0</v>
      </c>
      <c r="N780" s="19">
        <v>0</v>
      </c>
      <c r="O780" s="19">
        <v>0</v>
      </c>
      <c r="P780" s="19">
        <v>0</v>
      </c>
      <c r="Q780" s="19">
        <v>0</v>
      </c>
      <c r="R780" s="19">
        <v>0</v>
      </c>
      <c r="S780" s="19">
        <v>0</v>
      </c>
      <c r="T780" s="19">
        <v>0</v>
      </c>
      <c r="U780" s="19">
        <v>0</v>
      </c>
      <c r="V780" s="19">
        <v>0</v>
      </c>
      <c r="W780" s="19">
        <v>0</v>
      </c>
      <c r="X780" s="19">
        <v>0</v>
      </c>
      <c r="Y780" s="19">
        <v>0</v>
      </c>
      <c r="Z780" s="19">
        <v>0</v>
      </c>
      <c r="AA780" s="19">
        <v>0</v>
      </c>
      <c r="AB780" s="19">
        <v>0</v>
      </c>
      <c r="AC780" s="19">
        <v>0</v>
      </c>
      <c r="AD780" s="19">
        <v>0</v>
      </c>
      <c r="AE780" s="19">
        <v>0</v>
      </c>
      <c r="AF780" s="19">
        <v>0</v>
      </c>
      <c r="AG780" s="19">
        <v>0</v>
      </c>
      <c r="AH780" s="19">
        <v>0</v>
      </c>
      <c r="AI780" s="19">
        <v>0</v>
      </c>
      <c r="AJ780" s="19">
        <v>0</v>
      </c>
      <c r="AK780" s="19">
        <v>0</v>
      </c>
      <c r="AL780" s="19">
        <v>0</v>
      </c>
      <c r="AM780" s="19">
        <v>0</v>
      </c>
      <c r="AN780" s="19">
        <v>0</v>
      </c>
      <c r="AO780" s="19">
        <v>0</v>
      </c>
      <c r="AP780" s="19">
        <v>0</v>
      </c>
    </row>
    <row r="781" spans="1:42" hidden="1">
      <c r="A781" s="15" t="s">
        <v>697</v>
      </c>
      <c r="B781" s="16" t="s">
        <v>698</v>
      </c>
      <c r="C781" s="17" t="s">
        <v>212</v>
      </c>
      <c r="D781" s="17" t="s">
        <v>220</v>
      </c>
      <c r="E781" s="17" t="s">
        <v>711</v>
      </c>
      <c r="F781" s="18" t="s">
        <v>805</v>
      </c>
      <c r="G781" s="19">
        <v>0</v>
      </c>
      <c r="H781" s="19">
        <v>0</v>
      </c>
      <c r="I781" s="19">
        <v>0</v>
      </c>
      <c r="J781" s="19">
        <v>0</v>
      </c>
      <c r="K781" s="19">
        <v>0</v>
      </c>
      <c r="L781" s="19">
        <v>0</v>
      </c>
      <c r="M781" s="19">
        <v>0</v>
      </c>
      <c r="N781" s="19">
        <v>0</v>
      </c>
      <c r="O781" s="19">
        <v>0</v>
      </c>
      <c r="P781" s="19">
        <v>0</v>
      </c>
      <c r="Q781" s="19">
        <v>0</v>
      </c>
      <c r="R781" s="19">
        <v>0</v>
      </c>
      <c r="S781" s="19">
        <v>0</v>
      </c>
      <c r="T781" s="19">
        <v>0</v>
      </c>
      <c r="U781" s="19">
        <v>0</v>
      </c>
      <c r="V781" s="19">
        <v>0</v>
      </c>
      <c r="W781" s="19">
        <v>0</v>
      </c>
      <c r="X781" s="19">
        <v>0</v>
      </c>
      <c r="Y781" s="19">
        <v>0</v>
      </c>
      <c r="Z781" s="19">
        <v>0</v>
      </c>
      <c r="AA781" s="19">
        <v>0</v>
      </c>
      <c r="AB781" s="19">
        <v>0</v>
      </c>
      <c r="AC781" s="19">
        <v>0</v>
      </c>
      <c r="AD781" s="19">
        <v>0</v>
      </c>
      <c r="AE781" s="19">
        <v>0</v>
      </c>
      <c r="AF781" s="19">
        <v>0</v>
      </c>
      <c r="AG781" s="19">
        <v>0</v>
      </c>
      <c r="AH781" s="19">
        <v>0</v>
      </c>
      <c r="AI781" s="19">
        <v>0</v>
      </c>
      <c r="AJ781" s="19">
        <v>0</v>
      </c>
      <c r="AK781" s="19">
        <v>0</v>
      </c>
      <c r="AL781" s="19">
        <v>0</v>
      </c>
      <c r="AM781" s="19">
        <v>0</v>
      </c>
      <c r="AN781" s="19">
        <v>0</v>
      </c>
      <c r="AO781" s="19">
        <v>0</v>
      </c>
      <c r="AP781" s="19">
        <v>0</v>
      </c>
    </row>
    <row r="782" spans="1:42" hidden="1">
      <c r="A782" s="15" t="s">
        <v>697</v>
      </c>
      <c r="B782" s="16" t="s">
        <v>698</v>
      </c>
      <c r="C782" s="17" t="s">
        <v>212</v>
      </c>
      <c r="D782" s="17" t="s">
        <v>220</v>
      </c>
      <c r="E782" s="17" t="s">
        <v>711</v>
      </c>
      <c r="F782" s="18" t="s">
        <v>806</v>
      </c>
      <c r="G782" s="19">
        <v>0</v>
      </c>
      <c r="H782" s="19">
        <v>0</v>
      </c>
      <c r="I782" s="19">
        <v>0</v>
      </c>
      <c r="J782" s="19">
        <v>0</v>
      </c>
      <c r="K782" s="19">
        <v>0</v>
      </c>
      <c r="L782" s="19">
        <v>0</v>
      </c>
      <c r="M782" s="19">
        <v>0</v>
      </c>
      <c r="N782" s="19">
        <v>0</v>
      </c>
      <c r="O782" s="19">
        <v>0</v>
      </c>
      <c r="P782" s="19">
        <v>0</v>
      </c>
      <c r="Q782" s="19">
        <v>0</v>
      </c>
      <c r="R782" s="19">
        <v>0</v>
      </c>
      <c r="S782" s="19">
        <v>0</v>
      </c>
      <c r="T782" s="19">
        <v>0</v>
      </c>
      <c r="U782" s="19">
        <v>0</v>
      </c>
      <c r="V782" s="19">
        <v>0</v>
      </c>
      <c r="W782" s="19">
        <v>0</v>
      </c>
      <c r="X782" s="19">
        <v>0</v>
      </c>
      <c r="Y782" s="19">
        <v>0</v>
      </c>
      <c r="Z782" s="19">
        <v>0</v>
      </c>
      <c r="AA782" s="19">
        <v>0</v>
      </c>
      <c r="AB782" s="19">
        <v>0</v>
      </c>
      <c r="AC782" s="19">
        <v>0</v>
      </c>
      <c r="AD782" s="19">
        <v>0</v>
      </c>
      <c r="AE782" s="19">
        <v>0</v>
      </c>
      <c r="AF782" s="19">
        <v>0</v>
      </c>
      <c r="AG782" s="19">
        <v>0</v>
      </c>
      <c r="AH782" s="19">
        <v>0</v>
      </c>
      <c r="AI782" s="19">
        <v>0</v>
      </c>
      <c r="AJ782" s="19">
        <v>0</v>
      </c>
      <c r="AK782" s="19">
        <v>0</v>
      </c>
      <c r="AL782" s="19">
        <v>0</v>
      </c>
      <c r="AM782" s="19">
        <v>0</v>
      </c>
      <c r="AN782" s="19">
        <v>0</v>
      </c>
      <c r="AO782" s="19">
        <v>0</v>
      </c>
      <c r="AP782" s="19">
        <v>0</v>
      </c>
    </row>
    <row r="783" spans="1:42" hidden="1">
      <c r="A783" s="15" t="s">
        <v>697</v>
      </c>
      <c r="B783" s="16" t="s">
        <v>698</v>
      </c>
      <c r="C783" s="17" t="s">
        <v>212</v>
      </c>
      <c r="D783" s="17" t="s">
        <v>220</v>
      </c>
      <c r="E783" s="17" t="s">
        <v>711</v>
      </c>
      <c r="F783" s="18" t="s">
        <v>807</v>
      </c>
      <c r="G783" s="19">
        <v>0</v>
      </c>
      <c r="H783" s="19">
        <v>0</v>
      </c>
      <c r="I783" s="19">
        <v>0</v>
      </c>
      <c r="J783" s="19">
        <v>0</v>
      </c>
      <c r="K783" s="19">
        <v>0</v>
      </c>
      <c r="L783" s="19">
        <v>0</v>
      </c>
      <c r="M783" s="19">
        <v>0</v>
      </c>
      <c r="N783" s="19">
        <v>0</v>
      </c>
      <c r="O783" s="19">
        <v>0</v>
      </c>
      <c r="P783" s="19">
        <v>0</v>
      </c>
      <c r="Q783" s="19">
        <v>0</v>
      </c>
      <c r="R783" s="19">
        <v>0</v>
      </c>
      <c r="S783" s="19">
        <v>0</v>
      </c>
      <c r="T783" s="19">
        <v>0</v>
      </c>
      <c r="U783" s="19">
        <v>0</v>
      </c>
      <c r="V783" s="19">
        <v>0</v>
      </c>
      <c r="W783" s="19">
        <v>0</v>
      </c>
      <c r="X783" s="19">
        <v>0</v>
      </c>
      <c r="Y783" s="19">
        <v>0</v>
      </c>
      <c r="Z783" s="19">
        <v>0</v>
      </c>
      <c r="AA783" s="19">
        <v>0</v>
      </c>
      <c r="AB783" s="19">
        <v>0</v>
      </c>
      <c r="AC783" s="19">
        <v>0</v>
      </c>
      <c r="AD783" s="19">
        <v>0</v>
      </c>
      <c r="AE783" s="19">
        <v>0</v>
      </c>
      <c r="AF783" s="19">
        <v>0</v>
      </c>
      <c r="AG783" s="19">
        <v>0</v>
      </c>
      <c r="AH783" s="19">
        <v>0</v>
      </c>
      <c r="AI783" s="19">
        <v>0</v>
      </c>
      <c r="AJ783" s="19">
        <v>0</v>
      </c>
      <c r="AK783" s="19">
        <v>0</v>
      </c>
      <c r="AL783" s="19">
        <v>0</v>
      </c>
      <c r="AM783" s="19">
        <v>0</v>
      </c>
      <c r="AN783" s="19">
        <v>0</v>
      </c>
      <c r="AO783" s="19">
        <v>0</v>
      </c>
      <c r="AP783" s="19">
        <v>0</v>
      </c>
    </row>
    <row r="784" spans="1:42" hidden="1">
      <c r="A784" s="15" t="s">
        <v>697</v>
      </c>
      <c r="B784" s="16" t="s">
        <v>698</v>
      </c>
      <c r="C784" s="17" t="s">
        <v>212</v>
      </c>
      <c r="D784" s="17" t="s">
        <v>220</v>
      </c>
      <c r="E784" s="17" t="s">
        <v>766</v>
      </c>
      <c r="F784" s="18" t="s">
        <v>808</v>
      </c>
      <c r="G784" s="19">
        <v>0</v>
      </c>
      <c r="H784" s="19">
        <v>0</v>
      </c>
      <c r="I784" s="19">
        <v>0</v>
      </c>
      <c r="J784" s="19">
        <v>0</v>
      </c>
      <c r="K784" s="19">
        <v>0</v>
      </c>
      <c r="L784" s="19">
        <v>0</v>
      </c>
      <c r="M784" s="19">
        <v>0</v>
      </c>
      <c r="N784" s="19">
        <v>0</v>
      </c>
      <c r="O784" s="19">
        <v>0</v>
      </c>
      <c r="P784" s="19">
        <v>0</v>
      </c>
      <c r="Q784" s="19">
        <v>0</v>
      </c>
      <c r="R784" s="19">
        <v>0</v>
      </c>
      <c r="S784" s="19">
        <v>0</v>
      </c>
      <c r="T784" s="19">
        <v>0</v>
      </c>
      <c r="U784" s="19">
        <v>0</v>
      </c>
      <c r="V784" s="19">
        <v>0</v>
      </c>
      <c r="W784" s="19">
        <v>0</v>
      </c>
      <c r="X784" s="19">
        <v>0</v>
      </c>
      <c r="Y784" s="19">
        <v>0</v>
      </c>
      <c r="Z784" s="19">
        <v>0</v>
      </c>
      <c r="AA784" s="19">
        <v>0</v>
      </c>
      <c r="AB784" s="19">
        <v>0</v>
      </c>
      <c r="AC784" s="19">
        <v>0</v>
      </c>
      <c r="AD784" s="19">
        <v>0</v>
      </c>
      <c r="AE784" s="19">
        <v>0</v>
      </c>
      <c r="AF784" s="19">
        <v>0</v>
      </c>
      <c r="AG784" s="19">
        <v>0</v>
      </c>
      <c r="AH784" s="19">
        <v>0</v>
      </c>
      <c r="AI784" s="19">
        <v>0</v>
      </c>
      <c r="AJ784" s="19">
        <v>0</v>
      </c>
      <c r="AK784" s="19">
        <v>0</v>
      </c>
      <c r="AL784" s="19">
        <v>0</v>
      </c>
      <c r="AM784" s="19">
        <v>0</v>
      </c>
      <c r="AN784" s="19">
        <v>0</v>
      </c>
      <c r="AO784" s="19">
        <v>0</v>
      </c>
      <c r="AP784" s="19">
        <v>0</v>
      </c>
    </row>
    <row r="785" spans="1:42" hidden="1">
      <c r="A785" s="15" t="s">
        <v>697</v>
      </c>
      <c r="B785" s="16" t="s">
        <v>698</v>
      </c>
      <c r="C785" s="17" t="s">
        <v>212</v>
      </c>
      <c r="D785" s="17" t="s">
        <v>220</v>
      </c>
      <c r="E785" s="17" t="s">
        <v>766</v>
      </c>
      <c r="F785" s="18" t="s">
        <v>809</v>
      </c>
      <c r="G785" s="19">
        <v>0</v>
      </c>
      <c r="H785" s="19">
        <v>0</v>
      </c>
      <c r="I785" s="19">
        <v>0</v>
      </c>
      <c r="J785" s="19">
        <v>0</v>
      </c>
      <c r="K785" s="19">
        <v>0</v>
      </c>
      <c r="L785" s="19">
        <v>0</v>
      </c>
      <c r="M785" s="19">
        <v>0</v>
      </c>
      <c r="N785" s="19">
        <v>0</v>
      </c>
      <c r="O785" s="19">
        <v>0</v>
      </c>
      <c r="P785" s="19">
        <v>0</v>
      </c>
      <c r="Q785" s="19">
        <v>0</v>
      </c>
      <c r="R785" s="19">
        <v>0</v>
      </c>
      <c r="S785" s="19">
        <v>0</v>
      </c>
      <c r="T785" s="19">
        <v>0</v>
      </c>
      <c r="U785" s="19">
        <v>0</v>
      </c>
      <c r="V785" s="19">
        <v>0</v>
      </c>
      <c r="W785" s="19">
        <v>0</v>
      </c>
      <c r="X785" s="19">
        <v>0</v>
      </c>
      <c r="Y785" s="19">
        <v>0</v>
      </c>
      <c r="Z785" s="19">
        <v>0</v>
      </c>
      <c r="AA785" s="19">
        <v>0</v>
      </c>
      <c r="AB785" s="19">
        <v>0</v>
      </c>
      <c r="AC785" s="19">
        <v>0</v>
      </c>
      <c r="AD785" s="19">
        <v>0</v>
      </c>
      <c r="AE785" s="19">
        <v>0</v>
      </c>
      <c r="AF785" s="19">
        <v>0</v>
      </c>
      <c r="AG785" s="19">
        <v>0</v>
      </c>
      <c r="AH785" s="19">
        <v>0</v>
      </c>
      <c r="AI785" s="19">
        <v>0</v>
      </c>
      <c r="AJ785" s="19">
        <v>0</v>
      </c>
      <c r="AK785" s="19">
        <v>0</v>
      </c>
      <c r="AL785" s="19">
        <v>0</v>
      </c>
      <c r="AM785" s="19">
        <v>0</v>
      </c>
      <c r="AN785" s="19">
        <v>0</v>
      </c>
      <c r="AO785" s="19">
        <v>0</v>
      </c>
      <c r="AP785" s="19">
        <v>0</v>
      </c>
    </row>
    <row r="786" spans="1:42" hidden="1">
      <c r="A786" s="15" t="s">
        <v>697</v>
      </c>
      <c r="B786" s="16" t="s">
        <v>698</v>
      </c>
      <c r="C786" s="17" t="s">
        <v>212</v>
      </c>
      <c r="D786" s="17" t="s">
        <v>220</v>
      </c>
      <c r="E786" s="17" t="s">
        <v>754</v>
      </c>
      <c r="F786" s="18" t="s">
        <v>810</v>
      </c>
      <c r="G786" s="19">
        <v>0</v>
      </c>
      <c r="H786" s="19">
        <v>0</v>
      </c>
      <c r="I786" s="19">
        <v>0</v>
      </c>
      <c r="J786" s="19">
        <v>0</v>
      </c>
      <c r="K786" s="19">
        <v>0</v>
      </c>
      <c r="L786" s="19">
        <v>0</v>
      </c>
      <c r="M786" s="19">
        <v>0</v>
      </c>
      <c r="N786" s="19">
        <v>0</v>
      </c>
      <c r="O786" s="19">
        <v>0</v>
      </c>
      <c r="P786" s="19">
        <v>0</v>
      </c>
      <c r="Q786" s="19">
        <v>0</v>
      </c>
      <c r="R786" s="19">
        <v>0</v>
      </c>
      <c r="S786" s="19">
        <v>0</v>
      </c>
      <c r="T786" s="19">
        <v>0</v>
      </c>
      <c r="U786" s="19">
        <v>0</v>
      </c>
      <c r="V786" s="19">
        <v>0</v>
      </c>
      <c r="W786" s="19">
        <v>0</v>
      </c>
      <c r="X786" s="19">
        <v>0</v>
      </c>
      <c r="Y786" s="19">
        <v>0</v>
      </c>
      <c r="Z786" s="19">
        <v>0</v>
      </c>
      <c r="AA786" s="19">
        <v>0</v>
      </c>
      <c r="AB786" s="19">
        <v>0</v>
      </c>
      <c r="AC786" s="19">
        <v>0</v>
      </c>
      <c r="AD786" s="19">
        <v>0</v>
      </c>
      <c r="AE786" s="19">
        <v>0</v>
      </c>
      <c r="AF786" s="19">
        <v>0</v>
      </c>
      <c r="AG786" s="19">
        <v>0</v>
      </c>
      <c r="AH786" s="19">
        <v>0</v>
      </c>
      <c r="AI786" s="19">
        <v>0</v>
      </c>
      <c r="AJ786" s="19">
        <v>0</v>
      </c>
      <c r="AK786" s="19">
        <v>0</v>
      </c>
      <c r="AL786" s="19">
        <v>0</v>
      </c>
      <c r="AM786" s="19">
        <v>0</v>
      </c>
      <c r="AN786" s="19">
        <v>0</v>
      </c>
      <c r="AO786" s="19">
        <v>0</v>
      </c>
      <c r="AP786" s="19">
        <v>0</v>
      </c>
    </row>
    <row r="787" spans="1:42" hidden="1">
      <c r="A787" s="15" t="s">
        <v>697</v>
      </c>
      <c r="B787" s="16" t="s">
        <v>698</v>
      </c>
      <c r="C787" s="17" t="s">
        <v>212</v>
      </c>
      <c r="D787" s="17" t="s">
        <v>220</v>
      </c>
      <c r="E787" s="17" t="s">
        <v>750</v>
      </c>
      <c r="F787" s="18" t="s">
        <v>811</v>
      </c>
      <c r="G787" s="19">
        <v>0</v>
      </c>
      <c r="H787" s="19">
        <v>0</v>
      </c>
      <c r="I787" s="19">
        <v>0</v>
      </c>
      <c r="J787" s="19">
        <v>0</v>
      </c>
      <c r="K787" s="19">
        <v>0</v>
      </c>
      <c r="L787" s="19">
        <v>0</v>
      </c>
      <c r="M787" s="19">
        <v>0</v>
      </c>
      <c r="N787" s="19">
        <v>0</v>
      </c>
      <c r="O787" s="19">
        <v>0</v>
      </c>
      <c r="P787" s="19">
        <v>0</v>
      </c>
      <c r="Q787" s="19">
        <v>0</v>
      </c>
      <c r="R787" s="19">
        <v>0</v>
      </c>
      <c r="S787" s="19">
        <v>0</v>
      </c>
      <c r="T787" s="19">
        <v>0</v>
      </c>
      <c r="U787" s="19">
        <v>0</v>
      </c>
      <c r="V787" s="19">
        <v>0</v>
      </c>
      <c r="W787" s="19">
        <v>0</v>
      </c>
      <c r="X787" s="19">
        <v>0</v>
      </c>
      <c r="Y787" s="19">
        <v>0</v>
      </c>
      <c r="Z787" s="19">
        <v>0</v>
      </c>
      <c r="AA787" s="19">
        <v>0</v>
      </c>
      <c r="AB787" s="19">
        <v>0</v>
      </c>
      <c r="AC787" s="19">
        <v>0</v>
      </c>
      <c r="AD787" s="19">
        <v>0</v>
      </c>
      <c r="AE787" s="19">
        <v>0</v>
      </c>
      <c r="AF787" s="19">
        <v>0</v>
      </c>
      <c r="AG787" s="19">
        <v>0</v>
      </c>
      <c r="AH787" s="19">
        <v>0</v>
      </c>
      <c r="AI787" s="19">
        <v>0</v>
      </c>
      <c r="AJ787" s="19">
        <v>0</v>
      </c>
      <c r="AK787" s="19">
        <v>0</v>
      </c>
      <c r="AL787" s="19">
        <v>0</v>
      </c>
      <c r="AM787" s="19">
        <v>0</v>
      </c>
      <c r="AN787" s="19">
        <v>0</v>
      </c>
      <c r="AO787" s="19">
        <v>0</v>
      </c>
      <c r="AP787" s="19">
        <v>0</v>
      </c>
    </row>
    <row r="788" spans="1:42" hidden="1">
      <c r="A788" s="15" t="s">
        <v>697</v>
      </c>
      <c r="B788" s="16" t="s">
        <v>698</v>
      </c>
      <c r="C788" s="17" t="s">
        <v>212</v>
      </c>
      <c r="D788" s="17" t="s">
        <v>220</v>
      </c>
      <c r="E788" s="17" t="s">
        <v>750</v>
      </c>
      <c r="F788" s="18" t="s">
        <v>812</v>
      </c>
      <c r="G788" s="19">
        <v>0</v>
      </c>
      <c r="H788" s="19">
        <v>0</v>
      </c>
      <c r="I788" s="19">
        <v>0</v>
      </c>
      <c r="J788" s="19">
        <v>0</v>
      </c>
      <c r="K788" s="19">
        <v>0</v>
      </c>
      <c r="L788" s="19">
        <v>0</v>
      </c>
      <c r="M788" s="19">
        <v>0</v>
      </c>
      <c r="N788" s="19">
        <v>0</v>
      </c>
      <c r="O788" s="19">
        <v>0</v>
      </c>
      <c r="P788" s="19">
        <v>0</v>
      </c>
      <c r="Q788" s="19">
        <v>0</v>
      </c>
      <c r="R788" s="19">
        <v>0</v>
      </c>
      <c r="S788" s="19">
        <v>0</v>
      </c>
      <c r="T788" s="19">
        <v>0</v>
      </c>
      <c r="U788" s="19">
        <v>0</v>
      </c>
      <c r="V788" s="19">
        <v>0</v>
      </c>
      <c r="W788" s="19">
        <v>0</v>
      </c>
      <c r="X788" s="19">
        <v>0</v>
      </c>
      <c r="Y788" s="19">
        <v>0</v>
      </c>
      <c r="Z788" s="19">
        <v>0</v>
      </c>
      <c r="AA788" s="19">
        <v>0</v>
      </c>
      <c r="AB788" s="19">
        <v>0</v>
      </c>
      <c r="AC788" s="19">
        <v>0</v>
      </c>
      <c r="AD788" s="19">
        <v>0</v>
      </c>
      <c r="AE788" s="19">
        <v>0</v>
      </c>
      <c r="AF788" s="19">
        <v>0</v>
      </c>
      <c r="AG788" s="19">
        <v>0</v>
      </c>
      <c r="AH788" s="19">
        <v>0</v>
      </c>
      <c r="AI788" s="19">
        <v>0</v>
      </c>
      <c r="AJ788" s="19">
        <v>0</v>
      </c>
      <c r="AK788" s="19">
        <v>0</v>
      </c>
      <c r="AL788" s="19">
        <v>0</v>
      </c>
      <c r="AM788" s="19">
        <v>0</v>
      </c>
      <c r="AN788" s="19">
        <v>0</v>
      </c>
      <c r="AO788" s="19">
        <v>0</v>
      </c>
      <c r="AP788" s="19">
        <v>0</v>
      </c>
    </row>
    <row r="789" spans="1:42" hidden="1">
      <c r="A789" s="15" t="s">
        <v>697</v>
      </c>
      <c r="B789" s="16" t="s">
        <v>698</v>
      </c>
      <c r="C789" s="17" t="s">
        <v>212</v>
      </c>
      <c r="D789" s="17" t="s">
        <v>220</v>
      </c>
      <c r="E789" s="17" t="s">
        <v>232</v>
      </c>
      <c r="F789" s="18" t="s">
        <v>813</v>
      </c>
      <c r="G789" s="19">
        <v>2815216.6924451026</v>
      </c>
      <c r="H789" s="19">
        <v>2710087.1807762017</v>
      </c>
      <c r="I789" s="19">
        <v>2349998.5179860462</v>
      </c>
      <c r="J789" s="19">
        <v>2143891.6496285568</v>
      </c>
      <c r="K789" s="19">
        <v>1978213.2382319986</v>
      </c>
      <c r="L789" s="19">
        <v>1842292.7723285935</v>
      </c>
      <c r="M789" s="19">
        <v>1720142.8223056081</v>
      </c>
      <c r="N789" s="19">
        <v>1648929.116447994</v>
      </c>
      <c r="O789" s="19">
        <v>1607411.5834441613</v>
      </c>
      <c r="P789" s="19">
        <v>3984808.0835679658</v>
      </c>
      <c r="Q789" s="19">
        <v>7980476.1308691995</v>
      </c>
      <c r="R789" s="19">
        <v>6249298.8957786467</v>
      </c>
      <c r="S789" s="19">
        <v>3643686.6652144464</v>
      </c>
      <c r="T789" s="19">
        <v>10068957.333424214</v>
      </c>
      <c r="U789" s="19">
        <v>5870543.0568783227</v>
      </c>
      <c r="V789" s="19">
        <v>3422870.9242305877</v>
      </c>
      <c r="W789" s="19">
        <v>1995880.0476014968</v>
      </c>
      <c r="X789" s="19">
        <v>1163945.518943887</v>
      </c>
      <c r="Y789" s="19">
        <v>678928.36059476854</v>
      </c>
      <c r="Z789" s="19">
        <v>396163.74897005968</v>
      </c>
      <c r="AA789" s="19">
        <v>231312.20874945651</v>
      </c>
      <c r="AB789" s="19">
        <v>135203.89393255953</v>
      </c>
      <c r="AC789" s="19">
        <v>79172.824009990727</v>
      </c>
      <c r="AD789" s="19">
        <v>2899995.2641596431</v>
      </c>
      <c r="AE789" s="19">
        <v>2275800.9732778617</v>
      </c>
      <c r="AF789" s="19">
        <v>6028897.3949532118</v>
      </c>
      <c r="AG789" s="19">
        <v>4586074.3776314389</v>
      </c>
      <c r="AH789" s="19">
        <v>5009167.267762878</v>
      </c>
      <c r="AI789" s="19">
        <v>3539317.7638985715</v>
      </c>
      <c r="AJ789" s="19">
        <v>2064296.4883597568</v>
      </c>
      <c r="AK789" s="19">
        <v>1597826.6212838718</v>
      </c>
      <c r="AL789" s="19">
        <v>1550508.9219505731</v>
      </c>
      <c r="AM789" s="19">
        <v>2016209.2806267811</v>
      </c>
      <c r="AN789" s="19">
        <v>1569791.818010078</v>
      </c>
      <c r="AO789" s="19">
        <v>1534164.6542824516</v>
      </c>
      <c r="AP789" s="19">
        <v>2006680.5857756608</v>
      </c>
    </row>
    <row r="790" spans="1:42" hidden="1">
      <c r="A790" s="15" t="s">
        <v>697</v>
      </c>
      <c r="B790" s="16" t="s">
        <v>698</v>
      </c>
      <c r="C790" s="17" t="s">
        <v>212</v>
      </c>
      <c r="D790" s="17" t="s">
        <v>715</v>
      </c>
      <c r="E790" s="17" t="s">
        <v>701</v>
      </c>
      <c r="F790" s="18" t="s">
        <v>814</v>
      </c>
      <c r="G790" s="19">
        <v>0</v>
      </c>
      <c r="H790" s="19">
        <v>0</v>
      </c>
      <c r="I790" s="19">
        <v>0</v>
      </c>
      <c r="J790" s="19">
        <v>0</v>
      </c>
      <c r="K790" s="19">
        <v>0</v>
      </c>
      <c r="L790" s="19">
        <v>0</v>
      </c>
      <c r="M790" s="19">
        <v>0</v>
      </c>
      <c r="N790" s="19">
        <v>0</v>
      </c>
      <c r="O790" s="19">
        <v>0</v>
      </c>
      <c r="P790" s="19">
        <v>0</v>
      </c>
      <c r="Q790" s="19">
        <v>0</v>
      </c>
      <c r="R790" s="19">
        <v>0</v>
      </c>
      <c r="S790" s="19">
        <v>0</v>
      </c>
      <c r="T790" s="19">
        <v>0</v>
      </c>
      <c r="U790" s="19">
        <v>0</v>
      </c>
      <c r="V790" s="19">
        <v>0</v>
      </c>
      <c r="W790" s="19">
        <v>0</v>
      </c>
      <c r="X790" s="19">
        <v>0</v>
      </c>
      <c r="Y790" s="19">
        <v>0</v>
      </c>
      <c r="Z790" s="19">
        <v>0</v>
      </c>
      <c r="AA790" s="19">
        <v>0</v>
      </c>
      <c r="AB790" s="19">
        <v>0</v>
      </c>
      <c r="AC790" s="19">
        <v>0</v>
      </c>
      <c r="AD790" s="19">
        <v>0</v>
      </c>
      <c r="AE790" s="19">
        <v>0</v>
      </c>
      <c r="AF790" s="19">
        <v>0</v>
      </c>
      <c r="AG790" s="19">
        <v>0</v>
      </c>
      <c r="AH790" s="19">
        <v>0</v>
      </c>
      <c r="AI790" s="19">
        <v>0</v>
      </c>
      <c r="AJ790" s="19">
        <v>0</v>
      </c>
      <c r="AK790" s="19">
        <v>0</v>
      </c>
      <c r="AL790" s="19">
        <v>0</v>
      </c>
      <c r="AM790" s="19">
        <v>0</v>
      </c>
      <c r="AN790" s="19">
        <v>0</v>
      </c>
      <c r="AO790" s="19">
        <v>0</v>
      </c>
      <c r="AP790" s="19">
        <v>0</v>
      </c>
    </row>
    <row r="791" spans="1:42" hidden="1">
      <c r="A791" s="15" t="s">
        <v>697</v>
      </c>
      <c r="B791" s="16" t="s">
        <v>698</v>
      </c>
      <c r="C791" s="17" t="s">
        <v>212</v>
      </c>
      <c r="D791" s="17" t="s">
        <v>715</v>
      </c>
      <c r="E791" s="17" t="s">
        <v>703</v>
      </c>
      <c r="F791" s="18" t="s">
        <v>815</v>
      </c>
      <c r="G791" s="19">
        <v>0</v>
      </c>
      <c r="H791" s="19">
        <v>0</v>
      </c>
      <c r="I791" s="19">
        <v>0</v>
      </c>
      <c r="J791" s="19">
        <v>0</v>
      </c>
      <c r="K791" s="19">
        <v>0</v>
      </c>
      <c r="L791" s="19">
        <v>0</v>
      </c>
      <c r="M791" s="19">
        <v>0</v>
      </c>
      <c r="N791" s="19">
        <v>0</v>
      </c>
      <c r="O791" s="19">
        <v>0</v>
      </c>
      <c r="P791" s="19">
        <v>0</v>
      </c>
      <c r="Q791" s="19">
        <v>0</v>
      </c>
      <c r="R791" s="19">
        <v>0</v>
      </c>
      <c r="S791" s="19">
        <v>0</v>
      </c>
      <c r="T791" s="19">
        <v>0</v>
      </c>
      <c r="U791" s="19">
        <v>0</v>
      </c>
      <c r="V791" s="19">
        <v>0</v>
      </c>
      <c r="W791" s="19">
        <v>0</v>
      </c>
      <c r="X791" s="19">
        <v>0</v>
      </c>
      <c r="Y791" s="19">
        <v>0</v>
      </c>
      <c r="Z791" s="19">
        <v>0</v>
      </c>
      <c r="AA791" s="19">
        <v>0</v>
      </c>
      <c r="AB791" s="19">
        <v>0</v>
      </c>
      <c r="AC791" s="19">
        <v>0</v>
      </c>
      <c r="AD791" s="19">
        <v>0</v>
      </c>
      <c r="AE791" s="19">
        <v>0</v>
      </c>
      <c r="AF791" s="19">
        <v>0</v>
      </c>
      <c r="AG791" s="19">
        <v>0</v>
      </c>
      <c r="AH791" s="19">
        <v>0</v>
      </c>
      <c r="AI791" s="19">
        <v>0</v>
      </c>
      <c r="AJ791" s="19">
        <v>0</v>
      </c>
      <c r="AK791" s="19">
        <v>0</v>
      </c>
      <c r="AL791" s="19">
        <v>0</v>
      </c>
      <c r="AM791" s="19">
        <v>0</v>
      </c>
      <c r="AN791" s="19">
        <v>0</v>
      </c>
      <c r="AO791" s="19">
        <v>0</v>
      </c>
      <c r="AP791" s="19">
        <v>0</v>
      </c>
    </row>
    <row r="792" spans="1:42" hidden="1">
      <c r="A792" s="15" t="s">
        <v>697</v>
      </c>
      <c r="B792" s="16" t="s">
        <v>698</v>
      </c>
      <c r="C792" s="17" t="s">
        <v>212</v>
      </c>
      <c r="D792" s="17" t="s">
        <v>715</v>
      </c>
      <c r="E792" s="17" t="s">
        <v>705</v>
      </c>
      <c r="F792" s="18" t="s">
        <v>816</v>
      </c>
      <c r="G792" s="19">
        <v>0</v>
      </c>
      <c r="H792" s="19">
        <v>0</v>
      </c>
      <c r="I792" s="19">
        <v>0</v>
      </c>
      <c r="J792" s="19">
        <v>0</v>
      </c>
      <c r="K792" s="19">
        <v>0</v>
      </c>
      <c r="L792" s="19">
        <v>0</v>
      </c>
      <c r="M792" s="19">
        <v>0</v>
      </c>
      <c r="N792" s="19">
        <v>0</v>
      </c>
      <c r="O792" s="19">
        <v>0</v>
      </c>
      <c r="P792" s="19">
        <v>0</v>
      </c>
      <c r="Q792" s="19">
        <v>0</v>
      </c>
      <c r="R792" s="19">
        <v>0</v>
      </c>
      <c r="S792" s="19">
        <v>0</v>
      </c>
      <c r="T792" s="19">
        <v>0</v>
      </c>
      <c r="U792" s="19">
        <v>0</v>
      </c>
      <c r="V792" s="19">
        <v>0</v>
      </c>
      <c r="W792" s="19">
        <v>0</v>
      </c>
      <c r="X792" s="19">
        <v>0</v>
      </c>
      <c r="Y792" s="19">
        <v>0</v>
      </c>
      <c r="Z792" s="19">
        <v>0</v>
      </c>
      <c r="AA792" s="19">
        <v>0</v>
      </c>
      <c r="AB792" s="19">
        <v>0</v>
      </c>
      <c r="AC792" s="19">
        <v>0</v>
      </c>
      <c r="AD792" s="19">
        <v>0</v>
      </c>
      <c r="AE792" s="19">
        <v>0</v>
      </c>
      <c r="AF792" s="19">
        <v>0</v>
      </c>
      <c r="AG792" s="19">
        <v>0</v>
      </c>
      <c r="AH792" s="19">
        <v>0</v>
      </c>
      <c r="AI792" s="19">
        <v>0</v>
      </c>
      <c r="AJ792" s="19">
        <v>0</v>
      </c>
      <c r="AK792" s="19">
        <v>0</v>
      </c>
      <c r="AL792" s="19">
        <v>0</v>
      </c>
      <c r="AM792" s="19">
        <v>0</v>
      </c>
      <c r="AN792" s="19">
        <v>0</v>
      </c>
      <c r="AO792" s="19">
        <v>0</v>
      </c>
      <c r="AP792" s="19">
        <v>0</v>
      </c>
    </row>
    <row r="793" spans="1:42" hidden="1">
      <c r="A793" s="15" t="s">
        <v>697</v>
      </c>
      <c r="B793" s="16" t="s">
        <v>698</v>
      </c>
      <c r="C793" s="17" t="s">
        <v>212</v>
      </c>
      <c r="D793" s="17" t="s">
        <v>715</v>
      </c>
      <c r="E793" s="17" t="s">
        <v>709</v>
      </c>
      <c r="F793" s="18" t="s">
        <v>817</v>
      </c>
      <c r="G793" s="19">
        <v>0</v>
      </c>
      <c r="H793" s="19">
        <v>0</v>
      </c>
      <c r="I793" s="19">
        <v>0</v>
      </c>
      <c r="J793" s="19">
        <v>0</v>
      </c>
      <c r="K793" s="19">
        <v>0</v>
      </c>
      <c r="L793" s="19">
        <v>0</v>
      </c>
      <c r="M793" s="19">
        <v>0</v>
      </c>
      <c r="N793" s="19">
        <v>0</v>
      </c>
      <c r="O793" s="19">
        <v>0</v>
      </c>
      <c r="P793" s="19">
        <v>0</v>
      </c>
      <c r="Q793" s="19">
        <v>0</v>
      </c>
      <c r="R793" s="19">
        <v>0</v>
      </c>
      <c r="S793" s="19">
        <v>0</v>
      </c>
      <c r="T793" s="19">
        <v>0</v>
      </c>
      <c r="U793" s="19">
        <v>0</v>
      </c>
      <c r="V793" s="19">
        <v>0</v>
      </c>
      <c r="W793" s="19">
        <v>0</v>
      </c>
      <c r="X793" s="19">
        <v>0</v>
      </c>
      <c r="Y793" s="19">
        <v>0</v>
      </c>
      <c r="Z793" s="19">
        <v>0</v>
      </c>
      <c r="AA793" s="19">
        <v>0</v>
      </c>
      <c r="AB793" s="19">
        <v>0</v>
      </c>
      <c r="AC793" s="19">
        <v>0</v>
      </c>
      <c r="AD793" s="19">
        <v>0</v>
      </c>
      <c r="AE793" s="19">
        <v>0</v>
      </c>
      <c r="AF793" s="19">
        <v>0</v>
      </c>
      <c r="AG793" s="19">
        <v>0</v>
      </c>
      <c r="AH793" s="19">
        <v>0</v>
      </c>
      <c r="AI793" s="19">
        <v>0</v>
      </c>
      <c r="AJ793" s="19">
        <v>0</v>
      </c>
      <c r="AK793" s="19">
        <v>0</v>
      </c>
      <c r="AL793" s="19">
        <v>0</v>
      </c>
      <c r="AM793" s="19">
        <v>0</v>
      </c>
      <c r="AN793" s="19">
        <v>0</v>
      </c>
      <c r="AO793" s="19">
        <v>0</v>
      </c>
      <c r="AP793" s="19">
        <v>0</v>
      </c>
    </row>
    <row r="794" spans="1:42" hidden="1">
      <c r="A794" s="15" t="s">
        <v>697</v>
      </c>
      <c r="B794" s="16" t="s">
        <v>698</v>
      </c>
      <c r="C794" s="17" t="s">
        <v>212</v>
      </c>
      <c r="D794" s="17" t="s">
        <v>715</v>
      </c>
      <c r="E794" s="17" t="s">
        <v>232</v>
      </c>
      <c r="F794" s="18" t="s">
        <v>716</v>
      </c>
      <c r="G794" s="19">
        <v>0</v>
      </c>
      <c r="H794" s="19">
        <v>0</v>
      </c>
      <c r="I794" s="19">
        <v>0</v>
      </c>
      <c r="J794" s="19">
        <v>0</v>
      </c>
      <c r="K794" s="19">
        <v>0</v>
      </c>
      <c r="L794" s="19">
        <v>0</v>
      </c>
      <c r="M794" s="19">
        <v>0</v>
      </c>
      <c r="N794" s="19">
        <v>12527618.609999999</v>
      </c>
      <c r="O794" s="19">
        <v>0</v>
      </c>
      <c r="P794" s="19">
        <v>0</v>
      </c>
      <c r="Q794" s="19">
        <v>0</v>
      </c>
      <c r="R794" s="19">
        <v>0</v>
      </c>
      <c r="S794" s="19">
        <v>0</v>
      </c>
      <c r="T794" s="19">
        <v>0</v>
      </c>
      <c r="U794" s="19">
        <v>0</v>
      </c>
      <c r="V794" s="19">
        <v>0</v>
      </c>
      <c r="W794" s="19">
        <v>0</v>
      </c>
      <c r="X794" s="19">
        <v>0</v>
      </c>
      <c r="Y794" s="19">
        <v>0</v>
      </c>
      <c r="Z794" s="19">
        <v>0</v>
      </c>
      <c r="AA794" s="19">
        <v>0</v>
      </c>
      <c r="AB794" s="19">
        <v>0</v>
      </c>
      <c r="AC794" s="19">
        <v>0</v>
      </c>
      <c r="AD794" s="19">
        <v>0</v>
      </c>
      <c r="AE794" s="19">
        <v>0</v>
      </c>
      <c r="AF794" s="19">
        <v>0</v>
      </c>
      <c r="AG794" s="19">
        <v>0</v>
      </c>
      <c r="AH794" s="19">
        <v>0</v>
      </c>
      <c r="AI794" s="19">
        <v>0</v>
      </c>
      <c r="AJ794" s="19">
        <v>0</v>
      </c>
      <c r="AK794" s="19">
        <v>0</v>
      </c>
      <c r="AL794" s="19">
        <v>0</v>
      </c>
      <c r="AM794" s="19">
        <v>0</v>
      </c>
      <c r="AN794" s="19">
        <v>0</v>
      </c>
      <c r="AO794" s="19">
        <v>0</v>
      </c>
      <c r="AP794" s="19">
        <v>0</v>
      </c>
    </row>
    <row r="795" spans="1:42" hidden="1">
      <c r="A795" s="15" t="s">
        <v>697</v>
      </c>
      <c r="B795" s="16" t="s">
        <v>698</v>
      </c>
      <c r="C795" s="17" t="s">
        <v>212</v>
      </c>
      <c r="D795" s="17" t="s">
        <v>717</v>
      </c>
      <c r="E795" s="17" t="s">
        <v>701</v>
      </c>
      <c r="F795" s="18" t="s">
        <v>818</v>
      </c>
      <c r="G795" s="19">
        <v>0</v>
      </c>
      <c r="H795" s="19">
        <v>0</v>
      </c>
      <c r="I795" s="19">
        <v>0</v>
      </c>
      <c r="J795" s="19">
        <v>0</v>
      </c>
      <c r="K795" s="19">
        <v>0</v>
      </c>
      <c r="L795" s="19">
        <v>0</v>
      </c>
      <c r="M795" s="19">
        <v>0</v>
      </c>
      <c r="N795" s="19">
        <v>0</v>
      </c>
      <c r="O795" s="19">
        <v>0</v>
      </c>
      <c r="P795" s="19">
        <v>0</v>
      </c>
      <c r="Q795" s="19">
        <v>0</v>
      </c>
      <c r="R795" s="19">
        <v>0</v>
      </c>
      <c r="S795" s="19">
        <v>0</v>
      </c>
      <c r="T795" s="19">
        <v>0</v>
      </c>
      <c r="U795" s="19">
        <v>0</v>
      </c>
      <c r="V795" s="19">
        <v>0</v>
      </c>
      <c r="W795" s="19">
        <v>0</v>
      </c>
      <c r="X795" s="19">
        <v>0</v>
      </c>
      <c r="Y795" s="19">
        <v>0</v>
      </c>
      <c r="Z795" s="19">
        <v>0</v>
      </c>
      <c r="AA795" s="19">
        <v>0</v>
      </c>
      <c r="AB795" s="19">
        <v>0</v>
      </c>
      <c r="AC795" s="19">
        <v>0</v>
      </c>
      <c r="AD795" s="19">
        <v>0</v>
      </c>
      <c r="AE795" s="19">
        <v>0</v>
      </c>
      <c r="AF795" s="19">
        <v>0</v>
      </c>
      <c r="AG795" s="19">
        <v>0</v>
      </c>
      <c r="AH795" s="19">
        <v>0</v>
      </c>
      <c r="AI795" s="19">
        <v>0</v>
      </c>
      <c r="AJ795" s="19">
        <v>0</v>
      </c>
      <c r="AK795" s="19">
        <v>0</v>
      </c>
      <c r="AL795" s="19">
        <v>0</v>
      </c>
      <c r="AM795" s="19">
        <v>0</v>
      </c>
      <c r="AN795" s="19">
        <v>0</v>
      </c>
      <c r="AO795" s="19">
        <v>0</v>
      </c>
      <c r="AP795" s="19">
        <v>0</v>
      </c>
    </row>
    <row r="796" spans="1:42" hidden="1">
      <c r="A796" s="15" t="s">
        <v>697</v>
      </c>
      <c r="B796" s="16" t="s">
        <v>698</v>
      </c>
      <c r="C796" s="17" t="s">
        <v>212</v>
      </c>
      <c r="D796" s="17" t="s">
        <v>717</v>
      </c>
      <c r="E796" s="17" t="s">
        <v>703</v>
      </c>
      <c r="F796" s="18" t="s">
        <v>819</v>
      </c>
      <c r="G796" s="19">
        <v>0</v>
      </c>
      <c r="H796" s="19">
        <v>0</v>
      </c>
      <c r="I796" s="19">
        <v>0</v>
      </c>
      <c r="J796" s="19">
        <v>0</v>
      </c>
      <c r="K796" s="19">
        <v>0</v>
      </c>
      <c r="L796" s="19">
        <v>0</v>
      </c>
      <c r="M796" s="19">
        <v>0</v>
      </c>
      <c r="N796" s="19">
        <v>0</v>
      </c>
      <c r="O796" s="19">
        <v>0</v>
      </c>
      <c r="P796" s="19">
        <v>0</v>
      </c>
      <c r="Q796" s="19">
        <v>0</v>
      </c>
      <c r="R796" s="19">
        <v>0</v>
      </c>
      <c r="S796" s="19">
        <v>0</v>
      </c>
      <c r="T796" s="19">
        <v>0</v>
      </c>
      <c r="U796" s="19">
        <v>0</v>
      </c>
      <c r="V796" s="19">
        <v>0</v>
      </c>
      <c r="W796" s="19">
        <v>0</v>
      </c>
      <c r="X796" s="19">
        <v>0</v>
      </c>
      <c r="Y796" s="19">
        <v>0</v>
      </c>
      <c r="Z796" s="19">
        <v>0</v>
      </c>
      <c r="AA796" s="19">
        <v>0</v>
      </c>
      <c r="AB796" s="19">
        <v>0</v>
      </c>
      <c r="AC796" s="19">
        <v>0</v>
      </c>
      <c r="AD796" s="19">
        <v>0</v>
      </c>
      <c r="AE796" s="19">
        <v>0</v>
      </c>
      <c r="AF796" s="19">
        <v>0</v>
      </c>
      <c r="AG796" s="19">
        <v>0</v>
      </c>
      <c r="AH796" s="19">
        <v>0</v>
      </c>
      <c r="AI796" s="19">
        <v>0</v>
      </c>
      <c r="AJ796" s="19">
        <v>0</v>
      </c>
      <c r="AK796" s="19">
        <v>0</v>
      </c>
      <c r="AL796" s="19">
        <v>0</v>
      </c>
      <c r="AM796" s="19">
        <v>0</v>
      </c>
      <c r="AN796" s="19">
        <v>0</v>
      </c>
      <c r="AO796" s="19">
        <v>0</v>
      </c>
      <c r="AP796" s="19">
        <v>0</v>
      </c>
    </row>
    <row r="797" spans="1:42" hidden="1">
      <c r="A797" s="15" t="s">
        <v>697</v>
      </c>
      <c r="B797" s="16" t="s">
        <v>698</v>
      </c>
      <c r="C797" s="17" t="s">
        <v>212</v>
      </c>
      <c r="D797" s="17" t="s">
        <v>717</v>
      </c>
      <c r="E797" s="17" t="s">
        <v>705</v>
      </c>
      <c r="F797" s="18" t="s">
        <v>820</v>
      </c>
      <c r="G797" s="19">
        <v>0</v>
      </c>
      <c r="H797" s="19">
        <v>0</v>
      </c>
      <c r="I797" s="19">
        <v>0</v>
      </c>
      <c r="J797" s="19">
        <v>0</v>
      </c>
      <c r="K797" s="19">
        <v>0</v>
      </c>
      <c r="L797" s="19">
        <v>0</v>
      </c>
      <c r="M797" s="19">
        <v>0</v>
      </c>
      <c r="N797" s="19">
        <v>0</v>
      </c>
      <c r="O797" s="19">
        <v>0</v>
      </c>
      <c r="P797" s="19">
        <v>0</v>
      </c>
      <c r="Q797" s="19">
        <v>0</v>
      </c>
      <c r="R797" s="19">
        <v>0</v>
      </c>
      <c r="S797" s="19">
        <v>0</v>
      </c>
      <c r="T797" s="19">
        <v>0</v>
      </c>
      <c r="U797" s="19">
        <v>0</v>
      </c>
      <c r="V797" s="19">
        <v>0</v>
      </c>
      <c r="W797" s="19">
        <v>0</v>
      </c>
      <c r="X797" s="19">
        <v>0</v>
      </c>
      <c r="Y797" s="19">
        <v>0</v>
      </c>
      <c r="Z797" s="19">
        <v>0</v>
      </c>
      <c r="AA797" s="19">
        <v>0</v>
      </c>
      <c r="AB797" s="19">
        <v>0</v>
      </c>
      <c r="AC797" s="19">
        <v>0</v>
      </c>
      <c r="AD797" s="19">
        <v>0</v>
      </c>
      <c r="AE797" s="19">
        <v>0</v>
      </c>
      <c r="AF797" s="19">
        <v>0</v>
      </c>
      <c r="AG797" s="19">
        <v>0</v>
      </c>
      <c r="AH797" s="19">
        <v>0</v>
      </c>
      <c r="AI797" s="19">
        <v>0</v>
      </c>
      <c r="AJ797" s="19">
        <v>0</v>
      </c>
      <c r="AK797" s="19">
        <v>0</v>
      </c>
      <c r="AL797" s="19">
        <v>0</v>
      </c>
      <c r="AM797" s="19">
        <v>0</v>
      </c>
      <c r="AN797" s="19">
        <v>0</v>
      </c>
      <c r="AO797" s="19">
        <v>0</v>
      </c>
      <c r="AP797" s="19">
        <v>0</v>
      </c>
    </row>
    <row r="798" spans="1:42" hidden="1">
      <c r="A798" s="15" t="s">
        <v>697</v>
      </c>
      <c r="B798" s="16" t="s">
        <v>698</v>
      </c>
      <c r="C798" s="17" t="s">
        <v>212</v>
      </c>
      <c r="D798" s="17" t="s">
        <v>717</v>
      </c>
      <c r="E798" s="17" t="s">
        <v>707</v>
      </c>
      <c r="F798" s="18" t="s">
        <v>821</v>
      </c>
      <c r="G798" s="19">
        <v>0</v>
      </c>
      <c r="H798" s="19">
        <v>0</v>
      </c>
      <c r="I798" s="19">
        <v>0</v>
      </c>
      <c r="J798" s="19">
        <v>0</v>
      </c>
      <c r="K798" s="19">
        <v>0</v>
      </c>
      <c r="L798" s="19">
        <v>0</v>
      </c>
      <c r="M798" s="19">
        <v>0</v>
      </c>
      <c r="N798" s="19">
        <v>0</v>
      </c>
      <c r="O798" s="19">
        <v>0</v>
      </c>
      <c r="P798" s="19">
        <v>0</v>
      </c>
      <c r="Q798" s="19">
        <v>0</v>
      </c>
      <c r="R798" s="19">
        <v>0</v>
      </c>
      <c r="S798" s="19">
        <v>0</v>
      </c>
      <c r="T798" s="19">
        <v>0</v>
      </c>
      <c r="U798" s="19">
        <v>0</v>
      </c>
      <c r="V798" s="19">
        <v>0</v>
      </c>
      <c r="W798" s="19">
        <v>0</v>
      </c>
      <c r="X798" s="19">
        <v>0</v>
      </c>
      <c r="Y798" s="19">
        <v>0</v>
      </c>
      <c r="Z798" s="19">
        <v>0</v>
      </c>
      <c r="AA798" s="19">
        <v>0</v>
      </c>
      <c r="AB798" s="19">
        <v>0</v>
      </c>
      <c r="AC798" s="19">
        <v>0</v>
      </c>
      <c r="AD798" s="19">
        <v>0</v>
      </c>
      <c r="AE798" s="19">
        <v>0</v>
      </c>
      <c r="AF798" s="19">
        <v>0</v>
      </c>
      <c r="AG798" s="19">
        <v>0</v>
      </c>
      <c r="AH798" s="19">
        <v>0</v>
      </c>
      <c r="AI798" s="19">
        <v>0</v>
      </c>
      <c r="AJ798" s="19">
        <v>0</v>
      </c>
      <c r="AK798" s="19">
        <v>0</v>
      </c>
      <c r="AL798" s="19">
        <v>0</v>
      </c>
      <c r="AM798" s="19">
        <v>0</v>
      </c>
      <c r="AN798" s="19">
        <v>0</v>
      </c>
      <c r="AO798" s="19">
        <v>0</v>
      </c>
      <c r="AP798" s="19">
        <v>0</v>
      </c>
    </row>
    <row r="799" spans="1:42" hidden="1">
      <c r="A799" s="15" t="s">
        <v>697</v>
      </c>
      <c r="B799" s="16" t="s">
        <v>698</v>
      </c>
      <c r="C799" s="17" t="s">
        <v>212</v>
      </c>
      <c r="D799" s="17" t="s">
        <v>717</v>
      </c>
      <c r="E799" s="17" t="s">
        <v>709</v>
      </c>
      <c r="F799" s="18" t="s">
        <v>822</v>
      </c>
      <c r="G799" s="19">
        <v>0</v>
      </c>
      <c r="H799" s="19">
        <v>0</v>
      </c>
      <c r="I799" s="19">
        <v>0</v>
      </c>
      <c r="J799" s="19">
        <v>0</v>
      </c>
      <c r="K799" s="19">
        <v>0</v>
      </c>
      <c r="L799" s="19">
        <v>0</v>
      </c>
      <c r="M799" s="19">
        <v>0</v>
      </c>
      <c r="N799" s="19">
        <v>0</v>
      </c>
      <c r="O799" s="19">
        <v>0</v>
      </c>
      <c r="P799" s="19">
        <v>0</v>
      </c>
      <c r="Q799" s="19">
        <v>0</v>
      </c>
      <c r="R799" s="19">
        <v>0</v>
      </c>
      <c r="S799" s="19">
        <v>0</v>
      </c>
      <c r="T799" s="19">
        <v>0</v>
      </c>
      <c r="U799" s="19">
        <v>0</v>
      </c>
      <c r="V799" s="19">
        <v>0</v>
      </c>
      <c r="W799" s="19">
        <v>0</v>
      </c>
      <c r="X799" s="19">
        <v>0</v>
      </c>
      <c r="Y799" s="19">
        <v>0</v>
      </c>
      <c r="Z799" s="19">
        <v>0</v>
      </c>
      <c r="AA799" s="19">
        <v>0</v>
      </c>
      <c r="AB799" s="19">
        <v>0</v>
      </c>
      <c r="AC799" s="19">
        <v>0</v>
      </c>
      <c r="AD799" s="19">
        <v>0</v>
      </c>
      <c r="AE799" s="19">
        <v>0</v>
      </c>
      <c r="AF799" s="19">
        <v>0</v>
      </c>
      <c r="AG799" s="19">
        <v>0</v>
      </c>
      <c r="AH799" s="19">
        <v>0</v>
      </c>
      <c r="AI799" s="19">
        <v>0</v>
      </c>
      <c r="AJ799" s="19">
        <v>0</v>
      </c>
      <c r="AK799" s="19">
        <v>0</v>
      </c>
      <c r="AL799" s="19">
        <v>0</v>
      </c>
      <c r="AM799" s="19">
        <v>0</v>
      </c>
      <c r="AN799" s="19">
        <v>0</v>
      </c>
      <c r="AO799" s="19">
        <v>0</v>
      </c>
      <c r="AP799" s="19">
        <v>0</v>
      </c>
    </row>
    <row r="800" spans="1:42" hidden="1">
      <c r="A800" s="15" t="s">
        <v>697</v>
      </c>
      <c r="B800" s="16" t="s">
        <v>698</v>
      </c>
      <c r="C800" s="17" t="s">
        <v>212</v>
      </c>
      <c r="D800" s="17" t="s">
        <v>717</v>
      </c>
      <c r="E800" s="17" t="s">
        <v>232</v>
      </c>
      <c r="F800" s="18" t="s">
        <v>718</v>
      </c>
      <c r="G800" s="19">
        <v>0</v>
      </c>
      <c r="H800" s="19">
        <v>0</v>
      </c>
      <c r="I800" s="19">
        <v>0</v>
      </c>
      <c r="J800" s="19">
        <v>0</v>
      </c>
      <c r="K800" s="19">
        <v>0</v>
      </c>
      <c r="L800" s="19">
        <v>0</v>
      </c>
      <c r="M800" s="19">
        <v>0</v>
      </c>
      <c r="N800" s="19">
        <v>0</v>
      </c>
      <c r="O800" s="19">
        <v>0</v>
      </c>
      <c r="P800" s="19">
        <v>0</v>
      </c>
      <c r="Q800" s="19">
        <v>0</v>
      </c>
      <c r="R800" s="19">
        <v>13867923.459999999</v>
      </c>
      <c r="S800" s="19">
        <v>0</v>
      </c>
      <c r="T800" s="19">
        <v>0</v>
      </c>
      <c r="U800" s="19">
        <v>0</v>
      </c>
      <c r="V800" s="19">
        <v>0</v>
      </c>
      <c r="W800" s="19">
        <v>0</v>
      </c>
      <c r="X800" s="19">
        <v>0</v>
      </c>
      <c r="Y800" s="19">
        <v>0</v>
      </c>
      <c r="Z800" s="19">
        <v>0</v>
      </c>
      <c r="AA800" s="19">
        <v>0</v>
      </c>
      <c r="AB800" s="19">
        <v>0</v>
      </c>
      <c r="AC800" s="19">
        <v>0</v>
      </c>
      <c r="AD800" s="19">
        <v>0</v>
      </c>
      <c r="AE800" s="19">
        <v>0</v>
      </c>
      <c r="AF800" s="19">
        <v>0</v>
      </c>
      <c r="AG800" s="19">
        <v>0</v>
      </c>
      <c r="AH800" s="19">
        <v>0</v>
      </c>
      <c r="AI800" s="19">
        <v>0</v>
      </c>
      <c r="AJ800" s="19">
        <v>0</v>
      </c>
      <c r="AK800" s="19">
        <v>0</v>
      </c>
      <c r="AL800" s="19">
        <v>0</v>
      </c>
      <c r="AM800" s="19">
        <v>0</v>
      </c>
      <c r="AN800" s="19">
        <v>0</v>
      </c>
      <c r="AO800" s="19">
        <v>0</v>
      </c>
      <c r="AP800" s="19">
        <v>0</v>
      </c>
    </row>
    <row r="801" spans="1:42" hidden="1">
      <c r="A801" s="15" t="s">
        <v>697</v>
      </c>
      <c r="B801" s="16" t="s">
        <v>698</v>
      </c>
      <c r="C801" s="17" t="s">
        <v>212</v>
      </c>
      <c r="D801" s="17" t="s">
        <v>304</v>
      </c>
      <c r="E801" s="17" t="s">
        <v>738</v>
      </c>
      <c r="F801" s="18" t="s">
        <v>823</v>
      </c>
      <c r="G801" s="19">
        <v>0</v>
      </c>
      <c r="H801" s="19">
        <v>0</v>
      </c>
      <c r="I801" s="19">
        <v>0</v>
      </c>
      <c r="J801" s="19">
        <v>0</v>
      </c>
      <c r="K801" s="19">
        <v>0</v>
      </c>
      <c r="L801" s="19">
        <v>0</v>
      </c>
      <c r="M801" s="19">
        <v>0</v>
      </c>
      <c r="N801" s="19">
        <v>0</v>
      </c>
      <c r="O801" s="19">
        <v>0</v>
      </c>
      <c r="P801" s="19">
        <v>0</v>
      </c>
      <c r="Q801" s="19">
        <v>0</v>
      </c>
      <c r="R801" s="19">
        <v>0</v>
      </c>
      <c r="S801" s="19">
        <v>0</v>
      </c>
      <c r="T801" s="19">
        <v>0</v>
      </c>
      <c r="U801" s="19">
        <v>0</v>
      </c>
      <c r="V801" s="19">
        <v>0</v>
      </c>
      <c r="W801" s="19">
        <v>0</v>
      </c>
      <c r="X801" s="19">
        <v>0</v>
      </c>
      <c r="Y801" s="19">
        <v>0</v>
      </c>
      <c r="Z801" s="19">
        <v>0</v>
      </c>
      <c r="AA801" s="19">
        <v>0</v>
      </c>
      <c r="AB801" s="19">
        <v>0</v>
      </c>
      <c r="AC801" s="19">
        <v>0</v>
      </c>
      <c r="AD801" s="19">
        <v>0</v>
      </c>
      <c r="AE801" s="19">
        <v>0</v>
      </c>
      <c r="AF801" s="19">
        <v>0</v>
      </c>
      <c r="AG801" s="19">
        <v>0</v>
      </c>
      <c r="AH801" s="19">
        <v>0</v>
      </c>
      <c r="AI801" s="19">
        <v>0</v>
      </c>
      <c r="AJ801" s="19">
        <v>0</v>
      </c>
      <c r="AK801" s="19">
        <v>0</v>
      </c>
      <c r="AL801" s="19">
        <v>0</v>
      </c>
      <c r="AM801" s="19">
        <v>0</v>
      </c>
      <c r="AN801" s="19">
        <v>0</v>
      </c>
      <c r="AO801" s="19">
        <v>0</v>
      </c>
      <c r="AP801" s="19">
        <v>0</v>
      </c>
    </row>
    <row r="802" spans="1:42" hidden="1">
      <c r="A802" s="15" t="s">
        <v>697</v>
      </c>
      <c r="B802" s="16" t="s">
        <v>698</v>
      </c>
      <c r="C802" s="17" t="s">
        <v>212</v>
      </c>
      <c r="D802" s="17" t="s">
        <v>304</v>
      </c>
      <c r="E802" s="17" t="s">
        <v>701</v>
      </c>
      <c r="F802" s="18" t="s">
        <v>824</v>
      </c>
      <c r="G802" s="19">
        <v>0</v>
      </c>
      <c r="H802" s="19">
        <v>0</v>
      </c>
      <c r="I802" s="19">
        <v>0</v>
      </c>
      <c r="J802" s="19">
        <v>0</v>
      </c>
      <c r="K802" s="19">
        <v>0</v>
      </c>
      <c r="L802" s="19">
        <v>0</v>
      </c>
      <c r="M802" s="19">
        <v>0</v>
      </c>
      <c r="N802" s="19">
        <v>0</v>
      </c>
      <c r="O802" s="19">
        <v>0</v>
      </c>
      <c r="P802" s="19">
        <v>0</v>
      </c>
      <c r="Q802" s="19">
        <v>0</v>
      </c>
      <c r="R802" s="19">
        <v>0</v>
      </c>
      <c r="S802" s="19">
        <v>0</v>
      </c>
      <c r="T802" s="19">
        <v>0</v>
      </c>
      <c r="U802" s="19">
        <v>0</v>
      </c>
      <c r="V802" s="19">
        <v>0</v>
      </c>
      <c r="W802" s="19">
        <v>0</v>
      </c>
      <c r="X802" s="19">
        <v>0</v>
      </c>
      <c r="Y802" s="19">
        <v>0</v>
      </c>
      <c r="Z802" s="19">
        <v>0</v>
      </c>
      <c r="AA802" s="19">
        <v>0</v>
      </c>
      <c r="AB802" s="19">
        <v>0</v>
      </c>
      <c r="AC802" s="19">
        <v>0</v>
      </c>
      <c r="AD802" s="19">
        <v>0</v>
      </c>
      <c r="AE802" s="19">
        <v>0</v>
      </c>
      <c r="AF802" s="19">
        <v>0</v>
      </c>
      <c r="AG802" s="19">
        <v>0</v>
      </c>
      <c r="AH802" s="19">
        <v>0</v>
      </c>
      <c r="AI802" s="19">
        <v>0</v>
      </c>
      <c r="AJ802" s="19">
        <v>0</v>
      </c>
      <c r="AK802" s="19">
        <v>0</v>
      </c>
      <c r="AL802" s="19">
        <v>0</v>
      </c>
      <c r="AM802" s="19">
        <v>0</v>
      </c>
      <c r="AN802" s="19">
        <v>0</v>
      </c>
      <c r="AO802" s="19">
        <v>0</v>
      </c>
      <c r="AP802" s="19">
        <v>0</v>
      </c>
    </row>
    <row r="803" spans="1:42" hidden="1">
      <c r="A803" s="15" t="s">
        <v>697</v>
      </c>
      <c r="B803" s="16" t="s">
        <v>698</v>
      </c>
      <c r="C803" s="17" t="s">
        <v>212</v>
      </c>
      <c r="D803" s="17" t="s">
        <v>304</v>
      </c>
      <c r="E803" s="17" t="s">
        <v>701</v>
      </c>
      <c r="F803" s="18" t="s">
        <v>825</v>
      </c>
      <c r="G803" s="19">
        <v>0</v>
      </c>
      <c r="H803" s="19">
        <v>0</v>
      </c>
      <c r="I803" s="19">
        <v>0</v>
      </c>
      <c r="J803" s="19">
        <v>0</v>
      </c>
      <c r="K803" s="19">
        <v>0</v>
      </c>
      <c r="L803" s="19">
        <v>0</v>
      </c>
      <c r="M803" s="19">
        <v>0</v>
      </c>
      <c r="N803" s="19">
        <v>0</v>
      </c>
      <c r="O803" s="19">
        <v>0</v>
      </c>
      <c r="P803" s="19">
        <v>0</v>
      </c>
      <c r="Q803" s="19">
        <v>0</v>
      </c>
      <c r="R803" s="19">
        <v>0</v>
      </c>
      <c r="S803" s="19">
        <v>0</v>
      </c>
      <c r="T803" s="19">
        <v>0</v>
      </c>
      <c r="U803" s="19">
        <v>0</v>
      </c>
      <c r="V803" s="19">
        <v>0</v>
      </c>
      <c r="W803" s="19">
        <v>0</v>
      </c>
      <c r="X803" s="19">
        <v>0</v>
      </c>
      <c r="Y803" s="19">
        <v>0</v>
      </c>
      <c r="Z803" s="19">
        <v>0</v>
      </c>
      <c r="AA803" s="19">
        <v>0</v>
      </c>
      <c r="AB803" s="19">
        <v>0</v>
      </c>
      <c r="AC803" s="19">
        <v>0</v>
      </c>
      <c r="AD803" s="19">
        <v>0</v>
      </c>
      <c r="AE803" s="19">
        <v>0</v>
      </c>
      <c r="AF803" s="19">
        <v>0</v>
      </c>
      <c r="AG803" s="19">
        <v>0</v>
      </c>
      <c r="AH803" s="19">
        <v>0</v>
      </c>
      <c r="AI803" s="19">
        <v>0</v>
      </c>
      <c r="AJ803" s="19">
        <v>0</v>
      </c>
      <c r="AK803" s="19">
        <v>0</v>
      </c>
      <c r="AL803" s="19">
        <v>0</v>
      </c>
      <c r="AM803" s="19">
        <v>0</v>
      </c>
      <c r="AN803" s="19">
        <v>0</v>
      </c>
      <c r="AO803" s="19">
        <v>0</v>
      </c>
      <c r="AP803" s="19">
        <v>0</v>
      </c>
    </row>
    <row r="804" spans="1:42" hidden="1">
      <c r="A804" s="15" t="s">
        <v>697</v>
      </c>
      <c r="B804" s="16" t="s">
        <v>698</v>
      </c>
      <c r="C804" s="17" t="s">
        <v>212</v>
      </c>
      <c r="D804" s="17" t="s">
        <v>304</v>
      </c>
      <c r="E804" s="17" t="s">
        <v>703</v>
      </c>
      <c r="F804" s="18" t="s">
        <v>826</v>
      </c>
      <c r="G804" s="19">
        <v>0</v>
      </c>
      <c r="H804" s="19">
        <v>0</v>
      </c>
      <c r="I804" s="19">
        <v>0</v>
      </c>
      <c r="J804" s="19">
        <v>0</v>
      </c>
      <c r="K804" s="19">
        <v>0</v>
      </c>
      <c r="L804" s="19">
        <v>0</v>
      </c>
      <c r="M804" s="19">
        <v>0</v>
      </c>
      <c r="N804" s="19">
        <v>0</v>
      </c>
      <c r="O804" s="19">
        <v>0</v>
      </c>
      <c r="P804" s="19">
        <v>0</v>
      </c>
      <c r="Q804" s="19">
        <v>0</v>
      </c>
      <c r="R804" s="19">
        <v>0</v>
      </c>
      <c r="S804" s="19">
        <v>0</v>
      </c>
      <c r="T804" s="19">
        <v>0</v>
      </c>
      <c r="U804" s="19">
        <v>0</v>
      </c>
      <c r="V804" s="19">
        <v>0</v>
      </c>
      <c r="W804" s="19">
        <v>0</v>
      </c>
      <c r="X804" s="19">
        <v>0</v>
      </c>
      <c r="Y804" s="19">
        <v>0</v>
      </c>
      <c r="Z804" s="19">
        <v>0</v>
      </c>
      <c r="AA804" s="19">
        <v>0</v>
      </c>
      <c r="AB804" s="19">
        <v>0</v>
      </c>
      <c r="AC804" s="19">
        <v>0</v>
      </c>
      <c r="AD804" s="19">
        <v>0</v>
      </c>
      <c r="AE804" s="19">
        <v>0</v>
      </c>
      <c r="AF804" s="19">
        <v>0</v>
      </c>
      <c r="AG804" s="19">
        <v>0</v>
      </c>
      <c r="AH804" s="19">
        <v>0</v>
      </c>
      <c r="AI804" s="19">
        <v>0</v>
      </c>
      <c r="AJ804" s="19">
        <v>0</v>
      </c>
      <c r="AK804" s="19">
        <v>0</v>
      </c>
      <c r="AL804" s="19">
        <v>0</v>
      </c>
      <c r="AM804" s="19">
        <v>0</v>
      </c>
      <c r="AN804" s="19">
        <v>0</v>
      </c>
      <c r="AO804" s="19">
        <v>0</v>
      </c>
      <c r="AP804" s="19">
        <v>0</v>
      </c>
    </row>
    <row r="805" spans="1:42" hidden="1">
      <c r="A805" s="15" t="s">
        <v>697</v>
      </c>
      <c r="B805" s="16" t="s">
        <v>698</v>
      </c>
      <c r="C805" s="17" t="s">
        <v>212</v>
      </c>
      <c r="D805" s="17" t="s">
        <v>304</v>
      </c>
      <c r="E805" s="17" t="s">
        <v>705</v>
      </c>
      <c r="F805" s="18" t="s">
        <v>719</v>
      </c>
      <c r="G805" s="19">
        <v>0</v>
      </c>
      <c r="H805" s="19">
        <v>0</v>
      </c>
      <c r="I805" s="19">
        <v>0</v>
      </c>
      <c r="J805" s="19">
        <v>0</v>
      </c>
      <c r="K805" s="19">
        <v>0</v>
      </c>
      <c r="L805" s="19">
        <v>0</v>
      </c>
      <c r="M805" s="19">
        <v>0</v>
      </c>
      <c r="N805" s="19">
        <v>0</v>
      </c>
      <c r="O805" s="19">
        <v>0</v>
      </c>
      <c r="P805" s="19">
        <v>0</v>
      </c>
      <c r="Q805" s="19">
        <v>0</v>
      </c>
      <c r="R805" s="19">
        <v>0</v>
      </c>
      <c r="S805" s="19">
        <v>0</v>
      </c>
      <c r="T805" s="19">
        <v>0</v>
      </c>
      <c r="U805" s="19">
        <v>0</v>
      </c>
      <c r="V805" s="19">
        <v>0</v>
      </c>
      <c r="W805" s="19">
        <v>0</v>
      </c>
      <c r="X805" s="19">
        <v>0</v>
      </c>
      <c r="Y805" s="19">
        <v>0</v>
      </c>
      <c r="Z805" s="19">
        <v>0</v>
      </c>
      <c r="AA805" s="19">
        <v>0</v>
      </c>
      <c r="AB805" s="19">
        <v>0</v>
      </c>
      <c r="AC805" s="19">
        <v>0</v>
      </c>
      <c r="AD805" s="19">
        <v>0</v>
      </c>
      <c r="AE805" s="19">
        <v>0</v>
      </c>
      <c r="AF805" s="19">
        <v>0</v>
      </c>
      <c r="AG805" s="19">
        <v>0</v>
      </c>
      <c r="AH805" s="19">
        <v>0</v>
      </c>
      <c r="AI805" s="19">
        <v>0</v>
      </c>
      <c r="AJ805" s="19">
        <v>0</v>
      </c>
      <c r="AK805" s="19">
        <v>0</v>
      </c>
      <c r="AL805" s="19">
        <v>0</v>
      </c>
      <c r="AM805" s="19">
        <v>0</v>
      </c>
      <c r="AN805" s="19">
        <v>0</v>
      </c>
      <c r="AO805" s="19">
        <v>0</v>
      </c>
      <c r="AP805" s="19">
        <v>0</v>
      </c>
    </row>
    <row r="806" spans="1:42" hidden="1">
      <c r="A806" s="15" t="s">
        <v>697</v>
      </c>
      <c r="B806" s="16" t="s">
        <v>698</v>
      </c>
      <c r="C806" s="17" t="s">
        <v>212</v>
      </c>
      <c r="D806" s="17" t="s">
        <v>304</v>
      </c>
      <c r="E806" s="17" t="s">
        <v>705</v>
      </c>
      <c r="F806" s="18" t="s">
        <v>827</v>
      </c>
      <c r="G806" s="19">
        <v>0</v>
      </c>
      <c r="H806" s="19">
        <v>0</v>
      </c>
      <c r="I806" s="19">
        <v>0</v>
      </c>
      <c r="J806" s="19">
        <v>0</v>
      </c>
      <c r="K806" s="19">
        <v>0</v>
      </c>
      <c r="L806" s="19">
        <v>0</v>
      </c>
      <c r="M806" s="19">
        <v>0</v>
      </c>
      <c r="N806" s="19">
        <v>0</v>
      </c>
      <c r="O806" s="19">
        <v>0</v>
      </c>
      <c r="P806" s="19">
        <v>0</v>
      </c>
      <c r="Q806" s="19">
        <v>0</v>
      </c>
      <c r="R806" s="19">
        <v>0</v>
      </c>
      <c r="S806" s="19">
        <v>0</v>
      </c>
      <c r="T806" s="19">
        <v>0</v>
      </c>
      <c r="U806" s="19">
        <v>0</v>
      </c>
      <c r="V806" s="19">
        <v>0</v>
      </c>
      <c r="W806" s="19">
        <v>0</v>
      </c>
      <c r="X806" s="19">
        <v>0</v>
      </c>
      <c r="Y806" s="19">
        <v>0</v>
      </c>
      <c r="Z806" s="19">
        <v>0</v>
      </c>
      <c r="AA806" s="19">
        <v>0</v>
      </c>
      <c r="AB806" s="19">
        <v>0</v>
      </c>
      <c r="AC806" s="19">
        <v>0</v>
      </c>
      <c r="AD806" s="19">
        <v>0</v>
      </c>
      <c r="AE806" s="19">
        <v>0</v>
      </c>
      <c r="AF806" s="19">
        <v>0</v>
      </c>
      <c r="AG806" s="19">
        <v>0</v>
      </c>
      <c r="AH806" s="19">
        <v>0</v>
      </c>
      <c r="AI806" s="19">
        <v>0</v>
      </c>
      <c r="AJ806" s="19">
        <v>0</v>
      </c>
      <c r="AK806" s="19">
        <v>0</v>
      </c>
      <c r="AL806" s="19">
        <v>0</v>
      </c>
      <c r="AM806" s="19">
        <v>0</v>
      </c>
      <c r="AN806" s="19">
        <v>0</v>
      </c>
      <c r="AO806" s="19">
        <v>0</v>
      </c>
      <c r="AP806" s="19">
        <v>0</v>
      </c>
    </row>
    <row r="807" spans="1:42" hidden="1">
      <c r="A807" s="15" t="s">
        <v>697</v>
      </c>
      <c r="B807" s="16" t="s">
        <v>698</v>
      </c>
      <c r="C807" s="17" t="s">
        <v>212</v>
      </c>
      <c r="D807" s="17" t="s">
        <v>304</v>
      </c>
      <c r="E807" s="17" t="s">
        <v>705</v>
      </c>
      <c r="F807" s="18" t="s">
        <v>828</v>
      </c>
      <c r="G807" s="19">
        <v>0</v>
      </c>
      <c r="H807" s="19">
        <v>0</v>
      </c>
      <c r="I807" s="19">
        <v>0</v>
      </c>
      <c r="J807" s="19">
        <v>0</v>
      </c>
      <c r="K807" s="19">
        <v>0</v>
      </c>
      <c r="L807" s="19">
        <v>0</v>
      </c>
      <c r="M807" s="19">
        <v>0</v>
      </c>
      <c r="N807" s="19">
        <v>0</v>
      </c>
      <c r="O807" s="19">
        <v>0</v>
      </c>
      <c r="P807" s="19">
        <v>0</v>
      </c>
      <c r="Q807" s="19">
        <v>0</v>
      </c>
      <c r="R807" s="19">
        <v>0</v>
      </c>
      <c r="S807" s="19">
        <v>0</v>
      </c>
      <c r="T807" s="19">
        <v>0</v>
      </c>
      <c r="U807" s="19">
        <v>0</v>
      </c>
      <c r="V807" s="19">
        <v>0</v>
      </c>
      <c r="W807" s="19">
        <v>0</v>
      </c>
      <c r="X807" s="19">
        <v>0</v>
      </c>
      <c r="Y807" s="19">
        <v>0</v>
      </c>
      <c r="Z807" s="19">
        <v>0</v>
      </c>
      <c r="AA807" s="19">
        <v>0</v>
      </c>
      <c r="AB807" s="19">
        <v>0</v>
      </c>
      <c r="AC807" s="19">
        <v>0</v>
      </c>
      <c r="AD807" s="19">
        <v>0</v>
      </c>
      <c r="AE807" s="19">
        <v>0</v>
      </c>
      <c r="AF807" s="19">
        <v>0</v>
      </c>
      <c r="AG807" s="19">
        <v>0</v>
      </c>
      <c r="AH807" s="19">
        <v>0</v>
      </c>
      <c r="AI807" s="19">
        <v>0</v>
      </c>
      <c r="AJ807" s="19">
        <v>0</v>
      </c>
      <c r="AK807" s="19">
        <v>0</v>
      </c>
      <c r="AL807" s="19">
        <v>0</v>
      </c>
      <c r="AM807" s="19">
        <v>0</v>
      </c>
      <c r="AN807" s="19">
        <v>0</v>
      </c>
      <c r="AO807" s="19">
        <v>0</v>
      </c>
      <c r="AP807" s="19">
        <v>0</v>
      </c>
    </row>
    <row r="808" spans="1:42" hidden="1">
      <c r="A808" s="15" t="s">
        <v>697</v>
      </c>
      <c r="B808" s="16" t="s">
        <v>698</v>
      </c>
      <c r="C808" s="17" t="s">
        <v>212</v>
      </c>
      <c r="D808" s="17" t="s">
        <v>304</v>
      </c>
      <c r="E808" s="17" t="s">
        <v>705</v>
      </c>
      <c r="F808" s="18" t="s">
        <v>829</v>
      </c>
      <c r="G808" s="19">
        <v>0</v>
      </c>
      <c r="H808" s="19">
        <v>0</v>
      </c>
      <c r="I808" s="19">
        <v>0</v>
      </c>
      <c r="J808" s="19">
        <v>0</v>
      </c>
      <c r="K808" s="19">
        <v>0</v>
      </c>
      <c r="L808" s="19">
        <v>0</v>
      </c>
      <c r="M808" s="19">
        <v>0</v>
      </c>
      <c r="N808" s="19">
        <v>0</v>
      </c>
      <c r="O808" s="19">
        <v>0</v>
      </c>
      <c r="P808" s="19">
        <v>0</v>
      </c>
      <c r="Q808" s="19">
        <v>0</v>
      </c>
      <c r="R808" s="19">
        <v>0</v>
      </c>
      <c r="S808" s="19">
        <v>0</v>
      </c>
      <c r="T808" s="19">
        <v>0</v>
      </c>
      <c r="U808" s="19">
        <v>0</v>
      </c>
      <c r="V808" s="19">
        <v>0</v>
      </c>
      <c r="W808" s="19">
        <v>0</v>
      </c>
      <c r="X808" s="19">
        <v>0</v>
      </c>
      <c r="Y808" s="19">
        <v>0</v>
      </c>
      <c r="Z808" s="19">
        <v>0</v>
      </c>
      <c r="AA808" s="19">
        <v>0</v>
      </c>
      <c r="AB808" s="19">
        <v>0</v>
      </c>
      <c r="AC808" s="19">
        <v>0</v>
      </c>
      <c r="AD808" s="19">
        <v>0</v>
      </c>
      <c r="AE808" s="19">
        <v>0</v>
      </c>
      <c r="AF808" s="19">
        <v>0</v>
      </c>
      <c r="AG808" s="19">
        <v>0</v>
      </c>
      <c r="AH808" s="19">
        <v>0</v>
      </c>
      <c r="AI808" s="19">
        <v>0</v>
      </c>
      <c r="AJ808" s="19">
        <v>0</v>
      </c>
      <c r="AK808" s="19">
        <v>0</v>
      </c>
      <c r="AL808" s="19">
        <v>0</v>
      </c>
      <c r="AM808" s="19">
        <v>0</v>
      </c>
      <c r="AN808" s="19">
        <v>0</v>
      </c>
      <c r="AO808" s="19">
        <v>0</v>
      </c>
      <c r="AP808" s="19">
        <v>0</v>
      </c>
    </row>
    <row r="809" spans="1:42" hidden="1">
      <c r="A809" s="15" t="s">
        <v>697</v>
      </c>
      <c r="B809" s="16" t="s">
        <v>698</v>
      </c>
      <c r="C809" s="17" t="s">
        <v>212</v>
      </c>
      <c r="D809" s="17" t="s">
        <v>304</v>
      </c>
      <c r="E809" s="17" t="s">
        <v>707</v>
      </c>
      <c r="F809" s="18" t="s">
        <v>830</v>
      </c>
      <c r="G809" s="19">
        <v>0</v>
      </c>
      <c r="H809" s="19">
        <v>0</v>
      </c>
      <c r="I809" s="19">
        <v>0</v>
      </c>
      <c r="J809" s="19">
        <v>0</v>
      </c>
      <c r="K809" s="19">
        <v>0</v>
      </c>
      <c r="L809" s="19">
        <v>0</v>
      </c>
      <c r="M809" s="19">
        <v>0</v>
      </c>
      <c r="N809" s="19">
        <v>0</v>
      </c>
      <c r="O809" s="19">
        <v>0</v>
      </c>
      <c r="P809" s="19">
        <v>0</v>
      </c>
      <c r="Q809" s="19">
        <v>0</v>
      </c>
      <c r="R809" s="19">
        <v>0</v>
      </c>
      <c r="S809" s="19">
        <v>0</v>
      </c>
      <c r="T809" s="19">
        <v>0</v>
      </c>
      <c r="U809" s="19">
        <v>0</v>
      </c>
      <c r="V809" s="19">
        <v>0</v>
      </c>
      <c r="W809" s="19">
        <v>0</v>
      </c>
      <c r="X809" s="19">
        <v>0</v>
      </c>
      <c r="Y809" s="19">
        <v>0</v>
      </c>
      <c r="Z809" s="19">
        <v>0</v>
      </c>
      <c r="AA809" s="19">
        <v>0</v>
      </c>
      <c r="AB809" s="19">
        <v>0</v>
      </c>
      <c r="AC809" s="19">
        <v>0</v>
      </c>
      <c r="AD809" s="19">
        <v>0</v>
      </c>
      <c r="AE809" s="19">
        <v>0</v>
      </c>
      <c r="AF809" s="19">
        <v>0</v>
      </c>
      <c r="AG809" s="19">
        <v>0</v>
      </c>
      <c r="AH809" s="19">
        <v>0</v>
      </c>
      <c r="AI809" s="19">
        <v>0</v>
      </c>
      <c r="AJ809" s="19">
        <v>0</v>
      </c>
      <c r="AK809" s="19">
        <v>0</v>
      </c>
      <c r="AL809" s="19">
        <v>0</v>
      </c>
      <c r="AM809" s="19">
        <v>0</v>
      </c>
      <c r="AN809" s="19">
        <v>0</v>
      </c>
      <c r="AO809" s="19">
        <v>0</v>
      </c>
      <c r="AP809" s="19">
        <v>0</v>
      </c>
    </row>
    <row r="810" spans="1:42" hidden="1">
      <c r="A810" s="15" t="s">
        <v>697</v>
      </c>
      <c r="B810" s="16" t="s">
        <v>698</v>
      </c>
      <c r="C810" s="17" t="s">
        <v>212</v>
      </c>
      <c r="D810" s="17" t="s">
        <v>304</v>
      </c>
      <c r="E810" s="17" t="s">
        <v>707</v>
      </c>
      <c r="F810" s="18" t="s">
        <v>831</v>
      </c>
      <c r="G810" s="19">
        <v>0</v>
      </c>
      <c r="H810" s="19">
        <v>0</v>
      </c>
      <c r="I810" s="19">
        <v>0</v>
      </c>
      <c r="J810" s="19">
        <v>0</v>
      </c>
      <c r="K810" s="19">
        <v>0</v>
      </c>
      <c r="L810" s="19">
        <v>0</v>
      </c>
      <c r="M810" s="19">
        <v>0</v>
      </c>
      <c r="N810" s="19">
        <v>0</v>
      </c>
      <c r="O810" s="19">
        <v>0</v>
      </c>
      <c r="P810" s="19">
        <v>0</v>
      </c>
      <c r="Q810" s="19">
        <v>0</v>
      </c>
      <c r="R810" s="19">
        <v>0</v>
      </c>
      <c r="S810" s="19">
        <v>0</v>
      </c>
      <c r="T810" s="19">
        <v>0</v>
      </c>
      <c r="U810" s="19">
        <v>0</v>
      </c>
      <c r="V810" s="19">
        <v>0</v>
      </c>
      <c r="W810" s="19">
        <v>0</v>
      </c>
      <c r="X810" s="19">
        <v>0</v>
      </c>
      <c r="Y810" s="19">
        <v>0</v>
      </c>
      <c r="Z810" s="19">
        <v>0</v>
      </c>
      <c r="AA810" s="19">
        <v>0</v>
      </c>
      <c r="AB810" s="19">
        <v>0</v>
      </c>
      <c r="AC810" s="19">
        <v>0</v>
      </c>
      <c r="AD810" s="19">
        <v>0</v>
      </c>
      <c r="AE810" s="19">
        <v>0</v>
      </c>
      <c r="AF810" s="19">
        <v>0</v>
      </c>
      <c r="AG810" s="19">
        <v>0</v>
      </c>
      <c r="AH810" s="19">
        <v>0</v>
      </c>
      <c r="AI810" s="19">
        <v>0</v>
      </c>
      <c r="AJ810" s="19">
        <v>0</v>
      </c>
      <c r="AK810" s="19">
        <v>0</v>
      </c>
      <c r="AL810" s="19">
        <v>0</v>
      </c>
      <c r="AM810" s="19">
        <v>0</v>
      </c>
      <c r="AN810" s="19">
        <v>0</v>
      </c>
      <c r="AO810" s="19">
        <v>0</v>
      </c>
      <c r="AP810" s="19">
        <v>0</v>
      </c>
    </row>
    <row r="811" spans="1:42" hidden="1">
      <c r="A811" s="15" t="s">
        <v>697</v>
      </c>
      <c r="B811" s="16" t="s">
        <v>698</v>
      </c>
      <c r="C811" s="17" t="s">
        <v>212</v>
      </c>
      <c r="D811" s="17" t="s">
        <v>304</v>
      </c>
      <c r="E811" s="17" t="s">
        <v>709</v>
      </c>
      <c r="F811" s="18" t="s">
        <v>832</v>
      </c>
      <c r="G811" s="19">
        <v>0</v>
      </c>
      <c r="H811" s="19">
        <v>0</v>
      </c>
      <c r="I811" s="19">
        <v>0</v>
      </c>
      <c r="J811" s="19">
        <v>0</v>
      </c>
      <c r="K811" s="19">
        <v>0</v>
      </c>
      <c r="L811" s="19">
        <v>0</v>
      </c>
      <c r="M811" s="19">
        <v>0</v>
      </c>
      <c r="N811" s="19">
        <v>0</v>
      </c>
      <c r="O811" s="19">
        <v>0</v>
      </c>
      <c r="P811" s="19">
        <v>0</v>
      </c>
      <c r="Q811" s="19">
        <v>0</v>
      </c>
      <c r="R811" s="19">
        <v>0</v>
      </c>
      <c r="S811" s="19">
        <v>0</v>
      </c>
      <c r="T811" s="19">
        <v>0</v>
      </c>
      <c r="U811" s="19">
        <v>0</v>
      </c>
      <c r="V811" s="19">
        <v>0</v>
      </c>
      <c r="W811" s="19">
        <v>0</v>
      </c>
      <c r="X811" s="19">
        <v>0</v>
      </c>
      <c r="Y811" s="19">
        <v>0</v>
      </c>
      <c r="Z811" s="19">
        <v>0</v>
      </c>
      <c r="AA811" s="19">
        <v>0</v>
      </c>
      <c r="AB811" s="19">
        <v>0</v>
      </c>
      <c r="AC811" s="19">
        <v>0</v>
      </c>
      <c r="AD811" s="19">
        <v>0</v>
      </c>
      <c r="AE811" s="19">
        <v>0</v>
      </c>
      <c r="AF811" s="19">
        <v>0</v>
      </c>
      <c r="AG811" s="19">
        <v>0</v>
      </c>
      <c r="AH811" s="19">
        <v>0</v>
      </c>
      <c r="AI811" s="19">
        <v>0</v>
      </c>
      <c r="AJ811" s="19">
        <v>0</v>
      </c>
      <c r="AK811" s="19">
        <v>0</v>
      </c>
      <c r="AL811" s="19">
        <v>0</v>
      </c>
      <c r="AM811" s="19">
        <v>0</v>
      </c>
      <c r="AN811" s="19">
        <v>0</v>
      </c>
      <c r="AO811" s="19">
        <v>0</v>
      </c>
      <c r="AP811" s="19">
        <v>0</v>
      </c>
    </row>
    <row r="812" spans="1:42" hidden="1">
      <c r="A812" s="15" t="s">
        <v>697</v>
      </c>
      <c r="B812" s="16" t="s">
        <v>698</v>
      </c>
      <c r="C812" s="17" t="s">
        <v>212</v>
      </c>
      <c r="D812" s="17" t="s">
        <v>304</v>
      </c>
      <c r="E812" s="17" t="s">
        <v>709</v>
      </c>
      <c r="F812" s="18" t="s">
        <v>833</v>
      </c>
      <c r="G812" s="19">
        <v>0</v>
      </c>
      <c r="H812" s="19">
        <v>0</v>
      </c>
      <c r="I812" s="19">
        <v>0</v>
      </c>
      <c r="J812" s="19">
        <v>0</v>
      </c>
      <c r="K812" s="19">
        <v>0</v>
      </c>
      <c r="L812" s="19">
        <v>0</v>
      </c>
      <c r="M812" s="19">
        <v>0</v>
      </c>
      <c r="N812" s="19">
        <v>0</v>
      </c>
      <c r="O812" s="19">
        <v>0</v>
      </c>
      <c r="P812" s="19">
        <v>0</v>
      </c>
      <c r="Q812" s="19">
        <v>0</v>
      </c>
      <c r="R812" s="19">
        <v>0</v>
      </c>
      <c r="S812" s="19">
        <v>0</v>
      </c>
      <c r="T812" s="19">
        <v>0</v>
      </c>
      <c r="U812" s="19">
        <v>0</v>
      </c>
      <c r="V812" s="19">
        <v>0</v>
      </c>
      <c r="W812" s="19">
        <v>0</v>
      </c>
      <c r="X812" s="19">
        <v>0</v>
      </c>
      <c r="Y812" s="19">
        <v>0</v>
      </c>
      <c r="Z812" s="19">
        <v>0</v>
      </c>
      <c r="AA812" s="19">
        <v>0</v>
      </c>
      <c r="AB812" s="19">
        <v>0</v>
      </c>
      <c r="AC812" s="19">
        <v>0</v>
      </c>
      <c r="AD812" s="19">
        <v>0</v>
      </c>
      <c r="AE812" s="19">
        <v>0</v>
      </c>
      <c r="AF812" s="19">
        <v>0</v>
      </c>
      <c r="AG812" s="19">
        <v>0</v>
      </c>
      <c r="AH812" s="19">
        <v>0</v>
      </c>
      <c r="AI812" s="19">
        <v>0</v>
      </c>
      <c r="AJ812" s="19">
        <v>0</v>
      </c>
      <c r="AK812" s="19">
        <v>0</v>
      </c>
      <c r="AL812" s="19">
        <v>0</v>
      </c>
      <c r="AM812" s="19">
        <v>0</v>
      </c>
      <c r="AN812" s="19">
        <v>0</v>
      </c>
      <c r="AO812" s="19">
        <v>0</v>
      </c>
      <c r="AP812" s="19">
        <v>0</v>
      </c>
    </row>
    <row r="813" spans="1:42" hidden="1">
      <c r="A813" s="15" t="s">
        <v>697</v>
      </c>
      <c r="B813" s="16" t="s">
        <v>698</v>
      </c>
      <c r="C813" s="17" t="s">
        <v>212</v>
      </c>
      <c r="D813" s="17" t="s">
        <v>304</v>
      </c>
      <c r="E813" s="17" t="s">
        <v>711</v>
      </c>
      <c r="F813" s="18" t="s">
        <v>834</v>
      </c>
      <c r="G813" s="19">
        <v>0</v>
      </c>
      <c r="H813" s="19">
        <v>0</v>
      </c>
      <c r="I813" s="19">
        <v>0</v>
      </c>
      <c r="J813" s="19">
        <v>0</v>
      </c>
      <c r="K813" s="19">
        <v>0</v>
      </c>
      <c r="L813" s="19">
        <v>0</v>
      </c>
      <c r="M813" s="19">
        <v>0</v>
      </c>
      <c r="N813" s="19">
        <v>0</v>
      </c>
      <c r="O813" s="19">
        <v>0</v>
      </c>
      <c r="P813" s="19">
        <v>0</v>
      </c>
      <c r="Q813" s="19">
        <v>0</v>
      </c>
      <c r="R813" s="19">
        <v>0</v>
      </c>
      <c r="S813" s="19">
        <v>0</v>
      </c>
      <c r="T813" s="19">
        <v>0</v>
      </c>
      <c r="U813" s="19">
        <v>0</v>
      </c>
      <c r="V813" s="19">
        <v>0</v>
      </c>
      <c r="W813" s="19">
        <v>0</v>
      </c>
      <c r="X813" s="19">
        <v>0</v>
      </c>
      <c r="Y813" s="19">
        <v>0</v>
      </c>
      <c r="Z813" s="19">
        <v>0</v>
      </c>
      <c r="AA813" s="19">
        <v>0</v>
      </c>
      <c r="AB813" s="19">
        <v>0</v>
      </c>
      <c r="AC813" s="19">
        <v>0</v>
      </c>
      <c r="AD813" s="19">
        <v>0</v>
      </c>
      <c r="AE813" s="19">
        <v>0</v>
      </c>
      <c r="AF813" s="19">
        <v>0</v>
      </c>
      <c r="AG813" s="19">
        <v>0</v>
      </c>
      <c r="AH813" s="19">
        <v>0</v>
      </c>
      <c r="AI813" s="19">
        <v>0</v>
      </c>
      <c r="AJ813" s="19">
        <v>0</v>
      </c>
      <c r="AK813" s="19">
        <v>0</v>
      </c>
      <c r="AL813" s="19">
        <v>0</v>
      </c>
      <c r="AM813" s="19">
        <v>0</v>
      </c>
      <c r="AN813" s="19">
        <v>0</v>
      </c>
      <c r="AO813" s="19">
        <v>0</v>
      </c>
      <c r="AP813" s="19">
        <v>0</v>
      </c>
    </row>
    <row r="814" spans="1:42" hidden="1">
      <c r="A814" s="15" t="s">
        <v>697</v>
      </c>
      <c r="B814" s="16" t="s">
        <v>698</v>
      </c>
      <c r="C814" s="17" t="s">
        <v>212</v>
      </c>
      <c r="D814" s="17" t="s">
        <v>304</v>
      </c>
      <c r="E814" s="17" t="s">
        <v>711</v>
      </c>
      <c r="F814" s="18" t="s">
        <v>835</v>
      </c>
      <c r="G814" s="19">
        <v>0</v>
      </c>
      <c r="H814" s="19">
        <v>0</v>
      </c>
      <c r="I814" s="19">
        <v>0</v>
      </c>
      <c r="J814" s="19">
        <v>0</v>
      </c>
      <c r="K814" s="19">
        <v>0</v>
      </c>
      <c r="L814" s="19">
        <v>0</v>
      </c>
      <c r="M814" s="19">
        <v>0</v>
      </c>
      <c r="N814" s="19">
        <v>0</v>
      </c>
      <c r="O814" s="19">
        <v>0</v>
      </c>
      <c r="P814" s="19">
        <v>0</v>
      </c>
      <c r="Q814" s="19">
        <v>0</v>
      </c>
      <c r="R814" s="19">
        <v>0</v>
      </c>
      <c r="S814" s="19">
        <v>0</v>
      </c>
      <c r="T814" s="19">
        <v>0</v>
      </c>
      <c r="U814" s="19">
        <v>0</v>
      </c>
      <c r="V814" s="19">
        <v>0</v>
      </c>
      <c r="W814" s="19">
        <v>0</v>
      </c>
      <c r="X814" s="19">
        <v>0</v>
      </c>
      <c r="Y814" s="19">
        <v>0</v>
      </c>
      <c r="Z814" s="19">
        <v>0</v>
      </c>
      <c r="AA814" s="19">
        <v>0</v>
      </c>
      <c r="AB814" s="19">
        <v>0</v>
      </c>
      <c r="AC814" s="19">
        <v>0</v>
      </c>
      <c r="AD814" s="19">
        <v>0</v>
      </c>
      <c r="AE814" s="19">
        <v>0</v>
      </c>
      <c r="AF814" s="19">
        <v>0</v>
      </c>
      <c r="AG814" s="19">
        <v>0</v>
      </c>
      <c r="AH814" s="19">
        <v>0</v>
      </c>
      <c r="AI814" s="19">
        <v>0</v>
      </c>
      <c r="AJ814" s="19">
        <v>0</v>
      </c>
      <c r="AK814" s="19">
        <v>0</v>
      </c>
      <c r="AL814" s="19">
        <v>0</v>
      </c>
      <c r="AM814" s="19">
        <v>0</v>
      </c>
      <c r="AN814" s="19">
        <v>0</v>
      </c>
      <c r="AO814" s="19">
        <v>0</v>
      </c>
      <c r="AP814" s="19">
        <v>0</v>
      </c>
    </row>
    <row r="815" spans="1:42" hidden="1">
      <c r="A815" s="15" t="s">
        <v>697</v>
      </c>
      <c r="B815" s="16" t="s">
        <v>698</v>
      </c>
      <c r="C815" s="17" t="s">
        <v>212</v>
      </c>
      <c r="D815" s="17" t="s">
        <v>304</v>
      </c>
      <c r="E815" s="17" t="s">
        <v>766</v>
      </c>
      <c r="F815" s="18" t="s">
        <v>836</v>
      </c>
      <c r="G815" s="19">
        <v>0</v>
      </c>
      <c r="H815" s="19">
        <v>0</v>
      </c>
      <c r="I815" s="19">
        <v>0</v>
      </c>
      <c r="J815" s="19">
        <v>0</v>
      </c>
      <c r="K815" s="19">
        <v>0</v>
      </c>
      <c r="L815" s="19">
        <v>0</v>
      </c>
      <c r="M815" s="19">
        <v>0</v>
      </c>
      <c r="N815" s="19">
        <v>0</v>
      </c>
      <c r="O815" s="19">
        <v>0</v>
      </c>
      <c r="P815" s="19">
        <v>0</v>
      </c>
      <c r="Q815" s="19">
        <v>0</v>
      </c>
      <c r="R815" s="19">
        <v>0</v>
      </c>
      <c r="S815" s="19">
        <v>0</v>
      </c>
      <c r="T815" s="19">
        <v>0</v>
      </c>
      <c r="U815" s="19">
        <v>0</v>
      </c>
      <c r="V815" s="19">
        <v>0</v>
      </c>
      <c r="W815" s="19">
        <v>0</v>
      </c>
      <c r="X815" s="19">
        <v>0</v>
      </c>
      <c r="Y815" s="19">
        <v>0</v>
      </c>
      <c r="Z815" s="19">
        <v>0</v>
      </c>
      <c r="AA815" s="19">
        <v>0</v>
      </c>
      <c r="AB815" s="19">
        <v>0</v>
      </c>
      <c r="AC815" s="19">
        <v>0</v>
      </c>
      <c r="AD815" s="19">
        <v>0</v>
      </c>
      <c r="AE815" s="19">
        <v>0</v>
      </c>
      <c r="AF815" s="19">
        <v>0</v>
      </c>
      <c r="AG815" s="19">
        <v>0</v>
      </c>
      <c r="AH815" s="19">
        <v>0</v>
      </c>
      <c r="AI815" s="19">
        <v>0</v>
      </c>
      <c r="AJ815" s="19">
        <v>0</v>
      </c>
      <c r="AK815" s="19">
        <v>0</v>
      </c>
      <c r="AL815" s="19">
        <v>0</v>
      </c>
      <c r="AM815" s="19">
        <v>0</v>
      </c>
      <c r="AN815" s="19">
        <v>0</v>
      </c>
      <c r="AO815" s="19">
        <v>0</v>
      </c>
      <c r="AP815" s="19">
        <v>0</v>
      </c>
    </row>
    <row r="816" spans="1:42" hidden="1">
      <c r="A816" s="15" t="s">
        <v>697</v>
      </c>
      <c r="B816" s="16" t="s">
        <v>698</v>
      </c>
      <c r="C816" s="17" t="s">
        <v>212</v>
      </c>
      <c r="D816" s="17" t="s">
        <v>304</v>
      </c>
      <c r="E816" s="17" t="s">
        <v>766</v>
      </c>
      <c r="F816" s="18" t="s">
        <v>837</v>
      </c>
      <c r="G816" s="19">
        <v>0</v>
      </c>
      <c r="H816" s="19">
        <v>0</v>
      </c>
      <c r="I816" s="19">
        <v>0</v>
      </c>
      <c r="J816" s="19">
        <v>0</v>
      </c>
      <c r="K816" s="19">
        <v>0</v>
      </c>
      <c r="L816" s="19">
        <v>0</v>
      </c>
      <c r="M816" s="19">
        <v>0</v>
      </c>
      <c r="N816" s="19">
        <v>0</v>
      </c>
      <c r="O816" s="19">
        <v>0</v>
      </c>
      <c r="P816" s="19">
        <v>0</v>
      </c>
      <c r="Q816" s="19">
        <v>0</v>
      </c>
      <c r="R816" s="19">
        <v>0</v>
      </c>
      <c r="S816" s="19">
        <v>0</v>
      </c>
      <c r="T816" s="19">
        <v>0</v>
      </c>
      <c r="U816" s="19">
        <v>0</v>
      </c>
      <c r="V816" s="19">
        <v>0</v>
      </c>
      <c r="W816" s="19">
        <v>0</v>
      </c>
      <c r="X816" s="19">
        <v>0</v>
      </c>
      <c r="Y816" s="19">
        <v>0</v>
      </c>
      <c r="Z816" s="19">
        <v>0</v>
      </c>
      <c r="AA816" s="19">
        <v>0</v>
      </c>
      <c r="AB816" s="19">
        <v>0</v>
      </c>
      <c r="AC816" s="19">
        <v>0</v>
      </c>
      <c r="AD816" s="19">
        <v>0</v>
      </c>
      <c r="AE816" s="19">
        <v>0</v>
      </c>
      <c r="AF816" s="19">
        <v>0</v>
      </c>
      <c r="AG816" s="19">
        <v>0</v>
      </c>
      <c r="AH816" s="19">
        <v>0</v>
      </c>
      <c r="AI816" s="19">
        <v>0</v>
      </c>
      <c r="AJ816" s="19">
        <v>0</v>
      </c>
      <c r="AK816" s="19">
        <v>0</v>
      </c>
      <c r="AL816" s="19">
        <v>0</v>
      </c>
      <c r="AM816" s="19">
        <v>0</v>
      </c>
      <c r="AN816" s="19">
        <v>0</v>
      </c>
      <c r="AO816" s="19">
        <v>0</v>
      </c>
      <c r="AP816" s="19">
        <v>0</v>
      </c>
    </row>
    <row r="817" spans="1:42" hidden="1">
      <c r="A817" s="15" t="s">
        <v>697</v>
      </c>
      <c r="B817" s="16" t="s">
        <v>698</v>
      </c>
      <c r="C817" s="17" t="s">
        <v>212</v>
      </c>
      <c r="D817" s="17" t="s">
        <v>304</v>
      </c>
      <c r="E817" s="17" t="s">
        <v>754</v>
      </c>
      <c r="F817" s="18" t="s">
        <v>838</v>
      </c>
      <c r="G817" s="19">
        <v>0</v>
      </c>
      <c r="H817" s="19">
        <v>0</v>
      </c>
      <c r="I817" s="19">
        <v>0</v>
      </c>
      <c r="J817" s="19">
        <v>0</v>
      </c>
      <c r="K817" s="19">
        <v>0</v>
      </c>
      <c r="L817" s="19">
        <v>0</v>
      </c>
      <c r="M817" s="19">
        <v>0</v>
      </c>
      <c r="N817" s="19">
        <v>0</v>
      </c>
      <c r="O817" s="19">
        <v>0</v>
      </c>
      <c r="P817" s="19">
        <v>0</v>
      </c>
      <c r="Q817" s="19">
        <v>0</v>
      </c>
      <c r="R817" s="19">
        <v>0</v>
      </c>
      <c r="S817" s="19">
        <v>0</v>
      </c>
      <c r="T817" s="19">
        <v>0</v>
      </c>
      <c r="U817" s="19">
        <v>0</v>
      </c>
      <c r="V817" s="19">
        <v>0</v>
      </c>
      <c r="W817" s="19">
        <v>0</v>
      </c>
      <c r="X817" s="19">
        <v>0</v>
      </c>
      <c r="Y817" s="19">
        <v>0</v>
      </c>
      <c r="Z817" s="19">
        <v>0</v>
      </c>
      <c r="AA817" s="19">
        <v>0</v>
      </c>
      <c r="AB817" s="19">
        <v>0</v>
      </c>
      <c r="AC817" s="19">
        <v>0</v>
      </c>
      <c r="AD817" s="19">
        <v>0</v>
      </c>
      <c r="AE817" s="19">
        <v>0</v>
      </c>
      <c r="AF817" s="19">
        <v>0</v>
      </c>
      <c r="AG817" s="19">
        <v>0</v>
      </c>
      <c r="AH817" s="19">
        <v>0</v>
      </c>
      <c r="AI817" s="19">
        <v>0</v>
      </c>
      <c r="AJ817" s="19">
        <v>0</v>
      </c>
      <c r="AK817" s="19">
        <v>0</v>
      </c>
      <c r="AL817" s="19">
        <v>0</v>
      </c>
      <c r="AM817" s="19">
        <v>0</v>
      </c>
      <c r="AN817" s="19">
        <v>0</v>
      </c>
      <c r="AO817" s="19">
        <v>0</v>
      </c>
      <c r="AP817" s="19">
        <v>0</v>
      </c>
    </row>
    <row r="818" spans="1:42" hidden="1">
      <c r="A818" s="15" t="s">
        <v>697</v>
      </c>
      <c r="B818" s="16" t="s">
        <v>698</v>
      </c>
      <c r="C818" s="17" t="s">
        <v>212</v>
      </c>
      <c r="D818" s="17" t="s">
        <v>304</v>
      </c>
      <c r="E818" s="17" t="s">
        <v>754</v>
      </c>
      <c r="F818" s="18" t="s">
        <v>839</v>
      </c>
      <c r="G818" s="19">
        <v>0</v>
      </c>
      <c r="H818" s="19">
        <v>0</v>
      </c>
      <c r="I818" s="19">
        <v>0</v>
      </c>
      <c r="J818" s="19">
        <v>0</v>
      </c>
      <c r="K818" s="19">
        <v>0</v>
      </c>
      <c r="L818" s="19">
        <v>0</v>
      </c>
      <c r="M818" s="19">
        <v>0</v>
      </c>
      <c r="N818" s="19">
        <v>0</v>
      </c>
      <c r="O818" s="19">
        <v>0</v>
      </c>
      <c r="P818" s="19">
        <v>0</v>
      </c>
      <c r="Q818" s="19">
        <v>0</v>
      </c>
      <c r="R818" s="19">
        <v>0</v>
      </c>
      <c r="S818" s="19">
        <v>0</v>
      </c>
      <c r="T818" s="19">
        <v>0</v>
      </c>
      <c r="U818" s="19">
        <v>0</v>
      </c>
      <c r="V818" s="19">
        <v>0</v>
      </c>
      <c r="W818" s="19">
        <v>0</v>
      </c>
      <c r="X818" s="19">
        <v>0</v>
      </c>
      <c r="Y818" s="19">
        <v>0</v>
      </c>
      <c r="Z818" s="19">
        <v>0</v>
      </c>
      <c r="AA818" s="19">
        <v>0</v>
      </c>
      <c r="AB818" s="19">
        <v>0</v>
      </c>
      <c r="AC818" s="19">
        <v>0</v>
      </c>
      <c r="AD818" s="19">
        <v>0</v>
      </c>
      <c r="AE818" s="19">
        <v>0</v>
      </c>
      <c r="AF818" s="19">
        <v>0</v>
      </c>
      <c r="AG818" s="19">
        <v>0</v>
      </c>
      <c r="AH818" s="19">
        <v>0</v>
      </c>
      <c r="AI818" s="19">
        <v>0</v>
      </c>
      <c r="AJ818" s="19">
        <v>0</v>
      </c>
      <c r="AK818" s="19">
        <v>0</v>
      </c>
      <c r="AL818" s="19">
        <v>0</v>
      </c>
      <c r="AM818" s="19">
        <v>0</v>
      </c>
      <c r="AN818" s="19">
        <v>0</v>
      </c>
      <c r="AO818" s="19">
        <v>0</v>
      </c>
      <c r="AP818" s="19">
        <v>0</v>
      </c>
    </row>
    <row r="819" spans="1:42" hidden="1">
      <c r="A819" s="15" t="s">
        <v>697</v>
      </c>
      <c r="B819" s="16" t="s">
        <v>698</v>
      </c>
      <c r="C819" s="17" t="s">
        <v>212</v>
      </c>
      <c r="D819" s="17" t="s">
        <v>304</v>
      </c>
      <c r="E819" s="17" t="s">
        <v>754</v>
      </c>
      <c r="F819" s="18" t="s">
        <v>840</v>
      </c>
      <c r="G819" s="19">
        <v>0</v>
      </c>
      <c r="H819" s="19">
        <v>0</v>
      </c>
      <c r="I819" s="19">
        <v>0</v>
      </c>
      <c r="J819" s="19">
        <v>0</v>
      </c>
      <c r="K819" s="19">
        <v>0</v>
      </c>
      <c r="L819" s="19">
        <v>0</v>
      </c>
      <c r="M819" s="19">
        <v>0</v>
      </c>
      <c r="N819" s="19">
        <v>0</v>
      </c>
      <c r="O819" s="19">
        <v>0</v>
      </c>
      <c r="P819" s="19">
        <v>0</v>
      </c>
      <c r="Q819" s="19">
        <v>0</v>
      </c>
      <c r="R819" s="19">
        <v>0</v>
      </c>
      <c r="S819" s="19">
        <v>0</v>
      </c>
      <c r="T819" s="19">
        <v>0</v>
      </c>
      <c r="U819" s="19">
        <v>0</v>
      </c>
      <c r="V819" s="19">
        <v>0</v>
      </c>
      <c r="W819" s="19">
        <v>0</v>
      </c>
      <c r="X819" s="19">
        <v>0</v>
      </c>
      <c r="Y819" s="19">
        <v>0</v>
      </c>
      <c r="Z819" s="19">
        <v>0</v>
      </c>
      <c r="AA819" s="19">
        <v>0</v>
      </c>
      <c r="AB819" s="19">
        <v>0</v>
      </c>
      <c r="AC819" s="19">
        <v>0</v>
      </c>
      <c r="AD819" s="19">
        <v>0</v>
      </c>
      <c r="AE819" s="19">
        <v>0</v>
      </c>
      <c r="AF819" s="19">
        <v>0</v>
      </c>
      <c r="AG819" s="19">
        <v>0</v>
      </c>
      <c r="AH819" s="19">
        <v>0</v>
      </c>
      <c r="AI819" s="19">
        <v>0</v>
      </c>
      <c r="AJ819" s="19">
        <v>0</v>
      </c>
      <c r="AK819" s="19">
        <v>0</v>
      </c>
      <c r="AL819" s="19">
        <v>0</v>
      </c>
      <c r="AM819" s="19">
        <v>0</v>
      </c>
      <c r="AN819" s="19">
        <v>0</v>
      </c>
      <c r="AO819" s="19">
        <v>0</v>
      </c>
      <c r="AP819" s="19">
        <v>0</v>
      </c>
    </row>
    <row r="820" spans="1:42" hidden="1">
      <c r="A820" s="15" t="s">
        <v>697</v>
      </c>
      <c r="B820" s="16" t="s">
        <v>698</v>
      </c>
      <c r="C820" s="17" t="s">
        <v>212</v>
      </c>
      <c r="D820" s="17" t="s">
        <v>304</v>
      </c>
      <c r="E820" s="17" t="s">
        <v>750</v>
      </c>
      <c r="F820" s="18" t="s">
        <v>841</v>
      </c>
      <c r="G820" s="19">
        <v>0</v>
      </c>
      <c r="H820" s="19">
        <v>0</v>
      </c>
      <c r="I820" s="19">
        <v>0</v>
      </c>
      <c r="J820" s="19">
        <v>0</v>
      </c>
      <c r="K820" s="19">
        <v>0</v>
      </c>
      <c r="L820" s="19">
        <v>0</v>
      </c>
      <c r="M820" s="19">
        <v>0</v>
      </c>
      <c r="N820" s="19">
        <v>0</v>
      </c>
      <c r="O820" s="19">
        <v>0</v>
      </c>
      <c r="P820" s="19">
        <v>0</v>
      </c>
      <c r="Q820" s="19">
        <v>0</v>
      </c>
      <c r="R820" s="19">
        <v>0</v>
      </c>
      <c r="S820" s="19">
        <v>0</v>
      </c>
      <c r="T820" s="19">
        <v>0</v>
      </c>
      <c r="U820" s="19">
        <v>0</v>
      </c>
      <c r="V820" s="19">
        <v>0</v>
      </c>
      <c r="W820" s="19">
        <v>0</v>
      </c>
      <c r="X820" s="19">
        <v>0</v>
      </c>
      <c r="Y820" s="19">
        <v>0</v>
      </c>
      <c r="Z820" s="19">
        <v>0</v>
      </c>
      <c r="AA820" s="19">
        <v>0</v>
      </c>
      <c r="AB820" s="19">
        <v>0</v>
      </c>
      <c r="AC820" s="19">
        <v>0</v>
      </c>
      <c r="AD820" s="19">
        <v>0</v>
      </c>
      <c r="AE820" s="19">
        <v>0</v>
      </c>
      <c r="AF820" s="19">
        <v>0</v>
      </c>
      <c r="AG820" s="19">
        <v>0</v>
      </c>
      <c r="AH820" s="19">
        <v>0</v>
      </c>
      <c r="AI820" s="19">
        <v>0</v>
      </c>
      <c r="AJ820" s="19">
        <v>0</v>
      </c>
      <c r="AK820" s="19">
        <v>0</v>
      </c>
      <c r="AL820" s="19">
        <v>0</v>
      </c>
      <c r="AM820" s="19">
        <v>0</v>
      </c>
      <c r="AN820" s="19">
        <v>0</v>
      </c>
      <c r="AO820" s="19">
        <v>0</v>
      </c>
      <c r="AP820" s="19">
        <v>0</v>
      </c>
    </row>
    <row r="821" spans="1:42" hidden="1">
      <c r="A821" s="15" t="s">
        <v>697</v>
      </c>
      <c r="B821" s="16" t="s">
        <v>698</v>
      </c>
      <c r="C821" s="17" t="s">
        <v>212</v>
      </c>
      <c r="D821" s="17" t="s">
        <v>304</v>
      </c>
      <c r="E821" s="17" t="s">
        <v>750</v>
      </c>
      <c r="F821" s="18" t="s">
        <v>842</v>
      </c>
      <c r="G821" s="19">
        <v>0</v>
      </c>
      <c r="H821" s="19">
        <v>0</v>
      </c>
      <c r="I821" s="19">
        <v>0</v>
      </c>
      <c r="J821" s="19">
        <v>0</v>
      </c>
      <c r="K821" s="19">
        <v>0</v>
      </c>
      <c r="L821" s="19">
        <v>0</v>
      </c>
      <c r="M821" s="19">
        <v>0</v>
      </c>
      <c r="N821" s="19">
        <v>0</v>
      </c>
      <c r="O821" s="19">
        <v>0</v>
      </c>
      <c r="P821" s="19">
        <v>0</v>
      </c>
      <c r="Q821" s="19">
        <v>0</v>
      </c>
      <c r="R821" s="19">
        <v>0</v>
      </c>
      <c r="S821" s="19">
        <v>0</v>
      </c>
      <c r="T821" s="19">
        <v>0</v>
      </c>
      <c r="U821" s="19">
        <v>0</v>
      </c>
      <c r="V821" s="19">
        <v>0</v>
      </c>
      <c r="W821" s="19">
        <v>0</v>
      </c>
      <c r="X821" s="19">
        <v>0</v>
      </c>
      <c r="Y821" s="19">
        <v>0</v>
      </c>
      <c r="Z821" s="19">
        <v>0</v>
      </c>
      <c r="AA821" s="19">
        <v>0</v>
      </c>
      <c r="AB821" s="19">
        <v>0</v>
      </c>
      <c r="AC821" s="19">
        <v>0</v>
      </c>
      <c r="AD821" s="19">
        <v>0</v>
      </c>
      <c r="AE821" s="19">
        <v>0</v>
      </c>
      <c r="AF821" s="19">
        <v>0</v>
      </c>
      <c r="AG821" s="19">
        <v>0</v>
      </c>
      <c r="AH821" s="19">
        <v>0</v>
      </c>
      <c r="AI821" s="19">
        <v>0</v>
      </c>
      <c r="AJ821" s="19">
        <v>0</v>
      </c>
      <c r="AK821" s="19">
        <v>0</v>
      </c>
      <c r="AL821" s="19">
        <v>0</v>
      </c>
      <c r="AM821" s="19">
        <v>0</v>
      </c>
      <c r="AN821" s="19">
        <v>0</v>
      </c>
      <c r="AO821" s="19">
        <v>0</v>
      </c>
      <c r="AP821" s="19">
        <v>0</v>
      </c>
    </row>
    <row r="822" spans="1:42" hidden="1">
      <c r="A822" s="15" t="s">
        <v>697</v>
      </c>
      <c r="B822" s="16" t="s">
        <v>698</v>
      </c>
      <c r="C822" s="17" t="s">
        <v>212</v>
      </c>
      <c r="D822" s="17" t="s">
        <v>304</v>
      </c>
      <c r="E822" s="17" t="s">
        <v>232</v>
      </c>
      <c r="F822" s="18" t="s">
        <v>720</v>
      </c>
      <c r="G822" s="19">
        <v>7917811.9671004508</v>
      </c>
      <c r="H822" s="19">
        <v>34577137.516907535</v>
      </c>
      <c r="I822" s="19">
        <v>4054115.0020144265</v>
      </c>
      <c r="J822" s="19">
        <v>3875579.5706833834</v>
      </c>
      <c r="K822" s="19">
        <v>2366601.7664333191</v>
      </c>
      <c r="L822" s="19">
        <v>1611722.5323321407</v>
      </c>
      <c r="M822" s="19">
        <v>962583.32479280222</v>
      </c>
      <c r="N822" s="19">
        <v>2165183.4735223553</v>
      </c>
      <c r="O822" s="19">
        <v>1537948.4839075489</v>
      </c>
      <c r="P822" s="19">
        <v>2387571.7316627819</v>
      </c>
      <c r="Q822" s="19">
        <v>1769009.7049299295</v>
      </c>
      <c r="R822" s="19">
        <v>1317562.6853583117</v>
      </c>
      <c r="S822" s="19">
        <v>3817401.8641327918</v>
      </c>
      <c r="T822" s="19">
        <v>5293202.1563812122</v>
      </c>
      <c r="U822" s="19">
        <v>6897343.7328344649</v>
      </c>
      <c r="V822" s="19">
        <v>10665808.773668382</v>
      </c>
      <c r="W822" s="19">
        <v>12067615.717231084</v>
      </c>
      <c r="X822" s="19">
        <v>7424822.0223193755</v>
      </c>
      <c r="Y822" s="19">
        <v>4347724.1604940351</v>
      </c>
      <c r="Z822" s="19">
        <v>2638170.3564869897</v>
      </c>
      <c r="AA822" s="19">
        <v>1631436.4539885477</v>
      </c>
      <c r="AB822" s="19">
        <v>1137896.6685604416</v>
      </c>
      <c r="AC822" s="19">
        <v>938373.77984430792</v>
      </c>
      <c r="AD822" s="19">
        <v>640456.42253694369</v>
      </c>
      <c r="AE822" s="19">
        <v>373385.57711571385</v>
      </c>
      <c r="AF822" s="19">
        <v>234358.13457066694</v>
      </c>
      <c r="AG822" s="19">
        <v>432375.95764633961</v>
      </c>
      <c r="AH822" s="19">
        <v>1141023.0194106654</v>
      </c>
      <c r="AI822" s="19">
        <v>1173613.1089520846</v>
      </c>
      <c r="AJ822" s="19">
        <v>1460059.3791958473</v>
      </c>
      <c r="AK822" s="19">
        <v>1122778.5470455333</v>
      </c>
      <c r="AL822" s="19">
        <v>742317.38224661699</v>
      </c>
      <c r="AM822" s="19">
        <v>503646.46034722595</v>
      </c>
      <c r="AN822" s="19">
        <v>472884.3564969385</v>
      </c>
      <c r="AO822" s="19">
        <v>331631.15988940967</v>
      </c>
      <c r="AP822" s="19">
        <v>193340.69839500749</v>
      </c>
    </row>
    <row r="823" spans="1:42" hidden="1">
      <c r="A823" s="15" t="s">
        <v>697</v>
      </c>
      <c r="B823" s="16" t="s">
        <v>698</v>
      </c>
      <c r="C823" s="17" t="s">
        <v>212</v>
      </c>
      <c r="D823" s="17" t="s">
        <v>721</v>
      </c>
      <c r="E823" s="17" t="s">
        <v>701</v>
      </c>
      <c r="F823" s="18" t="s">
        <v>843</v>
      </c>
      <c r="G823" s="19">
        <v>0</v>
      </c>
      <c r="H823" s="19">
        <v>0</v>
      </c>
      <c r="I823" s="19">
        <v>0</v>
      </c>
      <c r="J823" s="19">
        <v>0</v>
      </c>
      <c r="K823" s="19">
        <v>0</v>
      </c>
      <c r="L823" s="19">
        <v>0</v>
      </c>
      <c r="M823" s="19">
        <v>0</v>
      </c>
      <c r="N823" s="19">
        <v>0</v>
      </c>
      <c r="O823" s="19">
        <v>0</v>
      </c>
      <c r="P823" s="19">
        <v>0</v>
      </c>
      <c r="Q823" s="19">
        <v>0</v>
      </c>
      <c r="R823" s="19">
        <v>0</v>
      </c>
      <c r="S823" s="19">
        <v>0</v>
      </c>
      <c r="T823" s="19">
        <v>0</v>
      </c>
      <c r="U823" s="19">
        <v>0</v>
      </c>
      <c r="V823" s="19">
        <v>0</v>
      </c>
      <c r="W823" s="19">
        <v>0</v>
      </c>
      <c r="X823" s="19">
        <v>0</v>
      </c>
      <c r="Y823" s="19">
        <v>0</v>
      </c>
      <c r="Z823" s="19">
        <v>0</v>
      </c>
      <c r="AA823" s="19">
        <v>0</v>
      </c>
      <c r="AB823" s="19">
        <v>0</v>
      </c>
      <c r="AC823" s="19">
        <v>0</v>
      </c>
      <c r="AD823" s="19">
        <v>0</v>
      </c>
      <c r="AE823" s="19">
        <v>0</v>
      </c>
      <c r="AF823" s="19">
        <v>0</v>
      </c>
      <c r="AG823" s="19">
        <v>0</v>
      </c>
      <c r="AH823" s="19">
        <v>0</v>
      </c>
      <c r="AI823" s="19">
        <v>0</v>
      </c>
      <c r="AJ823" s="19">
        <v>0</v>
      </c>
      <c r="AK823" s="19">
        <v>0</v>
      </c>
      <c r="AL823" s="19">
        <v>0</v>
      </c>
      <c r="AM823" s="19">
        <v>0</v>
      </c>
      <c r="AN823" s="19">
        <v>0</v>
      </c>
      <c r="AO823" s="19">
        <v>0</v>
      </c>
      <c r="AP823" s="19">
        <v>0</v>
      </c>
    </row>
    <row r="824" spans="1:42" hidden="1">
      <c r="A824" s="15" t="s">
        <v>697</v>
      </c>
      <c r="B824" s="16" t="s">
        <v>698</v>
      </c>
      <c r="C824" s="17" t="s">
        <v>212</v>
      </c>
      <c r="D824" s="17" t="s">
        <v>721</v>
      </c>
      <c r="E824" s="17" t="s">
        <v>703</v>
      </c>
      <c r="F824" s="18" t="s">
        <v>844</v>
      </c>
      <c r="G824" s="19">
        <v>0</v>
      </c>
      <c r="H824" s="19">
        <v>0</v>
      </c>
      <c r="I824" s="19">
        <v>0</v>
      </c>
      <c r="J824" s="19">
        <v>0</v>
      </c>
      <c r="K824" s="19">
        <v>0</v>
      </c>
      <c r="L824" s="19">
        <v>0</v>
      </c>
      <c r="M824" s="19">
        <v>0</v>
      </c>
      <c r="N824" s="19">
        <v>0</v>
      </c>
      <c r="O824" s="19">
        <v>0</v>
      </c>
      <c r="P824" s="19">
        <v>0</v>
      </c>
      <c r="Q824" s="19">
        <v>0</v>
      </c>
      <c r="R824" s="19">
        <v>0</v>
      </c>
      <c r="S824" s="19">
        <v>0</v>
      </c>
      <c r="T824" s="19">
        <v>0</v>
      </c>
      <c r="U824" s="19">
        <v>0</v>
      </c>
      <c r="V824" s="19">
        <v>0</v>
      </c>
      <c r="W824" s="19">
        <v>0</v>
      </c>
      <c r="X824" s="19">
        <v>0</v>
      </c>
      <c r="Y824" s="19">
        <v>0</v>
      </c>
      <c r="Z824" s="19">
        <v>0</v>
      </c>
      <c r="AA824" s="19">
        <v>0</v>
      </c>
      <c r="AB824" s="19">
        <v>0</v>
      </c>
      <c r="AC824" s="19">
        <v>0</v>
      </c>
      <c r="AD824" s="19">
        <v>0</v>
      </c>
      <c r="AE824" s="19">
        <v>0</v>
      </c>
      <c r="AF824" s="19">
        <v>0</v>
      </c>
      <c r="AG824" s="19">
        <v>0</v>
      </c>
      <c r="AH824" s="19">
        <v>0</v>
      </c>
      <c r="AI824" s="19">
        <v>0</v>
      </c>
      <c r="AJ824" s="19">
        <v>0</v>
      </c>
      <c r="AK824" s="19">
        <v>0</v>
      </c>
      <c r="AL824" s="19">
        <v>0</v>
      </c>
      <c r="AM824" s="19">
        <v>0</v>
      </c>
      <c r="AN824" s="19">
        <v>0</v>
      </c>
      <c r="AO824" s="19">
        <v>0</v>
      </c>
      <c r="AP824" s="19">
        <v>0</v>
      </c>
    </row>
    <row r="825" spans="1:42" hidden="1">
      <c r="A825" s="15" t="s">
        <v>697</v>
      </c>
      <c r="B825" s="16" t="s">
        <v>698</v>
      </c>
      <c r="C825" s="17" t="s">
        <v>212</v>
      </c>
      <c r="D825" s="17" t="s">
        <v>721</v>
      </c>
      <c r="E825" s="17" t="s">
        <v>705</v>
      </c>
      <c r="F825" s="18" t="s">
        <v>845</v>
      </c>
      <c r="G825" s="19">
        <v>0</v>
      </c>
      <c r="H825" s="19">
        <v>0</v>
      </c>
      <c r="I825" s="19">
        <v>0</v>
      </c>
      <c r="J825" s="19">
        <v>0</v>
      </c>
      <c r="K825" s="19">
        <v>0</v>
      </c>
      <c r="L825" s="19">
        <v>0</v>
      </c>
      <c r="M825" s="19">
        <v>0</v>
      </c>
      <c r="N825" s="19">
        <v>0</v>
      </c>
      <c r="O825" s="19">
        <v>0</v>
      </c>
      <c r="P825" s="19">
        <v>0</v>
      </c>
      <c r="Q825" s="19">
        <v>0</v>
      </c>
      <c r="R825" s="19">
        <v>0</v>
      </c>
      <c r="S825" s="19">
        <v>0</v>
      </c>
      <c r="T825" s="19">
        <v>0</v>
      </c>
      <c r="U825" s="19">
        <v>0</v>
      </c>
      <c r="V825" s="19">
        <v>0</v>
      </c>
      <c r="W825" s="19">
        <v>0</v>
      </c>
      <c r="X825" s="19">
        <v>0</v>
      </c>
      <c r="Y825" s="19">
        <v>0</v>
      </c>
      <c r="Z825" s="19">
        <v>0</v>
      </c>
      <c r="AA825" s="19">
        <v>0</v>
      </c>
      <c r="AB825" s="19">
        <v>0</v>
      </c>
      <c r="AC825" s="19">
        <v>0</v>
      </c>
      <c r="AD825" s="19">
        <v>0</v>
      </c>
      <c r="AE825" s="19">
        <v>0</v>
      </c>
      <c r="AF825" s="19">
        <v>0</v>
      </c>
      <c r="AG825" s="19">
        <v>0</v>
      </c>
      <c r="AH825" s="19">
        <v>0</v>
      </c>
      <c r="AI825" s="19">
        <v>0</v>
      </c>
      <c r="AJ825" s="19">
        <v>0</v>
      </c>
      <c r="AK825" s="19">
        <v>0</v>
      </c>
      <c r="AL825" s="19">
        <v>0</v>
      </c>
      <c r="AM825" s="19">
        <v>0</v>
      </c>
      <c r="AN825" s="19">
        <v>0</v>
      </c>
      <c r="AO825" s="19">
        <v>0</v>
      </c>
      <c r="AP825" s="19">
        <v>0</v>
      </c>
    </row>
    <row r="826" spans="1:42" hidden="1">
      <c r="A826" s="15" t="s">
        <v>697</v>
      </c>
      <c r="B826" s="16" t="s">
        <v>698</v>
      </c>
      <c r="C826" s="17" t="s">
        <v>212</v>
      </c>
      <c r="D826" s="17" t="s">
        <v>721</v>
      </c>
      <c r="E826" s="17" t="s">
        <v>711</v>
      </c>
      <c r="F826" s="18" t="s">
        <v>846</v>
      </c>
      <c r="G826" s="19">
        <v>0</v>
      </c>
      <c r="H826" s="19">
        <v>0</v>
      </c>
      <c r="I826" s="19">
        <v>0</v>
      </c>
      <c r="J826" s="19">
        <v>0</v>
      </c>
      <c r="K826" s="19">
        <v>0</v>
      </c>
      <c r="L826" s="19">
        <v>0</v>
      </c>
      <c r="M826" s="19">
        <v>0</v>
      </c>
      <c r="N826" s="19">
        <v>0</v>
      </c>
      <c r="O826" s="19">
        <v>0</v>
      </c>
      <c r="P826" s="19">
        <v>0</v>
      </c>
      <c r="Q826" s="19">
        <v>0</v>
      </c>
      <c r="R826" s="19">
        <v>0</v>
      </c>
      <c r="S826" s="19">
        <v>0</v>
      </c>
      <c r="T826" s="19">
        <v>0</v>
      </c>
      <c r="U826" s="19">
        <v>0</v>
      </c>
      <c r="V826" s="19">
        <v>0</v>
      </c>
      <c r="W826" s="19">
        <v>0</v>
      </c>
      <c r="X826" s="19">
        <v>0</v>
      </c>
      <c r="Y826" s="19">
        <v>0</v>
      </c>
      <c r="Z826" s="19">
        <v>0</v>
      </c>
      <c r="AA826" s="19">
        <v>0</v>
      </c>
      <c r="AB826" s="19">
        <v>0</v>
      </c>
      <c r="AC826" s="19">
        <v>0</v>
      </c>
      <c r="AD826" s="19">
        <v>0</v>
      </c>
      <c r="AE826" s="19">
        <v>0</v>
      </c>
      <c r="AF826" s="19">
        <v>0</v>
      </c>
      <c r="AG826" s="19">
        <v>0</v>
      </c>
      <c r="AH826" s="19">
        <v>0</v>
      </c>
      <c r="AI826" s="19">
        <v>0</v>
      </c>
      <c r="AJ826" s="19">
        <v>0</v>
      </c>
      <c r="AK826" s="19">
        <v>0</v>
      </c>
      <c r="AL826" s="19">
        <v>0</v>
      </c>
      <c r="AM826" s="19">
        <v>0</v>
      </c>
      <c r="AN826" s="19">
        <v>0</v>
      </c>
      <c r="AO826" s="19">
        <v>0</v>
      </c>
      <c r="AP826" s="19">
        <v>0</v>
      </c>
    </row>
    <row r="827" spans="1:42" hidden="1">
      <c r="A827" s="15" t="s">
        <v>697</v>
      </c>
      <c r="B827" s="16" t="s">
        <v>698</v>
      </c>
      <c r="C827" s="17" t="s">
        <v>212</v>
      </c>
      <c r="D827" s="17" t="s">
        <v>721</v>
      </c>
      <c r="E827" s="17" t="s">
        <v>232</v>
      </c>
      <c r="F827" s="18" t="s">
        <v>722</v>
      </c>
      <c r="G827" s="19">
        <v>108094.9329642231</v>
      </c>
      <c r="H827" s="19">
        <v>63019.258622240857</v>
      </c>
      <c r="I827" s="19">
        <v>135317.45809322919</v>
      </c>
      <c r="J827" s="19">
        <v>3082665.5559963556</v>
      </c>
      <c r="K827" s="19">
        <v>4824124.8980668373</v>
      </c>
      <c r="L827" s="19">
        <v>3614610.5828544786</v>
      </c>
      <c r="M827" s="19">
        <v>2131446.975002185</v>
      </c>
      <c r="N827" s="19">
        <v>1250281.9951162294</v>
      </c>
      <c r="O827" s="19">
        <v>47472656.980970509</v>
      </c>
      <c r="P827" s="19">
        <v>447296.20108390052</v>
      </c>
      <c r="Q827" s="19">
        <v>273778.54502857401</v>
      </c>
      <c r="R827" s="19">
        <v>133457604.75065206</v>
      </c>
      <c r="S827" s="19">
        <v>5870173.4080892792</v>
      </c>
      <c r="T827" s="19">
        <v>138820.93071694131</v>
      </c>
      <c r="U827" s="19">
        <v>51647.963126107112</v>
      </c>
      <c r="V827" s="19">
        <v>299558.11141001561</v>
      </c>
      <c r="W827" s="19">
        <v>475162.72202708415</v>
      </c>
      <c r="X827" s="19">
        <v>316988.6561636469</v>
      </c>
      <c r="Y827" s="19">
        <v>204766.82239875157</v>
      </c>
      <c r="Z827" s="19">
        <v>119378.89209175417</v>
      </c>
      <c r="AA827" s="19">
        <v>69597.797680829623</v>
      </c>
      <c r="AB827" s="19">
        <v>40575.45984175097</v>
      </c>
      <c r="AC827" s="19">
        <v>23655.460319587528</v>
      </c>
      <c r="AD827" s="19">
        <v>13791.114262512627</v>
      </c>
      <c r="AE827" s="19">
        <v>8040.2084775408621</v>
      </c>
      <c r="AF827" s="19">
        <v>4687.4350492504882</v>
      </c>
      <c r="AG827" s="19">
        <v>2732.7708482084258</v>
      </c>
      <c r="AH827" s="19">
        <v>1593.203197559382</v>
      </c>
      <c r="AI827" s="19">
        <v>928.83617752930843</v>
      </c>
      <c r="AJ827" s="19">
        <v>17781.62516948946</v>
      </c>
      <c r="AK827" s="19">
        <v>10366.673113629589</v>
      </c>
      <c r="AL827" s="19">
        <v>24752.353165304106</v>
      </c>
      <c r="AM827" s="19">
        <v>102482.6784819732</v>
      </c>
      <c r="AN827" s="19">
        <v>68667.391406542287</v>
      </c>
      <c r="AO827" s="19">
        <v>40033.033735224082</v>
      </c>
      <c r="AP827" s="19">
        <v>23339.226337537813</v>
      </c>
    </row>
    <row r="828" spans="1:42" hidden="1">
      <c r="A828" s="15" t="s">
        <v>697</v>
      </c>
      <c r="B828" s="16" t="s">
        <v>698</v>
      </c>
      <c r="C828" s="17" t="s">
        <v>212</v>
      </c>
      <c r="D828" s="17" t="s">
        <v>847</v>
      </c>
      <c r="E828" s="17" t="s">
        <v>232</v>
      </c>
      <c r="F828" s="18" t="s">
        <v>848</v>
      </c>
      <c r="G828" s="19">
        <v>41666666.670000002</v>
      </c>
      <c r="H828" s="19">
        <v>41666666.659999996</v>
      </c>
      <c r="I828" s="19">
        <v>41666666.670000002</v>
      </c>
      <c r="J828" s="19">
        <v>41666666.670000002</v>
      </c>
      <c r="K828" s="19">
        <v>41666666.659999996</v>
      </c>
      <c r="L828" s="19">
        <v>41666666.670000002</v>
      </c>
      <c r="M828" s="19">
        <v>41666666.670000002</v>
      </c>
      <c r="N828" s="19">
        <v>41666666.659999996</v>
      </c>
      <c r="O828" s="19">
        <v>41666666.670000002</v>
      </c>
      <c r="P828" s="19">
        <v>41666666.670000002</v>
      </c>
      <c r="Q828" s="19">
        <v>41666666.659999996</v>
      </c>
      <c r="R828" s="19">
        <v>41666666.670000002</v>
      </c>
      <c r="S828" s="19">
        <v>41666666.670000002</v>
      </c>
      <c r="T828" s="19">
        <v>41666666.659999996</v>
      </c>
      <c r="U828" s="19">
        <v>41666666.670000002</v>
      </c>
      <c r="V828" s="19">
        <v>41666666.670000002</v>
      </c>
      <c r="W828" s="19">
        <v>41666666.659999996</v>
      </c>
      <c r="X828" s="19">
        <v>41666666.670000002</v>
      </c>
      <c r="Y828" s="19">
        <v>41666666.670000002</v>
      </c>
      <c r="Z828" s="19">
        <v>41666666.659999996</v>
      </c>
      <c r="AA828" s="19">
        <v>41666666.670000002</v>
      </c>
      <c r="AB828" s="19">
        <v>41666666.670000002</v>
      </c>
      <c r="AC828" s="19">
        <v>41666666.659999996</v>
      </c>
      <c r="AD828" s="19">
        <v>41666666.670000002</v>
      </c>
      <c r="AE828" s="19">
        <v>41666666.670000002</v>
      </c>
      <c r="AF828" s="19">
        <v>41666666.659999996</v>
      </c>
      <c r="AG828" s="19">
        <v>41666666.670000002</v>
      </c>
      <c r="AH828" s="19">
        <v>41666666.670000002</v>
      </c>
      <c r="AI828" s="19">
        <v>41666666.659999996</v>
      </c>
      <c r="AJ828" s="19">
        <v>41666666.670000002</v>
      </c>
      <c r="AK828" s="19">
        <v>41666666.670000002</v>
      </c>
      <c r="AL828" s="19">
        <v>41666666.659999996</v>
      </c>
      <c r="AM828" s="19">
        <v>41666666.670000002</v>
      </c>
      <c r="AN828" s="19">
        <v>41666666.670000002</v>
      </c>
      <c r="AO828" s="19">
        <v>41666666.659999996</v>
      </c>
      <c r="AP828" s="19">
        <v>41666666.670000002</v>
      </c>
    </row>
    <row r="829" spans="1:42" hidden="1">
      <c r="A829" s="15" t="s">
        <v>697</v>
      </c>
      <c r="B829" s="16" t="s">
        <v>698</v>
      </c>
      <c r="C829" s="17" t="s">
        <v>212</v>
      </c>
      <c r="D829" s="17" t="s">
        <v>849</v>
      </c>
      <c r="E829" s="17" t="s">
        <v>850</v>
      </c>
      <c r="F829" s="18" t="s">
        <v>851</v>
      </c>
      <c r="G829" s="19">
        <v>0</v>
      </c>
      <c r="H829" s="19">
        <v>0</v>
      </c>
      <c r="I829" s="19">
        <v>0</v>
      </c>
      <c r="J829" s="19">
        <v>0</v>
      </c>
      <c r="K829" s="19">
        <v>0</v>
      </c>
      <c r="L829" s="19">
        <v>0</v>
      </c>
      <c r="M829" s="19">
        <v>0</v>
      </c>
      <c r="N829" s="19">
        <v>0</v>
      </c>
      <c r="O829" s="19">
        <v>0</v>
      </c>
      <c r="P829" s="19">
        <v>0</v>
      </c>
      <c r="Q829" s="19">
        <v>0</v>
      </c>
      <c r="R829" s="19">
        <v>0</v>
      </c>
      <c r="S829" s="19">
        <v>0</v>
      </c>
      <c r="T829" s="19">
        <v>0</v>
      </c>
      <c r="U829" s="19">
        <v>0</v>
      </c>
      <c r="V829" s="19">
        <v>0</v>
      </c>
      <c r="W829" s="19">
        <v>0</v>
      </c>
      <c r="X829" s="19">
        <v>0</v>
      </c>
      <c r="Y829" s="19">
        <v>0</v>
      </c>
      <c r="Z829" s="19">
        <v>0</v>
      </c>
      <c r="AA829" s="19">
        <v>0</v>
      </c>
      <c r="AB829" s="19">
        <v>0</v>
      </c>
      <c r="AC829" s="19">
        <v>0</v>
      </c>
      <c r="AD829" s="19">
        <v>0</v>
      </c>
      <c r="AE829" s="19">
        <v>0</v>
      </c>
      <c r="AF829" s="19">
        <v>0</v>
      </c>
      <c r="AG829" s="19">
        <v>0</v>
      </c>
      <c r="AH829" s="19">
        <v>0</v>
      </c>
      <c r="AI829" s="19">
        <v>0</v>
      </c>
      <c r="AJ829" s="19">
        <v>0</v>
      </c>
      <c r="AK829" s="19">
        <v>0</v>
      </c>
      <c r="AL829" s="19">
        <v>0</v>
      </c>
      <c r="AM829" s="19">
        <v>0</v>
      </c>
      <c r="AN829" s="19">
        <v>0</v>
      </c>
      <c r="AO829" s="19">
        <v>0</v>
      </c>
      <c r="AP829" s="19">
        <v>0</v>
      </c>
    </row>
    <row r="830" spans="1:42" hidden="1">
      <c r="A830" s="15" t="s">
        <v>697</v>
      </c>
      <c r="B830" s="16" t="s">
        <v>698</v>
      </c>
      <c r="C830" s="17" t="s">
        <v>212</v>
      </c>
      <c r="D830" s="17" t="s">
        <v>723</v>
      </c>
      <c r="E830" s="17" t="s">
        <v>232</v>
      </c>
      <c r="F830" s="18" t="s">
        <v>724</v>
      </c>
      <c r="G830" s="19">
        <v>0</v>
      </c>
      <c r="H830" s="19">
        <v>0</v>
      </c>
      <c r="I830" s="19">
        <v>0</v>
      </c>
      <c r="J830" s="19">
        <v>0</v>
      </c>
      <c r="K830" s="19">
        <v>0</v>
      </c>
      <c r="L830" s="19">
        <v>0</v>
      </c>
      <c r="M830" s="19">
        <v>0</v>
      </c>
      <c r="N830" s="19">
        <v>0</v>
      </c>
      <c r="O830" s="19">
        <v>0</v>
      </c>
      <c r="P830" s="19">
        <v>0</v>
      </c>
      <c r="Q830" s="19">
        <v>0</v>
      </c>
      <c r="R830" s="19">
        <v>447293313.69</v>
      </c>
      <c r="S830" s="19">
        <v>12676769.109999999</v>
      </c>
      <c r="T830" s="19">
        <v>130407.28</v>
      </c>
      <c r="U830" s="19">
        <v>45045</v>
      </c>
      <c r="V830" s="19">
        <v>0</v>
      </c>
      <c r="W830" s="19">
        <v>0</v>
      </c>
      <c r="X830" s="19">
        <v>0</v>
      </c>
      <c r="Y830" s="19">
        <v>0</v>
      </c>
      <c r="Z830" s="19">
        <v>0</v>
      </c>
      <c r="AA830" s="19">
        <v>0</v>
      </c>
      <c r="AB830" s="19">
        <v>0</v>
      </c>
      <c r="AC830" s="19">
        <v>0</v>
      </c>
      <c r="AD830" s="19">
        <v>0</v>
      </c>
      <c r="AE830" s="19">
        <v>0</v>
      </c>
      <c r="AF830" s="19">
        <v>0</v>
      </c>
      <c r="AG830" s="19">
        <v>0</v>
      </c>
      <c r="AH830" s="19">
        <v>0</v>
      </c>
      <c r="AI830" s="19">
        <v>0</v>
      </c>
      <c r="AJ830" s="19">
        <v>0</v>
      </c>
      <c r="AK830" s="19">
        <v>0</v>
      </c>
      <c r="AL830" s="19">
        <v>0</v>
      </c>
      <c r="AM830" s="19">
        <v>0</v>
      </c>
      <c r="AN830" s="19">
        <v>0</v>
      </c>
      <c r="AO830" s="19">
        <v>0</v>
      </c>
      <c r="AP830" s="19">
        <v>0</v>
      </c>
    </row>
    <row r="831" spans="1:42" hidden="1">
      <c r="A831" s="15" t="s">
        <v>697</v>
      </c>
      <c r="B831" s="16" t="s">
        <v>698</v>
      </c>
      <c r="C831" s="17" t="s">
        <v>212</v>
      </c>
      <c r="D831" s="17" t="s">
        <v>222</v>
      </c>
      <c r="E831" s="17" t="s">
        <v>701</v>
      </c>
      <c r="F831" s="18" t="s">
        <v>852</v>
      </c>
      <c r="G831" s="19">
        <v>0</v>
      </c>
      <c r="H831" s="19">
        <v>0</v>
      </c>
      <c r="I831" s="19">
        <v>0</v>
      </c>
      <c r="J831" s="19">
        <v>0</v>
      </c>
      <c r="K831" s="19">
        <v>0</v>
      </c>
      <c r="L831" s="19">
        <v>0</v>
      </c>
      <c r="M831" s="19">
        <v>0</v>
      </c>
      <c r="N831" s="19">
        <v>0</v>
      </c>
      <c r="O831" s="19">
        <v>0</v>
      </c>
      <c r="P831" s="19">
        <v>0</v>
      </c>
      <c r="Q831" s="19">
        <v>0</v>
      </c>
      <c r="R831" s="19">
        <v>0</v>
      </c>
      <c r="S831" s="19">
        <v>0</v>
      </c>
      <c r="T831" s="19">
        <v>0</v>
      </c>
      <c r="U831" s="19">
        <v>0</v>
      </c>
      <c r="V831" s="19">
        <v>0</v>
      </c>
      <c r="W831" s="19">
        <v>0</v>
      </c>
      <c r="X831" s="19">
        <v>0</v>
      </c>
      <c r="Y831" s="19">
        <v>0</v>
      </c>
      <c r="Z831" s="19">
        <v>0</v>
      </c>
      <c r="AA831" s="19">
        <v>0</v>
      </c>
      <c r="AB831" s="19">
        <v>0</v>
      </c>
      <c r="AC831" s="19">
        <v>0</v>
      </c>
      <c r="AD831" s="19">
        <v>0</v>
      </c>
      <c r="AE831" s="19">
        <v>0</v>
      </c>
      <c r="AF831" s="19">
        <v>0</v>
      </c>
      <c r="AG831" s="19">
        <v>0</v>
      </c>
      <c r="AH831" s="19">
        <v>0</v>
      </c>
      <c r="AI831" s="19">
        <v>0</v>
      </c>
      <c r="AJ831" s="19">
        <v>0</v>
      </c>
      <c r="AK831" s="19">
        <v>0</v>
      </c>
      <c r="AL831" s="19">
        <v>0</v>
      </c>
      <c r="AM831" s="19">
        <v>0</v>
      </c>
      <c r="AN831" s="19">
        <v>0</v>
      </c>
      <c r="AO831" s="19">
        <v>0</v>
      </c>
      <c r="AP831" s="19">
        <v>0</v>
      </c>
    </row>
    <row r="832" spans="1:42" hidden="1">
      <c r="A832" s="15" t="s">
        <v>697</v>
      </c>
      <c r="B832" s="16" t="s">
        <v>698</v>
      </c>
      <c r="C832" s="17" t="s">
        <v>212</v>
      </c>
      <c r="D832" s="17" t="s">
        <v>222</v>
      </c>
      <c r="E832" s="17" t="s">
        <v>750</v>
      </c>
      <c r="F832" s="18" t="s">
        <v>853</v>
      </c>
      <c r="G832" s="19">
        <v>0</v>
      </c>
      <c r="H832" s="19">
        <v>0</v>
      </c>
      <c r="I832" s="19">
        <v>0</v>
      </c>
      <c r="J832" s="19">
        <v>0</v>
      </c>
      <c r="K832" s="19">
        <v>0</v>
      </c>
      <c r="L832" s="19">
        <v>0</v>
      </c>
      <c r="M832" s="19">
        <v>0</v>
      </c>
      <c r="N832" s="19">
        <v>0</v>
      </c>
      <c r="O832" s="19">
        <v>0</v>
      </c>
      <c r="P832" s="19">
        <v>0</v>
      </c>
      <c r="Q832" s="19">
        <v>0</v>
      </c>
      <c r="R832" s="19">
        <v>0</v>
      </c>
      <c r="S832" s="19">
        <v>0</v>
      </c>
      <c r="T832" s="19">
        <v>0</v>
      </c>
      <c r="U832" s="19">
        <v>0</v>
      </c>
      <c r="V832" s="19">
        <v>0</v>
      </c>
      <c r="W832" s="19">
        <v>0</v>
      </c>
      <c r="X832" s="19">
        <v>0</v>
      </c>
      <c r="Y832" s="19">
        <v>0</v>
      </c>
      <c r="Z832" s="19">
        <v>0</v>
      </c>
      <c r="AA832" s="19">
        <v>0</v>
      </c>
      <c r="AB832" s="19">
        <v>0</v>
      </c>
      <c r="AC832" s="19">
        <v>0</v>
      </c>
      <c r="AD832" s="19">
        <v>0</v>
      </c>
      <c r="AE832" s="19">
        <v>0</v>
      </c>
      <c r="AF832" s="19">
        <v>0</v>
      </c>
      <c r="AG832" s="19">
        <v>0</v>
      </c>
      <c r="AH832" s="19">
        <v>0</v>
      </c>
      <c r="AI832" s="19">
        <v>0</v>
      </c>
      <c r="AJ832" s="19">
        <v>0</v>
      </c>
      <c r="AK832" s="19">
        <v>0</v>
      </c>
      <c r="AL832" s="19">
        <v>0</v>
      </c>
      <c r="AM832" s="19">
        <v>0</v>
      </c>
      <c r="AN832" s="19">
        <v>0</v>
      </c>
      <c r="AO832" s="19">
        <v>0</v>
      </c>
      <c r="AP832" s="19">
        <v>0</v>
      </c>
    </row>
    <row r="833" spans="1:42">
      <c r="A833" s="15" t="s">
        <v>697</v>
      </c>
      <c r="B833" s="16" t="s">
        <v>698</v>
      </c>
      <c r="C833" s="17" t="s">
        <v>212</v>
      </c>
      <c r="D833" s="17" t="s">
        <v>725</v>
      </c>
      <c r="E833" s="17" t="s">
        <v>232</v>
      </c>
      <c r="F833" s="18" t="s">
        <v>726</v>
      </c>
      <c r="G833" s="19">
        <v>0</v>
      </c>
      <c r="H833" s="19">
        <v>0</v>
      </c>
      <c r="I833" s="19">
        <v>0</v>
      </c>
      <c r="J833" s="19">
        <v>0</v>
      </c>
      <c r="K833" s="19">
        <v>0</v>
      </c>
      <c r="L833" s="19">
        <v>0</v>
      </c>
      <c r="M833" s="19">
        <v>0</v>
      </c>
      <c r="N833" s="19">
        <v>0</v>
      </c>
      <c r="O833" s="19">
        <v>0</v>
      </c>
      <c r="P833" s="19">
        <v>0</v>
      </c>
      <c r="Q833" s="19">
        <v>0</v>
      </c>
      <c r="R833" s="19">
        <v>128598676.42</v>
      </c>
      <c r="S833" s="19">
        <v>200211.01</v>
      </c>
      <c r="T833" s="19">
        <v>21021</v>
      </c>
      <c r="U833" s="19">
        <v>21021</v>
      </c>
      <c r="V833" s="19">
        <v>0</v>
      </c>
      <c r="W833" s="19">
        <v>0</v>
      </c>
      <c r="X833" s="19">
        <v>0</v>
      </c>
      <c r="Y833" s="19">
        <v>0</v>
      </c>
      <c r="Z833" s="19">
        <v>0</v>
      </c>
      <c r="AA833" s="19">
        <v>0</v>
      </c>
      <c r="AB833" s="19">
        <v>0</v>
      </c>
      <c r="AC833" s="19">
        <v>0</v>
      </c>
      <c r="AD833" s="19">
        <v>0</v>
      </c>
      <c r="AE833" s="19">
        <v>0</v>
      </c>
      <c r="AF833" s="19">
        <v>0</v>
      </c>
      <c r="AG833" s="19">
        <v>0</v>
      </c>
      <c r="AH833" s="19">
        <v>0</v>
      </c>
      <c r="AI833" s="19">
        <v>0</v>
      </c>
      <c r="AJ833" s="19">
        <v>0</v>
      </c>
      <c r="AK833" s="19">
        <v>0</v>
      </c>
      <c r="AL833" s="19">
        <v>0</v>
      </c>
      <c r="AM833" s="19">
        <v>0</v>
      </c>
      <c r="AN833" s="19">
        <v>0</v>
      </c>
      <c r="AO833" s="19">
        <v>0</v>
      </c>
      <c r="AP833" s="19">
        <v>0</v>
      </c>
    </row>
    <row r="834" spans="1:42" hidden="1">
      <c r="A834" s="15" t="s">
        <v>697</v>
      </c>
      <c r="B834" s="16" t="s">
        <v>698</v>
      </c>
      <c r="C834" s="17" t="s">
        <v>212</v>
      </c>
      <c r="D834" s="17" t="s">
        <v>350</v>
      </c>
      <c r="E834" s="17" t="s">
        <v>701</v>
      </c>
      <c r="F834" s="18" t="s">
        <v>854</v>
      </c>
      <c r="G834" s="19">
        <v>0</v>
      </c>
      <c r="H834" s="19">
        <v>0</v>
      </c>
      <c r="I834" s="19">
        <v>0</v>
      </c>
      <c r="J834" s="19">
        <v>0</v>
      </c>
      <c r="K834" s="19">
        <v>0</v>
      </c>
      <c r="L834" s="19">
        <v>0</v>
      </c>
      <c r="M834" s="19">
        <v>0</v>
      </c>
      <c r="N834" s="19">
        <v>0</v>
      </c>
      <c r="O834" s="19">
        <v>0</v>
      </c>
      <c r="P834" s="19">
        <v>0</v>
      </c>
      <c r="Q834" s="19">
        <v>0</v>
      </c>
      <c r="R834" s="19">
        <v>0</v>
      </c>
      <c r="S834" s="19">
        <v>0</v>
      </c>
      <c r="T834" s="19">
        <v>0</v>
      </c>
      <c r="U834" s="19">
        <v>0</v>
      </c>
      <c r="V834" s="19">
        <v>0</v>
      </c>
      <c r="W834" s="19">
        <v>0</v>
      </c>
      <c r="X834" s="19">
        <v>0</v>
      </c>
      <c r="Y834" s="19">
        <v>0</v>
      </c>
      <c r="Z834" s="19">
        <v>0</v>
      </c>
      <c r="AA834" s="19">
        <v>0</v>
      </c>
      <c r="AB834" s="19">
        <v>0</v>
      </c>
      <c r="AC834" s="19">
        <v>0</v>
      </c>
      <c r="AD834" s="19">
        <v>0</v>
      </c>
      <c r="AE834" s="19">
        <v>0</v>
      </c>
      <c r="AF834" s="19">
        <v>0</v>
      </c>
      <c r="AG834" s="19">
        <v>0</v>
      </c>
      <c r="AH834" s="19">
        <v>0</v>
      </c>
      <c r="AI834" s="19">
        <v>0</v>
      </c>
      <c r="AJ834" s="19">
        <v>0</v>
      </c>
      <c r="AK834" s="19">
        <v>0</v>
      </c>
      <c r="AL834" s="19">
        <v>0</v>
      </c>
      <c r="AM834" s="19">
        <v>0</v>
      </c>
      <c r="AN834" s="19">
        <v>0</v>
      </c>
      <c r="AO834" s="19">
        <v>0</v>
      </c>
      <c r="AP834" s="19">
        <v>0</v>
      </c>
    </row>
    <row r="835" spans="1:42" hidden="1">
      <c r="A835" s="15" t="s">
        <v>697</v>
      </c>
      <c r="B835" s="16" t="s">
        <v>698</v>
      </c>
      <c r="C835" s="17" t="s">
        <v>212</v>
      </c>
      <c r="D835" s="17" t="s">
        <v>350</v>
      </c>
      <c r="E835" s="17" t="s">
        <v>703</v>
      </c>
      <c r="F835" s="18" t="s">
        <v>855</v>
      </c>
      <c r="G835" s="19">
        <v>0</v>
      </c>
      <c r="H835" s="19">
        <v>0</v>
      </c>
      <c r="I835" s="19">
        <v>0</v>
      </c>
      <c r="J835" s="19">
        <v>0</v>
      </c>
      <c r="K835" s="19">
        <v>0</v>
      </c>
      <c r="L835" s="19">
        <v>0</v>
      </c>
      <c r="M835" s="19">
        <v>0</v>
      </c>
      <c r="N835" s="19">
        <v>0</v>
      </c>
      <c r="O835" s="19">
        <v>0</v>
      </c>
      <c r="P835" s="19">
        <v>0</v>
      </c>
      <c r="Q835" s="19">
        <v>0</v>
      </c>
      <c r="R835" s="19">
        <v>0</v>
      </c>
      <c r="S835" s="19">
        <v>0</v>
      </c>
      <c r="T835" s="19">
        <v>0</v>
      </c>
      <c r="U835" s="19">
        <v>0</v>
      </c>
      <c r="V835" s="19">
        <v>0</v>
      </c>
      <c r="W835" s="19">
        <v>0</v>
      </c>
      <c r="X835" s="19">
        <v>0</v>
      </c>
      <c r="Y835" s="19">
        <v>0</v>
      </c>
      <c r="Z835" s="19">
        <v>0</v>
      </c>
      <c r="AA835" s="19">
        <v>0</v>
      </c>
      <c r="AB835" s="19">
        <v>0</v>
      </c>
      <c r="AC835" s="19">
        <v>0</v>
      </c>
      <c r="AD835" s="19">
        <v>0</v>
      </c>
      <c r="AE835" s="19">
        <v>0</v>
      </c>
      <c r="AF835" s="19">
        <v>0</v>
      </c>
      <c r="AG835" s="19">
        <v>0</v>
      </c>
      <c r="AH835" s="19">
        <v>0</v>
      </c>
      <c r="AI835" s="19">
        <v>0</v>
      </c>
      <c r="AJ835" s="19">
        <v>0</v>
      </c>
      <c r="AK835" s="19">
        <v>0</v>
      </c>
      <c r="AL835" s="19">
        <v>0</v>
      </c>
      <c r="AM835" s="19">
        <v>0</v>
      </c>
      <c r="AN835" s="19">
        <v>0</v>
      </c>
      <c r="AO835" s="19">
        <v>0</v>
      </c>
      <c r="AP835" s="19">
        <v>0</v>
      </c>
    </row>
    <row r="836" spans="1:42" hidden="1">
      <c r="A836" s="15" t="s">
        <v>697</v>
      </c>
      <c r="B836" s="16" t="s">
        <v>698</v>
      </c>
      <c r="C836" s="17" t="s">
        <v>212</v>
      </c>
      <c r="D836" s="17" t="s">
        <v>350</v>
      </c>
      <c r="E836" s="17" t="s">
        <v>705</v>
      </c>
      <c r="F836" s="18" t="s">
        <v>856</v>
      </c>
      <c r="G836" s="19">
        <v>0</v>
      </c>
      <c r="H836" s="19">
        <v>0</v>
      </c>
      <c r="I836" s="19">
        <v>0</v>
      </c>
      <c r="J836" s="19">
        <v>0</v>
      </c>
      <c r="K836" s="19">
        <v>0</v>
      </c>
      <c r="L836" s="19">
        <v>0</v>
      </c>
      <c r="M836" s="19">
        <v>0</v>
      </c>
      <c r="N836" s="19">
        <v>0</v>
      </c>
      <c r="O836" s="19">
        <v>0</v>
      </c>
      <c r="P836" s="19">
        <v>0</v>
      </c>
      <c r="Q836" s="19">
        <v>0</v>
      </c>
      <c r="R836" s="19">
        <v>0</v>
      </c>
      <c r="S836" s="19">
        <v>0</v>
      </c>
      <c r="T836" s="19">
        <v>0</v>
      </c>
      <c r="U836" s="19">
        <v>0</v>
      </c>
      <c r="V836" s="19">
        <v>0</v>
      </c>
      <c r="W836" s="19">
        <v>0</v>
      </c>
      <c r="X836" s="19">
        <v>0</v>
      </c>
      <c r="Y836" s="19">
        <v>0</v>
      </c>
      <c r="Z836" s="19">
        <v>0</v>
      </c>
      <c r="AA836" s="19">
        <v>0</v>
      </c>
      <c r="AB836" s="19">
        <v>0</v>
      </c>
      <c r="AC836" s="19">
        <v>0</v>
      </c>
      <c r="AD836" s="19">
        <v>0</v>
      </c>
      <c r="AE836" s="19">
        <v>0</v>
      </c>
      <c r="AF836" s="19">
        <v>0</v>
      </c>
      <c r="AG836" s="19">
        <v>0</v>
      </c>
      <c r="AH836" s="19">
        <v>0</v>
      </c>
      <c r="AI836" s="19">
        <v>0</v>
      </c>
      <c r="AJ836" s="19">
        <v>0</v>
      </c>
      <c r="AK836" s="19">
        <v>0</v>
      </c>
      <c r="AL836" s="19">
        <v>0</v>
      </c>
      <c r="AM836" s="19">
        <v>0</v>
      </c>
      <c r="AN836" s="19">
        <v>0</v>
      </c>
      <c r="AO836" s="19">
        <v>0</v>
      </c>
      <c r="AP836" s="19">
        <v>0</v>
      </c>
    </row>
    <row r="837" spans="1:42" hidden="1">
      <c r="A837" s="15" t="s">
        <v>697</v>
      </c>
      <c r="B837" s="16" t="s">
        <v>698</v>
      </c>
      <c r="C837" s="17" t="s">
        <v>212</v>
      </c>
      <c r="D837" s="17" t="s">
        <v>350</v>
      </c>
      <c r="E837" s="17" t="s">
        <v>705</v>
      </c>
      <c r="F837" s="18" t="s">
        <v>857</v>
      </c>
      <c r="G837" s="19">
        <v>0</v>
      </c>
      <c r="H837" s="19">
        <v>0</v>
      </c>
      <c r="I837" s="19">
        <v>0</v>
      </c>
      <c r="J837" s="19">
        <v>0</v>
      </c>
      <c r="K837" s="19">
        <v>0</v>
      </c>
      <c r="L837" s="19">
        <v>0</v>
      </c>
      <c r="M837" s="19">
        <v>0</v>
      </c>
      <c r="N837" s="19">
        <v>0</v>
      </c>
      <c r="O837" s="19">
        <v>0</v>
      </c>
      <c r="P837" s="19">
        <v>0</v>
      </c>
      <c r="Q837" s="19">
        <v>0</v>
      </c>
      <c r="R837" s="19">
        <v>0</v>
      </c>
      <c r="S837" s="19">
        <v>0</v>
      </c>
      <c r="T837" s="19">
        <v>0</v>
      </c>
      <c r="U837" s="19">
        <v>0</v>
      </c>
      <c r="V837" s="19">
        <v>0</v>
      </c>
      <c r="W837" s="19">
        <v>0</v>
      </c>
      <c r="X837" s="19">
        <v>0</v>
      </c>
      <c r="Y837" s="19">
        <v>0</v>
      </c>
      <c r="Z837" s="19">
        <v>0</v>
      </c>
      <c r="AA837" s="19">
        <v>0</v>
      </c>
      <c r="AB837" s="19">
        <v>0</v>
      </c>
      <c r="AC837" s="19">
        <v>0</v>
      </c>
      <c r="AD837" s="19">
        <v>0</v>
      </c>
      <c r="AE837" s="19">
        <v>0</v>
      </c>
      <c r="AF837" s="19">
        <v>0</v>
      </c>
      <c r="AG837" s="19">
        <v>0</v>
      </c>
      <c r="AH837" s="19">
        <v>0</v>
      </c>
      <c r="AI837" s="19">
        <v>0</v>
      </c>
      <c r="AJ837" s="19">
        <v>0</v>
      </c>
      <c r="AK837" s="19">
        <v>0</v>
      </c>
      <c r="AL837" s="19">
        <v>0</v>
      </c>
      <c r="AM837" s="19">
        <v>0</v>
      </c>
      <c r="AN837" s="19">
        <v>0</v>
      </c>
      <c r="AO837" s="19">
        <v>0</v>
      </c>
      <c r="AP837" s="19">
        <v>0</v>
      </c>
    </row>
    <row r="838" spans="1:42" hidden="1">
      <c r="A838" s="15" t="s">
        <v>697</v>
      </c>
      <c r="B838" s="16" t="s">
        <v>698</v>
      </c>
      <c r="C838" s="17" t="s">
        <v>212</v>
      </c>
      <c r="D838" s="17" t="s">
        <v>350</v>
      </c>
      <c r="E838" s="17" t="s">
        <v>705</v>
      </c>
      <c r="F838" s="18" t="s">
        <v>858</v>
      </c>
      <c r="G838" s="19">
        <v>0</v>
      </c>
      <c r="H838" s="19">
        <v>0</v>
      </c>
      <c r="I838" s="19">
        <v>0</v>
      </c>
      <c r="J838" s="19">
        <v>0</v>
      </c>
      <c r="K838" s="19">
        <v>0</v>
      </c>
      <c r="L838" s="19">
        <v>0</v>
      </c>
      <c r="M838" s="19">
        <v>0</v>
      </c>
      <c r="N838" s="19">
        <v>0</v>
      </c>
      <c r="O838" s="19">
        <v>0</v>
      </c>
      <c r="P838" s="19">
        <v>0</v>
      </c>
      <c r="Q838" s="19">
        <v>0</v>
      </c>
      <c r="R838" s="19">
        <v>0</v>
      </c>
      <c r="S838" s="19">
        <v>0</v>
      </c>
      <c r="T838" s="19">
        <v>0</v>
      </c>
      <c r="U838" s="19">
        <v>0</v>
      </c>
      <c r="V838" s="19">
        <v>0</v>
      </c>
      <c r="W838" s="19">
        <v>0</v>
      </c>
      <c r="X838" s="19">
        <v>0</v>
      </c>
      <c r="Y838" s="19">
        <v>0</v>
      </c>
      <c r="Z838" s="19">
        <v>0</v>
      </c>
      <c r="AA838" s="19">
        <v>0</v>
      </c>
      <c r="AB838" s="19">
        <v>0</v>
      </c>
      <c r="AC838" s="19">
        <v>0</v>
      </c>
      <c r="AD838" s="19">
        <v>0</v>
      </c>
      <c r="AE838" s="19">
        <v>0</v>
      </c>
      <c r="AF838" s="19">
        <v>0</v>
      </c>
      <c r="AG838" s="19">
        <v>0</v>
      </c>
      <c r="AH838" s="19">
        <v>0</v>
      </c>
      <c r="AI838" s="19">
        <v>0</v>
      </c>
      <c r="AJ838" s="19">
        <v>0</v>
      </c>
      <c r="AK838" s="19">
        <v>0</v>
      </c>
      <c r="AL838" s="19">
        <v>0</v>
      </c>
      <c r="AM838" s="19">
        <v>0</v>
      </c>
      <c r="AN838" s="19">
        <v>0</v>
      </c>
      <c r="AO838" s="19">
        <v>0</v>
      </c>
      <c r="AP838" s="19">
        <v>0</v>
      </c>
    </row>
    <row r="839" spans="1:42" hidden="1">
      <c r="A839" s="15" t="s">
        <v>697</v>
      </c>
      <c r="B839" s="16" t="s">
        <v>698</v>
      </c>
      <c r="C839" s="17" t="s">
        <v>212</v>
      </c>
      <c r="D839" s="17" t="s">
        <v>350</v>
      </c>
      <c r="E839" s="17" t="s">
        <v>705</v>
      </c>
      <c r="F839" s="18" t="s">
        <v>859</v>
      </c>
      <c r="G839" s="19">
        <v>0</v>
      </c>
      <c r="H839" s="19">
        <v>0</v>
      </c>
      <c r="I839" s="19">
        <v>0</v>
      </c>
      <c r="J839" s="19">
        <v>0</v>
      </c>
      <c r="K839" s="19">
        <v>0</v>
      </c>
      <c r="L839" s="19">
        <v>0</v>
      </c>
      <c r="M839" s="19">
        <v>0</v>
      </c>
      <c r="N839" s="19">
        <v>0</v>
      </c>
      <c r="O839" s="19">
        <v>0</v>
      </c>
      <c r="P839" s="19">
        <v>0</v>
      </c>
      <c r="Q839" s="19">
        <v>0</v>
      </c>
      <c r="R839" s="19">
        <v>0</v>
      </c>
      <c r="S839" s="19">
        <v>0</v>
      </c>
      <c r="T839" s="19">
        <v>0</v>
      </c>
      <c r="U839" s="19">
        <v>0</v>
      </c>
      <c r="V839" s="19">
        <v>0</v>
      </c>
      <c r="W839" s="19">
        <v>0</v>
      </c>
      <c r="X839" s="19">
        <v>0</v>
      </c>
      <c r="Y839" s="19">
        <v>0</v>
      </c>
      <c r="Z839" s="19">
        <v>0</v>
      </c>
      <c r="AA839" s="19">
        <v>0</v>
      </c>
      <c r="AB839" s="19">
        <v>0</v>
      </c>
      <c r="AC839" s="19">
        <v>0</v>
      </c>
      <c r="AD839" s="19">
        <v>0</v>
      </c>
      <c r="AE839" s="19">
        <v>0</v>
      </c>
      <c r="AF839" s="19">
        <v>0</v>
      </c>
      <c r="AG839" s="19">
        <v>0</v>
      </c>
      <c r="AH839" s="19">
        <v>0</v>
      </c>
      <c r="AI839" s="19">
        <v>0</v>
      </c>
      <c r="AJ839" s="19">
        <v>0</v>
      </c>
      <c r="AK839" s="19">
        <v>0</v>
      </c>
      <c r="AL839" s="19">
        <v>0</v>
      </c>
      <c r="AM839" s="19">
        <v>0</v>
      </c>
      <c r="AN839" s="19">
        <v>0</v>
      </c>
      <c r="AO839" s="19">
        <v>0</v>
      </c>
      <c r="AP839" s="19">
        <v>0</v>
      </c>
    </row>
    <row r="840" spans="1:42" hidden="1">
      <c r="A840" s="15" t="s">
        <v>697</v>
      </c>
      <c r="B840" s="16" t="s">
        <v>698</v>
      </c>
      <c r="C840" s="17" t="s">
        <v>212</v>
      </c>
      <c r="D840" s="17" t="s">
        <v>350</v>
      </c>
      <c r="E840" s="17" t="s">
        <v>707</v>
      </c>
      <c r="F840" s="18" t="s">
        <v>860</v>
      </c>
      <c r="G840" s="19">
        <v>0</v>
      </c>
      <c r="H840" s="19">
        <v>0</v>
      </c>
      <c r="I840" s="19">
        <v>0</v>
      </c>
      <c r="J840" s="19">
        <v>0</v>
      </c>
      <c r="K840" s="19">
        <v>0</v>
      </c>
      <c r="L840" s="19">
        <v>0</v>
      </c>
      <c r="M840" s="19">
        <v>0</v>
      </c>
      <c r="N840" s="19">
        <v>0</v>
      </c>
      <c r="O840" s="19">
        <v>0</v>
      </c>
      <c r="P840" s="19">
        <v>0</v>
      </c>
      <c r="Q840" s="19">
        <v>0</v>
      </c>
      <c r="R840" s="19">
        <v>0</v>
      </c>
      <c r="S840" s="19">
        <v>0</v>
      </c>
      <c r="T840" s="19">
        <v>0</v>
      </c>
      <c r="U840" s="19">
        <v>0</v>
      </c>
      <c r="V840" s="19">
        <v>0</v>
      </c>
      <c r="W840" s="19">
        <v>0</v>
      </c>
      <c r="X840" s="19">
        <v>0</v>
      </c>
      <c r="Y840" s="19">
        <v>0</v>
      </c>
      <c r="Z840" s="19">
        <v>0</v>
      </c>
      <c r="AA840" s="19">
        <v>0</v>
      </c>
      <c r="AB840" s="19">
        <v>0</v>
      </c>
      <c r="AC840" s="19">
        <v>0</v>
      </c>
      <c r="AD840" s="19">
        <v>0</v>
      </c>
      <c r="AE840" s="19">
        <v>0</v>
      </c>
      <c r="AF840" s="19">
        <v>0</v>
      </c>
      <c r="AG840" s="19">
        <v>0</v>
      </c>
      <c r="AH840" s="19">
        <v>0</v>
      </c>
      <c r="AI840" s="19">
        <v>0</v>
      </c>
      <c r="AJ840" s="19">
        <v>0</v>
      </c>
      <c r="AK840" s="19">
        <v>0</v>
      </c>
      <c r="AL840" s="19">
        <v>0</v>
      </c>
      <c r="AM840" s="19">
        <v>0</v>
      </c>
      <c r="AN840" s="19">
        <v>0</v>
      </c>
      <c r="AO840" s="19">
        <v>0</v>
      </c>
      <c r="AP840" s="19">
        <v>0</v>
      </c>
    </row>
    <row r="841" spans="1:42" hidden="1">
      <c r="A841" s="15" t="s">
        <v>697</v>
      </c>
      <c r="B841" s="16" t="s">
        <v>698</v>
      </c>
      <c r="C841" s="17" t="s">
        <v>212</v>
      </c>
      <c r="D841" s="17" t="s">
        <v>350</v>
      </c>
      <c r="E841" s="17" t="s">
        <v>709</v>
      </c>
      <c r="F841" s="18" t="s">
        <v>861</v>
      </c>
      <c r="G841" s="19">
        <v>0</v>
      </c>
      <c r="H841" s="19">
        <v>0</v>
      </c>
      <c r="I841" s="19">
        <v>0</v>
      </c>
      <c r="J841" s="19">
        <v>0</v>
      </c>
      <c r="K841" s="19">
        <v>0</v>
      </c>
      <c r="L841" s="19">
        <v>0</v>
      </c>
      <c r="M841" s="19">
        <v>0</v>
      </c>
      <c r="N841" s="19">
        <v>0</v>
      </c>
      <c r="O841" s="19">
        <v>0</v>
      </c>
      <c r="P841" s="19">
        <v>0</v>
      </c>
      <c r="Q841" s="19">
        <v>0</v>
      </c>
      <c r="R841" s="19">
        <v>0</v>
      </c>
      <c r="S841" s="19">
        <v>0</v>
      </c>
      <c r="T841" s="19">
        <v>0</v>
      </c>
      <c r="U841" s="19">
        <v>0</v>
      </c>
      <c r="V841" s="19">
        <v>0</v>
      </c>
      <c r="W841" s="19">
        <v>0</v>
      </c>
      <c r="X841" s="19">
        <v>0</v>
      </c>
      <c r="Y841" s="19">
        <v>0</v>
      </c>
      <c r="Z841" s="19">
        <v>0</v>
      </c>
      <c r="AA841" s="19">
        <v>0</v>
      </c>
      <c r="AB841" s="19">
        <v>0</v>
      </c>
      <c r="AC841" s="19">
        <v>0</v>
      </c>
      <c r="AD841" s="19">
        <v>0</v>
      </c>
      <c r="AE841" s="19">
        <v>0</v>
      </c>
      <c r="AF841" s="19">
        <v>0</v>
      </c>
      <c r="AG841" s="19">
        <v>0</v>
      </c>
      <c r="AH841" s="19">
        <v>0</v>
      </c>
      <c r="AI841" s="19">
        <v>0</v>
      </c>
      <c r="AJ841" s="19">
        <v>0</v>
      </c>
      <c r="AK841" s="19">
        <v>0</v>
      </c>
      <c r="AL841" s="19">
        <v>0</v>
      </c>
      <c r="AM841" s="19">
        <v>0</v>
      </c>
      <c r="AN841" s="19">
        <v>0</v>
      </c>
      <c r="AO841" s="19">
        <v>0</v>
      </c>
      <c r="AP841" s="19">
        <v>0</v>
      </c>
    </row>
    <row r="842" spans="1:42" hidden="1">
      <c r="A842" s="15" t="s">
        <v>697</v>
      </c>
      <c r="B842" s="16" t="s">
        <v>698</v>
      </c>
      <c r="C842" s="17" t="s">
        <v>212</v>
      </c>
      <c r="D842" s="17" t="s">
        <v>350</v>
      </c>
      <c r="E842" s="17" t="s">
        <v>711</v>
      </c>
      <c r="F842" s="18" t="s">
        <v>862</v>
      </c>
      <c r="G842" s="19">
        <v>0</v>
      </c>
      <c r="H842" s="19">
        <v>0</v>
      </c>
      <c r="I842" s="19">
        <v>0</v>
      </c>
      <c r="J842" s="19">
        <v>0</v>
      </c>
      <c r="K842" s="19">
        <v>0</v>
      </c>
      <c r="L842" s="19">
        <v>0</v>
      </c>
      <c r="M842" s="19">
        <v>0</v>
      </c>
      <c r="N842" s="19">
        <v>0</v>
      </c>
      <c r="O842" s="19">
        <v>0</v>
      </c>
      <c r="P842" s="19">
        <v>0</v>
      </c>
      <c r="Q842" s="19">
        <v>0</v>
      </c>
      <c r="R842" s="19">
        <v>0</v>
      </c>
      <c r="S842" s="19">
        <v>0</v>
      </c>
      <c r="T842" s="19">
        <v>0</v>
      </c>
      <c r="U842" s="19">
        <v>0</v>
      </c>
      <c r="V842" s="19">
        <v>0</v>
      </c>
      <c r="W842" s="19">
        <v>0</v>
      </c>
      <c r="X842" s="19">
        <v>0</v>
      </c>
      <c r="Y842" s="19">
        <v>0</v>
      </c>
      <c r="Z842" s="19">
        <v>0</v>
      </c>
      <c r="AA842" s="19">
        <v>0</v>
      </c>
      <c r="AB842" s="19">
        <v>0</v>
      </c>
      <c r="AC842" s="19">
        <v>0</v>
      </c>
      <c r="AD842" s="19">
        <v>0</v>
      </c>
      <c r="AE842" s="19">
        <v>0</v>
      </c>
      <c r="AF842" s="19">
        <v>0</v>
      </c>
      <c r="AG842" s="19">
        <v>0</v>
      </c>
      <c r="AH842" s="19">
        <v>0</v>
      </c>
      <c r="AI842" s="19">
        <v>0</v>
      </c>
      <c r="AJ842" s="19">
        <v>0</v>
      </c>
      <c r="AK842" s="19">
        <v>0</v>
      </c>
      <c r="AL842" s="19">
        <v>0</v>
      </c>
      <c r="AM842" s="19">
        <v>0</v>
      </c>
      <c r="AN842" s="19">
        <v>0</v>
      </c>
      <c r="AO842" s="19">
        <v>0</v>
      </c>
      <c r="AP842" s="19">
        <v>0</v>
      </c>
    </row>
    <row r="843" spans="1:42" hidden="1">
      <c r="A843" s="15" t="s">
        <v>697</v>
      </c>
      <c r="B843" s="16" t="s">
        <v>698</v>
      </c>
      <c r="C843" s="17" t="s">
        <v>212</v>
      </c>
      <c r="D843" s="17" t="s">
        <v>350</v>
      </c>
      <c r="E843" s="17" t="s">
        <v>766</v>
      </c>
      <c r="F843" s="18" t="s">
        <v>863</v>
      </c>
      <c r="G843" s="19">
        <v>0</v>
      </c>
      <c r="H843" s="19">
        <v>0</v>
      </c>
      <c r="I843" s="19">
        <v>0</v>
      </c>
      <c r="J843" s="19">
        <v>0</v>
      </c>
      <c r="K843" s="19">
        <v>0</v>
      </c>
      <c r="L843" s="19">
        <v>0</v>
      </c>
      <c r="M843" s="19">
        <v>0</v>
      </c>
      <c r="N843" s="19">
        <v>0</v>
      </c>
      <c r="O843" s="19">
        <v>0</v>
      </c>
      <c r="P843" s="19">
        <v>0</v>
      </c>
      <c r="Q843" s="19">
        <v>0</v>
      </c>
      <c r="R843" s="19">
        <v>0</v>
      </c>
      <c r="S843" s="19">
        <v>0</v>
      </c>
      <c r="T843" s="19">
        <v>0</v>
      </c>
      <c r="U843" s="19">
        <v>0</v>
      </c>
      <c r="V843" s="19">
        <v>0</v>
      </c>
      <c r="W843" s="19">
        <v>0</v>
      </c>
      <c r="X843" s="19">
        <v>0</v>
      </c>
      <c r="Y843" s="19">
        <v>0</v>
      </c>
      <c r="Z843" s="19">
        <v>0</v>
      </c>
      <c r="AA843" s="19">
        <v>0</v>
      </c>
      <c r="AB843" s="19">
        <v>0</v>
      </c>
      <c r="AC843" s="19">
        <v>0</v>
      </c>
      <c r="AD843" s="19">
        <v>0</v>
      </c>
      <c r="AE843" s="19">
        <v>0</v>
      </c>
      <c r="AF843" s="19">
        <v>0</v>
      </c>
      <c r="AG843" s="19">
        <v>0</v>
      </c>
      <c r="AH843" s="19">
        <v>0</v>
      </c>
      <c r="AI843" s="19">
        <v>0</v>
      </c>
      <c r="AJ843" s="19">
        <v>0</v>
      </c>
      <c r="AK843" s="19">
        <v>0</v>
      </c>
      <c r="AL843" s="19">
        <v>0</v>
      </c>
      <c r="AM843" s="19">
        <v>0</v>
      </c>
      <c r="AN843" s="19">
        <v>0</v>
      </c>
      <c r="AO843" s="19">
        <v>0</v>
      </c>
      <c r="AP843" s="19">
        <v>0</v>
      </c>
    </row>
    <row r="844" spans="1:42" hidden="1">
      <c r="A844" s="15" t="s">
        <v>697</v>
      </c>
      <c r="B844" s="16" t="s">
        <v>698</v>
      </c>
      <c r="C844" s="17" t="s">
        <v>212</v>
      </c>
      <c r="D844" s="17" t="s">
        <v>350</v>
      </c>
      <c r="E844" s="17" t="s">
        <v>754</v>
      </c>
      <c r="F844" s="18" t="s">
        <v>864</v>
      </c>
      <c r="G844" s="19">
        <v>0</v>
      </c>
      <c r="H844" s="19">
        <v>0</v>
      </c>
      <c r="I844" s="19">
        <v>0</v>
      </c>
      <c r="J844" s="19">
        <v>0</v>
      </c>
      <c r="K844" s="19">
        <v>0</v>
      </c>
      <c r="L844" s="19">
        <v>0</v>
      </c>
      <c r="M844" s="19">
        <v>0</v>
      </c>
      <c r="N844" s="19">
        <v>0</v>
      </c>
      <c r="O844" s="19">
        <v>0</v>
      </c>
      <c r="P844" s="19">
        <v>0</v>
      </c>
      <c r="Q844" s="19">
        <v>0</v>
      </c>
      <c r="R844" s="19">
        <v>0</v>
      </c>
      <c r="S844" s="19">
        <v>0</v>
      </c>
      <c r="T844" s="19">
        <v>0</v>
      </c>
      <c r="U844" s="19">
        <v>0</v>
      </c>
      <c r="V844" s="19">
        <v>0</v>
      </c>
      <c r="W844" s="19">
        <v>0</v>
      </c>
      <c r="X844" s="19">
        <v>0</v>
      </c>
      <c r="Y844" s="19">
        <v>0</v>
      </c>
      <c r="Z844" s="19">
        <v>0</v>
      </c>
      <c r="AA844" s="19">
        <v>0</v>
      </c>
      <c r="AB844" s="19">
        <v>0</v>
      </c>
      <c r="AC844" s="19">
        <v>0</v>
      </c>
      <c r="AD844" s="19">
        <v>0</v>
      </c>
      <c r="AE844" s="19">
        <v>0</v>
      </c>
      <c r="AF844" s="19">
        <v>0</v>
      </c>
      <c r="AG844" s="19">
        <v>0</v>
      </c>
      <c r="AH844" s="19">
        <v>0</v>
      </c>
      <c r="AI844" s="19">
        <v>0</v>
      </c>
      <c r="AJ844" s="19">
        <v>0</v>
      </c>
      <c r="AK844" s="19">
        <v>0</v>
      </c>
      <c r="AL844" s="19">
        <v>0</v>
      </c>
      <c r="AM844" s="19">
        <v>0</v>
      </c>
      <c r="AN844" s="19">
        <v>0</v>
      </c>
      <c r="AO844" s="19">
        <v>0</v>
      </c>
      <c r="AP844" s="19">
        <v>0</v>
      </c>
    </row>
    <row r="845" spans="1:42" hidden="1">
      <c r="A845" s="15" t="s">
        <v>697</v>
      </c>
      <c r="B845" s="16" t="s">
        <v>698</v>
      </c>
      <c r="C845" s="17" t="s">
        <v>212</v>
      </c>
      <c r="D845" s="17" t="s">
        <v>350</v>
      </c>
      <c r="E845" s="17" t="s">
        <v>750</v>
      </c>
      <c r="F845" s="18" t="s">
        <v>865</v>
      </c>
      <c r="G845" s="19">
        <v>0</v>
      </c>
      <c r="H845" s="19">
        <v>0</v>
      </c>
      <c r="I845" s="19">
        <v>0</v>
      </c>
      <c r="J845" s="19">
        <v>0</v>
      </c>
      <c r="K845" s="19">
        <v>0</v>
      </c>
      <c r="L845" s="19">
        <v>0</v>
      </c>
      <c r="M845" s="19">
        <v>0</v>
      </c>
      <c r="N845" s="19">
        <v>0</v>
      </c>
      <c r="O845" s="19">
        <v>0</v>
      </c>
      <c r="P845" s="19">
        <v>0</v>
      </c>
      <c r="Q845" s="19">
        <v>0</v>
      </c>
      <c r="R845" s="19">
        <v>0</v>
      </c>
      <c r="S845" s="19">
        <v>0</v>
      </c>
      <c r="T845" s="19">
        <v>0</v>
      </c>
      <c r="U845" s="19">
        <v>0</v>
      </c>
      <c r="V845" s="19">
        <v>0</v>
      </c>
      <c r="W845" s="19">
        <v>0</v>
      </c>
      <c r="X845" s="19">
        <v>0</v>
      </c>
      <c r="Y845" s="19">
        <v>0</v>
      </c>
      <c r="Z845" s="19">
        <v>0</v>
      </c>
      <c r="AA845" s="19">
        <v>0</v>
      </c>
      <c r="AB845" s="19">
        <v>0</v>
      </c>
      <c r="AC845" s="19">
        <v>0</v>
      </c>
      <c r="AD845" s="19">
        <v>0</v>
      </c>
      <c r="AE845" s="19">
        <v>0</v>
      </c>
      <c r="AF845" s="19">
        <v>0</v>
      </c>
      <c r="AG845" s="19">
        <v>0</v>
      </c>
      <c r="AH845" s="19">
        <v>0</v>
      </c>
      <c r="AI845" s="19">
        <v>0</v>
      </c>
      <c r="AJ845" s="19">
        <v>0</v>
      </c>
      <c r="AK845" s="19">
        <v>0</v>
      </c>
      <c r="AL845" s="19">
        <v>0</v>
      </c>
      <c r="AM845" s="19">
        <v>0</v>
      </c>
      <c r="AN845" s="19">
        <v>0</v>
      </c>
      <c r="AO845" s="19">
        <v>0</v>
      </c>
      <c r="AP845" s="19">
        <v>0</v>
      </c>
    </row>
    <row r="846" spans="1:42" hidden="1">
      <c r="A846" s="15" t="s">
        <v>697</v>
      </c>
      <c r="B846" s="16" t="s">
        <v>698</v>
      </c>
      <c r="C846" s="17" t="s">
        <v>212</v>
      </c>
      <c r="D846" s="17" t="s">
        <v>350</v>
      </c>
      <c r="E846" s="17" t="s">
        <v>750</v>
      </c>
      <c r="F846" s="18" t="s">
        <v>866</v>
      </c>
      <c r="G846" s="19">
        <v>0</v>
      </c>
      <c r="H846" s="19">
        <v>0</v>
      </c>
      <c r="I846" s="19">
        <v>0</v>
      </c>
      <c r="J846" s="19">
        <v>0</v>
      </c>
      <c r="K846" s="19">
        <v>0</v>
      </c>
      <c r="L846" s="19">
        <v>0</v>
      </c>
      <c r="M846" s="19">
        <v>0</v>
      </c>
      <c r="N846" s="19">
        <v>0</v>
      </c>
      <c r="O846" s="19">
        <v>0</v>
      </c>
      <c r="P846" s="19">
        <v>0</v>
      </c>
      <c r="Q846" s="19">
        <v>0</v>
      </c>
      <c r="R846" s="19">
        <v>0</v>
      </c>
      <c r="S846" s="19">
        <v>0</v>
      </c>
      <c r="T846" s="19">
        <v>0</v>
      </c>
      <c r="U846" s="19">
        <v>0</v>
      </c>
      <c r="V846" s="19">
        <v>0</v>
      </c>
      <c r="W846" s="19">
        <v>0</v>
      </c>
      <c r="X846" s="19">
        <v>0</v>
      </c>
      <c r="Y846" s="19">
        <v>0</v>
      </c>
      <c r="Z846" s="19">
        <v>0</v>
      </c>
      <c r="AA846" s="19">
        <v>0</v>
      </c>
      <c r="AB846" s="19">
        <v>0</v>
      </c>
      <c r="AC846" s="19">
        <v>0</v>
      </c>
      <c r="AD846" s="19">
        <v>0</v>
      </c>
      <c r="AE846" s="19">
        <v>0</v>
      </c>
      <c r="AF846" s="19">
        <v>0</v>
      </c>
      <c r="AG846" s="19">
        <v>0</v>
      </c>
      <c r="AH846" s="19">
        <v>0</v>
      </c>
      <c r="AI846" s="19">
        <v>0</v>
      </c>
      <c r="AJ846" s="19">
        <v>0</v>
      </c>
      <c r="AK846" s="19">
        <v>0</v>
      </c>
      <c r="AL846" s="19">
        <v>0</v>
      </c>
      <c r="AM846" s="19">
        <v>0</v>
      </c>
      <c r="AN846" s="19">
        <v>0</v>
      </c>
      <c r="AO846" s="19">
        <v>0</v>
      </c>
      <c r="AP846" s="19">
        <v>0</v>
      </c>
    </row>
    <row r="847" spans="1:42" hidden="1">
      <c r="A847" s="15" t="s">
        <v>697</v>
      </c>
      <c r="B847" s="16" t="s">
        <v>698</v>
      </c>
      <c r="C847" s="17" t="s">
        <v>212</v>
      </c>
      <c r="D847" s="17" t="s">
        <v>350</v>
      </c>
      <c r="E847" s="17" t="s">
        <v>232</v>
      </c>
      <c r="F847" s="18" t="s">
        <v>727</v>
      </c>
      <c r="G847" s="19">
        <v>112396.31810412281</v>
      </c>
      <c r="H847" s="19">
        <v>65526.962685066093</v>
      </c>
      <c r="I847" s="19">
        <v>39158.432578723259</v>
      </c>
      <c r="J847" s="19">
        <v>49604.789624355399</v>
      </c>
      <c r="K847" s="19">
        <v>90120.59241601541</v>
      </c>
      <c r="L847" s="19">
        <v>487518.97082095698</v>
      </c>
      <c r="M847" s="19">
        <v>284223.16627536301</v>
      </c>
      <c r="N847" s="19">
        <v>165701.87640402696</v>
      </c>
      <c r="O847" s="19">
        <v>111904.32015639522</v>
      </c>
      <c r="P847" s="19">
        <v>189554.74103303222</v>
      </c>
      <c r="Q847" s="19">
        <v>110510.26094059621</v>
      </c>
      <c r="R847" s="19">
        <v>334601.82413577312</v>
      </c>
      <c r="S847" s="19">
        <v>6135754.8400565609</v>
      </c>
      <c r="T847" s="19">
        <v>10582165.725414133</v>
      </c>
      <c r="U847" s="19">
        <v>57470697.998192184</v>
      </c>
      <c r="V847" s="19">
        <v>9246008.679156214</v>
      </c>
      <c r="W847" s="19">
        <v>20758064.159198649</v>
      </c>
      <c r="X847" s="19">
        <v>2820817.5444947528</v>
      </c>
      <c r="Y847" s="19">
        <v>1665264.7323866133</v>
      </c>
      <c r="Z847" s="19">
        <v>970847.99413773301</v>
      </c>
      <c r="AA847" s="19">
        <v>692388.23466260929</v>
      </c>
      <c r="AB847" s="19">
        <v>403661.78164559801</v>
      </c>
      <c r="AC847" s="19">
        <v>235334.49270797917</v>
      </c>
      <c r="AD847" s="19">
        <v>137199.81919602636</v>
      </c>
      <c r="AE847" s="19">
        <v>79987.383790697888</v>
      </c>
      <c r="AF847" s="19">
        <v>46632.580153325012</v>
      </c>
      <c r="AG847" s="19">
        <v>65498.1219653804</v>
      </c>
      <c r="AH847" s="19">
        <v>39351.165538257657</v>
      </c>
      <c r="AI847" s="19">
        <v>55326.297367077459</v>
      </c>
      <c r="AJ847" s="19">
        <v>43612.591489632599</v>
      </c>
      <c r="AK847" s="19">
        <v>81289.443665412211</v>
      </c>
      <c r="AL847" s="19">
        <v>47391.680008758798</v>
      </c>
      <c r="AM847" s="19">
        <v>27629.311172272468</v>
      </c>
      <c r="AN847" s="19">
        <v>16107.866100403584</v>
      </c>
      <c r="AO847" s="19">
        <v>9390.8729280560856</v>
      </c>
      <c r="AP847" s="19">
        <v>5474.8713331238287</v>
      </c>
    </row>
    <row r="848" spans="1:42" hidden="1">
      <c r="A848" s="15" t="s">
        <v>697</v>
      </c>
      <c r="B848" s="16" t="s">
        <v>698</v>
      </c>
      <c r="C848" s="17" t="s">
        <v>212</v>
      </c>
      <c r="D848" s="17" t="s">
        <v>288</v>
      </c>
      <c r="E848" s="17" t="s">
        <v>701</v>
      </c>
      <c r="F848" s="18" t="s">
        <v>867</v>
      </c>
      <c r="G848" s="19">
        <v>0</v>
      </c>
      <c r="H848" s="19">
        <v>0</v>
      </c>
      <c r="I848" s="19">
        <v>0</v>
      </c>
      <c r="J848" s="19">
        <v>0</v>
      </c>
      <c r="K848" s="19">
        <v>0</v>
      </c>
      <c r="L848" s="19">
        <v>0</v>
      </c>
      <c r="M848" s="19">
        <v>0</v>
      </c>
      <c r="N848" s="19">
        <v>0</v>
      </c>
      <c r="O848" s="19">
        <v>0</v>
      </c>
      <c r="P848" s="19">
        <v>0</v>
      </c>
      <c r="Q848" s="19">
        <v>0</v>
      </c>
      <c r="R848" s="19">
        <v>0</v>
      </c>
      <c r="S848" s="19">
        <v>0</v>
      </c>
      <c r="T848" s="19">
        <v>0</v>
      </c>
      <c r="U848" s="19">
        <v>0</v>
      </c>
      <c r="V848" s="19">
        <v>0</v>
      </c>
      <c r="W848" s="19">
        <v>0</v>
      </c>
      <c r="X848" s="19">
        <v>0</v>
      </c>
      <c r="Y848" s="19">
        <v>0</v>
      </c>
      <c r="Z848" s="19">
        <v>0</v>
      </c>
      <c r="AA848" s="19">
        <v>0</v>
      </c>
      <c r="AB848" s="19">
        <v>0</v>
      </c>
      <c r="AC848" s="19">
        <v>0</v>
      </c>
      <c r="AD848" s="19">
        <v>0</v>
      </c>
      <c r="AE848" s="19">
        <v>0</v>
      </c>
      <c r="AF848" s="19">
        <v>0</v>
      </c>
      <c r="AG848" s="19">
        <v>0</v>
      </c>
      <c r="AH848" s="19">
        <v>0</v>
      </c>
      <c r="AI848" s="19">
        <v>0</v>
      </c>
      <c r="AJ848" s="19">
        <v>0</v>
      </c>
      <c r="AK848" s="19">
        <v>0</v>
      </c>
      <c r="AL848" s="19">
        <v>0</v>
      </c>
      <c r="AM848" s="19">
        <v>0</v>
      </c>
      <c r="AN848" s="19">
        <v>0</v>
      </c>
      <c r="AO848" s="19">
        <v>0</v>
      </c>
      <c r="AP848" s="19">
        <v>0</v>
      </c>
    </row>
    <row r="849" spans="1:42" hidden="1">
      <c r="A849" s="15" t="s">
        <v>697</v>
      </c>
      <c r="B849" s="16" t="s">
        <v>698</v>
      </c>
      <c r="C849" s="17" t="s">
        <v>212</v>
      </c>
      <c r="D849" s="17" t="s">
        <v>288</v>
      </c>
      <c r="E849" s="17" t="s">
        <v>701</v>
      </c>
      <c r="F849" s="18" t="s">
        <v>868</v>
      </c>
      <c r="G849" s="19">
        <v>0</v>
      </c>
      <c r="H849" s="19">
        <v>0</v>
      </c>
      <c r="I849" s="19">
        <v>0</v>
      </c>
      <c r="J849" s="19">
        <v>0</v>
      </c>
      <c r="K849" s="19">
        <v>0</v>
      </c>
      <c r="L849" s="19">
        <v>0</v>
      </c>
      <c r="M849" s="19">
        <v>0</v>
      </c>
      <c r="N849" s="19">
        <v>0</v>
      </c>
      <c r="O849" s="19">
        <v>0</v>
      </c>
      <c r="P849" s="19">
        <v>0</v>
      </c>
      <c r="Q849" s="19">
        <v>0</v>
      </c>
      <c r="R849" s="19">
        <v>0</v>
      </c>
      <c r="S849" s="19">
        <v>0</v>
      </c>
      <c r="T849" s="19">
        <v>0</v>
      </c>
      <c r="U849" s="19">
        <v>0</v>
      </c>
      <c r="V849" s="19">
        <v>0</v>
      </c>
      <c r="W849" s="19">
        <v>0</v>
      </c>
      <c r="X849" s="19">
        <v>0</v>
      </c>
      <c r="Y849" s="19">
        <v>0</v>
      </c>
      <c r="Z849" s="19">
        <v>0</v>
      </c>
      <c r="AA849" s="19">
        <v>0</v>
      </c>
      <c r="AB849" s="19">
        <v>0</v>
      </c>
      <c r="AC849" s="19">
        <v>0</v>
      </c>
      <c r="AD849" s="19">
        <v>0</v>
      </c>
      <c r="AE849" s="19">
        <v>0</v>
      </c>
      <c r="AF849" s="19">
        <v>0</v>
      </c>
      <c r="AG849" s="19">
        <v>0</v>
      </c>
      <c r="AH849" s="19">
        <v>0</v>
      </c>
      <c r="AI849" s="19">
        <v>0</v>
      </c>
      <c r="AJ849" s="19">
        <v>0</v>
      </c>
      <c r="AK849" s="19">
        <v>0</v>
      </c>
      <c r="AL849" s="19">
        <v>0</v>
      </c>
      <c r="AM849" s="19">
        <v>0</v>
      </c>
      <c r="AN849" s="19">
        <v>0</v>
      </c>
      <c r="AO849" s="19">
        <v>0</v>
      </c>
      <c r="AP849" s="19">
        <v>0</v>
      </c>
    </row>
    <row r="850" spans="1:42" hidden="1">
      <c r="A850" s="15" t="s">
        <v>697</v>
      </c>
      <c r="B850" s="16" t="s">
        <v>698</v>
      </c>
      <c r="C850" s="17" t="s">
        <v>212</v>
      </c>
      <c r="D850" s="17" t="s">
        <v>288</v>
      </c>
      <c r="E850" s="17" t="s">
        <v>701</v>
      </c>
      <c r="F850" s="18" t="s">
        <v>869</v>
      </c>
      <c r="G850" s="19">
        <v>0</v>
      </c>
      <c r="H850" s="19">
        <v>0</v>
      </c>
      <c r="I850" s="19">
        <v>0</v>
      </c>
      <c r="J850" s="19">
        <v>0</v>
      </c>
      <c r="K850" s="19">
        <v>0</v>
      </c>
      <c r="L850" s="19">
        <v>0</v>
      </c>
      <c r="M850" s="19">
        <v>0</v>
      </c>
      <c r="N850" s="19">
        <v>0</v>
      </c>
      <c r="O850" s="19">
        <v>0</v>
      </c>
      <c r="P850" s="19">
        <v>0</v>
      </c>
      <c r="Q850" s="19">
        <v>0</v>
      </c>
      <c r="R850" s="19">
        <v>0</v>
      </c>
      <c r="S850" s="19">
        <v>0</v>
      </c>
      <c r="T850" s="19">
        <v>0</v>
      </c>
      <c r="U850" s="19">
        <v>0</v>
      </c>
      <c r="V850" s="19">
        <v>0</v>
      </c>
      <c r="W850" s="19">
        <v>0</v>
      </c>
      <c r="X850" s="19">
        <v>0</v>
      </c>
      <c r="Y850" s="19">
        <v>0</v>
      </c>
      <c r="Z850" s="19">
        <v>0</v>
      </c>
      <c r="AA850" s="19">
        <v>0</v>
      </c>
      <c r="AB850" s="19">
        <v>0</v>
      </c>
      <c r="AC850" s="19">
        <v>0</v>
      </c>
      <c r="AD850" s="19">
        <v>0</v>
      </c>
      <c r="AE850" s="19">
        <v>0</v>
      </c>
      <c r="AF850" s="19">
        <v>0</v>
      </c>
      <c r="AG850" s="19">
        <v>0</v>
      </c>
      <c r="AH850" s="19">
        <v>0</v>
      </c>
      <c r="AI850" s="19">
        <v>0</v>
      </c>
      <c r="AJ850" s="19">
        <v>0</v>
      </c>
      <c r="AK850" s="19">
        <v>0</v>
      </c>
      <c r="AL850" s="19">
        <v>0</v>
      </c>
      <c r="AM850" s="19">
        <v>0</v>
      </c>
      <c r="AN850" s="19">
        <v>0</v>
      </c>
      <c r="AO850" s="19">
        <v>0</v>
      </c>
      <c r="AP850" s="19">
        <v>0</v>
      </c>
    </row>
    <row r="851" spans="1:42" hidden="1">
      <c r="A851" s="15" t="s">
        <v>697</v>
      </c>
      <c r="B851" s="16" t="s">
        <v>698</v>
      </c>
      <c r="C851" s="17" t="s">
        <v>212</v>
      </c>
      <c r="D851" s="17" t="s">
        <v>288</v>
      </c>
      <c r="E851" s="17" t="s">
        <v>701</v>
      </c>
      <c r="F851" s="18" t="s">
        <v>870</v>
      </c>
      <c r="G851" s="19">
        <v>0</v>
      </c>
      <c r="H851" s="19">
        <v>0</v>
      </c>
      <c r="I851" s="19">
        <v>0</v>
      </c>
      <c r="J851" s="19">
        <v>0</v>
      </c>
      <c r="K851" s="19">
        <v>0</v>
      </c>
      <c r="L851" s="19">
        <v>0</v>
      </c>
      <c r="M851" s="19">
        <v>0</v>
      </c>
      <c r="N851" s="19">
        <v>0</v>
      </c>
      <c r="O851" s="19">
        <v>0</v>
      </c>
      <c r="P851" s="19">
        <v>0</v>
      </c>
      <c r="Q851" s="19">
        <v>0</v>
      </c>
      <c r="R851" s="19">
        <v>0</v>
      </c>
      <c r="S851" s="19">
        <v>0</v>
      </c>
      <c r="T851" s="19">
        <v>0</v>
      </c>
      <c r="U851" s="19">
        <v>0</v>
      </c>
      <c r="V851" s="19">
        <v>0</v>
      </c>
      <c r="W851" s="19">
        <v>0</v>
      </c>
      <c r="X851" s="19">
        <v>0</v>
      </c>
      <c r="Y851" s="19">
        <v>0</v>
      </c>
      <c r="Z851" s="19">
        <v>0</v>
      </c>
      <c r="AA851" s="19">
        <v>0</v>
      </c>
      <c r="AB851" s="19">
        <v>0</v>
      </c>
      <c r="AC851" s="19">
        <v>0</v>
      </c>
      <c r="AD851" s="19">
        <v>0</v>
      </c>
      <c r="AE851" s="19">
        <v>0</v>
      </c>
      <c r="AF851" s="19">
        <v>0</v>
      </c>
      <c r="AG851" s="19">
        <v>0</v>
      </c>
      <c r="AH851" s="19">
        <v>0</v>
      </c>
      <c r="AI851" s="19">
        <v>0</v>
      </c>
      <c r="AJ851" s="19">
        <v>0</v>
      </c>
      <c r="AK851" s="19">
        <v>0</v>
      </c>
      <c r="AL851" s="19">
        <v>0</v>
      </c>
      <c r="AM851" s="19">
        <v>0</v>
      </c>
      <c r="AN851" s="19">
        <v>0</v>
      </c>
      <c r="AO851" s="19">
        <v>0</v>
      </c>
      <c r="AP851" s="19">
        <v>0</v>
      </c>
    </row>
    <row r="852" spans="1:42" hidden="1">
      <c r="A852" s="15" t="s">
        <v>697</v>
      </c>
      <c r="B852" s="16" t="s">
        <v>698</v>
      </c>
      <c r="C852" s="17" t="s">
        <v>212</v>
      </c>
      <c r="D852" s="17" t="s">
        <v>288</v>
      </c>
      <c r="E852" s="17" t="s">
        <v>701</v>
      </c>
      <c r="F852" s="18" t="s">
        <v>871</v>
      </c>
      <c r="G852" s="19">
        <v>0</v>
      </c>
      <c r="H852" s="19">
        <v>0</v>
      </c>
      <c r="I852" s="19">
        <v>0</v>
      </c>
      <c r="J852" s="19">
        <v>0</v>
      </c>
      <c r="K852" s="19">
        <v>0</v>
      </c>
      <c r="L852" s="19">
        <v>0</v>
      </c>
      <c r="M852" s="19">
        <v>0</v>
      </c>
      <c r="N852" s="19">
        <v>0</v>
      </c>
      <c r="O852" s="19">
        <v>0</v>
      </c>
      <c r="P852" s="19">
        <v>0</v>
      </c>
      <c r="Q852" s="19">
        <v>0</v>
      </c>
      <c r="R852" s="19">
        <v>0</v>
      </c>
      <c r="S852" s="19">
        <v>0</v>
      </c>
      <c r="T852" s="19">
        <v>0</v>
      </c>
      <c r="U852" s="19">
        <v>0</v>
      </c>
      <c r="V852" s="19">
        <v>0</v>
      </c>
      <c r="W852" s="19">
        <v>0</v>
      </c>
      <c r="X852" s="19">
        <v>0</v>
      </c>
      <c r="Y852" s="19">
        <v>0</v>
      </c>
      <c r="Z852" s="19">
        <v>0</v>
      </c>
      <c r="AA852" s="19">
        <v>0</v>
      </c>
      <c r="AB852" s="19">
        <v>0</v>
      </c>
      <c r="AC852" s="19">
        <v>0</v>
      </c>
      <c r="AD852" s="19">
        <v>0</v>
      </c>
      <c r="AE852" s="19">
        <v>0</v>
      </c>
      <c r="AF852" s="19">
        <v>0</v>
      </c>
      <c r="AG852" s="19">
        <v>0</v>
      </c>
      <c r="AH852" s="19">
        <v>0</v>
      </c>
      <c r="AI852" s="19">
        <v>0</v>
      </c>
      <c r="AJ852" s="19">
        <v>0</v>
      </c>
      <c r="AK852" s="19">
        <v>0</v>
      </c>
      <c r="AL852" s="19">
        <v>0</v>
      </c>
      <c r="AM852" s="19">
        <v>0</v>
      </c>
      <c r="AN852" s="19">
        <v>0</v>
      </c>
      <c r="AO852" s="19">
        <v>0</v>
      </c>
      <c r="AP852" s="19">
        <v>0</v>
      </c>
    </row>
    <row r="853" spans="1:42" hidden="1">
      <c r="A853" s="15" t="s">
        <v>697</v>
      </c>
      <c r="B853" s="16" t="s">
        <v>698</v>
      </c>
      <c r="C853" s="17" t="s">
        <v>212</v>
      </c>
      <c r="D853" s="17" t="s">
        <v>288</v>
      </c>
      <c r="E853" s="17" t="s">
        <v>703</v>
      </c>
      <c r="F853" s="18" t="s">
        <v>872</v>
      </c>
      <c r="G853" s="19">
        <v>0</v>
      </c>
      <c r="H853" s="19">
        <v>0</v>
      </c>
      <c r="I853" s="19">
        <v>0</v>
      </c>
      <c r="J853" s="19">
        <v>0</v>
      </c>
      <c r="K853" s="19">
        <v>0</v>
      </c>
      <c r="L853" s="19">
        <v>0</v>
      </c>
      <c r="M853" s="19">
        <v>0</v>
      </c>
      <c r="N853" s="19">
        <v>0</v>
      </c>
      <c r="O853" s="19">
        <v>0</v>
      </c>
      <c r="P853" s="19">
        <v>0</v>
      </c>
      <c r="Q853" s="19">
        <v>0</v>
      </c>
      <c r="R853" s="19">
        <v>0</v>
      </c>
      <c r="S853" s="19">
        <v>0</v>
      </c>
      <c r="T853" s="19">
        <v>0</v>
      </c>
      <c r="U853" s="19">
        <v>0</v>
      </c>
      <c r="V853" s="19">
        <v>0</v>
      </c>
      <c r="W853" s="19">
        <v>0</v>
      </c>
      <c r="X853" s="19">
        <v>0</v>
      </c>
      <c r="Y853" s="19">
        <v>0</v>
      </c>
      <c r="Z853" s="19">
        <v>0</v>
      </c>
      <c r="AA853" s="19">
        <v>0</v>
      </c>
      <c r="AB853" s="19">
        <v>0</v>
      </c>
      <c r="AC853" s="19">
        <v>0</v>
      </c>
      <c r="AD853" s="19">
        <v>0</v>
      </c>
      <c r="AE853" s="19">
        <v>0</v>
      </c>
      <c r="AF853" s="19">
        <v>0</v>
      </c>
      <c r="AG853" s="19">
        <v>0</v>
      </c>
      <c r="AH853" s="19">
        <v>0</v>
      </c>
      <c r="AI853" s="19">
        <v>0</v>
      </c>
      <c r="AJ853" s="19">
        <v>0</v>
      </c>
      <c r="AK853" s="19">
        <v>0</v>
      </c>
      <c r="AL853" s="19">
        <v>0</v>
      </c>
      <c r="AM853" s="19">
        <v>0</v>
      </c>
      <c r="AN853" s="19">
        <v>0</v>
      </c>
      <c r="AO853" s="19">
        <v>0</v>
      </c>
      <c r="AP853" s="19">
        <v>0</v>
      </c>
    </row>
    <row r="854" spans="1:42" hidden="1">
      <c r="A854" s="15" t="s">
        <v>697</v>
      </c>
      <c r="B854" s="16" t="s">
        <v>698</v>
      </c>
      <c r="C854" s="17" t="s">
        <v>212</v>
      </c>
      <c r="D854" s="17" t="s">
        <v>288</v>
      </c>
      <c r="E854" s="17" t="s">
        <v>703</v>
      </c>
      <c r="F854" s="18" t="s">
        <v>873</v>
      </c>
      <c r="G854" s="19">
        <v>0</v>
      </c>
      <c r="H854" s="19">
        <v>0</v>
      </c>
      <c r="I854" s="19">
        <v>0</v>
      </c>
      <c r="J854" s="19">
        <v>0</v>
      </c>
      <c r="K854" s="19">
        <v>0</v>
      </c>
      <c r="L854" s="19">
        <v>0</v>
      </c>
      <c r="M854" s="19">
        <v>0</v>
      </c>
      <c r="N854" s="19">
        <v>0</v>
      </c>
      <c r="O854" s="19">
        <v>0</v>
      </c>
      <c r="P854" s="19">
        <v>0</v>
      </c>
      <c r="Q854" s="19">
        <v>0</v>
      </c>
      <c r="R854" s="19">
        <v>0</v>
      </c>
      <c r="S854" s="19">
        <v>0</v>
      </c>
      <c r="T854" s="19">
        <v>0</v>
      </c>
      <c r="U854" s="19">
        <v>0</v>
      </c>
      <c r="V854" s="19">
        <v>0</v>
      </c>
      <c r="W854" s="19">
        <v>0</v>
      </c>
      <c r="X854" s="19">
        <v>0</v>
      </c>
      <c r="Y854" s="19">
        <v>0</v>
      </c>
      <c r="Z854" s="19">
        <v>0</v>
      </c>
      <c r="AA854" s="19">
        <v>0</v>
      </c>
      <c r="AB854" s="19">
        <v>0</v>
      </c>
      <c r="AC854" s="19">
        <v>0</v>
      </c>
      <c r="AD854" s="19">
        <v>0</v>
      </c>
      <c r="AE854" s="19">
        <v>0</v>
      </c>
      <c r="AF854" s="19">
        <v>0</v>
      </c>
      <c r="AG854" s="19">
        <v>0</v>
      </c>
      <c r="AH854" s="19">
        <v>0</v>
      </c>
      <c r="AI854" s="19">
        <v>0</v>
      </c>
      <c r="AJ854" s="19">
        <v>0</v>
      </c>
      <c r="AK854" s="19">
        <v>0</v>
      </c>
      <c r="AL854" s="19">
        <v>0</v>
      </c>
      <c r="AM854" s="19">
        <v>0</v>
      </c>
      <c r="AN854" s="19">
        <v>0</v>
      </c>
      <c r="AO854" s="19">
        <v>0</v>
      </c>
      <c r="AP854" s="19">
        <v>0</v>
      </c>
    </row>
    <row r="855" spans="1:42" hidden="1">
      <c r="A855" s="15" t="s">
        <v>697</v>
      </c>
      <c r="B855" s="16" t="s">
        <v>698</v>
      </c>
      <c r="C855" s="17" t="s">
        <v>212</v>
      </c>
      <c r="D855" s="17" t="s">
        <v>288</v>
      </c>
      <c r="E855" s="17" t="s">
        <v>705</v>
      </c>
      <c r="F855" s="18" t="s">
        <v>874</v>
      </c>
      <c r="G855" s="19">
        <v>0</v>
      </c>
      <c r="H855" s="19">
        <v>0</v>
      </c>
      <c r="I855" s="19">
        <v>0</v>
      </c>
      <c r="J855" s="19">
        <v>0</v>
      </c>
      <c r="K855" s="19">
        <v>0</v>
      </c>
      <c r="L855" s="19">
        <v>0</v>
      </c>
      <c r="M855" s="19">
        <v>0</v>
      </c>
      <c r="N855" s="19">
        <v>0</v>
      </c>
      <c r="O855" s="19">
        <v>0</v>
      </c>
      <c r="P855" s="19">
        <v>0</v>
      </c>
      <c r="Q855" s="19">
        <v>0</v>
      </c>
      <c r="R855" s="19">
        <v>0</v>
      </c>
      <c r="S855" s="19">
        <v>0</v>
      </c>
      <c r="T855" s="19">
        <v>0</v>
      </c>
      <c r="U855" s="19">
        <v>0</v>
      </c>
      <c r="V855" s="19">
        <v>0</v>
      </c>
      <c r="W855" s="19">
        <v>0</v>
      </c>
      <c r="X855" s="19">
        <v>0</v>
      </c>
      <c r="Y855" s="19">
        <v>0</v>
      </c>
      <c r="Z855" s="19">
        <v>0</v>
      </c>
      <c r="AA855" s="19">
        <v>0</v>
      </c>
      <c r="AB855" s="19">
        <v>0</v>
      </c>
      <c r="AC855" s="19">
        <v>0</v>
      </c>
      <c r="AD855" s="19">
        <v>0</v>
      </c>
      <c r="AE855" s="19">
        <v>0</v>
      </c>
      <c r="AF855" s="19">
        <v>0</v>
      </c>
      <c r="AG855" s="19">
        <v>0</v>
      </c>
      <c r="AH855" s="19">
        <v>0</v>
      </c>
      <c r="AI855" s="19">
        <v>0</v>
      </c>
      <c r="AJ855" s="19">
        <v>0</v>
      </c>
      <c r="AK855" s="19">
        <v>0</v>
      </c>
      <c r="AL855" s="19">
        <v>0</v>
      </c>
      <c r="AM855" s="19">
        <v>0</v>
      </c>
      <c r="AN855" s="19">
        <v>0</v>
      </c>
      <c r="AO855" s="19">
        <v>0</v>
      </c>
      <c r="AP855" s="19">
        <v>0</v>
      </c>
    </row>
    <row r="856" spans="1:42" hidden="1">
      <c r="A856" s="15" t="s">
        <v>697</v>
      </c>
      <c r="B856" s="16" t="s">
        <v>698</v>
      </c>
      <c r="C856" s="17" t="s">
        <v>212</v>
      </c>
      <c r="D856" s="17" t="s">
        <v>288</v>
      </c>
      <c r="E856" s="17" t="s">
        <v>705</v>
      </c>
      <c r="F856" s="18" t="s">
        <v>875</v>
      </c>
      <c r="G856" s="19">
        <v>0</v>
      </c>
      <c r="H856" s="19">
        <v>0</v>
      </c>
      <c r="I856" s="19">
        <v>0</v>
      </c>
      <c r="J856" s="19">
        <v>0</v>
      </c>
      <c r="K856" s="19">
        <v>0</v>
      </c>
      <c r="L856" s="19">
        <v>0</v>
      </c>
      <c r="M856" s="19">
        <v>0</v>
      </c>
      <c r="N856" s="19">
        <v>0</v>
      </c>
      <c r="O856" s="19">
        <v>0</v>
      </c>
      <c r="P856" s="19">
        <v>0</v>
      </c>
      <c r="Q856" s="19">
        <v>0</v>
      </c>
      <c r="R856" s="19">
        <v>0</v>
      </c>
      <c r="S856" s="19">
        <v>0</v>
      </c>
      <c r="T856" s="19">
        <v>0</v>
      </c>
      <c r="U856" s="19">
        <v>0</v>
      </c>
      <c r="V856" s="19">
        <v>0</v>
      </c>
      <c r="W856" s="19">
        <v>0</v>
      </c>
      <c r="X856" s="19">
        <v>0</v>
      </c>
      <c r="Y856" s="19">
        <v>0</v>
      </c>
      <c r="Z856" s="19">
        <v>0</v>
      </c>
      <c r="AA856" s="19">
        <v>0</v>
      </c>
      <c r="AB856" s="19">
        <v>0</v>
      </c>
      <c r="AC856" s="19">
        <v>0</v>
      </c>
      <c r="AD856" s="19">
        <v>0</v>
      </c>
      <c r="AE856" s="19">
        <v>0</v>
      </c>
      <c r="AF856" s="19">
        <v>0</v>
      </c>
      <c r="AG856" s="19">
        <v>0</v>
      </c>
      <c r="AH856" s="19">
        <v>0</v>
      </c>
      <c r="AI856" s="19">
        <v>0</v>
      </c>
      <c r="AJ856" s="19">
        <v>0</v>
      </c>
      <c r="AK856" s="19">
        <v>0</v>
      </c>
      <c r="AL856" s="19">
        <v>0</v>
      </c>
      <c r="AM856" s="19">
        <v>0</v>
      </c>
      <c r="AN856" s="19">
        <v>0</v>
      </c>
      <c r="AO856" s="19">
        <v>0</v>
      </c>
      <c r="AP856" s="19">
        <v>0</v>
      </c>
    </row>
    <row r="857" spans="1:42" hidden="1">
      <c r="A857" s="15" t="s">
        <v>697</v>
      </c>
      <c r="B857" s="16" t="s">
        <v>698</v>
      </c>
      <c r="C857" s="17" t="s">
        <v>212</v>
      </c>
      <c r="D857" s="17" t="s">
        <v>288</v>
      </c>
      <c r="E857" s="17" t="s">
        <v>705</v>
      </c>
      <c r="F857" s="18" t="s">
        <v>876</v>
      </c>
      <c r="G857" s="19">
        <v>0</v>
      </c>
      <c r="H857" s="19">
        <v>0</v>
      </c>
      <c r="I857" s="19">
        <v>0</v>
      </c>
      <c r="J857" s="19">
        <v>0</v>
      </c>
      <c r="K857" s="19">
        <v>0</v>
      </c>
      <c r="L857" s="19">
        <v>0</v>
      </c>
      <c r="M857" s="19">
        <v>0</v>
      </c>
      <c r="N857" s="19">
        <v>0</v>
      </c>
      <c r="O857" s="19">
        <v>0</v>
      </c>
      <c r="P857" s="19">
        <v>0</v>
      </c>
      <c r="Q857" s="19">
        <v>0</v>
      </c>
      <c r="R857" s="19">
        <v>0</v>
      </c>
      <c r="S857" s="19">
        <v>0</v>
      </c>
      <c r="T857" s="19">
        <v>0</v>
      </c>
      <c r="U857" s="19">
        <v>0</v>
      </c>
      <c r="V857" s="19">
        <v>0</v>
      </c>
      <c r="W857" s="19">
        <v>0</v>
      </c>
      <c r="X857" s="19">
        <v>0</v>
      </c>
      <c r="Y857" s="19">
        <v>0</v>
      </c>
      <c r="Z857" s="19">
        <v>0</v>
      </c>
      <c r="AA857" s="19">
        <v>0</v>
      </c>
      <c r="AB857" s="19">
        <v>0</v>
      </c>
      <c r="AC857" s="19">
        <v>0</v>
      </c>
      <c r="AD857" s="19">
        <v>0</v>
      </c>
      <c r="AE857" s="19">
        <v>0</v>
      </c>
      <c r="AF857" s="19">
        <v>0</v>
      </c>
      <c r="AG857" s="19">
        <v>0</v>
      </c>
      <c r="AH857" s="19">
        <v>0</v>
      </c>
      <c r="AI857" s="19">
        <v>0</v>
      </c>
      <c r="AJ857" s="19">
        <v>0</v>
      </c>
      <c r="AK857" s="19">
        <v>0</v>
      </c>
      <c r="AL857" s="19">
        <v>0</v>
      </c>
      <c r="AM857" s="19">
        <v>0</v>
      </c>
      <c r="AN857" s="19">
        <v>0</v>
      </c>
      <c r="AO857" s="19">
        <v>0</v>
      </c>
      <c r="AP857" s="19">
        <v>0</v>
      </c>
    </row>
    <row r="858" spans="1:42" hidden="1">
      <c r="A858" s="15" t="s">
        <v>697</v>
      </c>
      <c r="B858" s="16" t="s">
        <v>698</v>
      </c>
      <c r="C858" s="17" t="s">
        <v>212</v>
      </c>
      <c r="D858" s="17" t="s">
        <v>288</v>
      </c>
      <c r="E858" s="17" t="s">
        <v>705</v>
      </c>
      <c r="F858" s="18" t="s">
        <v>877</v>
      </c>
      <c r="G858" s="19">
        <v>0</v>
      </c>
      <c r="H858" s="19">
        <v>0</v>
      </c>
      <c r="I858" s="19">
        <v>0</v>
      </c>
      <c r="J858" s="19">
        <v>0</v>
      </c>
      <c r="K858" s="19">
        <v>0</v>
      </c>
      <c r="L858" s="19">
        <v>0</v>
      </c>
      <c r="M858" s="19">
        <v>0</v>
      </c>
      <c r="N858" s="19">
        <v>0</v>
      </c>
      <c r="O858" s="19">
        <v>0</v>
      </c>
      <c r="P858" s="19">
        <v>0</v>
      </c>
      <c r="Q858" s="19">
        <v>0</v>
      </c>
      <c r="R858" s="19">
        <v>0</v>
      </c>
      <c r="S858" s="19">
        <v>0</v>
      </c>
      <c r="T858" s="19">
        <v>0</v>
      </c>
      <c r="U858" s="19">
        <v>0</v>
      </c>
      <c r="V858" s="19">
        <v>0</v>
      </c>
      <c r="W858" s="19">
        <v>0</v>
      </c>
      <c r="X858" s="19">
        <v>0</v>
      </c>
      <c r="Y858" s="19">
        <v>0</v>
      </c>
      <c r="Z858" s="19">
        <v>0</v>
      </c>
      <c r="AA858" s="19">
        <v>0</v>
      </c>
      <c r="AB858" s="19">
        <v>0</v>
      </c>
      <c r="AC858" s="19">
        <v>0</v>
      </c>
      <c r="AD858" s="19">
        <v>0</v>
      </c>
      <c r="AE858" s="19">
        <v>0</v>
      </c>
      <c r="AF858" s="19">
        <v>0</v>
      </c>
      <c r="AG858" s="19">
        <v>0</v>
      </c>
      <c r="AH858" s="19">
        <v>0</v>
      </c>
      <c r="AI858" s="19">
        <v>0</v>
      </c>
      <c r="AJ858" s="19">
        <v>0</v>
      </c>
      <c r="AK858" s="19">
        <v>0</v>
      </c>
      <c r="AL858" s="19">
        <v>0</v>
      </c>
      <c r="AM858" s="19">
        <v>0</v>
      </c>
      <c r="AN858" s="19">
        <v>0</v>
      </c>
      <c r="AO858" s="19">
        <v>0</v>
      </c>
      <c r="AP858" s="19">
        <v>0</v>
      </c>
    </row>
    <row r="859" spans="1:42" hidden="1">
      <c r="A859" s="15" t="s">
        <v>697</v>
      </c>
      <c r="B859" s="16" t="s">
        <v>698</v>
      </c>
      <c r="C859" s="17" t="s">
        <v>212</v>
      </c>
      <c r="D859" s="17" t="s">
        <v>288</v>
      </c>
      <c r="E859" s="17" t="s">
        <v>705</v>
      </c>
      <c r="F859" s="18" t="s">
        <v>878</v>
      </c>
      <c r="G859" s="19">
        <v>0</v>
      </c>
      <c r="H859" s="19">
        <v>0</v>
      </c>
      <c r="I859" s="19">
        <v>0</v>
      </c>
      <c r="J859" s="19">
        <v>0</v>
      </c>
      <c r="K859" s="19">
        <v>0</v>
      </c>
      <c r="L859" s="19">
        <v>0</v>
      </c>
      <c r="M859" s="19">
        <v>0</v>
      </c>
      <c r="N859" s="19">
        <v>0</v>
      </c>
      <c r="O859" s="19">
        <v>0</v>
      </c>
      <c r="P859" s="19">
        <v>0</v>
      </c>
      <c r="Q859" s="19">
        <v>0</v>
      </c>
      <c r="R859" s="19">
        <v>0</v>
      </c>
      <c r="S859" s="19">
        <v>0</v>
      </c>
      <c r="T859" s="19">
        <v>0</v>
      </c>
      <c r="U859" s="19">
        <v>0</v>
      </c>
      <c r="V859" s="19">
        <v>0</v>
      </c>
      <c r="W859" s="19">
        <v>0</v>
      </c>
      <c r="X859" s="19">
        <v>0</v>
      </c>
      <c r="Y859" s="19">
        <v>0</v>
      </c>
      <c r="Z859" s="19">
        <v>0</v>
      </c>
      <c r="AA859" s="19">
        <v>0</v>
      </c>
      <c r="AB859" s="19">
        <v>0</v>
      </c>
      <c r="AC859" s="19">
        <v>0</v>
      </c>
      <c r="AD859" s="19">
        <v>0</v>
      </c>
      <c r="AE859" s="19">
        <v>0</v>
      </c>
      <c r="AF859" s="19">
        <v>0</v>
      </c>
      <c r="AG859" s="19">
        <v>0</v>
      </c>
      <c r="AH859" s="19">
        <v>0</v>
      </c>
      <c r="AI859" s="19">
        <v>0</v>
      </c>
      <c r="AJ859" s="19">
        <v>0</v>
      </c>
      <c r="AK859" s="19">
        <v>0</v>
      </c>
      <c r="AL859" s="19">
        <v>0</v>
      </c>
      <c r="AM859" s="19">
        <v>0</v>
      </c>
      <c r="AN859" s="19">
        <v>0</v>
      </c>
      <c r="AO859" s="19">
        <v>0</v>
      </c>
      <c r="AP859" s="19">
        <v>0</v>
      </c>
    </row>
    <row r="860" spans="1:42" hidden="1">
      <c r="A860" s="15" t="s">
        <v>697</v>
      </c>
      <c r="B860" s="16" t="s">
        <v>698</v>
      </c>
      <c r="C860" s="17" t="s">
        <v>212</v>
      </c>
      <c r="D860" s="17" t="s">
        <v>288</v>
      </c>
      <c r="E860" s="17" t="s">
        <v>705</v>
      </c>
      <c r="F860" s="18" t="s">
        <v>879</v>
      </c>
      <c r="G860" s="19">
        <v>0</v>
      </c>
      <c r="H860" s="19">
        <v>0</v>
      </c>
      <c r="I860" s="19">
        <v>0</v>
      </c>
      <c r="J860" s="19">
        <v>0</v>
      </c>
      <c r="K860" s="19">
        <v>0</v>
      </c>
      <c r="L860" s="19">
        <v>0</v>
      </c>
      <c r="M860" s="19">
        <v>0</v>
      </c>
      <c r="N860" s="19">
        <v>0</v>
      </c>
      <c r="O860" s="19">
        <v>0</v>
      </c>
      <c r="P860" s="19">
        <v>0</v>
      </c>
      <c r="Q860" s="19">
        <v>0</v>
      </c>
      <c r="R860" s="19">
        <v>0</v>
      </c>
      <c r="S860" s="19">
        <v>0</v>
      </c>
      <c r="T860" s="19">
        <v>0</v>
      </c>
      <c r="U860" s="19">
        <v>0</v>
      </c>
      <c r="V860" s="19">
        <v>0</v>
      </c>
      <c r="W860" s="19">
        <v>0</v>
      </c>
      <c r="X860" s="19">
        <v>0</v>
      </c>
      <c r="Y860" s="19">
        <v>0</v>
      </c>
      <c r="Z860" s="19">
        <v>0</v>
      </c>
      <c r="AA860" s="19">
        <v>0</v>
      </c>
      <c r="AB860" s="19">
        <v>0</v>
      </c>
      <c r="AC860" s="19">
        <v>0</v>
      </c>
      <c r="AD860" s="19">
        <v>0</v>
      </c>
      <c r="AE860" s="19">
        <v>0</v>
      </c>
      <c r="AF860" s="19">
        <v>0</v>
      </c>
      <c r="AG860" s="19">
        <v>0</v>
      </c>
      <c r="AH860" s="19">
        <v>0</v>
      </c>
      <c r="AI860" s="19">
        <v>0</v>
      </c>
      <c r="AJ860" s="19">
        <v>0</v>
      </c>
      <c r="AK860" s="19">
        <v>0</v>
      </c>
      <c r="AL860" s="19">
        <v>0</v>
      </c>
      <c r="AM860" s="19">
        <v>0</v>
      </c>
      <c r="AN860" s="19">
        <v>0</v>
      </c>
      <c r="AO860" s="19">
        <v>0</v>
      </c>
      <c r="AP860" s="19">
        <v>0</v>
      </c>
    </row>
    <row r="861" spans="1:42" hidden="1">
      <c r="A861" s="15" t="s">
        <v>697</v>
      </c>
      <c r="B861" s="16" t="s">
        <v>698</v>
      </c>
      <c r="C861" s="17" t="s">
        <v>212</v>
      </c>
      <c r="D861" s="17" t="s">
        <v>288</v>
      </c>
      <c r="E861" s="17" t="s">
        <v>705</v>
      </c>
      <c r="F861" s="18" t="s">
        <v>880</v>
      </c>
      <c r="G861" s="19">
        <v>0</v>
      </c>
      <c r="H861" s="19">
        <v>0</v>
      </c>
      <c r="I861" s="19">
        <v>0</v>
      </c>
      <c r="J861" s="19">
        <v>0</v>
      </c>
      <c r="K861" s="19">
        <v>0</v>
      </c>
      <c r="L861" s="19">
        <v>0</v>
      </c>
      <c r="M861" s="19">
        <v>0</v>
      </c>
      <c r="N861" s="19">
        <v>0</v>
      </c>
      <c r="O861" s="19">
        <v>0</v>
      </c>
      <c r="P861" s="19">
        <v>0</v>
      </c>
      <c r="Q861" s="19">
        <v>0</v>
      </c>
      <c r="R861" s="19">
        <v>0</v>
      </c>
      <c r="S861" s="19">
        <v>0</v>
      </c>
      <c r="T861" s="19">
        <v>0</v>
      </c>
      <c r="U861" s="19">
        <v>0</v>
      </c>
      <c r="V861" s="19">
        <v>0</v>
      </c>
      <c r="W861" s="19">
        <v>0</v>
      </c>
      <c r="X861" s="19">
        <v>0</v>
      </c>
      <c r="Y861" s="19">
        <v>0</v>
      </c>
      <c r="Z861" s="19">
        <v>0</v>
      </c>
      <c r="AA861" s="19">
        <v>0</v>
      </c>
      <c r="AB861" s="19">
        <v>0</v>
      </c>
      <c r="AC861" s="19">
        <v>0</v>
      </c>
      <c r="AD861" s="19">
        <v>0</v>
      </c>
      <c r="AE861" s="19">
        <v>0</v>
      </c>
      <c r="AF861" s="19">
        <v>0</v>
      </c>
      <c r="AG861" s="19">
        <v>0</v>
      </c>
      <c r="AH861" s="19">
        <v>0</v>
      </c>
      <c r="AI861" s="19">
        <v>0</v>
      </c>
      <c r="AJ861" s="19">
        <v>0</v>
      </c>
      <c r="AK861" s="19">
        <v>0</v>
      </c>
      <c r="AL861" s="19">
        <v>0</v>
      </c>
      <c r="AM861" s="19">
        <v>0</v>
      </c>
      <c r="AN861" s="19">
        <v>0</v>
      </c>
      <c r="AO861" s="19">
        <v>0</v>
      </c>
      <c r="AP861" s="19">
        <v>0</v>
      </c>
    </row>
    <row r="862" spans="1:42" hidden="1">
      <c r="A862" s="15" t="s">
        <v>697</v>
      </c>
      <c r="B862" s="16" t="s">
        <v>698</v>
      </c>
      <c r="C862" s="17" t="s">
        <v>212</v>
      </c>
      <c r="D862" s="17" t="s">
        <v>288</v>
      </c>
      <c r="E862" s="17" t="s">
        <v>705</v>
      </c>
      <c r="F862" s="18" t="s">
        <v>881</v>
      </c>
      <c r="G862" s="19">
        <v>0</v>
      </c>
      <c r="H862" s="19">
        <v>0</v>
      </c>
      <c r="I862" s="19">
        <v>0</v>
      </c>
      <c r="J862" s="19">
        <v>0</v>
      </c>
      <c r="K862" s="19">
        <v>0</v>
      </c>
      <c r="L862" s="19">
        <v>0</v>
      </c>
      <c r="M862" s="19">
        <v>0</v>
      </c>
      <c r="N862" s="19">
        <v>0</v>
      </c>
      <c r="O862" s="19">
        <v>0</v>
      </c>
      <c r="P862" s="19">
        <v>0</v>
      </c>
      <c r="Q862" s="19">
        <v>0</v>
      </c>
      <c r="R862" s="19">
        <v>0</v>
      </c>
      <c r="S862" s="19">
        <v>0</v>
      </c>
      <c r="T862" s="19">
        <v>0</v>
      </c>
      <c r="U862" s="19">
        <v>0</v>
      </c>
      <c r="V862" s="19">
        <v>0</v>
      </c>
      <c r="W862" s="19">
        <v>0</v>
      </c>
      <c r="X862" s="19">
        <v>0</v>
      </c>
      <c r="Y862" s="19">
        <v>0</v>
      </c>
      <c r="Z862" s="19">
        <v>0</v>
      </c>
      <c r="AA862" s="19">
        <v>0</v>
      </c>
      <c r="AB862" s="19">
        <v>0</v>
      </c>
      <c r="AC862" s="19">
        <v>0</v>
      </c>
      <c r="AD862" s="19">
        <v>0</v>
      </c>
      <c r="AE862" s="19">
        <v>0</v>
      </c>
      <c r="AF862" s="19">
        <v>0</v>
      </c>
      <c r="AG862" s="19">
        <v>0</v>
      </c>
      <c r="AH862" s="19">
        <v>0</v>
      </c>
      <c r="AI862" s="19">
        <v>0</v>
      </c>
      <c r="AJ862" s="19">
        <v>0</v>
      </c>
      <c r="AK862" s="19">
        <v>0</v>
      </c>
      <c r="AL862" s="19">
        <v>0</v>
      </c>
      <c r="AM862" s="19">
        <v>0</v>
      </c>
      <c r="AN862" s="19">
        <v>0</v>
      </c>
      <c r="AO862" s="19">
        <v>0</v>
      </c>
      <c r="AP862" s="19">
        <v>0</v>
      </c>
    </row>
    <row r="863" spans="1:42" hidden="1">
      <c r="A863" s="15" t="s">
        <v>697</v>
      </c>
      <c r="B863" s="16" t="s">
        <v>698</v>
      </c>
      <c r="C863" s="17" t="s">
        <v>212</v>
      </c>
      <c r="D863" s="17" t="s">
        <v>288</v>
      </c>
      <c r="E863" s="17" t="s">
        <v>705</v>
      </c>
      <c r="F863" s="18" t="s">
        <v>882</v>
      </c>
      <c r="G863" s="19">
        <v>0</v>
      </c>
      <c r="H863" s="19">
        <v>0</v>
      </c>
      <c r="I863" s="19">
        <v>0</v>
      </c>
      <c r="J863" s="19">
        <v>0</v>
      </c>
      <c r="K863" s="19">
        <v>0</v>
      </c>
      <c r="L863" s="19">
        <v>0</v>
      </c>
      <c r="M863" s="19">
        <v>0</v>
      </c>
      <c r="N863" s="19">
        <v>0</v>
      </c>
      <c r="O863" s="19">
        <v>0</v>
      </c>
      <c r="P863" s="19">
        <v>0</v>
      </c>
      <c r="Q863" s="19">
        <v>0</v>
      </c>
      <c r="R863" s="19">
        <v>0</v>
      </c>
      <c r="S863" s="19">
        <v>0</v>
      </c>
      <c r="T863" s="19">
        <v>0</v>
      </c>
      <c r="U863" s="19">
        <v>0</v>
      </c>
      <c r="V863" s="19">
        <v>0</v>
      </c>
      <c r="W863" s="19">
        <v>0</v>
      </c>
      <c r="X863" s="19">
        <v>0</v>
      </c>
      <c r="Y863" s="19">
        <v>0</v>
      </c>
      <c r="Z863" s="19">
        <v>0</v>
      </c>
      <c r="AA863" s="19">
        <v>0</v>
      </c>
      <c r="AB863" s="19">
        <v>0</v>
      </c>
      <c r="AC863" s="19">
        <v>0</v>
      </c>
      <c r="AD863" s="19">
        <v>0</v>
      </c>
      <c r="AE863" s="19">
        <v>0</v>
      </c>
      <c r="AF863" s="19">
        <v>0</v>
      </c>
      <c r="AG863" s="19">
        <v>0</v>
      </c>
      <c r="AH863" s="19">
        <v>0</v>
      </c>
      <c r="AI863" s="19">
        <v>0</v>
      </c>
      <c r="AJ863" s="19">
        <v>0</v>
      </c>
      <c r="AK863" s="19">
        <v>0</v>
      </c>
      <c r="AL863" s="19">
        <v>0</v>
      </c>
      <c r="AM863" s="19">
        <v>0</v>
      </c>
      <c r="AN863" s="19">
        <v>0</v>
      </c>
      <c r="AO863" s="19">
        <v>0</v>
      </c>
      <c r="AP863" s="19">
        <v>0</v>
      </c>
    </row>
    <row r="864" spans="1:42" hidden="1">
      <c r="A864" s="15" t="s">
        <v>697</v>
      </c>
      <c r="B864" s="16" t="s">
        <v>698</v>
      </c>
      <c r="C864" s="17" t="s">
        <v>212</v>
      </c>
      <c r="D864" s="17" t="s">
        <v>288</v>
      </c>
      <c r="E864" s="17" t="s">
        <v>705</v>
      </c>
      <c r="F864" s="18" t="s">
        <v>883</v>
      </c>
      <c r="G864" s="19">
        <v>0</v>
      </c>
      <c r="H864" s="19">
        <v>0</v>
      </c>
      <c r="I864" s="19">
        <v>0</v>
      </c>
      <c r="J864" s="19">
        <v>0</v>
      </c>
      <c r="K864" s="19">
        <v>0</v>
      </c>
      <c r="L864" s="19">
        <v>0</v>
      </c>
      <c r="M864" s="19">
        <v>0</v>
      </c>
      <c r="N864" s="19">
        <v>0</v>
      </c>
      <c r="O864" s="19">
        <v>0</v>
      </c>
      <c r="P864" s="19">
        <v>0</v>
      </c>
      <c r="Q864" s="19">
        <v>0</v>
      </c>
      <c r="R864" s="19">
        <v>0</v>
      </c>
      <c r="S864" s="19">
        <v>0</v>
      </c>
      <c r="T864" s="19">
        <v>0</v>
      </c>
      <c r="U864" s="19">
        <v>0</v>
      </c>
      <c r="V864" s="19">
        <v>0</v>
      </c>
      <c r="W864" s="19">
        <v>0</v>
      </c>
      <c r="X864" s="19">
        <v>0</v>
      </c>
      <c r="Y864" s="19">
        <v>0</v>
      </c>
      <c r="Z864" s="19">
        <v>0</v>
      </c>
      <c r="AA864" s="19">
        <v>0</v>
      </c>
      <c r="AB864" s="19">
        <v>0</v>
      </c>
      <c r="AC864" s="19">
        <v>0</v>
      </c>
      <c r="AD864" s="19">
        <v>0</v>
      </c>
      <c r="AE864" s="19">
        <v>0</v>
      </c>
      <c r="AF864" s="19">
        <v>0</v>
      </c>
      <c r="AG864" s="19">
        <v>0</v>
      </c>
      <c r="AH864" s="19">
        <v>0</v>
      </c>
      <c r="AI864" s="19">
        <v>0</v>
      </c>
      <c r="AJ864" s="19">
        <v>0</v>
      </c>
      <c r="AK864" s="19">
        <v>0</v>
      </c>
      <c r="AL864" s="19">
        <v>0</v>
      </c>
      <c r="AM864" s="19">
        <v>0</v>
      </c>
      <c r="AN864" s="19">
        <v>0</v>
      </c>
      <c r="AO864" s="19">
        <v>0</v>
      </c>
      <c r="AP864" s="19">
        <v>0</v>
      </c>
    </row>
    <row r="865" spans="1:42" hidden="1">
      <c r="A865" s="15" t="s">
        <v>697</v>
      </c>
      <c r="B865" s="16" t="s">
        <v>698</v>
      </c>
      <c r="C865" s="17" t="s">
        <v>212</v>
      </c>
      <c r="D865" s="17" t="s">
        <v>288</v>
      </c>
      <c r="E865" s="17" t="s">
        <v>705</v>
      </c>
      <c r="F865" s="18" t="s">
        <v>884</v>
      </c>
      <c r="G865" s="19">
        <v>0</v>
      </c>
      <c r="H865" s="19">
        <v>0</v>
      </c>
      <c r="I865" s="19">
        <v>0</v>
      </c>
      <c r="J865" s="19">
        <v>0</v>
      </c>
      <c r="K865" s="19">
        <v>0</v>
      </c>
      <c r="L865" s="19">
        <v>0</v>
      </c>
      <c r="M865" s="19">
        <v>0</v>
      </c>
      <c r="N865" s="19">
        <v>0</v>
      </c>
      <c r="O865" s="19">
        <v>0</v>
      </c>
      <c r="P865" s="19">
        <v>0</v>
      </c>
      <c r="Q865" s="19">
        <v>0</v>
      </c>
      <c r="R865" s="19">
        <v>0</v>
      </c>
      <c r="S865" s="19">
        <v>0</v>
      </c>
      <c r="T865" s="19">
        <v>0</v>
      </c>
      <c r="U865" s="19">
        <v>0</v>
      </c>
      <c r="V865" s="19">
        <v>0</v>
      </c>
      <c r="W865" s="19">
        <v>0</v>
      </c>
      <c r="X865" s="19">
        <v>0</v>
      </c>
      <c r="Y865" s="19">
        <v>0</v>
      </c>
      <c r="Z865" s="19">
        <v>0</v>
      </c>
      <c r="AA865" s="19">
        <v>0</v>
      </c>
      <c r="AB865" s="19">
        <v>0</v>
      </c>
      <c r="AC865" s="19">
        <v>0</v>
      </c>
      <c r="AD865" s="19">
        <v>0</v>
      </c>
      <c r="AE865" s="19">
        <v>0</v>
      </c>
      <c r="AF865" s="19">
        <v>0</v>
      </c>
      <c r="AG865" s="19">
        <v>0</v>
      </c>
      <c r="AH865" s="19">
        <v>0</v>
      </c>
      <c r="AI865" s="19">
        <v>0</v>
      </c>
      <c r="AJ865" s="19">
        <v>0</v>
      </c>
      <c r="AK865" s="19">
        <v>0</v>
      </c>
      <c r="AL865" s="19">
        <v>0</v>
      </c>
      <c r="AM865" s="19">
        <v>0</v>
      </c>
      <c r="AN865" s="19">
        <v>0</v>
      </c>
      <c r="AO865" s="19">
        <v>0</v>
      </c>
      <c r="AP865" s="19">
        <v>0</v>
      </c>
    </row>
    <row r="866" spans="1:42" hidden="1">
      <c r="A866" s="15" t="s">
        <v>697</v>
      </c>
      <c r="B866" s="16" t="s">
        <v>698</v>
      </c>
      <c r="C866" s="17" t="s">
        <v>212</v>
      </c>
      <c r="D866" s="17" t="s">
        <v>288</v>
      </c>
      <c r="E866" s="17" t="s">
        <v>707</v>
      </c>
      <c r="F866" s="18" t="s">
        <v>885</v>
      </c>
      <c r="G866" s="19">
        <v>0</v>
      </c>
      <c r="H866" s="19">
        <v>0</v>
      </c>
      <c r="I866" s="19">
        <v>0</v>
      </c>
      <c r="J866" s="19">
        <v>0</v>
      </c>
      <c r="K866" s="19">
        <v>0</v>
      </c>
      <c r="L866" s="19">
        <v>0</v>
      </c>
      <c r="M866" s="19">
        <v>0</v>
      </c>
      <c r="N866" s="19">
        <v>0</v>
      </c>
      <c r="O866" s="19">
        <v>0</v>
      </c>
      <c r="P866" s="19">
        <v>0</v>
      </c>
      <c r="Q866" s="19">
        <v>0</v>
      </c>
      <c r="R866" s="19">
        <v>0</v>
      </c>
      <c r="S866" s="19">
        <v>0</v>
      </c>
      <c r="T866" s="19">
        <v>0</v>
      </c>
      <c r="U866" s="19">
        <v>0</v>
      </c>
      <c r="V866" s="19">
        <v>0</v>
      </c>
      <c r="W866" s="19">
        <v>0</v>
      </c>
      <c r="X866" s="19">
        <v>0</v>
      </c>
      <c r="Y866" s="19">
        <v>0</v>
      </c>
      <c r="Z866" s="19">
        <v>0</v>
      </c>
      <c r="AA866" s="19">
        <v>0</v>
      </c>
      <c r="AB866" s="19">
        <v>0</v>
      </c>
      <c r="AC866" s="19">
        <v>0</v>
      </c>
      <c r="AD866" s="19">
        <v>0</v>
      </c>
      <c r="AE866" s="19">
        <v>0</v>
      </c>
      <c r="AF866" s="19">
        <v>0</v>
      </c>
      <c r="AG866" s="19">
        <v>0</v>
      </c>
      <c r="AH866" s="19">
        <v>0</v>
      </c>
      <c r="AI866" s="19">
        <v>0</v>
      </c>
      <c r="AJ866" s="19">
        <v>0</v>
      </c>
      <c r="AK866" s="19">
        <v>0</v>
      </c>
      <c r="AL866" s="19">
        <v>0</v>
      </c>
      <c r="AM866" s="19">
        <v>0</v>
      </c>
      <c r="AN866" s="19">
        <v>0</v>
      </c>
      <c r="AO866" s="19">
        <v>0</v>
      </c>
      <c r="AP866" s="19">
        <v>0</v>
      </c>
    </row>
    <row r="867" spans="1:42" hidden="1">
      <c r="A867" s="15" t="s">
        <v>697</v>
      </c>
      <c r="B867" s="16" t="s">
        <v>698</v>
      </c>
      <c r="C867" s="17" t="s">
        <v>212</v>
      </c>
      <c r="D867" s="17" t="s">
        <v>288</v>
      </c>
      <c r="E867" s="17" t="s">
        <v>707</v>
      </c>
      <c r="F867" s="18" t="s">
        <v>886</v>
      </c>
      <c r="G867" s="19">
        <v>0</v>
      </c>
      <c r="H867" s="19">
        <v>0</v>
      </c>
      <c r="I867" s="19">
        <v>0</v>
      </c>
      <c r="J867" s="19">
        <v>0</v>
      </c>
      <c r="K867" s="19">
        <v>0</v>
      </c>
      <c r="L867" s="19">
        <v>0</v>
      </c>
      <c r="M867" s="19">
        <v>0</v>
      </c>
      <c r="N867" s="19">
        <v>0</v>
      </c>
      <c r="O867" s="19">
        <v>0</v>
      </c>
      <c r="P867" s="19">
        <v>0</v>
      </c>
      <c r="Q867" s="19">
        <v>0</v>
      </c>
      <c r="R867" s="19">
        <v>0</v>
      </c>
      <c r="S867" s="19">
        <v>0</v>
      </c>
      <c r="T867" s="19">
        <v>0</v>
      </c>
      <c r="U867" s="19">
        <v>0</v>
      </c>
      <c r="V867" s="19">
        <v>0</v>
      </c>
      <c r="W867" s="19">
        <v>0</v>
      </c>
      <c r="X867" s="19">
        <v>0</v>
      </c>
      <c r="Y867" s="19">
        <v>0</v>
      </c>
      <c r="Z867" s="19">
        <v>0</v>
      </c>
      <c r="AA867" s="19">
        <v>0</v>
      </c>
      <c r="AB867" s="19">
        <v>0</v>
      </c>
      <c r="AC867" s="19">
        <v>0</v>
      </c>
      <c r="AD867" s="19">
        <v>0</v>
      </c>
      <c r="AE867" s="19">
        <v>0</v>
      </c>
      <c r="AF867" s="19">
        <v>0</v>
      </c>
      <c r="AG867" s="19">
        <v>0</v>
      </c>
      <c r="AH867" s="19">
        <v>0</v>
      </c>
      <c r="AI867" s="19">
        <v>0</v>
      </c>
      <c r="AJ867" s="19">
        <v>0</v>
      </c>
      <c r="AK867" s="19">
        <v>0</v>
      </c>
      <c r="AL867" s="19">
        <v>0</v>
      </c>
      <c r="AM867" s="19">
        <v>0</v>
      </c>
      <c r="AN867" s="19">
        <v>0</v>
      </c>
      <c r="AO867" s="19">
        <v>0</v>
      </c>
      <c r="AP867" s="19">
        <v>0</v>
      </c>
    </row>
    <row r="868" spans="1:42" hidden="1">
      <c r="A868" s="15" t="s">
        <v>697</v>
      </c>
      <c r="B868" s="16" t="s">
        <v>698</v>
      </c>
      <c r="C868" s="17" t="s">
        <v>212</v>
      </c>
      <c r="D868" s="17" t="s">
        <v>288</v>
      </c>
      <c r="E868" s="17" t="s">
        <v>709</v>
      </c>
      <c r="F868" s="18" t="s">
        <v>887</v>
      </c>
      <c r="G868" s="19">
        <v>0</v>
      </c>
      <c r="H868" s="19">
        <v>0</v>
      </c>
      <c r="I868" s="19">
        <v>0</v>
      </c>
      <c r="J868" s="19">
        <v>0</v>
      </c>
      <c r="K868" s="19">
        <v>0</v>
      </c>
      <c r="L868" s="19">
        <v>0</v>
      </c>
      <c r="M868" s="19">
        <v>0</v>
      </c>
      <c r="N868" s="19">
        <v>0</v>
      </c>
      <c r="O868" s="19">
        <v>0</v>
      </c>
      <c r="P868" s="19">
        <v>0</v>
      </c>
      <c r="Q868" s="19">
        <v>0</v>
      </c>
      <c r="R868" s="19">
        <v>0</v>
      </c>
      <c r="S868" s="19">
        <v>0</v>
      </c>
      <c r="T868" s="19">
        <v>0</v>
      </c>
      <c r="U868" s="19">
        <v>0</v>
      </c>
      <c r="V868" s="19">
        <v>0</v>
      </c>
      <c r="W868" s="19">
        <v>0</v>
      </c>
      <c r="X868" s="19">
        <v>0</v>
      </c>
      <c r="Y868" s="19">
        <v>0</v>
      </c>
      <c r="Z868" s="19">
        <v>0</v>
      </c>
      <c r="AA868" s="19">
        <v>0</v>
      </c>
      <c r="AB868" s="19">
        <v>0</v>
      </c>
      <c r="AC868" s="19">
        <v>0</v>
      </c>
      <c r="AD868" s="19">
        <v>0</v>
      </c>
      <c r="AE868" s="19">
        <v>0</v>
      </c>
      <c r="AF868" s="19">
        <v>0</v>
      </c>
      <c r="AG868" s="19">
        <v>0</v>
      </c>
      <c r="AH868" s="19">
        <v>0</v>
      </c>
      <c r="AI868" s="19">
        <v>0</v>
      </c>
      <c r="AJ868" s="19">
        <v>0</v>
      </c>
      <c r="AK868" s="19">
        <v>0</v>
      </c>
      <c r="AL868" s="19">
        <v>0</v>
      </c>
      <c r="AM868" s="19">
        <v>0</v>
      </c>
      <c r="AN868" s="19">
        <v>0</v>
      </c>
      <c r="AO868" s="19">
        <v>0</v>
      </c>
      <c r="AP868" s="19">
        <v>0</v>
      </c>
    </row>
    <row r="869" spans="1:42" hidden="1">
      <c r="A869" s="15" t="s">
        <v>697</v>
      </c>
      <c r="B869" s="16" t="s">
        <v>698</v>
      </c>
      <c r="C869" s="17" t="s">
        <v>212</v>
      </c>
      <c r="D869" s="17" t="s">
        <v>288</v>
      </c>
      <c r="E869" s="17" t="s">
        <v>709</v>
      </c>
      <c r="F869" s="18" t="s">
        <v>888</v>
      </c>
      <c r="G869" s="19">
        <v>0</v>
      </c>
      <c r="H869" s="19">
        <v>0</v>
      </c>
      <c r="I869" s="19">
        <v>0</v>
      </c>
      <c r="J869" s="19">
        <v>0</v>
      </c>
      <c r="K869" s="19">
        <v>0</v>
      </c>
      <c r="L869" s="19">
        <v>0</v>
      </c>
      <c r="M869" s="19">
        <v>0</v>
      </c>
      <c r="N869" s="19">
        <v>0</v>
      </c>
      <c r="O869" s="19">
        <v>0</v>
      </c>
      <c r="P869" s="19">
        <v>0</v>
      </c>
      <c r="Q869" s="19">
        <v>0</v>
      </c>
      <c r="R869" s="19">
        <v>0</v>
      </c>
      <c r="S869" s="19">
        <v>0</v>
      </c>
      <c r="T869" s="19">
        <v>0</v>
      </c>
      <c r="U869" s="19">
        <v>0</v>
      </c>
      <c r="V869" s="19">
        <v>0</v>
      </c>
      <c r="W869" s="19">
        <v>0</v>
      </c>
      <c r="X869" s="19">
        <v>0</v>
      </c>
      <c r="Y869" s="19">
        <v>0</v>
      </c>
      <c r="Z869" s="19">
        <v>0</v>
      </c>
      <c r="AA869" s="19">
        <v>0</v>
      </c>
      <c r="AB869" s="19">
        <v>0</v>
      </c>
      <c r="AC869" s="19">
        <v>0</v>
      </c>
      <c r="AD869" s="19">
        <v>0</v>
      </c>
      <c r="AE869" s="19">
        <v>0</v>
      </c>
      <c r="AF869" s="19">
        <v>0</v>
      </c>
      <c r="AG869" s="19">
        <v>0</v>
      </c>
      <c r="AH869" s="19">
        <v>0</v>
      </c>
      <c r="AI869" s="19">
        <v>0</v>
      </c>
      <c r="AJ869" s="19">
        <v>0</v>
      </c>
      <c r="AK869" s="19">
        <v>0</v>
      </c>
      <c r="AL869" s="19">
        <v>0</v>
      </c>
      <c r="AM869" s="19">
        <v>0</v>
      </c>
      <c r="AN869" s="19">
        <v>0</v>
      </c>
      <c r="AO869" s="19">
        <v>0</v>
      </c>
      <c r="AP869" s="19">
        <v>0</v>
      </c>
    </row>
    <row r="870" spans="1:42" hidden="1">
      <c r="A870" s="15" t="s">
        <v>697</v>
      </c>
      <c r="B870" s="16" t="s">
        <v>698</v>
      </c>
      <c r="C870" s="17" t="s">
        <v>212</v>
      </c>
      <c r="D870" s="17" t="s">
        <v>288</v>
      </c>
      <c r="E870" s="17" t="s">
        <v>711</v>
      </c>
      <c r="F870" s="18" t="s">
        <v>889</v>
      </c>
      <c r="G870" s="19">
        <v>0</v>
      </c>
      <c r="H870" s="19">
        <v>0</v>
      </c>
      <c r="I870" s="19">
        <v>0</v>
      </c>
      <c r="J870" s="19">
        <v>0</v>
      </c>
      <c r="K870" s="19">
        <v>0</v>
      </c>
      <c r="L870" s="19">
        <v>0</v>
      </c>
      <c r="M870" s="19">
        <v>0</v>
      </c>
      <c r="N870" s="19">
        <v>0</v>
      </c>
      <c r="O870" s="19">
        <v>0</v>
      </c>
      <c r="P870" s="19">
        <v>0</v>
      </c>
      <c r="Q870" s="19">
        <v>0</v>
      </c>
      <c r="R870" s="19">
        <v>0</v>
      </c>
      <c r="S870" s="19">
        <v>0</v>
      </c>
      <c r="T870" s="19">
        <v>0</v>
      </c>
      <c r="U870" s="19">
        <v>0</v>
      </c>
      <c r="V870" s="19">
        <v>0</v>
      </c>
      <c r="W870" s="19">
        <v>0</v>
      </c>
      <c r="X870" s="19">
        <v>0</v>
      </c>
      <c r="Y870" s="19">
        <v>0</v>
      </c>
      <c r="Z870" s="19">
        <v>0</v>
      </c>
      <c r="AA870" s="19">
        <v>0</v>
      </c>
      <c r="AB870" s="19">
        <v>0</v>
      </c>
      <c r="AC870" s="19">
        <v>0</v>
      </c>
      <c r="AD870" s="19">
        <v>0</v>
      </c>
      <c r="AE870" s="19">
        <v>0</v>
      </c>
      <c r="AF870" s="19">
        <v>0</v>
      </c>
      <c r="AG870" s="19">
        <v>0</v>
      </c>
      <c r="AH870" s="19">
        <v>0</v>
      </c>
      <c r="AI870" s="19">
        <v>0</v>
      </c>
      <c r="AJ870" s="19">
        <v>0</v>
      </c>
      <c r="AK870" s="19">
        <v>0</v>
      </c>
      <c r="AL870" s="19">
        <v>0</v>
      </c>
      <c r="AM870" s="19">
        <v>0</v>
      </c>
      <c r="AN870" s="19">
        <v>0</v>
      </c>
      <c r="AO870" s="19">
        <v>0</v>
      </c>
      <c r="AP870" s="19">
        <v>0</v>
      </c>
    </row>
    <row r="871" spans="1:42" hidden="1">
      <c r="A871" s="15" t="s">
        <v>697</v>
      </c>
      <c r="B871" s="16" t="s">
        <v>698</v>
      </c>
      <c r="C871" s="17" t="s">
        <v>212</v>
      </c>
      <c r="D871" s="17" t="s">
        <v>288</v>
      </c>
      <c r="E871" s="17" t="s">
        <v>711</v>
      </c>
      <c r="F871" s="18" t="s">
        <v>890</v>
      </c>
      <c r="G871" s="19">
        <v>0</v>
      </c>
      <c r="H871" s="19">
        <v>0</v>
      </c>
      <c r="I871" s="19">
        <v>0</v>
      </c>
      <c r="J871" s="19">
        <v>0</v>
      </c>
      <c r="K871" s="19">
        <v>0</v>
      </c>
      <c r="L871" s="19">
        <v>0</v>
      </c>
      <c r="M871" s="19">
        <v>0</v>
      </c>
      <c r="N871" s="19">
        <v>0</v>
      </c>
      <c r="O871" s="19">
        <v>0</v>
      </c>
      <c r="P871" s="19">
        <v>0</v>
      </c>
      <c r="Q871" s="19">
        <v>0</v>
      </c>
      <c r="R871" s="19">
        <v>0</v>
      </c>
      <c r="S871" s="19">
        <v>0</v>
      </c>
      <c r="T871" s="19">
        <v>0</v>
      </c>
      <c r="U871" s="19">
        <v>0</v>
      </c>
      <c r="V871" s="19">
        <v>0</v>
      </c>
      <c r="W871" s="19">
        <v>0</v>
      </c>
      <c r="X871" s="19">
        <v>0</v>
      </c>
      <c r="Y871" s="19">
        <v>0</v>
      </c>
      <c r="Z871" s="19">
        <v>0</v>
      </c>
      <c r="AA871" s="19">
        <v>0</v>
      </c>
      <c r="AB871" s="19">
        <v>0</v>
      </c>
      <c r="AC871" s="19">
        <v>0</v>
      </c>
      <c r="AD871" s="19">
        <v>0</v>
      </c>
      <c r="AE871" s="19">
        <v>0</v>
      </c>
      <c r="AF871" s="19">
        <v>0</v>
      </c>
      <c r="AG871" s="19">
        <v>0</v>
      </c>
      <c r="AH871" s="19">
        <v>0</v>
      </c>
      <c r="AI871" s="19">
        <v>0</v>
      </c>
      <c r="AJ871" s="19">
        <v>0</v>
      </c>
      <c r="AK871" s="19">
        <v>0</v>
      </c>
      <c r="AL871" s="19">
        <v>0</v>
      </c>
      <c r="AM871" s="19">
        <v>0</v>
      </c>
      <c r="AN871" s="19">
        <v>0</v>
      </c>
      <c r="AO871" s="19">
        <v>0</v>
      </c>
      <c r="AP871" s="19">
        <v>0</v>
      </c>
    </row>
    <row r="872" spans="1:42" hidden="1">
      <c r="A872" s="15" t="s">
        <v>697</v>
      </c>
      <c r="B872" s="16" t="s">
        <v>698</v>
      </c>
      <c r="C872" s="17" t="s">
        <v>212</v>
      </c>
      <c r="D872" s="17" t="s">
        <v>288</v>
      </c>
      <c r="E872" s="17" t="s">
        <v>711</v>
      </c>
      <c r="F872" s="18" t="s">
        <v>891</v>
      </c>
      <c r="G872" s="19">
        <v>0</v>
      </c>
      <c r="H872" s="19">
        <v>0</v>
      </c>
      <c r="I872" s="19">
        <v>0</v>
      </c>
      <c r="J872" s="19">
        <v>0</v>
      </c>
      <c r="K872" s="19">
        <v>0</v>
      </c>
      <c r="L872" s="19">
        <v>0</v>
      </c>
      <c r="M872" s="19">
        <v>0</v>
      </c>
      <c r="N872" s="19">
        <v>0</v>
      </c>
      <c r="O872" s="19">
        <v>0</v>
      </c>
      <c r="P872" s="19">
        <v>0</v>
      </c>
      <c r="Q872" s="19">
        <v>0</v>
      </c>
      <c r="R872" s="19">
        <v>0</v>
      </c>
      <c r="S872" s="19">
        <v>0</v>
      </c>
      <c r="T872" s="19">
        <v>0</v>
      </c>
      <c r="U872" s="19">
        <v>0</v>
      </c>
      <c r="V872" s="19">
        <v>0</v>
      </c>
      <c r="W872" s="19">
        <v>0</v>
      </c>
      <c r="X872" s="19">
        <v>0</v>
      </c>
      <c r="Y872" s="19">
        <v>0</v>
      </c>
      <c r="Z872" s="19">
        <v>0</v>
      </c>
      <c r="AA872" s="19">
        <v>0</v>
      </c>
      <c r="AB872" s="19">
        <v>0</v>
      </c>
      <c r="AC872" s="19">
        <v>0</v>
      </c>
      <c r="AD872" s="19">
        <v>0</v>
      </c>
      <c r="AE872" s="19">
        <v>0</v>
      </c>
      <c r="AF872" s="19">
        <v>0</v>
      </c>
      <c r="AG872" s="19">
        <v>0</v>
      </c>
      <c r="AH872" s="19">
        <v>0</v>
      </c>
      <c r="AI872" s="19">
        <v>0</v>
      </c>
      <c r="AJ872" s="19">
        <v>0</v>
      </c>
      <c r="AK872" s="19">
        <v>0</v>
      </c>
      <c r="AL872" s="19">
        <v>0</v>
      </c>
      <c r="AM872" s="19">
        <v>0</v>
      </c>
      <c r="AN872" s="19">
        <v>0</v>
      </c>
      <c r="AO872" s="19">
        <v>0</v>
      </c>
      <c r="AP872" s="19">
        <v>0</v>
      </c>
    </row>
    <row r="873" spans="1:42" hidden="1">
      <c r="A873" s="15" t="s">
        <v>697</v>
      </c>
      <c r="B873" s="16" t="s">
        <v>698</v>
      </c>
      <c r="C873" s="17" t="s">
        <v>212</v>
      </c>
      <c r="D873" s="17" t="s">
        <v>288</v>
      </c>
      <c r="E873" s="17" t="s">
        <v>754</v>
      </c>
      <c r="F873" s="18" t="s">
        <v>892</v>
      </c>
      <c r="G873" s="19">
        <v>0</v>
      </c>
      <c r="H873" s="19">
        <v>0</v>
      </c>
      <c r="I873" s="19">
        <v>0</v>
      </c>
      <c r="J873" s="19">
        <v>0</v>
      </c>
      <c r="K873" s="19">
        <v>0</v>
      </c>
      <c r="L873" s="19">
        <v>0</v>
      </c>
      <c r="M873" s="19">
        <v>0</v>
      </c>
      <c r="N873" s="19">
        <v>0</v>
      </c>
      <c r="O873" s="19">
        <v>0</v>
      </c>
      <c r="P873" s="19">
        <v>0</v>
      </c>
      <c r="Q873" s="19">
        <v>0</v>
      </c>
      <c r="R873" s="19">
        <v>0</v>
      </c>
      <c r="S873" s="19">
        <v>0</v>
      </c>
      <c r="T873" s="19">
        <v>0</v>
      </c>
      <c r="U873" s="19">
        <v>0</v>
      </c>
      <c r="V873" s="19">
        <v>0</v>
      </c>
      <c r="W873" s="19">
        <v>0</v>
      </c>
      <c r="X873" s="19">
        <v>0</v>
      </c>
      <c r="Y873" s="19">
        <v>0</v>
      </c>
      <c r="Z873" s="19">
        <v>0</v>
      </c>
      <c r="AA873" s="19">
        <v>0</v>
      </c>
      <c r="AB873" s="19">
        <v>0</v>
      </c>
      <c r="AC873" s="19">
        <v>0</v>
      </c>
      <c r="AD873" s="19">
        <v>0</v>
      </c>
      <c r="AE873" s="19">
        <v>0</v>
      </c>
      <c r="AF873" s="19">
        <v>0</v>
      </c>
      <c r="AG873" s="19">
        <v>0</v>
      </c>
      <c r="AH873" s="19">
        <v>0</v>
      </c>
      <c r="AI873" s="19">
        <v>0</v>
      </c>
      <c r="AJ873" s="19">
        <v>0</v>
      </c>
      <c r="AK873" s="19">
        <v>0</v>
      </c>
      <c r="AL873" s="19">
        <v>0</v>
      </c>
      <c r="AM873" s="19">
        <v>0</v>
      </c>
      <c r="AN873" s="19">
        <v>0</v>
      </c>
      <c r="AO873" s="19">
        <v>0</v>
      </c>
      <c r="AP873" s="19">
        <v>0</v>
      </c>
    </row>
    <row r="874" spans="1:42" hidden="1">
      <c r="A874" s="15" t="s">
        <v>697</v>
      </c>
      <c r="B874" s="16" t="s">
        <v>698</v>
      </c>
      <c r="C874" s="17" t="s">
        <v>212</v>
      </c>
      <c r="D874" s="17" t="s">
        <v>288</v>
      </c>
      <c r="E874" s="17" t="s">
        <v>754</v>
      </c>
      <c r="F874" s="18" t="s">
        <v>893</v>
      </c>
      <c r="G874" s="19">
        <v>0</v>
      </c>
      <c r="H874" s="19">
        <v>0</v>
      </c>
      <c r="I874" s="19">
        <v>0</v>
      </c>
      <c r="J874" s="19">
        <v>0</v>
      </c>
      <c r="K874" s="19">
        <v>0</v>
      </c>
      <c r="L874" s="19">
        <v>0</v>
      </c>
      <c r="M874" s="19">
        <v>0</v>
      </c>
      <c r="N874" s="19">
        <v>0</v>
      </c>
      <c r="O874" s="19">
        <v>0</v>
      </c>
      <c r="P874" s="19">
        <v>0</v>
      </c>
      <c r="Q874" s="19">
        <v>0</v>
      </c>
      <c r="R874" s="19">
        <v>0</v>
      </c>
      <c r="S874" s="19">
        <v>0</v>
      </c>
      <c r="T874" s="19">
        <v>0</v>
      </c>
      <c r="U874" s="19">
        <v>0</v>
      </c>
      <c r="V874" s="19">
        <v>0</v>
      </c>
      <c r="W874" s="19">
        <v>0</v>
      </c>
      <c r="X874" s="19">
        <v>0</v>
      </c>
      <c r="Y874" s="19">
        <v>0</v>
      </c>
      <c r="Z874" s="19">
        <v>0</v>
      </c>
      <c r="AA874" s="19">
        <v>0</v>
      </c>
      <c r="AB874" s="19">
        <v>0</v>
      </c>
      <c r="AC874" s="19">
        <v>0</v>
      </c>
      <c r="AD874" s="19">
        <v>0</v>
      </c>
      <c r="AE874" s="19">
        <v>0</v>
      </c>
      <c r="AF874" s="19">
        <v>0</v>
      </c>
      <c r="AG874" s="19">
        <v>0</v>
      </c>
      <c r="AH874" s="19">
        <v>0</v>
      </c>
      <c r="AI874" s="19">
        <v>0</v>
      </c>
      <c r="AJ874" s="19">
        <v>0</v>
      </c>
      <c r="AK874" s="19">
        <v>0</v>
      </c>
      <c r="AL874" s="19">
        <v>0</v>
      </c>
      <c r="AM874" s="19">
        <v>0</v>
      </c>
      <c r="AN874" s="19">
        <v>0</v>
      </c>
      <c r="AO874" s="19">
        <v>0</v>
      </c>
      <c r="AP874" s="19">
        <v>0</v>
      </c>
    </row>
    <row r="875" spans="1:42" hidden="1">
      <c r="A875" s="15" t="s">
        <v>697</v>
      </c>
      <c r="B875" s="16" t="s">
        <v>698</v>
      </c>
      <c r="C875" s="17" t="s">
        <v>212</v>
      </c>
      <c r="D875" s="17" t="s">
        <v>288</v>
      </c>
      <c r="E875" s="17" t="s">
        <v>750</v>
      </c>
      <c r="F875" s="18" t="s">
        <v>894</v>
      </c>
      <c r="G875" s="19">
        <v>0</v>
      </c>
      <c r="H875" s="19">
        <v>0</v>
      </c>
      <c r="I875" s="19">
        <v>0</v>
      </c>
      <c r="J875" s="19">
        <v>0</v>
      </c>
      <c r="K875" s="19">
        <v>0</v>
      </c>
      <c r="L875" s="19">
        <v>0</v>
      </c>
      <c r="M875" s="19">
        <v>0</v>
      </c>
      <c r="N875" s="19">
        <v>0</v>
      </c>
      <c r="O875" s="19">
        <v>0</v>
      </c>
      <c r="P875" s="19">
        <v>0</v>
      </c>
      <c r="Q875" s="19">
        <v>0</v>
      </c>
      <c r="R875" s="19">
        <v>0</v>
      </c>
      <c r="S875" s="19">
        <v>0</v>
      </c>
      <c r="T875" s="19">
        <v>0</v>
      </c>
      <c r="U875" s="19">
        <v>0</v>
      </c>
      <c r="V875" s="19">
        <v>0</v>
      </c>
      <c r="W875" s="19">
        <v>0</v>
      </c>
      <c r="X875" s="19">
        <v>0</v>
      </c>
      <c r="Y875" s="19">
        <v>0</v>
      </c>
      <c r="Z875" s="19">
        <v>0</v>
      </c>
      <c r="AA875" s="19">
        <v>0</v>
      </c>
      <c r="AB875" s="19">
        <v>0</v>
      </c>
      <c r="AC875" s="19">
        <v>0</v>
      </c>
      <c r="AD875" s="19">
        <v>0</v>
      </c>
      <c r="AE875" s="19">
        <v>0</v>
      </c>
      <c r="AF875" s="19">
        <v>0</v>
      </c>
      <c r="AG875" s="19">
        <v>0</v>
      </c>
      <c r="AH875" s="19">
        <v>0</v>
      </c>
      <c r="AI875" s="19">
        <v>0</v>
      </c>
      <c r="AJ875" s="19">
        <v>0</v>
      </c>
      <c r="AK875" s="19">
        <v>0</v>
      </c>
      <c r="AL875" s="19">
        <v>0</v>
      </c>
      <c r="AM875" s="19">
        <v>0</v>
      </c>
      <c r="AN875" s="19">
        <v>0</v>
      </c>
      <c r="AO875" s="19">
        <v>0</v>
      </c>
      <c r="AP875" s="19">
        <v>0</v>
      </c>
    </row>
    <row r="876" spans="1:42" hidden="1">
      <c r="A876" s="15" t="s">
        <v>697</v>
      </c>
      <c r="B876" s="16" t="s">
        <v>698</v>
      </c>
      <c r="C876" s="17" t="s">
        <v>212</v>
      </c>
      <c r="D876" s="17" t="s">
        <v>288</v>
      </c>
      <c r="E876" s="17" t="s">
        <v>750</v>
      </c>
      <c r="F876" s="18" t="s">
        <v>895</v>
      </c>
      <c r="G876" s="19">
        <v>0</v>
      </c>
      <c r="H876" s="19">
        <v>0</v>
      </c>
      <c r="I876" s="19">
        <v>0</v>
      </c>
      <c r="J876" s="19">
        <v>0</v>
      </c>
      <c r="K876" s="19">
        <v>0</v>
      </c>
      <c r="L876" s="19">
        <v>0</v>
      </c>
      <c r="M876" s="19">
        <v>0</v>
      </c>
      <c r="N876" s="19">
        <v>0</v>
      </c>
      <c r="O876" s="19">
        <v>0</v>
      </c>
      <c r="P876" s="19">
        <v>0</v>
      </c>
      <c r="Q876" s="19">
        <v>0</v>
      </c>
      <c r="R876" s="19">
        <v>0</v>
      </c>
      <c r="S876" s="19">
        <v>0</v>
      </c>
      <c r="T876" s="19">
        <v>0</v>
      </c>
      <c r="U876" s="19">
        <v>0</v>
      </c>
      <c r="V876" s="19">
        <v>0</v>
      </c>
      <c r="W876" s="19">
        <v>0</v>
      </c>
      <c r="X876" s="19">
        <v>0</v>
      </c>
      <c r="Y876" s="19">
        <v>0</v>
      </c>
      <c r="Z876" s="19">
        <v>0</v>
      </c>
      <c r="AA876" s="19">
        <v>0</v>
      </c>
      <c r="AB876" s="19">
        <v>0</v>
      </c>
      <c r="AC876" s="19">
        <v>0</v>
      </c>
      <c r="AD876" s="19">
        <v>0</v>
      </c>
      <c r="AE876" s="19">
        <v>0</v>
      </c>
      <c r="AF876" s="19">
        <v>0</v>
      </c>
      <c r="AG876" s="19">
        <v>0</v>
      </c>
      <c r="AH876" s="19">
        <v>0</v>
      </c>
      <c r="AI876" s="19">
        <v>0</v>
      </c>
      <c r="AJ876" s="19">
        <v>0</v>
      </c>
      <c r="AK876" s="19">
        <v>0</v>
      </c>
      <c r="AL876" s="19">
        <v>0</v>
      </c>
      <c r="AM876" s="19">
        <v>0</v>
      </c>
      <c r="AN876" s="19">
        <v>0</v>
      </c>
      <c r="AO876" s="19">
        <v>0</v>
      </c>
      <c r="AP876" s="19">
        <v>0</v>
      </c>
    </row>
    <row r="877" spans="1:42" hidden="1">
      <c r="A877" s="15" t="s">
        <v>697</v>
      </c>
      <c r="B877" s="16" t="s">
        <v>698</v>
      </c>
      <c r="C877" s="17" t="s">
        <v>212</v>
      </c>
      <c r="D877" s="17" t="s">
        <v>288</v>
      </c>
      <c r="E877" s="17" t="s">
        <v>232</v>
      </c>
      <c r="F877" s="18" t="s">
        <v>896</v>
      </c>
      <c r="G877" s="19">
        <v>911794.44510629459</v>
      </c>
      <c r="H877" s="19">
        <v>872145.83939141303</v>
      </c>
      <c r="I877" s="19">
        <v>17911021.675884727</v>
      </c>
      <c r="J877" s="19">
        <v>31448524.629097559</v>
      </c>
      <c r="K877" s="19">
        <v>2172123.5998822912</v>
      </c>
      <c r="L877" s="19">
        <v>24508625.582726266</v>
      </c>
      <c r="M877" s="19">
        <v>13260107.73937274</v>
      </c>
      <c r="N877" s="19">
        <v>7730632.1033834815</v>
      </c>
      <c r="O877" s="19">
        <v>4658273.526182754</v>
      </c>
      <c r="P877" s="19">
        <v>2715769.7038103598</v>
      </c>
      <c r="Q877" s="19">
        <v>1826027.6057805016</v>
      </c>
      <c r="R877" s="19">
        <v>1064572.6194966033</v>
      </c>
      <c r="S877" s="19">
        <v>620644.97743310151</v>
      </c>
      <c r="T877" s="19">
        <v>361835.52061960986</v>
      </c>
      <c r="U877" s="19">
        <v>1258143.0943572132</v>
      </c>
      <c r="V877" s="19">
        <v>5705852.0430553099</v>
      </c>
      <c r="W877" s="19">
        <v>25018355.674623258</v>
      </c>
      <c r="X877" s="19">
        <v>2572255.1148761469</v>
      </c>
      <c r="Y877" s="19">
        <v>1785506.4195642499</v>
      </c>
      <c r="Z877" s="19">
        <v>1345891.4832247498</v>
      </c>
      <c r="AA877" s="19">
        <v>784653.64779757394</v>
      </c>
      <c r="AB877" s="19">
        <v>457452.44299107196</v>
      </c>
      <c r="AC877" s="19">
        <v>266694.40483183204</v>
      </c>
      <c r="AD877" s="19">
        <v>153195.55251916274</v>
      </c>
      <c r="AE877" s="19">
        <v>89312.883400164021</v>
      </c>
      <c r="AF877" s="19">
        <v>52069.338894505447</v>
      </c>
      <c r="AG877" s="19">
        <v>215568.47132644153</v>
      </c>
      <c r="AH877" s="19">
        <v>821774.77956405969</v>
      </c>
      <c r="AI877" s="19">
        <v>617594.21658912243</v>
      </c>
      <c r="AJ877" s="19">
        <v>4677242.6047981996</v>
      </c>
      <c r="AK877" s="19">
        <v>2726828.6613240126</v>
      </c>
      <c r="AL877" s="19">
        <v>1589738.907404593</v>
      </c>
      <c r="AM877" s="19">
        <v>926816.49916677678</v>
      </c>
      <c r="AN877" s="19">
        <v>540333.27053065912</v>
      </c>
      <c r="AO877" s="19">
        <v>315013.86035405623</v>
      </c>
      <c r="AP877" s="19">
        <v>182311.92672893099</v>
      </c>
    </row>
    <row r="878" spans="1:42" hidden="1">
      <c r="A878" s="15" t="s">
        <v>697</v>
      </c>
      <c r="B878" s="16" t="s">
        <v>698</v>
      </c>
      <c r="C878" s="17" t="s">
        <v>212</v>
      </c>
      <c r="D878" s="17" t="s">
        <v>728</v>
      </c>
      <c r="E878" s="17" t="s">
        <v>701</v>
      </c>
      <c r="F878" s="18" t="s">
        <v>897</v>
      </c>
      <c r="G878" s="19">
        <v>0</v>
      </c>
      <c r="H878" s="19">
        <v>0</v>
      </c>
      <c r="I878" s="19">
        <v>0</v>
      </c>
      <c r="J878" s="19">
        <v>0</v>
      </c>
      <c r="K878" s="19">
        <v>0</v>
      </c>
      <c r="L878" s="19">
        <v>0</v>
      </c>
      <c r="M878" s="19">
        <v>0</v>
      </c>
      <c r="N878" s="19">
        <v>0</v>
      </c>
      <c r="O878" s="19">
        <v>0</v>
      </c>
      <c r="P878" s="19">
        <v>0</v>
      </c>
      <c r="Q878" s="19">
        <v>0</v>
      </c>
      <c r="R878" s="19">
        <v>0</v>
      </c>
      <c r="S878" s="19">
        <v>0</v>
      </c>
      <c r="T878" s="19">
        <v>0</v>
      </c>
      <c r="U878" s="19">
        <v>0</v>
      </c>
      <c r="V878" s="19">
        <v>0</v>
      </c>
      <c r="W878" s="19">
        <v>0</v>
      </c>
      <c r="X878" s="19">
        <v>0</v>
      </c>
      <c r="Y878" s="19">
        <v>0</v>
      </c>
      <c r="Z878" s="19">
        <v>0</v>
      </c>
      <c r="AA878" s="19">
        <v>0</v>
      </c>
      <c r="AB878" s="19">
        <v>0</v>
      </c>
      <c r="AC878" s="19">
        <v>0</v>
      </c>
      <c r="AD878" s="19">
        <v>0</v>
      </c>
      <c r="AE878" s="19">
        <v>0</v>
      </c>
      <c r="AF878" s="19">
        <v>0</v>
      </c>
      <c r="AG878" s="19">
        <v>0</v>
      </c>
      <c r="AH878" s="19">
        <v>0</v>
      </c>
      <c r="AI878" s="19">
        <v>0</v>
      </c>
      <c r="AJ878" s="19">
        <v>0</v>
      </c>
      <c r="AK878" s="19">
        <v>0</v>
      </c>
      <c r="AL878" s="19">
        <v>0</v>
      </c>
      <c r="AM878" s="19">
        <v>0</v>
      </c>
      <c r="AN878" s="19">
        <v>0</v>
      </c>
      <c r="AO878" s="19">
        <v>0</v>
      </c>
      <c r="AP878" s="19">
        <v>0</v>
      </c>
    </row>
    <row r="879" spans="1:42" hidden="1">
      <c r="A879" s="15" t="s">
        <v>697</v>
      </c>
      <c r="B879" s="16" t="s">
        <v>698</v>
      </c>
      <c r="C879" s="17" t="s">
        <v>212</v>
      </c>
      <c r="D879" s="17" t="s">
        <v>728</v>
      </c>
      <c r="E879" s="17" t="s">
        <v>703</v>
      </c>
      <c r="F879" s="18" t="s">
        <v>898</v>
      </c>
      <c r="G879" s="19">
        <v>0</v>
      </c>
      <c r="H879" s="19">
        <v>0</v>
      </c>
      <c r="I879" s="19">
        <v>0</v>
      </c>
      <c r="J879" s="19">
        <v>0</v>
      </c>
      <c r="K879" s="19">
        <v>0</v>
      </c>
      <c r="L879" s="19">
        <v>0</v>
      </c>
      <c r="M879" s="19">
        <v>0</v>
      </c>
      <c r="N879" s="19">
        <v>0</v>
      </c>
      <c r="O879" s="19">
        <v>0</v>
      </c>
      <c r="P879" s="19">
        <v>0</v>
      </c>
      <c r="Q879" s="19">
        <v>0</v>
      </c>
      <c r="R879" s="19">
        <v>0</v>
      </c>
      <c r="S879" s="19">
        <v>0</v>
      </c>
      <c r="T879" s="19">
        <v>0</v>
      </c>
      <c r="U879" s="19">
        <v>0</v>
      </c>
      <c r="V879" s="19">
        <v>0</v>
      </c>
      <c r="W879" s="19">
        <v>0</v>
      </c>
      <c r="X879" s="19">
        <v>0</v>
      </c>
      <c r="Y879" s="19">
        <v>0</v>
      </c>
      <c r="Z879" s="19">
        <v>0</v>
      </c>
      <c r="AA879" s="19">
        <v>0</v>
      </c>
      <c r="AB879" s="19">
        <v>0</v>
      </c>
      <c r="AC879" s="19">
        <v>0</v>
      </c>
      <c r="AD879" s="19">
        <v>0</v>
      </c>
      <c r="AE879" s="19">
        <v>0</v>
      </c>
      <c r="AF879" s="19">
        <v>0</v>
      </c>
      <c r="AG879" s="19">
        <v>0</v>
      </c>
      <c r="AH879" s="19">
        <v>0</v>
      </c>
      <c r="AI879" s="19">
        <v>0</v>
      </c>
      <c r="AJ879" s="19">
        <v>0</v>
      </c>
      <c r="AK879" s="19">
        <v>0</v>
      </c>
      <c r="AL879" s="19">
        <v>0</v>
      </c>
      <c r="AM879" s="19">
        <v>0</v>
      </c>
      <c r="AN879" s="19">
        <v>0</v>
      </c>
      <c r="AO879" s="19">
        <v>0</v>
      </c>
      <c r="AP879" s="19">
        <v>0</v>
      </c>
    </row>
    <row r="880" spans="1:42" hidden="1">
      <c r="A880" s="15" t="s">
        <v>697</v>
      </c>
      <c r="B880" s="16" t="s">
        <v>698</v>
      </c>
      <c r="C880" s="17" t="s">
        <v>212</v>
      </c>
      <c r="D880" s="17" t="s">
        <v>728</v>
      </c>
      <c r="E880" s="17" t="s">
        <v>705</v>
      </c>
      <c r="F880" s="18" t="s">
        <v>899</v>
      </c>
      <c r="G880" s="19">
        <v>0</v>
      </c>
      <c r="H880" s="19">
        <v>0</v>
      </c>
      <c r="I880" s="19">
        <v>0</v>
      </c>
      <c r="J880" s="19">
        <v>0</v>
      </c>
      <c r="K880" s="19">
        <v>0</v>
      </c>
      <c r="L880" s="19">
        <v>0</v>
      </c>
      <c r="M880" s="19">
        <v>0</v>
      </c>
      <c r="N880" s="19">
        <v>0</v>
      </c>
      <c r="O880" s="19">
        <v>0</v>
      </c>
      <c r="P880" s="19">
        <v>0</v>
      </c>
      <c r="Q880" s="19">
        <v>0</v>
      </c>
      <c r="R880" s="19">
        <v>0</v>
      </c>
      <c r="S880" s="19">
        <v>0</v>
      </c>
      <c r="T880" s="19">
        <v>0</v>
      </c>
      <c r="U880" s="19">
        <v>0</v>
      </c>
      <c r="V880" s="19">
        <v>0</v>
      </c>
      <c r="W880" s="19">
        <v>0</v>
      </c>
      <c r="X880" s="19">
        <v>0</v>
      </c>
      <c r="Y880" s="19">
        <v>0</v>
      </c>
      <c r="Z880" s="19">
        <v>0</v>
      </c>
      <c r="AA880" s="19">
        <v>0</v>
      </c>
      <c r="AB880" s="19">
        <v>0</v>
      </c>
      <c r="AC880" s="19">
        <v>0</v>
      </c>
      <c r="AD880" s="19">
        <v>0</v>
      </c>
      <c r="AE880" s="19">
        <v>0</v>
      </c>
      <c r="AF880" s="19">
        <v>0</v>
      </c>
      <c r="AG880" s="19">
        <v>0</v>
      </c>
      <c r="AH880" s="19">
        <v>0</v>
      </c>
      <c r="AI880" s="19">
        <v>0</v>
      </c>
      <c r="AJ880" s="19">
        <v>0</v>
      </c>
      <c r="AK880" s="19">
        <v>0</v>
      </c>
      <c r="AL880" s="19">
        <v>0</v>
      </c>
      <c r="AM880" s="19">
        <v>0</v>
      </c>
      <c r="AN880" s="19">
        <v>0</v>
      </c>
      <c r="AO880" s="19">
        <v>0</v>
      </c>
      <c r="AP880" s="19">
        <v>0</v>
      </c>
    </row>
    <row r="881" spans="1:42" hidden="1">
      <c r="A881" s="15" t="s">
        <v>697</v>
      </c>
      <c r="B881" s="16" t="s">
        <v>698</v>
      </c>
      <c r="C881" s="17" t="s">
        <v>212</v>
      </c>
      <c r="D881" s="17" t="s">
        <v>728</v>
      </c>
      <c r="E881" s="17" t="s">
        <v>705</v>
      </c>
      <c r="F881" s="18" t="s">
        <v>900</v>
      </c>
      <c r="G881" s="19">
        <v>0</v>
      </c>
      <c r="H881" s="19">
        <v>0</v>
      </c>
      <c r="I881" s="19">
        <v>0</v>
      </c>
      <c r="J881" s="19">
        <v>0</v>
      </c>
      <c r="K881" s="19">
        <v>0</v>
      </c>
      <c r="L881" s="19">
        <v>0</v>
      </c>
      <c r="M881" s="19">
        <v>0</v>
      </c>
      <c r="N881" s="19">
        <v>0</v>
      </c>
      <c r="O881" s="19">
        <v>0</v>
      </c>
      <c r="P881" s="19">
        <v>0</v>
      </c>
      <c r="Q881" s="19">
        <v>0</v>
      </c>
      <c r="R881" s="19">
        <v>0</v>
      </c>
      <c r="S881" s="19">
        <v>0</v>
      </c>
      <c r="T881" s="19">
        <v>0</v>
      </c>
      <c r="U881" s="19">
        <v>0</v>
      </c>
      <c r="V881" s="19">
        <v>0</v>
      </c>
      <c r="W881" s="19">
        <v>0</v>
      </c>
      <c r="X881" s="19">
        <v>0</v>
      </c>
      <c r="Y881" s="19">
        <v>0</v>
      </c>
      <c r="Z881" s="19">
        <v>0</v>
      </c>
      <c r="AA881" s="19">
        <v>0</v>
      </c>
      <c r="AB881" s="19">
        <v>0</v>
      </c>
      <c r="AC881" s="19">
        <v>0</v>
      </c>
      <c r="AD881" s="19">
        <v>0</v>
      </c>
      <c r="AE881" s="19">
        <v>0</v>
      </c>
      <c r="AF881" s="19">
        <v>0</v>
      </c>
      <c r="AG881" s="19">
        <v>0</v>
      </c>
      <c r="AH881" s="19">
        <v>0</v>
      </c>
      <c r="AI881" s="19">
        <v>0</v>
      </c>
      <c r="AJ881" s="19">
        <v>0</v>
      </c>
      <c r="AK881" s="19">
        <v>0</v>
      </c>
      <c r="AL881" s="19">
        <v>0</v>
      </c>
      <c r="AM881" s="19">
        <v>0</v>
      </c>
      <c r="AN881" s="19">
        <v>0</v>
      </c>
      <c r="AO881" s="19">
        <v>0</v>
      </c>
      <c r="AP881" s="19">
        <v>0</v>
      </c>
    </row>
    <row r="882" spans="1:42" hidden="1">
      <c r="A882" s="15" t="s">
        <v>697</v>
      </c>
      <c r="B882" s="16" t="s">
        <v>698</v>
      </c>
      <c r="C882" s="17" t="s">
        <v>212</v>
      </c>
      <c r="D882" s="17" t="s">
        <v>728</v>
      </c>
      <c r="E882" s="17" t="s">
        <v>707</v>
      </c>
      <c r="F882" s="18" t="s">
        <v>901</v>
      </c>
      <c r="G882" s="19">
        <v>0</v>
      </c>
      <c r="H882" s="19">
        <v>0</v>
      </c>
      <c r="I882" s="19">
        <v>0</v>
      </c>
      <c r="J882" s="19">
        <v>0</v>
      </c>
      <c r="K882" s="19">
        <v>0</v>
      </c>
      <c r="L882" s="19">
        <v>0</v>
      </c>
      <c r="M882" s="19">
        <v>0</v>
      </c>
      <c r="N882" s="19">
        <v>0</v>
      </c>
      <c r="O882" s="19">
        <v>0</v>
      </c>
      <c r="P882" s="19">
        <v>0</v>
      </c>
      <c r="Q882" s="19">
        <v>0</v>
      </c>
      <c r="R882" s="19">
        <v>0</v>
      </c>
      <c r="S882" s="19">
        <v>0</v>
      </c>
      <c r="T882" s="19">
        <v>0</v>
      </c>
      <c r="U882" s="19">
        <v>0</v>
      </c>
      <c r="V882" s="19">
        <v>0</v>
      </c>
      <c r="W882" s="19">
        <v>0</v>
      </c>
      <c r="X882" s="19">
        <v>0</v>
      </c>
      <c r="Y882" s="19">
        <v>0</v>
      </c>
      <c r="Z882" s="19">
        <v>0</v>
      </c>
      <c r="AA882" s="19">
        <v>0</v>
      </c>
      <c r="AB882" s="19">
        <v>0</v>
      </c>
      <c r="AC882" s="19">
        <v>0</v>
      </c>
      <c r="AD882" s="19">
        <v>0</v>
      </c>
      <c r="AE882" s="19">
        <v>0</v>
      </c>
      <c r="AF882" s="19">
        <v>0</v>
      </c>
      <c r="AG882" s="19">
        <v>0</v>
      </c>
      <c r="AH882" s="19">
        <v>0</v>
      </c>
      <c r="AI882" s="19">
        <v>0</v>
      </c>
      <c r="AJ882" s="19">
        <v>0</v>
      </c>
      <c r="AK882" s="19">
        <v>0</v>
      </c>
      <c r="AL882" s="19">
        <v>0</v>
      </c>
      <c r="AM882" s="19">
        <v>0</v>
      </c>
      <c r="AN882" s="19">
        <v>0</v>
      </c>
      <c r="AO882" s="19">
        <v>0</v>
      </c>
      <c r="AP882" s="19">
        <v>0</v>
      </c>
    </row>
    <row r="883" spans="1:42" hidden="1">
      <c r="A883" s="15" t="s">
        <v>697</v>
      </c>
      <c r="B883" s="16" t="s">
        <v>698</v>
      </c>
      <c r="C883" s="17" t="s">
        <v>212</v>
      </c>
      <c r="D883" s="17" t="s">
        <v>728</v>
      </c>
      <c r="E883" s="17" t="s">
        <v>709</v>
      </c>
      <c r="F883" s="18" t="s">
        <v>902</v>
      </c>
      <c r="G883" s="19">
        <v>0</v>
      </c>
      <c r="H883" s="19">
        <v>0</v>
      </c>
      <c r="I883" s="19">
        <v>0</v>
      </c>
      <c r="J883" s="19">
        <v>0</v>
      </c>
      <c r="K883" s="19">
        <v>0</v>
      </c>
      <c r="L883" s="19">
        <v>0</v>
      </c>
      <c r="M883" s="19">
        <v>0</v>
      </c>
      <c r="N883" s="19">
        <v>0</v>
      </c>
      <c r="O883" s="19">
        <v>0</v>
      </c>
      <c r="P883" s="19">
        <v>0</v>
      </c>
      <c r="Q883" s="19">
        <v>0</v>
      </c>
      <c r="R883" s="19">
        <v>0</v>
      </c>
      <c r="S883" s="19">
        <v>0</v>
      </c>
      <c r="T883" s="19">
        <v>0</v>
      </c>
      <c r="U883" s="19">
        <v>0</v>
      </c>
      <c r="V883" s="19">
        <v>0</v>
      </c>
      <c r="W883" s="19">
        <v>0</v>
      </c>
      <c r="X883" s="19">
        <v>0</v>
      </c>
      <c r="Y883" s="19">
        <v>0</v>
      </c>
      <c r="Z883" s="19">
        <v>0</v>
      </c>
      <c r="AA883" s="19">
        <v>0</v>
      </c>
      <c r="AB883" s="19">
        <v>0</v>
      </c>
      <c r="AC883" s="19">
        <v>0</v>
      </c>
      <c r="AD883" s="19">
        <v>0</v>
      </c>
      <c r="AE883" s="19">
        <v>0</v>
      </c>
      <c r="AF883" s="19">
        <v>0</v>
      </c>
      <c r="AG883" s="19">
        <v>0</v>
      </c>
      <c r="AH883" s="19">
        <v>0</v>
      </c>
      <c r="AI883" s="19">
        <v>0</v>
      </c>
      <c r="AJ883" s="19">
        <v>0</v>
      </c>
      <c r="AK883" s="19">
        <v>0</v>
      </c>
      <c r="AL883" s="19">
        <v>0</v>
      </c>
      <c r="AM883" s="19">
        <v>0</v>
      </c>
      <c r="AN883" s="19">
        <v>0</v>
      </c>
      <c r="AO883" s="19">
        <v>0</v>
      </c>
      <c r="AP883" s="19">
        <v>0</v>
      </c>
    </row>
    <row r="884" spans="1:42" hidden="1">
      <c r="A884" s="15" t="s">
        <v>697</v>
      </c>
      <c r="B884" s="16" t="s">
        <v>698</v>
      </c>
      <c r="C884" s="17" t="s">
        <v>212</v>
      </c>
      <c r="D884" s="17" t="s">
        <v>728</v>
      </c>
      <c r="E884" s="17" t="s">
        <v>711</v>
      </c>
      <c r="F884" s="18" t="s">
        <v>903</v>
      </c>
      <c r="G884" s="19">
        <v>0</v>
      </c>
      <c r="H884" s="19">
        <v>0</v>
      </c>
      <c r="I884" s="19">
        <v>0</v>
      </c>
      <c r="J884" s="19">
        <v>0</v>
      </c>
      <c r="K884" s="19">
        <v>0</v>
      </c>
      <c r="L884" s="19">
        <v>0</v>
      </c>
      <c r="M884" s="19">
        <v>0</v>
      </c>
      <c r="N884" s="19">
        <v>0</v>
      </c>
      <c r="O884" s="19">
        <v>0</v>
      </c>
      <c r="P884" s="19">
        <v>0</v>
      </c>
      <c r="Q884" s="19">
        <v>0</v>
      </c>
      <c r="R884" s="19">
        <v>0</v>
      </c>
      <c r="S884" s="19">
        <v>0</v>
      </c>
      <c r="T884" s="19">
        <v>0</v>
      </c>
      <c r="U884" s="19">
        <v>0</v>
      </c>
      <c r="V884" s="19">
        <v>0</v>
      </c>
      <c r="W884" s="19">
        <v>0</v>
      </c>
      <c r="X884" s="19">
        <v>0</v>
      </c>
      <c r="Y884" s="19">
        <v>0</v>
      </c>
      <c r="Z884" s="19">
        <v>0</v>
      </c>
      <c r="AA884" s="19">
        <v>0</v>
      </c>
      <c r="AB884" s="19">
        <v>0</v>
      </c>
      <c r="AC884" s="19">
        <v>0</v>
      </c>
      <c r="AD884" s="19">
        <v>0</v>
      </c>
      <c r="AE884" s="19">
        <v>0</v>
      </c>
      <c r="AF884" s="19">
        <v>0</v>
      </c>
      <c r="AG884" s="19">
        <v>0</v>
      </c>
      <c r="AH884" s="19">
        <v>0</v>
      </c>
      <c r="AI884" s="19">
        <v>0</v>
      </c>
      <c r="AJ884" s="19">
        <v>0</v>
      </c>
      <c r="AK884" s="19">
        <v>0</v>
      </c>
      <c r="AL884" s="19">
        <v>0</v>
      </c>
      <c r="AM884" s="19">
        <v>0</v>
      </c>
      <c r="AN884" s="19">
        <v>0</v>
      </c>
      <c r="AO884" s="19">
        <v>0</v>
      </c>
      <c r="AP884" s="19">
        <v>0</v>
      </c>
    </row>
    <row r="885" spans="1:42" hidden="1">
      <c r="A885" s="15" t="s">
        <v>697</v>
      </c>
      <c r="B885" s="16" t="s">
        <v>698</v>
      </c>
      <c r="C885" s="17" t="s">
        <v>212</v>
      </c>
      <c r="D885" s="17" t="s">
        <v>728</v>
      </c>
      <c r="E885" s="17" t="s">
        <v>232</v>
      </c>
      <c r="F885" s="18" t="s">
        <v>729</v>
      </c>
      <c r="G885" s="19">
        <v>609721.14570775174</v>
      </c>
      <c r="H885" s="19">
        <v>2850827.1525803646</v>
      </c>
      <c r="I885" s="19">
        <v>33644962.515948966</v>
      </c>
      <c r="J885" s="19">
        <v>2866804.9811571278</v>
      </c>
      <c r="K885" s="19">
        <v>1889718.474707932</v>
      </c>
      <c r="L885" s="19">
        <v>1649269.6104589163</v>
      </c>
      <c r="M885" s="19">
        <v>1536845.583721316</v>
      </c>
      <c r="N885" s="19">
        <v>1489257.0038170021</v>
      </c>
      <c r="O885" s="19">
        <v>2673350.5862226826</v>
      </c>
      <c r="P885" s="19">
        <v>1682575.7259115702</v>
      </c>
      <c r="Q885" s="19">
        <v>980940.28938267555</v>
      </c>
      <c r="R885" s="19">
        <v>14940709.888993587</v>
      </c>
      <c r="S885" s="19">
        <v>5946341.7589835143</v>
      </c>
      <c r="T885" s="19">
        <v>7166133.671321651</v>
      </c>
      <c r="U885" s="19">
        <v>15294442.202926638</v>
      </c>
      <c r="V885" s="19">
        <v>9566702.3346965555</v>
      </c>
      <c r="W885" s="19">
        <v>9851844.0321983732</v>
      </c>
      <c r="X885" s="19">
        <v>5891413.8059059754</v>
      </c>
      <c r="Y885" s="19">
        <v>5202448.3259267118</v>
      </c>
      <c r="Z885" s="19">
        <v>18224425.032593407</v>
      </c>
      <c r="AA885" s="19">
        <v>1795251.8424394601</v>
      </c>
      <c r="AB885" s="19">
        <v>5697764.5327317603</v>
      </c>
      <c r="AC885" s="19">
        <v>4441357.4614491733</v>
      </c>
      <c r="AD885" s="19">
        <v>3834015.2335142414</v>
      </c>
      <c r="AE885" s="19">
        <v>2719808.3229376054</v>
      </c>
      <c r="AF885" s="19">
        <v>1910898.0537948196</v>
      </c>
      <c r="AG885" s="19">
        <v>1118571.2308709424</v>
      </c>
      <c r="AH885" s="19">
        <v>1119908.3185772328</v>
      </c>
      <c r="AI885" s="19">
        <v>1120687.839630188</v>
      </c>
      <c r="AJ885" s="19">
        <v>1121142.2997745308</v>
      </c>
      <c r="AK885" s="19">
        <v>752276.82124443317</v>
      </c>
      <c r="AL885" s="19">
        <v>438576.77925764682</v>
      </c>
      <c r="AM885" s="19">
        <v>255689.90811895754</v>
      </c>
      <c r="AN885" s="19">
        <v>149067.00994188833</v>
      </c>
      <c r="AO885" s="19">
        <v>86905.946411764133</v>
      </c>
      <c r="AP885" s="19">
        <v>49325.197117219948</v>
      </c>
    </row>
    <row r="886" spans="1:42" hidden="1">
      <c r="A886" s="15" t="s">
        <v>697</v>
      </c>
      <c r="B886" s="16" t="s">
        <v>698</v>
      </c>
      <c r="C886" s="17" t="s">
        <v>212</v>
      </c>
      <c r="D886" s="17" t="s">
        <v>730</v>
      </c>
      <c r="E886" s="17" t="s">
        <v>701</v>
      </c>
      <c r="F886" s="18" t="s">
        <v>731</v>
      </c>
      <c r="G886" s="19">
        <v>0</v>
      </c>
      <c r="H886" s="19">
        <v>0</v>
      </c>
      <c r="I886" s="19">
        <v>0</v>
      </c>
      <c r="J886" s="19">
        <v>0</v>
      </c>
      <c r="K886" s="19">
        <v>0</v>
      </c>
      <c r="L886" s="19">
        <v>0</v>
      </c>
      <c r="M886" s="19">
        <v>0</v>
      </c>
      <c r="N886" s="19">
        <v>0</v>
      </c>
      <c r="O886" s="19">
        <v>0</v>
      </c>
      <c r="P886" s="19">
        <v>0</v>
      </c>
      <c r="Q886" s="19">
        <v>0</v>
      </c>
      <c r="R886" s="19">
        <v>0</v>
      </c>
      <c r="S886" s="19">
        <v>0</v>
      </c>
      <c r="T886" s="19">
        <v>0</v>
      </c>
      <c r="U886" s="19">
        <v>0</v>
      </c>
      <c r="V886" s="19">
        <v>0</v>
      </c>
      <c r="W886" s="19">
        <v>0</v>
      </c>
      <c r="X886" s="19">
        <v>0</v>
      </c>
      <c r="Y886" s="19">
        <v>0</v>
      </c>
      <c r="Z886" s="19">
        <v>0</v>
      </c>
      <c r="AA886" s="19">
        <v>0</v>
      </c>
      <c r="AB886" s="19">
        <v>0</v>
      </c>
      <c r="AC886" s="19">
        <v>0</v>
      </c>
      <c r="AD886" s="19">
        <v>0</v>
      </c>
      <c r="AE886" s="19">
        <v>0</v>
      </c>
      <c r="AF886" s="19">
        <v>0</v>
      </c>
      <c r="AG886" s="19">
        <v>0</v>
      </c>
      <c r="AH886" s="19">
        <v>0</v>
      </c>
      <c r="AI886" s="19">
        <v>0</v>
      </c>
      <c r="AJ886" s="19">
        <v>0</v>
      </c>
      <c r="AK886" s="19">
        <v>0</v>
      </c>
      <c r="AL886" s="19">
        <v>0</v>
      </c>
      <c r="AM886" s="19">
        <v>0</v>
      </c>
      <c r="AN886" s="19">
        <v>0</v>
      </c>
      <c r="AO886" s="19">
        <v>0</v>
      </c>
      <c r="AP886" s="19">
        <v>0</v>
      </c>
    </row>
    <row r="887" spans="1:42" hidden="1">
      <c r="A887" s="15" t="s">
        <v>697</v>
      </c>
      <c r="B887" s="16" t="s">
        <v>698</v>
      </c>
      <c r="C887" s="17" t="s">
        <v>212</v>
      </c>
      <c r="D887" s="17" t="s">
        <v>730</v>
      </c>
      <c r="E887" s="17" t="s">
        <v>705</v>
      </c>
      <c r="F887" s="18" t="s">
        <v>732</v>
      </c>
      <c r="G887" s="19">
        <v>0</v>
      </c>
      <c r="H887" s="19">
        <v>0</v>
      </c>
      <c r="I887" s="19">
        <v>0</v>
      </c>
      <c r="J887" s="19">
        <v>0</v>
      </c>
      <c r="K887" s="19">
        <v>0</v>
      </c>
      <c r="L887" s="19">
        <v>0</v>
      </c>
      <c r="M887" s="19">
        <v>0</v>
      </c>
      <c r="N887" s="19">
        <v>0</v>
      </c>
      <c r="O887" s="19">
        <v>0</v>
      </c>
      <c r="P887" s="19">
        <v>0</v>
      </c>
      <c r="Q887" s="19">
        <v>0</v>
      </c>
      <c r="R887" s="19">
        <v>0</v>
      </c>
      <c r="S887" s="19">
        <v>0</v>
      </c>
      <c r="T887" s="19">
        <v>0</v>
      </c>
      <c r="U887" s="19">
        <v>0</v>
      </c>
      <c r="V887" s="19">
        <v>0</v>
      </c>
      <c r="W887" s="19">
        <v>0</v>
      </c>
      <c r="X887" s="19">
        <v>0</v>
      </c>
      <c r="Y887" s="19">
        <v>0</v>
      </c>
      <c r="Z887" s="19">
        <v>0</v>
      </c>
      <c r="AA887" s="19">
        <v>0</v>
      </c>
      <c r="AB887" s="19">
        <v>0</v>
      </c>
      <c r="AC887" s="19">
        <v>0</v>
      </c>
      <c r="AD887" s="19">
        <v>0</v>
      </c>
      <c r="AE887" s="19">
        <v>0</v>
      </c>
      <c r="AF887" s="19">
        <v>0</v>
      </c>
      <c r="AG887" s="19">
        <v>0</v>
      </c>
      <c r="AH887" s="19">
        <v>0</v>
      </c>
      <c r="AI887" s="19">
        <v>0</v>
      </c>
      <c r="AJ887" s="19">
        <v>0</v>
      </c>
      <c r="AK887" s="19">
        <v>0</v>
      </c>
      <c r="AL887" s="19">
        <v>0</v>
      </c>
      <c r="AM887" s="19">
        <v>0</v>
      </c>
      <c r="AN887" s="19">
        <v>0</v>
      </c>
      <c r="AO887" s="19">
        <v>0</v>
      </c>
      <c r="AP887" s="19">
        <v>0</v>
      </c>
    </row>
    <row r="888" spans="1:42" hidden="1">
      <c r="A888" s="15" t="s">
        <v>697</v>
      </c>
      <c r="B888" s="16" t="s">
        <v>698</v>
      </c>
      <c r="C888" s="17" t="s">
        <v>212</v>
      </c>
      <c r="D888" s="17" t="s">
        <v>730</v>
      </c>
      <c r="E888" s="17" t="s">
        <v>709</v>
      </c>
      <c r="F888" s="18" t="s">
        <v>733</v>
      </c>
      <c r="G888" s="19">
        <v>0</v>
      </c>
      <c r="H888" s="19">
        <v>0</v>
      </c>
      <c r="I888" s="19">
        <v>0</v>
      </c>
      <c r="J888" s="19">
        <v>0</v>
      </c>
      <c r="K888" s="19">
        <v>0</v>
      </c>
      <c r="L888" s="19">
        <v>0</v>
      </c>
      <c r="M888" s="19">
        <v>0</v>
      </c>
      <c r="N888" s="19">
        <v>0</v>
      </c>
      <c r="O888" s="19">
        <v>0</v>
      </c>
      <c r="P888" s="19">
        <v>0</v>
      </c>
      <c r="Q888" s="19">
        <v>0</v>
      </c>
      <c r="R888" s="19">
        <v>0</v>
      </c>
      <c r="S888" s="19">
        <v>0</v>
      </c>
      <c r="T888" s="19">
        <v>0</v>
      </c>
      <c r="U888" s="19">
        <v>0</v>
      </c>
      <c r="V888" s="19">
        <v>0</v>
      </c>
      <c r="W888" s="19">
        <v>0</v>
      </c>
      <c r="X888" s="19">
        <v>0</v>
      </c>
      <c r="Y888" s="19">
        <v>0</v>
      </c>
      <c r="Z888" s="19">
        <v>0</v>
      </c>
      <c r="AA888" s="19">
        <v>0</v>
      </c>
      <c r="AB888" s="19">
        <v>0</v>
      </c>
      <c r="AC888" s="19">
        <v>0</v>
      </c>
      <c r="AD888" s="19">
        <v>0</v>
      </c>
      <c r="AE888" s="19">
        <v>0</v>
      </c>
      <c r="AF888" s="19">
        <v>0</v>
      </c>
      <c r="AG888" s="19">
        <v>0</v>
      </c>
      <c r="AH888" s="19">
        <v>0</v>
      </c>
      <c r="AI888" s="19">
        <v>0</v>
      </c>
      <c r="AJ888" s="19">
        <v>0</v>
      </c>
      <c r="AK888" s="19">
        <v>0</v>
      </c>
      <c r="AL888" s="19">
        <v>0</v>
      </c>
      <c r="AM888" s="19">
        <v>0</v>
      </c>
      <c r="AN888" s="19">
        <v>0</v>
      </c>
      <c r="AO888" s="19">
        <v>0</v>
      </c>
      <c r="AP888" s="19">
        <v>0</v>
      </c>
    </row>
    <row r="889" spans="1:42" hidden="1">
      <c r="A889" s="15" t="s">
        <v>697</v>
      </c>
      <c r="B889" s="16" t="s">
        <v>698</v>
      </c>
      <c r="C889" s="17" t="s">
        <v>212</v>
      </c>
      <c r="D889" s="17" t="s">
        <v>730</v>
      </c>
      <c r="E889" s="17" t="s">
        <v>754</v>
      </c>
      <c r="F889" s="18" t="s">
        <v>904</v>
      </c>
      <c r="G889" s="19">
        <v>0</v>
      </c>
      <c r="H889" s="19">
        <v>0</v>
      </c>
      <c r="I889" s="19">
        <v>0</v>
      </c>
      <c r="J889" s="19">
        <v>0</v>
      </c>
      <c r="K889" s="19">
        <v>0</v>
      </c>
      <c r="L889" s="19">
        <v>0</v>
      </c>
      <c r="M889" s="19">
        <v>0</v>
      </c>
      <c r="N889" s="19">
        <v>0</v>
      </c>
      <c r="O889" s="19">
        <v>0</v>
      </c>
      <c r="P889" s="19">
        <v>0</v>
      </c>
      <c r="Q889" s="19">
        <v>0</v>
      </c>
      <c r="R889" s="19">
        <v>0</v>
      </c>
      <c r="S889" s="19">
        <v>0</v>
      </c>
      <c r="T889" s="19">
        <v>0</v>
      </c>
      <c r="U889" s="19">
        <v>0</v>
      </c>
      <c r="V889" s="19">
        <v>0</v>
      </c>
      <c r="W889" s="19">
        <v>0</v>
      </c>
      <c r="X889" s="19">
        <v>0</v>
      </c>
      <c r="Y889" s="19">
        <v>0</v>
      </c>
      <c r="Z889" s="19">
        <v>0</v>
      </c>
      <c r="AA889" s="19">
        <v>0</v>
      </c>
      <c r="AB889" s="19">
        <v>0</v>
      </c>
      <c r="AC889" s="19">
        <v>0</v>
      </c>
      <c r="AD889" s="19">
        <v>0</v>
      </c>
      <c r="AE889" s="19">
        <v>0</v>
      </c>
      <c r="AF889" s="19">
        <v>0</v>
      </c>
      <c r="AG889" s="19">
        <v>0</v>
      </c>
      <c r="AH889" s="19">
        <v>0</v>
      </c>
      <c r="AI889" s="19">
        <v>0</v>
      </c>
      <c r="AJ889" s="19">
        <v>0</v>
      </c>
      <c r="AK889" s="19">
        <v>0</v>
      </c>
      <c r="AL889" s="19">
        <v>0</v>
      </c>
      <c r="AM889" s="19">
        <v>0</v>
      </c>
      <c r="AN889" s="19">
        <v>0</v>
      </c>
      <c r="AO889" s="19">
        <v>0</v>
      </c>
      <c r="AP889" s="19">
        <v>0</v>
      </c>
    </row>
    <row r="890" spans="1:42" hidden="1">
      <c r="A890" s="15" t="s">
        <v>697</v>
      </c>
      <c r="B890" s="16" t="s">
        <v>698</v>
      </c>
      <c r="C890" s="17" t="s">
        <v>212</v>
      </c>
      <c r="D890" s="17" t="s">
        <v>730</v>
      </c>
      <c r="E890" s="17" t="s">
        <v>750</v>
      </c>
      <c r="F890" s="18" t="s">
        <v>905</v>
      </c>
      <c r="G890" s="19">
        <v>0</v>
      </c>
      <c r="H890" s="19">
        <v>0</v>
      </c>
      <c r="I890" s="19">
        <v>0</v>
      </c>
      <c r="J890" s="19">
        <v>0</v>
      </c>
      <c r="K890" s="19">
        <v>0</v>
      </c>
      <c r="L890" s="19">
        <v>0</v>
      </c>
      <c r="M890" s="19">
        <v>0</v>
      </c>
      <c r="N890" s="19">
        <v>0</v>
      </c>
      <c r="O890" s="19">
        <v>0</v>
      </c>
      <c r="P890" s="19">
        <v>0</v>
      </c>
      <c r="Q890" s="19">
        <v>0</v>
      </c>
      <c r="R890" s="19">
        <v>0</v>
      </c>
      <c r="S890" s="19">
        <v>0</v>
      </c>
      <c r="T890" s="19">
        <v>0</v>
      </c>
      <c r="U890" s="19">
        <v>0</v>
      </c>
      <c r="V890" s="19">
        <v>0</v>
      </c>
      <c r="W890" s="19">
        <v>0</v>
      </c>
      <c r="X890" s="19">
        <v>0</v>
      </c>
      <c r="Y890" s="19">
        <v>0</v>
      </c>
      <c r="Z890" s="19">
        <v>0</v>
      </c>
      <c r="AA890" s="19">
        <v>0</v>
      </c>
      <c r="AB890" s="19">
        <v>0</v>
      </c>
      <c r="AC890" s="19">
        <v>0</v>
      </c>
      <c r="AD890" s="19">
        <v>0</v>
      </c>
      <c r="AE890" s="19">
        <v>0</v>
      </c>
      <c r="AF890" s="19">
        <v>0</v>
      </c>
      <c r="AG890" s="19">
        <v>0</v>
      </c>
      <c r="AH890" s="19">
        <v>0</v>
      </c>
      <c r="AI890" s="19">
        <v>0</v>
      </c>
      <c r="AJ890" s="19">
        <v>0</v>
      </c>
      <c r="AK890" s="19">
        <v>0</v>
      </c>
      <c r="AL890" s="19">
        <v>0</v>
      </c>
      <c r="AM890" s="19">
        <v>0</v>
      </c>
      <c r="AN890" s="19">
        <v>0</v>
      </c>
      <c r="AO890" s="19">
        <v>0</v>
      </c>
      <c r="AP890" s="19">
        <v>0</v>
      </c>
    </row>
    <row r="891" spans="1:42" hidden="1">
      <c r="A891" s="15" t="s">
        <v>697</v>
      </c>
      <c r="B891" s="16" t="s">
        <v>698</v>
      </c>
      <c r="C891" s="17" t="s">
        <v>212</v>
      </c>
      <c r="D891" s="17" t="s">
        <v>730</v>
      </c>
      <c r="E891" s="17" t="s">
        <v>750</v>
      </c>
      <c r="F891" s="18" t="s">
        <v>906</v>
      </c>
      <c r="G891" s="19">
        <v>0</v>
      </c>
      <c r="H891" s="19">
        <v>0</v>
      </c>
      <c r="I891" s="19">
        <v>0</v>
      </c>
      <c r="J891" s="19">
        <v>0</v>
      </c>
      <c r="K891" s="19">
        <v>0</v>
      </c>
      <c r="L891" s="19">
        <v>0</v>
      </c>
      <c r="M891" s="19">
        <v>0</v>
      </c>
      <c r="N891" s="19">
        <v>0</v>
      </c>
      <c r="O891" s="19">
        <v>0</v>
      </c>
      <c r="P891" s="19">
        <v>0</v>
      </c>
      <c r="Q891" s="19">
        <v>0</v>
      </c>
      <c r="R891" s="19">
        <v>0</v>
      </c>
      <c r="S891" s="19">
        <v>0</v>
      </c>
      <c r="T891" s="19">
        <v>0</v>
      </c>
      <c r="U891" s="19">
        <v>0</v>
      </c>
      <c r="V891" s="19">
        <v>0</v>
      </c>
      <c r="W891" s="19">
        <v>0</v>
      </c>
      <c r="X891" s="19">
        <v>0</v>
      </c>
      <c r="Y891" s="19">
        <v>0</v>
      </c>
      <c r="Z891" s="19">
        <v>0</v>
      </c>
      <c r="AA891" s="19">
        <v>0</v>
      </c>
      <c r="AB891" s="19">
        <v>0</v>
      </c>
      <c r="AC891" s="19">
        <v>0</v>
      </c>
      <c r="AD891" s="19">
        <v>0</v>
      </c>
      <c r="AE891" s="19">
        <v>0</v>
      </c>
      <c r="AF891" s="19">
        <v>0</v>
      </c>
      <c r="AG891" s="19">
        <v>0</v>
      </c>
      <c r="AH891" s="19">
        <v>0</v>
      </c>
      <c r="AI891" s="19">
        <v>0</v>
      </c>
      <c r="AJ891" s="19">
        <v>0</v>
      </c>
      <c r="AK891" s="19">
        <v>0</v>
      </c>
      <c r="AL891" s="19">
        <v>0</v>
      </c>
      <c r="AM891" s="19">
        <v>0</v>
      </c>
      <c r="AN891" s="19">
        <v>0</v>
      </c>
      <c r="AO891" s="19">
        <v>0</v>
      </c>
      <c r="AP891" s="19">
        <v>0</v>
      </c>
    </row>
    <row r="892" spans="1:42" s="192" customFormat="1">
      <c r="A892" s="187" t="s">
        <v>697</v>
      </c>
      <c r="B892" s="188" t="s">
        <v>698</v>
      </c>
      <c r="C892" s="189" t="s">
        <v>212</v>
      </c>
      <c r="D892" s="189" t="s">
        <v>730</v>
      </c>
      <c r="E892" s="189" t="s">
        <v>232</v>
      </c>
      <c r="F892" s="190" t="s">
        <v>907</v>
      </c>
      <c r="G892" s="191">
        <v>197198.6466690003</v>
      </c>
      <c r="H892" s="191">
        <v>231881.48926662855</v>
      </c>
      <c r="I892" s="191">
        <v>149674.15886544206</v>
      </c>
      <c r="J892" s="191">
        <v>101747.35163099891</v>
      </c>
      <c r="K892" s="191">
        <v>73806.061718313445</v>
      </c>
      <c r="L892" s="191">
        <v>57516.31226419859</v>
      </c>
      <c r="M892" s="191">
        <v>48019.401487815194</v>
      </c>
      <c r="N892" s="191">
        <v>146867.96612268052</v>
      </c>
      <c r="O892" s="191">
        <v>100111.34352820952</v>
      </c>
      <c r="P892" s="191">
        <v>72852.270315603673</v>
      </c>
      <c r="Q892" s="191">
        <v>56960.252646686902</v>
      </c>
      <c r="R892" s="191">
        <v>47695.219179871565</v>
      </c>
      <c r="S892" s="191">
        <v>42390.635648732081</v>
      </c>
      <c r="T892" s="191">
        <v>39298.067733982527</v>
      </c>
      <c r="U892" s="191">
        <v>37495.103137196566</v>
      </c>
      <c r="V892" s="191">
        <v>36443.976233318426</v>
      </c>
      <c r="W892" s="191">
        <v>35831.170097232331</v>
      </c>
      <c r="X892" s="191">
        <v>244804.12333460362</v>
      </c>
      <c r="Y892" s="191">
        <v>157304.96758864666</v>
      </c>
      <c r="Z892" s="191">
        <v>106293.03045180373</v>
      </c>
      <c r="AA892" s="191">
        <v>76553.112297525426</v>
      </c>
      <c r="AB892" s="191">
        <v>59214.764031108047</v>
      </c>
      <c r="AC892" s="191">
        <v>49106.520993985483</v>
      </c>
      <c r="AD892" s="191">
        <v>43213.423466613596</v>
      </c>
      <c r="AE892" s="191">
        <v>41060.68454192928</v>
      </c>
      <c r="AF892" s="191">
        <v>39805.639487359083</v>
      </c>
      <c r="AG892" s="191">
        <v>39073.949234100844</v>
      </c>
      <c r="AH892" s="191">
        <v>38647.374407353745</v>
      </c>
      <c r="AI892" s="191">
        <v>38398.681627855833</v>
      </c>
      <c r="AJ892" s="191">
        <v>38253.693938249227</v>
      </c>
      <c r="AK892" s="191">
        <v>38169.166232298536</v>
      </c>
      <c r="AL892" s="191">
        <v>38119.886647992636</v>
      </c>
      <c r="AM892" s="191">
        <v>38091.156690139767</v>
      </c>
      <c r="AN892" s="191">
        <v>38074.407147913451</v>
      </c>
      <c r="AO892" s="191">
        <v>38064.642178322196</v>
      </c>
      <c r="AP892" s="191">
        <v>38058.949208936538</v>
      </c>
    </row>
    <row r="893" spans="1:42" hidden="1">
      <c r="A893" s="15" t="s">
        <v>697</v>
      </c>
      <c r="B893" s="16" t="s">
        <v>698</v>
      </c>
      <c r="C893" s="17" t="s">
        <v>212</v>
      </c>
      <c r="D893" s="17" t="s">
        <v>224</v>
      </c>
      <c r="E893" s="17" t="s">
        <v>850</v>
      </c>
      <c r="F893" s="18" t="s">
        <v>908</v>
      </c>
      <c r="G893" s="19">
        <v>0</v>
      </c>
      <c r="H893" s="19">
        <v>0</v>
      </c>
      <c r="I893" s="19">
        <v>0</v>
      </c>
      <c r="J893" s="19">
        <v>0</v>
      </c>
      <c r="K893" s="19">
        <v>0</v>
      </c>
      <c r="L893" s="19">
        <v>0</v>
      </c>
      <c r="M893" s="19">
        <v>0</v>
      </c>
      <c r="N893" s="19">
        <v>0</v>
      </c>
      <c r="O893" s="19">
        <v>0</v>
      </c>
      <c r="P893" s="19">
        <v>0</v>
      </c>
      <c r="Q893" s="19">
        <v>0</v>
      </c>
      <c r="R893" s="19">
        <v>0</v>
      </c>
      <c r="S893" s="19">
        <v>0</v>
      </c>
      <c r="T893" s="19">
        <v>0</v>
      </c>
      <c r="U893" s="19">
        <v>0</v>
      </c>
      <c r="V893" s="19">
        <v>0</v>
      </c>
      <c r="W893" s="19">
        <v>0</v>
      </c>
      <c r="X893" s="19">
        <v>0</v>
      </c>
      <c r="Y893" s="19">
        <v>0</v>
      </c>
      <c r="Z893" s="19">
        <v>0</v>
      </c>
      <c r="AA893" s="19">
        <v>0</v>
      </c>
      <c r="AB893" s="19">
        <v>0</v>
      </c>
      <c r="AC893" s="19">
        <v>0</v>
      </c>
      <c r="AD893" s="19">
        <v>0</v>
      </c>
      <c r="AE893" s="19">
        <v>0</v>
      </c>
      <c r="AF893" s="19">
        <v>0</v>
      </c>
      <c r="AG893" s="19">
        <v>0</v>
      </c>
      <c r="AH893" s="19">
        <v>0</v>
      </c>
      <c r="AI893" s="19">
        <v>0</v>
      </c>
      <c r="AJ893" s="19">
        <v>0</v>
      </c>
      <c r="AK893" s="19">
        <v>0</v>
      </c>
      <c r="AL893" s="19">
        <v>0</v>
      </c>
      <c r="AM893" s="19">
        <v>0</v>
      </c>
      <c r="AN893" s="19">
        <v>0</v>
      </c>
      <c r="AO893" s="19">
        <v>0</v>
      </c>
      <c r="AP893" s="19">
        <v>0</v>
      </c>
    </row>
    <row r="894" spans="1:42" hidden="1">
      <c r="A894" s="15" t="s">
        <v>697</v>
      </c>
      <c r="B894" s="16" t="s">
        <v>698</v>
      </c>
      <c r="C894" s="17" t="s">
        <v>212</v>
      </c>
      <c r="D894" s="17" t="s">
        <v>224</v>
      </c>
      <c r="E894" s="17" t="s">
        <v>850</v>
      </c>
      <c r="F894" s="18" t="s">
        <v>909</v>
      </c>
      <c r="G894" s="19">
        <v>0</v>
      </c>
      <c r="H894" s="19">
        <v>0</v>
      </c>
      <c r="I894" s="19">
        <v>0</v>
      </c>
      <c r="J894" s="19">
        <v>0</v>
      </c>
      <c r="K894" s="19">
        <v>0</v>
      </c>
      <c r="L894" s="19">
        <v>0</v>
      </c>
      <c r="M894" s="19">
        <v>0</v>
      </c>
      <c r="N894" s="19">
        <v>0</v>
      </c>
      <c r="O894" s="19">
        <v>0</v>
      </c>
      <c r="P894" s="19">
        <v>0</v>
      </c>
      <c r="Q894" s="19">
        <v>0</v>
      </c>
      <c r="R894" s="19">
        <v>0</v>
      </c>
      <c r="S894" s="19">
        <v>0</v>
      </c>
      <c r="T894" s="19">
        <v>0</v>
      </c>
      <c r="U894" s="19">
        <v>0</v>
      </c>
      <c r="V894" s="19">
        <v>0</v>
      </c>
      <c r="W894" s="19">
        <v>0</v>
      </c>
      <c r="X894" s="19">
        <v>0</v>
      </c>
      <c r="Y894" s="19">
        <v>0</v>
      </c>
      <c r="Z894" s="19">
        <v>0</v>
      </c>
      <c r="AA894" s="19">
        <v>0</v>
      </c>
      <c r="AB894" s="19">
        <v>0</v>
      </c>
      <c r="AC894" s="19">
        <v>0</v>
      </c>
      <c r="AD894" s="19">
        <v>0</v>
      </c>
      <c r="AE894" s="19">
        <v>0</v>
      </c>
      <c r="AF894" s="19">
        <v>0</v>
      </c>
      <c r="AG894" s="19">
        <v>0</v>
      </c>
      <c r="AH894" s="19">
        <v>0</v>
      </c>
      <c r="AI894" s="19">
        <v>0</v>
      </c>
      <c r="AJ894" s="19">
        <v>0</v>
      </c>
      <c r="AK894" s="19">
        <v>0</v>
      </c>
      <c r="AL894" s="19">
        <v>0</v>
      </c>
      <c r="AM894" s="19">
        <v>0</v>
      </c>
      <c r="AN894" s="19">
        <v>0</v>
      </c>
      <c r="AO894" s="19">
        <v>0</v>
      </c>
      <c r="AP894" s="19">
        <v>0</v>
      </c>
    </row>
    <row r="895" spans="1:42" hidden="1">
      <c r="A895" s="15" t="s">
        <v>697</v>
      </c>
      <c r="B895" s="16" t="s">
        <v>698</v>
      </c>
      <c r="C895" s="17" t="s">
        <v>212</v>
      </c>
      <c r="D895" s="17" t="s">
        <v>224</v>
      </c>
      <c r="E895" s="17" t="s">
        <v>232</v>
      </c>
      <c r="F895" s="18" t="s">
        <v>910</v>
      </c>
      <c r="G895" s="19">
        <v>2920059.297028773</v>
      </c>
      <c r="H895" s="19">
        <v>2607225.5718076713</v>
      </c>
      <c r="I895" s="19">
        <v>1897371.418033306</v>
      </c>
      <c r="J895" s="19">
        <v>1323670.4397741901</v>
      </c>
      <c r="K895" s="19">
        <v>1251596.5081762192</v>
      </c>
      <c r="L895" s="19">
        <v>1087249.9312445854</v>
      </c>
      <c r="M895" s="19">
        <v>1095405.0779092757</v>
      </c>
      <c r="N895" s="19">
        <v>1102223.1629153662</v>
      </c>
      <c r="O895" s="19">
        <v>888188.60257916932</v>
      </c>
      <c r="P895" s="19">
        <v>919751.15910934831</v>
      </c>
      <c r="Q895" s="19">
        <v>623847.99523925455</v>
      </c>
      <c r="R895" s="19">
        <v>515549.17618734564</v>
      </c>
      <c r="S895" s="19">
        <v>329611.06137977442</v>
      </c>
      <c r="T895" s="19">
        <v>218568.72056402153</v>
      </c>
      <c r="U895" s="19">
        <v>157791.9910354412</v>
      </c>
      <c r="V895" s="19">
        <v>118398.34131186616</v>
      </c>
      <c r="W895" s="19">
        <v>99392.740827581132</v>
      </c>
      <c r="X895" s="19">
        <v>86992.195646937442</v>
      </c>
      <c r="Y895" s="19">
        <v>78442.400714185875</v>
      </c>
      <c r="Z895" s="19">
        <v>76098.459726971996</v>
      </c>
      <c r="AA895" s="19">
        <v>72091.361470469259</v>
      </c>
      <c r="AB895" s="19">
        <v>71075.51352993949</v>
      </c>
      <c r="AC895" s="19">
        <v>70483.275000994705</v>
      </c>
      <c r="AD895" s="19">
        <v>69865.306908790677</v>
      </c>
      <c r="AE895" s="19">
        <v>72129.434932653341</v>
      </c>
      <c r="AF895" s="19">
        <v>69354.01728071837</v>
      </c>
      <c r="AG895" s="19">
        <v>70466.217948604579</v>
      </c>
      <c r="AH895" s="19">
        <v>69749.490325984429</v>
      </c>
      <c r="AI895" s="19">
        <v>72061.913958409103</v>
      </c>
      <c r="AJ895" s="19">
        <v>70679.779811039436</v>
      </c>
      <c r="AK895" s="19">
        <v>71239.136433115171</v>
      </c>
      <c r="AL895" s="19">
        <v>72930.376435849714</v>
      </c>
      <c r="AM895" s="19">
        <v>69820.965530253117</v>
      </c>
      <c r="AN895" s="19">
        <v>72103.583944775397</v>
      </c>
      <c r="AO895" s="19">
        <v>72069.213093239669</v>
      </c>
      <c r="AP895" s="19">
        <v>914587.01345726009</v>
      </c>
    </row>
    <row r="896" spans="1:42" hidden="1">
      <c r="A896" s="15" t="s">
        <v>697</v>
      </c>
      <c r="B896" s="16" t="s">
        <v>698</v>
      </c>
      <c r="C896" s="17" t="s">
        <v>212</v>
      </c>
      <c r="D896" s="17" t="s">
        <v>224</v>
      </c>
      <c r="E896" s="17" t="s">
        <v>232</v>
      </c>
      <c r="F896" s="18" t="s">
        <v>911</v>
      </c>
      <c r="G896" s="19">
        <v>2909.8132587750097</v>
      </c>
      <c r="H896" s="19">
        <v>1696.4187799428164</v>
      </c>
      <c r="I896" s="19">
        <v>989.01077870344216</v>
      </c>
      <c r="J896" s="19">
        <v>576.59248527333602</v>
      </c>
      <c r="K896" s="19">
        <v>336.15295326662061</v>
      </c>
      <c r="L896" s="19">
        <v>195.97690028218679</v>
      </c>
      <c r="M896" s="19">
        <v>114.2543745964106</v>
      </c>
      <c r="N896" s="19">
        <v>66.610208119530398</v>
      </c>
      <c r="O896" s="19">
        <v>38.833697540247556</v>
      </c>
      <c r="P896" s="19">
        <v>22.640014304433024</v>
      </c>
      <c r="Q896" s="19">
        <v>13.199110055737032</v>
      </c>
      <c r="R896" s="19">
        <v>7.6950705030847093</v>
      </c>
      <c r="S896" s="19">
        <v>4.4862198888709752</v>
      </c>
      <c r="T896" s="19">
        <v>2.6154625722056171</v>
      </c>
      <c r="U896" s="19">
        <v>1.5248125673862085</v>
      </c>
      <c r="V896" s="19">
        <v>0.88896449536962985</v>
      </c>
      <c r="W896" s="19">
        <v>0.51826558288565194</v>
      </c>
      <c r="X896" s="19">
        <v>0.30214841627856182</v>
      </c>
      <c r="Y896" s="19">
        <v>0.17615228267971972</v>
      </c>
      <c r="Z896" s="19">
        <v>0.10269663854424614</v>
      </c>
      <c r="AA896" s="19">
        <v>5.9872057334978648E-2</v>
      </c>
      <c r="AB896" s="19">
        <v>3.4905361074486801E-2</v>
      </c>
      <c r="AC896" s="19">
        <v>2.0349797317362098E-2</v>
      </c>
      <c r="AD896" s="19">
        <v>1.1863915401820727E-2</v>
      </c>
      <c r="AE896" s="19">
        <v>6.9166530981353558E-3</v>
      </c>
      <c r="AF896" s="19">
        <v>4.0324031704241162E-3</v>
      </c>
      <c r="AG896" s="19">
        <v>2.3508877918469026E-3</v>
      </c>
      <c r="AH896" s="19">
        <v>1.3705656841038359E-3</v>
      </c>
      <c r="AI896" s="19">
        <v>7.9903868698355421E-4</v>
      </c>
      <c r="AJ896" s="19">
        <v>4.6583890921934922E-4</v>
      </c>
      <c r="AK896" s="19">
        <v>2.7158370787012915E-4</v>
      </c>
      <c r="AL896" s="19">
        <v>1.5833308236121903E-4</v>
      </c>
      <c r="AM896" s="19">
        <v>9.2308059149088159E-5</v>
      </c>
      <c r="AN896" s="19">
        <v>5.3815523937267689E-5</v>
      </c>
      <c r="AO896" s="19">
        <v>3.1374406994789902E-5</v>
      </c>
      <c r="AP896" s="19">
        <v>1.829125394044615E-5</v>
      </c>
    </row>
    <row r="897" spans="1:42" hidden="1">
      <c r="A897" s="15" t="s">
        <v>697</v>
      </c>
      <c r="B897" s="16" t="s">
        <v>698</v>
      </c>
      <c r="C897" s="17" t="s">
        <v>212</v>
      </c>
      <c r="D897" s="17" t="s">
        <v>224</v>
      </c>
      <c r="E897" s="17" t="s">
        <v>232</v>
      </c>
      <c r="F897" s="18" t="s">
        <v>912</v>
      </c>
      <c r="G897" s="19">
        <v>44135.835014337914</v>
      </c>
      <c r="H897" s="19">
        <v>51312.830509682681</v>
      </c>
      <c r="I897" s="19">
        <v>52073.418931871434</v>
      </c>
      <c r="J897" s="19">
        <v>51670.541188580421</v>
      </c>
      <c r="K897" s="19">
        <v>49858.173687957315</v>
      </c>
      <c r="L897" s="19">
        <v>47989.097643855792</v>
      </c>
      <c r="M897" s="19">
        <v>47295.208433759923</v>
      </c>
      <c r="N897" s="19">
        <v>46144.75479503275</v>
      </c>
      <c r="O897" s="19">
        <v>45253.821779791557</v>
      </c>
      <c r="P897" s="19">
        <v>20570.677931577753</v>
      </c>
      <c r="Q897" s="19">
        <v>44827.353044719115</v>
      </c>
      <c r="R897" s="19">
        <v>44265.317893161024</v>
      </c>
      <c r="S897" s="19">
        <v>44663.203119358193</v>
      </c>
      <c r="T897" s="19">
        <v>121551.84197973108</v>
      </c>
      <c r="U897" s="19">
        <v>192847.43267434472</v>
      </c>
      <c r="V897" s="19">
        <v>234613.15919782699</v>
      </c>
      <c r="W897" s="19">
        <v>268976.85445710446</v>
      </c>
      <c r="X897" s="19">
        <v>288879.60343472968</v>
      </c>
      <c r="Y897" s="19">
        <v>284357.31341893855</v>
      </c>
      <c r="Z897" s="19">
        <v>280193.42304870742</v>
      </c>
      <c r="AA897" s="19">
        <v>267354.082117924</v>
      </c>
      <c r="AB897" s="19">
        <v>254566.40563543804</v>
      </c>
      <c r="AC897" s="19">
        <v>244807.88392612411</v>
      </c>
      <c r="AD897" s="19">
        <v>235285.56789068202</v>
      </c>
      <c r="AE897" s="19">
        <v>225994.42741791223</v>
      </c>
      <c r="AF897" s="19">
        <v>208946.22695617331</v>
      </c>
      <c r="AG897" s="19">
        <v>188855.2152055029</v>
      </c>
      <c r="AH897" s="19">
        <v>172171.46466836927</v>
      </c>
      <c r="AI897" s="19">
        <v>160949.22674105701</v>
      </c>
      <c r="AJ897" s="19">
        <v>150981.95479545722</v>
      </c>
      <c r="AK897" s="19">
        <v>140626.14416110734</v>
      </c>
      <c r="AL897" s="19">
        <v>135056.72774218849</v>
      </c>
      <c r="AM897" s="19">
        <v>131513.2205210198</v>
      </c>
      <c r="AN897" s="19">
        <v>126066.47305414386</v>
      </c>
      <c r="AO897" s="19">
        <v>125357.07637692458</v>
      </c>
      <c r="AP897" s="19">
        <v>124492.39317844808</v>
      </c>
    </row>
    <row r="898" spans="1:42" hidden="1">
      <c r="A898" s="15" t="s">
        <v>697</v>
      </c>
      <c r="B898" s="16" t="s">
        <v>698</v>
      </c>
      <c r="C898" s="17" t="s">
        <v>212</v>
      </c>
      <c r="D898" s="17" t="s">
        <v>224</v>
      </c>
      <c r="E898" s="17" t="s">
        <v>232</v>
      </c>
      <c r="F898" s="18" t="s">
        <v>913</v>
      </c>
      <c r="G898" s="19">
        <v>1333.15100153604</v>
      </c>
      <c r="H898" s="19">
        <v>777.22595726208237</v>
      </c>
      <c r="I898" s="19">
        <v>115205.07234001742</v>
      </c>
      <c r="J898" s="19">
        <v>191479.07689044427</v>
      </c>
      <c r="K898" s="19">
        <v>235946.75994556263</v>
      </c>
      <c r="L898" s="19">
        <v>261871.38325524025</v>
      </c>
      <c r="M898" s="19">
        <v>324798.73030618642</v>
      </c>
      <c r="N898" s="19">
        <v>361485.32281767461</v>
      </c>
      <c r="O898" s="19">
        <v>390523.70663995243</v>
      </c>
      <c r="P898" s="19">
        <v>334776.82580877619</v>
      </c>
      <c r="Q898" s="19">
        <v>286976.17927329207</v>
      </c>
      <c r="R898" s="19">
        <v>215120.19335628036</v>
      </c>
      <c r="S898" s="19">
        <v>125414.89899876113</v>
      </c>
      <c r="T898" s="19">
        <v>73116.78483302299</v>
      </c>
      <c r="U898" s="19">
        <v>42627.02650959669</v>
      </c>
      <c r="V898" s="19">
        <v>106532.60605797228</v>
      </c>
      <c r="W898" s="19">
        <v>143789.49898543931</v>
      </c>
      <c r="X898" s="19">
        <v>165510.23747402578</v>
      </c>
      <c r="Y898" s="19">
        <v>178173.41047151809</v>
      </c>
      <c r="Z898" s="19">
        <v>185556.03010246117</v>
      </c>
      <c r="AA898" s="19">
        <v>189860.09138520437</v>
      </c>
      <c r="AB898" s="19">
        <v>192369.35563714613</v>
      </c>
      <c r="AC898" s="19">
        <v>112151.17898175264</v>
      </c>
      <c r="AD898" s="19">
        <v>106551.30892136144</v>
      </c>
      <c r="AE898" s="19">
        <v>62119.327051860935</v>
      </c>
      <c r="AF898" s="19">
        <v>36215.51750456672</v>
      </c>
      <c r="AG898" s="19">
        <v>21113.617458035347</v>
      </c>
      <c r="AH898" s="19">
        <v>12309.221926983158</v>
      </c>
      <c r="AI898" s="19">
        <v>24493.000599172228</v>
      </c>
      <c r="AJ898" s="19">
        <v>14279.399569125109</v>
      </c>
      <c r="AK898" s="19">
        <v>8324.8784169638056</v>
      </c>
      <c r="AL898" s="19">
        <v>30905.12669717606</v>
      </c>
      <c r="AM898" s="19">
        <v>18017.663905921247</v>
      </c>
      <c r="AN898" s="19">
        <v>10504.283506347854</v>
      </c>
      <c r="AO898" s="19">
        <v>19149.851367658302</v>
      </c>
      <c r="AP898" s="19">
        <v>11164.347882202374</v>
      </c>
    </row>
    <row r="899" spans="1:42" hidden="1">
      <c r="A899" s="15" t="s">
        <v>697</v>
      </c>
      <c r="B899" s="16" t="s">
        <v>698</v>
      </c>
      <c r="C899" s="17" t="s">
        <v>212</v>
      </c>
      <c r="D899" s="17" t="s">
        <v>734</v>
      </c>
      <c r="E899" s="17" t="s">
        <v>850</v>
      </c>
      <c r="F899" s="18" t="s">
        <v>914</v>
      </c>
      <c r="G899" s="19">
        <v>0</v>
      </c>
      <c r="H899" s="19">
        <v>0</v>
      </c>
      <c r="I899" s="19">
        <v>0</v>
      </c>
      <c r="J899" s="19">
        <v>0</v>
      </c>
      <c r="K899" s="19">
        <v>0</v>
      </c>
      <c r="L899" s="19">
        <v>0</v>
      </c>
      <c r="M899" s="19">
        <v>0</v>
      </c>
      <c r="N899" s="19">
        <v>0</v>
      </c>
      <c r="O899" s="19">
        <v>0</v>
      </c>
      <c r="P899" s="19">
        <v>0</v>
      </c>
      <c r="Q899" s="19">
        <v>0</v>
      </c>
      <c r="R899" s="19">
        <v>0</v>
      </c>
      <c r="S899" s="19">
        <v>0</v>
      </c>
      <c r="T899" s="19">
        <v>0</v>
      </c>
      <c r="U899" s="19">
        <v>0</v>
      </c>
      <c r="V899" s="19">
        <v>0</v>
      </c>
      <c r="W899" s="19">
        <v>0</v>
      </c>
      <c r="X899" s="19">
        <v>0</v>
      </c>
      <c r="Y899" s="19">
        <v>0</v>
      </c>
      <c r="Z899" s="19">
        <v>0</v>
      </c>
      <c r="AA899" s="19">
        <v>0</v>
      </c>
      <c r="AB899" s="19">
        <v>0</v>
      </c>
      <c r="AC899" s="19">
        <v>0</v>
      </c>
      <c r="AD899" s="19">
        <v>0</v>
      </c>
      <c r="AE899" s="19">
        <v>0</v>
      </c>
      <c r="AF899" s="19">
        <v>0</v>
      </c>
      <c r="AG899" s="19">
        <v>0</v>
      </c>
      <c r="AH899" s="19">
        <v>0</v>
      </c>
      <c r="AI899" s="19">
        <v>0</v>
      </c>
      <c r="AJ899" s="19">
        <v>0</v>
      </c>
      <c r="AK899" s="19">
        <v>0</v>
      </c>
      <c r="AL899" s="19">
        <v>0</v>
      </c>
      <c r="AM899" s="19">
        <v>0</v>
      </c>
      <c r="AN899" s="19">
        <v>0</v>
      </c>
      <c r="AO899" s="19">
        <v>0</v>
      </c>
      <c r="AP899" s="19">
        <v>0</v>
      </c>
    </row>
    <row r="900" spans="1:42" hidden="1">
      <c r="A900" s="15" t="s">
        <v>697</v>
      </c>
      <c r="B900" s="16" t="s">
        <v>698</v>
      </c>
      <c r="C900" s="17" t="s">
        <v>212</v>
      </c>
      <c r="D900" s="17" t="s">
        <v>734</v>
      </c>
      <c r="E900" s="17" t="s">
        <v>232</v>
      </c>
      <c r="F900" s="18" t="s">
        <v>735</v>
      </c>
      <c r="G900" s="19">
        <v>0</v>
      </c>
      <c r="H900" s="19">
        <v>0</v>
      </c>
      <c r="I900" s="19">
        <v>0</v>
      </c>
      <c r="J900" s="19">
        <v>0</v>
      </c>
      <c r="K900" s="19">
        <v>0</v>
      </c>
      <c r="L900" s="19">
        <v>0</v>
      </c>
      <c r="M900" s="19">
        <v>0</v>
      </c>
      <c r="N900" s="19">
        <v>0</v>
      </c>
      <c r="O900" s="19">
        <v>0</v>
      </c>
      <c r="P900" s="19">
        <v>0</v>
      </c>
      <c r="Q900" s="19">
        <v>0</v>
      </c>
      <c r="R900" s="19">
        <v>0</v>
      </c>
      <c r="S900" s="19">
        <v>0</v>
      </c>
      <c r="T900" s="19">
        <v>0</v>
      </c>
      <c r="U900" s="19">
        <v>0</v>
      </c>
      <c r="V900" s="19">
        <v>0</v>
      </c>
      <c r="W900" s="19">
        <v>0</v>
      </c>
      <c r="X900" s="19">
        <v>0</v>
      </c>
      <c r="Y900" s="19">
        <v>0</v>
      </c>
      <c r="Z900" s="19">
        <v>0</v>
      </c>
      <c r="AA900" s="19">
        <v>0</v>
      </c>
      <c r="AB900" s="19">
        <v>0</v>
      </c>
      <c r="AC900" s="19">
        <v>0</v>
      </c>
      <c r="AD900" s="19">
        <v>0</v>
      </c>
      <c r="AE900" s="19">
        <v>0</v>
      </c>
      <c r="AF900" s="19">
        <v>0</v>
      </c>
      <c r="AG900" s="19">
        <v>0</v>
      </c>
      <c r="AH900" s="19">
        <v>0</v>
      </c>
      <c r="AI900" s="19">
        <v>0</v>
      </c>
      <c r="AJ900" s="19">
        <v>0</v>
      </c>
      <c r="AK900" s="19">
        <v>0</v>
      </c>
      <c r="AL900" s="19">
        <v>0</v>
      </c>
      <c r="AM900" s="19">
        <v>0</v>
      </c>
      <c r="AN900" s="19">
        <v>0</v>
      </c>
      <c r="AO900" s="19">
        <v>0</v>
      </c>
      <c r="AP900" s="19">
        <v>0</v>
      </c>
    </row>
    <row r="901" spans="1:42" hidden="1">
      <c r="A901" s="15" t="s">
        <v>697</v>
      </c>
      <c r="B901" s="16" t="s">
        <v>698</v>
      </c>
      <c r="C901" s="17" t="s">
        <v>212</v>
      </c>
      <c r="D901" s="17" t="s">
        <v>915</v>
      </c>
      <c r="E901" s="17" t="s">
        <v>232</v>
      </c>
      <c r="F901" s="18" t="s">
        <v>916</v>
      </c>
      <c r="G901" s="19">
        <v>0</v>
      </c>
      <c r="H901" s="19">
        <v>0</v>
      </c>
      <c r="I901" s="19">
        <v>0</v>
      </c>
      <c r="J901" s="19">
        <v>0</v>
      </c>
      <c r="K901" s="19">
        <v>0</v>
      </c>
      <c r="L901" s="19">
        <v>0</v>
      </c>
      <c r="M901" s="19">
        <v>0</v>
      </c>
      <c r="N901" s="19">
        <v>0</v>
      </c>
      <c r="O901" s="19">
        <v>0</v>
      </c>
      <c r="P901" s="19">
        <v>0</v>
      </c>
      <c r="Q901" s="19">
        <v>0</v>
      </c>
      <c r="R901" s="19">
        <v>0</v>
      </c>
      <c r="S901" s="19">
        <v>0</v>
      </c>
      <c r="T901" s="19">
        <v>0</v>
      </c>
      <c r="U901" s="19">
        <v>0</v>
      </c>
      <c r="V901" s="19">
        <v>0</v>
      </c>
      <c r="W901" s="19">
        <v>0</v>
      </c>
      <c r="X901" s="19">
        <v>0</v>
      </c>
      <c r="Y901" s="19">
        <v>0</v>
      </c>
      <c r="Z901" s="19">
        <v>0</v>
      </c>
      <c r="AA901" s="19">
        <v>0</v>
      </c>
      <c r="AB901" s="19">
        <v>0</v>
      </c>
      <c r="AC901" s="19">
        <v>0</v>
      </c>
      <c r="AD901" s="19">
        <v>0</v>
      </c>
      <c r="AE901" s="19">
        <v>0</v>
      </c>
      <c r="AF901" s="19">
        <v>0</v>
      </c>
      <c r="AG901" s="19">
        <v>0</v>
      </c>
      <c r="AH901" s="19">
        <v>0</v>
      </c>
      <c r="AI901" s="19">
        <v>0</v>
      </c>
      <c r="AJ901" s="19">
        <v>0</v>
      </c>
      <c r="AK901" s="19">
        <v>0</v>
      </c>
      <c r="AL901" s="19">
        <v>0</v>
      </c>
      <c r="AM901" s="19">
        <v>0</v>
      </c>
      <c r="AN901" s="19">
        <v>0</v>
      </c>
      <c r="AO901" s="19">
        <v>0</v>
      </c>
      <c r="AP901" s="19">
        <v>0</v>
      </c>
    </row>
    <row r="902" spans="1:42" hidden="1">
      <c r="A902" s="15" t="s">
        <v>697</v>
      </c>
      <c r="B902" s="16" t="s">
        <v>698</v>
      </c>
      <c r="C902" s="17" t="s">
        <v>212</v>
      </c>
      <c r="D902" s="17" t="s">
        <v>915</v>
      </c>
      <c r="E902" s="17" t="s">
        <v>232</v>
      </c>
      <c r="F902" s="18" t="s">
        <v>917</v>
      </c>
      <c r="G902" s="19">
        <v>0</v>
      </c>
      <c r="H902" s="19">
        <v>1771.82</v>
      </c>
      <c r="I902" s="19">
        <v>13239.62</v>
      </c>
      <c r="J902" s="19">
        <v>14979.62</v>
      </c>
      <c r="K902" s="19">
        <v>7845.62</v>
      </c>
      <c r="L902" s="19">
        <v>4845.62</v>
      </c>
      <c r="M902" s="19">
        <v>4845.62</v>
      </c>
      <c r="N902" s="19">
        <v>4845.62</v>
      </c>
      <c r="O902" s="19">
        <v>7484.16</v>
      </c>
      <c r="P902" s="19">
        <v>0</v>
      </c>
      <c r="Q902" s="19">
        <v>0</v>
      </c>
      <c r="R902" s="19">
        <v>0</v>
      </c>
      <c r="S902" s="19">
        <v>0</v>
      </c>
      <c r="T902" s="19">
        <v>1579.97</v>
      </c>
      <c r="U902" s="19">
        <v>3979.97</v>
      </c>
      <c r="V902" s="19">
        <v>3979.97</v>
      </c>
      <c r="W902" s="19">
        <v>3979.97</v>
      </c>
      <c r="X902" s="19">
        <v>3979.97</v>
      </c>
      <c r="Y902" s="19">
        <v>4579.97</v>
      </c>
      <c r="Z902" s="19">
        <v>4579.97</v>
      </c>
      <c r="AA902" s="19">
        <v>4579.97</v>
      </c>
      <c r="AB902" s="19">
        <v>4579.97</v>
      </c>
      <c r="AC902" s="19">
        <v>4579.97</v>
      </c>
      <c r="AD902" s="19">
        <v>4635.17</v>
      </c>
      <c r="AE902" s="19">
        <v>0</v>
      </c>
      <c r="AF902" s="19">
        <v>1581.97</v>
      </c>
      <c r="AG902" s="19">
        <v>2680.23</v>
      </c>
      <c r="AH902" s="19">
        <v>2680.23</v>
      </c>
      <c r="AI902" s="19">
        <v>2680.23</v>
      </c>
      <c r="AJ902" s="19">
        <v>2680.23</v>
      </c>
      <c r="AK902" s="19">
        <v>2954.79</v>
      </c>
      <c r="AL902" s="19">
        <v>2954.79</v>
      </c>
      <c r="AM902" s="19">
        <v>2954.79</v>
      </c>
      <c r="AN902" s="19">
        <v>2954.79</v>
      </c>
      <c r="AO902" s="19">
        <v>2954.79</v>
      </c>
      <c r="AP902" s="19">
        <v>2980.05</v>
      </c>
    </row>
    <row r="903" spans="1:42" hidden="1">
      <c r="A903" s="15" t="s">
        <v>697</v>
      </c>
      <c r="B903" s="16" t="s">
        <v>698</v>
      </c>
      <c r="C903" s="17" t="s">
        <v>212</v>
      </c>
      <c r="D903" s="17" t="s">
        <v>915</v>
      </c>
      <c r="E903" s="17" t="s">
        <v>232</v>
      </c>
      <c r="F903" s="18" t="s">
        <v>918</v>
      </c>
      <c r="G903" s="19">
        <v>0</v>
      </c>
      <c r="H903" s="19">
        <v>23329.01</v>
      </c>
      <c r="I903" s="19">
        <v>174321.71</v>
      </c>
      <c r="J903" s="19">
        <v>197231.71</v>
      </c>
      <c r="K903" s="19">
        <v>103300.71</v>
      </c>
      <c r="L903" s="19">
        <v>63800.71</v>
      </c>
      <c r="M903" s="19">
        <v>63800.71</v>
      </c>
      <c r="N903" s="19">
        <v>63800.71</v>
      </c>
      <c r="O903" s="19">
        <v>98541.48</v>
      </c>
      <c r="P903" s="19">
        <v>0</v>
      </c>
      <c r="Q903" s="19">
        <v>0</v>
      </c>
      <c r="R903" s="19">
        <v>0</v>
      </c>
      <c r="S903" s="19">
        <v>0</v>
      </c>
      <c r="T903" s="19">
        <v>20802.97</v>
      </c>
      <c r="U903" s="19">
        <v>52402.97</v>
      </c>
      <c r="V903" s="19">
        <v>52402.97</v>
      </c>
      <c r="W903" s="19">
        <v>52402.97</v>
      </c>
      <c r="X903" s="19">
        <v>52402.97</v>
      </c>
      <c r="Y903" s="19">
        <v>60302.97</v>
      </c>
      <c r="Z903" s="19">
        <v>60302.97</v>
      </c>
      <c r="AA903" s="19">
        <v>60302.97</v>
      </c>
      <c r="AB903" s="19">
        <v>60302.97</v>
      </c>
      <c r="AC903" s="19">
        <v>60302.97</v>
      </c>
      <c r="AD903" s="19">
        <v>61029.77</v>
      </c>
      <c r="AE903" s="19">
        <v>0</v>
      </c>
      <c r="AF903" s="19">
        <v>20829.29</v>
      </c>
      <c r="AG903" s="19">
        <v>35289.660000000003</v>
      </c>
      <c r="AH903" s="19">
        <v>35289.660000000003</v>
      </c>
      <c r="AI903" s="19">
        <v>35289.660000000003</v>
      </c>
      <c r="AJ903" s="19">
        <v>35289.660000000003</v>
      </c>
      <c r="AK903" s="19">
        <v>38904.75</v>
      </c>
      <c r="AL903" s="19">
        <v>38904.75</v>
      </c>
      <c r="AM903" s="19">
        <v>38904.74</v>
      </c>
      <c r="AN903" s="19">
        <v>38904.75</v>
      </c>
      <c r="AO903" s="19">
        <v>38904.75</v>
      </c>
      <c r="AP903" s="19">
        <v>39237.33</v>
      </c>
    </row>
    <row r="904" spans="1:42" hidden="1">
      <c r="A904" s="15" t="s">
        <v>697</v>
      </c>
      <c r="B904" s="16" t="s">
        <v>698</v>
      </c>
      <c r="C904" s="17" t="s">
        <v>212</v>
      </c>
      <c r="D904" s="17" t="s">
        <v>915</v>
      </c>
      <c r="E904" s="17" t="s">
        <v>232</v>
      </c>
      <c r="F904" s="18" t="s">
        <v>919</v>
      </c>
      <c r="G904" s="19">
        <v>0</v>
      </c>
      <c r="H904" s="19">
        <v>4429.5600000000004</v>
      </c>
      <c r="I904" s="19">
        <v>33099.06</v>
      </c>
      <c r="J904" s="19">
        <v>37449.06</v>
      </c>
      <c r="K904" s="19">
        <v>19614.060000000001</v>
      </c>
      <c r="L904" s="19">
        <v>12114.06</v>
      </c>
      <c r="M904" s="19">
        <v>12114.06</v>
      </c>
      <c r="N904" s="19">
        <v>12114.06</v>
      </c>
      <c r="O904" s="19">
        <v>18710.41</v>
      </c>
      <c r="P904" s="19">
        <v>0</v>
      </c>
      <c r="Q904" s="19">
        <v>0</v>
      </c>
      <c r="R904" s="19">
        <v>0</v>
      </c>
      <c r="S904" s="19">
        <v>0</v>
      </c>
      <c r="T904" s="19">
        <v>3949.93</v>
      </c>
      <c r="U904" s="19">
        <v>9949.93</v>
      </c>
      <c r="V904" s="19">
        <v>9949.93</v>
      </c>
      <c r="W904" s="19">
        <v>9949.93</v>
      </c>
      <c r="X904" s="19">
        <v>9949.93</v>
      </c>
      <c r="Y904" s="19">
        <v>11449.93</v>
      </c>
      <c r="Z904" s="19">
        <v>11449.93</v>
      </c>
      <c r="AA904" s="19">
        <v>11449.93</v>
      </c>
      <c r="AB904" s="19">
        <v>11449.93</v>
      </c>
      <c r="AC904" s="19">
        <v>11449.93</v>
      </c>
      <c r="AD904" s="19">
        <v>11587.93</v>
      </c>
      <c r="AE904" s="19">
        <v>0</v>
      </c>
      <c r="AF904" s="19">
        <v>3954.93</v>
      </c>
      <c r="AG904" s="19">
        <v>6700.56</v>
      </c>
      <c r="AH904" s="19">
        <v>6700.56</v>
      </c>
      <c r="AI904" s="19">
        <v>6700.56</v>
      </c>
      <c r="AJ904" s="19">
        <v>6700.56</v>
      </c>
      <c r="AK904" s="19">
        <v>7386.98</v>
      </c>
      <c r="AL904" s="19">
        <v>7386.98</v>
      </c>
      <c r="AM904" s="19">
        <v>7386.98</v>
      </c>
      <c r="AN904" s="19">
        <v>7386.98</v>
      </c>
      <c r="AO904" s="19">
        <v>7386.98</v>
      </c>
      <c r="AP904" s="19">
        <v>7450.13</v>
      </c>
    </row>
    <row r="905" spans="1:42" hidden="1">
      <c r="A905" s="15" t="s">
        <v>697</v>
      </c>
      <c r="B905" s="16" t="s">
        <v>698</v>
      </c>
      <c r="C905" s="17" t="s">
        <v>212</v>
      </c>
      <c r="D905" s="17" t="s">
        <v>236</v>
      </c>
      <c r="E905" s="17" t="s">
        <v>701</v>
      </c>
      <c r="F905" s="18" t="s">
        <v>920</v>
      </c>
      <c r="G905" s="19">
        <v>0</v>
      </c>
      <c r="H905" s="19">
        <v>0</v>
      </c>
      <c r="I905" s="19">
        <v>0</v>
      </c>
      <c r="J905" s="19">
        <v>0</v>
      </c>
      <c r="K905" s="19">
        <v>0</v>
      </c>
      <c r="L905" s="19">
        <v>0</v>
      </c>
      <c r="M905" s="19">
        <v>0</v>
      </c>
      <c r="N905" s="19">
        <v>0</v>
      </c>
      <c r="O905" s="19">
        <v>0</v>
      </c>
      <c r="P905" s="19">
        <v>0</v>
      </c>
      <c r="Q905" s="19">
        <v>0</v>
      </c>
      <c r="R905" s="19">
        <v>0</v>
      </c>
      <c r="S905" s="19">
        <v>0</v>
      </c>
      <c r="T905" s="19">
        <v>0</v>
      </c>
      <c r="U905" s="19">
        <v>0</v>
      </c>
      <c r="V905" s="19">
        <v>0</v>
      </c>
      <c r="W905" s="19">
        <v>0</v>
      </c>
      <c r="X905" s="19">
        <v>0</v>
      </c>
      <c r="Y905" s="19">
        <v>0</v>
      </c>
      <c r="Z905" s="19">
        <v>0</v>
      </c>
      <c r="AA905" s="19">
        <v>0</v>
      </c>
      <c r="AB905" s="19">
        <v>0</v>
      </c>
      <c r="AC905" s="19">
        <v>0</v>
      </c>
      <c r="AD905" s="19">
        <v>0</v>
      </c>
      <c r="AE905" s="19">
        <v>0</v>
      </c>
      <c r="AF905" s="19">
        <v>0</v>
      </c>
      <c r="AG905" s="19">
        <v>0</v>
      </c>
      <c r="AH905" s="19">
        <v>0</v>
      </c>
      <c r="AI905" s="19">
        <v>0</v>
      </c>
      <c r="AJ905" s="19">
        <v>0</v>
      </c>
      <c r="AK905" s="19">
        <v>0</v>
      </c>
      <c r="AL905" s="19">
        <v>0</v>
      </c>
      <c r="AM905" s="19">
        <v>0</v>
      </c>
      <c r="AN905" s="19">
        <v>0</v>
      </c>
      <c r="AO905" s="19">
        <v>0</v>
      </c>
      <c r="AP905" s="19">
        <v>0</v>
      </c>
    </row>
    <row r="906" spans="1:42" hidden="1">
      <c r="A906" s="15" t="s">
        <v>697</v>
      </c>
      <c r="B906" s="16" t="s">
        <v>698</v>
      </c>
      <c r="C906" s="17" t="s">
        <v>212</v>
      </c>
      <c r="D906" s="17" t="s">
        <v>236</v>
      </c>
      <c r="E906" s="17" t="s">
        <v>701</v>
      </c>
      <c r="F906" s="18" t="s">
        <v>921</v>
      </c>
      <c r="G906" s="19">
        <v>0</v>
      </c>
      <c r="H906" s="19">
        <v>0</v>
      </c>
      <c r="I906" s="19">
        <v>0</v>
      </c>
      <c r="J906" s="19">
        <v>0</v>
      </c>
      <c r="K906" s="19">
        <v>0</v>
      </c>
      <c r="L906" s="19">
        <v>0</v>
      </c>
      <c r="M906" s="19">
        <v>0</v>
      </c>
      <c r="N906" s="19">
        <v>0</v>
      </c>
      <c r="O906" s="19">
        <v>0</v>
      </c>
      <c r="P906" s="19">
        <v>0</v>
      </c>
      <c r="Q906" s="19">
        <v>0</v>
      </c>
      <c r="R906" s="19">
        <v>0</v>
      </c>
      <c r="S906" s="19">
        <v>0</v>
      </c>
      <c r="T906" s="19">
        <v>0</v>
      </c>
      <c r="U906" s="19">
        <v>0</v>
      </c>
      <c r="V906" s="19">
        <v>0</v>
      </c>
      <c r="W906" s="19">
        <v>0</v>
      </c>
      <c r="X906" s="19">
        <v>0</v>
      </c>
      <c r="Y906" s="19">
        <v>0</v>
      </c>
      <c r="Z906" s="19">
        <v>0</v>
      </c>
      <c r="AA906" s="19">
        <v>0</v>
      </c>
      <c r="AB906" s="19">
        <v>0</v>
      </c>
      <c r="AC906" s="19">
        <v>0</v>
      </c>
      <c r="AD906" s="19">
        <v>0</v>
      </c>
      <c r="AE906" s="19">
        <v>0</v>
      </c>
      <c r="AF906" s="19">
        <v>0</v>
      </c>
      <c r="AG906" s="19">
        <v>0</v>
      </c>
      <c r="AH906" s="19">
        <v>0</v>
      </c>
      <c r="AI906" s="19">
        <v>0</v>
      </c>
      <c r="AJ906" s="19">
        <v>0</v>
      </c>
      <c r="AK906" s="19">
        <v>0</v>
      </c>
      <c r="AL906" s="19">
        <v>0</v>
      </c>
      <c r="AM906" s="19">
        <v>0</v>
      </c>
      <c r="AN906" s="19">
        <v>0</v>
      </c>
      <c r="AO906" s="19">
        <v>0</v>
      </c>
      <c r="AP906" s="19">
        <v>0</v>
      </c>
    </row>
    <row r="907" spans="1:42" hidden="1">
      <c r="A907" s="15" t="s">
        <v>697</v>
      </c>
      <c r="B907" s="16" t="s">
        <v>698</v>
      </c>
      <c r="C907" s="17" t="s">
        <v>212</v>
      </c>
      <c r="D907" s="17" t="s">
        <v>236</v>
      </c>
      <c r="E907" s="17" t="s">
        <v>703</v>
      </c>
      <c r="F907" s="18" t="s">
        <v>922</v>
      </c>
      <c r="G907" s="19">
        <v>0</v>
      </c>
      <c r="H907" s="19">
        <v>0</v>
      </c>
      <c r="I907" s="19">
        <v>0</v>
      </c>
      <c r="J907" s="19">
        <v>0</v>
      </c>
      <c r="K907" s="19">
        <v>0</v>
      </c>
      <c r="L907" s="19">
        <v>0</v>
      </c>
      <c r="M907" s="19">
        <v>0</v>
      </c>
      <c r="N907" s="19">
        <v>0</v>
      </c>
      <c r="O907" s="19">
        <v>0</v>
      </c>
      <c r="P907" s="19">
        <v>0</v>
      </c>
      <c r="Q907" s="19">
        <v>0</v>
      </c>
      <c r="R907" s="19">
        <v>0</v>
      </c>
      <c r="S907" s="19">
        <v>0</v>
      </c>
      <c r="T907" s="19">
        <v>0</v>
      </c>
      <c r="U907" s="19">
        <v>0</v>
      </c>
      <c r="V907" s="19">
        <v>0</v>
      </c>
      <c r="W907" s="19">
        <v>0</v>
      </c>
      <c r="X907" s="19">
        <v>0</v>
      </c>
      <c r="Y907" s="19">
        <v>0</v>
      </c>
      <c r="Z907" s="19">
        <v>0</v>
      </c>
      <c r="AA907" s="19">
        <v>0</v>
      </c>
      <c r="AB907" s="19">
        <v>0</v>
      </c>
      <c r="AC907" s="19">
        <v>0</v>
      </c>
      <c r="AD907" s="19">
        <v>0</v>
      </c>
      <c r="AE907" s="19">
        <v>0</v>
      </c>
      <c r="AF907" s="19">
        <v>0</v>
      </c>
      <c r="AG907" s="19">
        <v>0</v>
      </c>
      <c r="AH907" s="19">
        <v>0</v>
      </c>
      <c r="AI907" s="19">
        <v>0</v>
      </c>
      <c r="AJ907" s="19">
        <v>0</v>
      </c>
      <c r="AK907" s="19">
        <v>0</v>
      </c>
      <c r="AL907" s="19">
        <v>0</v>
      </c>
      <c r="AM907" s="19">
        <v>0</v>
      </c>
      <c r="AN907" s="19">
        <v>0</v>
      </c>
      <c r="AO907" s="19">
        <v>0</v>
      </c>
      <c r="AP907" s="19">
        <v>0</v>
      </c>
    </row>
    <row r="908" spans="1:42" hidden="1">
      <c r="A908" s="15" t="s">
        <v>697</v>
      </c>
      <c r="B908" s="16" t="s">
        <v>698</v>
      </c>
      <c r="C908" s="17" t="s">
        <v>212</v>
      </c>
      <c r="D908" s="17" t="s">
        <v>236</v>
      </c>
      <c r="E908" s="17" t="s">
        <v>705</v>
      </c>
      <c r="F908" s="18" t="s">
        <v>923</v>
      </c>
      <c r="G908" s="19">
        <v>0</v>
      </c>
      <c r="H908" s="19">
        <v>0</v>
      </c>
      <c r="I908" s="19">
        <v>0</v>
      </c>
      <c r="J908" s="19">
        <v>0</v>
      </c>
      <c r="K908" s="19">
        <v>0</v>
      </c>
      <c r="L908" s="19">
        <v>0</v>
      </c>
      <c r="M908" s="19">
        <v>0</v>
      </c>
      <c r="N908" s="19">
        <v>0</v>
      </c>
      <c r="O908" s="19">
        <v>0</v>
      </c>
      <c r="P908" s="19">
        <v>0</v>
      </c>
      <c r="Q908" s="19">
        <v>0</v>
      </c>
      <c r="R908" s="19">
        <v>0</v>
      </c>
      <c r="S908" s="19">
        <v>0</v>
      </c>
      <c r="T908" s="19">
        <v>0</v>
      </c>
      <c r="U908" s="19">
        <v>0</v>
      </c>
      <c r="V908" s="19">
        <v>0</v>
      </c>
      <c r="W908" s="19">
        <v>0</v>
      </c>
      <c r="X908" s="19">
        <v>0</v>
      </c>
      <c r="Y908" s="19">
        <v>0</v>
      </c>
      <c r="Z908" s="19">
        <v>0</v>
      </c>
      <c r="AA908" s="19">
        <v>0</v>
      </c>
      <c r="AB908" s="19">
        <v>0</v>
      </c>
      <c r="AC908" s="19">
        <v>0</v>
      </c>
      <c r="AD908" s="19">
        <v>0</v>
      </c>
      <c r="AE908" s="19">
        <v>0</v>
      </c>
      <c r="AF908" s="19">
        <v>0</v>
      </c>
      <c r="AG908" s="19">
        <v>0</v>
      </c>
      <c r="AH908" s="19">
        <v>0</v>
      </c>
      <c r="AI908" s="19">
        <v>0</v>
      </c>
      <c r="AJ908" s="19">
        <v>0</v>
      </c>
      <c r="AK908" s="19">
        <v>0</v>
      </c>
      <c r="AL908" s="19">
        <v>0</v>
      </c>
      <c r="AM908" s="19">
        <v>0</v>
      </c>
      <c r="AN908" s="19">
        <v>0</v>
      </c>
      <c r="AO908" s="19">
        <v>0</v>
      </c>
      <c r="AP908" s="19">
        <v>0</v>
      </c>
    </row>
    <row r="909" spans="1:42" hidden="1">
      <c r="A909" s="15" t="s">
        <v>697</v>
      </c>
      <c r="B909" s="16" t="s">
        <v>698</v>
      </c>
      <c r="C909" s="17" t="s">
        <v>212</v>
      </c>
      <c r="D909" s="17" t="s">
        <v>236</v>
      </c>
      <c r="E909" s="17" t="s">
        <v>705</v>
      </c>
      <c r="F909" s="18" t="s">
        <v>924</v>
      </c>
      <c r="G909" s="19">
        <v>0</v>
      </c>
      <c r="H909" s="19">
        <v>0</v>
      </c>
      <c r="I909" s="19">
        <v>0</v>
      </c>
      <c r="J909" s="19">
        <v>0</v>
      </c>
      <c r="K909" s="19">
        <v>0</v>
      </c>
      <c r="L909" s="19">
        <v>0</v>
      </c>
      <c r="M909" s="19">
        <v>0</v>
      </c>
      <c r="N909" s="19">
        <v>0</v>
      </c>
      <c r="O909" s="19">
        <v>0</v>
      </c>
      <c r="P909" s="19">
        <v>0</v>
      </c>
      <c r="Q909" s="19">
        <v>0</v>
      </c>
      <c r="R909" s="19">
        <v>0</v>
      </c>
      <c r="S909" s="19">
        <v>0</v>
      </c>
      <c r="T909" s="19">
        <v>0</v>
      </c>
      <c r="U909" s="19">
        <v>0</v>
      </c>
      <c r="V909" s="19">
        <v>0</v>
      </c>
      <c r="W909" s="19">
        <v>0</v>
      </c>
      <c r="X909" s="19">
        <v>0</v>
      </c>
      <c r="Y909" s="19">
        <v>0</v>
      </c>
      <c r="Z909" s="19">
        <v>0</v>
      </c>
      <c r="AA909" s="19">
        <v>0</v>
      </c>
      <c r="AB909" s="19">
        <v>0</v>
      </c>
      <c r="AC909" s="19">
        <v>0</v>
      </c>
      <c r="AD909" s="19">
        <v>0</v>
      </c>
      <c r="AE909" s="19">
        <v>0</v>
      </c>
      <c r="AF909" s="19">
        <v>0</v>
      </c>
      <c r="AG909" s="19">
        <v>0</v>
      </c>
      <c r="AH909" s="19">
        <v>0</v>
      </c>
      <c r="AI909" s="19">
        <v>0</v>
      </c>
      <c r="AJ909" s="19">
        <v>0</v>
      </c>
      <c r="AK909" s="19">
        <v>0</v>
      </c>
      <c r="AL909" s="19">
        <v>0</v>
      </c>
      <c r="AM909" s="19">
        <v>0</v>
      </c>
      <c r="AN909" s="19">
        <v>0</v>
      </c>
      <c r="AO909" s="19">
        <v>0</v>
      </c>
      <c r="AP909" s="19">
        <v>0</v>
      </c>
    </row>
    <row r="910" spans="1:42" hidden="1">
      <c r="A910" s="15" t="s">
        <v>697</v>
      </c>
      <c r="B910" s="16" t="s">
        <v>698</v>
      </c>
      <c r="C910" s="17" t="s">
        <v>212</v>
      </c>
      <c r="D910" s="17" t="s">
        <v>236</v>
      </c>
      <c r="E910" s="17" t="s">
        <v>709</v>
      </c>
      <c r="F910" s="18" t="s">
        <v>925</v>
      </c>
      <c r="G910" s="19">
        <v>0</v>
      </c>
      <c r="H910" s="19">
        <v>0</v>
      </c>
      <c r="I910" s="19">
        <v>0</v>
      </c>
      <c r="J910" s="19">
        <v>0</v>
      </c>
      <c r="K910" s="19">
        <v>0</v>
      </c>
      <c r="L910" s="19">
        <v>0</v>
      </c>
      <c r="M910" s="19">
        <v>0</v>
      </c>
      <c r="N910" s="19">
        <v>0</v>
      </c>
      <c r="O910" s="19">
        <v>0</v>
      </c>
      <c r="P910" s="19">
        <v>0</v>
      </c>
      <c r="Q910" s="19">
        <v>0</v>
      </c>
      <c r="R910" s="19">
        <v>0</v>
      </c>
      <c r="S910" s="19">
        <v>0</v>
      </c>
      <c r="T910" s="19">
        <v>0</v>
      </c>
      <c r="U910" s="19">
        <v>0</v>
      </c>
      <c r="V910" s="19">
        <v>0</v>
      </c>
      <c r="W910" s="19">
        <v>0</v>
      </c>
      <c r="X910" s="19">
        <v>0</v>
      </c>
      <c r="Y910" s="19">
        <v>0</v>
      </c>
      <c r="Z910" s="19">
        <v>0</v>
      </c>
      <c r="AA910" s="19">
        <v>0</v>
      </c>
      <c r="AB910" s="19">
        <v>0</v>
      </c>
      <c r="AC910" s="19">
        <v>0</v>
      </c>
      <c r="AD910" s="19">
        <v>0</v>
      </c>
      <c r="AE910" s="19">
        <v>0</v>
      </c>
      <c r="AF910" s="19">
        <v>0</v>
      </c>
      <c r="AG910" s="19">
        <v>0</v>
      </c>
      <c r="AH910" s="19">
        <v>0</v>
      </c>
      <c r="AI910" s="19">
        <v>0</v>
      </c>
      <c r="AJ910" s="19">
        <v>0</v>
      </c>
      <c r="AK910" s="19">
        <v>0</v>
      </c>
      <c r="AL910" s="19">
        <v>0</v>
      </c>
      <c r="AM910" s="19">
        <v>0</v>
      </c>
      <c r="AN910" s="19">
        <v>0</v>
      </c>
      <c r="AO910" s="19">
        <v>0</v>
      </c>
      <c r="AP910" s="19">
        <v>0</v>
      </c>
    </row>
    <row r="911" spans="1:42" hidden="1">
      <c r="A911" s="15" t="s">
        <v>697</v>
      </c>
      <c r="B911" s="16" t="s">
        <v>698</v>
      </c>
      <c r="C911" s="17" t="s">
        <v>212</v>
      </c>
      <c r="D911" s="17" t="s">
        <v>236</v>
      </c>
      <c r="E911" s="17" t="s">
        <v>766</v>
      </c>
      <c r="F911" s="18" t="s">
        <v>926</v>
      </c>
      <c r="G911" s="19">
        <v>0</v>
      </c>
      <c r="H911" s="19">
        <v>0</v>
      </c>
      <c r="I911" s="19">
        <v>0</v>
      </c>
      <c r="J911" s="19">
        <v>0</v>
      </c>
      <c r="K911" s="19">
        <v>0</v>
      </c>
      <c r="L911" s="19">
        <v>0</v>
      </c>
      <c r="M911" s="19">
        <v>0</v>
      </c>
      <c r="N911" s="19">
        <v>0</v>
      </c>
      <c r="O911" s="19">
        <v>0</v>
      </c>
      <c r="P911" s="19">
        <v>0</v>
      </c>
      <c r="Q911" s="19">
        <v>0</v>
      </c>
      <c r="R911" s="19">
        <v>0</v>
      </c>
      <c r="S911" s="19">
        <v>0</v>
      </c>
      <c r="T911" s="19">
        <v>0</v>
      </c>
      <c r="U911" s="19">
        <v>0</v>
      </c>
      <c r="V911" s="19">
        <v>0</v>
      </c>
      <c r="W911" s="19">
        <v>0</v>
      </c>
      <c r="X911" s="19">
        <v>0</v>
      </c>
      <c r="Y911" s="19">
        <v>0</v>
      </c>
      <c r="Z911" s="19">
        <v>0</v>
      </c>
      <c r="AA911" s="19">
        <v>0</v>
      </c>
      <c r="AB911" s="19">
        <v>0</v>
      </c>
      <c r="AC911" s="19">
        <v>0</v>
      </c>
      <c r="AD911" s="19">
        <v>0</v>
      </c>
      <c r="AE911" s="19">
        <v>0</v>
      </c>
      <c r="AF911" s="19">
        <v>0</v>
      </c>
      <c r="AG911" s="19">
        <v>0</v>
      </c>
      <c r="AH911" s="19">
        <v>0</v>
      </c>
      <c r="AI911" s="19">
        <v>0</v>
      </c>
      <c r="AJ911" s="19">
        <v>0</v>
      </c>
      <c r="AK911" s="19">
        <v>0</v>
      </c>
      <c r="AL911" s="19">
        <v>0</v>
      </c>
      <c r="AM911" s="19">
        <v>0</v>
      </c>
      <c r="AN911" s="19">
        <v>0</v>
      </c>
      <c r="AO911" s="19">
        <v>0</v>
      </c>
      <c r="AP911" s="19">
        <v>0</v>
      </c>
    </row>
    <row r="912" spans="1:42" hidden="1">
      <c r="A912" s="15" t="s">
        <v>697</v>
      </c>
      <c r="B912" s="16" t="s">
        <v>698</v>
      </c>
      <c r="C912" s="17" t="s">
        <v>212</v>
      </c>
      <c r="D912" s="17" t="s">
        <v>236</v>
      </c>
      <c r="E912" s="17" t="s">
        <v>766</v>
      </c>
      <c r="F912" s="18" t="s">
        <v>927</v>
      </c>
      <c r="G912" s="19">
        <v>0</v>
      </c>
      <c r="H912" s="19">
        <v>0</v>
      </c>
      <c r="I912" s="19">
        <v>0</v>
      </c>
      <c r="J912" s="19">
        <v>0</v>
      </c>
      <c r="K912" s="19">
        <v>0</v>
      </c>
      <c r="L912" s="19">
        <v>0</v>
      </c>
      <c r="M912" s="19">
        <v>0</v>
      </c>
      <c r="N912" s="19">
        <v>0</v>
      </c>
      <c r="O912" s="19">
        <v>0</v>
      </c>
      <c r="P912" s="19">
        <v>0</v>
      </c>
      <c r="Q912" s="19">
        <v>0</v>
      </c>
      <c r="R912" s="19">
        <v>0</v>
      </c>
      <c r="S912" s="19">
        <v>0</v>
      </c>
      <c r="T912" s="19">
        <v>0</v>
      </c>
      <c r="U912" s="19">
        <v>0</v>
      </c>
      <c r="V912" s="19">
        <v>0</v>
      </c>
      <c r="W912" s="19">
        <v>0</v>
      </c>
      <c r="X912" s="19">
        <v>0</v>
      </c>
      <c r="Y912" s="19">
        <v>0</v>
      </c>
      <c r="Z912" s="19">
        <v>0</v>
      </c>
      <c r="AA912" s="19">
        <v>0</v>
      </c>
      <c r="AB912" s="19">
        <v>0</v>
      </c>
      <c r="AC912" s="19">
        <v>0</v>
      </c>
      <c r="AD912" s="19">
        <v>0</v>
      </c>
      <c r="AE912" s="19">
        <v>0</v>
      </c>
      <c r="AF912" s="19">
        <v>0</v>
      </c>
      <c r="AG912" s="19">
        <v>0</v>
      </c>
      <c r="AH912" s="19">
        <v>0</v>
      </c>
      <c r="AI912" s="19">
        <v>0</v>
      </c>
      <c r="AJ912" s="19">
        <v>0</v>
      </c>
      <c r="AK912" s="19">
        <v>0</v>
      </c>
      <c r="AL912" s="19">
        <v>0</v>
      </c>
      <c r="AM912" s="19">
        <v>0</v>
      </c>
      <c r="AN912" s="19">
        <v>0</v>
      </c>
      <c r="AO912" s="19">
        <v>0</v>
      </c>
      <c r="AP912" s="19">
        <v>0</v>
      </c>
    </row>
    <row r="913" spans="1:42" hidden="1">
      <c r="A913" s="15" t="s">
        <v>697</v>
      </c>
      <c r="B913" s="16" t="s">
        <v>698</v>
      </c>
      <c r="C913" s="17" t="s">
        <v>212</v>
      </c>
      <c r="D913" s="17" t="s">
        <v>236</v>
      </c>
      <c r="E913" s="17" t="s">
        <v>750</v>
      </c>
      <c r="F913" s="18" t="s">
        <v>928</v>
      </c>
      <c r="G913" s="19">
        <v>0</v>
      </c>
      <c r="H913" s="19">
        <v>0</v>
      </c>
      <c r="I913" s="19">
        <v>0</v>
      </c>
      <c r="J913" s="19">
        <v>0</v>
      </c>
      <c r="K913" s="19">
        <v>0</v>
      </c>
      <c r="L913" s="19">
        <v>0</v>
      </c>
      <c r="M913" s="19">
        <v>0</v>
      </c>
      <c r="N913" s="19">
        <v>0</v>
      </c>
      <c r="O913" s="19">
        <v>0</v>
      </c>
      <c r="P913" s="19">
        <v>0</v>
      </c>
      <c r="Q913" s="19">
        <v>0</v>
      </c>
      <c r="R913" s="19">
        <v>0</v>
      </c>
      <c r="S913" s="19">
        <v>0</v>
      </c>
      <c r="T913" s="19">
        <v>0</v>
      </c>
      <c r="U913" s="19">
        <v>0</v>
      </c>
      <c r="V913" s="19">
        <v>0</v>
      </c>
      <c r="W913" s="19">
        <v>0</v>
      </c>
      <c r="X913" s="19">
        <v>0</v>
      </c>
      <c r="Y913" s="19">
        <v>0</v>
      </c>
      <c r="Z913" s="19">
        <v>0</v>
      </c>
      <c r="AA913" s="19">
        <v>0</v>
      </c>
      <c r="AB913" s="19">
        <v>0</v>
      </c>
      <c r="AC913" s="19">
        <v>0</v>
      </c>
      <c r="AD913" s="19">
        <v>0</v>
      </c>
      <c r="AE913" s="19">
        <v>0</v>
      </c>
      <c r="AF913" s="19">
        <v>0</v>
      </c>
      <c r="AG913" s="19">
        <v>0</v>
      </c>
      <c r="AH913" s="19">
        <v>0</v>
      </c>
      <c r="AI913" s="19">
        <v>0</v>
      </c>
      <c r="AJ913" s="19">
        <v>0</v>
      </c>
      <c r="AK913" s="19">
        <v>0</v>
      </c>
      <c r="AL913" s="19">
        <v>0</v>
      </c>
      <c r="AM913" s="19">
        <v>0</v>
      </c>
      <c r="AN913" s="19">
        <v>0</v>
      </c>
      <c r="AO913" s="19">
        <v>0</v>
      </c>
      <c r="AP913" s="19">
        <v>0</v>
      </c>
    </row>
    <row r="914" spans="1:42" hidden="1">
      <c r="A914" s="15" t="s">
        <v>697</v>
      </c>
      <c r="B914" s="16" t="s">
        <v>698</v>
      </c>
      <c r="C914" s="17" t="s">
        <v>212</v>
      </c>
      <c r="D914" s="17" t="s">
        <v>236</v>
      </c>
      <c r="E914" s="17" t="s">
        <v>232</v>
      </c>
      <c r="F914" s="18" t="s">
        <v>929</v>
      </c>
      <c r="G914" s="19">
        <v>0</v>
      </c>
      <c r="H914" s="19">
        <v>0</v>
      </c>
      <c r="I914" s="19">
        <v>0</v>
      </c>
      <c r="J914" s="19">
        <v>0</v>
      </c>
      <c r="K914" s="19">
        <v>0</v>
      </c>
      <c r="L914" s="19">
        <v>0</v>
      </c>
      <c r="M914" s="19">
        <v>0</v>
      </c>
      <c r="N914" s="19">
        <v>0</v>
      </c>
      <c r="O914" s="19">
        <v>0</v>
      </c>
      <c r="P914" s="19">
        <v>0</v>
      </c>
      <c r="Q914" s="19">
        <v>0</v>
      </c>
      <c r="R914" s="19">
        <v>0</v>
      </c>
      <c r="S914" s="19">
        <v>0</v>
      </c>
      <c r="T914" s="19">
        <v>0</v>
      </c>
      <c r="U914" s="19">
        <v>0</v>
      </c>
      <c r="V914" s="19">
        <v>0</v>
      </c>
      <c r="W914" s="19">
        <v>0</v>
      </c>
      <c r="X914" s="19">
        <v>0</v>
      </c>
      <c r="Y914" s="19">
        <v>0</v>
      </c>
      <c r="Z914" s="19">
        <v>0</v>
      </c>
      <c r="AA914" s="19">
        <v>0</v>
      </c>
      <c r="AB914" s="19">
        <v>0</v>
      </c>
      <c r="AC914" s="19">
        <v>0</v>
      </c>
      <c r="AD914" s="19">
        <v>0</v>
      </c>
      <c r="AE914" s="19">
        <v>0</v>
      </c>
      <c r="AF914" s="19">
        <v>0</v>
      </c>
      <c r="AG914" s="19">
        <v>0</v>
      </c>
      <c r="AH914" s="19">
        <v>0</v>
      </c>
      <c r="AI914" s="19">
        <v>0</v>
      </c>
      <c r="AJ914" s="19">
        <v>0</v>
      </c>
      <c r="AK914" s="19">
        <v>0</v>
      </c>
      <c r="AL914" s="19">
        <v>0</v>
      </c>
      <c r="AM914" s="19">
        <v>0</v>
      </c>
      <c r="AN914" s="19">
        <v>0</v>
      </c>
      <c r="AO914" s="19">
        <v>0</v>
      </c>
      <c r="AP914" s="19">
        <v>0</v>
      </c>
    </row>
    <row r="915" spans="1:42" hidden="1">
      <c r="A915" s="15" t="s">
        <v>697</v>
      </c>
      <c r="B915" s="16" t="s">
        <v>698</v>
      </c>
      <c r="C915" s="17" t="s">
        <v>212</v>
      </c>
      <c r="D915" s="17" t="s">
        <v>736</v>
      </c>
      <c r="E915" s="17" t="s">
        <v>232</v>
      </c>
      <c r="F915" s="18" t="s">
        <v>737</v>
      </c>
      <c r="G915" s="19">
        <v>553503.20668605121</v>
      </c>
      <c r="H915" s="19">
        <v>331985.99062617723</v>
      </c>
      <c r="I915" s="19">
        <v>202841.63255736383</v>
      </c>
      <c r="J915" s="19">
        <v>958298793.58609843</v>
      </c>
      <c r="K915" s="19">
        <v>2489426.2913933801</v>
      </c>
      <c r="L915" s="19">
        <v>1131770.9436799316</v>
      </c>
      <c r="M915" s="19">
        <v>834327.98187475337</v>
      </c>
      <c r="N915" s="19">
        <v>697194.94732594222</v>
      </c>
      <c r="O915" s="19">
        <v>596821.64609972842</v>
      </c>
      <c r="P915" s="19">
        <v>445376.61920528248</v>
      </c>
      <c r="Q915" s="19">
        <v>314176.15308787778</v>
      </c>
      <c r="R915" s="19">
        <v>4992946.4813664444</v>
      </c>
      <c r="S915" s="19">
        <v>21230.248697949668</v>
      </c>
      <c r="T915" s="19">
        <v>12377.21784566351</v>
      </c>
      <c r="U915" s="19">
        <v>1056820.9977983041</v>
      </c>
      <c r="V915" s="19">
        <v>902771.91402692324</v>
      </c>
      <c r="W915" s="19">
        <v>591496.79729607527</v>
      </c>
      <c r="X915" s="19">
        <v>351322.18922894308</v>
      </c>
      <c r="Y915" s="19">
        <v>211300.58668733758</v>
      </c>
      <c r="Z915" s="19">
        <v>2793530.9304206399</v>
      </c>
      <c r="AA915" s="19">
        <v>4298969.1354453554</v>
      </c>
      <c r="AB915" s="19">
        <v>2506295.5341794756</v>
      </c>
      <c r="AC915" s="19">
        <v>3884642.6667855587</v>
      </c>
      <c r="AD915" s="19">
        <v>2264743.5375548648</v>
      </c>
      <c r="AE915" s="19">
        <v>1320343.6534204292</v>
      </c>
      <c r="AF915" s="19">
        <v>8167801.8235386303</v>
      </c>
      <c r="AG915" s="19">
        <v>6262478.0486436551</v>
      </c>
      <c r="AH915" s="19">
        <v>3849089.4031349639</v>
      </c>
      <c r="AI915" s="19">
        <v>2503432.245147869</v>
      </c>
      <c r="AJ915" s="19">
        <v>1680555.5546853037</v>
      </c>
      <c r="AK915" s="19">
        <v>1001600.0086308209</v>
      </c>
      <c r="AL915" s="19">
        <v>652892.45386653615</v>
      </c>
      <c r="AM915" s="19">
        <v>380635.77333770756</v>
      </c>
      <c r="AN915" s="19">
        <v>221910.34845994966</v>
      </c>
      <c r="AO915" s="19">
        <v>129373.55394056947</v>
      </c>
      <c r="AP915" s="19">
        <v>75424.677467144924</v>
      </c>
    </row>
    <row r="916" spans="1:42" hidden="1">
      <c r="A916" s="15" t="s">
        <v>697</v>
      </c>
      <c r="B916" s="16" t="s">
        <v>698</v>
      </c>
      <c r="C916" s="17" t="s">
        <v>212</v>
      </c>
      <c r="D916" s="17" t="s">
        <v>930</v>
      </c>
      <c r="E916" s="17" t="s">
        <v>701</v>
      </c>
      <c r="F916" s="18" t="s">
        <v>931</v>
      </c>
      <c r="G916" s="19">
        <v>0</v>
      </c>
      <c r="H916" s="19">
        <v>0</v>
      </c>
      <c r="I916" s="19">
        <v>0</v>
      </c>
      <c r="J916" s="19">
        <v>0</v>
      </c>
      <c r="K916" s="19">
        <v>0</v>
      </c>
      <c r="L916" s="19">
        <v>0</v>
      </c>
      <c r="M916" s="19">
        <v>0</v>
      </c>
      <c r="N916" s="19">
        <v>0</v>
      </c>
      <c r="O916" s="19">
        <v>0</v>
      </c>
      <c r="P916" s="19">
        <v>0</v>
      </c>
      <c r="Q916" s="19">
        <v>0</v>
      </c>
      <c r="R916" s="19">
        <v>0</v>
      </c>
      <c r="S916" s="19">
        <v>0</v>
      </c>
      <c r="T916" s="19">
        <v>0</v>
      </c>
      <c r="U916" s="19">
        <v>0</v>
      </c>
      <c r="V916" s="19">
        <v>0</v>
      </c>
      <c r="W916" s="19">
        <v>0</v>
      </c>
      <c r="X916" s="19">
        <v>0</v>
      </c>
      <c r="Y916" s="19">
        <v>0</v>
      </c>
      <c r="Z916" s="19">
        <v>0</v>
      </c>
      <c r="AA916" s="19">
        <v>0</v>
      </c>
      <c r="AB916" s="19">
        <v>0</v>
      </c>
      <c r="AC916" s="19">
        <v>0</v>
      </c>
      <c r="AD916" s="19">
        <v>0</v>
      </c>
      <c r="AE916" s="19">
        <v>0</v>
      </c>
      <c r="AF916" s="19">
        <v>0</v>
      </c>
      <c r="AG916" s="19">
        <v>0</v>
      </c>
      <c r="AH916" s="19">
        <v>0</v>
      </c>
      <c r="AI916" s="19">
        <v>0</v>
      </c>
      <c r="AJ916" s="19">
        <v>0</v>
      </c>
      <c r="AK916" s="19">
        <v>0</v>
      </c>
      <c r="AL916" s="19">
        <v>0</v>
      </c>
      <c r="AM916" s="19">
        <v>0</v>
      </c>
      <c r="AN916" s="19">
        <v>0</v>
      </c>
      <c r="AO916" s="19">
        <v>0</v>
      </c>
      <c r="AP916" s="19">
        <v>0</v>
      </c>
    </row>
    <row r="917" spans="1:42" hidden="1">
      <c r="A917" s="15" t="s">
        <v>697</v>
      </c>
      <c r="B917" s="16" t="s">
        <v>698</v>
      </c>
      <c r="C917" s="17" t="s">
        <v>212</v>
      </c>
      <c r="D917" s="17" t="s">
        <v>930</v>
      </c>
      <c r="E917" s="17" t="s">
        <v>705</v>
      </c>
      <c r="F917" s="18" t="s">
        <v>932</v>
      </c>
      <c r="G917" s="19">
        <v>0</v>
      </c>
      <c r="H917" s="19">
        <v>0</v>
      </c>
      <c r="I917" s="19">
        <v>0</v>
      </c>
      <c r="J917" s="19">
        <v>0</v>
      </c>
      <c r="K917" s="19">
        <v>0</v>
      </c>
      <c r="L917" s="19">
        <v>0</v>
      </c>
      <c r="M917" s="19">
        <v>0</v>
      </c>
      <c r="N917" s="19">
        <v>0</v>
      </c>
      <c r="O917" s="19">
        <v>0</v>
      </c>
      <c r="P917" s="19">
        <v>0</v>
      </c>
      <c r="Q917" s="19">
        <v>0</v>
      </c>
      <c r="R917" s="19">
        <v>0</v>
      </c>
      <c r="S917" s="19">
        <v>0</v>
      </c>
      <c r="T917" s="19">
        <v>0</v>
      </c>
      <c r="U917" s="19">
        <v>0</v>
      </c>
      <c r="V917" s="19">
        <v>0</v>
      </c>
      <c r="W917" s="19">
        <v>0</v>
      </c>
      <c r="X917" s="19">
        <v>0</v>
      </c>
      <c r="Y917" s="19">
        <v>0</v>
      </c>
      <c r="Z917" s="19">
        <v>0</v>
      </c>
      <c r="AA917" s="19">
        <v>0</v>
      </c>
      <c r="AB917" s="19">
        <v>0</v>
      </c>
      <c r="AC917" s="19">
        <v>0</v>
      </c>
      <c r="AD917" s="19">
        <v>0</v>
      </c>
      <c r="AE917" s="19">
        <v>0</v>
      </c>
      <c r="AF917" s="19">
        <v>0</v>
      </c>
      <c r="AG917" s="19">
        <v>0</v>
      </c>
      <c r="AH917" s="19">
        <v>0</v>
      </c>
      <c r="AI917" s="19">
        <v>0</v>
      </c>
      <c r="AJ917" s="19">
        <v>0</v>
      </c>
      <c r="AK917" s="19">
        <v>0</v>
      </c>
      <c r="AL917" s="19">
        <v>0</v>
      </c>
      <c r="AM917" s="19">
        <v>0</v>
      </c>
      <c r="AN917" s="19">
        <v>0</v>
      </c>
      <c r="AO917" s="19">
        <v>0</v>
      </c>
      <c r="AP917" s="19">
        <v>0</v>
      </c>
    </row>
    <row r="918" spans="1:42" hidden="1">
      <c r="A918" s="15" t="s">
        <v>697</v>
      </c>
      <c r="B918" s="16" t="s">
        <v>698</v>
      </c>
      <c r="C918" s="17" t="s">
        <v>212</v>
      </c>
      <c r="D918" s="17" t="s">
        <v>930</v>
      </c>
      <c r="E918" s="17" t="s">
        <v>705</v>
      </c>
      <c r="F918" s="18" t="s">
        <v>933</v>
      </c>
      <c r="G918" s="19">
        <v>0</v>
      </c>
      <c r="H918" s="19">
        <v>0</v>
      </c>
      <c r="I918" s="19">
        <v>0</v>
      </c>
      <c r="J918" s="19">
        <v>0</v>
      </c>
      <c r="K918" s="19">
        <v>0</v>
      </c>
      <c r="L918" s="19">
        <v>0</v>
      </c>
      <c r="M918" s="19">
        <v>0</v>
      </c>
      <c r="N918" s="19">
        <v>0</v>
      </c>
      <c r="O918" s="19">
        <v>0</v>
      </c>
      <c r="P918" s="19">
        <v>0</v>
      </c>
      <c r="Q918" s="19">
        <v>0</v>
      </c>
      <c r="R918" s="19">
        <v>0</v>
      </c>
      <c r="S918" s="19">
        <v>0</v>
      </c>
      <c r="T918" s="19">
        <v>0</v>
      </c>
      <c r="U918" s="19">
        <v>0</v>
      </c>
      <c r="V918" s="19">
        <v>0</v>
      </c>
      <c r="W918" s="19">
        <v>0</v>
      </c>
      <c r="X918" s="19">
        <v>0</v>
      </c>
      <c r="Y918" s="19">
        <v>0</v>
      </c>
      <c r="Z918" s="19">
        <v>0</v>
      </c>
      <c r="AA918" s="19">
        <v>0</v>
      </c>
      <c r="AB918" s="19">
        <v>0</v>
      </c>
      <c r="AC918" s="19">
        <v>0</v>
      </c>
      <c r="AD918" s="19">
        <v>0</v>
      </c>
      <c r="AE918" s="19">
        <v>0</v>
      </c>
      <c r="AF918" s="19">
        <v>0</v>
      </c>
      <c r="AG918" s="19">
        <v>0</v>
      </c>
      <c r="AH918" s="19">
        <v>0</v>
      </c>
      <c r="AI918" s="19">
        <v>0</v>
      </c>
      <c r="AJ918" s="19">
        <v>0</v>
      </c>
      <c r="AK918" s="19">
        <v>0</v>
      </c>
      <c r="AL918" s="19">
        <v>0</v>
      </c>
      <c r="AM918" s="19">
        <v>0</v>
      </c>
      <c r="AN918" s="19">
        <v>0</v>
      </c>
      <c r="AO918" s="19">
        <v>0</v>
      </c>
      <c r="AP918" s="19">
        <v>0</v>
      </c>
    </row>
    <row r="919" spans="1:42" hidden="1">
      <c r="A919" s="15" t="s">
        <v>697</v>
      </c>
      <c r="B919" s="16" t="s">
        <v>698</v>
      </c>
      <c r="C919" s="17" t="s">
        <v>212</v>
      </c>
      <c r="D919" s="17" t="s">
        <v>930</v>
      </c>
      <c r="E919" s="17" t="s">
        <v>705</v>
      </c>
      <c r="F919" s="18" t="s">
        <v>934</v>
      </c>
      <c r="G919" s="19">
        <v>0</v>
      </c>
      <c r="H919" s="19">
        <v>0</v>
      </c>
      <c r="I919" s="19">
        <v>0</v>
      </c>
      <c r="J919" s="19">
        <v>0</v>
      </c>
      <c r="K919" s="19">
        <v>0</v>
      </c>
      <c r="L919" s="19">
        <v>0</v>
      </c>
      <c r="M919" s="19">
        <v>0</v>
      </c>
      <c r="N919" s="19">
        <v>0</v>
      </c>
      <c r="O919" s="19">
        <v>0</v>
      </c>
      <c r="P919" s="19">
        <v>0</v>
      </c>
      <c r="Q919" s="19">
        <v>0</v>
      </c>
      <c r="R919" s="19">
        <v>0</v>
      </c>
      <c r="S919" s="19">
        <v>0</v>
      </c>
      <c r="T919" s="19">
        <v>0</v>
      </c>
      <c r="U919" s="19">
        <v>0</v>
      </c>
      <c r="V919" s="19">
        <v>0</v>
      </c>
      <c r="W919" s="19">
        <v>0</v>
      </c>
      <c r="X919" s="19">
        <v>0</v>
      </c>
      <c r="Y919" s="19">
        <v>0</v>
      </c>
      <c r="Z919" s="19">
        <v>0</v>
      </c>
      <c r="AA919" s="19">
        <v>0</v>
      </c>
      <c r="AB919" s="19">
        <v>0</v>
      </c>
      <c r="AC919" s="19">
        <v>0</v>
      </c>
      <c r="AD919" s="19">
        <v>0</v>
      </c>
      <c r="AE919" s="19">
        <v>0</v>
      </c>
      <c r="AF919" s="19">
        <v>0</v>
      </c>
      <c r="AG919" s="19">
        <v>0</v>
      </c>
      <c r="AH919" s="19">
        <v>0</v>
      </c>
      <c r="AI919" s="19">
        <v>0</v>
      </c>
      <c r="AJ919" s="19">
        <v>0</v>
      </c>
      <c r="AK919" s="19">
        <v>0</v>
      </c>
      <c r="AL919" s="19">
        <v>0</v>
      </c>
      <c r="AM919" s="19">
        <v>0</v>
      </c>
      <c r="AN919" s="19">
        <v>0</v>
      </c>
      <c r="AO919" s="19">
        <v>0</v>
      </c>
      <c r="AP919" s="19">
        <v>0</v>
      </c>
    </row>
    <row r="920" spans="1:42" hidden="1">
      <c r="A920" s="15" t="s">
        <v>697</v>
      </c>
      <c r="B920" s="16" t="s">
        <v>698</v>
      </c>
      <c r="C920" s="17" t="s">
        <v>212</v>
      </c>
      <c r="D920" s="17" t="s">
        <v>930</v>
      </c>
      <c r="E920" s="17" t="s">
        <v>705</v>
      </c>
      <c r="F920" s="18" t="s">
        <v>935</v>
      </c>
      <c r="G920" s="19">
        <v>0</v>
      </c>
      <c r="H920" s="19">
        <v>0</v>
      </c>
      <c r="I920" s="19">
        <v>0</v>
      </c>
      <c r="J920" s="19">
        <v>0</v>
      </c>
      <c r="K920" s="19">
        <v>0</v>
      </c>
      <c r="L920" s="19">
        <v>0</v>
      </c>
      <c r="M920" s="19">
        <v>0</v>
      </c>
      <c r="N920" s="19">
        <v>0</v>
      </c>
      <c r="O920" s="19">
        <v>0</v>
      </c>
      <c r="P920" s="19">
        <v>0</v>
      </c>
      <c r="Q920" s="19">
        <v>0</v>
      </c>
      <c r="R920" s="19">
        <v>0</v>
      </c>
      <c r="S920" s="19">
        <v>0</v>
      </c>
      <c r="T920" s="19">
        <v>0</v>
      </c>
      <c r="U920" s="19">
        <v>0</v>
      </c>
      <c r="V920" s="19">
        <v>0</v>
      </c>
      <c r="W920" s="19">
        <v>0</v>
      </c>
      <c r="X920" s="19">
        <v>0</v>
      </c>
      <c r="Y920" s="19">
        <v>0</v>
      </c>
      <c r="Z920" s="19">
        <v>0</v>
      </c>
      <c r="AA920" s="19">
        <v>0</v>
      </c>
      <c r="AB920" s="19">
        <v>0</v>
      </c>
      <c r="AC920" s="19">
        <v>0</v>
      </c>
      <c r="AD920" s="19">
        <v>0</v>
      </c>
      <c r="AE920" s="19">
        <v>0</v>
      </c>
      <c r="AF920" s="19">
        <v>0</v>
      </c>
      <c r="AG920" s="19">
        <v>0</v>
      </c>
      <c r="AH920" s="19">
        <v>0</v>
      </c>
      <c r="AI920" s="19">
        <v>0</v>
      </c>
      <c r="AJ920" s="19">
        <v>0</v>
      </c>
      <c r="AK920" s="19">
        <v>0</v>
      </c>
      <c r="AL920" s="19">
        <v>0</v>
      </c>
      <c r="AM920" s="19">
        <v>0</v>
      </c>
      <c r="AN920" s="19">
        <v>0</v>
      </c>
      <c r="AO920" s="19">
        <v>0</v>
      </c>
      <c r="AP920" s="19">
        <v>0</v>
      </c>
    </row>
    <row r="921" spans="1:42" hidden="1">
      <c r="A921" s="15" t="s">
        <v>697</v>
      </c>
      <c r="B921" s="16" t="s">
        <v>698</v>
      </c>
      <c r="C921" s="17" t="s">
        <v>212</v>
      </c>
      <c r="D921" s="17" t="s">
        <v>930</v>
      </c>
      <c r="E921" s="17" t="s">
        <v>705</v>
      </c>
      <c r="F921" s="18" t="s">
        <v>936</v>
      </c>
      <c r="G921" s="19">
        <v>0</v>
      </c>
      <c r="H921" s="19">
        <v>0</v>
      </c>
      <c r="I921" s="19">
        <v>0</v>
      </c>
      <c r="J921" s="19">
        <v>0</v>
      </c>
      <c r="K921" s="19">
        <v>0</v>
      </c>
      <c r="L921" s="19">
        <v>0</v>
      </c>
      <c r="M921" s="19">
        <v>0</v>
      </c>
      <c r="N921" s="19">
        <v>0</v>
      </c>
      <c r="O921" s="19">
        <v>0</v>
      </c>
      <c r="P921" s="19">
        <v>0</v>
      </c>
      <c r="Q921" s="19">
        <v>0</v>
      </c>
      <c r="R921" s="19">
        <v>0</v>
      </c>
      <c r="S921" s="19">
        <v>0</v>
      </c>
      <c r="T921" s="19">
        <v>0</v>
      </c>
      <c r="U921" s="19">
        <v>0</v>
      </c>
      <c r="V921" s="19">
        <v>0</v>
      </c>
      <c r="W921" s="19">
        <v>0</v>
      </c>
      <c r="X921" s="19">
        <v>0</v>
      </c>
      <c r="Y921" s="19">
        <v>0</v>
      </c>
      <c r="Z921" s="19">
        <v>0</v>
      </c>
      <c r="AA921" s="19">
        <v>0</v>
      </c>
      <c r="AB921" s="19">
        <v>0</v>
      </c>
      <c r="AC921" s="19">
        <v>0</v>
      </c>
      <c r="AD921" s="19">
        <v>0</v>
      </c>
      <c r="AE921" s="19">
        <v>0</v>
      </c>
      <c r="AF921" s="19">
        <v>0</v>
      </c>
      <c r="AG921" s="19">
        <v>0</v>
      </c>
      <c r="AH921" s="19">
        <v>0</v>
      </c>
      <c r="AI921" s="19">
        <v>0</v>
      </c>
      <c r="AJ921" s="19">
        <v>0</v>
      </c>
      <c r="AK921" s="19">
        <v>0</v>
      </c>
      <c r="AL921" s="19">
        <v>0</v>
      </c>
      <c r="AM921" s="19">
        <v>0</v>
      </c>
      <c r="AN921" s="19">
        <v>0</v>
      </c>
      <c r="AO921" s="19">
        <v>0</v>
      </c>
      <c r="AP921" s="19">
        <v>0</v>
      </c>
    </row>
    <row r="922" spans="1:42" hidden="1">
      <c r="A922" s="15" t="s">
        <v>697</v>
      </c>
      <c r="B922" s="16" t="s">
        <v>698</v>
      </c>
      <c r="C922" s="17" t="s">
        <v>212</v>
      </c>
      <c r="D922" s="17" t="s">
        <v>930</v>
      </c>
      <c r="E922" s="17" t="s">
        <v>705</v>
      </c>
      <c r="F922" s="18" t="s">
        <v>937</v>
      </c>
      <c r="G922" s="19">
        <v>0</v>
      </c>
      <c r="H922" s="19">
        <v>0</v>
      </c>
      <c r="I922" s="19">
        <v>0</v>
      </c>
      <c r="J922" s="19">
        <v>0</v>
      </c>
      <c r="K922" s="19">
        <v>0</v>
      </c>
      <c r="L922" s="19">
        <v>0</v>
      </c>
      <c r="M922" s="19">
        <v>0</v>
      </c>
      <c r="N922" s="19">
        <v>0</v>
      </c>
      <c r="O922" s="19">
        <v>0</v>
      </c>
      <c r="P922" s="19">
        <v>0</v>
      </c>
      <c r="Q922" s="19">
        <v>0</v>
      </c>
      <c r="R922" s="19">
        <v>0</v>
      </c>
      <c r="S922" s="19">
        <v>0</v>
      </c>
      <c r="T922" s="19">
        <v>0</v>
      </c>
      <c r="U922" s="19">
        <v>0</v>
      </c>
      <c r="V922" s="19">
        <v>0</v>
      </c>
      <c r="W922" s="19">
        <v>0</v>
      </c>
      <c r="X922" s="19">
        <v>0</v>
      </c>
      <c r="Y922" s="19">
        <v>0</v>
      </c>
      <c r="Z922" s="19">
        <v>0</v>
      </c>
      <c r="AA922" s="19">
        <v>0</v>
      </c>
      <c r="AB922" s="19">
        <v>0</v>
      </c>
      <c r="AC922" s="19">
        <v>0</v>
      </c>
      <c r="AD922" s="19">
        <v>0</v>
      </c>
      <c r="AE922" s="19">
        <v>0</v>
      </c>
      <c r="AF922" s="19">
        <v>0</v>
      </c>
      <c r="AG922" s="19">
        <v>0</v>
      </c>
      <c r="AH922" s="19">
        <v>0</v>
      </c>
      <c r="AI922" s="19">
        <v>0</v>
      </c>
      <c r="AJ922" s="19">
        <v>0</v>
      </c>
      <c r="AK922" s="19">
        <v>0</v>
      </c>
      <c r="AL922" s="19">
        <v>0</v>
      </c>
      <c r="AM922" s="19">
        <v>0</v>
      </c>
      <c r="AN922" s="19">
        <v>0</v>
      </c>
      <c r="AO922" s="19">
        <v>0</v>
      </c>
      <c r="AP922" s="19">
        <v>0</v>
      </c>
    </row>
    <row r="923" spans="1:42" hidden="1">
      <c r="A923" s="15" t="s">
        <v>697</v>
      </c>
      <c r="B923" s="16" t="s">
        <v>698</v>
      </c>
      <c r="C923" s="17" t="s">
        <v>212</v>
      </c>
      <c r="D923" s="17" t="s">
        <v>930</v>
      </c>
      <c r="E923" s="17" t="s">
        <v>707</v>
      </c>
      <c r="F923" s="18" t="s">
        <v>938</v>
      </c>
      <c r="G923" s="19">
        <v>0</v>
      </c>
      <c r="H923" s="19">
        <v>0</v>
      </c>
      <c r="I923" s="19">
        <v>0</v>
      </c>
      <c r="J923" s="19">
        <v>0</v>
      </c>
      <c r="K923" s="19">
        <v>0</v>
      </c>
      <c r="L923" s="19">
        <v>0</v>
      </c>
      <c r="M923" s="19">
        <v>0</v>
      </c>
      <c r="N923" s="19">
        <v>0</v>
      </c>
      <c r="O923" s="19">
        <v>0</v>
      </c>
      <c r="P923" s="19">
        <v>0</v>
      </c>
      <c r="Q923" s="19">
        <v>0</v>
      </c>
      <c r="R923" s="19">
        <v>0</v>
      </c>
      <c r="S923" s="19">
        <v>0</v>
      </c>
      <c r="T923" s="19">
        <v>0</v>
      </c>
      <c r="U923" s="19">
        <v>0</v>
      </c>
      <c r="V923" s="19">
        <v>0</v>
      </c>
      <c r="W923" s="19">
        <v>0</v>
      </c>
      <c r="X923" s="19">
        <v>0</v>
      </c>
      <c r="Y923" s="19">
        <v>0</v>
      </c>
      <c r="Z923" s="19">
        <v>0</v>
      </c>
      <c r="AA923" s="19">
        <v>0</v>
      </c>
      <c r="AB923" s="19">
        <v>0</v>
      </c>
      <c r="AC923" s="19">
        <v>0</v>
      </c>
      <c r="AD923" s="19">
        <v>0</v>
      </c>
      <c r="AE923" s="19">
        <v>0</v>
      </c>
      <c r="AF923" s="19">
        <v>0</v>
      </c>
      <c r="AG923" s="19">
        <v>0</v>
      </c>
      <c r="AH923" s="19">
        <v>0</v>
      </c>
      <c r="AI923" s="19">
        <v>0</v>
      </c>
      <c r="AJ923" s="19">
        <v>0</v>
      </c>
      <c r="AK923" s="19">
        <v>0</v>
      </c>
      <c r="AL923" s="19">
        <v>0</v>
      </c>
      <c r="AM923" s="19">
        <v>0</v>
      </c>
      <c r="AN923" s="19">
        <v>0</v>
      </c>
      <c r="AO923" s="19">
        <v>0</v>
      </c>
      <c r="AP923" s="19">
        <v>0</v>
      </c>
    </row>
    <row r="924" spans="1:42" hidden="1">
      <c r="A924" s="15" t="s">
        <v>697</v>
      </c>
      <c r="B924" s="16" t="s">
        <v>698</v>
      </c>
      <c r="C924" s="17" t="s">
        <v>212</v>
      </c>
      <c r="D924" s="17" t="s">
        <v>930</v>
      </c>
      <c r="E924" s="17" t="s">
        <v>707</v>
      </c>
      <c r="F924" s="18" t="s">
        <v>939</v>
      </c>
      <c r="G924" s="19">
        <v>0</v>
      </c>
      <c r="H924" s="19">
        <v>0</v>
      </c>
      <c r="I924" s="19">
        <v>0</v>
      </c>
      <c r="J924" s="19">
        <v>0</v>
      </c>
      <c r="K924" s="19">
        <v>0</v>
      </c>
      <c r="L924" s="19">
        <v>0</v>
      </c>
      <c r="M924" s="19">
        <v>0</v>
      </c>
      <c r="N924" s="19">
        <v>0</v>
      </c>
      <c r="O924" s="19">
        <v>0</v>
      </c>
      <c r="P924" s="19">
        <v>0</v>
      </c>
      <c r="Q924" s="19">
        <v>0</v>
      </c>
      <c r="R924" s="19">
        <v>0</v>
      </c>
      <c r="S924" s="19">
        <v>0</v>
      </c>
      <c r="T924" s="19">
        <v>0</v>
      </c>
      <c r="U924" s="19">
        <v>0</v>
      </c>
      <c r="V924" s="19">
        <v>0</v>
      </c>
      <c r="W924" s="19">
        <v>0</v>
      </c>
      <c r="X924" s="19">
        <v>0</v>
      </c>
      <c r="Y924" s="19">
        <v>0</v>
      </c>
      <c r="Z924" s="19">
        <v>0</v>
      </c>
      <c r="AA924" s="19">
        <v>0</v>
      </c>
      <c r="AB924" s="19">
        <v>0</v>
      </c>
      <c r="AC924" s="19">
        <v>0</v>
      </c>
      <c r="AD924" s="19">
        <v>0</v>
      </c>
      <c r="AE924" s="19">
        <v>0</v>
      </c>
      <c r="AF924" s="19">
        <v>0</v>
      </c>
      <c r="AG924" s="19">
        <v>0</v>
      </c>
      <c r="AH924" s="19">
        <v>0</v>
      </c>
      <c r="AI924" s="19">
        <v>0</v>
      </c>
      <c r="AJ924" s="19">
        <v>0</v>
      </c>
      <c r="AK924" s="19">
        <v>0</v>
      </c>
      <c r="AL924" s="19">
        <v>0</v>
      </c>
      <c r="AM924" s="19">
        <v>0</v>
      </c>
      <c r="AN924" s="19">
        <v>0</v>
      </c>
      <c r="AO924" s="19">
        <v>0</v>
      </c>
      <c r="AP924" s="19">
        <v>0</v>
      </c>
    </row>
    <row r="925" spans="1:42" hidden="1">
      <c r="A925" s="15" t="s">
        <v>697</v>
      </c>
      <c r="B925" s="16" t="s">
        <v>698</v>
      </c>
      <c r="C925" s="17" t="s">
        <v>212</v>
      </c>
      <c r="D925" s="17" t="s">
        <v>930</v>
      </c>
      <c r="E925" s="17" t="s">
        <v>707</v>
      </c>
      <c r="F925" s="18" t="s">
        <v>940</v>
      </c>
      <c r="G925" s="19">
        <v>0</v>
      </c>
      <c r="H925" s="19">
        <v>0</v>
      </c>
      <c r="I925" s="19">
        <v>0</v>
      </c>
      <c r="J925" s="19">
        <v>0</v>
      </c>
      <c r="K925" s="19">
        <v>0</v>
      </c>
      <c r="L925" s="19">
        <v>0</v>
      </c>
      <c r="M925" s="19">
        <v>0</v>
      </c>
      <c r="N925" s="19">
        <v>0</v>
      </c>
      <c r="O925" s="19">
        <v>0</v>
      </c>
      <c r="P925" s="19">
        <v>0</v>
      </c>
      <c r="Q925" s="19">
        <v>0</v>
      </c>
      <c r="R925" s="19">
        <v>0</v>
      </c>
      <c r="S925" s="19">
        <v>0</v>
      </c>
      <c r="T925" s="19">
        <v>0</v>
      </c>
      <c r="U925" s="19">
        <v>0</v>
      </c>
      <c r="V925" s="19">
        <v>0</v>
      </c>
      <c r="W925" s="19">
        <v>0</v>
      </c>
      <c r="X925" s="19">
        <v>0</v>
      </c>
      <c r="Y925" s="19">
        <v>0</v>
      </c>
      <c r="Z925" s="19">
        <v>0</v>
      </c>
      <c r="AA925" s="19">
        <v>0</v>
      </c>
      <c r="AB925" s="19">
        <v>0</v>
      </c>
      <c r="AC925" s="19">
        <v>0</v>
      </c>
      <c r="AD925" s="19">
        <v>0</v>
      </c>
      <c r="AE925" s="19">
        <v>0</v>
      </c>
      <c r="AF925" s="19">
        <v>0</v>
      </c>
      <c r="AG925" s="19">
        <v>0</v>
      </c>
      <c r="AH925" s="19">
        <v>0</v>
      </c>
      <c r="AI925" s="19">
        <v>0</v>
      </c>
      <c r="AJ925" s="19">
        <v>0</v>
      </c>
      <c r="AK925" s="19">
        <v>0</v>
      </c>
      <c r="AL925" s="19">
        <v>0</v>
      </c>
      <c r="AM925" s="19">
        <v>0</v>
      </c>
      <c r="AN925" s="19">
        <v>0</v>
      </c>
      <c r="AO925" s="19">
        <v>0</v>
      </c>
      <c r="AP925" s="19">
        <v>0</v>
      </c>
    </row>
    <row r="926" spans="1:42" hidden="1">
      <c r="A926" s="15" t="s">
        <v>697</v>
      </c>
      <c r="B926" s="16" t="s">
        <v>698</v>
      </c>
      <c r="C926" s="17" t="s">
        <v>212</v>
      </c>
      <c r="D926" s="17" t="s">
        <v>930</v>
      </c>
      <c r="E926" s="17" t="s">
        <v>709</v>
      </c>
      <c r="F926" s="18" t="s">
        <v>941</v>
      </c>
      <c r="G926" s="19">
        <v>0</v>
      </c>
      <c r="H926" s="19">
        <v>0</v>
      </c>
      <c r="I926" s="19">
        <v>0</v>
      </c>
      <c r="J926" s="19">
        <v>0</v>
      </c>
      <c r="K926" s="19">
        <v>0</v>
      </c>
      <c r="L926" s="19">
        <v>0</v>
      </c>
      <c r="M926" s="19">
        <v>0</v>
      </c>
      <c r="N926" s="19">
        <v>0</v>
      </c>
      <c r="O926" s="19">
        <v>0</v>
      </c>
      <c r="P926" s="19">
        <v>0</v>
      </c>
      <c r="Q926" s="19">
        <v>0</v>
      </c>
      <c r="R926" s="19">
        <v>0</v>
      </c>
      <c r="S926" s="19">
        <v>0</v>
      </c>
      <c r="T926" s="19">
        <v>0</v>
      </c>
      <c r="U926" s="19">
        <v>0</v>
      </c>
      <c r="V926" s="19">
        <v>0</v>
      </c>
      <c r="W926" s="19">
        <v>0</v>
      </c>
      <c r="X926" s="19">
        <v>0</v>
      </c>
      <c r="Y926" s="19">
        <v>0</v>
      </c>
      <c r="Z926" s="19">
        <v>0</v>
      </c>
      <c r="AA926" s="19">
        <v>0</v>
      </c>
      <c r="AB926" s="19">
        <v>0</v>
      </c>
      <c r="AC926" s="19">
        <v>0</v>
      </c>
      <c r="AD926" s="19">
        <v>0</v>
      </c>
      <c r="AE926" s="19">
        <v>0</v>
      </c>
      <c r="AF926" s="19">
        <v>0</v>
      </c>
      <c r="AG926" s="19">
        <v>0</v>
      </c>
      <c r="AH926" s="19">
        <v>0</v>
      </c>
      <c r="AI926" s="19">
        <v>0</v>
      </c>
      <c r="AJ926" s="19">
        <v>0</v>
      </c>
      <c r="AK926" s="19">
        <v>0</v>
      </c>
      <c r="AL926" s="19">
        <v>0</v>
      </c>
      <c r="AM926" s="19">
        <v>0</v>
      </c>
      <c r="AN926" s="19">
        <v>0</v>
      </c>
      <c r="AO926" s="19">
        <v>0</v>
      </c>
      <c r="AP926" s="19">
        <v>0</v>
      </c>
    </row>
    <row r="927" spans="1:42" hidden="1">
      <c r="A927" s="15" t="s">
        <v>697</v>
      </c>
      <c r="B927" s="16" t="s">
        <v>698</v>
      </c>
      <c r="C927" s="17" t="s">
        <v>212</v>
      </c>
      <c r="D927" s="17" t="s">
        <v>930</v>
      </c>
      <c r="E927" s="17" t="s">
        <v>709</v>
      </c>
      <c r="F927" s="18" t="s">
        <v>942</v>
      </c>
      <c r="G927" s="19">
        <v>0</v>
      </c>
      <c r="H927" s="19">
        <v>0</v>
      </c>
      <c r="I927" s="19">
        <v>0</v>
      </c>
      <c r="J927" s="19">
        <v>0</v>
      </c>
      <c r="K927" s="19">
        <v>0</v>
      </c>
      <c r="L927" s="19">
        <v>0</v>
      </c>
      <c r="M927" s="19">
        <v>0</v>
      </c>
      <c r="N927" s="19">
        <v>0</v>
      </c>
      <c r="O927" s="19">
        <v>0</v>
      </c>
      <c r="P927" s="19">
        <v>0</v>
      </c>
      <c r="Q927" s="19">
        <v>0</v>
      </c>
      <c r="R927" s="19">
        <v>0</v>
      </c>
      <c r="S927" s="19">
        <v>0</v>
      </c>
      <c r="T927" s="19">
        <v>0</v>
      </c>
      <c r="U927" s="19">
        <v>0</v>
      </c>
      <c r="V927" s="19">
        <v>0</v>
      </c>
      <c r="W927" s="19">
        <v>0</v>
      </c>
      <c r="X927" s="19">
        <v>0</v>
      </c>
      <c r="Y927" s="19">
        <v>0</v>
      </c>
      <c r="Z927" s="19">
        <v>0</v>
      </c>
      <c r="AA927" s="19">
        <v>0</v>
      </c>
      <c r="AB927" s="19">
        <v>0</v>
      </c>
      <c r="AC927" s="19">
        <v>0</v>
      </c>
      <c r="AD927" s="19">
        <v>0</v>
      </c>
      <c r="AE927" s="19">
        <v>0</v>
      </c>
      <c r="AF927" s="19">
        <v>0</v>
      </c>
      <c r="AG927" s="19">
        <v>0</v>
      </c>
      <c r="AH927" s="19">
        <v>0</v>
      </c>
      <c r="AI927" s="19">
        <v>0</v>
      </c>
      <c r="AJ927" s="19">
        <v>0</v>
      </c>
      <c r="AK927" s="19">
        <v>0</v>
      </c>
      <c r="AL927" s="19">
        <v>0</v>
      </c>
      <c r="AM927" s="19">
        <v>0</v>
      </c>
      <c r="AN927" s="19">
        <v>0</v>
      </c>
      <c r="AO927" s="19">
        <v>0</v>
      </c>
      <c r="AP927" s="19">
        <v>0</v>
      </c>
    </row>
    <row r="928" spans="1:42" hidden="1">
      <c r="A928" s="15" t="s">
        <v>697</v>
      </c>
      <c r="B928" s="16" t="s">
        <v>698</v>
      </c>
      <c r="C928" s="17" t="s">
        <v>212</v>
      </c>
      <c r="D928" s="17" t="s">
        <v>930</v>
      </c>
      <c r="E928" s="17" t="s">
        <v>709</v>
      </c>
      <c r="F928" s="18" t="s">
        <v>943</v>
      </c>
      <c r="G928" s="19">
        <v>0</v>
      </c>
      <c r="H928" s="19">
        <v>0</v>
      </c>
      <c r="I928" s="19">
        <v>0</v>
      </c>
      <c r="J928" s="19">
        <v>0</v>
      </c>
      <c r="K928" s="19">
        <v>0</v>
      </c>
      <c r="L928" s="19">
        <v>0</v>
      </c>
      <c r="M928" s="19">
        <v>0</v>
      </c>
      <c r="N928" s="19">
        <v>0</v>
      </c>
      <c r="O928" s="19">
        <v>0</v>
      </c>
      <c r="P928" s="19">
        <v>0</v>
      </c>
      <c r="Q928" s="19">
        <v>0</v>
      </c>
      <c r="R928" s="19">
        <v>0</v>
      </c>
      <c r="S928" s="19">
        <v>0</v>
      </c>
      <c r="T928" s="19">
        <v>0</v>
      </c>
      <c r="U928" s="19">
        <v>0</v>
      </c>
      <c r="V928" s="19">
        <v>0</v>
      </c>
      <c r="W928" s="19">
        <v>0</v>
      </c>
      <c r="X928" s="19">
        <v>0</v>
      </c>
      <c r="Y928" s="19">
        <v>0</v>
      </c>
      <c r="Z928" s="19">
        <v>0</v>
      </c>
      <c r="AA928" s="19">
        <v>0</v>
      </c>
      <c r="AB928" s="19">
        <v>0</v>
      </c>
      <c r="AC928" s="19">
        <v>0</v>
      </c>
      <c r="AD928" s="19">
        <v>0</v>
      </c>
      <c r="AE928" s="19">
        <v>0</v>
      </c>
      <c r="AF928" s="19">
        <v>0</v>
      </c>
      <c r="AG928" s="19">
        <v>0</v>
      </c>
      <c r="AH928" s="19">
        <v>0</v>
      </c>
      <c r="AI928" s="19">
        <v>0</v>
      </c>
      <c r="AJ928" s="19">
        <v>0</v>
      </c>
      <c r="AK928" s="19">
        <v>0</v>
      </c>
      <c r="AL928" s="19">
        <v>0</v>
      </c>
      <c r="AM928" s="19">
        <v>0</v>
      </c>
      <c r="AN928" s="19">
        <v>0</v>
      </c>
      <c r="AO928" s="19">
        <v>0</v>
      </c>
      <c r="AP928" s="19">
        <v>0</v>
      </c>
    </row>
    <row r="929" spans="1:42" hidden="1">
      <c r="A929" s="15" t="s">
        <v>697</v>
      </c>
      <c r="B929" s="16" t="s">
        <v>698</v>
      </c>
      <c r="C929" s="17" t="s">
        <v>212</v>
      </c>
      <c r="D929" s="17" t="s">
        <v>930</v>
      </c>
      <c r="E929" s="17" t="s">
        <v>711</v>
      </c>
      <c r="F929" s="18" t="s">
        <v>944</v>
      </c>
      <c r="G929" s="19">
        <v>0</v>
      </c>
      <c r="H929" s="19">
        <v>0</v>
      </c>
      <c r="I929" s="19">
        <v>0</v>
      </c>
      <c r="J929" s="19">
        <v>0</v>
      </c>
      <c r="K929" s="19">
        <v>0</v>
      </c>
      <c r="L929" s="19">
        <v>0</v>
      </c>
      <c r="M929" s="19">
        <v>0</v>
      </c>
      <c r="N929" s="19">
        <v>0</v>
      </c>
      <c r="O929" s="19">
        <v>0</v>
      </c>
      <c r="P929" s="19">
        <v>0</v>
      </c>
      <c r="Q929" s="19">
        <v>0</v>
      </c>
      <c r="R929" s="19">
        <v>0</v>
      </c>
      <c r="S929" s="19">
        <v>0</v>
      </c>
      <c r="T929" s="19">
        <v>0</v>
      </c>
      <c r="U929" s="19">
        <v>0</v>
      </c>
      <c r="V929" s="19">
        <v>0</v>
      </c>
      <c r="W929" s="19">
        <v>0</v>
      </c>
      <c r="X929" s="19">
        <v>0</v>
      </c>
      <c r="Y929" s="19">
        <v>0</v>
      </c>
      <c r="Z929" s="19">
        <v>0</v>
      </c>
      <c r="AA929" s="19">
        <v>0</v>
      </c>
      <c r="AB929" s="19">
        <v>0</v>
      </c>
      <c r="AC929" s="19">
        <v>0</v>
      </c>
      <c r="AD929" s="19">
        <v>0</v>
      </c>
      <c r="AE929" s="19">
        <v>0</v>
      </c>
      <c r="AF929" s="19">
        <v>0</v>
      </c>
      <c r="AG929" s="19">
        <v>0</v>
      </c>
      <c r="AH929" s="19">
        <v>0</v>
      </c>
      <c r="AI929" s="19">
        <v>0</v>
      </c>
      <c r="AJ929" s="19">
        <v>0</v>
      </c>
      <c r="AK929" s="19">
        <v>0</v>
      </c>
      <c r="AL929" s="19">
        <v>0</v>
      </c>
      <c r="AM929" s="19">
        <v>0</v>
      </c>
      <c r="AN929" s="19">
        <v>0</v>
      </c>
      <c r="AO929" s="19">
        <v>0</v>
      </c>
      <c r="AP929" s="19">
        <v>0</v>
      </c>
    </row>
    <row r="930" spans="1:42" hidden="1">
      <c r="A930" s="15" t="s">
        <v>697</v>
      </c>
      <c r="B930" s="16" t="s">
        <v>698</v>
      </c>
      <c r="C930" s="17" t="s">
        <v>212</v>
      </c>
      <c r="D930" s="17" t="s">
        <v>930</v>
      </c>
      <c r="E930" s="17" t="s">
        <v>766</v>
      </c>
      <c r="F930" s="18" t="s">
        <v>945</v>
      </c>
      <c r="G930" s="19">
        <v>0</v>
      </c>
      <c r="H930" s="19">
        <v>0</v>
      </c>
      <c r="I930" s="19">
        <v>0</v>
      </c>
      <c r="J930" s="19">
        <v>0</v>
      </c>
      <c r="K930" s="19">
        <v>0</v>
      </c>
      <c r="L930" s="19">
        <v>0</v>
      </c>
      <c r="M930" s="19">
        <v>0</v>
      </c>
      <c r="N930" s="19">
        <v>0</v>
      </c>
      <c r="O930" s="19">
        <v>0</v>
      </c>
      <c r="P930" s="19">
        <v>0</v>
      </c>
      <c r="Q930" s="19">
        <v>0</v>
      </c>
      <c r="R930" s="19">
        <v>0</v>
      </c>
      <c r="S930" s="19">
        <v>0</v>
      </c>
      <c r="T930" s="19">
        <v>0</v>
      </c>
      <c r="U930" s="19">
        <v>0</v>
      </c>
      <c r="V930" s="19">
        <v>0</v>
      </c>
      <c r="W930" s="19">
        <v>0</v>
      </c>
      <c r="X930" s="19">
        <v>0</v>
      </c>
      <c r="Y930" s="19">
        <v>0</v>
      </c>
      <c r="Z930" s="19">
        <v>0</v>
      </c>
      <c r="AA930" s="19">
        <v>0</v>
      </c>
      <c r="AB930" s="19">
        <v>0</v>
      </c>
      <c r="AC930" s="19">
        <v>0</v>
      </c>
      <c r="AD930" s="19">
        <v>0</v>
      </c>
      <c r="AE930" s="19">
        <v>0</v>
      </c>
      <c r="AF930" s="19">
        <v>0</v>
      </c>
      <c r="AG930" s="19">
        <v>0</v>
      </c>
      <c r="AH930" s="19">
        <v>0</v>
      </c>
      <c r="AI930" s="19">
        <v>0</v>
      </c>
      <c r="AJ930" s="19">
        <v>0</v>
      </c>
      <c r="AK930" s="19">
        <v>0</v>
      </c>
      <c r="AL930" s="19">
        <v>0</v>
      </c>
      <c r="AM930" s="19">
        <v>0</v>
      </c>
      <c r="AN930" s="19">
        <v>0</v>
      </c>
      <c r="AO930" s="19">
        <v>0</v>
      </c>
      <c r="AP930" s="19">
        <v>0</v>
      </c>
    </row>
    <row r="931" spans="1:42" hidden="1">
      <c r="A931" s="15" t="s">
        <v>697</v>
      </c>
      <c r="B931" s="16" t="s">
        <v>698</v>
      </c>
      <c r="C931" s="17" t="s">
        <v>212</v>
      </c>
      <c r="D931" s="17" t="s">
        <v>930</v>
      </c>
      <c r="E931" s="17" t="s">
        <v>766</v>
      </c>
      <c r="F931" s="18" t="s">
        <v>946</v>
      </c>
      <c r="G931" s="19">
        <v>0</v>
      </c>
      <c r="H931" s="19">
        <v>0</v>
      </c>
      <c r="I931" s="19">
        <v>0</v>
      </c>
      <c r="J931" s="19">
        <v>0</v>
      </c>
      <c r="K931" s="19">
        <v>0</v>
      </c>
      <c r="L931" s="19">
        <v>0</v>
      </c>
      <c r="M931" s="19">
        <v>0</v>
      </c>
      <c r="N931" s="19">
        <v>0</v>
      </c>
      <c r="O931" s="19">
        <v>0</v>
      </c>
      <c r="P931" s="19">
        <v>0</v>
      </c>
      <c r="Q931" s="19">
        <v>0</v>
      </c>
      <c r="R931" s="19">
        <v>0</v>
      </c>
      <c r="S931" s="19">
        <v>0</v>
      </c>
      <c r="T931" s="19">
        <v>0</v>
      </c>
      <c r="U931" s="19">
        <v>0</v>
      </c>
      <c r="V931" s="19">
        <v>0</v>
      </c>
      <c r="W931" s="19">
        <v>0</v>
      </c>
      <c r="X931" s="19">
        <v>0</v>
      </c>
      <c r="Y931" s="19">
        <v>0</v>
      </c>
      <c r="Z931" s="19">
        <v>0</v>
      </c>
      <c r="AA931" s="19">
        <v>0</v>
      </c>
      <c r="AB931" s="19">
        <v>0</v>
      </c>
      <c r="AC931" s="19">
        <v>0</v>
      </c>
      <c r="AD931" s="19">
        <v>0</v>
      </c>
      <c r="AE931" s="19">
        <v>0</v>
      </c>
      <c r="AF931" s="19">
        <v>0</v>
      </c>
      <c r="AG931" s="19">
        <v>0</v>
      </c>
      <c r="AH931" s="19">
        <v>0</v>
      </c>
      <c r="AI931" s="19">
        <v>0</v>
      </c>
      <c r="AJ931" s="19">
        <v>0</v>
      </c>
      <c r="AK931" s="19">
        <v>0</v>
      </c>
      <c r="AL931" s="19">
        <v>0</v>
      </c>
      <c r="AM931" s="19">
        <v>0</v>
      </c>
      <c r="AN931" s="19">
        <v>0</v>
      </c>
      <c r="AO931" s="19">
        <v>0</v>
      </c>
      <c r="AP931" s="19">
        <v>0</v>
      </c>
    </row>
    <row r="932" spans="1:42" hidden="1">
      <c r="A932" s="15" t="s">
        <v>697</v>
      </c>
      <c r="B932" s="16" t="s">
        <v>698</v>
      </c>
      <c r="C932" s="17" t="s">
        <v>212</v>
      </c>
      <c r="D932" s="17" t="s">
        <v>930</v>
      </c>
      <c r="E932" s="17" t="s">
        <v>754</v>
      </c>
      <c r="F932" s="18" t="s">
        <v>947</v>
      </c>
      <c r="G932" s="19">
        <v>0</v>
      </c>
      <c r="H932" s="19">
        <v>0</v>
      </c>
      <c r="I932" s="19">
        <v>0</v>
      </c>
      <c r="J932" s="19">
        <v>0</v>
      </c>
      <c r="K932" s="19">
        <v>0</v>
      </c>
      <c r="L932" s="19">
        <v>0</v>
      </c>
      <c r="M932" s="19">
        <v>0</v>
      </c>
      <c r="N932" s="19">
        <v>0</v>
      </c>
      <c r="O932" s="19">
        <v>0</v>
      </c>
      <c r="P932" s="19">
        <v>0</v>
      </c>
      <c r="Q932" s="19">
        <v>0</v>
      </c>
      <c r="R932" s="19">
        <v>0</v>
      </c>
      <c r="S932" s="19">
        <v>0</v>
      </c>
      <c r="T932" s="19">
        <v>0</v>
      </c>
      <c r="U932" s="19">
        <v>0</v>
      </c>
      <c r="V932" s="19">
        <v>0</v>
      </c>
      <c r="W932" s="19">
        <v>0</v>
      </c>
      <c r="X932" s="19">
        <v>0</v>
      </c>
      <c r="Y932" s="19">
        <v>0</v>
      </c>
      <c r="Z932" s="19">
        <v>0</v>
      </c>
      <c r="AA932" s="19">
        <v>0</v>
      </c>
      <c r="AB932" s="19">
        <v>0</v>
      </c>
      <c r="AC932" s="19">
        <v>0</v>
      </c>
      <c r="AD932" s="19">
        <v>0</v>
      </c>
      <c r="AE932" s="19">
        <v>0</v>
      </c>
      <c r="AF932" s="19">
        <v>0</v>
      </c>
      <c r="AG932" s="19">
        <v>0</v>
      </c>
      <c r="AH932" s="19">
        <v>0</v>
      </c>
      <c r="AI932" s="19">
        <v>0</v>
      </c>
      <c r="AJ932" s="19">
        <v>0</v>
      </c>
      <c r="AK932" s="19">
        <v>0</v>
      </c>
      <c r="AL932" s="19">
        <v>0</v>
      </c>
      <c r="AM932" s="19">
        <v>0</v>
      </c>
      <c r="AN932" s="19">
        <v>0</v>
      </c>
      <c r="AO932" s="19">
        <v>0</v>
      </c>
      <c r="AP932" s="19">
        <v>0</v>
      </c>
    </row>
    <row r="933" spans="1:42" hidden="1">
      <c r="A933" s="15" t="s">
        <v>697</v>
      </c>
      <c r="B933" s="16" t="s">
        <v>698</v>
      </c>
      <c r="C933" s="17" t="s">
        <v>212</v>
      </c>
      <c r="D933" s="17" t="s">
        <v>930</v>
      </c>
      <c r="E933" s="17" t="s">
        <v>750</v>
      </c>
      <c r="F933" s="18" t="s">
        <v>948</v>
      </c>
      <c r="G933" s="19">
        <v>0</v>
      </c>
      <c r="H933" s="19">
        <v>0</v>
      </c>
      <c r="I933" s="19">
        <v>0</v>
      </c>
      <c r="J933" s="19">
        <v>0</v>
      </c>
      <c r="K933" s="19">
        <v>0</v>
      </c>
      <c r="L933" s="19">
        <v>0</v>
      </c>
      <c r="M933" s="19">
        <v>0</v>
      </c>
      <c r="N933" s="19">
        <v>0</v>
      </c>
      <c r="O933" s="19">
        <v>0</v>
      </c>
      <c r="P933" s="19">
        <v>0</v>
      </c>
      <c r="Q933" s="19">
        <v>0</v>
      </c>
      <c r="R933" s="19">
        <v>0</v>
      </c>
      <c r="S933" s="19">
        <v>0</v>
      </c>
      <c r="T933" s="19">
        <v>0</v>
      </c>
      <c r="U933" s="19">
        <v>0</v>
      </c>
      <c r="V933" s="19">
        <v>0</v>
      </c>
      <c r="W933" s="19">
        <v>0</v>
      </c>
      <c r="X933" s="19">
        <v>0</v>
      </c>
      <c r="Y933" s="19">
        <v>0</v>
      </c>
      <c r="Z933" s="19">
        <v>0</v>
      </c>
      <c r="AA933" s="19">
        <v>0</v>
      </c>
      <c r="AB933" s="19">
        <v>0</v>
      </c>
      <c r="AC933" s="19">
        <v>0</v>
      </c>
      <c r="AD933" s="19">
        <v>0</v>
      </c>
      <c r="AE933" s="19">
        <v>0</v>
      </c>
      <c r="AF933" s="19">
        <v>0</v>
      </c>
      <c r="AG933" s="19">
        <v>0</v>
      </c>
      <c r="AH933" s="19">
        <v>0</v>
      </c>
      <c r="AI933" s="19">
        <v>0</v>
      </c>
      <c r="AJ933" s="19">
        <v>0</v>
      </c>
      <c r="AK933" s="19">
        <v>0</v>
      </c>
      <c r="AL933" s="19">
        <v>0</v>
      </c>
      <c r="AM933" s="19">
        <v>0</v>
      </c>
      <c r="AN933" s="19">
        <v>0</v>
      </c>
      <c r="AO933" s="19">
        <v>0</v>
      </c>
      <c r="AP933" s="19">
        <v>0</v>
      </c>
    </row>
    <row r="934" spans="1:42" hidden="1">
      <c r="A934" s="15" t="s">
        <v>697</v>
      </c>
      <c r="B934" s="16" t="s">
        <v>698</v>
      </c>
      <c r="C934" s="17" t="s">
        <v>212</v>
      </c>
      <c r="D934" s="17" t="s">
        <v>930</v>
      </c>
      <c r="E934" s="17" t="s">
        <v>750</v>
      </c>
      <c r="F934" s="18" t="s">
        <v>949</v>
      </c>
      <c r="G934" s="19">
        <v>0</v>
      </c>
      <c r="H934" s="19">
        <v>0</v>
      </c>
      <c r="I934" s="19">
        <v>0</v>
      </c>
      <c r="J934" s="19">
        <v>0</v>
      </c>
      <c r="K934" s="19">
        <v>0</v>
      </c>
      <c r="L934" s="19">
        <v>0</v>
      </c>
      <c r="M934" s="19">
        <v>0</v>
      </c>
      <c r="N934" s="19">
        <v>0</v>
      </c>
      <c r="O934" s="19">
        <v>0</v>
      </c>
      <c r="P934" s="19">
        <v>0</v>
      </c>
      <c r="Q934" s="19">
        <v>0</v>
      </c>
      <c r="R934" s="19">
        <v>0</v>
      </c>
      <c r="S934" s="19">
        <v>0</v>
      </c>
      <c r="T934" s="19">
        <v>0</v>
      </c>
      <c r="U934" s="19">
        <v>0</v>
      </c>
      <c r="V934" s="19">
        <v>0</v>
      </c>
      <c r="W934" s="19">
        <v>0</v>
      </c>
      <c r="X934" s="19">
        <v>0</v>
      </c>
      <c r="Y934" s="19">
        <v>0</v>
      </c>
      <c r="Z934" s="19">
        <v>0</v>
      </c>
      <c r="AA934" s="19">
        <v>0</v>
      </c>
      <c r="AB934" s="19">
        <v>0</v>
      </c>
      <c r="AC934" s="19">
        <v>0</v>
      </c>
      <c r="AD934" s="19">
        <v>0</v>
      </c>
      <c r="AE934" s="19">
        <v>0</v>
      </c>
      <c r="AF934" s="19">
        <v>0</v>
      </c>
      <c r="AG934" s="19">
        <v>0</v>
      </c>
      <c r="AH934" s="19">
        <v>0</v>
      </c>
      <c r="AI934" s="19">
        <v>0</v>
      </c>
      <c r="AJ934" s="19">
        <v>0</v>
      </c>
      <c r="AK934" s="19">
        <v>0</v>
      </c>
      <c r="AL934" s="19">
        <v>0</v>
      </c>
      <c r="AM934" s="19">
        <v>0</v>
      </c>
      <c r="AN934" s="19">
        <v>0</v>
      </c>
      <c r="AO934" s="19">
        <v>0</v>
      </c>
      <c r="AP934" s="19">
        <v>0</v>
      </c>
    </row>
    <row r="935" spans="1:42" hidden="1">
      <c r="A935" s="15" t="s">
        <v>697</v>
      </c>
      <c r="B935" s="16" t="s">
        <v>698</v>
      </c>
      <c r="C935" s="17" t="s">
        <v>212</v>
      </c>
      <c r="D935" s="17" t="s">
        <v>930</v>
      </c>
      <c r="E935" s="17" t="s">
        <v>232</v>
      </c>
      <c r="F935" s="18" t="s">
        <v>950</v>
      </c>
      <c r="G935" s="19">
        <v>-623.42204513131946</v>
      </c>
      <c r="H935" s="19">
        <v>-363.45454884495109</v>
      </c>
      <c r="I935" s="19">
        <v>-211.8937084559806</v>
      </c>
      <c r="J935" s="19">
        <v>-123.53386090754883</v>
      </c>
      <c r="K935" s="19">
        <v>-72.020141144945299</v>
      </c>
      <c r="L935" s="19">
        <v>-41.98768412508096</v>
      </c>
      <c r="M935" s="19">
        <v>-24.478785936277035</v>
      </c>
      <c r="N935" s="19">
        <v>-14.271112432136771</v>
      </c>
      <c r="O935" s="19">
        <v>-8.3200470227921741</v>
      </c>
      <c r="P935" s="19">
        <v>-4.8505806951384489</v>
      </c>
      <c r="Q935" s="19">
        <v>-2.8278846280070473</v>
      </c>
      <c r="R935" s="19">
        <v>-1.648654454369469</v>
      </c>
      <c r="S935" s="19">
        <v>-0.96116421546795772</v>
      </c>
      <c r="T935" s="19">
        <v>-0.56035796139552962</v>
      </c>
      <c r="U935" s="19">
        <v>-0.32668823895662558</v>
      </c>
      <c r="V935" s="19">
        <v>-0.19045897948302581</v>
      </c>
      <c r="W935" s="19">
        <v>-0.11103743122669259</v>
      </c>
      <c r="X935" s="19">
        <v>-6.4734732732941655E-2</v>
      </c>
      <c r="Y935" s="19">
        <v>-3.7740296904473059E-2</v>
      </c>
      <c r="Z935" s="19">
        <v>-2.2002562616791E-2</v>
      </c>
      <c r="AA935" s="19">
        <v>-1.2827476236638477E-2</v>
      </c>
      <c r="AB935" s="19">
        <v>-7.4784082866763378E-3</v>
      </c>
      <c r="AC935" s="19">
        <v>-4.3599059916781605E-3</v>
      </c>
      <c r="AD935" s="19">
        <v>-2.5418216721514782E-3</v>
      </c>
      <c r="AE935" s="19">
        <v>-1.4818799821259693E-3</v>
      </c>
      <c r="AF935" s="19">
        <v>-8.6393483283464393E-4</v>
      </c>
      <c r="AG935" s="19">
        <v>-5.0367330984134784E-4</v>
      </c>
      <c r="AH935" s="19">
        <v>-2.9364113287824067E-4</v>
      </c>
      <c r="AI935" s="19">
        <v>-1.7119254332769129E-4</v>
      </c>
      <c r="AJ935" s="19">
        <v>-9.9805114507427179E-5</v>
      </c>
      <c r="AK935" s="19">
        <v>-5.8186301156666094E-5</v>
      </c>
      <c r="AL935" s="19">
        <v>-3.392256658392285E-5</v>
      </c>
      <c r="AM935" s="19">
        <v>-1.9776828923053904E-5</v>
      </c>
      <c r="AN935" s="19">
        <v>-1.1529875290660021E-5</v>
      </c>
      <c r="AO935" s="19">
        <v>-6.7219079830946151E-6</v>
      </c>
      <c r="AP935" s="19">
        <v>-3.9188669256286967E-6</v>
      </c>
    </row>
    <row r="936" spans="1:42">
      <c r="A936" s="15" t="s">
        <v>697</v>
      </c>
      <c r="B936" s="16" t="s">
        <v>698</v>
      </c>
      <c r="C936" s="17" t="s">
        <v>212</v>
      </c>
      <c r="D936" s="17" t="s">
        <v>951</v>
      </c>
      <c r="E936" s="17" t="s">
        <v>232</v>
      </c>
      <c r="F936" s="18" t="s">
        <v>952</v>
      </c>
      <c r="G936" s="19">
        <v>37549.000004926522</v>
      </c>
      <c r="H936" s="19">
        <v>41124.380896209186</v>
      </c>
      <c r="I936" s="19">
        <v>40248.56060177592</v>
      </c>
      <c r="J936" s="19">
        <v>38880.4565410793</v>
      </c>
      <c r="K936" s="19">
        <v>36714.600018338671</v>
      </c>
      <c r="L936" s="19">
        <v>34653.657119122079</v>
      </c>
      <c r="M936" s="19">
        <v>33856.198163237474</v>
      </c>
      <c r="N936" s="19">
        <v>32757.963746219764</v>
      </c>
      <c r="O936" s="19">
        <v>31747.352855346911</v>
      </c>
      <c r="P936" s="19">
        <v>31812.260289315054</v>
      </c>
      <c r="Q936" s="19">
        <v>31362.551860844855</v>
      </c>
      <c r="R936" s="19">
        <v>30815.567895358097</v>
      </c>
      <c r="S936" s="19">
        <v>31200.084367287043</v>
      </c>
      <c r="T936" s="19">
        <v>88536.281058563167</v>
      </c>
      <c r="U936" s="19">
        <v>139901.45571938256</v>
      </c>
      <c r="V936" s="19">
        <v>163263.9959373778</v>
      </c>
      <c r="W936" s="19">
        <v>186926.41214550182</v>
      </c>
      <c r="X936" s="19">
        <v>199220.12792240703</v>
      </c>
      <c r="Y936" s="19">
        <v>190948.77736419672</v>
      </c>
      <c r="Z936" s="19">
        <v>184745.95773244652</v>
      </c>
      <c r="AA936" s="19">
        <v>169571.41680825528</v>
      </c>
      <c r="AB936" s="19">
        <v>155290.42259503593</v>
      </c>
      <c r="AC936" s="19">
        <v>145822.45415727285</v>
      </c>
      <c r="AD936" s="19">
        <v>137146.48363117335</v>
      </c>
      <c r="AE936" s="19">
        <v>130770.06400162959</v>
      </c>
      <c r="AF936" s="19">
        <v>108130.16497383262</v>
      </c>
      <c r="AG936" s="19">
        <v>83603.660944322997</v>
      </c>
      <c r="AH936" s="19">
        <v>62897.954732946171</v>
      </c>
      <c r="AI936" s="19">
        <v>46992.838160734929</v>
      </c>
      <c r="AJ936" s="19">
        <v>35682.243280900388</v>
      </c>
      <c r="AK936" s="19">
        <v>27702.944036405359</v>
      </c>
      <c r="AL936" s="19">
        <v>22341.992543666547</v>
      </c>
      <c r="AM936" s="19">
        <v>18901.760956194157</v>
      </c>
      <c r="AN936" s="19">
        <v>16416.892658015669</v>
      </c>
      <c r="AO936" s="19">
        <v>14984.521087943054</v>
      </c>
      <c r="AP936" s="19">
        <v>14060.394544946486</v>
      </c>
    </row>
    <row r="937" spans="1:42">
      <c r="A937" s="15" t="s">
        <v>697</v>
      </c>
      <c r="B937" s="16" t="s">
        <v>698</v>
      </c>
      <c r="C937" s="17" t="s">
        <v>212</v>
      </c>
      <c r="D937" s="17" t="s">
        <v>951</v>
      </c>
      <c r="E937" s="17" t="s">
        <v>232</v>
      </c>
      <c r="F937" s="18" t="s">
        <v>953</v>
      </c>
      <c r="G937" s="19">
        <v>2265763.9251732067</v>
      </c>
      <c r="H937" s="19">
        <v>1320938.5385778723</v>
      </c>
      <c r="I937" s="19">
        <v>770106.10122008075</v>
      </c>
      <c r="J937" s="19">
        <v>448971.23508478119</v>
      </c>
      <c r="K937" s="19">
        <v>261749.86747176514</v>
      </c>
      <c r="L937" s="19">
        <v>152599.96135063979</v>
      </c>
      <c r="M937" s="19">
        <v>88965.654229905893</v>
      </c>
      <c r="N937" s="19">
        <v>51866.904568662198</v>
      </c>
      <c r="O937" s="19">
        <v>30238.363476569655</v>
      </c>
      <c r="P937" s="19">
        <v>17628.941486776028</v>
      </c>
      <c r="Q937" s="19">
        <v>10277.658649912782</v>
      </c>
      <c r="R937" s="19">
        <v>5991.866692810986</v>
      </c>
      <c r="S937" s="19">
        <v>3493.2534429641059</v>
      </c>
      <c r="T937" s="19">
        <v>2036.5639361472226</v>
      </c>
      <c r="U937" s="19">
        <v>1187.3151300743127</v>
      </c>
      <c r="V937" s="19">
        <v>692.20376197483347</v>
      </c>
      <c r="W937" s="19">
        <v>403.55423421760213</v>
      </c>
      <c r="X937" s="19">
        <v>235.2717926443114</v>
      </c>
      <c r="Y937" s="19">
        <v>137.16326510954369</v>
      </c>
      <c r="Z937" s="19">
        <v>79.96607278779905</v>
      </c>
      <c r="AA937" s="19">
        <v>46.620155855845439</v>
      </c>
      <c r="AB937" s="19">
        <v>27.179513214195708</v>
      </c>
      <c r="AC937" s="19">
        <v>15.845634254095154</v>
      </c>
      <c r="AD937" s="19">
        <v>9.2379919734329086</v>
      </c>
      <c r="AE937" s="19">
        <v>5.3857418600429581</v>
      </c>
      <c r="AF937" s="19">
        <v>3.1398831549579769</v>
      </c>
      <c r="AG937" s="19">
        <v>1.830549343616372</v>
      </c>
      <c r="AH937" s="19">
        <v>1.067208789003226</v>
      </c>
      <c r="AI937" s="19">
        <v>0.62218186212653026</v>
      </c>
      <c r="AJ937" s="19">
        <v>0.36273152315471291</v>
      </c>
      <c r="AK937" s="19">
        <v>0.2114721850624767</v>
      </c>
      <c r="AL937" s="19">
        <v>0.12328811310955222</v>
      </c>
      <c r="AM937" s="19">
        <v>7.1876870377175675E-2</v>
      </c>
      <c r="AN937" s="19">
        <v>4.1904157383174642E-2</v>
      </c>
      <c r="AO937" s="19">
        <v>2.4430089913200653E-2</v>
      </c>
      <c r="AP937" s="19">
        <v>1.424272269000944E-2</v>
      </c>
    </row>
    <row r="938" spans="1:42" hidden="1">
      <c r="A938" s="15" t="s">
        <v>697</v>
      </c>
      <c r="B938" s="16" t="s">
        <v>698</v>
      </c>
      <c r="C938" s="17" t="s">
        <v>212</v>
      </c>
      <c r="D938" s="17" t="s">
        <v>240</v>
      </c>
      <c r="E938" s="17" t="s">
        <v>738</v>
      </c>
      <c r="F938" s="18" t="s">
        <v>739</v>
      </c>
      <c r="G938" s="19">
        <v>0</v>
      </c>
      <c r="H938" s="19">
        <v>0</v>
      </c>
      <c r="I938" s="19">
        <v>0</v>
      </c>
      <c r="J938" s="19">
        <v>0</v>
      </c>
      <c r="K938" s="19">
        <v>0</v>
      </c>
      <c r="L938" s="19">
        <v>0</v>
      </c>
      <c r="M938" s="19">
        <v>0</v>
      </c>
      <c r="N938" s="19">
        <v>0</v>
      </c>
      <c r="O938" s="19">
        <v>0</v>
      </c>
      <c r="P938" s="19">
        <v>0</v>
      </c>
      <c r="Q938" s="19">
        <v>0</v>
      </c>
      <c r="R938" s="19">
        <v>0</v>
      </c>
      <c r="S938" s="19">
        <v>0</v>
      </c>
      <c r="T938" s="19">
        <v>0</v>
      </c>
      <c r="U938" s="19">
        <v>0</v>
      </c>
      <c r="V938" s="19">
        <v>0</v>
      </c>
      <c r="W938" s="19">
        <v>0</v>
      </c>
      <c r="X938" s="19">
        <v>0</v>
      </c>
      <c r="Y938" s="19">
        <v>0</v>
      </c>
      <c r="Z938" s="19">
        <v>0</v>
      </c>
      <c r="AA938" s="19">
        <v>0</v>
      </c>
      <c r="AB938" s="19">
        <v>0</v>
      </c>
      <c r="AC938" s="19">
        <v>0</v>
      </c>
      <c r="AD938" s="19">
        <v>0</v>
      </c>
      <c r="AE938" s="19">
        <v>0</v>
      </c>
      <c r="AF938" s="19">
        <v>0</v>
      </c>
      <c r="AG938" s="19">
        <v>0</v>
      </c>
      <c r="AH938" s="19">
        <v>0</v>
      </c>
      <c r="AI938" s="19">
        <v>0</v>
      </c>
      <c r="AJ938" s="19">
        <v>0</v>
      </c>
      <c r="AK938" s="19">
        <v>0</v>
      </c>
      <c r="AL938" s="19">
        <v>0</v>
      </c>
      <c r="AM938" s="19">
        <v>0</v>
      </c>
      <c r="AN938" s="19">
        <v>0</v>
      </c>
      <c r="AO938" s="19">
        <v>0</v>
      </c>
      <c r="AP938" s="19">
        <v>0</v>
      </c>
    </row>
    <row r="939" spans="1:42" hidden="1">
      <c r="A939" s="15" t="s">
        <v>697</v>
      </c>
      <c r="B939" s="16" t="s">
        <v>698</v>
      </c>
      <c r="C939" s="17" t="s">
        <v>212</v>
      </c>
      <c r="D939" s="17" t="s">
        <v>240</v>
      </c>
      <c r="E939" s="17" t="s">
        <v>701</v>
      </c>
      <c r="F939" s="18" t="s">
        <v>740</v>
      </c>
      <c r="G939" s="19">
        <v>0</v>
      </c>
      <c r="H939" s="19">
        <v>0</v>
      </c>
      <c r="I939" s="19">
        <v>0</v>
      </c>
      <c r="J939" s="19">
        <v>0</v>
      </c>
      <c r="K939" s="19">
        <v>0</v>
      </c>
      <c r="L939" s="19">
        <v>0</v>
      </c>
      <c r="M939" s="19">
        <v>0</v>
      </c>
      <c r="N939" s="19">
        <v>0</v>
      </c>
      <c r="O939" s="19">
        <v>0</v>
      </c>
      <c r="P939" s="19">
        <v>0</v>
      </c>
      <c r="Q939" s="19">
        <v>0</v>
      </c>
      <c r="R939" s="19">
        <v>0</v>
      </c>
      <c r="S939" s="19">
        <v>0</v>
      </c>
      <c r="T939" s="19">
        <v>0</v>
      </c>
      <c r="U939" s="19">
        <v>0</v>
      </c>
      <c r="V939" s="19">
        <v>0</v>
      </c>
      <c r="W939" s="19">
        <v>0</v>
      </c>
      <c r="X939" s="19">
        <v>0</v>
      </c>
      <c r="Y939" s="19">
        <v>0</v>
      </c>
      <c r="Z939" s="19">
        <v>0</v>
      </c>
      <c r="AA939" s="19">
        <v>0</v>
      </c>
      <c r="AB939" s="19">
        <v>0</v>
      </c>
      <c r="AC939" s="19">
        <v>0</v>
      </c>
      <c r="AD939" s="19">
        <v>0</v>
      </c>
      <c r="AE939" s="19">
        <v>0</v>
      </c>
      <c r="AF939" s="19">
        <v>0</v>
      </c>
      <c r="AG939" s="19">
        <v>0</v>
      </c>
      <c r="AH939" s="19">
        <v>0</v>
      </c>
      <c r="AI939" s="19">
        <v>0</v>
      </c>
      <c r="AJ939" s="19">
        <v>0</v>
      </c>
      <c r="AK939" s="19">
        <v>0</v>
      </c>
      <c r="AL939" s="19">
        <v>0</v>
      </c>
      <c r="AM939" s="19">
        <v>0</v>
      </c>
      <c r="AN939" s="19">
        <v>0</v>
      </c>
      <c r="AO939" s="19">
        <v>0</v>
      </c>
      <c r="AP939" s="19">
        <v>0</v>
      </c>
    </row>
    <row r="940" spans="1:42" hidden="1">
      <c r="A940" s="15" t="s">
        <v>697</v>
      </c>
      <c r="B940" s="16" t="s">
        <v>698</v>
      </c>
      <c r="C940" s="17" t="s">
        <v>212</v>
      </c>
      <c r="D940" s="17" t="s">
        <v>240</v>
      </c>
      <c r="E940" s="17" t="s">
        <v>701</v>
      </c>
      <c r="F940" s="18" t="s">
        <v>741</v>
      </c>
      <c r="G940" s="19">
        <v>0</v>
      </c>
      <c r="H940" s="19">
        <v>0</v>
      </c>
      <c r="I940" s="19">
        <v>0</v>
      </c>
      <c r="J940" s="19">
        <v>0</v>
      </c>
      <c r="K940" s="19">
        <v>0</v>
      </c>
      <c r="L940" s="19">
        <v>0</v>
      </c>
      <c r="M940" s="19">
        <v>0</v>
      </c>
      <c r="N940" s="19">
        <v>0</v>
      </c>
      <c r="O940" s="19">
        <v>0</v>
      </c>
      <c r="P940" s="19">
        <v>0</v>
      </c>
      <c r="Q940" s="19">
        <v>0</v>
      </c>
      <c r="R940" s="19">
        <v>0</v>
      </c>
      <c r="S940" s="19">
        <v>0</v>
      </c>
      <c r="T940" s="19">
        <v>0</v>
      </c>
      <c r="U940" s="19">
        <v>0</v>
      </c>
      <c r="V940" s="19">
        <v>0</v>
      </c>
      <c r="W940" s="19">
        <v>0</v>
      </c>
      <c r="X940" s="19">
        <v>0</v>
      </c>
      <c r="Y940" s="19">
        <v>0</v>
      </c>
      <c r="Z940" s="19">
        <v>0</v>
      </c>
      <c r="AA940" s="19">
        <v>0</v>
      </c>
      <c r="AB940" s="19">
        <v>0</v>
      </c>
      <c r="AC940" s="19">
        <v>0</v>
      </c>
      <c r="AD940" s="19">
        <v>0</v>
      </c>
      <c r="AE940" s="19">
        <v>0</v>
      </c>
      <c r="AF940" s="19">
        <v>0</v>
      </c>
      <c r="AG940" s="19">
        <v>0</v>
      </c>
      <c r="AH940" s="19">
        <v>0</v>
      </c>
      <c r="AI940" s="19">
        <v>0</v>
      </c>
      <c r="AJ940" s="19">
        <v>0</v>
      </c>
      <c r="AK940" s="19">
        <v>0</v>
      </c>
      <c r="AL940" s="19">
        <v>0</v>
      </c>
      <c r="AM940" s="19">
        <v>0</v>
      </c>
      <c r="AN940" s="19">
        <v>0</v>
      </c>
      <c r="AO940" s="19">
        <v>0</v>
      </c>
      <c r="AP940" s="19">
        <v>0</v>
      </c>
    </row>
    <row r="941" spans="1:42" hidden="1">
      <c r="A941" s="15" t="s">
        <v>697</v>
      </c>
      <c r="B941" s="16" t="s">
        <v>698</v>
      </c>
      <c r="C941" s="17" t="s">
        <v>212</v>
      </c>
      <c r="D941" s="17" t="s">
        <v>240</v>
      </c>
      <c r="E941" s="17" t="s">
        <v>703</v>
      </c>
      <c r="F941" s="18" t="s">
        <v>742</v>
      </c>
      <c r="G941" s="19">
        <v>0</v>
      </c>
      <c r="H941" s="19">
        <v>0</v>
      </c>
      <c r="I941" s="19">
        <v>0</v>
      </c>
      <c r="J941" s="19">
        <v>0</v>
      </c>
      <c r="K941" s="19">
        <v>0</v>
      </c>
      <c r="L941" s="19">
        <v>0</v>
      </c>
      <c r="M941" s="19">
        <v>0</v>
      </c>
      <c r="N941" s="19">
        <v>0</v>
      </c>
      <c r="O941" s="19">
        <v>0</v>
      </c>
      <c r="P941" s="19">
        <v>0</v>
      </c>
      <c r="Q941" s="19">
        <v>0</v>
      </c>
      <c r="R941" s="19">
        <v>0</v>
      </c>
      <c r="S941" s="19">
        <v>0</v>
      </c>
      <c r="T941" s="19">
        <v>0</v>
      </c>
      <c r="U941" s="19">
        <v>0</v>
      </c>
      <c r="V941" s="19">
        <v>0</v>
      </c>
      <c r="W941" s="19">
        <v>0</v>
      </c>
      <c r="X941" s="19">
        <v>0</v>
      </c>
      <c r="Y941" s="19">
        <v>0</v>
      </c>
      <c r="Z941" s="19">
        <v>0</v>
      </c>
      <c r="AA941" s="19">
        <v>0</v>
      </c>
      <c r="AB941" s="19">
        <v>0</v>
      </c>
      <c r="AC941" s="19">
        <v>0</v>
      </c>
      <c r="AD941" s="19">
        <v>0</v>
      </c>
      <c r="AE941" s="19">
        <v>0</v>
      </c>
      <c r="AF941" s="19">
        <v>0</v>
      </c>
      <c r="AG941" s="19">
        <v>0</v>
      </c>
      <c r="AH941" s="19">
        <v>0</v>
      </c>
      <c r="AI941" s="19">
        <v>0</v>
      </c>
      <c r="AJ941" s="19">
        <v>0</v>
      </c>
      <c r="AK941" s="19">
        <v>0</v>
      </c>
      <c r="AL941" s="19">
        <v>0</v>
      </c>
      <c r="AM941" s="19">
        <v>0</v>
      </c>
      <c r="AN941" s="19">
        <v>0</v>
      </c>
      <c r="AO941" s="19">
        <v>0</v>
      </c>
      <c r="AP941" s="19">
        <v>0</v>
      </c>
    </row>
    <row r="942" spans="1:42" hidden="1">
      <c r="A942" s="15" t="s">
        <v>697</v>
      </c>
      <c r="B942" s="16" t="s">
        <v>698</v>
      </c>
      <c r="C942" s="17" t="s">
        <v>212</v>
      </c>
      <c r="D942" s="17" t="s">
        <v>240</v>
      </c>
      <c r="E942" s="17" t="s">
        <v>703</v>
      </c>
      <c r="F942" s="18" t="s">
        <v>743</v>
      </c>
      <c r="G942" s="19">
        <v>0</v>
      </c>
      <c r="H942" s="19">
        <v>0</v>
      </c>
      <c r="I942" s="19">
        <v>0</v>
      </c>
      <c r="J942" s="19">
        <v>0</v>
      </c>
      <c r="K942" s="19">
        <v>0</v>
      </c>
      <c r="L942" s="19">
        <v>0</v>
      </c>
      <c r="M942" s="19">
        <v>0</v>
      </c>
      <c r="N942" s="19">
        <v>0</v>
      </c>
      <c r="O942" s="19">
        <v>0</v>
      </c>
      <c r="P942" s="19">
        <v>0</v>
      </c>
      <c r="Q942" s="19">
        <v>0</v>
      </c>
      <c r="R942" s="19">
        <v>0</v>
      </c>
      <c r="S942" s="19">
        <v>0</v>
      </c>
      <c r="T942" s="19">
        <v>0</v>
      </c>
      <c r="U942" s="19">
        <v>0</v>
      </c>
      <c r="V942" s="19">
        <v>0</v>
      </c>
      <c r="W942" s="19">
        <v>0</v>
      </c>
      <c r="X942" s="19">
        <v>0</v>
      </c>
      <c r="Y942" s="19">
        <v>0</v>
      </c>
      <c r="Z942" s="19">
        <v>0</v>
      </c>
      <c r="AA942" s="19">
        <v>0</v>
      </c>
      <c r="AB942" s="19">
        <v>0</v>
      </c>
      <c r="AC942" s="19">
        <v>0</v>
      </c>
      <c r="AD942" s="19">
        <v>0</v>
      </c>
      <c r="AE942" s="19">
        <v>0</v>
      </c>
      <c r="AF942" s="19">
        <v>0</v>
      </c>
      <c r="AG942" s="19">
        <v>0</v>
      </c>
      <c r="AH942" s="19">
        <v>0</v>
      </c>
      <c r="AI942" s="19">
        <v>0</v>
      </c>
      <c r="AJ942" s="19">
        <v>0</v>
      </c>
      <c r="AK942" s="19">
        <v>0</v>
      </c>
      <c r="AL942" s="19">
        <v>0</v>
      </c>
      <c r="AM942" s="19">
        <v>0</v>
      </c>
      <c r="AN942" s="19">
        <v>0</v>
      </c>
      <c r="AO942" s="19">
        <v>0</v>
      </c>
      <c r="AP942" s="19">
        <v>0</v>
      </c>
    </row>
    <row r="943" spans="1:42" hidden="1">
      <c r="A943" s="15" t="s">
        <v>697</v>
      </c>
      <c r="B943" s="16" t="s">
        <v>698</v>
      </c>
      <c r="C943" s="17" t="s">
        <v>212</v>
      </c>
      <c r="D943" s="17" t="s">
        <v>240</v>
      </c>
      <c r="E943" s="17" t="s">
        <v>705</v>
      </c>
      <c r="F943" s="18" t="s">
        <v>954</v>
      </c>
      <c r="G943" s="19">
        <v>0</v>
      </c>
      <c r="H943" s="19">
        <v>0</v>
      </c>
      <c r="I943" s="19">
        <v>0</v>
      </c>
      <c r="J943" s="19">
        <v>0</v>
      </c>
      <c r="K943" s="19">
        <v>0</v>
      </c>
      <c r="L943" s="19">
        <v>0</v>
      </c>
      <c r="M943" s="19">
        <v>0</v>
      </c>
      <c r="N943" s="19">
        <v>0</v>
      </c>
      <c r="O943" s="19">
        <v>0</v>
      </c>
      <c r="P943" s="19">
        <v>0</v>
      </c>
      <c r="Q943" s="19">
        <v>0</v>
      </c>
      <c r="R943" s="19">
        <v>0</v>
      </c>
      <c r="S943" s="19">
        <v>0</v>
      </c>
      <c r="T943" s="19">
        <v>0</v>
      </c>
      <c r="U943" s="19">
        <v>0</v>
      </c>
      <c r="V943" s="19">
        <v>0</v>
      </c>
      <c r="W943" s="19">
        <v>0</v>
      </c>
      <c r="X943" s="19">
        <v>0</v>
      </c>
      <c r="Y943" s="19">
        <v>0</v>
      </c>
      <c r="Z943" s="19">
        <v>0</v>
      </c>
      <c r="AA943" s="19">
        <v>0</v>
      </c>
      <c r="AB943" s="19">
        <v>0</v>
      </c>
      <c r="AC943" s="19">
        <v>0</v>
      </c>
      <c r="AD943" s="19">
        <v>0</v>
      </c>
      <c r="AE943" s="19">
        <v>0</v>
      </c>
      <c r="AF943" s="19">
        <v>0</v>
      </c>
      <c r="AG943" s="19">
        <v>0</v>
      </c>
      <c r="AH943" s="19">
        <v>0</v>
      </c>
      <c r="AI943" s="19">
        <v>0</v>
      </c>
      <c r="AJ943" s="19">
        <v>0</v>
      </c>
      <c r="AK943" s="19">
        <v>0</v>
      </c>
      <c r="AL943" s="19">
        <v>0</v>
      </c>
      <c r="AM943" s="19">
        <v>0</v>
      </c>
      <c r="AN943" s="19">
        <v>0</v>
      </c>
      <c r="AO943" s="19">
        <v>0</v>
      </c>
      <c r="AP943" s="19">
        <v>0</v>
      </c>
    </row>
    <row r="944" spans="1:42" hidden="1">
      <c r="A944" s="15" t="s">
        <v>697</v>
      </c>
      <c r="B944" s="16" t="s">
        <v>698</v>
      </c>
      <c r="C944" s="17" t="s">
        <v>212</v>
      </c>
      <c r="D944" s="17" t="s">
        <v>240</v>
      </c>
      <c r="E944" s="17" t="s">
        <v>705</v>
      </c>
      <c r="F944" s="18" t="s">
        <v>744</v>
      </c>
      <c r="G944" s="19">
        <v>0</v>
      </c>
      <c r="H944" s="19">
        <v>0</v>
      </c>
      <c r="I944" s="19">
        <v>0</v>
      </c>
      <c r="J944" s="19">
        <v>0</v>
      </c>
      <c r="K944" s="19">
        <v>0</v>
      </c>
      <c r="L944" s="19">
        <v>0</v>
      </c>
      <c r="M944" s="19">
        <v>0</v>
      </c>
      <c r="N944" s="19">
        <v>0</v>
      </c>
      <c r="O944" s="19">
        <v>0</v>
      </c>
      <c r="P944" s="19">
        <v>0</v>
      </c>
      <c r="Q944" s="19">
        <v>0</v>
      </c>
      <c r="R944" s="19">
        <v>0</v>
      </c>
      <c r="S944" s="19">
        <v>0</v>
      </c>
      <c r="T944" s="19">
        <v>0</v>
      </c>
      <c r="U944" s="19">
        <v>0</v>
      </c>
      <c r="V944" s="19">
        <v>0</v>
      </c>
      <c r="W944" s="19">
        <v>0</v>
      </c>
      <c r="X944" s="19">
        <v>0</v>
      </c>
      <c r="Y944" s="19">
        <v>0</v>
      </c>
      <c r="Z944" s="19">
        <v>0</v>
      </c>
      <c r="AA944" s="19">
        <v>0</v>
      </c>
      <c r="AB944" s="19">
        <v>0</v>
      </c>
      <c r="AC944" s="19">
        <v>0</v>
      </c>
      <c r="AD944" s="19">
        <v>0</v>
      </c>
      <c r="AE944" s="19">
        <v>0</v>
      </c>
      <c r="AF944" s="19">
        <v>0</v>
      </c>
      <c r="AG944" s="19">
        <v>0</v>
      </c>
      <c r="AH944" s="19">
        <v>0</v>
      </c>
      <c r="AI944" s="19">
        <v>0</v>
      </c>
      <c r="AJ944" s="19">
        <v>0</v>
      </c>
      <c r="AK944" s="19">
        <v>0</v>
      </c>
      <c r="AL944" s="19">
        <v>0</v>
      </c>
      <c r="AM944" s="19">
        <v>0</v>
      </c>
      <c r="AN944" s="19">
        <v>0</v>
      </c>
      <c r="AO944" s="19">
        <v>0</v>
      </c>
      <c r="AP944" s="19">
        <v>0</v>
      </c>
    </row>
    <row r="945" spans="1:42" hidden="1">
      <c r="A945" s="15" t="s">
        <v>697</v>
      </c>
      <c r="B945" s="16" t="s">
        <v>698</v>
      </c>
      <c r="C945" s="17" t="s">
        <v>212</v>
      </c>
      <c r="D945" s="17" t="s">
        <v>240</v>
      </c>
      <c r="E945" s="17" t="s">
        <v>705</v>
      </c>
      <c r="F945" s="18" t="s">
        <v>955</v>
      </c>
      <c r="G945" s="19">
        <v>0</v>
      </c>
      <c r="H945" s="19">
        <v>0</v>
      </c>
      <c r="I945" s="19">
        <v>0</v>
      </c>
      <c r="J945" s="19">
        <v>0</v>
      </c>
      <c r="K945" s="19">
        <v>0</v>
      </c>
      <c r="L945" s="19">
        <v>0</v>
      </c>
      <c r="M945" s="19">
        <v>0</v>
      </c>
      <c r="N945" s="19">
        <v>0</v>
      </c>
      <c r="O945" s="19">
        <v>0</v>
      </c>
      <c r="P945" s="19">
        <v>0</v>
      </c>
      <c r="Q945" s="19">
        <v>0</v>
      </c>
      <c r="R945" s="19">
        <v>0</v>
      </c>
      <c r="S945" s="19">
        <v>0</v>
      </c>
      <c r="T945" s="19">
        <v>0</v>
      </c>
      <c r="U945" s="19">
        <v>0</v>
      </c>
      <c r="V945" s="19">
        <v>0</v>
      </c>
      <c r="W945" s="19">
        <v>0</v>
      </c>
      <c r="X945" s="19">
        <v>0</v>
      </c>
      <c r="Y945" s="19">
        <v>0</v>
      </c>
      <c r="Z945" s="19">
        <v>0</v>
      </c>
      <c r="AA945" s="19">
        <v>0</v>
      </c>
      <c r="AB945" s="19">
        <v>0</v>
      </c>
      <c r="AC945" s="19">
        <v>0</v>
      </c>
      <c r="AD945" s="19">
        <v>0</v>
      </c>
      <c r="AE945" s="19">
        <v>0</v>
      </c>
      <c r="AF945" s="19">
        <v>0</v>
      </c>
      <c r="AG945" s="19">
        <v>0</v>
      </c>
      <c r="AH945" s="19">
        <v>0</v>
      </c>
      <c r="AI945" s="19">
        <v>0</v>
      </c>
      <c r="AJ945" s="19">
        <v>0</v>
      </c>
      <c r="AK945" s="19">
        <v>0</v>
      </c>
      <c r="AL945" s="19">
        <v>0</v>
      </c>
      <c r="AM945" s="19">
        <v>0</v>
      </c>
      <c r="AN945" s="19">
        <v>0</v>
      </c>
      <c r="AO945" s="19">
        <v>0</v>
      </c>
      <c r="AP945" s="19">
        <v>0</v>
      </c>
    </row>
    <row r="946" spans="1:42" hidden="1">
      <c r="A946" s="15" t="s">
        <v>697</v>
      </c>
      <c r="B946" s="16" t="s">
        <v>698</v>
      </c>
      <c r="C946" s="17" t="s">
        <v>212</v>
      </c>
      <c r="D946" s="17" t="s">
        <v>240</v>
      </c>
      <c r="E946" s="17" t="s">
        <v>707</v>
      </c>
      <c r="F946" s="18" t="s">
        <v>745</v>
      </c>
      <c r="G946" s="19">
        <v>0</v>
      </c>
      <c r="H946" s="19">
        <v>0</v>
      </c>
      <c r="I946" s="19">
        <v>0</v>
      </c>
      <c r="J946" s="19">
        <v>0</v>
      </c>
      <c r="K946" s="19">
        <v>0</v>
      </c>
      <c r="L946" s="19">
        <v>0</v>
      </c>
      <c r="M946" s="19">
        <v>0</v>
      </c>
      <c r="N946" s="19">
        <v>0</v>
      </c>
      <c r="O946" s="19">
        <v>0</v>
      </c>
      <c r="P946" s="19">
        <v>0</v>
      </c>
      <c r="Q946" s="19">
        <v>0</v>
      </c>
      <c r="R946" s="19">
        <v>0</v>
      </c>
      <c r="S946" s="19">
        <v>0</v>
      </c>
      <c r="T946" s="19">
        <v>0</v>
      </c>
      <c r="U946" s="19">
        <v>0</v>
      </c>
      <c r="V946" s="19">
        <v>0</v>
      </c>
      <c r="W946" s="19">
        <v>0</v>
      </c>
      <c r="X946" s="19">
        <v>0</v>
      </c>
      <c r="Y946" s="19">
        <v>0</v>
      </c>
      <c r="Z946" s="19">
        <v>0</v>
      </c>
      <c r="AA946" s="19">
        <v>0</v>
      </c>
      <c r="AB946" s="19">
        <v>0</v>
      </c>
      <c r="AC946" s="19">
        <v>0</v>
      </c>
      <c r="AD946" s="19">
        <v>0</v>
      </c>
      <c r="AE946" s="19">
        <v>0</v>
      </c>
      <c r="AF946" s="19">
        <v>0</v>
      </c>
      <c r="AG946" s="19">
        <v>0</v>
      </c>
      <c r="AH946" s="19">
        <v>0</v>
      </c>
      <c r="AI946" s="19">
        <v>0</v>
      </c>
      <c r="AJ946" s="19">
        <v>0</v>
      </c>
      <c r="AK946" s="19">
        <v>0</v>
      </c>
      <c r="AL946" s="19">
        <v>0</v>
      </c>
      <c r="AM946" s="19">
        <v>0</v>
      </c>
      <c r="AN946" s="19">
        <v>0</v>
      </c>
      <c r="AO946" s="19">
        <v>0</v>
      </c>
      <c r="AP946" s="19">
        <v>0</v>
      </c>
    </row>
    <row r="947" spans="1:42" hidden="1">
      <c r="A947" s="15" t="s">
        <v>697</v>
      </c>
      <c r="B947" s="16" t="s">
        <v>698</v>
      </c>
      <c r="C947" s="17" t="s">
        <v>212</v>
      </c>
      <c r="D947" s="17" t="s">
        <v>240</v>
      </c>
      <c r="E947" s="17" t="s">
        <v>709</v>
      </c>
      <c r="F947" s="18" t="s">
        <v>746</v>
      </c>
      <c r="G947" s="19">
        <v>0</v>
      </c>
      <c r="H947" s="19">
        <v>0</v>
      </c>
      <c r="I947" s="19">
        <v>0</v>
      </c>
      <c r="J947" s="19">
        <v>0</v>
      </c>
      <c r="K947" s="19">
        <v>0</v>
      </c>
      <c r="L947" s="19">
        <v>0</v>
      </c>
      <c r="M947" s="19">
        <v>0</v>
      </c>
      <c r="N947" s="19">
        <v>0</v>
      </c>
      <c r="O947" s="19">
        <v>0</v>
      </c>
      <c r="P947" s="19">
        <v>0</v>
      </c>
      <c r="Q947" s="19">
        <v>0</v>
      </c>
      <c r="R947" s="19">
        <v>0</v>
      </c>
      <c r="S947" s="19">
        <v>0</v>
      </c>
      <c r="T947" s="19">
        <v>0</v>
      </c>
      <c r="U947" s="19">
        <v>0</v>
      </c>
      <c r="V947" s="19">
        <v>0</v>
      </c>
      <c r="W947" s="19">
        <v>0</v>
      </c>
      <c r="X947" s="19">
        <v>0</v>
      </c>
      <c r="Y947" s="19">
        <v>0</v>
      </c>
      <c r="Z947" s="19">
        <v>0</v>
      </c>
      <c r="AA947" s="19">
        <v>0</v>
      </c>
      <c r="AB947" s="19">
        <v>0</v>
      </c>
      <c r="AC947" s="19">
        <v>0</v>
      </c>
      <c r="AD947" s="19">
        <v>0</v>
      </c>
      <c r="AE947" s="19">
        <v>0</v>
      </c>
      <c r="AF947" s="19">
        <v>0</v>
      </c>
      <c r="AG947" s="19">
        <v>0</v>
      </c>
      <c r="AH947" s="19">
        <v>0</v>
      </c>
      <c r="AI947" s="19">
        <v>0</v>
      </c>
      <c r="AJ947" s="19">
        <v>0</v>
      </c>
      <c r="AK947" s="19">
        <v>0</v>
      </c>
      <c r="AL947" s="19">
        <v>0</v>
      </c>
      <c r="AM947" s="19">
        <v>0</v>
      </c>
      <c r="AN947" s="19">
        <v>0</v>
      </c>
      <c r="AO947" s="19">
        <v>0</v>
      </c>
      <c r="AP947" s="19">
        <v>0</v>
      </c>
    </row>
    <row r="948" spans="1:42" hidden="1">
      <c r="A948" s="15" t="s">
        <v>697</v>
      </c>
      <c r="B948" s="16" t="s">
        <v>698</v>
      </c>
      <c r="C948" s="17" t="s">
        <v>212</v>
      </c>
      <c r="D948" s="17" t="s">
        <v>240</v>
      </c>
      <c r="E948" s="17" t="s">
        <v>709</v>
      </c>
      <c r="F948" s="18" t="s">
        <v>747</v>
      </c>
      <c r="G948" s="19">
        <v>0</v>
      </c>
      <c r="H948" s="19">
        <v>0</v>
      </c>
      <c r="I948" s="19">
        <v>0</v>
      </c>
      <c r="J948" s="19">
        <v>0</v>
      </c>
      <c r="K948" s="19">
        <v>0</v>
      </c>
      <c r="L948" s="19">
        <v>0</v>
      </c>
      <c r="M948" s="19">
        <v>0</v>
      </c>
      <c r="N948" s="19">
        <v>0</v>
      </c>
      <c r="O948" s="19">
        <v>0</v>
      </c>
      <c r="P948" s="19">
        <v>0</v>
      </c>
      <c r="Q948" s="19">
        <v>0</v>
      </c>
      <c r="R948" s="19">
        <v>0</v>
      </c>
      <c r="S948" s="19">
        <v>0</v>
      </c>
      <c r="T948" s="19">
        <v>0</v>
      </c>
      <c r="U948" s="19">
        <v>0</v>
      </c>
      <c r="V948" s="19">
        <v>0</v>
      </c>
      <c r="W948" s="19">
        <v>0</v>
      </c>
      <c r="X948" s="19">
        <v>0</v>
      </c>
      <c r="Y948" s="19">
        <v>0</v>
      </c>
      <c r="Z948" s="19">
        <v>0</v>
      </c>
      <c r="AA948" s="19">
        <v>0</v>
      </c>
      <c r="AB948" s="19">
        <v>0</v>
      </c>
      <c r="AC948" s="19">
        <v>0</v>
      </c>
      <c r="AD948" s="19">
        <v>0</v>
      </c>
      <c r="AE948" s="19">
        <v>0</v>
      </c>
      <c r="AF948" s="19">
        <v>0</v>
      </c>
      <c r="AG948" s="19">
        <v>0</v>
      </c>
      <c r="AH948" s="19">
        <v>0</v>
      </c>
      <c r="AI948" s="19">
        <v>0</v>
      </c>
      <c r="AJ948" s="19">
        <v>0</v>
      </c>
      <c r="AK948" s="19">
        <v>0</v>
      </c>
      <c r="AL948" s="19">
        <v>0</v>
      </c>
      <c r="AM948" s="19">
        <v>0</v>
      </c>
      <c r="AN948" s="19">
        <v>0</v>
      </c>
      <c r="AO948" s="19">
        <v>0</v>
      </c>
      <c r="AP948" s="19">
        <v>0</v>
      </c>
    </row>
    <row r="949" spans="1:42" hidden="1">
      <c r="A949" s="15" t="s">
        <v>697</v>
      </c>
      <c r="B949" s="16" t="s">
        <v>698</v>
      </c>
      <c r="C949" s="17" t="s">
        <v>212</v>
      </c>
      <c r="D949" s="17" t="s">
        <v>240</v>
      </c>
      <c r="E949" s="17" t="s">
        <v>711</v>
      </c>
      <c r="F949" s="18" t="s">
        <v>748</v>
      </c>
      <c r="G949" s="19">
        <v>0</v>
      </c>
      <c r="H949" s="19">
        <v>0</v>
      </c>
      <c r="I949" s="19">
        <v>0</v>
      </c>
      <c r="J949" s="19">
        <v>0</v>
      </c>
      <c r="K949" s="19">
        <v>0</v>
      </c>
      <c r="L949" s="19">
        <v>0</v>
      </c>
      <c r="M949" s="19">
        <v>0</v>
      </c>
      <c r="N949" s="19">
        <v>0</v>
      </c>
      <c r="O949" s="19">
        <v>0</v>
      </c>
      <c r="P949" s="19">
        <v>0</v>
      </c>
      <c r="Q949" s="19">
        <v>0</v>
      </c>
      <c r="R949" s="19">
        <v>0</v>
      </c>
      <c r="S949" s="19">
        <v>0</v>
      </c>
      <c r="T949" s="19">
        <v>0</v>
      </c>
      <c r="U949" s="19">
        <v>0</v>
      </c>
      <c r="V949" s="19">
        <v>0</v>
      </c>
      <c r="W949" s="19">
        <v>0</v>
      </c>
      <c r="X949" s="19">
        <v>0</v>
      </c>
      <c r="Y949" s="19">
        <v>0</v>
      </c>
      <c r="Z949" s="19">
        <v>0</v>
      </c>
      <c r="AA949" s="19">
        <v>0</v>
      </c>
      <c r="AB949" s="19">
        <v>0</v>
      </c>
      <c r="AC949" s="19">
        <v>0</v>
      </c>
      <c r="AD949" s="19">
        <v>0</v>
      </c>
      <c r="AE949" s="19">
        <v>0</v>
      </c>
      <c r="AF949" s="19">
        <v>0</v>
      </c>
      <c r="AG949" s="19">
        <v>0</v>
      </c>
      <c r="AH949" s="19">
        <v>0</v>
      </c>
      <c r="AI949" s="19">
        <v>0</v>
      </c>
      <c r="AJ949" s="19">
        <v>0</v>
      </c>
      <c r="AK949" s="19">
        <v>0</v>
      </c>
      <c r="AL949" s="19">
        <v>0</v>
      </c>
      <c r="AM949" s="19">
        <v>0</v>
      </c>
      <c r="AN949" s="19">
        <v>0</v>
      </c>
      <c r="AO949" s="19">
        <v>0</v>
      </c>
      <c r="AP949" s="19">
        <v>0</v>
      </c>
    </row>
    <row r="950" spans="1:42" hidden="1">
      <c r="A950" s="15" t="s">
        <v>697</v>
      </c>
      <c r="B950" s="16" t="s">
        <v>698</v>
      </c>
      <c r="C950" s="17" t="s">
        <v>212</v>
      </c>
      <c r="D950" s="17" t="s">
        <v>240</v>
      </c>
      <c r="E950" s="17" t="s">
        <v>711</v>
      </c>
      <c r="F950" s="18" t="s">
        <v>749</v>
      </c>
      <c r="G950" s="19">
        <v>0</v>
      </c>
      <c r="H950" s="19">
        <v>0</v>
      </c>
      <c r="I950" s="19">
        <v>0</v>
      </c>
      <c r="J950" s="19">
        <v>0</v>
      </c>
      <c r="K950" s="19">
        <v>0</v>
      </c>
      <c r="L950" s="19">
        <v>0</v>
      </c>
      <c r="M950" s="19">
        <v>0</v>
      </c>
      <c r="N950" s="19">
        <v>0</v>
      </c>
      <c r="O950" s="19">
        <v>0</v>
      </c>
      <c r="P950" s="19">
        <v>0</v>
      </c>
      <c r="Q950" s="19">
        <v>0</v>
      </c>
      <c r="R950" s="19">
        <v>0</v>
      </c>
      <c r="S950" s="19">
        <v>0</v>
      </c>
      <c r="T950" s="19">
        <v>0</v>
      </c>
      <c r="U950" s="19">
        <v>0</v>
      </c>
      <c r="V950" s="19">
        <v>0</v>
      </c>
      <c r="W950" s="19">
        <v>0</v>
      </c>
      <c r="X950" s="19">
        <v>0</v>
      </c>
      <c r="Y950" s="19">
        <v>0</v>
      </c>
      <c r="Z950" s="19">
        <v>0</v>
      </c>
      <c r="AA950" s="19">
        <v>0</v>
      </c>
      <c r="AB950" s="19">
        <v>0</v>
      </c>
      <c r="AC950" s="19">
        <v>0</v>
      </c>
      <c r="AD950" s="19">
        <v>0</v>
      </c>
      <c r="AE950" s="19">
        <v>0</v>
      </c>
      <c r="AF950" s="19">
        <v>0</v>
      </c>
      <c r="AG950" s="19">
        <v>0</v>
      </c>
      <c r="AH950" s="19">
        <v>0</v>
      </c>
      <c r="AI950" s="19">
        <v>0</v>
      </c>
      <c r="AJ950" s="19">
        <v>0</v>
      </c>
      <c r="AK950" s="19">
        <v>0</v>
      </c>
      <c r="AL950" s="19">
        <v>0</v>
      </c>
      <c r="AM950" s="19">
        <v>0</v>
      </c>
      <c r="AN950" s="19">
        <v>0</v>
      </c>
      <c r="AO950" s="19">
        <v>0</v>
      </c>
      <c r="AP950" s="19">
        <v>0</v>
      </c>
    </row>
    <row r="951" spans="1:42" hidden="1">
      <c r="A951" s="15" t="s">
        <v>697</v>
      </c>
      <c r="B951" s="16" t="s">
        <v>698</v>
      </c>
      <c r="C951" s="17" t="s">
        <v>212</v>
      </c>
      <c r="D951" s="17" t="s">
        <v>240</v>
      </c>
      <c r="E951" s="17" t="s">
        <v>750</v>
      </c>
      <c r="F951" s="18" t="s">
        <v>751</v>
      </c>
      <c r="G951" s="19">
        <v>0</v>
      </c>
      <c r="H951" s="19">
        <v>0</v>
      </c>
      <c r="I951" s="19">
        <v>0</v>
      </c>
      <c r="J951" s="19">
        <v>0</v>
      </c>
      <c r="K951" s="19">
        <v>0</v>
      </c>
      <c r="L951" s="19">
        <v>0</v>
      </c>
      <c r="M951" s="19">
        <v>0</v>
      </c>
      <c r="N951" s="19">
        <v>0</v>
      </c>
      <c r="O951" s="19">
        <v>0</v>
      </c>
      <c r="P951" s="19">
        <v>0</v>
      </c>
      <c r="Q951" s="19">
        <v>0</v>
      </c>
      <c r="R951" s="19">
        <v>0</v>
      </c>
      <c r="S951" s="19">
        <v>0</v>
      </c>
      <c r="T951" s="19">
        <v>0</v>
      </c>
      <c r="U951" s="19">
        <v>0</v>
      </c>
      <c r="V951" s="19">
        <v>0</v>
      </c>
      <c r="W951" s="19">
        <v>0</v>
      </c>
      <c r="X951" s="19">
        <v>0</v>
      </c>
      <c r="Y951" s="19">
        <v>0</v>
      </c>
      <c r="Z951" s="19">
        <v>0</v>
      </c>
      <c r="AA951" s="19">
        <v>0</v>
      </c>
      <c r="AB951" s="19">
        <v>0</v>
      </c>
      <c r="AC951" s="19">
        <v>0</v>
      </c>
      <c r="AD951" s="19">
        <v>0</v>
      </c>
      <c r="AE951" s="19">
        <v>0</v>
      </c>
      <c r="AF951" s="19">
        <v>0</v>
      </c>
      <c r="AG951" s="19">
        <v>0</v>
      </c>
      <c r="AH951" s="19">
        <v>0</v>
      </c>
      <c r="AI951" s="19">
        <v>0</v>
      </c>
      <c r="AJ951" s="19">
        <v>0</v>
      </c>
      <c r="AK951" s="19">
        <v>0</v>
      </c>
      <c r="AL951" s="19">
        <v>0</v>
      </c>
      <c r="AM951" s="19">
        <v>0</v>
      </c>
      <c r="AN951" s="19">
        <v>0</v>
      </c>
      <c r="AO951" s="19">
        <v>0</v>
      </c>
      <c r="AP951" s="19">
        <v>0</v>
      </c>
    </row>
    <row r="952" spans="1:42" hidden="1">
      <c r="A952" s="15" t="s">
        <v>697</v>
      </c>
      <c r="B952" s="16" t="s">
        <v>698</v>
      </c>
      <c r="C952" s="17" t="s">
        <v>212</v>
      </c>
      <c r="D952" s="17" t="s">
        <v>240</v>
      </c>
      <c r="E952" s="17" t="s">
        <v>232</v>
      </c>
      <c r="F952" s="18" t="s">
        <v>752</v>
      </c>
      <c r="G952" s="19">
        <v>375072.69654725731</v>
      </c>
      <c r="H952" s="19">
        <v>1431980.6632335703</v>
      </c>
      <c r="I952" s="19">
        <v>4021153.8508429676</v>
      </c>
      <c r="J952" s="19">
        <v>2392267.9477067394</v>
      </c>
      <c r="K952" s="19">
        <v>1423740.5052022848</v>
      </c>
      <c r="L952" s="19">
        <v>4593444.5047929855</v>
      </c>
      <c r="M952" s="19">
        <v>556068.04306452605</v>
      </c>
      <c r="N952" s="19">
        <v>324187.22003412643</v>
      </c>
      <c r="O952" s="19">
        <v>189000.8874709954</v>
      </c>
      <c r="P952" s="19">
        <v>110187.36476121286</v>
      </c>
      <c r="Q952" s="19">
        <v>64239.144670068323</v>
      </c>
      <c r="R952" s="19">
        <v>37451.369464047639</v>
      </c>
      <c r="S952" s="19">
        <v>21834.11815235659</v>
      </c>
      <c r="T952" s="19">
        <v>12729.273249906522</v>
      </c>
      <c r="U952" s="19">
        <v>7421.1560247189182</v>
      </c>
      <c r="V952" s="19">
        <v>2674669.3869944066</v>
      </c>
      <c r="W952" s="19">
        <v>4848428.7954635499</v>
      </c>
      <c r="X952" s="19">
        <v>2872371.4746196098</v>
      </c>
      <c r="Y952" s="19">
        <v>1674590.25001766</v>
      </c>
      <c r="Z952" s="19">
        <v>976284.7633854805</v>
      </c>
      <c r="AA952" s="19">
        <v>569173.22862030996</v>
      </c>
      <c r="AB952" s="19">
        <v>331827.53262959054</v>
      </c>
      <c r="AC952" s="19">
        <v>193455.18354394526</v>
      </c>
      <c r="AD952" s="19">
        <v>355213.64841599728</v>
      </c>
      <c r="AE952" s="19">
        <v>207089.27016113224</v>
      </c>
      <c r="AF952" s="19">
        <v>5282881.8012284087</v>
      </c>
      <c r="AG952" s="19">
        <v>8242064.7477041502</v>
      </c>
      <c r="AH952" s="19">
        <v>10248587.395627899</v>
      </c>
      <c r="AI952" s="19">
        <v>7995737.4486643933</v>
      </c>
      <c r="AJ952" s="19">
        <v>4661508.4753296645</v>
      </c>
      <c r="AK952" s="19">
        <v>2717655.6765505108</v>
      </c>
      <c r="AL952" s="19">
        <v>1584391.0646896116</v>
      </c>
      <c r="AM952" s="19">
        <v>923698.71118278324</v>
      </c>
      <c r="AN952" s="19">
        <v>971095.12672993215</v>
      </c>
      <c r="AO952" s="19">
        <v>566147.67464120057</v>
      </c>
      <c r="AP952" s="19">
        <v>330063.63710316335</v>
      </c>
    </row>
    <row r="953" spans="1:42" hidden="1">
      <c r="A953" s="15" t="s">
        <v>697</v>
      </c>
      <c r="B953" s="16" t="s">
        <v>698</v>
      </c>
      <c r="C953" s="17" t="s">
        <v>212</v>
      </c>
      <c r="D953" s="17" t="s">
        <v>242</v>
      </c>
      <c r="E953" s="17" t="s">
        <v>703</v>
      </c>
      <c r="F953" s="18" t="s">
        <v>753</v>
      </c>
      <c r="G953" s="19">
        <v>0</v>
      </c>
      <c r="H953" s="19">
        <v>0</v>
      </c>
      <c r="I953" s="19">
        <v>0</v>
      </c>
      <c r="J953" s="19">
        <v>0</v>
      </c>
      <c r="K953" s="19">
        <v>0</v>
      </c>
      <c r="L953" s="19">
        <v>0</v>
      </c>
      <c r="M953" s="19">
        <v>0</v>
      </c>
      <c r="N953" s="19">
        <v>0</v>
      </c>
      <c r="O953" s="19">
        <v>0</v>
      </c>
      <c r="P953" s="19">
        <v>0</v>
      </c>
      <c r="Q953" s="19">
        <v>0</v>
      </c>
      <c r="R953" s="19">
        <v>0</v>
      </c>
      <c r="S953" s="19">
        <v>0</v>
      </c>
      <c r="T953" s="19">
        <v>0</v>
      </c>
      <c r="U953" s="19">
        <v>0</v>
      </c>
      <c r="V953" s="19">
        <v>0</v>
      </c>
      <c r="W953" s="19">
        <v>0</v>
      </c>
      <c r="X953" s="19">
        <v>0</v>
      </c>
      <c r="Y953" s="19">
        <v>0</v>
      </c>
      <c r="Z953" s="19">
        <v>0</v>
      </c>
      <c r="AA953" s="19">
        <v>0</v>
      </c>
      <c r="AB953" s="19">
        <v>0</v>
      </c>
      <c r="AC953" s="19">
        <v>0</v>
      </c>
      <c r="AD953" s="19">
        <v>0</v>
      </c>
      <c r="AE953" s="19">
        <v>0</v>
      </c>
      <c r="AF953" s="19">
        <v>0</v>
      </c>
      <c r="AG953" s="19">
        <v>0</v>
      </c>
      <c r="AH953" s="19">
        <v>0</v>
      </c>
      <c r="AI953" s="19">
        <v>0</v>
      </c>
      <c r="AJ953" s="19">
        <v>0</v>
      </c>
      <c r="AK953" s="19">
        <v>0</v>
      </c>
      <c r="AL953" s="19">
        <v>0</v>
      </c>
      <c r="AM953" s="19">
        <v>0</v>
      </c>
      <c r="AN953" s="19">
        <v>0</v>
      </c>
      <c r="AO953" s="19">
        <v>0</v>
      </c>
      <c r="AP953" s="19">
        <v>0</v>
      </c>
    </row>
    <row r="954" spans="1:42" hidden="1">
      <c r="A954" s="15" t="s">
        <v>697</v>
      </c>
      <c r="B954" s="16" t="s">
        <v>698</v>
      </c>
      <c r="C954" s="17" t="s">
        <v>212</v>
      </c>
      <c r="D954" s="17" t="s">
        <v>242</v>
      </c>
      <c r="E954" s="17" t="s">
        <v>766</v>
      </c>
      <c r="F954" s="18" t="s">
        <v>956</v>
      </c>
      <c r="G954" s="19">
        <v>0</v>
      </c>
      <c r="H954" s="19">
        <v>0</v>
      </c>
      <c r="I954" s="19">
        <v>0</v>
      </c>
      <c r="J954" s="19">
        <v>0</v>
      </c>
      <c r="K954" s="19">
        <v>0</v>
      </c>
      <c r="L954" s="19">
        <v>0</v>
      </c>
      <c r="M954" s="19">
        <v>0</v>
      </c>
      <c r="N954" s="19">
        <v>0</v>
      </c>
      <c r="O954" s="19">
        <v>0</v>
      </c>
      <c r="P954" s="19">
        <v>0</v>
      </c>
      <c r="Q954" s="19">
        <v>0</v>
      </c>
      <c r="R954" s="19">
        <v>0</v>
      </c>
      <c r="S954" s="19">
        <v>0</v>
      </c>
      <c r="T954" s="19">
        <v>0</v>
      </c>
      <c r="U954" s="19">
        <v>0</v>
      </c>
      <c r="V954" s="19">
        <v>0</v>
      </c>
      <c r="W954" s="19">
        <v>0</v>
      </c>
      <c r="X954" s="19">
        <v>0</v>
      </c>
      <c r="Y954" s="19">
        <v>0</v>
      </c>
      <c r="Z954" s="19">
        <v>0</v>
      </c>
      <c r="AA954" s="19">
        <v>0</v>
      </c>
      <c r="AB954" s="19">
        <v>0</v>
      </c>
      <c r="AC954" s="19">
        <v>0</v>
      </c>
      <c r="AD954" s="19">
        <v>0</v>
      </c>
      <c r="AE954" s="19">
        <v>0</v>
      </c>
      <c r="AF954" s="19">
        <v>0</v>
      </c>
      <c r="AG954" s="19">
        <v>0</v>
      </c>
      <c r="AH954" s="19">
        <v>0</v>
      </c>
      <c r="AI954" s="19">
        <v>0</v>
      </c>
      <c r="AJ954" s="19">
        <v>0</v>
      </c>
      <c r="AK954" s="19">
        <v>0</v>
      </c>
      <c r="AL954" s="19">
        <v>0</v>
      </c>
      <c r="AM954" s="19">
        <v>0</v>
      </c>
      <c r="AN954" s="19">
        <v>0</v>
      </c>
      <c r="AO954" s="19">
        <v>0</v>
      </c>
      <c r="AP954" s="19">
        <v>0</v>
      </c>
    </row>
    <row r="955" spans="1:42" hidden="1">
      <c r="A955" s="15" t="s">
        <v>697</v>
      </c>
      <c r="B955" s="16" t="s">
        <v>698</v>
      </c>
      <c r="C955" s="17" t="s">
        <v>212</v>
      </c>
      <c r="D955" s="17" t="s">
        <v>242</v>
      </c>
      <c r="E955" s="17" t="s">
        <v>754</v>
      </c>
      <c r="F955" s="18" t="s">
        <v>755</v>
      </c>
      <c r="G955" s="19">
        <v>0</v>
      </c>
      <c r="H955" s="19">
        <v>0</v>
      </c>
      <c r="I955" s="19">
        <v>0</v>
      </c>
      <c r="J955" s="19">
        <v>0</v>
      </c>
      <c r="K955" s="19">
        <v>0</v>
      </c>
      <c r="L955" s="19">
        <v>0</v>
      </c>
      <c r="M955" s="19">
        <v>0</v>
      </c>
      <c r="N955" s="19">
        <v>0</v>
      </c>
      <c r="O955" s="19">
        <v>0</v>
      </c>
      <c r="P955" s="19">
        <v>0</v>
      </c>
      <c r="Q955" s="19">
        <v>0</v>
      </c>
      <c r="R955" s="19">
        <v>0</v>
      </c>
      <c r="S955" s="19">
        <v>0</v>
      </c>
      <c r="T955" s="19">
        <v>0</v>
      </c>
      <c r="U955" s="19">
        <v>0</v>
      </c>
      <c r="V955" s="19">
        <v>0</v>
      </c>
      <c r="W955" s="19">
        <v>0</v>
      </c>
      <c r="X955" s="19">
        <v>0</v>
      </c>
      <c r="Y955" s="19">
        <v>0</v>
      </c>
      <c r="Z955" s="19">
        <v>0</v>
      </c>
      <c r="AA955" s="19">
        <v>0</v>
      </c>
      <c r="AB955" s="19">
        <v>0</v>
      </c>
      <c r="AC955" s="19">
        <v>0</v>
      </c>
      <c r="AD955" s="19">
        <v>0</v>
      </c>
      <c r="AE955" s="19">
        <v>0</v>
      </c>
      <c r="AF955" s="19">
        <v>0</v>
      </c>
      <c r="AG955" s="19">
        <v>0</v>
      </c>
      <c r="AH955" s="19">
        <v>0</v>
      </c>
      <c r="AI955" s="19">
        <v>0</v>
      </c>
      <c r="AJ955" s="19">
        <v>0</v>
      </c>
      <c r="AK955" s="19">
        <v>0</v>
      </c>
      <c r="AL955" s="19">
        <v>0</v>
      </c>
      <c r="AM955" s="19">
        <v>0</v>
      </c>
      <c r="AN955" s="19">
        <v>0</v>
      </c>
      <c r="AO955" s="19">
        <v>0</v>
      </c>
      <c r="AP955" s="19">
        <v>0</v>
      </c>
    </row>
    <row r="956" spans="1:42" hidden="1">
      <c r="A956" s="15" t="s">
        <v>697</v>
      </c>
      <c r="B956" s="16" t="s">
        <v>698</v>
      </c>
      <c r="C956" s="17" t="s">
        <v>212</v>
      </c>
      <c r="D956" s="17" t="s">
        <v>244</v>
      </c>
      <c r="E956" s="17" t="s">
        <v>701</v>
      </c>
      <c r="F956" s="18" t="s">
        <v>957</v>
      </c>
      <c r="G956" s="19">
        <v>0</v>
      </c>
      <c r="H956" s="19">
        <v>0</v>
      </c>
      <c r="I956" s="19">
        <v>0</v>
      </c>
      <c r="J956" s="19">
        <v>0</v>
      </c>
      <c r="K956" s="19">
        <v>0</v>
      </c>
      <c r="L956" s="19">
        <v>0</v>
      </c>
      <c r="M956" s="19">
        <v>0</v>
      </c>
      <c r="N956" s="19">
        <v>0</v>
      </c>
      <c r="O956" s="19">
        <v>0</v>
      </c>
      <c r="P956" s="19">
        <v>0</v>
      </c>
      <c r="Q956" s="19">
        <v>0</v>
      </c>
      <c r="R956" s="19">
        <v>0</v>
      </c>
      <c r="S956" s="19">
        <v>0</v>
      </c>
      <c r="T956" s="19">
        <v>0</v>
      </c>
      <c r="U956" s="19">
        <v>0</v>
      </c>
      <c r="V956" s="19">
        <v>0</v>
      </c>
      <c r="W956" s="19">
        <v>0</v>
      </c>
      <c r="X956" s="19">
        <v>0</v>
      </c>
      <c r="Y956" s="19">
        <v>0</v>
      </c>
      <c r="Z956" s="19">
        <v>0</v>
      </c>
      <c r="AA956" s="19">
        <v>0</v>
      </c>
      <c r="AB956" s="19">
        <v>0</v>
      </c>
      <c r="AC956" s="19">
        <v>0</v>
      </c>
      <c r="AD956" s="19">
        <v>0</v>
      </c>
      <c r="AE956" s="19">
        <v>0</v>
      </c>
      <c r="AF956" s="19">
        <v>0</v>
      </c>
      <c r="AG956" s="19">
        <v>0</v>
      </c>
      <c r="AH956" s="19">
        <v>0</v>
      </c>
      <c r="AI956" s="19">
        <v>0</v>
      </c>
      <c r="AJ956" s="19">
        <v>0</v>
      </c>
      <c r="AK956" s="19">
        <v>0</v>
      </c>
      <c r="AL956" s="19">
        <v>0</v>
      </c>
      <c r="AM956" s="19">
        <v>0</v>
      </c>
      <c r="AN956" s="19">
        <v>0</v>
      </c>
      <c r="AO956" s="19">
        <v>0</v>
      </c>
      <c r="AP956" s="19">
        <v>0</v>
      </c>
    </row>
    <row r="957" spans="1:42" hidden="1">
      <c r="A957" s="15" t="s">
        <v>697</v>
      </c>
      <c r="B957" s="16" t="s">
        <v>698</v>
      </c>
      <c r="C957" s="17" t="s">
        <v>212</v>
      </c>
      <c r="D957" s="17" t="s">
        <v>244</v>
      </c>
      <c r="E957" s="17" t="s">
        <v>701</v>
      </c>
      <c r="F957" s="18" t="s">
        <v>958</v>
      </c>
      <c r="G957" s="19">
        <v>0</v>
      </c>
      <c r="H957" s="19">
        <v>0</v>
      </c>
      <c r="I957" s="19">
        <v>0</v>
      </c>
      <c r="J957" s="19">
        <v>0</v>
      </c>
      <c r="K957" s="19">
        <v>0</v>
      </c>
      <c r="L957" s="19">
        <v>0</v>
      </c>
      <c r="M957" s="19">
        <v>0</v>
      </c>
      <c r="N957" s="19">
        <v>0</v>
      </c>
      <c r="O957" s="19">
        <v>0</v>
      </c>
      <c r="P957" s="19">
        <v>0</v>
      </c>
      <c r="Q957" s="19">
        <v>0</v>
      </c>
      <c r="R957" s="19">
        <v>0</v>
      </c>
      <c r="S957" s="19">
        <v>0</v>
      </c>
      <c r="T957" s="19">
        <v>0</v>
      </c>
      <c r="U957" s="19">
        <v>0</v>
      </c>
      <c r="V957" s="19">
        <v>0</v>
      </c>
      <c r="W957" s="19">
        <v>0</v>
      </c>
      <c r="X957" s="19">
        <v>0</v>
      </c>
      <c r="Y957" s="19">
        <v>0</v>
      </c>
      <c r="Z957" s="19">
        <v>0</v>
      </c>
      <c r="AA957" s="19">
        <v>0</v>
      </c>
      <c r="AB957" s="19">
        <v>0</v>
      </c>
      <c r="AC957" s="19">
        <v>0</v>
      </c>
      <c r="AD957" s="19">
        <v>0</v>
      </c>
      <c r="AE957" s="19">
        <v>0</v>
      </c>
      <c r="AF957" s="19">
        <v>0</v>
      </c>
      <c r="AG957" s="19">
        <v>0</v>
      </c>
      <c r="AH957" s="19">
        <v>0</v>
      </c>
      <c r="AI957" s="19">
        <v>0</v>
      </c>
      <c r="AJ957" s="19">
        <v>0</v>
      </c>
      <c r="AK957" s="19">
        <v>0</v>
      </c>
      <c r="AL957" s="19">
        <v>0</v>
      </c>
      <c r="AM957" s="19">
        <v>0</v>
      </c>
      <c r="AN957" s="19">
        <v>0</v>
      </c>
      <c r="AO957" s="19">
        <v>0</v>
      </c>
      <c r="AP957" s="19">
        <v>0</v>
      </c>
    </row>
    <row r="958" spans="1:42" hidden="1">
      <c r="A958" s="15" t="s">
        <v>697</v>
      </c>
      <c r="B958" s="16" t="s">
        <v>698</v>
      </c>
      <c r="C958" s="17" t="s">
        <v>212</v>
      </c>
      <c r="D958" s="17" t="s">
        <v>244</v>
      </c>
      <c r="E958" s="17" t="s">
        <v>701</v>
      </c>
      <c r="F958" s="18" t="s">
        <v>959</v>
      </c>
      <c r="G958" s="19">
        <v>0</v>
      </c>
      <c r="H958" s="19">
        <v>0</v>
      </c>
      <c r="I958" s="19">
        <v>0</v>
      </c>
      <c r="J958" s="19">
        <v>0</v>
      </c>
      <c r="K958" s="19">
        <v>0</v>
      </c>
      <c r="L958" s="19">
        <v>0</v>
      </c>
      <c r="M958" s="19">
        <v>0</v>
      </c>
      <c r="N958" s="19">
        <v>0</v>
      </c>
      <c r="O958" s="19">
        <v>0</v>
      </c>
      <c r="P958" s="19">
        <v>0</v>
      </c>
      <c r="Q958" s="19">
        <v>0</v>
      </c>
      <c r="R958" s="19">
        <v>0</v>
      </c>
      <c r="S958" s="19">
        <v>0</v>
      </c>
      <c r="T958" s="19">
        <v>0</v>
      </c>
      <c r="U958" s="19">
        <v>0</v>
      </c>
      <c r="V958" s="19">
        <v>0</v>
      </c>
      <c r="W958" s="19">
        <v>0</v>
      </c>
      <c r="X958" s="19">
        <v>0</v>
      </c>
      <c r="Y958" s="19">
        <v>0</v>
      </c>
      <c r="Z958" s="19">
        <v>0</v>
      </c>
      <c r="AA958" s="19">
        <v>0</v>
      </c>
      <c r="AB958" s="19">
        <v>0</v>
      </c>
      <c r="AC958" s="19">
        <v>0</v>
      </c>
      <c r="AD958" s="19">
        <v>0</v>
      </c>
      <c r="AE958" s="19">
        <v>0</v>
      </c>
      <c r="AF958" s="19">
        <v>0</v>
      </c>
      <c r="AG958" s="19">
        <v>0</v>
      </c>
      <c r="AH958" s="19">
        <v>0</v>
      </c>
      <c r="AI958" s="19">
        <v>0</v>
      </c>
      <c r="AJ958" s="19">
        <v>0</v>
      </c>
      <c r="AK958" s="19">
        <v>0</v>
      </c>
      <c r="AL958" s="19">
        <v>0</v>
      </c>
      <c r="AM958" s="19">
        <v>0</v>
      </c>
      <c r="AN958" s="19">
        <v>0</v>
      </c>
      <c r="AO958" s="19">
        <v>0</v>
      </c>
      <c r="AP958" s="19">
        <v>0</v>
      </c>
    </row>
    <row r="959" spans="1:42" hidden="1">
      <c r="A959" s="15" t="s">
        <v>697</v>
      </c>
      <c r="B959" s="16" t="s">
        <v>698</v>
      </c>
      <c r="C959" s="17" t="s">
        <v>212</v>
      </c>
      <c r="D959" s="17" t="s">
        <v>244</v>
      </c>
      <c r="E959" s="17" t="s">
        <v>705</v>
      </c>
      <c r="F959" s="18" t="s">
        <v>960</v>
      </c>
      <c r="G959" s="19">
        <v>0</v>
      </c>
      <c r="H959" s="19">
        <v>0</v>
      </c>
      <c r="I959" s="19">
        <v>0</v>
      </c>
      <c r="J959" s="19">
        <v>0</v>
      </c>
      <c r="K959" s="19">
        <v>0</v>
      </c>
      <c r="L959" s="19">
        <v>0</v>
      </c>
      <c r="M959" s="19">
        <v>0</v>
      </c>
      <c r="N959" s="19">
        <v>0</v>
      </c>
      <c r="O959" s="19">
        <v>0</v>
      </c>
      <c r="P959" s="19">
        <v>0</v>
      </c>
      <c r="Q959" s="19">
        <v>0</v>
      </c>
      <c r="R959" s="19">
        <v>0</v>
      </c>
      <c r="S959" s="19">
        <v>0</v>
      </c>
      <c r="T959" s="19">
        <v>0</v>
      </c>
      <c r="U959" s="19">
        <v>0</v>
      </c>
      <c r="V959" s="19">
        <v>0</v>
      </c>
      <c r="W959" s="19">
        <v>0</v>
      </c>
      <c r="X959" s="19">
        <v>0</v>
      </c>
      <c r="Y959" s="19">
        <v>0</v>
      </c>
      <c r="Z959" s="19">
        <v>0</v>
      </c>
      <c r="AA959" s="19">
        <v>0</v>
      </c>
      <c r="AB959" s="19">
        <v>0</v>
      </c>
      <c r="AC959" s="19">
        <v>0</v>
      </c>
      <c r="AD959" s="19">
        <v>0</v>
      </c>
      <c r="AE959" s="19">
        <v>0</v>
      </c>
      <c r="AF959" s="19">
        <v>0</v>
      </c>
      <c r="AG959" s="19">
        <v>0</v>
      </c>
      <c r="AH959" s="19">
        <v>0</v>
      </c>
      <c r="AI959" s="19">
        <v>0</v>
      </c>
      <c r="AJ959" s="19">
        <v>0</v>
      </c>
      <c r="AK959" s="19">
        <v>0</v>
      </c>
      <c r="AL959" s="19">
        <v>0</v>
      </c>
      <c r="AM959" s="19">
        <v>0</v>
      </c>
      <c r="AN959" s="19">
        <v>0</v>
      </c>
      <c r="AO959" s="19">
        <v>0</v>
      </c>
      <c r="AP959" s="19">
        <v>0</v>
      </c>
    </row>
    <row r="960" spans="1:42" hidden="1">
      <c r="A960" s="15" t="s">
        <v>697</v>
      </c>
      <c r="B960" s="16" t="s">
        <v>698</v>
      </c>
      <c r="C960" s="17" t="s">
        <v>212</v>
      </c>
      <c r="D960" s="17" t="s">
        <v>244</v>
      </c>
      <c r="E960" s="17" t="s">
        <v>705</v>
      </c>
      <c r="F960" s="18" t="s">
        <v>961</v>
      </c>
      <c r="G960" s="19">
        <v>0</v>
      </c>
      <c r="H960" s="19">
        <v>0</v>
      </c>
      <c r="I960" s="19">
        <v>0</v>
      </c>
      <c r="J960" s="19">
        <v>0</v>
      </c>
      <c r="K960" s="19">
        <v>0</v>
      </c>
      <c r="L960" s="19">
        <v>0</v>
      </c>
      <c r="M960" s="19">
        <v>0</v>
      </c>
      <c r="N960" s="19">
        <v>0</v>
      </c>
      <c r="O960" s="19">
        <v>0</v>
      </c>
      <c r="P960" s="19">
        <v>0</v>
      </c>
      <c r="Q960" s="19">
        <v>0</v>
      </c>
      <c r="R960" s="19">
        <v>0</v>
      </c>
      <c r="S960" s="19">
        <v>0</v>
      </c>
      <c r="T960" s="19">
        <v>0</v>
      </c>
      <c r="U960" s="19">
        <v>0</v>
      </c>
      <c r="V960" s="19">
        <v>0</v>
      </c>
      <c r="W960" s="19">
        <v>0</v>
      </c>
      <c r="X960" s="19">
        <v>0</v>
      </c>
      <c r="Y960" s="19">
        <v>0</v>
      </c>
      <c r="Z960" s="19">
        <v>0</v>
      </c>
      <c r="AA960" s="19">
        <v>0</v>
      </c>
      <c r="AB960" s="19">
        <v>0</v>
      </c>
      <c r="AC960" s="19">
        <v>0</v>
      </c>
      <c r="AD960" s="19">
        <v>0</v>
      </c>
      <c r="AE960" s="19">
        <v>0</v>
      </c>
      <c r="AF960" s="19">
        <v>0</v>
      </c>
      <c r="AG960" s="19">
        <v>0</v>
      </c>
      <c r="AH960" s="19">
        <v>0</v>
      </c>
      <c r="AI960" s="19">
        <v>0</v>
      </c>
      <c r="AJ960" s="19">
        <v>0</v>
      </c>
      <c r="AK960" s="19">
        <v>0</v>
      </c>
      <c r="AL960" s="19">
        <v>0</v>
      </c>
      <c r="AM960" s="19">
        <v>0</v>
      </c>
      <c r="AN960" s="19">
        <v>0</v>
      </c>
      <c r="AO960" s="19">
        <v>0</v>
      </c>
      <c r="AP960" s="19">
        <v>0</v>
      </c>
    </row>
    <row r="961" spans="1:42" hidden="1">
      <c r="A961" s="15" t="s">
        <v>697</v>
      </c>
      <c r="B961" s="16" t="s">
        <v>698</v>
      </c>
      <c r="C961" s="17" t="s">
        <v>212</v>
      </c>
      <c r="D961" s="17" t="s">
        <v>244</v>
      </c>
      <c r="E961" s="17" t="s">
        <v>705</v>
      </c>
      <c r="F961" s="18" t="s">
        <v>962</v>
      </c>
      <c r="G961" s="19">
        <v>0</v>
      </c>
      <c r="H961" s="19">
        <v>0</v>
      </c>
      <c r="I961" s="19">
        <v>0</v>
      </c>
      <c r="J961" s="19">
        <v>0</v>
      </c>
      <c r="K961" s="19">
        <v>0</v>
      </c>
      <c r="L961" s="19">
        <v>0</v>
      </c>
      <c r="M961" s="19">
        <v>0</v>
      </c>
      <c r="N961" s="19">
        <v>0</v>
      </c>
      <c r="O961" s="19">
        <v>0</v>
      </c>
      <c r="P961" s="19">
        <v>0</v>
      </c>
      <c r="Q961" s="19">
        <v>0</v>
      </c>
      <c r="R961" s="19">
        <v>0</v>
      </c>
      <c r="S961" s="19">
        <v>0</v>
      </c>
      <c r="T961" s="19">
        <v>0</v>
      </c>
      <c r="U961" s="19">
        <v>0</v>
      </c>
      <c r="V961" s="19">
        <v>0</v>
      </c>
      <c r="W961" s="19">
        <v>0</v>
      </c>
      <c r="X961" s="19">
        <v>0</v>
      </c>
      <c r="Y961" s="19">
        <v>0</v>
      </c>
      <c r="Z961" s="19">
        <v>0</v>
      </c>
      <c r="AA961" s="19">
        <v>0</v>
      </c>
      <c r="AB961" s="19">
        <v>0</v>
      </c>
      <c r="AC961" s="19">
        <v>0</v>
      </c>
      <c r="AD961" s="19">
        <v>0</v>
      </c>
      <c r="AE961" s="19">
        <v>0</v>
      </c>
      <c r="AF961" s="19">
        <v>0</v>
      </c>
      <c r="AG961" s="19">
        <v>0</v>
      </c>
      <c r="AH961" s="19">
        <v>0</v>
      </c>
      <c r="AI961" s="19">
        <v>0</v>
      </c>
      <c r="AJ961" s="19">
        <v>0</v>
      </c>
      <c r="AK961" s="19">
        <v>0</v>
      </c>
      <c r="AL961" s="19">
        <v>0</v>
      </c>
      <c r="AM961" s="19">
        <v>0</v>
      </c>
      <c r="AN961" s="19">
        <v>0</v>
      </c>
      <c r="AO961" s="19">
        <v>0</v>
      </c>
      <c r="AP961" s="19">
        <v>0</v>
      </c>
    </row>
    <row r="962" spans="1:42" hidden="1">
      <c r="A962" s="15" t="s">
        <v>697</v>
      </c>
      <c r="B962" s="16" t="s">
        <v>698</v>
      </c>
      <c r="C962" s="17" t="s">
        <v>212</v>
      </c>
      <c r="D962" s="17" t="s">
        <v>244</v>
      </c>
      <c r="E962" s="17" t="s">
        <v>707</v>
      </c>
      <c r="F962" s="18" t="s">
        <v>963</v>
      </c>
      <c r="G962" s="19">
        <v>0</v>
      </c>
      <c r="H962" s="19">
        <v>0</v>
      </c>
      <c r="I962" s="19">
        <v>0</v>
      </c>
      <c r="J962" s="19">
        <v>0</v>
      </c>
      <c r="K962" s="19">
        <v>0</v>
      </c>
      <c r="L962" s="19">
        <v>0</v>
      </c>
      <c r="M962" s="19">
        <v>0</v>
      </c>
      <c r="N962" s="19">
        <v>0</v>
      </c>
      <c r="O962" s="19">
        <v>0</v>
      </c>
      <c r="P962" s="19">
        <v>0</v>
      </c>
      <c r="Q962" s="19">
        <v>0</v>
      </c>
      <c r="R962" s="19">
        <v>0</v>
      </c>
      <c r="S962" s="19">
        <v>0</v>
      </c>
      <c r="T962" s="19">
        <v>0</v>
      </c>
      <c r="U962" s="19">
        <v>0</v>
      </c>
      <c r="V962" s="19">
        <v>0</v>
      </c>
      <c r="W962" s="19">
        <v>0</v>
      </c>
      <c r="X962" s="19">
        <v>0</v>
      </c>
      <c r="Y962" s="19">
        <v>0</v>
      </c>
      <c r="Z962" s="19">
        <v>0</v>
      </c>
      <c r="AA962" s="19">
        <v>0</v>
      </c>
      <c r="AB962" s="19">
        <v>0</v>
      </c>
      <c r="AC962" s="19">
        <v>0</v>
      </c>
      <c r="AD962" s="19">
        <v>0</v>
      </c>
      <c r="AE962" s="19">
        <v>0</v>
      </c>
      <c r="AF962" s="19">
        <v>0</v>
      </c>
      <c r="AG962" s="19">
        <v>0</v>
      </c>
      <c r="AH962" s="19">
        <v>0</v>
      </c>
      <c r="AI962" s="19">
        <v>0</v>
      </c>
      <c r="AJ962" s="19">
        <v>0</v>
      </c>
      <c r="AK962" s="19">
        <v>0</v>
      </c>
      <c r="AL962" s="19">
        <v>0</v>
      </c>
      <c r="AM962" s="19">
        <v>0</v>
      </c>
      <c r="AN962" s="19">
        <v>0</v>
      </c>
      <c r="AO962" s="19">
        <v>0</v>
      </c>
      <c r="AP962" s="19">
        <v>0</v>
      </c>
    </row>
    <row r="963" spans="1:42" hidden="1">
      <c r="A963" s="15" t="s">
        <v>697</v>
      </c>
      <c r="B963" s="16" t="s">
        <v>698</v>
      </c>
      <c r="C963" s="17" t="s">
        <v>212</v>
      </c>
      <c r="D963" s="17" t="s">
        <v>244</v>
      </c>
      <c r="E963" s="17" t="s">
        <v>709</v>
      </c>
      <c r="F963" s="18" t="s">
        <v>964</v>
      </c>
      <c r="G963" s="19">
        <v>0</v>
      </c>
      <c r="H963" s="19">
        <v>0</v>
      </c>
      <c r="I963" s="19">
        <v>0</v>
      </c>
      <c r="J963" s="19">
        <v>0</v>
      </c>
      <c r="K963" s="19">
        <v>0</v>
      </c>
      <c r="L963" s="19">
        <v>0</v>
      </c>
      <c r="M963" s="19">
        <v>0</v>
      </c>
      <c r="N963" s="19">
        <v>0</v>
      </c>
      <c r="O963" s="19">
        <v>0</v>
      </c>
      <c r="P963" s="19">
        <v>0</v>
      </c>
      <c r="Q963" s="19">
        <v>0</v>
      </c>
      <c r="R963" s="19">
        <v>0</v>
      </c>
      <c r="S963" s="19">
        <v>0</v>
      </c>
      <c r="T963" s="19">
        <v>0</v>
      </c>
      <c r="U963" s="19">
        <v>0</v>
      </c>
      <c r="V963" s="19">
        <v>0</v>
      </c>
      <c r="W963" s="19">
        <v>0</v>
      </c>
      <c r="X963" s="19">
        <v>0</v>
      </c>
      <c r="Y963" s="19">
        <v>0</v>
      </c>
      <c r="Z963" s="19">
        <v>0</v>
      </c>
      <c r="AA963" s="19">
        <v>0</v>
      </c>
      <c r="AB963" s="19">
        <v>0</v>
      </c>
      <c r="AC963" s="19">
        <v>0</v>
      </c>
      <c r="AD963" s="19">
        <v>0</v>
      </c>
      <c r="AE963" s="19">
        <v>0</v>
      </c>
      <c r="AF963" s="19">
        <v>0</v>
      </c>
      <c r="AG963" s="19">
        <v>0</v>
      </c>
      <c r="AH963" s="19">
        <v>0</v>
      </c>
      <c r="AI963" s="19">
        <v>0</v>
      </c>
      <c r="AJ963" s="19">
        <v>0</v>
      </c>
      <c r="AK963" s="19">
        <v>0</v>
      </c>
      <c r="AL963" s="19">
        <v>0</v>
      </c>
      <c r="AM963" s="19">
        <v>0</v>
      </c>
      <c r="AN963" s="19">
        <v>0</v>
      </c>
      <c r="AO963" s="19">
        <v>0</v>
      </c>
      <c r="AP963" s="19">
        <v>0</v>
      </c>
    </row>
    <row r="964" spans="1:42" hidden="1">
      <c r="A964" s="15" t="s">
        <v>697</v>
      </c>
      <c r="B964" s="16" t="s">
        <v>698</v>
      </c>
      <c r="C964" s="17" t="s">
        <v>212</v>
      </c>
      <c r="D964" s="17" t="s">
        <v>244</v>
      </c>
      <c r="E964" s="17" t="s">
        <v>711</v>
      </c>
      <c r="F964" s="18" t="s">
        <v>965</v>
      </c>
      <c r="G964" s="19">
        <v>0</v>
      </c>
      <c r="H964" s="19">
        <v>0</v>
      </c>
      <c r="I964" s="19">
        <v>0</v>
      </c>
      <c r="J964" s="19">
        <v>0</v>
      </c>
      <c r="K964" s="19">
        <v>0</v>
      </c>
      <c r="L964" s="19">
        <v>0</v>
      </c>
      <c r="M964" s="19">
        <v>0</v>
      </c>
      <c r="N964" s="19">
        <v>0</v>
      </c>
      <c r="O964" s="19">
        <v>0</v>
      </c>
      <c r="P964" s="19">
        <v>0</v>
      </c>
      <c r="Q964" s="19">
        <v>0</v>
      </c>
      <c r="R964" s="19">
        <v>0</v>
      </c>
      <c r="S964" s="19">
        <v>0</v>
      </c>
      <c r="T964" s="19">
        <v>0</v>
      </c>
      <c r="U964" s="19">
        <v>0</v>
      </c>
      <c r="V964" s="19">
        <v>0</v>
      </c>
      <c r="W964" s="19">
        <v>0</v>
      </c>
      <c r="X964" s="19">
        <v>0</v>
      </c>
      <c r="Y964" s="19">
        <v>0</v>
      </c>
      <c r="Z964" s="19">
        <v>0</v>
      </c>
      <c r="AA964" s="19">
        <v>0</v>
      </c>
      <c r="AB964" s="19">
        <v>0</v>
      </c>
      <c r="AC964" s="19">
        <v>0</v>
      </c>
      <c r="AD964" s="19">
        <v>0</v>
      </c>
      <c r="AE964" s="19">
        <v>0</v>
      </c>
      <c r="AF964" s="19">
        <v>0</v>
      </c>
      <c r="AG964" s="19">
        <v>0</v>
      </c>
      <c r="AH964" s="19">
        <v>0</v>
      </c>
      <c r="AI964" s="19">
        <v>0</v>
      </c>
      <c r="AJ964" s="19">
        <v>0</v>
      </c>
      <c r="AK964" s="19">
        <v>0</v>
      </c>
      <c r="AL964" s="19">
        <v>0</v>
      </c>
      <c r="AM964" s="19">
        <v>0</v>
      </c>
      <c r="AN964" s="19">
        <v>0</v>
      </c>
      <c r="AO964" s="19">
        <v>0</v>
      </c>
      <c r="AP964" s="19">
        <v>0</v>
      </c>
    </row>
    <row r="965" spans="1:42" hidden="1">
      <c r="A965" s="15" t="s">
        <v>697</v>
      </c>
      <c r="B965" s="16" t="s">
        <v>698</v>
      </c>
      <c r="C965" s="17" t="s">
        <v>212</v>
      </c>
      <c r="D965" s="17" t="s">
        <v>244</v>
      </c>
      <c r="E965" s="17" t="s">
        <v>766</v>
      </c>
      <c r="F965" s="18" t="s">
        <v>966</v>
      </c>
      <c r="G965" s="19">
        <v>0</v>
      </c>
      <c r="H965" s="19">
        <v>0</v>
      </c>
      <c r="I965" s="19">
        <v>0</v>
      </c>
      <c r="J965" s="19">
        <v>0</v>
      </c>
      <c r="K965" s="19">
        <v>0</v>
      </c>
      <c r="L965" s="19">
        <v>0</v>
      </c>
      <c r="M965" s="19">
        <v>0</v>
      </c>
      <c r="N965" s="19">
        <v>0</v>
      </c>
      <c r="O965" s="19">
        <v>0</v>
      </c>
      <c r="P965" s="19">
        <v>0</v>
      </c>
      <c r="Q965" s="19">
        <v>0</v>
      </c>
      <c r="R965" s="19">
        <v>0</v>
      </c>
      <c r="S965" s="19">
        <v>0</v>
      </c>
      <c r="T965" s="19">
        <v>0</v>
      </c>
      <c r="U965" s="19">
        <v>0</v>
      </c>
      <c r="V965" s="19">
        <v>0</v>
      </c>
      <c r="W965" s="19">
        <v>0</v>
      </c>
      <c r="X965" s="19">
        <v>0</v>
      </c>
      <c r="Y965" s="19">
        <v>0</v>
      </c>
      <c r="Z965" s="19">
        <v>0</v>
      </c>
      <c r="AA965" s="19">
        <v>0</v>
      </c>
      <c r="AB965" s="19">
        <v>0</v>
      </c>
      <c r="AC965" s="19">
        <v>0</v>
      </c>
      <c r="AD965" s="19">
        <v>0</v>
      </c>
      <c r="AE965" s="19">
        <v>0</v>
      </c>
      <c r="AF965" s="19">
        <v>0</v>
      </c>
      <c r="AG965" s="19">
        <v>0</v>
      </c>
      <c r="AH965" s="19">
        <v>0</v>
      </c>
      <c r="AI965" s="19">
        <v>0</v>
      </c>
      <c r="AJ965" s="19">
        <v>0</v>
      </c>
      <c r="AK965" s="19">
        <v>0</v>
      </c>
      <c r="AL965" s="19">
        <v>0</v>
      </c>
      <c r="AM965" s="19">
        <v>0</v>
      </c>
      <c r="AN965" s="19">
        <v>0</v>
      </c>
      <c r="AO965" s="19">
        <v>0</v>
      </c>
      <c r="AP965" s="19">
        <v>0</v>
      </c>
    </row>
    <row r="966" spans="1:42" hidden="1">
      <c r="A966" s="15" t="s">
        <v>697</v>
      </c>
      <c r="B966" s="16" t="s">
        <v>698</v>
      </c>
      <c r="C966" s="17" t="s">
        <v>212</v>
      </c>
      <c r="D966" s="17" t="s">
        <v>244</v>
      </c>
      <c r="E966" s="17" t="s">
        <v>754</v>
      </c>
      <c r="F966" s="18" t="s">
        <v>967</v>
      </c>
      <c r="G966" s="19">
        <v>0</v>
      </c>
      <c r="H966" s="19">
        <v>0</v>
      </c>
      <c r="I966" s="19">
        <v>0</v>
      </c>
      <c r="J966" s="19">
        <v>0</v>
      </c>
      <c r="K966" s="19">
        <v>0</v>
      </c>
      <c r="L966" s="19">
        <v>0</v>
      </c>
      <c r="M966" s="19">
        <v>0</v>
      </c>
      <c r="N966" s="19">
        <v>0</v>
      </c>
      <c r="O966" s="19">
        <v>0</v>
      </c>
      <c r="P966" s="19">
        <v>0</v>
      </c>
      <c r="Q966" s="19">
        <v>0</v>
      </c>
      <c r="R966" s="19">
        <v>0</v>
      </c>
      <c r="S966" s="19">
        <v>0</v>
      </c>
      <c r="T966" s="19">
        <v>0</v>
      </c>
      <c r="U966" s="19">
        <v>0</v>
      </c>
      <c r="V966" s="19">
        <v>0</v>
      </c>
      <c r="W966" s="19">
        <v>0</v>
      </c>
      <c r="X966" s="19">
        <v>0</v>
      </c>
      <c r="Y966" s="19">
        <v>0</v>
      </c>
      <c r="Z966" s="19">
        <v>0</v>
      </c>
      <c r="AA966" s="19">
        <v>0</v>
      </c>
      <c r="AB966" s="19">
        <v>0</v>
      </c>
      <c r="AC966" s="19">
        <v>0</v>
      </c>
      <c r="AD966" s="19">
        <v>0</v>
      </c>
      <c r="AE966" s="19">
        <v>0</v>
      </c>
      <c r="AF966" s="19">
        <v>0</v>
      </c>
      <c r="AG966" s="19">
        <v>0</v>
      </c>
      <c r="AH966" s="19">
        <v>0</v>
      </c>
      <c r="AI966" s="19">
        <v>0</v>
      </c>
      <c r="AJ966" s="19">
        <v>0</v>
      </c>
      <c r="AK966" s="19">
        <v>0</v>
      </c>
      <c r="AL966" s="19">
        <v>0</v>
      </c>
      <c r="AM966" s="19">
        <v>0</v>
      </c>
      <c r="AN966" s="19">
        <v>0</v>
      </c>
      <c r="AO966" s="19">
        <v>0</v>
      </c>
      <c r="AP966" s="19">
        <v>0</v>
      </c>
    </row>
    <row r="967" spans="1:42" hidden="1">
      <c r="A967" s="15" t="s">
        <v>697</v>
      </c>
      <c r="B967" s="16" t="s">
        <v>698</v>
      </c>
      <c r="C967" s="17" t="s">
        <v>212</v>
      </c>
      <c r="D967" s="17" t="s">
        <v>244</v>
      </c>
      <c r="E967" s="17" t="s">
        <v>754</v>
      </c>
      <c r="F967" s="18" t="s">
        <v>968</v>
      </c>
      <c r="G967" s="19">
        <v>0</v>
      </c>
      <c r="H967" s="19">
        <v>0</v>
      </c>
      <c r="I967" s="19">
        <v>0</v>
      </c>
      <c r="J967" s="19">
        <v>0</v>
      </c>
      <c r="K967" s="19">
        <v>0</v>
      </c>
      <c r="L967" s="19">
        <v>0</v>
      </c>
      <c r="M967" s="19">
        <v>0</v>
      </c>
      <c r="N967" s="19">
        <v>0</v>
      </c>
      <c r="O967" s="19">
        <v>0</v>
      </c>
      <c r="P967" s="19">
        <v>0</v>
      </c>
      <c r="Q967" s="19">
        <v>0</v>
      </c>
      <c r="R967" s="19">
        <v>0</v>
      </c>
      <c r="S967" s="19">
        <v>0</v>
      </c>
      <c r="T967" s="19">
        <v>0</v>
      </c>
      <c r="U967" s="19">
        <v>0</v>
      </c>
      <c r="V967" s="19">
        <v>0</v>
      </c>
      <c r="W967" s="19">
        <v>0</v>
      </c>
      <c r="X967" s="19">
        <v>0</v>
      </c>
      <c r="Y967" s="19">
        <v>0</v>
      </c>
      <c r="Z967" s="19">
        <v>0</v>
      </c>
      <c r="AA967" s="19">
        <v>0</v>
      </c>
      <c r="AB967" s="19">
        <v>0</v>
      </c>
      <c r="AC967" s="19">
        <v>0</v>
      </c>
      <c r="AD967" s="19">
        <v>0</v>
      </c>
      <c r="AE967" s="19">
        <v>0</v>
      </c>
      <c r="AF967" s="19">
        <v>0</v>
      </c>
      <c r="AG967" s="19">
        <v>0</v>
      </c>
      <c r="AH967" s="19">
        <v>0</v>
      </c>
      <c r="AI967" s="19">
        <v>0</v>
      </c>
      <c r="AJ967" s="19">
        <v>0</v>
      </c>
      <c r="AK967" s="19">
        <v>0</v>
      </c>
      <c r="AL967" s="19">
        <v>0</v>
      </c>
      <c r="AM967" s="19">
        <v>0</v>
      </c>
      <c r="AN967" s="19">
        <v>0</v>
      </c>
      <c r="AO967" s="19">
        <v>0</v>
      </c>
      <c r="AP967" s="19">
        <v>0</v>
      </c>
    </row>
    <row r="968" spans="1:42" hidden="1">
      <c r="A968" s="15" t="s">
        <v>697</v>
      </c>
      <c r="B968" s="16" t="s">
        <v>698</v>
      </c>
      <c r="C968" s="17" t="s">
        <v>212</v>
      </c>
      <c r="D968" s="17" t="s">
        <v>244</v>
      </c>
      <c r="E968" s="17" t="s">
        <v>750</v>
      </c>
      <c r="F968" s="18" t="s">
        <v>969</v>
      </c>
      <c r="G968" s="19">
        <v>0</v>
      </c>
      <c r="H968" s="19">
        <v>0</v>
      </c>
      <c r="I968" s="19">
        <v>0</v>
      </c>
      <c r="J968" s="19">
        <v>0</v>
      </c>
      <c r="K968" s="19">
        <v>0</v>
      </c>
      <c r="L968" s="19">
        <v>0</v>
      </c>
      <c r="M968" s="19">
        <v>0</v>
      </c>
      <c r="N968" s="19">
        <v>0</v>
      </c>
      <c r="O968" s="19">
        <v>0</v>
      </c>
      <c r="P968" s="19">
        <v>0</v>
      </c>
      <c r="Q968" s="19">
        <v>0</v>
      </c>
      <c r="R968" s="19">
        <v>0</v>
      </c>
      <c r="S968" s="19">
        <v>0</v>
      </c>
      <c r="T968" s="19">
        <v>0</v>
      </c>
      <c r="U968" s="19">
        <v>0</v>
      </c>
      <c r="V968" s="19">
        <v>0</v>
      </c>
      <c r="W968" s="19">
        <v>0</v>
      </c>
      <c r="X968" s="19">
        <v>0</v>
      </c>
      <c r="Y968" s="19">
        <v>0</v>
      </c>
      <c r="Z968" s="19">
        <v>0</v>
      </c>
      <c r="AA968" s="19">
        <v>0</v>
      </c>
      <c r="AB968" s="19">
        <v>0</v>
      </c>
      <c r="AC968" s="19">
        <v>0</v>
      </c>
      <c r="AD968" s="19">
        <v>0</v>
      </c>
      <c r="AE968" s="19">
        <v>0</v>
      </c>
      <c r="AF968" s="19">
        <v>0</v>
      </c>
      <c r="AG968" s="19">
        <v>0</v>
      </c>
      <c r="AH968" s="19">
        <v>0</v>
      </c>
      <c r="AI968" s="19">
        <v>0</v>
      </c>
      <c r="AJ968" s="19">
        <v>0</v>
      </c>
      <c r="AK968" s="19">
        <v>0</v>
      </c>
      <c r="AL968" s="19">
        <v>0</v>
      </c>
      <c r="AM968" s="19">
        <v>0</v>
      </c>
      <c r="AN968" s="19">
        <v>0</v>
      </c>
      <c r="AO968" s="19">
        <v>0</v>
      </c>
      <c r="AP968" s="19">
        <v>0</v>
      </c>
    </row>
    <row r="969" spans="1:42" hidden="1">
      <c r="A969" s="15" t="s">
        <v>697</v>
      </c>
      <c r="B969" s="16" t="s">
        <v>698</v>
      </c>
      <c r="C969" s="17" t="s">
        <v>212</v>
      </c>
      <c r="D969" s="17" t="s">
        <v>244</v>
      </c>
      <c r="E969" s="17" t="s">
        <v>750</v>
      </c>
      <c r="F969" s="18" t="s">
        <v>970</v>
      </c>
      <c r="G969" s="19">
        <v>0</v>
      </c>
      <c r="H969" s="19">
        <v>0</v>
      </c>
      <c r="I969" s="19">
        <v>0</v>
      </c>
      <c r="J969" s="19">
        <v>0</v>
      </c>
      <c r="K969" s="19">
        <v>0</v>
      </c>
      <c r="L969" s="19">
        <v>0</v>
      </c>
      <c r="M969" s="19">
        <v>0</v>
      </c>
      <c r="N969" s="19">
        <v>0</v>
      </c>
      <c r="O969" s="19">
        <v>0</v>
      </c>
      <c r="P969" s="19">
        <v>0</v>
      </c>
      <c r="Q969" s="19">
        <v>0</v>
      </c>
      <c r="R969" s="19">
        <v>0</v>
      </c>
      <c r="S969" s="19">
        <v>0</v>
      </c>
      <c r="T969" s="19">
        <v>0</v>
      </c>
      <c r="U969" s="19">
        <v>0</v>
      </c>
      <c r="V969" s="19">
        <v>0</v>
      </c>
      <c r="W969" s="19">
        <v>0</v>
      </c>
      <c r="X969" s="19">
        <v>0</v>
      </c>
      <c r="Y969" s="19">
        <v>0</v>
      </c>
      <c r="Z969" s="19">
        <v>0</v>
      </c>
      <c r="AA969" s="19">
        <v>0</v>
      </c>
      <c r="AB969" s="19">
        <v>0</v>
      </c>
      <c r="AC969" s="19">
        <v>0</v>
      </c>
      <c r="AD969" s="19">
        <v>0</v>
      </c>
      <c r="AE969" s="19">
        <v>0</v>
      </c>
      <c r="AF969" s="19">
        <v>0</v>
      </c>
      <c r="AG969" s="19">
        <v>0</v>
      </c>
      <c r="AH969" s="19">
        <v>0</v>
      </c>
      <c r="AI969" s="19">
        <v>0</v>
      </c>
      <c r="AJ969" s="19">
        <v>0</v>
      </c>
      <c r="AK969" s="19">
        <v>0</v>
      </c>
      <c r="AL969" s="19">
        <v>0</v>
      </c>
      <c r="AM969" s="19">
        <v>0</v>
      </c>
      <c r="AN969" s="19">
        <v>0</v>
      </c>
      <c r="AO969" s="19">
        <v>0</v>
      </c>
      <c r="AP969" s="19">
        <v>0</v>
      </c>
    </row>
    <row r="970" spans="1:42" hidden="1">
      <c r="A970" s="15" t="s">
        <v>697</v>
      </c>
      <c r="B970" s="16" t="s">
        <v>698</v>
      </c>
      <c r="C970" s="17" t="s">
        <v>212</v>
      </c>
      <c r="D970" s="17" t="s">
        <v>244</v>
      </c>
      <c r="E970" s="17" t="s">
        <v>750</v>
      </c>
      <c r="F970" s="18" t="s">
        <v>971</v>
      </c>
      <c r="G970" s="19">
        <v>0</v>
      </c>
      <c r="H970" s="19">
        <v>0</v>
      </c>
      <c r="I970" s="19">
        <v>0</v>
      </c>
      <c r="J970" s="19">
        <v>0</v>
      </c>
      <c r="K970" s="19">
        <v>0</v>
      </c>
      <c r="L970" s="19">
        <v>0</v>
      </c>
      <c r="M970" s="19">
        <v>0</v>
      </c>
      <c r="N970" s="19">
        <v>0</v>
      </c>
      <c r="O970" s="19">
        <v>0</v>
      </c>
      <c r="P970" s="19">
        <v>0</v>
      </c>
      <c r="Q970" s="19">
        <v>0</v>
      </c>
      <c r="R970" s="19">
        <v>0</v>
      </c>
      <c r="S970" s="19">
        <v>0</v>
      </c>
      <c r="T970" s="19">
        <v>0</v>
      </c>
      <c r="U970" s="19">
        <v>0</v>
      </c>
      <c r="V970" s="19">
        <v>0</v>
      </c>
      <c r="W970" s="19">
        <v>0</v>
      </c>
      <c r="X970" s="19">
        <v>0</v>
      </c>
      <c r="Y970" s="19">
        <v>0</v>
      </c>
      <c r="Z970" s="19">
        <v>0</v>
      </c>
      <c r="AA970" s="19">
        <v>0</v>
      </c>
      <c r="AB970" s="19">
        <v>0</v>
      </c>
      <c r="AC970" s="19">
        <v>0</v>
      </c>
      <c r="AD970" s="19">
        <v>0</v>
      </c>
      <c r="AE970" s="19">
        <v>0</v>
      </c>
      <c r="AF970" s="19">
        <v>0</v>
      </c>
      <c r="AG970" s="19">
        <v>0</v>
      </c>
      <c r="AH970" s="19">
        <v>0</v>
      </c>
      <c r="AI970" s="19">
        <v>0</v>
      </c>
      <c r="AJ970" s="19">
        <v>0</v>
      </c>
      <c r="AK970" s="19">
        <v>0</v>
      </c>
      <c r="AL970" s="19">
        <v>0</v>
      </c>
      <c r="AM970" s="19">
        <v>0</v>
      </c>
      <c r="AN970" s="19">
        <v>0</v>
      </c>
      <c r="AO970" s="19">
        <v>0</v>
      </c>
      <c r="AP970" s="19">
        <v>0</v>
      </c>
    </row>
    <row r="971" spans="1:42" hidden="1">
      <c r="A971" s="15" t="s">
        <v>697</v>
      </c>
      <c r="B971" s="16" t="s">
        <v>698</v>
      </c>
      <c r="C971" s="17" t="s">
        <v>212</v>
      </c>
      <c r="D971" s="17" t="s">
        <v>423</v>
      </c>
      <c r="E971" s="17" t="s">
        <v>701</v>
      </c>
      <c r="F971" s="18" t="s">
        <v>972</v>
      </c>
      <c r="G971" s="19">
        <v>0</v>
      </c>
      <c r="H971" s="19">
        <v>0</v>
      </c>
      <c r="I971" s="19">
        <v>0</v>
      </c>
      <c r="J971" s="19">
        <v>0</v>
      </c>
      <c r="K971" s="19">
        <v>0</v>
      </c>
      <c r="L971" s="19">
        <v>0</v>
      </c>
      <c r="M971" s="19">
        <v>0</v>
      </c>
      <c r="N971" s="19">
        <v>0</v>
      </c>
      <c r="O971" s="19">
        <v>0</v>
      </c>
      <c r="P971" s="19">
        <v>0</v>
      </c>
      <c r="Q971" s="19">
        <v>0</v>
      </c>
      <c r="R971" s="19">
        <v>0</v>
      </c>
      <c r="S971" s="19">
        <v>0</v>
      </c>
      <c r="T971" s="19">
        <v>0</v>
      </c>
      <c r="U971" s="19">
        <v>0</v>
      </c>
      <c r="V971" s="19">
        <v>0</v>
      </c>
      <c r="W971" s="19">
        <v>0</v>
      </c>
      <c r="X971" s="19">
        <v>0</v>
      </c>
      <c r="Y971" s="19">
        <v>0</v>
      </c>
      <c r="Z971" s="19">
        <v>0</v>
      </c>
      <c r="AA971" s="19">
        <v>0</v>
      </c>
      <c r="AB971" s="19">
        <v>0</v>
      </c>
      <c r="AC971" s="19">
        <v>0</v>
      </c>
      <c r="AD971" s="19">
        <v>0</v>
      </c>
      <c r="AE971" s="19">
        <v>0</v>
      </c>
      <c r="AF971" s="19">
        <v>0</v>
      </c>
      <c r="AG971" s="19">
        <v>0</v>
      </c>
      <c r="AH971" s="19">
        <v>0</v>
      </c>
      <c r="AI971" s="19">
        <v>0</v>
      </c>
      <c r="AJ971" s="19">
        <v>0</v>
      </c>
      <c r="AK971" s="19">
        <v>0</v>
      </c>
      <c r="AL971" s="19">
        <v>0</v>
      </c>
      <c r="AM971" s="19">
        <v>0</v>
      </c>
      <c r="AN971" s="19">
        <v>0</v>
      </c>
      <c r="AO971" s="19">
        <v>0</v>
      </c>
      <c r="AP971" s="19">
        <v>0</v>
      </c>
    </row>
    <row r="972" spans="1:42" hidden="1">
      <c r="A972" s="15" t="s">
        <v>697</v>
      </c>
      <c r="B972" s="16" t="s">
        <v>698</v>
      </c>
      <c r="C972" s="17" t="s">
        <v>212</v>
      </c>
      <c r="D972" s="17" t="s">
        <v>423</v>
      </c>
      <c r="E972" s="17" t="s">
        <v>701</v>
      </c>
      <c r="F972" s="18" t="s">
        <v>973</v>
      </c>
      <c r="G972" s="19">
        <v>0</v>
      </c>
      <c r="H972" s="19">
        <v>0</v>
      </c>
      <c r="I972" s="19">
        <v>0</v>
      </c>
      <c r="J972" s="19">
        <v>0</v>
      </c>
      <c r="K972" s="19">
        <v>0</v>
      </c>
      <c r="L972" s="19">
        <v>0</v>
      </c>
      <c r="M972" s="19">
        <v>0</v>
      </c>
      <c r="N972" s="19">
        <v>0</v>
      </c>
      <c r="O972" s="19">
        <v>0</v>
      </c>
      <c r="P972" s="19">
        <v>0</v>
      </c>
      <c r="Q972" s="19">
        <v>0</v>
      </c>
      <c r="R972" s="19">
        <v>0</v>
      </c>
      <c r="S972" s="19">
        <v>0</v>
      </c>
      <c r="T972" s="19">
        <v>0</v>
      </c>
      <c r="U972" s="19">
        <v>0</v>
      </c>
      <c r="V972" s="19">
        <v>0</v>
      </c>
      <c r="W972" s="19">
        <v>0</v>
      </c>
      <c r="X972" s="19">
        <v>0</v>
      </c>
      <c r="Y972" s="19">
        <v>0</v>
      </c>
      <c r="Z972" s="19">
        <v>0</v>
      </c>
      <c r="AA972" s="19">
        <v>0</v>
      </c>
      <c r="AB972" s="19">
        <v>0</v>
      </c>
      <c r="AC972" s="19">
        <v>0</v>
      </c>
      <c r="AD972" s="19">
        <v>0</v>
      </c>
      <c r="AE972" s="19">
        <v>0</v>
      </c>
      <c r="AF972" s="19">
        <v>0</v>
      </c>
      <c r="AG972" s="19">
        <v>0</v>
      </c>
      <c r="AH972" s="19">
        <v>0</v>
      </c>
      <c r="AI972" s="19">
        <v>0</v>
      </c>
      <c r="AJ972" s="19">
        <v>0</v>
      </c>
      <c r="AK972" s="19">
        <v>0</v>
      </c>
      <c r="AL972" s="19">
        <v>0</v>
      </c>
      <c r="AM972" s="19">
        <v>0</v>
      </c>
      <c r="AN972" s="19">
        <v>0</v>
      </c>
      <c r="AO972" s="19">
        <v>0</v>
      </c>
      <c r="AP972" s="19">
        <v>0</v>
      </c>
    </row>
    <row r="973" spans="1:42" hidden="1">
      <c r="A973" s="15" t="s">
        <v>697</v>
      </c>
      <c r="B973" s="16" t="s">
        <v>698</v>
      </c>
      <c r="C973" s="17" t="s">
        <v>212</v>
      </c>
      <c r="D973" s="17" t="s">
        <v>423</v>
      </c>
      <c r="E973" s="17" t="s">
        <v>701</v>
      </c>
      <c r="F973" s="18" t="s">
        <v>974</v>
      </c>
      <c r="G973" s="19">
        <v>0</v>
      </c>
      <c r="H973" s="19">
        <v>0</v>
      </c>
      <c r="I973" s="19">
        <v>0</v>
      </c>
      <c r="J973" s="19">
        <v>0</v>
      </c>
      <c r="K973" s="19">
        <v>0</v>
      </c>
      <c r="L973" s="19">
        <v>0</v>
      </c>
      <c r="M973" s="19">
        <v>0</v>
      </c>
      <c r="N973" s="19">
        <v>0</v>
      </c>
      <c r="O973" s="19">
        <v>0</v>
      </c>
      <c r="P973" s="19">
        <v>0</v>
      </c>
      <c r="Q973" s="19">
        <v>0</v>
      </c>
      <c r="R973" s="19">
        <v>0</v>
      </c>
      <c r="S973" s="19">
        <v>0</v>
      </c>
      <c r="T973" s="19">
        <v>0</v>
      </c>
      <c r="U973" s="19">
        <v>0</v>
      </c>
      <c r="V973" s="19">
        <v>0</v>
      </c>
      <c r="W973" s="19">
        <v>0</v>
      </c>
      <c r="X973" s="19">
        <v>0</v>
      </c>
      <c r="Y973" s="19">
        <v>0</v>
      </c>
      <c r="Z973" s="19">
        <v>0</v>
      </c>
      <c r="AA973" s="19">
        <v>0</v>
      </c>
      <c r="AB973" s="19">
        <v>0</v>
      </c>
      <c r="AC973" s="19">
        <v>0</v>
      </c>
      <c r="AD973" s="19">
        <v>0</v>
      </c>
      <c r="AE973" s="19">
        <v>0</v>
      </c>
      <c r="AF973" s="19">
        <v>0</v>
      </c>
      <c r="AG973" s="19">
        <v>0</v>
      </c>
      <c r="AH973" s="19">
        <v>0</v>
      </c>
      <c r="AI973" s="19">
        <v>0</v>
      </c>
      <c r="AJ973" s="19">
        <v>0</v>
      </c>
      <c r="AK973" s="19">
        <v>0</v>
      </c>
      <c r="AL973" s="19">
        <v>0</v>
      </c>
      <c r="AM973" s="19">
        <v>0</v>
      </c>
      <c r="AN973" s="19">
        <v>0</v>
      </c>
      <c r="AO973" s="19">
        <v>0</v>
      </c>
      <c r="AP973" s="19">
        <v>0</v>
      </c>
    </row>
    <row r="974" spans="1:42" hidden="1">
      <c r="A974" s="15" t="s">
        <v>697</v>
      </c>
      <c r="B974" s="16" t="s">
        <v>698</v>
      </c>
      <c r="C974" s="17" t="s">
        <v>212</v>
      </c>
      <c r="D974" s="17" t="s">
        <v>423</v>
      </c>
      <c r="E974" s="17" t="s">
        <v>701</v>
      </c>
      <c r="F974" s="18" t="s">
        <v>975</v>
      </c>
      <c r="G974" s="19">
        <v>0</v>
      </c>
      <c r="H974" s="19">
        <v>0</v>
      </c>
      <c r="I974" s="19">
        <v>0</v>
      </c>
      <c r="J974" s="19">
        <v>0</v>
      </c>
      <c r="K974" s="19">
        <v>0</v>
      </c>
      <c r="L974" s="19">
        <v>0</v>
      </c>
      <c r="M974" s="19">
        <v>0</v>
      </c>
      <c r="N974" s="19">
        <v>0</v>
      </c>
      <c r="O974" s="19">
        <v>0</v>
      </c>
      <c r="P974" s="19">
        <v>0</v>
      </c>
      <c r="Q974" s="19">
        <v>0</v>
      </c>
      <c r="R974" s="19">
        <v>0</v>
      </c>
      <c r="S974" s="19">
        <v>0</v>
      </c>
      <c r="T974" s="19">
        <v>0</v>
      </c>
      <c r="U974" s="19">
        <v>0</v>
      </c>
      <c r="V974" s="19">
        <v>0</v>
      </c>
      <c r="W974" s="19">
        <v>0</v>
      </c>
      <c r="X974" s="19">
        <v>0</v>
      </c>
      <c r="Y974" s="19">
        <v>0</v>
      </c>
      <c r="Z974" s="19">
        <v>0</v>
      </c>
      <c r="AA974" s="19">
        <v>0</v>
      </c>
      <c r="AB974" s="19">
        <v>0</v>
      </c>
      <c r="AC974" s="19">
        <v>0</v>
      </c>
      <c r="AD974" s="19">
        <v>0</v>
      </c>
      <c r="AE974" s="19">
        <v>0</v>
      </c>
      <c r="AF974" s="19">
        <v>0</v>
      </c>
      <c r="AG974" s="19">
        <v>0</v>
      </c>
      <c r="AH974" s="19">
        <v>0</v>
      </c>
      <c r="AI974" s="19">
        <v>0</v>
      </c>
      <c r="AJ974" s="19">
        <v>0</v>
      </c>
      <c r="AK974" s="19">
        <v>0</v>
      </c>
      <c r="AL974" s="19">
        <v>0</v>
      </c>
      <c r="AM974" s="19">
        <v>0</v>
      </c>
      <c r="AN974" s="19">
        <v>0</v>
      </c>
      <c r="AO974" s="19">
        <v>0</v>
      </c>
      <c r="AP974" s="19">
        <v>0</v>
      </c>
    </row>
    <row r="975" spans="1:42" hidden="1">
      <c r="A975" s="15" t="s">
        <v>697</v>
      </c>
      <c r="B975" s="16" t="s">
        <v>698</v>
      </c>
      <c r="C975" s="17" t="s">
        <v>212</v>
      </c>
      <c r="D975" s="17" t="s">
        <v>423</v>
      </c>
      <c r="E975" s="17" t="s">
        <v>705</v>
      </c>
      <c r="F975" s="18" t="s">
        <v>976</v>
      </c>
      <c r="G975" s="19">
        <v>0</v>
      </c>
      <c r="H975" s="19">
        <v>0</v>
      </c>
      <c r="I975" s="19">
        <v>0</v>
      </c>
      <c r="J975" s="19">
        <v>0</v>
      </c>
      <c r="K975" s="19">
        <v>0</v>
      </c>
      <c r="L975" s="19">
        <v>0</v>
      </c>
      <c r="M975" s="19">
        <v>0</v>
      </c>
      <c r="N975" s="19">
        <v>0</v>
      </c>
      <c r="O975" s="19">
        <v>0</v>
      </c>
      <c r="P975" s="19">
        <v>0</v>
      </c>
      <c r="Q975" s="19">
        <v>0</v>
      </c>
      <c r="R975" s="19">
        <v>0</v>
      </c>
      <c r="S975" s="19">
        <v>0</v>
      </c>
      <c r="T975" s="19">
        <v>0</v>
      </c>
      <c r="U975" s="19">
        <v>0</v>
      </c>
      <c r="V975" s="19">
        <v>0</v>
      </c>
      <c r="W975" s="19">
        <v>0</v>
      </c>
      <c r="X975" s="19">
        <v>0</v>
      </c>
      <c r="Y975" s="19">
        <v>0</v>
      </c>
      <c r="Z975" s="19">
        <v>0</v>
      </c>
      <c r="AA975" s="19">
        <v>0</v>
      </c>
      <c r="AB975" s="19">
        <v>0</v>
      </c>
      <c r="AC975" s="19">
        <v>0</v>
      </c>
      <c r="AD975" s="19">
        <v>0</v>
      </c>
      <c r="AE975" s="19">
        <v>0</v>
      </c>
      <c r="AF975" s="19">
        <v>0</v>
      </c>
      <c r="AG975" s="19">
        <v>0</v>
      </c>
      <c r="AH975" s="19">
        <v>0</v>
      </c>
      <c r="AI975" s="19">
        <v>0</v>
      </c>
      <c r="AJ975" s="19">
        <v>0</v>
      </c>
      <c r="AK975" s="19">
        <v>0</v>
      </c>
      <c r="AL975" s="19">
        <v>0</v>
      </c>
      <c r="AM975" s="19">
        <v>0</v>
      </c>
      <c r="AN975" s="19">
        <v>0</v>
      </c>
      <c r="AO975" s="19">
        <v>0</v>
      </c>
      <c r="AP975" s="19">
        <v>0</v>
      </c>
    </row>
    <row r="976" spans="1:42" hidden="1">
      <c r="A976" s="15" t="s">
        <v>697</v>
      </c>
      <c r="B976" s="16" t="s">
        <v>698</v>
      </c>
      <c r="C976" s="17" t="s">
        <v>212</v>
      </c>
      <c r="D976" s="17" t="s">
        <v>423</v>
      </c>
      <c r="E976" s="17" t="s">
        <v>705</v>
      </c>
      <c r="F976" s="18" t="s">
        <v>977</v>
      </c>
      <c r="G976" s="19">
        <v>0</v>
      </c>
      <c r="H976" s="19">
        <v>0</v>
      </c>
      <c r="I976" s="19">
        <v>0</v>
      </c>
      <c r="J976" s="19">
        <v>0</v>
      </c>
      <c r="K976" s="19">
        <v>0</v>
      </c>
      <c r="L976" s="19">
        <v>0</v>
      </c>
      <c r="M976" s="19">
        <v>0</v>
      </c>
      <c r="N976" s="19">
        <v>0</v>
      </c>
      <c r="O976" s="19">
        <v>0</v>
      </c>
      <c r="P976" s="19">
        <v>0</v>
      </c>
      <c r="Q976" s="19">
        <v>0</v>
      </c>
      <c r="R976" s="19">
        <v>0</v>
      </c>
      <c r="S976" s="19">
        <v>0</v>
      </c>
      <c r="T976" s="19">
        <v>0</v>
      </c>
      <c r="U976" s="19">
        <v>0</v>
      </c>
      <c r="V976" s="19">
        <v>0</v>
      </c>
      <c r="W976" s="19">
        <v>0</v>
      </c>
      <c r="X976" s="19">
        <v>0</v>
      </c>
      <c r="Y976" s="19">
        <v>0</v>
      </c>
      <c r="Z976" s="19">
        <v>0</v>
      </c>
      <c r="AA976" s="19">
        <v>0</v>
      </c>
      <c r="AB976" s="19">
        <v>0</v>
      </c>
      <c r="AC976" s="19">
        <v>0</v>
      </c>
      <c r="AD976" s="19">
        <v>0</v>
      </c>
      <c r="AE976" s="19">
        <v>0</v>
      </c>
      <c r="AF976" s="19">
        <v>0</v>
      </c>
      <c r="AG976" s="19">
        <v>0</v>
      </c>
      <c r="AH976" s="19">
        <v>0</v>
      </c>
      <c r="AI976" s="19">
        <v>0</v>
      </c>
      <c r="AJ976" s="19">
        <v>0</v>
      </c>
      <c r="AK976" s="19">
        <v>0</v>
      </c>
      <c r="AL976" s="19">
        <v>0</v>
      </c>
      <c r="AM976" s="19">
        <v>0</v>
      </c>
      <c r="AN976" s="19">
        <v>0</v>
      </c>
      <c r="AO976" s="19">
        <v>0</v>
      </c>
      <c r="AP976" s="19">
        <v>0</v>
      </c>
    </row>
    <row r="977" spans="1:42" hidden="1">
      <c r="A977" s="15" t="s">
        <v>697</v>
      </c>
      <c r="B977" s="16" t="s">
        <v>698</v>
      </c>
      <c r="C977" s="17" t="s">
        <v>212</v>
      </c>
      <c r="D977" s="17" t="s">
        <v>423</v>
      </c>
      <c r="E977" s="17" t="s">
        <v>705</v>
      </c>
      <c r="F977" s="18" t="s">
        <v>978</v>
      </c>
      <c r="G977" s="19">
        <v>0</v>
      </c>
      <c r="H977" s="19">
        <v>0</v>
      </c>
      <c r="I977" s="19">
        <v>0</v>
      </c>
      <c r="J977" s="19">
        <v>0</v>
      </c>
      <c r="K977" s="19">
        <v>0</v>
      </c>
      <c r="L977" s="19">
        <v>0</v>
      </c>
      <c r="M977" s="19">
        <v>0</v>
      </c>
      <c r="N977" s="19">
        <v>0</v>
      </c>
      <c r="O977" s="19">
        <v>0</v>
      </c>
      <c r="P977" s="19">
        <v>0</v>
      </c>
      <c r="Q977" s="19">
        <v>0</v>
      </c>
      <c r="R977" s="19">
        <v>0</v>
      </c>
      <c r="S977" s="19">
        <v>0</v>
      </c>
      <c r="T977" s="19">
        <v>0</v>
      </c>
      <c r="U977" s="19">
        <v>0</v>
      </c>
      <c r="V977" s="19">
        <v>0</v>
      </c>
      <c r="W977" s="19">
        <v>0</v>
      </c>
      <c r="X977" s="19">
        <v>0</v>
      </c>
      <c r="Y977" s="19">
        <v>0</v>
      </c>
      <c r="Z977" s="19">
        <v>0</v>
      </c>
      <c r="AA977" s="19">
        <v>0</v>
      </c>
      <c r="AB977" s="19">
        <v>0</v>
      </c>
      <c r="AC977" s="19">
        <v>0</v>
      </c>
      <c r="AD977" s="19">
        <v>0</v>
      </c>
      <c r="AE977" s="19">
        <v>0</v>
      </c>
      <c r="AF977" s="19">
        <v>0</v>
      </c>
      <c r="AG977" s="19">
        <v>0</v>
      </c>
      <c r="AH977" s="19">
        <v>0</v>
      </c>
      <c r="AI977" s="19">
        <v>0</v>
      </c>
      <c r="AJ977" s="19">
        <v>0</v>
      </c>
      <c r="AK977" s="19">
        <v>0</v>
      </c>
      <c r="AL977" s="19">
        <v>0</v>
      </c>
      <c r="AM977" s="19">
        <v>0</v>
      </c>
      <c r="AN977" s="19">
        <v>0</v>
      </c>
      <c r="AO977" s="19">
        <v>0</v>
      </c>
      <c r="AP977" s="19">
        <v>0</v>
      </c>
    </row>
    <row r="978" spans="1:42" hidden="1">
      <c r="A978" s="15" t="s">
        <v>697</v>
      </c>
      <c r="B978" s="16" t="s">
        <v>698</v>
      </c>
      <c r="C978" s="17" t="s">
        <v>212</v>
      </c>
      <c r="D978" s="17" t="s">
        <v>423</v>
      </c>
      <c r="E978" s="17" t="s">
        <v>705</v>
      </c>
      <c r="F978" s="18" t="s">
        <v>979</v>
      </c>
      <c r="G978" s="19">
        <v>0</v>
      </c>
      <c r="H978" s="19">
        <v>0</v>
      </c>
      <c r="I978" s="19">
        <v>0</v>
      </c>
      <c r="J978" s="19">
        <v>0</v>
      </c>
      <c r="K978" s="19">
        <v>0</v>
      </c>
      <c r="L978" s="19">
        <v>0</v>
      </c>
      <c r="M978" s="19">
        <v>0</v>
      </c>
      <c r="N978" s="19">
        <v>0</v>
      </c>
      <c r="O978" s="19">
        <v>0</v>
      </c>
      <c r="P978" s="19">
        <v>0</v>
      </c>
      <c r="Q978" s="19">
        <v>0</v>
      </c>
      <c r="R978" s="19">
        <v>0</v>
      </c>
      <c r="S978" s="19">
        <v>0</v>
      </c>
      <c r="T978" s="19">
        <v>0</v>
      </c>
      <c r="U978" s="19">
        <v>0</v>
      </c>
      <c r="V978" s="19">
        <v>0</v>
      </c>
      <c r="W978" s="19">
        <v>0</v>
      </c>
      <c r="X978" s="19">
        <v>0</v>
      </c>
      <c r="Y978" s="19">
        <v>0</v>
      </c>
      <c r="Z978" s="19">
        <v>0</v>
      </c>
      <c r="AA978" s="19">
        <v>0</v>
      </c>
      <c r="AB978" s="19">
        <v>0</v>
      </c>
      <c r="AC978" s="19">
        <v>0</v>
      </c>
      <c r="AD978" s="19">
        <v>0</v>
      </c>
      <c r="AE978" s="19">
        <v>0</v>
      </c>
      <c r="AF978" s="19">
        <v>0</v>
      </c>
      <c r="AG978" s="19">
        <v>0</v>
      </c>
      <c r="AH978" s="19">
        <v>0</v>
      </c>
      <c r="AI978" s="19">
        <v>0</v>
      </c>
      <c r="AJ978" s="19">
        <v>0</v>
      </c>
      <c r="AK978" s="19">
        <v>0</v>
      </c>
      <c r="AL978" s="19">
        <v>0</v>
      </c>
      <c r="AM978" s="19">
        <v>0</v>
      </c>
      <c r="AN978" s="19">
        <v>0</v>
      </c>
      <c r="AO978" s="19">
        <v>0</v>
      </c>
      <c r="AP978" s="19">
        <v>0</v>
      </c>
    </row>
    <row r="979" spans="1:42" hidden="1">
      <c r="A979" s="15" t="s">
        <v>697</v>
      </c>
      <c r="B979" s="16" t="s">
        <v>698</v>
      </c>
      <c r="C979" s="17" t="s">
        <v>212</v>
      </c>
      <c r="D979" s="17" t="s">
        <v>423</v>
      </c>
      <c r="E979" s="17" t="s">
        <v>707</v>
      </c>
      <c r="F979" s="18" t="s">
        <v>980</v>
      </c>
      <c r="G979" s="19">
        <v>0</v>
      </c>
      <c r="H979" s="19">
        <v>0</v>
      </c>
      <c r="I979" s="19">
        <v>0</v>
      </c>
      <c r="J979" s="19">
        <v>0</v>
      </c>
      <c r="K979" s="19">
        <v>0</v>
      </c>
      <c r="L979" s="19">
        <v>0</v>
      </c>
      <c r="M979" s="19">
        <v>0</v>
      </c>
      <c r="N979" s="19">
        <v>0</v>
      </c>
      <c r="O979" s="19">
        <v>0</v>
      </c>
      <c r="P979" s="19">
        <v>0</v>
      </c>
      <c r="Q979" s="19">
        <v>0</v>
      </c>
      <c r="R979" s="19">
        <v>0</v>
      </c>
      <c r="S979" s="19">
        <v>0</v>
      </c>
      <c r="T979" s="19">
        <v>0</v>
      </c>
      <c r="U979" s="19">
        <v>0</v>
      </c>
      <c r="V979" s="19">
        <v>0</v>
      </c>
      <c r="W979" s="19">
        <v>0</v>
      </c>
      <c r="X979" s="19">
        <v>0</v>
      </c>
      <c r="Y979" s="19">
        <v>0</v>
      </c>
      <c r="Z979" s="19">
        <v>0</v>
      </c>
      <c r="AA979" s="19">
        <v>0</v>
      </c>
      <c r="AB979" s="19">
        <v>0</v>
      </c>
      <c r="AC979" s="19">
        <v>0</v>
      </c>
      <c r="AD979" s="19">
        <v>0</v>
      </c>
      <c r="AE979" s="19">
        <v>0</v>
      </c>
      <c r="AF979" s="19">
        <v>0</v>
      </c>
      <c r="AG979" s="19">
        <v>0</v>
      </c>
      <c r="AH979" s="19">
        <v>0</v>
      </c>
      <c r="AI979" s="19">
        <v>0</v>
      </c>
      <c r="AJ979" s="19">
        <v>0</v>
      </c>
      <c r="AK979" s="19">
        <v>0</v>
      </c>
      <c r="AL979" s="19">
        <v>0</v>
      </c>
      <c r="AM979" s="19">
        <v>0</v>
      </c>
      <c r="AN979" s="19">
        <v>0</v>
      </c>
      <c r="AO979" s="19">
        <v>0</v>
      </c>
      <c r="AP979" s="19">
        <v>0</v>
      </c>
    </row>
    <row r="980" spans="1:42" hidden="1">
      <c r="A980" s="15" t="s">
        <v>697</v>
      </c>
      <c r="B980" s="16" t="s">
        <v>698</v>
      </c>
      <c r="C980" s="17" t="s">
        <v>212</v>
      </c>
      <c r="D980" s="17" t="s">
        <v>423</v>
      </c>
      <c r="E980" s="17" t="s">
        <v>709</v>
      </c>
      <c r="F980" s="18" t="s">
        <v>981</v>
      </c>
      <c r="G980" s="19">
        <v>0</v>
      </c>
      <c r="H980" s="19">
        <v>0</v>
      </c>
      <c r="I980" s="19">
        <v>0</v>
      </c>
      <c r="J980" s="19">
        <v>0</v>
      </c>
      <c r="K980" s="19">
        <v>0</v>
      </c>
      <c r="L980" s="19">
        <v>0</v>
      </c>
      <c r="M980" s="19">
        <v>0</v>
      </c>
      <c r="N980" s="19">
        <v>0</v>
      </c>
      <c r="O980" s="19">
        <v>0</v>
      </c>
      <c r="P980" s="19">
        <v>0</v>
      </c>
      <c r="Q980" s="19">
        <v>0</v>
      </c>
      <c r="R980" s="19">
        <v>0</v>
      </c>
      <c r="S980" s="19">
        <v>0</v>
      </c>
      <c r="T980" s="19">
        <v>0</v>
      </c>
      <c r="U980" s="19">
        <v>0</v>
      </c>
      <c r="V980" s="19">
        <v>0</v>
      </c>
      <c r="W980" s="19">
        <v>0</v>
      </c>
      <c r="X980" s="19">
        <v>0</v>
      </c>
      <c r="Y980" s="19">
        <v>0</v>
      </c>
      <c r="Z980" s="19">
        <v>0</v>
      </c>
      <c r="AA980" s="19">
        <v>0</v>
      </c>
      <c r="AB980" s="19">
        <v>0</v>
      </c>
      <c r="AC980" s="19">
        <v>0</v>
      </c>
      <c r="AD980" s="19">
        <v>0</v>
      </c>
      <c r="AE980" s="19">
        <v>0</v>
      </c>
      <c r="AF980" s="19">
        <v>0</v>
      </c>
      <c r="AG980" s="19">
        <v>0</v>
      </c>
      <c r="AH980" s="19">
        <v>0</v>
      </c>
      <c r="AI980" s="19">
        <v>0</v>
      </c>
      <c r="AJ980" s="19">
        <v>0</v>
      </c>
      <c r="AK980" s="19">
        <v>0</v>
      </c>
      <c r="AL980" s="19">
        <v>0</v>
      </c>
      <c r="AM980" s="19">
        <v>0</v>
      </c>
      <c r="AN980" s="19">
        <v>0</v>
      </c>
      <c r="AO980" s="19">
        <v>0</v>
      </c>
      <c r="AP980" s="19">
        <v>0</v>
      </c>
    </row>
    <row r="981" spans="1:42" hidden="1">
      <c r="A981" s="15" t="s">
        <v>697</v>
      </c>
      <c r="B981" s="16" t="s">
        <v>698</v>
      </c>
      <c r="C981" s="17" t="s">
        <v>212</v>
      </c>
      <c r="D981" s="17" t="s">
        <v>423</v>
      </c>
      <c r="E981" s="17" t="s">
        <v>709</v>
      </c>
      <c r="F981" s="18" t="s">
        <v>982</v>
      </c>
      <c r="G981" s="19">
        <v>0</v>
      </c>
      <c r="H981" s="19">
        <v>0</v>
      </c>
      <c r="I981" s="19">
        <v>0</v>
      </c>
      <c r="J981" s="19">
        <v>0</v>
      </c>
      <c r="K981" s="19">
        <v>0</v>
      </c>
      <c r="L981" s="19">
        <v>0</v>
      </c>
      <c r="M981" s="19">
        <v>0</v>
      </c>
      <c r="N981" s="19">
        <v>0</v>
      </c>
      <c r="O981" s="19">
        <v>0</v>
      </c>
      <c r="P981" s="19">
        <v>0</v>
      </c>
      <c r="Q981" s="19">
        <v>0</v>
      </c>
      <c r="R981" s="19">
        <v>0</v>
      </c>
      <c r="S981" s="19">
        <v>0</v>
      </c>
      <c r="T981" s="19">
        <v>0</v>
      </c>
      <c r="U981" s="19">
        <v>0</v>
      </c>
      <c r="V981" s="19">
        <v>0</v>
      </c>
      <c r="W981" s="19">
        <v>0</v>
      </c>
      <c r="X981" s="19">
        <v>0</v>
      </c>
      <c r="Y981" s="19">
        <v>0</v>
      </c>
      <c r="Z981" s="19">
        <v>0</v>
      </c>
      <c r="AA981" s="19">
        <v>0</v>
      </c>
      <c r="AB981" s="19">
        <v>0</v>
      </c>
      <c r="AC981" s="19">
        <v>0</v>
      </c>
      <c r="AD981" s="19">
        <v>0</v>
      </c>
      <c r="AE981" s="19">
        <v>0</v>
      </c>
      <c r="AF981" s="19">
        <v>0</v>
      </c>
      <c r="AG981" s="19">
        <v>0</v>
      </c>
      <c r="AH981" s="19">
        <v>0</v>
      </c>
      <c r="AI981" s="19">
        <v>0</v>
      </c>
      <c r="AJ981" s="19">
        <v>0</v>
      </c>
      <c r="AK981" s="19">
        <v>0</v>
      </c>
      <c r="AL981" s="19">
        <v>0</v>
      </c>
      <c r="AM981" s="19">
        <v>0</v>
      </c>
      <c r="AN981" s="19">
        <v>0</v>
      </c>
      <c r="AO981" s="19">
        <v>0</v>
      </c>
      <c r="AP981" s="19">
        <v>0</v>
      </c>
    </row>
    <row r="982" spans="1:42" hidden="1">
      <c r="A982" s="15" t="s">
        <v>697</v>
      </c>
      <c r="B982" s="16" t="s">
        <v>698</v>
      </c>
      <c r="C982" s="17" t="s">
        <v>212</v>
      </c>
      <c r="D982" s="17" t="s">
        <v>423</v>
      </c>
      <c r="E982" s="17" t="s">
        <v>711</v>
      </c>
      <c r="F982" s="18" t="s">
        <v>983</v>
      </c>
      <c r="G982" s="19">
        <v>0</v>
      </c>
      <c r="H982" s="19">
        <v>0</v>
      </c>
      <c r="I982" s="19">
        <v>0</v>
      </c>
      <c r="J982" s="19">
        <v>0</v>
      </c>
      <c r="K982" s="19">
        <v>0</v>
      </c>
      <c r="L982" s="19">
        <v>0</v>
      </c>
      <c r="M982" s="19">
        <v>0</v>
      </c>
      <c r="N982" s="19">
        <v>0</v>
      </c>
      <c r="O982" s="19">
        <v>0</v>
      </c>
      <c r="P982" s="19">
        <v>0</v>
      </c>
      <c r="Q982" s="19">
        <v>0</v>
      </c>
      <c r="R982" s="19">
        <v>0</v>
      </c>
      <c r="S982" s="19">
        <v>0</v>
      </c>
      <c r="T982" s="19">
        <v>0</v>
      </c>
      <c r="U982" s="19">
        <v>0</v>
      </c>
      <c r="V982" s="19">
        <v>0</v>
      </c>
      <c r="W982" s="19">
        <v>0</v>
      </c>
      <c r="X982" s="19">
        <v>0</v>
      </c>
      <c r="Y982" s="19">
        <v>0</v>
      </c>
      <c r="Z982" s="19">
        <v>0</v>
      </c>
      <c r="AA982" s="19">
        <v>0</v>
      </c>
      <c r="AB982" s="19">
        <v>0</v>
      </c>
      <c r="AC982" s="19">
        <v>0</v>
      </c>
      <c r="AD982" s="19">
        <v>0</v>
      </c>
      <c r="AE982" s="19">
        <v>0</v>
      </c>
      <c r="AF982" s="19">
        <v>0</v>
      </c>
      <c r="AG982" s="19">
        <v>0</v>
      </c>
      <c r="AH982" s="19">
        <v>0</v>
      </c>
      <c r="AI982" s="19">
        <v>0</v>
      </c>
      <c r="AJ982" s="19">
        <v>0</v>
      </c>
      <c r="AK982" s="19">
        <v>0</v>
      </c>
      <c r="AL982" s="19">
        <v>0</v>
      </c>
      <c r="AM982" s="19">
        <v>0</v>
      </c>
      <c r="AN982" s="19">
        <v>0</v>
      </c>
      <c r="AO982" s="19">
        <v>0</v>
      </c>
      <c r="AP982" s="19">
        <v>0</v>
      </c>
    </row>
    <row r="983" spans="1:42" hidden="1">
      <c r="A983" s="15" t="s">
        <v>697</v>
      </c>
      <c r="B983" s="16" t="s">
        <v>698</v>
      </c>
      <c r="C983" s="17" t="s">
        <v>212</v>
      </c>
      <c r="D983" s="17" t="s">
        <v>423</v>
      </c>
      <c r="E983" s="17" t="s">
        <v>711</v>
      </c>
      <c r="F983" s="18" t="s">
        <v>984</v>
      </c>
      <c r="G983" s="19">
        <v>0</v>
      </c>
      <c r="H983" s="19">
        <v>0</v>
      </c>
      <c r="I983" s="19">
        <v>0</v>
      </c>
      <c r="J983" s="19">
        <v>0</v>
      </c>
      <c r="K983" s="19">
        <v>0</v>
      </c>
      <c r="L983" s="19">
        <v>0</v>
      </c>
      <c r="M983" s="19">
        <v>0</v>
      </c>
      <c r="N983" s="19">
        <v>0</v>
      </c>
      <c r="O983" s="19">
        <v>0</v>
      </c>
      <c r="P983" s="19">
        <v>0</v>
      </c>
      <c r="Q983" s="19">
        <v>0</v>
      </c>
      <c r="R983" s="19">
        <v>0</v>
      </c>
      <c r="S983" s="19">
        <v>0</v>
      </c>
      <c r="T983" s="19">
        <v>0</v>
      </c>
      <c r="U983" s="19">
        <v>0</v>
      </c>
      <c r="V983" s="19">
        <v>0</v>
      </c>
      <c r="W983" s="19">
        <v>0</v>
      </c>
      <c r="X983" s="19">
        <v>0</v>
      </c>
      <c r="Y983" s="19">
        <v>0</v>
      </c>
      <c r="Z983" s="19">
        <v>0</v>
      </c>
      <c r="AA983" s="19">
        <v>0</v>
      </c>
      <c r="AB983" s="19">
        <v>0</v>
      </c>
      <c r="AC983" s="19">
        <v>0</v>
      </c>
      <c r="AD983" s="19">
        <v>0</v>
      </c>
      <c r="AE983" s="19">
        <v>0</v>
      </c>
      <c r="AF983" s="19">
        <v>0</v>
      </c>
      <c r="AG983" s="19">
        <v>0</v>
      </c>
      <c r="AH983" s="19">
        <v>0</v>
      </c>
      <c r="AI983" s="19">
        <v>0</v>
      </c>
      <c r="AJ983" s="19">
        <v>0</v>
      </c>
      <c r="AK983" s="19">
        <v>0</v>
      </c>
      <c r="AL983" s="19">
        <v>0</v>
      </c>
      <c r="AM983" s="19">
        <v>0</v>
      </c>
      <c r="AN983" s="19">
        <v>0</v>
      </c>
      <c r="AO983" s="19">
        <v>0</v>
      </c>
      <c r="AP983" s="19">
        <v>0</v>
      </c>
    </row>
    <row r="984" spans="1:42" hidden="1">
      <c r="A984" s="15" t="s">
        <v>697</v>
      </c>
      <c r="B984" s="16" t="s">
        <v>698</v>
      </c>
      <c r="C984" s="17" t="s">
        <v>212</v>
      </c>
      <c r="D984" s="17" t="s">
        <v>423</v>
      </c>
      <c r="E984" s="17" t="s">
        <v>711</v>
      </c>
      <c r="F984" s="18" t="s">
        <v>985</v>
      </c>
      <c r="G984" s="19">
        <v>0</v>
      </c>
      <c r="H984" s="19">
        <v>0</v>
      </c>
      <c r="I984" s="19">
        <v>0</v>
      </c>
      <c r="J984" s="19">
        <v>0</v>
      </c>
      <c r="K984" s="19">
        <v>0</v>
      </c>
      <c r="L984" s="19">
        <v>0</v>
      </c>
      <c r="M984" s="19">
        <v>0</v>
      </c>
      <c r="N984" s="19">
        <v>0</v>
      </c>
      <c r="O984" s="19">
        <v>0</v>
      </c>
      <c r="P984" s="19">
        <v>0</v>
      </c>
      <c r="Q984" s="19">
        <v>0</v>
      </c>
      <c r="R984" s="19">
        <v>0</v>
      </c>
      <c r="S984" s="19">
        <v>0</v>
      </c>
      <c r="T984" s="19">
        <v>0</v>
      </c>
      <c r="U984" s="19">
        <v>0</v>
      </c>
      <c r="V984" s="19">
        <v>0</v>
      </c>
      <c r="W984" s="19">
        <v>0</v>
      </c>
      <c r="X984" s="19">
        <v>0</v>
      </c>
      <c r="Y984" s="19">
        <v>0</v>
      </c>
      <c r="Z984" s="19">
        <v>0</v>
      </c>
      <c r="AA984" s="19">
        <v>0</v>
      </c>
      <c r="AB984" s="19">
        <v>0</v>
      </c>
      <c r="AC984" s="19">
        <v>0</v>
      </c>
      <c r="AD984" s="19">
        <v>0</v>
      </c>
      <c r="AE984" s="19">
        <v>0</v>
      </c>
      <c r="AF984" s="19">
        <v>0</v>
      </c>
      <c r="AG984" s="19">
        <v>0</v>
      </c>
      <c r="AH984" s="19">
        <v>0</v>
      </c>
      <c r="AI984" s="19">
        <v>0</v>
      </c>
      <c r="AJ984" s="19">
        <v>0</v>
      </c>
      <c r="AK984" s="19">
        <v>0</v>
      </c>
      <c r="AL984" s="19">
        <v>0</v>
      </c>
      <c r="AM984" s="19">
        <v>0</v>
      </c>
      <c r="AN984" s="19">
        <v>0</v>
      </c>
      <c r="AO984" s="19">
        <v>0</v>
      </c>
      <c r="AP984" s="19">
        <v>0</v>
      </c>
    </row>
    <row r="985" spans="1:42" hidden="1">
      <c r="A985" s="15" t="s">
        <v>697</v>
      </c>
      <c r="B985" s="16" t="s">
        <v>698</v>
      </c>
      <c r="C985" s="17" t="s">
        <v>212</v>
      </c>
      <c r="D985" s="17" t="s">
        <v>423</v>
      </c>
      <c r="E985" s="17" t="s">
        <v>766</v>
      </c>
      <c r="F985" s="18" t="s">
        <v>986</v>
      </c>
      <c r="G985" s="19">
        <v>0</v>
      </c>
      <c r="H985" s="19">
        <v>0</v>
      </c>
      <c r="I985" s="19">
        <v>0</v>
      </c>
      <c r="J985" s="19">
        <v>0</v>
      </c>
      <c r="K985" s="19">
        <v>0</v>
      </c>
      <c r="L985" s="19">
        <v>0</v>
      </c>
      <c r="M985" s="19">
        <v>0</v>
      </c>
      <c r="N985" s="19">
        <v>0</v>
      </c>
      <c r="O985" s="19">
        <v>0</v>
      </c>
      <c r="P985" s="19">
        <v>0</v>
      </c>
      <c r="Q985" s="19">
        <v>0</v>
      </c>
      <c r="R985" s="19">
        <v>0</v>
      </c>
      <c r="S985" s="19">
        <v>0</v>
      </c>
      <c r="T985" s="19">
        <v>0</v>
      </c>
      <c r="U985" s="19">
        <v>0</v>
      </c>
      <c r="V985" s="19">
        <v>0</v>
      </c>
      <c r="W985" s="19">
        <v>0</v>
      </c>
      <c r="X985" s="19">
        <v>0</v>
      </c>
      <c r="Y985" s="19">
        <v>0</v>
      </c>
      <c r="Z985" s="19">
        <v>0</v>
      </c>
      <c r="AA985" s="19">
        <v>0</v>
      </c>
      <c r="AB985" s="19">
        <v>0</v>
      </c>
      <c r="AC985" s="19">
        <v>0</v>
      </c>
      <c r="AD985" s="19">
        <v>0</v>
      </c>
      <c r="AE985" s="19">
        <v>0</v>
      </c>
      <c r="AF985" s="19">
        <v>0</v>
      </c>
      <c r="AG985" s="19">
        <v>0</v>
      </c>
      <c r="AH985" s="19">
        <v>0</v>
      </c>
      <c r="AI985" s="19">
        <v>0</v>
      </c>
      <c r="AJ985" s="19">
        <v>0</v>
      </c>
      <c r="AK985" s="19">
        <v>0</v>
      </c>
      <c r="AL985" s="19">
        <v>0</v>
      </c>
      <c r="AM985" s="19">
        <v>0</v>
      </c>
      <c r="AN985" s="19">
        <v>0</v>
      </c>
      <c r="AO985" s="19">
        <v>0</v>
      </c>
      <c r="AP985" s="19">
        <v>0</v>
      </c>
    </row>
    <row r="986" spans="1:42" hidden="1">
      <c r="A986" s="15" t="s">
        <v>697</v>
      </c>
      <c r="B986" s="16" t="s">
        <v>698</v>
      </c>
      <c r="C986" s="17" t="s">
        <v>212</v>
      </c>
      <c r="D986" s="17" t="s">
        <v>423</v>
      </c>
      <c r="E986" s="17" t="s">
        <v>754</v>
      </c>
      <c r="F986" s="18" t="s">
        <v>987</v>
      </c>
      <c r="G986" s="19">
        <v>0</v>
      </c>
      <c r="H986" s="19">
        <v>0</v>
      </c>
      <c r="I986" s="19">
        <v>0</v>
      </c>
      <c r="J986" s="19">
        <v>0</v>
      </c>
      <c r="K986" s="19">
        <v>0</v>
      </c>
      <c r="L986" s="19">
        <v>0</v>
      </c>
      <c r="M986" s="19">
        <v>0</v>
      </c>
      <c r="N986" s="19">
        <v>0</v>
      </c>
      <c r="O986" s="19">
        <v>0</v>
      </c>
      <c r="P986" s="19">
        <v>0</v>
      </c>
      <c r="Q986" s="19">
        <v>0</v>
      </c>
      <c r="R986" s="19">
        <v>0</v>
      </c>
      <c r="S986" s="19">
        <v>0</v>
      </c>
      <c r="T986" s="19">
        <v>0</v>
      </c>
      <c r="U986" s="19">
        <v>0</v>
      </c>
      <c r="V986" s="19">
        <v>0</v>
      </c>
      <c r="W986" s="19">
        <v>0</v>
      </c>
      <c r="X986" s="19">
        <v>0</v>
      </c>
      <c r="Y986" s="19">
        <v>0</v>
      </c>
      <c r="Z986" s="19">
        <v>0</v>
      </c>
      <c r="AA986" s="19">
        <v>0</v>
      </c>
      <c r="AB986" s="19">
        <v>0</v>
      </c>
      <c r="AC986" s="19">
        <v>0</v>
      </c>
      <c r="AD986" s="19">
        <v>0</v>
      </c>
      <c r="AE986" s="19">
        <v>0</v>
      </c>
      <c r="AF986" s="19">
        <v>0</v>
      </c>
      <c r="AG986" s="19">
        <v>0</v>
      </c>
      <c r="AH986" s="19">
        <v>0</v>
      </c>
      <c r="AI986" s="19">
        <v>0</v>
      </c>
      <c r="AJ986" s="19">
        <v>0</v>
      </c>
      <c r="AK986" s="19">
        <v>0</v>
      </c>
      <c r="AL986" s="19">
        <v>0</v>
      </c>
      <c r="AM986" s="19">
        <v>0</v>
      </c>
      <c r="AN986" s="19">
        <v>0</v>
      </c>
      <c r="AO986" s="19">
        <v>0</v>
      </c>
      <c r="AP986" s="19">
        <v>0</v>
      </c>
    </row>
    <row r="987" spans="1:42" hidden="1">
      <c r="A987" s="15" t="s">
        <v>697</v>
      </c>
      <c r="B987" s="16" t="s">
        <v>698</v>
      </c>
      <c r="C987" s="17" t="s">
        <v>212</v>
      </c>
      <c r="D987" s="17" t="s">
        <v>423</v>
      </c>
      <c r="E987" s="17" t="s">
        <v>754</v>
      </c>
      <c r="F987" s="18" t="s">
        <v>988</v>
      </c>
      <c r="G987" s="19">
        <v>0</v>
      </c>
      <c r="H987" s="19">
        <v>0</v>
      </c>
      <c r="I987" s="19">
        <v>0</v>
      </c>
      <c r="J987" s="19">
        <v>0</v>
      </c>
      <c r="K987" s="19">
        <v>0</v>
      </c>
      <c r="L987" s="19">
        <v>0</v>
      </c>
      <c r="M987" s="19">
        <v>0</v>
      </c>
      <c r="N987" s="19">
        <v>0</v>
      </c>
      <c r="O987" s="19">
        <v>0</v>
      </c>
      <c r="P987" s="19">
        <v>0</v>
      </c>
      <c r="Q987" s="19">
        <v>0</v>
      </c>
      <c r="R987" s="19">
        <v>0</v>
      </c>
      <c r="S987" s="19">
        <v>0</v>
      </c>
      <c r="T987" s="19">
        <v>0</v>
      </c>
      <c r="U987" s="19">
        <v>0</v>
      </c>
      <c r="V987" s="19">
        <v>0</v>
      </c>
      <c r="W987" s="19">
        <v>0</v>
      </c>
      <c r="X987" s="19">
        <v>0</v>
      </c>
      <c r="Y987" s="19">
        <v>0</v>
      </c>
      <c r="Z987" s="19">
        <v>0</v>
      </c>
      <c r="AA987" s="19">
        <v>0</v>
      </c>
      <c r="AB987" s="19">
        <v>0</v>
      </c>
      <c r="AC987" s="19">
        <v>0</v>
      </c>
      <c r="AD987" s="19">
        <v>0</v>
      </c>
      <c r="AE987" s="19">
        <v>0</v>
      </c>
      <c r="AF987" s="19">
        <v>0</v>
      </c>
      <c r="AG987" s="19">
        <v>0</v>
      </c>
      <c r="AH987" s="19">
        <v>0</v>
      </c>
      <c r="AI987" s="19">
        <v>0</v>
      </c>
      <c r="AJ987" s="19">
        <v>0</v>
      </c>
      <c r="AK987" s="19">
        <v>0</v>
      </c>
      <c r="AL987" s="19">
        <v>0</v>
      </c>
      <c r="AM987" s="19">
        <v>0</v>
      </c>
      <c r="AN987" s="19">
        <v>0</v>
      </c>
      <c r="AO987" s="19">
        <v>0</v>
      </c>
      <c r="AP987" s="19">
        <v>0</v>
      </c>
    </row>
    <row r="988" spans="1:42" hidden="1">
      <c r="A988" s="15" t="s">
        <v>697</v>
      </c>
      <c r="B988" s="16" t="s">
        <v>698</v>
      </c>
      <c r="C988" s="17" t="s">
        <v>212</v>
      </c>
      <c r="D988" s="17" t="s">
        <v>423</v>
      </c>
      <c r="E988" s="17" t="s">
        <v>750</v>
      </c>
      <c r="F988" s="18" t="s">
        <v>989</v>
      </c>
      <c r="G988" s="19">
        <v>0</v>
      </c>
      <c r="H988" s="19">
        <v>0</v>
      </c>
      <c r="I988" s="19">
        <v>0</v>
      </c>
      <c r="J988" s="19">
        <v>0</v>
      </c>
      <c r="K988" s="19">
        <v>0</v>
      </c>
      <c r="L988" s="19">
        <v>0</v>
      </c>
      <c r="M988" s="19">
        <v>0</v>
      </c>
      <c r="N988" s="19">
        <v>0</v>
      </c>
      <c r="O988" s="19">
        <v>0</v>
      </c>
      <c r="P988" s="19">
        <v>0</v>
      </c>
      <c r="Q988" s="19">
        <v>0</v>
      </c>
      <c r="R988" s="19">
        <v>0</v>
      </c>
      <c r="S988" s="19">
        <v>0</v>
      </c>
      <c r="T988" s="19">
        <v>0</v>
      </c>
      <c r="U988" s="19">
        <v>0</v>
      </c>
      <c r="V988" s="19">
        <v>0</v>
      </c>
      <c r="W988" s="19">
        <v>0</v>
      </c>
      <c r="X988" s="19">
        <v>0</v>
      </c>
      <c r="Y988" s="19">
        <v>0</v>
      </c>
      <c r="Z988" s="19">
        <v>0</v>
      </c>
      <c r="AA988" s="19">
        <v>0</v>
      </c>
      <c r="AB988" s="19">
        <v>0</v>
      </c>
      <c r="AC988" s="19">
        <v>0</v>
      </c>
      <c r="AD988" s="19">
        <v>0</v>
      </c>
      <c r="AE988" s="19">
        <v>0</v>
      </c>
      <c r="AF988" s="19">
        <v>0</v>
      </c>
      <c r="AG988" s="19">
        <v>0</v>
      </c>
      <c r="AH988" s="19">
        <v>0</v>
      </c>
      <c r="AI988" s="19">
        <v>0</v>
      </c>
      <c r="AJ988" s="19">
        <v>0</v>
      </c>
      <c r="AK988" s="19">
        <v>0</v>
      </c>
      <c r="AL988" s="19">
        <v>0</v>
      </c>
      <c r="AM988" s="19">
        <v>0</v>
      </c>
      <c r="AN988" s="19">
        <v>0</v>
      </c>
      <c r="AO988" s="19">
        <v>0</v>
      </c>
      <c r="AP988" s="19">
        <v>0</v>
      </c>
    </row>
    <row r="989" spans="1:42" hidden="1">
      <c r="A989" s="15" t="s">
        <v>697</v>
      </c>
      <c r="B989" s="16" t="s">
        <v>698</v>
      </c>
      <c r="C989" s="17" t="s">
        <v>212</v>
      </c>
      <c r="D989" s="17" t="s">
        <v>423</v>
      </c>
      <c r="E989" s="17" t="s">
        <v>232</v>
      </c>
      <c r="F989" s="18" t="s">
        <v>756</v>
      </c>
      <c r="G989" s="19">
        <v>1758465.5819973652</v>
      </c>
      <c r="H989" s="19">
        <v>1093889.3424714671</v>
      </c>
      <c r="I989" s="19">
        <v>682711.72912286036</v>
      </c>
      <c r="J989" s="19">
        <v>490265.00193626137</v>
      </c>
      <c r="K989" s="19">
        <v>320033.84565030719</v>
      </c>
      <c r="L989" s="19">
        <v>394993.69996529154</v>
      </c>
      <c r="M989" s="19">
        <v>14752396.735432576</v>
      </c>
      <c r="N989" s="19">
        <v>4113143.3831396429</v>
      </c>
      <c r="O989" s="19">
        <v>18952040.783973262</v>
      </c>
      <c r="P989" s="19">
        <v>6665450.3649357762</v>
      </c>
      <c r="Q989" s="19">
        <v>45681766.957370378</v>
      </c>
      <c r="R989" s="19">
        <v>9364286.2668931633</v>
      </c>
      <c r="S989" s="19">
        <v>5294707.5059434194</v>
      </c>
      <c r="T989" s="19">
        <v>3163045.8706779452</v>
      </c>
      <c r="U989" s="19">
        <v>6811490.1444626516</v>
      </c>
      <c r="V989" s="19">
        <v>8590598.6135859508</v>
      </c>
      <c r="W989" s="19">
        <v>21444095.028753169</v>
      </c>
      <c r="X989" s="19">
        <v>19647002.376688182</v>
      </c>
      <c r="Y989" s="19">
        <v>2742675.1777481223</v>
      </c>
      <c r="Z989" s="19">
        <v>1994579.5537761645</v>
      </c>
      <c r="AA989" s="19">
        <v>2119862.7577514905</v>
      </c>
      <c r="AB989" s="19">
        <v>2643968.2929892247</v>
      </c>
      <c r="AC989" s="19">
        <v>7173609.5025520604</v>
      </c>
      <c r="AD989" s="19">
        <v>38502016.709709458</v>
      </c>
      <c r="AE989" s="19">
        <v>3895847.7454846804</v>
      </c>
      <c r="AF989" s="19">
        <v>3888221.5698783179</v>
      </c>
      <c r="AG989" s="19">
        <v>5311888.1143559217</v>
      </c>
      <c r="AH989" s="19">
        <v>3603341.9369798913</v>
      </c>
      <c r="AI989" s="19">
        <v>3926465.2388567072</v>
      </c>
      <c r="AJ989" s="19">
        <v>3918518.9303242234</v>
      </c>
      <c r="AK989" s="19">
        <v>3092140.4859314417</v>
      </c>
      <c r="AL989" s="19">
        <v>5671292.1255275737</v>
      </c>
      <c r="AM989" s="19">
        <v>4630110.3705157014</v>
      </c>
      <c r="AN989" s="19">
        <v>2707123.5060240272</v>
      </c>
      <c r="AO989" s="19">
        <v>2421100.8564856309</v>
      </c>
      <c r="AP989" s="19">
        <v>1411499.8440851616</v>
      </c>
    </row>
    <row r="990" spans="1:42" hidden="1">
      <c r="A990" s="15" t="s">
        <v>697</v>
      </c>
      <c r="B990" s="16" t="s">
        <v>698</v>
      </c>
      <c r="C990" s="17" t="s">
        <v>212</v>
      </c>
      <c r="D990" s="17" t="s">
        <v>990</v>
      </c>
      <c r="E990" s="17" t="s">
        <v>766</v>
      </c>
      <c r="F990" s="18" t="s">
        <v>991</v>
      </c>
      <c r="G990" s="19">
        <v>0</v>
      </c>
      <c r="H990" s="19">
        <v>0</v>
      </c>
      <c r="I990" s="19">
        <v>0</v>
      </c>
      <c r="J990" s="19">
        <v>0</v>
      </c>
      <c r="K990" s="19">
        <v>0</v>
      </c>
      <c r="L990" s="19">
        <v>0</v>
      </c>
      <c r="M990" s="19">
        <v>0</v>
      </c>
      <c r="N990" s="19">
        <v>0</v>
      </c>
      <c r="O990" s="19">
        <v>0</v>
      </c>
      <c r="P990" s="19">
        <v>0</v>
      </c>
      <c r="Q990" s="19">
        <v>0</v>
      </c>
      <c r="R990" s="19">
        <v>0</v>
      </c>
      <c r="S990" s="19">
        <v>0</v>
      </c>
      <c r="T990" s="19">
        <v>0</v>
      </c>
      <c r="U990" s="19">
        <v>0</v>
      </c>
      <c r="V990" s="19">
        <v>0</v>
      </c>
      <c r="W990" s="19">
        <v>0</v>
      </c>
      <c r="X990" s="19">
        <v>0</v>
      </c>
      <c r="Y990" s="19">
        <v>0</v>
      </c>
      <c r="Z990" s="19">
        <v>0</v>
      </c>
      <c r="AA990" s="19">
        <v>0</v>
      </c>
      <c r="AB990" s="19">
        <v>0</v>
      </c>
      <c r="AC990" s="19">
        <v>0</v>
      </c>
      <c r="AD990" s="19">
        <v>0</v>
      </c>
      <c r="AE990" s="19">
        <v>0</v>
      </c>
      <c r="AF990" s="19">
        <v>0</v>
      </c>
      <c r="AG990" s="19">
        <v>0</v>
      </c>
      <c r="AH990" s="19">
        <v>0</v>
      </c>
      <c r="AI990" s="19">
        <v>0</v>
      </c>
      <c r="AJ990" s="19">
        <v>0</v>
      </c>
      <c r="AK990" s="19">
        <v>0</v>
      </c>
      <c r="AL990" s="19">
        <v>0</v>
      </c>
      <c r="AM990" s="19">
        <v>0</v>
      </c>
      <c r="AN990" s="19">
        <v>0</v>
      </c>
      <c r="AO990" s="19">
        <v>0</v>
      </c>
      <c r="AP990" s="19">
        <v>0</v>
      </c>
    </row>
    <row r="991" spans="1:42" hidden="1">
      <c r="A991" s="15" t="s">
        <v>697</v>
      </c>
      <c r="B991" s="16" t="s">
        <v>698</v>
      </c>
      <c r="C991" s="17" t="s">
        <v>212</v>
      </c>
      <c r="D991" s="17" t="s">
        <v>990</v>
      </c>
      <c r="E991" s="17" t="s">
        <v>754</v>
      </c>
      <c r="F991" s="18" t="s">
        <v>992</v>
      </c>
      <c r="G991" s="19">
        <v>0</v>
      </c>
      <c r="H991" s="19">
        <v>0</v>
      </c>
      <c r="I991" s="19">
        <v>0</v>
      </c>
      <c r="J991" s="19">
        <v>0</v>
      </c>
      <c r="K991" s="19">
        <v>0</v>
      </c>
      <c r="L991" s="19">
        <v>0</v>
      </c>
      <c r="M991" s="19">
        <v>0</v>
      </c>
      <c r="N991" s="19">
        <v>0</v>
      </c>
      <c r="O991" s="19">
        <v>0</v>
      </c>
      <c r="P991" s="19">
        <v>0</v>
      </c>
      <c r="Q991" s="19">
        <v>0</v>
      </c>
      <c r="R991" s="19">
        <v>0</v>
      </c>
      <c r="S991" s="19">
        <v>0</v>
      </c>
      <c r="T991" s="19">
        <v>0</v>
      </c>
      <c r="U991" s="19">
        <v>0</v>
      </c>
      <c r="V991" s="19">
        <v>0</v>
      </c>
      <c r="W991" s="19">
        <v>0</v>
      </c>
      <c r="X991" s="19">
        <v>0</v>
      </c>
      <c r="Y991" s="19">
        <v>0</v>
      </c>
      <c r="Z991" s="19">
        <v>0</v>
      </c>
      <c r="AA991" s="19">
        <v>0</v>
      </c>
      <c r="AB991" s="19">
        <v>0</v>
      </c>
      <c r="AC991" s="19">
        <v>0</v>
      </c>
      <c r="AD991" s="19">
        <v>0</v>
      </c>
      <c r="AE991" s="19">
        <v>0</v>
      </c>
      <c r="AF991" s="19">
        <v>0</v>
      </c>
      <c r="AG991" s="19">
        <v>0</v>
      </c>
      <c r="AH991" s="19">
        <v>0</v>
      </c>
      <c r="AI991" s="19">
        <v>0</v>
      </c>
      <c r="AJ991" s="19">
        <v>0</v>
      </c>
      <c r="AK991" s="19">
        <v>0</v>
      </c>
      <c r="AL991" s="19">
        <v>0</v>
      </c>
      <c r="AM991" s="19">
        <v>0</v>
      </c>
      <c r="AN991" s="19">
        <v>0</v>
      </c>
      <c r="AO991" s="19">
        <v>0</v>
      </c>
      <c r="AP991" s="19">
        <v>0</v>
      </c>
    </row>
    <row r="992" spans="1:42" hidden="1">
      <c r="A992" s="15" t="s">
        <v>697</v>
      </c>
      <c r="B992" s="16" t="s">
        <v>698</v>
      </c>
      <c r="C992" s="17" t="s">
        <v>212</v>
      </c>
      <c r="D992" s="17" t="s">
        <v>757</v>
      </c>
      <c r="E992" s="17" t="s">
        <v>701</v>
      </c>
      <c r="F992" s="18" t="s">
        <v>993</v>
      </c>
      <c r="G992" s="19">
        <v>0</v>
      </c>
      <c r="H992" s="19">
        <v>0</v>
      </c>
      <c r="I992" s="19">
        <v>0</v>
      </c>
      <c r="J992" s="19">
        <v>0</v>
      </c>
      <c r="K992" s="19">
        <v>0</v>
      </c>
      <c r="L992" s="19">
        <v>0</v>
      </c>
      <c r="M992" s="19">
        <v>0</v>
      </c>
      <c r="N992" s="19">
        <v>0</v>
      </c>
      <c r="O992" s="19">
        <v>0</v>
      </c>
      <c r="P992" s="19">
        <v>0</v>
      </c>
      <c r="Q992" s="19">
        <v>0</v>
      </c>
      <c r="R992" s="19">
        <v>0</v>
      </c>
      <c r="S992" s="19">
        <v>0</v>
      </c>
      <c r="T992" s="19">
        <v>0</v>
      </c>
      <c r="U992" s="19">
        <v>0</v>
      </c>
      <c r="V992" s="19">
        <v>0</v>
      </c>
      <c r="W992" s="19">
        <v>0</v>
      </c>
      <c r="X992" s="19">
        <v>0</v>
      </c>
      <c r="Y992" s="19">
        <v>0</v>
      </c>
      <c r="Z992" s="19">
        <v>0</v>
      </c>
      <c r="AA992" s="19">
        <v>0</v>
      </c>
      <c r="AB992" s="19">
        <v>0</v>
      </c>
      <c r="AC992" s="19">
        <v>0</v>
      </c>
      <c r="AD992" s="19">
        <v>0</v>
      </c>
      <c r="AE992" s="19">
        <v>0</v>
      </c>
      <c r="AF992" s="19">
        <v>0</v>
      </c>
      <c r="AG992" s="19">
        <v>0</v>
      </c>
      <c r="AH992" s="19">
        <v>0</v>
      </c>
      <c r="AI992" s="19">
        <v>0</v>
      </c>
      <c r="AJ992" s="19">
        <v>0</v>
      </c>
      <c r="AK992" s="19">
        <v>0</v>
      </c>
      <c r="AL992" s="19">
        <v>0</v>
      </c>
      <c r="AM992" s="19">
        <v>0</v>
      </c>
      <c r="AN992" s="19">
        <v>0</v>
      </c>
      <c r="AO992" s="19">
        <v>0</v>
      </c>
      <c r="AP992" s="19">
        <v>0</v>
      </c>
    </row>
    <row r="993" spans="1:42" hidden="1">
      <c r="A993" s="15" t="s">
        <v>697</v>
      </c>
      <c r="B993" s="16" t="s">
        <v>698</v>
      </c>
      <c r="C993" s="17" t="s">
        <v>212</v>
      </c>
      <c r="D993" s="17" t="s">
        <v>757</v>
      </c>
      <c r="E993" s="17" t="s">
        <v>703</v>
      </c>
      <c r="F993" s="18" t="s">
        <v>994</v>
      </c>
      <c r="G993" s="19">
        <v>0</v>
      </c>
      <c r="H993" s="19">
        <v>0</v>
      </c>
      <c r="I993" s="19">
        <v>0</v>
      </c>
      <c r="J993" s="19">
        <v>0</v>
      </c>
      <c r="K993" s="19">
        <v>0</v>
      </c>
      <c r="L993" s="19">
        <v>0</v>
      </c>
      <c r="M993" s="19">
        <v>0</v>
      </c>
      <c r="N993" s="19">
        <v>0</v>
      </c>
      <c r="O993" s="19">
        <v>0</v>
      </c>
      <c r="P993" s="19">
        <v>0</v>
      </c>
      <c r="Q993" s="19">
        <v>0</v>
      </c>
      <c r="R993" s="19">
        <v>0</v>
      </c>
      <c r="S993" s="19">
        <v>0</v>
      </c>
      <c r="T993" s="19">
        <v>0</v>
      </c>
      <c r="U993" s="19">
        <v>0</v>
      </c>
      <c r="V993" s="19">
        <v>0</v>
      </c>
      <c r="W993" s="19">
        <v>0</v>
      </c>
      <c r="X993" s="19">
        <v>0</v>
      </c>
      <c r="Y993" s="19">
        <v>0</v>
      </c>
      <c r="Z993" s="19">
        <v>0</v>
      </c>
      <c r="AA993" s="19">
        <v>0</v>
      </c>
      <c r="AB993" s="19">
        <v>0</v>
      </c>
      <c r="AC993" s="19">
        <v>0</v>
      </c>
      <c r="AD993" s="19">
        <v>0</v>
      </c>
      <c r="AE993" s="19">
        <v>0</v>
      </c>
      <c r="AF993" s="19">
        <v>0</v>
      </c>
      <c r="AG993" s="19">
        <v>0</v>
      </c>
      <c r="AH993" s="19">
        <v>0</v>
      </c>
      <c r="AI993" s="19">
        <v>0</v>
      </c>
      <c r="AJ993" s="19">
        <v>0</v>
      </c>
      <c r="AK993" s="19">
        <v>0</v>
      </c>
      <c r="AL993" s="19">
        <v>0</v>
      </c>
      <c r="AM993" s="19">
        <v>0</v>
      </c>
      <c r="AN993" s="19">
        <v>0</v>
      </c>
      <c r="AO993" s="19">
        <v>0</v>
      </c>
      <c r="AP993" s="19">
        <v>0</v>
      </c>
    </row>
    <row r="994" spans="1:42" hidden="1">
      <c r="A994" s="15" t="s">
        <v>697</v>
      </c>
      <c r="B994" s="16" t="s">
        <v>698</v>
      </c>
      <c r="C994" s="17" t="s">
        <v>212</v>
      </c>
      <c r="D994" s="17" t="s">
        <v>757</v>
      </c>
      <c r="E994" s="17" t="s">
        <v>705</v>
      </c>
      <c r="F994" s="18" t="s">
        <v>995</v>
      </c>
      <c r="G994" s="19">
        <v>0</v>
      </c>
      <c r="H994" s="19">
        <v>0</v>
      </c>
      <c r="I994" s="19">
        <v>0</v>
      </c>
      <c r="J994" s="19">
        <v>0</v>
      </c>
      <c r="K994" s="19">
        <v>0</v>
      </c>
      <c r="L994" s="19">
        <v>0</v>
      </c>
      <c r="M994" s="19">
        <v>0</v>
      </c>
      <c r="N994" s="19">
        <v>0</v>
      </c>
      <c r="O994" s="19">
        <v>0</v>
      </c>
      <c r="P994" s="19">
        <v>0</v>
      </c>
      <c r="Q994" s="19">
        <v>0</v>
      </c>
      <c r="R994" s="19">
        <v>0</v>
      </c>
      <c r="S994" s="19">
        <v>0</v>
      </c>
      <c r="T994" s="19">
        <v>0</v>
      </c>
      <c r="U994" s="19">
        <v>0</v>
      </c>
      <c r="V994" s="19">
        <v>0</v>
      </c>
      <c r="W994" s="19">
        <v>0</v>
      </c>
      <c r="X994" s="19">
        <v>0</v>
      </c>
      <c r="Y994" s="19">
        <v>0</v>
      </c>
      <c r="Z994" s="19">
        <v>0</v>
      </c>
      <c r="AA994" s="19">
        <v>0</v>
      </c>
      <c r="AB994" s="19">
        <v>0</v>
      </c>
      <c r="AC994" s="19">
        <v>0</v>
      </c>
      <c r="AD994" s="19">
        <v>0</v>
      </c>
      <c r="AE994" s="19">
        <v>0</v>
      </c>
      <c r="AF994" s="19">
        <v>0</v>
      </c>
      <c r="AG994" s="19">
        <v>0</v>
      </c>
      <c r="AH994" s="19">
        <v>0</v>
      </c>
      <c r="AI994" s="19">
        <v>0</v>
      </c>
      <c r="AJ994" s="19">
        <v>0</v>
      </c>
      <c r="AK994" s="19">
        <v>0</v>
      </c>
      <c r="AL994" s="19">
        <v>0</v>
      </c>
      <c r="AM994" s="19">
        <v>0</v>
      </c>
      <c r="AN994" s="19">
        <v>0</v>
      </c>
      <c r="AO994" s="19">
        <v>0</v>
      </c>
      <c r="AP994" s="19">
        <v>0</v>
      </c>
    </row>
    <row r="995" spans="1:42" hidden="1">
      <c r="A995" s="15" t="s">
        <v>697</v>
      </c>
      <c r="B995" s="16" t="s">
        <v>698</v>
      </c>
      <c r="C995" s="17" t="s">
        <v>212</v>
      </c>
      <c r="D995" s="17" t="s">
        <v>757</v>
      </c>
      <c r="E995" s="17" t="s">
        <v>705</v>
      </c>
      <c r="F995" s="18" t="s">
        <v>996</v>
      </c>
      <c r="G995" s="19">
        <v>0</v>
      </c>
      <c r="H995" s="19">
        <v>0</v>
      </c>
      <c r="I995" s="19">
        <v>0</v>
      </c>
      <c r="J995" s="19">
        <v>0</v>
      </c>
      <c r="K995" s="19">
        <v>0</v>
      </c>
      <c r="L995" s="19">
        <v>0</v>
      </c>
      <c r="M995" s="19">
        <v>0</v>
      </c>
      <c r="N995" s="19">
        <v>0</v>
      </c>
      <c r="O995" s="19">
        <v>0</v>
      </c>
      <c r="P995" s="19">
        <v>0</v>
      </c>
      <c r="Q995" s="19">
        <v>0</v>
      </c>
      <c r="R995" s="19">
        <v>0</v>
      </c>
      <c r="S995" s="19">
        <v>0</v>
      </c>
      <c r="T995" s="19">
        <v>0</v>
      </c>
      <c r="U995" s="19">
        <v>0</v>
      </c>
      <c r="V995" s="19">
        <v>0</v>
      </c>
      <c r="W995" s="19">
        <v>0</v>
      </c>
      <c r="X995" s="19">
        <v>0</v>
      </c>
      <c r="Y995" s="19">
        <v>0</v>
      </c>
      <c r="Z995" s="19">
        <v>0</v>
      </c>
      <c r="AA995" s="19">
        <v>0</v>
      </c>
      <c r="AB995" s="19">
        <v>0</v>
      </c>
      <c r="AC995" s="19">
        <v>0</v>
      </c>
      <c r="AD995" s="19">
        <v>0</v>
      </c>
      <c r="AE995" s="19">
        <v>0</v>
      </c>
      <c r="AF995" s="19">
        <v>0</v>
      </c>
      <c r="AG995" s="19">
        <v>0</v>
      </c>
      <c r="AH995" s="19">
        <v>0</v>
      </c>
      <c r="AI995" s="19">
        <v>0</v>
      </c>
      <c r="AJ995" s="19">
        <v>0</v>
      </c>
      <c r="AK995" s="19">
        <v>0</v>
      </c>
      <c r="AL995" s="19">
        <v>0</v>
      </c>
      <c r="AM995" s="19">
        <v>0</v>
      </c>
      <c r="AN995" s="19">
        <v>0</v>
      </c>
      <c r="AO995" s="19">
        <v>0</v>
      </c>
      <c r="AP995" s="19">
        <v>0</v>
      </c>
    </row>
    <row r="996" spans="1:42" hidden="1">
      <c r="A996" s="15" t="s">
        <v>697</v>
      </c>
      <c r="B996" s="16" t="s">
        <v>698</v>
      </c>
      <c r="C996" s="17" t="s">
        <v>212</v>
      </c>
      <c r="D996" s="17" t="s">
        <v>757</v>
      </c>
      <c r="E996" s="17" t="s">
        <v>707</v>
      </c>
      <c r="F996" s="18" t="s">
        <v>997</v>
      </c>
      <c r="G996" s="19">
        <v>0</v>
      </c>
      <c r="H996" s="19">
        <v>0</v>
      </c>
      <c r="I996" s="19">
        <v>0</v>
      </c>
      <c r="J996" s="19">
        <v>0</v>
      </c>
      <c r="K996" s="19">
        <v>0</v>
      </c>
      <c r="L996" s="19">
        <v>0</v>
      </c>
      <c r="M996" s="19">
        <v>0</v>
      </c>
      <c r="N996" s="19">
        <v>0</v>
      </c>
      <c r="O996" s="19">
        <v>0</v>
      </c>
      <c r="P996" s="19">
        <v>0</v>
      </c>
      <c r="Q996" s="19">
        <v>0</v>
      </c>
      <c r="R996" s="19">
        <v>0</v>
      </c>
      <c r="S996" s="19">
        <v>0</v>
      </c>
      <c r="T996" s="19">
        <v>0</v>
      </c>
      <c r="U996" s="19">
        <v>0</v>
      </c>
      <c r="V996" s="19">
        <v>0</v>
      </c>
      <c r="W996" s="19">
        <v>0</v>
      </c>
      <c r="X996" s="19">
        <v>0</v>
      </c>
      <c r="Y996" s="19">
        <v>0</v>
      </c>
      <c r="Z996" s="19">
        <v>0</v>
      </c>
      <c r="AA996" s="19">
        <v>0</v>
      </c>
      <c r="AB996" s="19">
        <v>0</v>
      </c>
      <c r="AC996" s="19">
        <v>0</v>
      </c>
      <c r="AD996" s="19">
        <v>0</v>
      </c>
      <c r="AE996" s="19">
        <v>0</v>
      </c>
      <c r="AF996" s="19">
        <v>0</v>
      </c>
      <c r="AG996" s="19">
        <v>0</v>
      </c>
      <c r="AH996" s="19">
        <v>0</v>
      </c>
      <c r="AI996" s="19">
        <v>0</v>
      </c>
      <c r="AJ996" s="19">
        <v>0</v>
      </c>
      <c r="AK996" s="19">
        <v>0</v>
      </c>
      <c r="AL996" s="19">
        <v>0</v>
      </c>
      <c r="AM996" s="19">
        <v>0</v>
      </c>
      <c r="AN996" s="19">
        <v>0</v>
      </c>
      <c r="AO996" s="19">
        <v>0</v>
      </c>
      <c r="AP996" s="19">
        <v>0</v>
      </c>
    </row>
    <row r="997" spans="1:42" hidden="1">
      <c r="A997" s="15" t="s">
        <v>697</v>
      </c>
      <c r="B997" s="16" t="s">
        <v>698</v>
      </c>
      <c r="C997" s="17" t="s">
        <v>212</v>
      </c>
      <c r="D997" s="17" t="s">
        <v>757</v>
      </c>
      <c r="E997" s="17" t="s">
        <v>709</v>
      </c>
      <c r="F997" s="18" t="s">
        <v>998</v>
      </c>
      <c r="G997" s="19">
        <v>0</v>
      </c>
      <c r="H997" s="19">
        <v>0</v>
      </c>
      <c r="I997" s="19">
        <v>0</v>
      </c>
      <c r="J997" s="19">
        <v>0</v>
      </c>
      <c r="K997" s="19">
        <v>0</v>
      </c>
      <c r="L997" s="19">
        <v>0</v>
      </c>
      <c r="M997" s="19">
        <v>0</v>
      </c>
      <c r="N997" s="19">
        <v>0</v>
      </c>
      <c r="O997" s="19">
        <v>0</v>
      </c>
      <c r="P997" s="19">
        <v>0</v>
      </c>
      <c r="Q997" s="19">
        <v>0</v>
      </c>
      <c r="R997" s="19">
        <v>0</v>
      </c>
      <c r="S997" s="19">
        <v>0</v>
      </c>
      <c r="T997" s="19">
        <v>0</v>
      </c>
      <c r="U997" s="19">
        <v>0</v>
      </c>
      <c r="V997" s="19">
        <v>0</v>
      </c>
      <c r="W997" s="19">
        <v>0</v>
      </c>
      <c r="X997" s="19">
        <v>0</v>
      </c>
      <c r="Y997" s="19">
        <v>0</v>
      </c>
      <c r="Z997" s="19">
        <v>0</v>
      </c>
      <c r="AA997" s="19">
        <v>0</v>
      </c>
      <c r="AB997" s="19">
        <v>0</v>
      </c>
      <c r="AC997" s="19">
        <v>0</v>
      </c>
      <c r="AD997" s="19">
        <v>0</v>
      </c>
      <c r="AE997" s="19">
        <v>0</v>
      </c>
      <c r="AF997" s="19">
        <v>0</v>
      </c>
      <c r="AG997" s="19">
        <v>0</v>
      </c>
      <c r="AH997" s="19">
        <v>0</v>
      </c>
      <c r="AI997" s="19">
        <v>0</v>
      </c>
      <c r="AJ997" s="19">
        <v>0</v>
      </c>
      <c r="AK997" s="19">
        <v>0</v>
      </c>
      <c r="AL997" s="19">
        <v>0</v>
      </c>
      <c r="AM997" s="19">
        <v>0</v>
      </c>
      <c r="AN997" s="19">
        <v>0</v>
      </c>
      <c r="AO997" s="19">
        <v>0</v>
      </c>
      <c r="AP997" s="19">
        <v>0</v>
      </c>
    </row>
    <row r="998" spans="1:42" hidden="1">
      <c r="A998" s="15" t="s">
        <v>697</v>
      </c>
      <c r="B998" s="16" t="s">
        <v>698</v>
      </c>
      <c r="C998" s="17" t="s">
        <v>212</v>
      </c>
      <c r="D998" s="17" t="s">
        <v>757</v>
      </c>
      <c r="E998" s="17" t="s">
        <v>754</v>
      </c>
      <c r="F998" s="18" t="s">
        <v>999</v>
      </c>
      <c r="G998" s="19">
        <v>0</v>
      </c>
      <c r="H998" s="19">
        <v>0</v>
      </c>
      <c r="I998" s="19">
        <v>0</v>
      </c>
      <c r="J998" s="19">
        <v>0</v>
      </c>
      <c r="K998" s="19">
        <v>0</v>
      </c>
      <c r="L998" s="19">
        <v>0</v>
      </c>
      <c r="M998" s="19">
        <v>0</v>
      </c>
      <c r="N998" s="19">
        <v>0</v>
      </c>
      <c r="O998" s="19">
        <v>0</v>
      </c>
      <c r="P998" s="19">
        <v>0</v>
      </c>
      <c r="Q998" s="19">
        <v>0</v>
      </c>
      <c r="R998" s="19">
        <v>0</v>
      </c>
      <c r="S998" s="19">
        <v>0</v>
      </c>
      <c r="T998" s="19">
        <v>0</v>
      </c>
      <c r="U998" s="19">
        <v>0</v>
      </c>
      <c r="V998" s="19">
        <v>0</v>
      </c>
      <c r="W998" s="19">
        <v>0</v>
      </c>
      <c r="X998" s="19">
        <v>0</v>
      </c>
      <c r="Y998" s="19">
        <v>0</v>
      </c>
      <c r="Z998" s="19">
        <v>0</v>
      </c>
      <c r="AA998" s="19">
        <v>0</v>
      </c>
      <c r="AB998" s="19">
        <v>0</v>
      </c>
      <c r="AC998" s="19">
        <v>0</v>
      </c>
      <c r="AD998" s="19">
        <v>0</v>
      </c>
      <c r="AE998" s="19">
        <v>0</v>
      </c>
      <c r="AF998" s="19">
        <v>0</v>
      </c>
      <c r="AG998" s="19">
        <v>0</v>
      </c>
      <c r="AH998" s="19">
        <v>0</v>
      </c>
      <c r="AI998" s="19">
        <v>0</v>
      </c>
      <c r="AJ998" s="19">
        <v>0</v>
      </c>
      <c r="AK998" s="19">
        <v>0</v>
      </c>
      <c r="AL998" s="19">
        <v>0</v>
      </c>
      <c r="AM998" s="19">
        <v>0</v>
      </c>
      <c r="AN998" s="19">
        <v>0</v>
      </c>
      <c r="AO998" s="19">
        <v>0</v>
      </c>
      <c r="AP998" s="19">
        <v>0</v>
      </c>
    </row>
    <row r="999" spans="1:42" hidden="1">
      <c r="A999" s="15" t="s">
        <v>697</v>
      </c>
      <c r="B999" s="16" t="s">
        <v>698</v>
      </c>
      <c r="C999" s="17" t="s">
        <v>212</v>
      </c>
      <c r="D999" s="17" t="s">
        <v>757</v>
      </c>
      <c r="E999" s="17" t="s">
        <v>750</v>
      </c>
      <c r="F999" s="18" t="s">
        <v>1000</v>
      </c>
      <c r="G999" s="19">
        <v>0</v>
      </c>
      <c r="H999" s="19">
        <v>0</v>
      </c>
      <c r="I999" s="19">
        <v>0</v>
      </c>
      <c r="J999" s="19">
        <v>0</v>
      </c>
      <c r="K999" s="19">
        <v>0</v>
      </c>
      <c r="L999" s="19">
        <v>0</v>
      </c>
      <c r="M999" s="19">
        <v>0</v>
      </c>
      <c r="N999" s="19">
        <v>0</v>
      </c>
      <c r="O999" s="19">
        <v>0</v>
      </c>
      <c r="P999" s="19">
        <v>0</v>
      </c>
      <c r="Q999" s="19">
        <v>0</v>
      </c>
      <c r="R999" s="19">
        <v>0</v>
      </c>
      <c r="S999" s="19">
        <v>0</v>
      </c>
      <c r="T999" s="19">
        <v>0</v>
      </c>
      <c r="U999" s="19">
        <v>0</v>
      </c>
      <c r="V999" s="19">
        <v>0</v>
      </c>
      <c r="W999" s="19">
        <v>0</v>
      </c>
      <c r="X999" s="19">
        <v>0</v>
      </c>
      <c r="Y999" s="19">
        <v>0</v>
      </c>
      <c r="Z999" s="19">
        <v>0</v>
      </c>
      <c r="AA999" s="19">
        <v>0</v>
      </c>
      <c r="AB999" s="19">
        <v>0</v>
      </c>
      <c r="AC999" s="19">
        <v>0</v>
      </c>
      <c r="AD999" s="19">
        <v>0</v>
      </c>
      <c r="AE999" s="19">
        <v>0</v>
      </c>
      <c r="AF999" s="19">
        <v>0</v>
      </c>
      <c r="AG999" s="19">
        <v>0</v>
      </c>
      <c r="AH999" s="19">
        <v>0</v>
      </c>
      <c r="AI999" s="19">
        <v>0</v>
      </c>
      <c r="AJ999" s="19">
        <v>0</v>
      </c>
      <c r="AK999" s="19">
        <v>0</v>
      </c>
      <c r="AL999" s="19">
        <v>0</v>
      </c>
      <c r="AM999" s="19">
        <v>0</v>
      </c>
      <c r="AN999" s="19">
        <v>0</v>
      </c>
      <c r="AO999" s="19">
        <v>0</v>
      </c>
      <c r="AP999" s="19">
        <v>0</v>
      </c>
    </row>
    <row r="1000" spans="1:42" hidden="1">
      <c r="A1000" s="15" t="s">
        <v>697</v>
      </c>
      <c r="B1000" s="16" t="s">
        <v>698</v>
      </c>
      <c r="C1000" s="17" t="s">
        <v>212</v>
      </c>
      <c r="D1000" s="17" t="s">
        <v>757</v>
      </c>
      <c r="E1000" s="17" t="s">
        <v>750</v>
      </c>
      <c r="F1000" s="18" t="s">
        <v>1001</v>
      </c>
      <c r="G1000" s="19">
        <v>0</v>
      </c>
      <c r="H1000" s="19">
        <v>0</v>
      </c>
      <c r="I1000" s="19">
        <v>0</v>
      </c>
      <c r="J1000" s="19">
        <v>0</v>
      </c>
      <c r="K1000" s="19">
        <v>0</v>
      </c>
      <c r="L1000" s="19">
        <v>0</v>
      </c>
      <c r="M1000" s="19">
        <v>0</v>
      </c>
      <c r="N1000" s="19">
        <v>0</v>
      </c>
      <c r="O1000" s="19">
        <v>0</v>
      </c>
      <c r="P1000" s="19">
        <v>0</v>
      </c>
      <c r="Q1000" s="19">
        <v>0</v>
      </c>
      <c r="R1000" s="19">
        <v>0</v>
      </c>
      <c r="S1000" s="19">
        <v>0</v>
      </c>
      <c r="T1000" s="19">
        <v>0</v>
      </c>
      <c r="U1000" s="19">
        <v>0</v>
      </c>
      <c r="V1000" s="19">
        <v>0</v>
      </c>
      <c r="W1000" s="19">
        <v>0</v>
      </c>
      <c r="X1000" s="19">
        <v>0</v>
      </c>
      <c r="Y1000" s="19">
        <v>0</v>
      </c>
      <c r="Z1000" s="19">
        <v>0</v>
      </c>
      <c r="AA1000" s="19">
        <v>0</v>
      </c>
      <c r="AB1000" s="19">
        <v>0</v>
      </c>
      <c r="AC1000" s="19">
        <v>0</v>
      </c>
      <c r="AD1000" s="19">
        <v>0</v>
      </c>
      <c r="AE1000" s="19">
        <v>0</v>
      </c>
      <c r="AF1000" s="19">
        <v>0</v>
      </c>
      <c r="AG1000" s="19">
        <v>0</v>
      </c>
      <c r="AH1000" s="19">
        <v>0</v>
      </c>
      <c r="AI1000" s="19">
        <v>0</v>
      </c>
      <c r="AJ1000" s="19">
        <v>0</v>
      </c>
      <c r="AK1000" s="19">
        <v>0</v>
      </c>
      <c r="AL1000" s="19">
        <v>0</v>
      </c>
      <c r="AM1000" s="19">
        <v>0</v>
      </c>
      <c r="AN1000" s="19">
        <v>0</v>
      </c>
      <c r="AO1000" s="19">
        <v>0</v>
      </c>
      <c r="AP1000" s="19">
        <v>0</v>
      </c>
    </row>
    <row r="1001" spans="1:42" hidden="1">
      <c r="A1001" s="15" t="s">
        <v>697</v>
      </c>
      <c r="B1001" s="16" t="s">
        <v>698</v>
      </c>
      <c r="C1001" s="17" t="s">
        <v>212</v>
      </c>
      <c r="D1001" s="17" t="s">
        <v>757</v>
      </c>
      <c r="E1001" s="17" t="s">
        <v>232</v>
      </c>
      <c r="F1001" s="18" t="s">
        <v>758</v>
      </c>
      <c r="G1001" s="19">
        <v>357630.57123023854</v>
      </c>
      <c r="H1001" s="19">
        <v>208498.33420996304</v>
      </c>
      <c r="I1001" s="19">
        <v>121554.36046417561</v>
      </c>
      <c r="J1001" s="19">
        <v>154378.69976994136</v>
      </c>
      <c r="K1001" s="19">
        <v>103067.7554644257</v>
      </c>
      <c r="L1001" s="19">
        <v>1466233.1349629099</v>
      </c>
      <c r="M1001" s="19">
        <v>1055630.1560282384</v>
      </c>
      <c r="N1001" s="19">
        <v>731632.41054353572</v>
      </c>
      <c r="O1001" s="19">
        <v>426541.10449115041</v>
      </c>
      <c r="P1001" s="19">
        <v>335511.26497520716</v>
      </c>
      <c r="Q1001" s="19">
        <v>195799.78770801425</v>
      </c>
      <c r="R1001" s="19">
        <v>114151.11810870156</v>
      </c>
      <c r="S1001" s="19">
        <v>66550.009670584477</v>
      </c>
      <c r="T1001" s="19">
        <v>38798.601893127481</v>
      </c>
      <c r="U1001" s="19">
        <v>753838.32596690569</v>
      </c>
      <c r="V1001" s="19">
        <v>2539754.2117165285</v>
      </c>
      <c r="W1001" s="19">
        <v>2950738.9729552539</v>
      </c>
      <c r="X1001" s="19">
        <v>3532148.7111313264</v>
      </c>
      <c r="Y1001" s="19">
        <v>22556698.474890806</v>
      </c>
      <c r="Z1001" s="19">
        <v>21671894.080288336</v>
      </c>
      <c r="AA1001" s="19">
        <v>21085122.896497544</v>
      </c>
      <c r="AB1001" s="19">
        <v>20810305.389486253</v>
      </c>
      <c r="AC1001" s="19">
        <v>2725772.6228846386</v>
      </c>
      <c r="AD1001" s="19">
        <v>1589123.2378472798</v>
      </c>
      <c r="AE1001" s="19">
        <v>1394239.7586334567</v>
      </c>
      <c r="AF1001" s="19">
        <v>3689462.3526710542</v>
      </c>
      <c r="AG1001" s="19">
        <v>5043198.3734629843</v>
      </c>
      <c r="AH1001" s="19">
        <v>5415841.9988899957</v>
      </c>
      <c r="AI1001" s="19">
        <v>5601407.1835880782</v>
      </c>
      <c r="AJ1001" s="19">
        <v>5674455.3694507759</v>
      </c>
      <c r="AK1001" s="19">
        <v>5948826.1634605862</v>
      </c>
      <c r="AL1001" s="19">
        <v>5877000.354145919</v>
      </c>
      <c r="AM1001" s="19">
        <v>5835125.9653209439</v>
      </c>
      <c r="AN1001" s="19">
        <v>5810717.5297314618</v>
      </c>
      <c r="AO1001" s="19">
        <v>3387643.6271821815</v>
      </c>
      <c r="AP1001" s="19">
        <v>1974993.4988353176</v>
      </c>
    </row>
    <row r="1002" spans="1:42" hidden="1">
      <c r="A1002" s="15" t="s">
        <v>697</v>
      </c>
      <c r="B1002" s="16" t="s">
        <v>698</v>
      </c>
      <c r="C1002" s="17" t="s">
        <v>212</v>
      </c>
      <c r="D1002" s="17" t="s">
        <v>277</v>
      </c>
      <c r="E1002" s="17" t="s">
        <v>701</v>
      </c>
      <c r="F1002" s="18" t="s">
        <v>1002</v>
      </c>
      <c r="G1002" s="19">
        <v>0</v>
      </c>
      <c r="H1002" s="19">
        <v>0</v>
      </c>
      <c r="I1002" s="19">
        <v>0</v>
      </c>
      <c r="J1002" s="19">
        <v>0</v>
      </c>
      <c r="K1002" s="19">
        <v>0</v>
      </c>
      <c r="L1002" s="19">
        <v>0</v>
      </c>
      <c r="M1002" s="19">
        <v>0</v>
      </c>
      <c r="N1002" s="19">
        <v>0</v>
      </c>
      <c r="O1002" s="19">
        <v>0</v>
      </c>
      <c r="P1002" s="19">
        <v>0</v>
      </c>
      <c r="Q1002" s="19">
        <v>0</v>
      </c>
      <c r="R1002" s="19">
        <v>0</v>
      </c>
      <c r="S1002" s="19">
        <v>0</v>
      </c>
      <c r="T1002" s="19">
        <v>0</v>
      </c>
      <c r="U1002" s="19">
        <v>0</v>
      </c>
      <c r="V1002" s="19">
        <v>0</v>
      </c>
      <c r="W1002" s="19">
        <v>0</v>
      </c>
      <c r="X1002" s="19">
        <v>0</v>
      </c>
      <c r="Y1002" s="19">
        <v>0</v>
      </c>
      <c r="Z1002" s="19">
        <v>0</v>
      </c>
      <c r="AA1002" s="19">
        <v>0</v>
      </c>
      <c r="AB1002" s="19">
        <v>0</v>
      </c>
      <c r="AC1002" s="19">
        <v>0</v>
      </c>
      <c r="AD1002" s="19">
        <v>0</v>
      </c>
      <c r="AE1002" s="19">
        <v>0</v>
      </c>
      <c r="AF1002" s="19">
        <v>0</v>
      </c>
      <c r="AG1002" s="19">
        <v>0</v>
      </c>
      <c r="AH1002" s="19">
        <v>0</v>
      </c>
      <c r="AI1002" s="19">
        <v>0</v>
      </c>
      <c r="AJ1002" s="19">
        <v>0</v>
      </c>
      <c r="AK1002" s="19">
        <v>0</v>
      </c>
      <c r="AL1002" s="19">
        <v>0</v>
      </c>
      <c r="AM1002" s="19">
        <v>0</v>
      </c>
      <c r="AN1002" s="19">
        <v>0</v>
      </c>
      <c r="AO1002" s="19">
        <v>0</v>
      </c>
      <c r="AP1002" s="19">
        <v>0</v>
      </c>
    </row>
    <row r="1003" spans="1:42" hidden="1">
      <c r="A1003" s="15" t="s">
        <v>697</v>
      </c>
      <c r="B1003" s="16" t="s">
        <v>698</v>
      </c>
      <c r="C1003" s="17" t="s">
        <v>212</v>
      </c>
      <c r="D1003" s="17" t="s">
        <v>277</v>
      </c>
      <c r="E1003" s="17" t="s">
        <v>701</v>
      </c>
      <c r="F1003" s="18" t="s">
        <v>1003</v>
      </c>
      <c r="G1003" s="19">
        <v>0</v>
      </c>
      <c r="H1003" s="19">
        <v>0</v>
      </c>
      <c r="I1003" s="19">
        <v>0</v>
      </c>
      <c r="J1003" s="19">
        <v>0</v>
      </c>
      <c r="K1003" s="19">
        <v>0</v>
      </c>
      <c r="L1003" s="19">
        <v>0</v>
      </c>
      <c r="M1003" s="19">
        <v>0</v>
      </c>
      <c r="N1003" s="19">
        <v>0</v>
      </c>
      <c r="O1003" s="19">
        <v>0</v>
      </c>
      <c r="P1003" s="19">
        <v>0</v>
      </c>
      <c r="Q1003" s="19">
        <v>0</v>
      </c>
      <c r="R1003" s="19">
        <v>0</v>
      </c>
      <c r="S1003" s="19">
        <v>0</v>
      </c>
      <c r="T1003" s="19">
        <v>0</v>
      </c>
      <c r="U1003" s="19">
        <v>0</v>
      </c>
      <c r="V1003" s="19">
        <v>0</v>
      </c>
      <c r="W1003" s="19">
        <v>0</v>
      </c>
      <c r="X1003" s="19">
        <v>0</v>
      </c>
      <c r="Y1003" s="19">
        <v>0</v>
      </c>
      <c r="Z1003" s="19">
        <v>0</v>
      </c>
      <c r="AA1003" s="19">
        <v>0</v>
      </c>
      <c r="AB1003" s="19">
        <v>0</v>
      </c>
      <c r="AC1003" s="19">
        <v>0</v>
      </c>
      <c r="AD1003" s="19">
        <v>0</v>
      </c>
      <c r="AE1003" s="19">
        <v>0</v>
      </c>
      <c r="AF1003" s="19">
        <v>0</v>
      </c>
      <c r="AG1003" s="19">
        <v>0</v>
      </c>
      <c r="AH1003" s="19">
        <v>0</v>
      </c>
      <c r="AI1003" s="19">
        <v>0</v>
      </c>
      <c r="AJ1003" s="19">
        <v>0</v>
      </c>
      <c r="AK1003" s="19">
        <v>0</v>
      </c>
      <c r="AL1003" s="19">
        <v>0</v>
      </c>
      <c r="AM1003" s="19">
        <v>0</v>
      </c>
      <c r="AN1003" s="19">
        <v>0</v>
      </c>
      <c r="AO1003" s="19">
        <v>0</v>
      </c>
      <c r="AP1003" s="19">
        <v>0</v>
      </c>
    </row>
    <row r="1004" spans="1:42" hidden="1">
      <c r="A1004" s="15" t="s">
        <v>697</v>
      </c>
      <c r="B1004" s="16" t="s">
        <v>698</v>
      </c>
      <c r="C1004" s="17" t="s">
        <v>212</v>
      </c>
      <c r="D1004" s="17" t="s">
        <v>277</v>
      </c>
      <c r="E1004" s="17" t="s">
        <v>701</v>
      </c>
      <c r="F1004" s="18" t="s">
        <v>1004</v>
      </c>
      <c r="G1004" s="19">
        <v>0</v>
      </c>
      <c r="H1004" s="19">
        <v>0</v>
      </c>
      <c r="I1004" s="19">
        <v>0</v>
      </c>
      <c r="J1004" s="19">
        <v>0</v>
      </c>
      <c r="K1004" s="19">
        <v>0</v>
      </c>
      <c r="L1004" s="19">
        <v>0</v>
      </c>
      <c r="M1004" s="19">
        <v>0</v>
      </c>
      <c r="N1004" s="19">
        <v>0</v>
      </c>
      <c r="O1004" s="19">
        <v>0</v>
      </c>
      <c r="P1004" s="19">
        <v>0</v>
      </c>
      <c r="Q1004" s="19">
        <v>0</v>
      </c>
      <c r="R1004" s="19">
        <v>0</v>
      </c>
      <c r="S1004" s="19">
        <v>0</v>
      </c>
      <c r="T1004" s="19">
        <v>0</v>
      </c>
      <c r="U1004" s="19">
        <v>0</v>
      </c>
      <c r="V1004" s="19">
        <v>0</v>
      </c>
      <c r="W1004" s="19">
        <v>0</v>
      </c>
      <c r="X1004" s="19">
        <v>0</v>
      </c>
      <c r="Y1004" s="19">
        <v>0</v>
      </c>
      <c r="Z1004" s="19">
        <v>0</v>
      </c>
      <c r="AA1004" s="19">
        <v>0</v>
      </c>
      <c r="AB1004" s="19">
        <v>0</v>
      </c>
      <c r="AC1004" s="19">
        <v>0</v>
      </c>
      <c r="AD1004" s="19">
        <v>0</v>
      </c>
      <c r="AE1004" s="19">
        <v>0</v>
      </c>
      <c r="AF1004" s="19">
        <v>0</v>
      </c>
      <c r="AG1004" s="19">
        <v>0</v>
      </c>
      <c r="AH1004" s="19">
        <v>0</v>
      </c>
      <c r="AI1004" s="19">
        <v>0</v>
      </c>
      <c r="AJ1004" s="19">
        <v>0</v>
      </c>
      <c r="AK1004" s="19">
        <v>0</v>
      </c>
      <c r="AL1004" s="19">
        <v>0</v>
      </c>
      <c r="AM1004" s="19">
        <v>0</v>
      </c>
      <c r="AN1004" s="19">
        <v>0</v>
      </c>
      <c r="AO1004" s="19">
        <v>0</v>
      </c>
      <c r="AP1004" s="19">
        <v>0</v>
      </c>
    </row>
    <row r="1005" spans="1:42" hidden="1">
      <c r="A1005" s="15" t="s">
        <v>697</v>
      </c>
      <c r="B1005" s="16" t="s">
        <v>698</v>
      </c>
      <c r="C1005" s="17" t="s">
        <v>212</v>
      </c>
      <c r="D1005" s="17" t="s">
        <v>277</v>
      </c>
      <c r="E1005" s="17" t="s">
        <v>703</v>
      </c>
      <c r="F1005" s="18" t="s">
        <v>1005</v>
      </c>
      <c r="G1005" s="19">
        <v>0</v>
      </c>
      <c r="H1005" s="19">
        <v>0</v>
      </c>
      <c r="I1005" s="19">
        <v>0</v>
      </c>
      <c r="J1005" s="19">
        <v>0</v>
      </c>
      <c r="K1005" s="19">
        <v>0</v>
      </c>
      <c r="L1005" s="19">
        <v>0</v>
      </c>
      <c r="M1005" s="19">
        <v>0</v>
      </c>
      <c r="N1005" s="19">
        <v>0</v>
      </c>
      <c r="O1005" s="19">
        <v>0</v>
      </c>
      <c r="P1005" s="19">
        <v>0</v>
      </c>
      <c r="Q1005" s="19">
        <v>0</v>
      </c>
      <c r="R1005" s="19">
        <v>0</v>
      </c>
      <c r="S1005" s="19">
        <v>0</v>
      </c>
      <c r="T1005" s="19">
        <v>0</v>
      </c>
      <c r="U1005" s="19">
        <v>0</v>
      </c>
      <c r="V1005" s="19">
        <v>0</v>
      </c>
      <c r="W1005" s="19">
        <v>0</v>
      </c>
      <c r="X1005" s="19">
        <v>0</v>
      </c>
      <c r="Y1005" s="19">
        <v>0</v>
      </c>
      <c r="Z1005" s="19">
        <v>0</v>
      </c>
      <c r="AA1005" s="19">
        <v>0</v>
      </c>
      <c r="AB1005" s="19">
        <v>0</v>
      </c>
      <c r="AC1005" s="19">
        <v>0</v>
      </c>
      <c r="AD1005" s="19">
        <v>0</v>
      </c>
      <c r="AE1005" s="19">
        <v>0</v>
      </c>
      <c r="AF1005" s="19">
        <v>0</v>
      </c>
      <c r="AG1005" s="19">
        <v>0</v>
      </c>
      <c r="AH1005" s="19">
        <v>0</v>
      </c>
      <c r="AI1005" s="19">
        <v>0</v>
      </c>
      <c r="AJ1005" s="19">
        <v>0</v>
      </c>
      <c r="AK1005" s="19">
        <v>0</v>
      </c>
      <c r="AL1005" s="19">
        <v>0</v>
      </c>
      <c r="AM1005" s="19">
        <v>0</v>
      </c>
      <c r="AN1005" s="19">
        <v>0</v>
      </c>
      <c r="AO1005" s="19">
        <v>0</v>
      </c>
      <c r="AP1005" s="19">
        <v>0</v>
      </c>
    </row>
    <row r="1006" spans="1:42" hidden="1">
      <c r="A1006" s="15" t="s">
        <v>697</v>
      </c>
      <c r="B1006" s="16" t="s">
        <v>698</v>
      </c>
      <c r="C1006" s="17" t="s">
        <v>212</v>
      </c>
      <c r="D1006" s="17" t="s">
        <v>277</v>
      </c>
      <c r="E1006" s="17" t="s">
        <v>703</v>
      </c>
      <c r="F1006" s="18" t="s">
        <v>1006</v>
      </c>
      <c r="G1006" s="19">
        <v>0</v>
      </c>
      <c r="H1006" s="19">
        <v>0</v>
      </c>
      <c r="I1006" s="19">
        <v>0</v>
      </c>
      <c r="J1006" s="19">
        <v>0</v>
      </c>
      <c r="K1006" s="19">
        <v>0</v>
      </c>
      <c r="L1006" s="19">
        <v>0</v>
      </c>
      <c r="M1006" s="19">
        <v>0</v>
      </c>
      <c r="N1006" s="19">
        <v>0</v>
      </c>
      <c r="O1006" s="19">
        <v>0</v>
      </c>
      <c r="P1006" s="19">
        <v>0</v>
      </c>
      <c r="Q1006" s="19">
        <v>0</v>
      </c>
      <c r="R1006" s="19">
        <v>0</v>
      </c>
      <c r="S1006" s="19">
        <v>0</v>
      </c>
      <c r="T1006" s="19">
        <v>0</v>
      </c>
      <c r="U1006" s="19">
        <v>0</v>
      </c>
      <c r="V1006" s="19">
        <v>0</v>
      </c>
      <c r="W1006" s="19">
        <v>0</v>
      </c>
      <c r="X1006" s="19">
        <v>0</v>
      </c>
      <c r="Y1006" s="19">
        <v>0</v>
      </c>
      <c r="Z1006" s="19">
        <v>0</v>
      </c>
      <c r="AA1006" s="19">
        <v>0</v>
      </c>
      <c r="AB1006" s="19">
        <v>0</v>
      </c>
      <c r="AC1006" s="19">
        <v>0</v>
      </c>
      <c r="AD1006" s="19">
        <v>0</v>
      </c>
      <c r="AE1006" s="19">
        <v>0</v>
      </c>
      <c r="AF1006" s="19">
        <v>0</v>
      </c>
      <c r="AG1006" s="19">
        <v>0</v>
      </c>
      <c r="AH1006" s="19">
        <v>0</v>
      </c>
      <c r="AI1006" s="19">
        <v>0</v>
      </c>
      <c r="AJ1006" s="19">
        <v>0</v>
      </c>
      <c r="AK1006" s="19">
        <v>0</v>
      </c>
      <c r="AL1006" s="19">
        <v>0</v>
      </c>
      <c r="AM1006" s="19">
        <v>0</v>
      </c>
      <c r="AN1006" s="19">
        <v>0</v>
      </c>
      <c r="AO1006" s="19">
        <v>0</v>
      </c>
      <c r="AP1006" s="19">
        <v>0</v>
      </c>
    </row>
    <row r="1007" spans="1:42" hidden="1">
      <c r="A1007" s="15" t="s">
        <v>697</v>
      </c>
      <c r="B1007" s="16" t="s">
        <v>698</v>
      </c>
      <c r="C1007" s="17" t="s">
        <v>212</v>
      </c>
      <c r="D1007" s="17" t="s">
        <v>277</v>
      </c>
      <c r="E1007" s="17" t="s">
        <v>703</v>
      </c>
      <c r="F1007" s="18" t="s">
        <v>1007</v>
      </c>
      <c r="G1007" s="19">
        <v>0</v>
      </c>
      <c r="H1007" s="19">
        <v>0</v>
      </c>
      <c r="I1007" s="19">
        <v>0</v>
      </c>
      <c r="J1007" s="19">
        <v>0</v>
      </c>
      <c r="K1007" s="19">
        <v>0</v>
      </c>
      <c r="L1007" s="19">
        <v>0</v>
      </c>
      <c r="M1007" s="19">
        <v>0</v>
      </c>
      <c r="N1007" s="19">
        <v>0</v>
      </c>
      <c r="O1007" s="19">
        <v>0</v>
      </c>
      <c r="P1007" s="19">
        <v>0</v>
      </c>
      <c r="Q1007" s="19">
        <v>0</v>
      </c>
      <c r="R1007" s="19">
        <v>0</v>
      </c>
      <c r="S1007" s="19">
        <v>0</v>
      </c>
      <c r="T1007" s="19">
        <v>0</v>
      </c>
      <c r="U1007" s="19">
        <v>0</v>
      </c>
      <c r="V1007" s="19">
        <v>0</v>
      </c>
      <c r="W1007" s="19">
        <v>0</v>
      </c>
      <c r="X1007" s="19">
        <v>0</v>
      </c>
      <c r="Y1007" s="19">
        <v>0</v>
      </c>
      <c r="Z1007" s="19">
        <v>0</v>
      </c>
      <c r="AA1007" s="19">
        <v>0</v>
      </c>
      <c r="AB1007" s="19">
        <v>0</v>
      </c>
      <c r="AC1007" s="19">
        <v>0</v>
      </c>
      <c r="AD1007" s="19">
        <v>0</v>
      </c>
      <c r="AE1007" s="19">
        <v>0</v>
      </c>
      <c r="AF1007" s="19">
        <v>0</v>
      </c>
      <c r="AG1007" s="19">
        <v>0</v>
      </c>
      <c r="AH1007" s="19">
        <v>0</v>
      </c>
      <c r="AI1007" s="19">
        <v>0</v>
      </c>
      <c r="AJ1007" s="19">
        <v>0</v>
      </c>
      <c r="AK1007" s="19">
        <v>0</v>
      </c>
      <c r="AL1007" s="19">
        <v>0</v>
      </c>
      <c r="AM1007" s="19">
        <v>0</v>
      </c>
      <c r="AN1007" s="19">
        <v>0</v>
      </c>
      <c r="AO1007" s="19">
        <v>0</v>
      </c>
      <c r="AP1007" s="19">
        <v>0</v>
      </c>
    </row>
    <row r="1008" spans="1:42" hidden="1">
      <c r="A1008" s="15" t="s">
        <v>697</v>
      </c>
      <c r="B1008" s="16" t="s">
        <v>698</v>
      </c>
      <c r="C1008" s="17" t="s">
        <v>212</v>
      </c>
      <c r="D1008" s="17" t="s">
        <v>277</v>
      </c>
      <c r="E1008" s="17" t="s">
        <v>705</v>
      </c>
      <c r="F1008" s="18" t="s">
        <v>1008</v>
      </c>
      <c r="G1008" s="19">
        <v>0</v>
      </c>
      <c r="H1008" s="19">
        <v>0</v>
      </c>
      <c r="I1008" s="19">
        <v>0</v>
      </c>
      <c r="J1008" s="19">
        <v>0</v>
      </c>
      <c r="K1008" s="19">
        <v>0</v>
      </c>
      <c r="L1008" s="19">
        <v>0</v>
      </c>
      <c r="M1008" s="19">
        <v>0</v>
      </c>
      <c r="N1008" s="19">
        <v>0</v>
      </c>
      <c r="O1008" s="19">
        <v>0</v>
      </c>
      <c r="P1008" s="19">
        <v>0</v>
      </c>
      <c r="Q1008" s="19">
        <v>0</v>
      </c>
      <c r="R1008" s="19">
        <v>0</v>
      </c>
      <c r="S1008" s="19">
        <v>0</v>
      </c>
      <c r="T1008" s="19">
        <v>0</v>
      </c>
      <c r="U1008" s="19">
        <v>0</v>
      </c>
      <c r="V1008" s="19">
        <v>0</v>
      </c>
      <c r="W1008" s="19">
        <v>0</v>
      </c>
      <c r="X1008" s="19">
        <v>0</v>
      </c>
      <c r="Y1008" s="19">
        <v>0</v>
      </c>
      <c r="Z1008" s="19">
        <v>0</v>
      </c>
      <c r="AA1008" s="19">
        <v>0</v>
      </c>
      <c r="AB1008" s="19">
        <v>0</v>
      </c>
      <c r="AC1008" s="19">
        <v>0</v>
      </c>
      <c r="AD1008" s="19">
        <v>0</v>
      </c>
      <c r="AE1008" s="19">
        <v>0</v>
      </c>
      <c r="AF1008" s="19">
        <v>0</v>
      </c>
      <c r="AG1008" s="19">
        <v>0</v>
      </c>
      <c r="AH1008" s="19">
        <v>0</v>
      </c>
      <c r="AI1008" s="19">
        <v>0</v>
      </c>
      <c r="AJ1008" s="19">
        <v>0</v>
      </c>
      <c r="AK1008" s="19">
        <v>0</v>
      </c>
      <c r="AL1008" s="19">
        <v>0</v>
      </c>
      <c r="AM1008" s="19">
        <v>0</v>
      </c>
      <c r="AN1008" s="19">
        <v>0</v>
      </c>
      <c r="AO1008" s="19">
        <v>0</v>
      </c>
      <c r="AP1008" s="19">
        <v>0</v>
      </c>
    </row>
    <row r="1009" spans="1:42" hidden="1">
      <c r="A1009" s="15" t="s">
        <v>697</v>
      </c>
      <c r="B1009" s="16" t="s">
        <v>698</v>
      </c>
      <c r="C1009" s="17" t="s">
        <v>212</v>
      </c>
      <c r="D1009" s="17" t="s">
        <v>277</v>
      </c>
      <c r="E1009" s="17" t="s">
        <v>705</v>
      </c>
      <c r="F1009" s="18" t="s">
        <v>1009</v>
      </c>
      <c r="G1009" s="19">
        <v>0</v>
      </c>
      <c r="H1009" s="19">
        <v>0</v>
      </c>
      <c r="I1009" s="19">
        <v>0</v>
      </c>
      <c r="J1009" s="19">
        <v>0</v>
      </c>
      <c r="K1009" s="19">
        <v>0</v>
      </c>
      <c r="L1009" s="19">
        <v>0</v>
      </c>
      <c r="M1009" s="19">
        <v>0</v>
      </c>
      <c r="N1009" s="19">
        <v>0</v>
      </c>
      <c r="O1009" s="19">
        <v>0</v>
      </c>
      <c r="P1009" s="19">
        <v>0</v>
      </c>
      <c r="Q1009" s="19">
        <v>0</v>
      </c>
      <c r="R1009" s="19">
        <v>0</v>
      </c>
      <c r="S1009" s="19">
        <v>0</v>
      </c>
      <c r="T1009" s="19">
        <v>0</v>
      </c>
      <c r="U1009" s="19">
        <v>0</v>
      </c>
      <c r="V1009" s="19">
        <v>0</v>
      </c>
      <c r="W1009" s="19">
        <v>0</v>
      </c>
      <c r="X1009" s="19">
        <v>0</v>
      </c>
      <c r="Y1009" s="19">
        <v>0</v>
      </c>
      <c r="Z1009" s="19">
        <v>0</v>
      </c>
      <c r="AA1009" s="19">
        <v>0</v>
      </c>
      <c r="AB1009" s="19">
        <v>0</v>
      </c>
      <c r="AC1009" s="19">
        <v>0</v>
      </c>
      <c r="AD1009" s="19">
        <v>0</v>
      </c>
      <c r="AE1009" s="19">
        <v>0</v>
      </c>
      <c r="AF1009" s="19">
        <v>0</v>
      </c>
      <c r="AG1009" s="19">
        <v>0</v>
      </c>
      <c r="AH1009" s="19">
        <v>0</v>
      </c>
      <c r="AI1009" s="19">
        <v>0</v>
      </c>
      <c r="AJ1009" s="19">
        <v>0</v>
      </c>
      <c r="AK1009" s="19">
        <v>0</v>
      </c>
      <c r="AL1009" s="19">
        <v>0</v>
      </c>
      <c r="AM1009" s="19">
        <v>0</v>
      </c>
      <c r="AN1009" s="19">
        <v>0</v>
      </c>
      <c r="AO1009" s="19">
        <v>0</v>
      </c>
      <c r="AP1009" s="19">
        <v>0</v>
      </c>
    </row>
    <row r="1010" spans="1:42" hidden="1">
      <c r="A1010" s="15" t="s">
        <v>697</v>
      </c>
      <c r="B1010" s="16" t="s">
        <v>698</v>
      </c>
      <c r="C1010" s="17" t="s">
        <v>212</v>
      </c>
      <c r="D1010" s="17" t="s">
        <v>277</v>
      </c>
      <c r="E1010" s="17" t="s">
        <v>705</v>
      </c>
      <c r="F1010" s="18" t="s">
        <v>1010</v>
      </c>
      <c r="G1010" s="19">
        <v>0</v>
      </c>
      <c r="H1010" s="19">
        <v>0</v>
      </c>
      <c r="I1010" s="19">
        <v>0</v>
      </c>
      <c r="J1010" s="19">
        <v>0</v>
      </c>
      <c r="K1010" s="19">
        <v>0</v>
      </c>
      <c r="L1010" s="19">
        <v>0</v>
      </c>
      <c r="M1010" s="19">
        <v>0</v>
      </c>
      <c r="N1010" s="19">
        <v>0</v>
      </c>
      <c r="O1010" s="19">
        <v>0</v>
      </c>
      <c r="P1010" s="19">
        <v>0</v>
      </c>
      <c r="Q1010" s="19">
        <v>0</v>
      </c>
      <c r="R1010" s="19">
        <v>0</v>
      </c>
      <c r="S1010" s="19">
        <v>0</v>
      </c>
      <c r="T1010" s="19">
        <v>0</v>
      </c>
      <c r="U1010" s="19">
        <v>0</v>
      </c>
      <c r="V1010" s="19">
        <v>0</v>
      </c>
      <c r="W1010" s="19">
        <v>0</v>
      </c>
      <c r="X1010" s="19">
        <v>0</v>
      </c>
      <c r="Y1010" s="19">
        <v>0</v>
      </c>
      <c r="Z1010" s="19">
        <v>0</v>
      </c>
      <c r="AA1010" s="19">
        <v>0</v>
      </c>
      <c r="AB1010" s="19">
        <v>0</v>
      </c>
      <c r="AC1010" s="19">
        <v>0</v>
      </c>
      <c r="AD1010" s="19">
        <v>0</v>
      </c>
      <c r="AE1010" s="19">
        <v>0</v>
      </c>
      <c r="AF1010" s="19">
        <v>0</v>
      </c>
      <c r="AG1010" s="19">
        <v>0</v>
      </c>
      <c r="AH1010" s="19">
        <v>0</v>
      </c>
      <c r="AI1010" s="19">
        <v>0</v>
      </c>
      <c r="AJ1010" s="19">
        <v>0</v>
      </c>
      <c r="AK1010" s="19">
        <v>0</v>
      </c>
      <c r="AL1010" s="19">
        <v>0</v>
      </c>
      <c r="AM1010" s="19">
        <v>0</v>
      </c>
      <c r="AN1010" s="19">
        <v>0</v>
      </c>
      <c r="AO1010" s="19">
        <v>0</v>
      </c>
      <c r="AP1010" s="19">
        <v>0</v>
      </c>
    </row>
    <row r="1011" spans="1:42" hidden="1">
      <c r="A1011" s="15" t="s">
        <v>697</v>
      </c>
      <c r="B1011" s="16" t="s">
        <v>698</v>
      </c>
      <c r="C1011" s="17" t="s">
        <v>212</v>
      </c>
      <c r="D1011" s="17" t="s">
        <v>277</v>
      </c>
      <c r="E1011" s="17" t="s">
        <v>705</v>
      </c>
      <c r="F1011" s="18" t="s">
        <v>1011</v>
      </c>
      <c r="G1011" s="19">
        <v>0</v>
      </c>
      <c r="H1011" s="19">
        <v>0</v>
      </c>
      <c r="I1011" s="19">
        <v>0</v>
      </c>
      <c r="J1011" s="19">
        <v>0</v>
      </c>
      <c r="K1011" s="19">
        <v>0</v>
      </c>
      <c r="L1011" s="19">
        <v>0</v>
      </c>
      <c r="M1011" s="19">
        <v>0</v>
      </c>
      <c r="N1011" s="19">
        <v>0</v>
      </c>
      <c r="O1011" s="19">
        <v>0</v>
      </c>
      <c r="P1011" s="19">
        <v>0</v>
      </c>
      <c r="Q1011" s="19">
        <v>0</v>
      </c>
      <c r="R1011" s="19">
        <v>0</v>
      </c>
      <c r="S1011" s="19">
        <v>0</v>
      </c>
      <c r="T1011" s="19">
        <v>0</v>
      </c>
      <c r="U1011" s="19">
        <v>0</v>
      </c>
      <c r="V1011" s="19">
        <v>0</v>
      </c>
      <c r="W1011" s="19">
        <v>0</v>
      </c>
      <c r="X1011" s="19">
        <v>0</v>
      </c>
      <c r="Y1011" s="19">
        <v>0</v>
      </c>
      <c r="Z1011" s="19">
        <v>0</v>
      </c>
      <c r="AA1011" s="19">
        <v>0</v>
      </c>
      <c r="AB1011" s="19">
        <v>0</v>
      </c>
      <c r="AC1011" s="19">
        <v>0</v>
      </c>
      <c r="AD1011" s="19">
        <v>0</v>
      </c>
      <c r="AE1011" s="19">
        <v>0</v>
      </c>
      <c r="AF1011" s="19">
        <v>0</v>
      </c>
      <c r="AG1011" s="19">
        <v>0</v>
      </c>
      <c r="AH1011" s="19">
        <v>0</v>
      </c>
      <c r="AI1011" s="19">
        <v>0</v>
      </c>
      <c r="AJ1011" s="19">
        <v>0</v>
      </c>
      <c r="AK1011" s="19">
        <v>0</v>
      </c>
      <c r="AL1011" s="19">
        <v>0</v>
      </c>
      <c r="AM1011" s="19">
        <v>0</v>
      </c>
      <c r="AN1011" s="19">
        <v>0</v>
      </c>
      <c r="AO1011" s="19">
        <v>0</v>
      </c>
      <c r="AP1011" s="19">
        <v>0</v>
      </c>
    </row>
    <row r="1012" spans="1:42" hidden="1">
      <c r="A1012" s="15" t="s">
        <v>697</v>
      </c>
      <c r="B1012" s="16" t="s">
        <v>698</v>
      </c>
      <c r="C1012" s="17" t="s">
        <v>212</v>
      </c>
      <c r="D1012" s="17" t="s">
        <v>277</v>
      </c>
      <c r="E1012" s="17" t="s">
        <v>707</v>
      </c>
      <c r="F1012" s="18" t="s">
        <v>1012</v>
      </c>
      <c r="G1012" s="19">
        <v>0</v>
      </c>
      <c r="H1012" s="19">
        <v>0</v>
      </c>
      <c r="I1012" s="19">
        <v>0</v>
      </c>
      <c r="J1012" s="19">
        <v>0</v>
      </c>
      <c r="K1012" s="19">
        <v>0</v>
      </c>
      <c r="L1012" s="19">
        <v>0</v>
      </c>
      <c r="M1012" s="19">
        <v>0</v>
      </c>
      <c r="N1012" s="19">
        <v>0</v>
      </c>
      <c r="O1012" s="19">
        <v>0</v>
      </c>
      <c r="P1012" s="19">
        <v>0</v>
      </c>
      <c r="Q1012" s="19">
        <v>0</v>
      </c>
      <c r="R1012" s="19">
        <v>0</v>
      </c>
      <c r="S1012" s="19">
        <v>0</v>
      </c>
      <c r="T1012" s="19">
        <v>0</v>
      </c>
      <c r="U1012" s="19">
        <v>0</v>
      </c>
      <c r="V1012" s="19">
        <v>0</v>
      </c>
      <c r="W1012" s="19">
        <v>0</v>
      </c>
      <c r="X1012" s="19">
        <v>0</v>
      </c>
      <c r="Y1012" s="19">
        <v>0</v>
      </c>
      <c r="Z1012" s="19">
        <v>0</v>
      </c>
      <c r="AA1012" s="19">
        <v>0</v>
      </c>
      <c r="AB1012" s="19">
        <v>0</v>
      </c>
      <c r="AC1012" s="19">
        <v>0</v>
      </c>
      <c r="AD1012" s="19">
        <v>0</v>
      </c>
      <c r="AE1012" s="19">
        <v>0</v>
      </c>
      <c r="AF1012" s="19">
        <v>0</v>
      </c>
      <c r="AG1012" s="19">
        <v>0</v>
      </c>
      <c r="AH1012" s="19">
        <v>0</v>
      </c>
      <c r="AI1012" s="19">
        <v>0</v>
      </c>
      <c r="AJ1012" s="19">
        <v>0</v>
      </c>
      <c r="AK1012" s="19">
        <v>0</v>
      </c>
      <c r="AL1012" s="19">
        <v>0</v>
      </c>
      <c r="AM1012" s="19">
        <v>0</v>
      </c>
      <c r="AN1012" s="19">
        <v>0</v>
      </c>
      <c r="AO1012" s="19">
        <v>0</v>
      </c>
      <c r="AP1012" s="19">
        <v>0</v>
      </c>
    </row>
    <row r="1013" spans="1:42" hidden="1">
      <c r="A1013" s="15" t="s">
        <v>697</v>
      </c>
      <c r="B1013" s="16" t="s">
        <v>698</v>
      </c>
      <c r="C1013" s="17" t="s">
        <v>212</v>
      </c>
      <c r="D1013" s="17" t="s">
        <v>277</v>
      </c>
      <c r="E1013" s="17" t="s">
        <v>707</v>
      </c>
      <c r="F1013" s="18" t="s">
        <v>1013</v>
      </c>
      <c r="G1013" s="19">
        <v>0</v>
      </c>
      <c r="H1013" s="19">
        <v>0</v>
      </c>
      <c r="I1013" s="19">
        <v>0</v>
      </c>
      <c r="J1013" s="19">
        <v>0</v>
      </c>
      <c r="K1013" s="19">
        <v>0</v>
      </c>
      <c r="L1013" s="19">
        <v>0</v>
      </c>
      <c r="M1013" s="19">
        <v>0</v>
      </c>
      <c r="N1013" s="19">
        <v>0</v>
      </c>
      <c r="O1013" s="19">
        <v>0</v>
      </c>
      <c r="P1013" s="19">
        <v>0</v>
      </c>
      <c r="Q1013" s="19">
        <v>0</v>
      </c>
      <c r="R1013" s="19">
        <v>0</v>
      </c>
      <c r="S1013" s="19">
        <v>0</v>
      </c>
      <c r="T1013" s="19">
        <v>0</v>
      </c>
      <c r="U1013" s="19">
        <v>0</v>
      </c>
      <c r="V1013" s="19">
        <v>0</v>
      </c>
      <c r="W1013" s="19">
        <v>0</v>
      </c>
      <c r="X1013" s="19">
        <v>0</v>
      </c>
      <c r="Y1013" s="19">
        <v>0</v>
      </c>
      <c r="Z1013" s="19">
        <v>0</v>
      </c>
      <c r="AA1013" s="19">
        <v>0</v>
      </c>
      <c r="AB1013" s="19">
        <v>0</v>
      </c>
      <c r="AC1013" s="19">
        <v>0</v>
      </c>
      <c r="AD1013" s="19">
        <v>0</v>
      </c>
      <c r="AE1013" s="19">
        <v>0</v>
      </c>
      <c r="AF1013" s="19">
        <v>0</v>
      </c>
      <c r="AG1013" s="19">
        <v>0</v>
      </c>
      <c r="AH1013" s="19">
        <v>0</v>
      </c>
      <c r="AI1013" s="19">
        <v>0</v>
      </c>
      <c r="AJ1013" s="19">
        <v>0</v>
      </c>
      <c r="AK1013" s="19">
        <v>0</v>
      </c>
      <c r="AL1013" s="19">
        <v>0</v>
      </c>
      <c r="AM1013" s="19">
        <v>0</v>
      </c>
      <c r="AN1013" s="19">
        <v>0</v>
      </c>
      <c r="AO1013" s="19">
        <v>0</v>
      </c>
      <c r="AP1013" s="19">
        <v>0</v>
      </c>
    </row>
    <row r="1014" spans="1:42" hidden="1">
      <c r="A1014" s="15" t="s">
        <v>697</v>
      </c>
      <c r="B1014" s="16" t="s">
        <v>698</v>
      </c>
      <c r="C1014" s="17" t="s">
        <v>212</v>
      </c>
      <c r="D1014" s="17" t="s">
        <v>277</v>
      </c>
      <c r="E1014" s="17" t="s">
        <v>709</v>
      </c>
      <c r="F1014" s="18" t="s">
        <v>1014</v>
      </c>
      <c r="G1014" s="19">
        <v>0</v>
      </c>
      <c r="H1014" s="19">
        <v>0</v>
      </c>
      <c r="I1014" s="19">
        <v>0</v>
      </c>
      <c r="J1014" s="19">
        <v>0</v>
      </c>
      <c r="K1014" s="19">
        <v>0</v>
      </c>
      <c r="L1014" s="19">
        <v>0</v>
      </c>
      <c r="M1014" s="19">
        <v>0</v>
      </c>
      <c r="N1014" s="19">
        <v>0</v>
      </c>
      <c r="O1014" s="19">
        <v>0</v>
      </c>
      <c r="P1014" s="19">
        <v>0</v>
      </c>
      <c r="Q1014" s="19">
        <v>0</v>
      </c>
      <c r="R1014" s="19">
        <v>0</v>
      </c>
      <c r="S1014" s="19">
        <v>0</v>
      </c>
      <c r="T1014" s="19">
        <v>0</v>
      </c>
      <c r="U1014" s="19">
        <v>0</v>
      </c>
      <c r="V1014" s="19">
        <v>0</v>
      </c>
      <c r="W1014" s="19">
        <v>0</v>
      </c>
      <c r="X1014" s="19">
        <v>0</v>
      </c>
      <c r="Y1014" s="19">
        <v>0</v>
      </c>
      <c r="Z1014" s="19">
        <v>0</v>
      </c>
      <c r="AA1014" s="19">
        <v>0</v>
      </c>
      <c r="AB1014" s="19">
        <v>0</v>
      </c>
      <c r="AC1014" s="19">
        <v>0</v>
      </c>
      <c r="AD1014" s="19">
        <v>0</v>
      </c>
      <c r="AE1014" s="19">
        <v>0</v>
      </c>
      <c r="AF1014" s="19">
        <v>0</v>
      </c>
      <c r="AG1014" s="19">
        <v>0</v>
      </c>
      <c r="AH1014" s="19">
        <v>0</v>
      </c>
      <c r="AI1014" s="19">
        <v>0</v>
      </c>
      <c r="AJ1014" s="19">
        <v>0</v>
      </c>
      <c r="AK1014" s="19">
        <v>0</v>
      </c>
      <c r="AL1014" s="19">
        <v>0</v>
      </c>
      <c r="AM1014" s="19">
        <v>0</v>
      </c>
      <c r="AN1014" s="19">
        <v>0</v>
      </c>
      <c r="AO1014" s="19">
        <v>0</v>
      </c>
      <c r="AP1014" s="19">
        <v>0</v>
      </c>
    </row>
    <row r="1015" spans="1:42" hidden="1">
      <c r="A1015" s="15" t="s">
        <v>697</v>
      </c>
      <c r="B1015" s="16" t="s">
        <v>698</v>
      </c>
      <c r="C1015" s="17" t="s">
        <v>212</v>
      </c>
      <c r="D1015" s="17" t="s">
        <v>277</v>
      </c>
      <c r="E1015" s="17" t="s">
        <v>709</v>
      </c>
      <c r="F1015" s="18" t="s">
        <v>1015</v>
      </c>
      <c r="G1015" s="19">
        <v>0</v>
      </c>
      <c r="H1015" s="19">
        <v>0</v>
      </c>
      <c r="I1015" s="19">
        <v>0</v>
      </c>
      <c r="J1015" s="19">
        <v>0</v>
      </c>
      <c r="K1015" s="19">
        <v>0</v>
      </c>
      <c r="L1015" s="19">
        <v>0</v>
      </c>
      <c r="M1015" s="19">
        <v>0</v>
      </c>
      <c r="N1015" s="19">
        <v>0</v>
      </c>
      <c r="O1015" s="19">
        <v>0</v>
      </c>
      <c r="P1015" s="19">
        <v>0</v>
      </c>
      <c r="Q1015" s="19">
        <v>0</v>
      </c>
      <c r="R1015" s="19">
        <v>0</v>
      </c>
      <c r="S1015" s="19">
        <v>0</v>
      </c>
      <c r="T1015" s="19">
        <v>0</v>
      </c>
      <c r="U1015" s="19">
        <v>0</v>
      </c>
      <c r="V1015" s="19">
        <v>0</v>
      </c>
      <c r="W1015" s="19">
        <v>0</v>
      </c>
      <c r="X1015" s="19">
        <v>0</v>
      </c>
      <c r="Y1015" s="19">
        <v>0</v>
      </c>
      <c r="Z1015" s="19">
        <v>0</v>
      </c>
      <c r="AA1015" s="19">
        <v>0</v>
      </c>
      <c r="AB1015" s="19">
        <v>0</v>
      </c>
      <c r="AC1015" s="19">
        <v>0</v>
      </c>
      <c r="AD1015" s="19">
        <v>0</v>
      </c>
      <c r="AE1015" s="19">
        <v>0</v>
      </c>
      <c r="AF1015" s="19">
        <v>0</v>
      </c>
      <c r="AG1015" s="19">
        <v>0</v>
      </c>
      <c r="AH1015" s="19">
        <v>0</v>
      </c>
      <c r="AI1015" s="19">
        <v>0</v>
      </c>
      <c r="AJ1015" s="19">
        <v>0</v>
      </c>
      <c r="AK1015" s="19">
        <v>0</v>
      </c>
      <c r="AL1015" s="19">
        <v>0</v>
      </c>
      <c r="AM1015" s="19">
        <v>0</v>
      </c>
      <c r="AN1015" s="19">
        <v>0</v>
      </c>
      <c r="AO1015" s="19">
        <v>0</v>
      </c>
      <c r="AP1015" s="19">
        <v>0</v>
      </c>
    </row>
    <row r="1016" spans="1:42" hidden="1">
      <c r="A1016" s="15" t="s">
        <v>697</v>
      </c>
      <c r="B1016" s="16" t="s">
        <v>698</v>
      </c>
      <c r="C1016" s="17" t="s">
        <v>212</v>
      </c>
      <c r="D1016" s="17" t="s">
        <v>277</v>
      </c>
      <c r="E1016" s="17" t="s">
        <v>711</v>
      </c>
      <c r="F1016" s="18" t="s">
        <v>1016</v>
      </c>
      <c r="G1016" s="19">
        <v>0</v>
      </c>
      <c r="H1016" s="19">
        <v>0</v>
      </c>
      <c r="I1016" s="19">
        <v>0</v>
      </c>
      <c r="J1016" s="19">
        <v>0</v>
      </c>
      <c r="K1016" s="19">
        <v>0</v>
      </c>
      <c r="L1016" s="19">
        <v>0</v>
      </c>
      <c r="M1016" s="19">
        <v>0</v>
      </c>
      <c r="N1016" s="19">
        <v>0</v>
      </c>
      <c r="O1016" s="19">
        <v>0</v>
      </c>
      <c r="P1016" s="19">
        <v>0</v>
      </c>
      <c r="Q1016" s="19">
        <v>0</v>
      </c>
      <c r="R1016" s="19">
        <v>0</v>
      </c>
      <c r="S1016" s="19">
        <v>0</v>
      </c>
      <c r="T1016" s="19">
        <v>0</v>
      </c>
      <c r="U1016" s="19">
        <v>0</v>
      </c>
      <c r="V1016" s="19">
        <v>0</v>
      </c>
      <c r="W1016" s="19">
        <v>0</v>
      </c>
      <c r="X1016" s="19">
        <v>0</v>
      </c>
      <c r="Y1016" s="19">
        <v>0</v>
      </c>
      <c r="Z1016" s="19">
        <v>0</v>
      </c>
      <c r="AA1016" s="19">
        <v>0</v>
      </c>
      <c r="AB1016" s="19">
        <v>0</v>
      </c>
      <c r="AC1016" s="19">
        <v>0</v>
      </c>
      <c r="AD1016" s="19">
        <v>0</v>
      </c>
      <c r="AE1016" s="19">
        <v>0</v>
      </c>
      <c r="AF1016" s="19">
        <v>0</v>
      </c>
      <c r="AG1016" s="19">
        <v>0</v>
      </c>
      <c r="AH1016" s="19">
        <v>0</v>
      </c>
      <c r="AI1016" s="19">
        <v>0</v>
      </c>
      <c r="AJ1016" s="19">
        <v>0</v>
      </c>
      <c r="AK1016" s="19">
        <v>0</v>
      </c>
      <c r="AL1016" s="19">
        <v>0</v>
      </c>
      <c r="AM1016" s="19">
        <v>0</v>
      </c>
      <c r="AN1016" s="19">
        <v>0</v>
      </c>
      <c r="AO1016" s="19">
        <v>0</v>
      </c>
      <c r="AP1016" s="19">
        <v>0</v>
      </c>
    </row>
    <row r="1017" spans="1:42" hidden="1">
      <c r="A1017" s="15" t="s">
        <v>697</v>
      </c>
      <c r="B1017" s="16" t="s">
        <v>698</v>
      </c>
      <c r="C1017" s="17" t="s">
        <v>212</v>
      </c>
      <c r="D1017" s="17" t="s">
        <v>277</v>
      </c>
      <c r="E1017" s="17" t="s">
        <v>711</v>
      </c>
      <c r="F1017" s="18" t="s">
        <v>1017</v>
      </c>
      <c r="G1017" s="19">
        <v>0</v>
      </c>
      <c r="H1017" s="19">
        <v>0</v>
      </c>
      <c r="I1017" s="19">
        <v>0</v>
      </c>
      <c r="J1017" s="19">
        <v>0</v>
      </c>
      <c r="K1017" s="19">
        <v>0</v>
      </c>
      <c r="L1017" s="19">
        <v>0</v>
      </c>
      <c r="M1017" s="19">
        <v>0</v>
      </c>
      <c r="N1017" s="19">
        <v>0</v>
      </c>
      <c r="O1017" s="19">
        <v>0</v>
      </c>
      <c r="P1017" s="19">
        <v>0</v>
      </c>
      <c r="Q1017" s="19">
        <v>0</v>
      </c>
      <c r="R1017" s="19">
        <v>0</v>
      </c>
      <c r="S1017" s="19">
        <v>0</v>
      </c>
      <c r="T1017" s="19">
        <v>0</v>
      </c>
      <c r="U1017" s="19">
        <v>0</v>
      </c>
      <c r="V1017" s="19">
        <v>0</v>
      </c>
      <c r="W1017" s="19">
        <v>0</v>
      </c>
      <c r="X1017" s="19">
        <v>0</v>
      </c>
      <c r="Y1017" s="19">
        <v>0</v>
      </c>
      <c r="Z1017" s="19">
        <v>0</v>
      </c>
      <c r="AA1017" s="19">
        <v>0</v>
      </c>
      <c r="AB1017" s="19">
        <v>0</v>
      </c>
      <c r="AC1017" s="19">
        <v>0</v>
      </c>
      <c r="AD1017" s="19">
        <v>0</v>
      </c>
      <c r="AE1017" s="19">
        <v>0</v>
      </c>
      <c r="AF1017" s="19">
        <v>0</v>
      </c>
      <c r="AG1017" s="19">
        <v>0</v>
      </c>
      <c r="AH1017" s="19">
        <v>0</v>
      </c>
      <c r="AI1017" s="19">
        <v>0</v>
      </c>
      <c r="AJ1017" s="19">
        <v>0</v>
      </c>
      <c r="AK1017" s="19">
        <v>0</v>
      </c>
      <c r="AL1017" s="19">
        <v>0</v>
      </c>
      <c r="AM1017" s="19">
        <v>0</v>
      </c>
      <c r="AN1017" s="19">
        <v>0</v>
      </c>
      <c r="AO1017" s="19">
        <v>0</v>
      </c>
      <c r="AP1017" s="19">
        <v>0</v>
      </c>
    </row>
    <row r="1018" spans="1:42" hidden="1">
      <c r="A1018" s="15" t="s">
        <v>697</v>
      </c>
      <c r="B1018" s="16" t="s">
        <v>698</v>
      </c>
      <c r="C1018" s="17" t="s">
        <v>212</v>
      </c>
      <c r="D1018" s="17" t="s">
        <v>277</v>
      </c>
      <c r="E1018" s="17" t="s">
        <v>711</v>
      </c>
      <c r="F1018" s="18" t="s">
        <v>1018</v>
      </c>
      <c r="G1018" s="19">
        <v>0</v>
      </c>
      <c r="H1018" s="19">
        <v>0</v>
      </c>
      <c r="I1018" s="19">
        <v>0</v>
      </c>
      <c r="J1018" s="19">
        <v>0</v>
      </c>
      <c r="K1018" s="19">
        <v>0</v>
      </c>
      <c r="L1018" s="19">
        <v>0</v>
      </c>
      <c r="M1018" s="19">
        <v>0</v>
      </c>
      <c r="N1018" s="19">
        <v>0</v>
      </c>
      <c r="O1018" s="19">
        <v>0</v>
      </c>
      <c r="P1018" s="19">
        <v>0</v>
      </c>
      <c r="Q1018" s="19">
        <v>0</v>
      </c>
      <c r="R1018" s="19">
        <v>0</v>
      </c>
      <c r="S1018" s="19">
        <v>0</v>
      </c>
      <c r="T1018" s="19">
        <v>0</v>
      </c>
      <c r="U1018" s="19">
        <v>0</v>
      </c>
      <c r="V1018" s="19">
        <v>0</v>
      </c>
      <c r="W1018" s="19">
        <v>0</v>
      </c>
      <c r="X1018" s="19">
        <v>0</v>
      </c>
      <c r="Y1018" s="19">
        <v>0</v>
      </c>
      <c r="Z1018" s="19">
        <v>0</v>
      </c>
      <c r="AA1018" s="19">
        <v>0</v>
      </c>
      <c r="AB1018" s="19">
        <v>0</v>
      </c>
      <c r="AC1018" s="19">
        <v>0</v>
      </c>
      <c r="AD1018" s="19">
        <v>0</v>
      </c>
      <c r="AE1018" s="19">
        <v>0</v>
      </c>
      <c r="AF1018" s="19">
        <v>0</v>
      </c>
      <c r="AG1018" s="19">
        <v>0</v>
      </c>
      <c r="AH1018" s="19">
        <v>0</v>
      </c>
      <c r="AI1018" s="19">
        <v>0</v>
      </c>
      <c r="AJ1018" s="19">
        <v>0</v>
      </c>
      <c r="AK1018" s="19">
        <v>0</v>
      </c>
      <c r="AL1018" s="19">
        <v>0</v>
      </c>
      <c r="AM1018" s="19">
        <v>0</v>
      </c>
      <c r="AN1018" s="19">
        <v>0</v>
      </c>
      <c r="AO1018" s="19">
        <v>0</v>
      </c>
      <c r="AP1018" s="19">
        <v>0</v>
      </c>
    </row>
    <row r="1019" spans="1:42" hidden="1">
      <c r="A1019" s="15" t="s">
        <v>697</v>
      </c>
      <c r="B1019" s="16" t="s">
        <v>698</v>
      </c>
      <c r="C1019" s="17" t="s">
        <v>212</v>
      </c>
      <c r="D1019" s="17" t="s">
        <v>277</v>
      </c>
      <c r="E1019" s="17" t="s">
        <v>766</v>
      </c>
      <c r="F1019" s="18" t="s">
        <v>1019</v>
      </c>
      <c r="G1019" s="19">
        <v>0</v>
      </c>
      <c r="H1019" s="19">
        <v>0</v>
      </c>
      <c r="I1019" s="19">
        <v>0</v>
      </c>
      <c r="J1019" s="19">
        <v>0</v>
      </c>
      <c r="K1019" s="19">
        <v>0</v>
      </c>
      <c r="L1019" s="19">
        <v>0</v>
      </c>
      <c r="M1019" s="19">
        <v>0</v>
      </c>
      <c r="N1019" s="19">
        <v>0</v>
      </c>
      <c r="O1019" s="19">
        <v>0</v>
      </c>
      <c r="P1019" s="19">
        <v>0</v>
      </c>
      <c r="Q1019" s="19">
        <v>0</v>
      </c>
      <c r="R1019" s="19">
        <v>0</v>
      </c>
      <c r="S1019" s="19">
        <v>0</v>
      </c>
      <c r="T1019" s="19">
        <v>0</v>
      </c>
      <c r="U1019" s="19">
        <v>0</v>
      </c>
      <c r="V1019" s="19">
        <v>0</v>
      </c>
      <c r="W1019" s="19">
        <v>0</v>
      </c>
      <c r="X1019" s="19">
        <v>0</v>
      </c>
      <c r="Y1019" s="19">
        <v>0</v>
      </c>
      <c r="Z1019" s="19">
        <v>0</v>
      </c>
      <c r="AA1019" s="19">
        <v>0</v>
      </c>
      <c r="AB1019" s="19">
        <v>0</v>
      </c>
      <c r="AC1019" s="19">
        <v>0</v>
      </c>
      <c r="AD1019" s="19">
        <v>0</v>
      </c>
      <c r="AE1019" s="19">
        <v>0</v>
      </c>
      <c r="AF1019" s="19">
        <v>0</v>
      </c>
      <c r="AG1019" s="19">
        <v>0</v>
      </c>
      <c r="AH1019" s="19">
        <v>0</v>
      </c>
      <c r="AI1019" s="19">
        <v>0</v>
      </c>
      <c r="AJ1019" s="19">
        <v>0</v>
      </c>
      <c r="AK1019" s="19">
        <v>0</v>
      </c>
      <c r="AL1019" s="19">
        <v>0</v>
      </c>
      <c r="AM1019" s="19">
        <v>0</v>
      </c>
      <c r="AN1019" s="19">
        <v>0</v>
      </c>
      <c r="AO1019" s="19">
        <v>0</v>
      </c>
      <c r="AP1019" s="19">
        <v>0</v>
      </c>
    </row>
    <row r="1020" spans="1:42" hidden="1">
      <c r="A1020" s="15" t="s">
        <v>697</v>
      </c>
      <c r="B1020" s="16" t="s">
        <v>698</v>
      </c>
      <c r="C1020" s="17" t="s">
        <v>212</v>
      </c>
      <c r="D1020" s="17" t="s">
        <v>277</v>
      </c>
      <c r="E1020" s="17" t="s">
        <v>754</v>
      </c>
      <c r="F1020" s="18" t="s">
        <v>1020</v>
      </c>
      <c r="G1020" s="19">
        <v>0</v>
      </c>
      <c r="H1020" s="19">
        <v>0</v>
      </c>
      <c r="I1020" s="19">
        <v>0</v>
      </c>
      <c r="J1020" s="19">
        <v>0</v>
      </c>
      <c r="K1020" s="19">
        <v>0</v>
      </c>
      <c r="L1020" s="19">
        <v>0</v>
      </c>
      <c r="M1020" s="19">
        <v>0</v>
      </c>
      <c r="N1020" s="19">
        <v>0</v>
      </c>
      <c r="O1020" s="19">
        <v>0</v>
      </c>
      <c r="P1020" s="19">
        <v>0</v>
      </c>
      <c r="Q1020" s="19">
        <v>0</v>
      </c>
      <c r="R1020" s="19">
        <v>0</v>
      </c>
      <c r="S1020" s="19">
        <v>0</v>
      </c>
      <c r="T1020" s="19">
        <v>0</v>
      </c>
      <c r="U1020" s="19">
        <v>0</v>
      </c>
      <c r="V1020" s="19">
        <v>0</v>
      </c>
      <c r="W1020" s="19">
        <v>0</v>
      </c>
      <c r="X1020" s="19">
        <v>0</v>
      </c>
      <c r="Y1020" s="19">
        <v>0</v>
      </c>
      <c r="Z1020" s="19">
        <v>0</v>
      </c>
      <c r="AA1020" s="19">
        <v>0</v>
      </c>
      <c r="AB1020" s="19">
        <v>0</v>
      </c>
      <c r="AC1020" s="19">
        <v>0</v>
      </c>
      <c r="AD1020" s="19">
        <v>0</v>
      </c>
      <c r="AE1020" s="19">
        <v>0</v>
      </c>
      <c r="AF1020" s="19">
        <v>0</v>
      </c>
      <c r="AG1020" s="19">
        <v>0</v>
      </c>
      <c r="AH1020" s="19">
        <v>0</v>
      </c>
      <c r="AI1020" s="19">
        <v>0</v>
      </c>
      <c r="AJ1020" s="19">
        <v>0</v>
      </c>
      <c r="AK1020" s="19">
        <v>0</v>
      </c>
      <c r="AL1020" s="19">
        <v>0</v>
      </c>
      <c r="AM1020" s="19">
        <v>0</v>
      </c>
      <c r="AN1020" s="19">
        <v>0</v>
      </c>
      <c r="AO1020" s="19">
        <v>0</v>
      </c>
      <c r="AP1020" s="19">
        <v>0</v>
      </c>
    </row>
    <row r="1021" spans="1:42" hidden="1">
      <c r="A1021" s="15" t="s">
        <v>697</v>
      </c>
      <c r="B1021" s="16" t="s">
        <v>698</v>
      </c>
      <c r="C1021" s="17" t="s">
        <v>212</v>
      </c>
      <c r="D1021" s="17" t="s">
        <v>277</v>
      </c>
      <c r="E1021" s="17" t="s">
        <v>754</v>
      </c>
      <c r="F1021" s="18" t="s">
        <v>1021</v>
      </c>
      <c r="G1021" s="19">
        <v>0</v>
      </c>
      <c r="H1021" s="19">
        <v>0</v>
      </c>
      <c r="I1021" s="19">
        <v>0</v>
      </c>
      <c r="J1021" s="19">
        <v>0</v>
      </c>
      <c r="K1021" s="19">
        <v>0</v>
      </c>
      <c r="L1021" s="19">
        <v>0</v>
      </c>
      <c r="M1021" s="19">
        <v>0</v>
      </c>
      <c r="N1021" s="19">
        <v>0</v>
      </c>
      <c r="O1021" s="19">
        <v>0</v>
      </c>
      <c r="P1021" s="19">
        <v>0</v>
      </c>
      <c r="Q1021" s="19">
        <v>0</v>
      </c>
      <c r="R1021" s="19">
        <v>0</v>
      </c>
      <c r="S1021" s="19">
        <v>0</v>
      </c>
      <c r="T1021" s="19">
        <v>0</v>
      </c>
      <c r="U1021" s="19">
        <v>0</v>
      </c>
      <c r="V1021" s="19">
        <v>0</v>
      </c>
      <c r="W1021" s="19">
        <v>0</v>
      </c>
      <c r="X1021" s="19">
        <v>0</v>
      </c>
      <c r="Y1021" s="19">
        <v>0</v>
      </c>
      <c r="Z1021" s="19">
        <v>0</v>
      </c>
      <c r="AA1021" s="19">
        <v>0</v>
      </c>
      <c r="AB1021" s="19">
        <v>0</v>
      </c>
      <c r="AC1021" s="19">
        <v>0</v>
      </c>
      <c r="AD1021" s="19">
        <v>0</v>
      </c>
      <c r="AE1021" s="19">
        <v>0</v>
      </c>
      <c r="AF1021" s="19">
        <v>0</v>
      </c>
      <c r="AG1021" s="19">
        <v>0</v>
      </c>
      <c r="AH1021" s="19">
        <v>0</v>
      </c>
      <c r="AI1021" s="19">
        <v>0</v>
      </c>
      <c r="AJ1021" s="19">
        <v>0</v>
      </c>
      <c r="AK1021" s="19">
        <v>0</v>
      </c>
      <c r="AL1021" s="19">
        <v>0</v>
      </c>
      <c r="AM1021" s="19">
        <v>0</v>
      </c>
      <c r="AN1021" s="19">
        <v>0</v>
      </c>
      <c r="AO1021" s="19">
        <v>0</v>
      </c>
      <c r="AP1021" s="19">
        <v>0</v>
      </c>
    </row>
    <row r="1022" spans="1:42" hidden="1">
      <c r="A1022" s="15" t="s">
        <v>697</v>
      </c>
      <c r="B1022" s="16" t="s">
        <v>698</v>
      </c>
      <c r="C1022" s="17" t="s">
        <v>212</v>
      </c>
      <c r="D1022" s="17" t="s">
        <v>277</v>
      </c>
      <c r="E1022" s="17" t="s">
        <v>750</v>
      </c>
      <c r="F1022" s="18" t="s">
        <v>1022</v>
      </c>
      <c r="G1022" s="19">
        <v>0</v>
      </c>
      <c r="H1022" s="19">
        <v>0</v>
      </c>
      <c r="I1022" s="19">
        <v>0</v>
      </c>
      <c r="J1022" s="19">
        <v>0</v>
      </c>
      <c r="K1022" s="19">
        <v>0</v>
      </c>
      <c r="L1022" s="19">
        <v>0</v>
      </c>
      <c r="M1022" s="19">
        <v>0</v>
      </c>
      <c r="N1022" s="19">
        <v>0</v>
      </c>
      <c r="O1022" s="19">
        <v>0</v>
      </c>
      <c r="P1022" s="19">
        <v>0</v>
      </c>
      <c r="Q1022" s="19">
        <v>0</v>
      </c>
      <c r="R1022" s="19">
        <v>0</v>
      </c>
      <c r="S1022" s="19">
        <v>0</v>
      </c>
      <c r="T1022" s="19">
        <v>0</v>
      </c>
      <c r="U1022" s="19">
        <v>0</v>
      </c>
      <c r="V1022" s="19">
        <v>0</v>
      </c>
      <c r="W1022" s="19">
        <v>0</v>
      </c>
      <c r="X1022" s="19">
        <v>0</v>
      </c>
      <c r="Y1022" s="19">
        <v>0</v>
      </c>
      <c r="Z1022" s="19">
        <v>0</v>
      </c>
      <c r="AA1022" s="19">
        <v>0</v>
      </c>
      <c r="AB1022" s="19">
        <v>0</v>
      </c>
      <c r="AC1022" s="19">
        <v>0</v>
      </c>
      <c r="AD1022" s="19">
        <v>0</v>
      </c>
      <c r="AE1022" s="19">
        <v>0</v>
      </c>
      <c r="AF1022" s="19">
        <v>0</v>
      </c>
      <c r="AG1022" s="19">
        <v>0</v>
      </c>
      <c r="AH1022" s="19">
        <v>0</v>
      </c>
      <c r="AI1022" s="19">
        <v>0</v>
      </c>
      <c r="AJ1022" s="19">
        <v>0</v>
      </c>
      <c r="AK1022" s="19">
        <v>0</v>
      </c>
      <c r="AL1022" s="19">
        <v>0</v>
      </c>
      <c r="AM1022" s="19">
        <v>0</v>
      </c>
      <c r="AN1022" s="19">
        <v>0</v>
      </c>
      <c r="AO1022" s="19">
        <v>0</v>
      </c>
      <c r="AP1022" s="19">
        <v>0</v>
      </c>
    </row>
    <row r="1023" spans="1:42" hidden="1">
      <c r="A1023" s="15" t="s">
        <v>697</v>
      </c>
      <c r="B1023" s="16" t="s">
        <v>698</v>
      </c>
      <c r="C1023" s="17" t="s">
        <v>212</v>
      </c>
      <c r="D1023" s="17" t="s">
        <v>277</v>
      </c>
      <c r="E1023" s="17" t="s">
        <v>750</v>
      </c>
      <c r="F1023" s="18" t="s">
        <v>1023</v>
      </c>
      <c r="G1023" s="19">
        <v>0</v>
      </c>
      <c r="H1023" s="19">
        <v>0</v>
      </c>
      <c r="I1023" s="19">
        <v>0</v>
      </c>
      <c r="J1023" s="19">
        <v>0</v>
      </c>
      <c r="K1023" s="19">
        <v>0</v>
      </c>
      <c r="L1023" s="19">
        <v>0</v>
      </c>
      <c r="M1023" s="19">
        <v>0</v>
      </c>
      <c r="N1023" s="19">
        <v>0</v>
      </c>
      <c r="O1023" s="19">
        <v>0</v>
      </c>
      <c r="P1023" s="19">
        <v>0</v>
      </c>
      <c r="Q1023" s="19">
        <v>0</v>
      </c>
      <c r="R1023" s="19">
        <v>0</v>
      </c>
      <c r="S1023" s="19">
        <v>0</v>
      </c>
      <c r="T1023" s="19">
        <v>0</v>
      </c>
      <c r="U1023" s="19">
        <v>0</v>
      </c>
      <c r="V1023" s="19">
        <v>0</v>
      </c>
      <c r="W1023" s="19">
        <v>0</v>
      </c>
      <c r="X1023" s="19">
        <v>0</v>
      </c>
      <c r="Y1023" s="19">
        <v>0</v>
      </c>
      <c r="Z1023" s="19">
        <v>0</v>
      </c>
      <c r="AA1023" s="19">
        <v>0</v>
      </c>
      <c r="AB1023" s="19">
        <v>0</v>
      </c>
      <c r="AC1023" s="19">
        <v>0</v>
      </c>
      <c r="AD1023" s="19">
        <v>0</v>
      </c>
      <c r="AE1023" s="19">
        <v>0</v>
      </c>
      <c r="AF1023" s="19">
        <v>0</v>
      </c>
      <c r="AG1023" s="19">
        <v>0</v>
      </c>
      <c r="AH1023" s="19">
        <v>0</v>
      </c>
      <c r="AI1023" s="19">
        <v>0</v>
      </c>
      <c r="AJ1023" s="19">
        <v>0</v>
      </c>
      <c r="AK1023" s="19">
        <v>0</v>
      </c>
      <c r="AL1023" s="19">
        <v>0</v>
      </c>
      <c r="AM1023" s="19">
        <v>0</v>
      </c>
      <c r="AN1023" s="19">
        <v>0</v>
      </c>
      <c r="AO1023" s="19">
        <v>0</v>
      </c>
      <c r="AP1023" s="19">
        <v>0</v>
      </c>
    </row>
    <row r="1024" spans="1:42" hidden="1">
      <c r="A1024" s="15" t="s">
        <v>697</v>
      </c>
      <c r="B1024" s="16" t="s">
        <v>698</v>
      </c>
      <c r="C1024" s="17" t="s">
        <v>212</v>
      </c>
      <c r="D1024" s="17" t="s">
        <v>277</v>
      </c>
      <c r="E1024" s="17" t="s">
        <v>232</v>
      </c>
      <c r="F1024" s="18" t="s">
        <v>1024</v>
      </c>
      <c r="G1024" s="19">
        <v>8044791.2070080796</v>
      </c>
      <c r="H1024" s="19">
        <v>4801937.5238161841</v>
      </c>
      <c r="I1024" s="19">
        <v>6531924.4031276274</v>
      </c>
      <c r="J1024" s="19">
        <v>4285857.2714126902</v>
      </c>
      <c r="K1024" s="19">
        <v>2873409.7619941034</v>
      </c>
      <c r="L1024" s="19">
        <v>1675195.5707184852</v>
      </c>
      <c r="M1024" s="19">
        <v>976637.66486521345</v>
      </c>
      <c r="N1024" s="19">
        <v>569378.96989799605</v>
      </c>
      <c r="O1024" s="19">
        <v>331947.479628328</v>
      </c>
      <c r="P1024" s="19">
        <v>195070.73855068168</v>
      </c>
      <c r="Q1024" s="19">
        <v>220619.08176330093</v>
      </c>
      <c r="R1024" s="19">
        <v>303615.55657330499</v>
      </c>
      <c r="S1024" s="19">
        <v>177007.62428671375</v>
      </c>
      <c r="T1024" s="19">
        <v>103195.30201036221</v>
      </c>
      <c r="U1024" s="19">
        <v>1216403.197278494</v>
      </c>
      <c r="V1024" s="19">
        <v>1110129.0997774035</v>
      </c>
      <c r="W1024" s="19">
        <v>810164.77310367138</v>
      </c>
      <c r="X1024" s="19">
        <v>475222.36309250514</v>
      </c>
      <c r="Y1024" s="19">
        <v>277054.2539002375</v>
      </c>
      <c r="Z1024" s="19">
        <v>161522.40627883855</v>
      </c>
      <c r="AA1024" s="19">
        <v>555393.2398013561</v>
      </c>
      <c r="AB1024" s="19">
        <v>323793.81027665955</v>
      </c>
      <c r="AC1024" s="19">
        <v>188771.52990010413</v>
      </c>
      <c r="AD1024" s="19">
        <v>-131552.82372508425</v>
      </c>
      <c r="AE1024" s="19">
        <v>-76695.189991570383</v>
      </c>
      <c r="AF1024" s="19">
        <v>-44713.233827161654</v>
      </c>
      <c r="AG1024" s="19">
        <v>11183015.718584074</v>
      </c>
      <c r="AH1024" s="19">
        <v>6751472.8933376148</v>
      </c>
      <c r="AI1024" s="19">
        <v>4125257.7923007337</v>
      </c>
      <c r="AJ1024" s="19">
        <v>6632371.50139846</v>
      </c>
      <c r="AK1024" s="19">
        <v>3866667.2291082041</v>
      </c>
      <c r="AL1024" s="19">
        <v>2254263.8719056677</v>
      </c>
      <c r="AM1024" s="19">
        <v>5535798.542122147</v>
      </c>
      <c r="AN1024" s="19">
        <v>3227366.0794265429</v>
      </c>
      <c r="AO1024" s="19">
        <v>1881551.8179316043</v>
      </c>
      <c r="AP1024" s="19">
        <v>5318507.7156521212</v>
      </c>
    </row>
    <row r="1025" spans="1:42" hidden="1">
      <c r="A1025" s="15" t="s">
        <v>697</v>
      </c>
      <c r="B1025" s="16" t="s">
        <v>698</v>
      </c>
      <c r="C1025" s="17" t="s">
        <v>212</v>
      </c>
      <c r="D1025" s="17" t="s">
        <v>277</v>
      </c>
      <c r="E1025" s="17" t="s">
        <v>232</v>
      </c>
      <c r="F1025" s="18" t="s">
        <v>1025</v>
      </c>
      <c r="G1025" s="19">
        <v>246984.98056274513</v>
      </c>
      <c r="H1025" s="19">
        <v>143992.04420658978</v>
      </c>
      <c r="I1025" s="19">
        <v>83947.245486553875</v>
      </c>
      <c r="J1025" s="19">
        <v>48941.176324082131</v>
      </c>
      <c r="K1025" s="19">
        <v>28532.66627275521</v>
      </c>
      <c r="L1025" s="19">
        <v>16634.521394448544</v>
      </c>
      <c r="M1025" s="19">
        <v>9697.9125391651123</v>
      </c>
      <c r="N1025" s="19">
        <v>5653.8751784396509</v>
      </c>
      <c r="O1025" s="19">
        <v>3296.2046630426662</v>
      </c>
      <c r="P1025" s="19">
        <v>1921.684656586762</v>
      </c>
      <c r="Q1025" s="19">
        <v>1120.3406028654056</v>
      </c>
      <c r="R1025" s="19">
        <v>653.1576666996981</v>
      </c>
      <c r="S1025" s="19">
        <v>380.79039220525891</v>
      </c>
      <c r="T1025" s="19">
        <v>222.00049113486418</v>
      </c>
      <c r="U1025" s="19">
        <v>129.42610704724672</v>
      </c>
      <c r="V1025" s="19">
        <v>75.455315885896596</v>
      </c>
      <c r="W1025" s="19">
        <v>43.990388224858215</v>
      </c>
      <c r="X1025" s="19">
        <v>25.646360809092386</v>
      </c>
      <c r="Y1025" s="19">
        <v>14.951807640071573</v>
      </c>
      <c r="Z1025" s="19">
        <v>8.7168917792985816</v>
      </c>
      <c r="AA1025" s="19">
        <v>5.0819408676956099</v>
      </c>
      <c r="AB1025" s="19">
        <v>2.9627674217647506</v>
      </c>
      <c r="AC1025" s="19">
        <v>1.7272910142008204</v>
      </c>
      <c r="AD1025" s="19">
        <v>1.0070092663438899</v>
      </c>
      <c r="AE1025" s="19">
        <v>0.58708558903239927</v>
      </c>
      <c r="AF1025" s="19">
        <v>0.34227042428407595</v>
      </c>
      <c r="AG1025" s="19">
        <v>0.19954338094498228</v>
      </c>
      <c r="AH1025" s="19">
        <v>0.1163336299425823</v>
      </c>
      <c r="AI1025" s="19">
        <v>6.7822412307172009E-2</v>
      </c>
      <c r="AJ1025" s="19">
        <v>3.9540411602684088E-2</v>
      </c>
      <c r="AK1025" s="19">
        <v>2.305202803210149E-2</v>
      </c>
      <c r="AL1025" s="19">
        <v>1.3439313726231432E-2</v>
      </c>
      <c r="AM1025" s="19">
        <v>7.8351090489979427E-3</v>
      </c>
      <c r="AN1025" s="19">
        <v>4.5678622480452907E-3</v>
      </c>
      <c r="AO1025" s="19">
        <v>2.6630600016710566E-3</v>
      </c>
      <c r="AP1025" s="19">
        <v>1.5525618303255657E-3</v>
      </c>
    </row>
    <row r="1026" spans="1:42" hidden="1">
      <c r="A1026" s="15" t="s">
        <v>697</v>
      </c>
      <c r="B1026" s="16" t="s">
        <v>698</v>
      </c>
      <c r="C1026" s="17" t="s">
        <v>212</v>
      </c>
      <c r="D1026" s="17" t="s">
        <v>759</v>
      </c>
      <c r="E1026" s="17" t="s">
        <v>701</v>
      </c>
      <c r="F1026" s="18" t="s">
        <v>760</v>
      </c>
      <c r="G1026" s="19">
        <v>0</v>
      </c>
      <c r="H1026" s="19">
        <v>0</v>
      </c>
      <c r="I1026" s="19">
        <v>0</v>
      </c>
      <c r="J1026" s="19">
        <v>0</v>
      </c>
      <c r="K1026" s="19">
        <v>0</v>
      </c>
      <c r="L1026" s="19">
        <v>0</v>
      </c>
      <c r="M1026" s="19">
        <v>0</v>
      </c>
      <c r="N1026" s="19">
        <v>0</v>
      </c>
      <c r="O1026" s="19">
        <v>0</v>
      </c>
      <c r="P1026" s="19">
        <v>0</v>
      </c>
      <c r="Q1026" s="19">
        <v>0</v>
      </c>
      <c r="R1026" s="19">
        <v>0</v>
      </c>
      <c r="S1026" s="19">
        <v>0</v>
      </c>
      <c r="T1026" s="19">
        <v>0</v>
      </c>
      <c r="U1026" s="19">
        <v>0</v>
      </c>
      <c r="V1026" s="19">
        <v>0</v>
      </c>
      <c r="W1026" s="19">
        <v>0</v>
      </c>
      <c r="X1026" s="19">
        <v>0</v>
      </c>
      <c r="Y1026" s="19">
        <v>0</v>
      </c>
      <c r="Z1026" s="19">
        <v>0</v>
      </c>
      <c r="AA1026" s="19">
        <v>0</v>
      </c>
      <c r="AB1026" s="19">
        <v>0</v>
      </c>
      <c r="AC1026" s="19">
        <v>0</v>
      </c>
      <c r="AD1026" s="19">
        <v>0</v>
      </c>
      <c r="AE1026" s="19">
        <v>0</v>
      </c>
      <c r="AF1026" s="19">
        <v>0</v>
      </c>
      <c r="AG1026" s="19">
        <v>0</v>
      </c>
      <c r="AH1026" s="19">
        <v>0</v>
      </c>
      <c r="AI1026" s="19">
        <v>0</v>
      </c>
      <c r="AJ1026" s="19">
        <v>0</v>
      </c>
      <c r="AK1026" s="19">
        <v>0</v>
      </c>
      <c r="AL1026" s="19">
        <v>0</v>
      </c>
      <c r="AM1026" s="19">
        <v>0</v>
      </c>
      <c r="AN1026" s="19">
        <v>0</v>
      </c>
      <c r="AO1026" s="19">
        <v>0</v>
      </c>
      <c r="AP1026" s="19">
        <v>0</v>
      </c>
    </row>
    <row r="1027" spans="1:42" hidden="1">
      <c r="A1027" s="15" t="s">
        <v>697</v>
      </c>
      <c r="B1027" s="16" t="s">
        <v>698</v>
      </c>
      <c r="C1027" s="17" t="s">
        <v>212</v>
      </c>
      <c r="D1027" s="17" t="s">
        <v>759</v>
      </c>
      <c r="E1027" s="17" t="s">
        <v>703</v>
      </c>
      <c r="F1027" s="18" t="s">
        <v>761</v>
      </c>
      <c r="G1027" s="19">
        <v>0</v>
      </c>
      <c r="H1027" s="19">
        <v>0</v>
      </c>
      <c r="I1027" s="19">
        <v>0</v>
      </c>
      <c r="J1027" s="19">
        <v>0</v>
      </c>
      <c r="K1027" s="19">
        <v>0</v>
      </c>
      <c r="L1027" s="19">
        <v>0</v>
      </c>
      <c r="M1027" s="19">
        <v>0</v>
      </c>
      <c r="N1027" s="19">
        <v>0</v>
      </c>
      <c r="O1027" s="19">
        <v>0</v>
      </c>
      <c r="P1027" s="19">
        <v>0</v>
      </c>
      <c r="Q1027" s="19">
        <v>0</v>
      </c>
      <c r="R1027" s="19">
        <v>0</v>
      </c>
      <c r="S1027" s="19">
        <v>0</v>
      </c>
      <c r="T1027" s="19">
        <v>0</v>
      </c>
      <c r="U1027" s="19">
        <v>0</v>
      </c>
      <c r="V1027" s="19">
        <v>0</v>
      </c>
      <c r="W1027" s="19">
        <v>0</v>
      </c>
      <c r="X1027" s="19">
        <v>0</v>
      </c>
      <c r="Y1027" s="19">
        <v>0</v>
      </c>
      <c r="Z1027" s="19">
        <v>0</v>
      </c>
      <c r="AA1027" s="19">
        <v>0</v>
      </c>
      <c r="AB1027" s="19">
        <v>0</v>
      </c>
      <c r="AC1027" s="19">
        <v>0</v>
      </c>
      <c r="AD1027" s="19">
        <v>0</v>
      </c>
      <c r="AE1027" s="19">
        <v>0</v>
      </c>
      <c r="AF1027" s="19">
        <v>0</v>
      </c>
      <c r="AG1027" s="19">
        <v>0</v>
      </c>
      <c r="AH1027" s="19">
        <v>0</v>
      </c>
      <c r="AI1027" s="19">
        <v>0</v>
      </c>
      <c r="AJ1027" s="19">
        <v>0</v>
      </c>
      <c r="AK1027" s="19">
        <v>0</v>
      </c>
      <c r="AL1027" s="19">
        <v>0</v>
      </c>
      <c r="AM1027" s="19">
        <v>0</v>
      </c>
      <c r="AN1027" s="19">
        <v>0</v>
      </c>
      <c r="AO1027" s="19">
        <v>0</v>
      </c>
      <c r="AP1027" s="19">
        <v>0</v>
      </c>
    </row>
    <row r="1028" spans="1:42" hidden="1">
      <c r="A1028" s="15" t="s">
        <v>697</v>
      </c>
      <c r="B1028" s="16" t="s">
        <v>698</v>
      </c>
      <c r="C1028" s="17" t="s">
        <v>212</v>
      </c>
      <c r="D1028" s="17" t="s">
        <v>759</v>
      </c>
      <c r="E1028" s="17" t="s">
        <v>705</v>
      </c>
      <c r="F1028" s="18" t="s">
        <v>762</v>
      </c>
      <c r="G1028" s="19">
        <v>0</v>
      </c>
      <c r="H1028" s="19">
        <v>0</v>
      </c>
      <c r="I1028" s="19">
        <v>0</v>
      </c>
      <c r="J1028" s="19">
        <v>0</v>
      </c>
      <c r="K1028" s="19">
        <v>0</v>
      </c>
      <c r="L1028" s="19">
        <v>0</v>
      </c>
      <c r="M1028" s="19">
        <v>0</v>
      </c>
      <c r="N1028" s="19">
        <v>0</v>
      </c>
      <c r="O1028" s="19">
        <v>0</v>
      </c>
      <c r="P1028" s="19">
        <v>0</v>
      </c>
      <c r="Q1028" s="19">
        <v>0</v>
      </c>
      <c r="R1028" s="19">
        <v>0</v>
      </c>
      <c r="S1028" s="19">
        <v>0</v>
      </c>
      <c r="T1028" s="19">
        <v>0</v>
      </c>
      <c r="U1028" s="19">
        <v>0</v>
      </c>
      <c r="V1028" s="19">
        <v>0</v>
      </c>
      <c r="W1028" s="19">
        <v>0</v>
      </c>
      <c r="X1028" s="19">
        <v>0</v>
      </c>
      <c r="Y1028" s="19">
        <v>0</v>
      </c>
      <c r="Z1028" s="19">
        <v>0</v>
      </c>
      <c r="AA1028" s="19">
        <v>0</v>
      </c>
      <c r="AB1028" s="19">
        <v>0</v>
      </c>
      <c r="AC1028" s="19">
        <v>0</v>
      </c>
      <c r="AD1028" s="19">
        <v>0</v>
      </c>
      <c r="AE1028" s="19">
        <v>0</v>
      </c>
      <c r="AF1028" s="19">
        <v>0</v>
      </c>
      <c r="AG1028" s="19">
        <v>0</v>
      </c>
      <c r="AH1028" s="19">
        <v>0</v>
      </c>
      <c r="AI1028" s="19">
        <v>0</v>
      </c>
      <c r="AJ1028" s="19">
        <v>0</v>
      </c>
      <c r="AK1028" s="19">
        <v>0</v>
      </c>
      <c r="AL1028" s="19">
        <v>0</v>
      </c>
      <c r="AM1028" s="19">
        <v>0</v>
      </c>
      <c r="AN1028" s="19">
        <v>0</v>
      </c>
      <c r="AO1028" s="19">
        <v>0</v>
      </c>
      <c r="AP1028" s="19">
        <v>0</v>
      </c>
    </row>
    <row r="1029" spans="1:42" hidden="1">
      <c r="A1029" s="15" t="s">
        <v>697</v>
      </c>
      <c r="B1029" s="16" t="s">
        <v>698</v>
      </c>
      <c r="C1029" s="17" t="s">
        <v>212</v>
      </c>
      <c r="D1029" s="17" t="s">
        <v>759</v>
      </c>
      <c r="E1029" s="17" t="s">
        <v>707</v>
      </c>
      <c r="F1029" s="18" t="s">
        <v>763</v>
      </c>
      <c r="G1029" s="19">
        <v>0</v>
      </c>
      <c r="H1029" s="19">
        <v>0</v>
      </c>
      <c r="I1029" s="19">
        <v>0</v>
      </c>
      <c r="J1029" s="19">
        <v>0</v>
      </c>
      <c r="K1029" s="19">
        <v>0</v>
      </c>
      <c r="L1029" s="19">
        <v>0</v>
      </c>
      <c r="M1029" s="19">
        <v>0</v>
      </c>
      <c r="N1029" s="19">
        <v>0</v>
      </c>
      <c r="O1029" s="19">
        <v>0</v>
      </c>
      <c r="P1029" s="19">
        <v>0</v>
      </c>
      <c r="Q1029" s="19">
        <v>0</v>
      </c>
      <c r="R1029" s="19">
        <v>0</v>
      </c>
      <c r="S1029" s="19">
        <v>0</v>
      </c>
      <c r="T1029" s="19">
        <v>0</v>
      </c>
      <c r="U1029" s="19">
        <v>0</v>
      </c>
      <c r="V1029" s="19">
        <v>0</v>
      </c>
      <c r="W1029" s="19">
        <v>0</v>
      </c>
      <c r="X1029" s="19">
        <v>0</v>
      </c>
      <c r="Y1029" s="19">
        <v>0</v>
      </c>
      <c r="Z1029" s="19">
        <v>0</v>
      </c>
      <c r="AA1029" s="19">
        <v>0</v>
      </c>
      <c r="AB1029" s="19">
        <v>0</v>
      </c>
      <c r="AC1029" s="19">
        <v>0</v>
      </c>
      <c r="AD1029" s="19">
        <v>0</v>
      </c>
      <c r="AE1029" s="19">
        <v>0</v>
      </c>
      <c r="AF1029" s="19">
        <v>0</v>
      </c>
      <c r="AG1029" s="19">
        <v>0</v>
      </c>
      <c r="AH1029" s="19">
        <v>0</v>
      </c>
      <c r="AI1029" s="19">
        <v>0</v>
      </c>
      <c r="AJ1029" s="19">
        <v>0</v>
      </c>
      <c r="AK1029" s="19">
        <v>0</v>
      </c>
      <c r="AL1029" s="19">
        <v>0</v>
      </c>
      <c r="AM1029" s="19">
        <v>0</v>
      </c>
      <c r="AN1029" s="19">
        <v>0</v>
      </c>
      <c r="AO1029" s="19">
        <v>0</v>
      </c>
      <c r="AP1029" s="19">
        <v>0</v>
      </c>
    </row>
    <row r="1030" spans="1:42" hidden="1">
      <c r="A1030" s="15" t="s">
        <v>697</v>
      </c>
      <c r="B1030" s="16" t="s">
        <v>698</v>
      </c>
      <c r="C1030" s="17" t="s">
        <v>212</v>
      </c>
      <c r="D1030" s="17" t="s">
        <v>759</v>
      </c>
      <c r="E1030" s="17" t="s">
        <v>709</v>
      </c>
      <c r="F1030" s="18" t="s">
        <v>764</v>
      </c>
      <c r="G1030" s="19">
        <v>0</v>
      </c>
      <c r="H1030" s="19">
        <v>0</v>
      </c>
      <c r="I1030" s="19">
        <v>0</v>
      </c>
      <c r="J1030" s="19">
        <v>0</v>
      </c>
      <c r="K1030" s="19">
        <v>0</v>
      </c>
      <c r="L1030" s="19">
        <v>0</v>
      </c>
      <c r="M1030" s="19">
        <v>0</v>
      </c>
      <c r="N1030" s="19">
        <v>0</v>
      </c>
      <c r="O1030" s="19">
        <v>0</v>
      </c>
      <c r="P1030" s="19">
        <v>0</v>
      </c>
      <c r="Q1030" s="19">
        <v>0</v>
      </c>
      <c r="R1030" s="19">
        <v>0</v>
      </c>
      <c r="S1030" s="19">
        <v>0</v>
      </c>
      <c r="T1030" s="19">
        <v>0</v>
      </c>
      <c r="U1030" s="19">
        <v>0</v>
      </c>
      <c r="V1030" s="19">
        <v>0</v>
      </c>
      <c r="W1030" s="19">
        <v>0</v>
      </c>
      <c r="X1030" s="19">
        <v>0</v>
      </c>
      <c r="Y1030" s="19">
        <v>0</v>
      </c>
      <c r="Z1030" s="19">
        <v>0</v>
      </c>
      <c r="AA1030" s="19">
        <v>0</v>
      </c>
      <c r="AB1030" s="19">
        <v>0</v>
      </c>
      <c r="AC1030" s="19">
        <v>0</v>
      </c>
      <c r="AD1030" s="19">
        <v>0</v>
      </c>
      <c r="AE1030" s="19">
        <v>0</v>
      </c>
      <c r="AF1030" s="19">
        <v>0</v>
      </c>
      <c r="AG1030" s="19">
        <v>0</v>
      </c>
      <c r="AH1030" s="19">
        <v>0</v>
      </c>
      <c r="AI1030" s="19">
        <v>0</v>
      </c>
      <c r="AJ1030" s="19">
        <v>0</v>
      </c>
      <c r="AK1030" s="19">
        <v>0</v>
      </c>
      <c r="AL1030" s="19">
        <v>0</v>
      </c>
      <c r="AM1030" s="19">
        <v>0</v>
      </c>
      <c r="AN1030" s="19">
        <v>0</v>
      </c>
      <c r="AO1030" s="19">
        <v>0</v>
      </c>
      <c r="AP1030" s="19">
        <v>0</v>
      </c>
    </row>
    <row r="1031" spans="1:42" hidden="1">
      <c r="A1031" s="15" t="s">
        <v>697</v>
      </c>
      <c r="B1031" s="16" t="s">
        <v>698</v>
      </c>
      <c r="C1031" s="17" t="s">
        <v>212</v>
      </c>
      <c r="D1031" s="17" t="s">
        <v>759</v>
      </c>
      <c r="E1031" s="17" t="s">
        <v>711</v>
      </c>
      <c r="F1031" s="18" t="s">
        <v>765</v>
      </c>
      <c r="G1031" s="19">
        <v>0</v>
      </c>
      <c r="H1031" s="19">
        <v>0</v>
      </c>
      <c r="I1031" s="19">
        <v>0</v>
      </c>
      <c r="J1031" s="19">
        <v>0</v>
      </c>
      <c r="K1031" s="19">
        <v>0</v>
      </c>
      <c r="L1031" s="19">
        <v>0</v>
      </c>
      <c r="M1031" s="19">
        <v>0</v>
      </c>
      <c r="N1031" s="19">
        <v>0</v>
      </c>
      <c r="O1031" s="19">
        <v>0</v>
      </c>
      <c r="P1031" s="19">
        <v>0</v>
      </c>
      <c r="Q1031" s="19">
        <v>0</v>
      </c>
      <c r="R1031" s="19">
        <v>0</v>
      </c>
      <c r="S1031" s="19">
        <v>0</v>
      </c>
      <c r="T1031" s="19">
        <v>0</v>
      </c>
      <c r="U1031" s="19">
        <v>0</v>
      </c>
      <c r="V1031" s="19">
        <v>0</v>
      </c>
      <c r="W1031" s="19">
        <v>0</v>
      </c>
      <c r="X1031" s="19">
        <v>0</v>
      </c>
      <c r="Y1031" s="19">
        <v>0</v>
      </c>
      <c r="Z1031" s="19">
        <v>0</v>
      </c>
      <c r="AA1031" s="19">
        <v>0</v>
      </c>
      <c r="AB1031" s="19">
        <v>0</v>
      </c>
      <c r="AC1031" s="19">
        <v>0</v>
      </c>
      <c r="AD1031" s="19">
        <v>0</v>
      </c>
      <c r="AE1031" s="19">
        <v>0</v>
      </c>
      <c r="AF1031" s="19">
        <v>0</v>
      </c>
      <c r="AG1031" s="19">
        <v>0</v>
      </c>
      <c r="AH1031" s="19">
        <v>0</v>
      </c>
      <c r="AI1031" s="19">
        <v>0</v>
      </c>
      <c r="AJ1031" s="19">
        <v>0</v>
      </c>
      <c r="AK1031" s="19">
        <v>0</v>
      </c>
      <c r="AL1031" s="19">
        <v>0</v>
      </c>
      <c r="AM1031" s="19">
        <v>0</v>
      </c>
      <c r="AN1031" s="19">
        <v>0</v>
      </c>
      <c r="AO1031" s="19">
        <v>0</v>
      </c>
      <c r="AP1031" s="19">
        <v>0</v>
      </c>
    </row>
    <row r="1032" spans="1:42" hidden="1">
      <c r="A1032" s="15" t="s">
        <v>697</v>
      </c>
      <c r="B1032" s="16" t="s">
        <v>698</v>
      </c>
      <c r="C1032" s="17" t="s">
        <v>212</v>
      </c>
      <c r="D1032" s="17" t="s">
        <v>759</v>
      </c>
      <c r="E1032" s="17" t="s">
        <v>232</v>
      </c>
      <c r="F1032" s="18" t="s">
        <v>1026</v>
      </c>
      <c r="G1032" s="19">
        <v>712957.05688824446</v>
      </c>
      <c r="H1032" s="19">
        <v>415653.38839206047</v>
      </c>
      <c r="I1032" s="19">
        <v>1208121.6153778594</v>
      </c>
      <c r="J1032" s="19">
        <v>704333.9261037854</v>
      </c>
      <c r="K1032" s="19">
        <v>731871.89794997906</v>
      </c>
      <c r="L1032" s="19">
        <v>516569.75313947821</v>
      </c>
      <c r="M1032" s="19">
        <v>301159.74890606996</v>
      </c>
      <c r="N1032" s="19">
        <v>175575.89039999049</v>
      </c>
      <c r="O1032" s="19">
        <v>102360.60231065004</v>
      </c>
      <c r="P1032" s="19">
        <v>59676.148482170094</v>
      </c>
      <c r="Q1032" s="19">
        <v>34791.146371512565</v>
      </c>
      <c r="R1032" s="19">
        <v>20283.210237766256</v>
      </c>
      <c r="S1032" s="19">
        <v>11825.095188191117</v>
      </c>
      <c r="T1032" s="19">
        <v>6894.0209449399317</v>
      </c>
      <c r="U1032" s="19">
        <v>12397232.227565905</v>
      </c>
      <c r="V1032" s="19">
        <v>6935095.1796115199</v>
      </c>
      <c r="W1032" s="19">
        <v>4043154.889031162</v>
      </c>
      <c r="X1032" s="19">
        <v>4200236.5249276524</v>
      </c>
      <c r="Y1032" s="19">
        <v>2448734.501982681</v>
      </c>
      <c r="Z1032" s="19">
        <v>1427610.2370934095</v>
      </c>
      <c r="AA1032" s="19">
        <v>2675376.105123898</v>
      </c>
      <c r="AB1032" s="19">
        <v>1559742.1086922647</v>
      </c>
      <c r="AC1032" s="19">
        <v>909328.38974246942</v>
      </c>
      <c r="AD1032" s="19">
        <v>2373218.2066752082</v>
      </c>
      <c r="AE1032" s="19">
        <v>1383584.2979150177</v>
      </c>
      <c r="AF1032" s="19">
        <v>806628.52832182986</v>
      </c>
      <c r="AG1032" s="19">
        <v>572703.75696071738</v>
      </c>
      <c r="AH1032" s="19">
        <v>333885.82780084462</v>
      </c>
      <c r="AI1032" s="19">
        <v>194655.16796653697</v>
      </c>
      <c r="AJ1032" s="19">
        <v>113483.80572379862</v>
      </c>
      <c r="AK1032" s="19">
        <v>66160.967089097903</v>
      </c>
      <c r="AL1032" s="19">
        <v>38571.790382305946</v>
      </c>
      <c r="AM1032" s="19">
        <v>22487.322642865489</v>
      </c>
      <c r="AN1032" s="19">
        <v>13319.271055463854</v>
      </c>
      <c r="AO1032" s="19">
        <v>52916.453831304207</v>
      </c>
      <c r="AP1032" s="19">
        <v>30850.249849089174</v>
      </c>
    </row>
    <row r="1033" spans="1:42" hidden="1">
      <c r="A1033" s="15" t="s">
        <v>697</v>
      </c>
      <c r="B1033" s="16" t="s">
        <v>698</v>
      </c>
      <c r="C1033" s="17" t="s">
        <v>212</v>
      </c>
      <c r="D1033" s="17" t="s">
        <v>759</v>
      </c>
      <c r="E1033" s="17" t="s">
        <v>232</v>
      </c>
      <c r="F1033" s="18" t="s">
        <v>1027</v>
      </c>
      <c r="G1033" s="19">
        <v>127024.5494270598</v>
      </c>
      <c r="H1033" s="19">
        <v>74055.209732790769</v>
      </c>
      <c r="I1033" s="19">
        <v>43174.127468302948</v>
      </c>
      <c r="J1033" s="19">
        <v>25170.48144722102</v>
      </c>
      <c r="K1033" s="19">
        <v>14674.370356413843</v>
      </c>
      <c r="L1033" s="19">
        <v>8555.1460669804546</v>
      </c>
      <c r="M1033" s="19">
        <v>4987.6432480376343</v>
      </c>
      <c r="N1033" s="19">
        <v>2907.7919856575418</v>
      </c>
      <c r="O1033" s="19">
        <v>1695.2403793476831</v>
      </c>
      <c r="P1033" s="19">
        <v>988.32377210813866</v>
      </c>
      <c r="Q1033" s="19">
        <v>576.19196098309067</v>
      </c>
      <c r="R1033" s="19">
        <v>335.91944792886517</v>
      </c>
      <c r="S1033" s="19">
        <v>195.84076685885086</v>
      </c>
      <c r="T1033" s="19">
        <v>114.17500892054517</v>
      </c>
      <c r="U1033" s="19">
        <v>66.563937994595406</v>
      </c>
      <c r="V1033" s="19">
        <v>38.806722094777541</v>
      </c>
      <c r="W1033" s="19">
        <v>22.624287641508985</v>
      </c>
      <c r="X1033" s="19">
        <v>13.189941423952943</v>
      </c>
      <c r="Y1033" s="19">
        <v>7.6897251981590395</v>
      </c>
      <c r="Z1033" s="19">
        <v>4.4831035804161008</v>
      </c>
      <c r="AA1033" s="19">
        <v>2.6136457668931108</v>
      </c>
      <c r="AB1033" s="19">
        <v>1.5237533713562432</v>
      </c>
      <c r="AC1033" s="19">
        <v>0.88834698493955144</v>
      </c>
      <c r="AD1033" s="19">
        <v>0.51790557480360855</v>
      </c>
      <c r="AE1033" s="19">
        <v>0.30193853185746783</v>
      </c>
      <c r="AF1033" s="19">
        <v>0.17602992023172154</v>
      </c>
      <c r="AG1033" s="19">
        <v>0.10262530133588137</v>
      </c>
      <c r="AH1033" s="19">
        <v>5.983046780011287E-2</v>
      </c>
      <c r="AI1033" s="19">
        <v>3.4881114409247162E-2</v>
      </c>
      <c r="AJ1033" s="19">
        <v>2.0335661531108641E-2</v>
      </c>
      <c r="AK1033" s="19">
        <v>1.1855674249850821E-2</v>
      </c>
      <c r="AL1033" s="19">
        <v>6.9118485131923332E-3</v>
      </c>
      <c r="AM1033" s="19">
        <v>4.029602101282447E-3</v>
      </c>
      <c r="AN1033" s="19">
        <v>2.3492547707994129E-3</v>
      </c>
      <c r="AO1033" s="19">
        <v>1.3696136341519534E-3</v>
      </c>
      <c r="AP1033" s="19">
        <v>7.9848364263046838E-4</v>
      </c>
    </row>
    <row r="1034" spans="1:42" hidden="1">
      <c r="A1034" s="15" t="s">
        <v>1028</v>
      </c>
      <c r="B1034" s="16" t="s">
        <v>1029</v>
      </c>
      <c r="C1034" s="17" t="s">
        <v>200</v>
      </c>
      <c r="D1034" s="17" t="s">
        <v>224</v>
      </c>
      <c r="E1034" s="17" t="s">
        <v>1030</v>
      </c>
      <c r="F1034" s="18" t="s">
        <v>1031</v>
      </c>
      <c r="G1034" s="19">
        <v>0</v>
      </c>
      <c r="H1034" s="19">
        <v>0</v>
      </c>
      <c r="I1034" s="19">
        <v>0</v>
      </c>
      <c r="J1034" s="19">
        <v>0</v>
      </c>
      <c r="K1034" s="19">
        <v>0</v>
      </c>
      <c r="L1034" s="19">
        <v>0</v>
      </c>
      <c r="M1034" s="19">
        <v>0</v>
      </c>
      <c r="N1034" s="19">
        <v>0</v>
      </c>
      <c r="O1034" s="19">
        <v>0</v>
      </c>
      <c r="P1034" s="19">
        <v>0</v>
      </c>
      <c r="Q1034" s="19">
        <v>0</v>
      </c>
      <c r="R1034" s="19">
        <v>0</v>
      </c>
      <c r="S1034" s="19">
        <v>0</v>
      </c>
      <c r="T1034" s="19">
        <v>0</v>
      </c>
      <c r="U1034" s="19">
        <v>0</v>
      </c>
      <c r="V1034" s="19">
        <v>0</v>
      </c>
      <c r="W1034" s="19">
        <v>0</v>
      </c>
      <c r="X1034" s="19">
        <v>0</v>
      </c>
      <c r="Y1034" s="19">
        <v>0</v>
      </c>
      <c r="Z1034" s="19">
        <v>0</v>
      </c>
      <c r="AA1034" s="19">
        <v>0</v>
      </c>
      <c r="AB1034" s="19">
        <v>0</v>
      </c>
      <c r="AC1034" s="19">
        <v>0</v>
      </c>
      <c r="AD1034" s="19">
        <v>0</v>
      </c>
      <c r="AE1034" s="19">
        <v>0</v>
      </c>
      <c r="AF1034" s="19">
        <v>0</v>
      </c>
      <c r="AG1034" s="19">
        <v>0</v>
      </c>
      <c r="AH1034" s="19">
        <v>0</v>
      </c>
      <c r="AI1034" s="19">
        <v>0</v>
      </c>
      <c r="AJ1034" s="19">
        <v>0</v>
      </c>
      <c r="AK1034" s="19">
        <v>0</v>
      </c>
      <c r="AL1034" s="19">
        <v>0</v>
      </c>
      <c r="AM1034" s="19">
        <v>0</v>
      </c>
      <c r="AN1034" s="19">
        <v>0</v>
      </c>
      <c r="AO1034" s="19">
        <v>0</v>
      </c>
      <c r="AP1034" s="19">
        <v>0</v>
      </c>
    </row>
    <row r="1035" spans="1:42" hidden="1">
      <c r="A1035" s="15" t="s">
        <v>1028</v>
      </c>
      <c r="B1035" s="16" t="s">
        <v>1029</v>
      </c>
      <c r="C1035" s="17" t="s">
        <v>200</v>
      </c>
      <c r="D1035" s="17" t="s">
        <v>224</v>
      </c>
      <c r="E1035" s="17" t="s">
        <v>1030</v>
      </c>
      <c r="F1035" s="18" t="s">
        <v>1032</v>
      </c>
      <c r="G1035" s="19">
        <v>0</v>
      </c>
      <c r="H1035" s="19">
        <v>0</v>
      </c>
      <c r="I1035" s="19">
        <v>0</v>
      </c>
      <c r="J1035" s="19">
        <v>0</v>
      </c>
      <c r="K1035" s="19">
        <v>0</v>
      </c>
      <c r="L1035" s="19">
        <v>0</v>
      </c>
      <c r="M1035" s="19">
        <v>0</v>
      </c>
      <c r="N1035" s="19">
        <v>0</v>
      </c>
      <c r="O1035" s="19">
        <v>0</v>
      </c>
      <c r="P1035" s="19">
        <v>0</v>
      </c>
      <c r="Q1035" s="19">
        <v>0</v>
      </c>
      <c r="R1035" s="19">
        <v>0</v>
      </c>
      <c r="S1035" s="19">
        <v>0</v>
      </c>
      <c r="T1035" s="19">
        <v>0</v>
      </c>
      <c r="U1035" s="19">
        <v>0</v>
      </c>
      <c r="V1035" s="19">
        <v>0</v>
      </c>
      <c r="W1035" s="19">
        <v>0</v>
      </c>
      <c r="X1035" s="19">
        <v>0</v>
      </c>
      <c r="Y1035" s="19">
        <v>0</v>
      </c>
      <c r="Z1035" s="19">
        <v>0</v>
      </c>
      <c r="AA1035" s="19">
        <v>0</v>
      </c>
      <c r="AB1035" s="19">
        <v>0</v>
      </c>
      <c r="AC1035" s="19">
        <v>0</v>
      </c>
      <c r="AD1035" s="19">
        <v>0</v>
      </c>
      <c r="AE1035" s="19">
        <v>0</v>
      </c>
      <c r="AF1035" s="19">
        <v>0</v>
      </c>
      <c r="AG1035" s="19">
        <v>0</v>
      </c>
      <c r="AH1035" s="19">
        <v>0</v>
      </c>
      <c r="AI1035" s="19">
        <v>0</v>
      </c>
      <c r="AJ1035" s="19">
        <v>0</v>
      </c>
      <c r="AK1035" s="19">
        <v>0</v>
      </c>
      <c r="AL1035" s="19">
        <v>0</v>
      </c>
      <c r="AM1035" s="19">
        <v>0</v>
      </c>
      <c r="AN1035" s="19">
        <v>0</v>
      </c>
      <c r="AO1035" s="19">
        <v>0</v>
      </c>
      <c r="AP1035" s="19">
        <v>0</v>
      </c>
    </row>
    <row r="1036" spans="1:42" hidden="1">
      <c r="A1036" s="15" t="s">
        <v>1028</v>
      </c>
      <c r="B1036" s="16" t="s">
        <v>1029</v>
      </c>
      <c r="C1036" s="17" t="s">
        <v>200</v>
      </c>
      <c r="D1036" s="17" t="s">
        <v>224</v>
      </c>
      <c r="E1036" s="17" t="s">
        <v>1030</v>
      </c>
      <c r="F1036" s="18" t="s">
        <v>1033</v>
      </c>
      <c r="G1036" s="19">
        <v>0</v>
      </c>
      <c r="H1036" s="19">
        <v>0</v>
      </c>
      <c r="I1036" s="19">
        <v>0</v>
      </c>
      <c r="J1036" s="19">
        <v>0</v>
      </c>
      <c r="K1036" s="19">
        <v>0</v>
      </c>
      <c r="L1036" s="19">
        <v>0</v>
      </c>
      <c r="M1036" s="19">
        <v>0</v>
      </c>
      <c r="N1036" s="19">
        <v>0</v>
      </c>
      <c r="O1036" s="19">
        <v>0</v>
      </c>
      <c r="P1036" s="19">
        <v>0</v>
      </c>
      <c r="Q1036" s="19">
        <v>0</v>
      </c>
      <c r="R1036" s="19">
        <v>0</v>
      </c>
      <c r="S1036" s="19">
        <v>0</v>
      </c>
      <c r="T1036" s="19">
        <v>0</v>
      </c>
      <c r="U1036" s="19">
        <v>0</v>
      </c>
      <c r="V1036" s="19">
        <v>0</v>
      </c>
      <c r="W1036" s="19">
        <v>0</v>
      </c>
      <c r="X1036" s="19">
        <v>0</v>
      </c>
      <c r="Y1036" s="19">
        <v>0</v>
      </c>
      <c r="Z1036" s="19">
        <v>0</v>
      </c>
      <c r="AA1036" s="19">
        <v>0</v>
      </c>
      <c r="AB1036" s="19">
        <v>0</v>
      </c>
      <c r="AC1036" s="19">
        <v>0</v>
      </c>
      <c r="AD1036" s="19">
        <v>0</v>
      </c>
      <c r="AE1036" s="19">
        <v>0</v>
      </c>
      <c r="AF1036" s="19">
        <v>0</v>
      </c>
      <c r="AG1036" s="19">
        <v>0</v>
      </c>
      <c r="AH1036" s="19">
        <v>0</v>
      </c>
      <c r="AI1036" s="19">
        <v>0</v>
      </c>
      <c r="AJ1036" s="19">
        <v>0</v>
      </c>
      <c r="AK1036" s="19">
        <v>0</v>
      </c>
      <c r="AL1036" s="19">
        <v>0</v>
      </c>
      <c r="AM1036" s="19">
        <v>0</v>
      </c>
      <c r="AN1036" s="19">
        <v>0</v>
      </c>
      <c r="AO1036" s="19">
        <v>0</v>
      </c>
      <c r="AP1036" s="19">
        <v>0</v>
      </c>
    </row>
    <row r="1037" spans="1:42" hidden="1">
      <c r="A1037" s="15" t="s">
        <v>1028</v>
      </c>
      <c r="B1037" s="16" t="s">
        <v>1029</v>
      </c>
      <c r="C1037" s="17" t="s">
        <v>200</v>
      </c>
      <c r="D1037" s="17" t="s">
        <v>224</v>
      </c>
      <c r="E1037" s="17" t="s">
        <v>1030</v>
      </c>
      <c r="F1037" s="18" t="s">
        <v>1034</v>
      </c>
      <c r="G1037" s="19">
        <v>0</v>
      </c>
      <c r="H1037" s="19">
        <v>0</v>
      </c>
      <c r="I1037" s="19">
        <v>0</v>
      </c>
      <c r="J1037" s="19">
        <v>0</v>
      </c>
      <c r="K1037" s="19">
        <v>0</v>
      </c>
      <c r="L1037" s="19">
        <v>0</v>
      </c>
      <c r="M1037" s="19">
        <v>0</v>
      </c>
      <c r="N1037" s="19">
        <v>0</v>
      </c>
      <c r="O1037" s="19">
        <v>0</v>
      </c>
      <c r="P1037" s="19">
        <v>0</v>
      </c>
      <c r="Q1037" s="19">
        <v>0</v>
      </c>
      <c r="R1037" s="19">
        <v>0</v>
      </c>
      <c r="S1037" s="19">
        <v>0</v>
      </c>
      <c r="T1037" s="19">
        <v>0</v>
      </c>
      <c r="U1037" s="19">
        <v>0</v>
      </c>
      <c r="V1037" s="19">
        <v>0</v>
      </c>
      <c r="W1037" s="19">
        <v>0</v>
      </c>
      <c r="X1037" s="19">
        <v>0</v>
      </c>
      <c r="Y1037" s="19">
        <v>0</v>
      </c>
      <c r="Z1037" s="19">
        <v>0</v>
      </c>
      <c r="AA1037" s="19">
        <v>0</v>
      </c>
      <c r="AB1037" s="19">
        <v>0</v>
      </c>
      <c r="AC1037" s="19">
        <v>0</v>
      </c>
      <c r="AD1037" s="19">
        <v>0</v>
      </c>
      <c r="AE1037" s="19">
        <v>0</v>
      </c>
      <c r="AF1037" s="19">
        <v>0</v>
      </c>
      <c r="AG1037" s="19">
        <v>0</v>
      </c>
      <c r="AH1037" s="19">
        <v>0</v>
      </c>
      <c r="AI1037" s="19">
        <v>0</v>
      </c>
      <c r="AJ1037" s="19">
        <v>0</v>
      </c>
      <c r="AK1037" s="19">
        <v>0</v>
      </c>
      <c r="AL1037" s="19">
        <v>0</v>
      </c>
      <c r="AM1037" s="19">
        <v>0</v>
      </c>
      <c r="AN1037" s="19">
        <v>0</v>
      </c>
      <c r="AO1037" s="19">
        <v>0</v>
      </c>
      <c r="AP1037" s="19">
        <v>0</v>
      </c>
    </row>
    <row r="1038" spans="1:42" hidden="1">
      <c r="A1038" s="15" t="s">
        <v>1028</v>
      </c>
      <c r="B1038" s="16" t="s">
        <v>1029</v>
      </c>
      <c r="C1038" s="17" t="s">
        <v>200</v>
      </c>
      <c r="D1038" s="17" t="s">
        <v>224</v>
      </c>
      <c r="E1038" s="17" t="s">
        <v>1030</v>
      </c>
      <c r="F1038" s="18" t="s">
        <v>1035</v>
      </c>
      <c r="G1038" s="19">
        <v>0</v>
      </c>
      <c r="H1038" s="19">
        <v>0</v>
      </c>
      <c r="I1038" s="19">
        <v>0</v>
      </c>
      <c r="J1038" s="19">
        <v>0</v>
      </c>
      <c r="K1038" s="19">
        <v>0</v>
      </c>
      <c r="L1038" s="19">
        <v>0</v>
      </c>
      <c r="M1038" s="19">
        <v>0</v>
      </c>
      <c r="N1038" s="19">
        <v>0</v>
      </c>
      <c r="O1038" s="19">
        <v>0</v>
      </c>
      <c r="P1038" s="19">
        <v>0</v>
      </c>
      <c r="Q1038" s="19">
        <v>0</v>
      </c>
      <c r="R1038" s="19">
        <v>0</v>
      </c>
      <c r="S1038" s="19">
        <v>0</v>
      </c>
      <c r="T1038" s="19">
        <v>0</v>
      </c>
      <c r="U1038" s="19">
        <v>0</v>
      </c>
      <c r="V1038" s="19">
        <v>0</v>
      </c>
      <c r="W1038" s="19">
        <v>0</v>
      </c>
      <c r="X1038" s="19">
        <v>0</v>
      </c>
      <c r="Y1038" s="19">
        <v>0</v>
      </c>
      <c r="Z1038" s="19">
        <v>0</v>
      </c>
      <c r="AA1038" s="19">
        <v>0</v>
      </c>
      <c r="AB1038" s="19">
        <v>0</v>
      </c>
      <c r="AC1038" s="19">
        <v>0</v>
      </c>
      <c r="AD1038" s="19">
        <v>0</v>
      </c>
      <c r="AE1038" s="19">
        <v>0</v>
      </c>
      <c r="AF1038" s="19">
        <v>0</v>
      </c>
      <c r="AG1038" s="19">
        <v>0</v>
      </c>
      <c r="AH1038" s="19">
        <v>0</v>
      </c>
      <c r="AI1038" s="19">
        <v>0</v>
      </c>
      <c r="AJ1038" s="19">
        <v>0</v>
      </c>
      <c r="AK1038" s="19">
        <v>0</v>
      </c>
      <c r="AL1038" s="19">
        <v>0</v>
      </c>
      <c r="AM1038" s="19">
        <v>0</v>
      </c>
      <c r="AN1038" s="19">
        <v>0</v>
      </c>
      <c r="AO1038" s="19">
        <v>0</v>
      </c>
      <c r="AP1038" s="19">
        <v>0</v>
      </c>
    </row>
    <row r="1039" spans="1:42" hidden="1">
      <c r="A1039" s="15" t="s">
        <v>1028</v>
      </c>
      <c r="B1039" s="16" t="s">
        <v>1029</v>
      </c>
      <c r="C1039" s="17" t="s">
        <v>200</v>
      </c>
      <c r="D1039" s="17" t="s">
        <v>224</v>
      </c>
      <c r="E1039" s="17" t="s">
        <v>1030</v>
      </c>
      <c r="F1039" s="18" t="s">
        <v>1036</v>
      </c>
      <c r="G1039" s="19">
        <v>0</v>
      </c>
      <c r="H1039" s="19">
        <v>0</v>
      </c>
      <c r="I1039" s="19">
        <v>0</v>
      </c>
      <c r="J1039" s="19">
        <v>0</v>
      </c>
      <c r="K1039" s="19">
        <v>0</v>
      </c>
      <c r="L1039" s="19">
        <v>0</v>
      </c>
      <c r="M1039" s="19">
        <v>0</v>
      </c>
      <c r="N1039" s="19">
        <v>0</v>
      </c>
      <c r="O1039" s="19">
        <v>0</v>
      </c>
      <c r="P1039" s="19">
        <v>0</v>
      </c>
      <c r="Q1039" s="19">
        <v>0</v>
      </c>
      <c r="R1039" s="19">
        <v>0</v>
      </c>
      <c r="S1039" s="19">
        <v>0</v>
      </c>
      <c r="T1039" s="19">
        <v>0</v>
      </c>
      <c r="U1039" s="19">
        <v>0</v>
      </c>
      <c r="V1039" s="19">
        <v>0</v>
      </c>
      <c r="W1039" s="19">
        <v>0</v>
      </c>
      <c r="X1039" s="19">
        <v>0</v>
      </c>
      <c r="Y1039" s="19">
        <v>0</v>
      </c>
      <c r="Z1039" s="19">
        <v>0</v>
      </c>
      <c r="AA1039" s="19">
        <v>0</v>
      </c>
      <c r="AB1039" s="19">
        <v>0</v>
      </c>
      <c r="AC1039" s="19">
        <v>0</v>
      </c>
      <c r="AD1039" s="19">
        <v>0</v>
      </c>
      <c r="AE1039" s="19">
        <v>0</v>
      </c>
      <c r="AF1039" s="19">
        <v>0</v>
      </c>
      <c r="AG1039" s="19">
        <v>0</v>
      </c>
      <c r="AH1039" s="19">
        <v>0</v>
      </c>
      <c r="AI1039" s="19">
        <v>0</v>
      </c>
      <c r="AJ1039" s="19">
        <v>0</v>
      </c>
      <c r="AK1039" s="19">
        <v>0</v>
      </c>
      <c r="AL1039" s="19">
        <v>0</v>
      </c>
      <c r="AM1039" s="19">
        <v>0</v>
      </c>
      <c r="AN1039" s="19">
        <v>0</v>
      </c>
      <c r="AO1039" s="19">
        <v>0</v>
      </c>
      <c r="AP1039" s="19">
        <v>0</v>
      </c>
    </row>
    <row r="1040" spans="1:42" hidden="1">
      <c r="A1040" s="15" t="s">
        <v>1028</v>
      </c>
      <c r="B1040" s="16" t="s">
        <v>1029</v>
      </c>
      <c r="C1040" s="17" t="s">
        <v>200</v>
      </c>
      <c r="D1040" s="17" t="s">
        <v>224</v>
      </c>
      <c r="E1040" s="17" t="s">
        <v>1030</v>
      </c>
      <c r="F1040" s="18" t="s">
        <v>1037</v>
      </c>
      <c r="G1040" s="19">
        <v>0</v>
      </c>
      <c r="H1040" s="19">
        <v>0</v>
      </c>
      <c r="I1040" s="19">
        <v>0</v>
      </c>
      <c r="J1040" s="19">
        <v>0</v>
      </c>
      <c r="K1040" s="19">
        <v>0</v>
      </c>
      <c r="L1040" s="19">
        <v>0</v>
      </c>
      <c r="M1040" s="19">
        <v>0</v>
      </c>
      <c r="N1040" s="19">
        <v>0</v>
      </c>
      <c r="O1040" s="19">
        <v>0</v>
      </c>
      <c r="P1040" s="19">
        <v>0</v>
      </c>
      <c r="Q1040" s="19">
        <v>0</v>
      </c>
      <c r="R1040" s="19">
        <v>0</v>
      </c>
      <c r="S1040" s="19">
        <v>0</v>
      </c>
      <c r="T1040" s="19">
        <v>0</v>
      </c>
      <c r="U1040" s="19">
        <v>0</v>
      </c>
      <c r="V1040" s="19">
        <v>0</v>
      </c>
      <c r="W1040" s="19">
        <v>0</v>
      </c>
      <c r="X1040" s="19">
        <v>0</v>
      </c>
      <c r="Y1040" s="19">
        <v>0</v>
      </c>
      <c r="Z1040" s="19">
        <v>0</v>
      </c>
      <c r="AA1040" s="19">
        <v>0</v>
      </c>
      <c r="AB1040" s="19">
        <v>0</v>
      </c>
      <c r="AC1040" s="19">
        <v>0</v>
      </c>
      <c r="AD1040" s="19">
        <v>0</v>
      </c>
      <c r="AE1040" s="19">
        <v>0</v>
      </c>
      <c r="AF1040" s="19">
        <v>0</v>
      </c>
      <c r="AG1040" s="19">
        <v>0</v>
      </c>
      <c r="AH1040" s="19">
        <v>0</v>
      </c>
      <c r="AI1040" s="19">
        <v>0</v>
      </c>
      <c r="AJ1040" s="19">
        <v>0</v>
      </c>
      <c r="AK1040" s="19">
        <v>0</v>
      </c>
      <c r="AL1040" s="19">
        <v>0</v>
      </c>
      <c r="AM1040" s="19">
        <v>0</v>
      </c>
      <c r="AN1040" s="19">
        <v>0</v>
      </c>
      <c r="AO1040" s="19">
        <v>0</v>
      </c>
      <c r="AP1040" s="19">
        <v>0</v>
      </c>
    </row>
    <row r="1041" spans="1:42" hidden="1">
      <c r="A1041" s="15" t="s">
        <v>1028</v>
      </c>
      <c r="B1041" s="16" t="s">
        <v>1029</v>
      </c>
      <c r="C1041" s="17" t="s">
        <v>200</v>
      </c>
      <c r="D1041" s="17" t="s">
        <v>224</v>
      </c>
      <c r="E1041" s="17" t="s">
        <v>1038</v>
      </c>
      <c r="F1041" s="18" t="s">
        <v>1039</v>
      </c>
      <c r="G1041" s="19">
        <v>0</v>
      </c>
      <c r="H1041" s="19">
        <v>0</v>
      </c>
      <c r="I1041" s="19">
        <v>0</v>
      </c>
      <c r="J1041" s="19">
        <v>0</v>
      </c>
      <c r="K1041" s="19">
        <v>0</v>
      </c>
      <c r="L1041" s="19">
        <v>0</v>
      </c>
      <c r="M1041" s="19">
        <v>0</v>
      </c>
      <c r="N1041" s="19">
        <v>0</v>
      </c>
      <c r="O1041" s="19">
        <v>0</v>
      </c>
      <c r="P1041" s="19">
        <v>0</v>
      </c>
      <c r="Q1041" s="19">
        <v>0</v>
      </c>
      <c r="R1041" s="19">
        <v>0</v>
      </c>
      <c r="S1041" s="19">
        <v>0</v>
      </c>
      <c r="T1041" s="19">
        <v>0</v>
      </c>
      <c r="U1041" s="19">
        <v>0</v>
      </c>
      <c r="V1041" s="19">
        <v>0</v>
      </c>
      <c r="W1041" s="19">
        <v>0</v>
      </c>
      <c r="X1041" s="19">
        <v>0</v>
      </c>
      <c r="Y1041" s="19">
        <v>0</v>
      </c>
      <c r="Z1041" s="19">
        <v>0</v>
      </c>
      <c r="AA1041" s="19">
        <v>0</v>
      </c>
      <c r="AB1041" s="19">
        <v>0</v>
      </c>
      <c r="AC1041" s="19">
        <v>0</v>
      </c>
      <c r="AD1041" s="19">
        <v>0</v>
      </c>
      <c r="AE1041" s="19">
        <v>0</v>
      </c>
      <c r="AF1041" s="19">
        <v>0</v>
      </c>
      <c r="AG1041" s="19">
        <v>0</v>
      </c>
      <c r="AH1041" s="19">
        <v>0</v>
      </c>
      <c r="AI1041" s="19">
        <v>0</v>
      </c>
      <c r="AJ1041" s="19">
        <v>0</v>
      </c>
      <c r="AK1041" s="19">
        <v>0</v>
      </c>
      <c r="AL1041" s="19">
        <v>0</v>
      </c>
      <c r="AM1041" s="19">
        <v>0</v>
      </c>
      <c r="AN1041" s="19">
        <v>0</v>
      </c>
      <c r="AO1041" s="19">
        <v>0</v>
      </c>
      <c r="AP1041" s="19">
        <v>0</v>
      </c>
    </row>
    <row r="1042" spans="1:42" hidden="1">
      <c r="A1042" s="15" t="s">
        <v>1028</v>
      </c>
      <c r="B1042" s="16" t="s">
        <v>1029</v>
      </c>
      <c r="C1042" s="17" t="s">
        <v>200</v>
      </c>
      <c r="D1042" s="17" t="s">
        <v>224</v>
      </c>
      <c r="E1042" s="17" t="s">
        <v>1038</v>
      </c>
      <c r="F1042" s="18" t="s">
        <v>1040</v>
      </c>
      <c r="G1042" s="19">
        <v>0</v>
      </c>
      <c r="H1042" s="19">
        <v>0</v>
      </c>
      <c r="I1042" s="19">
        <v>0</v>
      </c>
      <c r="J1042" s="19">
        <v>0</v>
      </c>
      <c r="K1042" s="19">
        <v>0</v>
      </c>
      <c r="L1042" s="19">
        <v>0</v>
      </c>
      <c r="M1042" s="19">
        <v>0</v>
      </c>
      <c r="N1042" s="19">
        <v>0</v>
      </c>
      <c r="O1042" s="19">
        <v>0</v>
      </c>
      <c r="P1042" s="19">
        <v>0</v>
      </c>
      <c r="Q1042" s="19">
        <v>0</v>
      </c>
      <c r="R1042" s="19">
        <v>0</v>
      </c>
      <c r="S1042" s="19">
        <v>0</v>
      </c>
      <c r="T1042" s="19">
        <v>0</v>
      </c>
      <c r="U1042" s="19">
        <v>0</v>
      </c>
      <c r="V1042" s="19">
        <v>0</v>
      </c>
      <c r="W1042" s="19">
        <v>0</v>
      </c>
      <c r="X1042" s="19">
        <v>0</v>
      </c>
      <c r="Y1042" s="19">
        <v>0</v>
      </c>
      <c r="Z1042" s="19">
        <v>0</v>
      </c>
      <c r="AA1042" s="19">
        <v>0</v>
      </c>
      <c r="AB1042" s="19">
        <v>0</v>
      </c>
      <c r="AC1042" s="19">
        <v>0</v>
      </c>
      <c r="AD1042" s="19">
        <v>0</v>
      </c>
      <c r="AE1042" s="19">
        <v>0</v>
      </c>
      <c r="AF1042" s="19">
        <v>0</v>
      </c>
      <c r="AG1042" s="19">
        <v>0</v>
      </c>
      <c r="AH1042" s="19">
        <v>0</v>
      </c>
      <c r="AI1042" s="19">
        <v>0</v>
      </c>
      <c r="AJ1042" s="19">
        <v>0</v>
      </c>
      <c r="AK1042" s="19">
        <v>0</v>
      </c>
      <c r="AL1042" s="19">
        <v>0</v>
      </c>
      <c r="AM1042" s="19">
        <v>0</v>
      </c>
      <c r="AN1042" s="19">
        <v>0</v>
      </c>
      <c r="AO1042" s="19">
        <v>0</v>
      </c>
      <c r="AP1042" s="19">
        <v>0</v>
      </c>
    </row>
    <row r="1043" spans="1:42" hidden="1">
      <c r="A1043" s="15" t="s">
        <v>1028</v>
      </c>
      <c r="B1043" s="16" t="s">
        <v>1029</v>
      </c>
      <c r="C1043" s="17" t="s">
        <v>200</v>
      </c>
      <c r="D1043" s="17" t="s">
        <v>224</v>
      </c>
      <c r="E1043" s="17" t="s">
        <v>1038</v>
      </c>
      <c r="F1043" s="18" t="s">
        <v>1041</v>
      </c>
      <c r="G1043" s="19">
        <v>0</v>
      </c>
      <c r="H1043" s="19">
        <v>0</v>
      </c>
      <c r="I1043" s="19">
        <v>0</v>
      </c>
      <c r="J1043" s="19">
        <v>0</v>
      </c>
      <c r="K1043" s="19">
        <v>0</v>
      </c>
      <c r="L1043" s="19">
        <v>0</v>
      </c>
      <c r="M1043" s="19">
        <v>0</v>
      </c>
      <c r="N1043" s="19">
        <v>0</v>
      </c>
      <c r="O1043" s="19">
        <v>0</v>
      </c>
      <c r="P1043" s="19">
        <v>0</v>
      </c>
      <c r="Q1043" s="19">
        <v>0</v>
      </c>
      <c r="R1043" s="19">
        <v>0</v>
      </c>
      <c r="S1043" s="19">
        <v>0</v>
      </c>
      <c r="T1043" s="19">
        <v>0</v>
      </c>
      <c r="U1043" s="19">
        <v>0</v>
      </c>
      <c r="V1043" s="19">
        <v>0</v>
      </c>
      <c r="W1043" s="19">
        <v>0</v>
      </c>
      <c r="X1043" s="19">
        <v>0</v>
      </c>
      <c r="Y1043" s="19">
        <v>0</v>
      </c>
      <c r="Z1043" s="19">
        <v>0</v>
      </c>
      <c r="AA1043" s="19">
        <v>0</v>
      </c>
      <c r="AB1043" s="19">
        <v>0</v>
      </c>
      <c r="AC1043" s="19">
        <v>0</v>
      </c>
      <c r="AD1043" s="19">
        <v>0</v>
      </c>
      <c r="AE1043" s="19">
        <v>0</v>
      </c>
      <c r="AF1043" s="19">
        <v>0</v>
      </c>
      <c r="AG1043" s="19">
        <v>0</v>
      </c>
      <c r="AH1043" s="19">
        <v>0</v>
      </c>
      <c r="AI1043" s="19">
        <v>0</v>
      </c>
      <c r="AJ1043" s="19">
        <v>0</v>
      </c>
      <c r="AK1043" s="19">
        <v>0</v>
      </c>
      <c r="AL1043" s="19">
        <v>0</v>
      </c>
      <c r="AM1043" s="19">
        <v>0</v>
      </c>
      <c r="AN1043" s="19">
        <v>0</v>
      </c>
      <c r="AO1043" s="19">
        <v>0</v>
      </c>
      <c r="AP1043" s="19">
        <v>0</v>
      </c>
    </row>
    <row r="1044" spans="1:42" hidden="1">
      <c r="A1044" s="15" t="s">
        <v>1028</v>
      </c>
      <c r="B1044" s="16" t="s">
        <v>1029</v>
      </c>
      <c r="C1044" s="17" t="s">
        <v>200</v>
      </c>
      <c r="D1044" s="17" t="s">
        <v>224</v>
      </c>
      <c r="E1044" s="17" t="s">
        <v>1038</v>
      </c>
      <c r="F1044" s="18" t="s">
        <v>1042</v>
      </c>
      <c r="G1044" s="19">
        <v>0</v>
      </c>
      <c r="H1044" s="19">
        <v>0</v>
      </c>
      <c r="I1044" s="19">
        <v>0</v>
      </c>
      <c r="J1044" s="19">
        <v>0</v>
      </c>
      <c r="K1044" s="19">
        <v>0</v>
      </c>
      <c r="L1044" s="19">
        <v>0</v>
      </c>
      <c r="M1044" s="19">
        <v>0</v>
      </c>
      <c r="N1044" s="19">
        <v>0</v>
      </c>
      <c r="O1044" s="19">
        <v>0</v>
      </c>
      <c r="P1044" s="19">
        <v>0</v>
      </c>
      <c r="Q1044" s="19">
        <v>0</v>
      </c>
      <c r="R1044" s="19">
        <v>0</v>
      </c>
      <c r="S1044" s="19">
        <v>0</v>
      </c>
      <c r="T1044" s="19">
        <v>0</v>
      </c>
      <c r="U1044" s="19">
        <v>0</v>
      </c>
      <c r="V1044" s="19">
        <v>0</v>
      </c>
      <c r="W1044" s="19">
        <v>0</v>
      </c>
      <c r="X1044" s="19">
        <v>0</v>
      </c>
      <c r="Y1044" s="19">
        <v>0</v>
      </c>
      <c r="Z1044" s="19">
        <v>0</v>
      </c>
      <c r="AA1044" s="19">
        <v>0</v>
      </c>
      <c r="AB1044" s="19">
        <v>0</v>
      </c>
      <c r="AC1044" s="19">
        <v>0</v>
      </c>
      <c r="AD1044" s="19">
        <v>0</v>
      </c>
      <c r="AE1044" s="19">
        <v>0</v>
      </c>
      <c r="AF1044" s="19">
        <v>0</v>
      </c>
      <c r="AG1044" s="19">
        <v>0</v>
      </c>
      <c r="AH1044" s="19">
        <v>0</v>
      </c>
      <c r="AI1044" s="19">
        <v>0</v>
      </c>
      <c r="AJ1044" s="19">
        <v>0</v>
      </c>
      <c r="AK1044" s="19">
        <v>0</v>
      </c>
      <c r="AL1044" s="19">
        <v>0</v>
      </c>
      <c r="AM1044" s="19">
        <v>0</v>
      </c>
      <c r="AN1044" s="19">
        <v>0</v>
      </c>
      <c r="AO1044" s="19">
        <v>0</v>
      </c>
      <c r="AP1044" s="19">
        <v>0</v>
      </c>
    </row>
    <row r="1045" spans="1:42" hidden="1">
      <c r="A1045" s="15" t="s">
        <v>1028</v>
      </c>
      <c r="B1045" s="16" t="s">
        <v>1029</v>
      </c>
      <c r="C1045" s="17" t="s">
        <v>200</v>
      </c>
      <c r="D1045" s="17" t="s">
        <v>224</v>
      </c>
      <c r="E1045" s="17" t="s">
        <v>1038</v>
      </c>
      <c r="F1045" s="18" t="s">
        <v>1043</v>
      </c>
      <c r="G1045" s="19">
        <v>0</v>
      </c>
      <c r="H1045" s="19">
        <v>0</v>
      </c>
      <c r="I1045" s="19">
        <v>0</v>
      </c>
      <c r="J1045" s="19">
        <v>0</v>
      </c>
      <c r="K1045" s="19">
        <v>0</v>
      </c>
      <c r="L1045" s="19">
        <v>0</v>
      </c>
      <c r="M1045" s="19">
        <v>0</v>
      </c>
      <c r="N1045" s="19">
        <v>0</v>
      </c>
      <c r="O1045" s="19">
        <v>0</v>
      </c>
      <c r="P1045" s="19">
        <v>0</v>
      </c>
      <c r="Q1045" s="19">
        <v>0</v>
      </c>
      <c r="R1045" s="19">
        <v>0</v>
      </c>
      <c r="S1045" s="19">
        <v>0</v>
      </c>
      <c r="T1045" s="19">
        <v>0</v>
      </c>
      <c r="U1045" s="19">
        <v>0</v>
      </c>
      <c r="V1045" s="19">
        <v>0</v>
      </c>
      <c r="W1045" s="19">
        <v>0</v>
      </c>
      <c r="X1045" s="19">
        <v>0</v>
      </c>
      <c r="Y1045" s="19">
        <v>0</v>
      </c>
      <c r="Z1045" s="19">
        <v>0</v>
      </c>
      <c r="AA1045" s="19">
        <v>0</v>
      </c>
      <c r="AB1045" s="19">
        <v>0</v>
      </c>
      <c r="AC1045" s="19">
        <v>0</v>
      </c>
      <c r="AD1045" s="19">
        <v>0</v>
      </c>
      <c r="AE1045" s="19">
        <v>0</v>
      </c>
      <c r="AF1045" s="19">
        <v>0</v>
      </c>
      <c r="AG1045" s="19">
        <v>0</v>
      </c>
      <c r="AH1045" s="19">
        <v>0</v>
      </c>
      <c r="AI1045" s="19">
        <v>0</v>
      </c>
      <c r="AJ1045" s="19">
        <v>0</v>
      </c>
      <c r="AK1045" s="19">
        <v>0</v>
      </c>
      <c r="AL1045" s="19">
        <v>0</v>
      </c>
      <c r="AM1045" s="19">
        <v>0</v>
      </c>
      <c r="AN1045" s="19">
        <v>0</v>
      </c>
      <c r="AO1045" s="19">
        <v>0</v>
      </c>
      <c r="AP1045" s="19">
        <v>0</v>
      </c>
    </row>
    <row r="1046" spans="1:42" hidden="1">
      <c r="A1046" s="15" t="s">
        <v>1028</v>
      </c>
      <c r="B1046" s="16" t="s">
        <v>1029</v>
      </c>
      <c r="C1046" s="17" t="s">
        <v>200</v>
      </c>
      <c r="D1046" s="17" t="s">
        <v>224</v>
      </c>
      <c r="E1046" s="17" t="s">
        <v>1038</v>
      </c>
      <c r="F1046" s="18" t="s">
        <v>1044</v>
      </c>
      <c r="G1046" s="19">
        <v>0</v>
      </c>
      <c r="H1046" s="19">
        <v>0</v>
      </c>
      <c r="I1046" s="19">
        <v>0</v>
      </c>
      <c r="J1046" s="19">
        <v>0</v>
      </c>
      <c r="K1046" s="19">
        <v>0</v>
      </c>
      <c r="L1046" s="19">
        <v>0</v>
      </c>
      <c r="M1046" s="19">
        <v>0</v>
      </c>
      <c r="N1046" s="19">
        <v>0</v>
      </c>
      <c r="O1046" s="19">
        <v>0</v>
      </c>
      <c r="P1046" s="19">
        <v>0</v>
      </c>
      <c r="Q1046" s="19">
        <v>0</v>
      </c>
      <c r="R1046" s="19">
        <v>0</v>
      </c>
      <c r="S1046" s="19">
        <v>0</v>
      </c>
      <c r="T1046" s="19">
        <v>0</v>
      </c>
      <c r="U1046" s="19">
        <v>0</v>
      </c>
      <c r="V1046" s="19">
        <v>0</v>
      </c>
      <c r="W1046" s="19">
        <v>0</v>
      </c>
      <c r="X1046" s="19">
        <v>0</v>
      </c>
      <c r="Y1046" s="19">
        <v>0</v>
      </c>
      <c r="Z1046" s="19">
        <v>0</v>
      </c>
      <c r="AA1046" s="19">
        <v>0</v>
      </c>
      <c r="AB1046" s="19">
        <v>0</v>
      </c>
      <c r="AC1046" s="19">
        <v>0</v>
      </c>
      <c r="AD1046" s="19">
        <v>0</v>
      </c>
      <c r="AE1046" s="19">
        <v>0</v>
      </c>
      <c r="AF1046" s="19">
        <v>0</v>
      </c>
      <c r="AG1046" s="19">
        <v>0</v>
      </c>
      <c r="AH1046" s="19">
        <v>0</v>
      </c>
      <c r="AI1046" s="19">
        <v>0</v>
      </c>
      <c r="AJ1046" s="19">
        <v>0</v>
      </c>
      <c r="AK1046" s="19">
        <v>0</v>
      </c>
      <c r="AL1046" s="19">
        <v>0</v>
      </c>
      <c r="AM1046" s="19">
        <v>0</v>
      </c>
      <c r="AN1046" s="19">
        <v>0</v>
      </c>
      <c r="AO1046" s="19">
        <v>0</v>
      </c>
      <c r="AP1046" s="19">
        <v>0</v>
      </c>
    </row>
    <row r="1047" spans="1:42" hidden="1">
      <c r="A1047" s="15" t="s">
        <v>1028</v>
      </c>
      <c r="B1047" s="16" t="s">
        <v>1029</v>
      </c>
      <c r="C1047" s="17" t="s">
        <v>200</v>
      </c>
      <c r="D1047" s="17" t="s">
        <v>224</v>
      </c>
      <c r="E1047" s="17" t="s">
        <v>1038</v>
      </c>
      <c r="F1047" s="18" t="s">
        <v>1045</v>
      </c>
      <c r="G1047" s="19">
        <v>0</v>
      </c>
      <c r="H1047" s="19">
        <v>0</v>
      </c>
      <c r="I1047" s="19">
        <v>0</v>
      </c>
      <c r="J1047" s="19">
        <v>0</v>
      </c>
      <c r="K1047" s="19">
        <v>0</v>
      </c>
      <c r="L1047" s="19">
        <v>0</v>
      </c>
      <c r="M1047" s="19">
        <v>0</v>
      </c>
      <c r="N1047" s="19">
        <v>0</v>
      </c>
      <c r="O1047" s="19">
        <v>0</v>
      </c>
      <c r="P1047" s="19">
        <v>0</v>
      </c>
      <c r="Q1047" s="19">
        <v>0</v>
      </c>
      <c r="R1047" s="19">
        <v>0</v>
      </c>
      <c r="S1047" s="19">
        <v>0</v>
      </c>
      <c r="T1047" s="19">
        <v>0</v>
      </c>
      <c r="U1047" s="19">
        <v>0</v>
      </c>
      <c r="V1047" s="19">
        <v>0</v>
      </c>
      <c r="W1047" s="19">
        <v>0</v>
      </c>
      <c r="X1047" s="19">
        <v>0</v>
      </c>
      <c r="Y1047" s="19">
        <v>0</v>
      </c>
      <c r="Z1047" s="19">
        <v>0</v>
      </c>
      <c r="AA1047" s="19">
        <v>0</v>
      </c>
      <c r="AB1047" s="19">
        <v>0</v>
      </c>
      <c r="AC1047" s="19">
        <v>0</v>
      </c>
      <c r="AD1047" s="19">
        <v>0</v>
      </c>
      <c r="AE1047" s="19">
        <v>0</v>
      </c>
      <c r="AF1047" s="19">
        <v>0</v>
      </c>
      <c r="AG1047" s="19">
        <v>0</v>
      </c>
      <c r="AH1047" s="19">
        <v>0</v>
      </c>
      <c r="AI1047" s="19">
        <v>0</v>
      </c>
      <c r="AJ1047" s="19">
        <v>0</v>
      </c>
      <c r="AK1047" s="19">
        <v>0</v>
      </c>
      <c r="AL1047" s="19">
        <v>0</v>
      </c>
      <c r="AM1047" s="19">
        <v>0</v>
      </c>
      <c r="AN1047" s="19">
        <v>0</v>
      </c>
      <c r="AO1047" s="19">
        <v>0</v>
      </c>
      <c r="AP1047" s="19">
        <v>0</v>
      </c>
    </row>
    <row r="1048" spans="1:42" hidden="1">
      <c r="A1048" s="15" t="s">
        <v>1028</v>
      </c>
      <c r="B1048" s="16" t="s">
        <v>1029</v>
      </c>
      <c r="C1048" s="17" t="s">
        <v>200</v>
      </c>
      <c r="D1048" s="17" t="s">
        <v>224</v>
      </c>
      <c r="E1048" s="17" t="s">
        <v>1038</v>
      </c>
      <c r="F1048" s="18" t="s">
        <v>1046</v>
      </c>
      <c r="G1048" s="19">
        <v>0</v>
      </c>
      <c r="H1048" s="19">
        <v>0</v>
      </c>
      <c r="I1048" s="19">
        <v>0</v>
      </c>
      <c r="J1048" s="19">
        <v>0</v>
      </c>
      <c r="K1048" s="19">
        <v>0</v>
      </c>
      <c r="L1048" s="19">
        <v>0</v>
      </c>
      <c r="M1048" s="19">
        <v>0</v>
      </c>
      <c r="N1048" s="19">
        <v>0</v>
      </c>
      <c r="O1048" s="19">
        <v>0</v>
      </c>
      <c r="P1048" s="19">
        <v>0</v>
      </c>
      <c r="Q1048" s="19">
        <v>0</v>
      </c>
      <c r="R1048" s="19">
        <v>0</v>
      </c>
      <c r="S1048" s="19">
        <v>0</v>
      </c>
      <c r="T1048" s="19">
        <v>0</v>
      </c>
      <c r="U1048" s="19">
        <v>0</v>
      </c>
      <c r="V1048" s="19">
        <v>0</v>
      </c>
      <c r="W1048" s="19">
        <v>0</v>
      </c>
      <c r="X1048" s="19">
        <v>0</v>
      </c>
      <c r="Y1048" s="19">
        <v>0</v>
      </c>
      <c r="Z1048" s="19">
        <v>0</v>
      </c>
      <c r="AA1048" s="19">
        <v>0</v>
      </c>
      <c r="AB1048" s="19">
        <v>0</v>
      </c>
      <c r="AC1048" s="19">
        <v>0</v>
      </c>
      <c r="AD1048" s="19">
        <v>0</v>
      </c>
      <c r="AE1048" s="19">
        <v>0</v>
      </c>
      <c r="AF1048" s="19">
        <v>0</v>
      </c>
      <c r="AG1048" s="19">
        <v>0</v>
      </c>
      <c r="AH1048" s="19">
        <v>0</v>
      </c>
      <c r="AI1048" s="19">
        <v>0</v>
      </c>
      <c r="AJ1048" s="19">
        <v>0</v>
      </c>
      <c r="AK1048" s="19">
        <v>0</v>
      </c>
      <c r="AL1048" s="19">
        <v>0</v>
      </c>
      <c r="AM1048" s="19">
        <v>0</v>
      </c>
      <c r="AN1048" s="19">
        <v>0</v>
      </c>
      <c r="AO1048" s="19">
        <v>0</v>
      </c>
      <c r="AP1048" s="19">
        <v>0</v>
      </c>
    </row>
    <row r="1049" spans="1:42" hidden="1">
      <c r="A1049" s="15" t="s">
        <v>1028</v>
      </c>
      <c r="B1049" s="16" t="s">
        <v>1029</v>
      </c>
      <c r="C1049" s="17" t="s">
        <v>200</v>
      </c>
      <c r="D1049" s="17" t="s">
        <v>224</v>
      </c>
      <c r="E1049" s="17" t="s">
        <v>1038</v>
      </c>
      <c r="F1049" s="18" t="s">
        <v>1047</v>
      </c>
      <c r="G1049" s="19">
        <v>0</v>
      </c>
      <c r="H1049" s="19">
        <v>0</v>
      </c>
      <c r="I1049" s="19">
        <v>0</v>
      </c>
      <c r="J1049" s="19">
        <v>0</v>
      </c>
      <c r="K1049" s="19">
        <v>0</v>
      </c>
      <c r="L1049" s="19">
        <v>0</v>
      </c>
      <c r="M1049" s="19">
        <v>0</v>
      </c>
      <c r="N1049" s="19">
        <v>0</v>
      </c>
      <c r="O1049" s="19">
        <v>0</v>
      </c>
      <c r="P1049" s="19">
        <v>0</v>
      </c>
      <c r="Q1049" s="19">
        <v>0</v>
      </c>
      <c r="R1049" s="19">
        <v>0</v>
      </c>
      <c r="S1049" s="19">
        <v>0</v>
      </c>
      <c r="T1049" s="19">
        <v>0</v>
      </c>
      <c r="U1049" s="19">
        <v>0</v>
      </c>
      <c r="V1049" s="19">
        <v>0</v>
      </c>
      <c r="W1049" s="19">
        <v>0</v>
      </c>
      <c r="X1049" s="19">
        <v>0</v>
      </c>
      <c r="Y1049" s="19">
        <v>0</v>
      </c>
      <c r="Z1049" s="19">
        <v>0</v>
      </c>
      <c r="AA1049" s="19">
        <v>0</v>
      </c>
      <c r="AB1049" s="19">
        <v>0</v>
      </c>
      <c r="AC1049" s="19">
        <v>0</v>
      </c>
      <c r="AD1049" s="19">
        <v>0</v>
      </c>
      <c r="AE1049" s="19">
        <v>0</v>
      </c>
      <c r="AF1049" s="19">
        <v>0</v>
      </c>
      <c r="AG1049" s="19">
        <v>0</v>
      </c>
      <c r="AH1049" s="19">
        <v>0</v>
      </c>
      <c r="AI1049" s="19">
        <v>0</v>
      </c>
      <c r="AJ1049" s="19">
        <v>0</v>
      </c>
      <c r="AK1049" s="19">
        <v>0</v>
      </c>
      <c r="AL1049" s="19">
        <v>0</v>
      </c>
      <c r="AM1049" s="19">
        <v>0</v>
      </c>
      <c r="AN1049" s="19">
        <v>0</v>
      </c>
      <c r="AO1049" s="19">
        <v>0</v>
      </c>
      <c r="AP1049" s="19">
        <v>0</v>
      </c>
    </row>
    <row r="1050" spans="1:42" hidden="1">
      <c r="A1050" s="15" t="s">
        <v>1028</v>
      </c>
      <c r="B1050" s="16" t="s">
        <v>1029</v>
      </c>
      <c r="C1050" s="17" t="s">
        <v>200</v>
      </c>
      <c r="D1050" s="17" t="s">
        <v>224</v>
      </c>
      <c r="E1050" s="17" t="s">
        <v>1038</v>
      </c>
      <c r="F1050" s="18" t="s">
        <v>1048</v>
      </c>
      <c r="G1050" s="19">
        <v>0</v>
      </c>
      <c r="H1050" s="19">
        <v>0</v>
      </c>
      <c r="I1050" s="19">
        <v>0</v>
      </c>
      <c r="J1050" s="19">
        <v>0</v>
      </c>
      <c r="K1050" s="19">
        <v>0</v>
      </c>
      <c r="L1050" s="19">
        <v>0</v>
      </c>
      <c r="M1050" s="19">
        <v>0</v>
      </c>
      <c r="N1050" s="19">
        <v>0</v>
      </c>
      <c r="O1050" s="19">
        <v>0</v>
      </c>
      <c r="P1050" s="19">
        <v>0</v>
      </c>
      <c r="Q1050" s="19">
        <v>0</v>
      </c>
      <c r="R1050" s="19">
        <v>0</v>
      </c>
      <c r="S1050" s="19">
        <v>0</v>
      </c>
      <c r="T1050" s="19">
        <v>0</v>
      </c>
      <c r="U1050" s="19">
        <v>0</v>
      </c>
      <c r="V1050" s="19">
        <v>0</v>
      </c>
      <c r="W1050" s="19">
        <v>0</v>
      </c>
      <c r="X1050" s="19">
        <v>0</v>
      </c>
      <c r="Y1050" s="19">
        <v>0</v>
      </c>
      <c r="Z1050" s="19">
        <v>0</v>
      </c>
      <c r="AA1050" s="19">
        <v>0</v>
      </c>
      <c r="AB1050" s="19">
        <v>0</v>
      </c>
      <c r="AC1050" s="19">
        <v>0</v>
      </c>
      <c r="AD1050" s="19">
        <v>0</v>
      </c>
      <c r="AE1050" s="19">
        <v>0</v>
      </c>
      <c r="AF1050" s="19">
        <v>0</v>
      </c>
      <c r="AG1050" s="19">
        <v>0</v>
      </c>
      <c r="AH1050" s="19">
        <v>0</v>
      </c>
      <c r="AI1050" s="19">
        <v>0</v>
      </c>
      <c r="AJ1050" s="19">
        <v>0</v>
      </c>
      <c r="AK1050" s="19">
        <v>0</v>
      </c>
      <c r="AL1050" s="19">
        <v>0</v>
      </c>
      <c r="AM1050" s="19">
        <v>0</v>
      </c>
      <c r="AN1050" s="19">
        <v>0</v>
      </c>
      <c r="AO1050" s="19">
        <v>0</v>
      </c>
      <c r="AP1050" s="19">
        <v>0</v>
      </c>
    </row>
    <row r="1051" spans="1:42" hidden="1">
      <c r="A1051" s="15" t="s">
        <v>1028</v>
      </c>
      <c r="B1051" s="16" t="s">
        <v>1029</v>
      </c>
      <c r="C1051" s="17" t="s">
        <v>200</v>
      </c>
      <c r="D1051" s="17" t="s">
        <v>224</v>
      </c>
      <c r="E1051" s="17" t="s">
        <v>1038</v>
      </c>
      <c r="F1051" s="18" t="s">
        <v>1049</v>
      </c>
      <c r="G1051" s="19">
        <v>0</v>
      </c>
      <c r="H1051" s="19">
        <v>0</v>
      </c>
      <c r="I1051" s="19">
        <v>0</v>
      </c>
      <c r="J1051" s="19">
        <v>0</v>
      </c>
      <c r="K1051" s="19">
        <v>0</v>
      </c>
      <c r="L1051" s="19">
        <v>0</v>
      </c>
      <c r="M1051" s="19">
        <v>0</v>
      </c>
      <c r="N1051" s="19">
        <v>0</v>
      </c>
      <c r="O1051" s="19">
        <v>0</v>
      </c>
      <c r="P1051" s="19">
        <v>0</v>
      </c>
      <c r="Q1051" s="19">
        <v>0</v>
      </c>
      <c r="R1051" s="19">
        <v>0</v>
      </c>
      <c r="S1051" s="19">
        <v>0</v>
      </c>
      <c r="T1051" s="19">
        <v>0</v>
      </c>
      <c r="U1051" s="19">
        <v>0</v>
      </c>
      <c r="V1051" s="19">
        <v>0</v>
      </c>
      <c r="W1051" s="19">
        <v>0</v>
      </c>
      <c r="X1051" s="19">
        <v>0</v>
      </c>
      <c r="Y1051" s="19">
        <v>0</v>
      </c>
      <c r="Z1051" s="19">
        <v>0</v>
      </c>
      <c r="AA1051" s="19">
        <v>0</v>
      </c>
      <c r="AB1051" s="19">
        <v>0</v>
      </c>
      <c r="AC1051" s="19">
        <v>0</v>
      </c>
      <c r="AD1051" s="19">
        <v>0</v>
      </c>
      <c r="AE1051" s="19">
        <v>0</v>
      </c>
      <c r="AF1051" s="19">
        <v>0</v>
      </c>
      <c r="AG1051" s="19">
        <v>0</v>
      </c>
      <c r="AH1051" s="19">
        <v>0</v>
      </c>
      <c r="AI1051" s="19">
        <v>0</v>
      </c>
      <c r="AJ1051" s="19">
        <v>0</v>
      </c>
      <c r="AK1051" s="19">
        <v>0</v>
      </c>
      <c r="AL1051" s="19">
        <v>0</v>
      </c>
      <c r="AM1051" s="19">
        <v>0</v>
      </c>
      <c r="AN1051" s="19">
        <v>0</v>
      </c>
      <c r="AO1051" s="19">
        <v>0</v>
      </c>
      <c r="AP1051" s="19">
        <v>0</v>
      </c>
    </row>
    <row r="1052" spans="1:42" hidden="1">
      <c r="A1052" s="15" t="s">
        <v>1028</v>
      </c>
      <c r="B1052" s="16" t="s">
        <v>1029</v>
      </c>
      <c r="C1052" s="17" t="s">
        <v>200</v>
      </c>
      <c r="D1052" s="17" t="s">
        <v>224</v>
      </c>
      <c r="E1052" s="17" t="s">
        <v>1038</v>
      </c>
      <c r="F1052" s="18" t="s">
        <v>1050</v>
      </c>
      <c r="G1052" s="19">
        <v>0</v>
      </c>
      <c r="H1052" s="19">
        <v>0</v>
      </c>
      <c r="I1052" s="19">
        <v>0</v>
      </c>
      <c r="J1052" s="19">
        <v>0</v>
      </c>
      <c r="K1052" s="19">
        <v>0</v>
      </c>
      <c r="L1052" s="19">
        <v>0</v>
      </c>
      <c r="M1052" s="19">
        <v>0</v>
      </c>
      <c r="N1052" s="19">
        <v>0</v>
      </c>
      <c r="O1052" s="19">
        <v>0</v>
      </c>
      <c r="P1052" s="19">
        <v>0</v>
      </c>
      <c r="Q1052" s="19">
        <v>0</v>
      </c>
      <c r="R1052" s="19">
        <v>0</v>
      </c>
      <c r="S1052" s="19">
        <v>0</v>
      </c>
      <c r="T1052" s="19">
        <v>0</v>
      </c>
      <c r="U1052" s="19">
        <v>0</v>
      </c>
      <c r="V1052" s="19">
        <v>0</v>
      </c>
      <c r="W1052" s="19">
        <v>0</v>
      </c>
      <c r="X1052" s="19">
        <v>0</v>
      </c>
      <c r="Y1052" s="19">
        <v>0</v>
      </c>
      <c r="Z1052" s="19">
        <v>0</v>
      </c>
      <c r="AA1052" s="19">
        <v>0</v>
      </c>
      <c r="AB1052" s="19">
        <v>0</v>
      </c>
      <c r="AC1052" s="19">
        <v>0</v>
      </c>
      <c r="AD1052" s="19">
        <v>0</v>
      </c>
      <c r="AE1052" s="19">
        <v>0</v>
      </c>
      <c r="AF1052" s="19">
        <v>0</v>
      </c>
      <c r="AG1052" s="19">
        <v>0</v>
      </c>
      <c r="AH1052" s="19">
        <v>0</v>
      </c>
      <c r="AI1052" s="19">
        <v>0</v>
      </c>
      <c r="AJ1052" s="19">
        <v>0</v>
      </c>
      <c r="AK1052" s="19">
        <v>0</v>
      </c>
      <c r="AL1052" s="19">
        <v>0</v>
      </c>
      <c r="AM1052" s="19">
        <v>0</v>
      </c>
      <c r="AN1052" s="19">
        <v>0</v>
      </c>
      <c r="AO1052" s="19">
        <v>0</v>
      </c>
      <c r="AP1052" s="19">
        <v>0</v>
      </c>
    </row>
    <row r="1053" spans="1:42" hidden="1">
      <c r="A1053" s="15" t="s">
        <v>1028</v>
      </c>
      <c r="B1053" s="16" t="s">
        <v>1029</v>
      </c>
      <c r="C1053" s="17" t="s">
        <v>200</v>
      </c>
      <c r="D1053" s="17" t="s">
        <v>224</v>
      </c>
      <c r="E1053" s="17" t="s">
        <v>1038</v>
      </c>
      <c r="F1053" s="18" t="s">
        <v>1051</v>
      </c>
      <c r="G1053" s="19">
        <v>0</v>
      </c>
      <c r="H1053" s="19">
        <v>0</v>
      </c>
      <c r="I1053" s="19">
        <v>0</v>
      </c>
      <c r="J1053" s="19">
        <v>0</v>
      </c>
      <c r="K1053" s="19">
        <v>0</v>
      </c>
      <c r="L1053" s="19">
        <v>0</v>
      </c>
      <c r="M1053" s="19">
        <v>0</v>
      </c>
      <c r="N1053" s="19">
        <v>0</v>
      </c>
      <c r="O1053" s="19">
        <v>0</v>
      </c>
      <c r="P1053" s="19">
        <v>0</v>
      </c>
      <c r="Q1053" s="19">
        <v>0</v>
      </c>
      <c r="R1053" s="19">
        <v>0</v>
      </c>
      <c r="S1053" s="19">
        <v>0</v>
      </c>
      <c r="T1053" s="19">
        <v>0</v>
      </c>
      <c r="U1053" s="19">
        <v>0</v>
      </c>
      <c r="V1053" s="19">
        <v>0</v>
      </c>
      <c r="W1053" s="19">
        <v>0</v>
      </c>
      <c r="X1053" s="19">
        <v>0</v>
      </c>
      <c r="Y1053" s="19">
        <v>0</v>
      </c>
      <c r="Z1053" s="19">
        <v>0</v>
      </c>
      <c r="AA1053" s="19">
        <v>0</v>
      </c>
      <c r="AB1053" s="19">
        <v>0</v>
      </c>
      <c r="AC1053" s="19">
        <v>0</v>
      </c>
      <c r="AD1053" s="19">
        <v>0</v>
      </c>
      <c r="AE1053" s="19">
        <v>0</v>
      </c>
      <c r="AF1053" s="19">
        <v>0</v>
      </c>
      <c r="AG1053" s="19">
        <v>0</v>
      </c>
      <c r="AH1053" s="19">
        <v>0</v>
      </c>
      <c r="AI1053" s="19">
        <v>0</v>
      </c>
      <c r="AJ1053" s="19">
        <v>0</v>
      </c>
      <c r="AK1053" s="19">
        <v>0</v>
      </c>
      <c r="AL1053" s="19">
        <v>0</v>
      </c>
      <c r="AM1053" s="19">
        <v>0</v>
      </c>
      <c r="AN1053" s="19">
        <v>0</v>
      </c>
      <c r="AO1053" s="19">
        <v>0</v>
      </c>
      <c r="AP1053" s="19">
        <v>0</v>
      </c>
    </row>
    <row r="1054" spans="1:42" hidden="1">
      <c r="A1054" s="15" t="s">
        <v>1028</v>
      </c>
      <c r="B1054" s="16" t="s">
        <v>1029</v>
      </c>
      <c r="C1054" s="17" t="s">
        <v>200</v>
      </c>
      <c r="D1054" s="17" t="s">
        <v>224</v>
      </c>
      <c r="E1054" s="17" t="s">
        <v>1038</v>
      </c>
      <c r="F1054" s="18" t="s">
        <v>1052</v>
      </c>
      <c r="G1054" s="19">
        <v>0</v>
      </c>
      <c r="H1054" s="19">
        <v>0</v>
      </c>
      <c r="I1054" s="19">
        <v>0</v>
      </c>
      <c r="J1054" s="19">
        <v>0</v>
      </c>
      <c r="K1054" s="19">
        <v>0</v>
      </c>
      <c r="L1054" s="19">
        <v>0</v>
      </c>
      <c r="M1054" s="19">
        <v>0</v>
      </c>
      <c r="N1054" s="19">
        <v>0</v>
      </c>
      <c r="O1054" s="19">
        <v>0</v>
      </c>
      <c r="P1054" s="19">
        <v>0</v>
      </c>
      <c r="Q1054" s="19">
        <v>0</v>
      </c>
      <c r="R1054" s="19">
        <v>0</v>
      </c>
      <c r="S1054" s="19">
        <v>0</v>
      </c>
      <c r="T1054" s="19">
        <v>0</v>
      </c>
      <c r="U1054" s="19">
        <v>0</v>
      </c>
      <c r="V1054" s="19">
        <v>0</v>
      </c>
      <c r="W1054" s="19">
        <v>0</v>
      </c>
      <c r="X1054" s="19">
        <v>0</v>
      </c>
      <c r="Y1054" s="19">
        <v>0</v>
      </c>
      <c r="Z1054" s="19">
        <v>0</v>
      </c>
      <c r="AA1054" s="19">
        <v>0</v>
      </c>
      <c r="AB1054" s="19">
        <v>0</v>
      </c>
      <c r="AC1054" s="19">
        <v>0</v>
      </c>
      <c r="AD1054" s="19">
        <v>0</v>
      </c>
      <c r="AE1054" s="19">
        <v>0</v>
      </c>
      <c r="AF1054" s="19">
        <v>0</v>
      </c>
      <c r="AG1054" s="19">
        <v>0</v>
      </c>
      <c r="AH1054" s="19">
        <v>0</v>
      </c>
      <c r="AI1054" s="19">
        <v>0</v>
      </c>
      <c r="AJ1054" s="19">
        <v>0</v>
      </c>
      <c r="AK1054" s="19">
        <v>0</v>
      </c>
      <c r="AL1054" s="19">
        <v>0</v>
      </c>
      <c r="AM1054" s="19">
        <v>0</v>
      </c>
      <c r="AN1054" s="19">
        <v>0</v>
      </c>
      <c r="AO1054" s="19">
        <v>0</v>
      </c>
      <c r="AP1054" s="19">
        <v>0</v>
      </c>
    </row>
    <row r="1055" spans="1:42" hidden="1">
      <c r="A1055" s="15" t="s">
        <v>1028</v>
      </c>
      <c r="B1055" s="16" t="s">
        <v>1029</v>
      </c>
      <c r="C1055" s="17" t="s">
        <v>200</v>
      </c>
      <c r="D1055" s="17" t="s">
        <v>224</v>
      </c>
      <c r="E1055" s="17" t="s">
        <v>1053</v>
      </c>
      <c r="F1055" s="18" t="s">
        <v>1054</v>
      </c>
      <c r="G1055" s="19">
        <v>0</v>
      </c>
      <c r="H1055" s="19">
        <v>0</v>
      </c>
      <c r="I1055" s="19">
        <v>0</v>
      </c>
      <c r="J1055" s="19">
        <v>0</v>
      </c>
      <c r="K1055" s="19">
        <v>0</v>
      </c>
      <c r="L1055" s="19">
        <v>0</v>
      </c>
      <c r="M1055" s="19">
        <v>0</v>
      </c>
      <c r="N1055" s="19">
        <v>0</v>
      </c>
      <c r="O1055" s="19">
        <v>0</v>
      </c>
      <c r="P1055" s="19">
        <v>0</v>
      </c>
      <c r="Q1055" s="19">
        <v>0</v>
      </c>
      <c r="R1055" s="19">
        <v>0</v>
      </c>
      <c r="S1055" s="19">
        <v>0</v>
      </c>
      <c r="T1055" s="19">
        <v>0</v>
      </c>
      <c r="U1055" s="19">
        <v>0</v>
      </c>
      <c r="V1055" s="19">
        <v>0</v>
      </c>
      <c r="W1055" s="19">
        <v>0</v>
      </c>
      <c r="X1055" s="19">
        <v>0</v>
      </c>
      <c r="Y1055" s="19">
        <v>0</v>
      </c>
      <c r="Z1055" s="19">
        <v>0</v>
      </c>
      <c r="AA1055" s="19">
        <v>0</v>
      </c>
      <c r="AB1055" s="19">
        <v>0</v>
      </c>
      <c r="AC1055" s="19">
        <v>0</v>
      </c>
      <c r="AD1055" s="19">
        <v>0</v>
      </c>
      <c r="AE1055" s="19">
        <v>0</v>
      </c>
      <c r="AF1055" s="19">
        <v>0</v>
      </c>
      <c r="AG1055" s="19">
        <v>0</v>
      </c>
      <c r="AH1055" s="19">
        <v>0</v>
      </c>
      <c r="AI1055" s="19">
        <v>0</v>
      </c>
      <c r="AJ1055" s="19">
        <v>0</v>
      </c>
      <c r="AK1055" s="19">
        <v>0</v>
      </c>
      <c r="AL1055" s="19">
        <v>0</v>
      </c>
      <c r="AM1055" s="19">
        <v>0</v>
      </c>
      <c r="AN1055" s="19">
        <v>0</v>
      </c>
      <c r="AO1055" s="19">
        <v>0</v>
      </c>
      <c r="AP1055" s="19">
        <v>0</v>
      </c>
    </row>
    <row r="1056" spans="1:42" hidden="1">
      <c r="A1056" s="15" t="s">
        <v>1028</v>
      </c>
      <c r="B1056" s="16" t="s">
        <v>1029</v>
      </c>
      <c r="C1056" s="17" t="s">
        <v>200</v>
      </c>
      <c r="D1056" s="17" t="s">
        <v>224</v>
      </c>
      <c r="E1056" s="17" t="s">
        <v>1053</v>
      </c>
      <c r="F1056" s="18" t="s">
        <v>1055</v>
      </c>
      <c r="G1056" s="19">
        <v>0</v>
      </c>
      <c r="H1056" s="19">
        <v>0</v>
      </c>
      <c r="I1056" s="19">
        <v>0</v>
      </c>
      <c r="J1056" s="19">
        <v>0</v>
      </c>
      <c r="K1056" s="19">
        <v>0</v>
      </c>
      <c r="L1056" s="19">
        <v>0</v>
      </c>
      <c r="M1056" s="19">
        <v>0</v>
      </c>
      <c r="N1056" s="19">
        <v>0</v>
      </c>
      <c r="O1056" s="19">
        <v>0</v>
      </c>
      <c r="P1056" s="19">
        <v>0</v>
      </c>
      <c r="Q1056" s="19">
        <v>0</v>
      </c>
      <c r="R1056" s="19">
        <v>0</v>
      </c>
      <c r="S1056" s="19">
        <v>0</v>
      </c>
      <c r="T1056" s="19">
        <v>0</v>
      </c>
      <c r="U1056" s="19">
        <v>0</v>
      </c>
      <c r="V1056" s="19">
        <v>0</v>
      </c>
      <c r="W1056" s="19">
        <v>0</v>
      </c>
      <c r="X1056" s="19">
        <v>0</v>
      </c>
      <c r="Y1056" s="19">
        <v>0</v>
      </c>
      <c r="Z1056" s="19">
        <v>0</v>
      </c>
      <c r="AA1056" s="19">
        <v>0</v>
      </c>
      <c r="AB1056" s="19">
        <v>0</v>
      </c>
      <c r="AC1056" s="19">
        <v>0</v>
      </c>
      <c r="AD1056" s="19">
        <v>0</v>
      </c>
      <c r="AE1056" s="19">
        <v>0</v>
      </c>
      <c r="AF1056" s="19">
        <v>0</v>
      </c>
      <c r="AG1056" s="19">
        <v>0</v>
      </c>
      <c r="AH1056" s="19">
        <v>0</v>
      </c>
      <c r="AI1056" s="19">
        <v>0</v>
      </c>
      <c r="AJ1056" s="19">
        <v>0</v>
      </c>
      <c r="AK1056" s="19">
        <v>0</v>
      </c>
      <c r="AL1056" s="19">
        <v>0</v>
      </c>
      <c r="AM1056" s="19">
        <v>0</v>
      </c>
      <c r="AN1056" s="19">
        <v>0</v>
      </c>
      <c r="AO1056" s="19">
        <v>0</v>
      </c>
      <c r="AP1056" s="19">
        <v>0</v>
      </c>
    </row>
    <row r="1057" spans="1:42" hidden="1">
      <c r="A1057" s="15" t="s">
        <v>1028</v>
      </c>
      <c r="B1057" s="16" t="s">
        <v>1029</v>
      </c>
      <c r="C1057" s="17" t="s">
        <v>200</v>
      </c>
      <c r="D1057" s="17" t="s">
        <v>224</v>
      </c>
      <c r="E1057" s="17" t="s">
        <v>1053</v>
      </c>
      <c r="F1057" s="18" t="s">
        <v>1056</v>
      </c>
      <c r="G1057" s="19">
        <v>0</v>
      </c>
      <c r="H1057" s="19">
        <v>0</v>
      </c>
      <c r="I1057" s="19">
        <v>0</v>
      </c>
      <c r="J1057" s="19">
        <v>0</v>
      </c>
      <c r="K1057" s="19">
        <v>0</v>
      </c>
      <c r="L1057" s="19">
        <v>0</v>
      </c>
      <c r="M1057" s="19">
        <v>0</v>
      </c>
      <c r="N1057" s="19">
        <v>0</v>
      </c>
      <c r="O1057" s="19">
        <v>0</v>
      </c>
      <c r="P1057" s="19">
        <v>0</v>
      </c>
      <c r="Q1057" s="19">
        <v>0</v>
      </c>
      <c r="R1057" s="19">
        <v>0</v>
      </c>
      <c r="S1057" s="19">
        <v>0</v>
      </c>
      <c r="T1057" s="19">
        <v>0</v>
      </c>
      <c r="U1057" s="19">
        <v>0</v>
      </c>
      <c r="V1057" s="19">
        <v>0</v>
      </c>
      <c r="W1057" s="19">
        <v>0</v>
      </c>
      <c r="X1057" s="19">
        <v>0</v>
      </c>
      <c r="Y1057" s="19">
        <v>0</v>
      </c>
      <c r="Z1057" s="19">
        <v>0</v>
      </c>
      <c r="AA1057" s="19">
        <v>0</v>
      </c>
      <c r="AB1057" s="19">
        <v>0</v>
      </c>
      <c r="AC1057" s="19">
        <v>0</v>
      </c>
      <c r="AD1057" s="19">
        <v>0</v>
      </c>
      <c r="AE1057" s="19">
        <v>0</v>
      </c>
      <c r="AF1057" s="19">
        <v>0</v>
      </c>
      <c r="AG1057" s="19">
        <v>0</v>
      </c>
      <c r="AH1057" s="19">
        <v>0</v>
      </c>
      <c r="AI1057" s="19">
        <v>0</v>
      </c>
      <c r="AJ1057" s="19">
        <v>0</v>
      </c>
      <c r="AK1057" s="19">
        <v>0</v>
      </c>
      <c r="AL1057" s="19">
        <v>0</v>
      </c>
      <c r="AM1057" s="19">
        <v>0</v>
      </c>
      <c r="AN1057" s="19">
        <v>0</v>
      </c>
      <c r="AO1057" s="19">
        <v>0</v>
      </c>
      <c r="AP1057" s="19">
        <v>0</v>
      </c>
    </row>
    <row r="1058" spans="1:42" hidden="1">
      <c r="A1058" s="15" t="s">
        <v>1028</v>
      </c>
      <c r="B1058" s="16" t="s">
        <v>1029</v>
      </c>
      <c r="C1058" s="17" t="s">
        <v>200</v>
      </c>
      <c r="D1058" s="17" t="s">
        <v>224</v>
      </c>
      <c r="E1058" s="17" t="s">
        <v>1053</v>
      </c>
      <c r="F1058" s="18" t="s">
        <v>1057</v>
      </c>
      <c r="G1058" s="19">
        <v>0</v>
      </c>
      <c r="H1058" s="19">
        <v>0</v>
      </c>
      <c r="I1058" s="19">
        <v>0</v>
      </c>
      <c r="J1058" s="19">
        <v>0</v>
      </c>
      <c r="K1058" s="19">
        <v>0</v>
      </c>
      <c r="L1058" s="19">
        <v>0</v>
      </c>
      <c r="M1058" s="19">
        <v>0</v>
      </c>
      <c r="N1058" s="19">
        <v>0</v>
      </c>
      <c r="O1058" s="19">
        <v>0</v>
      </c>
      <c r="P1058" s="19">
        <v>0</v>
      </c>
      <c r="Q1058" s="19">
        <v>0</v>
      </c>
      <c r="R1058" s="19">
        <v>0</v>
      </c>
      <c r="S1058" s="19">
        <v>0</v>
      </c>
      <c r="T1058" s="19">
        <v>0</v>
      </c>
      <c r="U1058" s="19">
        <v>0</v>
      </c>
      <c r="V1058" s="19">
        <v>0</v>
      </c>
      <c r="W1058" s="19">
        <v>0</v>
      </c>
      <c r="X1058" s="19">
        <v>0</v>
      </c>
      <c r="Y1058" s="19">
        <v>0</v>
      </c>
      <c r="Z1058" s="19">
        <v>0</v>
      </c>
      <c r="AA1058" s="19">
        <v>0</v>
      </c>
      <c r="AB1058" s="19">
        <v>0</v>
      </c>
      <c r="AC1058" s="19">
        <v>0</v>
      </c>
      <c r="AD1058" s="19">
        <v>0</v>
      </c>
      <c r="AE1058" s="19">
        <v>0</v>
      </c>
      <c r="AF1058" s="19">
        <v>0</v>
      </c>
      <c r="AG1058" s="19">
        <v>0</v>
      </c>
      <c r="AH1058" s="19">
        <v>0</v>
      </c>
      <c r="AI1058" s="19">
        <v>0</v>
      </c>
      <c r="AJ1058" s="19">
        <v>0</v>
      </c>
      <c r="AK1058" s="19">
        <v>0</v>
      </c>
      <c r="AL1058" s="19">
        <v>0</v>
      </c>
      <c r="AM1058" s="19">
        <v>0</v>
      </c>
      <c r="AN1058" s="19">
        <v>0</v>
      </c>
      <c r="AO1058" s="19">
        <v>0</v>
      </c>
      <c r="AP1058" s="19">
        <v>0</v>
      </c>
    </row>
    <row r="1059" spans="1:42" hidden="1">
      <c r="A1059" s="15" t="s">
        <v>1028</v>
      </c>
      <c r="B1059" s="16" t="s">
        <v>1029</v>
      </c>
      <c r="C1059" s="17" t="s">
        <v>200</v>
      </c>
      <c r="D1059" s="17" t="s">
        <v>224</v>
      </c>
      <c r="E1059" s="17" t="s">
        <v>1053</v>
      </c>
      <c r="F1059" s="18" t="s">
        <v>1058</v>
      </c>
      <c r="G1059" s="19">
        <v>0</v>
      </c>
      <c r="H1059" s="19">
        <v>0</v>
      </c>
      <c r="I1059" s="19">
        <v>0</v>
      </c>
      <c r="J1059" s="19">
        <v>0</v>
      </c>
      <c r="K1059" s="19">
        <v>0</v>
      </c>
      <c r="L1059" s="19">
        <v>0</v>
      </c>
      <c r="M1059" s="19">
        <v>0</v>
      </c>
      <c r="N1059" s="19">
        <v>0</v>
      </c>
      <c r="O1059" s="19">
        <v>0</v>
      </c>
      <c r="P1059" s="19">
        <v>0</v>
      </c>
      <c r="Q1059" s="19">
        <v>0</v>
      </c>
      <c r="R1059" s="19">
        <v>0</v>
      </c>
      <c r="S1059" s="19">
        <v>0</v>
      </c>
      <c r="T1059" s="19">
        <v>0</v>
      </c>
      <c r="U1059" s="19">
        <v>0</v>
      </c>
      <c r="V1059" s="19">
        <v>0</v>
      </c>
      <c r="W1059" s="19">
        <v>0</v>
      </c>
      <c r="X1059" s="19">
        <v>0</v>
      </c>
      <c r="Y1059" s="19">
        <v>0</v>
      </c>
      <c r="Z1059" s="19">
        <v>0</v>
      </c>
      <c r="AA1059" s="19">
        <v>0</v>
      </c>
      <c r="AB1059" s="19">
        <v>0</v>
      </c>
      <c r="AC1059" s="19">
        <v>0</v>
      </c>
      <c r="AD1059" s="19">
        <v>0</v>
      </c>
      <c r="AE1059" s="19">
        <v>0</v>
      </c>
      <c r="AF1059" s="19">
        <v>0</v>
      </c>
      <c r="AG1059" s="19">
        <v>0</v>
      </c>
      <c r="AH1059" s="19">
        <v>0</v>
      </c>
      <c r="AI1059" s="19">
        <v>0</v>
      </c>
      <c r="AJ1059" s="19">
        <v>0</v>
      </c>
      <c r="AK1059" s="19">
        <v>0</v>
      </c>
      <c r="AL1059" s="19">
        <v>0</v>
      </c>
      <c r="AM1059" s="19">
        <v>0</v>
      </c>
      <c r="AN1059" s="19">
        <v>0</v>
      </c>
      <c r="AO1059" s="19">
        <v>0</v>
      </c>
      <c r="AP1059" s="19">
        <v>0</v>
      </c>
    </row>
    <row r="1060" spans="1:42" hidden="1">
      <c r="A1060" s="15" t="s">
        <v>1028</v>
      </c>
      <c r="B1060" s="16" t="s">
        <v>1029</v>
      </c>
      <c r="C1060" s="17" t="s">
        <v>200</v>
      </c>
      <c r="D1060" s="17" t="s">
        <v>224</v>
      </c>
      <c r="E1060" s="17" t="s">
        <v>1053</v>
      </c>
      <c r="F1060" s="18" t="s">
        <v>1059</v>
      </c>
      <c r="G1060" s="19">
        <v>0</v>
      </c>
      <c r="H1060" s="19">
        <v>0</v>
      </c>
      <c r="I1060" s="19">
        <v>0</v>
      </c>
      <c r="J1060" s="19">
        <v>0</v>
      </c>
      <c r="K1060" s="19">
        <v>0</v>
      </c>
      <c r="L1060" s="19">
        <v>0</v>
      </c>
      <c r="M1060" s="19">
        <v>0</v>
      </c>
      <c r="N1060" s="19">
        <v>0</v>
      </c>
      <c r="O1060" s="19">
        <v>0</v>
      </c>
      <c r="P1060" s="19">
        <v>0</v>
      </c>
      <c r="Q1060" s="19">
        <v>0</v>
      </c>
      <c r="R1060" s="19">
        <v>0</v>
      </c>
      <c r="S1060" s="19">
        <v>0</v>
      </c>
      <c r="T1060" s="19">
        <v>0</v>
      </c>
      <c r="U1060" s="19">
        <v>0</v>
      </c>
      <c r="V1060" s="19">
        <v>0</v>
      </c>
      <c r="W1060" s="19">
        <v>0</v>
      </c>
      <c r="X1060" s="19">
        <v>0</v>
      </c>
      <c r="Y1060" s="19">
        <v>0</v>
      </c>
      <c r="Z1060" s="19">
        <v>0</v>
      </c>
      <c r="AA1060" s="19">
        <v>0</v>
      </c>
      <c r="AB1060" s="19">
        <v>0</v>
      </c>
      <c r="AC1060" s="19">
        <v>0</v>
      </c>
      <c r="AD1060" s="19">
        <v>0</v>
      </c>
      <c r="AE1060" s="19">
        <v>0</v>
      </c>
      <c r="AF1060" s="19">
        <v>0</v>
      </c>
      <c r="AG1060" s="19">
        <v>0</v>
      </c>
      <c r="AH1060" s="19">
        <v>0</v>
      </c>
      <c r="AI1060" s="19">
        <v>0</v>
      </c>
      <c r="AJ1060" s="19">
        <v>0</v>
      </c>
      <c r="AK1060" s="19">
        <v>0</v>
      </c>
      <c r="AL1060" s="19">
        <v>0</v>
      </c>
      <c r="AM1060" s="19">
        <v>0</v>
      </c>
      <c r="AN1060" s="19">
        <v>0</v>
      </c>
      <c r="AO1060" s="19">
        <v>0</v>
      </c>
      <c r="AP1060" s="19">
        <v>0</v>
      </c>
    </row>
    <row r="1061" spans="1:42" hidden="1">
      <c r="A1061" s="15" t="s">
        <v>1028</v>
      </c>
      <c r="B1061" s="16" t="s">
        <v>1029</v>
      </c>
      <c r="C1061" s="17" t="s">
        <v>200</v>
      </c>
      <c r="D1061" s="17" t="s">
        <v>224</v>
      </c>
      <c r="E1061" s="17" t="s">
        <v>1053</v>
      </c>
      <c r="F1061" s="18" t="s">
        <v>1060</v>
      </c>
      <c r="G1061" s="19">
        <v>0</v>
      </c>
      <c r="H1061" s="19">
        <v>0</v>
      </c>
      <c r="I1061" s="19">
        <v>0</v>
      </c>
      <c r="J1061" s="19">
        <v>0</v>
      </c>
      <c r="K1061" s="19">
        <v>0</v>
      </c>
      <c r="L1061" s="19">
        <v>0</v>
      </c>
      <c r="M1061" s="19">
        <v>0</v>
      </c>
      <c r="N1061" s="19">
        <v>0</v>
      </c>
      <c r="O1061" s="19">
        <v>0</v>
      </c>
      <c r="P1061" s="19">
        <v>0</v>
      </c>
      <c r="Q1061" s="19">
        <v>0</v>
      </c>
      <c r="R1061" s="19">
        <v>0</v>
      </c>
      <c r="S1061" s="19">
        <v>0</v>
      </c>
      <c r="T1061" s="19">
        <v>0</v>
      </c>
      <c r="U1061" s="19">
        <v>0</v>
      </c>
      <c r="V1061" s="19">
        <v>0</v>
      </c>
      <c r="W1061" s="19">
        <v>0</v>
      </c>
      <c r="X1061" s="19">
        <v>0</v>
      </c>
      <c r="Y1061" s="19">
        <v>0</v>
      </c>
      <c r="Z1061" s="19">
        <v>0</v>
      </c>
      <c r="AA1061" s="19">
        <v>0</v>
      </c>
      <c r="AB1061" s="19">
        <v>0</v>
      </c>
      <c r="AC1061" s="19">
        <v>0</v>
      </c>
      <c r="AD1061" s="19">
        <v>0</v>
      </c>
      <c r="AE1061" s="19">
        <v>0</v>
      </c>
      <c r="AF1061" s="19">
        <v>0</v>
      </c>
      <c r="AG1061" s="19">
        <v>0</v>
      </c>
      <c r="AH1061" s="19">
        <v>0</v>
      </c>
      <c r="AI1061" s="19">
        <v>0</v>
      </c>
      <c r="AJ1061" s="19">
        <v>0</v>
      </c>
      <c r="AK1061" s="19">
        <v>0</v>
      </c>
      <c r="AL1061" s="19">
        <v>0</v>
      </c>
      <c r="AM1061" s="19">
        <v>0</v>
      </c>
      <c r="AN1061" s="19">
        <v>0</v>
      </c>
      <c r="AO1061" s="19">
        <v>0</v>
      </c>
      <c r="AP1061" s="19">
        <v>0</v>
      </c>
    </row>
    <row r="1062" spans="1:42" hidden="1">
      <c r="A1062" s="15" t="s">
        <v>1028</v>
      </c>
      <c r="B1062" s="16" t="s">
        <v>1029</v>
      </c>
      <c r="C1062" s="17" t="s">
        <v>200</v>
      </c>
      <c r="D1062" s="17" t="s">
        <v>224</v>
      </c>
      <c r="E1062" s="17" t="s">
        <v>1053</v>
      </c>
      <c r="F1062" s="18" t="s">
        <v>1061</v>
      </c>
      <c r="G1062" s="19">
        <v>0</v>
      </c>
      <c r="H1062" s="19">
        <v>0</v>
      </c>
      <c r="I1062" s="19">
        <v>0</v>
      </c>
      <c r="J1062" s="19">
        <v>0</v>
      </c>
      <c r="K1062" s="19">
        <v>0</v>
      </c>
      <c r="L1062" s="19">
        <v>0</v>
      </c>
      <c r="M1062" s="19">
        <v>0</v>
      </c>
      <c r="N1062" s="19">
        <v>0</v>
      </c>
      <c r="O1062" s="19">
        <v>0</v>
      </c>
      <c r="P1062" s="19">
        <v>0</v>
      </c>
      <c r="Q1062" s="19">
        <v>0</v>
      </c>
      <c r="R1062" s="19">
        <v>0</v>
      </c>
      <c r="S1062" s="19">
        <v>0</v>
      </c>
      <c r="T1062" s="19">
        <v>0</v>
      </c>
      <c r="U1062" s="19">
        <v>0</v>
      </c>
      <c r="V1062" s="19">
        <v>0</v>
      </c>
      <c r="W1062" s="19">
        <v>0</v>
      </c>
      <c r="X1062" s="19">
        <v>0</v>
      </c>
      <c r="Y1062" s="19">
        <v>0</v>
      </c>
      <c r="Z1062" s="19">
        <v>0</v>
      </c>
      <c r="AA1062" s="19">
        <v>0</v>
      </c>
      <c r="AB1062" s="19">
        <v>0</v>
      </c>
      <c r="AC1062" s="19">
        <v>0</v>
      </c>
      <c r="AD1062" s="19">
        <v>0</v>
      </c>
      <c r="AE1062" s="19">
        <v>0</v>
      </c>
      <c r="AF1062" s="19">
        <v>0</v>
      </c>
      <c r="AG1062" s="19">
        <v>0</v>
      </c>
      <c r="AH1062" s="19">
        <v>0</v>
      </c>
      <c r="AI1062" s="19">
        <v>0</v>
      </c>
      <c r="AJ1062" s="19">
        <v>0</v>
      </c>
      <c r="AK1062" s="19">
        <v>0</v>
      </c>
      <c r="AL1062" s="19">
        <v>0</v>
      </c>
      <c r="AM1062" s="19">
        <v>0</v>
      </c>
      <c r="AN1062" s="19">
        <v>0</v>
      </c>
      <c r="AO1062" s="19">
        <v>0</v>
      </c>
      <c r="AP1062" s="19">
        <v>0</v>
      </c>
    </row>
    <row r="1063" spans="1:42" hidden="1">
      <c r="A1063" s="15" t="s">
        <v>1028</v>
      </c>
      <c r="B1063" s="16" t="s">
        <v>1029</v>
      </c>
      <c r="C1063" s="17" t="s">
        <v>200</v>
      </c>
      <c r="D1063" s="17" t="s">
        <v>224</v>
      </c>
      <c r="E1063" s="17" t="s">
        <v>1053</v>
      </c>
      <c r="F1063" s="18" t="s">
        <v>1062</v>
      </c>
      <c r="G1063" s="19">
        <v>0</v>
      </c>
      <c r="H1063" s="19">
        <v>0</v>
      </c>
      <c r="I1063" s="19">
        <v>0</v>
      </c>
      <c r="J1063" s="19">
        <v>0</v>
      </c>
      <c r="K1063" s="19">
        <v>0</v>
      </c>
      <c r="L1063" s="19">
        <v>0</v>
      </c>
      <c r="M1063" s="19">
        <v>0</v>
      </c>
      <c r="N1063" s="19">
        <v>0</v>
      </c>
      <c r="O1063" s="19">
        <v>0</v>
      </c>
      <c r="P1063" s="19">
        <v>0</v>
      </c>
      <c r="Q1063" s="19">
        <v>0</v>
      </c>
      <c r="R1063" s="19">
        <v>0</v>
      </c>
      <c r="S1063" s="19">
        <v>0</v>
      </c>
      <c r="T1063" s="19">
        <v>0</v>
      </c>
      <c r="U1063" s="19">
        <v>0</v>
      </c>
      <c r="V1063" s="19">
        <v>0</v>
      </c>
      <c r="W1063" s="19">
        <v>0</v>
      </c>
      <c r="X1063" s="19">
        <v>0</v>
      </c>
      <c r="Y1063" s="19">
        <v>0</v>
      </c>
      <c r="Z1063" s="19">
        <v>0</v>
      </c>
      <c r="AA1063" s="19">
        <v>0</v>
      </c>
      <c r="AB1063" s="19">
        <v>0</v>
      </c>
      <c r="AC1063" s="19">
        <v>0</v>
      </c>
      <c r="AD1063" s="19">
        <v>0</v>
      </c>
      <c r="AE1063" s="19">
        <v>0</v>
      </c>
      <c r="AF1063" s="19">
        <v>0</v>
      </c>
      <c r="AG1063" s="19">
        <v>0</v>
      </c>
      <c r="AH1063" s="19">
        <v>0</v>
      </c>
      <c r="AI1063" s="19">
        <v>0</v>
      </c>
      <c r="AJ1063" s="19">
        <v>0</v>
      </c>
      <c r="AK1063" s="19">
        <v>0</v>
      </c>
      <c r="AL1063" s="19">
        <v>0</v>
      </c>
      <c r="AM1063" s="19">
        <v>0</v>
      </c>
      <c r="AN1063" s="19">
        <v>0</v>
      </c>
      <c r="AO1063" s="19">
        <v>0</v>
      </c>
      <c r="AP1063" s="19">
        <v>0</v>
      </c>
    </row>
    <row r="1064" spans="1:42" hidden="1">
      <c r="A1064" s="15" t="s">
        <v>1028</v>
      </c>
      <c r="B1064" s="16" t="s">
        <v>1029</v>
      </c>
      <c r="C1064" s="17" t="s">
        <v>200</v>
      </c>
      <c r="D1064" s="17" t="s">
        <v>224</v>
      </c>
      <c r="E1064" s="17" t="s">
        <v>1053</v>
      </c>
      <c r="F1064" s="18" t="s">
        <v>1063</v>
      </c>
      <c r="G1064" s="19">
        <v>0</v>
      </c>
      <c r="H1064" s="19">
        <v>0</v>
      </c>
      <c r="I1064" s="19">
        <v>0</v>
      </c>
      <c r="J1064" s="19">
        <v>0</v>
      </c>
      <c r="K1064" s="19">
        <v>0</v>
      </c>
      <c r="L1064" s="19">
        <v>0</v>
      </c>
      <c r="M1064" s="19">
        <v>0</v>
      </c>
      <c r="N1064" s="19">
        <v>0</v>
      </c>
      <c r="O1064" s="19">
        <v>0</v>
      </c>
      <c r="P1064" s="19">
        <v>0</v>
      </c>
      <c r="Q1064" s="19">
        <v>0</v>
      </c>
      <c r="R1064" s="19">
        <v>0</v>
      </c>
      <c r="S1064" s="19">
        <v>0</v>
      </c>
      <c r="T1064" s="19">
        <v>0</v>
      </c>
      <c r="U1064" s="19">
        <v>0</v>
      </c>
      <c r="V1064" s="19">
        <v>0</v>
      </c>
      <c r="W1064" s="19">
        <v>0</v>
      </c>
      <c r="X1064" s="19">
        <v>0</v>
      </c>
      <c r="Y1064" s="19">
        <v>0</v>
      </c>
      <c r="Z1064" s="19">
        <v>0</v>
      </c>
      <c r="AA1064" s="19">
        <v>0</v>
      </c>
      <c r="AB1064" s="19">
        <v>0</v>
      </c>
      <c r="AC1064" s="19">
        <v>0</v>
      </c>
      <c r="AD1064" s="19">
        <v>0</v>
      </c>
      <c r="AE1064" s="19">
        <v>0</v>
      </c>
      <c r="AF1064" s="19">
        <v>0</v>
      </c>
      <c r="AG1064" s="19">
        <v>0</v>
      </c>
      <c r="AH1064" s="19">
        <v>0</v>
      </c>
      <c r="AI1064" s="19">
        <v>0</v>
      </c>
      <c r="AJ1064" s="19">
        <v>0</v>
      </c>
      <c r="AK1064" s="19">
        <v>0</v>
      </c>
      <c r="AL1064" s="19">
        <v>0</v>
      </c>
      <c r="AM1064" s="19">
        <v>0</v>
      </c>
      <c r="AN1064" s="19">
        <v>0</v>
      </c>
      <c r="AO1064" s="19">
        <v>0</v>
      </c>
      <c r="AP1064" s="19">
        <v>0</v>
      </c>
    </row>
    <row r="1065" spans="1:42" hidden="1">
      <c r="A1065" s="15" t="s">
        <v>1028</v>
      </c>
      <c r="B1065" s="16" t="s">
        <v>1029</v>
      </c>
      <c r="C1065" s="17" t="s">
        <v>200</v>
      </c>
      <c r="D1065" s="17" t="s">
        <v>224</v>
      </c>
      <c r="E1065" s="17" t="s">
        <v>1053</v>
      </c>
      <c r="F1065" s="18" t="s">
        <v>1064</v>
      </c>
      <c r="G1065" s="19">
        <v>0</v>
      </c>
      <c r="H1065" s="19">
        <v>0</v>
      </c>
      <c r="I1065" s="19">
        <v>0</v>
      </c>
      <c r="J1065" s="19">
        <v>0</v>
      </c>
      <c r="K1065" s="19">
        <v>0</v>
      </c>
      <c r="L1065" s="19">
        <v>0</v>
      </c>
      <c r="M1065" s="19">
        <v>0</v>
      </c>
      <c r="N1065" s="19">
        <v>0</v>
      </c>
      <c r="O1065" s="19">
        <v>0</v>
      </c>
      <c r="P1065" s="19">
        <v>0</v>
      </c>
      <c r="Q1065" s="19">
        <v>0</v>
      </c>
      <c r="R1065" s="19">
        <v>0</v>
      </c>
      <c r="S1065" s="19">
        <v>0</v>
      </c>
      <c r="T1065" s="19">
        <v>0</v>
      </c>
      <c r="U1065" s="19">
        <v>0</v>
      </c>
      <c r="V1065" s="19">
        <v>0</v>
      </c>
      <c r="W1065" s="19">
        <v>0</v>
      </c>
      <c r="X1065" s="19">
        <v>0</v>
      </c>
      <c r="Y1065" s="19">
        <v>0</v>
      </c>
      <c r="Z1065" s="19">
        <v>0</v>
      </c>
      <c r="AA1065" s="19">
        <v>0</v>
      </c>
      <c r="AB1065" s="19">
        <v>0</v>
      </c>
      <c r="AC1065" s="19">
        <v>0</v>
      </c>
      <c r="AD1065" s="19">
        <v>0</v>
      </c>
      <c r="AE1065" s="19">
        <v>0</v>
      </c>
      <c r="AF1065" s="19">
        <v>0</v>
      </c>
      <c r="AG1065" s="19">
        <v>0</v>
      </c>
      <c r="AH1065" s="19">
        <v>0</v>
      </c>
      <c r="AI1065" s="19">
        <v>0</v>
      </c>
      <c r="AJ1065" s="19">
        <v>0</v>
      </c>
      <c r="AK1065" s="19">
        <v>0</v>
      </c>
      <c r="AL1065" s="19">
        <v>0</v>
      </c>
      <c r="AM1065" s="19">
        <v>0</v>
      </c>
      <c r="AN1065" s="19">
        <v>0</v>
      </c>
      <c r="AO1065" s="19">
        <v>0</v>
      </c>
      <c r="AP1065" s="19">
        <v>0</v>
      </c>
    </row>
    <row r="1066" spans="1:42" hidden="1">
      <c r="A1066" s="15" t="s">
        <v>1028</v>
      </c>
      <c r="B1066" s="16" t="s">
        <v>1029</v>
      </c>
      <c r="C1066" s="17" t="s">
        <v>200</v>
      </c>
      <c r="D1066" s="17" t="s">
        <v>224</v>
      </c>
      <c r="E1066" s="17" t="s">
        <v>1053</v>
      </c>
      <c r="F1066" s="18" t="s">
        <v>1065</v>
      </c>
      <c r="G1066" s="19">
        <v>0</v>
      </c>
      <c r="H1066" s="19">
        <v>0</v>
      </c>
      <c r="I1066" s="19">
        <v>0</v>
      </c>
      <c r="J1066" s="19">
        <v>0</v>
      </c>
      <c r="K1066" s="19">
        <v>0</v>
      </c>
      <c r="L1066" s="19">
        <v>0</v>
      </c>
      <c r="M1066" s="19">
        <v>0</v>
      </c>
      <c r="N1066" s="19">
        <v>0</v>
      </c>
      <c r="O1066" s="19">
        <v>0</v>
      </c>
      <c r="P1066" s="19">
        <v>0</v>
      </c>
      <c r="Q1066" s="19">
        <v>0</v>
      </c>
      <c r="R1066" s="19">
        <v>0</v>
      </c>
      <c r="S1066" s="19">
        <v>0</v>
      </c>
      <c r="T1066" s="19">
        <v>0</v>
      </c>
      <c r="U1066" s="19">
        <v>0</v>
      </c>
      <c r="V1066" s="19">
        <v>0</v>
      </c>
      <c r="W1066" s="19">
        <v>0</v>
      </c>
      <c r="X1066" s="19">
        <v>0</v>
      </c>
      <c r="Y1066" s="19">
        <v>0</v>
      </c>
      <c r="Z1066" s="19">
        <v>0</v>
      </c>
      <c r="AA1066" s="19">
        <v>0</v>
      </c>
      <c r="AB1066" s="19">
        <v>0</v>
      </c>
      <c r="AC1066" s="19">
        <v>0</v>
      </c>
      <c r="AD1066" s="19">
        <v>0</v>
      </c>
      <c r="AE1066" s="19">
        <v>0</v>
      </c>
      <c r="AF1066" s="19">
        <v>0</v>
      </c>
      <c r="AG1066" s="19">
        <v>0</v>
      </c>
      <c r="AH1066" s="19">
        <v>0</v>
      </c>
      <c r="AI1066" s="19">
        <v>0</v>
      </c>
      <c r="AJ1066" s="19">
        <v>0</v>
      </c>
      <c r="AK1066" s="19">
        <v>0</v>
      </c>
      <c r="AL1066" s="19">
        <v>0</v>
      </c>
      <c r="AM1066" s="19">
        <v>0</v>
      </c>
      <c r="AN1066" s="19">
        <v>0</v>
      </c>
      <c r="AO1066" s="19">
        <v>0</v>
      </c>
      <c r="AP1066" s="19">
        <v>0</v>
      </c>
    </row>
    <row r="1067" spans="1:42" hidden="1">
      <c r="A1067" s="15" t="s">
        <v>1028</v>
      </c>
      <c r="B1067" s="16" t="s">
        <v>1029</v>
      </c>
      <c r="C1067" s="17" t="s">
        <v>200</v>
      </c>
      <c r="D1067" s="17" t="s">
        <v>224</v>
      </c>
      <c r="E1067" s="17" t="s">
        <v>1066</v>
      </c>
      <c r="F1067" s="18" t="s">
        <v>1067</v>
      </c>
      <c r="G1067" s="19">
        <v>0</v>
      </c>
      <c r="H1067" s="19">
        <v>0</v>
      </c>
      <c r="I1067" s="19">
        <v>0</v>
      </c>
      <c r="J1067" s="19">
        <v>0</v>
      </c>
      <c r="K1067" s="19">
        <v>0</v>
      </c>
      <c r="L1067" s="19">
        <v>0</v>
      </c>
      <c r="M1067" s="19">
        <v>0</v>
      </c>
      <c r="N1067" s="19">
        <v>0</v>
      </c>
      <c r="O1067" s="19">
        <v>0</v>
      </c>
      <c r="P1067" s="19">
        <v>0</v>
      </c>
      <c r="Q1067" s="19">
        <v>0</v>
      </c>
      <c r="R1067" s="19">
        <v>0</v>
      </c>
      <c r="S1067" s="19">
        <v>0</v>
      </c>
      <c r="T1067" s="19">
        <v>0</v>
      </c>
      <c r="U1067" s="19">
        <v>0</v>
      </c>
      <c r="V1067" s="19">
        <v>0</v>
      </c>
      <c r="W1067" s="19">
        <v>0</v>
      </c>
      <c r="X1067" s="19">
        <v>0</v>
      </c>
      <c r="Y1067" s="19">
        <v>0</v>
      </c>
      <c r="Z1067" s="19">
        <v>0</v>
      </c>
      <c r="AA1067" s="19">
        <v>0</v>
      </c>
      <c r="AB1067" s="19">
        <v>0</v>
      </c>
      <c r="AC1067" s="19">
        <v>0</v>
      </c>
      <c r="AD1067" s="19">
        <v>0</v>
      </c>
      <c r="AE1067" s="19">
        <v>0</v>
      </c>
      <c r="AF1067" s="19">
        <v>0</v>
      </c>
      <c r="AG1067" s="19">
        <v>0</v>
      </c>
      <c r="AH1067" s="19">
        <v>0</v>
      </c>
      <c r="AI1067" s="19">
        <v>0</v>
      </c>
      <c r="AJ1067" s="19">
        <v>0</v>
      </c>
      <c r="AK1067" s="19">
        <v>0</v>
      </c>
      <c r="AL1067" s="19">
        <v>0</v>
      </c>
      <c r="AM1067" s="19">
        <v>0</v>
      </c>
      <c r="AN1067" s="19">
        <v>0</v>
      </c>
      <c r="AO1067" s="19">
        <v>0</v>
      </c>
      <c r="AP1067" s="19">
        <v>0</v>
      </c>
    </row>
    <row r="1068" spans="1:42" hidden="1">
      <c r="A1068" s="15" t="s">
        <v>1028</v>
      </c>
      <c r="B1068" s="16" t="s">
        <v>1029</v>
      </c>
      <c r="C1068" s="17" t="s">
        <v>200</v>
      </c>
      <c r="D1068" s="17" t="s">
        <v>224</v>
      </c>
      <c r="E1068" s="17" t="s">
        <v>1066</v>
      </c>
      <c r="F1068" s="18" t="s">
        <v>1068</v>
      </c>
      <c r="G1068" s="19">
        <v>0</v>
      </c>
      <c r="H1068" s="19">
        <v>0</v>
      </c>
      <c r="I1068" s="19">
        <v>0</v>
      </c>
      <c r="J1068" s="19">
        <v>0</v>
      </c>
      <c r="K1068" s="19">
        <v>0</v>
      </c>
      <c r="L1068" s="19">
        <v>0</v>
      </c>
      <c r="M1068" s="19">
        <v>0</v>
      </c>
      <c r="N1068" s="19">
        <v>0</v>
      </c>
      <c r="O1068" s="19">
        <v>0</v>
      </c>
      <c r="P1068" s="19">
        <v>0</v>
      </c>
      <c r="Q1068" s="19">
        <v>0</v>
      </c>
      <c r="R1068" s="19">
        <v>0</v>
      </c>
      <c r="S1068" s="19">
        <v>0</v>
      </c>
      <c r="T1068" s="19">
        <v>0</v>
      </c>
      <c r="U1068" s="19">
        <v>0</v>
      </c>
      <c r="V1068" s="19">
        <v>0</v>
      </c>
      <c r="W1068" s="19">
        <v>0</v>
      </c>
      <c r="X1068" s="19">
        <v>0</v>
      </c>
      <c r="Y1068" s="19">
        <v>0</v>
      </c>
      <c r="Z1068" s="19">
        <v>0</v>
      </c>
      <c r="AA1068" s="19">
        <v>0</v>
      </c>
      <c r="AB1068" s="19">
        <v>0</v>
      </c>
      <c r="AC1068" s="19">
        <v>0</v>
      </c>
      <c r="AD1068" s="19">
        <v>0</v>
      </c>
      <c r="AE1068" s="19">
        <v>0</v>
      </c>
      <c r="AF1068" s="19">
        <v>0</v>
      </c>
      <c r="AG1068" s="19">
        <v>0</v>
      </c>
      <c r="AH1068" s="19">
        <v>0</v>
      </c>
      <c r="AI1068" s="19">
        <v>0</v>
      </c>
      <c r="AJ1068" s="19">
        <v>0</v>
      </c>
      <c r="AK1068" s="19">
        <v>0</v>
      </c>
      <c r="AL1068" s="19">
        <v>0</v>
      </c>
      <c r="AM1068" s="19">
        <v>0</v>
      </c>
      <c r="AN1068" s="19">
        <v>0</v>
      </c>
      <c r="AO1068" s="19">
        <v>0</v>
      </c>
      <c r="AP1068" s="19">
        <v>0</v>
      </c>
    </row>
    <row r="1069" spans="1:42" hidden="1">
      <c r="A1069" s="15" t="s">
        <v>1028</v>
      </c>
      <c r="B1069" s="16" t="s">
        <v>1029</v>
      </c>
      <c r="C1069" s="17" t="s">
        <v>200</v>
      </c>
      <c r="D1069" s="17" t="s">
        <v>224</v>
      </c>
      <c r="E1069" s="17" t="s">
        <v>1069</v>
      </c>
      <c r="F1069" s="18" t="s">
        <v>1070</v>
      </c>
      <c r="G1069" s="19">
        <v>0</v>
      </c>
      <c r="H1069" s="19">
        <v>0</v>
      </c>
      <c r="I1069" s="19">
        <v>0</v>
      </c>
      <c r="J1069" s="19">
        <v>0</v>
      </c>
      <c r="K1069" s="19">
        <v>0</v>
      </c>
      <c r="L1069" s="19">
        <v>0</v>
      </c>
      <c r="M1069" s="19">
        <v>0</v>
      </c>
      <c r="N1069" s="19">
        <v>0</v>
      </c>
      <c r="O1069" s="19">
        <v>0</v>
      </c>
      <c r="P1069" s="19">
        <v>0</v>
      </c>
      <c r="Q1069" s="19">
        <v>0</v>
      </c>
      <c r="R1069" s="19">
        <v>0</v>
      </c>
      <c r="S1069" s="19">
        <v>0</v>
      </c>
      <c r="T1069" s="19">
        <v>0</v>
      </c>
      <c r="U1069" s="19">
        <v>0</v>
      </c>
      <c r="V1069" s="19">
        <v>0</v>
      </c>
      <c r="W1069" s="19">
        <v>0</v>
      </c>
      <c r="X1069" s="19">
        <v>0</v>
      </c>
      <c r="Y1069" s="19">
        <v>0</v>
      </c>
      <c r="Z1069" s="19">
        <v>0</v>
      </c>
      <c r="AA1069" s="19">
        <v>0</v>
      </c>
      <c r="AB1069" s="19">
        <v>0</v>
      </c>
      <c r="AC1069" s="19">
        <v>0</v>
      </c>
      <c r="AD1069" s="19">
        <v>0</v>
      </c>
      <c r="AE1069" s="19">
        <v>0</v>
      </c>
      <c r="AF1069" s="19">
        <v>0</v>
      </c>
      <c r="AG1069" s="19">
        <v>0</v>
      </c>
      <c r="AH1069" s="19">
        <v>0</v>
      </c>
      <c r="AI1069" s="19">
        <v>0</v>
      </c>
      <c r="AJ1069" s="19">
        <v>0</v>
      </c>
      <c r="AK1069" s="19">
        <v>0</v>
      </c>
      <c r="AL1069" s="19">
        <v>0</v>
      </c>
      <c r="AM1069" s="19">
        <v>0</v>
      </c>
      <c r="AN1069" s="19">
        <v>0</v>
      </c>
      <c r="AO1069" s="19">
        <v>0</v>
      </c>
      <c r="AP1069" s="19">
        <v>0</v>
      </c>
    </row>
    <row r="1070" spans="1:42" hidden="1">
      <c r="A1070" s="15" t="s">
        <v>1028</v>
      </c>
      <c r="B1070" s="16" t="s">
        <v>1029</v>
      </c>
      <c r="C1070" s="17" t="s">
        <v>200</v>
      </c>
      <c r="D1070" s="17" t="s">
        <v>224</v>
      </c>
      <c r="E1070" s="17" t="s">
        <v>1069</v>
      </c>
      <c r="F1070" s="18" t="s">
        <v>1071</v>
      </c>
      <c r="G1070" s="19">
        <v>0</v>
      </c>
      <c r="H1070" s="19">
        <v>0</v>
      </c>
      <c r="I1070" s="19">
        <v>0</v>
      </c>
      <c r="J1070" s="19">
        <v>0</v>
      </c>
      <c r="K1070" s="19">
        <v>0</v>
      </c>
      <c r="L1070" s="19">
        <v>0</v>
      </c>
      <c r="M1070" s="19">
        <v>0</v>
      </c>
      <c r="N1070" s="19">
        <v>0</v>
      </c>
      <c r="O1070" s="19">
        <v>0</v>
      </c>
      <c r="P1070" s="19">
        <v>0</v>
      </c>
      <c r="Q1070" s="19">
        <v>0</v>
      </c>
      <c r="R1070" s="19">
        <v>0</v>
      </c>
      <c r="S1070" s="19">
        <v>0</v>
      </c>
      <c r="T1070" s="19">
        <v>0</v>
      </c>
      <c r="U1070" s="19">
        <v>0</v>
      </c>
      <c r="V1070" s="19">
        <v>0</v>
      </c>
      <c r="W1070" s="19">
        <v>0</v>
      </c>
      <c r="X1070" s="19">
        <v>0</v>
      </c>
      <c r="Y1070" s="19">
        <v>0</v>
      </c>
      <c r="Z1070" s="19">
        <v>0</v>
      </c>
      <c r="AA1070" s="19">
        <v>0</v>
      </c>
      <c r="AB1070" s="19">
        <v>0</v>
      </c>
      <c r="AC1070" s="19">
        <v>0</v>
      </c>
      <c r="AD1070" s="19">
        <v>0</v>
      </c>
      <c r="AE1070" s="19">
        <v>0</v>
      </c>
      <c r="AF1070" s="19">
        <v>0</v>
      </c>
      <c r="AG1070" s="19">
        <v>0</v>
      </c>
      <c r="AH1070" s="19">
        <v>0</v>
      </c>
      <c r="AI1070" s="19">
        <v>0</v>
      </c>
      <c r="AJ1070" s="19">
        <v>0</v>
      </c>
      <c r="AK1070" s="19">
        <v>0</v>
      </c>
      <c r="AL1070" s="19">
        <v>0</v>
      </c>
      <c r="AM1070" s="19">
        <v>0</v>
      </c>
      <c r="AN1070" s="19">
        <v>0</v>
      </c>
      <c r="AO1070" s="19">
        <v>0</v>
      </c>
      <c r="AP1070" s="19">
        <v>0</v>
      </c>
    </row>
    <row r="1071" spans="1:42" hidden="1">
      <c r="A1071" s="15" t="s">
        <v>1028</v>
      </c>
      <c r="B1071" s="16" t="s">
        <v>1029</v>
      </c>
      <c r="C1071" s="17" t="s">
        <v>200</v>
      </c>
      <c r="D1071" s="17" t="s">
        <v>224</v>
      </c>
      <c r="E1071" s="17" t="s">
        <v>1069</v>
      </c>
      <c r="F1071" s="18" t="s">
        <v>1072</v>
      </c>
      <c r="G1071" s="19">
        <v>0</v>
      </c>
      <c r="H1071" s="19">
        <v>0</v>
      </c>
      <c r="I1071" s="19">
        <v>0</v>
      </c>
      <c r="J1071" s="19">
        <v>0</v>
      </c>
      <c r="K1071" s="19">
        <v>0</v>
      </c>
      <c r="L1071" s="19">
        <v>0</v>
      </c>
      <c r="M1071" s="19">
        <v>0</v>
      </c>
      <c r="N1071" s="19">
        <v>0</v>
      </c>
      <c r="O1071" s="19">
        <v>0</v>
      </c>
      <c r="P1071" s="19">
        <v>0</v>
      </c>
      <c r="Q1071" s="19">
        <v>0</v>
      </c>
      <c r="R1071" s="19">
        <v>0</v>
      </c>
      <c r="S1071" s="19">
        <v>0</v>
      </c>
      <c r="T1071" s="19">
        <v>0</v>
      </c>
      <c r="U1071" s="19">
        <v>0</v>
      </c>
      <c r="V1071" s="19">
        <v>0</v>
      </c>
      <c r="W1071" s="19">
        <v>0</v>
      </c>
      <c r="X1071" s="19">
        <v>0</v>
      </c>
      <c r="Y1071" s="19">
        <v>0</v>
      </c>
      <c r="Z1071" s="19">
        <v>0</v>
      </c>
      <c r="AA1071" s="19">
        <v>0</v>
      </c>
      <c r="AB1071" s="19">
        <v>0</v>
      </c>
      <c r="AC1071" s="19">
        <v>0</v>
      </c>
      <c r="AD1071" s="19">
        <v>0</v>
      </c>
      <c r="AE1071" s="19">
        <v>0</v>
      </c>
      <c r="AF1071" s="19">
        <v>0</v>
      </c>
      <c r="AG1071" s="19">
        <v>0</v>
      </c>
      <c r="AH1071" s="19">
        <v>0</v>
      </c>
      <c r="AI1071" s="19">
        <v>0</v>
      </c>
      <c r="AJ1071" s="19">
        <v>0</v>
      </c>
      <c r="AK1071" s="19">
        <v>0</v>
      </c>
      <c r="AL1071" s="19">
        <v>0</v>
      </c>
      <c r="AM1071" s="19">
        <v>0</v>
      </c>
      <c r="AN1071" s="19">
        <v>0</v>
      </c>
      <c r="AO1071" s="19">
        <v>0</v>
      </c>
      <c r="AP1071" s="19">
        <v>0</v>
      </c>
    </row>
    <row r="1072" spans="1:42" hidden="1">
      <c r="A1072" s="15" t="s">
        <v>1028</v>
      </c>
      <c r="B1072" s="16" t="s">
        <v>1029</v>
      </c>
      <c r="C1072" s="17" t="s">
        <v>200</v>
      </c>
      <c r="D1072" s="17" t="s">
        <v>224</v>
      </c>
      <c r="E1072" s="17" t="s">
        <v>1069</v>
      </c>
      <c r="F1072" s="18" t="s">
        <v>1073</v>
      </c>
      <c r="G1072" s="19">
        <v>0</v>
      </c>
      <c r="H1072" s="19">
        <v>0</v>
      </c>
      <c r="I1072" s="19">
        <v>0</v>
      </c>
      <c r="J1072" s="19">
        <v>0</v>
      </c>
      <c r="K1072" s="19">
        <v>0</v>
      </c>
      <c r="L1072" s="19">
        <v>0</v>
      </c>
      <c r="M1072" s="19">
        <v>0</v>
      </c>
      <c r="N1072" s="19">
        <v>0</v>
      </c>
      <c r="O1072" s="19">
        <v>0</v>
      </c>
      <c r="P1072" s="19">
        <v>0</v>
      </c>
      <c r="Q1072" s="19">
        <v>0</v>
      </c>
      <c r="R1072" s="19">
        <v>0</v>
      </c>
      <c r="S1072" s="19">
        <v>0</v>
      </c>
      <c r="T1072" s="19">
        <v>0</v>
      </c>
      <c r="U1072" s="19">
        <v>0</v>
      </c>
      <c r="V1072" s="19">
        <v>0</v>
      </c>
      <c r="W1072" s="19">
        <v>0</v>
      </c>
      <c r="X1072" s="19">
        <v>0</v>
      </c>
      <c r="Y1072" s="19">
        <v>0</v>
      </c>
      <c r="Z1072" s="19">
        <v>0</v>
      </c>
      <c r="AA1072" s="19">
        <v>0</v>
      </c>
      <c r="AB1072" s="19">
        <v>0</v>
      </c>
      <c r="AC1072" s="19">
        <v>0</v>
      </c>
      <c r="AD1072" s="19">
        <v>0</v>
      </c>
      <c r="AE1072" s="19">
        <v>0</v>
      </c>
      <c r="AF1072" s="19">
        <v>0</v>
      </c>
      <c r="AG1072" s="19">
        <v>0</v>
      </c>
      <c r="AH1072" s="19">
        <v>0</v>
      </c>
      <c r="AI1072" s="19">
        <v>0</v>
      </c>
      <c r="AJ1072" s="19">
        <v>0</v>
      </c>
      <c r="AK1072" s="19">
        <v>0</v>
      </c>
      <c r="AL1072" s="19">
        <v>0</v>
      </c>
      <c r="AM1072" s="19">
        <v>0</v>
      </c>
      <c r="AN1072" s="19">
        <v>0</v>
      </c>
      <c r="AO1072" s="19">
        <v>0</v>
      </c>
      <c r="AP1072" s="19">
        <v>0</v>
      </c>
    </row>
    <row r="1073" spans="1:42" hidden="1">
      <c r="A1073" s="15" t="s">
        <v>1028</v>
      </c>
      <c r="B1073" s="16" t="s">
        <v>1029</v>
      </c>
      <c r="C1073" s="17" t="s">
        <v>200</v>
      </c>
      <c r="D1073" s="17" t="s">
        <v>224</v>
      </c>
      <c r="E1073" s="17" t="s">
        <v>1069</v>
      </c>
      <c r="F1073" s="18" t="s">
        <v>1074</v>
      </c>
      <c r="G1073" s="19">
        <v>0</v>
      </c>
      <c r="H1073" s="19">
        <v>0</v>
      </c>
      <c r="I1073" s="19">
        <v>0</v>
      </c>
      <c r="J1073" s="19">
        <v>0</v>
      </c>
      <c r="K1073" s="19">
        <v>0</v>
      </c>
      <c r="L1073" s="19">
        <v>0</v>
      </c>
      <c r="M1073" s="19">
        <v>0</v>
      </c>
      <c r="N1073" s="19">
        <v>0</v>
      </c>
      <c r="O1073" s="19">
        <v>0</v>
      </c>
      <c r="P1073" s="19">
        <v>0</v>
      </c>
      <c r="Q1073" s="19">
        <v>0</v>
      </c>
      <c r="R1073" s="19">
        <v>0</v>
      </c>
      <c r="S1073" s="19">
        <v>0</v>
      </c>
      <c r="T1073" s="19">
        <v>0</v>
      </c>
      <c r="U1073" s="19">
        <v>0</v>
      </c>
      <c r="V1073" s="19">
        <v>0</v>
      </c>
      <c r="W1073" s="19">
        <v>0</v>
      </c>
      <c r="X1073" s="19">
        <v>0</v>
      </c>
      <c r="Y1073" s="19">
        <v>0</v>
      </c>
      <c r="Z1073" s="19">
        <v>0</v>
      </c>
      <c r="AA1073" s="19">
        <v>0</v>
      </c>
      <c r="AB1073" s="19">
        <v>0</v>
      </c>
      <c r="AC1073" s="19">
        <v>0</v>
      </c>
      <c r="AD1073" s="19">
        <v>0</v>
      </c>
      <c r="AE1073" s="19">
        <v>0</v>
      </c>
      <c r="AF1073" s="19">
        <v>0</v>
      </c>
      <c r="AG1073" s="19">
        <v>0</v>
      </c>
      <c r="AH1073" s="19">
        <v>0</v>
      </c>
      <c r="AI1073" s="19">
        <v>0</v>
      </c>
      <c r="AJ1073" s="19">
        <v>0</v>
      </c>
      <c r="AK1073" s="19">
        <v>0</v>
      </c>
      <c r="AL1073" s="19">
        <v>0</v>
      </c>
      <c r="AM1073" s="19">
        <v>0</v>
      </c>
      <c r="AN1073" s="19">
        <v>0</v>
      </c>
      <c r="AO1073" s="19">
        <v>0</v>
      </c>
      <c r="AP1073" s="19">
        <v>0</v>
      </c>
    </row>
    <row r="1074" spans="1:42" hidden="1">
      <c r="A1074" s="15" t="s">
        <v>1028</v>
      </c>
      <c r="B1074" s="16" t="s">
        <v>1029</v>
      </c>
      <c r="C1074" s="17" t="s">
        <v>200</v>
      </c>
      <c r="D1074" s="17" t="s">
        <v>224</v>
      </c>
      <c r="E1074" s="17" t="s">
        <v>1075</v>
      </c>
      <c r="F1074" s="18" t="s">
        <v>1076</v>
      </c>
      <c r="G1074" s="19">
        <v>0</v>
      </c>
      <c r="H1074" s="19">
        <v>0</v>
      </c>
      <c r="I1074" s="19">
        <v>0</v>
      </c>
      <c r="J1074" s="19">
        <v>0</v>
      </c>
      <c r="K1074" s="19">
        <v>0</v>
      </c>
      <c r="L1074" s="19">
        <v>0</v>
      </c>
      <c r="M1074" s="19">
        <v>0</v>
      </c>
      <c r="N1074" s="19">
        <v>0</v>
      </c>
      <c r="O1074" s="19">
        <v>0</v>
      </c>
      <c r="P1074" s="19">
        <v>0</v>
      </c>
      <c r="Q1074" s="19">
        <v>0</v>
      </c>
      <c r="R1074" s="19">
        <v>0</v>
      </c>
      <c r="S1074" s="19">
        <v>0</v>
      </c>
      <c r="T1074" s="19">
        <v>0</v>
      </c>
      <c r="U1074" s="19">
        <v>0</v>
      </c>
      <c r="V1074" s="19">
        <v>0</v>
      </c>
      <c r="W1074" s="19">
        <v>0</v>
      </c>
      <c r="X1074" s="19">
        <v>0</v>
      </c>
      <c r="Y1074" s="19">
        <v>0</v>
      </c>
      <c r="Z1074" s="19">
        <v>0</v>
      </c>
      <c r="AA1074" s="19">
        <v>0</v>
      </c>
      <c r="AB1074" s="19">
        <v>0</v>
      </c>
      <c r="AC1074" s="19">
        <v>0</v>
      </c>
      <c r="AD1074" s="19">
        <v>0</v>
      </c>
      <c r="AE1074" s="19">
        <v>0</v>
      </c>
      <c r="AF1074" s="19">
        <v>0</v>
      </c>
      <c r="AG1074" s="19">
        <v>0</v>
      </c>
      <c r="AH1074" s="19">
        <v>0</v>
      </c>
      <c r="AI1074" s="19">
        <v>0</v>
      </c>
      <c r="AJ1074" s="19">
        <v>0</v>
      </c>
      <c r="AK1074" s="19">
        <v>0</v>
      </c>
      <c r="AL1074" s="19">
        <v>0</v>
      </c>
      <c r="AM1074" s="19">
        <v>0</v>
      </c>
      <c r="AN1074" s="19">
        <v>0</v>
      </c>
      <c r="AO1074" s="19">
        <v>0</v>
      </c>
      <c r="AP1074" s="19">
        <v>0</v>
      </c>
    </row>
    <row r="1075" spans="1:42" hidden="1">
      <c r="A1075" s="15" t="s">
        <v>1028</v>
      </c>
      <c r="B1075" s="16" t="s">
        <v>1029</v>
      </c>
      <c r="C1075" s="17" t="s">
        <v>200</v>
      </c>
      <c r="D1075" s="17" t="s">
        <v>224</v>
      </c>
      <c r="E1075" s="17" t="s">
        <v>1077</v>
      </c>
      <c r="F1075" s="18" t="s">
        <v>1078</v>
      </c>
      <c r="G1075" s="19">
        <v>0</v>
      </c>
      <c r="H1075" s="19">
        <v>0</v>
      </c>
      <c r="I1075" s="19">
        <v>0</v>
      </c>
      <c r="J1075" s="19">
        <v>0</v>
      </c>
      <c r="K1075" s="19">
        <v>0</v>
      </c>
      <c r="L1075" s="19">
        <v>0</v>
      </c>
      <c r="M1075" s="19">
        <v>0</v>
      </c>
      <c r="N1075" s="19">
        <v>0</v>
      </c>
      <c r="O1075" s="19">
        <v>0</v>
      </c>
      <c r="P1075" s="19">
        <v>0</v>
      </c>
      <c r="Q1075" s="19">
        <v>0</v>
      </c>
      <c r="R1075" s="19">
        <v>0</v>
      </c>
      <c r="S1075" s="19">
        <v>0</v>
      </c>
      <c r="T1075" s="19">
        <v>0</v>
      </c>
      <c r="U1075" s="19">
        <v>0</v>
      </c>
      <c r="V1075" s="19">
        <v>0</v>
      </c>
      <c r="W1075" s="19">
        <v>0</v>
      </c>
      <c r="X1075" s="19">
        <v>0</v>
      </c>
      <c r="Y1075" s="19">
        <v>0</v>
      </c>
      <c r="Z1075" s="19">
        <v>0</v>
      </c>
      <c r="AA1075" s="19">
        <v>0</v>
      </c>
      <c r="AB1075" s="19">
        <v>0</v>
      </c>
      <c r="AC1075" s="19">
        <v>0</v>
      </c>
      <c r="AD1075" s="19">
        <v>0</v>
      </c>
      <c r="AE1075" s="19">
        <v>0</v>
      </c>
      <c r="AF1075" s="19">
        <v>0</v>
      </c>
      <c r="AG1075" s="19">
        <v>0</v>
      </c>
      <c r="AH1075" s="19">
        <v>0</v>
      </c>
      <c r="AI1075" s="19">
        <v>0</v>
      </c>
      <c r="AJ1075" s="19">
        <v>0</v>
      </c>
      <c r="AK1075" s="19">
        <v>0</v>
      </c>
      <c r="AL1075" s="19">
        <v>0</v>
      </c>
      <c r="AM1075" s="19">
        <v>0</v>
      </c>
      <c r="AN1075" s="19">
        <v>0</v>
      </c>
      <c r="AO1075" s="19">
        <v>0</v>
      </c>
      <c r="AP1075" s="19">
        <v>0</v>
      </c>
    </row>
    <row r="1076" spans="1:42" hidden="1">
      <c r="A1076" s="15" t="s">
        <v>1028</v>
      </c>
      <c r="B1076" s="16" t="s">
        <v>1029</v>
      </c>
      <c r="C1076" s="17" t="s">
        <v>200</v>
      </c>
      <c r="D1076" s="17" t="s">
        <v>224</v>
      </c>
      <c r="E1076" s="17" t="s">
        <v>1077</v>
      </c>
      <c r="F1076" s="18" t="s">
        <v>1079</v>
      </c>
      <c r="G1076" s="19">
        <v>0</v>
      </c>
      <c r="H1076" s="19">
        <v>0</v>
      </c>
      <c r="I1076" s="19">
        <v>0</v>
      </c>
      <c r="J1076" s="19">
        <v>0</v>
      </c>
      <c r="K1076" s="19">
        <v>0</v>
      </c>
      <c r="L1076" s="19">
        <v>0</v>
      </c>
      <c r="M1076" s="19">
        <v>0</v>
      </c>
      <c r="N1076" s="19">
        <v>0</v>
      </c>
      <c r="O1076" s="19">
        <v>0</v>
      </c>
      <c r="P1076" s="19">
        <v>0</v>
      </c>
      <c r="Q1076" s="19">
        <v>0</v>
      </c>
      <c r="R1076" s="19">
        <v>0</v>
      </c>
      <c r="S1076" s="19">
        <v>0</v>
      </c>
      <c r="T1076" s="19">
        <v>0</v>
      </c>
      <c r="U1076" s="19">
        <v>0</v>
      </c>
      <c r="V1076" s="19">
        <v>0</v>
      </c>
      <c r="W1076" s="19">
        <v>0</v>
      </c>
      <c r="X1076" s="19">
        <v>0</v>
      </c>
      <c r="Y1076" s="19">
        <v>0</v>
      </c>
      <c r="Z1076" s="19">
        <v>0</v>
      </c>
      <c r="AA1076" s="19">
        <v>0</v>
      </c>
      <c r="AB1076" s="19">
        <v>0</v>
      </c>
      <c r="AC1076" s="19">
        <v>0</v>
      </c>
      <c r="AD1076" s="19">
        <v>0</v>
      </c>
      <c r="AE1076" s="19">
        <v>0</v>
      </c>
      <c r="AF1076" s="19">
        <v>0</v>
      </c>
      <c r="AG1076" s="19">
        <v>0</v>
      </c>
      <c r="AH1076" s="19">
        <v>0</v>
      </c>
      <c r="AI1076" s="19">
        <v>0</v>
      </c>
      <c r="AJ1076" s="19">
        <v>0</v>
      </c>
      <c r="AK1076" s="19">
        <v>0</v>
      </c>
      <c r="AL1076" s="19">
        <v>0</v>
      </c>
      <c r="AM1076" s="19">
        <v>0</v>
      </c>
      <c r="AN1076" s="19">
        <v>0</v>
      </c>
      <c r="AO1076" s="19">
        <v>0</v>
      </c>
      <c r="AP1076" s="19">
        <v>0</v>
      </c>
    </row>
    <row r="1077" spans="1:42" hidden="1">
      <c r="A1077" s="15" t="s">
        <v>1028</v>
      </c>
      <c r="B1077" s="16" t="s">
        <v>1029</v>
      </c>
      <c r="C1077" s="17" t="s">
        <v>200</v>
      </c>
      <c r="D1077" s="17" t="s">
        <v>224</v>
      </c>
      <c r="E1077" s="17" t="s">
        <v>1077</v>
      </c>
      <c r="F1077" s="18" t="s">
        <v>1080</v>
      </c>
      <c r="G1077" s="19">
        <v>0</v>
      </c>
      <c r="H1077" s="19">
        <v>0</v>
      </c>
      <c r="I1077" s="19">
        <v>0</v>
      </c>
      <c r="J1077" s="19">
        <v>0</v>
      </c>
      <c r="K1077" s="19">
        <v>0</v>
      </c>
      <c r="L1077" s="19">
        <v>0</v>
      </c>
      <c r="M1077" s="19">
        <v>0</v>
      </c>
      <c r="N1077" s="19">
        <v>0</v>
      </c>
      <c r="O1077" s="19">
        <v>0</v>
      </c>
      <c r="P1077" s="19">
        <v>0</v>
      </c>
      <c r="Q1077" s="19">
        <v>0</v>
      </c>
      <c r="R1077" s="19">
        <v>0</v>
      </c>
      <c r="S1077" s="19">
        <v>0</v>
      </c>
      <c r="T1077" s="19">
        <v>0</v>
      </c>
      <c r="U1077" s="19">
        <v>0</v>
      </c>
      <c r="V1077" s="19">
        <v>0</v>
      </c>
      <c r="W1077" s="19">
        <v>0</v>
      </c>
      <c r="X1077" s="19">
        <v>0</v>
      </c>
      <c r="Y1077" s="19">
        <v>0</v>
      </c>
      <c r="Z1077" s="19">
        <v>0</v>
      </c>
      <c r="AA1077" s="19">
        <v>0</v>
      </c>
      <c r="AB1077" s="19">
        <v>0</v>
      </c>
      <c r="AC1077" s="19">
        <v>0</v>
      </c>
      <c r="AD1077" s="19">
        <v>0</v>
      </c>
      <c r="AE1077" s="19">
        <v>0</v>
      </c>
      <c r="AF1077" s="19">
        <v>0</v>
      </c>
      <c r="AG1077" s="19">
        <v>0</v>
      </c>
      <c r="AH1077" s="19">
        <v>0</v>
      </c>
      <c r="AI1077" s="19">
        <v>0</v>
      </c>
      <c r="AJ1077" s="19">
        <v>0</v>
      </c>
      <c r="AK1077" s="19">
        <v>0</v>
      </c>
      <c r="AL1077" s="19">
        <v>0</v>
      </c>
      <c r="AM1077" s="19">
        <v>0</v>
      </c>
      <c r="AN1077" s="19">
        <v>0</v>
      </c>
      <c r="AO1077" s="19">
        <v>0</v>
      </c>
      <c r="AP1077" s="19">
        <v>0</v>
      </c>
    </row>
    <row r="1078" spans="1:42" hidden="1">
      <c r="A1078" s="15" t="s">
        <v>1028</v>
      </c>
      <c r="B1078" s="16" t="s">
        <v>1029</v>
      </c>
      <c r="C1078" s="17" t="s">
        <v>200</v>
      </c>
      <c r="D1078" s="17" t="s">
        <v>224</v>
      </c>
      <c r="E1078" s="17" t="s">
        <v>1077</v>
      </c>
      <c r="F1078" s="18" t="s">
        <v>1081</v>
      </c>
      <c r="G1078" s="19">
        <v>0</v>
      </c>
      <c r="H1078" s="19">
        <v>0</v>
      </c>
      <c r="I1078" s="19">
        <v>0</v>
      </c>
      <c r="J1078" s="19">
        <v>0</v>
      </c>
      <c r="K1078" s="19">
        <v>0</v>
      </c>
      <c r="L1078" s="19">
        <v>0</v>
      </c>
      <c r="M1078" s="19">
        <v>0</v>
      </c>
      <c r="N1078" s="19">
        <v>0</v>
      </c>
      <c r="O1078" s="19">
        <v>0</v>
      </c>
      <c r="P1078" s="19">
        <v>0</v>
      </c>
      <c r="Q1078" s="19">
        <v>0</v>
      </c>
      <c r="R1078" s="19">
        <v>0</v>
      </c>
      <c r="S1078" s="19">
        <v>0</v>
      </c>
      <c r="T1078" s="19">
        <v>0</v>
      </c>
      <c r="U1078" s="19">
        <v>0</v>
      </c>
      <c r="V1078" s="19">
        <v>0</v>
      </c>
      <c r="W1078" s="19">
        <v>0</v>
      </c>
      <c r="X1078" s="19">
        <v>0</v>
      </c>
      <c r="Y1078" s="19">
        <v>0</v>
      </c>
      <c r="Z1078" s="19">
        <v>0</v>
      </c>
      <c r="AA1078" s="19">
        <v>0</v>
      </c>
      <c r="AB1078" s="19">
        <v>0</v>
      </c>
      <c r="AC1078" s="19">
        <v>0</v>
      </c>
      <c r="AD1078" s="19">
        <v>0</v>
      </c>
      <c r="AE1078" s="19">
        <v>0</v>
      </c>
      <c r="AF1078" s="19">
        <v>0</v>
      </c>
      <c r="AG1078" s="19">
        <v>0</v>
      </c>
      <c r="AH1078" s="19">
        <v>0</v>
      </c>
      <c r="AI1078" s="19">
        <v>0</v>
      </c>
      <c r="AJ1078" s="19">
        <v>0</v>
      </c>
      <c r="AK1078" s="19">
        <v>0</v>
      </c>
      <c r="AL1078" s="19">
        <v>0</v>
      </c>
      <c r="AM1078" s="19">
        <v>0</v>
      </c>
      <c r="AN1078" s="19">
        <v>0</v>
      </c>
      <c r="AO1078" s="19">
        <v>0</v>
      </c>
      <c r="AP1078" s="19">
        <v>0</v>
      </c>
    </row>
    <row r="1079" spans="1:42" hidden="1">
      <c r="A1079" s="15" t="s">
        <v>1028</v>
      </c>
      <c r="B1079" s="16" t="s">
        <v>1029</v>
      </c>
      <c r="C1079" s="17" t="s">
        <v>200</v>
      </c>
      <c r="D1079" s="17" t="s">
        <v>224</v>
      </c>
      <c r="E1079" s="17" t="s">
        <v>232</v>
      </c>
      <c r="F1079" s="18" t="s">
        <v>1082</v>
      </c>
      <c r="G1079" s="19">
        <v>-0.27030955616153796</v>
      </c>
      <c r="H1079" s="19">
        <v>-0.20701135242419824</v>
      </c>
      <c r="I1079" s="19">
        <v>-0.15853564572791531</v>
      </c>
      <c r="J1079" s="19">
        <v>-0.12141146208670014</v>
      </c>
      <c r="K1079" s="19">
        <v>-9.2980623116953973E-2</v>
      </c>
      <c r="L1079" s="19">
        <v>-7.1207414247621378E-2</v>
      </c>
      <c r="M1079" s="19">
        <v>-5.4532822795288462E-2</v>
      </c>
      <c r="N1079" s="19">
        <v>-4.1762909009459941E-2</v>
      </c>
      <c r="O1079" s="19">
        <v>-3.1983317193752907E-2</v>
      </c>
      <c r="P1079" s="19">
        <v>-2.4493805699322826E-2</v>
      </c>
      <c r="Q1079" s="19">
        <v>1513713.2161305004</v>
      </c>
      <c r="R1079" s="19">
        <v>449642.22566362243</v>
      </c>
      <c r="S1079" s="19">
        <v>-1.100156725589517E-2</v>
      </c>
      <c r="T1079" s="19">
        <v>-8.4253377822411223E-3</v>
      </c>
      <c r="U1079" s="19">
        <v>-6.4523822009833979E-3</v>
      </c>
      <c r="V1079" s="19">
        <v>-4.9414322776852523E-3</v>
      </c>
      <c r="W1079" s="19">
        <v>-3.7843004636687804E-3</v>
      </c>
      <c r="X1079" s="19">
        <v>-2.898133414474759E-3</v>
      </c>
      <c r="Y1079" s="19">
        <v>-2.219479496602218E-3</v>
      </c>
      <c r="Z1079" s="19">
        <v>-1.6997455021339699E-3</v>
      </c>
      <c r="AA1079" s="19">
        <v>-1.3017172613883628E-3</v>
      </c>
      <c r="AB1079" s="19">
        <v>-9.9689502132470722E-4</v>
      </c>
      <c r="AC1079" s="19">
        <v>-7.6345279656354805E-4</v>
      </c>
      <c r="AD1079" s="19">
        <v>-5.8467557778167883E-4</v>
      </c>
      <c r="AE1079" s="19">
        <v>-4.4776249794755384E-4</v>
      </c>
      <c r="AF1079" s="19">
        <v>-3.4291026030011082E-4</v>
      </c>
      <c r="AG1079" s="19">
        <v>-2.6261119937039194E-4</v>
      </c>
      <c r="AH1079" s="19">
        <v>-2.0111571457324934E-4</v>
      </c>
      <c r="AI1079" s="19">
        <v>-1.5402058535691284E-4</v>
      </c>
      <c r="AJ1079" s="19">
        <v>-1.1795369031218117E-4</v>
      </c>
      <c r="AK1079" s="19">
        <v>-9.0332555392002247E-5</v>
      </c>
      <c r="AL1079" s="19">
        <v>-6.9179442729198527E-5</v>
      </c>
      <c r="AM1079" s="19">
        <v>-5.29797399791723E-5</v>
      </c>
      <c r="AN1079" s="19">
        <v>-4.0573510533296356E-5</v>
      </c>
      <c r="AO1079" s="19">
        <v>-3.1072439344599984E-5</v>
      </c>
      <c r="AP1079" s="19">
        <v>-2.379622749260302E-5</v>
      </c>
    </row>
    <row r="1080" spans="1:42" hidden="1">
      <c r="A1080" s="15" t="s">
        <v>1028</v>
      </c>
      <c r="B1080" s="16" t="s">
        <v>1029</v>
      </c>
      <c r="C1080" s="17" t="s">
        <v>200</v>
      </c>
      <c r="D1080" s="17" t="s">
        <v>224</v>
      </c>
      <c r="E1080" s="17" t="s">
        <v>232</v>
      </c>
      <c r="F1080" s="18" t="s">
        <v>1083</v>
      </c>
      <c r="G1080" s="19">
        <v>0</v>
      </c>
      <c r="H1080" s="19">
        <v>0</v>
      </c>
      <c r="I1080" s="19">
        <v>0</v>
      </c>
      <c r="J1080" s="19">
        <v>88098.076398511432</v>
      </c>
      <c r="K1080" s="19">
        <v>0</v>
      </c>
      <c r="L1080" s="19">
        <v>0</v>
      </c>
      <c r="M1080" s="19">
        <v>0</v>
      </c>
      <c r="N1080" s="19">
        <v>0</v>
      </c>
      <c r="O1080" s="19">
        <v>0</v>
      </c>
      <c r="P1080" s="19">
        <v>0</v>
      </c>
      <c r="Q1080" s="19">
        <v>0</v>
      </c>
      <c r="R1080" s="19">
        <v>0</v>
      </c>
      <c r="S1080" s="19">
        <v>0</v>
      </c>
      <c r="T1080" s="19">
        <v>0</v>
      </c>
      <c r="U1080" s="19">
        <v>0</v>
      </c>
      <c r="V1080" s="19">
        <v>0</v>
      </c>
      <c r="W1080" s="19">
        <v>0</v>
      </c>
      <c r="X1080" s="19">
        <v>0</v>
      </c>
      <c r="Y1080" s="19">
        <v>0</v>
      </c>
      <c r="Z1080" s="19">
        <v>0</v>
      </c>
      <c r="AA1080" s="19">
        <v>0</v>
      </c>
      <c r="AB1080" s="19">
        <v>0</v>
      </c>
      <c r="AC1080" s="19">
        <v>0</v>
      </c>
      <c r="AD1080" s="19">
        <v>0</v>
      </c>
      <c r="AE1080" s="19">
        <v>0</v>
      </c>
      <c r="AF1080" s="19">
        <v>0</v>
      </c>
      <c r="AG1080" s="19">
        <v>0</v>
      </c>
      <c r="AH1080" s="19">
        <v>0</v>
      </c>
      <c r="AI1080" s="19">
        <v>0</v>
      </c>
      <c r="AJ1080" s="19">
        <v>0</v>
      </c>
      <c r="AK1080" s="19">
        <v>0</v>
      </c>
      <c r="AL1080" s="19">
        <v>0</v>
      </c>
      <c r="AM1080" s="19">
        <v>0</v>
      </c>
      <c r="AN1080" s="19">
        <v>0</v>
      </c>
      <c r="AO1080" s="19">
        <v>0</v>
      </c>
      <c r="AP1080" s="19">
        <v>0</v>
      </c>
    </row>
    <row r="1081" spans="1:42" hidden="1">
      <c r="A1081" s="15" t="s">
        <v>1028</v>
      </c>
      <c r="B1081" s="16" t="s">
        <v>1029</v>
      </c>
      <c r="C1081" s="17" t="s">
        <v>200</v>
      </c>
      <c r="D1081" s="17" t="s">
        <v>224</v>
      </c>
      <c r="E1081" s="17" t="s">
        <v>232</v>
      </c>
      <c r="F1081" s="18" t="s">
        <v>1084</v>
      </c>
      <c r="G1081" s="19">
        <v>0</v>
      </c>
      <c r="H1081" s="19">
        <v>0</v>
      </c>
      <c r="I1081" s="19">
        <v>0</v>
      </c>
      <c r="J1081" s="19">
        <v>0</v>
      </c>
      <c r="K1081" s="19">
        <v>0</v>
      </c>
      <c r="L1081" s="19">
        <v>0</v>
      </c>
      <c r="M1081" s="19">
        <v>0</v>
      </c>
      <c r="N1081" s="19">
        <v>0</v>
      </c>
      <c r="O1081" s="19">
        <v>0</v>
      </c>
      <c r="P1081" s="19">
        <v>0</v>
      </c>
      <c r="Q1081" s="19">
        <v>6917.1175760615752</v>
      </c>
      <c r="R1081" s="19">
        <v>0</v>
      </c>
      <c r="S1081" s="19">
        <v>0</v>
      </c>
      <c r="T1081" s="19">
        <v>0</v>
      </c>
      <c r="U1081" s="19">
        <v>0</v>
      </c>
      <c r="V1081" s="19">
        <v>0</v>
      </c>
      <c r="W1081" s="19">
        <v>0</v>
      </c>
      <c r="X1081" s="19">
        <v>0</v>
      </c>
      <c r="Y1081" s="19">
        <v>0</v>
      </c>
      <c r="Z1081" s="19">
        <v>0</v>
      </c>
      <c r="AA1081" s="19">
        <v>0</v>
      </c>
      <c r="AB1081" s="19">
        <v>0</v>
      </c>
      <c r="AC1081" s="19">
        <v>0</v>
      </c>
      <c r="AD1081" s="19">
        <v>0</v>
      </c>
      <c r="AE1081" s="19">
        <v>0</v>
      </c>
      <c r="AF1081" s="19">
        <v>0</v>
      </c>
      <c r="AG1081" s="19">
        <v>0</v>
      </c>
      <c r="AH1081" s="19">
        <v>0</v>
      </c>
      <c r="AI1081" s="19">
        <v>0</v>
      </c>
      <c r="AJ1081" s="19">
        <v>0</v>
      </c>
      <c r="AK1081" s="19">
        <v>0</v>
      </c>
      <c r="AL1081" s="19">
        <v>0</v>
      </c>
      <c r="AM1081" s="19">
        <v>0</v>
      </c>
      <c r="AN1081" s="19">
        <v>0</v>
      </c>
      <c r="AO1081" s="19">
        <v>0</v>
      </c>
      <c r="AP1081" s="19">
        <v>0</v>
      </c>
    </row>
    <row r="1082" spans="1:42" hidden="1">
      <c r="A1082" s="15" t="s">
        <v>1028</v>
      </c>
      <c r="B1082" s="16" t="s">
        <v>1029</v>
      </c>
      <c r="C1082" s="17" t="s">
        <v>200</v>
      </c>
      <c r="D1082" s="17" t="s">
        <v>734</v>
      </c>
      <c r="E1082" s="17" t="s">
        <v>232</v>
      </c>
      <c r="F1082" s="18" t="s">
        <v>1085</v>
      </c>
      <c r="G1082" s="19">
        <v>0</v>
      </c>
      <c r="H1082" s="19">
        <v>0</v>
      </c>
      <c r="I1082" s="19">
        <v>0</v>
      </c>
      <c r="J1082" s="19">
        <v>0</v>
      </c>
      <c r="K1082" s="19">
        <v>0</v>
      </c>
      <c r="L1082" s="19">
        <v>0</v>
      </c>
      <c r="M1082" s="19">
        <v>0</v>
      </c>
      <c r="N1082" s="19">
        <v>0</v>
      </c>
      <c r="O1082" s="19">
        <v>0</v>
      </c>
      <c r="P1082" s="19">
        <v>0</v>
      </c>
      <c r="Q1082" s="19">
        <v>0</v>
      </c>
      <c r="R1082" s="19">
        <v>0</v>
      </c>
      <c r="S1082" s="19">
        <v>0</v>
      </c>
      <c r="T1082" s="19">
        <v>0</v>
      </c>
      <c r="U1082" s="19">
        <v>0</v>
      </c>
      <c r="V1082" s="19">
        <v>0</v>
      </c>
      <c r="W1082" s="19">
        <v>0</v>
      </c>
      <c r="X1082" s="19">
        <v>0</v>
      </c>
      <c r="Y1082" s="19">
        <v>0</v>
      </c>
      <c r="Z1082" s="19">
        <v>0</v>
      </c>
      <c r="AA1082" s="19">
        <v>0</v>
      </c>
      <c r="AB1082" s="19">
        <v>0</v>
      </c>
      <c r="AC1082" s="19">
        <v>0</v>
      </c>
      <c r="AD1082" s="19">
        <v>0</v>
      </c>
      <c r="AE1082" s="19">
        <v>0</v>
      </c>
      <c r="AF1082" s="19">
        <v>0</v>
      </c>
      <c r="AG1082" s="19">
        <v>0</v>
      </c>
      <c r="AH1082" s="19">
        <v>0</v>
      </c>
      <c r="AI1082" s="19">
        <v>0</v>
      </c>
      <c r="AJ1082" s="19">
        <v>0</v>
      </c>
      <c r="AK1082" s="19">
        <v>0</v>
      </c>
      <c r="AL1082" s="19">
        <v>0</v>
      </c>
      <c r="AM1082" s="19">
        <v>0</v>
      </c>
      <c r="AN1082" s="19">
        <v>0</v>
      </c>
      <c r="AO1082" s="19">
        <v>0</v>
      </c>
      <c r="AP1082" s="19">
        <v>0</v>
      </c>
    </row>
    <row r="1083" spans="1:42" hidden="1">
      <c r="A1083" s="15" t="s">
        <v>1028</v>
      </c>
      <c r="B1083" s="16" t="s">
        <v>1029</v>
      </c>
      <c r="C1083" s="17" t="s">
        <v>200</v>
      </c>
      <c r="D1083" s="17" t="s">
        <v>736</v>
      </c>
      <c r="E1083" s="17" t="s">
        <v>232</v>
      </c>
      <c r="F1083" s="18" t="s">
        <v>1086</v>
      </c>
      <c r="G1083" s="19">
        <v>0</v>
      </c>
      <c r="H1083" s="19">
        <v>0</v>
      </c>
      <c r="I1083" s="19">
        <v>0</v>
      </c>
      <c r="J1083" s="19">
        <v>738510.57912277046</v>
      </c>
      <c r="K1083" s="19">
        <v>0</v>
      </c>
      <c r="L1083" s="19">
        <v>0</v>
      </c>
      <c r="M1083" s="19">
        <v>0</v>
      </c>
      <c r="N1083" s="19">
        <v>0</v>
      </c>
      <c r="O1083" s="19">
        <v>0</v>
      </c>
      <c r="P1083" s="19">
        <v>0</v>
      </c>
      <c r="Q1083" s="19">
        <v>0</v>
      </c>
      <c r="R1083" s="19">
        <v>0</v>
      </c>
      <c r="S1083" s="19">
        <v>0</v>
      </c>
      <c r="T1083" s="19">
        <v>0</v>
      </c>
      <c r="U1083" s="19">
        <v>0</v>
      </c>
      <c r="V1083" s="19">
        <v>0</v>
      </c>
      <c r="W1083" s="19">
        <v>0</v>
      </c>
      <c r="X1083" s="19">
        <v>0</v>
      </c>
      <c r="Y1083" s="19">
        <v>0</v>
      </c>
      <c r="Z1083" s="19">
        <v>0</v>
      </c>
      <c r="AA1083" s="19">
        <v>0</v>
      </c>
      <c r="AB1083" s="19">
        <v>0</v>
      </c>
      <c r="AC1083" s="19">
        <v>0</v>
      </c>
      <c r="AD1083" s="19">
        <v>0</v>
      </c>
      <c r="AE1083" s="19">
        <v>0</v>
      </c>
      <c r="AF1083" s="19">
        <v>0</v>
      </c>
      <c r="AG1083" s="19">
        <v>0</v>
      </c>
      <c r="AH1083" s="19">
        <v>0</v>
      </c>
      <c r="AI1083" s="19">
        <v>0</v>
      </c>
      <c r="AJ1083" s="19">
        <v>0</v>
      </c>
      <c r="AK1083" s="19">
        <v>0</v>
      </c>
      <c r="AL1083" s="19">
        <v>0</v>
      </c>
      <c r="AM1083" s="19">
        <v>0</v>
      </c>
      <c r="AN1083" s="19">
        <v>0</v>
      </c>
      <c r="AO1083" s="19">
        <v>0</v>
      </c>
      <c r="AP1083" s="19">
        <v>0</v>
      </c>
    </row>
    <row r="1084" spans="1:42" hidden="1">
      <c r="A1084" s="15" t="s">
        <v>1028</v>
      </c>
      <c r="B1084" s="16" t="s">
        <v>1029</v>
      </c>
      <c r="C1084" s="17" t="s">
        <v>200</v>
      </c>
      <c r="D1084" s="17" t="s">
        <v>240</v>
      </c>
      <c r="E1084" s="17" t="s">
        <v>232</v>
      </c>
      <c r="F1084" s="18" t="s">
        <v>1087</v>
      </c>
      <c r="G1084" s="19">
        <v>0</v>
      </c>
      <c r="H1084" s="19">
        <v>0</v>
      </c>
      <c r="I1084" s="19">
        <v>0</v>
      </c>
      <c r="J1084" s="19">
        <v>0</v>
      </c>
      <c r="K1084" s="19">
        <v>0</v>
      </c>
      <c r="L1084" s="19">
        <v>0</v>
      </c>
      <c r="M1084" s="19">
        <v>0</v>
      </c>
      <c r="N1084" s="19">
        <v>0</v>
      </c>
      <c r="O1084" s="19">
        <v>0</v>
      </c>
      <c r="P1084" s="19">
        <v>0</v>
      </c>
      <c r="Q1084" s="19">
        <v>0</v>
      </c>
      <c r="R1084" s="19">
        <v>0</v>
      </c>
      <c r="S1084" s="19">
        <v>0</v>
      </c>
      <c r="T1084" s="19">
        <v>0</v>
      </c>
      <c r="U1084" s="19">
        <v>0</v>
      </c>
      <c r="V1084" s="19">
        <v>0</v>
      </c>
      <c r="W1084" s="19">
        <v>0</v>
      </c>
      <c r="X1084" s="19">
        <v>0</v>
      </c>
      <c r="Y1084" s="19">
        <v>0</v>
      </c>
      <c r="Z1084" s="19">
        <v>0</v>
      </c>
      <c r="AA1084" s="19">
        <v>0</v>
      </c>
      <c r="AB1084" s="19">
        <v>0</v>
      </c>
      <c r="AC1084" s="19">
        <v>0</v>
      </c>
      <c r="AD1084" s="19">
        <v>0</v>
      </c>
      <c r="AE1084" s="19">
        <v>0</v>
      </c>
      <c r="AF1084" s="19">
        <v>0</v>
      </c>
      <c r="AG1084" s="19">
        <v>0</v>
      </c>
      <c r="AH1084" s="19">
        <v>0</v>
      </c>
      <c r="AI1084" s="19">
        <v>0</v>
      </c>
      <c r="AJ1084" s="19">
        <v>0</v>
      </c>
      <c r="AK1084" s="19">
        <v>0</v>
      </c>
      <c r="AL1084" s="19">
        <v>0</v>
      </c>
      <c r="AM1084" s="19">
        <v>0</v>
      </c>
      <c r="AN1084" s="19">
        <v>0</v>
      </c>
      <c r="AO1084" s="19">
        <v>0</v>
      </c>
      <c r="AP1084" s="19">
        <v>0</v>
      </c>
    </row>
    <row r="1085" spans="1:42" hidden="1">
      <c r="A1085" s="15" t="s">
        <v>1028</v>
      </c>
      <c r="B1085" s="16" t="s">
        <v>1029</v>
      </c>
      <c r="C1085" s="17" t="s">
        <v>200</v>
      </c>
      <c r="D1085" s="17" t="s">
        <v>759</v>
      </c>
      <c r="E1085" s="17" t="s">
        <v>1053</v>
      </c>
      <c r="F1085" s="18" t="s">
        <v>1088</v>
      </c>
      <c r="G1085" s="19">
        <v>0</v>
      </c>
      <c r="H1085" s="19">
        <v>0</v>
      </c>
      <c r="I1085" s="19">
        <v>0</v>
      </c>
      <c r="J1085" s="19">
        <v>0</v>
      </c>
      <c r="K1085" s="19">
        <v>0</v>
      </c>
      <c r="L1085" s="19">
        <v>0</v>
      </c>
      <c r="M1085" s="19">
        <v>0</v>
      </c>
      <c r="N1085" s="19">
        <v>0</v>
      </c>
      <c r="O1085" s="19">
        <v>0</v>
      </c>
      <c r="P1085" s="19">
        <v>0</v>
      </c>
      <c r="Q1085" s="19">
        <v>0</v>
      </c>
      <c r="R1085" s="19">
        <v>0</v>
      </c>
      <c r="S1085" s="19">
        <v>0</v>
      </c>
      <c r="T1085" s="19">
        <v>0</v>
      </c>
      <c r="U1085" s="19">
        <v>0</v>
      </c>
      <c r="V1085" s="19">
        <v>0</v>
      </c>
      <c r="W1085" s="19">
        <v>0</v>
      </c>
      <c r="X1085" s="19">
        <v>0</v>
      </c>
      <c r="Y1085" s="19">
        <v>0</v>
      </c>
      <c r="Z1085" s="19">
        <v>0</v>
      </c>
      <c r="AA1085" s="19">
        <v>0</v>
      </c>
      <c r="AB1085" s="19">
        <v>0</v>
      </c>
      <c r="AC1085" s="19">
        <v>0</v>
      </c>
      <c r="AD1085" s="19">
        <v>0</v>
      </c>
      <c r="AE1085" s="19">
        <v>0</v>
      </c>
      <c r="AF1085" s="19">
        <v>0</v>
      </c>
      <c r="AG1085" s="19">
        <v>0</v>
      </c>
      <c r="AH1085" s="19">
        <v>0</v>
      </c>
      <c r="AI1085" s="19">
        <v>0</v>
      </c>
      <c r="AJ1085" s="19">
        <v>0</v>
      </c>
      <c r="AK1085" s="19">
        <v>0</v>
      </c>
      <c r="AL1085" s="19">
        <v>0</v>
      </c>
      <c r="AM1085" s="19">
        <v>0</v>
      </c>
      <c r="AN1085" s="19">
        <v>0</v>
      </c>
      <c r="AO1085" s="19">
        <v>0</v>
      </c>
      <c r="AP1085" s="19">
        <v>0</v>
      </c>
    </row>
    <row r="1086" spans="1:42" hidden="1">
      <c r="A1086" s="15" t="s">
        <v>1028</v>
      </c>
      <c r="B1086" s="16" t="s">
        <v>1029</v>
      </c>
      <c r="C1086" s="17" t="s">
        <v>211</v>
      </c>
      <c r="D1086" s="17" t="s">
        <v>224</v>
      </c>
      <c r="E1086" s="17" t="s">
        <v>1030</v>
      </c>
      <c r="F1086" s="18" t="s">
        <v>1031</v>
      </c>
      <c r="G1086" s="19">
        <v>0</v>
      </c>
      <c r="H1086" s="19">
        <v>0</v>
      </c>
      <c r="I1086" s="19">
        <v>0</v>
      </c>
      <c r="J1086" s="19">
        <v>0</v>
      </c>
      <c r="K1086" s="19">
        <v>0</v>
      </c>
      <c r="L1086" s="19">
        <v>0</v>
      </c>
      <c r="M1086" s="19">
        <v>0</v>
      </c>
      <c r="N1086" s="19">
        <v>0</v>
      </c>
      <c r="O1086" s="19">
        <v>0</v>
      </c>
      <c r="P1086" s="19">
        <v>0</v>
      </c>
      <c r="Q1086" s="19">
        <v>0</v>
      </c>
      <c r="R1086" s="19">
        <v>0</v>
      </c>
      <c r="S1086" s="19">
        <v>0</v>
      </c>
      <c r="T1086" s="19">
        <v>0</v>
      </c>
      <c r="U1086" s="19">
        <v>0</v>
      </c>
      <c r="V1086" s="19">
        <v>0</v>
      </c>
      <c r="W1086" s="19">
        <v>0</v>
      </c>
      <c r="X1086" s="19">
        <v>0</v>
      </c>
      <c r="Y1086" s="19">
        <v>0</v>
      </c>
      <c r="Z1086" s="19">
        <v>0</v>
      </c>
      <c r="AA1086" s="19">
        <v>0</v>
      </c>
      <c r="AB1086" s="19">
        <v>0</v>
      </c>
      <c r="AC1086" s="19">
        <v>0</v>
      </c>
      <c r="AD1086" s="19">
        <v>0</v>
      </c>
      <c r="AE1086" s="19">
        <v>0</v>
      </c>
      <c r="AF1086" s="19">
        <v>0</v>
      </c>
      <c r="AG1086" s="19">
        <v>0</v>
      </c>
      <c r="AH1086" s="19">
        <v>0</v>
      </c>
      <c r="AI1086" s="19">
        <v>0</v>
      </c>
      <c r="AJ1086" s="19">
        <v>0</v>
      </c>
      <c r="AK1086" s="19">
        <v>0</v>
      </c>
      <c r="AL1086" s="19">
        <v>0</v>
      </c>
      <c r="AM1086" s="19">
        <v>0</v>
      </c>
      <c r="AN1086" s="19">
        <v>0</v>
      </c>
      <c r="AO1086" s="19">
        <v>0</v>
      </c>
      <c r="AP1086" s="19">
        <v>0</v>
      </c>
    </row>
    <row r="1087" spans="1:42" hidden="1">
      <c r="A1087" s="15" t="s">
        <v>1028</v>
      </c>
      <c r="B1087" s="16" t="s">
        <v>1029</v>
      </c>
      <c r="C1087" s="17" t="s">
        <v>211</v>
      </c>
      <c r="D1087" s="17" t="s">
        <v>224</v>
      </c>
      <c r="E1087" s="17" t="s">
        <v>1030</v>
      </c>
      <c r="F1087" s="18" t="s">
        <v>1032</v>
      </c>
      <c r="G1087" s="19">
        <v>0</v>
      </c>
      <c r="H1087" s="19">
        <v>0</v>
      </c>
      <c r="I1087" s="19">
        <v>0</v>
      </c>
      <c r="J1087" s="19">
        <v>0</v>
      </c>
      <c r="K1087" s="19">
        <v>0</v>
      </c>
      <c r="L1087" s="19">
        <v>0</v>
      </c>
      <c r="M1087" s="19">
        <v>0</v>
      </c>
      <c r="N1087" s="19">
        <v>0</v>
      </c>
      <c r="O1087" s="19">
        <v>0</v>
      </c>
      <c r="P1087" s="19">
        <v>0</v>
      </c>
      <c r="Q1087" s="19">
        <v>0</v>
      </c>
      <c r="R1087" s="19">
        <v>0</v>
      </c>
      <c r="S1087" s="19">
        <v>0</v>
      </c>
      <c r="T1087" s="19">
        <v>0</v>
      </c>
      <c r="U1087" s="19">
        <v>0</v>
      </c>
      <c r="V1087" s="19">
        <v>0</v>
      </c>
      <c r="W1087" s="19">
        <v>0</v>
      </c>
      <c r="X1087" s="19">
        <v>0</v>
      </c>
      <c r="Y1087" s="19">
        <v>0</v>
      </c>
      <c r="Z1087" s="19">
        <v>0</v>
      </c>
      <c r="AA1087" s="19">
        <v>0</v>
      </c>
      <c r="AB1087" s="19">
        <v>0</v>
      </c>
      <c r="AC1087" s="19">
        <v>0</v>
      </c>
      <c r="AD1087" s="19">
        <v>0</v>
      </c>
      <c r="AE1087" s="19">
        <v>0</v>
      </c>
      <c r="AF1087" s="19">
        <v>0</v>
      </c>
      <c r="AG1087" s="19">
        <v>0</v>
      </c>
      <c r="AH1087" s="19">
        <v>0</v>
      </c>
      <c r="AI1087" s="19">
        <v>0</v>
      </c>
      <c r="AJ1087" s="19">
        <v>0</v>
      </c>
      <c r="AK1087" s="19">
        <v>0</v>
      </c>
      <c r="AL1087" s="19">
        <v>0</v>
      </c>
      <c r="AM1087" s="19">
        <v>0</v>
      </c>
      <c r="AN1087" s="19">
        <v>0</v>
      </c>
      <c r="AO1087" s="19">
        <v>0</v>
      </c>
      <c r="AP1087" s="19">
        <v>0</v>
      </c>
    </row>
    <row r="1088" spans="1:42" hidden="1">
      <c r="A1088" s="15" t="s">
        <v>1028</v>
      </c>
      <c r="B1088" s="16" t="s">
        <v>1029</v>
      </c>
      <c r="C1088" s="17" t="s">
        <v>211</v>
      </c>
      <c r="D1088" s="17" t="s">
        <v>224</v>
      </c>
      <c r="E1088" s="17" t="s">
        <v>1030</v>
      </c>
      <c r="F1088" s="18" t="s">
        <v>1033</v>
      </c>
      <c r="G1088" s="19">
        <v>0</v>
      </c>
      <c r="H1088" s="19">
        <v>0</v>
      </c>
      <c r="I1088" s="19">
        <v>0</v>
      </c>
      <c r="J1088" s="19">
        <v>0</v>
      </c>
      <c r="K1088" s="19">
        <v>0</v>
      </c>
      <c r="L1088" s="19">
        <v>0</v>
      </c>
      <c r="M1088" s="19">
        <v>0</v>
      </c>
      <c r="N1088" s="19">
        <v>0</v>
      </c>
      <c r="O1088" s="19">
        <v>0</v>
      </c>
      <c r="P1088" s="19">
        <v>0</v>
      </c>
      <c r="Q1088" s="19">
        <v>0</v>
      </c>
      <c r="R1088" s="19">
        <v>0</v>
      </c>
      <c r="S1088" s="19">
        <v>0</v>
      </c>
      <c r="T1088" s="19">
        <v>0</v>
      </c>
      <c r="U1088" s="19">
        <v>0</v>
      </c>
      <c r="V1088" s="19">
        <v>0</v>
      </c>
      <c r="W1088" s="19">
        <v>0</v>
      </c>
      <c r="X1088" s="19">
        <v>0</v>
      </c>
      <c r="Y1088" s="19">
        <v>0</v>
      </c>
      <c r="Z1088" s="19">
        <v>0</v>
      </c>
      <c r="AA1088" s="19">
        <v>0</v>
      </c>
      <c r="AB1088" s="19">
        <v>0</v>
      </c>
      <c r="AC1088" s="19">
        <v>0</v>
      </c>
      <c r="AD1088" s="19">
        <v>0</v>
      </c>
      <c r="AE1088" s="19">
        <v>0</v>
      </c>
      <c r="AF1088" s="19">
        <v>0</v>
      </c>
      <c r="AG1088" s="19">
        <v>0</v>
      </c>
      <c r="AH1088" s="19">
        <v>0</v>
      </c>
      <c r="AI1088" s="19">
        <v>0</v>
      </c>
      <c r="AJ1088" s="19">
        <v>0</v>
      </c>
      <c r="AK1088" s="19">
        <v>0</v>
      </c>
      <c r="AL1088" s="19">
        <v>0</v>
      </c>
      <c r="AM1088" s="19">
        <v>0</v>
      </c>
      <c r="AN1088" s="19">
        <v>0</v>
      </c>
      <c r="AO1088" s="19">
        <v>0</v>
      </c>
      <c r="AP1088" s="19">
        <v>0</v>
      </c>
    </row>
    <row r="1089" spans="1:42" hidden="1">
      <c r="A1089" s="15" t="s">
        <v>1028</v>
      </c>
      <c r="B1089" s="16" t="s">
        <v>1029</v>
      </c>
      <c r="C1089" s="17" t="s">
        <v>211</v>
      </c>
      <c r="D1089" s="17" t="s">
        <v>224</v>
      </c>
      <c r="E1089" s="17" t="s">
        <v>1030</v>
      </c>
      <c r="F1089" s="18" t="s">
        <v>1034</v>
      </c>
      <c r="G1089" s="19">
        <v>0</v>
      </c>
      <c r="H1089" s="19">
        <v>0</v>
      </c>
      <c r="I1089" s="19">
        <v>0</v>
      </c>
      <c r="J1089" s="19">
        <v>0</v>
      </c>
      <c r="K1089" s="19">
        <v>0</v>
      </c>
      <c r="L1089" s="19">
        <v>0</v>
      </c>
      <c r="M1089" s="19">
        <v>0</v>
      </c>
      <c r="N1089" s="19">
        <v>0</v>
      </c>
      <c r="O1089" s="19">
        <v>0</v>
      </c>
      <c r="P1089" s="19">
        <v>0</v>
      </c>
      <c r="Q1089" s="19">
        <v>0</v>
      </c>
      <c r="R1089" s="19">
        <v>0</v>
      </c>
      <c r="S1089" s="19">
        <v>0</v>
      </c>
      <c r="T1089" s="19">
        <v>0</v>
      </c>
      <c r="U1089" s="19">
        <v>0</v>
      </c>
      <c r="V1089" s="19">
        <v>0</v>
      </c>
      <c r="W1089" s="19">
        <v>0</v>
      </c>
      <c r="X1089" s="19">
        <v>0</v>
      </c>
      <c r="Y1089" s="19">
        <v>0</v>
      </c>
      <c r="Z1089" s="19">
        <v>0</v>
      </c>
      <c r="AA1089" s="19">
        <v>0</v>
      </c>
      <c r="AB1089" s="19">
        <v>0</v>
      </c>
      <c r="AC1089" s="19">
        <v>0</v>
      </c>
      <c r="AD1089" s="19">
        <v>0</v>
      </c>
      <c r="AE1089" s="19">
        <v>0</v>
      </c>
      <c r="AF1089" s="19">
        <v>0</v>
      </c>
      <c r="AG1089" s="19">
        <v>0</v>
      </c>
      <c r="AH1089" s="19">
        <v>0</v>
      </c>
      <c r="AI1089" s="19">
        <v>0</v>
      </c>
      <c r="AJ1089" s="19">
        <v>0</v>
      </c>
      <c r="AK1089" s="19">
        <v>0</v>
      </c>
      <c r="AL1089" s="19">
        <v>0</v>
      </c>
      <c r="AM1089" s="19">
        <v>0</v>
      </c>
      <c r="AN1089" s="19">
        <v>0</v>
      </c>
      <c r="AO1089" s="19">
        <v>0</v>
      </c>
      <c r="AP1089" s="19">
        <v>0</v>
      </c>
    </row>
    <row r="1090" spans="1:42" hidden="1">
      <c r="A1090" s="15" t="s">
        <v>1028</v>
      </c>
      <c r="B1090" s="16" t="s">
        <v>1029</v>
      </c>
      <c r="C1090" s="17" t="s">
        <v>211</v>
      </c>
      <c r="D1090" s="17" t="s">
        <v>224</v>
      </c>
      <c r="E1090" s="17" t="s">
        <v>1030</v>
      </c>
      <c r="F1090" s="18" t="s">
        <v>1035</v>
      </c>
      <c r="G1090" s="19">
        <v>0</v>
      </c>
      <c r="H1090" s="19">
        <v>0</v>
      </c>
      <c r="I1090" s="19">
        <v>0</v>
      </c>
      <c r="J1090" s="19">
        <v>0</v>
      </c>
      <c r="K1090" s="19">
        <v>0</v>
      </c>
      <c r="L1090" s="19">
        <v>0</v>
      </c>
      <c r="M1090" s="19">
        <v>0</v>
      </c>
      <c r="N1090" s="19">
        <v>0</v>
      </c>
      <c r="O1090" s="19">
        <v>0</v>
      </c>
      <c r="P1090" s="19">
        <v>0</v>
      </c>
      <c r="Q1090" s="19">
        <v>0</v>
      </c>
      <c r="R1090" s="19">
        <v>0</v>
      </c>
      <c r="S1090" s="19">
        <v>0</v>
      </c>
      <c r="T1090" s="19">
        <v>0</v>
      </c>
      <c r="U1090" s="19">
        <v>0</v>
      </c>
      <c r="V1090" s="19">
        <v>0</v>
      </c>
      <c r="W1090" s="19">
        <v>0</v>
      </c>
      <c r="X1090" s="19">
        <v>0</v>
      </c>
      <c r="Y1090" s="19">
        <v>0</v>
      </c>
      <c r="Z1090" s="19">
        <v>0</v>
      </c>
      <c r="AA1090" s="19">
        <v>0</v>
      </c>
      <c r="AB1090" s="19">
        <v>0</v>
      </c>
      <c r="AC1090" s="19">
        <v>0</v>
      </c>
      <c r="AD1090" s="19">
        <v>0</v>
      </c>
      <c r="AE1090" s="19">
        <v>0</v>
      </c>
      <c r="AF1090" s="19">
        <v>0</v>
      </c>
      <c r="AG1090" s="19">
        <v>0</v>
      </c>
      <c r="AH1090" s="19">
        <v>0</v>
      </c>
      <c r="AI1090" s="19">
        <v>0</v>
      </c>
      <c r="AJ1090" s="19">
        <v>0</v>
      </c>
      <c r="AK1090" s="19">
        <v>0</v>
      </c>
      <c r="AL1090" s="19">
        <v>0</v>
      </c>
      <c r="AM1090" s="19">
        <v>0</v>
      </c>
      <c r="AN1090" s="19">
        <v>0</v>
      </c>
      <c r="AO1090" s="19">
        <v>0</v>
      </c>
      <c r="AP1090" s="19">
        <v>0</v>
      </c>
    </row>
    <row r="1091" spans="1:42" hidden="1">
      <c r="A1091" s="15" t="s">
        <v>1028</v>
      </c>
      <c r="B1091" s="16" t="s">
        <v>1029</v>
      </c>
      <c r="C1091" s="17" t="s">
        <v>211</v>
      </c>
      <c r="D1091" s="17" t="s">
        <v>224</v>
      </c>
      <c r="E1091" s="17" t="s">
        <v>1030</v>
      </c>
      <c r="F1091" s="18" t="s">
        <v>1036</v>
      </c>
      <c r="G1091" s="19">
        <v>0</v>
      </c>
      <c r="H1091" s="19">
        <v>0</v>
      </c>
      <c r="I1091" s="19">
        <v>0</v>
      </c>
      <c r="J1091" s="19">
        <v>0</v>
      </c>
      <c r="K1091" s="19">
        <v>0</v>
      </c>
      <c r="L1091" s="19">
        <v>0</v>
      </c>
      <c r="M1091" s="19">
        <v>0</v>
      </c>
      <c r="N1091" s="19">
        <v>0</v>
      </c>
      <c r="O1091" s="19">
        <v>0</v>
      </c>
      <c r="P1091" s="19">
        <v>0</v>
      </c>
      <c r="Q1091" s="19">
        <v>0</v>
      </c>
      <c r="R1091" s="19">
        <v>0</v>
      </c>
      <c r="S1091" s="19">
        <v>0</v>
      </c>
      <c r="T1091" s="19">
        <v>0</v>
      </c>
      <c r="U1091" s="19">
        <v>0</v>
      </c>
      <c r="V1091" s="19">
        <v>0</v>
      </c>
      <c r="W1091" s="19">
        <v>0</v>
      </c>
      <c r="X1091" s="19">
        <v>0</v>
      </c>
      <c r="Y1091" s="19">
        <v>0</v>
      </c>
      <c r="Z1091" s="19">
        <v>0</v>
      </c>
      <c r="AA1091" s="19">
        <v>0</v>
      </c>
      <c r="AB1091" s="19">
        <v>0</v>
      </c>
      <c r="AC1091" s="19">
        <v>0</v>
      </c>
      <c r="AD1091" s="19">
        <v>0</v>
      </c>
      <c r="AE1091" s="19">
        <v>0</v>
      </c>
      <c r="AF1091" s="19">
        <v>0</v>
      </c>
      <c r="AG1091" s="19">
        <v>0</v>
      </c>
      <c r="AH1091" s="19">
        <v>0</v>
      </c>
      <c r="AI1091" s="19">
        <v>0</v>
      </c>
      <c r="AJ1091" s="19">
        <v>0</v>
      </c>
      <c r="AK1091" s="19">
        <v>0</v>
      </c>
      <c r="AL1091" s="19">
        <v>0</v>
      </c>
      <c r="AM1091" s="19">
        <v>0</v>
      </c>
      <c r="AN1091" s="19">
        <v>0</v>
      </c>
      <c r="AO1091" s="19">
        <v>0</v>
      </c>
      <c r="AP1091" s="19">
        <v>0</v>
      </c>
    </row>
    <row r="1092" spans="1:42" hidden="1">
      <c r="A1092" s="15" t="s">
        <v>1028</v>
      </c>
      <c r="B1092" s="16" t="s">
        <v>1029</v>
      </c>
      <c r="C1092" s="17" t="s">
        <v>211</v>
      </c>
      <c r="D1092" s="17" t="s">
        <v>224</v>
      </c>
      <c r="E1092" s="17" t="s">
        <v>1030</v>
      </c>
      <c r="F1092" s="18" t="s">
        <v>1037</v>
      </c>
      <c r="G1092" s="19">
        <v>0</v>
      </c>
      <c r="H1092" s="19">
        <v>0</v>
      </c>
      <c r="I1092" s="19">
        <v>0</v>
      </c>
      <c r="J1092" s="19">
        <v>0</v>
      </c>
      <c r="K1092" s="19">
        <v>0</v>
      </c>
      <c r="L1092" s="19">
        <v>0</v>
      </c>
      <c r="M1092" s="19">
        <v>0</v>
      </c>
      <c r="N1092" s="19">
        <v>0</v>
      </c>
      <c r="O1092" s="19">
        <v>0</v>
      </c>
      <c r="P1092" s="19">
        <v>0</v>
      </c>
      <c r="Q1092" s="19">
        <v>0</v>
      </c>
      <c r="R1092" s="19">
        <v>0</v>
      </c>
      <c r="S1092" s="19">
        <v>0</v>
      </c>
      <c r="T1092" s="19">
        <v>0</v>
      </c>
      <c r="U1092" s="19">
        <v>0</v>
      </c>
      <c r="V1092" s="19">
        <v>0</v>
      </c>
      <c r="W1092" s="19">
        <v>0</v>
      </c>
      <c r="X1092" s="19">
        <v>0</v>
      </c>
      <c r="Y1092" s="19">
        <v>0</v>
      </c>
      <c r="Z1092" s="19">
        <v>0</v>
      </c>
      <c r="AA1092" s="19">
        <v>0</v>
      </c>
      <c r="AB1092" s="19">
        <v>0</v>
      </c>
      <c r="AC1092" s="19">
        <v>0</v>
      </c>
      <c r="AD1092" s="19">
        <v>0</v>
      </c>
      <c r="AE1092" s="19">
        <v>0</v>
      </c>
      <c r="AF1092" s="19">
        <v>0</v>
      </c>
      <c r="AG1092" s="19">
        <v>0</v>
      </c>
      <c r="AH1092" s="19">
        <v>0</v>
      </c>
      <c r="AI1092" s="19">
        <v>0</v>
      </c>
      <c r="AJ1092" s="19">
        <v>0</v>
      </c>
      <c r="AK1092" s="19">
        <v>0</v>
      </c>
      <c r="AL1092" s="19">
        <v>0</v>
      </c>
      <c r="AM1092" s="19">
        <v>0</v>
      </c>
      <c r="AN1092" s="19">
        <v>0</v>
      </c>
      <c r="AO1092" s="19">
        <v>0</v>
      </c>
      <c r="AP1092" s="19">
        <v>0</v>
      </c>
    </row>
    <row r="1093" spans="1:42" hidden="1">
      <c r="A1093" s="15" t="s">
        <v>1028</v>
      </c>
      <c r="B1093" s="16" t="s">
        <v>1029</v>
      </c>
      <c r="C1093" s="17" t="s">
        <v>211</v>
      </c>
      <c r="D1093" s="17" t="s">
        <v>224</v>
      </c>
      <c r="E1093" s="17" t="s">
        <v>1038</v>
      </c>
      <c r="F1093" s="18" t="s">
        <v>1039</v>
      </c>
      <c r="G1093" s="19">
        <v>0</v>
      </c>
      <c r="H1093" s="19">
        <v>0</v>
      </c>
      <c r="I1093" s="19">
        <v>0</v>
      </c>
      <c r="J1093" s="19">
        <v>0</v>
      </c>
      <c r="K1093" s="19">
        <v>0</v>
      </c>
      <c r="L1093" s="19">
        <v>0</v>
      </c>
      <c r="M1093" s="19">
        <v>0</v>
      </c>
      <c r="N1093" s="19">
        <v>0</v>
      </c>
      <c r="O1093" s="19">
        <v>0</v>
      </c>
      <c r="P1093" s="19">
        <v>0</v>
      </c>
      <c r="Q1093" s="19">
        <v>0</v>
      </c>
      <c r="R1093" s="19">
        <v>0</v>
      </c>
      <c r="S1093" s="19">
        <v>0</v>
      </c>
      <c r="T1093" s="19">
        <v>0</v>
      </c>
      <c r="U1093" s="19">
        <v>0</v>
      </c>
      <c r="V1093" s="19">
        <v>0</v>
      </c>
      <c r="W1093" s="19">
        <v>0</v>
      </c>
      <c r="X1093" s="19">
        <v>0</v>
      </c>
      <c r="Y1093" s="19">
        <v>0</v>
      </c>
      <c r="Z1093" s="19">
        <v>0</v>
      </c>
      <c r="AA1093" s="19">
        <v>0</v>
      </c>
      <c r="AB1093" s="19">
        <v>0</v>
      </c>
      <c r="AC1093" s="19">
        <v>0</v>
      </c>
      <c r="AD1093" s="19">
        <v>0</v>
      </c>
      <c r="AE1093" s="19">
        <v>0</v>
      </c>
      <c r="AF1093" s="19">
        <v>0</v>
      </c>
      <c r="AG1093" s="19">
        <v>0</v>
      </c>
      <c r="AH1093" s="19">
        <v>0</v>
      </c>
      <c r="AI1093" s="19">
        <v>0</v>
      </c>
      <c r="AJ1093" s="19">
        <v>0</v>
      </c>
      <c r="AK1093" s="19">
        <v>0</v>
      </c>
      <c r="AL1093" s="19">
        <v>0</v>
      </c>
      <c r="AM1093" s="19">
        <v>0</v>
      </c>
      <c r="AN1093" s="19">
        <v>0</v>
      </c>
      <c r="AO1093" s="19">
        <v>0</v>
      </c>
      <c r="AP1093" s="19">
        <v>0</v>
      </c>
    </row>
    <row r="1094" spans="1:42" hidden="1">
      <c r="A1094" s="15" t="s">
        <v>1028</v>
      </c>
      <c r="B1094" s="16" t="s">
        <v>1029</v>
      </c>
      <c r="C1094" s="17" t="s">
        <v>211</v>
      </c>
      <c r="D1094" s="17" t="s">
        <v>224</v>
      </c>
      <c r="E1094" s="17" t="s">
        <v>1038</v>
      </c>
      <c r="F1094" s="18" t="s">
        <v>1040</v>
      </c>
      <c r="G1094" s="19">
        <v>0</v>
      </c>
      <c r="H1094" s="19">
        <v>0</v>
      </c>
      <c r="I1094" s="19">
        <v>0</v>
      </c>
      <c r="J1094" s="19">
        <v>0</v>
      </c>
      <c r="K1094" s="19">
        <v>0</v>
      </c>
      <c r="L1094" s="19">
        <v>0</v>
      </c>
      <c r="M1094" s="19">
        <v>0</v>
      </c>
      <c r="N1094" s="19">
        <v>0</v>
      </c>
      <c r="O1094" s="19">
        <v>0</v>
      </c>
      <c r="P1094" s="19">
        <v>0</v>
      </c>
      <c r="Q1094" s="19">
        <v>0</v>
      </c>
      <c r="R1094" s="19">
        <v>0</v>
      </c>
      <c r="S1094" s="19">
        <v>0</v>
      </c>
      <c r="T1094" s="19">
        <v>0</v>
      </c>
      <c r="U1094" s="19">
        <v>0</v>
      </c>
      <c r="V1094" s="19">
        <v>0</v>
      </c>
      <c r="W1094" s="19">
        <v>0</v>
      </c>
      <c r="X1094" s="19">
        <v>0</v>
      </c>
      <c r="Y1094" s="19">
        <v>0</v>
      </c>
      <c r="Z1094" s="19">
        <v>0</v>
      </c>
      <c r="AA1094" s="19">
        <v>0</v>
      </c>
      <c r="AB1094" s="19">
        <v>0</v>
      </c>
      <c r="AC1094" s="19">
        <v>0</v>
      </c>
      <c r="AD1094" s="19">
        <v>0</v>
      </c>
      <c r="AE1094" s="19">
        <v>0</v>
      </c>
      <c r="AF1094" s="19">
        <v>0</v>
      </c>
      <c r="AG1094" s="19">
        <v>0</v>
      </c>
      <c r="AH1094" s="19">
        <v>0</v>
      </c>
      <c r="AI1094" s="19">
        <v>0</v>
      </c>
      <c r="AJ1094" s="19">
        <v>0</v>
      </c>
      <c r="AK1094" s="19">
        <v>0</v>
      </c>
      <c r="AL1094" s="19">
        <v>0</v>
      </c>
      <c r="AM1094" s="19">
        <v>0</v>
      </c>
      <c r="AN1094" s="19">
        <v>0</v>
      </c>
      <c r="AO1094" s="19">
        <v>0</v>
      </c>
      <c r="AP1094" s="19">
        <v>0</v>
      </c>
    </row>
    <row r="1095" spans="1:42" hidden="1">
      <c r="A1095" s="15" t="s">
        <v>1028</v>
      </c>
      <c r="B1095" s="16" t="s">
        <v>1029</v>
      </c>
      <c r="C1095" s="17" t="s">
        <v>211</v>
      </c>
      <c r="D1095" s="17" t="s">
        <v>224</v>
      </c>
      <c r="E1095" s="17" t="s">
        <v>1038</v>
      </c>
      <c r="F1095" s="18" t="s">
        <v>1041</v>
      </c>
      <c r="G1095" s="19">
        <v>0</v>
      </c>
      <c r="H1095" s="19">
        <v>0</v>
      </c>
      <c r="I1095" s="19">
        <v>0</v>
      </c>
      <c r="J1095" s="19">
        <v>0</v>
      </c>
      <c r="K1095" s="19">
        <v>0</v>
      </c>
      <c r="L1095" s="19">
        <v>0</v>
      </c>
      <c r="M1095" s="19">
        <v>0</v>
      </c>
      <c r="N1095" s="19">
        <v>0</v>
      </c>
      <c r="O1095" s="19">
        <v>0</v>
      </c>
      <c r="P1095" s="19">
        <v>0</v>
      </c>
      <c r="Q1095" s="19">
        <v>0</v>
      </c>
      <c r="R1095" s="19">
        <v>0</v>
      </c>
      <c r="S1095" s="19">
        <v>0</v>
      </c>
      <c r="T1095" s="19">
        <v>0</v>
      </c>
      <c r="U1095" s="19">
        <v>0</v>
      </c>
      <c r="V1095" s="19">
        <v>0</v>
      </c>
      <c r="W1095" s="19">
        <v>0</v>
      </c>
      <c r="X1095" s="19">
        <v>0</v>
      </c>
      <c r="Y1095" s="19">
        <v>0</v>
      </c>
      <c r="Z1095" s="19">
        <v>0</v>
      </c>
      <c r="AA1095" s="19">
        <v>0</v>
      </c>
      <c r="AB1095" s="19">
        <v>0</v>
      </c>
      <c r="AC1095" s="19">
        <v>0</v>
      </c>
      <c r="AD1095" s="19">
        <v>0</v>
      </c>
      <c r="AE1095" s="19">
        <v>0</v>
      </c>
      <c r="AF1095" s="19">
        <v>0</v>
      </c>
      <c r="AG1095" s="19">
        <v>0</v>
      </c>
      <c r="AH1095" s="19">
        <v>0</v>
      </c>
      <c r="AI1095" s="19">
        <v>0</v>
      </c>
      <c r="AJ1095" s="19">
        <v>0</v>
      </c>
      <c r="AK1095" s="19">
        <v>0</v>
      </c>
      <c r="AL1095" s="19">
        <v>0</v>
      </c>
      <c r="AM1095" s="19">
        <v>0</v>
      </c>
      <c r="AN1095" s="19">
        <v>0</v>
      </c>
      <c r="AO1095" s="19">
        <v>0</v>
      </c>
      <c r="AP1095" s="19">
        <v>0</v>
      </c>
    </row>
    <row r="1096" spans="1:42" hidden="1">
      <c r="A1096" s="15" t="s">
        <v>1028</v>
      </c>
      <c r="B1096" s="16" t="s">
        <v>1029</v>
      </c>
      <c r="C1096" s="17" t="s">
        <v>211</v>
      </c>
      <c r="D1096" s="17" t="s">
        <v>224</v>
      </c>
      <c r="E1096" s="17" t="s">
        <v>1038</v>
      </c>
      <c r="F1096" s="18" t="s">
        <v>1042</v>
      </c>
      <c r="G1096" s="19">
        <v>0</v>
      </c>
      <c r="H1096" s="19">
        <v>0</v>
      </c>
      <c r="I1096" s="19">
        <v>0</v>
      </c>
      <c r="J1096" s="19">
        <v>0</v>
      </c>
      <c r="K1096" s="19">
        <v>0</v>
      </c>
      <c r="L1096" s="19">
        <v>0</v>
      </c>
      <c r="M1096" s="19">
        <v>0</v>
      </c>
      <c r="N1096" s="19">
        <v>0</v>
      </c>
      <c r="O1096" s="19">
        <v>0</v>
      </c>
      <c r="P1096" s="19">
        <v>0</v>
      </c>
      <c r="Q1096" s="19">
        <v>0</v>
      </c>
      <c r="R1096" s="19">
        <v>0</v>
      </c>
      <c r="S1096" s="19">
        <v>0</v>
      </c>
      <c r="T1096" s="19">
        <v>0</v>
      </c>
      <c r="U1096" s="19">
        <v>0</v>
      </c>
      <c r="V1096" s="19">
        <v>0</v>
      </c>
      <c r="W1096" s="19">
        <v>0</v>
      </c>
      <c r="X1096" s="19">
        <v>0</v>
      </c>
      <c r="Y1096" s="19">
        <v>0</v>
      </c>
      <c r="Z1096" s="19">
        <v>0</v>
      </c>
      <c r="AA1096" s="19">
        <v>0</v>
      </c>
      <c r="AB1096" s="19">
        <v>0</v>
      </c>
      <c r="AC1096" s="19">
        <v>0</v>
      </c>
      <c r="AD1096" s="19">
        <v>0</v>
      </c>
      <c r="AE1096" s="19">
        <v>0</v>
      </c>
      <c r="AF1096" s="19">
        <v>0</v>
      </c>
      <c r="AG1096" s="19">
        <v>0</v>
      </c>
      <c r="AH1096" s="19">
        <v>0</v>
      </c>
      <c r="AI1096" s="19">
        <v>0</v>
      </c>
      <c r="AJ1096" s="19">
        <v>0</v>
      </c>
      <c r="AK1096" s="19">
        <v>0</v>
      </c>
      <c r="AL1096" s="19">
        <v>0</v>
      </c>
      <c r="AM1096" s="19">
        <v>0</v>
      </c>
      <c r="AN1096" s="19">
        <v>0</v>
      </c>
      <c r="AO1096" s="19">
        <v>0</v>
      </c>
      <c r="AP1096" s="19">
        <v>0</v>
      </c>
    </row>
    <row r="1097" spans="1:42" hidden="1">
      <c r="A1097" s="15" t="s">
        <v>1028</v>
      </c>
      <c r="B1097" s="16" t="s">
        <v>1029</v>
      </c>
      <c r="C1097" s="17" t="s">
        <v>211</v>
      </c>
      <c r="D1097" s="17" t="s">
        <v>224</v>
      </c>
      <c r="E1097" s="17" t="s">
        <v>1038</v>
      </c>
      <c r="F1097" s="18" t="s">
        <v>1043</v>
      </c>
      <c r="G1097" s="19">
        <v>0</v>
      </c>
      <c r="H1097" s="19">
        <v>0</v>
      </c>
      <c r="I1097" s="19">
        <v>0</v>
      </c>
      <c r="J1097" s="19">
        <v>0</v>
      </c>
      <c r="K1097" s="19">
        <v>0</v>
      </c>
      <c r="L1097" s="19">
        <v>0</v>
      </c>
      <c r="M1097" s="19">
        <v>0</v>
      </c>
      <c r="N1097" s="19">
        <v>0</v>
      </c>
      <c r="O1097" s="19">
        <v>0</v>
      </c>
      <c r="P1097" s="19">
        <v>0</v>
      </c>
      <c r="Q1097" s="19">
        <v>0</v>
      </c>
      <c r="R1097" s="19">
        <v>0</v>
      </c>
      <c r="S1097" s="19">
        <v>0</v>
      </c>
      <c r="T1097" s="19">
        <v>0</v>
      </c>
      <c r="U1097" s="19">
        <v>0</v>
      </c>
      <c r="V1097" s="19">
        <v>0</v>
      </c>
      <c r="W1097" s="19">
        <v>0</v>
      </c>
      <c r="X1097" s="19">
        <v>0</v>
      </c>
      <c r="Y1097" s="19">
        <v>0</v>
      </c>
      <c r="Z1097" s="19">
        <v>0</v>
      </c>
      <c r="AA1097" s="19">
        <v>0</v>
      </c>
      <c r="AB1097" s="19">
        <v>0</v>
      </c>
      <c r="AC1097" s="19">
        <v>0</v>
      </c>
      <c r="AD1097" s="19">
        <v>0</v>
      </c>
      <c r="AE1097" s="19">
        <v>0</v>
      </c>
      <c r="AF1097" s="19">
        <v>0</v>
      </c>
      <c r="AG1097" s="19">
        <v>0</v>
      </c>
      <c r="AH1097" s="19">
        <v>0</v>
      </c>
      <c r="AI1097" s="19">
        <v>0</v>
      </c>
      <c r="AJ1097" s="19">
        <v>0</v>
      </c>
      <c r="AK1097" s="19">
        <v>0</v>
      </c>
      <c r="AL1097" s="19">
        <v>0</v>
      </c>
      <c r="AM1097" s="19">
        <v>0</v>
      </c>
      <c r="AN1097" s="19">
        <v>0</v>
      </c>
      <c r="AO1097" s="19">
        <v>0</v>
      </c>
      <c r="AP1097" s="19">
        <v>0</v>
      </c>
    </row>
    <row r="1098" spans="1:42" hidden="1">
      <c r="A1098" s="15" t="s">
        <v>1028</v>
      </c>
      <c r="B1098" s="16" t="s">
        <v>1029</v>
      </c>
      <c r="C1098" s="17" t="s">
        <v>211</v>
      </c>
      <c r="D1098" s="17" t="s">
        <v>224</v>
      </c>
      <c r="E1098" s="17" t="s">
        <v>1038</v>
      </c>
      <c r="F1098" s="18" t="s">
        <v>1044</v>
      </c>
      <c r="G1098" s="19">
        <v>0</v>
      </c>
      <c r="H1098" s="19">
        <v>0</v>
      </c>
      <c r="I1098" s="19">
        <v>0</v>
      </c>
      <c r="J1098" s="19">
        <v>0</v>
      </c>
      <c r="K1098" s="19">
        <v>0</v>
      </c>
      <c r="L1098" s="19">
        <v>0</v>
      </c>
      <c r="M1098" s="19">
        <v>0</v>
      </c>
      <c r="N1098" s="19">
        <v>0</v>
      </c>
      <c r="O1098" s="19">
        <v>0</v>
      </c>
      <c r="P1098" s="19">
        <v>0</v>
      </c>
      <c r="Q1098" s="19">
        <v>0</v>
      </c>
      <c r="R1098" s="19">
        <v>0</v>
      </c>
      <c r="S1098" s="19">
        <v>0</v>
      </c>
      <c r="T1098" s="19">
        <v>0</v>
      </c>
      <c r="U1098" s="19">
        <v>0</v>
      </c>
      <c r="V1098" s="19">
        <v>0</v>
      </c>
      <c r="W1098" s="19">
        <v>0</v>
      </c>
      <c r="X1098" s="19">
        <v>0</v>
      </c>
      <c r="Y1098" s="19">
        <v>0</v>
      </c>
      <c r="Z1098" s="19">
        <v>0</v>
      </c>
      <c r="AA1098" s="19">
        <v>0</v>
      </c>
      <c r="AB1098" s="19">
        <v>0</v>
      </c>
      <c r="AC1098" s="19">
        <v>0</v>
      </c>
      <c r="AD1098" s="19">
        <v>0</v>
      </c>
      <c r="AE1098" s="19">
        <v>0</v>
      </c>
      <c r="AF1098" s="19">
        <v>0</v>
      </c>
      <c r="AG1098" s="19">
        <v>0</v>
      </c>
      <c r="AH1098" s="19">
        <v>0</v>
      </c>
      <c r="AI1098" s="19">
        <v>0</v>
      </c>
      <c r="AJ1098" s="19">
        <v>0</v>
      </c>
      <c r="AK1098" s="19">
        <v>0</v>
      </c>
      <c r="AL1098" s="19">
        <v>0</v>
      </c>
      <c r="AM1098" s="19">
        <v>0</v>
      </c>
      <c r="AN1098" s="19">
        <v>0</v>
      </c>
      <c r="AO1098" s="19">
        <v>0</v>
      </c>
      <c r="AP1098" s="19">
        <v>0</v>
      </c>
    </row>
    <row r="1099" spans="1:42" hidden="1">
      <c r="A1099" s="15" t="s">
        <v>1028</v>
      </c>
      <c r="B1099" s="16" t="s">
        <v>1029</v>
      </c>
      <c r="C1099" s="17" t="s">
        <v>211</v>
      </c>
      <c r="D1099" s="17" t="s">
        <v>224</v>
      </c>
      <c r="E1099" s="17" t="s">
        <v>1038</v>
      </c>
      <c r="F1099" s="18" t="s">
        <v>1045</v>
      </c>
      <c r="G1099" s="19">
        <v>0</v>
      </c>
      <c r="H1099" s="19">
        <v>0</v>
      </c>
      <c r="I1099" s="19">
        <v>0</v>
      </c>
      <c r="J1099" s="19">
        <v>0</v>
      </c>
      <c r="K1099" s="19">
        <v>0</v>
      </c>
      <c r="L1099" s="19">
        <v>0</v>
      </c>
      <c r="M1099" s="19">
        <v>0</v>
      </c>
      <c r="N1099" s="19">
        <v>0</v>
      </c>
      <c r="O1099" s="19">
        <v>0</v>
      </c>
      <c r="P1099" s="19">
        <v>0</v>
      </c>
      <c r="Q1099" s="19">
        <v>0</v>
      </c>
      <c r="R1099" s="19">
        <v>0</v>
      </c>
      <c r="S1099" s="19">
        <v>0</v>
      </c>
      <c r="T1099" s="19">
        <v>0</v>
      </c>
      <c r="U1099" s="19">
        <v>0</v>
      </c>
      <c r="V1099" s="19">
        <v>0</v>
      </c>
      <c r="W1099" s="19">
        <v>0</v>
      </c>
      <c r="X1099" s="19">
        <v>0</v>
      </c>
      <c r="Y1099" s="19">
        <v>0</v>
      </c>
      <c r="Z1099" s="19">
        <v>0</v>
      </c>
      <c r="AA1099" s="19">
        <v>0</v>
      </c>
      <c r="AB1099" s="19">
        <v>0</v>
      </c>
      <c r="AC1099" s="19">
        <v>0</v>
      </c>
      <c r="AD1099" s="19">
        <v>0</v>
      </c>
      <c r="AE1099" s="19">
        <v>0</v>
      </c>
      <c r="AF1099" s="19">
        <v>0</v>
      </c>
      <c r="AG1099" s="19">
        <v>0</v>
      </c>
      <c r="AH1099" s="19">
        <v>0</v>
      </c>
      <c r="AI1099" s="19">
        <v>0</v>
      </c>
      <c r="AJ1099" s="19">
        <v>0</v>
      </c>
      <c r="AK1099" s="19">
        <v>0</v>
      </c>
      <c r="AL1099" s="19">
        <v>0</v>
      </c>
      <c r="AM1099" s="19">
        <v>0</v>
      </c>
      <c r="AN1099" s="19">
        <v>0</v>
      </c>
      <c r="AO1099" s="19">
        <v>0</v>
      </c>
      <c r="AP1099" s="19">
        <v>0</v>
      </c>
    </row>
    <row r="1100" spans="1:42" hidden="1">
      <c r="A1100" s="15" t="s">
        <v>1028</v>
      </c>
      <c r="B1100" s="16" t="s">
        <v>1029</v>
      </c>
      <c r="C1100" s="17" t="s">
        <v>211</v>
      </c>
      <c r="D1100" s="17" t="s">
        <v>224</v>
      </c>
      <c r="E1100" s="17" t="s">
        <v>1038</v>
      </c>
      <c r="F1100" s="18" t="s">
        <v>1046</v>
      </c>
      <c r="G1100" s="19">
        <v>0</v>
      </c>
      <c r="H1100" s="19">
        <v>0</v>
      </c>
      <c r="I1100" s="19">
        <v>0</v>
      </c>
      <c r="J1100" s="19">
        <v>0</v>
      </c>
      <c r="K1100" s="19">
        <v>0</v>
      </c>
      <c r="L1100" s="19">
        <v>0</v>
      </c>
      <c r="M1100" s="19">
        <v>0</v>
      </c>
      <c r="N1100" s="19">
        <v>0</v>
      </c>
      <c r="O1100" s="19">
        <v>0</v>
      </c>
      <c r="P1100" s="19">
        <v>0</v>
      </c>
      <c r="Q1100" s="19">
        <v>0</v>
      </c>
      <c r="R1100" s="19">
        <v>0</v>
      </c>
      <c r="S1100" s="19">
        <v>0</v>
      </c>
      <c r="T1100" s="19">
        <v>0</v>
      </c>
      <c r="U1100" s="19">
        <v>0</v>
      </c>
      <c r="V1100" s="19">
        <v>0</v>
      </c>
      <c r="W1100" s="19">
        <v>0</v>
      </c>
      <c r="X1100" s="19">
        <v>0</v>
      </c>
      <c r="Y1100" s="19">
        <v>0</v>
      </c>
      <c r="Z1100" s="19">
        <v>0</v>
      </c>
      <c r="AA1100" s="19">
        <v>0</v>
      </c>
      <c r="AB1100" s="19">
        <v>0</v>
      </c>
      <c r="AC1100" s="19">
        <v>0</v>
      </c>
      <c r="AD1100" s="19">
        <v>0</v>
      </c>
      <c r="AE1100" s="19">
        <v>0</v>
      </c>
      <c r="AF1100" s="19">
        <v>0</v>
      </c>
      <c r="AG1100" s="19">
        <v>0</v>
      </c>
      <c r="AH1100" s="19">
        <v>0</v>
      </c>
      <c r="AI1100" s="19">
        <v>0</v>
      </c>
      <c r="AJ1100" s="19">
        <v>0</v>
      </c>
      <c r="AK1100" s="19">
        <v>0</v>
      </c>
      <c r="AL1100" s="19">
        <v>0</v>
      </c>
      <c r="AM1100" s="19">
        <v>0</v>
      </c>
      <c r="AN1100" s="19">
        <v>0</v>
      </c>
      <c r="AO1100" s="19">
        <v>0</v>
      </c>
      <c r="AP1100" s="19">
        <v>0</v>
      </c>
    </row>
    <row r="1101" spans="1:42" hidden="1">
      <c r="A1101" s="15" t="s">
        <v>1028</v>
      </c>
      <c r="B1101" s="16" t="s">
        <v>1029</v>
      </c>
      <c r="C1101" s="17" t="s">
        <v>211</v>
      </c>
      <c r="D1101" s="17" t="s">
        <v>224</v>
      </c>
      <c r="E1101" s="17" t="s">
        <v>1038</v>
      </c>
      <c r="F1101" s="18" t="s">
        <v>1047</v>
      </c>
      <c r="G1101" s="19">
        <v>0</v>
      </c>
      <c r="H1101" s="19">
        <v>0</v>
      </c>
      <c r="I1101" s="19">
        <v>0</v>
      </c>
      <c r="J1101" s="19">
        <v>0</v>
      </c>
      <c r="K1101" s="19">
        <v>0</v>
      </c>
      <c r="L1101" s="19">
        <v>0</v>
      </c>
      <c r="M1101" s="19">
        <v>0</v>
      </c>
      <c r="N1101" s="19">
        <v>0</v>
      </c>
      <c r="O1101" s="19">
        <v>0</v>
      </c>
      <c r="P1101" s="19">
        <v>0</v>
      </c>
      <c r="Q1101" s="19">
        <v>0</v>
      </c>
      <c r="R1101" s="19">
        <v>0</v>
      </c>
      <c r="S1101" s="19">
        <v>0</v>
      </c>
      <c r="T1101" s="19">
        <v>0</v>
      </c>
      <c r="U1101" s="19">
        <v>0</v>
      </c>
      <c r="V1101" s="19">
        <v>0</v>
      </c>
      <c r="W1101" s="19">
        <v>0</v>
      </c>
      <c r="X1101" s="19">
        <v>0</v>
      </c>
      <c r="Y1101" s="19">
        <v>0</v>
      </c>
      <c r="Z1101" s="19">
        <v>0</v>
      </c>
      <c r="AA1101" s="19">
        <v>0</v>
      </c>
      <c r="AB1101" s="19">
        <v>0</v>
      </c>
      <c r="AC1101" s="19">
        <v>0</v>
      </c>
      <c r="AD1101" s="19">
        <v>0</v>
      </c>
      <c r="AE1101" s="19">
        <v>0</v>
      </c>
      <c r="AF1101" s="19">
        <v>0</v>
      </c>
      <c r="AG1101" s="19">
        <v>0</v>
      </c>
      <c r="AH1101" s="19">
        <v>0</v>
      </c>
      <c r="AI1101" s="19">
        <v>0</v>
      </c>
      <c r="AJ1101" s="19">
        <v>0</v>
      </c>
      <c r="AK1101" s="19">
        <v>0</v>
      </c>
      <c r="AL1101" s="19">
        <v>0</v>
      </c>
      <c r="AM1101" s="19">
        <v>0</v>
      </c>
      <c r="AN1101" s="19">
        <v>0</v>
      </c>
      <c r="AO1101" s="19">
        <v>0</v>
      </c>
      <c r="AP1101" s="19">
        <v>0</v>
      </c>
    </row>
    <row r="1102" spans="1:42" hidden="1">
      <c r="A1102" s="15" t="s">
        <v>1028</v>
      </c>
      <c r="B1102" s="16" t="s">
        <v>1029</v>
      </c>
      <c r="C1102" s="17" t="s">
        <v>211</v>
      </c>
      <c r="D1102" s="17" t="s">
        <v>224</v>
      </c>
      <c r="E1102" s="17" t="s">
        <v>1038</v>
      </c>
      <c r="F1102" s="18" t="s">
        <v>1048</v>
      </c>
      <c r="G1102" s="19">
        <v>0</v>
      </c>
      <c r="H1102" s="19">
        <v>0</v>
      </c>
      <c r="I1102" s="19">
        <v>0</v>
      </c>
      <c r="J1102" s="19">
        <v>0</v>
      </c>
      <c r="K1102" s="19">
        <v>0</v>
      </c>
      <c r="L1102" s="19">
        <v>0</v>
      </c>
      <c r="M1102" s="19">
        <v>0</v>
      </c>
      <c r="N1102" s="19">
        <v>0</v>
      </c>
      <c r="O1102" s="19">
        <v>0</v>
      </c>
      <c r="P1102" s="19">
        <v>0</v>
      </c>
      <c r="Q1102" s="19">
        <v>0</v>
      </c>
      <c r="R1102" s="19">
        <v>0</v>
      </c>
      <c r="S1102" s="19">
        <v>0</v>
      </c>
      <c r="T1102" s="19">
        <v>0</v>
      </c>
      <c r="U1102" s="19">
        <v>0</v>
      </c>
      <c r="V1102" s="19">
        <v>0</v>
      </c>
      <c r="W1102" s="19">
        <v>0</v>
      </c>
      <c r="X1102" s="19">
        <v>0</v>
      </c>
      <c r="Y1102" s="19">
        <v>0</v>
      </c>
      <c r="Z1102" s="19">
        <v>0</v>
      </c>
      <c r="AA1102" s="19">
        <v>0</v>
      </c>
      <c r="AB1102" s="19">
        <v>0</v>
      </c>
      <c r="AC1102" s="19">
        <v>0</v>
      </c>
      <c r="AD1102" s="19">
        <v>0</v>
      </c>
      <c r="AE1102" s="19">
        <v>0</v>
      </c>
      <c r="AF1102" s="19">
        <v>0</v>
      </c>
      <c r="AG1102" s="19">
        <v>0</v>
      </c>
      <c r="AH1102" s="19">
        <v>0</v>
      </c>
      <c r="AI1102" s="19">
        <v>0</v>
      </c>
      <c r="AJ1102" s="19">
        <v>0</v>
      </c>
      <c r="AK1102" s="19">
        <v>0</v>
      </c>
      <c r="AL1102" s="19">
        <v>0</v>
      </c>
      <c r="AM1102" s="19">
        <v>0</v>
      </c>
      <c r="AN1102" s="19">
        <v>0</v>
      </c>
      <c r="AO1102" s="19">
        <v>0</v>
      </c>
      <c r="AP1102" s="19">
        <v>0</v>
      </c>
    </row>
    <row r="1103" spans="1:42" hidden="1">
      <c r="A1103" s="15" t="s">
        <v>1028</v>
      </c>
      <c r="B1103" s="16" t="s">
        <v>1029</v>
      </c>
      <c r="C1103" s="17" t="s">
        <v>211</v>
      </c>
      <c r="D1103" s="17" t="s">
        <v>224</v>
      </c>
      <c r="E1103" s="17" t="s">
        <v>1038</v>
      </c>
      <c r="F1103" s="18" t="s">
        <v>1049</v>
      </c>
      <c r="G1103" s="19">
        <v>0</v>
      </c>
      <c r="H1103" s="19">
        <v>0</v>
      </c>
      <c r="I1103" s="19">
        <v>0</v>
      </c>
      <c r="J1103" s="19">
        <v>0</v>
      </c>
      <c r="K1103" s="19">
        <v>0</v>
      </c>
      <c r="L1103" s="19">
        <v>0</v>
      </c>
      <c r="M1103" s="19">
        <v>0</v>
      </c>
      <c r="N1103" s="19">
        <v>0</v>
      </c>
      <c r="O1103" s="19">
        <v>0</v>
      </c>
      <c r="P1103" s="19">
        <v>0</v>
      </c>
      <c r="Q1103" s="19">
        <v>0</v>
      </c>
      <c r="R1103" s="19">
        <v>0</v>
      </c>
      <c r="S1103" s="19">
        <v>0</v>
      </c>
      <c r="T1103" s="19">
        <v>0</v>
      </c>
      <c r="U1103" s="19">
        <v>0</v>
      </c>
      <c r="V1103" s="19">
        <v>0</v>
      </c>
      <c r="W1103" s="19">
        <v>0</v>
      </c>
      <c r="X1103" s="19">
        <v>0</v>
      </c>
      <c r="Y1103" s="19">
        <v>0</v>
      </c>
      <c r="Z1103" s="19">
        <v>0</v>
      </c>
      <c r="AA1103" s="19">
        <v>0</v>
      </c>
      <c r="AB1103" s="19">
        <v>0</v>
      </c>
      <c r="AC1103" s="19">
        <v>0</v>
      </c>
      <c r="AD1103" s="19">
        <v>0</v>
      </c>
      <c r="AE1103" s="19">
        <v>0</v>
      </c>
      <c r="AF1103" s="19">
        <v>0</v>
      </c>
      <c r="AG1103" s="19">
        <v>0</v>
      </c>
      <c r="AH1103" s="19">
        <v>0</v>
      </c>
      <c r="AI1103" s="19">
        <v>0</v>
      </c>
      <c r="AJ1103" s="19">
        <v>0</v>
      </c>
      <c r="AK1103" s="19">
        <v>0</v>
      </c>
      <c r="AL1103" s="19">
        <v>0</v>
      </c>
      <c r="AM1103" s="19">
        <v>0</v>
      </c>
      <c r="AN1103" s="19">
        <v>0</v>
      </c>
      <c r="AO1103" s="19">
        <v>0</v>
      </c>
      <c r="AP1103" s="19">
        <v>0</v>
      </c>
    </row>
    <row r="1104" spans="1:42" hidden="1">
      <c r="A1104" s="15" t="s">
        <v>1028</v>
      </c>
      <c r="B1104" s="16" t="s">
        <v>1029</v>
      </c>
      <c r="C1104" s="17" t="s">
        <v>211</v>
      </c>
      <c r="D1104" s="17" t="s">
        <v>224</v>
      </c>
      <c r="E1104" s="17" t="s">
        <v>1038</v>
      </c>
      <c r="F1104" s="18" t="s">
        <v>1050</v>
      </c>
      <c r="G1104" s="19">
        <v>0</v>
      </c>
      <c r="H1104" s="19">
        <v>0</v>
      </c>
      <c r="I1104" s="19">
        <v>0</v>
      </c>
      <c r="J1104" s="19">
        <v>0</v>
      </c>
      <c r="K1104" s="19">
        <v>0</v>
      </c>
      <c r="L1104" s="19">
        <v>0</v>
      </c>
      <c r="M1104" s="19">
        <v>0</v>
      </c>
      <c r="N1104" s="19">
        <v>0</v>
      </c>
      <c r="O1104" s="19">
        <v>0</v>
      </c>
      <c r="P1104" s="19">
        <v>0</v>
      </c>
      <c r="Q1104" s="19">
        <v>0</v>
      </c>
      <c r="R1104" s="19">
        <v>0</v>
      </c>
      <c r="S1104" s="19">
        <v>0</v>
      </c>
      <c r="T1104" s="19">
        <v>0</v>
      </c>
      <c r="U1104" s="19">
        <v>0</v>
      </c>
      <c r="V1104" s="19">
        <v>0</v>
      </c>
      <c r="W1104" s="19">
        <v>0</v>
      </c>
      <c r="X1104" s="19">
        <v>0</v>
      </c>
      <c r="Y1104" s="19">
        <v>0</v>
      </c>
      <c r="Z1104" s="19">
        <v>0</v>
      </c>
      <c r="AA1104" s="19">
        <v>0</v>
      </c>
      <c r="AB1104" s="19">
        <v>0</v>
      </c>
      <c r="AC1104" s="19">
        <v>0</v>
      </c>
      <c r="AD1104" s="19">
        <v>0</v>
      </c>
      <c r="AE1104" s="19">
        <v>0</v>
      </c>
      <c r="AF1104" s="19">
        <v>0</v>
      </c>
      <c r="AG1104" s="19">
        <v>0</v>
      </c>
      <c r="AH1104" s="19">
        <v>0</v>
      </c>
      <c r="AI1104" s="19">
        <v>0</v>
      </c>
      <c r="AJ1104" s="19">
        <v>0</v>
      </c>
      <c r="AK1104" s="19">
        <v>0</v>
      </c>
      <c r="AL1104" s="19">
        <v>0</v>
      </c>
      <c r="AM1104" s="19">
        <v>0</v>
      </c>
      <c r="AN1104" s="19">
        <v>0</v>
      </c>
      <c r="AO1104" s="19">
        <v>0</v>
      </c>
      <c r="AP1104" s="19">
        <v>0</v>
      </c>
    </row>
    <row r="1105" spans="1:42" hidden="1">
      <c r="A1105" s="15" t="s">
        <v>1028</v>
      </c>
      <c r="B1105" s="16" t="s">
        <v>1029</v>
      </c>
      <c r="C1105" s="17" t="s">
        <v>211</v>
      </c>
      <c r="D1105" s="17" t="s">
        <v>224</v>
      </c>
      <c r="E1105" s="17" t="s">
        <v>1038</v>
      </c>
      <c r="F1105" s="18" t="s">
        <v>1051</v>
      </c>
      <c r="G1105" s="19">
        <v>0</v>
      </c>
      <c r="H1105" s="19">
        <v>0</v>
      </c>
      <c r="I1105" s="19">
        <v>0</v>
      </c>
      <c r="J1105" s="19">
        <v>0</v>
      </c>
      <c r="K1105" s="19">
        <v>0</v>
      </c>
      <c r="L1105" s="19">
        <v>0</v>
      </c>
      <c r="M1105" s="19">
        <v>0</v>
      </c>
      <c r="N1105" s="19">
        <v>0</v>
      </c>
      <c r="O1105" s="19">
        <v>0</v>
      </c>
      <c r="P1105" s="19">
        <v>0</v>
      </c>
      <c r="Q1105" s="19">
        <v>0</v>
      </c>
      <c r="R1105" s="19">
        <v>0</v>
      </c>
      <c r="S1105" s="19">
        <v>0</v>
      </c>
      <c r="T1105" s="19">
        <v>0</v>
      </c>
      <c r="U1105" s="19">
        <v>0</v>
      </c>
      <c r="V1105" s="19">
        <v>0</v>
      </c>
      <c r="W1105" s="19">
        <v>0</v>
      </c>
      <c r="X1105" s="19">
        <v>0</v>
      </c>
      <c r="Y1105" s="19">
        <v>0</v>
      </c>
      <c r="Z1105" s="19">
        <v>0</v>
      </c>
      <c r="AA1105" s="19">
        <v>0</v>
      </c>
      <c r="AB1105" s="19">
        <v>0</v>
      </c>
      <c r="AC1105" s="19">
        <v>0</v>
      </c>
      <c r="AD1105" s="19">
        <v>0</v>
      </c>
      <c r="AE1105" s="19">
        <v>0</v>
      </c>
      <c r="AF1105" s="19">
        <v>0</v>
      </c>
      <c r="AG1105" s="19">
        <v>0</v>
      </c>
      <c r="AH1105" s="19">
        <v>0</v>
      </c>
      <c r="AI1105" s="19">
        <v>0</v>
      </c>
      <c r="AJ1105" s="19">
        <v>0</v>
      </c>
      <c r="AK1105" s="19">
        <v>0</v>
      </c>
      <c r="AL1105" s="19">
        <v>0</v>
      </c>
      <c r="AM1105" s="19">
        <v>0</v>
      </c>
      <c r="AN1105" s="19">
        <v>0</v>
      </c>
      <c r="AO1105" s="19">
        <v>0</v>
      </c>
      <c r="AP1105" s="19">
        <v>0</v>
      </c>
    </row>
    <row r="1106" spans="1:42" hidden="1">
      <c r="A1106" s="15" t="s">
        <v>1028</v>
      </c>
      <c r="B1106" s="16" t="s">
        <v>1029</v>
      </c>
      <c r="C1106" s="17" t="s">
        <v>211</v>
      </c>
      <c r="D1106" s="17" t="s">
        <v>224</v>
      </c>
      <c r="E1106" s="17" t="s">
        <v>1038</v>
      </c>
      <c r="F1106" s="18" t="s">
        <v>1052</v>
      </c>
      <c r="G1106" s="19">
        <v>0</v>
      </c>
      <c r="H1106" s="19">
        <v>0</v>
      </c>
      <c r="I1106" s="19">
        <v>0</v>
      </c>
      <c r="J1106" s="19">
        <v>0</v>
      </c>
      <c r="K1106" s="19">
        <v>0</v>
      </c>
      <c r="L1106" s="19">
        <v>0</v>
      </c>
      <c r="M1106" s="19">
        <v>0</v>
      </c>
      <c r="N1106" s="19">
        <v>0</v>
      </c>
      <c r="O1106" s="19">
        <v>0</v>
      </c>
      <c r="P1106" s="19">
        <v>0</v>
      </c>
      <c r="Q1106" s="19">
        <v>0</v>
      </c>
      <c r="R1106" s="19">
        <v>0</v>
      </c>
      <c r="S1106" s="19">
        <v>0</v>
      </c>
      <c r="T1106" s="19">
        <v>0</v>
      </c>
      <c r="U1106" s="19">
        <v>0</v>
      </c>
      <c r="V1106" s="19">
        <v>0</v>
      </c>
      <c r="W1106" s="19">
        <v>0</v>
      </c>
      <c r="X1106" s="19">
        <v>0</v>
      </c>
      <c r="Y1106" s="19">
        <v>0</v>
      </c>
      <c r="Z1106" s="19">
        <v>0</v>
      </c>
      <c r="AA1106" s="19">
        <v>0</v>
      </c>
      <c r="AB1106" s="19">
        <v>0</v>
      </c>
      <c r="AC1106" s="19">
        <v>0</v>
      </c>
      <c r="AD1106" s="19">
        <v>0</v>
      </c>
      <c r="AE1106" s="19">
        <v>0</v>
      </c>
      <c r="AF1106" s="19">
        <v>0</v>
      </c>
      <c r="AG1106" s="19">
        <v>0</v>
      </c>
      <c r="AH1106" s="19">
        <v>0</v>
      </c>
      <c r="AI1106" s="19">
        <v>0</v>
      </c>
      <c r="AJ1106" s="19">
        <v>0</v>
      </c>
      <c r="AK1106" s="19">
        <v>0</v>
      </c>
      <c r="AL1106" s="19">
        <v>0</v>
      </c>
      <c r="AM1106" s="19">
        <v>0</v>
      </c>
      <c r="AN1106" s="19">
        <v>0</v>
      </c>
      <c r="AO1106" s="19">
        <v>0</v>
      </c>
      <c r="AP1106" s="19">
        <v>0</v>
      </c>
    </row>
    <row r="1107" spans="1:42" hidden="1">
      <c r="A1107" s="15" t="s">
        <v>1028</v>
      </c>
      <c r="B1107" s="16" t="s">
        <v>1029</v>
      </c>
      <c r="C1107" s="17" t="s">
        <v>211</v>
      </c>
      <c r="D1107" s="17" t="s">
        <v>224</v>
      </c>
      <c r="E1107" s="17" t="s">
        <v>1053</v>
      </c>
      <c r="F1107" s="18" t="s">
        <v>1054</v>
      </c>
      <c r="G1107" s="19">
        <v>0</v>
      </c>
      <c r="H1107" s="19">
        <v>0</v>
      </c>
      <c r="I1107" s="19">
        <v>0</v>
      </c>
      <c r="J1107" s="19">
        <v>0</v>
      </c>
      <c r="K1107" s="19">
        <v>0</v>
      </c>
      <c r="L1107" s="19">
        <v>0</v>
      </c>
      <c r="M1107" s="19">
        <v>0</v>
      </c>
      <c r="N1107" s="19">
        <v>0</v>
      </c>
      <c r="O1107" s="19">
        <v>0</v>
      </c>
      <c r="P1107" s="19">
        <v>0</v>
      </c>
      <c r="Q1107" s="19">
        <v>0</v>
      </c>
      <c r="R1107" s="19">
        <v>0</v>
      </c>
      <c r="S1107" s="19">
        <v>0</v>
      </c>
      <c r="T1107" s="19">
        <v>0</v>
      </c>
      <c r="U1107" s="19">
        <v>0</v>
      </c>
      <c r="V1107" s="19">
        <v>0</v>
      </c>
      <c r="W1107" s="19">
        <v>0</v>
      </c>
      <c r="X1107" s="19">
        <v>0</v>
      </c>
      <c r="Y1107" s="19">
        <v>0</v>
      </c>
      <c r="Z1107" s="19">
        <v>0</v>
      </c>
      <c r="AA1107" s="19">
        <v>0</v>
      </c>
      <c r="AB1107" s="19">
        <v>0</v>
      </c>
      <c r="AC1107" s="19">
        <v>0</v>
      </c>
      <c r="AD1107" s="19">
        <v>0</v>
      </c>
      <c r="AE1107" s="19">
        <v>0</v>
      </c>
      <c r="AF1107" s="19">
        <v>0</v>
      </c>
      <c r="AG1107" s="19">
        <v>0</v>
      </c>
      <c r="AH1107" s="19">
        <v>0</v>
      </c>
      <c r="AI1107" s="19">
        <v>0</v>
      </c>
      <c r="AJ1107" s="19">
        <v>0</v>
      </c>
      <c r="AK1107" s="19">
        <v>0</v>
      </c>
      <c r="AL1107" s="19">
        <v>0</v>
      </c>
      <c r="AM1107" s="19">
        <v>0</v>
      </c>
      <c r="AN1107" s="19">
        <v>0</v>
      </c>
      <c r="AO1107" s="19">
        <v>0</v>
      </c>
      <c r="AP1107" s="19">
        <v>0</v>
      </c>
    </row>
    <row r="1108" spans="1:42" hidden="1">
      <c r="A1108" s="15" t="s">
        <v>1028</v>
      </c>
      <c r="B1108" s="16" t="s">
        <v>1029</v>
      </c>
      <c r="C1108" s="17" t="s">
        <v>211</v>
      </c>
      <c r="D1108" s="17" t="s">
        <v>224</v>
      </c>
      <c r="E1108" s="17" t="s">
        <v>1053</v>
      </c>
      <c r="F1108" s="18" t="s">
        <v>1055</v>
      </c>
      <c r="G1108" s="19">
        <v>0</v>
      </c>
      <c r="H1108" s="19">
        <v>0</v>
      </c>
      <c r="I1108" s="19">
        <v>0</v>
      </c>
      <c r="J1108" s="19">
        <v>0</v>
      </c>
      <c r="K1108" s="19">
        <v>0</v>
      </c>
      <c r="L1108" s="19">
        <v>0</v>
      </c>
      <c r="M1108" s="19">
        <v>0</v>
      </c>
      <c r="N1108" s="19">
        <v>0</v>
      </c>
      <c r="O1108" s="19">
        <v>0</v>
      </c>
      <c r="P1108" s="19">
        <v>0</v>
      </c>
      <c r="Q1108" s="19">
        <v>0</v>
      </c>
      <c r="R1108" s="19">
        <v>0</v>
      </c>
      <c r="S1108" s="19">
        <v>0</v>
      </c>
      <c r="T1108" s="19">
        <v>0</v>
      </c>
      <c r="U1108" s="19">
        <v>0</v>
      </c>
      <c r="V1108" s="19">
        <v>0</v>
      </c>
      <c r="W1108" s="19">
        <v>0</v>
      </c>
      <c r="X1108" s="19">
        <v>0</v>
      </c>
      <c r="Y1108" s="19">
        <v>0</v>
      </c>
      <c r="Z1108" s="19">
        <v>0</v>
      </c>
      <c r="AA1108" s="19">
        <v>0</v>
      </c>
      <c r="AB1108" s="19">
        <v>0</v>
      </c>
      <c r="AC1108" s="19">
        <v>0</v>
      </c>
      <c r="AD1108" s="19">
        <v>0</v>
      </c>
      <c r="AE1108" s="19">
        <v>0</v>
      </c>
      <c r="AF1108" s="19">
        <v>0</v>
      </c>
      <c r="AG1108" s="19">
        <v>0</v>
      </c>
      <c r="AH1108" s="19">
        <v>0</v>
      </c>
      <c r="AI1108" s="19">
        <v>0</v>
      </c>
      <c r="AJ1108" s="19">
        <v>0</v>
      </c>
      <c r="AK1108" s="19">
        <v>0</v>
      </c>
      <c r="AL1108" s="19">
        <v>0</v>
      </c>
      <c r="AM1108" s="19">
        <v>0</v>
      </c>
      <c r="AN1108" s="19">
        <v>0</v>
      </c>
      <c r="AO1108" s="19">
        <v>0</v>
      </c>
      <c r="AP1108" s="19">
        <v>0</v>
      </c>
    </row>
    <row r="1109" spans="1:42" hidden="1">
      <c r="A1109" s="15" t="s">
        <v>1028</v>
      </c>
      <c r="B1109" s="16" t="s">
        <v>1029</v>
      </c>
      <c r="C1109" s="17" t="s">
        <v>211</v>
      </c>
      <c r="D1109" s="17" t="s">
        <v>224</v>
      </c>
      <c r="E1109" s="17" t="s">
        <v>1053</v>
      </c>
      <c r="F1109" s="18" t="s">
        <v>1056</v>
      </c>
      <c r="G1109" s="19">
        <v>0</v>
      </c>
      <c r="H1109" s="19">
        <v>0</v>
      </c>
      <c r="I1109" s="19">
        <v>0</v>
      </c>
      <c r="J1109" s="19">
        <v>0</v>
      </c>
      <c r="K1109" s="19">
        <v>0</v>
      </c>
      <c r="L1109" s="19">
        <v>0</v>
      </c>
      <c r="M1109" s="19">
        <v>0</v>
      </c>
      <c r="N1109" s="19">
        <v>0</v>
      </c>
      <c r="O1109" s="19">
        <v>0</v>
      </c>
      <c r="P1109" s="19">
        <v>0</v>
      </c>
      <c r="Q1109" s="19">
        <v>0</v>
      </c>
      <c r="R1109" s="19">
        <v>0</v>
      </c>
      <c r="S1109" s="19">
        <v>0</v>
      </c>
      <c r="T1109" s="19">
        <v>0</v>
      </c>
      <c r="U1109" s="19">
        <v>0</v>
      </c>
      <c r="V1109" s="19">
        <v>0</v>
      </c>
      <c r="W1109" s="19">
        <v>0</v>
      </c>
      <c r="X1109" s="19">
        <v>0</v>
      </c>
      <c r="Y1109" s="19">
        <v>0</v>
      </c>
      <c r="Z1109" s="19">
        <v>0</v>
      </c>
      <c r="AA1109" s="19">
        <v>0</v>
      </c>
      <c r="AB1109" s="19">
        <v>0</v>
      </c>
      <c r="AC1109" s="19">
        <v>0</v>
      </c>
      <c r="AD1109" s="19">
        <v>0</v>
      </c>
      <c r="AE1109" s="19">
        <v>0</v>
      </c>
      <c r="AF1109" s="19">
        <v>0</v>
      </c>
      <c r="AG1109" s="19">
        <v>0</v>
      </c>
      <c r="AH1109" s="19">
        <v>0</v>
      </c>
      <c r="AI1109" s="19">
        <v>0</v>
      </c>
      <c r="AJ1109" s="19">
        <v>0</v>
      </c>
      <c r="AK1109" s="19">
        <v>0</v>
      </c>
      <c r="AL1109" s="19">
        <v>0</v>
      </c>
      <c r="AM1109" s="19">
        <v>0</v>
      </c>
      <c r="AN1109" s="19">
        <v>0</v>
      </c>
      <c r="AO1109" s="19">
        <v>0</v>
      </c>
      <c r="AP1109" s="19">
        <v>0</v>
      </c>
    </row>
    <row r="1110" spans="1:42" hidden="1">
      <c r="A1110" s="15" t="s">
        <v>1028</v>
      </c>
      <c r="B1110" s="16" t="s">
        <v>1029</v>
      </c>
      <c r="C1110" s="17" t="s">
        <v>211</v>
      </c>
      <c r="D1110" s="17" t="s">
        <v>224</v>
      </c>
      <c r="E1110" s="17" t="s">
        <v>1053</v>
      </c>
      <c r="F1110" s="18" t="s">
        <v>1057</v>
      </c>
      <c r="G1110" s="19">
        <v>0</v>
      </c>
      <c r="H1110" s="19">
        <v>0</v>
      </c>
      <c r="I1110" s="19">
        <v>0</v>
      </c>
      <c r="J1110" s="19">
        <v>0</v>
      </c>
      <c r="K1110" s="19">
        <v>0</v>
      </c>
      <c r="L1110" s="19">
        <v>0</v>
      </c>
      <c r="M1110" s="19">
        <v>0</v>
      </c>
      <c r="N1110" s="19">
        <v>0</v>
      </c>
      <c r="O1110" s="19">
        <v>0</v>
      </c>
      <c r="P1110" s="19">
        <v>0</v>
      </c>
      <c r="Q1110" s="19">
        <v>0</v>
      </c>
      <c r="R1110" s="19">
        <v>0</v>
      </c>
      <c r="S1110" s="19">
        <v>0</v>
      </c>
      <c r="T1110" s="19">
        <v>0</v>
      </c>
      <c r="U1110" s="19">
        <v>0</v>
      </c>
      <c r="V1110" s="19">
        <v>0</v>
      </c>
      <c r="W1110" s="19">
        <v>0</v>
      </c>
      <c r="X1110" s="19">
        <v>0</v>
      </c>
      <c r="Y1110" s="19">
        <v>0</v>
      </c>
      <c r="Z1110" s="19">
        <v>0</v>
      </c>
      <c r="AA1110" s="19">
        <v>0</v>
      </c>
      <c r="AB1110" s="19">
        <v>0</v>
      </c>
      <c r="AC1110" s="19">
        <v>0</v>
      </c>
      <c r="AD1110" s="19">
        <v>0</v>
      </c>
      <c r="AE1110" s="19">
        <v>0</v>
      </c>
      <c r="AF1110" s="19">
        <v>0</v>
      </c>
      <c r="AG1110" s="19">
        <v>0</v>
      </c>
      <c r="AH1110" s="19">
        <v>0</v>
      </c>
      <c r="AI1110" s="19">
        <v>0</v>
      </c>
      <c r="AJ1110" s="19">
        <v>0</v>
      </c>
      <c r="AK1110" s="19">
        <v>0</v>
      </c>
      <c r="AL1110" s="19">
        <v>0</v>
      </c>
      <c r="AM1110" s="19">
        <v>0</v>
      </c>
      <c r="AN1110" s="19">
        <v>0</v>
      </c>
      <c r="AO1110" s="19">
        <v>0</v>
      </c>
      <c r="AP1110" s="19">
        <v>0</v>
      </c>
    </row>
    <row r="1111" spans="1:42" hidden="1">
      <c r="A1111" s="15" t="s">
        <v>1028</v>
      </c>
      <c r="B1111" s="16" t="s">
        <v>1029</v>
      </c>
      <c r="C1111" s="17" t="s">
        <v>211</v>
      </c>
      <c r="D1111" s="17" t="s">
        <v>224</v>
      </c>
      <c r="E1111" s="17" t="s">
        <v>1053</v>
      </c>
      <c r="F1111" s="18" t="s">
        <v>1058</v>
      </c>
      <c r="G1111" s="19">
        <v>0</v>
      </c>
      <c r="H1111" s="19">
        <v>0</v>
      </c>
      <c r="I1111" s="19">
        <v>0</v>
      </c>
      <c r="J1111" s="19">
        <v>0</v>
      </c>
      <c r="K1111" s="19">
        <v>0</v>
      </c>
      <c r="L1111" s="19">
        <v>0</v>
      </c>
      <c r="M1111" s="19">
        <v>0</v>
      </c>
      <c r="N1111" s="19">
        <v>0</v>
      </c>
      <c r="O1111" s="19">
        <v>0</v>
      </c>
      <c r="P1111" s="19">
        <v>0</v>
      </c>
      <c r="Q1111" s="19">
        <v>0</v>
      </c>
      <c r="R1111" s="19">
        <v>0</v>
      </c>
      <c r="S1111" s="19">
        <v>0</v>
      </c>
      <c r="T1111" s="19">
        <v>0</v>
      </c>
      <c r="U1111" s="19">
        <v>0</v>
      </c>
      <c r="V1111" s="19">
        <v>0</v>
      </c>
      <c r="W1111" s="19">
        <v>0</v>
      </c>
      <c r="X1111" s="19">
        <v>0</v>
      </c>
      <c r="Y1111" s="19">
        <v>0</v>
      </c>
      <c r="Z1111" s="19">
        <v>0</v>
      </c>
      <c r="AA1111" s="19">
        <v>0</v>
      </c>
      <c r="AB1111" s="19">
        <v>0</v>
      </c>
      <c r="AC1111" s="19">
        <v>0</v>
      </c>
      <c r="AD1111" s="19">
        <v>0</v>
      </c>
      <c r="AE1111" s="19">
        <v>0</v>
      </c>
      <c r="AF1111" s="19">
        <v>0</v>
      </c>
      <c r="AG1111" s="19">
        <v>0</v>
      </c>
      <c r="AH1111" s="19">
        <v>0</v>
      </c>
      <c r="AI1111" s="19">
        <v>0</v>
      </c>
      <c r="AJ1111" s="19">
        <v>0</v>
      </c>
      <c r="AK1111" s="19">
        <v>0</v>
      </c>
      <c r="AL1111" s="19">
        <v>0</v>
      </c>
      <c r="AM1111" s="19">
        <v>0</v>
      </c>
      <c r="AN1111" s="19">
        <v>0</v>
      </c>
      <c r="AO1111" s="19">
        <v>0</v>
      </c>
      <c r="AP1111" s="19">
        <v>0</v>
      </c>
    </row>
    <row r="1112" spans="1:42" hidden="1">
      <c r="A1112" s="15" t="s">
        <v>1028</v>
      </c>
      <c r="B1112" s="16" t="s">
        <v>1029</v>
      </c>
      <c r="C1112" s="17" t="s">
        <v>211</v>
      </c>
      <c r="D1112" s="17" t="s">
        <v>224</v>
      </c>
      <c r="E1112" s="17" t="s">
        <v>1053</v>
      </c>
      <c r="F1112" s="18" t="s">
        <v>1059</v>
      </c>
      <c r="G1112" s="19">
        <v>0</v>
      </c>
      <c r="H1112" s="19">
        <v>0</v>
      </c>
      <c r="I1112" s="19">
        <v>0</v>
      </c>
      <c r="J1112" s="19">
        <v>0</v>
      </c>
      <c r="K1112" s="19">
        <v>0</v>
      </c>
      <c r="L1112" s="19">
        <v>0</v>
      </c>
      <c r="M1112" s="19">
        <v>0</v>
      </c>
      <c r="N1112" s="19">
        <v>0</v>
      </c>
      <c r="O1112" s="19">
        <v>0</v>
      </c>
      <c r="P1112" s="19">
        <v>0</v>
      </c>
      <c r="Q1112" s="19">
        <v>0</v>
      </c>
      <c r="R1112" s="19">
        <v>0</v>
      </c>
      <c r="S1112" s="19">
        <v>0</v>
      </c>
      <c r="T1112" s="19">
        <v>0</v>
      </c>
      <c r="U1112" s="19">
        <v>0</v>
      </c>
      <c r="V1112" s="19">
        <v>0</v>
      </c>
      <c r="W1112" s="19">
        <v>0</v>
      </c>
      <c r="X1112" s="19">
        <v>0</v>
      </c>
      <c r="Y1112" s="19">
        <v>0</v>
      </c>
      <c r="Z1112" s="19">
        <v>0</v>
      </c>
      <c r="AA1112" s="19">
        <v>0</v>
      </c>
      <c r="AB1112" s="19">
        <v>0</v>
      </c>
      <c r="AC1112" s="19">
        <v>0</v>
      </c>
      <c r="AD1112" s="19">
        <v>0</v>
      </c>
      <c r="AE1112" s="19">
        <v>0</v>
      </c>
      <c r="AF1112" s="19">
        <v>0</v>
      </c>
      <c r="AG1112" s="19">
        <v>0</v>
      </c>
      <c r="AH1112" s="19">
        <v>0</v>
      </c>
      <c r="AI1112" s="19">
        <v>0</v>
      </c>
      <c r="AJ1112" s="19">
        <v>0</v>
      </c>
      <c r="AK1112" s="19">
        <v>0</v>
      </c>
      <c r="AL1112" s="19">
        <v>0</v>
      </c>
      <c r="AM1112" s="19">
        <v>0</v>
      </c>
      <c r="AN1112" s="19">
        <v>0</v>
      </c>
      <c r="AO1112" s="19">
        <v>0</v>
      </c>
      <c r="AP1112" s="19">
        <v>0</v>
      </c>
    </row>
    <row r="1113" spans="1:42" hidden="1">
      <c r="A1113" s="15" t="s">
        <v>1028</v>
      </c>
      <c r="B1113" s="16" t="s">
        <v>1029</v>
      </c>
      <c r="C1113" s="17" t="s">
        <v>211</v>
      </c>
      <c r="D1113" s="17" t="s">
        <v>224</v>
      </c>
      <c r="E1113" s="17" t="s">
        <v>1053</v>
      </c>
      <c r="F1113" s="18" t="s">
        <v>1060</v>
      </c>
      <c r="G1113" s="19">
        <v>0</v>
      </c>
      <c r="H1113" s="19">
        <v>0</v>
      </c>
      <c r="I1113" s="19">
        <v>0</v>
      </c>
      <c r="J1113" s="19">
        <v>0</v>
      </c>
      <c r="K1113" s="19">
        <v>0</v>
      </c>
      <c r="L1113" s="19">
        <v>0</v>
      </c>
      <c r="M1113" s="19">
        <v>0</v>
      </c>
      <c r="N1113" s="19">
        <v>0</v>
      </c>
      <c r="O1113" s="19">
        <v>0</v>
      </c>
      <c r="P1113" s="19">
        <v>0</v>
      </c>
      <c r="Q1113" s="19">
        <v>0</v>
      </c>
      <c r="R1113" s="19">
        <v>0</v>
      </c>
      <c r="S1113" s="19">
        <v>0</v>
      </c>
      <c r="T1113" s="19">
        <v>0</v>
      </c>
      <c r="U1113" s="19">
        <v>0</v>
      </c>
      <c r="V1113" s="19">
        <v>0</v>
      </c>
      <c r="W1113" s="19">
        <v>0</v>
      </c>
      <c r="X1113" s="19">
        <v>0</v>
      </c>
      <c r="Y1113" s="19">
        <v>0</v>
      </c>
      <c r="Z1113" s="19">
        <v>0</v>
      </c>
      <c r="AA1113" s="19">
        <v>0</v>
      </c>
      <c r="AB1113" s="19">
        <v>0</v>
      </c>
      <c r="AC1113" s="19">
        <v>0</v>
      </c>
      <c r="AD1113" s="19">
        <v>0</v>
      </c>
      <c r="AE1113" s="19">
        <v>0</v>
      </c>
      <c r="AF1113" s="19">
        <v>0</v>
      </c>
      <c r="AG1113" s="19">
        <v>0</v>
      </c>
      <c r="AH1113" s="19">
        <v>0</v>
      </c>
      <c r="AI1113" s="19">
        <v>0</v>
      </c>
      <c r="AJ1113" s="19">
        <v>0</v>
      </c>
      <c r="AK1113" s="19">
        <v>0</v>
      </c>
      <c r="AL1113" s="19">
        <v>0</v>
      </c>
      <c r="AM1113" s="19">
        <v>0</v>
      </c>
      <c r="AN1113" s="19">
        <v>0</v>
      </c>
      <c r="AO1113" s="19">
        <v>0</v>
      </c>
      <c r="AP1113" s="19">
        <v>0</v>
      </c>
    </row>
    <row r="1114" spans="1:42" hidden="1">
      <c r="A1114" s="15" t="s">
        <v>1028</v>
      </c>
      <c r="B1114" s="16" t="s">
        <v>1029</v>
      </c>
      <c r="C1114" s="17" t="s">
        <v>211</v>
      </c>
      <c r="D1114" s="17" t="s">
        <v>224</v>
      </c>
      <c r="E1114" s="17" t="s">
        <v>1053</v>
      </c>
      <c r="F1114" s="18" t="s">
        <v>1061</v>
      </c>
      <c r="G1114" s="19">
        <v>0</v>
      </c>
      <c r="H1114" s="19">
        <v>0</v>
      </c>
      <c r="I1114" s="19">
        <v>0</v>
      </c>
      <c r="J1114" s="19">
        <v>0</v>
      </c>
      <c r="K1114" s="19">
        <v>0</v>
      </c>
      <c r="L1114" s="19">
        <v>0</v>
      </c>
      <c r="M1114" s="19">
        <v>0</v>
      </c>
      <c r="N1114" s="19">
        <v>0</v>
      </c>
      <c r="O1114" s="19">
        <v>0</v>
      </c>
      <c r="P1114" s="19">
        <v>0</v>
      </c>
      <c r="Q1114" s="19">
        <v>0</v>
      </c>
      <c r="R1114" s="19">
        <v>0</v>
      </c>
      <c r="S1114" s="19">
        <v>0</v>
      </c>
      <c r="T1114" s="19">
        <v>0</v>
      </c>
      <c r="U1114" s="19">
        <v>0</v>
      </c>
      <c r="V1114" s="19">
        <v>0</v>
      </c>
      <c r="W1114" s="19">
        <v>0</v>
      </c>
      <c r="X1114" s="19">
        <v>0</v>
      </c>
      <c r="Y1114" s="19">
        <v>0</v>
      </c>
      <c r="Z1114" s="19">
        <v>0</v>
      </c>
      <c r="AA1114" s="19">
        <v>0</v>
      </c>
      <c r="AB1114" s="19">
        <v>0</v>
      </c>
      <c r="AC1114" s="19">
        <v>0</v>
      </c>
      <c r="AD1114" s="19">
        <v>0</v>
      </c>
      <c r="AE1114" s="19">
        <v>0</v>
      </c>
      <c r="AF1114" s="19">
        <v>0</v>
      </c>
      <c r="AG1114" s="19">
        <v>0</v>
      </c>
      <c r="AH1114" s="19">
        <v>0</v>
      </c>
      <c r="AI1114" s="19">
        <v>0</v>
      </c>
      <c r="AJ1114" s="19">
        <v>0</v>
      </c>
      <c r="AK1114" s="19">
        <v>0</v>
      </c>
      <c r="AL1114" s="19">
        <v>0</v>
      </c>
      <c r="AM1114" s="19">
        <v>0</v>
      </c>
      <c r="AN1114" s="19">
        <v>0</v>
      </c>
      <c r="AO1114" s="19">
        <v>0</v>
      </c>
      <c r="AP1114" s="19">
        <v>0</v>
      </c>
    </row>
    <row r="1115" spans="1:42" hidden="1">
      <c r="A1115" s="15" t="s">
        <v>1028</v>
      </c>
      <c r="B1115" s="16" t="s">
        <v>1029</v>
      </c>
      <c r="C1115" s="17" t="s">
        <v>211</v>
      </c>
      <c r="D1115" s="17" t="s">
        <v>224</v>
      </c>
      <c r="E1115" s="17" t="s">
        <v>1053</v>
      </c>
      <c r="F1115" s="18" t="s">
        <v>1062</v>
      </c>
      <c r="G1115" s="19">
        <v>0</v>
      </c>
      <c r="H1115" s="19">
        <v>0</v>
      </c>
      <c r="I1115" s="19">
        <v>0</v>
      </c>
      <c r="J1115" s="19">
        <v>0</v>
      </c>
      <c r="K1115" s="19">
        <v>0</v>
      </c>
      <c r="L1115" s="19">
        <v>0</v>
      </c>
      <c r="M1115" s="19">
        <v>0</v>
      </c>
      <c r="N1115" s="19">
        <v>0</v>
      </c>
      <c r="O1115" s="19">
        <v>0</v>
      </c>
      <c r="P1115" s="19">
        <v>0</v>
      </c>
      <c r="Q1115" s="19">
        <v>0</v>
      </c>
      <c r="R1115" s="19">
        <v>0</v>
      </c>
      <c r="S1115" s="19">
        <v>0</v>
      </c>
      <c r="T1115" s="19">
        <v>0</v>
      </c>
      <c r="U1115" s="19">
        <v>0</v>
      </c>
      <c r="V1115" s="19">
        <v>0</v>
      </c>
      <c r="W1115" s="19">
        <v>0</v>
      </c>
      <c r="X1115" s="19">
        <v>0</v>
      </c>
      <c r="Y1115" s="19">
        <v>0</v>
      </c>
      <c r="Z1115" s="19">
        <v>0</v>
      </c>
      <c r="AA1115" s="19">
        <v>0</v>
      </c>
      <c r="AB1115" s="19">
        <v>0</v>
      </c>
      <c r="AC1115" s="19">
        <v>0</v>
      </c>
      <c r="AD1115" s="19">
        <v>0</v>
      </c>
      <c r="AE1115" s="19">
        <v>0</v>
      </c>
      <c r="AF1115" s="19">
        <v>0</v>
      </c>
      <c r="AG1115" s="19">
        <v>0</v>
      </c>
      <c r="AH1115" s="19">
        <v>0</v>
      </c>
      <c r="AI1115" s="19">
        <v>0</v>
      </c>
      <c r="AJ1115" s="19">
        <v>0</v>
      </c>
      <c r="AK1115" s="19">
        <v>0</v>
      </c>
      <c r="AL1115" s="19">
        <v>0</v>
      </c>
      <c r="AM1115" s="19">
        <v>0</v>
      </c>
      <c r="AN1115" s="19">
        <v>0</v>
      </c>
      <c r="AO1115" s="19">
        <v>0</v>
      </c>
      <c r="AP1115" s="19">
        <v>0</v>
      </c>
    </row>
    <row r="1116" spans="1:42" hidden="1">
      <c r="A1116" s="15" t="s">
        <v>1028</v>
      </c>
      <c r="B1116" s="16" t="s">
        <v>1029</v>
      </c>
      <c r="C1116" s="17" t="s">
        <v>211</v>
      </c>
      <c r="D1116" s="17" t="s">
        <v>224</v>
      </c>
      <c r="E1116" s="17" t="s">
        <v>1053</v>
      </c>
      <c r="F1116" s="18" t="s">
        <v>1063</v>
      </c>
      <c r="G1116" s="19">
        <v>0</v>
      </c>
      <c r="H1116" s="19">
        <v>0</v>
      </c>
      <c r="I1116" s="19">
        <v>0</v>
      </c>
      <c r="J1116" s="19">
        <v>0</v>
      </c>
      <c r="K1116" s="19">
        <v>0</v>
      </c>
      <c r="L1116" s="19">
        <v>0</v>
      </c>
      <c r="M1116" s="19">
        <v>0</v>
      </c>
      <c r="N1116" s="19">
        <v>0</v>
      </c>
      <c r="O1116" s="19">
        <v>0</v>
      </c>
      <c r="P1116" s="19">
        <v>0</v>
      </c>
      <c r="Q1116" s="19">
        <v>0</v>
      </c>
      <c r="R1116" s="19">
        <v>0</v>
      </c>
      <c r="S1116" s="19">
        <v>0</v>
      </c>
      <c r="T1116" s="19">
        <v>0</v>
      </c>
      <c r="U1116" s="19">
        <v>0</v>
      </c>
      <c r="V1116" s="19">
        <v>0</v>
      </c>
      <c r="W1116" s="19">
        <v>0</v>
      </c>
      <c r="X1116" s="19">
        <v>0</v>
      </c>
      <c r="Y1116" s="19">
        <v>0</v>
      </c>
      <c r="Z1116" s="19">
        <v>0</v>
      </c>
      <c r="AA1116" s="19">
        <v>0</v>
      </c>
      <c r="AB1116" s="19">
        <v>0</v>
      </c>
      <c r="AC1116" s="19">
        <v>0</v>
      </c>
      <c r="AD1116" s="19">
        <v>0</v>
      </c>
      <c r="AE1116" s="19">
        <v>0</v>
      </c>
      <c r="AF1116" s="19">
        <v>0</v>
      </c>
      <c r="AG1116" s="19">
        <v>0</v>
      </c>
      <c r="AH1116" s="19">
        <v>0</v>
      </c>
      <c r="AI1116" s="19">
        <v>0</v>
      </c>
      <c r="AJ1116" s="19">
        <v>0</v>
      </c>
      <c r="AK1116" s="19">
        <v>0</v>
      </c>
      <c r="AL1116" s="19">
        <v>0</v>
      </c>
      <c r="AM1116" s="19">
        <v>0</v>
      </c>
      <c r="AN1116" s="19">
        <v>0</v>
      </c>
      <c r="AO1116" s="19">
        <v>0</v>
      </c>
      <c r="AP1116" s="19">
        <v>0</v>
      </c>
    </row>
    <row r="1117" spans="1:42" hidden="1">
      <c r="A1117" s="15" t="s">
        <v>1028</v>
      </c>
      <c r="B1117" s="16" t="s">
        <v>1029</v>
      </c>
      <c r="C1117" s="17" t="s">
        <v>211</v>
      </c>
      <c r="D1117" s="17" t="s">
        <v>224</v>
      </c>
      <c r="E1117" s="17" t="s">
        <v>1053</v>
      </c>
      <c r="F1117" s="18" t="s">
        <v>1064</v>
      </c>
      <c r="G1117" s="19">
        <v>0</v>
      </c>
      <c r="H1117" s="19">
        <v>0</v>
      </c>
      <c r="I1117" s="19">
        <v>0</v>
      </c>
      <c r="J1117" s="19">
        <v>0</v>
      </c>
      <c r="K1117" s="19">
        <v>0</v>
      </c>
      <c r="L1117" s="19">
        <v>0</v>
      </c>
      <c r="M1117" s="19">
        <v>0</v>
      </c>
      <c r="N1117" s="19">
        <v>0</v>
      </c>
      <c r="O1117" s="19">
        <v>0</v>
      </c>
      <c r="P1117" s="19">
        <v>0</v>
      </c>
      <c r="Q1117" s="19">
        <v>0</v>
      </c>
      <c r="R1117" s="19">
        <v>0</v>
      </c>
      <c r="S1117" s="19">
        <v>0</v>
      </c>
      <c r="T1117" s="19">
        <v>0</v>
      </c>
      <c r="U1117" s="19">
        <v>0</v>
      </c>
      <c r="V1117" s="19">
        <v>0</v>
      </c>
      <c r="W1117" s="19">
        <v>0</v>
      </c>
      <c r="X1117" s="19">
        <v>0</v>
      </c>
      <c r="Y1117" s="19">
        <v>0</v>
      </c>
      <c r="Z1117" s="19">
        <v>0</v>
      </c>
      <c r="AA1117" s="19">
        <v>0</v>
      </c>
      <c r="AB1117" s="19">
        <v>0</v>
      </c>
      <c r="AC1117" s="19">
        <v>0</v>
      </c>
      <c r="AD1117" s="19">
        <v>0</v>
      </c>
      <c r="AE1117" s="19">
        <v>0</v>
      </c>
      <c r="AF1117" s="19">
        <v>0</v>
      </c>
      <c r="AG1117" s="19">
        <v>0</v>
      </c>
      <c r="AH1117" s="19">
        <v>0</v>
      </c>
      <c r="AI1117" s="19">
        <v>0</v>
      </c>
      <c r="AJ1117" s="19">
        <v>0</v>
      </c>
      <c r="AK1117" s="19">
        <v>0</v>
      </c>
      <c r="AL1117" s="19">
        <v>0</v>
      </c>
      <c r="AM1117" s="19">
        <v>0</v>
      </c>
      <c r="AN1117" s="19">
        <v>0</v>
      </c>
      <c r="AO1117" s="19">
        <v>0</v>
      </c>
      <c r="AP1117" s="19">
        <v>0</v>
      </c>
    </row>
    <row r="1118" spans="1:42" hidden="1">
      <c r="A1118" s="15" t="s">
        <v>1028</v>
      </c>
      <c r="B1118" s="16" t="s">
        <v>1029</v>
      </c>
      <c r="C1118" s="17" t="s">
        <v>211</v>
      </c>
      <c r="D1118" s="17" t="s">
        <v>224</v>
      </c>
      <c r="E1118" s="17" t="s">
        <v>1053</v>
      </c>
      <c r="F1118" s="18" t="s">
        <v>1065</v>
      </c>
      <c r="G1118" s="19">
        <v>0</v>
      </c>
      <c r="H1118" s="19">
        <v>0</v>
      </c>
      <c r="I1118" s="19">
        <v>0</v>
      </c>
      <c r="J1118" s="19">
        <v>0</v>
      </c>
      <c r="K1118" s="19">
        <v>0</v>
      </c>
      <c r="L1118" s="19">
        <v>0</v>
      </c>
      <c r="M1118" s="19">
        <v>0</v>
      </c>
      <c r="N1118" s="19">
        <v>0</v>
      </c>
      <c r="O1118" s="19">
        <v>0</v>
      </c>
      <c r="P1118" s="19">
        <v>0</v>
      </c>
      <c r="Q1118" s="19">
        <v>0</v>
      </c>
      <c r="R1118" s="19">
        <v>0</v>
      </c>
      <c r="S1118" s="19">
        <v>0</v>
      </c>
      <c r="T1118" s="19">
        <v>0</v>
      </c>
      <c r="U1118" s="19">
        <v>0</v>
      </c>
      <c r="V1118" s="19">
        <v>0</v>
      </c>
      <c r="W1118" s="19">
        <v>0</v>
      </c>
      <c r="X1118" s="19">
        <v>0</v>
      </c>
      <c r="Y1118" s="19">
        <v>0</v>
      </c>
      <c r="Z1118" s="19">
        <v>0</v>
      </c>
      <c r="AA1118" s="19">
        <v>0</v>
      </c>
      <c r="AB1118" s="19">
        <v>0</v>
      </c>
      <c r="AC1118" s="19">
        <v>0</v>
      </c>
      <c r="AD1118" s="19">
        <v>0</v>
      </c>
      <c r="AE1118" s="19">
        <v>0</v>
      </c>
      <c r="AF1118" s="19">
        <v>0</v>
      </c>
      <c r="AG1118" s="19">
        <v>0</v>
      </c>
      <c r="AH1118" s="19">
        <v>0</v>
      </c>
      <c r="AI1118" s="19">
        <v>0</v>
      </c>
      <c r="AJ1118" s="19">
        <v>0</v>
      </c>
      <c r="AK1118" s="19">
        <v>0</v>
      </c>
      <c r="AL1118" s="19">
        <v>0</v>
      </c>
      <c r="AM1118" s="19">
        <v>0</v>
      </c>
      <c r="AN1118" s="19">
        <v>0</v>
      </c>
      <c r="AO1118" s="19">
        <v>0</v>
      </c>
      <c r="AP1118" s="19">
        <v>0</v>
      </c>
    </row>
    <row r="1119" spans="1:42" hidden="1">
      <c r="A1119" s="15" t="s">
        <v>1028</v>
      </c>
      <c r="B1119" s="16" t="s">
        <v>1029</v>
      </c>
      <c r="C1119" s="17" t="s">
        <v>211</v>
      </c>
      <c r="D1119" s="17" t="s">
        <v>224</v>
      </c>
      <c r="E1119" s="17" t="s">
        <v>1066</v>
      </c>
      <c r="F1119" s="18" t="s">
        <v>1067</v>
      </c>
      <c r="G1119" s="19">
        <v>0</v>
      </c>
      <c r="H1119" s="19">
        <v>0</v>
      </c>
      <c r="I1119" s="19">
        <v>0</v>
      </c>
      <c r="J1119" s="19">
        <v>0</v>
      </c>
      <c r="K1119" s="19">
        <v>0</v>
      </c>
      <c r="L1119" s="19">
        <v>0</v>
      </c>
      <c r="M1119" s="19">
        <v>0</v>
      </c>
      <c r="N1119" s="19">
        <v>0</v>
      </c>
      <c r="O1119" s="19">
        <v>0</v>
      </c>
      <c r="P1119" s="19">
        <v>0</v>
      </c>
      <c r="Q1119" s="19">
        <v>0</v>
      </c>
      <c r="R1119" s="19">
        <v>0</v>
      </c>
      <c r="S1119" s="19">
        <v>0</v>
      </c>
      <c r="T1119" s="19">
        <v>0</v>
      </c>
      <c r="U1119" s="19">
        <v>0</v>
      </c>
      <c r="V1119" s="19">
        <v>0</v>
      </c>
      <c r="W1119" s="19">
        <v>0</v>
      </c>
      <c r="X1119" s="19">
        <v>0</v>
      </c>
      <c r="Y1119" s="19">
        <v>0</v>
      </c>
      <c r="Z1119" s="19">
        <v>0</v>
      </c>
      <c r="AA1119" s="19">
        <v>0</v>
      </c>
      <c r="AB1119" s="19">
        <v>0</v>
      </c>
      <c r="AC1119" s="19">
        <v>0</v>
      </c>
      <c r="AD1119" s="19">
        <v>0</v>
      </c>
      <c r="AE1119" s="19">
        <v>0</v>
      </c>
      <c r="AF1119" s="19">
        <v>0</v>
      </c>
      <c r="AG1119" s="19">
        <v>0</v>
      </c>
      <c r="AH1119" s="19">
        <v>0</v>
      </c>
      <c r="AI1119" s="19">
        <v>0</v>
      </c>
      <c r="AJ1119" s="19">
        <v>0</v>
      </c>
      <c r="AK1119" s="19">
        <v>0</v>
      </c>
      <c r="AL1119" s="19">
        <v>0</v>
      </c>
      <c r="AM1119" s="19">
        <v>0</v>
      </c>
      <c r="AN1119" s="19">
        <v>0</v>
      </c>
      <c r="AO1119" s="19">
        <v>0</v>
      </c>
      <c r="AP1119" s="19">
        <v>0</v>
      </c>
    </row>
    <row r="1120" spans="1:42" hidden="1">
      <c r="A1120" s="15" t="s">
        <v>1028</v>
      </c>
      <c r="B1120" s="16" t="s">
        <v>1029</v>
      </c>
      <c r="C1120" s="17" t="s">
        <v>211</v>
      </c>
      <c r="D1120" s="17" t="s">
        <v>224</v>
      </c>
      <c r="E1120" s="17" t="s">
        <v>1066</v>
      </c>
      <c r="F1120" s="18" t="s">
        <v>1068</v>
      </c>
      <c r="G1120" s="19">
        <v>0</v>
      </c>
      <c r="H1120" s="19">
        <v>0</v>
      </c>
      <c r="I1120" s="19">
        <v>0</v>
      </c>
      <c r="J1120" s="19">
        <v>0</v>
      </c>
      <c r="K1120" s="19">
        <v>0</v>
      </c>
      <c r="L1120" s="19">
        <v>0</v>
      </c>
      <c r="M1120" s="19">
        <v>0</v>
      </c>
      <c r="N1120" s="19">
        <v>0</v>
      </c>
      <c r="O1120" s="19">
        <v>0</v>
      </c>
      <c r="P1120" s="19">
        <v>0</v>
      </c>
      <c r="Q1120" s="19">
        <v>0</v>
      </c>
      <c r="R1120" s="19">
        <v>0</v>
      </c>
      <c r="S1120" s="19">
        <v>0</v>
      </c>
      <c r="T1120" s="19">
        <v>0</v>
      </c>
      <c r="U1120" s="19">
        <v>0</v>
      </c>
      <c r="V1120" s="19">
        <v>0</v>
      </c>
      <c r="W1120" s="19">
        <v>0</v>
      </c>
      <c r="X1120" s="19">
        <v>0</v>
      </c>
      <c r="Y1120" s="19">
        <v>0</v>
      </c>
      <c r="Z1120" s="19">
        <v>0</v>
      </c>
      <c r="AA1120" s="19">
        <v>0</v>
      </c>
      <c r="AB1120" s="19">
        <v>0</v>
      </c>
      <c r="AC1120" s="19">
        <v>0</v>
      </c>
      <c r="AD1120" s="19">
        <v>0</v>
      </c>
      <c r="AE1120" s="19">
        <v>0</v>
      </c>
      <c r="AF1120" s="19">
        <v>0</v>
      </c>
      <c r="AG1120" s="19">
        <v>0</v>
      </c>
      <c r="AH1120" s="19">
        <v>0</v>
      </c>
      <c r="AI1120" s="19">
        <v>0</v>
      </c>
      <c r="AJ1120" s="19">
        <v>0</v>
      </c>
      <c r="AK1120" s="19">
        <v>0</v>
      </c>
      <c r="AL1120" s="19">
        <v>0</v>
      </c>
      <c r="AM1120" s="19">
        <v>0</v>
      </c>
      <c r="AN1120" s="19">
        <v>0</v>
      </c>
      <c r="AO1120" s="19">
        <v>0</v>
      </c>
      <c r="AP1120" s="19">
        <v>0</v>
      </c>
    </row>
    <row r="1121" spans="1:42" hidden="1">
      <c r="A1121" s="15" t="s">
        <v>1028</v>
      </c>
      <c r="B1121" s="16" t="s">
        <v>1029</v>
      </c>
      <c r="C1121" s="17" t="s">
        <v>211</v>
      </c>
      <c r="D1121" s="17" t="s">
        <v>224</v>
      </c>
      <c r="E1121" s="17" t="s">
        <v>1069</v>
      </c>
      <c r="F1121" s="18" t="s">
        <v>1070</v>
      </c>
      <c r="G1121" s="19">
        <v>0</v>
      </c>
      <c r="H1121" s="19">
        <v>0</v>
      </c>
      <c r="I1121" s="19">
        <v>0</v>
      </c>
      <c r="J1121" s="19">
        <v>0</v>
      </c>
      <c r="K1121" s="19">
        <v>0</v>
      </c>
      <c r="L1121" s="19">
        <v>0</v>
      </c>
      <c r="M1121" s="19">
        <v>0</v>
      </c>
      <c r="N1121" s="19">
        <v>0</v>
      </c>
      <c r="O1121" s="19">
        <v>0</v>
      </c>
      <c r="P1121" s="19">
        <v>0</v>
      </c>
      <c r="Q1121" s="19">
        <v>0</v>
      </c>
      <c r="R1121" s="19">
        <v>0</v>
      </c>
      <c r="S1121" s="19">
        <v>0</v>
      </c>
      <c r="T1121" s="19">
        <v>0</v>
      </c>
      <c r="U1121" s="19">
        <v>0</v>
      </c>
      <c r="V1121" s="19">
        <v>0</v>
      </c>
      <c r="W1121" s="19">
        <v>0</v>
      </c>
      <c r="X1121" s="19">
        <v>0</v>
      </c>
      <c r="Y1121" s="19">
        <v>0</v>
      </c>
      <c r="Z1121" s="19">
        <v>0</v>
      </c>
      <c r="AA1121" s="19">
        <v>0</v>
      </c>
      <c r="AB1121" s="19">
        <v>0</v>
      </c>
      <c r="AC1121" s="19">
        <v>0</v>
      </c>
      <c r="AD1121" s="19">
        <v>0</v>
      </c>
      <c r="AE1121" s="19">
        <v>0</v>
      </c>
      <c r="AF1121" s="19">
        <v>0</v>
      </c>
      <c r="AG1121" s="19">
        <v>0</v>
      </c>
      <c r="AH1121" s="19">
        <v>0</v>
      </c>
      <c r="AI1121" s="19">
        <v>0</v>
      </c>
      <c r="AJ1121" s="19">
        <v>0</v>
      </c>
      <c r="AK1121" s="19">
        <v>0</v>
      </c>
      <c r="AL1121" s="19">
        <v>0</v>
      </c>
      <c r="AM1121" s="19">
        <v>0</v>
      </c>
      <c r="AN1121" s="19">
        <v>0</v>
      </c>
      <c r="AO1121" s="19">
        <v>0</v>
      </c>
      <c r="AP1121" s="19">
        <v>0</v>
      </c>
    </row>
    <row r="1122" spans="1:42" hidden="1">
      <c r="A1122" s="15" t="s">
        <v>1028</v>
      </c>
      <c r="B1122" s="16" t="s">
        <v>1029</v>
      </c>
      <c r="C1122" s="17" t="s">
        <v>211</v>
      </c>
      <c r="D1122" s="17" t="s">
        <v>224</v>
      </c>
      <c r="E1122" s="17" t="s">
        <v>1069</v>
      </c>
      <c r="F1122" s="18" t="s">
        <v>1071</v>
      </c>
      <c r="G1122" s="19">
        <v>0</v>
      </c>
      <c r="H1122" s="19">
        <v>0</v>
      </c>
      <c r="I1122" s="19">
        <v>0</v>
      </c>
      <c r="J1122" s="19">
        <v>0</v>
      </c>
      <c r="K1122" s="19">
        <v>0</v>
      </c>
      <c r="L1122" s="19">
        <v>0</v>
      </c>
      <c r="M1122" s="19">
        <v>0</v>
      </c>
      <c r="N1122" s="19">
        <v>0</v>
      </c>
      <c r="O1122" s="19">
        <v>0</v>
      </c>
      <c r="P1122" s="19">
        <v>0</v>
      </c>
      <c r="Q1122" s="19">
        <v>0</v>
      </c>
      <c r="R1122" s="19">
        <v>0</v>
      </c>
      <c r="S1122" s="19">
        <v>0</v>
      </c>
      <c r="T1122" s="19">
        <v>0</v>
      </c>
      <c r="U1122" s="19">
        <v>0</v>
      </c>
      <c r="V1122" s="19">
        <v>0</v>
      </c>
      <c r="W1122" s="19">
        <v>0</v>
      </c>
      <c r="X1122" s="19">
        <v>0</v>
      </c>
      <c r="Y1122" s="19">
        <v>0</v>
      </c>
      <c r="Z1122" s="19">
        <v>0</v>
      </c>
      <c r="AA1122" s="19">
        <v>0</v>
      </c>
      <c r="AB1122" s="19">
        <v>0</v>
      </c>
      <c r="AC1122" s="19">
        <v>0</v>
      </c>
      <c r="AD1122" s="19">
        <v>0</v>
      </c>
      <c r="AE1122" s="19">
        <v>0</v>
      </c>
      <c r="AF1122" s="19">
        <v>0</v>
      </c>
      <c r="AG1122" s="19">
        <v>0</v>
      </c>
      <c r="AH1122" s="19">
        <v>0</v>
      </c>
      <c r="AI1122" s="19">
        <v>0</v>
      </c>
      <c r="AJ1122" s="19">
        <v>0</v>
      </c>
      <c r="AK1122" s="19">
        <v>0</v>
      </c>
      <c r="AL1122" s="19">
        <v>0</v>
      </c>
      <c r="AM1122" s="19">
        <v>0</v>
      </c>
      <c r="AN1122" s="19">
        <v>0</v>
      </c>
      <c r="AO1122" s="19">
        <v>0</v>
      </c>
      <c r="AP1122" s="19">
        <v>0</v>
      </c>
    </row>
    <row r="1123" spans="1:42" hidden="1">
      <c r="A1123" s="15" t="s">
        <v>1028</v>
      </c>
      <c r="B1123" s="16" t="s">
        <v>1029</v>
      </c>
      <c r="C1123" s="17" t="s">
        <v>211</v>
      </c>
      <c r="D1123" s="17" t="s">
        <v>224</v>
      </c>
      <c r="E1123" s="17" t="s">
        <v>1069</v>
      </c>
      <c r="F1123" s="18" t="s">
        <v>1072</v>
      </c>
      <c r="G1123" s="19">
        <v>0</v>
      </c>
      <c r="H1123" s="19">
        <v>0</v>
      </c>
      <c r="I1123" s="19">
        <v>0</v>
      </c>
      <c r="J1123" s="19">
        <v>0</v>
      </c>
      <c r="K1123" s="19">
        <v>0</v>
      </c>
      <c r="L1123" s="19">
        <v>0</v>
      </c>
      <c r="M1123" s="19">
        <v>0</v>
      </c>
      <c r="N1123" s="19">
        <v>0</v>
      </c>
      <c r="O1123" s="19">
        <v>0</v>
      </c>
      <c r="P1123" s="19">
        <v>0</v>
      </c>
      <c r="Q1123" s="19">
        <v>0</v>
      </c>
      <c r="R1123" s="19">
        <v>0</v>
      </c>
      <c r="S1123" s="19">
        <v>0</v>
      </c>
      <c r="T1123" s="19">
        <v>0</v>
      </c>
      <c r="U1123" s="19">
        <v>0</v>
      </c>
      <c r="V1123" s="19">
        <v>0</v>
      </c>
      <c r="W1123" s="19">
        <v>0</v>
      </c>
      <c r="X1123" s="19">
        <v>0</v>
      </c>
      <c r="Y1123" s="19">
        <v>0</v>
      </c>
      <c r="Z1123" s="19">
        <v>0</v>
      </c>
      <c r="AA1123" s="19">
        <v>0</v>
      </c>
      <c r="AB1123" s="19">
        <v>0</v>
      </c>
      <c r="AC1123" s="19">
        <v>0</v>
      </c>
      <c r="AD1123" s="19">
        <v>0</v>
      </c>
      <c r="AE1123" s="19">
        <v>0</v>
      </c>
      <c r="AF1123" s="19">
        <v>0</v>
      </c>
      <c r="AG1123" s="19">
        <v>0</v>
      </c>
      <c r="AH1123" s="19">
        <v>0</v>
      </c>
      <c r="AI1123" s="19">
        <v>0</v>
      </c>
      <c r="AJ1123" s="19">
        <v>0</v>
      </c>
      <c r="AK1123" s="19">
        <v>0</v>
      </c>
      <c r="AL1123" s="19">
        <v>0</v>
      </c>
      <c r="AM1123" s="19">
        <v>0</v>
      </c>
      <c r="AN1123" s="19">
        <v>0</v>
      </c>
      <c r="AO1123" s="19">
        <v>0</v>
      </c>
      <c r="AP1123" s="19">
        <v>0</v>
      </c>
    </row>
    <row r="1124" spans="1:42" hidden="1">
      <c r="A1124" s="15" t="s">
        <v>1028</v>
      </c>
      <c r="B1124" s="16" t="s">
        <v>1029</v>
      </c>
      <c r="C1124" s="17" t="s">
        <v>211</v>
      </c>
      <c r="D1124" s="17" t="s">
        <v>224</v>
      </c>
      <c r="E1124" s="17" t="s">
        <v>1069</v>
      </c>
      <c r="F1124" s="18" t="s">
        <v>1073</v>
      </c>
      <c r="G1124" s="19">
        <v>0</v>
      </c>
      <c r="H1124" s="19">
        <v>0</v>
      </c>
      <c r="I1124" s="19">
        <v>0</v>
      </c>
      <c r="J1124" s="19">
        <v>0</v>
      </c>
      <c r="K1124" s="19">
        <v>0</v>
      </c>
      <c r="L1124" s="19">
        <v>0</v>
      </c>
      <c r="M1124" s="19">
        <v>0</v>
      </c>
      <c r="N1124" s="19">
        <v>0</v>
      </c>
      <c r="O1124" s="19">
        <v>0</v>
      </c>
      <c r="P1124" s="19">
        <v>0</v>
      </c>
      <c r="Q1124" s="19">
        <v>0</v>
      </c>
      <c r="R1124" s="19">
        <v>0</v>
      </c>
      <c r="S1124" s="19">
        <v>0</v>
      </c>
      <c r="T1124" s="19">
        <v>0</v>
      </c>
      <c r="U1124" s="19">
        <v>0</v>
      </c>
      <c r="V1124" s="19">
        <v>0</v>
      </c>
      <c r="W1124" s="19">
        <v>0</v>
      </c>
      <c r="X1124" s="19">
        <v>0</v>
      </c>
      <c r="Y1124" s="19">
        <v>0</v>
      </c>
      <c r="Z1124" s="19">
        <v>0</v>
      </c>
      <c r="AA1124" s="19">
        <v>0</v>
      </c>
      <c r="AB1124" s="19">
        <v>0</v>
      </c>
      <c r="AC1124" s="19">
        <v>0</v>
      </c>
      <c r="AD1124" s="19">
        <v>0</v>
      </c>
      <c r="AE1124" s="19">
        <v>0</v>
      </c>
      <c r="AF1124" s="19">
        <v>0</v>
      </c>
      <c r="AG1124" s="19">
        <v>0</v>
      </c>
      <c r="AH1124" s="19">
        <v>0</v>
      </c>
      <c r="AI1124" s="19">
        <v>0</v>
      </c>
      <c r="AJ1124" s="19">
        <v>0</v>
      </c>
      <c r="AK1124" s="19">
        <v>0</v>
      </c>
      <c r="AL1124" s="19">
        <v>0</v>
      </c>
      <c r="AM1124" s="19">
        <v>0</v>
      </c>
      <c r="AN1124" s="19">
        <v>0</v>
      </c>
      <c r="AO1124" s="19">
        <v>0</v>
      </c>
      <c r="AP1124" s="19">
        <v>0</v>
      </c>
    </row>
    <row r="1125" spans="1:42" hidden="1">
      <c r="A1125" s="15" t="s">
        <v>1028</v>
      </c>
      <c r="B1125" s="16" t="s">
        <v>1029</v>
      </c>
      <c r="C1125" s="17" t="s">
        <v>211</v>
      </c>
      <c r="D1125" s="17" t="s">
        <v>224</v>
      </c>
      <c r="E1125" s="17" t="s">
        <v>1069</v>
      </c>
      <c r="F1125" s="18" t="s">
        <v>1074</v>
      </c>
      <c r="G1125" s="19">
        <v>0</v>
      </c>
      <c r="H1125" s="19">
        <v>0</v>
      </c>
      <c r="I1125" s="19">
        <v>0</v>
      </c>
      <c r="J1125" s="19">
        <v>0</v>
      </c>
      <c r="K1125" s="19">
        <v>0</v>
      </c>
      <c r="L1125" s="19">
        <v>0</v>
      </c>
      <c r="M1125" s="19">
        <v>0</v>
      </c>
      <c r="N1125" s="19">
        <v>0</v>
      </c>
      <c r="O1125" s="19">
        <v>0</v>
      </c>
      <c r="P1125" s="19">
        <v>0</v>
      </c>
      <c r="Q1125" s="19">
        <v>0</v>
      </c>
      <c r="R1125" s="19">
        <v>0</v>
      </c>
      <c r="S1125" s="19">
        <v>0</v>
      </c>
      <c r="T1125" s="19">
        <v>0</v>
      </c>
      <c r="U1125" s="19">
        <v>0</v>
      </c>
      <c r="V1125" s="19">
        <v>0</v>
      </c>
      <c r="W1125" s="19">
        <v>0</v>
      </c>
      <c r="X1125" s="19">
        <v>0</v>
      </c>
      <c r="Y1125" s="19">
        <v>0</v>
      </c>
      <c r="Z1125" s="19">
        <v>0</v>
      </c>
      <c r="AA1125" s="19">
        <v>0</v>
      </c>
      <c r="AB1125" s="19">
        <v>0</v>
      </c>
      <c r="AC1125" s="19">
        <v>0</v>
      </c>
      <c r="AD1125" s="19">
        <v>0</v>
      </c>
      <c r="AE1125" s="19">
        <v>0</v>
      </c>
      <c r="AF1125" s="19">
        <v>0</v>
      </c>
      <c r="AG1125" s="19">
        <v>0</v>
      </c>
      <c r="AH1125" s="19">
        <v>0</v>
      </c>
      <c r="AI1125" s="19">
        <v>0</v>
      </c>
      <c r="AJ1125" s="19">
        <v>0</v>
      </c>
      <c r="AK1125" s="19">
        <v>0</v>
      </c>
      <c r="AL1125" s="19">
        <v>0</v>
      </c>
      <c r="AM1125" s="19">
        <v>0</v>
      </c>
      <c r="AN1125" s="19">
        <v>0</v>
      </c>
      <c r="AO1125" s="19">
        <v>0</v>
      </c>
      <c r="AP1125" s="19">
        <v>0</v>
      </c>
    </row>
    <row r="1126" spans="1:42" hidden="1">
      <c r="A1126" s="15" t="s">
        <v>1028</v>
      </c>
      <c r="B1126" s="16" t="s">
        <v>1029</v>
      </c>
      <c r="C1126" s="17" t="s">
        <v>211</v>
      </c>
      <c r="D1126" s="17" t="s">
        <v>224</v>
      </c>
      <c r="E1126" s="17" t="s">
        <v>1075</v>
      </c>
      <c r="F1126" s="18" t="s">
        <v>1076</v>
      </c>
      <c r="G1126" s="19">
        <v>0</v>
      </c>
      <c r="H1126" s="19">
        <v>0</v>
      </c>
      <c r="I1126" s="19">
        <v>0</v>
      </c>
      <c r="J1126" s="19">
        <v>0</v>
      </c>
      <c r="K1126" s="19">
        <v>0</v>
      </c>
      <c r="L1126" s="19">
        <v>0</v>
      </c>
      <c r="M1126" s="19">
        <v>0</v>
      </c>
      <c r="N1126" s="19">
        <v>0</v>
      </c>
      <c r="O1126" s="19">
        <v>0</v>
      </c>
      <c r="P1126" s="19">
        <v>0</v>
      </c>
      <c r="Q1126" s="19">
        <v>0</v>
      </c>
      <c r="R1126" s="19">
        <v>0</v>
      </c>
      <c r="S1126" s="19">
        <v>0</v>
      </c>
      <c r="T1126" s="19">
        <v>0</v>
      </c>
      <c r="U1126" s="19">
        <v>0</v>
      </c>
      <c r="V1126" s="19">
        <v>0</v>
      </c>
      <c r="W1126" s="19">
        <v>0</v>
      </c>
      <c r="X1126" s="19">
        <v>0</v>
      </c>
      <c r="Y1126" s="19">
        <v>0</v>
      </c>
      <c r="Z1126" s="19">
        <v>0</v>
      </c>
      <c r="AA1126" s="19">
        <v>0</v>
      </c>
      <c r="AB1126" s="19">
        <v>0</v>
      </c>
      <c r="AC1126" s="19">
        <v>0</v>
      </c>
      <c r="AD1126" s="19">
        <v>0</v>
      </c>
      <c r="AE1126" s="19">
        <v>0</v>
      </c>
      <c r="AF1126" s="19">
        <v>0</v>
      </c>
      <c r="AG1126" s="19">
        <v>0</v>
      </c>
      <c r="AH1126" s="19">
        <v>0</v>
      </c>
      <c r="AI1126" s="19">
        <v>0</v>
      </c>
      <c r="AJ1126" s="19">
        <v>0</v>
      </c>
      <c r="AK1126" s="19">
        <v>0</v>
      </c>
      <c r="AL1126" s="19">
        <v>0</v>
      </c>
      <c r="AM1126" s="19">
        <v>0</v>
      </c>
      <c r="AN1126" s="19">
        <v>0</v>
      </c>
      <c r="AO1126" s="19">
        <v>0</v>
      </c>
      <c r="AP1126" s="19">
        <v>0</v>
      </c>
    </row>
    <row r="1127" spans="1:42" hidden="1">
      <c r="A1127" s="15" t="s">
        <v>1028</v>
      </c>
      <c r="B1127" s="16" t="s">
        <v>1029</v>
      </c>
      <c r="C1127" s="17" t="s">
        <v>211</v>
      </c>
      <c r="D1127" s="17" t="s">
        <v>224</v>
      </c>
      <c r="E1127" s="17" t="s">
        <v>1077</v>
      </c>
      <c r="F1127" s="18" t="s">
        <v>1078</v>
      </c>
      <c r="G1127" s="19">
        <v>0</v>
      </c>
      <c r="H1127" s="19">
        <v>0</v>
      </c>
      <c r="I1127" s="19">
        <v>0</v>
      </c>
      <c r="J1127" s="19">
        <v>0</v>
      </c>
      <c r="K1127" s="19">
        <v>0</v>
      </c>
      <c r="L1127" s="19">
        <v>0</v>
      </c>
      <c r="M1127" s="19">
        <v>0</v>
      </c>
      <c r="N1127" s="19">
        <v>0</v>
      </c>
      <c r="O1127" s="19">
        <v>0</v>
      </c>
      <c r="P1127" s="19">
        <v>0</v>
      </c>
      <c r="Q1127" s="19">
        <v>0</v>
      </c>
      <c r="R1127" s="19">
        <v>0</v>
      </c>
      <c r="S1127" s="19">
        <v>0</v>
      </c>
      <c r="T1127" s="19">
        <v>0</v>
      </c>
      <c r="U1127" s="19">
        <v>0</v>
      </c>
      <c r="V1127" s="19">
        <v>0</v>
      </c>
      <c r="W1127" s="19">
        <v>0</v>
      </c>
      <c r="X1127" s="19">
        <v>0</v>
      </c>
      <c r="Y1127" s="19">
        <v>0</v>
      </c>
      <c r="Z1127" s="19">
        <v>0</v>
      </c>
      <c r="AA1127" s="19">
        <v>0</v>
      </c>
      <c r="AB1127" s="19">
        <v>0</v>
      </c>
      <c r="AC1127" s="19">
        <v>0</v>
      </c>
      <c r="AD1127" s="19">
        <v>0</v>
      </c>
      <c r="AE1127" s="19">
        <v>0</v>
      </c>
      <c r="AF1127" s="19">
        <v>0</v>
      </c>
      <c r="AG1127" s="19">
        <v>0</v>
      </c>
      <c r="AH1127" s="19">
        <v>0</v>
      </c>
      <c r="AI1127" s="19">
        <v>0</v>
      </c>
      <c r="AJ1127" s="19">
        <v>0</v>
      </c>
      <c r="AK1127" s="19">
        <v>0</v>
      </c>
      <c r="AL1127" s="19">
        <v>0</v>
      </c>
      <c r="AM1127" s="19">
        <v>0</v>
      </c>
      <c r="AN1127" s="19">
        <v>0</v>
      </c>
      <c r="AO1127" s="19">
        <v>0</v>
      </c>
      <c r="AP1127" s="19">
        <v>0</v>
      </c>
    </row>
    <row r="1128" spans="1:42" hidden="1">
      <c r="A1128" s="15" t="s">
        <v>1028</v>
      </c>
      <c r="B1128" s="16" t="s">
        <v>1029</v>
      </c>
      <c r="C1128" s="17" t="s">
        <v>211</v>
      </c>
      <c r="D1128" s="17" t="s">
        <v>224</v>
      </c>
      <c r="E1128" s="17" t="s">
        <v>1077</v>
      </c>
      <c r="F1128" s="18" t="s">
        <v>1079</v>
      </c>
      <c r="G1128" s="19">
        <v>0</v>
      </c>
      <c r="H1128" s="19">
        <v>0</v>
      </c>
      <c r="I1128" s="19">
        <v>0</v>
      </c>
      <c r="J1128" s="19">
        <v>0</v>
      </c>
      <c r="K1128" s="19">
        <v>0</v>
      </c>
      <c r="L1128" s="19">
        <v>0</v>
      </c>
      <c r="M1128" s="19">
        <v>0</v>
      </c>
      <c r="N1128" s="19">
        <v>0</v>
      </c>
      <c r="O1128" s="19">
        <v>0</v>
      </c>
      <c r="P1128" s="19">
        <v>0</v>
      </c>
      <c r="Q1128" s="19">
        <v>0</v>
      </c>
      <c r="R1128" s="19">
        <v>0</v>
      </c>
      <c r="S1128" s="19">
        <v>0</v>
      </c>
      <c r="T1128" s="19">
        <v>0</v>
      </c>
      <c r="U1128" s="19">
        <v>0</v>
      </c>
      <c r="V1128" s="19">
        <v>0</v>
      </c>
      <c r="W1128" s="19">
        <v>0</v>
      </c>
      <c r="X1128" s="19">
        <v>0</v>
      </c>
      <c r="Y1128" s="19">
        <v>0</v>
      </c>
      <c r="Z1128" s="19">
        <v>0</v>
      </c>
      <c r="AA1128" s="19">
        <v>0</v>
      </c>
      <c r="AB1128" s="19">
        <v>0</v>
      </c>
      <c r="AC1128" s="19">
        <v>0</v>
      </c>
      <c r="AD1128" s="19">
        <v>0</v>
      </c>
      <c r="AE1128" s="19">
        <v>0</v>
      </c>
      <c r="AF1128" s="19">
        <v>0</v>
      </c>
      <c r="AG1128" s="19">
        <v>0</v>
      </c>
      <c r="AH1128" s="19">
        <v>0</v>
      </c>
      <c r="AI1128" s="19">
        <v>0</v>
      </c>
      <c r="AJ1128" s="19">
        <v>0</v>
      </c>
      <c r="AK1128" s="19">
        <v>0</v>
      </c>
      <c r="AL1128" s="19">
        <v>0</v>
      </c>
      <c r="AM1128" s="19">
        <v>0</v>
      </c>
      <c r="AN1128" s="19">
        <v>0</v>
      </c>
      <c r="AO1128" s="19">
        <v>0</v>
      </c>
      <c r="AP1128" s="19">
        <v>0</v>
      </c>
    </row>
    <row r="1129" spans="1:42" hidden="1">
      <c r="A1129" s="15" t="s">
        <v>1028</v>
      </c>
      <c r="B1129" s="16" t="s">
        <v>1029</v>
      </c>
      <c r="C1129" s="17" t="s">
        <v>211</v>
      </c>
      <c r="D1129" s="17" t="s">
        <v>224</v>
      </c>
      <c r="E1129" s="17" t="s">
        <v>1077</v>
      </c>
      <c r="F1129" s="18" t="s">
        <v>1080</v>
      </c>
      <c r="G1129" s="19">
        <v>0</v>
      </c>
      <c r="H1129" s="19">
        <v>0</v>
      </c>
      <c r="I1129" s="19">
        <v>0</v>
      </c>
      <c r="J1129" s="19">
        <v>0</v>
      </c>
      <c r="K1129" s="19">
        <v>0</v>
      </c>
      <c r="L1129" s="19">
        <v>0</v>
      </c>
      <c r="M1129" s="19">
        <v>0</v>
      </c>
      <c r="N1129" s="19">
        <v>0</v>
      </c>
      <c r="O1129" s="19">
        <v>0</v>
      </c>
      <c r="P1129" s="19">
        <v>0</v>
      </c>
      <c r="Q1129" s="19">
        <v>0</v>
      </c>
      <c r="R1129" s="19">
        <v>0</v>
      </c>
      <c r="S1129" s="19">
        <v>0</v>
      </c>
      <c r="T1129" s="19">
        <v>0</v>
      </c>
      <c r="U1129" s="19">
        <v>0</v>
      </c>
      <c r="V1129" s="19">
        <v>0</v>
      </c>
      <c r="W1129" s="19">
        <v>0</v>
      </c>
      <c r="X1129" s="19">
        <v>0</v>
      </c>
      <c r="Y1129" s="19">
        <v>0</v>
      </c>
      <c r="Z1129" s="19">
        <v>0</v>
      </c>
      <c r="AA1129" s="19">
        <v>0</v>
      </c>
      <c r="AB1129" s="19">
        <v>0</v>
      </c>
      <c r="AC1129" s="19">
        <v>0</v>
      </c>
      <c r="AD1129" s="19">
        <v>0</v>
      </c>
      <c r="AE1129" s="19">
        <v>0</v>
      </c>
      <c r="AF1129" s="19">
        <v>0</v>
      </c>
      <c r="AG1129" s="19">
        <v>0</v>
      </c>
      <c r="AH1129" s="19">
        <v>0</v>
      </c>
      <c r="AI1129" s="19">
        <v>0</v>
      </c>
      <c r="AJ1129" s="19">
        <v>0</v>
      </c>
      <c r="AK1129" s="19">
        <v>0</v>
      </c>
      <c r="AL1129" s="19">
        <v>0</v>
      </c>
      <c r="AM1129" s="19">
        <v>0</v>
      </c>
      <c r="AN1129" s="19">
        <v>0</v>
      </c>
      <c r="AO1129" s="19">
        <v>0</v>
      </c>
      <c r="AP1129" s="19">
        <v>0</v>
      </c>
    </row>
    <row r="1130" spans="1:42" hidden="1">
      <c r="A1130" s="15" t="s">
        <v>1028</v>
      </c>
      <c r="B1130" s="16" t="s">
        <v>1029</v>
      </c>
      <c r="C1130" s="17" t="s">
        <v>211</v>
      </c>
      <c r="D1130" s="17" t="s">
        <v>224</v>
      </c>
      <c r="E1130" s="17" t="s">
        <v>1077</v>
      </c>
      <c r="F1130" s="18" t="s">
        <v>1081</v>
      </c>
      <c r="G1130" s="19">
        <v>0</v>
      </c>
      <c r="H1130" s="19">
        <v>0</v>
      </c>
      <c r="I1130" s="19">
        <v>0</v>
      </c>
      <c r="J1130" s="19">
        <v>0</v>
      </c>
      <c r="K1130" s="19">
        <v>0</v>
      </c>
      <c r="L1130" s="19">
        <v>0</v>
      </c>
      <c r="M1130" s="19">
        <v>0</v>
      </c>
      <c r="N1130" s="19">
        <v>0</v>
      </c>
      <c r="O1130" s="19">
        <v>0</v>
      </c>
      <c r="P1130" s="19">
        <v>0</v>
      </c>
      <c r="Q1130" s="19">
        <v>0</v>
      </c>
      <c r="R1130" s="19">
        <v>0</v>
      </c>
      <c r="S1130" s="19">
        <v>0</v>
      </c>
      <c r="T1130" s="19">
        <v>0</v>
      </c>
      <c r="U1130" s="19">
        <v>0</v>
      </c>
      <c r="V1130" s="19">
        <v>0</v>
      </c>
      <c r="W1130" s="19">
        <v>0</v>
      </c>
      <c r="X1130" s="19">
        <v>0</v>
      </c>
      <c r="Y1130" s="19">
        <v>0</v>
      </c>
      <c r="Z1130" s="19">
        <v>0</v>
      </c>
      <c r="AA1130" s="19">
        <v>0</v>
      </c>
      <c r="AB1130" s="19">
        <v>0</v>
      </c>
      <c r="AC1130" s="19">
        <v>0</v>
      </c>
      <c r="AD1130" s="19">
        <v>0</v>
      </c>
      <c r="AE1130" s="19">
        <v>0</v>
      </c>
      <c r="AF1130" s="19">
        <v>0</v>
      </c>
      <c r="AG1130" s="19">
        <v>0</v>
      </c>
      <c r="AH1130" s="19">
        <v>0</v>
      </c>
      <c r="AI1130" s="19">
        <v>0</v>
      </c>
      <c r="AJ1130" s="19">
        <v>0</v>
      </c>
      <c r="AK1130" s="19">
        <v>0</v>
      </c>
      <c r="AL1130" s="19">
        <v>0</v>
      </c>
      <c r="AM1130" s="19">
        <v>0</v>
      </c>
      <c r="AN1130" s="19">
        <v>0</v>
      </c>
      <c r="AO1130" s="19">
        <v>0</v>
      </c>
      <c r="AP1130" s="19">
        <v>0</v>
      </c>
    </row>
    <row r="1131" spans="1:42" hidden="1">
      <c r="A1131" s="15" t="s">
        <v>1028</v>
      </c>
      <c r="B1131" s="16" t="s">
        <v>1029</v>
      </c>
      <c r="C1131" s="17" t="s">
        <v>211</v>
      </c>
      <c r="D1131" s="17" t="s">
        <v>224</v>
      </c>
      <c r="E1131" s="17" t="s">
        <v>232</v>
      </c>
      <c r="F1131" s="18" t="s">
        <v>1082</v>
      </c>
      <c r="G1131" s="19">
        <v>-0.88560562757982486</v>
      </c>
      <c r="H1131" s="19">
        <v>-0.67822396397344331</v>
      </c>
      <c r="I1131" s="19">
        <v>-0.51940472257939563</v>
      </c>
      <c r="J1131" s="19">
        <v>-0.39777607422957795</v>
      </c>
      <c r="K1131" s="19">
        <v>-0.30462912320807489</v>
      </c>
      <c r="L1131" s="19">
        <v>-0.23329432994745997</v>
      </c>
      <c r="M1131" s="19">
        <v>-0.17866395639545876</v>
      </c>
      <c r="N1131" s="19">
        <v>-0.1368263400232112</v>
      </c>
      <c r="O1131" s="19">
        <v>-0.10478580963867688</v>
      </c>
      <c r="P1131" s="19">
        <v>-8.0248188322295036E-2</v>
      </c>
      <c r="Q1131" s="19">
        <v>4967787.6080535911</v>
      </c>
      <c r="R1131" s="19">
        <v>1475660.3790143481</v>
      </c>
      <c r="S1131" s="19">
        <v>-3.6044045250831665E-2</v>
      </c>
      <c r="T1131" s="19">
        <v>-2.7603635846875599E-2</v>
      </c>
      <c r="U1131" s="19">
        <v>-2.1139711335517602E-2</v>
      </c>
      <c r="V1131" s="19">
        <v>-1.618943960237737E-2</v>
      </c>
      <c r="W1131" s="19">
        <v>-1.2398369612486828E-2</v>
      </c>
      <c r="X1131" s="19">
        <v>-9.4950518871118605E-3</v>
      </c>
      <c r="Y1131" s="19">
        <v>-7.2716020861442352E-3</v>
      </c>
      <c r="Z1131" s="19">
        <v>-5.5688160031004018E-3</v>
      </c>
      <c r="AA1131" s="19">
        <v>-4.2647701715525363E-3</v>
      </c>
      <c r="AB1131" s="19">
        <v>-3.2660918597486525E-3</v>
      </c>
      <c r="AC1131" s="19">
        <v>-2.5012733646167604E-3</v>
      </c>
      <c r="AD1131" s="19">
        <v>-1.9155518929656558E-3</v>
      </c>
      <c r="AE1131" s="19">
        <v>-1.466988417400157E-3</v>
      </c>
      <c r="AF1131" s="19">
        <v>-1.12346474386262E-3</v>
      </c>
      <c r="AG1131" s="19">
        <v>-8.6038377381272369E-4</v>
      </c>
      <c r="AH1131" s="19">
        <v>-6.5890829443842778E-4</v>
      </c>
      <c r="AI1131" s="19">
        <v>-5.046121901576677E-4</v>
      </c>
      <c r="AJ1131" s="19">
        <v>-3.8644749899944181E-4</v>
      </c>
      <c r="AK1131" s="19">
        <v>-2.9595335268508128E-4</v>
      </c>
      <c r="AL1131" s="19">
        <v>-2.2665015866920292E-4</v>
      </c>
      <c r="AM1131" s="19">
        <v>-1.7357564615744388E-4</v>
      </c>
      <c r="AN1131" s="19">
        <v>-1.3292955591064407E-4</v>
      </c>
      <c r="AO1131" s="19">
        <v>-1.0180153279437036E-4</v>
      </c>
      <c r="AP1131" s="19">
        <v>-7.7962737543858923E-5</v>
      </c>
    </row>
    <row r="1132" spans="1:42" hidden="1">
      <c r="A1132" s="15" t="s">
        <v>1028</v>
      </c>
      <c r="B1132" s="16" t="s">
        <v>1029</v>
      </c>
      <c r="C1132" s="17" t="s">
        <v>211</v>
      </c>
      <c r="D1132" s="17" t="s">
        <v>224</v>
      </c>
      <c r="E1132" s="17" t="s">
        <v>232</v>
      </c>
      <c r="F1132" s="18" t="s">
        <v>1083</v>
      </c>
      <c r="G1132" s="19">
        <v>0</v>
      </c>
      <c r="H1132" s="19">
        <v>0</v>
      </c>
      <c r="I1132" s="19">
        <v>0</v>
      </c>
      <c r="J1132" s="19">
        <v>289125.07841821847</v>
      </c>
      <c r="K1132" s="19">
        <v>0</v>
      </c>
      <c r="L1132" s="19">
        <v>0</v>
      </c>
      <c r="M1132" s="19">
        <v>0</v>
      </c>
      <c r="N1132" s="19">
        <v>0</v>
      </c>
      <c r="O1132" s="19">
        <v>0</v>
      </c>
      <c r="P1132" s="19">
        <v>0</v>
      </c>
      <c r="Q1132" s="19">
        <v>0</v>
      </c>
      <c r="R1132" s="19">
        <v>0</v>
      </c>
      <c r="S1132" s="19">
        <v>0</v>
      </c>
      <c r="T1132" s="19">
        <v>0</v>
      </c>
      <c r="U1132" s="19">
        <v>0</v>
      </c>
      <c r="V1132" s="19">
        <v>0</v>
      </c>
      <c r="W1132" s="19">
        <v>0</v>
      </c>
      <c r="X1132" s="19">
        <v>0</v>
      </c>
      <c r="Y1132" s="19">
        <v>0</v>
      </c>
      <c r="Z1132" s="19">
        <v>0</v>
      </c>
      <c r="AA1132" s="19">
        <v>0</v>
      </c>
      <c r="AB1132" s="19">
        <v>0</v>
      </c>
      <c r="AC1132" s="19">
        <v>0</v>
      </c>
      <c r="AD1132" s="19">
        <v>0</v>
      </c>
      <c r="AE1132" s="19">
        <v>0</v>
      </c>
      <c r="AF1132" s="19">
        <v>0</v>
      </c>
      <c r="AG1132" s="19">
        <v>0</v>
      </c>
      <c r="AH1132" s="19">
        <v>0</v>
      </c>
      <c r="AI1132" s="19">
        <v>0</v>
      </c>
      <c r="AJ1132" s="19">
        <v>0</v>
      </c>
      <c r="AK1132" s="19">
        <v>0</v>
      </c>
      <c r="AL1132" s="19">
        <v>0</v>
      </c>
      <c r="AM1132" s="19">
        <v>0</v>
      </c>
      <c r="AN1132" s="19">
        <v>0</v>
      </c>
      <c r="AO1132" s="19">
        <v>0</v>
      </c>
      <c r="AP1132" s="19">
        <v>0</v>
      </c>
    </row>
    <row r="1133" spans="1:42" hidden="1">
      <c r="A1133" s="15" t="s">
        <v>1028</v>
      </c>
      <c r="B1133" s="16" t="s">
        <v>1029</v>
      </c>
      <c r="C1133" s="17" t="s">
        <v>211</v>
      </c>
      <c r="D1133" s="17" t="s">
        <v>224</v>
      </c>
      <c r="E1133" s="17" t="s">
        <v>232</v>
      </c>
      <c r="F1133" s="18" t="s">
        <v>1084</v>
      </c>
      <c r="G1133" s="19">
        <v>0</v>
      </c>
      <c r="H1133" s="19">
        <v>0</v>
      </c>
      <c r="I1133" s="19">
        <v>0</v>
      </c>
      <c r="J1133" s="19">
        <v>0</v>
      </c>
      <c r="K1133" s="19">
        <v>0</v>
      </c>
      <c r="L1133" s="19">
        <v>0</v>
      </c>
      <c r="M1133" s="19">
        <v>0</v>
      </c>
      <c r="N1133" s="19">
        <v>0</v>
      </c>
      <c r="O1133" s="19">
        <v>0</v>
      </c>
      <c r="P1133" s="19">
        <v>0</v>
      </c>
      <c r="Q1133" s="19">
        <v>22700.97009304008</v>
      </c>
      <c r="R1133" s="19">
        <v>0</v>
      </c>
      <c r="S1133" s="19">
        <v>0</v>
      </c>
      <c r="T1133" s="19">
        <v>0</v>
      </c>
      <c r="U1133" s="19">
        <v>0</v>
      </c>
      <c r="V1133" s="19">
        <v>0</v>
      </c>
      <c r="W1133" s="19">
        <v>0</v>
      </c>
      <c r="X1133" s="19">
        <v>0</v>
      </c>
      <c r="Y1133" s="19">
        <v>0</v>
      </c>
      <c r="Z1133" s="19">
        <v>0</v>
      </c>
      <c r="AA1133" s="19">
        <v>0</v>
      </c>
      <c r="AB1133" s="19">
        <v>0</v>
      </c>
      <c r="AC1133" s="19">
        <v>0</v>
      </c>
      <c r="AD1133" s="19">
        <v>0</v>
      </c>
      <c r="AE1133" s="19">
        <v>0</v>
      </c>
      <c r="AF1133" s="19">
        <v>0</v>
      </c>
      <c r="AG1133" s="19">
        <v>0</v>
      </c>
      <c r="AH1133" s="19">
        <v>0</v>
      </c>
      <c r="AI1133" s="19">
        <v>0</v>
      </c>
      <c r="AJ1133" s="19">
        <v>0</v>
      </c>
      <c r="AK1133" s="19">
        <v>0</v>
      </c>
      <c r="AL1133" s="19">
        <v>0</v>
      </c>
      <c r="AM1133" s="19">
        <v>0</v>
      </c>
      <c r="AN1133" s="19">
        <v>0</v>
      </c>
      <c r="AO1133" s="19">
        <v>0</v>
      </c>
      <c r="AP1133" s="19">
        <v>0</v>
      </c>
    </row>
    <row r="1134" spans="1:42" hidden="1">
      <c r="A1134" s="15" t="s">
        <v>1028</v>
      </c>
      <c r="B1134" s="16" t="s">
        <v>1029</v>
      </c>
      <c r="C1134" s="17" t="s">
        <v>211</v>
      </c>
      <c r="D1134" s="17" t="s">
        <v>734</v>
      </c>
      <c r="E1134" s="17" t="s">
        <v>232</v>
      </c>
      <c r="F1134" s="18" t="s">
        <v>1085</v>
      </c>
      <c r="G1134" s="19">
        <v>0</v>
      </c>
      <c r="H1134" s="19">
        <v>0</v>
      </c>
      <c r="I1134" s="19">
        <v>0</v>
      </c>
      <c r="J1134" s="19">
        <v>0</v>
      </c>
      <c r="K1134" s="19">
        <v>0</v>
      </c>
      <c r="L1134" s="19">
        <v>0</v>
      </c>
      <c r="M1134" s="19">
        <v>0</v>
      </c>
      <c r="N1134" s="19">
        <v>0</v>
      </c>
      <c r="O1134" s="19">
        <v>0</v>
      </c>
      <c r="P1134" s="19">
        <v>0</v>
      </c>
      <c r="Q1134" s="19">
        <v>0</v>
      </c>
      <c r="R1134" s="19">
        <v>0</v>
      </c>
      <c r="S1134" s="19">
        <v>0</v>
      </c>
      <c r="T1134" s="19">
        <v>0</v>
      </c>
      <c r="U1134" s="19">
        <v>0</v>
      </c>
      <c r="V1134" s="19">
        <v>0</v>
      </c>
      <c r="W1134" s="19">
        <v>0</v>
      </c>
      <c r="X1134" s="19">
        <v>0</v>
      </c>
      <c r="Y1134" s="19">
        <v>0</v>
      </c>
      <c r="Z1134" s="19">
        <v>0</v>
      </c>
      <c r="AA1134" s="19">
        <v>0</v>
      </c>
      <c r="AB1134" s="19">
        <v>0</v>
      </c>
      <c r="AC1134" s="19">
        <v>0</v>
      </c>
      <c r="AD1134" s="19">
        <v>0</v>
      </c>
      <c r="AE1134" s="19">
        <v>0</v>
      </c>
      <c r="AF1134" s="19">
        <v>0</v>
      </c>
      <c r="AG1134" s="19">
        <v>0</v>
      </c>
      <c r="AH1134" s="19">
        <v>0</v>
      </c>
      <c r="AI1134" s="19">
        <v>0</v>
      </c>
      <c r="AJ1134" s="19">
        <v>0</v>
      </c>
      <c r="AK1134" s="19">
        <v>0</v>
      </c>
      <c r="AL1134" s="19">
        <v>0</v>
      </c>
      <c r="AM1134" s="19">
        <v>0</v>
      </c>
      <c r="AN1134" s="19">
        <v>0</v>
      </c>
      <c r="AO1134" s="19">
        <v>0</v>
      </c>
      <c r="AP1134" s="19">
        <v>0</v>
      </c>
    </row>
    <row r="1135" spans="1:42" hidden="1">
      <c r="A1135" s="15" t="s">
        <v>1028</v>
      </c>
      <c r="B1135" s="16" t="s">
        <v>1029</v>
      </c>
      <c r="C1135" s="17" t="s">
        <v>211</v>
      </c>
      <c r="D1135" s="17" t="s">
        <v>736</v>
      </c>
      <c r="E1135" s="17" t="s">
        <v>232</v>
      </c>
      <c r="F1135" s="18" t="s">
        <v>1086</v>
      </c>
      <c r="G1135" s="19">
        <v>0</v>
      </c>
      <c r="H1135" s="19">
        <v>0</v>
      </c>
      <c r="I1135" s="19">
        <v>0</v>
      </c>
      <c r="J1135" s="19">
        <v>2423687.2729283688</v>
      </c>
      <c r="K1135" s="19">
        <v>0</v>
      </c>
      <c r="L1135" s="19">
        <v>0</v>
      </c>
      <c r="M1135" s="19">
        <v>0</v>
      </c>
      <c r="N1135" s="19">
        <v>0</v>
      </c>
      <c r="O1135" s="19">
        <v>0</v>
      </c>
      <c r="P1135" s="19">
        <v>0</v>
      </c>
      <c r="Q1135" s="19">
        <v>0</v>
      </c>
      <c r="R1135" s="19">
        <v>0</v>
      </c>
      <c r="S1135" s="19">
        <v>0</v>
      </c>
      <c r="T1135" s="19">
        <v>0</v>
      </c>
      <c r="U1135" s="19">
        <v>0</v>
      </c>
      <c r="V1135" s="19">
        <v>0</v>
      </c>
      <c r="W1135" s="19">
        <v>0</v>
      </c>
      <c r="X1135" s="19">
        <v>0</v>
      </c>
      <c r="Y1135" s="19">
        <v>0</v>
      </c>
      <c r="Z1135" s="19">
        <v>0</v>
      </c>
      <c r="AA1135" s="19">
        <v>0</v>
      </c>
      <c r="AB1135" s="19">
        <v>0</v>
      </c>
      <c r="AC1135" s="19">
        <v>0</v>
      </c>
      <c r="AD1135" s="19">
        <v>0</v>
      </c>
      <c r="AE1135" s="19">
        <v>0</v>
      </c>
      <c r="AF1135" s="19">
        <v>0</v>
      </c>
      <c r="AG1135" s="19">
        <v>0</v>
      </c>
      <c r="AH1135" s="19">
        <v>0</v>
      </c>
      <c r="AI1135" s="19">
        <v>0</v>
      </c>
      <c r="AJ1135" s="19">
        <v>0</v>
      </c>
      <c r="AK1135" s="19">
        <v>0</v>
      </c>
      <c r="AL1135" s="19">
        <v>0</v>
      </c>
      <c r="AM1135" s="19">
        <v>0</v>
      </c>
      <c r="AN1135" s="19">
        <v>0</v>
      </c>
      <c r="AO1135" s="19">
        <v>0</v>
      </c>
      <c r="AP1135" s="19">
        <v>0</v>
      </c>
    </row>
    <row r="1136" spans="1:42" hidden="1">
      <c r="A1136" s="15" t="s">
        <v>1028</v>
      </c>
      <c r="B1136" s="16" t="s">
        <v>1029</v>
      </c>
      <c r="C1136" s="17" t="s">
        <v>211</v>
      </c>
      <c r="D1136" s="17" t="s">
        <v>240</v>
      </c>
      <c r="E1136" s="17" t="s">
        <v>232</v>
      </c>
      <c r="F1136" s="18" t="s">
        <v>1087</v>
      </c>
      <c r="G1136" s="19">
        <v>0</v>
      </c>
      <c r="H1136" s="19">
        <v>0</v>
      </c>
      <c r="I1136" s="19">
        <v>0</v>
      </c>
      <c r="J1136" s="19">
        <v>0</v>
      </c>
      <c r="K1136" s="19">
        <v>0</v>
      </c>
      <c r="L1136" s="19">
        <v>0</v>
      </c>
      <c r="M1136" s="19">
        <v>0</v>
      </c>
      <c r="N1136" s="19">
        <v>0</v>
      </c>
      <c r="O1136" s="19">
        <v>0</v>
      </c>
      <c r="P1136" s="19">
        <v>0</v>
      </c>
      <c r="Q1136" s="19">
        <v>0</v>
      </c>
      <c r="R1136" s="19">
        <v>0</v>
      </c>
      <c r="S1136" s="19">
        <v>0</v>
      </c>
      <c r="T1136" s="19">
        <v>0</v>
      </c>
      <c r="U1136" s="19">
        <v>0</v>
      </c>
      <c r="V1136" s="19">
        <v>0</v>
      </c>
      <c r="W1136" s="19">
        <v>0</v>
      </c>
      <c r="X1136" s="19">
        <v>0</v>
      </c>
      <c r="Y1136" s="19">
        <v>0</v>
      </c>
      <c r="Z1136" s="19">
        <v>0</v>
      </c>
      <c r="AA1136" s="19">
        <v>0</v>
      </c>
      <c r="AB1136" s="19">
        <v>0</v>
      </c>
      <c r="AC1136" s="19">
        <v>0</v>
      </c>
      <c r="AD1136" s="19">
        <v>0</v>
      </c>
      <c r="AE1136" s="19">
        <v>0</v>
      </c>
      <c r="AF1136" s="19">
        <v>0</v>
      </c>
      <c r="AG1136" s="19">
        <v>0</v>
      </c>
      <c r="AH1136" s="19">
        <v>0</v>
      </c>
      <c r="AI1136" s="19">
        <v>0</v>
      </c>
      <c r="AJ1136" s="19">
        <v>0</v>
      </c>
      <c r="AK1136" s="19">
        <v>0</v>
      </c>
      <c r="AL1136" s="19">
        <v>0</v>
      </c>
      <c r="AM1136" s="19">
        <v>0</v>
      </c>
      <c r="AN1136" s="19">
        <v>0</v>
      </c>
      <c r="AO1136" s="19">
        <v>0</v>
      </c>
      <c r="AP1136" s="19">
        <v>0</v>
      </c>
    </row>
    <row r="1137" spans="1:42" hidden="1">
      <c r="A1137" s="15" t="s">
        <v>1028</v>
      </c>
      <c r="B1137" s="16" t="s">
        <v>1029</v>
      </c>
      <c r="C1137" s="17" t="s">
        <v>211</v>
      </c>
      <c r="D1137" s="17" t="s">
        <v>759</v>
      </c>
      <c r="E1137" s="17" t="s">
        <v>1053</v>
      </c>
      <c r="F1137" s="18" t="s">
        <v>1088</v>
      </c>
      <c r="G1137" s="19">
        <v>0</v>
      </c>
      <c r="H1137" s="19">
        <v>0</v>
      </c>
      <c r="I1137" s="19">
        <v>0</v>
      </c>
      <c r="J1137" s="19">
        <v>0</v>
      </c>
      <c r="K1137" s="19">
        <v>0</v>
      </c>
      <c r="L1137" s="19">
        <v>0</v>
      </c>
      <c r="M1137" s="19">
        <v>0</v>
      </c>
      <c r="N1137" s="19">
        <v>0</v>
      </c>
      <c r="O1137" s="19">
        <v>0</v>
      </c>
      <c r="P1137" s="19">
        <v>0</v>
      </c>
      <c r="Q1137" s="19">
        <v>0</v>
      </c>
      <c r="R1137" s="19">
        <v>0</v>
      </c>
      <c r="S1137" s="19">
        <v>0</v>
      </c>
      <c r="T1137" s="19">
        <v>0</v>
      </c>
      <c r="U1137" s="19">
        <v>0</v>
      </c>
      <c r="V1137" s="19">
        <v>0</v>
      </c>
      <c r="W1137" s="19">
        <v>0</v>
      </c>
      <c r="X1137" s="19">
        <v>0</v>
      </c>
      <c r="Y1137" s="19">
        <v>0</v>
      </c>
      <c r="Z1137" s="19">
        <v>0</v>
      </c>
      <c r="AA1137" s="19">
        <v>0</v>
      </c>
      <c r="AB1137" s="19">
        <v>0</v>
      </c>
      <c r="AC1137" s="19">
        <v>0</v>
      </c>
      <c r="AD1137" s="19">
        <v>0</v>
      </c>
      <c r="AE1137" s="19">
        <v>0</v>
      </c>
      <c r="AF1137" s="19">
        <v>0</v>
      </c>
      <c r="AG1137" s="19">
        <v>0</v>
      </c>
      <c r="AH1137" s="19">
        <v>0</v>
      </c>
      <c r="AI1137" s="19">
        <v>0</v>
      </c>
      <c r="AJ1137" s="19">
        <v>0</v>
      </c>
      <c r="AK1137" s="19">
        <v>0</v>
      </c>
      <c r="AL1137" s="19">
        <v>0</v>
      </c>
      <c r="AM1137" s="19">
        <v>0</v>
      </c>
      <c r="AN1137" s="19">
        <v>0</v>
      </c>
      <c r="AO1137" s="19">
        <v>0</v>
      </c>
      <c r="AP1137" s="19">
        <v>0</v>
      </c>
    </row>
    <row r="1138" spans="1:42" hidden="1">
      <c r="A1138" s="15" t="s">
        <v>1028</v>
      </c>
      <c r="B1138" s="16" t="s">
        <v>1029</v>
      </c>
      <c r="C1138" s="17" t="s">
        <v>212</v>
      </c>
      <c r="D1138" s="17" t="s">
        <v>224</v>
      </c>
      <c r="E1138" s="17" t="s">
        <v>1089</v>
      </c>
      <c r="F1138" s="18" t="s">
        <v>1090</v>
      </c>
      <c r="G1138" s="19">
        <v>0</v>
      </c>
      <c r="H1138" s="19">
        <v>0</v>
      </c>
      <c r="I1138" s="19">
        <v>0</v>
      </c>
      <c r="J1138" s="19">
        <v>0</v>
      </c>
      <c r="K1138" s="19">
        <v>0</v>
      </c>
      <c r="L1138" s="19">
        <v>0</v>
      </c>
      <c r="M1138" s="19">
        <v>0</v>
      </c>
      <c r="N1138" s="19">
        <v>0</v>
      </c>
      <c r="O1138" s="19">
        <v>0</v>
      </c>
      <c r="P1138" s="19">
        <v>0</v>
      </c>
      <c r="Q1138" s="19">
        <v>0</v>
      </c>
      <c r="R1138" s="19">
        <v>0</v>
      </c>
      <c r="S1138" s="19">
        <v>0</v>
      </c>
      <c r="T1138" s="19">
        <v>0</v>
      </c>
      <c r="U1138" s="19">
        <v>0</v>
      </c>
      <c r="V1138" s="19">
        <v>0</v>
      </c>
      <c r="W1138" s="19">
        <v>0</v>
      </c>
      <c r="X1138" s="19">
        <v>0</v>
      </c>
      <c r="Y1138" s="19">
        <v>0</v>
      </c>
      <c r="Z1138" s="19">
        <v>0</v>
      </c>
      <c r="AA1138" s="19">
        <v>0</v>
      </c>
      <c r="AB1138" s="19">
        <v>0</v>
      </c>
      <c r="AC1138" s="19">
        <v>0</v>
      </c>
      <c r="AD1138" s="19">
        <v>0</v>
      </c>
      <c r="AE1138" s="19">
        <v>0</v>
      </c>
      <c r="AF1138" s="19">
        <v>0</v>
      </c>
      <c r="AG1138" s="19">
        <v>0</v>
      </c>
      <c r="AH1138" s="19">
        <v>0</v>
      </c>
      <c r="AI1138" s="19">
        <v>0</v>
      </c>
      <c r="AJ1138" s="19">
        <v>0</v>
      </c>
      <c r="AK1138" s="19">
        <v>0</v>
      </c>
      <c r="AL1138" s="19">
        <v>0</v>
      </c>
      <c r="AM1138" s="19">
        <v>0</v>
      </c>
      <c r="AN1138" s="19">
        <v>0</v>
      </c>
      <c r="AO1138" s="19">
        <v>0</v>
      </c>
      <c r="AP1138" s="19">
        <v>0</v>
      </c>
    </row>
    <row r="1139" spans="1:42" hidden="1">
      <c r="A1139" s="15" t="s">
        <v>1028</v>
      </c>
      <c r="B1139" s="16" t="s">
        <v>1029</v>
      </c>
      <c r="C1139" s="17" t="s">
        <v>212</v>
      </c>
      <c r="D1139" s="17" t="s">
        <v>224</v>
      </c>
      <c r="E1139" s="17" t="s">
        <v>1089</v>
      </c>
      <c r="F1139" s="18" t="s">
        <v>1091</v>
      </c>
      <c r="G1139" s="19">
        <v>0</v>
      </c>
      <c r="H1139" s="19">
        <v>0</v>
      </c>
      <c r="I1139" s="19">
        <v>0</v>
      </c>
      <c r="J1139" s="19">
        <v>0</v>
      </c>
      <c r="K1139" s="19">
        <v>0</v>
      </c>
      <c r="L1139" s="19">
        <v>0</v>
      </c>
      <c r="M1139" s="19">
        <v>0</v>
      </c>
      <c r="N1139" s="19">
        <v>0</v>
      </c>
      <c r="O1139" s="19">
        <v>0</v>
      </c>
      <c r="P1139" s="19">
        <v>0</v>
      </c>
      <c r="Q1139" s="19">
        <v>0</v>
      </c>
      <c r="R1139" s="19">
        <v>0</v>
      </c>
      <c r="S1139" s="19">
        <v>0</v>
      </c>
      <c r="T1139" s="19">
        <v>0</v>
      </c>
      <c r="U1139" s="19">
        <v>0</v>
      </c>
      <c r="V1139" s="19">
        <v>0</v>
      </c>
      <c r="W1139" s="19">
        <v>0</v>
      </c>
      <c r="X1139" s="19">
        <v>0</v>
      </c>
      <c r="Y1139" s="19">
        <v>0</v>
      </c>
      <c r="Z1139" s="19">
        <v>0</v>
      </c>
      <c r="AA1139" s="19">
        <v>0</v>
      </c>
      <c r="AB1139" s="19">
        <v>0</v>
      </c>
      <c r="AC1139" s="19">
        <v>0</v>
      </c>
      <c r="AD1139" s="19">
        <v>0</v>
      </c>
      <c r="AE1139" s="19">
        <v>0</v>
      </c>
      <c r="AF1139" s="19">
        <v>0</v>
      </c>
      <c r="AG1139" s="19">
        <v>0</v>
      </c>
      <c r="AH1139" s="19">
        <v>0</v>
      </c>
      <c r="AI1139" s="19">
        <v>0</v>
      </c>
      <c r="AJ1139" s="19">
        <v>0</v>
      </c>
      <c r="AK1139" s="19">
        <v>0</v>
      </c>
      <c r="AL1139" s="19">
        <v>0</v>
      </c>
      <c r="AM1139" s="19">
        <v>0</v>
      </c>
      <c r="AN1139" s="19">
        <v>0</v>
      </c>
      <c r="AO1139" s="19">
        <v>0</v>
      </c>
      <c r="AP1139" s="19">
        <v>0</v>
      </c>
    </row>
    <row r="1140" spans="1:42" hidden="1">
      <c r="A1140" s="15" t="s">
        <v>1028</v>
      </c>
      <c r="B1140" s="16" t="s">
        <v>1029</v>
      </c>
      <c r="C1140" s="17" t="s">
        <v>212</v>
      </c>
      <c r="D1140" s="17" t="s">
        <v>224</v>
      </c>
      <c r="E1140" s="17" t="s">
        <v>1089</v>
      </c>
      <c r="F1140" s="18" t="s">
        <v>1092</v>
      </c>
      <c r="G1140" s="19">
        <v>0</v>
      </c>
      <c r="H1140" s="19">
        <v>0</v>
      </c>
      <c r="I1140" s="19">
        <v>0</v>
      </c>
      <c r="J1140" s="19">
        <v>0</v>
      </c>
      <c r="K1140" s="19">
        <v>0</v>
      </c>
      <c r="L1140" s="19">
        <v>0</v>
      </c>
      <c r="M1140" s="19">
        <v>0</v>
      </c>
      <c r="N1140" s="19">
        <v>0</v>
      </c>
      <c r="O1140" s="19">
        <v>0</v>
      </c>
      <c r="P1140" s="19">
        <v>0</v>
      </c>
      <c r="Q1140" s="19">
        <v>0</v>
      </c>
      <c r="R1140" s="19">
        <v>0</v>
      </c>
      <c r="S1140" s="19">
        <v>0</v>
      </c>
      <c r="T1140" s="19">
        <v>0</v>
      </c>
      <c r="U1140" s="19">
        <v>0</v>
      </c>
      <c r="V1140" s="19">
        <v>0</v>
      </c>
      <c r="W1140" s="19">
        <v>0</v>
      </c>
      <c r="X1140" s="19">
        <v>0</v>
      </c>
      <c r="Y1140" s="19">
        <v>0</v>
      </c>
      <c r="Z1140" s="19">
        <v>0</v>
      </c>
      <c r="AA1140" s="19">
        <v>0</v>
      </c>
      <c r="AB1140" s="19">
        <v>0</v>
      </c>
      <c r="AC1140" s="19">
        <v>0</v>
      </c>
      <c r="AD1140" s="19">
        <v>0</v>
      </c>
      <c r="AE1140" s="19">
        <v>0</v>
      </c>
      <c r="AF1140" s="19">
        <v>0</v>
      </c>
      <c r="AG1140" s="19">
        <v>0</v>
      </c>
      <c r="AH1140" s="19">
        <v>0</v>
      </c>
      <c r="AI1140" s="19">
        <v>0</v>
      </c>
      <c r="AJ1140" s="19">
        <v>0</v>
      </c>
      <c r="AK1140" s="19">
        <v>0</v>
      </c>
      <c r="AL1140" s="19">
        <v>0</v>
      </c>
      <c r="AM1140" s="19">
        <v>0</v>
      </c>
      <c r="AN1140" s="19">
        <v>0</v>
      </c>
      <c r="AO1140" s="19">
        <v>0</v>
      </c>
      <c r="AP1140" s="19">
        <v>0</v>
      </c>
    </row>
    <row r="1141" spans="1:42" hidden="1">
      <c r="A1141" s="15" t="s">
        <v>1028</v>
      </c>
      <c r="B1141" s="16" t="s">
        <v>1029</v>
      </c>
      <c r="C1141" s="17" t="s">
        <v>212</v>
      </c>
      <c r="D1141" s="17" t="s">
        <v>224</v>
      </c>
      <c r="E1141" s="17" t="s">
        <v>1093</v>
      </c>
      <c r="F1141" s="18" t="s">
        <v>1094</v>
      </c>
      <c r="G1141" s="19">
        <v>0</v>
      </c>
      <c r="H1141" s="19">
        <v>0</v>
      </c>
      <c r="I1141" s="19">
        <v>0</v>
      </c>
      <c r="J1141" s="19">
        <v>0</v>
      </c>
      <c r="K1141" s="19">
        <v>0</v>
      </c>
      <c r="L1141" s="19">
        <v>0</v>
      </c>
      <c r="M1141" s="19">
        <v>0</v>
      </c>
      <c r="N1141" s="19">
        <v>0</v>
      </c>
      <c r="O1141" s="19">
        <v>0</v>
      </c>
      <c r="P1141" s="19">
        <v>0</v>
      </c>
      <c r="Q1141" s="19">
        <v>0</v>
      </c>
      <c r="R1141" s="19">
        <v>0</v>
      </c>
      <c r="S1141" s="19">
        <v>0</v>
      </c>
      <c r="T1141" s="19">
        <v>0</v>
      </c>
      <c r="U1141" s="19">
        <v>0</v>
      </c>
      <c r="V1141" s="19">
        <v>0</v>
      </c>
      <c r="W1141" s="19">
        <v>0</v>
      </c>
      <c r="X1141" s="19">
        <v>0</v>
      </c>
      <c r="Y1141" s="19">
        <v>0</v>
      </c>
      <c r="Z1141" s="19">
        <v>0</v>
      </c>
      <c r="AA1141" s="19">
        <v>0</v>
      </c>
      <c r="AB1141" s="19">
        <v>0</v>
      </c>
      <c r="AC1141" s="19">
        <v>0</v>
      </c>
      <c r="AD1141" s="19">
        <v>0</v>
      </c>
      <c r="AE1141" s="19">
        <v>0</v>
      </c>
      <c r="AF1141" s="19">
        <v>0</v>
      </c>
      <c r="AG1141" s="19">
        <v>0</v>
      </c>
      <c r="AH1141" s="19">
        <v>0</v>
      </c>
      <c r="AI1141" s="19">
        <v>0</v>
      </c>
      <c r="AJ1141" s="19">
        <v>0</v>
      </c>
      <c r="AK1141" s="19">
        <v>0</v>
      </c>
      <c r="AL1141" s="19">
        <v>0</v>
      </c>
      <c r="AM1141" s="19">
        <v>0</v>
      </c>
      <c r="AN1141" s="19">
        <v>0</v>
      </c>
      <c r="AO1141" s="19">
        <v>0</v>
      </c>
      <c r="AP1141" s="19">
        <v>0</v>
      </c>
    </row>
    <row r="1142" spans="1:42" hidden="1">
      <c r="A1142" s="15" t="s">
        <v>1028</v>
      </c>
      <c r="B1142" s="16" t="s">
        <v>1029</v>
      </c>
      <c r="C1142" s="17" t="s">
        <v>212</v>
      </c>
      <c r="D1142" s="17" t="s">
        <v>224</v>
      </c>
      <c r="E1142" s="17" t="s">
        <v>1095</v>
      </c>
      <c r="F1142" s="18" t="s">
        <v>1096</v>
      </c>
      <c r="G1142" s="19">
        <v>0</v>
      </c>
      <c r="H1142" s="19">
        <v>0</v>
      </c>
      <c r="I1142" s="19">
        <v>0</v>
      </c>
      <c r="J1142" s="19">
        <v>0</v>
      </c>
      <c r="K1142" s="19">
        <v>0</v>
      </c>
      <c r="L1142" s="19">
        <v>0</v>
      </c>
      <c r="M1142" s="19">
        <v>0</v>
      </c>
      <c r="N1142" s="19">
        <v>0</v>
      </c>
      <c r="O1142" s="19">
        <v>0</v>
      </c>
      <c r="P1142" s="19">
        <v>0</v>
      </c>
      <c r="Q1142" s="19">
        <v>0</v>
      </c>
      <c r="R1142" s="19">
        <v>0</v>
      </c>
      <c r="S1142" s="19">
        <v>0</v>
      </c>
      <c r="T1142" s="19">
        <v>0</v>
      </c>
      <c r="U1142" s="19">
        <v>0</v>
      </c>
      <c r="V1142" s="19">
        <v>0</v>
      </c>
      <c r="W1142" s="19">
        <v>0</v>
      </c>
      <c r="X1142" s="19">
        <v>0</v>
      </c>
      <c r="Y1142" s="19">
        <v>0</v>
      </c>
      <c r="Z1142" s="19">
        <v>0</v>
      </c>
      <c r="AA1142" s="19">
        <v>0</v>
      </c>
      <c r="AB1142" s="19">
        <v>0</v>
      </c>
      <c r="AC1142" s="19">
        <v>0</v>
      </c>
      <c r="AD1142" s="19">
        <v>0</v>
      </c>
      <c r="AE1142" s="19">
        <v>0</v>
      </c>
      <c r="AF1142" s="19">
        <v>0</v>
      </c>
      <c r="AG1142" s="19">
        <v>0</v>
      </c>
      <c r="AH1142" s="19">
        <v>0</v>
      </c>
      <c r="AI1142" s="19">
        <v>0</v>
      </c>
      <c r="AJ1142" s="19">
        <v>0</v>
      </c>
      <c r="AK1142" s="19">
        <v>0</v>
      </c>
      <c r="AL1142" s="19">
        <v>0</v>
      </c>
      <c r="AM1142" s="19">
        <v>0</v>
      </c>
      <c r="AN1142" s="19">
        <v>0</v>
      </c>
      <c r="AO1142" s="19">
        <v>0</v>
      </c>
      <c r="AP1142" s="19">
        <v>0</v>
      </c>
    </row>
    <row r="1143" spans="1:42" hidden="1">
      <c r="A1143" s="15" t="s">
        <v>1028</v>
      </c>
      <c r="B1143" s="16" t="s">
        <v>1029</v>
      </c>
      <c r="C1143" s="17" t="s">
        <v>212</v>
      </c>
      <c r="D1143" s="17" t="s">
        <v>224</v>
      </c>
      <c r="E1143" s="17" t="s">
        <v>1095</v>
      </c>
      <c r="F1143" s="18" t="s">
        <v>1097</v>
      </c>
      <c r="G1143" s="19">
        <v>0</v>
      </c>
      <c r="H1143" s="19">
        <v>0</v>
      </c>
      <c r="I1143" s="19">
        <v>0</v>
      </c>
      <c r="J1143" s="19">
        <v>0</v>
      </c>
      <c r="K1143" s="19">
        <v>0</v>
      </c>
      <c r="L1143" s="19">
        <v>0</v>
      </c>
      <c r="M1143" s="19">
        <v>0</v>
      </c>
      <c r="N1143" s="19">
        <v>0</v>
      </c>
      <c r="O1143" s="19">
        <v>0</v>
      </c>
      <c r="P1143" s="19">
        <v>0</v>
      </c>
      <c r="Q1143" s="19">
        <v>0</v>
      </c>
      <c r="R1143" s="19">
        <v>0</v>
      </c>
      <c r="S1143" s="19">
        <v>0</v>
      </c>
      <c r="T1143" s="19">
        <v>0</v>
      </c>
      <c r="U1143" s="19">
        <v>0</v>
      </c>
      <c r="V1143" s="19">
        <v>0</v>
      </c>
      <c r="W1143" s="19">
        <v>0</v>
      </c>
      <c r="X1143" s="19">
        <v>0</v>
      </c>
      <c r="Y1143" s="19">
        <v>0</v>
      </c>
      <c r="Z1143" s="19">
        <v>0</v>
      </c>
      <c r="AA1143" s="19">
        <v>0</v>
      </c>
      <c r="AB1143" s="19">
        <v>0</v>
      </c>
      <c r="AC1143" s="19">
        <v>0</v>
      </c>
      <c r="AD1143" s="19">
        <v>0</v>
      </c>
      <c r="AE1143" s="19">
        <v>0</v>
      </c>
      <c r="AF1143" s="19">
        <v>0</v>
      </c>
      <c r="AG1143" s="19">
        <v>0</v>
      </c>
      <c r="AH1143" s="19">
        <v>0</v>
      </c>
      <c r="AI1143" s="19">
        <v>0</v>
      </c>
      <c r="AJ1143" s="19">
        <v>0</v>
      </c>
      <c r="AK1143" s="19">
        <v>0</v>
      </c>
      <c r="AL1143" s="19">
        <v>0</v>
      </c>
      <c r="AM1143" s="19">
        <v>0</v>
      </c>
      <c r="AN1143" s="19">
        <v>0</v>
      </c>
      <c r="AO1143" s="19">
        <v>0</v>
      </c>
      <c r="AP1143" s="19">
        <v>0</v>
      </c>
    </row>
    <row r="1144" spans="1:42" hidden="1">
      <c r="A1144" s="15" t="s">
        <v>1028</v>
      </c>
      <c r="B1144" s="16" t="s">
        <v>1029</v>
      </c>
      <c r="C1144" s="17" t="s">
        <v>212</v>
      </c>
      <c r="D1144" s="17" t="s">
        <v>224</v>
      </c>
      <c r="E1144" s="17" t="s">
        <v>1095</v>
      </c>
      <c r="F1144" s="18" t="s">
        <v>1098</v>
      </c>
      <c r="G1144" s="19">
        <v>0</v>
      </c>
      <c r="H1144" s="19">
        <v>0</v>
      </c>
      <c r="I1144" s="19">
        <v>0</v>
      </c>
      <c r="J1144" s="19">
        <v>0</v>
      </c>
      <c r="K1144" s="19">
        <v>0</v>
      </c>
      <c r="L1144" s="19">
        <v>0</v>
      </c>
      <c r="M1144" s="19">
        <v>0</v>
      </c>
      <c r="N1144" s="19">
        <v>0</v>
      </c>
      <c r="O1144" s="19">
        <v>0</v>
      </c>
      <c r="P1144" s="19">
        <v>0</v>
      </c>
      <c r="Q1144" s="19">
        <v>0</v>
      </c>
      <c r="R1144" s="19">
        <v>0</v>
      </c>
      <c r="S1144" s="19">
        <v>0</v>
      </c>
      <c r="T1144" s="19">
        <v>0</v>
      </c>
      <c r="U1144" s="19">
        <v>0</v>
      </c>
      <c r="V1144" s="19">
        <v>0</v>
      </c>
      <c r="W1144" s="19">
        <v>0</v>
      </c>
      <c r="X1144" s="19">
        <v>0</v>
      </c>
      <c r="Y1144" s="19">
        <v>0</v>
      </c>
      <c r="Z1144" s="19">
        <v>0</v>
      </c>
      <c r="AA1144" s="19">
        <v>0</v>
      </c>
      <c r="AB1144" s="19">
        <v>0</v>
      </c>
      <c r="AC1144" s="19">
        <v>0</v>
      </c>
      <c r="AD1144" s="19">
        <v>0</v>
      </c>
      <c r="AE1144" s="19">
        <v>0</v>
      </c>
      <c r="AF1144" s="19">
        <v>0</v>
      </c>
      <c r="AG1144" s="19">
        <v>0</v>
      </c>
      <c r="AH1144" s="19">
        <v>0</v>
      </c>
      <c r="AI1144" s="19">
        <v>0</v>
      </c>
      <c r="AJ1144" s="19">
        <v>0</v>
      </c>
      <c r="AK1144" s="19">
        <v>0</v>
      </c>
      <c r="AL1144" s="19">
        <v>0</v>
      </c>
      <c r="AM1144" s="19">
        <v>0</v>
      </c>
      <c r="AN1144" s="19">
        <v>0</v>
      </c>
      <c r="AO1144" s="19">
        <v>0</v>
      </c>
      <c r="AP1144" s="19">
        <v>0</v>
      </c>
    </row>
    <row r="1145" spans="1:42" hidden="1">
      <c r="A1145" s="15" t="s">
        <v>1028</v>
      </c>
      <c r="B1145" s="16" t="s">
        <v>1029</v>
      </c>
      <c r="C1145" s="17" t="s">
        <v>212</v>
      </c>
      <c r="D1145" s="17" t="s">
        <v>224</v>
      </c>
      <c r="E1145" s="17" t="s">
        <v>1099</v>
      </c>
      <c r="F1145" s="18" t="s">
        <v>1100</v>
      </c>
      <c r="G1145" s="19">
        <v>0</v>
      </c>
      <c r="H1145" s="19">
        <v>0</v>
      </c>
      <c r="I1145" s="19">
        <v>0</v>
      </c>
      <c r="J1145" s="19">
        <v>0</v>
      </c>
      <c r="K1145" s="19">
        <v>0</v>
      </c>
      <c r="L1145" s="19">
        <v>0</v>
      </c>
      <c r="M1145" s="19">
        <v>0</v>
      </c>
      <c r="N1145" s="19">
        <v>0</v>
      </c>
      <c r="O1145" s="19">
        <v>0</v>
      </c>
      <c r="P1145" s="19">
        <v>0</v>
      </c>
      <c r="Q1145" s="19">
        <v>0</v>
      </c>
      <c r="R1145" s="19">
        <v>0</v>
      </c>
      <c r="S1145" s="19">
        <v>0</v>
      </c>
      <c r="T1145" s="19">
        <v>0</v>
      </c>
      <c r="U1145" s="19">
        <v>0</v>
      </c>
      <c r="V1145" s="19">
        <v>0</v>
      </c>
      <c r="W1145" s="19">
        <v>0</v>
      </c>
      <c r="X1145" s="19">
        <v>0</v>
      </c>
      <c r="Y1145" s="19">
        <v>0</v>
      </c>
      <c r="Z1145" s="19">
        <v>0</v>
      </c>
      <c r="AA1145" s="19">
        <v>0</v>
      </c>
      <c r="AB1145" s="19">
        <v>0</v>
      </c>
      <c r="AC1145" s="19">
        <v>0</v>
      </c>
      <c r="AD1145" s="19">
        <v>0</v>
      </c>
      <c r="AE1145" s="19">
        <v>0</v>
      </c>
      <c r="AF1145" s="19">
        <v>0</v>
      </c>
      <c r="AG1145" s="19">
        <v>0</v>
      </c>
      <c r="AH1145" s="19">
        <v>0</v>
      </c>
      <c r="AI1145" s="19">
        <v>0</v>
      </c>
      <c r="AJ1145" s="19">
        <v>0</v>
      </c>
      <c r="AK1145" s="19">
        <v>0</v>
      </c>
      <c r="AL1145" s="19">
        <v>0</v>
      </c>
      <c r="AM1145" s="19">
        <v>0</v>
      </c>
      <c r="AN1145" s="19">
        <v>0</v>
      </c>
      <c r="AO1145" s="19">
        <v>0</v>
      </c>
      <c r="AP1145" s="19">
        <v>0</v>
      </c>
    </row>
    <row r="1146" spans="1:42" hidden="1">
      <c r="A1146" s="15" t="s">
        <v>1028</v>
      </c>
      <c r="B1146" s="16" t="s">
        <v>1029</v>
      </c>
      <c r="C1146" s="17" t="s">
        <v>212</v>
      </c>
      <c r="D1146" s="17" t="s">
        <v>224</v>
      </c>
      <c r="E1146" s="17" t="s">
        <v>1099</v>
      </c>
      <c r="F1146" s="18" t="s">
        <v>1101</v>
      </c>
      <c r="G1146" s="19">
        <v>0</v>
      </c>
      <c r="H1146" s="19">
        <v>0</v>
      </c>
      <c r="I1146" s="19">
        <v>0</v>
      </c>
      <c r="J1146" s="19">
        <v>0</v>
      </c>
      <c r="K1146" s="19">
        <v>0</v>
      </c>
      <c r="L1146" s="19">
        <v>0</v>
      </c>
      <c r="M1146" s="19">
        <v>0</v>
      </c>
      <c r="N1146" s="19">
        <v>0</v>
      </c>
      <c r="O1146" s="19">
        <v>0</v>
      </c>
      <c r="P1146" s="19">
        <v>0</v>
      </c>
      <c r="Q1146" s="19">
        <v>0</v>
      </c>
      <c r="R1146" s="19">
        <v>0</v>
      </c>
      <c r="S1146" s="19">
        <v>0</v>
      </c>
      <c r="T1146" s="19">
        <v>0</v>
      </c>
      <c r="U1146" s="19">
        <v>0</v>
      </c>
      <c r="V1146" s="19">
        <v>0</v>
      </c>
      <c r="W1146" s="19">
        <v>0</v>
      </c>
      <c r="X1146" s="19">
        <v>0</v>
      </c>
      <c r="Y1146" s="19">
        <v>0</v>
      </c>
      <c r="Z1146" s="19">
        <v>0</v>
      </c>
      <c r="AA1146" s="19">
        <v>0</v>
      </c>
      <c r="AB1146" s="19">
        <v>0</v>
      </c>
      <c r="AC1146" s="19">
        <v>0</v>
      </c>
      <c r="AD1146" s="19">
        <v>0</v>
      </c>
      <c r="AE1146" s="19">
        <v>0</v>
      </c>
      <c r="AF1146" s="19">
        <v>0</v>
      </c>
      <c r="AG1146" s="19">
        <v>0</v>
      </c>
      <c r="AH1146" s="19">
        <v>0</v>
      </c>
      <c r="AI1146" s="19">
        <v>0</v>
      </c>
      <c r="AJ1146" s="19">
        <v>0</v>
      </c>
      <c r="AK1146" s="19">
        <v>0</v>
      </c>
      <c r="AL1146" s="19">
        <v>0</v>
      </c>
      <c r="AM1146" s="19">
        <v>0</v>
      </c>
      <c r="AN1146" s="19">
        <v>0</v>
      </c>
      <c r="AO1146" s="19">
        <v>0</v>
      </c>
      <c r="AP1146" s="19">
        <v>0</v>
      </c>
    </row>
    <row r="1147" spans="1:42" hidden="1">
      <c r="A1147" s="15" t="s">
        <v>1028</v>
      </c>
      <c r="B1147" s="16" t="s">
        <v>1029</v>
      </c>
      <c r="C1147" s="17" t="s">
        <v>212</v>
      </c>
      <c r="D1147" s="17" t="s">
        <v>224</v>
      </c>
      <c r="E1147" s="17" t="s">
        <v>1102</v>
      </c>
      <c r="F1147" s="18" t="s">
        <v>1103</v>
      </c>
      <c r="G1147" s="19">
        <v>0</v>
      </c>
      <c r="H1147" s="19">
        <v>0</v>
      </c>
      <c r="I1147" s="19">
        <v>0</v>
      </c>
      <c r="J1147" s="19">
        <v>0</v>
      </c>
      <c r="K1147" s="19">
        <v>0</v>
      </c>
      <c r="L1147" s="19">
        <v>0</v>
      </c>
      <c r="M1147" s="19">
        <v>0</v>
      </c>
      <c r="N1147" s="19">
        <v>0</v>
      </c>
      <c r="O1147" s="19">
        <v>0</v>
      </c>
      <c r="P1147" s="19">
        <v>0</v>
      </c>
      <c r="Q1147" s="19">
        <v>0</v>
      </c>
      <c r="R1147" s="19">
        <v>0</v>
      </c>
      <c r="S1147" s="19">
        <v>0</v>
      </c>
      <c r="T1147" s="19">
        <v>0</v>
      </c>
      <c r="U1147" s="19">
        <v>0</v>
      </c>
      <c r="V1147" s="19">
        <v>0</v>
      </c>
      <c r="W1147" s="19">
        <v>0</v>
      </c>
      <c r="X1147" s="19">
        <v>0</v>
      </c>
      <c r="Y1147" s="19">
        <v>0</v>
      </c>
      <c r="Z1147" s="19">
        <v>0</v>
      </c>
      <c r="AA1147" s="19">
        <v>0</v>
      </c>
      <c r="AB1147" s="19">
        <v>0</v>
      </c>
      <c r="AC1147" s="19">
        <v>0</v>
      </c>
      <c r="AD1147" s="19">
        <v>0</v>
      </c>
      <c r="AE1147" s="19">
        <v>0</v>
      </c>
      <c r="AF1147" s="19">
        <v>0</v>
      </c>
      <c r="AG1147" s="19">
        <v>0</v>
      </c>
      <c r="AH1147" s="19">
        <v>0</v>
      </c>
      <c r="AI1147" s="19">
        <v>0</v>
      </c>
      <c r="AJ1147" s="19">
        <v>0</v>
      </c>
      <c r="AK1147" s="19">
        <v>0</v>
      </c>
      <c r="AL1147" s="19">
        <v>0</v>
      </c>
      <c r="AM1147" s="19">
        <v>0</v>
      </c>
      <c r="AN1147" s="19">
        <v>0</v>
      </c>
      <c r="AO1147" s="19">
        <v>0</v>
      </c>
      <c r="AP1147" s="19">
        <v>0</v>
      </c>
    </row>
    <row r="1148" spans="1:42" hidden="1">
      <c r="A1148" s="15" t="s">
        <v>1028</v>
      </c>
      <c r="B1148" s="16" t="s">
        <v>1029</v>
      </c>
      <c r="C1148" s="17" t="s">
        <v>212</v>
      </c>
      <c r="D1148" s="17" t="s">
        <v>224</v>
      </c>
      <c r="E1148" s="17" t="s">
        <v>1102</v>
      </c>
      <c r="F1148" s="18" t="s">
        <v>1104</v>
      </c>
      <c r="G1148" s="19">
        <v>0</v>
      </c>
      <c r="H1148" s="19">
        <v>0</v>
      </c>
      <c r="I1148" s="19">
        <v>0</v>
      </c>
      <c r="J1148" s="19">
        <v>0</v>
      </c>
      <c r="K1148" s="19">
        <v>0</v>
      </c>
      <c r="L1148" s="19">
        <v>0</v>
      </c>
      <c r="M1148" s="19">
        <v>0</v>
      </c>
      <c r="N1148" s="19">
        <v>0</v>
      </c>
      <c r="O1148" s="19">
        <v>0</v>
      </c>
      <c r="P1148" s="19">
        <v>0</v>
      </c>
      <c r="Q1148" s="19">
        <v>0</v>
      </c>
      <c r="R1148" s="19">
        <v>0</v>
      </c>
      <c r="S1148" s="19">
        <v>0</v>
      </c>
      <c r="T1148" s="19">
        <v>0</v>
      </c>
      <c r="U1148" s="19">
        <v>0</v>
      </c>
      <c r="V1148" s="19">
        <v>0</v>
      </c>
      <c r="W1148" s="19">
        <v>0</v>
      </c>
      <c r="X1148" s="19">
        <v>0</v>
      </c>
      <c r="Y1148" s="19">
        <v>0</v>
      </c>
      <c r="Z1148" s="19">
        <v>0</v>
      </c>
      <c r="AA1148" s="19">
        <v>0</v>
      </c>
      <c r="AB1148" s="19">
        <v>0</v>
      </c>
      <c r="AC1148" s="19">
        <v>0</v>
      </c>
      <c r="AD1148" s="19">
        <v>0</v>
      </c>
      <c r="AE1148" s="19">
        <v>0</v>
      </c>
      <c r="AF1148" s="19">
        <v>0</v>
      </c>
      <c r="AG1148" s="19">
        <v>0</v>
      </c>
      <c r="AH1148" s="19">
        <v>0</v>
      </c>
      <c r="AI1148" s="19">
        <v>0</v>
      </c>
      <c r="AJ1148" s="19">
        <v>0</v>
      </c>
      <c r="AK1148" s="19">
        <v>0</v>
      </c>
      <c r="AL1148" s="19">
        <v>0</v>
      </c>
      <c r="AM1148" s="19">
        <v>0</v>
      </c>
      <c r="AN1148" s="19">
        <v>0</v>
      </c>
      <c r="AO1148" s="19">
        <v>0</v>
      </c>
      <c r="AP1148" s="19">
        <v>0</v>
      </c>
    </row>
    <row r="1149" spans="1:42" hidden="1">
      <c r="A1149" s="15" t="s">
        <v>1028</v>
      </c>
      <c r="B1149" s="16" t="s">
        <v>1029</v>
      </c>
      <c r="C1149" s="17" t="s">
        <v>212</v>
      </c>
      <c r="D1149" s="17" t="s">
        <v>224</v>
      </c>
      <c r="E1149" s="17" t="s">
        <v>1102</v>
      </c>
      <c r="F1149" s="18" t="s">
        <v>1105</v>
      </c>
      <c r="G1149" s="19">
        <v>0</v>
      </c>
      <c r="H1149" s="19">
        <v>0</v>
      </c>
      <c r="I1149" s="19">
        <v>0</v>
      </c>
      <c r="J1149" s="19">
        <v>0</v>
      </c>
      <c r="K1149" s="19">
        <v>0</v>
      </c>
      <c r="L1149" s="19">
        <v>0</v>
      </c>
      <c r="M1149" s="19">
        <v>0</v>
      </c>
      <c r="N1149" s="19">
        <v>0</v>
      </c>
      <c r="O1149" s="19">
        <v>0</v>
      </c>
      <c r="P1149" s="19">
        <v>0</v>
      </c>
      <c r="Q1149" s="19">
        <v>0</v>
      </c>
      <c r="R1149" s="19">
        <v>0</v>
      </c>
      <c r="S1149" s="19">
        <v>0</v>
      </c>
      <c r="T1149" s="19">
        <v>0</v>
      </c>
      <c r="U1149" s="19">
        <v>0</v>
      </c>
      <c r="V1149" s="19">
        <v>0</v>
      </c>
      <c r="W1149" s="19">
        <v>0</v>
      </c>
      <c r="X1149" s="19">
        <v>0</v>
      </c>
      <c r="Y1149" s="19">
        <v>0</v>
      </c>
      <c r="Z1149" s="19">
        <v>0</v>
      </c>
      <c r="AA1149" s="19">
        <v>0</v>
      </c>
      <c r="AB1149" s="19">
        <v>0</v>
      </c>
      <c r="AC1149" s="19">
        <v>0</v>
      </c>
      <c r="AD1149" s="19">
        <v>0</v>
      </c>
      <c r="AE1149" s="19">
        <v>0</v>
      </c>
      <c r="AF1149" s="19">
        <v>0</v>
      </c>
      <c r="AG1149" s="19">
        <v>0</v>
      </c>
      <c r="AH1149" s="19">
        <v>0</v>
      </c>
      <c r="AI1149" s="19">
        <v>0</v>
      </c>
      <c r="AJ1149" s="19">
        <v>0</v>
      </c>
      <c r="AK1149" s="19">
        <v>0</v>
      </c>
      <c r="AL1149" s="19">
        <v>0</v>
      </c>
      <c r="AM1149" s="19">
        <v>0</v>
      </c>
      <c r="AN1149" s="19">
        <v>0</v>
      </c>
      <c r="AO1149" s="19">
        <v>0</v>
      </c>
      <c r="AP1149" s="19">
        <v>0</v>
      </c>
    </row>
    <row r="1150" spans="1:42" hidden="1">
      <c r="A1150" s="15" t="s">
        <v>1028</v>
      </c>
      <c r="B1150" s="16" t="s">
        <v>1029</v>
      </c>
      <c r="C1150" s="17" t="s">
        <v>212</v>
      </c>
      <c r="D1150" s="17" t="s">
        <v>224</v>
      </c>
      <c r="E1150" s="17" t="s">
        <v>1106</v>
      </c>
      <c r="F1150" s="18" t="s">
        <v>1107</v>
      </c>
      <c r="G1150" s="19">
        <v>0</v>
      </c>
      <c r="H1150" s="19">
        <v>0</v>
      </c>
      <c r="I1150" s="19">
        <v>0</v>
      </c>
      <c r="J1150" s="19">
        <v>0</v>
      </c>
      <c r="K1150" s="19">
        <v>0</v>
      </c>
      <c r="L1150" s="19">
        <v>0</v>
      </c>
      <c r="M1150" s="19">
        <v>0</v>
      </c>
      <c r="N1150" s="19">
        <v>0</v>
      </c>
      <c r="O1150" s="19">
        <v>0</v>
      </c>
      <c r="P1150" s="19">
        <v>0</v>
      </c>
      <c r="Q1150" s="19">
        <v>0</v>
      </c>
      <c r="R1150" s="19">
        <v>0</v>
      </c>
      <c r="S1150" s="19">
        <v>0</v>
      </c>
      <c r="T1150" s="19">
        <v>0</v>
      </c>
      <c r="U1150" s="19">
        <v>0</v>
      </c>
      <c r="V1150" s="19">
        <v>0</v>
      </c>
      <c r="W1150" s="19">
        <v>0</v>
      </c>
      <c r="X1150" s="19">
        <v>0</v>
      </c>
      <c r="Y1150" s="19">
        <v>0</v>
      </c>
      <c r="Z1150" s="19">
        <v>0</v>
      </c>
      <c r="AA1150" s="19">
        <v>0</v>
      </c>
      <c r="AB1150" s="19">
        <v>0</v>
      </c>
      <c r="AC1150" s="19">
        <v>0</v>
      </c>
      <c r="AD1150" s="19">
        <v>0</v>
      </c>
      <c r="AE1150" s="19">
        <v>0</v>
      </c>
      <c r="AF1150" s="19">
        <v>0</v>
      </c>
      <c r="AG1150" s="19">
        <v>0</v>
      </c>
      <c r="AH1150" s="19">
        <v>0</v>
      </c>
      <c r="AI1150" s="19">
        <v>0</v>
      </c>
      <c r="AJ1150" s="19">
        <v>0</v>
      </c>
      <c r="AK1150" s="19">
        <v>0</v>
      </c>
      <c r="AL1150" s="19">
        <v>0</v>
      </c>
      <c r="AM1150" s="19">
        <v>0</v>
      </c>
      <c r="AN1150" s="19">
        <v>0</v>
      </c>
      <c r="AO1150" s="19">
        <v>0</v>
      </c>
      <c r="AP1150" s="19">
        <v>0</v>
      </c>
    </row>
    <row r="1151" spans="1:42" hidden="1">
      <c r="A1151" s="15" t="s">
        <v>1028</v>
      </c>
      <c r="B1151" s="16" t="s">
        <v>1029</v>
      </c>
      <c r="C1151" s="17" t="s">
        <v>212</v>
      </c>
      <c r="D1151" s="17" t="s">
        <v>224</v>
      </c>
      <c r="E1151" s="17" t="s">
        <v>1106</v>
      </c>
      <c r="F1151" s="18" t="s">
        <v>1108</v>
      </c>
      <c r="G1151" s="19">
        <v>0</v>
      </c>
      <c r="H1151" s="19">
        <v>0</v>
      </c>
      <c r="I1151" s="19">
        <v>0</v>
      </c>
      <c r="J1151" s="19">
        <v>0</v>
      </c>
      <c r="K1151" s="19">
        <v>0</v>
      </c>
      <c r="L1151" s="19">
        <v>0</v>
      </c>
      <c r="M1151" s="19">
        <v>0</v>
      </c>
      <c r="N1151" s="19">
        <v>0</v>
      </c>
      <c r="O1151" s="19">
        <v>0</v>
      </c>
      <c r="P1151" s="19">
        <v>0</v>
      </c>
      <c r="Q1151" s="19">
        <v>0</v>
      </c>
      <c r="R1151" s="19">
        <v>0</v>
      </c>
      <c r="S1151" s="19">
        <v>0</v>
      </c>
      <c r="T1151" s="19">
        <v>0</v>
      </c>
      <c r="U1151" s="19">
        <v>0</v>
      </c>
      <c r="V1151" s="19">
        <v>0</v>
      </c>
      <c r="W1151" s="19">
        <v>0</v>
      </c>
      <c r="X1151" s="19">
        <v>0</v>
      </c>
      <c r="Y1151" s="19">
        <v>0</v>
      </c>
      <c r="Z1151" s="19">
        <v>0</v>
      </c>
      <c r="AA1151" s="19">
        <v>0</v>
      </c>
      <c r="AB1151" s="19">
        <v>0</v>
      </c>
      <c r="AC1151" s="19">
        <v>0</v>
      </c>
      <c r="AD1151" s="19">
        <v>0</v>
      </c>
      <c r="AE1151" s="19">
        <v>0</v>
      </c>
      <c r="AF1151" s="19">
        <v>0</v>
      </c>
      <c r="AG1151" s="19">
        <v>0</v>
      </c>
      <c r="AH1151" s="19">
        <v>0</v>
      </c>
      <c r="AI1151" s="19">
        <v>0</v>
      </c>
      <c r="AJ1151" s="19">
        <v>0</v>
      </c>
      <c r="AK1151" s="19">
        <v>0</v>
      </c>
      <c r="AL1151" s="19">
        <v>0</v>
      </c>
      <c r="AM1151" s="19">
        <v>0</v>
      </c>
      <c r="AN1151" s="19">
        <v>0</v>
      </c>
      <c r="AO1151" s="19">
        <v>0</v>
      </c>
      <c r="AP1151" s="19">
        <v>0</v>
      </c>
    </row>
    <row r="1152" spans="1:42" hidden="1">
      <c r="A1152" s="15" t="s">
        <v>1028</v>
      </c>
      <c r="B1152" s="16" t="s">
        <v>1029</v>
      </c>
      <c r="C1152" s="17" t="s">
        <v>212</v>
      </c>
      <c r="D1152" s="17" t="s">
        <v>224</v>
      </c>
      <c r="E1152" s="17" t="s">
        <v>1030</v>
      </c>
      <c r="F1152" s="18" t="s">
        <v>1109</v>
      </c>
      <c r="G1152" s="19">
        <v>0</v>
      </c>
      <c r="H1152" s="19">
        <v>0</v>
      </c>
      <c r="I1152" s="19">
        <v>0</v>
      </c>
      <c r="J1152" s="19">
        <v>0</v>
      </c>
      <c r="K1152" s="19">
        <v>0</v>
      </c>
      <c r="L1152" s="19">
        <v>0</v>
      </c>
      <c r="M1152" s="19">
        <v>0</v>
      </c>
      <c r="N1152" s="19">
        <v>0</v>
      </c>
      <c r="O1152" s="19">
        <v>0</v>
      </c>
      <c r="P1152" s="19">
        <v>0</v>
      </c>
      <c r="Q1152" s="19">
        <v>0</v>
      </c>
      <c r="R1152" s="19">
        <v>0</v>
      </c>
      <c r="S1152" s="19">
        <v>0</v>
      </c>
      <c r="T1152" s="19">
        <v>0</v>
      </c>
      <c r="U1152" s="19">
        <v>0</v>
      </c>
      <c r="V1152" s="19">
        <v>0</v>
      </c>
      <c r="W1152" s="19">
        <v>0</v>
      </c>
      <c r="X1152" s="19">
        <v>0</v>
      </c>
      <c r="Y1152" s="19">
        <v>0</v>
      </c>
      <c r="Z1152" s="19">
        <v>0</v>
      </c>
      <c r="AA1152" s="19">
        <v>0</v>
      </c>
      <c r="AB1152" s="19">
        <v>0</v>
      </c>
      <c r="AC1152" s="19">
        <v>0</v>
      </c>
      <c r="AD1152" s="19">
        <v>0</v>
      </c>
      <c r="AE1152" s="19">
        <v>0</v>
      </c>
      <c r="AF1152" s="19">
        <v>0</v>
      </c>
      <c r="AG1152" s="19">
        <v>0</v>
      </c>
      <c r="AH1152" s="19">
        <v>0</v>
      </c>
      <c r="AI1152" s="19">
        <v>0</v>
      </c>
      <c r="AJ1152" s="19">
        <v>0</v>
      </c>
      <c r="AK1152" s="19">
        <v>0</v>
      </c>
      <c r="AL1152" s="19">
        <v>0</v>
      </c>
      <c r="AM1152" s="19">
        <v>0</v>
      </c>
      <c r="AN1152" s="19">
        <v>0</v>
      </c>
      <c r="AO1152" s="19">
        <v>0</v>
      </c>
      <c r="AP1152" s="19">
        <v>0</v>
      </c>
    </row>
    <row r="1153" spans="1:42" hidden="1">
      <c r="A1153" s="15" t="s">
        <v>1028</v>
      </c>
      <c r="B1153" s="16" t="s">
        <v>1029</v>
      </c>
      <c r="C1153" s="17" t="s">
        <v>212</v>
      </c>
      <c r="D1153" s="17" t="s">
        <v>224</v>
      </c>
      <c r="E1153" s="17" t="s">
        <v>1030</v>
      </c>
      <c r="F1153" s="18" t="s">
        <v>1031</v>
      </c>
      <c r="G1153" s="19">
        <v>0</v>
      </c>
      <c r="H1153" s="19">
        <v>0</v>
      </c>
      <c r="I1153" s="19">
        <v>0</v>
      </c>
      <c r="J1153" s="19">
        <v>0</v>
      </c>
      <c r="K1153" s="19">
        <v>0</v>
      </c>
      <c r="L1153" s="19">
        <v>0</v>
      </c>
      <c r="M1153" s="19">
        <v>0</v>
      </c>
      <c r="N1153" s="19">
        <v>0</v>
      </c>
      <c r="O1153" s="19">
        <v>0</v>
      </c>
      <c r="P1153" s="19">
        <v>0</v>
      </c>
      <c r="Q1153" s="19">
        <v>0</v>
      </c>
      <c r="R1153" s="19">
        <v>0</v>
      </c>
      <c r="S1153" s="19">
        <v>0</v>
      </c>
      <c r="T1153" s="19">
        <v>0</v>
      </c>
      <c r="U1153" s="19">
        <v>0</v>
      </c>
      <c r="V1153" s="19">
        <v>0</v>
      </c>
      <c r="W1153" s="19">
        <v>0</v>
      </c>
      <c r="X1153" s="19">
        <v>0</v>
      </c>
      <c r="Y1153" s="19">
        <v>0</v>
      </c>
      <c r="Z1153" s="19">
        <v>0</v>
      </c>
      <c r="AA1153" s="19">
        <v>0</v>
      </c>
      <c r="AB1153" s="19">
        <v>0</v>
      </c>
      <c r="AC1153" s="19">
        <v>0</v>
      </c>
      <c r="AD1153" s="19">
        <v>0</v>
      </c>
      <c r="AE1153" s="19">
        <v>0</v>
      </c>
      <c r="AF1153" s="19">
        <v>0</v>
      </c>
      <c r="AG1153" s="19">
        <v>0</v>
      </c>
      <c r="AH1153" s="19">
        <v>0</v>
      </c>
      <c r="AI1153" s="19">
        <v>0</v>
      </c>
      <c r="AJ1153" s="19">
        <v>0</v>
      </c>
      <c r="AK1153" s="19">
        <v>0</v>
      </c>
      <c r="AL1153" s="19">
        <v>0</v>
      </c>
      <c r="AM1153" s="19">
        <v>0</v>
      </c>
      <c r="AN1153" s="19">
        <v>0</v>
      </c>
      <c r="AO1153" s="19">
        <v>0</v>
      </c>
      <c r="AP1153" s="19">
        <v>0</v>
      </c>
    </row>
    <row r="1154" spans="1:42" hidden="1">
      <c r="A1154" s="15" t="s">
        <v>1028</v>
      </c>
      <c r="B1154" s="16" t="s">
        <v>1029</v>
      </c>
      <c r="C1154" s="17" t="s">
        <v>212</v>
      </c>
      <c r="D1154" s="17" t="s">
        <v>224</v>
      </c>
      <c r="E1154" s="17" t="s">
        <v>1030</v>
      </c>
      <c r="F1154" s="18" t="s">
        <v>1032</v>
      </c>
      <c r="G1154" s="19">
        <v>0</v>
      </c>
      <c r="H1154" s="19">
        <v>0</v>
      </c>
      <c r="I1154" s="19">
        <v>0</v>
      </c>
      <c r="J1154" s="19">
        <v>0</v>
      </c>
      <c r="K1154" s="19">
        <v>0</v>
      </c>
      <c r="L1154" s="19">
        <v>0</v>
      </c>
      <c r="M1154" s="19">
        <v>0</v>
      </c>
      <c r="N1154" s="19">
        <v>0</v>
      </c>
      <c r="O1154" s="19">
        <v>0</v>
      </c>
      <c r="P1154" s="19">
        <v>0</v>
      </c>
      <c r="Q1154" s="19">
        <v>0</v>
      </c>
      <c r="R1154" s="19">
        <v>0</v>
      </c>
      <c r="S1154" s="19">
        <v>0</v>
      </c>
      <c r="T1154" s="19">
        <v>0</v>
      </c>
      <c r="U1154" s="19">
        <v>0</v>
      </c>
      <c r="V1154" s="19">
        <v>0</v>
      </c>
      <c r="W1154" s="19">
        <v>0</v>
      </c>
      <c r="X1154" s="19">
        <v>0</v>
      </c>
      <c r="Y1154" s="19">
        <v>0</v>
      </c>
      <c r="Z1154" s="19">
        <v>0</v>
      </c>
      <c r="AA1154" s="19">
        <v>0</v>
      </c>
      <c r="AB1154" s="19">
        <v>0</v>
      </c>
      <c r="AC1154" s="19">
        <v>0</v>
      </c>
      <c r="AD1154" s="19">
        <v>0</v>
      </c>
      <c r="AE1154" s="19">
        <v>0</v>
      </c>
      <c r="AF1154" s="19">
        <v>0</v>
      </c>
      <c r="AG1154" s="19">
        <v>0</v>
      </c>
      <c r="AH1154" s="19">
        <v>0</v>
      </c>
      <c r="AI1154" s="19">
        <v>0</v>
      </c>
      <c r="AJ1154" s="19">
        <v>0</v>
      </c>
      <c r="AK1154" s="19">
        <v>0</v>
      </c>
      <c r="AL1154" s="19">
        <v>0</v>
      </c>
      <c r="AM1154" s="19">
        <v>0</v>
      </c>
      <c r="AN1154" s="19">
        <v>0</v>
      </c>
      <c r="AO1154" s="19">
        <v>0</v>
      </c>
      <c r="AP1154" s="19">
        <v>0</v>
      </c>
    </row>
    <row r="1155" spans="1:42" hidden="1">
      <c r="A1155" s="15" t="s">
        <v>1028</v>
      </c>
      <c r="B1155" s="16" t="s">
        <v>1029</v>
      </c>
      <c r="C1155" s="17" t="s">
        <v>212</v>
      </c>
      <c r="D1155" s="17" t="s">
        <v>224</v>
      </c>
      <c r="E1155" s="17" t="s">
        <v>1030</v>
      </c>
      <c r="F1155" s="18" t="s">
        <v>1110</v>
      </c>
      <c r="G1155" s="19">
        <v>0</v>
      </c>
      <c r="H1155" s="19">
        <v>0</v>
      </c>
      <c r="I1155" s="19">
        <v>0</v>
      </c>
      <c r="J1155" s="19">
        <v>0</v>
      </c>
      <c r="K1155" s="19">
        <v>0</v>
      </c>
      <c r="L1155" s="19">
        <v>0</v>
      </c>
      <c r="M1155" s="19">
        <v>0</v>
      </c>
      <c r="N1155" s="19">
        <v>0</v>
      </c>
      <c r="O1155" s="19">
        <v>0</v>
      </c>
      <c r="P1155" s="19">
        <v>0</v>
      </c>
      <c r="Q1155" s="19">
        <v>0</v>
      </c>
      <c r="R1155" s="19">
        <v>0</v>
      </c>
      <c r="S1155" s="19">
        <v>0</v>
      </c>
      <c r="T1155" s="19">
        <v>0</v>
      </c>
      <c r="U1155" s="19">
        <v>0</v>
      </c>
      <c r="V1155" s="19">
        <v>0</v>
      </c>
      <c r="W1155" s="19">
        <v>0</v>
      </c>
      <c r="X1155" s="19">
        <v>0</v>
      </c>
      <c r="Y1155" s="19">
        <v>0</v>
      </c>
      <c r="Z1155" s="19">
        <v>0</v>
      </c>
      <c r="AA1155" s="19">
        <v>0</v>
      </c>
      <c r="AB1155" s="19">
        <v>0</v>
      </c>
      <c r="AC1155" s="19">
        <v>0</v>
      </c>
      <c r="AD1155" s="19">
        <v>0</v>
      </c>
      <c r="AE1155" s="19">
        <v>0</v>
      </c>
      <c r="AF1155" s="19">
        <v>0</v>
      </c>
      <c r="AG1155" s="19">
        <v>0</v>
      </c>
      <c r="AH1155" s="19">
        <v>0</v>
      </c>
      <c r="AI1155" s="19">
        <v>0</v>
      </c>
      <c r="AJ1155" s="19">
        <v>0</v>
      </c>
      <c r="AK1155" s="19">
        <v>0</v>
      </c>
      <c r="AL1155" s="19">
        <v>0</v>
      </c>
      <c r="AM1155" s="19">
        <v>0</v>
      </c>
      <c r="AN1155" s="19">
        <v>0</v>
      </c>
      <c r="AO1155" s="19">
        <v>0</v>
      </c>
      <c r="AP1155" s="19">
        <v>0</v>
      </c>
    </row>
    <row r="1156" spans="1:42" hidden="1">
      <c r="A1156" s="15" t="s">
        <v>1028</v>
      </c>
      <c r="B1156" s="16" t="s">
        <v>1029</v>
      </c>
      <c r="C1156" s="17" t="s">
        <v>212</v>
      </c>
      <c r="D1156" s="17" t="s">
        <v>224</v>
      </c>
      <c r="E1156" s="17" t="s">
        <v>1030</v>
      </c>
      <c r="F1156" s="18" t="s">
        <v>1111</v>
      </c>
      <c r="G1156" s="19">
        <v>0</v>
      </c>
      <c r="H1156" s="19">
        <v>0</v>
      </c>
      <c r="I1156" s="19">
        <v>0</v>
      </c>
      <c r="J1156" s="19">
        <v>0</v>
      </c>
      <c r="K1156" s="19">
        <v>0</v>
      </c>
      <c r="L1156" s="19">
        <v>0</v>
      </c>
      <c r="M1156" s="19">
        <v>0</v>
      </c>
      <c r="N1156" s="19">
        <v>0</v>
      </c>
      <c r="O1156" s="19">
        <v>0</v>
      </c>
      <c r="P1156" s="19">
        <v>0</v>
      </c>
      <c r="Q1156" s="19">
        <v>0</v>
      </c>
      <c r="R1156" s="19">
        <v>0</v>
      </c>
      <c r="S1156" s="19">
        <v>0</v>
      </c>
      <c r="T1156" s="19">
        <v>0</v>
      </c>
      <c r="U1156" s="19">
        <v>0</v>
      </c>
      <c r="V1156" s="19">
        <v>0</v>
      </c>
      <c r="W1156" s="19">
        <v>0</v>
      </c>
      <c r="X1156" s="19">
        <v>0</v>
      </c>
      <c r="Y1156" s="19">
        <v>0</v>
      </c>
      <c r="Z1156" s="19">
        <v>0</v>
      </c>
      <c r="AA1156" s="19">
        <v>0</v>
      </c>
      <c r="AB1156" s="19">
        <v>0</v>
      </c>
      <c r="AC1156" s="19">
        <v>0</v>
      </c>
      <c r="AD1156" s="19">
        <v>0</v>
      </c>
      <c r="AE1156" s="19">
        <v>0</v>
      </c>
      <c r="AF1156" s="19">
        <v>0</v>
      </c>
      <c r="AG1156" s="19">
        <v>0</v>
      </c>
      <c r="AH1156" s="19">
        <v>0</v>
      </c>
      <c r="AI1156" s="19">
        <v>0</v>
      </c>
      <c r="AJ1156" s="19">
        <v>0</v>
      </c>
      <c r="AK1156" s="19">
        <v>0</v>
      </c>
      <c r="AL1156" s="19">
        <v>0</v>
      </c>
      <c r="AM1156" s="19">
        <v>0</v>
      </c>
      <c r="AN1156" s="19">
        <v>0</v>
      </c>
      <c r="AO1156" s="19">
        <v>0</v>
      </c>
      <c r="AP1156" s="19">
        <v>0</v>
      </c>
    </row>
    <row r="1157" spans="1:42" hidden="1">
      <c r="A1157" s="15" t="s">
        <v>1028</v>
      </c>
      <c r="B1157" s="16" t="s">
        <v>1029</v>
      </c>
      <c r="C1157" s="17" t="s">
        <v>212</v>
      </c>
      <c r="D1157" s="17" t="s">
        <v>224</v>
      </c>
      <c r="E1157" s="17" t="s">
        <v>1030</v>
      </c>
      <c r="F1157" s="18" t="s">
        <v>1112</v>
      </c>
      <c r="G1157" s="19">
        <v>0</v>
      </c>
      <c r="H1157" s="19">
        <v>0</v>
      </c>
      <c r="I1157" s="19">
        <v>0</v>
      </c>
      <c r="J1157" s="19">
        <v>0</v>
      </c>
      <c r="K1157" s="19">
        <v>0</v>
      </c>
      <c r="L1157" s="19">
        <v>0</v>
      </c>
      <c r="M1157" s="19">
        <v>0</v>
      </c>
      <c r="N1157" s="19">
        <v>0</v>
      </c>
      <c r="O1157" s="19">
        <v>0</v>
      </c>
      <c r="P1157" s="19">
        <v>0</v>
      </c>
      <c r="Q1157" s="19">
        <v>0</v>
      </c>
      <c r="R1157" s="19">
        <v>0</v>
      </c>
      <c r="S1157" s="19">
        <v>0</v>
      </c>
      <c r="T1157" s="19">
        <v>0</v>
      </c>
      <c r="U1157" s="19">
        <v>0</v>
      </c>
      <c r="V1157" s="19">
        <v>0</v>
      </c>
      <c r="W1157" s="19">
        <v>0</v>
      </c>
      <c r="X1157" s="19">
        <v>0</v>
      </c>
      <c r="Y1157" s="19">
        <v>0</v>
      </c>
      <c r="Z1157" s="19">
        <v>0</v>
      </c>
      <c r="AA1157" s="19">
        <v>0</v>
      </c>
      <c r="AB1157" s="19">
        <v>0</v>
      </c>
      <c r="AC1157" s="19">
        <v>0</v>
      </c>
      <c r="AD1157" s="19">
        <v>0</v>
      </c>
      <c r="AE1157" s="19">
        <v>0</v>
      </c>
      <c r="AF1157" s="19">
        <v>0</v>
      </c>
      <c r="AG1157" s="19">
        <v>0</v>
      </c>
      <c r="AH1157" s="19">
        <v>0</v>
      </c>
      <c r="AI1157" s="19">
        <v>0</v>
      </c>
      <c r="AJ1157" s="19">
        <v>0</v>
      </c>
      <c r="AK1157" s="19">
        <v>0</v>
      </c>
      <c r="AL1157" s="19">
        <v>0</v>
      </c>
      <c r="AM1157" s="19">
        <v>0</v>
      </c>
      <c r="AN1157" s="19">
        <v>0</v>
      </c>
      <c r="AO1157" s="19">
        <v>0</v>
      </c>
      <c r="AP1157" s="19">
        <v>0</v>
      </c>
    </row>
    <row r="1158" spans="1:42" hidden="1">
      <c r="A1158" s="15" t="s">
        <v>1028</v>
      </c>
      <c r="B1158" s="16" t="s">
        <v>1029</v>
      </c>
      <c r="C1158" s="17" t="s">
        <v>212</v>
      </c>
      <c r="D1158" s="17" t="s">
        <v>224</v>
      </c>
      <c r="E1158" s="17" t="s">
        <v>1030</v>
      </c>
      <c r="F1158" s="18" t="s">
        <v>1113</v>
      </c>
      <c r="G1158" s="19">
        <v>0</v>
      </c>
      <c r="H1158" s="19">
        <v>0</v>
      </c>
      <c r="I1158" s="19">
        <v>0</v>
      </c>
      <c r="J1158" s="19">
        <v>0</v>
      </c>
      <c r="K1158" s="19">
        <v>0</v>
      </c>
      <c r="L1158" s="19">
        <v>0</v>
      </c>
      <c r="M1158" s="19">
        <v>0</v>
      </c>
      <c r="N1158" s="19">
        <v>0</v>
      </c>
      <c r="O1158" s="19">
        <v>0</v>
      </c>
      <c r="P1158" s="19">
        <v>0</v>
      </c>
      <c r="Q1158" s="19">
        <v>0</v>
      </c>
      <c r="R1158" s="19">
        <v>0</v>
      </c>
      <c r="S1158" s="19">
        <v>0</v>
      </c>
      <c r="T1158" s="19">
        <v>0</v>
      </c>
      <c r="U1158" s="19">
        <v>0</v>
      </c>
      <c r="V1158" s="19">
        <v>0</v>
      </c>
      <c r="W1158" s="19">
        <v>0</v>
      </c>
      <c r="X1158" s="19">
        <v>0</v>
      </c>
      <c r="Y1158" s="19">
        <v>0</v>
      </c>
      <c r="Z1158" s="19">
        <v>0</v>
      </c>
      <c r="AA1158" s="19">
        <v>0</v>
      </c>
      <c r="AB1158" s="19">
        <v>0</v>
      </c>
      <c r="AC1158" s="19">
        <v>0</v>
      </c>
      <c r="AD1158" s="19">
        <v>0</v>
      </c>
      <c r="AE1158" s="19">
        <v>0</v>
      </c>
      <c r="AF1158" s="19">
        <v>0</v>
      </c>
      <c r="AG1158" s="19">
        <v>0</v>
      </c>
      <c r="AH1158" s="19">
        <v>0</v>
      </c>
      <c r="AI1158" s="19">
        <v>0</v>
      </c>
      <c r="AJ1158" s="19">
        <v>0</v>
      </c>
      <c r="AK1158" s="19">
        <v>0</v>
      </c>
      <c r="AL1158" s="19">
        <v>0</v>
      </c>
      <c r="AM1158" s="19">
        <v>0</v>
      </c>
      <c r="AN1158" s="19">
        <v>0</v>
      </c>
      <c r="AO1158" s="19">
        <v>0</v>
      </c>
      <c r="AP1158" s="19">
        <v>0</v>
      </c>
    </row>
    <row r="1159" spans="1:42" hidden="1">
      <c r="A1159" s="15" t="s">
        <v>1028</v>
      </c>
      <c r="B1159" s="16" t="s">
        <v>1029</v>
      </c>
      <c r="C1159" s="17" t="s">
        <v>212</v>
      </c>
      <c r="D1159" s="17" t="s">
        <v>224</v>
      </c>
      <c r="E1159" s="17" t="s">
        <v>1030</v>
      </c>
      <c r="F1159" s="18" t="s">
        <v>1114</v>
      </c>
      <c r="G1159" s="19">
        <v>0</v>
      </c>
      <c r="H1159" s="19">
        <v>0</v>
      </c>
      <c r="I1159" s="19">
        <v>0</v>
      </c>
      <c r="J1159" s="19">
        <v>0</v>
      </c>
      <c r="K1159" s="19">
        <v>0</v>
      </c>
      <c r="L1159" s="19">
        <v>0</v>
      </c>
      <c r="M1159" s="19">
        <v>0</v>
      </c>
      <c r="N1159" s="19">
        <v>0</v>
      </c>
      <c r="O1159" s="19">
        <v>0</v>
      </c>
      <c r="P1159" s="19">
        <v>0</v>
      </c>
      <c r="Q1159" s="19">
        <v>0</v>
      </c>
      <c r="R1159" s="19">
        <v>0</v>
      </c>
      <c r="S1159" s="19">
        <v>0</v>
      </c>
      <c r="T1159" s="19">
        <v>0</v>
      </c>
      <c r="U1159" s="19">
        <v>0</v>
      </c>
      <c r="V1159" s="19">
        <v>0</v>
      </c>
      <c r="W1159" s="19">
        <v>0</v>
      </c>
      <c r="X1159" s="19">
        <v>0</v>
      </c>
      <c r="Y1159" s="19">
        <v>0</v>
      </c>
      <c r="Z1159" s="19">
        <v>0</v>
      </c>
      <c r="AA1159" s="19">
        <v>0</v>
      </c>
      <c r="AB1159" s="19">
        <v>0</v>
      </c>
      <c r="AC1159" s="19">
        <v>0</v>
      </c>
      <c r="AD1159" s="19">
        <v>0</v>
      </c>
      <c r="AE1159" s="19">
        <v>0</v>
      </c>
      <c r="AF1159" s="19">
        <v>0</v>
      </c>
      <c r="AG1159" s="19">
        <v>0</v>
      </c>
      <c r="AH1159" s="19">
        <v>0</v>
      </c>
      <c r="AI1159" s="19">
        <v>0</v>
      </c>
      <c r="AJ1159" s="19">
        <v>0</v>
      </c>
      <c r="AK1159" s="19">
        <v>0</v>
      </c>
      <c r="AL1159" s="19">
        <v>0</v>
      </c>
      <c r="AM1159" s="19">
        <v>0</v>
      </c>
      <c r="AN1159" s="19">
        <v>0</v>
      </c>
      <c r="AO1159" s="19">
        <v>0</v>
      </c>
      <c r="AP1159" s="19">
        <v>0</v>
      </c>
    </row>
    <row r="1160" spans="1:42" hidden="1">
      <c r="A1160" s="15" t="s">
        <v>1028</v>
      </c>
      <c r="B1160" s="16" t="s">
        <v>1029</v>
      </c>
      <c r="C1160" s="17" t="s">
        <v>212</v>
      </c>
      <c r="D1160" s="17" t="s">
        <v>224</v>
      </c>
      <c r="E1160" s="17" t="s">
        <v>1030</v>
      </c>
      <c r="F1160" s="18" t="s">
        <v>1115</v>
      </c>
      <c r="G1160" s="19">
        <v>0</v>
      </c>
      <c r="H1160" s="19">
        <v>0</v>
      </c>
      <c r="I1160" s="19">
        <v>0</v>
      </c>
      <c r="J1160" s="19">
        <v>0</v>
      </c>
      <c r="K1160" s="19">
        <v>0</v>
      </c>
      <c r="L1160" s="19">
        <v>0</v>
      </c>
      <c r="M1160" s="19">
        <v>0</v>
      </c>
      <c r="N1160" s="19">
        <v>0</v>
      </c>
      <c r="O1160" s="19">
        <v>0</v>
      </c>
      <c r="P1160" s="19">
        <v>0</v>
      </c>
      <c r="Q1160" s="19">
        <v>0</v>
      </c>
      <c r="R1160" s="19">
        <v>0</v>
      </c>
      <c r="S1160" s="19">
        <v>0</v>
      </c>
      <c r="T1160" s="19">
        <v>0</v>
      </c>
      <c r="U1160" s="19">
        <v>0</v>
      </c>
      <c r="V1160" s="19">
        <v>0</v>
      </c>
      <c r="W1160" s="19">
        <v>0</v>
      </c>
      <c r="X1160" s="19">
        <v>0</v>
      </c>
      <c r="Y1160" s="19">
        <v>0</v>
      </c>
      <c r="Z1160" s="19">
        <v>0</v>
      </c>
      <c r="AA1160" s="19">
        <v>0</v>
      </c>
      <c r="AB1160" s="19">
        <v>0</v>
      </c>
      <c r="AC1160" s="19">
        <v>0</v>
      </c>
      <c r="AD1160" s="19">
        <v>0</v>
      </c>
      <c r="AE1160" s="19">
        <v>0</v>
      </c>
      <c r="AF1160" s="19">
        <v>0</v>
      </c>
      <c r="AG1160" s="19">
        <v>0</v>
      </c>
      <c r="AH1160" s="19">
        <v>0</v>
      </c>
      <c r="AI1160" s="19">
        <v>0</v>
      </c>
      <c r="AJ1160" s="19">
        <v>0</v>
      </c>
      <c r="AK1160" s="19">
        <v>0</v>
      </c>
      <c r="AL1160" s="19">
        <v>0</v>
      </c>
      <c r="AM1160" s="19">
        <v>0</v>
      </c>
      <c r="AN1160" s="19">
        <v>0</v>
      </c>
      <c r="AO1160" s="19">
        <v>0</v>
      </c>
      <c r="AP1160" s="19">
        <v>0</v>
      </c>
    </row>
    <row r="1161" spans="1:42" hidden="1">
      <c r="A1161" s="15" t="s">
        <v>1028</v>
      </c>
      <c r="B1161" s="16" t="s">
        <v>1029</v>
      </c>
      <c r="C1161" s="17" t="s">
        <v>212</v>
      </c>
      <c r="D1161" s="17" t="s">
        <v>224</v>
      </c>
      <c r="E1161" s="17" t="s">
        <v>1030</v>
      </c>
      <c r="F1161" s="18" t="s">
        <v>1116</v>
      </c>
      <c r="G1161" s="19">
        <v>0</v>
      </c>
      <c r="H1161" s="19">
        <v>0</v>
      </c>
      <c r="I1161" s="19">
        <v>0</v>
      </c>
      <c r="J1161" s="19">
        <v>0</v>
      </c>
      <c r="K1161" s="19">
        <v>0</v>
      </c>
      <c r="L1161" s="19">
        <v>0</v>
      </c>
      <c r="M1161" s="19">
        <v>0</v>
      </c>
      <c r="N1161" s="19">
        <v>0</v>
      </c>
      <c r="O1161" s="19">
        <v>0</v>
      </c>
      <c r="P1161" s="19">
        <v>0</v>
      </c>
      <c r="Q1161" s="19">
        <v>0</v>
      </c>
      <c r="R1161" s="19">
        <v>0</v>
      </c>
      <c r="S1161" s="19">
        <v>0</v>
      </c>
      <c r="T1161" s="19">
        <v>0</v>
      </c>
      <c r="U1161" s="19">
        <v>0</v>
      </c>
      <c r="V1161" s="19">
        <v>0</v>
      </c>
      <c r="W1161" s="19">
        <v>0</v>
      </c>
      <c r="X1161" s="19">
        <v>0</v>
      </c>
      <c r="Y1161" s="19">
        <v>0</v>
      </c>
      <c r="Z1161" s="19">
        <v>0</v>
      </c>
      <c r="AA1161" s="19">
        <v>0</v>
      </c>
      <c r="AB1161" s="19">
        <v>0</v>
      </c>
      <c r="AC1161" s="19">
        <v>0</v>
      </c>
      <c r="AD1161" s="19">
        <v>0</v>
      </c>
      <c r="AE1161" s="19">
        <v>0</v>
      </c>
      <c r="AF1161" s="19">
        <v>0</v>
      </c>
      <c r="AG1161" s="19">
        <v>0</v>
      </c>
      <c r="AH1161" s="19">
        <v>0</v>
      </c>
      <c r="AI1161" s="19">
        <v>0</v>
      </c>
      <c r="AJ1161" s="19">
        <v>0</v>
      </c>
      <c r="AK1161" s="19">
        <v>0</v>
      </c>
      <c r="AL1161" s="19">
        <v>0</v>
      </c>
      <c r="AM1161" s="19">
        <v>0</v>
      </c>
      <c r="AN1161" s="19">
        <v>0</v>
      </c>
      <c r="AO1161" s="19">
        <v>0</v>
      </c>
      <c r="AP1161" s="19">
        <v>0</v>
      </c>
    </row>
    <row r="1162" spans="1:42" hidden="1">
      <c r="A1162" s="15" t="s">
        <v>1028</v>
      </c>
      <c r="B1162" s="16" t="s">
        <v>1029</v>
      </c>
      <c r="C1162" s="17" t="s">
        <v>212</v>
      </c>
      <c r="D1162" s="17" t="s">
        <v>224</v>
      </c>
      <c r="E1162" s="17" t="s">
        <v>1030</v>
      </c>
      <c r="F1162" s="18" t="s">
        <v>1033</v>
      </c>
      <c r="G1162" s="19">
        <v>0</v>
      </c>
      <c r="H1162" s="19">
        <v>0</v>
      </c>
      <c r="I1162" s="19">
        <v>0</v>
      </c>
      <c r="J1162" s="19">
        <v>0</v>
      </c>
      <c r="K1162" s="19">
        <v>0</v>
      </c>
      <c r="L1162" s="19">
        <v>0</v>
      </c>
      <c r="M1162" s="19">
        <v>0</v>
      </c>
      <c r="N1162" s="19">
        <v>0</v>
      </c>
      <c r="O1162" s="19">
        <v>0</v>
      </c>
      <c r="P1162" s="19">
        <v>0</v>
      </c>
      <c r="Q1162" s="19">
        <v>0</v>
      </c>
      <c r="R1162" s="19">
        <v>0</v>
      </c>
      <c r="S1162" s="19">
        <v>0</v>
      </c>
      <c r="T1162" s="19">
        <v>0</v>
      </c>
      <c r="U1162" s="19">
        <v>0</v>
      </c>
      <c r="V1162" s="19">
        <v>0</v>
      </c>
      <c r="W1162" s="19">
        <v>0</v>
      </c>
      <c r="X1162" s="19">
        <v>0</v>
      </c>
      <c r="Y1162" s="19">
        <v>0</v>
      </c>
      <c r="Z1162" s="19">
        <v>0</v>
      </c>
      <c r="AA1162" s="19">
        <v>0</v>
      </c>
      <c r="AB1162" s="19">
        <v>0</v>
      </c>
      <c r="AC1162" s="19">
        <v>0</v>
      </c>
      <c r="AD1162" s="19">
        <v>0</v>
      </c>
      <c r="AE1162" s="19">
        <v>0</v>
      </c>
      <c r="AF1162" s="19">
        <v>0</v>
      </c>
      <c r="AG1162" s="19">
        <v>0</v>
      </c>
      <c r="AH1162" s="19">
        <v>0</v>
      </c>
      <c r="AI1162" s="19">
        <v>0</v>
      </c>
      <c r="AJ1162" s="19">
        <v>0</v>
      </c>
      <c r="AK1162" s="19">
        <v>0</v>
      </c>
      <c r="AL1162" s="19">
        <v>0</v>
      </c>
      <c r="AM1162" s="19">
        <v>0</v>
      </c>
      <c r="AN1162" s="19">
        <v>0</v>
      </c>
      <c r="AO1162" s="19">
        <v>0</v>
      </c>
      <c r="AP1162" s="19">
        <v>0</v>
      </c>
    </row>
    <row r="1163" spans="1:42" hidden="1">
      <c r="A1163" s="15" t="s">
        <v>1028</v>
      </c>
      <c r="B1163" s="16" t="s">
        <v>1029</v>
      </c>
      <c r="C1163" s="17" t="s">
        <v>212</v>
      </c>
      <c r="D1163" s="17" t="s">
        <v>224</v>
      </c>
      <c r="E1163" s="17" t="s">
        <v>1030</v>
      </c>
      <c r="F1163" s="18" t="s">
        <v>1035</v>
      </c>
      <c r="G1163" s="19">
        <v>0</v>
      </c>
      <c r="H1163" s="19">
        <v>0</v>
      </c>
      <c r="I1163" s="19">
        <v>0</v>
      </c>
      <c r="J1163" s="19">
        <v>0</v>
      </c>
      <c r="K1163" s="19">
        <v>0</v>
      </c>
      <c r="L1163" s="19">
        <v>0</v>
      </c>
      <c r="M1163" s="19">
        <v>0</v>
      </c>
      <c r="N1163" s="19">
        <v>0</v>
      </c>
      <c r="O1163" s="19">
        <v>0</v>
      </c>
      <c r="P1163" s="19">
        <v>0</v>
      </c>
      <c r="Q1163" s="19">
        <v>0</v>
      </c>
      <c r="R1163" s="19">
        <v>0</v>
      </c>
      <c r="S1163" s="19">
        <v>0</v>
      </c>
      <c r="T1163" s="19">
        <v>0</v>
      </c>
      <c r="U1163" s="19">
        <v>0</v>
      </c>
      <c r="V1163" s="19">
        <v>0</v>
      </c>
      <c r="W1163" s="19">
        <v>0</v>
      </c>
      <c r="X1163" s="19">
        <v>0</v>
      </c>
      <c r="Y1163" s="19">
        <v>0</v>
      </c>
      <c r="Z1163" s="19">
        <v>0</v>
      </c>
      <c r="AA1163" s="19">
        <v>0</v>
      </c>
      <c r="AB1163" s="19">
        <v>0</v>
      </c>
      <c r="AC1163" s="19">
        <v>0</v>
      </c>
      <c r="AD1163" s="19">
        <v>0</v>
      </c>
      <c r="AE1163" s="19">
        <v>0</v>
      </c>
      <c r="AF1163" s="19">
        <v>0</v>
      </c>
      <c r="AG1163" s="19">
        <v>0</v>
      </c>
      <c r="AH1163" s="19">
        <v>0</v>
      </c>
      <c r="AI1163" s="19">
        <v>0</v>
      </c>
      <c r="AJ1163" s="19">
        <v>0</v>
      </c>
      <c r="AK1163" s="19">
        <v>0</v>
      </c>
      <c r="AL1163" s="19">
        <v>0</v>
      </c>
      <c r="AM1163" s="19">
        <v>0</v>
      </c>
      <c r="AN1163" s="19">
        <v>0</v>
      </c>
      <c r="AO1163" s="19">
        <v>0</v>
      </c>
      <c r="AP1163" s="19">
        <v>0</v>
      </c>
    </row>
    <row r="1164" spans="1:42" hidden="1">
      <c r="A1164" s="15" t="s">
        <v>1028</v>
      </c>
      <c r="B1164" s="16" t="s">
        <v>1029</v>
      </c>
      <c r="C1164" s="17" t="s">
        <v>212</v>
      </c>
      <c r="D1164" s="17" t="s">
        <v>224</v>
      </c>
      <c r="E1164" s="17" t="s">
        <v>1030</v>
      </c>
      <c r="F1164" s="18" t="s">
        <v>1117</v>
      </c>
      <c r="G1164" s="19">
        <v>0</v>
      </c>
      <c r="H1164" s="19">
        <v>0</v>
      </c>
      <c r="I1164" s="19">
        <v>0</v>
      </c>
      <c r="J1164" s="19">
        <v>0</v>
      </c>
      <c r="K1164" s="19">
        <v>0</v>
      </c>
      <c r="L1164" s="19">
        <v>0</v>
      </c>
      <c r="M1164" s="19">
        <v>0</v>
      </c>
      <c r="N1164" s="19">
        <v>0</v>
      </c>
      <c r="O1164" s="19">
        <v>0</v>
      </c>
      <c r="P1164" s="19">
        <v>0</v>
      </c>
      <c r="Q1164" s="19">
        <v>0</v>
      </c>
      <c r="R1164" s="19">
        <v>0</v>
      </c>
      <c r="S1164" s="19">
        <v>0</v>
      </c>
      <c r="T1164" s="19">
        <v>0</v>
      </c>
      <c r="U1164" s="19">
        <v>0</v>
      </c>
      <c r="V1164" s="19">
        <v>0</v>
      </c>
      <c r="W1164" s="19">
        <v>0</v>
      </c>
      <c r="X1164" s="19">
        <v>0</v>
      </c>
      <c r="Y1164" s="19">
        <v>0</v>
      </c>
      <c r="Z1164" s="19">
        <v>0</v>
      </c>
      <c r="AA1164" s="19">
        <v>0</v>
      </c>
      <c r="AB1164" s="19">
        <v>0</v>
      </c>
      <c r="AC1164" s="19">
        <v>0</v>
      </c>
      <c r="AD1164" s="19">
        <v>0</v>
      </c>
      <c r="AE1164" s="19">
        <v>0</v>
      </c>
      <c r="AF1164" s="19">
        <v>0</v>
      </c>
      <c r="AG1164" s="19">
        <v>0</v>
      </c>
      <c r="AH1164" s="19">
        <v>0</v>
      </c>
      <c r="AI1164" s="19">
        <v>0</v>
      </c>
      <c r="AJ1164" s="19">
        <v>0</v>
      </c>
      <c r="AK1164" s="19">
        <v>0</v>
      </c>
      <c r="AL1164" s="19">
        <v>0</v>
      </c>
      <c r="AM1164" s="19">
        <v>0</v>
      </c>
      <c r="AN1164" s="19">
        <v>0</v>
      </c>
      <c r="AO1164" s="19">
        <v>0</v>
      </c>
      <c r="AP1164" s="19">
        <v>0</v>
      </c>
    </row>
    <row r="1165" spans="1:42" hidden="1">
      <c r="A1165" s="15" t="s">
        <v>1028</v>
      </c>
      <c r="B1165" s="16" t="s">
        <v>1029</v>
      </c>
      <c r="C1165" s="17" t="s">
        <v>212</v>
      </c>
      <c r="D1165" s="17" t="s">
        <v>224</v>
      </c>
      <c r="E1165" s="17" t="s">
        <v>1030</v>
      </c>
      <c r="F1165" s="18" t="s">
        <v>1118</v>
      </c>
      <c r="G1165" s="19">
        <v>0</v>
      </c>
      <c r="H1165" s="19">
        <v>0</v>
      </c>
      <c r="I1165" s="19">
        <v>0</v>
      </c>
      <c r="J1165" s="19">
        <v>0</v>
      </c>
      <c r="K1165" s="19">
        <v>0</v>
      </c>
      <c r="L1165" s="19">
        <v>0</v>
      </c>
      <c r="M1165" s="19">
        <v>0</v>
      </c>
      <c r="N1165" s="19">
        <v>0</v>
      </c>
      <c r="O1165" s="19">
        <v>0</v>
      </c>
      <c r="P1165" s="19">
        <v>0</v>
      </c>
      <c r="Q1165" s="19">
        <v>0</v>
      </c>
      <c r="R1165" s="19">
        <v>0</v>
      </c>
      <c r="S1165" s="19">
        <v>0</v>
      </c>
      <c r="T1165" s="19">
        <v>0</v>
      </c>
      <c r="U1165" s="19">
        <v>0</v>
      </c>
      <c r="V1165" s="19">
        <v>0</v>
      </c>
      <c r="W1165" s="19">
        <v>0</v>
      </c>
      <c r="X1165" s="19">
        <v>0</v>
      </c>
      <c r="Y1165" s="19">
        <v>0</v>
      </c>
      <c r="Z1165" s="19">
        <v>0</v>
      </c>
      <c r="AA1165" s="19">
        <v>0</v>
      </c>
      <c r="AB1165" s="19">
        <v>0</v>
      </c>
      <c r="AC1165" s="19">
        <v>0</v>
      </c>
      <c r="AD1165" s="19">
        <v>0</v>
      </c>
      <c r="AE1165" s="19">
        <v>0</v>
      </c>
      <c r="AF1165" s="19">
        <v>0</v>
      </c>
      <c r="AG1165" s="19">
        <v>0</v>
      </c>
      <c r="AH1165" s="19">
        <v>0</v>
      </c>
      <c r="AI1165" s="19">
        <v>0</v>
      </c>
      <c r="AJ1165" s="19">
        <v>0</v>
      </c>
      <c r="AK1165" s="19">
        <v>0</v>
      </c>
      <c r="AL1165" s="19">
        <v>0</v>
      </c>
      <c r="AM1165" s="19">
        <v>0</v>
      </c>
      <c r="AN1165" s="19">
        <v>0</v>
      </c>
      <c r="AO1165" s="19">
        <v>0</v>
      </c>
      <c r="AP1165" s="19">
        <v>0</v>
      </c>
    </row>
    <row r="1166" spans="1:42" hidden="1">
      <c r="A1166" s="15" t="s">
        <v>1028</v>
      </c>
      <c r="B1166" s="16" t="s">
        <v>1029</v>
      </c>
      <c r="C1166" s="17" t="s">
        <v>212</v>
      </c>
      <c r="D1166" s="17" t="s">
        <v>224</v>
      </c>
      <c r="E1166" s="17" t="s">
        <v>1030</v>
      </c>
      <c r="F1166" s="18" t="s">
        <v>1119</v>
      </c>
      <c r="G1166" s="19">
        <v>0</v>
      </c>
      <c r="H1166" s="19">
        <v>0</v>
      </c>
      <c r="I1166" s="19">
        <v>0</v>
      </c>
      <c r="J1166" s="19">
        <v>0</v>
      </c>
      <c r="K1166" s="19">
        <v>0</v>
      </c>
      <c r="L1166" s="19">
        <v>0</v>
      </c>
      <c r="M1166" s="19">
        <v>0</v>
      </c>
      <c r="N1166" s="19">
        <v>0</v>
      </c>
      <c r="O1166" s="19">
        <v>0</v>
      </c>
      <c r="P1166" s="19">
        <v>0</v>
      </c>
      <c r="Q1166" s="19">
        <v>0</v>
      </c>
      <c r="R1166" s="19">
        <v>0</v>
      </c>
      <c r="S1166" s="19">
        <v>0</v>
      </c>
      <c r="T1166" s="19">
        <v>0</v>
      </c>
      <c r="U1166" s="19">
        <v>0</v>
      </c>
      <c r="V1166" s="19">
        <v>0</v>
      </c>
      <c r="W1166" s="19">
        <v>0</v>
      </c>
      <c r="X1166" s="19">
        <v>0</v>
      </c>
      <c r="Y1166" s="19">
        <v>0</v>
      </c>
      <c r="Z1166" s="19">
        <v>0</v>
      </c>
      <c r="AA1166" s="19">
        <v>0</v>
      </c>
      <c r="AB1166" s="19">
        <v>0</v>
      </c>
      <c r="AC1166" s="19">
        <v>0</v>
      </c>
      <c r="AD1166" s="19">
        <v>0</v>
      </c>
      <c r="AE1166" s="19">
        <v>0</v>
      </c>
      <c r="AF1166" s="19">
        <v>0</v>
      </c>
      <c r="AG1166" s="19">
        <v>0</v>
      </c>
      <c r="AH1166" s="19">
        <v>0</v>
      </c>
      <c r="AI1166" s="19">
        <v>0</v>
      </c>
      <c r="AJ1166" s="19">
        <v>0</v>
      </c>
      <c r="AK1166" s="19">
        <v>0</v>
      </c>
      <c r="AL1166" s="19">
        <v>0</v>
      </c>
      <c r="AM1166" s="19">
        <v>0</v>
      </c>
      <c r="AN1166" s="19">
        <v>0</v>
      </c>
      <c r="AO1166" s="19">
        <v>0</v>
      </c>
      <c r="AP1166" s="19">
        <v>0</v>
      </c>
    </row>
    <row r="1167" spans="1:42" hidden="1">
      <c r="A1167" s="15" t="s">
        <v>1028</v>
      </c>
      <c r="B1167" s="16" t="s">
        <v>1029</v>
      </c>
      <c r="C1167" s="17" t="s">
        <v>212</v>
      </c>
      <c r="D1167" s="17" t="s">
        <v>224</v>
      </c>
      <c r="E1167" s="17" t="s">
        <v>1030</v>
      </c>
      <c r="F1167" s="18" t="s">
        <v>1120</v>
      </c>
      <c r="G1167" s="19">
        <v>0</v>
      </c>
      <c r="H1167" s="19">
        <v>0</v>
      </c>
      <c r="I1167" s="19">
        <v>0</v>
      </c>
      <c r="J1167" s="19">
        <v>0</v>
      </c>
      <c r="K1167" s="19">
        <v>0</v>
      </c>
      <c r="L1167" s="19">
        <v>0</v>
      </c>
      <c r="M1167" s="19">
        <v>0</v>
      </c>
      <c r="N1167" s="19">
        <v>0</v>
      </c>
      <c r="O1167" s="19">
        <v>0</v>
      </c>
      <c r="P1167" s="19">
        <v>0</v>
      </c>
      <c r="Q1167" s="19">
        <v>0</v>
      </c>
      <c r="R1167" s="19">
        <v>0</v>
      </c>
      <c r="S1167" s="19">
        <v>0</v>
      </c>
      <c r="T1167" s="19">
        <v>0</v>
      </c>
      <c r="U1167" s="19">
        <v>0</v>
      </c>
      <c r="V1167" s="19">
        <v>0</v>
      </c>
      <c r="W1167" s="19">
        <v>0</v>
      </c>
      <c r="X1167" s="19">
        <v>0</v>
      </c>
      <c r="Y1167" s="19">
        <v>0</v>
      </c>
      <c r="Z1167" s="19">
        <v>0</v>
      </c>
      <c r="AA1167" s="19">
        <v>0</v>
      </c>
      <c r="AB1167" s="19">
        <v>0</v>
      </c>
      <c r="AC1167" s="19">
        <v>0</v>
      </c>
      <c r="AD1167" s="19">
        <v>0</v>
      </c>
      <c r="AE1167" s="19">
        <v>0</v>
      </c>
      <c r="AF1167" s="19">
        <v>0</v>
      </c>
      <c r="AG1167" s="19">
        <v>0</v>
      </c>
      <c r="AH1167" s="19">
        <v>0</v>
      </c>
      <c r="AI1167" s="19">
        <v>0</v>
      </c>
      <c r="AJ1167" s="19">
        <v>0</v>
      </c>
      <c r="AK1167" s="19">
        <v>0</v>
      </c>
      <c r="AL1167" s="19">
        <v>0</v>
      </c>
      <c r="AM1167" s="19">
        <v>0</v>
      </c>
      <c r="AN1167" s="19">
        <v>0</v>
      </c>
      <c r="AO1167" s="19">
        <v>0</v>
      </c>
      <c r="AP1167" s="19">
        <v>0</v>
      </c>
    </row>
    <row r="1168" spans="1:42" hidden="1">
      <c r="A1168" s="15" t="s">
        <v>1028</v>
      </c>
      <c r="B1168" s="16" t="s">
        <v>1029</v>
      </c>
      <c r="C1168" s="17" t="s">
        <v>212</v>
      </c>
      <c r="D1168" s="17" t="s">
        <v>224</v>
      </c>
      <c r="E1168" s="17" t="s">
        <v>1121</v>
      </c>
      <c r="F1168" s="18" t="s">
        <v>1122</v>
      </c>
      <c r="G1168" s="19">
        <v>0</v>
      </c>
      <c r="H1168" s="19">
        <v>0</v>
      </c>
      <c r="I1168" s="19">
        <v>0</v>
      </c>
      <c r="J1168" s="19">
        <v>0</v>
      </c>
      <c r="K1168" s="19">
        <v>0</v>
      </c>
      <c r="L1168" s="19">
        <v>0</v>
      </c>
      <c r="M1168" s="19">
        <v>0</v>
      </c>
      <c r="N1168" s="19">
        <v>0</v>
      </c>
      <c r="O1168" s="19">
        <v>0</v>
      </c>
      <c r="P1168" s="19">
        <v>0</v>
      </c>
      <c r="Q1168" s="19">
        <v>0</v>
      </c>
      <c r="R1168" s="19">
        <v>0</v>
      </c>
      <c r="S1168" s="19">
        <v>0</v>
      </c>
      <c r="T1168" s="19">
        <v>0</v>
      </c>
      <c r="U1168" s="19">
        <v>0</v>
      </c>
      <c r="V1168" s="19">
        <v>0</v>
      </c>
      <c r="W1168" s="19">
        <v>0</v>
      </c>
      <c r="X1168" s="19">
        <v>0</v>
      </c>
      <c r="Y1168" s="19">
        <v>0</v>
      </c>
      <c r="Z1168" s="19">
        <v>0</v>
      </c>
      <c r="AA1168" s="19">
        <v>0</v>
      </c>
      <c r="AB1168" s="19">
        <v>0</v>
      </c>
      <c r="AC1168" s="19">
        <v>0</v>
      </c>
      <c r="AD1168" s="19">
        <v>0</v>
      </c>
      <c r="AE1168" s="19">
        <v>0</v>
      </c>
      <c r="AF1168" s="19">
        <v>0</v>
      </c>
      <c r="AG1168" s="19">
        <v>0</v>
      </c>
      <c r="AH1168" s="19">
        <v>0</v>
      </c>
      <c r="AI1168" s="19">
        <v>0</v>
      </c>
      <c r="AJ1168" s="19">
        <v>0</v>
      </c>
      <c r="AK1168" s="19">
        <v>0</v>
      </c>
      <c r="AL1168" s="19">
        <v>0</v>
      </c>
      <c r="AM1168" s="19">
        <v>0</v>
      </c>
      <c r="AN1168" s="19">
        <v>0</v>
      </c>
      <c r="AO1168" s="19">
        <v>0</v>
      </c>
      <c r="AP1168" s="19">
        <v>0</v>
      </c>
    </row>
    <row r="1169" spans="1:42" hidden="1">
      <c r="A1169" s="15" t="s">
        <v>1028</v>
      </c>
      <c r="B1169" s="16" t="s">
        <v>1029</v>
      </c>
      <c r="C1169" s="17" t="s">
        <v>212</v>
      </c>
      <c r="D1169" s="17" t="s">
        <v>224</v>
      </c>
      <c r="E1169" s="17" t="s">
        <v>1038</v>
      </c>
      <c r="F1169" s="18" t="s">
        <v>1039</v>
      </c>
      <c r="G1169" s="19">
        <v>0</v>
      </c>
      <c r="H1169" s="19">
        <v>0</v>
      </c>
      <c r="I1169" s="19">
        <v>0</v>
      </c>
      <c r="J1169" s="19">
        <v>0</v>
      </c>
      <c r="K1169" s="19">
        <v>0</v>
      </c>
      <c r="L1169" s="19">
        <v>0</v>
      </c>
      <c r="M1169" s="19">
        <v>0</v>
      </c>
      <c r="N1169" s="19">
        <v>0</v>
      </c>
      <c r="O1169" s="19">
        <v>0</v>
      </c>
      <c r="P1169" s="19">
        <v>0</v>
      </c>
      <c r="Q1169" s="19">
        <v>0</v>
      </c>
      <c r="R1169" s="19">
        <v>0</v>
      </c>
      <c r="S1169" s="19">
        <v>0</v>
      </c>
      <c r="T1169" s="19">
        <v>0</v>
      </c>
      <c r="U1169" s="19">
        <v>0</v>
      </c>
      <c r="V1169" s="19">
        <v>0</v>
      </c>
      <c r="W1169" s="19">
        <v>0</v>
      </c>
      <c r="X1169" s="19">
        <v>0</v>
      </c>
      <c r="Y1169" s="19">
        <v>0</v>
      </c>
      <c r="Z1169" s="19">
        <v>0</v>
      </c>
      <c r="AA1169" s="19">
        <v>0</v>
      </c>
      <c r="AB1169" s="19">
        <v>0</v>
      </c>
      <c r="AC1169" s="19">
        <v>0</v>
      </c>
      <c r="AD1169" s="19">
        <v>0</v>
      </c>
      <c r="AE1169" s="19">
        <v>0</v>
      </c>
      <c r="AF1169" s="19">
        <v>0</v>
      </c>
      <c r="AG1169" s="19">
        <v>0</v>
      </c>
      <c r="AH1169" s="19">
        <v>0</v>
      </c>
      <c r="AI1169" s="19">
        <v>0</v>
      </c>
      <c r="AJ1169" s="19">
        <v>0</v>
      </c>
      <c r="AK1169" s="19">
        <v>0</v>
      </c>
      <c r="AL1169" s="19">
        <v>0</v>
      </c>
      <c r="AM1169" s="19">
        <v>0</v>
      </c>
      <c r="AN1169" s="19">
        <v>0</v>
      </c>
      <c r="AO1169" s="19">
        <v>0</v>
      </c>
      <c r="AP1169" s="19">
        <v>0</v>
      </c>
    </row>
    <row r="1170" spans="1:42" hidden="1">
      <c r="A1170" s="15" t="s">
        <v>1028</v>
      </c>
      <c r="B1170" s="16" t="s">
        <v>1029</v>
      </c>
      <c r="C1170" s="17" t="s">
        <v>212</v>
      </c>
      <c r="D1170" s="17" t="s">
        <v>224</v>
      </c>
      <c r="E1170" s="17" t="s">
        <v>1038</v>
      </c>
      <c r="F1170" s="18" t="s">
        <v>1123</v>
      </c>
      <c r="G1170" s="19">
        <v>0</v>
      </c>
      <c r="H1170" s="19">
        <v>0</v>
      </c>
      <c r="I1170" s="19">
        <v>0</v>
      </c>
      <c r="J1170" s="19">
        <v>0</v>
      </c>
      <c r="K1170" s="19">
        <v>0</v>
      </c>
      <c r="L1170" s="19">
        <v>0</v>
      </c>
      <c r="M1170" s="19">
        <v>0</v>
      </c>
      <c r="N1170" s="19">
        <v>0</v>
      </c>
      <c r="O1170" s="19">
        <v>0</v>
      </c>
      <c r="P1170" s="19">
        <v>0</v>
      </c>
      <c r="Q1170" s="19">
        <v>0</v>
      </c>
      <c r="R1170" s="19">
        <v>0</v>
      </c>
      <c r="S1170" s="19">
        <v>0</v>
      </c>
      <c r="T1170" s="19">
        <v>0</v>
      </c>
      <c r="U1170" s="19">
        <v>0</v>
      </c>
      <c r="V1170" s="19">
        <v>0</v>
      </c>
      <c r="W1170" s="19">
        <v>0</v>
      </c>
      <c r="X1170" s="19">
        <v>0</v>
      </c>
      <c r="Y1170" s="19">
        <v>0</v>
      </c>
      <c r="Z1170" s="19">
        <v>0</v>
      </c>
      <c r="AA1170" s="19">
        <v>0</v>
      </c>
      <c r="AB1170" s="19">
        <v>0</v>
      </c>
      <c r="AC1170" s="19">
        <v>0</v>
      </c>
      <c r="AD1170" s="19">
        <v>0</v>
      </c>
      <c r="AE1170" s="19">
        <v>0</v>
      </c>
      <c r="AF1170" s="19">
        <v>0</v>
      </c>
      <c r="AG1170" s="19">
        <v>0</v>
      </c>
      <c r="AH1170" s="19">
        <v>0</v>
      </c>
      <c r="AI1170" s="19">
        <v>0</v>
      </c>
      <c r="AJ1170" s="19">
        <v>0</v>
      </c>
      <c r="AK1170" s="19">
        <v>0</v>
      </c>
      <c r="AL1170" s="19">
        <v>0</v>
      </c>
      <c r="AM1170" s="19">
        <v>0</v>
      </c>
      <c r="AN1170" s="19">
        <v>0</v>
      </c>
      <c r="AO1170" s="19">
        <v>0</v>
      </c>
      <c r="AP1170" s="19">
        <v>0</v>
      </c>
    </row>
    <row r="1171" spans="1:42" hidden="1">
      <c r="A1171" s="15" t="s">
        <v>1028</v>
      </c>
      <c r="B1171" s="16" t="s">
        <v>1029</v>
      </c>
      <c r="C1171" s="17" t="s">
        <v>212</v>
      </c>
      <c r="D1171" s="17" t="s">
        <v>224</v>
      </c>
      <c r="E1171" s="17" t="s">
        <v>1038</v>
      </c>
      <c r="F1171" s="18" t="s">
        <v>1124</v>
      </c>
      <c r="G1171" s="19">
        <v>0</v>
      </c>
      <c r="H1171" s="19">
        <v>0</v>
      </c>
      <c r="I1171" s="19">
        <v>0</v>
      </c>
      <c r="J1171" s="19">
        <v>0</v>
      </c>
      <c r="K1171" s="19">
        <v>0</v>
      </c>
      <c r="L1171" s="19">
        <v>0</v>
      </c>
      <c r="M1171" s="19">
        <v>0</v>
      </c>
      <c r="N1171" s="19">
        <v>0</v>
      </c>
      <c r="O1171" s="19">
        <v>0</v>
      </c>
      <c r="P1171" s="19">
        <v>0</v>
      </c>
      <c r="Q1171" s="19">
        <v>0</v>
      </c>
      <c r="R1171" s="19">
        <v>0</v>
      </c>
      <c r="S1171" s="19">
        <v>0</v>
      </c>
      <c r="T1171" s="19">
        <v>0</v>
      </c>
      <c r="U1171" s="19">
        <v>0</v>
      </c>
      <c r="V1171" s="19">
        <v>0</v>
      </c>
      <c r="W1171" s="19">
        <v>0</v>
      </c>
      <c r="X1171" s="19">
        <v>0</v>
      </c>
      <c r="Y1171" s="19">
        <v>0</v>
      </c>
      <c r="Z1171" s="19">
        <v>0</v>
      </c>
      <c r="AA1171" s="19">
        <v>0</v>
      </c>
      <c r="AB1171" s="19">
        <v>0</v>
      </c>
      <c r="AC1171" s="19">
        <v>0</v>
      </c>
      <c r="AD1171" s="19">
        <v>0</v>
      </c>
      <c r="AE1171" s="19">
        <v>0</v>
      </c>
      <c r="AF1171" s="19">
        <v>0</v>
      </c>
      <c r="AG1171" s="19">
        <v>0</v>
      </c>
      <c r="AH1171" s="19">
        <v>0</v>
      </c>
      <c r="AI1171" s="19">
        <v>0</v>
      </c>
      <c r="AJ1171" s="19">
        <v>0</v>
      </c>
      <c r="AK1171" s="19">
        <v>0</v>
      </c>
      <c r="AL1171" s="19">
        <v>0</v>
      </c>
      <c r="AM1171" s="19">
        <v>0</v>
      </c>
      <c r="AN1171" s="19">
        <v>0</v>
      </c>
      <c r="AO1171" s="19">
        <v>0</v>
      </c>
      <c r="AP1171" s="19">
        <v>0</v>
      </c>
    </row>
    <row r="1172" spans="1:42" hidden="1">
      <c r="A1172" s="15" t="s">
        <v>1028</v>
      </c>
      <c r="B1172" s="16" t="s">
        <v>1029</v>
      </c>
      <c r="C1172" s="17" t="s">
        <v>212</v>
      </c>
      <c r="D1172" s="17" t="s">
        <v>224</v>
      </c>
      <c r="E1172" s="17" t="s">
        <v>1038</v>
      </c>
      <c r="F1172" s="18" t="s">
        <v>1125</v>
      </c>
      <c r="G1172" s="19">
        <v>0</v>
      </c>
      <c r="H1172" s="19">
        <v>0</v>
      </c>
      <c r="I1172" s="19">
        <v>0</v>
      </c>
      <c r="J1172" s="19">
        <v>0</v>
      </c>
      <c r="K1172" s="19">
        <v>0</v>
      </c>
      <c r="L1172" s="19">
        <v>0</v>
      </c>
      <c r="M1172" s="19">
        <v>0</v>
      </c>
      <c r="N1172" s="19">
        <v>0</v>
      </c>
      <c r="O1172" s="19">
        <v>0</v>
      </c>
      <c r="P1172" s="19">
        <v>0</v>
      </c>
      <c r="Q1172" s="19">
        <v>0</v>
      </c>
      <c r="R1172" s="19">
        <v>0</v>
      </c>
      <c r="S1172" s="19">
        <v>0</v>
      </c>
      <c r="T1172" s="19">
        <v>0</v>
      </c>
      <c r="U1172" s="19">
        <v>0</v>
      </c>
      <c r="V1172" s="19">
        <v>0</v>
      </c>
      <c r="W1172" s="19">
        <v>0</v>
      </c>
      <c r="X1172" s="19">
        <v>0</v>
      </c>
      <c r="Y1172" s="19">
        <v>0</v>
      </c>
      <c r="Z1172" s="19">
        <v>0</v>
      </c>
      <c r="AA1172" s="19">
        <v>0</v>
      </c>
      <c r="AB1172" s="19">
        <v>0</v>
      </c>
      <c r="AC1172" s="19">
        <v>0</v>
      </c>
      <c r="AD1172" s="19">
        <v>0</v>
      </c>
      <c r="AE1172" s="19">
        <v>0</v>
      </c>
      <c r="AF1172" s="19">
        <v>0</v>
      </c>
      <c r="AG1172" s="19">
        <v>0</v>
      </c>
      <c r="AH1172" s="19">
        <v>0</v>
      </c>
      <c r="AI1172" s="19">
        <v>0</v>
      </c>
      <c r="AJ1172" s="19">
        <v>0</v>
      </c>
      <c r="AK1172" s="19">
        <v>0</v>
      </c>
      <c r="AL1172" s="19">
        <v>0</v>
      </c>
      <c r="AM1172" s="19">
        <v>0</v>
      </c>
      <c r="AN1172" s="19">
        <v>0</v>
      </c>
      <c r="AO1172" s="19">
        <v>0</v>
      </c>
      <c r="AP1172" s="19">
        <v>0</v>
      </c>
    </row>
    <row r="1173" spans="1:42" hidden="1">
      <c r="A1173" s="15" t="s">
        <v>1028</v>
      </c>
      <c r="B1173" s="16" t="s">
        <v>1029</v>
      </c>
      <c r="C1173" s="17" t="s">
        <v>212</v>
      </c>
      <c r="D1173" s="17" t="s">
        <v>224</v>
      </c>
      <c r="E1173" s="17" t="s">
        <v>1038</v>
      </c>
      <c r="F1173" s="18" t="s">
        <v>1126</v>
      </c>
      <c r="G1173" s="19">
        <v>0</v>
      </c>
      <c r="H1173" s="19">
        <v>0</v>
      </c>
      <c r="I1173" s="19">
        <v>0</v>
      </c>
      <c r="J1173" s="19">
        <v>0</v>
      </c>
      <c r="K1173" s="19">
        <v>0</v>
      </c>
      <c r="L1173" s="19">
        <v>0</v>
      </c>
      <c r="M1173" s="19">
        <v>0</v>
      </c>
      <c r="N1173" s="19">
        <v>0</v>
      </c>
      <c r="O1173" s="19">
        <v>0</v>
      </c>
      <c r="P1173" s="19">
        <v>0</v>
      </c>
      <c r="Q1173" s="19">
        <v>0</v>
      </c>
      <c r="R1173" s="19">
        <v>0</v>
      </c>
      <c r="S1173" s="19">
        <v>0</v>
      </c>
      <c r="T1173" s="19">
        <v>0</v>
      </c>
      <c r="U1173" s="19">
        <v>0</v>
      </c>
      <c r="V1173" s="19">
        <v>0</v>
      </c>
      <c r="W1173" s="19">
        <v>0</v>
      </c>
      <c r="X1173" s="19">
        <v>0</v>
      </c>
      <c r="Y1173" s="19">
        <v>0</v>
      </c>
      <c r="Z1173" s="19">
        <v>0</v>
      </c>
      <c r="AA1173" s="19">
        <v>0</v>
      </c>
      <c r="AB1173" s="19">
        <v>0</v>
      </c>
      <c r="AC1173" s="19">
        <v>0</v>
      </c>
      <c r="AD1173" s="19">
        <v>0</v>
      </c>
      <c r="AE1173" s="19">
        <v>0</v>
      </c>
      <c r="AF1173" s="19">
        <v>0</v>
      </c>
      <c r="AG1173" s="19">
        <v>0</v>
      </c>
      <c r="AH1173" s="19">
        <v>0</v>
      </c>
      <c r="AI1173" s="19">
        <v>0</v>
      </c>
      <c r="AJ1173" s="19">
        <v>0</v>
      </c>
      <c r="AK1173" s="19">
        <v>0</v>
      </c>
      <c r="AL1173" s="19">
        <v>0</v>
      </c>
      <c r="AM1173" s="19">
        <v>0</v>
      </c>
      <c r="AN1173" s="19">
        <v>0</v>
      </c>
      <c r="AO1173" s="19">
        <v>0</v>
      </c>
      <c r="AP1173" s="19">
        <v>0</v>
      </c>
    </row>
    <row r="1174" spans="1:42" hidden="1">
      <c r="A1174" s="15" t="s">
        <v>1028</v>
      </c>
      <c r="B1174" s="16" t="s">
        <v>1029</v>
      </c>
      <c r="C1174" s="17" t="s">
        <v>212</v>
      </c>
      <c r="D1174" s="17" t="s">
        <v>224</v>
      </c>
      <c r="E1174" s="17" t="s">
        <v>1038</v>
      </c>
      <c r="F1174" s="18" t="s">
        <v>1127</v>
      </c>
      <c r="G1174" s="19">
        <v>0</v>
      </c>
      <c r="H1174" s="19">
        <v>0</v>
      </c>
      <c r="I1174" s="19">
        <v>0</v>
      </c>
      <c r="J1174" s="19">
        <v>0</v>
      </c>
      <c r="K1174" s="19">
        <v>0</v>
      </c>
      <c r="L1174" s="19">
        <v>0</v>
      </c>
      <c r="M1174" s="19">
        <v>0</v>
      </c>
      <c r="N1174" s="19">
        <v>0</v>
      </c>
      <c r="O1174" s="19">
        <v>0</v>
      </c>
      <c r="P1174" s="19">
        <v>0</v>
      </c>
      <c r="Q1174" s="19">
        <v>0</v>
      </c>
      <c r="R1174" s="19">
        <v>0</v>
      </c>
      <c r="S1174" s="19">
        <v>0</v>
      </c>
      <c r="T1174" s="19">
        <v>0</v>
      </c>
      <c r="U1174" s="19">
        <v>0</v>
      </c>
      <c r="V1174" s="19">
        <v>0</v>
      </c>
      <c r="W1174" s="19">
        <v>0</v>
      </c>
      <c r="X1174" s="19">
        <v>0</v>
      </c>
      <c r="Y1174" s="19">
        <v>0</v>
      </c>
      <c r="Z1174" s="19">
        <v>0</v>
      </c>
      <c r="AA1174" s="19">
        <v>0</v>
      </c>
      <c r="AB1174" s="19">
        <v>0</v>
      </c>
      <c r="AC1174" s="19">
        <v>0</v>
      </c>
      <c r="AD1174" s="19">
        <v>0</v>
      </c>
      <c r="AE1174" s="19">
        <v>0</v>
      </c>
      <c r="AF1174" s="19">
        <v>0</v>
      </c>
      <c r="AG1174" s="19">
        <v>0</v>
      </c>
      <c r="AH1174" s="19">
        <v>0</v>
      </c>
      <c r="AI1174" s="19">
        <v>0</v>
      </c>
      <c r="AJ1174" s="19">
        <v>0</v>
      </c>
      <c r="AK1174" s="19">
        <v>0</v>
      </c>
      <c r="AL1174" s="19">
        <v>0</v>
      </c>
      <c r="AM1174" s="19">
        <v>0</v>
      </c>
      <c r="AN1174" s="19">
        <v>0</v>
      </c>
      <c r="AO1174" s="19">
        <v>0</v>
      </c>
      <c r="AP1174" s="19">
        <v>0</v>
      </c>
    </row>
    <row r="1175" spans="1:42" hidden="1">
      <c r="A1175" s="15" t="s">
        <v>1028</v>
      </c>
      <c r="B1175" s="16" t="s">
        <v>1029</v>
      </c>
      <c r="C1175" s="17" t="s">
        <v>212</v>
      </c>
      <c r="D1175" s="17" t="s">
        <v>224</v>
      </c>
      <c r="E1175" s="17" t="s">
        <v>1038</v>
      </c>
      <c r="F1175" s="18" t="s">
        <v>1040</v>
      </c>
      <c r="G1175" s="19">
        <v>0</v>
      </c>
      <c r="H1175" s="19">
        <v>0</v>
      </c>
      <c r="I1175" s="19">
        <v>0</v>
      </c>
      <c r="J1175" s="19">
        <v>0</v>
      </c>
      <c r="K1175" s="19">
        <v>0</v>
      </c>
      <c r="L1175" s="19">
        <v>0</v>
      </c>
      <c r="M1175" s="19">
        <v>0</v>
      </c>
      <c r="N1175" s="19">
        <v>0</v>
      </c>
      <c r="O1175" s="19">
        <v>0</v>
      </c>
      <c r="P1175" s="19">
        <v>0</v>
      </c>
      <c r="Q1175" s="19">
        <v>0</v>
      </c>
      <c r="R1175" s="19">
        <v>0</v>
      </c>
      <c r="S1175" s="19">
        <v>0</v>
      </c>
      <c r="T1175" s="19">
        <v>0</v>
      </c>
      <c r="U1175" s="19">
        <v>0</v>
      </c>
      <c r="V1175" s="19">
        <v>0</v>
      </c>
      <c r="W1175" s="19">
        <v>0</v>
      </c>
      <c r="X1175" s="19">
        <v>0</v>
      </c>
      <c r="Y1175" s="19">
        <v>0</v>
      </c>
      <c r="Z1175" s="19">
        <v>0</v>
      </c>
      <c r="AA1175" s="19">
        <v>0</v>
      </c>
      <c r="AB1175" s="19">
        <v>0</v>
      </c>
      <c r="AC1175" s="19">
        <v>0</v>
      </c>
      <c r="AD1175" s="19">
        <v>0</v>
      </c>
      <c r="AE1175" s="19">
        <v>0</v>
      </c>
      <c r="AF1175" s="19">
        <v>0</v>
      </c>
      <c r="AG1175" s="19">
        <v>0</v>
      </c>
      <c r="AH1175" s="19">
        <v>0</v>
      </c>
      <c r="AI1175" s="19">
        <v>0</v>
      </c>
      <c r="AJ1175" s="19">
        <v>0</v>
      </c>
      <c r="AK1175" s="19">
        <v>0</v>
      </c>
      <c r="AL1175" s="19">
        <v>0</v>
      </c>
      <c r="AM1175" s="19">
        <v>0</v>
      </c>
      <c r="AN1175" s="19">
        <v>0</v>
      </c>
      <c r="AO1175" s="19">
        <v>0</v>
      </c>
      <c r="AP1175" s="19">
        <v>0</v>
      </c>
    </row>
    <row r="1176" spans="1:42" hidden="1">
      <c r="A1176" s="15" t="s">
        <v>1028</v>
      </c>
      <c r="B1176" s="16" t="s">
        <v>1029</v>
      </c>
      <c r="C1176" s="17" t="s">
        <v>212</v>
      </c>
      <c r="D1176" s="17" t="s">
        <v>224</v>
      </c>
      <c r="E1176" s="17" t="s">
        <v>1038</v>
      </c>
      <c r="F1176" s="18" t="s">
        <v>1128</v>
      </c>
      <c r="G1176" s="19">
        <v>0</v>
      </c>
      <c r="H1176" s="19">
        <v>0</v>
      </c>
      <c r="I1176" s="19">
        <v>0</v>
      </c>
      <c r="J1176" s="19">
        <v>0</v>
      </c>
      <c r="K1176" s="19">
        <v>0</v>
      </c>
      <c r="L1176" s="19">
        <v>0</v>
      </c>
      <c r="M1176" s="19">
        <v>0</v>
      </c>
      <c r="N1176" s="19">
        <v>0</v>
      </c>
      <c r="O1176" s="19">
        <v>0</v>
      </c>
      <c r="P1176" s="19">
        <v>0</v>
      </c>
      <c r="Q1176" s="19">
        <v>0</v>
      </c>
      <c r="R1176" s="19">
        <v>0</v>
      </c>
      <c r="S1176" s="19">
        <v>0</v>
      </c>
      <c r="T1176" s="19">
        <v>0</v>
      </c>
      <c r="U1176" s="19">
        <v>0</v>
      </c>
      <c r="V1176" s="19">
        <v>0</v>
      </c>
      <c r="W1176" s="19">
        <v>0</v>
      </c>
      <c r="X1176" s="19">
        <v>0</v>
      </c>
      <c r="Y1176" s="19">
        <v>0</v>
      </c>
      <c r="Z1176" s="19">
        <v>0</v>
      </c>
      <c r="AA1176" s="19">
        <v>0</v>
      </c>
      <c r="AB1176" s="19">
        <v>0</v>
      </c>
      <c r="AC1176" s="19">
        <v>0</v>
      </c>
      <c r="AD1176" s="19">
        <v>0</v>
      </c>
      <c r="AE1176" s="19">
        <v>0</v>
      </c>
      <c r="AF1176" s="19">
        <v>0</v>
      </c>
      <c r="AG1176" s="19">
        <v>0</v>
      </c>
      <c r="AH1176" s="19">
        <v>0</v>
      </c>
      <c r="AI1176" s="19">
        <v>0</v>
      </c>
      <c r="AJ1176" s="19">
        <v>0</v>
      </c>
      <c r="AK1176" s="19">
        <v>0</v>
      </c>
      <c r="AL1176" s="19">
        <v>0</v>
      </c>
      <c r="AM1176" s="19">
        <v>0</v>
      </c>
      <c r="AN1176" s="19">
        <v>0</v>
      </c>
      <c r="AO1176" s="19">
        <v>0</v>
      </c>
      <c r="AP1176" s="19">
        <v>0</v>
      </c>
    </row>
    <row r="1177" spans="1:42" hidden="1">
      <c r="A1177" s="15" t="s">
        <v>1028</v>
      </c>
      <c r="B1177" s="16" t="s">
        <v>1029</v>
      </c>
      <c r="C1177" s="17" t="s">
        <v>212</v>
      </c>
      <c r="D1177" s="17" t="s">
        <v>224</v>
      </c>
      <c r="E1177" s="17" t="s">
        <v>1038</v>
      </c>
      <c r="F1177" s="18" t="s">
        <v>1129</v>
      </c>
      <c r="G1177" s="19">
        <v>0</v>
      </c>
      <c r="H1177" s="19">
        <v>0</v>
      </c>
      <c r="I1177" s="19">
        <v>0</v>
      </c>
      <c r="J1177" s="19">
        <v>0</v>
      </c>
      <c r="K1177" s="19">
        <v>0</v>
      </c>
      <c r="L1177" s="19">
        <v>0</v>
      </c>
      <c r="M1177" s="19">
        <v>0</v>
      </c>
      <c r="N1177" s="19">
        <v>0</v>
      </c>
      <c r="O1177" s="19">
        <v>0</v>
      </c>
      <c r="P1177" s="19">
        <v>0</v>
      </c>
      <c r="Q1177" s="19">
        <v>0</v>
      </c>
      <c r="R1177" s="19">
        <v>0</v>
      </c>
      <c r="S1177" s="19">
        <v>0</v>
      </c>
      <c r="T1177" s="19">
        <v>0</v>
      </c>
      <c r="U1177" s="19">
        <v>0</v>
      </c>
      <c r="V1177" s="19">
        <v>0</v>
      </c>
      <c r="W1177" s="19">
        <v>0</v>
      </c>
      <c r="X1177" s="19">
        <v>0</v>
      </c>
      <c r="Y1177" s="19">
        <v>0</v>
      </c>
      <c r="Z1177" s="19">
        <v>0</v>
      </c>
      <c r="AA1177" s="19">
        <v>0</v>
      </c>
      <c r="AB1177" s="19">
        <v>0</v>
      </c>
      <c r="AC1177" s="19">
        <v>0</v>
      </c>
      <c r="AD1177" s="19">
        <v>0</v>
      </c>
      <c r="AE1177" s="19">
        <v>0</v>
      </c>
      <c r="AF1177" s="19">
        <v>0</v>
      </c>
      <c r="AG1177" s="19">
        <v>0</v>
      </c>
      <c r="AH1177" s="19">
        <v>0</v>
      </c>
      <c r="AI1177" s="19">
        <v>0</v>
      </c>
      <c r="AJ1177" s="19">
        <v>0</v>
      </c>
      <c r="AK1177" s="19">
        <v>0</v>
      </c>
      <c r="AL1177" s="19">
        <v>0</v>
      </c>
      <c r="AM1177" s="19">
        <v>0</v>
      </c>
      <c r="AN1177" s="19">
        <v>0</v>
      </c>
      <c r="AO1177" s="19">
        <v>0</v>
      </c>
      <c r="AP1177" s="19">
        <v>0</v>
      </c>
    </row>
    <row r="1178" spans="1:42" hidden="1">
      <c r="A1178" s="15" t="s">
        <v>1028</v>
      </c>
      <c r="B1178" s="16" t="s">
        <v>1029</v>
      </c>
      <c r="C1178" s="17" t="s">
        <v>212</v>
      </c>
      <c r="D1178" s="17" t="s">
        <v>224</v>
      </c>
      <c r="E1178" s="17" t="s">
        <v>1038</v>
      </c>
      <c r="F1178" s="18" t="s">
        <v>1042</v>
      </c>
      <c r="G1178" s="19">
        <v>0</v>
      </c>
      <c r="H1178" s="19">
        <v>0</v>
      </c>
      <c r="I1178" s="19">
        <v>0</v>
      </c>
      <c r="J1178" s="19">
        <v>0</v>
      </c>
      <c r="K1178" s="19">
        <v>0</v>
      </c>
      <c r="L1178" s="19">
        <v>0</v>
      </c>
      <c r="M1178" s="19">
        <v>0</v>
      </c>
      <c r="N1178" s="19">
        <v>0</v>
      </c>
      <c r="O1178" s="19">
        <v>0</v>
      </c>
      <c r="P1178" s="19">
        <v>0</v>
      </c>
      <c r="Q1178" s="19">
        <v>0</v>
      </c>
      <c r="R1178" s="19">
        <v>0</v>
      </c>
      <c r="S1178" s="19">
        <v>0</v>
      </c>
      <c r="T1178" s="19">
        <v>0</v>
      </c>
      <c r="U1178" s="19">
        <v>0</v>
      </c>
      <c r="V1178" s="19">
        <v>0</v>
      </c>
      <c r="W1178" s="19">
        <v>0</v>
      </c>
      <c r="X1178" s="19">
        <v>0</v>
      </c>
      <c r="Y1178" s="19">
        <v>0</v>
      </c>
      <c r="Z1178" s="19">
        <v>0</v>
      </c>
      <c r="AA1178" s="19">
        <v>0</v>
      </c>
      <c r="AB1178" s="19">
        <v>0</v>
      </c>
      <c r="AC1178" s="19">
        <v>0</v>
      </c>
      <c r="AD1178" s="19">
        <v>0</v>
      </c>
      <c r="AE1178" s="19">
        <v>0</v>
      </c>
      <c r="AF1178" s="19">
        <v>0</v>
      </c>
      <c r="AG1178" s="19">
        <v>0</v>
      </c>
      <c r="AH1178" s="19">
        <v>0</v>
      </c>
      <c r="AI1178" s="19">
        <v>0</v>
      </c>
      <c r="AJ1178" s="19">
        <v>0</v>
      </c>
      <c r="AK1178" s="19">
        <v>0</v>
      </c>
      <c r="AL1178" s="19">
        <v>0</v>
      </c>
      <c r="AM1178" s="19">
        <v>0</v>
      </c>
      <c r="AN1178" s="19">
        <v>0</v>
      </c>
      <c r="AO1178" s="19">
        <v>0</v>
      </c>
      <c r="AP1178" s="19">
        <v>0</v>
      </c>
    </row>
    <row r="1179" spans="1:42" hidden="1">
      <c r="A1179" s="15" t="s">
        <v>1028</v>
      </c>
      <c r="B1179" s="16" t="s">
        <v>1029</v>
      </c>
      <c r="C1179" s="17" t="s">
        <v>212</v>
      </c>
      <c r="D1179" s="17" t="s">
        <v>224</v>
      </c>
      <c r="E1179" s="17" t="s">
        <v>1038</v>
      </c>
      <c r="F1179" s="18" t="s">
        <v>1043</v>
      </c>
      <c r="G1179" s="19">
        <v>0</v>
      </c>
      <c r="H1179" s="19">
        <v>0</v>
      </c>
      <c r="I1179" s="19">
        <v>0</v>
      </c>
      <c r="J1179" s="19">
        <v>0</v>
      </c>
      <c r="K1179" s="19">
        <v>0</v>
      </c>
      <c r="L1179" s="19">
        <v>0</v>
      </c>
      <c r="M1179" s="19">
        <v>0</v>
      </c>
      <c r="N1179" s="19">
        <v>0</v>
      </c>
      <c r="O1179" s="19">
        <v>0</v>
      </c>
      <c r="P1179" s="19">
        <v>0</v>
      </c>
      <c r="Q1179" s="19">
        <v>0</v>
      </c>
      <c r="R1179" s="19">
        <v>0</v>
      </c>
      <c r="S1179" s="19">
        <v>0</v>
      </c>
      <c r="T1179" s="19">
        <v>0</v>
      </c>
      <c r="U1179" s="19">
        <v>0</v>
      </c>
      <c r="V1179" s="19">
        <v>0</v>
      </c>
      <c r="W1179" s="19">
        <v>0</v>
      </c>
      <c r="X1179" s="19">
        <v>0</v>
      </c>
      <c r="Y1179" s="19">
        <v>0</v>
      </c>
      <c r="Z1179" s="19">
        <v>0</v>
      </c>
      <c r="AA1179" s="19">
        <v>0</v>
      </c>
      <c r="AB1179" s="19">
        <v>0</v>
      </c>
      <c r="AC1179" s="19">
        <v>0</v>
      </c>
      <c r="AD1179" s="19">
        <v>0</v>
      </c>
      <c r="AE1179" s="19">
        <v>0</v>
      </c>
      <c r="AF1179" s="19">
        <v>0</v>
      </c>
      <c r="AG1179" s="19">
        <v>0</v>
      </c>
      <c r="AH1179" s="19">
        <v>0</v>
      </c>
      <c r="AI1179" s="19">
        <v>0</v>
      </c>
      <c r="AJ1179" s="19">
        <v>0</v>
      </c>
      <c r="AK1179" s="19">
        <v>0</v>
      </c>
      <c r="AL1179" s="19">
        <v>0</v>
      </c>
      <c r="AM1179" s="19">
        <v>0</v>
      </c>
      <c r="AN1179" s="19">
        <v>0</v>
      </c>
      <c r="AO1179" s="19">
        <v>0</v>
      </c>
      <c r="AP1179" s="19">
        <v>0</v>
      </c>
    </row>
    <row r="1180" spans="1:42" hidden="1">
      <c r="A1180" s="15" t="s">
        <v>1028</v>
      </c>
      <c r="B1180" s="16" t="s">
        <v>1029</v>
      </c>
      <c r="C1180" s="17" t="s">
        <v>212</v>
      </c>
      <c r="D1180" s="17" t="s">
        <v>224</v>
      </c>
      <c r="E1180" s="17" t="s">
        <v>1038</v>
      </c>
      <c r="F1180" s="18" t="s">
        <v>1044</v>
      </c>
      <c r="G1180" s="19">
        <v>0</v>
      </c>
      <c r="H1180" s="19">
        <v>0</v>
      </c>
      <c r="I1180" s="19">
        <v>0</v>
      </c>
      <c r="J1180" s="19">
        <v>0</v>
      </c>
      <c r="K1180" s="19">
        <v>0</v>
      </c>
      <c r="L1180" s="19">
        <v>0</v>
      </c>
      <c r="M1180" s="19">
        <v>0</v>
      </c>
      <c r="N1180" s="19">
        <v>0</v>
      </c>
      <c r="O1180" s="19">
        <v>0</v>
      </c>
      <c r="P1180" s="19">
        <v>0</v>
      </c>
      <c r="Q1180" s="19">
        <v>0</v>
      </c>
      <c r="R1180" s="19">
        <v>0</v>
      </c>
      <c r="S1180" s="19">
        <v>0</v>
      </c>
      <c r="T1180" s="19">
        <v>0</v>
      </c>
      <c r="U1180" s="19">
        <v>0</v>
      </c>
      <c r="V1180" s="19">
        <v>0</v>
      </c>
      <c r="W1180" s="19">
        <v>0</v>
      </c>
      <c r="X1180" s="19">
        <v>0</v>
      </c>
      <c r="Y1180" s="19">
        <v>0</v>
      </c>
      <c r="Z1180" s="19">
        <v>0</v>
      </c>
      <c r="AA1180" s="19">
        <v>0</v>
      </c>
      <c r="AB1180" s="19">
        <v>0</v>
      </c>
      <c r="AC1180" s="19">
        <v>0</v>
      </c>
      <c r="AD1180" s="19">
        <v>0</v>
      </c>
      <c r="AE1180" s="19">
        <v>0</v>
      </c>
      <c r="AF1180" s="19">
        <v>0</v>
      </c>
      <c r="AG1180" s="19">
        <v>0</v>
      </c>
      <c r="AH1180" s="19">
        <v>0</v>
      </c>
      <c r="AI1180" s="19">
        <v>0</v>
      </c>
      <c r="AJ1180" s="19">
        <v>0</v>
      </c>
      <c r="AK1180" s="19">
        <v>0</v>
      </c>
      <c r="AL1180" s="19">
        <v>0</v>
      </c>
      <c r="AM1180" s="19">
        <v>0</v>
      </c>
      <c r="AN1180" s="19">
        <v>0</v>
      </c>
      <c r="AO1180" s="19">
        <v>0</v>
      </c>
      <c r="AP1180" s="19">
        <v>0</v>
      </c>
    </row>
    <row r="1181" spans="1:42" hidden="1">
      <c r="A1181" s="15" t="s">
        <v>1028</v>
      </c>
      <c r="B1181" s="16" t="s">
        <v>1029</v>
      </c>
      <c r="C1181" s="17" t="s">
        <v>212</v>
      </c>
      <c r="D1181" s="17" t="s">
        <v>224</v>
      </c>
      <c r="E1181" s="17" t="s">
        <v>1038</v>
      </c>
      <c r="F1181" s="18" t="s">
        <v>1130</v>
      </c>
      <c r="G1181" s="19">
        <v>0</v>
      </c>
      <c r="H1181" s="19">
        <v>0</v>
      </c>
      <c r="I1181" s="19">
        <v>0</v>
      </c>
      <c r="J1181" s="19">
        <v>0</v>
      </c>
      <c r="K1181" s="19">
        <v>0</v>
      </c>
      <c r="L1181" s="19">
        <v>0</v>
      </c>
      <c r="M1181" s="19">
        <v>0</v>
      </c>
      <c r="N1181" s="19">
        <v>0</v>
      </c>
      <c r="O1181" s="19">
        <v>0</v>
      </c>
      <c r="P1181" s="19">
        <v>0</v>
      </c>
      <c r="Q1181" s="19">
        <v>0</v>
      </c>
      <c r="R1181" s="19">
        <v>0</v>
      </c>
      <c r="S1181" s="19">
        <v>0</v>
      </c>
      <c r="T1181" s="19">
        <v>0</v>
      </c>
      <c r="U1181" s="19">
        <v>0</v>
      </c>
      <c r="V1181" s="19">
        <v>0</v>
      </c>
      <c r="W1181" s="19">
        <v>0</v>
      </c>
      <c r="X1181" s="19">
        <v>0</v>
      </c>
      <c r="Y1181" s="19">
        <v>0</v>
      </c>
      <c r="Z1181" s="19">
        <v>0</v>
      </c>
      <c r="AA1181" s="19">
        <v>0</v>
      </c>
      <c r="AB1181" s="19">
        <v>0</v>
      </c>
      <c r="AC1181" s="19">
        <v>0</v>
      </c>
      <c r="AD1181" s="19">
        <v>0</v>
      </c>
      <c r="AE1181" s="19">
        <v>0</v>
      </c>
      <c r="AF1181" s="19">
        <v>0</v>
      </c>
      <c r="AG1181" s="19">
        <v>0</v>
      </c>
      <c r="AH1181" s="19">
        <v>0</v>
      </c>
      <c r="AI1181" s="19">
        <v>0</v>
      </c>
      <c r="AJ1181" s="19">
        <v>0</v>
      </c>
      <c r="AK1181" s="19">
        <v>0</v>
      </c>
      <c r="AL1181" s="19">
        <v>0</v>
      </c>
      <c r="AM1181" s="19">
        <v>0</v>
      </c>
      <c r="AN1181" s="19">
        <v>0</v>
      </c>
      <c r="AO1181" s="19">
        <v>0</v>
      </c>
      <c r="AP1181" s="19">
        <v>0</v>
      </c>
    </row>
    <row r="1182" spans="1:42" hidden="1">
      <c r="A1182" s="15" t="s">
        <v>1028</v>
      </c>
      <c r="B1182" s="16" t="s">
        <v>1029</v>
      </c>
      <c r="C1182" s="17" t="s">
        <v>212</v>
      </c>
      <c r="D1182" s="17" t="s">
        <v>224</v>
      </c>
      <c r="E1182" s="17" t="s">
        <v>1038</v>
      </c>
      <c r="F1182" s="18" t="s">
        <v>1045</v>
      </c>
      <c r="G1182" s="19">
        <v>0</v>
      </c>
      <c r="H1182" s="19">
        <v>0</v>
      </c>
      <c r="I1182" s="19">
        <v>0</v>
      </c>
      <c r="J1182" s="19">
        <v>0</v>
      </c>
      <c r="K1182" s="19">
        <v>0</v>
      </c>
      <c r="L1182" s="19">
        <v>0</v>
      </c>
      <c r="M1182" s="19">
        <v>0</v>
      </c>
      <c r="N1182" s="19">
        <v>0</v>
      </c>
      <c r="O1182" s="19">
        <v>0</v>
      </c>
      <c r="P1182" s="19">
        <v>0</v>
      </c>
      <c r="Q1182" s="19">
        <v>0</v>
      </c>
      <c r="R1182" s="19">
        <v>0</v>
      </c>
      <c r="S1182" s="19">
        <v>0</v>
      </c>
      <c r="T1182" s="19">
        <v>0</v>
      </c>
      <c r="U1182" s="19">
        <v>0</v>
      </c>
      <c r="V1182" s="19">
        <v>0</v>
      </c>
      <c r="W1182" s="19">
        <v>0</v>
      </c>
      <c r="X1182" s="19">
        <v>0</v>
      </c>
      <c r="Y1182" s="19">
        <v>0</v>
      </c>
      <c r="Z1182" s="19">
        <v>0</v>
      </c>
      <c r="AA1182" s="19">
        <v>0</v>
      </c>
      <c r="AB1182" s="19">
        <v>0</v>
      </c>
      <c r="AC1182" s="19">
        <v>0</v>
      </c>
      <c r="AD1182" s="19">
        <v>0</v>
      </c>
      <c r="AE1182" s="19">
        <v>0</v>
      </c>
      <c r="AF1182" s="19">
        <v>0</v>
      </c>
      <c r="AG1182" s="19">
        <v>0</v>
      </c>
      <c r="AH1182" s="19">
        <v>0</v>
      </c>
      <c r="AI1182" s="19">
        <v>0</v>
      </c>
      <c r="AJ1182" s="19">
        <v>0</v>
      </c>
      <c r="AK1182" s="19">
        <v>0</v>
      </c>
      <c r="AL1182" s="19">
        <v>0</v>
      </c>
      <c r="AM1182" s="19">
        <v>0</v>
      </c>
      <c r="AN1182" s="19">
        <v>0</v>
      </c>
      <c r="AO1182" s="19">
        <v>0</v>
      </c>
      <c r="AP1182" s="19">
        <v>0</v>
      </c>
    </row>
    <row r="1183" spans="1:42" hidden="1">
      <c r="A1183" s="15" t="s">
        <v>1028</v>
      </c>
      <c r="B1183" s="16" t="s">
        <v>1029</v>
      </c>
      <c r="C1183" s="17" t="s">
        <v>212</v>
      </c>
      <c r="D1183" s="17" t="s">
        <v>224</v>
      </c>
      <c r="E1183" s="17" t="s">
        <v>1038</v>
      </c>
      <c r="F1183" s="18" t="s">
        <v>1131</v>
      </c>
      <c r="G1183" s="19">
        <v>0</v>
      </c>
      <c r="H1183" s="19">
        <v>0</v>
      </c>
      <c r="I1183" s="19">
        <v>0</v>
      </c>
      <c r="J1183" s="19">
        <v>0</v>
      </c>
      <c r="K1183" s="19">
        <v>0</v>
      </c>
      <c r="L1183" s="19">
        <v>0</v>
      </c>
      <c r="M1183" s="19">
        <v>0</v>
      </c>
      <c r="N1183" s="19">
        <v>0</v>
      </c>
      <c r="O1183" s="19">
        <v>0</v>
      </c>
      <c r="P1183" s="19">
        <v>0</v>
      </c>
      <c r="Q1183" s="19">
        <v>0</v>
      </c>
      <c r="R1183" s="19">
        <v>0</v>
      </c>
      <c r="S1183" s="19">
        <v>0</v>
      </c>
      <c r="T1183" s="19">
        <v>0</v>
      </c>
      <c r="U1183" s="19">
        <v>0</v>
      </c>
      <c r="V1183" s="19">
        <v>0</v>
      </c>
      <c r="W1183" s="19">
        <v>0</v>
      </c>
      <c r="X1183" s="19">
        <v>0</v>
      </c>
      <c r="Y1183" s="19">
        <v>0</v>
      </c>
      <c r="Z1183" s="19">
        <v>0</v>
      </c>
      <c r="AA1183" s="19">
        <v>0</v>
      </c>
      <c r="AB1183" s="19">
        <v>0</v>
      </c>
      <c r="AC1183" s="19">
        <v>0</v>
      </c>
      <c r="AD1183" s="19">
        <v>0</v>
      </c>
      <c r="AE1183" s="19">
        <v>0</v>
      </c>
      <c r="AF1183" s="19">
        <v>0</v>
      </c>
      <c r="AG1183" s="19">
        <v>0</v>
      </c>
      <c r="AH1183" s="19">
        <v>0</v>
      </c>
      <c r="AI1183" s="19">
        <v>0</v>
      </c>
      <c r="AJ1183" s="19">
        <v>0</v>
      </c>
      <c r="AK1183" s="19">
        <v>0</v>
      </c>
      <c r="AL1183" s="19">
        <v>0</v>
      </c>
      <c r="AM1183" s="19">
        <v>0</v>
      </c>
      <c r="AN1183" s="19">
        <v>0</v>
      </c>
      <c r="AO1183" s="19">
        <v>0</v>
      </c>
      <c r="AP1183" s="19">
        <v>0</v>
      </c>
    </row>
    <row r="1184" spans="1:42" hidden="1">
      <c r="A1184" s="15" t="s">
        <v>1028</v>
      </c>
      <c r="B1184" s="16" t="s">
        <v>1029</v>
      </c>
      <c r="C1184" s="17" t="s">
        <v>212</v>
      </c>
      <c r="D1184" s="17" t="s">
        <v>224</v>
      </c>
      <c r="E1184" s="17" t="s">
        <v>1038</v>
      </c>
      <c r="F1184" s="18" t="s">
        <v>1046</v>
      </c>
      <c r="G1184" s="19">
        <v>0</v>
      </c>
      <c r="H1184" s="19">
        <v>0</v>
      </c>
      <c r="I1184" s="19">
        <v>0</v>
      </c>
      <c r="J1184" s="19">
        <v>0</v>
      </c>
      <c r="K1184" s="19">
        <v>0</v>
      </c>
      <c r="L1184" s="19">
        <v>0</v>
      </c>
      <c r="M1184" s="19">
        <v>0</v>
      </c>
      <c r="N1184" s="19">
        <v>0</v>
      </c>
      <c r="O1184" s="19">
        <v>0</v>
      </c>
      <c r="P1184" s="19">
        <v>0</v>
      </c>
      <c r="Q1184" s="19">
        <v>0</v>
      </c>
      <c r="R1184" s="19">
        <v>0</v>
      </c>
      <c r="S1184" s="19">
        <v>0</v>
      </c>
      <c r="T1184" s="19">
        <v>0</v>
      </c>
      <c r="U1184" s="19">
        <v>0</v>
      </c>
      <c r="V1184" s="19">
        <v>0</v>
      </c>
      <c r="W1184" s="19">
        <v>0</v>
      </c>
      <c r="X1184" s="19">
        <v>0</v>
      </c>
      <c r="Y1184" s="19">
        <v>0</v>
      </c>
      <c r="Z1184" s="19">
        <v>0</v>
      </c>
      <c r="AA1184" s="19">
        <v>0</v>
      </c>
      <c r="AB1184" s="19">
        <v>0</v>
      </c>
      <c r="AC1184" s="19">
        <v>0</v>
      </c>
      <c r="AD1184" s="19">
        <v>0</v>
      </c>
      <c r="AE1184" s="19">
        <v>0</v>
      </c>
      <c r="AF1184" s="19">
        <v>0</v>
      </c>
      <c r="AG1184" s="19">
        <v>0</v>
      </c>
      <c r="AH1184" s="19">
        <v>0</v>
      </c>
      <c r="AI1184" s="19">
        <v>0</v>
      </c>
      <c r="AJ1184" s="19">
        <v>0</v>
      </c>
      <c r="AK1184" s="19">
        <v>0</v>
      </c>
      <c r="AL1184" s="19">
        <v>0</v>
      </c>
      <c r="AM1184" s="19">
        <v>0</v>
      </c>
      <c r="AN1184" s="19">
        <v>0</v>
      </c>
      <c r="AO1184" s="19">
        <v>0</v>
      </c>
      <c r="AP1184" s="19">
        <v>0</v>
      </c>
    </row>
    <row r="1185" spans="1:42" hidden="1">
      <c r="A1185" s="15" t="s">
        <v>1028</v>
      </c>
      <c r="B1185" s="16" t="s">
        <v>1029</v>
      </c>
      <c r="C1185" s="17" t="s">
        <v>212</v>
      </c>
      <c r="D1185" s="17" t="s">
        <v>224</v>
      </c>
      <c r="E1185" s="17" t="s">
        <v>1038</v>
      </c>
      <c r="F1185" s="18" t="s">
        <v>1047</v>
      </c>
      <c r="G1185" s="19">
        <v>0</v>
      </c>
      <c r="H1185" s="19">
        <v>0</v>
      </c>
      <c r="I1185" s="19">
        <v>0</v>
      </c>
      <c r="J1185" s="19">
        <v>0</v>
      </c>
      <c r="K1185" s="19">
        <v>0</v>
      </c>
      <c r="L1185" s="19">
        <v>0</v>
      </c>
      <c r="M1185" s="19">
        <v>0</v>
      </c>
      <c r="N1185" s="19">
        <v>0</v>
      </c>
      <c r="O1185" s="19">
        <v>0</v>
      </c>
      <c r="P1185" s="19">
        <v>0</v>
      </c>
      <c r="Q1185" s="19">
        <v>0</v>
      </c>
      <c r="R1185" s="19">
        <v>0</v>
      </c>
      <c r="S1185" s="19">
        <v>0</v>
      </c>
      <c r="T1185" s="19">
        <v>0</v>
      </c>
      <c r="U1185" s="19">
        <v>0</v>
      </c>
      <c r="V1185" s="19">
        <v>0</v>
      </c>
      <c r="W1185" s="19">
        <v>0</v>
      </c>
      <c r="X1185" s="19">
        <v>0</v>
      </c>
      <c r="Y1185" s="19">
        <v>0</v>
      </c>
      <c r="Z1185" s="19">
        <v>0</v>
      </c>
      <c r="AA1185" s="19">
        <v>0</v>
      </c>
      <c r="AB1185" s="19">
        <v>0</v>
      </c>
      <c r="AC1185" s="19">
        <v>0</v>
      </c>
      <c r="AD1185" s="19">
        <v>0</v>
      </c>
      <c r="AE1185" s="19">
        <v>0</v>
      </c>
      <c r="AF1185" s="19">
        <v>0</v>
      </c>
      <c r="AG1185" s="19">
        <v>0</v>
      </c>
      <c r="AH1185" s="19">
        <v>0</v>
      </c>
      <c r="AI1185" s="19">
        <v>0</v>
      </c>
      <c r="AJ1185" s="19">
        <v>0</v>
      </c>
      <c r="AK1185" s="19">
        <v>0</v>
      </c>
      <c r="AL1185" s="19">
        <v>0</v>
      </c>
      <c r="AM1185" s="19">
        <v>0</v>
      </c>
      <c r="AN1185" s="19">
        <v>0</v>
      </c>
      <c r="AO1185" s="19">
        <v>0</v>
      </c>
      <c r="AP1185" s="19">
        <v>0</v>
      </c>
    </row>
    <row r="1186" spans="1:42" hidden="1">
      <c r="A1186" s="15" t="s">
        <v>1028</v>
      </c>
      <c r="B1186" s="16" t="s">
        <v>1029</v>
      </c>
      <c r="C1186" s="17" t="s">
        <v>212</v>
      </c>
      <c r="D1186" s="17" t="s">
        <v>224</v>
      </c>
      <c r="E1186" s="17" t="s">
        <v>1038</v>
      </c>
      <c r="F1186" s="18" t="s">
        <v>1132</v>
      </c>
      <c r="G1186" s="19">
        <v>0</v>
      </c>
      <c r="H1186" s="19">
        <v>0</v>
      </c>
      <c r="I1186" s="19">
        <v>0</v>
      </c>
      <c r="J1186" s="19">
        <v>0</v>
      </c>
      <c r="K1186" s="19">
        <v>0</v>
      </c>
      <c r="L1186" s="19">
        <v>0</v>
      </c>
      <c r="M1186" s="19">
        <v>0</v>
      </c>
      <c r="N1186" s="19">
        <v>0</v>
      </c>
      <c r="O1186" s="19">
        <v>0</v>
      </c>
      <c r="P1186" s="19">
        <v>0</v>
      </c>
      <c r="Q1186" s="19">
        <v>0</v>
      </c>
      <c r="R1186" s="19">
        <v>0</v>
      </c>
      <c r="S1186" s="19">
        <v>0</v>
      </c>
      <c r="T1186" s="19">
        <v>0</v>
      </c>
      <c r="U1186" s="19">
        <v>0</v>
      </c>
      <c r="V1186" s="19">
        <v>0</v>
      </c>
      <c r="W1186" s="19">
        <v>0</v>
      </c>
      <c r="X1186" s="19">
        <v>0</v>
      </c>
      <c r="Y1186" s="19">
        <v>0</v>
      </c>
      <c r="Z1186" s="19">
        <v>0</v>
      </c>
      <c r="AA1186" s="19">
        <v>0</v>
      </c>
      <c r="AB1186" s="19">
        <v>0</v>
      </c>
      <c r="AC1186" s="19">
        <v>0</v>
      </c>
      <c r="AD1186" s="19">
        <v>0</v>
      </c>
      <c r="AE1186" s="19">
        <v>0</v>
      </c>
      <c r="AF1186" s="19">
        <v>0</v>
      </c>
      <c r="AG1186" s="19">
        <v>0</v>
      </c>
      <c r="AH1186" s="19">
        <v>0</v>
      </c>
      <c r="AI1186" s="19">
        <v>0</v>
      </c>
      <c r="AJ1186" s="19">
        <v>0</v>
      </c>
      <c r="AK1186" s="19">
        <v>0</v>
      </c>
      <c r="AL1186" s="19">
        <v>0</v>
      </c>
      <c r="AM1186" s="19">
        <v>0</v>
      </c>
      <c r="AN1186" s="19">
        <v>0</v>
      </c>
      <c r="AO1186" s="19">
        <v>0</v>
      </c>
      <c r="AP1186" s="19">
        <v>0</v>
      </c>
    </row>
    <row r="1187" spans="1:42" hidden="1">
      <c r="A1187" s="15" t="s">
        <v>1028</v>
      </c>
      <c r="B1187" s="16" t="s">
        <v>1029</v>
      </c>
      <c r="C1187" s="17" t="s">
        <v>212</v>
      </c>
      <c r="D1187" s="17" t="s">
        <v>224</v>
      </c>
      <c r="E1187" s="17" t="s">
        <v>1038</v>
      </c>
      <c r="F1187" s="18" t="s">
        <v>1133</v>
      </c>
      <c r="G1187" s="19">
        <v>0</v>
      </c>
      <c r="H1187" s="19">
        <v>0</v>
      </c>
      <c r="I1187" s="19">
        <v>0</v>
      </c>
      <c r="J1187" s="19">
        <v>0</v>
      </c>
      <c r="K1187" s="19">
        <v>0</v>
      </c>
      <c r="L1187" s="19">
        <v>0</v>
      </c>
      <c r="M1187" s="19">
        <v>0</v>
      </c>
      <c r="N1187" s="19">
        <v>0</v>
      </c>
      <c r="O1187" s="19">
        <v>0</v>
      </c>
      <c r="P1187" s="19">
        <v>0</v>
      </c>
      <c r="Q1187" s="19">
        <v>0</v>
      </c>
      <c r="R1187" s="19">
        <v>0</v>
      </c>
      <c r="S1187" s="19">
        <v>0</v>
      </c>
      <c r="T1187" s="19">
        <v>0</v>
      </c>
      <c r="U1187" s="19">
        <v>0</v>
      </c>
      <c r="V1187" s="19">
        <v>0</v>
      </c>
      <c r="W1187" s="19">
        <v>0</v>
      </c>
      <c r="X1187" s="19">
        <v>0</v>
      </c>
      <c r="Y1187" s="19">
        <v>0</v>
      </c>
      <c r="Z1187" s="19">
        <v>0</v>
      </c>
      <c r="AA1187" s="19">
        <v>0</v>
      </c>
      <c r="AB1187" s="19">
        <v>0</v>
      </c>
      <c r="AC1187" s="19">
        <v>0</v>
      </c>
      <c r="AD1187" s="19">
        <v>0</v>
      </c>
      <c r="AE1187" s="19">
        <v>0</v>
      </c>
      <c r="AF1187" s="19">
        <v>0</v>
      </c>
      <c r="AG1187" s="19">
        <v>0</v>
      </c>
      <c r="AH1187" s="19">
        <v>0</v>
      </c>
      <c r="AI1187" s="19">
        <v>0</v>
      </c>
      <c r="AJ1187" s="19">
        <v>0</v>
      </c>
      <c r="AK1187" s="19">
        <v>0</v>
      </c>
      <c r="AL1187" s="19">
        <v>0</v>
      </c>
      <c r="AM1187" s="19">
        <v>0</v>
      </c>
      <c r="AN1187" s="19">
        <v>0</v>
      </c>
      <c r="AO1187" s="19">
        <v>0</v>
      </c>
      <c r="AP1187" s="19">
        <v>0</v>
      </c>
    </row>
    <row r="1188" spans="1:42" hidden="1">
      <c r="A1188" s="15" t="s">
        <v>1028</v>
      </c>
      <c r="B1188" s="16" t="s">
        <v>1029</v>
      </c>
      <c r="C1188" s="17" t="s">
        <v>212</v>
      </c>
      <c r="D1188" s="17" t="s">
        <v>224</v>
      </c>
      <c r="E1188" s="17" t="s">
        <v>1038</v>
      </c>
      <c r="F1188" s="18" t="s">
        <v>1051</v>
      </c>
      <c r="G1188" s="19">
        <v>0</v>
      </c>
      <c r="H1188" s="19">
        <v>0</v>
      </c>
      <c r="I1188" s="19">
        <v>0</v>
      </c>
      <c r="J1188" s="19">
        <v>0</v>
      </c>
      <c r="K1188" s="19">
        <v>0</v>
      </c>
      <c r="L1188" s="19">
        <v>0</v>
      </c>
      <c r="M1188" s="19">
        <v>0</v>
      </c>
      <c r="N1188" s="19">
        <v>0</v>
      </c>
      <c r="O1188" s="19">
        <v>0</v>
      </c>
      <c r="P1188" s="19">
        <v>0</v>
      </c>
      <c r="Q1188" s="19">
        <v>0</v>
      </c>
      <c r="R1188" s="19">
        <v>0</v>
      </c>
      <c r="S1188" s="19">
        <v>0</v>
      </c>
      <c r="T1188" s="19">
        <v>0</v>
      </c>
      <c r="U1188" s="19">
        <v>0</v>
      </c>
      <c r="V1188" s="19">
        <v>0</v>
      </c>
      <c r="W1188" s="19">
        <v>0</v>
      </c>
      <c r="X1188" s="19">
        <v>0</v>
      </c>
      <c r="Y1188" s="19">
        <v>0</v>
      </c>
      <c r="Z1188" s="19">
        <v>0</v>
      </c>
      <c r="AA1188" s="19">
        <v>0</v>
      </c>
      <c r="AB1188" s="19">
        <v>0</v>
      </c>
      <c r="AC1188" s="19">
        <v>0</v>
      </c>
      <c r="AD1188" s="19">
        <v>0</v>
      </c>
      <c r="AE1188" s="19">
        <v>0</v>
      </c>
      <c r="AF1188" s="19">
        <v>0</v>
      </c>
      <c r="AG1188" s="19">
        <v>0</v>
      </c>
      <c r="AH1188" s="19">
        <v>0</v>
      </c>
      <c r="AI1188" s="19">
        <v>0</v>
      </c>
      <c r="AJ1188" s="19">
        <v>0</v>
      </c>
      <c r="AK1188" s="19">
        <v>0</v>
      </c>
      <c r="AL1188" s="19">
        <v>0</v>
      </c>
      <c r="AM1188" s="19">
        <v>0</v>
      </c>
      <c r="AN1188" s="19">
        <v>0</v>
      </c>
      <c r="AO1188" s="19">
        <v>0</v>
      </c>
      <c r="AP1188" s="19">
        <v>0</v>
      </c>
    </row>
    <row r="1189" spans="1:42" hidden="1">
      <c r="A1189" s="15" t="s">
        <v>1028</v>
      </c>
      <c r="B1189" s="16" t="s">
        <v>1029</v>
      </c>
      <c r="C1189" s="17" t="s">
        <v>212</v>
      </c>
      <c r="D1189" s="17" t="s">
        <v>224</v>
      </c>
      <c r="E1189" s="17" t="s">
        <v>1038</v>
      </c>
      <c r="F1189" s="18" t="s">
        <v>1134</v>
      </c>
      <c r="G1189" s="19">
        <v>0</v>
      </c>
      <c r="H1189" s="19">
        <v>0</v>
      </c>
      <c r="I1189" s="19">
        <v>0</v>
      </c>
      <c r="J1189" s="19">
        <v>0</v>
      </c>
      <c r="K1189" s="19">
        <v>0</v>
      </c>
      <c r="L1189" s="19">
        <v>0</v>
      </c>
      <c r="M1189" s="19">
        <v>0</v>
      </c>
      <c r="N1189" s="19">
        <v>0</v>
      </c>
      <c r="O1189" s="19">
        <v>0</v>
      </c>
      <c r="P1189" s="19">
        <v>0</v>
      </c>
      <c r="Q1189" s="19">
        <v>0</v>
      </c>
      <c r="R1189" s="19">
        <v>0</v>
      </c>
      <c r="S1189" s="19">
        <v>0</v>
      </c>
      <c r="T1189" s="19">
        <v>0</v>
      </c>
      <c r="U1189" s="19">
        <v>0</v>
      </c>
      <c r="V1189" s="19">
        <v>0</v>
      </c>
      <c r="W1189" s="19">
        <v>0</v>
      </c>
      <c r="X1189" s="19">
        <v>0</v>
      </c>
      <c r="Y1189" s="19">
        <v>0</v>
      </c>
      <c r="Z1189" s="19">
        <v>0</v>
      </c>
      <c r="AA1189" s="19">
        <v>0</v>
      </c>
      <c r="AB1189" s="19">
        <v>0</v>
      </c>
      <c r="AC1189" s="19">
        <v>0</v>
      </c>
      <c r="AD1189" s="19">
        <v>0</v>
      </c>
      <c r="AE1189" s="19">
        <v>0</v>
      </c>
      <c r="AF1189" s="19">
        <v>0</v>
      </c>
      <c r="AG1189" s="19">
        <v>0</v>
      </c>
      <c r="AH1189" s="19">
        <v>0</v>
      </c>
      <c r="AI1189" s="19">
        <v>0</v>
      </c>
      <c r="AJ1189" s="19">
        <v>0</v>
      </c>
      <c r="AK1189" s="19">
        <v>0</v>
      </c>
      <c r="AL1189" s="19">
        <v>0</v>
      </c>
      <c r="AM1189" s="19">
        <v>0</v>
      </c>
      <c r="AN1189" s="19">
        <v>0</v>
      </c>
      <c r="AO1189" s="19">
        <v>0</v>
      </c>
      <c r="AP1189" s="19">
        <v>0</v>
      </c>
    </row>
    <row r="1190" spans="1:42" hidden="1">
      <c r="A1190" s="15" t="s">
        <v>1028</v>
      </c>
      <c r="B1190" s="16" t="s">
        <v>1029</v>
      </c>
      <c r="C1190" s="17" t="s">
        <v>212</v>
      </c>
      <c r="D1190" s="17" t="s">
        <v>224</v>
      </c>
      <c r="E1190" s="17" t="s">
        <v>1038</v>
      </c>
      <c r="F1190" s="18" t="s">
        <v>1135</v>
      </c>
      <c r="G1190" s="19">
        <v>0</v>
      </c>
      <c r="H1190" s="19">
        <v>0</v>
      </c>
      <c r="I1190" s="19">
        <v>0</v>
      </c>
      <c r="J1190" s="19">
        <v>0</v>
      </c>
      <c r="K1190" s="19">
        <v>0</v>
      </c>
      <c r="L1190" s="19">
        <v>0</v>
      </c>
      <c r="M1190" s="19">
        <v>0</v>
      </c>
      <c r="N1190" s="19">
        <v>0</v>
      </c>
      <c r="O1190" s="19">
        <v>0</v>
      </c>
      <c r="P1190" s="19">
        <v>0</v>
      </c>
      <c r="Q1190" s="19">
        <v>0</v>
      </c>
      <c r="R1190" s="19">
        <v>0</v>
      </c>
      <c r="S1190" s="19">
        <v>0</v>
      </c>
      <c r="T1190" s="19">
        <v>0</v>
      </c>
      <c r="U1190" s="19">
        <v>0</v>
      </c>
      <c r="V1190" s="19">
        <v>0</v>
      </c>
      <c r="W1190" s="19">
        <v>0</v>
      </c>
      <c r="X1190" s="19">
        <v>0</v>
      </c>
      <c r="Y1190" s="19">
        <v>0</v>
      </c>
      <c r="Z1190" s="19">
        <v>0</v>
      </c>
      <c r="AA1190" s="19">
        <v>0</v>
      </c>
      <c r="AB1190" s="19">
        <v>0</v>
      </c>
      <c r="AC1190" s="19">
        <v>0</v>
      </c>
      <c r="AD1190" s="19">
        <v>0</v>
      </c>
      <c r="AE1190" s="19">
        <v>0</v>
      </c>
      <c r="AF1190" s="19">
        <v>0</v>
      </c>
      <c r="AG1190" s="19">
        <v>0</v>
      </c>
      <c r="AH1190" s="19">
        <v>0</v>
      </c>
      <c r="AI1190" s="19">
        <v>0</v>
      </c>
      <c r="AJ1190" s="19">
        <v>0</v>
      </c>
      <c r="AK1190" s="19">
        <v>0</v>
      </c>
      <c r="AL1190" s="19">
        <v>0</v>
      </c>
      <c r="AM1190" s="19">
        <v>0</v>
      </c>
      <c r="AN1190" s="19">
        <v>0</v>
      </c>
      <c r="AO1190" s="19">
        <v>0</v>
      </c>
      <c r="AP1190" s="19">
        <v>0</v>
      </c>
    </row>
    <row r="1191" spans="1:42" hidden="1">
      <c r="A1191" s="15" t="s">
        <v>1028</v>
      </c>
      <c r="B1191" s="16" t="s">
        <v>1029</v>
      </c>
      <c r="C1191" s="17" t="s">
        <v>212</v>
      </c>
      <c r="D1191" s="17" t="s">
        <v>224</v>
      </c>
      <c r="E1191" s="17" t="s">
        <v>1038</v>
      </c>
      <c r="F1191" s="18" t="s">
        <v>1136</v>
      </c>
      <c r="G1191" s="19">
        <v>0</v>
      </c>
      <c r="H1191" s="19">
        <v>0</v>
      </c>
      <c r="I1191" s="19">
        <v>0</v>
      </c>
      <c r="J1191" s="19">
        <v>0</v>
      </c>
      <c r="K1191" s="19">
        <v>0</v>
      </c>
      <c r="L1191" s="19">
        <v>0</v>
      </c>
      <c r="M1191" s="19">
        <v>0</v>
      </c>
      <c r="N1191" s="19">
        <v>0</v>
      </c>
      <c r="O1191" s="19">
        <v>0</v>
      </c>
      <c r="P1191" s="19">
        <v>0</v>
      </c>
      <c r="Q1191" s="19">
        <v>0</v>
      </c>
      <c r="R1191" s="19">
        <v>0</v>
      </c>
      <c r="S1191" s="19">
        <v>0</v>
      </c>
      <c r="T1191" s="19">
        <v>0</v>
      </c>
      <c r="U1191" s="19">
        <v>0</v>
      </c>
      <c r="V1191" s="19">
        <v>0</v>
      </c>
      <c r="W1191" s="19">
        <v>0</v>
      </c>
      <c r="X1191" s="19">
        <v>0</v>
      </c>
      <c r="Y1191" s="19">
        <v>0</v>
      </c>
      <c r="Z1191" s="19">
        <v>0</v>
      </c>
      <c r="AA1191" s="19">
        <v>0</v>
      </c>
      <c r="AB1191" s="19">
        <v>0</v>
      </c>
      <c r="AC1191" s="19">
        <v>0</v>
      </c>
      <c r="AD1191" s="19">
        <v>0</v>
      </c>
      <c r="AE1191" s="19">
        <v>0</v>
      </c>
      <c r="AF1191" s="19">
        <v>0</v>
      </c>
      <c r="AG1191" s="19">
        <v>0</v>
      </c>
      <c r="AH1191" s="19">
        <v>0</v>
      </c>
      <c r="AI1191" s="19">
        <v>0</v>
      </c>
      <c r="AJ1191" s="19">
        <v>0</v>
      </c>
      <c r="AK1191" s="19">
        <v>0</v>
      </c>
      <c r="AL1191" s="19">
        <v>0</v>
      </c>
      <c r="AM1191" s="19">
        <v>0</v>
      </c>
      <c r="AN1191" s="19">
        <v>0</v>
      </c>
      <c r="AO1191" s="19">
        <v>0</v>
      </c>
      <c r="AP1191" s="19">
        <v>0</v>
      </c>
    </row>
    <row r="1192" spans="1:42" hidden="1">
      <c r="A1192" s="15" t="s">
        <v>1028</v>
      </c>
      <c r="B1192" s="16" t="s">
        <v>1029</v>
      </c>
      <c r="C1192" s="17" t="s">
        <v>212</v>
      </c>
      <c r="D1192" s="17" t="s">
        <v>224</v>
      </c>
      <c r="E1192" s="17" t="s">
        <v>1038</v>
      </c>
      <c r="F1192" s="18" t="s">
        <v>1137</v>
      </c>
      <c r="G1192" s="19">
        <v>0</v>
      </c>
      <c r="H1192" s="19">
        <v>0</v>
      </c>
      <c r="I1192" s="19">
        <v>0</v>
      </c>
      <c r="J1192" s="19">
        <v>0</v>
      </c>
      <c r="K1192" s="19">
        <v>0</v>
      </c>
      <c r="L1192" s="19">
        <v>0</v>
      </c>
      <c r="M1192" s="19">
        <v>0</v>
      </c>
      <c r="N1192" s="19">
        <v>0</v>
      </c>
      <c r="O1192" s="19">
        <v>0</v>
      </c>
      <c r="P1192" s="19">
        <v>0</v>
      </c>
      <c r="Q1192" s="19">
        <v>0</v>
      </c>
      <c r="R1192" s="19">
        <v>0</v>
      </c>
      <c r="S1192" s="19">
        <v>0</v>
      </c>
      <c r="T1192" s="19">
        <v>0</v>
      </c>
      <c r="U1192" s="19">
        <v>0</v>
      </c>
      <c r="V1192" s="19">
        <v>0</v>
      </c>
      <c r="W1192" s="19">
        <v>0</v>
      </c>
      <c r="X1192" s="19">
        <v>0</v>
      </c>
      <c r="Y1192" s="19">
        <v>0</v>
      </c>
      <c r="Z1192" s="19">
        <v>0</v>
      </c>
      <c r="AA1192" s="19">
        <v>0</v>
      </c>
      <c r="AB1192" s="19">
        <v>0</v>
      </c>
      <c r="AC1192" s="19">
        <v>0</v>
      </c>
      <c r="AD1192" s="19">
        <v>0</v>
      </c>
      <c r="AE1192" s="19">
        <v>0</v>
      </c>
      <c r="AF1192" s="19">
        <v>0</v>
      </c>
      <c r="AG1192" s="19">
        <v>0</v>
      </c>
      <c r="AH1192" s="19">
        <v>0</v>
      </c>
      <c r="AI1192" s="19">
        <v>0</v>
      </c>
      <c r="AJ1192" s="19">
        <v>0</v>
      </c>
      <c r="AK1192" s="19">
        <v>0</v>
      </c>
      <c r="AL1192" s="19">
        <v>0</v>
      </c>
      <c r="AM1192" s="19">
        <v>0</v>
      </c>
      <c r="AN1192" s="19">
        <v>0</v>
      </c>
      <c r="AO1192" s="19">
        <v>0</v>
      </c>
      <c r="AP1192" s="19">
        <v>0</v>
      </c>
    </row>
    <row r="1193" spans="1:42" hidden="1">
      <c r="A1193" s="15" t="s">
        <v>1028</v>
      </c>
      <c r="B1193" s="16" t="s">
        <v>1029</v>
      </c>
      <c r="C1193" s="17" t="s">
        <v>212</v>
      </c>
      <c r="D1193" s="17" t="s">
        <v>224</v>
      </c>
      <c r="E1193" s="17" t="s">
        <v>1038</v>
      </c>
      <c r="F1193" s="18" t="s">
        <v>1138</v>
      </c>
      <c r="G1193" s="19">
        <v>0</v>
      </c>
      <c r="H1193" s="19">
        <v>0</v>
      </c>
      <c r="I1193" s="19">
        <v>0</v>
      </c>
      <c r="J1193" s="19">
        <v>0</v>
      </c>
      <c r="K1193" s="19">
        <v>0</v>
      </c>
      <c r="L1193" s="19">
        <v>0</v>
      </c>
      <c r="M1193" s="19">
        <v>0</v>
      </c>
      <c r="N1193" s="19">
        <v>0</v>
      </c>
      <c r="O1193" s="19">
        <v>0</v>
      </c>
      <c r="P1193" s="19">
        <v>0</v>
      </c>
      <c r="Q1193" s="19">
        <v>0</v>
      </c>
      <c r="R1193" s="19">
        <v>0</v>
      </c>
      <c r="S1193" s="19">
        <v>0</v>
      </c>
      <c r="T1193" s="19">
        <v>0</v>
      </c>
      <c r="U1193" s="19">
        <v>0</v>
      </c>
      <c r="V1193" s="19">
        <v>0</v>
      </c>
      <c r="W1193" s="19">
        <v>0</v>
      </c>
      <c r="X1193" s="19">
        <v>0</v>
      </c>
      <c r="Y1193" s="19">
        <v>0</v>
      </c>
      <c r="Z1193" s="19">
        <v>0</v>
      </c>
      <c r="AA1193" s="19">
        <v>0</v>
      </c>
      <c r="AB1193" s="19">
        <v>0</v>
      </c>
      <c r="AC1193" s="19">
        <v>0</v>
      </c>
      <c r="AD1193" s="19">
        <v>0</v>
      </c>
      <c r="AE1193" s="19">
        <v>0</v>
      </c>
      <c r="AF1193" s="19">
        <v>0</v>
      </c>
      <c r="AG1193" s="19">
        <v>0</v>
      </c>
      <c r="AH1193" s="19">
        <v>0</v>
      </c>
      <c r="AI1193" s="19">
        <v>0</v>
      </c>
      <c r="AJ1193" s="19">
        <v>0</v>
      </c>
      <c r="AK1193" s="19">
        <v>0</v>
      </c>
      <c r="AL1193" s="19">
        <v>0</v>
      </c>
      <c r="AM1193" s="19">
        <v>0</v>
      </c>
      <c r="AN1193" s="19">
        <v>0</v>
      </c>
      <c r="AO1193" s="19">
        <v>0</v>
      </c>
      <c r="AP1193" s="19">
        <v>0</v>
      </c>
    </row>
    <row r="1194" spans="1:42" hidden="1">
      <c r="A1194" s="15" t="s">
        <v>1028</v>
      </c>
      <c r="B1194" s="16" t="s">
        <v>1029</v>
      </c>
      <c r="C1194" s="17" t="s">
        <v>212</v>
      </c>
      <c r="D1194" s="17" t="s">
        <v>224</v>
      </c>
      <c r="E1194" s="17" t="s">
        <v>1038</v>
      </c>
      <c r="F1194" s="18" t="s">
        <v>1139</v>
      </c>
      <c r="G1194" s="19">
        <v>0</v>
      </c>
      <c r="H1194" s="19">
        <v>0</v>
      </c>
      <c r="I1194" s="19">
        <v>0</v>
      </c>
      <c r="J1194" s="19">
        <v>0</v>
      </c>
      <c r="K1194" s="19">
        <v>0</v>
      </c>
      <c r="L1194" s="19">
        <v>0</v>
      </c>
      <c r="M1194" s="19">
        <v>0</v>
      </c>
      <c r="N1194" s="19">
        <v>0</v>
      </c>
      <c r="O1194" s="19">
        <v>0</v>
      </c>
      <c r="P1194" s="19">
        <v>0</v>
      </c>
      <c r="Q1194" s="19">
        <v>0</v>
      </c>
      <c r="R1194" s="19">
        <v>0</v>
      </c>
      <c r="S1194" s="19">
        <v>0</v>
      </c>
      <c r="T1194" s="19">
        <v>0</v>
      </c>
      <c r="U1194" s="19">
        <v>0</v>
      </c>
      <c r="V1194" s="19">
        <v>0</v>
      </c>
      <c r="W1194" s="19">
        <v>0</v>
      </c>
      <c r="X1194" s="19">
        <v>0</v>
      </c>
      <c r="Y1194" s="19">
        <v>0</v>
      </c>
      <c r="Z1194" s="19">
        <v>0</v>
      </c>
      <c r="AA1194" s="19">
        <v>0</v>
      </c>
      <c r="AB1194" s="19">
        <v>0</v>
      </c>
      <c r="AC1194" s="19">
        <v>0</v>
      </c>
      <c r="AD1194" s="19">
        <v>0</v>
      </c>
      <c r="AE1194" s="19">
        <v>0</v>
      </c>
      <c r="AF1194" s="19">
        <v>0</v>
      </c>
      <c r="AG1194" s="19">
        <v>0</v>
      </c>
      <c r="AH1194" s="19">
        <v>0</v>
      </c>
      <c r="AI1194" s="19">
        <v>0</v>
      </c>
      <c r="AJ1194" s="19">
        <v>0</v>
      </c>
      <c r="AK1194" s="19">
        <v>0</v>
      </c>
      <c r="AL1194" s="19">
        <v>0</v>
      </c>
      <c r="AM1194" s="19">
        <v>0</v>
      </c>
      <c r="AN1194" s="19">
        <v>0</v>
      </c>
      <c r="AO1194" s="19">
        <v>0</v>
      </c>
      <c r="AP1194" s="19">
        <v>0</v>
      </c>
    </row>
    <row r="1195" spans="1:42" hidden="1">
      <c r="A1195" s="15" t="s">
        <v>1028</v>
      </c>
      <c r="B1195" s="16" t="s">
        <v>1029</v>
      </c>
      <c r="C1195" s="17" t="s">
        <v>212</v>
      </c>
      <c r="D1195" s="17" t="s">
        <v>224</v>
      </c>
      <c r="E1195" s="17" t="s">
        <v>1038</v>
      </c>
      <c r="F1195" s="18" t="s">
        <v>1140</v>
      </c>
      <c r="G1195" s="19">
        <v>0</v>
      </c>
      <c r="H1195" s="19">
        <v>0</v>
      </c>
      <c r="I1195" s="19">
        <v>0</v>
      </c>
      <c r="J1195" s="19">
        <v>0</v>
      </c>
      <c r="K1195" s="19">
        <v>0</v>
      </c>
      <c r="L1195" s="19">
        <v>0</v>
      </c>
      <c r="M1195" s="19">
        <v>0</v>
      </c>
      <c r="N1195" s="19">
        <v>0</v>
      </c>
      <c r="O1195" s="19">
        <v>0</v>
      </c>
      <c r="P1195" s="19">
        <v>0</v>
      </c>
      <c r="Q1195" s="19">
        <v>0</v>
      </c>
      <c r="R1195" s="19">
        <v>0</v>
      </c>
      <c r="S1195" s="19">
        <v>0</v>
      </c>
      <c r="T1195" s="19">
        <v>0</v>
      </c>
      <c r="U1195" s="19">
        <v>0</v>
      </c>
      <c r="V1195" s="19">
        <v>0</v>
      </c>
      <c r="W1195" s="19">
        <v>0</v>
      </c>
      <c r="X1195" s="19">
        <v>0</v>
      </c>
      <c r="Y1195" s="19">
        <v>0</v>
      </c>
      <c r="Z1195" s="19">
        <v>0</v>
      </c>
      <c r="AA1195" s="19">
        <v>0</v>
      </c>
      <c r="AB1195" s="19">
        <v>0</v>
      </c>
      <c r="AC1195" s="19">
        <v>0</v>
      </c>
      <c r="AD1195" s="19">
        <v>0</v>
      </c>
      <c r="AE1195" s="19">
        <v>0</v>
      </c>
      <c r="AF1195" s="19">
        <v>0</v>
      </c>
      <c r="AG1195" s="19">
        <v>0</v>
      </c>
      <c r="AH1195" s="19">
        <v>0</v>
      </c>
      <c r="AI1195" s="19">
        <v>0</v>
      </c>
      <c r="AJ1195" s="19">
        <v>0</v>
      </c>
      <c r="AK1195" s="19">
        <v>0</v>
      </c>
      <c r="AL1195" s="19">
        <v>0</v>
      </c>
      <c r="AM1195" s="19">
        <v>0</v>
      </c>
      <c r="AN1195" s="19">
        <v>0</v>
      </c>
      <c r="AO1195" s="19">
        <v>0</v>
      </c>
      <c r="AP1195" s="19">
        <v>0</v>
      </c>
    </row>
    <row r="1196" spans="1:42" hidden="1">
      <c r="A1196" s="15" t="s">
        <v>1028</v>
      </c>
      <c r="B1196" s="16" t="s">
        <v>1029</v>
      </c>
      <c r="C1196" s="17" t="s">
        <v>212</v>
      </c>
      <c r="D1196" s="17" t="s">
        <v>224</v>
      </c>
      <c r="E1196" s="17" t="s">
        <v>1038</v>
      </c>
      <c r="F1196" s="18" t="s">
        <v>1141</v>
      </c>
      <c r="G1196" s="19">
        <v>0</v>
      </c>
      <c r="H1196" s="19">
        <v>0</v>
      </c>
      <c r="I1196" s="19">
        <v>0</v>
      </c>
      <c r="J1196" s="19">
        <v>0</v>
      </c>
      <c r="K1196" s="19">
        <v>0</v>
      </c>
      <c r="L1196" s="19">
        <v>0</v>
      </c>
      <c r="M1196" s="19">
        <v>0</v>
      </c>
      <c r="N1196" s="19">
        <v>0</v>
      </c>
      <c r="O1196" s="19">
        <v>0</v>
      </c>
      <c r="P1196" s="19">
        <v>0</v>
      </c>
      <c r="Q1196" s="19">
        <v>0</v>
      </c>
      <c r="R1196" s="19">
        <v>0</v>
      </c>
      <c r="S1196" s="19">
        <v>0</v>
      </c>
      <c r="T1196" s="19">
        <v>0</v>
      </c>
      <c r="U1196" s="19">
        <v>0</v>
      </c>
      <c r="V1196" s="19">
        <v>0</v>
      </c>
      <c r="W1196" s="19">
        <v>0</v>
      </c>
      <c r="X1196" s="19">
        <v>0</v>
      </c>
      <c r="Y1196" s="19">
        <v>0</v>
      </c>
      <c r="Z1196" s="19">
        <v>0</v>
      </c>
      <c r="AA1196" s="19">
        <v>0</v>
      </c>
      <c r="AB1196" s="19">
        <v>0</v>
      </c>
      <c r="AC1196" s="19">
        <v>0</v>
      </c>
      <c r="AD1196" s="19">
        <v>0</v>
      </c>
      <c r="AE1196" s="19">
        <v>0</v>
      </c>
      <c r="AF1196" s="19">
        <v>0</v>
      </c>
      <c r="AG1196" s="19">
        <v>0</v>
      </c>
      <c r="AH1196" s="19">
        <v>0</v>
      </c>
      <c r="AI1196" s="19">
        <v>0</v>
      </c>
      <c r="AJ1196" s="19">
        <v>0</v>
      </c>
      <c r="AK1196" s="19">
        <v>0</v>
      </c>
      <c r="AL1196" s="19">
        <v>0</v>
      </c>
      <c r="AM1196" s="19">
        <v>0</v>
      </c>
      <c r="AN1196" s="19">
        <v>0</v>
      </c>
      <c r="AO1196" s="19">
        <v>0</v>
      </c>
      <c r="AP1196" s="19">
        <v>0</v>
      </c>
    </row>
    <row r="1197" spans="1:42" hidden="1">
      <c r="A1197" s="15" t="s">
        <v>1028</v>
      </c>
      <c r="B1197" s="16" t="s">
        <v>1029</v>
      </c>
      <c r="C1197" s="17" t="s">
        <v>212</v>
      </c>
      <c r="D1197" s="17" t="s">
        <v>224</v>
      </c>
      <c r="E1197" s="17" t="s">
        <v>1038</v>
      </c>
      <c r="F1197" s="18" t="s">
        <v>1142</v>
      </c>
      <c r="G1197" s="19">
        <v>0</v>
      </c>
      <c r="H1197" s="19">
        <v>0</v>
      </c>
      <c r="I1197" s="19">
        <v>0</v>
      </c>
      <c r="J1197" s="19">
        <v>0</v>
      </c>
      <c r="K1197" s="19">
        <v>0</v>
      </c>
      <c r="L1197" s="19">
        <v>0</v>
      </c>
      <c r="M1197" s="19">
        <v>0</v>
      </c>
      <c r="N1197" s="19">
        <v>0</v>
      </c>
      <c r="O1197" s="19">
        <v>0</v>
      </c>
      <c r="P1197" s="19">
        <v>0</v>
      </c>
      <c r="Q1197" s="19">
        <v>0</v>
      </c>
      <c r="R1197" s="19">
        <v>0</v>
      </c>
      <c r="S1197" s="19">
        <v>0</v>
      </c>
      <c r="T1197" s="19">
        <v>0</v>
      </c>
      <c r="U1197" s="19">
        <v>0</v>
      </c>
      <c r="V1197" s="19">
        <v>0</v>
      </c>
      <c r="W1197" s="19">
        <v>0</v>
      </c>
      <c r="X1197" s="19">
        <v>0</v>
      </c>
      <c r="Y1197" s="19">
        <v>0</v>
      </c>
      <c r="Z1197" s="19">
        <v>0</v>
      </c>
      <c r="AA1197" s="19">
        <v>0</v>
      </c>
      <c r="AB1197" s="19">
        <v>0</v>
      </c>
      <c r="AC1197" s="19">
        <v>0</v>
      </c>
      <c r="AD1197" s="19">
        <v>0</v>
      </c>
      <c r="AE1197" s="19">
        <v>0</v>
      </c>
      <c r="AF1197" s="19">
        <v>0</v>
      </c>
      <c r="AG1197" s="19">
        <v>0</v>
      </c>
      <c r="AH1197" s="19">
        <v>0</v>
      </c>
      <c r="AI1197" s="19">
        <v>0</v>
      </c>
      <c r="AJ1197" s="19">
        <v>0</v>
      </c>
      <c r="AK1197" s="19">
        <v>0</v>
      </c>
      <c r="AL1197" s="19">
        <v>0</v>
      </c>
      <c r="AM1197" s="19">
        <v>0</v>
      </c>
      <c r="AN1197" s="19">
        <v>0</v>
      </c>
      <c r="AO1197" s="19">
        <v>0</v>
      </c>
      <c r="AP1197" s="19">
        <v>0</v>
      </c>
    </row>
    <row r="1198" spans="1:42" hidden="1">
      <c r="A1198" s="15" t="s">
        <v>1028</v>
      </c>
      <c r="B1198" s="16" t="s">
        <v>1029</v>
      </c>
      <c r="C1198" s="17" t="s">
        <v>212</v>
      </c>
      <c r="D1198" s="17" t="s">
        <v>224</v>
      </c>
      <c r="E1198" s="17" t="s">
        <v>1053</v>
      </c>
      <c r="F1198" s="18" t="s">
        <v>1054</v>
      </c>
      <c r="G1198" s="19">
        <v>0</v>
      </c>
      <c r="H1198" s="19">
        <v>0</v>
      </c>
      <c r="I1198" s="19">
        <v>0</v>
      </c>
      <c r="J1198" s="19">
        <v>0</v>
      </c>
      <c r="K1198" s="19">
        <v>0</v>
      </c>
      <c r="L1198" s="19">
        <v>0</v>
      </c>
      <c r="M1198" s="19">
        <v>0</v>
      </c>
      <c r="N1198" s="19">
        <v>0</v>
      </c>
      <c r="O1198" s="19">
        <v>0</v>
      </c>
      <c r="P1198" s="19">
        <v>0</v>
      </c>
      <c r="Q1198" s="19">
        <v>0</v>
      </c>
      <c r="R1198" s="19">
        <v>0</v>
      </c>
      <c r="S1198" s="19">
        <v>0</v>
      </c>
      <c r="T1198" s="19">
        <v>0</v>
      </c>
      <c r="U1198" s="19">
        <v>0</v>
      </c>
      <c r="V1198" s="19">
        <v>0</v>
      </c>
      <c r="W1198" s="19">
        <v>0</v>
      </c>
      <c r="X1198" s="19">
        <v>0</v>
      </c>
      <c r="Y1198" s="19">
        <v>0</v>
      </c>
      <c r="Z1198" s="19">
        <v>0</v>
      </c>
      <c r="AA1198" s="19">
        <v>0</v>
      </c>
      <c r="AB1198" s="19">
        <v>0</v>
      </c>
      <c r="AC1198" s="19">
        <v>0</v>
      </c>
      <c r="AD1198" s="19">
        <v>0</v>
      </c>
      <c r="AE1198" s="19">
        <v>0</v>
      </c>
      <c r="AF1198" s="19">
        <v>0</v>
      </c>
      <c r="AG1198" s="19">
        <v>0</v>
      </c>
      <c r="AH1198" s="19">
        <v>0</v>
      </c>
      <c r="AI1198" s="19">
        <v>0</v>
      </c>
      <c r="AJ1198" s="19">
        <v>0</v>
      </c>
      <c r="AK1198" s="19">
        <v>0</v>
      </c>
      <c r="AL1198" s="19">
        <v>0</v>
      </c>
      <c r="AM1198" s="19">
        <v>0</v>
      </c>
      <c r="AN1198" s="19">
        <v>0</v>
      </c>
      <c r="AO1198" s="19">
        <v>0</v>
      </c>
      <c r="AP1198" s="19">
        <v>0</v>
      </c>
    </row>
    <row r="1199" spans="1:42" hidden="1">
      <c r="A1199" s="15" t="s">
        <v>1028</v>
      </c>
      <c r="B1199" s="16" t="s">
        <v>1029</v>
      </c>
      <c r="C1199" s="17" t="s">
        <v>212</v>
      </c>
      <c r="D1199" s="17" t="s">
        <v>224</v>
      </c>
      <c r="E1199" s="17" t="s">
        <v>1053</v>
      </c>
      <c r="F1199" s="18" t="s">
        <v>1143</v>
      </c>
      <c r="G1199" s="19">
        <v>0</v>
      </c>
      <c r="H1199" s="19">
        <v>0</v>
      </c>
      <c r="I1199" s="19">
        <v>0</v>
      </c>
      <c r="J1199" s="19">
        <v>0</v>
      </c>
      <c r="K1199" s="19">
        <v>0</v>
      </c>
      <c r="L1199" s="19">
        <v>0</v>
      </c>
      <c r="M1199" s="19">
        <v>0</v>
      </c>
      <c r="N1199" s="19">
        <v>0</v>
      </c>
      <c r="O1199" s="19">
        <v>0</v>
      </c>
      <c r="P1199" s="19">
        <v>0</v>
      </c>
      <c r="Q1199" s="19">
        <v>0</v>
      </c>
      <c r="R1199" s="19">
        <v>0</v>
      </c>
      <c r="S1199" s="19">
        <v>0</v>
      </c>
      <c r="T1199" s="19">
        <v>0</v>
      </c>
      <c r="U1199" s="19">
        <v>0</v>
      </c>
      <c r="V1199" s="19">
        <v>0</v>
      </c>
      <c r="W1199" s="19">
        <v>0</v>
      </c>
      <c r="X1199" s="19">
        <v>0</v>
      </c>
      <c r="Y1199" s="19">
        <v>0</v>
      </c>
      <c r="Z1199" s="19">
        <v>0</v>
      </c>
      <c r="AA1199" s="19">
        <v>0</v>
      </c>
      <c r="AB1199" s="19">
        <v>0</v>
      </c>
      <c r="AC1199" s="19">
        <v>0</v>
      </c>
      <c r="AD1199" s="19">
        <v>0</v>
      </c>
      <c r="AE1199" s="19">
        <v>0</v>
      </c>
      <c r="AF1199" s="19">
        <v>0</v>
      </c>
      <c r="AG1199" s="19">
        <v>0</v>
      </c>
      <c r="AH1199" s="19">
        <v>0</v>
      </c>
      <c r="AI1199" s="19">
        <v>0</v>
      </c>
      <c r="AJ1199" s="19">
        <v>0</v>
      </c>
      <c r="AK1199" s="19">
        <v>0</v>
      </c>
      <c r="AL1199" s="19">
        <v>0</v>
      </c>
      <c r="AM1199" s="19">
        <v>0</v>
      </c>
      <c r="AN1199" s="19">
        <v>0</v>
      </c>
      <c r="AO1199" s="19">
        <v>0</v>
      </c>
      <c r="AP1199" s="19">
        <v>0</v>
      </c>
    </row>
    <row r="1200" spans="1:42" hidden="1">
      <c r="A1200" s="15" t="s">
        <v>1028</v>
      </c>
      <c r="B1200" s="16" t="s">
        <v>1029</v>
      </c>
      <c r="C1200" s="17" t="s">
        <v>212</v>
      </c>
      <c r="D1200" s="17" t="s">
        <v>224</v>
      </c>
      <c r="E1200" s="17" t="s">
        <v>1053</v>
      </c>
      <c r="F1200" s="18" t="s">
        <v>1056</v>
      </c>
      <c r="G1200" s="19">
        <v>0</v>
      </c>
      <c r="H1200" s="19">
        <v>0</v>
      </c>
      <c r="I1200" s="19">
        <v>0</v>
      </c>
      <c r="J1200" s="19">
        <v>0</v>
      </c>
      <c r="K1200" s="19">
        <v>0</v>
      </c>
      <c r="L1200" s="19">
        <v>0</v>
      </c>
      <c r="M1200" s="19">
        <v>0</v>
      </c>
      <c r="N1200" s="19">
        <v>0</v>
      </c>
      <c r="O1200" s="19">
        <v>0</v>
      </c>
      <c r="P1200" s="19">
        <v>0</v>
      </c>
      <c r="Q1200" s="19">
        <v>0</v>
      </c>
      <c r="R1200" s="19">
        <v>0</v>
      </c>
      <c r="S1200" s="19">
        <v>0</v>
      </c>
      <c r="T1200" s="19">
        <v>0</v>
      </c>
      <c r="U1200" s="19">
        <v>0</v>
      </c>
      <c r="V1200" s="19">
        <v>0</v>
      </c>
      <c r="W1200" s="19">
        <v>0</v>
      </c>
      <c r="X1200" s="19">
        <v>0</v>
      </c>
      <c r="Y1200" s="19">
        <v>0</v>
      </c>
      <c r="Z1200" s="19">
        <v>0</v>
      </c>
      <c r="AA1200" s="19">
        <v>0</v>
      </c>
      <c r="AB1200" s="19">
        <v>0</v>
      </c>
      <c r="AC1200" s="19">
        <v>0</v>
      </c>
      <c r="AD1200" s="19">
        <v>0</v>
      </c>
      <c r="AE1200" s="19">
        <v>0</v>
      </c>
      <c r="AF1200" s="19">
        <v>0</v>
      </c>
      <c r="AG1200" s="19">
        <v>0</v>
      </c>
      <c r="AH1200" s="19">
        <v>0</v>
      </c>
      <c r="AI1200" s="19">
        <v>0</v>
      </c>
      <c r="AJ1200" s="19">
        <v>0</v>
      </c>
      <c r="AK1200" s="19">
        <v>0</v>
      </c>
      <c r="AL1200" s="19">
        <v>0</v>
      </c>
      <c r="AM1200" s="19">
        <v>0</v>
      </c>
      <c r="AN1200" s="19">
        <v>0</v>
      </c>
      <c r="AO1200" s="19">
        <v>0</v>
      </c>
      <c r="AP1200" s="19">
        <v>0</v>
      </c>
    </row>
    <row r="1201" spans="1:42" hidden="1">
      <c r="A1201" s="15" t="s">
        <v>1028</v>
      </c>
      <c r="B1201" s="16" t="s">
        <v>1029</v>
      </c>
      <c r="C1201" s="17" t="s">
        <v>212</v>
      </c>
      <c r="D1201" s="17" t="s">
        <v>224</v>
      </c>
      <c r="E1201" s="17" t="s">
        <v>1053</v>
      </c>
      <c r="F1201" s="18" t="s">
        <v>1144</v>
      </c>
      <c r="G1201" s="19">
        <v>0</v>
      </c>
      <c r="H1201" s="19">
        <v>0</v>
      </c>
      <c r="I1201" s="19">
        <v>0</v>
      </c>
      <c r="J1201" s="19">
        <v>0</v>
      </c>
      <c r="K1201" s="19">
        <v>0</v>
      </c>
      <c r="L1201" s="19">
        <v>0</v>
      </c>
      <c r="M1201" s="19">
        <v>0</v>
      </c>
      <c r="N1201" s="19">
        <v>0</v>
      </c>
      <c r="O1201" s="19">
        <v>0</v>
      </c>
      <c r="P1201" s="19">
        <v>0</v>
      </c>
      <c r="Q1201" s="19">
        <v>0</v>
      </c>
      <c r="R1201" s="19">
        <v>0</v>
      </c>
      <c r="S1201" s="19">
        <v>0</v>
      </c>
      <c r="T1201" s="19">
        <v>0</v>
      </c>
      <c r="U1201" s="19">
        <v>0</v>
      </c>
      <c r="V1201" s="19">
        <v>0</v>
      </c>
      <c r="W1201" s="19">
        <v>0</v>
      </c>
      <c r="X1201" s="19">
        <v>0</v>
      </c>
      <c r="Y1201" s="19">
        <v>0</v>
      </c>
      <c r="Z1201" s="19">
        <v>0</v>
      </c>
      <c r="AA1201" s="19">
        <v>0</v>
      </c>
      <c r="AB1201" s="19">
        <v>0</v>
      </c>
      <c r="AC1201" s="19">
        <v>0</v>
      </c>
      <c r="AD1201" s="19">
        <v>0</v>
      </c>
      <c r="AE1201" s="19">
        <v>0</v>
      </c>
      <c r="AF1201" s="19">
        <v>0</v>
      </c>
      <c r="AG1201" s="19">
        <v>0</v>
      </c>
      <c r="AH1201" s="19">
        <v>0</v>
      </c>
      <c r="AI1201" s="19">
        <v>0</v>
      </c>
      <c r="AJ1201" s="19">
        <v>0</v>
      </c>
      <c r="AK1201" s="19">
        <v>0</v>
      </c>
      <c r="AL1201" s="19">
        <v>0</v>
      </c>
      <c r="AM1201" s="19">
        <v>0</v>
      </c>
      <c r="AN1201" s="19">
        <v>0</v>
      </c>
      <c r="AO1201" s="19">
        <v>0</v>
      </c>
      <c r="AP1201" s="19">
        <v>0</v>
      </c>
    </row>
    <row r="1202" spans="1:42" hidden="1">
      <c r="A1202" s="15" t="s">
        <v>1028</v>
      </c>
      <c r="B1202" s="16" t="s">
        <v>1029</v>
      </c>
      <c r="C1202" s="17" t="s">
        <v>212</v>
      </c>
      <c r="D1202" s="17" t="s">
        <v>224</v>
      </c>
      <c r="E1202" s="17" t="s">
        <v>1053</v>
      </c>
      <c r="F1202" s="18" t="s">
        <v>1145</v>
      </c>
      <c r="G1202" s="19">
        <v>0</v>
      </c>
      <c r="H1202" s="19">
        <v>0</v>
      </c>
      <c r="I1202" s="19">
        <v>0</v>
      </c>
      <c r="J1202" s="19">
        <v>0</v>
      </c>
      <c r="K1202" s="19">
        <v>0</v>
      </c>
      <c r="L1202" s="19">
        <v>0</v>
      </c>
      <c r="M1202" s="19">
        <v>0</v>
      </c>
      <c r="N1202" s="19">
        <v>0</v>
      </c>
      <c r="O1202" s="19">
        <v>0</v>
      </c>
      <c r="P1202" s="19">
        <v>0</v>
      </c>
      <c r="Q1202" s="19">
        <v>0</v>
      </c>
      <c r="R1202" s="19">
        <v>0</v>
      </c>
      <c r="S1202" s="19">
        <v>0</v>
      </c>
      <c r="T1202" s="19">
        <v>0</v>
      </c>
      <c r="U1202" s="19">
        <v>0</v>
      </c>
      <c r="V1202" s="19">
        <v>0</v>
      </c>
      <c r="W1202" s="19">
        <v>0</v>
      </c>
      <c r="X1202" s="19">
        <v>0</v>
      </c>
      <c r="Y1202" s="19">
        <v>0</v>
      </c>
      <c r="Z1202" s="19">
        <v>0</v>
      </c>
      <c r="AA1202" s="19">
        <v>0</v>
      </c>
      <c r="AB1202" s="19">
        <v>0</v>
      </c>
      <c r="AC1202" s="19">
        <v>0</v>
      </c>
      <c r="AD1202" s="19">
        <v>0</v>
      </c>
      <c r="AE1202" s="19">
        <v>0</v>
      </c>
      <c r="AF1202" s="19">
        <v>0</v>
      </c>
      <c r="AG1202" s="19">
        <v>0</v>
      </c>
      <c r="AH1202" s="19">
        <v>0</v>
      </c>
      <c r="AI1202" s="19">
        <v>0</v>
      </c>
      <c r="AJ1202" s="19">
        <v>0</v>
      </c>
      <c r="AK1202" s="19">
        <v>0</v>
      </c>
      <c r="AL1202" s="19">
        <v>0</v>
      </c>
      <c r="AM1202" s="19">
        <v>0</v>
      </c>
      <c r="AN1202" s="19">
        <v>0</v>
      </c>
      <c r="AO1202" s="19">
        <v>0</v>
      </c>
      <c r="AP1202" s="19">
        <v>0</v>
      </c>
    </row>
    <row r="1203" spans="1:42" hidden="1">
      <c r="A1203" s="15" t="s">
        <v>1028</v>
      </c>
      <c r="B1203" s="16" t="s">
        <v>1029</v>
      </c>
      <c r="C1203" s="17" t="s">
        <v>212</v>
      </c>
      <c r="D1203" s="17" t="s">
        <v>224</v>
      </c>
      <c r="E1203" s="17" t="s">
        <v>1053</v>
      </c>
      <c r="F1203" s="18" t="s">
        <v>1146</v>
      </c>
      <c r="G1203" s="19">
        <v>0</v>
      </c>
      <c r="H1203" s="19">
        <v>0</v>
      </c>
      <c r="I1203" s="19">
        <v>0</v>
      </c>
      <c r="J1203" s="19">
        <v>0</v>
      </c>
      <c r="K1203" s="19">
        <v>0</v>
      </c>
      <c r="L1203" s="19">
        <v>0</v>
      </c>
      <c r="M1203" s="19">
        <v>0</v>
      </c>
      <c r="N1203" s="19">
        <v>0</v>
      </c>
      <c r="O1203" s="19">
        <v>0</v>
      </c>
      <c r="P1203" s="19">
        <v>0</v>
      </c>
      <c r="Q1203" s="19">
        <v>0</v>
      </c>
      <c r="R1203" s="19">
        <v>0</v>
      </c>
      <c r="S1203" s="19">
        <v>0</v>
      </c>
      <c r="T1203" s="19">
        <v>0</v>
      </c>
      <c r="U1203" s="19">
        <v>0</v>
      </c>
      <c r="V1203" s="19">
        <v>0</v>
      </c>
      <c r="W1203" s="19">
        <v>0</v>
      </c>
      <c r="X1203" s="19">
        <v>0</v>
      </c>
      <c r="Y1203" s="19">
        <v>0</v>
      </c>
      <c r="Z1203" s="19">
        <v>0</v>
      </c>
      <c r="AA1203" s="19">
        <v>0</v>
      </c>
      <c r="AB1203" s="19">
        <v>0</v>
      </c>
      <c r="AC1203" s="19">
        <v>0</v>
      </c>
      <c r="AD1203" s="19">
        <v>0</v>
      </c>
      <c r="AE1203" s="19">
        <v>0</v>
      </c>
      <c r="AF1203" s="19">
        <v>0</v>
      </c>
      <c r="AG1203" s="19">
        <v>0</v>
      </c>
      <c r="AH1203" s="19">
        <v>0</v>
      </c>
      <c r="AI1203" s="19">
        <v>0</v>
      </c>
      <c r="AJ1203" s="19">
        <v>0</v>
      </c>
      <c r="AK1203" s="19">
        <v>0</v>
      </c>
      <c r="AL1203" s="19">
        <v>0</v>
      </c>
      <c r="AM1203" s="19">
        <v>0</v>
      </c>
      <c r="AN1203" s="19">
        <v>0</v>
      </c>
      <c r="AO1203" s="19">
        <v>0</v>
      </c>
      <c r="AP1203" s="19">
        <v>0</v>
      </c>
    </row>
    <row r="1204" spans="1:42" hidden="1">
      <c r="A1204" s="15" t="s">
        <v>1028</v>
      </c>
      <c r="B1204" s="16" t="s">
        <v>1029</v>
      </c>
      <c r="C1204" s="17" t="s">
        <v>212</v>
      </c>
      <c r="D1204" s="17" t="s">
        <v>224</v>
      </c>
      <c r="E1204" s="17" t="s">
        <v>1053</v>
      </c>
      <c r="F1204" s="18" t="s">
        <v>1058</v>
      </c>
      <c r="G1204" s="19">
        <v>0</v>
      </c>
      <c r="H1204" s="19">
        <v>0</v>
      </c>
      <c r="I1204" s="19">
        <v>0</v>
      </c>
      <c r="J1204" s="19">
        <v>0</v>
      </c>
      <c r="K1204" s="19">
        <v>0</v>
      </c>
      <c r="L1204" s="19">
        <v>0</v>
      </c>
      <c r="M1204" s="19">
        <v>0</v>
      </c>
      <c r="N1204" s="19">
        <v>0</v>
      </c>
      <c r="O1204" s="19">
        <v>0</v>
      </c>
      <c r="P1204" s="19">
        <v>0</v>
      </c>
      <c r="Q1204" s="19">
        <v>0</v>
      </c>
      <c r="R1204" s="19">
        <v>0</v>
      </c>
      <c r="S1204" s="19">
        <v>0</v>
      </c>
      <c r="T1204" s="19">
        <v>0</v>
      </c>
      <c r="U1204" s="19">
        <v>0</v>
      </c>
      <c r="V1204" s="19">
        <v>0</v>
      </c>
      <c r="W1204" s="19">
        <v>0</v>
      </c>
      <c r="X1204" s="19">
        <v>0</v>
      </c>
      <c r="Y1204" s="19">
        <v>0</v>
      </c>
      <c r="Z1204" s="19">
        <v>0</v>
      </c>
      <c r="AA1204" s="19">
        <v>0</v>
      </c>
      <c r="AB1204" s="19">
        <v>0</v>
      </c>
      <c r="AC1204" s="19">
        <v>0</v>
      </c>
      <c r="AD1204" s="19">
        <v>0</v>
      </c>
      <c r="AE1204" s="19">
        <v>0</v>
      </c>
      <c r="AF1204" s="19">
        <v>0</v>
      </c>
      <c r="AG1204" s="19">
        <v>0</v>
      </c>
      <c r="AH1204" s="19">
        <v>0</v>
      </c>
      <c r="AI1204" s="19">
        <v>0</v>
      </c>
      <c r="AJ1204" s="19">
        <v>0</v>
      </c>
      <c r="AK1204" s="19">
        <v>0</v>
      </c>
      <c r="AL1204" s="19">
        <v>0</v>
      </c>
      <c r="AM1204" s="19">
        <v>0</v>
      </c>
      <c r="AN1204" s="19">
        <v>0</v>
      </c>
      <c r="AO1204" s="19">
        <v>0</v>
      </c>
      <c r="AP1204" s="19">
        <v>0</v>
      </c>
    </row>
    <row r="1205" spans="1:42" hidden="1">
      <c r="A1205" s="15" t="s">
        <v>1028</v>
      </c>
      <c r="B1205" s="16" t="s">
        <v>1029</v>
      </c>
      <c r="C1205" s="17" t="s">
        <v>212</v>
      </c>
      <c r="D1205" s="17" t="s">
        <v>224</v>
      </c>
      <c r="E1205" s="17" t="s">
        <v>1053</v>
      </c>
      <c r="F1205" s="18" t="s">
        <v>1147</v>
      </c>
      <c r="G1205" s="19">
        <v>0</v>
      </c>
      <c r="H1205" s="19">
        <v>0</v>
      </c>
      <c r="I1205" s="19">
        <v>0</v>
      </c>
      <c r="J1205" s="19">
        <v>0</v>
      </c>
      <c r="K1205" s="19">
        <v>0</v>
      </c>
      <c r="L1205" s="19">
        <v>0</v>
      </c>
      <c r="M1205" s="19">
        <v>0</v>
      </c>
      <c r="N1205" s="19">
        <v>0</v>
      </c>
      <c r="O1205" s="19">
        <v>0</v>
      </c>
      <c r="P1205" s="19">
        <v>0</v>
      </c>
      <c r="Q1205" s="19">
        <v>0</v>
      </c>
      <c r="R1205" s="19">
        <v>0</v>
      </c>
      <c r="S1205" s="19">
        <v>0</v>
      </c>
      <c r="T1205" s="19">
        <v>0</v>
      </c>
      <c r="U1205" s="19">
        <v>0</v>
      </c>
      <c r="V1205" s="19">
        <v>0</v>
      </c>
      <c r="W1205" s="19">
        <v>0</v>
      </c>
      <c r="X1205" s="19">
        <v>0</v>
      </c>
      <c r="Y1205" s="19">
        <v>0</v>
      </c>
      <c r="Z1205" s="19">
        <v>0</v>
      </c>
      <c r="AA1205" s="19">
        <v>0</v>
      </c>
      <c r="AB1205" s="19">
        <v>0</v>
      </c>
      <c r="AC1205" s="19">
        <v>0</v>
      </c>
      <c r="AD1205" s="19">
        <v>0</v>
      </c>
      <c r="AE1205" s="19">
        <v>0</v>
      </c>
      <c r="AF1205" s="19">
        <v>0</v>
      </c>
      <c r="AG1205" s="19">
        <v>0</v>
      </c>
      <c r="AH1205" s="19">
        <v>0</v>
      </c>
      <c r="AI1205" s="19">
        <v>0</v>
      </c>
      <c r="AJ1205" s="19">
        <v>0</v>
      </c>
      <c r="AK1205" s="19">
        <v>0</v>
      </c>
      <c r="AL1205" s="19">
        <v>0</v>
      </c>
      <c r="AM1205" s="19">
        <v>0</v>
      </c>
      <c r="AN1205" s="19">
        <v>0</v>
      </c>
      <c r="AO1205" s="19">
        <v>0</v>
      </c>
      <c r="AP1205" s="19">
        <v>0</v>
      </c>
    </row>
    <row r="1206" spans="1:42" hidden="1">
      <c r="A1206" s="15" t="s">
        <v>1028</v>
      </c>
      <c r="B1206" s="16" t="s">
        <v>1029</v>
      </c>
      <c r="C1206" s="17" t="s">
        <v>212</v>
      </c>
      <c r="D1206" s="17" t="s">
        <v>224</v>
      </c>
      <c r="E1206" s="17" t="s">
        <v>1053</v>
      </c>
      <c r="F1206" s="18" t="s">
        <v>1148</v>
      </c>
      <c r="G1206" s="19">
        <v>0</v>
      </c>
      <c r="H1206" s="19">
        <v>0</v>
      </c>
      <c r="I1206" s="19">
        <v>0</v>
      </c>
      <c r="J1206" s="19">
        <v>0</v>
      </c>
      <c r="K1206" s="19">
        <v>0</v>
      </c>
      <c r="L1206" s="19">
        <v>0</v>
      </c>
      <c r="M1206" s="19">
        <v>0</v>
      </c>
      <c r="N1206" s="19">
        <v>0</v>
      </c>
      <c r="O1206" s="19">
        <v>0</v>
      </c>
      <c r="P1206" s="19">
        <v>0</v>
      </c>
      <c r="Q1206" s="19">
        <v>0</v>
      </c>
      <c r="R1206" s="19">
        <v>0</v>
      </c>
      <c r="S1206" s="19">
        <v>0</v>
      </c>
      <c r="T1206" s="19">
        <v>0</v>
      </c>
      <c r="U1206" s="19">
        <v>0</v>
      </c>
      <c r="V1206" s="19">
        <v>0</v>
      </c>
      <c r="W1206" s="19">
        <v>0</v>
      </c>
      <c r="X1206" s="19">
        <v>0</v>
      </c>
      <c r="Y1206" s="19">
        <v>0</v>
      </c>
      <c r="Z1206" s="19">
        <v>0</v>
      </c>
      <c r="AA1206" s="19">
        <v>0</v>
      </c>
      <c r="AB1206" s="19">
        <v>0</v>
      </c>
      <c r="AC1206" s="19">
        <v>0</v>
      </c>
      <c r="AD1206" s="19">
        <v>0</v>
      </c>
      <c r="AE1206" s="19">
        <v>0</v>
      </c>
      <c r="AF1206" s="19">
        <v>0</v>
      </c>
      <c r="AG1206" s="19">
        <v>0</v>
      </c>
      <c r="AH1206" s="19">
        <v>0</v>
      </c>
      <c r="AI1206" s="19">
        <v>0</v>
      </c>
      <c r="AJ1206" s="19">
        <v>0</v>
      </c>
      <c r="AK1206" s="19">
        <v>0</v>
      </c>
      <c r="AL1206" s="19">
        <v>0</v>
      </c>
      <c r="AM1206" s="19">
        <v>0</v>
      </c>
      <c r="AN1206" s="19">
        <v>0</v>
      </c>
      <c r="AO1206" s="19">
        <v>0</v>
      </c>
      <c r="AP1206" s="19">
        <v>0</v>
      </c>
    </row>
    <row r="1207" spans="1:42" hidden="1">
      <c r="A1207" s="15" t="s">
        <v>1028</v>
      </c>
      <c r="B1207" s="16" t="s">
        <v>1029</v>
      </c>
      <c r="C1207" s="17" t="s">
        <v>212</v>
      </c>
      <c r="D1207" s="17" t="s">
        <v>224</v>
      </c>
      <c r="E1207" s="17" t="s">
        <v>1053</v>
      </c>
      <c r="F1207" s="18" t="s">
        <v>1149</v>
      </c>
      <c r="G1207" s="19">
        <v>0</v>
      </c>
      <c r="H1207" s="19">
        <v>0</v>
      </c>
      <c r="I1207" s="19">
        <v>0</v>
      </c>
      <c r="J1207" s="19">
        <v>0</v>
      </c>
      <c r="K1207" s="19">
        <v>0</v>
      </c>
      <c r="L1207" s="19">
        <v>0</v>
      </c>
      <c r="M1207" s="19">
        <v>0</v>
      </c>
      <c r="N1207" s="19">
        <v>0</v>
      </c>
      <c r="O1207" s="19">
        <v>0</v>
      </c>
      <c r="P1207" s="19">
        <v>0</v>
      </c>
      <c r="Q1207" s="19">
        <v>0</v>
      </c>
      <c r="R1207" s="19">
        <v>0</v>
      </c>
      <c r="S1207" s="19">
        <v>0</v>
      </c>
      <c r="T1207" s="19">
        <v>0</v>
      </c>
      <c r="U1207" s="19">
        <v>0</v>
      </c>
      <c r="V1207" s="19">
        <v>0</v>
      </c>
      <c r="W1207" s="19">
        <v>0</v>
      </c>
      <c r="X1207" s="19">
        <v>0</v>
      </c>
      <c r="Y1207" s="19">
        <v>0</v>
      </c>
      <c r="Z1207" s="19">
        <v>0</v>
      </c>
      <c r="AA1207" s="19">
        <v>0</v>
      </c>
      <c r="AB1207" s="19">
        <v>0</v>
      </c>
      <c r="AC1207" s="19">
        <v>0</v>
      </c>
      <c r="AD1207" s="19">
        <v>0</v>
      </c>
      <c r="AE1207" s="19">
        <v>0</v>
      </c>
      <c r="AF1207" s="19">
        <v>0</v>
      </c>
      <c r="AG1207" s="19">
        <v>0</v>
      </c>
      <c r="AH1207" s="19">
        <v>0</v>
      </c>
      <c r="AI1207" s="19">
        <v>0</v>
      </c>
      <c r="AJ1207" s="19">
        <v>0</v>
      </c>
      <c r="AK1207" s="19">
        <v>0</v>
      </c>
      <c r="AL1207" s="19">
        <v>0</v>
      </c>
      <c r="AM1207" s="19">
        <v>0</v>
      </c>
      <c r="AN1207" s="19">
        <v>0</v>
      </c>
      <c r="AO1207" s="19">
        <v>0</v>
      </c>
      <c r="AP1207" s="19">
        <v>0</v>
      </c>
    </row>
    <row r="1208" spans="1:42" hidden="1">
      <c r="A1208" s="15" t="s">
        <v>1028</v>
      </c>
      <c r="B1208" s="16" t="s">
        <v>1029</v>
      </c>
      <c r="C1208" s="17" t="s">
        <v>212</v>
      </c>
      <c r="D1208" s="17" t="s">
        <v>224</v>
      </c>
      <c r="E1208" s="17" t="s">
        <v>1053</v>
      </c>
      <c r="F1208" s="18" t="s">
        <v>1150</v>
      </c>
      <c r="G1208" s="19">
        <v>0</v>
      </c>
      <c r="H1208" s="19">
        <v>0</v>
      </c>
      <c r="I1208" s="19">
        <v>0</v>
      </c>
      <c r="J1208" s="19">
        <v>0</v>
      </c>
      <c r="K1208" s="19">
        <v>0</v>
      </c>
      <c r="L1208" s="19">
        <v>0</v>
      </c>
      <c r="M1208" s="19">
        <v>0</v>
      </c>
      <c r="N1208" s="19">
        <v>0</v>
      </c>
      <c r="O1208" s="19">
        <v>0</v>
      </c>
      <c r="P1208" s="19">
        <v>0</v>
      </c>
      <c r="Q1208" s="19">
        <v>0</v>
      </c>
      <c r="R1208" s="19">
        <v>0</v>
      </c>
      <c r="S1208" s="19">
        <v>0</v>
      </c>
      <c r="T1208" s="19">
        <v>0</v>
      </c>
      <c r="U1208" s="19">
        <v>0</v>
      </c>
      <c r="V1208" s="19">
        <v>0</v>
      </c>
      <c r="W1208" s="19">
        <v>0</v>
      </c>
      <c r="X1208" s="19">
        <v>0</v>
      </c>
      <c r="Y1208" s="19">
        <v>0</v>
      </c>
      <c r="Z1208" s="19">
        <v>0</v>
      </c>
      <c r="AA1208" s="19">
        <v>0</v>
      </c>
      <c r="AB1208" s="19">
        <v>0</v>
      </c>
      <c r="AC1208" s="19">
        <v>0</v>
      </c>
      <c r="AD1208" s="19">
        <v>0</v>
      </c>
      <c r="AE1208" s="19">
        <v>0</v>
      </c>
      <c r="AF1208" s="19">
        <v>0</v>
      </c>
      <c r="AG1208" s="19">
        <v>0</v>
      </c>
      <c r="AH1208" s="19">
        <v>0</v>
      </c>
      <c r="AI1208" s="19">
        <v>0</v>
      </c>
      <c r="AJ1208" s="19">
        <v>0</v>
      </c>
      <c r="AK1208" s="19">
        <v>0</v>
      </c>
      <c r="AL1208" s="19">
        <v>0</v>
      </c>
      <c r="AM1208" s="19">
        <v>0</v>
      </c>
      <c r="AN1208" s="19">
        <v>0</v>
      </c>
      <c r="AO1208" s="19">
        <v>0</v>
      </c>
      <c r="AP1208" s="19">
        <v>0</v>
      </c>
    </row>
    <row r="1209" spans="1:42" hidden="1">
      <c r="A1209" s="15" t="s">
        <v>1028</v>
      </c>
      <c r="B1209" s="16" t="s">
        <v>1029</v>
      </c>
      <c r="C1209" s="17" t="s">
        <v>212</v>
      </c>
      <c r="D1209" s="17" t="s">
        <v>224</v>
      </c>
      <c r="E1209" s="17" t="s">
        <v>1053</v>
      </c>
      <c r="F1209" s="18" t="s">
        <v>1059</v>
      </c>
      <c r="G1209" s="19">
        <v>0</v>
      </c>
      <c r="H1209" s="19">
        <v>0</v>
      </c>
      <c r="I1209" s="19">
        <v>0</v>
      </c>
      <c r="J1209" s="19">
        <v>0</v>
      </c>
      <c r="K1209" s="19">
        <v>0</v>
      </c>
      <c r="L1209" s="19">
        <v>0</v>
      </c>
      <c r="M1209" s="19">
        <v>0</v>
      </c>
      <c r="N1209" s="19">
        <v>0</v>
      </c>
      <c r="O1209" s="19">
        <v>0</v>
      </c>
      <c r="P1209" s="19">
        <v>0</v>
      </c>
      <c r="Q1209" s="19">
        <v>0</v>
      </c>
      <c r="R1209" s="19">
        <v>0</v>
      </c>
      <c r="S1209" s="19">
        <v>0</v>
      </c>
      <c r="T1209" s="19">
        <v>0</v>
      </c>
      <c r="U1209" s="19">
        <v>0</v>
      </c>
      <c r="V1209" s="19">
        <v>0</v>
      </c>
      <c r="W1209" s="19">
        <v>0</v>
      </c>
      <c r="X1209" s="19">
        <v>0</v>
      </c>
      <c r="Y1209" s="19">
        <v>0</v>
      </c>
      <c r="Z1209" s="19">
        <v>0</v>
      </c>
      <c r="AA1209" s="19">
        <v>0</v>
      </c>
      <c r="AB1209" s="19">
        <v>0</v>
      </c>
      <c r="AC1209" s="19">
        <v>0</v>
      </c>
      <c r="AD1209" s="19">
        <v>0</v>
      </c>
      <c r="AE1209" s="19">
        <v>0</v>
      </c>
      <c r="AF1209" s="19">
        <v>0</v>
      </c>
      <c r="AG1209" s="19">
        <v>0</v>
      </c>
      <c r="AH1209" s="19">
        <v>0</v>
      </c>
      <c r="AI1209" s="19">
        <v>0</v>
      </c>
      <c r="AJ1209" s="19">
        <v>0</v>
      </c>
      <c r="AK1209" s="19">
        <v>0</v>
      </c>
      <c r="AL1209" s="19">
        <v>0</v>
      </c>
      <c r="AM1209" s="19">
        <v>0</v>
      </c>
      <c r="AN1209" s="19">
        <v>0</v>
      </c>
      <c r="AO1209" s="19">
        <v>0</v>
      </c>
      <c r="AP1209" s="19">
        <v>0</v>
      </c>
    </row>
    <row r="1210" spans="1:42" hidden="1">
      <c r="A1210" s="15" t="s">
        <v>1028</v>
      </c>
      <c r="B1210" s="16" t="s">
        <v>1029</v>
      </c>
      <c r="C1210" s="17" t="s">
        <v>212</v>
      </c>
      <c r="D1210" s="17" t="s">
        <v>224</v>
      </c>
      <c r="E1210" s="17" t="s">
        <v>1053</v>
      </c>
      <c r="F1210" s="18" t="s">
        <v>1151</v>
      </c>
      <c r="G1210" s="19">
        <v>0</v>
      </c>
      <c r="H1210" s="19">
        <v>0</v>
      </c>
      <c r="I1210" s="19">
        <v>0</v>
      </c>
      <c r="J1210" s="19">
        <v>0</v>
      </c>
      <c r="K1210" s="19">
        <v>0</v>
      </c>
      <c r="L1210" s="19">
        <v>0</v>
      </c>
      <c r="M1210" s="19">
        <v>0</v>
      </c>
      <c r="N1210" s="19">
        <v>0</v>
      </c>
      <c r="O1210" s="19">
        <v>0</v>
      </c>
      <c r="P1210" s="19">
        <v>0</v>
      </c>
      <c r="Q1210" s="19">
        <v>0</v>
      </c>
      <c r="R1210" s="19">
        <v>0</v>
      </c>
      <c r="S1210" s="19">
        <v>0</v>
      </c>
      <c r="T1210" s="19">
        <v>0</v>
      </c>
      <c r="U1210" s="19">
        <v>0</v>
      </c>
      <c r="V1210" s="19">
        <v>0</v>
      </c>
      <c r="W1210" s="19">
        <v>0</v>
      </c>
      <c r="X1210" s="19">
        <v>0</v>
      </c>
      <c r="Y1210" s="19">
        <v>0</v>
      </c>
      <c r="Z1210" s="19">
        <v>0</v>
      </c>
      <c r="AA1210" s="19">
        <v>0</v>
      </c>
      <c r="AB1210" s="19">
        <v>0</v>
      </c>
      <c r="AC1210" s="19">
        <v>0</v>
      </c>
      <c r="AD1210" s="19">
        <v>0</v>
      </c>
      <c r="AE1210" s="19">
        <v>0</v>
      </c>
      <c r="AF1210" s="19">
        <v>0</v>
      </c>
      <c r="AG1210" s="19">
        <v>0</v>
      </c>
      <c r="AH1210" s="19">
        <v>0</v>
      </c>
      <c r="AI1210" s="19">
        <v>0</v>
      </c>
      <c r="AJ1210" s="19">
        <v>0</v>
      </c>
      <c r="AK1210" s="19">
        <v>0</v>
      </c>
      <c r="AL1210" s="19">
        <v>0</v>
      </c>
      <c r="AM1210" s="19">
        <v>0</v>
      </c>
      <c r="AN1210" s="19">
        <v>0</v>
      </c>
      <c r="AO1210" s="19">
        <v>0</v>
      </c>
      <c r="AP1210" s="19">
        <v>0</v>
      </c>
    </row>
    <row r="1211" spans="1:42" hidden="1">
      <c r="A1211" s="15" t="s">
        <v>1028</v>
      </c>
      <c r="B1211" s="16" t="s">
        <v>1029</v>
      </c>
      <c r="C1211" s="17" t="s">
        <v>212</v>
      </c>
      <c r="D1211" s="17" t="s">
        <v>224</v>
      </c>
      <c r="E1211" s="17" t="s">
        <v>1053</v>
      </c>
      <c r="F1211" s="18" t="s">
        <v>1060</v>
      </c>
      <c r="G1211" s="19">
        <v>0</v>
      </c>
      <c r="H1211" s="19">
        <v>0</v>
      </c>
      <c r="I1211" s="19">
        <v>0</v>
      </c>
      <c r="J1211" s="19">
        <v>0</v>
      </c>
      <c r="K1211" s="19">
        <v>0</v>
      </c>
      <c r="L1211" s="19">
        <v>0</v>
      </c>
      <c r="M1211" s="19">
        <v>0</v>
      </c>
      <c r="N1211" s="19">
        <v>0</v>
      </c>
      <c r="O1211" s="19">
        <v>0</v>
      </c>
      <c r="P1211" s="19">
        <v>0</v>
      </c>
      <c r="Q1211" s="19">
        <v>0</v>
      </c>
      <c r="R1211" s="19">
        <v>0</v>
      </c>
      <c r="S1211" s="19">
        <v>0</v>
      </c>
      <c r="T1211" s="19">
        <v>0</v>
      </c>
      <c r="U1211" s="19">
        <v>0</v>
      </c>
      <c r="V1211" s="19">
        <v>0</v>
      </c>
      <c r="W1211" s="19">
        <v>0</v>
      </c>
      <c r="X1211" s="19">
        <v>0</v>
      </c>
      <c r="Y1211" s="19">
        <v>0</v>
      </c>
      <c r="Z1211" s="19">
        <v>0</v>
      </c>
      <c r="AA1211" s="19">
        <v>0</v>
      </c>
      <c r="AB1211" s="19">
        <v>0</v>
      </c>
      <c r="AC1211" s="19">
        <v>0</v>
      </c>
      <c r="AD1211" s="19">
        <v>0</v>
      </c>
      <c r="AE1211" s="19">
        <v>0</v>
      </c>
      <c r="AF1211" s="19">
        <v>0</v>
      </c>
      <c r="AG1211" s="19">
        <v>0</v>
      </c>
      <c r="AH1211" s="19">
        <v>0</v>
      </c>
      <c r="AI1211" s="19">
        <v>0</v>
      </c>
      <c r="AJ1211" s="19">
        <v>0</v>
      </c>
      <c r="AK1211" s="19">
        <v>0</v>
      </c>
      <c r="AL1211" s="19">
        <v>0</v>
      </c>
      <c r="AM1211" s="19">
        <v>0</v>
      </c>
      <c r="AN1211" s="19">
        <v>0</v>
      </c>
      <c r="AO1211" s="19">
        <v>0</v>
      </c>
      <c r="AP1211" s="19">
        <v>0</v>
      </c>
    </row>
    <row r="1212" spans="1:42" hidden="1">
      <c r="A1212" s="15" t="s">
        <v>1028</v>
      </c>
      <c r="B1212" s="16" t="s">
        <v>1029</v>
      </c>
      <c r="C1212" s="17" t="s">
        <v>212</v>
      </c>
      <c r="D1212" s="17" t="s">
        <v>224</v>
      </c>
      <c r="E1212" s="17" t="s">
        <v>1053</v>
      </c>
      <c r="F1212" s="18" t="s">
        <v>1061</v>
      </c>
      <c r="G1212" s="19">
        <v>0</v>
      </c>
      <c r="H1212" s="19">
        <v>0</v>
      </c>
      <c r="I1212" s="19">
        <v>0</v>
      </c>
      <c r="J1212" s="19">
        <v>0</v>
      </c>
      <c r="K1212" s="19">
        <v>0</v>
      </c>
      <c r="L1212" s="19">
        <v>0</v>
      </c>
      <c r="M1212" s="19">
        <v>0</v>
      </c>
      <c r="N1212" s="19">
        <v>0</v>
      </c>
      <c r="O1212" s="19">
        <v>0</v>
      </c>
      <c r="P1212" s="19">
        <v>0</v>
      </c>
      <c r="Q1212" s="19">
        <v>0</v>
      </c>
      <c r="R1212" s="19">
        <v>0</v>
      </c>
      <c r="S1212" s="19">
        <v>0</v>
      </c>
      <c r="T1212" s="19">
        <v>0</v>
      </c>
      <c r="U1212" s="19">
        <v>0</v>
      </c>
      <c r="V1212" s="19">
        <v>0</v>
      </c>
      <c r="W1212" s="19">
        <v>0</v>
      </c>
      <c r="X1212" s="19">
        <v>0</v>
      </c>
      <c r="Y1212" s="19">
        <v>0</v>
      </c>
      <c r="Z1212" s="19">
        <v>0</v>
      </c>
      <c r="AA1212" s="19">
        <v>0</v>
      </c>
      <c r="AB1212" s="19">
        <v>0</v>
      </c>
      <c r="AC1212" s="19">
        <v>0</v>
      </c>
      <c r="AD1212" s="19">
        <v>0</v>
      </c>
      <c r="AE1212" s="19">
        <v>0</v>
      </c>
      <c r="AF1212" s="19">
        <v>0</v>
      </c>
      <c r="AG1212" s="19">
        <v>0</v>
      </c>
      <c r="AH1212" s="19">
        <v>0</v>
      </c>
      <c r="AI1212" s="19">
        <v>0</v>
      </c>
      <c r="AJ1212" s="19">
        <v>0</v>
      </c>
      <c r="AK1212" s="19">
        <v>0</v>
      </c>
      <c r="AL1212" s="19">
        <v>0</v>
      </c>
      <c r="AM1212" s="19">
        <v>0</v>
      </c>
      <c r="AN1212" s="19">
        <v>0</v>
      </c>
      <c r="AO1212" s="19">
        <v>0</v>
      </c>
      <c r="AP1212" s="19">
        <v>0</v>
      </c>
    </row>
    <row r="1213" spans="1:42" hidden="1">
      <c r="A1213" s="15" t="s">
        <v>1028</v>
      </c>
      <c r="B1213" s="16" t="s">
        <v>1029</v>
      </c>
      <c r="C1213" s="17" t="s">
        <v>212</v>
      </c>
      <c r="D1213" s="17" t="s">
        <v>224</v>
      </c>
      <c r="E1213" s="17" t="s">
        <v>1053</v>
      </c>
      <c r="F1213" s="18" t="s">
        <v>1152</v>
      </c>
      <c r="G1213" s="19">
        <v>0</v>
      </c>
      <c r="H1213" s="19">
        <v>0</v>
      </c>
      <c r="I1213" s="19">
        <v>0</v>
      </c>
      <c r="J1213" s="19">
        <v>0</v>
      </c>
      <c r="K1213" s="19">
        <v>0</v>
      </c>
      <c r="L1213" s="19">
        <v>0</v>
      </c>
      <c r="M1213" s="19">
        <v>0</v>
      </c>
      <c r="N1213" s="19">
        <v>0</v>
      </c>
      <c r="O1213" s="19">
        <v>0</v>
      </c>
      <c r="P1213" s="19">
        <v>0</v>
      </c>
      <c r="Q1213" s="19">
        <v>0</v>
      </c>
      <c r="R1213" s="19">
        <v>0</v>
      </c>
      <c r="S1213" s="19">
        <v>0</v>
      </c>
      <c r="T1213" s="19">
        <v>0</v>
      </c>
      <c r="U1213" s="19">
        <v>0</v>
      </c>
      <c r="V1213" s="19">
        <v>0</v>
      </c>
      <c r="W1213" s="19">
        <v>0</v>
      </c>
      <c r="X1213" s="19">
        <v>0</v>
      </c>
      <c r="Y1213" s="19">
        <v>0</v>
      </c>
      <c r="Z1213" s="19">
        <v>0</v>
      </c>
      <c r="AA1213" s="19">
        <v>0</v>
      </c>
      <c r="AB1213" s="19">
        <v>0</v>
      </c>
      <c r="AC1213" s="19">
        <v>0</v>
      </c>
      <c r="AD1213" s="19">
        <v>0</v>
      </c>
      <c r="AE1213" s="19">
        <v>0</v>
      </c>
      <c r="AF1213" s="19">
        <v>0</v>
      </c>
      <c r="AG1213" s="19">
        <v>0</v>
      </c>
      <c r="AH1213" s="19">
        <v>0</v>
      </c>
      <c r="AI1213" s="19">
        <v>0</v>
      </c>
      <c r="AJ1213" s="19">
        <v>0</v>
      </c>
      <c r="AK1213" s="19">
        <v>0</v>
      </c>
      <c r="AL1213" s="19">
        <v>0</v>
      </c>
      <c r="AM1213" s="19">
        <v>0</v>
      </c>
      <c r="AN1213" s="19">
        <v>0</v>
      </c>
      <c r="AO1213" s="19">
        <v>0</v>
      </c>
      <c r="AP1213" s="19">
        <v>0</v>
      </c>
    </row>
    <row r="1214" spans="1:42" hidden="1">
      <c r="A1214" s="15" t="s">
        <v>1028</v>
      </c>
      <c r="B1214" s="16" t="s">
        <v>1029</v>
      </c>
      <c r="C1214" s="17" t="s">
        <v>212</v>
      </c>
      <c r="D1214" s="17" t="s">
        <v>224</v>
      </c>
      <c r="E1214" s="17" t="s">
        <v>1053</v>
      </c>
      <c r="F1214" s="18" t="s">
        <v>1153</v>
      </c>
      <c r="G1214" s="19">
        <v>0</v>
      </c>
      <c r="H1214" s="19">
        <v>0</v>
      </c>
      <c r="I1214" s="19">
        <v>0</v>
      </c>
      <c r="J1214" s="19">
        <v>0</v>
      </c>
      <c r="K1214" s="19">
        <v>0</v>
      </c>
      <c r="L1214" s="19">
        <v>0</v>
      </c>
      <c r="M1214" s="19">
        <v>0</v>
      </c>
      <c r="N1214" s="19">
        <v>0</v>
      </c>
      <c r="O1214" s="19">
        <v>0</v>
      </c>
      <c r="P1214" s="19">
        <v>0</v>
      </c>
      <c r="Q1214" s="19">
        <v>0</v>
      </c>
      <c r="R1214" s="19">
        <v>0</v>
      </c>
      <c r="S1214" s="19">
        <v>0</v>
      </c>
      <c r="T1214" s="19">
        <v>0</v>
      </c>
      <c r="U1214" s="19">
        <v>0</v>
      </c>
      <c r="V1214" s="19">
        <v>0</v>
      </c>
      <c r="W1214" s="19">
        <v>0</v>
      </c>
      <c r="X1214" s="19">
        <v>0</v>
      </c>
      <c r="Y1214" s="19">
        <v>0</v>
      </c>
      <c r="Z1214" s="19">
        <v>0</v>
      </c>
      <c r="AA1214" s="19">
        <v>0</v>
      </c>
      <c r="AB1214" s="19">
        <v>0</v>
      </c>
      <c r="AC1214" s="19">
        <v>0</v>
      </c>
      <c r="AD1214" s="19">
        <v>0</v>
      </c>
      <c r="AE1214" s="19">
        <v>0</v>
      </c>
      <c r="AF1214" s="19">
        <v>0</v>
      </c>
      <c r="AG1214" s="19">
        <v>0</v>
      </c>
      <c r="AH1214" s="19">
        <v>0</v>
      </c>
      <c r="AI1214" s="19">
        <v>0</v>
      </c>
      <c r="AJ1214" s="19">
        <v>0</v>
      </c>
      <c r="AK1214" s="19">
        <v>0</v>
      </c>
      <c r="AL1214" s="19">
        <v>0</v>
      </c>
      <c r="AM1214" s="19">
        <v>0</v>
      </c>
      <c r="AN1214" s="19">
        <v>0</v>
      </c>
      <c r="AO1214" s="19">
        <v>0</v>
      </c>
      <c r="AP1214" s="19">
        <v>0</v>
      </c>
    </row>
    <row r="1215" spans="1:42" hidden="1">
      <c r="A1215" s="15" t="s">
        <v>1028</v>
      </c>
      <c r="B1215" s="16" t="s">
        <v>1029</v>
      </c>
      <c r="C1215" s="17" t="s">
        <v>212</v>
      </c>
      <c r="D1215" s="17" t="s">
        <v>224</v>
      </c>
      <c r="E1215" s="17" t="s">
        <v>1053</v>
      </c>
      <c r="F1215" s="18" t="s">
        <v>1154</v>
      </c>
      <c r="G1215" s="19">
        <v>0</v>
      </c>
      <c r="H1215" s="19">
        <v>0</v>
      </c>
      <c r="I1215" s="19">
        <v>0</v>
      </c>
      <c r="J1215" s="19">
        <v>0</v>
      </c>
      <c r="K1215" s="19">
        <v>0</v>
      </c>
      <c r="L1215" s="19">
        <v>0</v>
      </c>
      <c r="M1215" s="19">
        <v>0</v>
      </c>
      <c r="N1215" s="19">
        <v>0</v>
      </c>
      <c r="O1215" s="19">
        <v>0</v>
      </c>
      <c r="P1215" s="19">
        <v>0</v>
      </c>
      <c r="Q1215" s="19">
        <v>0</v>
      </c>
      <c r="R1215" s="19">
        <v>0</v>
      </c>
      <c r="S1215" s="19">
        <v>0</v>
      </c>
      <c r="T1215" s="19">
        <v>0</v>
      </c>
      <c r="U1215" s="19">
        <v>0</v>
      </c>
      <c r="V1215" s="19">
        <v>0</v>
      </c>
      <c r="W1215" s="19">
        <v>0</v>
      </c>
      <c r="X1215" s="19">
        <v>0</v>
      </c>
      <c r="Y1215" s="19">
        <v>0</v>
      </c>
      <c r="Z1215" s="19">
        <v>0</v>
      </c>
      <c r="AA1215" s="19">
        <v>0</v>
      </c>
      <c r="AB1215" s="19">
        <v>0</v>
      </c>
      <c r="AC1215" s="19">
        <v>0</v>
      </c>
      <c r="AD1215" s="19">
        <v>0</v>
      </c>
      <c r="AE1215" s="19">
        <v>0</v>
      </c>
      <c r="AF1215" s="19">
        <v>0</v>
      </c>
      <c r="AG1215" s="19">
        <v>0</v>
      </c>
      <c r="AH1215" s="19">
        <v>0</v>
      </c>
      <c r="AI1215" s="19">
        <v>0</v>
      </c>
      <c r="AJ1215" s="19">
        <v>0</v>
      </c>
      <c r="AK1215" s="19">
        <v>0</v>
      </c>
      <c r="AL1215" s="19">
        <v>0</v>
      </c>
      <c r="AM1215" s="19">
        <v>0</v>
      </c>
      <c r="AN1215" s="19">
        <v>0</v>
      </c>
      <c r="AO1215" s="19">
        <v>0</v>
      </c>
      <c r="AP1215" s="19">
        <v>0</v>
      </c>
    </row>
    <row r="1216" spans="1:42" hidden="1">
      <c r="A1216" s="15" t="s">
        <v>1028</v>
      </c>
      <c r="B1216" s="16" t="s">
        <v>1029</v>
      </c>
      <c r="C1216" s="17" t="s">
        <v>212</v>
      </c>
      <c r="D1216" s="17" t="s">
        <v>224</v>
      </c>
      <c r="E1216" s="17" t="s">
        <v>1053</v>
      </c>
      <c r="F1216" s="18" t="s">
        <v>1155</v>
      </c>
      <c r="G1216" s="19">
        <v>0</v>
      </c>
      <c r="H1216" s="19">
        <v>0</v>
      </c>
      <c r="I1216" s="19">
        <v>0</v>
      </c>
      <c r="J1216" s="19">
        <v>0</v>
      </c>
      <c r="K1216" s="19">
        <v>0</v>
      </c>
      <c r="L1216" s="19">
        <v>0</v>
      </c>
      <c r="M1216" s="19">
        <v>0</v>
      </c>
      <c r="N1216" s="19">
        <v>0</v>
      </c>
      <c r="O1216" s="19">
        <v>0</v>
      </c>
      <c r="P1216" s="19">
        <v>0</v>
      </c>
      <c r="Q1216" s="19">
        <v>0</v>
      </c>
      <c r="R1216" s="19">
        <v>0</v>
      </c>
      <c r="S1216" s="19">
        <v>0</v>
      </c>
      <c r="T1216" s="19">
        <v>0</v>
      </c>
      <c r="U1216" s="19">
        <v>0</v>
      </c>
      <c r="V1216" s="19">
        <v>0</v>
      </c>
      <c r="W1216" s="19">
        <v>0</v>
      </c>
      <c r="X1216" s="19">
        <v>0</v>
      </c>
      <c r="Y1216" s="19">
        <v>0</v>
      </c>
      <c r="Z1216" s="19">
        <v>0</v>
      </c>
      <c r="AA1216" s="19">
        <v>0</v>
      </c>
      <c r="AB1216" s="19">
        <v>0</v>
      </c>
      <c r="AC1216" s="19">
        <v>0</v>
      </c>
      <c r="AD1216" s="19">
        <v>0</v>
      </c>
      <c r="AE1216" s="19">
        <v>0</v>
      </c>
      <c r="AF1216" s="19">
        <v>0</v>
      </c>
      <c r="AG1216" s="19">
        <v>0</v>
      </c>
      <c r="AH1216" s="19">
        <v>0</v>
      </c>
      <c r="AI1216" s="19">
        <v>0</v>
      </c>
      <c r="AJ1216" s="19">
        <v>0</v>
      </c>
      <c r="AK1216" s="19">
        <v>0</v>
      </c>
      <c r="AL1216" s="19">
        <v>0</v>
      </c>
      <c r="AM1216" s="19">
        <v>0</v>
      </c>
      <c r="AN1216" s="19">
        <v>0</v>
      </c>
      <c r="AO1216" s="19">
        <v>0</v>
      </c>
      <c r="AP1216" s="19">
        <v>0</v>
      </c>
    </row>
    <row r="1217" spans="1:42" hidden="1">
      <c r="A1217" s="15" t="s">
        <v>1028</v>
      </c>
      <c r="B1217" s="16" t="s">
        <v>1029</v>
      </c>
      <c r="C1217" s="17" t="s">
        <v>212</v>
      </c>
      <c r="D1217" s="17" t="s">
        <v>224</v>
      </c>
      <c r="E1217" s="17" t="s">
        <v>1053</v>
      </c>
      <c r="F1217" s="18" t="s">
        <v>1156</v>
      </c>
      <c r="G1217" s="19">
        <v>0</v>
      </c>
      <c r="H1217" s="19">
        <v>0</v>
      </c>
      <c r="I1217" s="19">
        <v>0</v>
      </c>
      <c r="J1217" s="19">
        <v>0</v>
      </c>
      <c r="K1217" s="19">
        <v>0</v>
      </c>
      <c r="L1217" s="19">
        <v>0</v>
      </c>
      <c r="M1217" s="19">
        <v>0</v>
      </c>
      <c r="N1217" s="19">
        <v>0</v>
      </c>
      <c r="O1217" s="19">
        <v>0</v>
      </c>
      <c r="P1217" s="19">
        <v>0</v>
      </c>
      <c r="Q1217" s="19">
        <v>0</v>
      </c>
      <c r="R1217" s="19">
        <v>0</v>
      </c>
      <c r="S1217" s="19">
        <v>0</v>
      </c>
      <c r="T1217" s="19">
        <v>0</v>
      </c>
      <c r="U1217" s="19">
        <v>0</v>
      </c>
      <c r="V1217" s="19">
        <v>0</v>
      </c>
      <c r="W1217" s="19">
        <v>0</v>
      </c>
      <c r="X1217" s="19">
        <v>0</v>
      </c>
      <c r="Y1217" s="19">
        <v>0</v>
      </c>
      <c r="Z1217" s="19">
        <v>0</v>
      </c>
      <c r="AA1217" s="19">
        <v>0</v>
      </c>
      <c r="AB1217" s="19">
        <v>0</v>
      </c>
      <c r="AC1217" s="19">
        <v>0</v>
      </c>
      <c r="AD1217" s="19">
        <v>0</v>
      </c>
      <c r="AE1217" s="19">
        <v>0</v>
      </c>
      <c r="AF1217" s="19">
        <v>0</v>
      </c>
      <c r="AG1217" s="19">
        <v>0</v>
      </c>
      <c r="AH1217" s="19">
        <v>0</v>
      </c>
      <c r="AI1217" s="19">
        <v>0</v>
      </c>
      <c r="AJ1217" s="19">
        <v>0</v>
      </c>
      <c r="AK1217" s="19">
        <v>0</v>
      </c>
      <c r="AL1217" s="19">
        <v>0</v>
      </c>
      <c r="AM1217" s="19">
        <v>0</v>
      </c>
      <c r="AN1217" s="19">
        <v>0</v>
      </c>
      <c r="AO1217" s="19">
        <v>0</v>
      </c>
      <c r="AP1217" s="19">
        <v>0</v>
      </c>
    </row>
    <row r="1218" spans="1:42" hidden="1">
      <c r="A1218" s="15" t="s">
        <v>1028</v>
      </c>
      <c r="B1218" s="16" t="s">
        <v>1029</v>
      </c>
      <c r="C1218" s="17" t="s">
        <v>212</v>
      </c>
      <c r="D1218" s="17" t="s">
        <v>224</v>
      </c>
      <c r="E1218" s="17" t="s">
        <v>1053</v>
      </c>
      <c r="F1218" s="18" t="s">
        <v>1157</v>
      </c>
      <c r="G1218" s="19">
        <v>0</v>
      </c>
      <c r="H1218" s="19">
        <v>0</v>
      </c>
      <c r="I1218" s="19">
        <v>0</v>
      </c>
      <c r="J1218" s="19">
        <v>0</v>
      </c>
      <c r="K1218" s="19">
        <v>0</v>
      </c>
      <c r="L1218" s="19">
        <v>0</v>
      </c>
      <c r="M1218" s="19">
        <v>0</v>
      </c>
      <c r="N1218" s="19">
        <v>0</v>
      </c>
      <c r="O1218" s="19">
        <v>0</v>
      </c>
      <c r="P1218" s="19">
        <v>0</v>
      </c>
      <c r="Q1218" s="19">
        <v>0</v>
      </c>
      <c r="R1218" s="19">
        <v>0</v>
      </c>
      <c r="S1218" s="19">
        <v>0</v>
      </c>
      <c r="T1218" s="19">
        <v>0</v>
      </c>
      <c r="U1218" s="19">
        <v>0</v>
      </c>
      <c r="V1218" s="19">
        <v>0</v>
      </c>
      <c r="W1218" s="19">
        <v>0</v>
      </c>
      <c r="X1218" s="19">
        <v>0</v>
      </c>
      <c r="Y1218" s="19">
        <v>0</v>
      </c>
      <c r="Z1218" s="19">
        <v>0</v>
      </c>
      <c r="AA1218" s="19">
        <v>0</v>
      </c>
      <c r="AB1218" s="19">
        <v>0</v>
      </c>
      <c r="AC1218" s="19">
        <v>0</v>
      </c>
      <c r="AD1218" s="19">
        <v>0</v>
      </c>
      <c r="AE1218" s="19">
        <v>0</v>
      </c>
      <c r="AF1218" s="19">
        <v>0</v>
      </c>
      <c r="AG1218" s="19">
        <v>0</v>
      </c>
      <c r="AH1218" s="19">
        <v>0</v>
      </c>
      <c r="AI1218" s="19">
        <v>0</v>
      </c>
      <c r="AJ1218" s="19">
        <v>0</v>
      </c>
      <c r="AK1218" s="19">
        <v>0</v>
      </c>
      <c r="AL1218" s="19">
        <v>0</v>
      </c>
      <c r="AM1218" s="19">
        <v>0</v>
      </c>
      <c r="AN1218" s="19">
        <v>0</v>
      </c>
      <c r="AO1218" s="19">
        <v>0</v>
      </c>
      <c r="AP1218" s="19">
        <v>0</v>
      </c>
    </row>
    <row r="1219" spans="1:42" hidden="1">
      <c r="A1219" s="15" t="s">
        <v>1028</v>
      </c>
      <c r="B1219" s="16" t="s">
        <v>1029</v>
      </c>
      <c r="C1219" s="17" t="s">
        <v>212</v>
      </c>
      <c r="D1219" s="17" t="s">
        <v>224</v>
      </c>
      <c r="E1219" s="17" t="s">
        <v>1053</v>
      </c>
      <c r="F1219" s="18" t="s">
        <v>1158</v>
      </c>
      <c r="G1219" s="19">
        <v>0</v>
      </c>
      <c r="H1219" s="19">
        <v>0</v>
      </c>
      <c r="I1219" s="19">
        <v>0</v>
      </c>
      <c r="J1219" s="19">
        <v>0</v>
      </c>
      <c r="K1219" s="19">
        <v>0</v>
      </c>
      <c r="L1219" s="19">
        <v>0</v>
      </c>
      <c r="M1219" s="19">
        <v>0</v>
      </c>
      <c r="N1219" s="19">
        <v>0</v>
      </c>
      <c r="O1219" s="19">
        <v>0</v>
      </c>
      <c r="P1219" s="19">
        <v>0</v>
      </c>
      <c r="Q1219" s="19">
        <v>0</v>
      </c>
      <c r="R1219" s="19">
        <v>0</v>
      </c>
      <c r="S1219" s="19">
        <v>0</v>
      </c>
      <c r="T1219" s="19">
        <v>0</v>
      </c>
      <c r="U1219" s="19">
        <v>0</v>
      </c>
      <c r="V1219" s="19">
        <v>0</v>
      </c>
      <c r="W1219" s="19">
        <v>0</v>
      </c>
      <c r="X1219" s="19">
        <v>0</v>
      </c>
      <c r="Y1219" s="19">
        <v>0</v>
      </c>
      <c r="Z1219" s="19">
        <v>0</v>
      </c>
      <c r="AA1219" s="19">
        <v>0</v>
      </c>
      <c r="AB1219" s="19">
        <v>0</v>
      </c>
      <c r="AC1219" s="19">
        <v>0</v>
      </c>
      <c r="AD1219" s="19">
        <v>0</v>
      </c>
      <c r="AE1219" s="19">
        <v>0</v>
      </c>
      <c r="AF1219" s="19">
        <v>0</v>
      </c>
      <c r="AG1219" s="19">
        <v>0</v>
      </c>
      <c r="AH1219" s="19">
        <v>0</v>
      </c>
      <c r="AI1219" s="19">
        <v>0</v>
      </c>
      <c r="AJ1219" s="19">
        <v>0</v>
      </c>
      <c r="AK1219" s="19">
        <v>0</v>
      </c>
      <c r="AL1219" s="19">
        <v>0</v>
      </c>
      <c r="AM1219" s="19">
        <v>0</v>
      </c>
      <c r="AN1219" s="19">
        <v>0</v>
      </c>
      <c r="AO1219" s="19">
        <v>0</v>
      </c>
      <c r="AP1219" s="19">
        <v>0</v>
      </c>
    </row>
    <row r="1220" spans="1:42" hidden="1">
      <c r="A1220" s="15" t="s">
        <v>1028</v>
      </c>
      <c r="B1220" s="16" t="s">
        <v>1029</v>
      </c>
      <c r="C1220" s="17" t="s">
        <v>212</v>
      </c>
      <c r="D1220" s="17" t="s">
        <v>224</v>
      </c>
      <c r="E1220" s="17" t="s">
        <v>1053</v>
      </c>
      <c r="F1220" s="18" t="s">
        <v>1159</v>
      </c>
      <c r="G1220" s="19">
        <v>0</v>
      </c>
      <c r="H1220" s="19">
        <v>0</v>
      </c>
      <c r="I1220" s="19">
        <v>0</v>
      </c>
      <c r="J1220" s="19">
        <v>0</v>
      </c>
      <c r="K1220" s="19">
        <v>0</v>
      </c>
      <c r="L1220" s="19">
        <v>0</v>
      </c>
      <c r="M1220" s="19">
        <v>0</v>
      </c>
      <c r="N1220" s="19">
        <v>0</v>
      </c>
      <c r="O1220" s="19">
        <v>0</v>
      </c>
      <c r="P1220" s="19">
        <v>0</v>
      </c>
      <c r="Q1220" s="19">
        <v>0</v>
      </c>
      <c r="R1220" s="19">
        <v>0</v>
      </c>
      <c r="S1220" s="19">
        <v>0</v>
      </c>
      <c r="T1220" s="19">
        <v>0</v>
      </c>
      <c r="U1220" s="19">
        <v>0</v>
      </c>
      <c r="V1220" s="19">
        <v>0</v>
      </c>
      <c r="W1220" s="19">
        <v>0</v>
      </c>
      <c r="X1220" s="19">
        <v>0</v>
      </c>
      <c r="Y1220" s="19">
        <v>0</v>
      </c>
      <c r="Z1220" s="19">
        <v>0</v>
      </c>
      <c r="AA1220" s="19">
        <v>0</v>
      </c>
      <c r="AB1220" s="19">
        <v>0</v>
      </c>
      <c r="AC1220" s="19">
        <v>0</v>
      </c>
      <c r="AD1220" s="19">
        <v>0</v>
      </c>
      <c r="AE1220" s="19">
        <v>0</v>
      </c>
      <c r="AF1220" s="19">
        <v>0</v>
      </c>
      <c r="AG1220" s="19">
        <v>0</v>
      </c>
      <c r="AH1220" s="19">
        <v>0</v>
      </c>
      <c r="AI1220" s="19">
        <v>0</v>
      </c>
      <c r="AJ1220" s="19">
        <v>0</v>
      </c>
      <c r="AK1220" s="19">
        <v>0</v>
      </c>
      <c r="AL1220" s="19">
        <v>0</v>
      </c>
      <c r="AM1220" s="19">
        <v>0</v>
      </c>
      <c r="AN1220" s="19">
        <v>0</v>
      </c>
      <c r="AO1220" s="19">
        <v>0</v>
      </c>
      <c r="AP1220" s="19">
        <v>0</v>
      </c>
    </row>
    <row r="1221" spans="1:42" hidden="1">
      <c r="A1221" s="15" t="s">
        <v>1028</v>
      </c>
      <c r="B1221" s="16" t="s">
        <v>1029</v>
      </c>
      <c r="C1221" s="17" t="s">
        <v>212</v>
      </c>
      <c r="D1221" s="17" t="s">
        <v>224</v>
      </c>
      <c r="E1221" s="17" t="s">
        <v>1053</v>
      </c>
      <c r="F1221" s="18" t="s">
        <v>1062</v>
      </c>
      <c r="G1221" s="19">
        <v>0</v>
      </c>
      <c r="H1221" s="19">
        <v>0</v>
      </c>
      <c r="I1221" s="19">
        <v>0</v>
      </c>
      <c r="J1221" s="19">
        <v>0</v>
      </c>
      <c r="K1221" s="19">
        <v>0</v>
      </c>
      <c r="L1221" s="19">
        <v>0</v>
      </c>
      <c r="M1221" s="19">
        <v>0</v>
      </c>
      <c r="N1221" s="19">
        <v>0</v>
      </c>
      <c r="O1221" s="19">
        <v>0</v>
      </c>
      <c r="P1221" s="19">
        <v>0</v>
      </c>
      <c r="Q1221" s="19">
        <v>0</v>
      </c>
      <c r="R1221" s="19">
        <v>0</v>
      </c>
      <c r="S1221" s="19">
        <v>0</v>
      </c>
      <c r="T1221" s="19">
        <v>0</v>
      </c>
      <c r="U1221" s="19">
        <v>0</v>
      </c>
      <c r="V1221" s="19">
        <v>0</v>
      </c>
      <c r="W1221" s="19">
        <v>0</v>
      </c>
      <c r="X1221" s="19">
        <v>0</v>
      </c>
      <c r="Y1221" s="19">
        <v>0</v>
      </c>
      <c r="Z1221" s="19">
        <v>0</v>
      </c>
      <c r="AA1221" s="19">
        <v>0</v>
      </c>
      <c r="AB1221" s="19">
        <v>0</v>
      </c>
      <c r="AC1221" s="19">
        <v>0</v>
      </c>
      <c r="AD1221" s="19">
        <v>0</v>
      </c>
      <c r="AE1221" s="19">
        <v>0</v>
      </c>
      <c r="AF1221" s="19">
        <v>0</v>
      </c>
      <c r="AG1221" s="19">
        <v>0</v>
      </c>
      <c r="AH1221" s="19">
        <v>0</v>
      </c>
      <c r="AI1221" s="19">
        <v>0</v>
      </c>
      <c r="AJ1221" s="19">
        <v>0</v>
      </c>
      <c r="AK1221" s="19">
        <v>0</v>
      </c>
      <c r="AL1221" s="19">
        <v>0</v>
      </c>
      <c r="AM1221" s="19">
        <v>0</v>
      </c>
      <c r="AN1221" s="19">
        <v>0</v>
      </c>
      <c r="AO1221" s="19">
        <v>0</v>
      </c>
      <c r="AP1221" s="19">
        <v>0</v>
      </c>
    </row>
    <row r="1222" spans="1:42" hidden="1">
      <c r="A1222" s="15" t="s">
        <v>1028</v>
      </c>
      <c r="B1222" s="16" t="s">
        <v>1029</v>
      </c>
      <c r="C1222" s="17" t="s">
        <v>212</v>
      </c>
      <c r="D1222" s="17" t="s">
        <v>224</v>
      </c>
      <c r="E1222" s="17" t="s">
        <v>1053</v>
      </c>
      <c r="F1222" s="18" t="s">
        <v>1160</v>
      </c>
      <c r="G1222" s="19">
        <v>0</v>
      </c>
      <c r="H1222" s="19">
        <v>0</v>
      </c>
      <c r="I1222" s="19">
        <v>0</v>
      </c>
      <c r="J1222" s="19">
        <v>0</v>
      </c>
      <c r="K1222" s="19">
        <v>0</v>
      </c>
      <c r="L1222" s="19">
        <v>0</v>
      </c>
      <c r="M1222" s="19">
        <v>0</v>
      </c>
      <c r="N1222" s="19">
        <v>0</v>
      </c>
      <c r="O1222" s="19">
        <v>0</v>
      </c>
      <c r="P1222" s="19">
        <v>0</v>
      </c>
      <c r="Q1222" s="19">
        <v>0</v>
      </c>
      <c r="R1222" s="19">
        <v>0</v>
      </c>
      <c r="S1222" s="19">
        <v>0</v>
      </c>
      <c r="T1222" s="19">
        <v>0</v>
      </c>
      <c r="U1222" s="19">
        <v>0</v>
      </c>
      <c r="V1222" s="19">
        <v>0</v>
      </c>
      <c r="W1222" s="19">
        <v>0</v>
      </c>
      <c r="X1222" s="19">
        <v>0</v>
      </c>
      <c r="Y1222" s="19">
        <v>0</v>
      </c>
      <c r="Z1222" s="19">
        <v>0</v>
      </c>
      <c r="AA1222" s="19">
        <v>0</v>
      </c>
      <c r="AB1222" s="19">
        <v>0</v>
      </c>
      <c r="AC1222" s="19">
        <v>0</v>
      </c>
      <c r="AD1222" s="19">
        <v>0</v>
      </c>
      <c r="AE1222" s="19">
        <v>0</v>
      </c>
      <c r="AF1222" s="19">
        <v>0</v>
      </c>
      <c r="AG1222" s="19">
        <v>0</v>
      </c>
      <c r="AH1222" s="19">
        <v>0</v>
      </c>
      <c r="AI1222" s="19">
        <v>0</v>
      </c>
      <c r="AJ1222" s="19">
        <v>0</v>
      </c>
      <c r="AK1222" s="19">
        <v>0</v>
      </c>
      <c r="AL1222" s="19">
        <v>0</v>
      </c>
      <c r="AM1222" s="19">
        <v>0</v>
      </c>
      <c r="AN1222" s="19">
        <v>0</v>
      </c>
      <c r="AO1222" s="19">
        <v>0</v>
      </c>
      <c r="AP1222" s="19">
        <v>0</v>
      </c>
    </row>
    <row r="1223" spans="1:42" hidden="1">
      <c r="A1223" s="15" t="s">
        <v>1028</v>
      </c>
      <c r="B1223" s="16" t="s">
        <v>1029</v>
      </c>
      <c r="C1223" s="17" t="s">
        <v>212</v>
      </c>
      <c r="D1223" s="17" t="s">
        <v>224</v>
      </c>
      <c r="E1223" s="17" t="s">
        <v>1053</v>
      </c>
      <c r="F1223" s="18" t="s">
        <v>1161</v>
      </c>
      <c r="G1223" s="19">
        <v>0</v>
      </c>
      <c r="H1223" s="19">
        <v>0</v>
      </c>
      <c r="I1223" s="19">
        <v>0</v>
      </c>
      <c r="J1223" s="19">
        <v>0</v>
      </c>
      <c r="K1223" s="19">
        <v>0</v>
      </c>
      <c r="L1223" s="19">
        <v>0</v>
      </c>
      <c r="M1223" s="19">
        <v>0</v>
      </c>
      <c r="N1223" s="19">
        <v>0</v>
      </c>
      <c r="O1223" s="19">
        <v>0</v>
      </c>
      <c r="P1223" s="19">
        <v>0</v>
      </c>
      <c r="Q1223" s="19">
        <v>0</v>
      </c>
      <c r="R1223" s="19">
        <v>0</v>
      </c>
      <c r="S1223" s="19">
        <v>0</v>
      </c>
      <c r="T1223" s="19">
        <v>0</v>
      </c>
      <c r="U1223" s="19">
        <v>0</v>
      </c>
      <c r="V1223" s="19">
        <v>0</v>
      </c>
      <c r="W1223" s="19">
        <v>0</v>
      </c>
      <c r="X1223" s="19">
        <v>0</v>
      </c>
      <c r="Y1223" s="19">
        <v>0</v>
      </c>
      <c r="Z1223" s="19">
        <v>0</v>
      </c>
      <c r="AA1223" s="19">
        <v>0</v>
      </c>
      <c r="AB1223" s="19">
        <v>0</v>
      </c>
      <c r="AC1223" s="19">
        <v>0</v>
      </c>
      <c r="AD1223" s="19">
        <v>0</v>
      </c>
      <c r="AE1223" s="19">
        <v>0</v>
      </c>
      <c r="AF1223" s="19">
        <v>0</v>
      </c>
      <c r="AG1223" s="19">
        <v>0</v>
      </c>
      <c r="AH1223" s="19">
        <v>0</v>
      </c>
      <c r="AI1223" s="19">
        <v>0</v>
      </c>
      <c r="AJ1223" s="19">
        <v>0</v>
      </c>
      <c r="AK1223" s="19">
        <v>0</v>
      </c>
      <c r="AL1223" s="19">
        <v>0</v>
      </c>
      <c r="AM1223" s="19">
        <v>0</v>
      </c>
      <c r="AN1223" s="19">
        <v>0</v>
      </c>
      <c r="AO1223" s="19">
        <v>0</v>
      </c>
      <c r="AP1223" s="19">
        <v>0</v>
      </c>
    </row>
    <row r="1224" spans="1:42" hidden="1">
      <c r="A1224" s="15" t="s">
        <v>1028</v>
      </c>
      <c r="B1224" s="16" t="s">
        <v>1029</v>
      </c>
      <c r="C1224" s="17" t="s">
        <v>212</v>
      </c>
      <c r="D1224" s="17" t="s">
        <v>224</v>
      </c>
      <c r="E1224" s="17" t="s">
        <v>1053</v>
      </c>
      <c r="F1224" s="18" t="s">
        <v>1162</v>
      </c>
      <c r="G1224" s="19">
        <v>0</v>
      </c>
      <c r="H1224" s="19">
        <v>0</v>
      </c>
      <c r="I1224" s="19">
        <v>0</v>
      </c>
      <c r="J1224" s="19">
        <v>0</v>
      </c>
      <c r="K1224" s="19">
        <v>0</v>
      </c>
      <c r="L1224" s="19">
        <v>0</v>
      </c>
      <c r="M1224" s="19">
        <v>0</v>
      </c>
      <c r="N1224" s="19">
        <v>0</v>
      </c>
      <c r="O1224" s="19">
        <v>0</v>
      </c>
      <c r="P1224" s="19">
        <v>0</v>
      </c>
      <c r="Q1224" s="19">
        <v>0</v>
      </c>
      <c r="R1224" s="19">
        <v>0</v>
      </c>
      <c r="S1224" s="19">
        <v>0</v>
      </c>
      <c r="T1224" s="19">
        <v>0</v>
      </c>
      <c r="U1224" s="19">
        <v>0</v>
      </c>
      <c r="V1224" s="19">
        <v>0</v>
      </c>
      <c r="W1224" s="19">
        <v>0</v>
      </c>
      <c r="X1224" s="19">
        <v>0</v>
      </c>
      <c r="Y1224" s="19">
        <v>0</v>
      </c>
      <c r="Z1224" s="19">
        <v>0</v>
      </c>
      <c r="AA1224" s="19">
        <v>0</v>
      </c>
      <c r="AB1224" s="19">
        <v>0</v>
      </c>
      <c r="AC1224" s="19">
        <v>0</v>
      </c>
      <c r="AD1224" s="19">
        <v>0</v>
      </c>
      <c r="AE1224" s="19">
        <v>0</v>
      </c>
      <c r="AF1224" s="19">
        <v>0</v>
      </c>
      <c r="AG1224" s="19">
        <v>0</v>
      </c>
      <c r="AH1224" s="19">
        <v>0</v>
      </c>
      <c r="AI1224" s="19">
        <v>0</v>
      </c>
      <c r="AJ1224" s="19">
        <v>0</v>
      </c>
      <c r="AK1224" s="19">
        <v>0</v>
      </c>
      <c r="AL1224" s="19">
        <v>0</v>
      </c>
      <c r="AM1224" s="19">
        <v>0</v>
      </c>
      <c r="AN1224" s="19">
        <v>0</v>
      </c>
      <c r="AO1224" s="19">
        <v>0</v>
      </c>
      <c r="AP1224" s="19">
        <v>0</v>
      </c>
    </row>
    <row r="1225" spans="1:42" hidden="1">
      <c r="A1225" s="15" t="s">
        <v>1028</v>
      </c>
      <c r="B1225" s="16" t="s">
        <v>1029</v>
      </c>
      <c r="C1225" s="17" t="s">
        <v>212</v>
      </c>
      <c r="D1225" s="17" t="s">
        <v>224</v>
      </c>
      <c r="E1225" s="17" t="s">
        <v>1053</v>
      </c>
      <c r="F1225" s="18" t="s">
        <v>1163</v>
      </c>
      <c r="G1225" s="19">
        <v>0</v>
      </c>
      <c r="H1225" s="19">
        <v>0</v>
      </c>
      <c r="I1225" s="19">
        <v>0</v>
      </c>
      <c r="J1225" s="19">
        <v>0</v>
      </c>
      <c r="K1225" s="19">
        <v>0</v>
      </c>
      <c r="L1225" s="19">
        <v>0</v>
      </c>
      <c r="M1225" s="19">
        <v>0</v>
      </c>
      <c r="N1225" s="19">
        <v>0</v>
      </c>
      <c r="O1225" s="19">
        <v>0</v>
      </c>
      <c r="P1225" s="19">
        <v>0</v>
      </c>
      <c r="Q1225" s="19">
        <v>0</v>
      </c>
      <c r="R1225" s="19">
        <v>0</v>
      </c>
      <c r="S1225" s="19">
        <v>0</v>
      </c>
      <c r="T1225" s="19">
        <v>0</v>
      </c>
      <c r="U1225" s="19">
        <v>0</v>
      </c>
      <c r="V1225" s="19">
        <v>0</v>
      </c>
      <c r="W1225" s="19">
        <v>0</v>
      </c>
      <c r="X1225" s="19">
        <v>0</v>
      </c>
      <c r="Y1225" s="19">
        <v>0</v>
      </c>
      <c r="Z1225" s="19">
        <v>0</v>
      </c>
      <c r="AA1225" s="19">
        <v>0</v>
      </c>
      <c r="AB1225" s="19">
        <v>0</v>
      </c>
      <c r="AC1225" s="19">
        <v>0</v>
      </c>
      <c r="AD1225" s="19">
        <v>0</v>
      </c>
      <c r="AE1225" s="19">
        <v>0</v>
      </c>
      <c r="AF1225" s="19">
        <v>0</v>
      </c>
      <c r="AG1225" s="19">
        <v>0</v>
      </c>
      <c r="AH1225" s="19">
        <v>0</v>
      </c>
      <c r="AI1225" s="19">
        <v>0</v>
      </c>
      <c r="AJ1225" s="19">
        <v>0</v>
      </c>
      <c r="AK1225" s="19">
        <v>0</v>
      </c>
      <c r="AL1225" s="19">
        <v>0</v>
      </c>
      <c r="AM1225" s="19">
        <v>0</v>
      </c>
      <c r="AN1225" s="19">
        <v>0</v>
      </c>
      <c r="AO1225" s="19">
        <v>0</v>
      </c>
      <c r="AP1225" s="19">
        <v>0</v>
      </c>
    </row>
    <row r="1226" spans="1:42" hidden="1">
      <c r="A1226" s="15" t="s">
        <v>1028</v>
      </c>
      <c r="B1226" s="16" t="s">
        <v>1029</v>
      </c>
      <c r="C1226" s="17" t="s">
        <v>212</v>
      </c>
      <c r="D1226" s="17" t="s">
        <v>224</v>
      </c>
      <c r="E1226" s="17" t="s">
        <v>1053</v>
      </c>
      <c r="F1226" s="18" t="s">
        <v>1164</v>
      </c>
      <c r="G1226" s="19">
        <v>0</v>
      </c>
      <c r="H1226" s="19">
        <v>0</v>
      </c>
      <c r="I1226" s="19">
        <v>0</v>
      </c>
      <c r="J1226" s="19">
        <v>0</v>
      </c>
      <c r="K1226" s="19">
        <v>0</v>
      </c>
      <c r="L1226" s="19">
        <v>0</v>
      </c>
      <c r="M1226" s="19">
        <v>0</v>
      </c>
      <c r="N1226" s="19">
        <v>0</v>
      </c>
      <c r="O1226" s="19">
        <v>0</v>
      </c>
      <c r="P1226" s="19">
        <v>0</v>
      </c>
      <c r="Q1226" s="19">
        <v>0</v>
      </c>
      <c r="R1226" s="19">
        <v>0</v>
      </c>
      <c r="S1226" s="19">
        <v>0</v>
      </c>
      <c r="T1226" s="19">
        <v>0</v>
      </c>
      <c r="U1226" s="19">
        <v>0</v>
      </c>
      <c r="V1226" s="19">
        <v>0</v>
      </c>
      <c r="W1226" s="19">
        <v>0</v>
      </c>
      <c r="X1226" s="19">
        <v>0</v>
      </c>
      <c r="Y1226" s="19">
        <v>0</v>
      </c>
      <c r="Z1226" s="19">
        <v>0</v>
      </c>
      <c r="AA1226" s="19">
        <v>0</v>
      </c>
      <c r="AB1226" s="19">
        <v>0</v>
      </c>
      <c r="AC1226" s="19">
        <v>0</v>
      </c>
      <c r="AD1226" s="19">
        <v>0</v>
      </c>
      <c r="AE1226" s="19">
        <v>0</v>
      </c>
      <c r="AF1226" s="19">
        <v>0</v>
      </c>
      <c r="AG1226" s="19">
        <v>0</v>
      </c>
      <c r="AH1226" s="19">
        <v>0</v>
      </c>
      <c r="AI1226" s="19">
        <v>0</v>
      </c>
      <c r="AJ1226" s="19">
        <v>0</v>
      </c>
      <c r="AK1226" s="19">
        <v>0</v>
      </c>
      <c r="AL1226" s="19">
        <v>0</v>
      </c>
      <c r="AM1226" s="19">
        <v>0</v>
      </c>
      <c r="AN1226" s="19">
        <v>0</v>
      </c>
      <c r="AO1226" s="19">
        <v>0</v>
      </c>
      <c r="AP1226" s="19">
        <v>0</v>
      </c>
    </row>
    <row r="1227" spans="1:42" hidden="1">
      <c r="A1227" s="15" t="s">
        <v>1028</v>
      </c>
      <c r="B1227" s="16" t="s">
        <v>1029</v>
      </c>
      <c r="C1227" s="17" t="s">
        <v>212</v>
      </c>
      <c r="D1227" s="17" t="s">
        <v>224</v>
      </c>
      <c r="E1227" s="17" t="s">
        <v>1053</v>
      </c>
      <c r="F1227" s="18" t="s">
        <v>1165</v>
      </c>
      <c r="G1227" s="19">
        <v>0</v>
      </c>
      <c r="H1227" s="19">
        <v>0</v>
      </c>
      <c r="I1227" s="19">
        <v>0</v>
      </c>
      <c r="J1227" s="19">
        <v>0</v>
      </c>
      <c r="K1227" s="19">
        <v>0</v>
      </c>
      <c r="L1227" s="19">
        <v>0</v>
      </c>
      <c r="M1227" s="19">
        <v>0</v>
      </c>
      <c r="N1227" s="19">
        <v>0</v>
      </c>
      <c r="O1227" s="19">
        <v>0</v>
      </c>
      <c r="P1227" s="19">
        <v>0</v>
      </c>
      <c r="Q1227" s="19">
        <v>0</v>
      </c>
      <c r="R1227" s="19">
        <v>0</v>
      </c>
      <c r="S1227" s="19">
        <v>0</v>
      </c>
      <c r="T1227" s="19">
        <v>0</v>
      </c>
      <c r="U1227" s="19">
        <v>0</v>
      </c>
      <c r="V1227" s="19">
        <v>0</v>
      </c>
      <c r="W1227" s="19">
        <v>0</v>
      </c>
      <c r="X1227" s="19">
        <v>0</v>
      </c>
      <c r="Y1227" s="19">
        <v>0</v>
      </c>
      <c r="Z1227" s="19">
        <v>0</v>
      </c>
      <c r="AA1227" s="19">
        <v>0</v>
      </c>
      <c r="AB1227" s="19">
        <v>0</v>
      </c>
      <c r="AC1227" s="19">
        <v>0</v>
      </c>
      <c r="AD1227" s="19">
        <v>0</v>
      </c>
      <c r="AE1227" s="19">
        <v>0</v>
      </c>
      <c r="AF1227" s="19">
        <v>0</v>
      </c>
      <c r="AG1227" s="19">
        <v>0</v>
      </c>
      <c r="AH1227" s="19">
        <v>0</v>
      </c>
      <c r="AI1227" s="19">
        <v>0</v>
      </c>
      <c r="AJ1227" s="19">
        <v>0</v>
      </c>
      <c r="AK1227" s="19">
        <v>0</v>
      </c>
      <c r="AL1227" s="19">
        <v>0</v>
      </c>
      <c r="AM1227" s="19">
        <v>0</v>
      </c>
      <c r="AN1227" s="19">
        <v>0</v>
      </c>
      <c r="AO1227" s="19">
        <v>0</v>
      </c>
      <c r="AP1227" s="19">
        <v>0</v>
      </c>
    </row>
    <row r="1228" spans="1:42" hidden="1">
      <c r="A1228" s="15" t="s">
        <v>1028</v>
      </c>
      <c r="B1228" s="16" t="s">
        <v>1029</v>
      </c>
      <c r="C1228" s="17" t="s">
        <v>212</v>
      </c>
      <c r="D1228" s="17" t="s">
        <v>224</v>
      </c>
      <c r="E1228" s="17" t="s">
        <v>1053</v>
      </c>
      <c r="F1228" s="18" t="s">
        <v>1063</v>
      </c>
      <c r="G1228" s="19">
        <v>0</v>
      </c>
      <c r="H1228" s="19">
        <v>0</v>
      </c>
      <c r="I1228" s="19">
        <v>0</v>
      </c>
      <c r="J1228" s="19">
        <v>0</v>
      </c>
      <c r="K1228" s="19">
        <v>0</v>
      </c>
      <c r="L1228" s="19">
        <v>0</v>
      </c>
      <c r="M1228" s="19">
        <v>0</v>
      </c>
      <c r="N1228" s="19">
        <v>0</v>
      </c>
      <c r="O1228" s="19">
        <v>0</v>
      </c>
      <c r="P1228" s="19">
        <v>0</v>
      </c>
      <c r="Q1228" s="19">
        <v>0</v>
      </c>
      <c r="R1228" s="19">
        <v>0</v>
      </c>
      <c r="S1228" s="19">
        <v>0</v>
      </c>
      <c r="T1228" s="19">
        <v>0</v>
      </c>
      <c r="U1228" s="19">
        <v>0</v>
      </c>
      <c r="V1228" s="19">
        <v>0</v>
      </c>
      <c r="W1228" s="19">
        <v>0</v>
      </c>
      <c r="X1228" s="19">
        <v>0</v>
      </c>
      <c r="Y1228" s="19">
        <v>0</v>
      </c>
      <c r="Z1228" s="19">
        <v>0</v>
      </c>
      <c r="AA1228" s="19">
        <v>0</v>
      </c>
      <c r="AB1228" s="19">
        <v>0</v>
      </c>
      <c r="AC1228" s="19">
        <v>0</v>
      </c>
      <c r="AD1228" s="19">
        <v>0</v>
      </c>
      <c r="AE1228" s="19">
        <v>0</v>
      </c>
      <c r="AF1228" s="19">
        <v>0</v>
      </c>
      <c r="AG1228" s="19">
        <v>0</v>
      </c>
      <c r="AH1228" s="19">
        <v>0</v>
      </c>
      <c r="AI1228" s="19">
        <v>0</v>
      </c>
      <c r="AJ1228" s="19">
        <v>0</v>
      </c>
      <c r="AK1228" s="19">
        <v>0</v>
      </c>
      <c r="AL1228" s="19">
        <v>0</v>
      </c>
      <c r="AM1228" s="19">
        <v>0</v>
      </c>
      <c r="AN1228" s="19">
        <v>0</v>
      </c>
      <c r="AO1228" s="19">
        <v>0</v>
      </c>
      <c r="AP1228" s="19">
        <v>0</v>
      </c>
    </row>
    <row r="1229" spans="1:42" hidden="1">
      <c r="A1229" s="15" t="s">
        <v>1028</v>
      </c>
      <c r="B1229" s="16" t="s">
        <v>1029</v>
      </c>
      <c r="C1229" s="17" t="s">
        <v>212</v>
      </c>
      <c r="D1229" s="17" t="s">
        <v>224</v>
      </c>
      <c r="E1229" s="17" t="s">
        <v>1053</v>
      </c>
      <c r="F1229" s="18" t="s">
        <v>1166</v>
      </c>
      <c r="G1229" s="19">
        <v>0</v>
      </c>
      <c r="H1229" s="19">
        <v>0</v>
      </c>
      <c r="I1229" s="19">
        <v>0</v>
      </c>
      <c r="J1229" s="19">
        <v>0</v>
      </c>
      <c r="K1229" s="19">
        <v>0</v>
      </c>
      <c r="L1229" s="19">
        <v>0</v>
      </c>
      <c r="M1229" s="19">
        <v>0</v>
      </c>
      <c r="N1229" s="19">
        <v>0</v>
      </c>
      <c r="O1229" s="19">
        <v>0</v>
      </c>
      <c r="P1229" s="19">
        <v>0</v>
      </c>
      <c r="Q1229" s="19">
        <v>0</v>
      </c>
      <c r="R1229" s="19">
        <v>0</v>
      </c>
      <c r="S1229" s="19">
        <v>0</v>
      </c>
      <c r="T1229" s="19">
        <v>0</v>
      </c>
      <c r="U1229" s="19">
        <v>0</v>
      </c>
      <c r="V1229" s="19">
        <v>0</v>
      </c>
      <c r="W1229" s="19">
        <v>0</v>
      </c>
      <c r="X1229" s="19">
        <v>0</v>
      </c>
      <c r="Y1229" s="19">
        <v>0</v>
      </c>
      <c r="Z1229" s="19">
        <v>0</v>
      </c>
      <c r="AA1229" s="19">
        <v>0</v>
      </c>
      <c r="AB1229" s="19">
        <v>0</v>
      </c>
      <c r="AC1229" s="19">
        <v>0</v>
      </c>
      <c r="AD1229" s="19">
        <v>0</v>
      </c>
      <c r="AE1229" s="19">
        <v>0</v>
      </c>
      <c r="AF1229" s="19">
        <v>0</v>
      </c>
      <c r="AG1229" s="19">
        <v>0</v>
      </c>
      <c r="AH1229" s="19">
        <v>0</v>
      </c>
      <c r="AI1229" s="19">
        <v>0</v>
      </c>
      <c r="AJ1229" s="19">
        <v>0</v>
      </c>
      <c r="AK1229" s="19">
        <v>0</v>
      </c>
      <c r="AL1229" s="19">
        <v>0</v>
      </c>
      <c r="AM1229" s="19">
        <v>0</v>
      </c>
      <c r="AN1229" s="19">
        <v>0</v>
      </c>
      <c r="AO1229" s="19">
        <v>0</v>
      </c>
      <c r="AP1229" s="19">
        <v>0</v>
      </c>
    </row>
    <row r="1230" spans="1:42" hidden="1">
      <c r="A1230" s="15" t="s">
        <v>1028</v>
      </c>
      <c r="B1230" s="16" t="s">
        <v>1029</v>
      </c>
      <c r="C1230" s="17" t="s">
        <v>212</v>
      </c>
      <c r="D1230" s="17" t="s">
        <v>224</v>
      </c>
      <c r="E1230" s="17" t="s">
        <v>1053</v>
      </c>
      <c r="F1230" s="18" t="s">
        <v>1167</v>
      </c>
      <c r="G1230" s="19">
        <v>0</v>
      </c>
      <c r="H1230" s="19">
        <v>0</v>
      </c>
      <c r="I1230" s="19">
        <v>0</v>
      </c>
      <c r="J1230" s="19">
        <v>0</v>
      </c>
      <c r="K1230" s="19">
        <v>0</v>
      </c>
      <c r="L1230" s="19">
        <v>0</v>
      </c>
      <c r="M1230" s="19">
        <v>0</v>
      </c>
      <c r="N1230" s="19">
        <v>0</v>
      </c>
      <c r="O1230" s="19">
        <v>0</v>
      </c>
      <c r="P1230" s="19">
        <v>0</v>
      </c>
      <c r="Q1230" s="19">
        <v>0</v>
      </c>
      <c r="R1230" s="19">
        <v>0</v>
      </c>
      <c r="S1230" s="19">
        <v>0</v>
      </c>
      <c r="T1230" s="19">
        <v>0</v>
      </c>
      <c r="U1230" s="19">
        <v>0</v>
      </c>
      <c r="V1230" s="19">
        <v>0</v>
      </c>
      <c r="W1230" s="19">
        <v>0</v>
      </c>
      <c r="X1230" s="19">
        <v>0</v>
      </c>
      <c r="Y1230" s="19">
        <v>0</v>
      </c>
      <c r="Z1230" s="19">
        <v>0</v>
      </c>
      <c r="AA1230" s="19">
        <v>0</v>
      </c>
      <c r="AB1230" s="19">
        <v>0</v>
      </c>
      <c r="AC1230" s="19">
        <v>0</v>
      </c>
      <c r="AD1230" s="19">
        <v>0</v>
      </c>
      <c r="AE1230" s="19">
        <v>0</v>
      </c>
      <c r="AF1230" s="19">
        <v>0</v>
      </c>
      <c r="AG1230" s="19">
        <v>0</v>
      </c>
      <c r="AH1230" s="19">
        <v>0</v>
      </c>
      <c r="AI1230" s="19">
        <v>0</v>
      </c>
      <c r="AJ1230" s="19">
        <v>0</v>
      </c>
      <c r="AK1230" s="19">
        <v>0</v>
      </c>
      <c r="AL1230" s="19">
        <v>0</v>
      </c>
      <c r="AM1230" s="19">
        <v>0</v>
      </c>
      <c r="AN1230" s="19">
        <v>0</v>
      </c>
      <c r="AO1230" s="19">
        <v>0</v>
      </c>
      <c r="AP1230" s="19">
        <v>0</v>
      </c>
    </row>
    <row r="1231" spans="1:42" hidden="1">
      <c r="A1231" s="15" t="s">
        <v>1028</v>
      </c>
      <c r="B1231" s="16" t="s">
        <v>1029</v>
      </c>
      <c r="C1231" s="17" t="s">
        <v>212</v>
      </c>
      <c r="D1231" s="17" t="s">
        <v>224</v>
      </c>
      <c r="E1231" s="17" t="s">
        <v>1053</v>
      </c>
      <c r="F1231" s="18" t="s">
        <v>1168</v>
      </c>
      <c r="G1231" s="19">
        <v>0</v>
      </c>
      <c r="H1231" s="19">
        <v>0</v>
      </c>
      <c r="I1231" s="19">
        <v>0</v>
      </c>
      <c r="J1231" s="19">
        <v>0</v>
      </c>
      <c r="K1231" s="19">
        <v>0</v>
      </c>
      <c r="L1231" s="19">
        <v>0</v>
      </c>
      <c r="M1231" s="19">
        <v>0</v>
      </c>
      <c r="N1231" s="19">
        <v>0</v>
      </c>
      <c r="O1231" s="19">
        <v>0</v>
      </c>
      <c r="P1231" s="19">
        <v>0</v>
      </c>
      <c r="Q1231" s="19">
        <v>0</v>
      </c>
      <c r="R1231" s="19">
        <v>0</v>
      </c>
      <c r="S1231" s="19">
        <v>0</v>
      </c>
      <c r="T1231" s="19">
        <v>0</v>
      </c>
      <c r="U1231" s="19">
        <v>0</v>
      </c>
      <c r="V1231" s="19">
        <v>0</v>
      </c>
      <c r="W1231" s="19">
        <v>0</v>
      </c>
      <c r="X1231" s="19">
        <v>0</v>
      </c>
      <c r="Y1231" s="19">
        <v>0</v>
      </c>
      <c r="Z1231" s="19">
        <v>0</v>
      </c>
      <c r="AA1231" s="19">
        <v>0</v>
      </c>
      <c r="AB1231" s="19">
        <v>0</v>
      </c>
      <c r="AC1231" s="19">
        <v>0</v>
      </c>
      <c r="AD1231" s="19">
        <v>0</v>
      </c>
      <c r="AE1231" s="19">
        <v>0</v>
      </c>
      <c r="AF1231" s="19">
        <v>0</v>
      </c>
      <c r="AG1231" s="19">
        <v>0</v>
      </c>
      <c r="AH1231" s="19">
        <v>0</v>
      </c>
      <c r="AI1231" s="19">
        <v>0</v>
      </c>
      <c r="AJ1231" s="19">
        <v>0</v>
      </c>
      <c r="AK1231" s="19">
        <v>0</v>
      </c>
      <c r="AL1231" s="19">
        <v>0</v>
      </c>
      <c r="AM1231" s="19">
        <v>0</v>
      </c>
      <c r="AN1231" s="19">
        <v>0</v>
      </c>
      <c r="AO1231" s="19">
        <v>0</v>
      </c>
      <c r="AP1231" s="19">
        <v>0</v>
      </c>
    </row>
    <row r="1232" spans="1:42" hidden="1">
      <c r="A1232" s="15" t="s">
        <v>1028</v>
      </c>
      <c r="B1232" s="16" t="s">
        <v>1029</v>
      </c>
      <c r="C1232" s="17" t="s">
        <v>212</v>
      </c>
      <c r="D1232" s="17" t="s">
        <v>224</v>
      </c>
      <c r="E1232" s="17" t="s">
        <v>1053</v>
      </c>
      <c r="F1232" s="18" t="s">
        <v>1169</v>
      </c>
      <c r="G1232" s="19">
        <v>0</v>
      </c>
      <c r="H1232" s="19">
        <v>0</v>
      </c>
      <c r="I1232" s="19">
        <v>0</v>
      </c>
      <c r="J1232" s="19">
        <v>0</v>
      </c>
      <c r="K1232" s="19">
        <v>0</v>
      </c>
      <c r="L1232" s="19">
        <v>0</v>
      </c>
      <c r="M1232" s="19">
        <v>0</v>
      </c>
      <c r="N1232" s="19">
        <v>0</v>
      </c>
      <c r="O1232" s="19">
        <v>0</v>
      </c>
      <c r="P1232" s="19">
        <v>0</v>
      </c>
      <c r="Q1232" s="19">
        <v>0</v>
      </c>
      <c r="R1232" s="19">
        <v>0</v>
      </c>
      <c r="S1232" s="19">
        <v>0</v>
      </c>
      <c r="T1232" s="19">
        <v>0</v>
      </c>
      <c r="U1232" s="19">
        <v>0</v>
      </c>
      <c r="V1232" s="19">
        <v>0</v>
      </c>
      <c r="W1232" s="19">
        <v>0</v>
      </c>
      <c r="X1232" s="19">
        <v>0</v>
      </c>
      <c r="Y1232" s="19">
        <v>0</v>
      </c>
      <c r="Z1232" s="19">
        <v>0</v>
      </c>
      <c r="AA1232" s="19">
        <v>0</v>
      </c>
      <c r="AB1232" s="19">
        <v>0</v>
      </c>
      <c r="AC1232" s="19">
        <v>0</v>
      </c>
      <c r="AD1232" s="19">
        <v>0</v>
      </c>
      <c r="AE1232" s="19">
        <v>0</v>
      </c>
      <c r="AF1232" s="19">
        <v>0</v>
      </c>
      <c r="AG1232" s="19">
        <v>0</v>
      </c>
      <c r="AH1232" s="19">
        <v>0</v>
      </c>
      <c r="AI1232" s="19">
        <v>0</v>
      </c>
      <c r="AJ1232" s="19">
        <v>0</v>
      </c>
      <c r="AK1232" s="19">
        <v>0</v>
      </c>
      <c r="AL1232" s="19">
        <v>0</v>
      </c>
      <c r="AM1232" s="19">
        <v>0</v>
      </c>
      <c r="AN1232" s="19">
        <v>0</v>
      </c>
      <c r="AO1232" s="19">
        <v>0</v>
      </c>
      <c r="AP1232" s="19">
        <v>0</v>
      </c>
    </row>
    <row r="1233" spans="1:42" hidden="1">
      <c r="A1233" s="15" t="s">
        <v>1028</v>
      </c>
      <c r="B1233" s="16" t="s">
        <v>1029</v>
      </c>
      <c r="C1233" s="17" t="s">
        <v>212</v>
      </c>
      <c r="D1233" s="17" t="s">
        <v>224</v>
      </c>
      <c r="E1233" s="17" t="s">
        <v>1053</v>
      </c>
      <c r="F1233" s="18" t="s">
        <v>1170</v>
      </c>
      <c r="G1233" s="19">
        <v>0</v>
      </c>
      <c r="H1233" s="19">
        <v>0</v>
      </c>
      <c r="I1233" s="19">
        <v>0</v>
      </c>
      <c r="J1233" s="19">
        <v>0</v>
      </c>
      <c r="K1233" s="19">
        <v>0</v>
      </c>
      <c r="L1233" s="19">
        <v>0</v>
      </c>
      <c r="M1233" s="19">
        <v>0</v>
      </c>
      <c r="N1233" s="19">
        <v>0</v>
      </c>
      <c r="O1233" s="19">
        <v>0</v>
      </c>
      <c r="P1233" s="19">
        <v>0</v>
      </c>
      <c r="Q1233" s="19">
        <v>0</v>
      </c>
      <c r="R1233" s="19">
        <v>0</v>
      </c>
      <c r="S1233" s="19">
        <v>0</v>
      </c>
      <c r="T1233" s="19">
        <v>0</v>
      </c>
      <c r="U1233" s="19">
        <v>0</v>
      </c>
      <c r="V1233" s="19">
        <v>0</v>
      </c>
      <c r="W1233" s="19">
        <v>0</v>
      </c>
      <c r="X1233" s="19">
        <v>0</v>
      </c>
      <c r="Y1233" s="19">
        <v>0</v>
      </c>
      <c r="Z1233" s="19">
        <v>0</v>
      </c>
      <c r="AA1233" s="19">
        <v>0</v>
      </c>
      <c r="AB1233" s="19">
        <v>0</v>
      </c>
      <c r="AC1233" s="19">
        <v>0</v>
      </c>
      <c r="AD1233" s="19">
        <v>0</v>
      </c>
      <c r="AE1233" s="19">
        <v>0</v>
      </c>
      <c r="AF1233" s="19">
        <v>0</v>
      </c>
      <c r="AG1233" s="19">
        <v>0</v>
      </c>
      <c r="AH1233" s="19">
        <v>0</v>
      </c>
      <c r="AI1233" s="19">
        <v>0</v>
      </c>
      <c r="AJ1233" s="19">
        <v>0</v>
      </c>
      <c r="AK1233" s="19">
        <v>0</v>
      </c>
      <c r="AL1233" s="19">
        <v>0</v>
      </c>
      <c r="AM1233" s="19">
        <v>0</v>
      </c>
      <c r="AN1233" s="19">
        <v>0</v>
      </c>
      <c r="AO1233" s="19">
        <v>0</v>
      </c>
      <c r="AP1233" s="19">
        <v>0</v>
      </c>
    </row>
    <row r="1234" spans="1:42" hidden="1">
      <c r="A1234" s="15" t="s">
        <v>1028</v>
      </c>
      <c r="B1234" s="16" t="s">
        <v>1029</v>
      </c>
      <c r="C1234" s="17" t="s">
        <v>212</v>
      </c>
      <c r="D1234" s="17" t="s">
        <v>224</v>
      </c>
      <c r="E1234" s="17" t="s">
        <v>1053</v>
      </c>
      <c r="F1234" s="18" t="s">
        <v>1171</v>
      </c>
      <c r="G1234" s="19">
        <v>0</v>
      </c>
      <c r="H1234" s="19">
        <v>0</v>
      </c>
      <c r="I1234" s="19">
        <v>0</v>
      </c>
      <c r="J1234" s="19">
        <v>0</v>
      </c>
      <c r="K1234" s="19">
        <v>0</v>
      </c>
      <c r="L1234" s="19">
        <v>0</v>
      </c>
      <c r="M1234" s="19">
        <v>0</v>
      </c>
      <c r="N1234" s="19">
        <v>0</v>
      </c>
      <c r="O1234" s="19">
        <v>0</v>
      </c>
      <c r="P1234" s="19">
        <v>0</v>
      </c>
      <c r="Q1234" s="19">
        <v>0</v>
      </c>
      <c r="R1234" s="19">
        <v>0</v>
      </c>
      <c r="S1234" s="19">
        <v>0</v>
      </c>
      <c r="T1234" s="19">
        <v>0</v>
      </c>
      <c r="U1234" s="19">
        <v>0</v>
      </c>
      <c r="V1234" s="19">
        <v>0</v>
      </c>
      <c r="W1234" s="19">
        <v>0</v>
      </c>
      <c r="X1234" s="19">
        <v>0</v>
      </c>
      <c r="Y1234" s="19">
        <v>0</v>
      </c>
      <c r="Z1234" s="19">
        <v>0</v>
      </c>
      <c r="AA1234" s="19">
        <v>0</v>
      </c>
      <c r="AB1234" s="19">
        <v>0</v>
      </c>
      <c r="AC1234" s="19">
        <v>0</v>
      </c>
      <c r="AD1234" s="19">
        <v>0</v>
      </c>
      <c r="AE1234" s="19">
        <v>0</v>
      </c>
      <c r="AF1234" s="19">
        <v>0</v>
      </c>
      <c r="AG1234" s="19">
        <v>0</v>
      </c>
      <c r="AH1234" s="19">
        <v>0</v>
      </c>
      <c r="AI1234" s="19">
        <v>0</v>
      </c>
      <c r="AJ1234" s="19">
        <v>0</v>
      </c>
      <c r="AK1234" s="19">
        <v>0</v>
      </c>
      <c r="AL1234" s="19">
        <v>0</v>
      </c>
      <c r="AM1234" s="19">
        <v>0</v>
      </c>
      <c r="AN1234" s="19">
        <v>0</v>
      </c>
      <c r="AO1234" s="19">
        <v>0</v>
      </c>
      <c r="AP1234" s="19">
        <v>0</v>
      </c>
    </row>
    <row r="1235" spans="1:42" hidden="1">
      <c r="A1235" s="15" t="s">
        <v>1028</v>
      </c>
      <c r="B1235" s="16" t="s">
        <v>1029</v>
      </c>
      <c r="C1235" s="17" t="s">
        <v>212</v>
      </c>
      <c r="D1235" s="17" t="s">
        <v>224</v>
      </c>
      <c r="E1235" s="17" t="s">
        <v>1053</v>
      </c>
      <c r="F1235" s="18" t="s">
        <v>1172</v>
      </c>
      <c r="G1235" s="19">
        <v>0</v>
      </c>
      <c r="H1235" s="19">
        <v>0</v>
      </c>
      <c r="I1235" s="19">
        <v>0</v>
      </c>
      <c r="J1235" s="19">
        <v>0</v>
      </c>
      <c r="K1235" s="19">
        <v>0</v>
      </c>
      <c r="L1235" s="19">
        <v>0</v>
      </c>
      <c r="M1235" s="19">
        <v>0</v>
      </c>
      <c r="N1235" s="19">
        <v>0</v>
      </c>
      <c r="O1235" s="19">
        <v>0</v>
      </c>
      <c r="P1235" s="19">
        <v>0</v>
      </c>
      <c r="Q1235" s="19">
        <v>0</v>
      </c>
      <c r="R1235" s="19">
        <v>0</v>
      </c>
      <c r="S1235" s="19">
        <v>0</v>
      </c>
      <c r="T1235" s="19">
        <v>0</v>
      </c>
      <c r="U1235" s="19">
        <v>0</v>
      </c>
      <c r="V1235" s="19">
        <v>0</v>
      </c>
      <c r="W1235" s="19">
        <v>0</v>
      </c>
      <c r="X1235" s="19">
        <v>0</v>
      </c>
      <c r="Y1235" s="19">
        <v>0</v>
      </c>
      <c r="Z1235" s="19">
        <v>0</v>
      </c>
      <c r="AA1235" s="19">
        <v>0</v>
      </c>
      <c r="AB1235" s="19">
        <v>0</v>
      </c>
      <c r="AC1235" s="19">
        <v>0</v>
      </c>
      <c r="AD1235" s="19">
        <v>0</v>
      </c>
      <c r="AE1235" s="19">
        <v>0</v>
      </c>
      <c r="AF1235" s="19">
        <v>0</v>
      </c>
      <c r="AG1235" s="19">
        <v>0</v>
      </c>
      <c r="AH1235" s="19">
        <v>0</v>
      </c>
      <c r="AI1235" s="19">
        <v>0</v>
      </c>
      <c r="AJ1235" s="19">
        <v>0</v>
      </c>
      <c r="AK1235" s="19">
        <v>0</v>
      </c>
      <c r="AL1235" s="19">
        <v>0</v>
      </c>
      <c r="AM1235" s="19">
        <v>0</v>
      </c>
      <c r="AN1235" s="19">
        <v>0</v>
      </c>
      <c r="AO1235" s="19">
        <v>0</v>
      </c>
      <c r="AP1235" s="19">
        <v>0</v>
      </c>
    </row>
    <row r="1236" spans="1:42" hidden="1">
      <c r="A1236" s="15" t="s">
        <v>1028</v>
      </c>
      <c r="B1236" s="16" t="s">
        <v>1029</v>
      </c>
      <c r="C1236" s="17" t="s">
        <v>212</v>
      </c>
      <c r="D1236" s="17" t="s">
        <v>224</v>
      </c>
      <c r="E1236" s="17" t="s">
        <v>1053</v>
      </c>
      <c r="F1236" s="18" t="s">
        <v>1173</v>
      </c>
      <c r="G1236" s="19">
        <v>0</v>
      </c>
      <c r="H1236" s="19">
        <v>0</v>
      </c>
      <c r="I1236" s="19">
        <v>0</v>
      </c>
      <c r="J1236" s="19">
        <v>0</v>
      </c>
      <c r="K1236" s="19">
        <v>0</v>
      </c>
      <c r="L1236" s="19">
        <v>0</v>
      </c>
      <c r="M1236" s="19">
        <v>0</v>
      </c>
      <c r="N1236" s="19">
        <v>0</v>
      </c>
      <c r="O1236" s="19">
        <v>0</v>
      </c>
      <c r="P1236" s="19">
        <v>0</v>
      </c>
      <c r="Q1236" s="19">
        <v>0</v>
      </c>
      <c r="R1236" s="19">
        <v>0</v>
      </c>
      <c r="S1236" s="19">
        <v>0</v>
      </c>
      <c r="T1236" s="19">
        <v>0</v>
      </c>
      <c r="U1236" s="19">
        <v>0</v>
      </c>
      <c r="V1236" s="19">
        <v>0</v>
      </c>
      <c r="W1236" s="19">
        <v>0</v>
      </c>
      <c r="X1236" s="19">
        <v>0</v>
      </c>
      <c r="Y1236" s="19">
        <v>0</v>
      </c>
      <c r="Z1236" s="19">
        <v>0</v>
      </c>
      <c r="AA1236" s="19">
        <v>0</v>
      </c>
      <c r="AB1236" s="19">
        <v>0</v>
      </c>
      <c r="AC1236" s="19">
        <v>0</v>
      </c>
      <c r="AD1236" s="19">
        <v>0</v>
      </c>
      <c r="AE1236" s="19">
        <v>0</v>
      </c>
      <c r="AF1236" s="19">
        <v>0</v>
      </c>
      <c r="AG1236" s="19">
        <v>0</v>
      </c>
      <c r="AH1236" s="19">
        <v>0</v>
      </c>
      <c r="AI1236" s="19">
        <v>0</v>
      </c>
      <c r="AJ1236" s="19">
        <v>0</v>
      </c>
      <c r="AK1236" s="19">
        <v>0</v>
      </c>
      <c r="AL1236" s="19">
        <v>0</v>
      </c>
      <c r="AM1236" s="19">
        <v>0</v>
      </c>
      <c r="AN1236" s="19">
        <v>0</v>
      </c>
      <c r="AO1236" s="19">
        <v>0</v>
      </c>
      <c r="AP1236" s="19">
        <v>0</v>
      </c>
    </row>
    <row r="1237" spans="1:42" hidden="1">
      <c r="A1237" s="15" t="s">
        <v>1028</v>
      </c>
      <c r="B1237" s="16" t="s">
        <v>1029</v>
      </c>
      <c r="C1237" s="17" t="s">
        <v>212</v>
      </c>
      <c r="D1237" s="17" t="s">
        <v>224</v>
      </c>
      <c r="E1237" s="17" t="s">
        <v>1053</v>
      </c>
      <c r="F1237" s="18" t="s">
        <v>1174</v>
      </c>
      <c r="G1237" s="19">
        <v>0</v>
      </c>
      <c r="H1237" s="19">
        <v>0</v>
      </c>
      <c r="I1237" s="19">
        <v>0</v>
      </c>
      <c r="J1237" s="19">
        <v>0</v>
      </c>
      <c r="K1237" s="19">
        <v>0</v>
      </c>
      <c r="L1237" s="19">
        <v>0</v>
      </c>
      <c r="M1237" s="19">
        <v>0</v>
      </c>
      <c r="N1237" s="19">
        <v>0</v>
      </c>
      <c r="O1237" s="19">
        <v>0</v>
      </c>
      <c r="P1237" s="19">
        <v>0</v>
      </c>
      <c r="Q1237" s="19">
        <v>0</v>
      </c>
      <c r="R1237" s="19">
        <v>0</v>
      </c>
      <c r="S1237" s="19">
        <v>0</v>
      </c>
      <c r="T1237" s="19">
        <v>0</v>
      </c>
      <c r="U1237" s="19">
        <v>0</v>
      </c>
      <c r="V1237" s="19">
        <v>0</v>
      </c>
      <c r="W1237" s="19">
        <v>0</v>
      </c>
      <c r="X1237" s="19">
        <v>0</v>
      </c>
      <c r="Y1237" s="19">
        <v>0</v>
      </c>
      <c r="Z1237" s="19">
        <v>0</v>
      </c>
      <c r="AA1237" s="19">
        <v>0</v>
      </c>
      <c r="AB1237" s="19">
        <v>0</v>
      </c>
      <c r="AC1237" s="19">
        <v>0</v>
      </c>
      <c r="AD1237" s="19">
        <v>0</v>
      </c>
      <c r="AE1237" s="19">
        <v>0</v>
      </c>
      <c r="AF1237" s="19">
        <v>0</v>
      </c>
      <c r="AG1237" s="19">
        <v>0</v>
      </c>
      <c r="AH1237" s="19">
        <v>0</v>
      </c>
      <c r="AI1237" s="19">
        <v>0</v>
      </c>
      <c r="AJ1237" s="19">
        <v>0</v>
      </c>
      <c r="AK1237" s="19">
        <v>0</v>
      </c>
      <c r="AL1237" s="19">
        <v>0</v>
      </c>
      <c r="AM1237" s="19">
        <v>0</v>
      </c>
      <c r="AN1237" s="19">
        <v>0</v>
      </c>
      <c r="AO1237" s="19">
        <v>0</v>
      </c>
      <c r="AP1237" s="19">
        <v>0</v>
      </c>
    </row>
    <row r="1238" spans="1:42" hidden="1">
      <c r="A1238" s="15" t="s">
        <v>1028</v>
      </c>
      <c r="B1238" s="16" t="s">
        <v>1029</v>
      </c>
      <c r="C1238" s="17" t="s">
        <v>212</v>
      </c>
      <c r="D1238" s="17" t="s">
        <v>224</v>
      </c>
      <c r="E1238" s="17" t="s">
        <v>1053</v>
      </c>
      <c r="F1238" s="18" t="s">
        <v>1175</v>
      </c>
      <c r="G1238" s="19">
        <v>0</v>
      </c>
      <c r="H1238" s="19">
        <v>0</v>
      </c>
      <c r="I1238" s="19">
        <v>0</v>
      </c>
      <c r="J1238" s="19">
        <v>0</v>
      </c>
      <c r="K1238" s="19">
        <v>0</v>
      </c>
      <c r="L1238" s="19">
        <v>0</v>
      </c>
      <c r="M1238" s="19">
        <v>0</v>
      </c>
      <c r="N1238" s="19">
        <v>0</v>
      </c>
      <c r="O1238" s="19">
        <v>0</v>
      </c>
      <c r="P1238" s="19">
        <v>0</v>
      </c>
      <c r="Q1238" s="19">
        <v>0</v>
      </c>
      <c r="R1238" s="19">
        <v>0</v>
      </c>
      <c r="S1238" s="19">
        <v>0</v>
      </c>
      <c r="T1238" s="19">
        <v>0</v>
      </c>
      <c r="U1238" s="19">
        <v>0</v>
      </c>
      <c r="V1238" s="19">
        <v>0</v>
      </c>
      <c r="W1238" s="19">
        <v>0</v>
      </c>
      <c r="X1238" s="19">
        <v>0</v>
      </c>
      <c r="Y1238" s="19">
        <v>0</v>
      </c>
      <c r="Z1238" s="19">
        <v>0</v>
      </c>
      <c r="AA1238" s="19">
        <v>0</v>
      </c>
      <c r="AB1238" s="19">
        <v>0</v>
      </c>
      <c r="AC1238" s="19">
        <v>0</v>
      </c>
      <c r="AD1238" s="19">
        <v>0</v>
      </c>
      <c r="AE1238" s="19">
        <v>0</v>
      </c>
      <c r="AF1238" s="19">
        <v>0</v>
      </c>
      <c r="AG1238" s="19">
        <v>0</v>
      </c>
      <c r="AH1238" s="19">
        <v>0</v>
      </c>
      <c r="AI1238" s="19">
        <v>0</v>
      </c>
      <c r="AJ1238" s="19">
        <v>0</v>
      </c>
      <c r="AK1238" s="19">
        <v>0</v>
      </c>
      <c r="AL1238" s="19">
        <v>0</v>
      </c>
      <c r="AM1238" s="19">
        <v>0</v>
      </c>
      <c r="AN1238" s="19">
        <v>0</v>
      </c>
      <c r="AO1238" s="19">
        <v>0</v>
      </c>
      <c r="AP1238" s="19">
        <v>0</v>
      </c>
    </row>
    <row r="1239" spans="1:42" hidden="1">
      <c r="A1239" s="15" t="s">
        <v>1028</v>
      </c>
      <c r="B1239" s="16" t="s">
        <v>1029</v>
      </c>
      <c r="C1239" s="17" t="s">
        <v>212</v>
      </c>
      <c r="D1239" s="17" t="s">
        <v>224</v>
      </c>
      <c r="E1239" s="17" t="s">
        <v>1053</v>
      </c>
      <c r="F1239" s="18" t="s">
        <v>1176</v>
      </c>
      <c r="G1239" s="19">
        <v>0</v>
      </c>
      <c r="H1239" s="19">
        <v>0</v>
      </c>
      <c r="I1239" s="19">
        <v>0</v>
      </c>
      <c r="J1239" s="19">
        <v>0</v>
      </c>
      <c r="K1239" s="19">
        <v>0</v>
      </c>
      <c r="L1239" s="19">
        <v>0</v>
      </c>
      <c r="M1239" s="19">
        <v>0</v>
      </c>
      <c r="N1239" s="19">
        <v>0</v>
      </c>
      <c r="O1239" s="19">
        <v>0</v>
      </c>
      <c r="P1239" s="19">
        <v>0</v>
      </c>
      <c r="Q1239" s="19">
        <v>0</v>
      </c>
      <c r="R1239" s="19">
        <v>0</v>
      </c>
      <c r="S1239" s="19">
        <v>0</v>
      </c>
      <c r="T1239" s="19">
        <v>0</v>
      </c>
      <c r="U1239" s="19">
        <v>0</v>
      </c>
      <c r="V1239" s="19">
        <v>0</v>
      </c>
      <c r="W1239" s="19">
        <v>0</v>
      </c>
      <c r="X1239" s="19">
        <v>0</v>
      </c>
      <c r="Y1239" s="19">
        <v>0</v>
      </c>
      <c r="Z1239" s="19">
        <v>0</v>
      </c>
      <c r="AA1239" s="19">
        <v>0</v>
      </c>
      <c r="AB1239" s="19">
        <v>0</v>
      </c>
      <c r="AC1239" s="19">
        <v>0</v>
      </c>
      <c r="AD1239" s="19">
        <v>0</v>
      </c>
      <c r="AE1239" s="19">
        <v>0</v>
      </c>
      <c r="AF1239" s="19">
        <v>0</v>
      </c>
      <c r="AG1239" s="19">
        <v>0</v>
      </c>
      <c r="AH1239" s="19">
        <v>0</v>
      </c>
      <c r="AI1239" s="19">
        <v>0</v>
      </c>
      <c r="AJ1239" s="19">
        <v>0</v>
      </c>
      <c r="AK1239" s="19">
        <v>0</v>
      </c>
      <c r="AL1239" s="19">
        <v>0</v>
      </c>
      <c r="AM1239" s="19">
        <v>0</v>
      </c>
      <c r="AN1239" s="19">
        <v>0</v>
      </c>
      <c r="AO1239" s="19">
        <v>0</v>
      </c>
      <c r="AP1239" s="19">
        <v>0</v>
      </c>
    </row>
    <row r="1240" spans="1:42" hidden="1">
      <c r="A1240" s="15" t="s">
        <v>1028</v>
      </c>
      <c r="B1240" s="16" t="s">
        <v>1029</v>
      </c>
      <c r="C1240" s="17" t="s">
        <v>212</v>
      </c>
      <c r="D1240" s="17" t="s">
        <v>224</v>
      </c>
      <c r="E1240" s="17" t="s">
        <v>1053</v>
      </c>
      <c r="F1240" s="18" t="s">
        <v>1177</v>
      </c>
      <c r="G1240" s="19">
        <v>0</v>
      </c>
      <c r="H1240" s="19">
        <v>0</v>
      </c>
      <c r="I1240" s="19">
        <v>0</v>
      </c>
      <c r="J1240" s="19">
        <v>0</v>
      </c>
      <c r="K1240" s="19">
        <v>0</v>
      </c>
      <c r="L1240" s="19">
        <v>0</v>
      </c>
      <c r="M1240" s="19">
        <v>0</v>
      </c>
      <c r="N1240" s="19">
        <v>0</v>
      </c>
      <c r="O1240" s="19">
        <v>0</v>
      </c>
      <c r="P1240" s="19">
        <v>0</v>
      </c>
      <c r="Q1240" s="19">
        <v>0</v>
      </c>
      <c r="R1240" s="19">
        <v>0</v>
      </c>
      <c r="S1240" s="19">
        <v>0</v>
      </c>
      <c r="T1240" s="19">
        <v>0</v>
      </c>
      <c r="U1240" s="19">
        <v>0</v>
      </c>
      <c r="V1240" s="19">
        <v>0</v>
      </c>
      <c r="W1240" s="19">
        <v>0</v>
      </c>
      <c r="X1240" s="19">
        <v>0</v>
      </c>
      <c r="Y1240" s="19">
        <v>0</v>
      </c>
      <c r="Z1240" s="19">
        <v>0</v>
      </c>
      <c r="AA1240" s="19">
        <v>0</v>
      </c>
      <c r="AB1240" s="19">
        <v>0</v>
      </c>
      <c r="AC1240" s="19">
        <v>0</v>
      </c>
      <c r="AD1240" s="19">
        <v>0</v>
      </c>
      <c r="AE1240" s="19">
        <v>0</v>
      </c>
      <c r="AF1240" s="19">
        <v>0</v>
      </c>
      <c r="AG1240" s="19">
        <v>0</v>
      </c>
      <c r="AH1240" s="19">
        <v>0</v>
      </c>
      <c r="AI1240" s="19">
        <v>0</v>
      </c>
      <c r="AJ1240" s="19">
        <v>0</v>
      </c>
      <c r="AK1240" s="19">
        <v>0</v>
      </c>
      <c r="AL1240" s="19">
        <v>0</v>
      </c>
      <c r="AM1240" s="19">
        <v>0</v>
      </c>
      <c r="AN1240" s="19">
        <v>0</v>
      </c>
      <c r="AO1240" s="19">
        <v>0</v>
      </c>
      <c r="AP1240" s="19">
        <v>0</v>
      </c>
    </row>
    <row r="1241" spans="1:42" hidden="1">
      <c r="A1241" s="15" t="s">
        <v>1028</v>
      </c>
      <c r="B1241" s="16" t="s">
        <v>1029</v>
      </c>
      <c r="C1241" s="17" t="s">
        <v>212</v>
      </c>
      <c r="D1241" s="17" t="s">
        <v>224</v>
      </c>
      <c r="E1241" s="17" t="s">
        <v>1053</v>
      </c>
      <c r="F1241" s="18" t="s">
        <v>1178</v>
      </c>
      <c r="G1241" s="19">
        <v>0</v>
      </c>
      <c r="H1241" s="19">
        <v>0</v>
      </c>
      <c r="I1241" s="19">
        <v>0</v>
      </c>
      <c r="J1241" s="19">
        <v>0</v>
      </c>
      <c r="K1241" s="19">
        <v>0</v>
      </c>
      <c r="L1241" s="19">
        <v>0</v>
      </c>
      <c r="M1241" s="19">
        <v>0</v>
      </c>
      <c r="N1241" s="19">
        <v>0</v>
      </c>
      <c r="O1241" s="19">
        <v>0</v>
      </c>
      <c r="P1241" s="19">
        <v>0</v>
      </c>
      <c r="Q1241" s="19">
        <v>0</v>
      </c>
      <c r="R1241" s="19">
        <v>0</v>
      </c>
      <c r="S1241" s="19">
        <v>0</v>
      </c>
      <c r="T1241" s="19">
        <v>0</v>
      </c>
      <c r="U1241" s="19">
        <v>0</v>
      </c>
      <c r="V1241" s="19">
        <v>0</v>
      </c>
      <c r="W1241" s="19">
        <v>0</v>
      </c>
      <c r="X1241" s="19">
        <v>0</v>
      </c>
      <c r="Y1241" s="19">
        <v>0</v>
      </c>
      <c r="Z1241" s="19">
        <v>0</v>
      </c>
      <c r="AA1241" s="19">
        <v>0</v>
      </c>
      <c r="AB1241" s="19">
        <v>0</v>
      </c>
      <c r="AC1241" s="19">
        <v>0</v>
      </c>
      <c r="AD1241" s="19">
        <v>0</v>
      </c>
      <c r="AE1241" s="19">
        <v>0</v>
      </c>
      <c r="AF1241" s="19">
        <v>0</v>
      </c>
      <c r="AG1241" s="19">
        <v>0</v>
      </c>
      <c r="AH1241" s="19">
        <v>0</v>
      </c>
      <c r="AI1241" s="19">
        <v>0</v>
      </c>
      <c r="AJ1241" s="19">
        <v>0</v>
      </c>
      <c r="AK1241" s="19">
        <v>0</v>
      </c>
      <c r="AL1241" s="19">
        <v>0</v>
      </c>
      <c r="AM1241" s="19">
        <v>0</v>
      </c>
      <c r="AN1241" s="19">
        <v>0</v>
      </c>
      <c r="AO1241" s="19">
        <v>0</v>
      </c>
      <c r="AP1241" s="19">
        <v>0</v>
      </c>
    </row>
    <row r="1242" spans="1:42" hidden="1">
      <c r="A1242" s="15" t="s">
        <v>1028</v>
      </c>
      <c r="B1242" s="16" t="s">
        <v>1029</v>
      </c>
      <c r="C1242" s="17" t="s">
        <v>212</v>
      </c>
      <c r="D1242" s="17" t="s">
        <v>224</v>
      </c>
      <c r="E1242" s="17" t="s">
        <v>1053</v>
      </c>
      <c r="F1242" s="18" t="s">
        <v>1179</v>
      </c>
      <c r="G1242" s="19">
        <v>0</v>
      </c>
      <c r="H1242" s="19">
        <v>0</v>
      </c>
      <c r="I1242" s="19">
        <v>0</v>
      </c>
      <c r="J1242" s="19">
        <v>0</v>
      </c>
      <c r="K1242" s="19">
        <v>0</v>
      </c>
      <c r="L1242" s="19">
        <v>0</v>
      </c>
      <c r="M1242" s="19">
        <v>0</v>
      </c>
      <c r="N1242" s="19">
        <v>0</v>
      </c>
      <c r="O1242" s="19">
        <v>0</v>
      </c>
      <c r="P1242" s="19">
        <v>0</v>
      </c>
      <c r="Q1242" s="19">
        <v>0</v>
      </c>
      <c r="R1242" s="19">
        <v>0</v>
      </c>
      <c r="S1242" s="19">
        <v>0</v>
      </c>
      <c r="T1242" s="19">
        <v>0</v>
      </c>
      <c r="U1242" s="19">
        <v>0</v>
      </c>
      <c r="V1242" s="19">
        <v>0</v>
      </c>
      <c r="W1242" s="19">
        <v>0</v>
      </c>
      <c r="X1242" s="19">
        <v>0</v>
      </c>
      <c r="Y1242" s="19">
        <v>0</v>
      </c>
      <c r="Z1242" s="19">
        <v>0</v>
      </c>
      <c r="AA1242" s="19">
        <v>0</v>
      </c>
      <c r="AB1242" s="19">
        <v>0</v>
      </c>
      <c r="AC1242" s="19">
        <v>0</v>
      </c>
      <c r="AD1242" s="19">
        <v>0</v>
      </c>
      <c r="AE1242" s="19">
        <v>0</v>
      </c>
      <c r="AF1242" s="19">
        <v>0</v>
      </c>
      <c r="AG1242" s="19">
        <v>0</v>
      </c>
      <c r="AH1242" s="19">
        <v>0</v>
      </c>
      <c r="AI1242" s="19">
        <v>0</v>
      </c>
      <c r="AJ1242" s="19">
        <v>0</v>
      </c>
      <c r="AK1242" s="19">
        <v>0</v>
      </c>
      <c r="AL1242" s="19">
        <v>0</v>
      </c>
      <c r="AM1242" s="19">
        <v>0</v>
      </c>
      <c r="AN1242" s="19">
        <v>0</v>
      </c>
      <c r="AO1242" s="19">
        <v>0</v>
      </c>
      <c r="AP1242" s="19">
        <v>0</v>
      </c>
    </row>
    <row r="1243" spans="1:42" hidden="1">
      <c r="A1243" s="15" t="s">
        <v>1028</v>
      </c>
      <c r="B1243" s="16" t="s">
        <v>1029</v>
      </c>
      <c r="C1243" s="17" t="s">
        <v>212</v>
      </c>
      <c r="D1243" s="17" t="s">
        <v>224</v>
      </c>
      <c r="E1243" s="17" t="s">
        <v>1053</v>
      </c>
      <c r="F1243" s="18" t="s">
        <v>1180</v>
      </c>
      <c r="G1243" s="19">
        <v>0</v>
      </c>
      <c r="H1243" s="19">
        <v>0</v>
      </c>
      <c r="I1243" s="19">
        <v>0</v>
      </c>
      <c r="J1243" s="19">
        <v>0</v>
      </c>
      <c r="K1243" s="19">
        <v>0</v>
      </c>
      <c r="L1243" s="19">
        <v>0</v>
      </c>
      <c r="M1243" s="19">
        <v>0</v>
      </c>
      <c r="N1243" s="19">
        <v>0</v>
      </c>
      <c r="O1243" s="19">
        <v>0</v>
      </c>
      <c r="P1243" s="19">
        <v>0</v>
      </c>
      <c r="Q1243" s="19">
        <v>0</v>
      </c>
      <c r="R1243" s="19">
        <v>0</v>
      </c>
      <c r="S1243" s="19">
        <v>0</v>
      </c>
      <c r="T1243" s="19">
        <v>0</v>
      </c>
      <c r="U1243" s="19">
        <v>0</v>
      </c>
      <c r="V1243" s="19">
        <v>0</v>
      </c>
      <c r="W1243" s="19">
        <v>0</v>
      </c>
      <c r="X1243" s="19">
        <v>0</v>
      </c>
      <c r="Y1243" s="19">
        <v>0</v>
      </c>
      <c r="Z1243" s="19">
        <v>0</v>
      </c>
      <c r="AA1243" s="19">
        <v>0</v>
      </c>
      <c r="AB1243" s="19">
        <v>0</v>
      </c>
      <c r="AC1243" s="19">
        <v>0</v>
      </c>
      <c r="AD1243" s="19">
        <v>0</v>
      </c>
      <c r="AE1243" s="19">
        <v>0</v>
      </c>
      <c r="AF1243" s="19">
        <v>0</v>
      </c>
      <c r="AG1243" s="19">
        <v>0</v>
      </c>
      <c r="AH1243" s="19">
        <v>0</v>
      </c>
      <c r="AI1243" s="19">
        <v>0</v>
      </c>
      <c r="AJ1243" s="19">
        <v>0</v>
      </c>
      <c r="AK1243" s="19">
        <v>0</v>
      </c>
      <c r="AL1243" s="19">
        <v>0</v>
      </c>
      <c r="AM1243" s="19">
        <v>0</v>
      </c>
      <c r="AN1243" s="19">
        <v>0</v>
      </c>
      <c r="AO1243" s="19">
        <v>0</v>
      </c>
      <c r="AP1243" s="19">
        <v>0</v>
      </c>
    </row>
    <row r="1244" spans="1:42" hidden="1">
      <c r="A1244" s="15" t="s">
        <v>1028</v>
      </c>
      <c r="B1244" s="16" t="s">
        <v>1029</v>
      </c>
      <c r="C1244" s="17" t="s">
        <v>212</v>
      </c>
      <c r="D1244" s="17" t="s">
        <v>224</v>
      </c>
      <c r="E1244" s="17" t="s">
        <v>1053</v>
      </c>
      <c r="F1244" s="18" t="s">
        <v>1181</v>
      </c>
      <c r="G1244" s="19">
        <v>0</v>
      </c>
      <c r="H1244" s="19">
        <v>0</v>
      </c>
      <c r="I1244" s="19">
        <v>0</v>
      </c>
      <c r="J1244" s="19">
        <v>0</v>
      </c>
      <c r="K1244" s="19">
        <v>0</v>
      </c>
      <c r="L1244" s="19">
        <v>0</v>
      </c>
      <c r="M1244" s="19">
        <v>0</v>
      </c>
      <c r="N1244" s="19">
        <v>0</v>
      </c>
      <c r="O1244" s="19">
        <v>0</v>
      </c>
      <c r="P1244" s="19">
        <v>0</v>
      </c>
      <c r="Q1244" s="19">
        <v>0</v>
      </c>
      <c r="R1244" s="19">
        <v>0</v>
      </c>
      <c r="S1244" s="19">
        <v>0</v>
      </c>
      <c r="T1244" s="19">
        <v>0</v>
      </c>
      <c r="U1244" s="19">
        <v>0</v>
      </c>
      <c r="V1244" s="19">
        <v>0</v>
      </c>
      <c r="W1244" s="19">
        <v>0</v>
      </c>
      <c r="X1244" s="19">
        <v>0</v>
      </c>
      <c r="Y1244" s="19">
        <v>0</v>
      </c>
      <c r="Z1244" s="19">
        <v>0</v>
      </c>
      <c r="AA1244" s="19">
        <v>0</v>
      </c>
      <c r="AB1244" s="19">
        <v>0</v>
      </c>
      <c r="AC1244" s="19">
        <v>0</v>
      </c>
      <c r="AD1244" s="19">
        <v>0</v>
      </c>
      <c r="AE1244" s="19">
        <v>0</v>
      </c>
      <c r="AF1244" s="19">
        <v>0</v>
      </c>
      <c r="AG1244" s="19">
        <v>0</v>
      </c>
      <c r="AH1244" s="19">
        <v>0</v>
      </c>
      <c r="AI1244" s="19">
        <v>0</v>
      </c>
      <c r="AJ1244" s="19">
        <v>0</v>
      </c>
      <c r="AK1244" s="19">
        <v>0</v>
      </c>
      <c r="AL1244" s="19">
        <v>0</v>
      </c>
      <c r="AM1244" s="19">
        <v>0</v>
      </c>
      <c r="AN1244" s="19">
        <v>0</v>
      </c>
      <c r="AO1244" s="19">
        <v>0</v>
      </c>
      <c r="AP1244" s="19">
        <v>0</v>
      </c>
    </row>
    <row r="1245" spans="1:42" hidden="1">
      <c r="A1245" s="15" t="s">
        <v>1028</v>
      </c>
      <c r="B1245" s="16" t="s">
        <v>1029</v>
      </c>
      <c r="C1245" s="17" t="s">
        <v>212</v>
      </c>
      <c r="D1245" s="17" t="s">
        <v>224</v>
      </c>
      <c r="E1245" s="17" t="s">
        <v>1182</v>
      </c>
      <c r="F1245" s="18" t="s">
        <v>1183</v>
      </c>
      <c r="G1245" s="19">
        <v>0</v>
      </c>
      <c r="H1245" s="19">
        <v>0</v>
      </c>
      <c r="I1245" s="19">
        <v>0</v>
      </c>
      <c r="J1245" s="19">
        <v>0</v>
      </c>
      <c r="K1245" s="19">
        <v>0</v>
      </c>
      <c r="L1245" s="19">
        <v>0</v>
      </c>
      <c r="M1245" s="19">
        <v>0</v>
      </c>
      <c r="N1245" s="19">
        <v>0</v>
      </c>
      <c r="O1245" s="19">
        <v>0</v>
      </c>
      <c r="P1245" s="19">
        <v>0</v>
      </c>
      <c r="Q1245" s="19">
        <v>0</v>
      </c>
      <c r="R1245" s="19">
        <v>0</v>
      </c>
      <c r="S1245" s="19">
        <v>0</v>
      </c>
      <c r="T1245" s="19">
        <v>0</v>
      </c>
      <c r="U1245" s="19">
        <v>0</v>
      </c>
      <c r="V1245" s="19">
        <v>0</v>
      </c>
      <c r="W1245" s="19">
        <v>0</v>
      </c>
      <c r="X1245" s="19">
        <v>0</v>
      </c>
      <c r="Y1245" s="19">
        <v>0</v>
      </c>
      <c r="Z1245" s="19">
        <v>0</v>
      </c>
      <c r="AA1245" s="19">
        <v>0</v>
      </c>
      <c r="AB1245" s="19">
        <v>0</v>
      </c>
      <c r="AC1245" s="19">
        <v>0</v>
      </c>
      <c r="AD1245" s="19">
        <v>0</v>
      </c>
      <c r="AE1245" s="19">
        <v>0</v>
      </c>
      <c r="AF1245" s="19">
        <v>0</v>
      </c>
      <c r="AG1245" s="19">
        <v>0</v>
      </c>
      <c r="AH1245" s="19">
        <v>0</v>
      </c>
      <c r="AI1245" s="19">
        <v>0</v>
      </c>
      <c r="AJ1245" s="19">
        <v>0</v>
      </c>
      <c r="AK1245" s="19">
        <v>0</v>
      </c>
      <c r="AL1245" s="19">
        <v>0</v>
      </c>
      <c r="AM1245" s="19">
        <v>0</v>
      </c>
      <c r="AN1245" s="19">
        <v>0</v>
      </c>
      <c r="AO1245" s="19">
        <v>0</v>
      </c>
      <c r="AP1245" s="19">
        <v>0</v>
      </c>
    </row>
    <row r="1246" spans="1:42" hidden="1">
      <c r="A1246" s="15" t="s">
        <v>1028</v>
      </c>
      <c r="B1246" s="16" t="s">
        <v>1029</v>
      </c>
      <c r="C1246" s="17" t="s">
        <v>212</v>
      </c>
      <c r="D1246" s="17" t="s">
        <v>224</v>
      </c>
      <c r="E1246" s="17" t="s">
        <v>1066</v>
      </c>
      <c r="F1246" s="18" t="s">
        <v>1067</v>
      </c>
      <c r="G1246" s="19">
        <v>0</v>
      </c>
      <c r="H1246" s="19">
        <v>0</v>
      </c>
      <c r="I1246" s="19">
        <v>0</v>
      </c>
      <c r="J1246" s="19">
        <v>0</v>
      </c>
      <c r="K1246" s="19">
        <v>0</v>
      </c>
      <c r="L1246" s="19">
        <v>0</v>
      </c>
      <c r="M1246" s="19">
        <v>0</v>
      </c>
      <c r="N1246" s="19">
        <v>0</v>
      </c>
      <c r="O1246" s="19">
        <v>0</v>
      </c>
      <c r="P1246" s="19">
        <v>0</v>
      </c>
      <c r="Q1246" s="19">
        <v>0</v>
      </c>
      <c r="R1246" s="19">
        <v>0</v>
      </c>
      <c r="S1246" s="19">
        <v>0</v>
      </c>
      <c r="T1246" s="19">
        <v>0</v>
      </c>
      <c r="U1246" s="19">
        <v>0</v>
      </c>
      <c r="V1246" s="19">
        <v>0</v>
      </c>
      <c r="W1246" s="19">
        <v>0</v>
      </c>
      <c r="X1246" s="19">
        <v>0</v>
      </c>
      <c r="Y1246" s="19">
        <v>0</v>
      </c>
      <c r="Z1246" s="19">
        <v>0</v>
      </c>
      <c r="AA1246" s="19">
        <v>0</v>
      </c>
      <c r="AB1246" s="19">
        <v>0</v>
      </c>
      <c r="AC1246" s="19">
        <v>0</v>
      </c>
      <c r="AD1246" s="19">
        <v>0</v>
      </c>
      <c r="AE1246" s="19">
        <v>0</v>
      </c>
      <c r="AF1246" s="19">
        <v>0</v>
      </c>
      <c r="AG1246" s="19">
        <v>0</v>
      </c>
      <c r="AH1246" s="19">
        <v>0</v>
      </c>
      <c r="AI1246" s="19">
        <v>0</v>
      </c>
      <c r="AJ1246" s="19">
        <v>0</v>
      </c>
      <c r="AK1246" s="19">
        <v>0</v>
      </c>
      <c r="AL1246" s="19">
        <v>0</v>
      </c>
      <c r="AM1246" s="19">
        <v>0</v>
      </c>
      <c r="AN1246" s="19">
        <v>0</v>
      </c>
      <c r="AO1246" s="19">
        <v>0</v>
      </c>
      <c r="AP1246" s="19">
        <v>0</v>
      </c>
    </row>
    <row r="1247" spans="1:42" hidden="1">
      <c r="A1247" s="15" t="s">
        <v>1028</v>
      </c>
      <c r="B1247" s="16" t="s">
        <v>1029</v>
      </c>
      <c r="C1247" s="17" t="s">
        <v>212</v>
      </c>
      <c r="D1247" s="17" t="s">
        <v>224</v>
      </c>
      <c r="E1247" s="17" t="s">
        <v>1066</v>
      </c>
      <c r="F1247" s="18" t="s">
        <v>1184</v>
      </c>
      <c r="G1247" s="19">
        <v>0</v>
      </c>
      <c r="H1247" s="19">
        <v>0</v>
      </c>
      <c r="I1247" s="19">
        <v>0</v>
      </c>
      <c r="J1247" s="19">
        <v>0</v>
      </c>
      <c r="K1247" s="19">
        <v>0</v>
      </c>
      <c r="L1247" s="19">
        <v>0</v>
      </c>
      <c r="M1247" s="19">
        <v>0</v>
      </c>
      <c r="N1247" s="19">
        <v>0</v>
      </c>
      <c r="O1247" s="19">
        <v>0</v>
      </c>
      <c r="P1247" s="19">
        <v>0</v>
      </c>
      <c r="Q1247" s="19">
        <v>0</v>
      </c>
      <c r="R1247" s="19">
        <v>0</v>
      </c>
      <c r="S1247" s="19">
        <v>0</v>
      </c>
      <c r="T1247" s="19">
        <v>0</v>
      </c>
      <c r="U1247" s="19">
        <v>0</v>
      </c>
      <c r="V1247" s="19">
        <v>0</v>
      </c>
      <c r="W1247" s="19">
        <v>0</v>
      </c>
      <c r="X1247" s="19">
        <v>0</v>
      </c>
      <c r="Y1247" s="19">
        <v>0</v>
      </c>
      <c r="Z1247" s="19">
        <v>0</v>
      </c>
      <c r="AA1247" s="19">
        <v>0</v>
      </c>
      <c r="AB1247" s="19">
        <v>0</v>
      </c>
      <c r="AC1247" s="19">
        <v>0</v>
      </c>
      <c r="AD1247" s="19">
        <v>0</v>
      </c>
      <c r="AE1247" s="19">
        <v>0</v>
      </c>
      <c r="AF1247" s="19">
        <v>0</v>
      </c>
      <c r="AG1247" s="19">
        <v>0</v>
      </c>
      <c r="AH1247" s="19">
        <v>0</v>
      </c>
      <c r="AI1247" s="19">
        <v>0</v>
      </c>
      <c r="AJ1247" s="19">
        <v>0</v>
      </c>
      <c r="AK1247" s="19">
        <v>0</v>
      </c>
      <c r="AL1247" s="19">
        <v>0</v>
      </c>
      <c r="AM1247" s="19">
        <v>0</v>
      </c>
      <c r="AN1247" s="19">
        <v>0</v>
      </c>
      <c r="AO1247" s="19">
        <v>0</v>
      </c>
      <c r="AP1247" s="19">
        <v>0</v>
      </c>
    </row>
    <row r="1248" spans="1:42" hidden="1">
      <c r="A1248" s="15" t="s">
        <v>1028</v>
      </c>
      <c r="B1248" s="16" t="s">
        <v>1029</v>
      </c>
      <c r="C1248" s="17" t="s">
        <v>212</v>
      </c>
      <c r="D1248" s="17" t="s">
        <v>224</v>
      </c>
      <c r="E1248" s="17" t="s">
        <v>1066</v>
      </c>
      <c r="F1248" s="18" t="s">
        <v>1068</v>
      </c>
      <c r="G1248" s="19">
        <v>0</v>
      </c>
      <c r="H1248" s="19">
        <v>0</v>
      </c>
      <c r="I1248" s="19">
        <v>0</v>
      </c>
      <c r="J1248" s="19">
        <v>0</v>
      </c>
      <c r="K1248" s="19">
        <v>0</v>
      </c>
      <c r="L1248" s="19">
        <v>0</v>
      </c>
      <c r="M1248" s="19">
        <v>0</v>
      </c>
      <c r="N1248" s="19">
        <v>0</v>
      </c>
      <c r="O1248" s="19">
        <v>0</v>
      </c>
      <c r="P1248" s="19">
        <v>0</v>
      </c>
      <c r="Q1248" s="19">
        <v>0</v>
      </c>
      <c r="R1248" s="19">
        <v>0</v>
      </c>
      <c r="S1248" s="19">
        <v>0</v>
      </c>
      <c r="T1248" s="19">
        <v>0</v>
      </c>
      <c r="U1248" s="19">
        <v>0</v>
      </c>
      <c r="V1248" s="19">
        <v>0</v>
      </c>
      <c r="W1248" s="19">
        <v>0</v>
      </c>
      <c r="X1248" s="19">
        <v>0</v>
      </c>
      <c r="Y1248" s="19">
        <v>0</v>
      </c>
      <c r="Z1248" s="19">
        <v>0</v>
      </c>
      <c r="AA1248" s="19">
        <v>0</v>
      </c>
      <c r="AB1248" s="19">
        <v>0</v>
      </c>
      <c r="AC1248" s="19">
        <v>0</v>
      </c>
      <c r="AD1248" s="19">
        <v>0</v>
      </c>
      <c r="AE1248" s="19">
        <v>0</v>
      </c>
      <c r="AF1248" s="19">
        <v>0</v>
      </c>
      <c r="AG1248" s="19">
        <v>0</v>
      </c>
      <c r="AH1248" s="19">
        <v>0</v>
      </c>
      <c r="AI1248" s="19">
        <v>0</v>
      </c>
      <c r="AJ1248" s="19">
        <v>0</v>
      </c>
      <c r="AK1248" s="19">
        <v>0</v>
      </c>
      <c r="AL1248" s="19">
        <v>0</v>
      </c>
      <c r="AM1248" s="19">
        <v>0</v>
      </c>
      <c r="AN1248" s="19">
        <v>0</v>
      </c>
      <c r="AO1248" s="19">
        <v>0</v>
      </c>
      <c r="AP1248" s="19">
        <v>0</v>
      </c>
    </row>
    <row r="1249" spans="1:42" hidden="1">
      <c r="A1249" s="15" t="s">
        <v>1028</v>
      </c>
      <c r="B1249" s="16" t="s">
        <v>1029</v>
      </c>
      <c r="C1249" s="17" t="s">
        <v>212</v>
      </c>
      <c r="D1249" s="17" t="s">
        <v>224</v>
      </c>
      <c r="E1249" s="17" t="s">
        <v>1066</v>
      </c>
      <c r="F1249" s="18" t="s">
        <v>1185</v>
      </c>
      <c r="G1249" s="19">
        <v>0</v>
      </c>
      <c r="H1249" s="19">
        <v>0</v>
      </c>
      <c r="I1249" s="19">
        <v>0</v>
      </c>
      <c r="J1249" s="19">
        <v>0</v>
      </c>
      <c r="K1249" s="19">
        <v>0</v>
      </c>
      <c r="L1249" s="19">
        <v>0</v>
      </c>
      <c r="M1249" s="19">
        <v>0</v>
      </c>
      <c r="N1249" s="19">
        <v>0</v>
      </c>
      <c r="O1249" s="19">
        <v>0</v>
      </c>
      <c r="P1249" s="19">
        <v>0</v>
      </c>
      <c r="Q1249" s="19">
        <v>0</v>
      </c>
      <c r="R1249" s="19">
        <v>0</v>
      </c>
      <c r="S1249" s="19">
        <v>0</v>
      </c>
      <c r="T1249" s="19">
        <v>0</v>
      </c>
      <c r="U1249" s="19">
        <v>0</v>
      </c>
      <c r="V1249" s="19">
        <v>0</v>
      </c>
      <c r="W1249" s="19">
        <v>0</v>
      </c>
      <c r="X1249" s="19">
        <v>0</v>
      </c>
      <c r="Y1249" s="19">
        <v>0</v>
      </c>
      <c r="Z1249" s="19">
        <v>0</v>
      </c>
      <c r="AA1249" s="19">
        <v>0</v>
      </c>
      <c r="AB1249" s="19">
        <v>0</v>
      </c>
      <c r="AC1249" s="19">
        <v>0</v>
      </c>
      <c r="AD1249" s="19">
        <v>0</v>
      </c>
      <c r="AE1249" s="19">
        <v>0</v>
      </c>
      <c r="AF1249" s="19">
        <v>0</v>
      </c>
      <c r="AG1249" s="19">
        <v>0</v>
      </c>
      <c r="AH1249" s="19">
        <v>0</v>
      </c>
      <c r="AI1249" s="19">
        <v>0</v>
      </c>
      <c r="AJ1249" s="19">
        <v>0</v>
      </c>
      <c r="AK1249" s="19">
        <v>0</v>
      </c>
      <c r="AL1249" s="19">
        <v>0</v>
      </c>
      <c r="AM1249" s="19">
        <v>0</v>
      </c>
      <c r="AN1249" s="19">
        <v>0</v>
      </c>
      <c r="AO1249" s="19">
        <v>0</v>
      </c>
      <c r="AP1249" s="19">
        <v>0</v>
      </c>
    </row>
    <row r="1250" spans="1:42" hidden="1">
      <c r="A1250" s="15" t="s">
        <v>1028</v>
      </c>
      <c r="B1250" s="16" t="s">
        <v>1029</v>
      </c>
      <c r="C1250" s="17" t="s">
        <v>212</v>
      </c>
      <c r="D1250" s="17" t="s">
        <v>224</v>
      </c>
      <c r="E1250" s="17" t="s">
        <v>1066</v>
      </c>
      <c r="F1250" s="18" t="s">
        <v>1186</v>
      </c>
      <c r="G1250" s="19">
        <v>0</v>
      </c>
      <c r="H1250" s="19">
        <v>0</v>
      </c>
      <c r="I1250" s="19">
        <v>0</v>
      </c>
      <c r="J1250" s="19">
        <v>0</v>
      </c>
      <c r="K1250" s="19">
        <v>0</v>
      </c>
      <c r="L1250" s="19">
        <v>0</v>
      </c>
      <c r="M1250" s="19">
        <v>0</v>
      </c>
      <c r="N1250" s="19">
        <v>0</v>
      </c>
      <c r="O1250" s="19">
        <v>0</v>
      </c>
      <c r="P1250" s="19">
        <v>0</v>
      </c>
      <c r="Q1250" s="19">
        <v>0</v>
      </c>
      <c r="R1250" s="19">
        <v>0</v>
      </c>
      <c r="S1250" s="19">
        <v>0</v>
      </c>
      <c r="T1250" s="19">
        <v>0</v>
      </c>
      <c r="U1250" s="19">
        <v>0</v>
      </c>
      <c r="V1250" s="19">
        <v>0</v>
      </c>
      <c r="W1250" s="19">
        <v>0</v>
      </c>
      <c r="X1250" s="19">
        <v>0</v>
      </c>
      <c r="Y1250" s="19">
        <v>0</v>
      </c>
      <c r="Z1250" s="19">
        <v>0</v>
      </c>
      <c r="AA1250" s="19">
        <v>0</v>
      </c>
      <c r="AB1250" s="19">
        <v>0</v>
      </c>
      <c r="AC1250" s="19">
        <v>0</v>
      </c>
      <c r="AD1250" s="19">
        <v>0</v>
      </c>
      <c r="AE1250" s="19">
        <v>0</v>
      </c>
      <c r="AF1250" s="19">
        <v>0</v>
      </c>
      <c r="AG1250" s="19">
        <v>0</v>
      </c>
      <c r="AH1250" s="19">
        <v>0</v>
      </c>
      <c r="AI1250" s="19">
        <v>0</v>
      </c>
      <c r="AJ1250" s="19">
        <v>0</v>
      </c>
      <c r="AK1250" s="19">
        <v>0</v>
      </c>
      <c r="AL1250" s="19">
        <v>0</v>
      </c>
      <c r="AM1250" s="19">
        <v>0</v>
      </c>
      <c r="AN1250" s="19">
        <v>0</v>
      </c>
      <c r="AO1250" s="19">
        <v>0</v>
      </c>
      <c r="AP1250" s="19">
        <v>0</v>
      </c>
    </row>
    <row r="1251" spans="1:42" hidden="1">
      <c r="A1251" s="15" t="s">
        <v>1028</v>
      </c>
      <c r="B1251" s="16" t="s">
        <v>1029</v>
      </c>
      <c r="C1251" s="17" t="s">
        <v>212</v>
      </c>
      <c r="D1251" s="17" t="s">
        <v>224</v>
      </c>
      <c r="E1251" s="17" t="s">
        <v>1066</v>
      </c>
      <c r="F1251" s="18" t="s">
        <v>1187</v>
      </c>
      <c r="G1251" s="19">
        <v>0</v>
      </c>
      <c r="H1251" s="19">
        <v>0</v>
      </c>
      <c r="I1251" s="19">
        <v>0</v>
      </c>
      <c r="J1251" s="19">
        <v>0</v>
      </c>
      <c r="K1251" s="19">
        <v>0</v>
      </c>
      <c r="L1251" s="19">
        <v>0</v>
      </c>
      <c r="M1251" s="19">
        <v>0</v>
      </c>
      <c r="N1251" s="19">
        <v>0</v>
      </c>
      <c r="O1251" s="19">
        <v>0</v>
      </c>
      <c r="P1251" s="19">
        <v>0</v>
      </c>
      <c r="Q1251" s="19">
        <v>0</v>
      </c>
      <c r="R1251" s="19">
        <v>0</v>
      </c>
      <c r="S1251" s="19">
        <v>0</v>
      </c>
      <c r="T1251" s="19">
        <v>0</v>
      </c>
      <c r="U1251" s="19">
        <v>0</v>
      </c>
      <c r="V1251" s="19">
        <v>0</v>
      </c>
      <c r="W1251" s="19">
        <v>0</v>
      </c>
      <c r="X1251" s="19">
        <v>0</v>
      </c>
      <c r="Y1251" s="19">
        <v>0</v>
      </c>
      <c r="Z1251" s="19">
        <v>0</v>
      </c>
      <c r="AA1251" s="19">
        <v>0</v>
      </c>
      <c r="AB1251" s="19">
        <v>0</v>
      </c>
      <c r="AC1251" s="19">
        <v>0</v>
      </c>
      <c r="AD1251" s="19">
        <v>0</v>
      </c>
      <c r="AE1251" s="19">
        <v>0</v>
      </c>
      <c r="AF1251" s="19">
        <v>0</v>
      </c>
      <c r="AG1251" s="19">
        <v>0</v>
      </c>
      <c r="AH1251" s="19">
        <v>0</v>
      </c>
      <c r="AI1251" s="19">
        <v>0</v>
      </c>
      <c r="AJ1251" s="19">
        <v>0</v>
      </c>
      <c r="AK1251" s="19">
        <v>0</v>
      </c>
      <c r="AL1251" s="19">
        <v>0</v>
      </c>
      <c r="AM1251" s="19">
        <v>0</v>
      </c>
      <c r="AN1251" s="19">
        <v>0</v>
      </c>
      <c r="AO1251" s="19">
        <v>0</v>
      </c>
      <c r="AP1251" s="19">
        <v>0</v>
      </c>
    </row>
    <row r="1252" spans="1:42" hidden="1">
      <c r="A1252" s="15" t="s">
        <v>1028</v>
      </c>
      <c r="B1252" s="16" t="s">
        <v>1029</v>
      </c>
      <c r="C1252" s="17" t="s">
        <v>212</v>
      </c>
      <c r="D1252" s="17" t="s">
        <v>224</v>
      </c>
      <c r="E1252" s="17" t="s">
        <v>1066</v>
      </c>
      <c r="F1252" s="18" t="s">
        <v>1188</v>
      </c>
      <c r="G1252" s="19">
        <v>0</v>
      </c>
      <c r="H1252" s="19">
        <v>0</v>
      </c>
      <c r="I1252" s="19">
        <v>0</v>
      </c>
      <c r="J1252" s="19">
        <v>0</v>
      </c>
      <c r="K1252" s="19">
        <v>0</v>
      </c>
      <c r="L1252" s="19">
        <v>0</v>
      </c>
      <c r="M1252" s="19">
        <v>0</v>
      </c>
      <c r="N1252" s="19">
        <v>0</v>
      </c>
      <c r="O1252" s="19">
        <v>0</v>
      </c>
      <c r="P1252" s="19">
        <v>0</v>
      </c>
      <c r="Q1252" s="19">
        <v>0</v>
      </c>
      <c r="R1252" s="19">
        <v>0</v>
      </c>
      <c r="S1252" s="19">
        <v>0</v>
      </c>
      <c r="T1252" s="19">
        <v>0</v>
      </c>
      <c r="U1252" s="19">
        <v>0</v>
      </c>
      <c r="V1252" s="19">
        <v>0</v>
      </c>
      <c r="W1252" s="19">
        <v>0</v>
      </c>
      <c r="X1252" s="19">
        <v>0</v>
      </c>
      <c r="Y1252" s="19">
        <v>0</v>
      </c>
      <c r="Z1252" s="19">
        <v>0</v>
      </c>
      <c r="AA1252" s="19">
        <v>0</v>
      </c>
      <c r="AB1252" s="19">
        <v>0</v>
      </c>
      <c r="AC1252" s="19">
        <v>0</v>
      </c>
      <c r="AD1252" s="19">
        <v>0</v>
      </c>
      <c r="AE1252" s="19">
        <v>0</v>
      </c>
      <c r="AF1252" s="19">
        <v>0</v>
      </c>
      <c r="AG1252" s="19">
        <v>0</v>
      </c>
      <c r="AH1252" s="19">
        <v>0</v>
      </c>
      <c r="AI1252" s="19">
        <v>0</v>
      </c>
      <c r="AJ1252" s="19">
        <v>0</v>
      </c>
      <c r="AK1252" s="19">
        <v>0</v>
      </c>
      <c r="AL1252" s="19">
        <v>0</v>
      </c>
      <c r="AM1252" s="19">
        <v>0</v>
      </c>
      <c r="AN1252" s="19">
        <v>0</v>
      </c>
      <c r="AO1252" s="19">
        <v>0</v>
      </c>
      <c r="AP1252" s="19">
        <v>0</v>
      </c>
    </row>
    <row r="1253" spans="1:42" hidden="1">
      <c r="A1253" s="15" t="s">
        <v>1028</v>
      </c>
      <c r="B1253" s="16" t="s">
        <v>1029</v>
      </c>
      <c r="C1253" s="17" t="s">
        <v>212</v>
      </c>
      <c r="D1253" s="17" t="s">
        <v>224</v>
      </c>
      <c r="E1253" s="17" t="s">
        <v>1066</v>
      </c>
      <c r="F1253" s="18" t="s">
        <v>1189</v>
      </c>
      <c r="G1253" s="19">
        <v>0</v>
      </c>
      <c r="H1253" s="19">
        <v>0</v>
      </c>
      <c r="I1253" s="19">
        <v>0</v>
      </c>
      <c r="J1253" s="19">
        <v>0</v>
      </c>
      <c r="K1253" s="19">
        <v>0</v>
      </c>
      <c r="L1253" s="19">
        <v>0</v>
      </c>
      <c r="M1253" s="19">
        <v>0</v>
      </c>
      <c r="N1253" s="19">
        <v>0</v>
      </c>
      <c r="O1253" s="19">
        <v>0</v>
      </c>
      <c r="P1253" s="19">
        <v>0</v>
      </c>
      <c r="Q1253" s="19">
        <v>0</v>
      </c>
      <c r="R1253" s="19">
        <v>0</v>
      </c>
      <c r="S1253" s="19">
        <v>0</v>
      </c>
      <c r="T1253" s="19">
        <v>0</v>
      </c>
      <c r="U1253" s="19">
        <v>0</v>
      </c>
      <c r="V1253" s="19">
        <v>0</v>
      </c>
      <c r="W1253" s="19">
        <v>0</v>
      </c>
      <c r="X1253" s="19">
        <v>0</v>
      </c>
      <c r="Y1253" s="19">
        <v>0</v>
      </c>
      <c r="Z1253" s="19">
        <v>0</v>
      </c>
      <c r="AA1253" s="19">
        <v>0</v>
      </c>
      <c r="AB1253" s="19">
        <v>0</v>
      </c>
      <c r="AC1253" s="19">
        <v>0</v>
      </c>
      <c r="AD1253" s="19">
        <v>0</v>
      </c>
      <c r="AE1253" s="19">
        <v>0</v>
      </c>
      <c r="AF1253" s="19">
        <v>0</v>
      </c>
      <c r="AG1253" s="19">
        <v>0</v>
      </c>
      <c r="AH1253" s="19">
        <v>0</v>
      </c>
      <c r="AI1253" s="19">
        <v>0</v>
      </c>
      <c r="AJ1253" s="19">
        <v>0</v>
      </c>
      <c r="AK1253" s="19">
        <v>0</v>
      </c>
      <c r="AL1253" s="19">
        <v>0</v>
      </c>
      <c r="AM1253" s="19">
        <v>0</v>
      </c>
      <c r="AN1253" s="19">
        <v>0</v>
      </c>
      <c r="AO1253" s="19">
        <v>0</v>
      </c>
      <c r="AP1253" s="19">
        <v>0</v>
      </c>
    </row>
    <row r="1254" spans="1:42" hidden="1">
      <c r="A1254" s="15" t="s">
        <v>1028</v>
      </c>
      <c r="B1254" s="16" t="s">
        <v>1029</v>
      </c>
      <c r="C1254" s="17" t="s">
        <v>212</v>
      </c>
      <c r="D1254" s="17" t="s">
        <v>224</v>
      </c>
      <c r="E1254" s="17" t="s">
        <v>1066</v>
      </c>
      <c r="F1254" s="18" t="s">
        <v>1190</v>
      </c>
      <c r="G1254" s="19">
        <v>0</v>
      </c>
      <c r="H1254" s="19">
        <v>0</v>
      </c>
      <c r="I1254" s="19">
        <v>0</v>
      </c>
      <c r="J1254" s="19">
        <v>0</v>
      </c>
      <c r="K1254" s="19">
        <v>0</v>
      </c>
      <c r="L1254" s="19">
        <v>0</v>
      </c>
      <c r="M1254" s="19">
        <v>0</v>
      </c>
      <c r="N1254" s="19">
        <v>0</v>
      </c>
      <c r="O1254" s="19">
        <v>0</v>
      </c>
      <c r="P1254" s="19">
        <v>0</v>
      </c>
      <c r="Q1254" s="19">
        <v>0</v>
      </c>
      <c r="R1254" s="19">
        <v>0</v>
      </c>
      <c r="S1254" s="19">
        <v>0</v>
      </c>
      <c r="T1254" s="19">
        <v>0</v>
      </c>
      <c r="U1254" s="19">
        <v>0</v>
      </c>
      <c r="V1254" s="19">
        <v>0</v>
      </c>
      <c r="W1254" s="19">
        <v>0</v>
      </c>
      <c r="X1254" s="19">
        <v>0</v>
      </c>
      <c r="Y1254" s="19">
        <v>0</v>
      </c>
      <c r="Z1254" s="19">
        <v>0</v>
      </c>
      <c r="AA1254" s="19">
        <v>0</v>
      </c>
      <c r="AB1254" s="19">
        <v>0</v>
      </c>
      <c r="AC1254" s="19">
        <v>0</v>
      </c>
      <c r="AD1254" s="19">
        <v>0</v>
      </c>
      <c r="AE1254" s="19">
        <v>0</v>
      </c>
      <c r="AF1254" s="19">
        <v>0</v>
      </c>
      <c r="AG1254" s="19">
        <v>0</v>
      </c>
      <c r="AH1254" s="19">
        <v>0</v>
      </c>
      <c r="AI1254" s="19">
        <v>0</v>
      </c>
      <c r="AJ1254" s="19">
        <v>0</v>
      </c>
      <c r="AK1254" s="19">
        <v>0</v>
      </c>
      <c r="AL1254" s="19">
        <v>0</v>
      </c>
      <c r="AM1254" s="19">
        <v>0</v>
      </c>
      <c r="AN1254" s="19">
        <v>0</v>
      </c>
      <c r="AO1254" s="19">
        <v>0</v>
      </c>
      <c r="AP1254" s="19">
        <v>0</v>
      </c>
    </row>
    <row r="1255" spans="1:42" hidden="1">
      <c r="A1255" s="15" t="s">
        <v>1028</v>
      </c>
      <c r="B1255" s="16" t="s">
        <v>1029</v>
      </c>
      <c r="C1255" s="17" t="s">
        <v>212</v>
      </c>
      <c r="D1255" s="17" t="s">
        <v>224</v>
      </c>
      <c r="E1255" s="17" t="s">
        <v>1069</v>
      </c>
      <c r="F1255" s="18" t="s">
        <v>1070</v>
      </c>
      <c r="G1255" s="19">
        <v>0</v>
      </c>
      <c r="H1255" s="19">
        <v>0</v>
      </c>
      <c r="I1255" s="19">
        <v>0</v>
      </c>
      <c r="J1255" s="19">
        <v>0</v>
      </c>
      <c r="K1255" s="19">
        <v>0</v>
      </c>
      <c r="L1255" s="19">
        <v>0</v>
      </c>
      <c r="M1255" s="19">
        <v>0</v>
      </c>
      <c r="N1255" s="19">
        <v>0</v>
      </c>
      <c r="O1255" s="19">
        <v>0</v>
      </c>
      <c r="P1255" s="19">
        <v>0</v>
      </c>
      <c r="Q1255" s="19">
        <v>0</v>
      </c>
      <c r="R1255" s="19">
        <v>0</v>
      </c>
      <c r="S1255" s="19">
        <v>0</v>
      </c>
      <c r="T1255" s="19">
        <v>0</v>
      </c>
      <c r="U1255" s="19">
        <v>0</v>
      </c>
      <c r="V1255" s="19">
        <v>0</v>
      </c>
      <c r="W1255" s="19">
        <v>0</v>
      </c>
      <c r="X1255" s="19">
        <v>0</v>
      </c>
      <c r="Y1255" s="19">
        <v>0</v>
      </c>
      <c r="Z1255" s="19">
        <v>0</v>
      </c>
      <c r="AA1255" s="19">
        <v>0</v>
      </c>
      <c r="AB1255" s="19">
        <v>0</v>
      </c>
      <c r="AC1255" s="19">
        <v>0</v>
      </c>
      <c r="AD1255" s="19">
        <v>0</v>
      </c>
      <c r="AE1255" s="19">
        <v>0</v>
      </c>
      <c r="AF1255" s="19">
        <v>0</v>
      </c>
      <c r="AG1255" s="19">
        <v>0</v>
      </c>
      <c r="AH1255" s="19">
        <v>0</v>
      </c>
      <c r="AI1255" s="19">
        <v>0</v>
      </c>
      <c r="AJ1255" s="19">
        <v>0</v>
      </c>
      <c r="AK1255" s="19">
        <v>0</v>
      </c>
      <c r="AL1255" s="19">
        <v>0</v>
      </c>
      <c r="AM1255" s="19">
        <v>0</v>
      </c>
      <c r="AN1255" s="19">
        <v>0</v>
      </c>
      <c r="AO1255" s="19">
        <v>0</v>
      </c>
      <c r="AP1255" s="19">
        <v>0</v>
      </c>
    </row>
    <row r="1256" spans="1:42" hidden="1">
      <c r="A1256" s="15" t="s">
        <v>1028</v>
      </c>
      <c r="B1256" s="16" t="s">
        <v>1029</v>
      </c>
      <c r="C1256" s="17" t="s">
        <v>212</v>
      </c>
      <c r="D1256" s="17" t="s">
        <v>224</v>
      </c>
      <c r="E1256" s="17" t="s">
        <v>1069</v>
      </c>
      <c r="F1256" s="18" t="s">
        <v>1191</v>
      </c>
      <c r="G1256" s="19">
        <v>0</v>
      </c>
      <c r="H1256" s="19">
        <v>0</v>
      </c>
      <c r="I1256" s="19">
        <v>0</v>
      </c>
      <c r="J1256" s="19">
        <v>0</v>
      </c>
      <c r="K1256" s="19">
        <v>0</v>
      </c>
      <c r="L1256" s="19">
        <v>0</v>
      </c>
      <c r="M1256" s="19">
        <v>0</v>
      </c>
      <c r="N1256" s="19">
        <v>0</v>
      </c>
      <c r="O1256" s="19">
        <v>0</v>
      </c>
      <c r="P1256" s="19">
        <v>0</v>
      </c>
      <c r="Q1256" s="19">
        <v>0</v>
      </c>
      <c r="R1256" s="19">
        <v>0</v>
      </c>
      <c r="S1256" s="19">
        <v>0</v>
      </c>
      <c r="T1256" s="19">
        <v>0</v>
      </c>
      <c r="U1256" s="19">
        <v>0</v>
      </c>
      <c r="V1256" s="19">
        <v>0</v>
      </c>
      <c r="W1256" s="19">
        <v>0</v>
      </c>
      <c r="X1256" s="19">
        <v>0</v>
      </c>
      <c r="Y1256" s="19">
        <v>0</v>
      </c>
      <c r="Z1256" s="19">
        <v>0</v>
      </c>
      <c r="AA1256" s="19">
        <v>0</v>
      </c>
      <c r="AB1256" s="19">
        <v>0</v>
      </c>
      <c r="AC1256" s="19">
        <v>0</v>
      </c>
      <c r="AD1256" s="19">
        <v>0</v>
      </c>
      <c r="AE1256" s="19">
        <v>0</v>
      </c>
      <c r="AF1256" s="19">
        <v>0</v>
      </c>
      <c r="AG1256" s="19">
        <v>0</v>
      </c>
      <c r="AH1256" s="19">
        <v>0</v>
      </c>
      <c r="AI1256" s="19">
        <v>0</v>
      </c>
      <c r="AJ1256" s="19">
        <v>0</v>
      </c>
      <c r="AK1256" s="19">
        <v>0</v>
      </c>
      <c r="AL1256" s="19">
        <v>0</v>
      </c>
      <c r="AM1256" s="19">
        <v>0</v>
      </c>
      <c r="AN1256" s="19">
        <v>0</v>
      </c>
      <c r="AO1256" s="19">
        <v>0</v>
      </c>
      <c r="AP1256" s="19">
        <v>0</v>
      </c>
    </row>
    <row r="1257" spans="1:42" hidden="1">
      <c r="A1257" s="15" t="s">
        <v>1028</v>
      </c>
      <c r="B1257" s="16" t="s">
        <v>1029</v>
      </c>
      <c r="C1257" s="17" t="s">
        <v>212</v>
      </c>
      <c r="D1257" s="17" t="s">
        <v>224</v>
      </c>
      <c r="E1257" s="17" t="s">
        <v>1069</v>
      </c>
      <c r="F1257" s="18" t="s">
        <v>1072</v>
      </c>
      <c r="G1257" s="19">
        <v>0</v>
      </c>
      <c r="H1257" s="19">
        <v>0</v>
      </c>
      <c r="I1257" s="19">
        <v>0</v>
      </c>
      <c r="J1257" s="19">
        <v>0</v>
      </c>
      <c r="K1257" s="19">
        <v>0</v>
      </c>
      <c r="L1257" s="19">
        <v>0</v>
      </c>
      <c r="M1257" s="19">
        <v>0</v>
      </c>
      <c r="N1257" s="19">
        <v>0</v>
      </c>
      <c r="O1257" s="19">
        <v>0</v>
      </c>
      <c r="P1257" s="19">
        <v>0</v>
      </c>
      <c r="Q1257" s="19">
        <v>0</v>
      </c>
      <c r="R1257" s="19">
        <v>0</v>
      </c>
      <c r="S1257" s="19">
        <v>0</v>
      </c>
      <c r="T1257" s="19">
        <v>0</v>
      </c>
      <c r="U1257" s="19">
        <v>0</v>
      </c>
      <c r="V1257" s="19">
        <v>0</v>
      </c>
      <c r="W1257" s="19">
        <v>0</v>
      </c>
      <c r="X1257" s="19">
        <v>0</v>
      </c>
      <c r="Y1257" s="19">
        <v>0</v>
      </c>
      <c r="Z1257" s="19">
        <v>0</v>
      </c>
      <c r="AA1257" s="19">
        <v>0</v>
      </c>
      <c r="AB1257" s="19">
        <v>0</v>
      </c>
      <c r="AC1257" s="19">
        <v>0</v>
      </c>
      <c r="AD1257" s="19">
        <v>0</v>
      </c>
      <c r="AE1257" s="19">
        <v>0</v>
      </c>
      <c r="AF1257" s="19">
        <v>0</v>
      </c>
      <c r="AG1257" s="19">
        <v>0</v>
      </c>
      <c r="AH1257" s="19">
        <v>0</v>
      </c>
      <c r="AI1257" s="19">
        <v>0</v>
      </c>
      <c r="AJ1257" s="19">
        <v>0</v>
      </c>
      <c r="AK1257" s="19">
        <v>0</v>
      </c>
      <c r="AL1257" s="19">
        <v>0</v>
      </c>
      <c r="AM1257" s="19">
        <v>0</v>
      </c>
      <c r="AN1257" s="19">
        <v>0</v>
      </c>
      <c r="AO1257" s="19">
        <v>0</v>
      </c>
      <c r="AP1257" s="19">
        <v>0</v>
      </c>
    </row>
    <row r="1258" spans="1:42" hidden="1">
      <c r="A1258" s="15" t="s">
        <v>1028</v>
      </c>
      <c r="B1258" s="16" t="s">
        <v>1029</v>
      </c>
      <c r="C1258" s="17" t="s">
        <v>212</v>
      </c>
      <c r="D1258" s="17" t="s">
        <v>224</v>
      </c>
      <c r="E1258" s="17" t="s">
        <v>1069</v>
      </c>
      <c r="F1258" s="18" t="s">
        <v>1192</v>
      </c>
      <c r="G1258" s="19">
        <v>0</v>
      </c>
      <c r="H1258" s="19">
        <v>0</v>
      </c>
      <c r="I1258" s="19">
        <v>0</v>
      </c>
      <c r="J1258" s="19">
        <v>0</v>
      </c>
      <c r="K1258" s="19">
        <v>0</v>
      </c>
      <c r="L1258" s="19">
        <v>0</v>
      </c>
      <c r="M1258" s="19">
        <v>0</v>
      </c>
      <c r="N1258" s="19">
        <v>0</v>
      </c>
      <c r="O1258" s="19">
        <v>0</v>
      </c>
      <c r="P1258" s="19">
        <v>0</v>
      </c>
      <c r="Q1258" s="19">
        <v>0</v>
      </c>
      <c r="R1258" s="19">
        <v>0</v>
      </c>
      <c r="S1258" s="19">
        <v>0</v>
      </c>
      <c r="T1258" s="19">
        <v>0</v>
      </c>
      <c r="U1258" s="19">
        <v>0</v>
      </c>
      <c r="V1258" s="19">
        <v>0</v>
      </c>
      <c r="W1258" s="19">
        <v>0</v>
      </c>
      <c r="X1258" s="19">
        <v>0</v>
      </c>
      <c r="Y1258" s="19">
        <v>0</v>
      </c>
      <c r="Z1258" s="19">
        <v>0</v>
      </c>
      <c r="AA1258" s="19">
        <v>0</v>
      </c>
      <c r="AB1258" s="19">
        <v>0</v>
      </c>
      <c r="AC1258" s="19">
        <v>0</v>
      </c>
      <c r="AD1258" s="19">
        <v>0</v>
      </c>
      <c r="AE1258" s="19">
        <v>0</v>
      </c>
      <c r="AF1258" s="19">
        <v>0</v>
      </c>
      <c r="AG1258" s="19">
        <v>0</v>
      </c>
      <c r="AH1258" s="19">
        <v>0</v>
      </c>
      <c r="AI1258" s="19">
        <v>0</v>
      </c>
      <c r="AJ1258" s="19">
        <v>0</v>
      </c>
      <c r="AK1258" s="19">
        <v>0</v>
      </c>
      <c r="AL1258" s="19">
        <v>0</v>
      </c>
      <c r="AM1258" s="19">
        <v>0</v>
      </c>
      <c r="AN1258" s="19">
        <v>0</v>
      </c>
      <c r="AO1258" s="19">
        <v>0</v>
      </c>
      <c r="AP1258" s="19">
        <v>0</v>
      </c>
    </row>
    <row r="1259" spans="1:42" hidden="1">
      <c r="A1259" s="15" t="s">
        <v>1028</v>
      </c>
      <c r="B1259" s="16" t="s">
        <v>1029</v>
      </c>
      <c r="C1259" s="17" t="s">
        <v>212</v>
      </c>
      <c r="D1259" s="17" t="s">
        <v>224</v>
      </c>
      <c r="E1259" s="17" t="s">
        <v>1069</v>
      </c>
      <c r="F1259" s="18" t="s">
        <v>1074</v>
      </c>
      <c r="G1259" s="19">
        <v>0</v>
      </c>
      <c r="H1259" s="19">
        <v>0</v>
      </c>
      <c r="I1259" s="19">
        <v>0</v>
      </c>
      <c r="J1259" s="19">
        <v>0</v>
      </c>
      <c r="K1259" s="19">
        <v>0</v>
      </c>
      <c r="L1259" s="19">
        <v>0</v>
      </c>
      <c r="M1259" s="19">
        <v>0</v>
      </c>
      <c r="N1259" s="19">
        <v>0</v>
      </c>
      <c r="O1259" s="19">
        <v>0</v>
      </c>
      <c r="P1259" s="19">
        <v>0</v>
      </c>
      <c r="Q1259" s="19">
        <v>0</v>
      </c>
      <c r="R1259" s="19">
        <v>0</v>
      </c>
      <c r="S1259" s="19">
        <v>0</v>
      </c>
      <c r="T1259" s="19">
        <v>0</v>
      </c>
      <c r="U1259" s="19">
        <v>0</v>
      </c>
      <c r="V1259" s="19">
        <v>0</v>
      </c>
      <c r="W1259" s="19">
        <v>0</v>
      </c>
      <c r="X1259" s="19">
        <v>0</v>
      </c>
      <c r="Y1259" s="19">
        <v>0</v>
      </c>
      <c r="Z1259" s="19">
        <v>0</v>
      </c>
      <c r="AA1259" s="19">
        <v>0</v>
      </c>
      <c r="AB1259" s="19">
        <v>0</v>
      </c>
      <c r="AC1259" s="19">
        <v>0</v>
      </c>
      <c r="AD1259" s="19">
        <v>0</v>
      </c>
      <c r="AE1259" s="19">
        <v>0</v>
      </c>
      <c r="AF1259" s="19">
        <v>0</v>
      </c>
      <c r="AG1259" s="19">
        <v>0</v>
      </c>
      <c r="AH1259" s="19">
        <v>0</v>
      </c>
      <c r="AI1259" s="19">
        <v>0</v>
      </c>
      <c r="AJ1259" s="19">
        <v>0</v>
      </c>
      <c r="AK1259" s="19">
        <v>0</v>
      </c>
      <c r="AL1259" s="19">
        <v>0</v>
      </c>
      <c r="AM1259" s="19">
        <v>0</v>
      </c>
      <c r="AN1259" s="19">
        <v>0</v>
      </c>
      <c r="AO1259" s="19">
        <v>0</v>
      </c>
      <c r="AP1259" s="19">
        <v>0</v>
      </c>
    </row>
    <row r="1260" spans="1:42" hidden="1">
      <c r="A1260" s="15" t="s">
        <v>1028</v>
      </c>
      <c r="B1260" s="16" t="s">
        <v>1029</v>
      </c>
      <c r="C1260" s="17" t="s">
        <v>212</v>
      </c>
      <c r="D1260" s="17" t="s">
        <v>224</v>
      </c>
      <c r="E1260" s="17" t="s">
        <v>1069</v>
      </c>
      <c r="F1260" s="18" t="s">
        <v>1193</v>
      </c>
      <c r="G1260" s="19">
        <v>0</v>
      </c>
      <c r="H1260" s="19">
        <v>0</v>
      </c>
      <c r="I1260" s="19">
        <v>0</v>
      </c>
      <c r="J1260" s="19">
        <v>0</v>
      </c>
      <c r="K1260" s="19">
        <v>0</v>
      </c>
      <c r="L1260" s="19">
        <v>0</v>
      </c>
      <c r="M1260" s="19">
        <v>0</v>
      </c>
      <c r="N1260" s="19">
        <v>0</v>
      </c>
      <c r="O1260" s="19">
        <v>0</v>
      </c>
      <c r="P1260" s="19">
        <v>0</v>
      </c>
      <c r="Q1260" s="19">
        <v>0</v>
      </c>
      <c r="R1260" s="19">
        <v>0</v>
      </c>
      <c r="S1260" s="19">
        <v>0</v>
      </c>
      <c r="T1260" s="19">
        <v>0</v>
      </c>
      <c r="U1260" s="19">
        <v>0</v>
      </c>
      <c r="V1260" s="19">
        <v>0</v>
      </c>
      <c r="W1260" s="19">
        <v>0</v>
      </c>
      <c r="X1260" s="19">
        <v>0</v>
      </c>
      <c r="Y1260" s="19">
        <v>0</v>
      </c>
      <c r="Z1260" s="19">
        <v>0</v>
      </c>
      <c r="AA1260" s="19">
        <v>0</v>
      </c>
      <c r="AB1260" s="19">
        <v>0</v>
      </c>
      <c r="AC1260" s="19">
        <v>0</v>
      </c>
      <c r="AD1260" s="19">
        <v>0</v>
      </c>
      <c r="AE1260" s="19">
        <v>0</v>
      </c>
      <c r="AF1260" s="19">
        <v>0</v>
      </c>
      <c r="AG1260" s="19">
        <v>0</v>
      </c>
      <c r="AH1260" s="19">
        <v>0</v>
      </c>
      <c r="AI1260" s="19">
        <v>0</v>
      </c>
      <c r="AJ1260" s="19">
        <v>0</v>
      </c>
      <c r="AK1260" s="19">
        <v>0</v>
      </c>
      <c r="AL1260" s="19">
        <v>0</v>
      </c>
      <c r="AM1260" s="19">
        <v>0</v>
      </c>
      <c r="AN1260" s="19">
        <v>0</v>
      </c>
      <c r="AO1260" s="19">
        <v>0</v>
      </c>
      <c r="AP1260" s="19">
        <v>0</v>
      </c>
    </row>
    <row r="1261" spans="1:42" hidden="1">
      <c r="A1261" s="15" t="s">
        <v>1028</v>
      </c>
      <c r="B1261" s="16" t="s">
        <v>1029</v>
      </c>
      <c r="C1261" s="17" t="s">
        <v>212</v>
      </c>
      <c r="D1261" s="17" t="s">
        <v>224</v>
      </c>
      <c r="E1261" s="17" t="s">
        <v>1069</v>
      </c>
      <c r="F1261" s="18" t="s">
        <v>1194</v>
      </c>
      <c r="G1261" s="19">
        <v>0</v>
      </c>
      <c r="H1261" s="19">
        <v>0</v>
      </c>
      <c r="I1261" s="19">
        <v>0</v>
      </c>
      <c r="J1261" s="19">
        <v>0</v>
      </c>
      <c r="K1261" s="19">
        <v>0</v>
      </c>
      <c r="L1261" s="19">
        <v>0</v>
      </c>
      <c r="M1261" s="19">
        <v>0</v>
      </c>
      <c r="N1261" s="19">
        <v>0</v>
      </c>
      <c r="O1261" s="19">
        <v>0</v>
      </c>
      <c r="P1261" s="19">
        <v>0</v>
      </c>
      <c r="Q1261" s="19">
        <v>0</v>
      </c>
      <c r="R1261" s="19">
        <v>0</v>
      </c>
      <c r="S1261" s="19">
        <v>0</v>
      </c>
      <c r="T1261" s="19">
        <v>0</v>
      </c>
      <c r="U1261" s="19">
        <v>0</v>
      </c>
      <c r="V1261" s="19">
        <v>0</v>
      </c>
      <c r="W1261" s="19">
        <v>0</v>
      </c>
      <c r="X1261" s="19">
        <v>0</v>
      </c>
      <c r="Y1261" s="19">
        <v>0</v>
      </c>
      <c r="Z1261" s="19">
        <v>0</v>
      </c>
      <c r="AA1261" s="19">
        <v>0</v>
      </c>
      <c r="AB1261" s="19">
        <v>0</v>
      </c>
      <c r="AC1261" s="19">
        <v>0</v>
      </c>
      <c r="AD1261" s="19">
        <v>0</v>
      </c>
      <c r="AE1261" s="19">
        <v>0</v>
      </c>
      <c r="AF1261" s="19">
        <v>0</v>
      </c>
      <c r="AG1261" s="19">
        <v>0</v>
      </c>
      <c r="AH1261" s="19">
        <v>0</v>
      </c>
      <c r="AI1261" s="19">
        <v>0</v>
      </c>
      <c r="AJ1261" s="19">
        <v>0</v>
      </c>
      <c r="AK1261" s="19">
        <v>0</v>
      </c>
      <c r="AL1261" s="19">
        <v>0</v>
      </c>
      <c r="AM1261" s="19">
        <v>0</v>
      </c>
      <c r="AN1261" s="19">
        <v>0</v>
      </c>
      <c r="AO1261" s="19">
        <v>0</v>
      </c>
      <c r="AP1261" s="19">
        <v>0</v>
      </c>
    </row>
    <row r="1262" spans="1:42" hidden="1">
      <c r="A1262" s="15" t="s">
        <v>1028</v>
      </c>
      <c r="B1262" s="16" t="s">
        <v>1029</v>
      </c>
      <c r="C1262" s="17" t="s">
        <v>212</v>
      </c>
      <c r="D1262" s="17" t="s">
        <v>224</v>
      </c>
      <c r="E1262" s="17" t="s">
        <v>1069</v>
      </c>
      <c r="F1262" s="18" t="s">
        <v>1195</v>
      </c>
      <c r="G1262" s="19">
        <v>0</v>
      </c>
      <c r="H1262" s="19">
        <v>0</v>
      </c>
      <c r="I1262" s="19">
        <v>0</v>
      </c>
      <c r="J1262" s="19">
        <v>0</v>
      </c>
      <c r="K1262" s="19">
        <v>0</v>
      </c>
      <c r="L1262" s="19">
        <v>0</v>
      </c>
      <c r="M1262" s="19">
        <v>0</v>
      </c>
      <c r="N1262" s="19">
        <v>0</v>
      </c>
      <c r="O1262" s="19">
        <v>0</v>
      </c>
      <c r="P1262" s="19">
        <v>0</v>
      </c>
      <c r="Q1262" s="19">
        <v>0</v>
      </c>
      <c r="R1262" s="19">
        <v>0</v>
      </c>
      <c r="S1262" s="19">
        <v>0</v>
      </c>
      <c r="T1262" s="19">
        <v>0</v>
      </c>
      <c r="U1262" s="19">
        <v>0</v>
      </c>
      <c r="V1262" s="19">
        <v>0</v>
      </c>
      <c r="W1262" s="19">
        <v>0</v>
      </c>
      <c r="X1262" s="19">
        <v>0</v>
      </c>
      <c r="Y1262" s="19">
        <v>0</v>
      </c>
      <c r="Z1262" s="19">
        <v>0</v>
      </c>
      <c r="AA1262" s="19">
        <v>0</v>
      </c>
      <c r="AB1262" s="19">
        <v>0</v>
      </c>
      <c r="AC1262" s="19">
        <v>0</v>
      </c>
      <c r="AD1262" s="19">
        <v>0</v>
      </c>
      <c r="AE1262" s="19">
        <v>0</v>
      </c>
      <c r="AF1262" s="19">
        <v>0</v>
      </c>
      <c r="AG1262" s="19">
        <v>0</v>
      </c>
      <c r="AH1262" s="19">
        <v>0</v>
      </c>
      <c r="AI1262" s="19">
        <v>0</v>
      </c>
      <c r="AJ1262" s="19">
        <v>0</v>
      </c>
      <c r="AK1262" s="19">
        <v>0</v>
      </c>
      <c r="AL1262" s="19">
        <v>0</v>
      </c>
      <c r="AM1262" s="19">
        <v>0</v>
      </c>
      <c r="AN1262" s="19">
        <v>0</v>
      </c>
      <c r="AO1262" s="19">
        <v>0</v>
      </c>
      <c r="AP1262" s="19">
        <v>0</v>
      </c>
    </row>
    <row r="1263" spans="1:42" hidden="1">
      <c r="A1263" s="15" t="s">
        <v>1028</v>
      </c>
      <c r="B1263" s="16" t="s">
        <v>1029</v>
      </c>
      <c r="C1263" s="17" t="s">
        <v>212</v>
      </c>
      <c r="D1263" s="17" t="s">
        <v>224</v>
      </c>
      <c r="E1263" s="17" t="s">
        <v>1069</v>
      </c>
      <c r="F1263" s="18" t="s">
        <v>1196</v>
      </c>
      <c r="G1263" s="19">
        <v>0</v>
      </c>
      <c r="H1263" s="19">
        <v>0</v>
      </c>
      <c r="I1263" s="19">
        <v>0</v>
      </c>
      <c r="J1263" s="19">
        <v>0</v>
      </c>
      <c r="K1263" s="19">
        <v>0</v>
      </c>
      <c r="L1263" s="19">
        <v>0</v>
      </c>
      <c r="M1263" s="19">
        <v>0</v>
      </c>
      <c r="N1263" s="19">
        <v>0</v>
      </c>
      <c r="O1263" s="19">
        <v>0</v>
      </c>
      <c r="P1263" s="19">
        <v>0</v>
      </c>
      <c r="Q1263" s="19">
        <v>0</v>
      </c>
      <c r="R1263" s="19">
        <v>0</v>
      </c>
      <c r="S1263" s="19">
        <v>0</v>
      </c>
      <c r="T1263" s="19">
        <v>0</v>
      </c>
      <c r="U1263" s="19">
        <v>0</v>
      </c>
      <c r="V1263" s="19">
        <v>0</v>
      </c>
      <c r="W1263" s="19">
        <v>0</v>
      </c>
      <c r="X1263" s="19">
        <v>0</v>
      </c>
      <c r="Y1263" s="19">
        <v>0</v>
      </c>
      <c r="Z1263" s="19">
        <v>0</v>
      </c>
      <c r="AA1263" s="19">
        <v>0</v>
      </c>
      <c r="AB1263" s="19">
        <v>0</v>
      </c>
      <c r="AC1263" s="19">
        <v>0</v>
      </c>
      <c r="AD1263" s="19">
        <v>0</v>
      </c>
      <c r="AE1263" s="19">
        <v>0</v>
      </c>
      <c r="AF1263" s="19">
        <v>0</v>
      </c>
      <c r="AG1263" s="19">
        <v>0</v>
      </c>
      <c r="AH1263" s="19">
        <v>0</v>
      </c>
      <c r="AI1263" s="19">
        <v>0</v>
      </c>
      <c r="AJ1263" s="19">
        <v>0</v>
      </c>
      <c r="AK1263" s="19">
        <v>0</v>
      </c>
      <c r="AL1263" s="19">
        <v>0</v>
      </c>
      <c r="AM1263" s="19">
        <v>0</v>
      </c>
      <c r="AN1263" s="19">
        <v>0</v>
      </c>
      <c r="AO1263" s="19">
        <v>0</v>
      </c>
      <c r="AP1263" s="19">
        <v>0</v>
      </c>
    </row>
    <row r="1264" spans="1:42" hidden="1">
      <c r="A1264" s="15" t="s">
        <v>1028</v>
      </c>
      <c r="B1264" s="16" t="s">
        <v>1029</v>
      </c>
      <c r="C1264" s="17" t="s">
        <v>212</v>
      </c>
      <c r="D1264" s="17" t="s">
        <v>224</v>
      </c>
      <c r="E1264" s="17" t="s">
        <v>1069</v>
      </c>
      <c r="F1264" s="18" t="s">
        <v>1197</v>
      </c>
      <c r="G1264" s="19">
        <v>0</v>
      </c>
      <c r="H1264" s="19">
        <v>0</v>
      </c>
      <c r="I1264" s="19">
        <v>0</v>
      </c>
      <c r="J1264" s="19">
        <v>0</v>
      </c>
      <c r="K1264" s="19">
        <v>0</v>
      </c>
      <c r="L1264" s="19">
        <v>0</v>
      </c>
      <c r="M1264" s="19">
        <v>0</v>
      </c>
      <c r="N1264" s="19">
        <v>0</v>
      </c>
      <c r="O1264" s="19">
        <v>0</v>
      </c>
      <c r="P1264" s="19">
        <v>0</v>
      </c>
      <c r="Q1264" s="19">
        <v>0</v>
      </c>
      <c r="R1264" s="19">
        <v>0</v>
      </c>
      <c r="S1264" s="19">
        <v>0</v>
      </c>
      <c r="T1264" s="19">
        <v>0</v>
      </c>
      <c r="U1264" s="19">
        <v>0</v>
      </c>
      <c r="V1264" s="19">
        <v>0</v>
      </c>
      <c r="W1264" s="19">
        <v>0</v>
      </c>
      <c r="X1264" s="19">
        <v>0</v>
      </c>
      <c r="Y1264" s="19">
        <v>0</v>
      </c>
      <c r="Z1264" s="19">
        <v>0</v>
      </c>
      <c r="AA1264" s="19">
        <v>0</v>
      </c>
      <c r="AB1264" s="19">
        <v>0</v>
      </c>
      <c r="AC1264" s="19">
        <v>0</v>
      </c>
      <c r="AD1264" s="19">
        <v>0</v>
      </c>
      <c r="AE1264" s="19">
        <v>0</v>
      </c>
      <c r="AF1264" s="19">
        <v>0</v>
      </c>
      <c r="AG1264" s="19">
        <v>0</v>
      </c>
      <c r="AH1264" s="19">
        <v>0</v>
      </c>
      <c r="AI1264" s="19">
        <v>0</v>
      </c>
      <c r="AJ1264" s="19">
        <v>0</v>
      </c>
      <c r="AK1264" s="19">
        <v>0</v>
      </c>
      <c r="AL1264" s="19">
        <v>0</v>
      </c>
      <c r="AM1264" s="19">
        <v>0</v>
      </c>
      <c r="AN1264" s="19">
        <v>0</v>
      </c>
      <c r="AO1264" s="19">
        <v>0</v>
      </c>
      <c r="AP1264" s="19">
        <v>0</v>
      </c>
    </row>
    <row r="1265" spans="1:42" hidden="1">
      <c r="A1265" s="15" t="s">
        <v>1028</v>
      </c>
      <c r="B1265" s="16" t="s">
        <v>1029</v>
      </c>
      <c r="C1265" s="17" t="s">
        <v>212</v>
      </c>
      <c r="D1265" s="17" t="s">
        <v>224</v>
      </c>
      <c r="E1265" s="17" t="s">
        <v>1069</v>
      </c>
      <c r="F1265" s="18" t="s">
        <v>1198</v>
      </c>
      <c r="G1265" s="19">
        <v>0</v>
      </c>
      <c r="H1265" s="19">
        <v>0</v>
      </c>
      <c r="I1265" s="19">
        <v>0</v>
      </c>
      <c r="J1265" s="19">
        <v>0</v>
      </c>
      <c r="K1265" s="19">
        <v>0</v>
      </c>
      <c r="L1265" s="19">
        <v>0</v>
      </c>
      <c r="M1265" s="19">
        <v>0</v>
      </c>
      <c r="N1265" s="19">
        <v>0</v>
      </c>
      <c r="O1265" s="19">
        <v>0</v>
      </c>
      <c r="P1265" s="19">
        <v>0</v>
      </c>
      <c r="Q1265" s="19">
        <v>0</v>
      </c>
      <c r="R1265" s="19">
        <v>0</v>
      </c>
      <c r="S1265" s="19">
        <v>0</v>
      </c>
      <c r="T1265" s="19">
        <v>0</v>
      </c>
      <c r="U1265" s="19">
        <v>0</v>
      </c>
      <c r="V1265" s="19">
        <v>0</v>
      </c>
      <c r="W1265" s="19">
        <v>0</v>
      </c>
      <c r="X1265" s="19">
        <v>0</v>
      </c>
      <c r="Y1265" s="19">
        <v>0</v>
      </c>
      <c r="Z1265" s="19">
        <v>0</v>
      </c>
      <c r="AA1265" s="19">
        <v>0</v>
      </c>
      <c r="AB1265" s="19">
        <v>0</v>
      </c>
      <c r="AC1265" s="19">
        <v>0</v>
      </c>
      <c r="AD1265" s="19">
        <v>0</v>
      </c>
      <c r="AE1265" s="19">
        <v>0</v>
      </c>
      <c r="AF1265" s="19">
        <v>0</v>
      </c>
      <c r="AG1265" s="19">
        <v>0</v>
      </c>
      <c r="AH1265" s="19">
        <v>0</v>
      </c>
      <c r="AI1265" s="19">
        <v>0</v>
      </c>
      <c r="AJ1265" s="19">
        <v>0</v>
      </c>
      <c r="AK1265" s="19">
        <v>0</v>
      </c>
      <c r="AL1265" s="19">
        <v>0</v>
      </c>
      <c r="AM1265" s="19">
        <v>0</v>
      </c>
      <c r="AN1265" s="19">
        <v>0</v>
      </c>
      <c r="AO1265" s="19">
        <v>0</v>
      </c>
      <c r="AP1265" s="19">
        <v>0</v>
      </c>
    </row>
    <row r="1266" spans="1:42" hidden="1">
      <c r="A1266" s="15" t="s">
        <v>1028</v>
      </c>
      <c r="B1266" s="16" t="s">
        <v>1029</v>
      </c>
      <c r="C1266" s="17" t="s">
        <v>212</v>
      </c>
      <c r="D1266" s="17" t="s">
        <v>224</v>
      </c>
      <c r="E1266" s="17" t="s">
        <v>1075</v>
      </c>
      <c r="F1266" s="18" t="s">
        <v>1076</v>
      </c>
      <c r="G1266" s="19">
        <v>0</v>
      </c>
      <c r="H1266" s="19">
        <v>0</v>
      </c>
      <c r="I1266" s="19">
        <v>0</v>
      </c>
      <c r="J1266" s="19">
        <v>0</v>
      </c>
      <c r="K1266" s="19">
        <v>0</v>
      </c>
      <c r="L1266" s="19">
        <v>0</v>
      </c>
      <c r="M1266" s="19">
        <v>0</v>
      </c>
      <c r="N1266" s="19">
        <v>0</v>
      </c>
      <c r="O1266" s="19">
        <v>0</v>
      </c>
      <c r="P1266" s="19">
        <v>0</v>
      </c>
      <c r="Q1266" s="19">
        <v>0</v>
      </c>
      <c r="R1266" s="19">
        <v>0</v>
      </c>
      <c r="S1266" s="19">
        <v>0</v>
      </c>
      <c r="T1266" s="19">
        <v>0</v>
      </c>
      <c r="U1266" s="19">
        <v>0</v>
      </c>
      <c r="V1266" s="19">
        <v>0</v>
      </c>
      <c r="W1266" s="19">
        <v>0</v>
      </c>
      <c r="X1266" s="19">
        <v>0</v>
      </c>
      <c r="Y1266" s="19">
        <v>0</v>
      </c>
      <c r="Z1266" s="19">
        <v>0</v>
      </c>
      <c r="AA1266" s="19">
        <v>0</v>
      </c>
      <c r="AB1266" s="19">
        <v>0</v>
      </c>
      <c r="AC1266" s="19">
        <v>0</v>
      </c>
      <c r="AD1266" s="19">
        <v>0</v>
      </c>
      <c r="AE1266" s="19">
        <v>0</v>
      </c>
      <c r="AF1266" s="19">
        <v>0</v>
      </c>
      <c r="AG1266" s="19">
        <v>0</v>
      </c>
      <c r="AH1266" s="19">
        <v>0</v>
      </c>
      <c r="AI1266" s="19">
        <v>0</v>
      </c>
      <c r="AJ1266" s="19">
        <v>0</v>
      </c>
      <c r="AK1266" s="19">
        <v>0</v>
      </c>
      <c r="AL1266" s="19">
        <v>0</v>
      </c>
      <c r="AM1266" s="19">
        <v>0</v>
      </c>
      <c r="AN1266" s="19">
        <v>0</v>
      </c>
      <c r="AO1266" s="19">
        <v>0</v>
      </c>
      <c r="AP1266" s="19">
        <v>0</v>
      </c>
    </row>
    <row r="1267" spans="1:42" hidden="1">
      <c r="A1267" s="15" t="s">
        <v>1028</v>
      </c>
      <c r="B1267" s="16" t="s">
        <v>1029</v>
      </c>
      <c r="C1267" s="17" t="s">
        <v>212</v>
      </c>
      <c r="D1267" s="17" t="s">
        <v>224</v>
      </c>
      <c r="E1267" s="17" t="s">
        <v>1077</v>
      </c>
      <c r="F1267" s="18" t="s">
        <v>1079</v>
      </c>
      <c r="G1267" s="19">
        <v>0</v>
      </c>
      <c r="H1267" s="19">
        <v>0</v>
      </c>
      <c r="I1267" s="19">
        <v>0</v>
      </c>
      <c r="J1267" s="19">
        <v>0</v>
      </c>
      <c r="K1267" s="19">
        <v>0</v>
      </c>
      <c r="L1267" s="19">
        <v>0</v>
      </c>
      <c r="M1267" s="19">
        <v>0</v>
      </c>
      <c r="N1267" s="19">
        <v>0</v>
      </c>
      <c r="O1267" s="19">
        <v>0</v>
      </c>
      <c r="P1267" s="19">
        <v>0</v>
      </c>
      <c r="Q1267" s="19">
        <v>0</v>
      </c>
      <c r="R1267" s="19">
        <v>0</v>
      </c>
      <c r="S1267" s="19">
        <v>0</v>
      </c>
      <c r="T1267" s="19">
        <v>0</v>
      </c>
      <c r="U1267" s="19">
        <v>0</v>
      </c>
      <c r="V1267" s="19">
        <v>0</v>
      </c>
      <c r="W1267" s="19">
        <v>0</v>
      </c>
      <c r="X1267" s="19">
        <v>0</v>
      </c>
      <c r="Y1267" s="19">
        <v>0</v>
      </c>
      <c r="Z1267" s="19">
        <v>0</v>
      </c>
      <c r="AA1267" s="19">
        <v>0</v>
      </c>
      <c r="AB1267" s="19">
        <v>0</v>
      </c>
      <c r="AC1267" s="19">
        <v>0</v>
      </c>
      <c r="AD1267" s="19">
        <v>0</v>
      </c>
      <c r="AE1267" s="19">
        <v>0</v>
      </c>
      <c r="AF1267" s="19">
        <v>0</v>
      </c>
      <c r="AG1267" s="19">
        <v>0</v>
      </c>
      <c r="AH1267" s="19">
        <v>0</v>
      </c>
      <c r="AI1267" s="19">
        <v>0</v>
      </c>
      <c r="AJ1267" s="19">
        <v>0</v>
      </c>
      <c r="AK1267" s="19">
        <v>0</v>
      </c>
      <c r="AL1267" s="19">
        <v>0</v>
      </c>
      <c r="AM1267" s="19">
        <v>0</v>
      </c>
      <c r="AN1267" s="19">
        <v>0</v>
      </c>
      <c r="AO1267" s="19">
        <v>0</v>
      </c>
      <c r="AP1267" s="19">
        <v>0</v>
      </c>
    </row>
    <row r="1268" spans="1:42" hidden="1">
      <c r="A1268" s="15" t="s">
        <v>1028</v>
      </c>
      <c r="B1268" s="16" t="s">
        <v>1029</v>
      </c>
      <c r="C1268" s="17" t="s">
        <v>212</v>
      </c>
      <c r="D1268" s="17" t="s">
        <v>224</v>
      </c>
      <c r="E1268" s="17" t="s">
        <v>1077</v>
      </c>
      <c r="F1268" s="18" t="s">
        <v>1080</v>
      </c>
      <c r="G1268" s="19">
        <v>0</v>
      </c>
      <c r="H1268" s="19">
        <v>0</v>
      </c>
      <c r="I1268" s="19">
        <v>0</v>
      </c>
      <c r="J1268" s="19">
        <v>0</v>
      </c>
      <c r="K1268" s="19">
        <v>0</v>
      </c>
      <c r="L1268" s="19">
        <v>0</v>
      </c>
      <c r="M1268" s="19">
        <v>0</v>
      </c>
      <c r="N1268" s="19">
        <v>0</v>
      </c>
      <c r="O1268" s="19">
        <v>0</v>
      </c>
      <c r="P1268" s="19">
        <v>0</v>
      </c>
      <c r="Q1268" s="19">
        <v>0</v>
      </c>
      <c r="R1268" s="19">
        <v>0</v>
      </c>
      <c r="S1268" s="19">
        <v>0</v>
      </c>
      <c r="T1268" s="19">
        <v>0</v>
      </c>
      <c r="U1268" s="19">
        <v>0</v>
      </c>
      <c r="V1268" s="19">
        <v>0</v>
      </c>
      <c r="W1268" s="19">
        <v>0</v>
      </c>
      <c r="X1268" s="19">
        <v>0</v>
      </c>
      <c r="Y1268" s="19">
        <v>0</v>
      </c>
      <c r="Z1268" s="19">
        <v>0</v>
      </c>
      <c r="AA1268" s="19">
        <v>0</v>
      </c>
      <c r="AB1268" s="19">
        <v>0</v>
      </c>
      <c r="AC1268" s="19">
        <v>0</v>
      </c>
      <c r="AD1268" s="19">
        <v>0</v>
      </c>
      <c r="AE1268" s="19">
        <v>0</v>
      </c>
      <c r="AF1268" s="19">
        <v>0</v>
      </c>
      <c r="AG1268" s="19">
        <v>0</v>
      </c>
      <c r="AH1268" s="19">
        <v>0</v>
      </c>
      <c r="AI1268" s="19">
        <v>0</v>
      </c>
      <c r="AJ1268" s="19">
        <v>0</v>
      </c>
      <c r="AK1268" s="19">
        <v>0</v>
      </c>
      <c r="AL1268" s="19">
        <v>0</v>
      </c>
      <c r="AM1268" s="19">
        <v>0</v>
      </c>
      <c r="AN1268" s="19">
        <v>0</v>
      </c>
      <c r="AO1268" s="19">
        <v>0</v>
      </c>
      <c r="AP1268" s="19">
        <v>0</v>
      </c>
    </row>
    <row r="1269" spans="1:42" hidden="1">
      <c r="A1269" s="15" t="s">
        <v>1028</v>
      </c>
      <c r="B1269" s="16" t="s">
        <v>1029</v>
      </c>
      <c r="C1269" s="17" t="s">
        <v>212</v>
      </c>
      <c r="D1269" s="17" t="s">
        <v>224</v>
      </c>
      <c r="E1269" s="17" t="s">
        <v>1077</v>
      </c>
      <c r="F1269" s="18" t="s">
        <v>1081</v>
      </c>
      <c r="G1269" s="19">
        <v>0</v>
      </c>
      <c r="H1269" s="19">
        <v>0</v>
      </c>
      <c r="I1269" s="19">
        <v>0</v>
      </c>
      <c r="J1269" s="19">
        <v>0</v>
      </c>
      <c r="K1269" s="19">
        <v>0</v>
      </c>
      <c r="L1269" s="19">
        <v>0</v>
      </c>
      <c r="M1269" s="19">
        <v>0</v>
      </c>
      <c r="N1269" s="19">
        <v>0</v>
      </c>
      <c r="O1269" s="19">
        <v>0</v>
      </c>
      <c r="P1269" s="19">
        <v>0</v>
      </c>
      <c r="Q1269" s="19">
        <v>0</v>
      </c>
      <c r="R1269" s="19">
        <v>0</v>
      </c>
      <c r="S1269" s="19">
        <v>0</v>
      </c>
      <c r="T1269" s="19">
        <v>0</v>
      </c>
      <c r="U1269" s="19">
        <v>0</v>
      </c>
      <c r="V1269" s="19">
        <v>0</v>
      </c>
      <c r="W1269" s="19">
        <v>0</v>
      </c>
      <c r="X1269" s="19">
        <v>0</v>
      </c>
      <c r="Y1269" s="19">
        <v>0</v>
      </c>
      <c r="Z1269" s="19">
        <v>0</v>
      </c>
      <c r="AA1269" s="19">
        <v>0</v>
      </c>
      <c r="AB1269" s="19">
        <v>0</v>
      </c>
      <c r="AC1269" s="19">
        <v>0</v>
      </c>
      <c r="AD1269" s="19">
        <v>0</v>
      </c>
      <c r="AE1269" s="19">
        <v>0</v>
      </c>
      <c r="AF1269" s="19">
        <v>0</v>
      </c>
      <c r="AG1269" s="19">
        <v>0</v>
      </c>
      <c r="AH1269" s="19">
        <v>0</v>
      </c>
      <c r="AI1269" s="19">
        <v>0</v>
      </c>
      <c r="AJ1269" s="19">
        <v>0</v>
      </c>
      <c r="AK1269" s="19">
        <v>0</v>
      </c>
      <c r="AL1269" s="19">
        <v>0</v>
      </c>
      <c r="AM1269" s="19">
        <v>0</v>
      </c>
      <c r="AN1269" s="19">
        <v>0</v>
      </c>
      <c r="AO1269" s="19">
        <v>0</v>
      </c>
      <c r="AP1269" s="19">
        <v>0</v>
      </c>
    </row>
    <row r="1270" spans="1:42" hidden="1">
      <c r="A1270" s="15" t="s">
        <v>1028</v>
      </c>
      <c r="B1270" s="16" t="s">
        <v>1029</v>
      </c>
      <c r="C1270" s="17" t="s">
        <v>212</v>
      </c>
      <c r="D1270" s="17" t="s">
        <v>224</v>
      </c>
      <c r="E1270" s="17" t="s">
        <v>1077</v>
      </c>
      <c r="F1270" s="18" t="s">
        <v>1199</v>
      </c>
      <c r="G1270" s="19">
        <v>0</v>
      </c>
      <c r="H1270" s="19">
        <v>0</v>
      </c>
      <c r="I1270" s="19">
        <v>0</v>
      </c>
      <c r="J1270" s="19">
        <v>0</v>
      </c>
      <c r="K1270" s="19">
        <v>0</v>
      </c>
      <c r="L1270" s="19">
        <v>0</v>
      </c>
      <c r="M1270" s="19">
        <v>0</v>
      </c>
      <c r="N1270" s="19">
        <v>0</v>
      </c>
      <c r="O1270" s="19">
        <v>0</v>
      </c>
      <c r="P1270" s="19">
        <v>0</v>
      </c>
      <c r="Q1270" s="19">
        <v>0</v>
      </c>
      <c r="R1270" s="19">
        <v>0</v>
      </c>
      <c r="S1270" s="19">
        <v>0</v>
      </c>
      <c r="T1270" s="19">
        <v>0</v>
      </c>
      <c r="U1270" s="19">
        <v>0</v>
      </c>
      <c r="V1270" s="19">
        <v>0</v>
      </c>
      <c r="W1270" s="19">
        <v>0</v>
      </c>
      <c r="X1270" s="19">
        <v>0</v>
      </c>
      <c r="Y1270" s="19">
        <v>0</v>
      </c>
      <c r="Z1270" s="19">
        <v>0</v>
      </c>
      <c r="AA1270" s="19">
        <v>0</v>
      </c>
      <c r="AB1270" s="19">
        <v>0</v>
      </c>
      <c r="AC1270" s="19">
        <v>0</v>
      </c>
      <c r="AD1270" s="19">
        <v>0</v>
      </c>
      <c r="AE1270" s="19">
        <v>0</v>
      </c>
      <c r="AF1270" s="19">
        <v>0</v>
      </c>
      <c r="AG1270" s="19">
        <v>0</v>
      </c>
      <c r="AH1270" s="19">
        <v>0</v>
      </c>
      <c r="AI1270" s="19">
        <v>0</v>
      </c>
      <c r="AJ1270" s="19">
        <v>0</v>
      </c>
      <c r="AK1270" s="19">
        <v>0</v>
      </c>
      <c r="AL1270" s="19">
        <v>0</v>
      </c>
      <c r="AM1270" s="19">
        <v>0</v>
      </c>
      <c r="AN1270" s="19">
        <v>0</v>
      </c>
      <c r="AO1270" s="19">
        <v>0</v>
      </c>
      <c r="AP1270" s="19">
        <v>0</v>
      </c>
    </row>
    <row r="1271" spans="1:42" hidden="1">
      <c r="A1271" s="15" t="s">
        <v>1028</v>
      </c>
      <c r="B1271" s="16" t="s">
        <v>1029</v>
      </c>
      <c r="C1271" s="17" t="s">
        <v>212</v>
      </c>
      <c r="D1271" s="17" t="s">
        <v>224</v>
      </c>
      <c r="E1271" s="17" t="s">
        <v>1200</v>
      </c>
      <c r="F1271" s="18" t="s">
        <v>1201</v>
      </c>
      <c r="G1271" s="19">
        <v>0</v>
      </c>
      <c r="H1271" s="19">
        <v>0</v>
      </c>
      <c r="I1271" s="19">
        <v>0</v>
      </c>
      <c r="J1271" s="19">
        <v>0</v>
      </c>
      <c r="K1271" s="19">
        <v>0</v>
      </c>
      <c r="L1271" s="19">
        <v>0</v>
      </c>
      <c r="M1271" s="19">
        <v>0</v>
      </c>
      <c r="N1271" s="19">
        <v>0</v>
      </c>
      <c r="O1271" s="19">
        <v>0</v>
      </c>
      <c r="P1271" s="19">
        <v>0</v>
      </c>
      <c r="Q1271" s="19">
        <v>0</v>
      </c>
      <c r="R1271" s="19">
        <v>0</v>
      </c>
      <c r="S1271" s="19">
        <v>0</v>
      </c>
      <c r="T1271" s="19">
        <v>0</v>
      </c>
      <c r="U1271" s="19">
        <v>0</v>
      </c>
      <c r="V1271" s="19">
        <v>0</v>
      </c>
      <c r="W1271" s="19">
        <v>0</v>
      </c>
      <c r="X1271" s="19">
        <v>0</v>
      </c>
      <c r="Y1271" s="19">
        <v>0</v>
      </c>
      <c r="Z1271" s="19">
        <v>0</v>
      </c>
      <c r="AA1271" s="19">
        <v>0</v>
      </c>
      <c r="AB1271" s="19">
        <v>0</v>
      </c>
      <c r="AC1271" s="19">
        <v>0</v>
      </c>
      <c r="AD1271" s="19">
        <v>0</v>
      </c>
      <c r="AE1271" s="19">
        <v>0</v>
      </c>
      <c r="AF1271" s="19">
        <v>0</v>
      </c>
      <c r="AG1271" s="19">
        <v>0</v>
      </c>
      <c r="AH1271" s="19">
        <v>0</v>
      </c>
      <c r="AI1271" s="19">
        <v>0</v>
      </c>
      <c r="AJ1271" s="19">
        <v>0</v>
      </c>
      <c r="AK1271" s="19">
        <v>0</v>
      </c>
      <c r="AL1271" s="19">
        <v>0</v>
      </c>
      <c r="AM1271" s="19">
        <v>0</v>
      </c>
      <c r="AN1271" s="19">
        <v>0</v>
      </c>
      <c r="AO1271" s="19">
        <v>0</v>
      </c>
      <c r="AP1271" s="19">
        <v>0</v>
      </c>
    </row>
    <row r="1272" spans="1:42" hidden="1">
      <c r="A1272" s="15" t="s">
        <v>1028</v>
      </c>
      <c r="B1272" s="16" t="s">
        <v>1029</v>
      </c>
      <c r="C1272" s="17" t="s">
        <v>212</v>
      </c>
      <c r="D1272" s="17" t="s">
        <v>224</v>
      </c>
      <c r="E1272" s="17" t="s">
        <v>1200</v>
      </c>
      <c r="F1272" s="18" t="s">
        <v>1202</v>
      </c>
      <c r="G1272" s="19">
        <v>0</v>
      </c>
      <c r="H1272" s="19">
        <v>0</v>
      </c>
      <c r="I1272" s="19">
        <v>0</v>
      </c>
      <c r="J1272" s="19">
        <v>0</v>
      </c>
      <c r="K1272" s="19">
        <v>0</v>
      </c>
      <c r="L1272" s="19">
        <v>0</v>
      </c>
      <c r="M1272" s="19">
        <v>0</v>
      </c>
      <c r="N1272" s="19">
        <v>0</v>
      </c>
      <c r="O1272" s="19">
        <v>0</v>
      </c>
      <c r="P1272" s="19">
        <v>0</v>
      </c>
      <c r="Q1272" s="19">
        <v>0</v>
      </c>
      <c r="R1272" s="19">
        <v>0</v>
      </c>
      <c r="S1272" s="19">
        <v>0</v>
      </c>
      <c r="T1272" s="19">
        <v>0</v>
      </c>
      <c r="U1272" s="19">
        <v>0</v>
      </c>
      <c r="V1272" s="19">
        <v>0</v>
      </c>
      <c r="W1272" s="19">
        <v>0</v>
      </c>
      <c r="X1272" s="19">
        <v>0</v>
      </c>
      <c r="Y1272" s="19">
        <v>0</v>
      </c>
      <c r="Z1272" s="19">
        <v>0</v>
      </c>
      <c r="AA1272" s="19">
        <v>0</v>
      </c>
      <c r="AB1272" s="19">
        <v>0</v>
      </c>
      <c r="AC1272" s="19">
        <v>0</v>
      </c>
      <c r="AD1272" s="19">
        <v>0</v>
      </c>
      <c r="AE1272" s="19">
        <v>0</v>
      </c>
      <c r="AF1272" s="19">
        <v>0</v>
      </c>
      <c r="AG1272" s="19">
        <v>0</v>
      </c>
      <c r="AH1272" s="19">
        <v>0</v>
      </c>
      <c r="AI1272" s="19">
        <v>0</v>
      </c>
      <c r="AJ1272" s="19">
        <v>0</v>
      </c>
      <c r="AK1272" s="19">
        <v>0</v>
      </c>
      <c r="AL1272" s="19">
        <v>0</v>
      </c>
      <c r="AM1272" s="19">
        <v>0</v>
      </c>
      <c r="AN1272" s="19">
        <v>0</v>
      </c>
      <c r="AO1272" s="19">
        <v>0</v>
      </c>
      <c r="AP1272" s="19">
        <v>0</v>
      </c>
    </row>
    <row r="1273" spans="1:42" hidden="1">
      <c r="A1273" s="15" t="s">
        <v>1028</v>
      </c>
      <c r="B1273" s="16" t="s">
        <v>1029</v>
      </c>
      <c r="C1273" s="17" t="s">
        <v>212</v>
      </c>
      <c r="D1273" s="17" t="s">
        <v>224</v>
      </c>
      <c r="E1273" s="17" t="s">
        <v>1200</v>
      </c>
      <c r="F1273" s="18" t="s">
        <v>1203</v>
      </c>
      <c r="G1273" s="19">
        <v>0</v>
      </c>
      <c r="H1273" s="19">
        <v>0</v>
      </c>
      <c r="I1273" s="19">
        <v>0</v>
      </c>
      <c r="J1273" s="19">
        <v>0</v>
      </c>
      <c r="K1273" s="19">
        <v>0</v>
      </c>
      <c r="L1273" s="19">
        <v>0</v>
      </c>
      <c r="M1273" s="19">
        <v>0</v>
      </c>
      <c r="N1273" s="19">
        <v>0</v>
      </c>
      <c r="O1273" s="19">
        <v>0</v>
      </c>
      <c r="P1273" s="19">
        <v>0</v>
      </c>
      <c r="Q1273" s="19">
        <v>0</v>
      </c>
      <c r="R1273" s="19">
        <v>0</v>
      </c>
      <c r="S1273" s="19">
        <v>0</v>
      </c>
      <c r="T1273" s="19">
        <v>0</v>
      </c>
      <c r="U1273" s="19">
        <v>0</v>
      </c>
      <c r="V1273" s="19">
        <v>0</v>
      </c>
      <c r="W1273" s="19">
        <v>0</v>
      </c>
      <c r="X1273" s="19">
        <v>0</v>
      </c>
      <c r="Y1273" s="19">
        <v>0</v>
      </c>
      <c r="Z1273" s="19">
        <v>0</v>
      </c>
      <c r="AA1273" s="19">
        <v>0</v>
      </c>
      <c r="AB1273" s="19">
        <v>0</v>
      </c>
      <c r="AC1273" s="19">
        <v>0</v>
      </c>
      <c r="AD1273" s="19">
        <v>0</v>
      </c>
      <c r="AE1273" s="19">
        <v>0</v>
      </c>
      <c r="AF1273" s="19">
        <v>0</v>
      </c>
      <c r="AG1273" s="19">
        <v>0</v>
      </c>
      <c r="AH1273" s="19">
        <v>0</v>
      </c>
      <c r="AI1273" s="19">
        <v>0</v>
      </c>
      <c r="AJ1273" s="19">
        <v>0</v>
      </c>
      <c r="AK1273" s="19">
        <v>0</v>
      </c>
      <c r="AL1273" s="19">
        <v>0</v>
      </c>
      <c r="AM1273" s="19">
        <v>0</v>
      </c>
      <c r="AN1273" s="19">
        <v>0</v>
      </c>
      <c r="AO1273" s="19">
        <v>0</v>
      </c>
      <c r="AP1273" s="19">
        <v>0</v>
      </c>
    </row>
    <row r="1274" spans="1:42" hidden="1">
      <c r="A1274" s="15" t="s">
        <v>1028</v>
      </c>
      <c r="B1274" s="16" t="s">
        <v>1029</v>
      </c>
      <c r="C1274" s="17" t="s">
        <v>212</v>
      </c>
      <c r="D1274" s="17" t="s">
        <v>224</v>
      </c>
      <c r="E1274" s="17" t="s">
        <v>1200</v>
      </c>
      <c r="F1274" s="18" t="s">
        <v>1204</v>
      </c>
      <c r="G1274" s="19">
        <v>0</v>
      </c>
      <c r="H1274" s="19">
        <v>0</v>
      </c>
      <c r="I1274" s="19">
        <v>0</v>
      </c>
      <c r="J1274" s="19">
        <v>0</v>
      </c>
      <c r="K1274" s="19">
        <v>0</v>
      </c>
      <c r="L1274" s="19">
        <v>0</v>
      </c>
      <c r="M1274" s="19">
        <v>0</v>
      </c>
      <c r="N1274" s="19">
        <v>0</v>
      </c>
      <c r="O1274" s="19">
        <v>0</v>
      </c>
      <c r="P1274" s="19">
        <v>0</v>
      </c>
      <c r="Q1274" s="19">
        <v>0</v>
      </c>
      <c r="R1274" s="19">
        <v>0</v>
      </c>
      <c r="S1274" s="19">
        <v>0</v>
      </c>
      <c r="T1274" s="19">
        <v>0</v>
      </c>
      <c r="U1274" s="19">
        <v>0</v>
      </c>
      <c r="V1274" s="19">
        <v>0</v>
      </c>
      <c r="W1274" s="19">
        <v>0</v>
      </c>
      <c r="X1274" s="19">
        <v>0</v>
      </c>
      <c r="Y1274" s="19">
        <v>0</v>
      </c>
      <c r="Z1274" s="19">
        <v>0</v>
      </c>
      <c r="AA1274" s="19">
        <v>0</v>
      </c>
      <c r="AB1274" s="19">
        <v>0</v>
      </c>
      <c r="AC1274" s="19">
        <v>0</v>
      </c>
      <c r="AD1274" s="19">
        <v>0</v>
      </c>
      <c r="AE1274" s="19">
        <v>0</v>
      </c>
      <c r="AF1274" s="19">
        <v>0</v>
      </c>
      <c r="AG1274" s="19">
        <v>0</v>
      </c>
      <c r="AH1274" s="19">
        <v>0</v>
      </c>
      <c r="AI1274" s="19">
        <v>0</v>
      </c>
      <c r="AJ1274" s="19">
        <v>0</v>
      </c>
      <c r="AK1274" s="19">
        <v>0</v>
      </c>
      <c r="AL1274" s="19">
        <v>0</v>
      </c>
      <c r="AM1274" s="19">
        <v>0</v>
      </c>
      <c r="AN1274" s="19">
        <v>0</v>
      </c>
      <c r="AO1274" s="19">
        <v>0</v>
      </c>
      <c r="AP1274" s="19">
        <v>0</v>
      </c>
    </row>
    <row r="1275" spans="1:42" hidden="1">
      <c r="A1275" s="15" t="s">
        <v>1028</v>
      </c>
      <c r="B1275" s="16" t="s">
        <v>1029</v>
      </c>
      <c r="C1275" s="17" t="s">
        <v>212</v>
      </c>
      <c r="D1275" s="17" t="s">
        <v>224</v>
      </c>
      <c r="E1275" s="17" t="s">
        <v>232</v>
      </c>
      <c r="F1275" s="18" t="s">
        <v>1082</v>
      </c>
      <c r="G1275" s="19">
        <v>17536216.001836006</v>
      </c>
      <c r="H1275" s="19">
        <v>15578279.468716713</v>
      </c>
      <c r="I1275" s="19">
        <v>16565357.19245032</v>
      </c>
      <c r="J1275" s="19">
        <v>17521553.457811989</v>
      </c>
      <c r="K1275" s="19">
        <v>66833733.244933411</v>
      </c>
      <c r="L1275" s="19">
        <v>21920961.559327688</v>
      </c>
      <c r="M1275" s="19">
        <v>19182748.226716198</v>
      </c>
      <c r="N1275" s="19">
        <v>17985768.448253475</v>
      </c>
      <c r="O1275" s="19">
        <v>21510424.135523152</v>
      </c>
      <c r="P1275" s="19">
        <v>60134884.651422732</v>
      </c>
      <c r="Q1275" s="19">
        <v>163224314.8086839</v>
      </c>
      <c r="R1275" s="19">
        <v>174143138.42160541</v>
      </c>
      <c r="S1275" s="19">
        <v>25487639.864932753</v>
      </c>
      <c r="T1275" s="19">
        <v>20657157.033597</v>
      </c>
      <c r="U1275" s="19">
        <v>21258571.664422516</v>
      </c>
      <c r="V1275" s="19">
        <v>20842598.836476006</v>
      </c>
      <c r="W1275" s="19">
        <v>19552653.359601662</v>
      </c>
      <c r="X1275" s="19">
        <v>18438639.426884577</v>
      </c>
      <c r="Y1275" s="19">
        <v>17449394.481863402</v>
      </c>
      <c r="Z1275" s="19">
        <v>18162383.851148397</v>
      </c>
      <c r="AA1275" s="19">
        <v>17441205.144640442</v>
      </c>
      <c r="AB1275" s="19">
        <v>17322525.097286336</v>
      </c>
      <c r="AC1275" s="19">
        <v>17802283.131394316</v>
      </c>
      <c r="AD1275" s="19">
        <v>122591531.28569575</v>
      </c>
      <c r="AE1275" s="19">
        <v>17253996.989258539</v>
      </c>
      <c r="AF1275" s="19">
        <v>18212974.167214829</v>
      </c>
      <c r="AG1275" s="19">
        <v>19117274.620611105</v>
      </c>
      <c r="AH1275" s="19">
        <v>18955963.132371489</v>
      </c>
      <c r="AI1275" s="19">
        <v>149274646.4435223</v>
      </c>
      <c r="AJ1275" s="19">
        <v>50215237.000840679</v>
      </c>
      <c r="AK1275" s="19">
        <v>16988872.211719841</v>
      </c>
      <c r="AL1275" s="19">
        <v>17075275.298913945</v>
      </c>
      <c r="AM1275" s="19">
        <v>16211547.31042707</v>
      </c>
      <c r="AN1275" s="19">
        <v>16478924.34973447</v>
      </c>
      <c r="AO1275" s="19">
        <v>17472709.082207859</v>
      </c>
      <c r="AP1275" s="19">
        <v>54073521.088859558</v>
      </c>
    </row>
    <row r="1276" spans="1:42" hidden="1">
      <c r="A1276" s="15" t="s">
        <v>1028</v>
      </c>
      <c r="B1276" s="16" t="s">
        <v>1029</v>
      </c>
      <c r="C1276" s="17" t="s">
        <v>212</v>
      </c>
      <c r="D1276" s="17" t="s">
        <v>224</v>
      </c>
      <c r="E1276" s="17" t="s">
        <v>232</v>
      </c>
      <c r="F1276" s="18" t="s">
        <v>1083</v>
      </c>
      <c r="G1276" s="19">
        <v>650.07344680537346</v>
      </c>
      <c r="H1276" s="19">
        <v>497.8461927473233</v>
      </c>
      <c r="I1276" s="19">
        <v>381.26589057129945</v>
      </c>
      <c r="J1276" s="19">
        <v>12294845.405117955</v>
      </c>
      <c r="K1276" s="19">
        <v>5226.1111627501177</v>
      </c>
      <c r="L1276" s="19">
        <v>5173.7482898325143</v>
      </c>
      <c r="M1276" s="19">
        <v>5133.6471950232299</v>
      </c>
      <c r="N1276" s="19">
        <v>5470.1165461359215</v>
      </c>
      <c r="O1276" s="19">
        <v>6079.9173888768755</v>
      </c>
      <c r="P1276" s="19">
        <v>58.905696574132158</v>
      </c>
      <c r="Q1276" s="19">
        <v>45.111789928778144</v>
      </c>
      <c r="R1276" s="19">
        <v>34.547992960529584</v>
      </c>
      <c r="S1276" s="19">
        <v>26.45791309733405</v>
      </c>
      <c r="T1276" s="19">
        <v>20.262281697980004</v>
      </c>
      <c r="U1276" s="19">
        <v>15.517477062454496</v>
      </c>
      <c r="V1276" s="19">
        <v>11.883760080574072</v>
      </c>
      <c r="W1276" s="19">
        <v>9.1009481170328623</v>
      </c>
      <c r="X1276" s="19">
        <v>6.9697853261375187</v>
      </c>
      <c r="Y1276" s="19">
        <v>5.3376754671885225</v>
      </c>
      <c r="Z1276" s="19">
        <v>4.0877556567176354</v>
      </c>
      <c r="AA1276" s="19">
        <v>3.1305287126848196</v>
      </c>
      <c r="AB1276" s="19">
        <v>2.39745494690683</v>
      </c>
      <c r="AC1276" s="19">
        <v>1.83604456306634</v>
      </c>
      <c r="AD1276" s="19">
        <v>1.4060992645199741</v>
      </c>
      <c r="AE1276" s="19">
        <v>1.0768339622332876</v>
      </c>
      <c r="AF1276" s="19">
        <v>0.82467249039839707</v>
      </c>
      <c r="AG1276" s="19">
        <v>0.63155949781658094</v>
      </c>
      <c r="AH1276" s="19">
        <v>0.48366764252029332</v>
      </c>
      <c r="AI1276" s="19">
        <v>0.37040752174560448</v>
      </c>
      <c r="AJ1276" s="19">
        <v>0.28366944592528509</v>
      </c>
      <c r="AK1276" s="19">
        <v>0.21724276594691785</v>
      </c>
      <c r="AL1276" s="19">
        <v>0.16637117614950228</v>
      </c>
      <c r="AM1276" s="19">
        <v>0.12741215171294604</v>
      </c>
      <c r="AN1276" s="19">
        <v>9.757613536094091E-2</v>
      </c>
      <c r="AO1276" s="19">
        <v>7.4726798535098019E-2</v>
      </c>
      <c r="AP1276" s="19">
        <v>5.7228075273212796E-2</v>
      </c>
    </row>
    <row r="1277" spans="1:42" hidden="1">
      <c r="A1277" s="15" t="s">
        <v>1028</v>
      </c>
      <c r="B1277" s="16" t="s">
        <v>1029</v>
      </c>
      <c r="C1277" s="17" t="s">
        <v>212</v>
      </c>
      <c r="D1277" s="17" t="s">
        <v>224</v>
      </c>
      <c r="E1277" s="17" t="s">
        <v>232</v>
      </c>
      <c r="F1277" s="18" t="s">
        <v>1205</v>
      </c>
      <c r="G1277" s="19">
        <v>11405.410265579672</v>
      </c>
      <c r="H1277" s="19">
        <v>10245.993430217382</v>
      </c>
      <c r="I1277" s="19">
        <v>9409.3033210190461</v>
      </c>
      <c r="J1277" s="19">
        <v>8768.5403619707522</v>
      </c>
      <c r="K1277" s="19">
        <v>8277.8244264355362</v>
      </c>
      <c r="L1277" s="19">
        <v>7902.0191056257027</v>
      </c>
      <c r="M1277" s="19">
        <v>7627.2263067169679</v>
      </c>
      <c r="N1277" s="19">
        <v>7403.7711022621233</v>
      </c>
      <c r="O1277" s="19">
        <v>7232.6422500776334</v>
      </c>
      <c r="P1277" s="19">
        <v>7101.586524070146</v>
      </c>
      <c r="Q1277" s="19">
        <v>7001.2200277131615</v>
      </c>
      <c r="R1277" s="19">
        <v>6924.3562851064389</v>
      </c>
      <c r="S1277" s="19">
        <v>6865.4916724920995</v>
      </c>
      <c r="T1277" s="19">
        <v>6769.1844664633045</v>
      </c>
      <c r="U1277" s="19">
        <v>6746.6563324043027</v>
      </c>
      <c r="V1277" s="19">
        <v>6729.4035960772135</v>
      </c>
      <c r="W1277" s="19">
        <v>6729.2013683749519</v>
      </c>
      <c r="X1277" s="19">
        <v>6716.0360490265566</v>
      </c>
      <c r="Y1277" s="19">
        <v>6705.9536434982101</v>
      </c>
      <c r="Z1277" s="19">
        <v>6698.2322279709515</v>
      </c>
      <c r="AA1277" s="19">
        <v>6692.3189310323414</v>
      </c>
      <c r="AB1277" s="19">
        <v>6687.7903467901479</v>
      </c>
      <c r="AC1277" s="19">
        <v>6684.3222180200964</v>
      </c>
      <c r="AD1277" s="19">
        <v>6681.6662185901678</v>
      </c>
      <c r="AE1277" s="19">
        <v>6679.6321727286922</v>
      </c>
      <c r="AF1277" s="19">
        <v>6626.8475585372116</v>
      </c>
      <c r="AG1277" s="19">
        <v>6637.6503607765353</v>
      </c>
      <c r="AH1277" s="19">
        <v>6645.9234782100793</v>
      </c>
      <c r="AI1277" s="19">
        <v>6652.2592853972237</v>
      </c>
      <c r="AJ1277" s="19">
        <v>6670.1218881210098</v>
      </c>
      <c r="AK1277" s="19">
        <v>6670.7911702233123</v>
      </c>
      <c r="AL1277" s="19">
        <v>6671.3037269938477</v>
      </c>
      <c r="AM1277" s="19">
        <v>6671.6962586962763</v>
      </c>
      <c r="AN1277" s="19">
        <v>6671.9968715186378</v>
      </c>
      <c r="AO1277" s="19">
        <v>6672.2270900421599</v>
      </c>
      <c r="AP1277" s="19">
        <v>6672.4033984516145</v>
      </c>
    </row>
    <row r="1278" spans="1:42" hidden="1">
      <c r="A1278" s="15" t="s">
        <v>1028</v>
      </c>
      <c r="B1278" s="16" t="s">
        <v>1029</v>
      </c>
      <c r="C1278" s="17" t="s">
        <v>212</v>
      </c>
      <c r="D1278" s="17" t="s">
        <v>224</v>
      </c>
      <c r="E1278" s="17" t="s">
        <v>232</v>
      </c>
      <c r="F1278" s="18" t="s">
        <v>1206</v>
      </c>
      <c r="G1278" s="19">
        <v>321112.15696279204</v>
      </c>
      <c r="H1278" s="19">
        <v>245917.54297060074</v>
      </c>
      <c r="I1278" s="19">
        <v>188331.20026565879</v>
      </c>
      <c r="J1278" s="19">
        <v>144229.81201363064</v>
      </c>
      <c r="K1278" s="19">
        <v>110455.61566083434</v>
      </c>
      <c r="L1278" s="19">
        <v>84590.299749270504</v>
      </c>
      <c r="M1278" s="19">
        <v>64781.847159706318</v>
      </c>
      <c r="N1278" s="19">
        <v>49611.926353999494</v>
      </c>
      <c r="O1278" s="19">
        <v>37994.335519435459</v>
      </c>
      <c r="P1278" s="19">
        <v>29097.227978269406</v>
      </c>
      <c r="Q1278" s="19">
        <v>22283.550019878432</v>
      </c>
      <c r="R1278" s="19">
        <v>17065.426364987961</v>
      </c>
      <c r="S1278" s="19">
        <v>13069.22715451669</v>
      </c>
      <c r="T1278" s="19">
        <v>10008.815177731831</v>
      </c>
      <c r="U1278" s="19">
        <v>7665.0577786747226</v>
      </c>
      <c r="V1278" s="19">
        <v>5870.1364454345266</v>
      </c>
      <c r="W1278" s="19">
        <v>4495.5306121614813</v>
      </c>
      <c r="X1278" s="19">
        <v>3442.81528593753</v>
      </c>
      <c r="Y1278" s="19">
        <v>2636.613587063558</v>
      </c>
      <c r="Z1278" s="19">
        <v>2019.1995881635285</v>
      </c>
      <c r="AA1278" s="19">
        <v>1546.3650027612027</v>
      </c>
      <c r="AB1278" s="19">
        <v>1184.2537685635637</v>
      </c>
      <c r="AC1278" s="19">
        <v>906.93787421001093</v>
      </c>
      <c r="AD1278" s="19">
        <v>694.56085301232849</v>
      </c>
      <c r="AE1278" s="19">
        <v>531.91601349477355</v>
      </c>
      <c r="AF1278" s="19">
        <v>407.35760471537833</v>
      </c>
      <c r="AG1278" s="19">
        <v>311.96695325864818</v>
      </c>
      <c r="AH1278" s="19">
        <v>238.9138653578926</v>
      </c>
      <c r="AI1278" s="19">
        <v>182.96756904544631</v>
      </c>
      <c r="AJ1278" s="19">
        <v>140.12217864480772</v>
      </c>
      <c r="AK1278" s="19">
        <v>107.3098639862815</v>
      </c>
      <c r="AL1278" s="19">
        <v>82.181186591056033</v>
      </c>
      <c r="AM1278" s="19">
        <v>62.936874380694114</v>
      </c>
      <c r="AN1278" s="19">
        <v>48.198989587750262</v>
      </c>
      <c r="AO1278" s="19">
        <v>36.912265188572526</v>
      </c>
      <c r="AP1278" s="19">
        <v>28.268545316099036</v>
      </c>
    </row>
    <row r="1279" spans="1:42" hidden="1">
      <c r="A1279" s="15" t="s">
        <v>1028</v>
      </c>
      <c r="B1279" s="16" t="s">
        <v>1029</v>
      </c>
      <c r="C1279" s="17" t="s">
        <v>212</v>
      </c>
      <c r="D1279" s="17" t="s">
        <v>224</v>
      </c>
      <c r="E1279" s="17" t="s">
        <v>232</v>
      </c>
      <c r="F1279" s="18" t="s">
        <v>1084</v>
      </c>
      <c r="G1279" s="19">
        <v>671651.12025309703</v>
      </c>
      <c r="H1279" s="19">
        <v>520155.26748601079</v>
      </c>
      <c r="I1279" s="19">
        <v>404688.93105105957</v>
      </c>
      <c r="J1279" s="19">
        <v>325073.47340312827</v>
      </c>
      <c r="K1279" s="19">
        <v>279419.19996748737</v>
      </c>
      <c r="L1279" s="19">
        <v>290117.23686182639</v>
      </c>
      <c r="M1279" s="19">
        <v>747863.51230638719</v>
      </c>
      <c r="N1279" s="19">
        <v>654516.517914091</v>
      </c>
      <c r="O1279" s="19">
        <v>639179.98078037135</v>
      </c>
      <c r="P1279" s="19">
        <v>711316.54074294202</v>
      </c>
      <c r="Q1279" s="19">
        <v>1769251.4316326673</v>
      </c>
      <c r="R1279" s="19">
        <v>2349192.7702585561</v>
      </c>
      <c r="S1279" s="19">
        <v>2318210.3198208036</v>
      </c>
      <c r="T1279" s="19">
        <v>2082482.5490336663</v>
      </c>
      <c r="U1279" s="19">
        <v>1876563.6963085495</v>
      </c>
      <c r="V1279" s="19">
        <v>2001775.5171417906</v>
      </c>
      <c r="W1279" s="19">
        <v>2052579.4429922134</v>
      </c>
      <c r="X1279" s="19">
        <v>2090703.3800419252</v>
      </c>
      <c r="Y1279" s="19">
        <v>1627196.2614998184</v>
      </c>
      <c r="Z1279" s="19">
        <v>1307719.3426841239</v>
      </c>
      <c r="AA1279" s="19">
        <v>1265180.685134396</v>
      </c>
      <c r="AB1279" s="19">
        <v>971730.61238908512</v>
      </c>
      <c r="AC1279" s="19">
        <v>746997.54230967129</v>
      </c>
      <c r="AD1279" s="19">
        <v>574809.9989302411</v>
      </c>
      <c r="AE1279" s="19">
        <v>452540.09047293378</v>
      </c>
      <c r="AF1279" s="19">
        <v>358901.77348965174</v>
      </c>
      <c r="AG1279" s="19">
        <v>351780.71891376277</v>
      </c>
      <c r="AH1279" s="19">
        <v>392361.98288143391</v>
      </c>
      <c r="AI1279" s="19">
        <v>353918.55320900964</v>
      </c>
      <c r="AJ1279" s="19">
        <v>350148.86671644729</v>
      </c>
      <c r="AK1279" s="19">
        <v>513856.36665121815</v>
      </c>
      <c r="AL1279" s="19">
        <v>480690.27414107008</v>
      </c>
      <c r="AM1279" s="19">
        <v>661484.22212867311</v>
      </c>
      <c r="AN1279" s="19">
        <v>705993.4601751219</v>
      </c>
      <c r="AO1279" s="19">
        <v>680680.75469069392</v>
      </c>
      <c r="AP1279" s="19">
        <v>651105.50156604429</v>
      </c>
    </row>
    <row r="1280" spans="1:42" hidden="1">
      <c r="A1280" s="15" t="s">
        <v>1028</v>
      </c>
      <c r="B1280" s="16" t="s">
        <v>1029</v>
      </c>
      <c r="C1280" s="17" t="s">
        <v>212</v>
      </c>
      <c r="D1280" s="17" t="s">
        <v>224</v>
      </c>
      <c r="E1280" s="17" t="s">
        <v>232</v>
      </c>
      <c r="F1280" s="18" t="s">
        <v>1207</v>
      </c>
      <c r="G1280" s="19">
        <v>2078.0932601553268</v>
      </c>
      <c r="H1280" s="19">
        <v>3639.895554324758</v>
      </c>
      <c r="I1280" s="19">
        <v>4813.2530851971178</v>
      </c>
      <c r="J1280" s="19">
        <v>5694.447693567432</v>
      </c>
      <c r="K1280" s="19">
        <v>6355.9691875462768</v>
      </c>
      <c r="L1280" s="19">
        <v>6852.3784300013949</v>
      </c>
      <c r="M1280" s="19">
        <v>7224.7291581496502</v>
      </c>
      <c r="N1280" s="19">
        <v>7503.9020327378721</v>
      </c>
      <c r="O1280" s="19">
        <v>7713.1178900539871</v>
      </c>
      <c r="P1280" s="19">
        <v>7869.8317843097893</v>
      </c>
      <c r="Q1280" s="19">
        <v>7987.160005336611</v>
      </c>
      <c r="R1280" s="19">
        <v>8074.9549369742226</v>
      </c>
      <c r="S1280" s="19">
        <v>8140.6144350623445</v>
      </c>
      <c r="T1280" s="19">
        <v>7732.7307330794383</v>
      </c>
      <c r="U1280" s="19">
        <v>7069.4819488634203</v>
      </c>
      <c r="V1280" s="19">
        <v>6292.8318276693508</v>
      </c>
      <c r="W1280" s="19">
        <v>5492.2600214534441</v>
      </c>
      <c r="X1280" s="19">
        <v>4721.5577972146066</v>
      </c>
      <c r="Y1280" s="19">
        <v>4010.6356456233552</v>
      </c>
      <c r="Z1280" s="19">
        <v>3373.7579125552461</v>
      </c>
      <c r="AA1280" s="19">
        <v>2815.230343342887</v>
      </c>
      <c r="AB1280" s="19">
        <v>2333.2818908872709</v>
      </c>
      <c r="AC1280" s="19">
        <v>1922.6746056053562</v>
      </c>
      <c r="AD1280" s="19">
        <v>1576.4244356360687</v>
      </c>
      <c r="AE1280" s="19">
        <v>1286.9062183615804</v>
      </c>
      <c r="AF1280" s="19">
        <v>1046.5369096991844</v>
      </c>
      <c r="AG1280" s="19">
        <v>848.1739862023353</v>
      </c>
      <c r="AH1280" s="19">
        <v>685.32495048593171</v>
      </c>
      <c r="AI1280" s="19">
        <v>552.23456110025506</v>
      </c>
      <c r="AJ1280" s="19">
        <v>443.8955649316739</v>
      </c>
      <c r="AK1280" s="19">
        <v>356.01397557845877</v>
      </c>
      <c r="AL1280" s="19">
        <v>284.9495970634261</v>
      </c>
      <c r="AM1280" s="19">
        <v>227.64529041804866</v>
      </c>
      <c r="AN1280" s="19">
        <v>181.55351668437476</v>
      </c>
      <c r="AO1280" s="19">
        <v>144.56531057935069</v>
      </c>
      <c r="AP1280" s="19">
        <v>114.94457448264303</v>
      </c>
    </row>
    <row r="1281" spans="1:42" hidden="1">
      <c r="A1281" s="15" t="s">
        <v>1028</v>
      </c>
      <c r="B1281" s="16" t="s">
        <v>1029</v>
      </c>
      <c r="C1281" s="17" t="s">
        <v>212</v>
      </c>
      <c r="D1281" s="17" t="s">
        <v>734</v>
      </c>
      <c r="E1281" s="17" t="s">
        <v>232</v>
      </c>
      <c r="F1281" s="18" t="s">
        <v>1208</v>
      </c>
      <c r="G1281" s="19">
        <v>0</v>
      </c>
      <c r="H1281" s="19">
        <v>0</v>
      </c>
      <c r="I1281" s="19">
        <v>0</v>
      </c>
      <c r="J1281" s="19">
        <v>0</v>
      </c>
      <c r="K1281" s="19">
        <v>0</v>
      </c>
      <c r="L1281" s="19">
        <v>0</v>
      </c>
      <c r="M1281" s="19">
        <v>0</v>
      </c>
      <c r="N1281" s="19">
        <v>0</v>
      </c>
      <c r="O1281" s="19">
        <v>0</v>
      </c>
      <c r="P1281" s="19">
        <v>0</v>
      </c>
      <c r="Q1281" s="19">
        <v>0</v>
      </c>
      <c r="R1281" s="19">
        <v>0</v>
      </c>
      <c r="S1281" s="19">
        <v>0</v>
      </c>
      <c r="T1281" s="19">
        <v>0</v>
      </c>
      <c r="U1281" s="19">
        <v>0</v>
      </c>
      <c r="V1281" s="19">
        <v>0</v>
      </c>
      <c r="W1281" s="19">
        <v>0</v>
      </c>
      <c r="X1281" s="19">
        <v>0</v>
      </c>
      <c r="Y1281" s="19">
        <v>0</v>
      </c>
      <c r="Z1281" s="19">
        <v>0</v>
      </c>
      <c r="AA1281" s="19">
        <v>0</v>
      </c>
      <c r="AB1281" s="19">
        <v>0</v>
      </c>
      <c r="AC1281" s="19">
        <v>0</v>
      </c>
      <c r="AD1281" s="19">
        <v>0</v>
      </c>
      <c r="AE1281" s="19">
        <v>0</v>
      </c>
      <c r="AF1281" s="19">
        <v>0</v>
      </c>
      <c r="AG1281" s="19">
        <v>0</v>
      </c>
      <c r="AH1281" s="19">
        <v>0</v>
      </c>
      <c r="AI1281" s="19">
        <v>0</v>
      </c>
      <c r="AJ1281" s="19">
        <v>0</v>
      </c>
      <c r="AK1281" s="19">
        <v>0</v>
      </c>
      <c r="AL1281" s="19">
        <v>0</v>
      </c>
      <c r="AM1281" s="19">
        <v>0</v>
      </c>
      <c r="AN1281" s="19">
        <v>0</v>
      </c>
      <c r="AO1281" s="19">
        <v>0</v>
      </c>
      <c r="AP1281" s="19">
        <v>0</v>
      </c>
    </row>
    <row r="1282" spans="1:42" hidden="1">
      <c r="A1282" s="15" t="s">
        <v>1028</v>
      </c>
      <c r="B1282" s="16" t="s">
        <v>1029</v>
      </c>
      <c r="C1282" s="17" t="s">
        <v>212</v>
      </c>
      <c r="D1282" s="17" t="s">
        <v>734</v>
      </c>
      <c r="E1282" s="17" t="s">
        <v>232</v>
      </c>
      <c r="F1282" s="18" t="s">
        <v>1085</v>
      </c>
      <c r="G1282" s="19">
        <v>0</v>
      </c>
      <c r="H1282" s="19">
        <v>0</v>
      </c>
      <c r="I1282" s="19">
        <v>0</v>
      </c>
      <c r="J1282" s="19">
        <v>0</v>
      </c>
      <c r="K1282" s="19">
        <v>0</v>
      </c>
      <c r="L1282" s="19">
        <v>0</v>
      </c>
      <c r="M1282" s="19">
        <v>0</v>
      </c>
      <c r="N1282" s="19">
        <v>0</v>
      </c>
      <c r="O1282" s="19">
        <v>0</v>
      </c>
      <c r="P1282" s="19">
        <v>0</v>
      </c>
      <c r="Q1282" s="19">
        <v>0</v>
      </c>
      <c r="R1282" s="19">
        <v>0</v>
      </c>
      <c r="S1282" s="19">
        <v>0</v>
      </c>
      <c r="T1282" s="19">
        <v>0</v>
      </c>
      <c r="U1282" s="19">
        <v>0</v>
      </c>
      <c r="V1282" s="19">
        <v>0</v>
      </c>
      <c r="W1282" s="19">
        <v>0</v>
      </c>
      <c r="X1282" s="19">
        <v>0</v>
      </c>
      <c r="Y1282" s="19">
        <v>0</v>
      </c>
      <c r="Z1282" s="19">
        <v>0</v>
      </c>
      <c r="AA1282" s="19">
        <v>0</v>
      </c>
      <c r="AB1282" s="19">
        <v>0</v>
      </c>
      <c r="AC1282" s="19">
        <v>0</v>
      </c>
      <c r="AD1282" s="19">
        <v>0</v>
      </c>
      <c r="AE1282" s="19">
        <v>0</v>
      </c>
      <c r="AF1282" s="19">
        <v>0</v>
      </c>
      <c r="AG1282" s="19">
        <v>0</v>
      </c>
      <c r="AH1282" s="19">
        <v>0</v>
      </c>
      <c r="AI1282" s="19">
        <v>0</v>
      </c>
      <c r="AJ1282" s="19">
        <v>0</v>
      </c>
      <c r="AK1282" s="19">
        <v>0</v>
      </c>
      <c r="AL1282" s="19">
        <v>0</v>
      </c>
      <c r="AM1282" s="19">
        <v>0</v>
      </c>
      <c r="AN1282" s="19">
        <v>0</v>
      </c>
      <c r="AO1282" s="19">
        <v>0</v>
      </c>
      <c r="AP1282" s="19">
        <v>0</v>
      </c>
    </row>
    <row r="1283" spans="1:42" hidden="1">
      <c r="A1283" s="15" t="s">
        <v>1028</v>
      </c>
      <c r="B1283" s="16" t="s">
        <v>1029</v>
      </c>
      <c r="C1283" s="17" t="s">
        <v>212</v>
      </c>
      <c r="D1283" s="17" t="s">
        <v>736</v>
      </c>
      <c r="E1283" s="17" t="s">
        <v>232</v>
      </c>
      <c r="F1283" s="18" t="s">
        <v>1086</v>
      </c>
      <c r="G1283" s="19">
        <v>0</v>
      </c>
      <c r="H1283" s="19">
        <v>0</v>
      </c>
      <c r="I1283" s="19">
        <v>0</v>
      </c>
      <c r="J1283" s="19">
        <v>41087722.020000003</v>
      </c>
      <c r="K1283" s="19">
        <v>25012.5</v>
      </c>
      <c r="L1283" s="19">
        <v>25012.5</v>
      </c>
      <c r="M1283" s="19">
        <v>0</v>
      </c>
      <c r="N1283" s="19">
        <v>0</v>
      </c>
      <c r="O1283" s="19">
        <v>0</v>
      </c>
      <c r="P1283" s="19">
        <v>0</v>
      </c>
      <c r="Q1283" s="19">
        <v>0</v>
      </c>
      <c r="R1283" s="19">
        <v>0</v>
      </c>
      <c r="S1283" s="19">
        <v>0</v>
      </c>
      <c r="T1283" s="19">
        <v>0</v>
      </c>
      <c r="U1283" s="19">
        <v>0</v>
      </c>
      <c r="V1283" s="19">
        <v>0</v>
      </c>
      <c r="W1283" s="19">
        <v>0</v>
      </c>
      <c r="X1283" s="19">
        <v>0</v>
      </c>
      <c r="Y1283" s="19">
        <v>0</v>
      </c>
      <c r="Z1283" s="19">
        <v>0</v>
      </c>
      <c r="AA1283" s="19">
        <v>0</v>
      </c>
      <c r="AB1283" s="19">
        <v>0</v>
      </c>
      <c r="AC1283" s="19">
        <v>0</v>
      </c>
      <c r="AD1283" s="19">
        <v>0</v>
      </c>
      <c r="AE1283" s="19">
        <v>0</v>
      </c>
      <c r="AF1283" s="19">
        <v>0</v>
      </c>
      <c r="AG1283" s="19">
        <v>0</v>
      </c>
      <c r="AH1283" s="19">
        <v>0</v>
      </c>
      <c r="AI1283" s="19">
        <v>0</v>
      </c>
      <c r="AJ1283" s="19">
        <v>0</v>
      </c>
      <c r="AK1283" s="19">
        <v>0</v>
      </c>
      <c r="AL1283" s="19">
        <v>0</v>
      </c>
      <c r="AM1283" s="19">
        <v>0</v>
      </c>
      <c r="AN1283" s="19">
        <v>0</v>
      </c>
      <c r="AO1283" s="19">
        <v>0</v>
      </c>
      <c r="AP1283" s="19">
        <v>0</v>
      </c>
    </row>
    <row r="1284" spans="1:42" hidden="1">
      <c r="A1284" s="15" t="s">
        <v>1028</v>
      </c>
      <c r="B1284" s="16" t="s">
        <v>1029</v>
      </c>
      <c r="C1284" s="17" t="s">
        <v>212</v>
      </c>
      <c r="D1284" s="17" t="s">
        <v>240</v>
      </c>
      <c r="E1284" s="17" t="s">
        <v>232</v>
      </c>
      <c r="F1284" s="18" t="s">
        <v>1087</v>
      </c>
      <c r="G1284" s="19">
        <v>0</v>
      </c>
      <c r="H1284" s="19">
        <v>0</v>
      </c>
      <c r="I1284" s="19">
        <v>0</v>
      </c>
      <c r="J1284" s="19">
        <v>0</v>
      </c>
      <c r="K1284" s="19">
        <v>0</v>
      </c>
      <c r="L1284" s="19">
        <v>0</v>
      </c>
      <c r="M1284" s="19">
        <v>0</v>
      </c>
      <c r="N1284" s="19">
        <v>0</v>
      </c>
      <c r="O1284" s="19">
        <v>0</v>
      </c>
      <c r="P1284" s="19">
        <v>0</v>
      </c>
      <c r="Q1284" s="19">
        <v>0</v>
      </c>
      <c r="R1284" s="19">
        <v>0</v>
      </c>
      <c r="S1284" s="19">
        <v>0</v>
      </c>
      <c r="T1284" s="19">
        <v>0</v>
      </c>
      <c r="U1284" s="19">
        <v>0</v>
      </c>
      <c r="V1284" s="19">
        <v>0</v>
      </c>
      <c r="W1284" s="19">
        <v>0</v>
      </c>
      <c r="X1284" s="19">
        <v>0</v>
      </c>
      <c r="Y1284" s="19">
        <v>0</v>
      </c>
      <c r="Z1284" s="19">
        <v>0</v>
      </c>
      <c r="AA1284" s="19">
        <v>0</v>
      </c>
      <c r="AB1284" s="19">
        <v>0</v>
      </c>
      <c r="AC1284" s="19">
        <v>0</v>
      </c>
      <c r="AD1284" s="19">
        <v>0</v>
      </c>
      <c r="AE1284" s="19">
        <v>0</v>
      </c>
      <c r="AF1284" s="19">
        <v>0</v>
      </c>
      <c r="AG1284" s="19">
        <v>0</v>
      </c>
      <c r="AH1284" s="19">
        <v>0</v>
      </c>
      <c r="AI1284" s="19">
        <v>0</v>
      </c>
      <c r="AJ1284" s="19">
        <v>0</v>
      </c>
      <c r="AK1284" s="19">
        <v>0</v>
      </c>
      <c r="AL1284" s="19">
        <v>0</v>
      </c>
      <c r="AM1284" s="19">
        <v>0</v>
      </c>
      <c r="AN1284" s="19">
        <v>0</v>
      </c>
      <c r="AO1284" s="19">
        <v>0</v>
      </c>
      <c r="AP1284" s="19">
        <v>0</v>
      </c>
    </row>
    <row r="1285" spans="1:42" hidden="1">
      <c r="A1285" s="15" t="s">
        <v>1028</v>
      </c>
      <c r="B1285" s="16" t="s">
        <v>1029</v>
      </c>
      <c r="C1285" s="17" t="s">
        <v>212</v>
      </c>
      <c r="D1285" s="17" t="s">
        <v>759</v>
      </c>
      <c r="E1285" s="17" t="s">
        <v>1038</v>
      </c>
      <c r="F1285" s="18" t="s">
        <v>1209</v>
      </c>
      <c r="G1285" s="19">
        <v>0</v>
      </c>
      <c r="H1285" s="19">
        <v>0</v>
      </c>
      <c r="I1285" s="19">
        <v>0</v>
      </c>
      <c r="J1285" s="19">
        <v>0</v>
      </c>
      <c r="K1285" s="19">
        <v>0</v>
      </c>
      <c r="L1285" s="19">
        <v>0</v>
      </c>
      <c r="M1285" s="19">
        <v>0</v>
      </c>
      <c r="N1285" s="19">
        <v>0</v>
      </c>
      <c r="O1285" s="19">
        <v>0</v>
      </c>
      <c r="P1285" s="19">
        <v>0</v>
      </c>
      <c r="Q1285" s="19">
        <v>0</v>
      </c>
      <c r="R1285" s="19">
        <v>0</v>
      </c>
      <c r="S1285" s="19">
        <v>0</v>
      </c>
      <c r="T1285" s="19">
        <v>0</v>
      </c>
      <c r="U1285" s="19">
        <v>0</v>
      </c>
      <c r="V1285" s="19">
        <v>0</v>
      </c>
      <c r="W1285" s="19">
        <v>0</v>
      </c>
      <c r="X1285" s="19">
        <v>0</v>
      </c>
      <c r="Y1285" s="19">
        <v>0</v>
      </c>
      <c r="Z1285" s="19">
        <v>0</v>
      </c>
      <c r="AA1285" s="19">
        <v>0</v>
      </c>
      <c r="AB1285" s="19">
        <v>0</v>
      </c>
      <c r="AC1285" s="19">
        <v>0</v>
      </c>
      <c r="AD1285" s="19">
        <v>0</v>
      </c>
      <c r="AE1285" s="19">
        <v>0</v>
      </c>
      <c r="AF1285" s="19">
        <v>0</v>
      </c>
      <c r="AG1285" s="19">
        <v>0</v>
      </c>
      <c r="AH1285" s="19">
        <v>0</v>
      </c>
      <c r="AI1285" s="19">
        <v>0</v>
      </c>
      <c r="AJ1285" s="19">
        <v>0</v>
      </c>
      <c r="AK1285" s="19">
        <v>0</v>
      </c>
      <c r="AL1285" s="19">
        <v>0</v>
      </c>
      <c r="AM1285" s="19">
        <v>0</v>
      </c>
      <c r="AN1285" s="19">
        <v>0</v>
      </c>
      <c r="AO1285" s="19">
        <v>0</v>
      </c>
      <c r="AP1285" s="19">
        <v>0</v>
      </c>
    </row>
    <row r="1286" spans="1:42" hidden="1">
      <c r="A1286" s="15" t="s">
        <v>1028</v>
      </c>
      <c r="B1286" s="16" t="s">
        <v>1029</v>
      </c>
      <c r="C1286" s="17" t="s">
        <v>212</v>
      </c>
      <c r="D1286" s="17" t="s">
        <v>759</v>
      </c>
      <c r="E1286" s="17" t="s">
        <v>1053</v>
      </c>
      <c r="F1286" s="18" t="s">
        <v>1088</v>
      </c>
      <c r="G1286" s="19">
        <v>0</v>
      </c>
      <c r="H1286" s="19">
        <v>0</v>
      </c>
      <c r="I1286" s="19">
        <v>0</v>
      </c>
      <c r="J1286" s="19">
        <v>0</v>
      </c>
      <c r="K1286" s="19">
        <v>0</v>
      </c>
      <c r="L1286" s="19">
        <v>0</v>
      </c>
      <c r="M1286" s="19">
        <v>0</v>
      </c>
      <c r="N1286" s="19">
        <v>0</v>
      </c>
      <c r="O1286" s="19">
        <v>0</v>
      </c>
      <c r="P1286" s="19">
        <v>0</v>
      </c>
      <c r="Q1286" s="19">
        <v>0</v>
      </c>
      <c r="R1286" s="19">
        <v>0</v>
      </c>
      <c r="S1286" s="19">
        <v>0</v>
      </c>
      <c r="T1286" s="19">
        <v>0</v>
      </c>
      <c r="U1286" s="19">
        <v>0</v>
      </c>
      <c r="V1286" s="19">
        <v>0</v>
      </c>
      <c r="W1286" s="19">
        <v>0</v>
      </c>
      <c r="X1286" s="19">
        <v>0</v>
      </c>
      <c r="Y1286" s="19">
        <v>0</v>
      </c>
      <c r="Z1286" s="19">
        <v>0</v>
      </c>
      <c r="AA1286" s="19">
        <v>0</v>
      </c>
      <c r="AB1286" s="19">
        <v>0</v>
      </c>
      <c r="AC1286" s="19">
        <v>0</v>
      </c>
      <c r="AD1286" s="19">
        <v>0</v>
      </c>
      <c r="AE1286" s="19">
        <v>0</v>
      </c>
      <c r="AF1286" s="19">
        <v>0</v>
      </c>
      <c r="AG1286" s="19">
        <v>0</v>
      </c>
      <c r="AH1286" s="19">
        <v>0</v>
      </c>
      <c r="AI1286" s="19">
        <v>0</v>
      </c>
      <c r="AJ1286" s="19">
        <v>0</v>
      </c>
      <c r="AK1286" s="19">
        <v>0</v>
      </c>
      <c r="AL1286" s="19">
        <v>0</v>
      </c>
      <c r="AM1286" s="19">
        <v>0</v>
      </c>
      <c r="AN1286" s="19">
        <v>0</v>
      </c>
      <c r="AO1286" s="19">
        <v>0</v>
      </c>
      <c r="AP1286" s="19">
        <v>0</v>
      </c>
    </row>
    <row r="1287" spans="1:42" hidden="1">
      <c r="A1287" s="15" t="s">
        <v>1210</v>
      </c>
      <c r="B1287" s="16" t="s">
        <v>1211</v>
      </c>
      <c r="C1287" s="17" t="s">
        <v>200</v>
      </c>
      <c r="D1287" s="17" t="s">
        <v>1212</v>
      </c>
      <c r="E1287" s="17" t="s">
        <v>1213</v>
      </c>
      <c r="F1287" s="18" t="s">
        <v>1214</v>
      </c>
      <c r="G1287" s="19">
        <v>0</v>
      </c>
      <c r="H1287" s="19">
        <v>0</v>
      </c>
      <c r="I1287" s="19">
        <v>0</v>
      </c>
      <c r="J1287" s="19">
        <v>0</v>
      </c>
      <c r="K1287" s="19">
        <v>0</v>
      </c>
      <c r="L1287" s="19">
        <v>0</v>
      </c>
      <c r="M1287" s="19">
        <v>0</v>
      </c>
      <c r="N1287" s="19">
        <v>0</v>
      </c>
      <c r="O1287" s="19">
        <v>0</v>
      </c>
      <c r="P1287" s="19">
        <v>0</v>
      </c>
      <c r="Q1287" s="19">
        <v>0</v>
      </c>
      <c r="R1287" s="19">
        <v>0</v>
      </c>
      <c r="S1287" s="19">
        <v>0</v>
      </c>
      <c r="T1287" s="19">
        <v>0</v>
      </c>
      <c r="U1287" s="19">
        <v>0</v>
      </c>
      <c r="V1287" s="19">
        <v>0</v>
      </c>
      <c r="W1287" s="19">
        <v>0</v>
      </c>
      <c r="X1287" s="19">
        <v>0</v>
      </c>
      <c r="Y1287" s="19">
        <v>0</v>
      </c>
      <c r="Z1287" s="19">
        <v>0</v>
      </c>
      <c r="AA1287" s="19">
        <v>0</v>
      </c>
      <c r="AB1287" s="19">
        <v>0</v>
      </c>
      <c r="AC1287" s="19">
        <v>0</v>
      </c>
      <c r="AD1287" s="19">
        <v>0</v>
      </c>
      <c r="AE1287" s="19">
        <v>0</v>
      </c>
      <c r="AF1287" s="19">
        <v>0</v>
      </c>
      <c r="AG1287" s="19">
        <v>0</v>
      </c>
      <c r="AH1287" s="19">
        <v>0</v>
      </c>
      <c r="AI1287" s="19">
        <v>0</v>
      </c>
      <c r="AJ1287" s="19">
        <v>0</v>
      </c>
      <c r="AK1287" s="19">
        <v>0</v>
      </c>
      <c r="AL1287" s="19">
        <v>0</v>
      </c>
      <c r="AM1287" s="19">
        <v>0</v>
      </c>
      <c r="AN1287" s="19">
        <v>0</v>
      </c>
      <c r="AO1287" s="19">
        <v>0</v>
      </c>
      <c r="AP1287" s="19">
        <v>0</v>
      </c>
    </row>
    <row r="1288" spans="1:42" hidden="1">
      <c r="A1288" s="15" t="s">
        <v>1210</v>
      </c>
      <c r="B1288" s="16" t="s">
        <v>1211</v>
      </c>
      <c r="C1288" s="17" t="s">
        <v>200</v>
      </c>
      <c r="D1288" s="17" t="s">
        <v>1215</v>
      </c>
      <c r="E1288" s="17" t="s">
        <v>1216</v>
      </c>
      <c r="F1288" s="18" t="s">
        <v>1217</v>
      </c>
      <c r="G1288" s="19">
        <v>0</v>
      </c>
      <c r="H1288" s="19">
        <v>0</v>
      </c>
      <c r="I1288" s="19">
        <v>0</v>
      </c>
      <c r="J1288" s="19">
        <v>0</v>
      </c>
      <c r="K1288" s="19">
        <v>0</v>
      </c>
      <c r="L1288" s="19">
        <v>0</v>
      </c>
      <c r="M1288" s="19">
        <v>0</v>
      </c>
      <c r="N1288" s="19">
        <v>0</v>
      </c>
      <c r="O1288" s="19">
        <v>0</v>
      </c>
      <c r="P1288" s="19">
        <v>0</v>
      </c>
      <c r="Q1288" s="19">
        <v>0</v>
      </c>
      <c r="R1288" s="19">
        <v>0</v>
      </c>
      <c r="S1288" s="19">
        <v>0</v>
      </c>
      <c r="T1288" s="19">
        <v>0</v>
      </c>
      <c r="U1288" s="19">
        <v>0</v>
      </c>
      <c r="V1288" s="19">
        <v>0</v>
      </c>
      <c r="W1288" s="19">
        <v>0</v>
      </c>
      <c r="X1288" s="19">
        <v>0</v>
      </c>
      <c r="Y1288" s="19">
        <v>0</v>
      </c>
      <c r="Z1288" s="19">
        <v>0</v>
      </c>
      <c r="AA1288" s="19">
        <v>0</v>
      </c>
      <c r="AB1288" s="19">
        <v>0</v>
      </c>
      <c r="AC1288" s="19">
        <v>0</v>
      </c>
      <c r="AD1288" s="19">
        <v>0</v>
      </c>
      <c r="AE1288" s="19">
        <v>0</v>
      </c>
      <c r="AF1288" s="19">
        <v>0</v>
      </c>
      <c r="AG1288" s="19">
        <v>0</v>
      </c>
      <c r="AH1288" s="19">
        <v>0</v>
      </c>
      <c r="AI1288" s="19">
        <v>0</v>
      </c>
      <c r="AJ1288" s="19">
        <v>0</v>
      </c>
      <c r="AK1288" s="19">
        <v>0</v>
      </c>
      <c r="AL1288" s="19">
        <v>0</v>
      </c>
      <c r="AM1288" s="19">
        <v>0</v>
      </c>
      <c r="AN1288" s="19">
        <v>0</v>
      </c>
      <c r="AO1288" s="19">
        <v>0</v>
      </c>
      <c r="AP1288" s="19">
        <v>0</v>
      </c>
    </row>
    <row r="1289" spans="1:42" hidden="1">
      <c r="A1289" s="15" t="s">
        <v>1210</v>
      </c>
      <c r="B1289" s="16" t="s">
        <v>1211</v>
      </c>
      <c r="C1289" s="17" t="s">
        <v>200</v>
      </c>
      <c r="D1289" s="17" t="s">
        <v>1215</v>
      </c>
      <c r="E1289" s="17" t="s">
        <v>1216</v>
      </c>
      <c r="F1289" s="18" t="s">
        <v>1218</v>
      </c>
      <c r="G1289" s="19">
        <v>0</v>
      </c>
      <c r="H1289" s="19">
        <v>0</v>
      </c>
      <c r="I1289" s="19">
        <v>0</v>
      </c>
      <c r="J1289" s="19">
        <v>0</v>
      </c>
      <c r="K1289" s="19">
        <v>0</v>
      </c>
      <c r="L1289" s="19">
        <v>0</v>
      </c>
      <c r="M1289" s="19">
        <v>0</v>
      </c>
      <c r="N1289" s="19">
        <v>0</v>
      </c>
      <c r="O1289" s="19">
        <v>0</v>
      </c>
      <c r="P1289" s="19">
        <v>0</v>
      </c>
      <c r="Q1289" s="19">
        <v>0</v>
      </c>
      <c r="R1289" s="19">
        <v>0</v>
      </c>
      <c r="S1289" s="19">
        <v>0</v>
      </c>
      <c r="T1289" s="19">
        <v>0</v>
      </c>
      <c r="U1289" s="19">
        <v>0</v>
      </c>
      <c r="V1289" s="19">
        <v>0</v>
      </c>
      <c r="W1289" s="19">
        <v>0</v>
      </c>
      <c r="X1289" s="19">
        <v>0</v>
      </c>
      <c r="Y1289" s="19">
        <v>0</v>
      </c>
      <c r="Z1289" s="19">
        <v>0</v>
      </c>
      <c r="AA1289" s="19">
        <v>0</v>
      </c>
      <c r="AB1289" s="19">
        <v>0</v>
      </c>
      <c r="AC1289" s="19">
        <v>0</v>
      </c>
      <c r="AD1289" s="19">
        <v>0</v>
      </c>
      <c r="AE1289" s="19">
        <v>0</v>
      </c>
      <c r="AF1289" s="19">
        <v>0</v>
      </c>
      <c r="AG1289" s="19">
        <v>0</v>
      </c>
      <c r="AH1289" s="19">
        <v>0</v>
      </c>
      <c r="AI1289" s="19">
        <v>0</v>
      </c>
      <c r="AJ1289" s="19">
        <v>0</v>
      </c>
      <c r="AK1289" s="19">
        <v>0</v>
      </c>
      <c r="AL1289" s="19">
        <v>0</v>
      </c>
      <c r="AM1289" s="19">
        <v>0</v>
      </c>
      <c r="AN1289" s="19">
        <v>0</v>
      </c>
      <c r="AO1289" s="19">
        <v>0</v>
      </c>
      <c r="AP1289" s="19">
        <v>0</v>
      </c>
    </row>
    <row r="1290" spans="1:42" hidden="1">
      <c r="A1290" s="15" t="s">
        <v>1210</v>
      </c>
      <c r="B1290" s="16" t="s">
        <v>1211</v>
      </c>
      <c r="C1290" s="17" t="s">
        <v>200</v>
      </c>
      <c r="D1290" s="17" t="s">
        <v>1219</v>
      </c>
      <c r="E1290" s="17" t="s">
        <v>1220</v>
      </c>
      <c r="F1290" s="18" t="s">
        <v>1221</v>
      </c>
      <c r="G1290" s="19">
        <v>0</v>
      </c>
      <c r="H1290" s="19">
        <v>0</v>
      </c>
      <c r="I1290" s="19">
        <v>0</v>
      </c>
      <c r="J1290" s="19">
        <v>0</v>
      </c>
      <c r="K1290" s="19">
        <v>0</v>
      </c>
      <c r="L1290" s="19">
        <v>0</v>
      </c>
      <c r="M1290" s="19">
        <v>0</v>
      </c>
      <c r="N1290" s="19">
        <v>0</v>
      </c>
      <c r="O1290" s="19">
        <v>0</v>
      </c>
      <c r="P1290" s="19">
        <v>0</v>
      </c>
      <c r="Q1290" s="19">
        <v>0</v>
      </c>
      <c r="R1290" s="19">
        <v>0</v>
      </c>
      <c r="S1290" s="19">
        <v>0</v>
      </c>
      <c r="T1290" s="19">
        <v>0</v>
      </c>
      <c r="U1290" s="19">
        <v>0</v>
      </c>
      <c r="V1290" s="19">
        <v>0</v>
      </c>
      <c r="W1290" s="19">
        <v>0</v>
      </c>
      <c r="X1290" s="19">
        <v>0</v>
      </c>
      <c r="Y1290" s="19">
        <v>0</v>
      </c>
      <c r="Z1290" s="19">
        <v>0</v>
      </c>
      <c r="AA1290" s="19">
        <v>0</v>
      </c>
      <c r="AB1290" s="19">
        <v>0</v>
      </c>
      <c r="AC1290" s="19">
        <v>0</v>
      </c>
      <c r="AD1290" s="19">
        <v>0</v>
      </c>
      <c r="AE1290" s="19">
        <v>0</v>
      </c>
      <c r="AF1290" s="19">
        <v>0</v>
      </c>
      <c r="AG1290" s="19">
        <v>0</v>
      </c>
      <c r="AH1290" s="19">
        <v>0</v>
      </c>
      <c r="AI1290" s="19">
        <v>0</v>
      </c>
      <c r="AJ1290" s="19">
        <v>0</v>
      </c>
      <c r="AK1290" s="19">
        <v>0</v>
      </c>
      <c r="AL1290" s="19">
        <v>0</v>
      </c>
      <c r="AM1290" s="19">
        <v>0</v>
      </c>
      <c r="AN1290" s="19">
        <v>0</v>
      </c>
      <c r="AO1290" s="19">
        <v>0</v>
      </c>
      <c r="AP1290" s="19">
        <v>0</v>
      </c>
    </row>
    <row r="1291" spans="1:42" hidden="1">
      <c r="A1291" s="15" t="s">
        <v>1210</v>
      </c>
      <c r="B1291" s="16" t="s">
        <v>1211</v>
      </c>
      <c r="C1291" s="17" t="s">
        <v>200</v>
      </c>
      <c r="D1291" s="17" t="s">
        <v>1219</v>
      </c>
      <c r="E1291" s="17" t="s">
        <v>1220</v>
      </c>
      <c r="F1291" s="18" t="s">
        <v>1222</v>
      </c>
      <c r="G1291" s="19">
        <v>0</v>
      </c>
      <c r="H1291" s="19">
        <v>0</v>
      </c>
      <c r="I1291" s="19">
        <v>0</v>
      </c>
      <c r="J1291" s="19">
        <v>0</v>
      </c>
      <c r="K1291" s="19">
        <v>0</v>
      </c>
      <c r="L1291" s="19">
        <v>0</v>
      </c>
      <c r="M1291" s="19">
        <v>0</v>
      </c>
      <c r="N1291" s="19">
        <v>0</v>
      </c>
      <c r="O1291" s="19">
        <v>0</v>
      </c>
      <c r="P1291" s="19">
        <v>0</v>
      </c>
      <c r="Q1291" s="19">
        <v>0</v>
      </c>
      <c r="R1291" s="19">
        <v>0</v>
      </c>
      <c r="S1291" s="19">
        <v>0</v>
      </c>
      <c r="T1291" s="19">
        <v>0</v>
      </c>
      <c r="U1291" s="19">
        <v>0</v>
      </c>
      <c r="V1291" s="19">
        <v>0</v>
      </c>
      <c r="W1291" s="19">
        <v>0</v>
      </c>
      <c r="X1291" s="19">
        <v>0</v>
      </c>
      <c r="Y1291" s="19">
        <v>0</v>
      </c>
      <c r="Z1291" s="19">
        <v>0</v>
      </c>
      <c r="AA1291" s="19">
        <v>0</v>
      </c>
      <c r="AB1291" s="19">
        <v>0</v>
      </c>
      <c r="AC1291" s="19">
        <v>0</v>
      </c>
      <c r="AD1291" s="19">
        <v>0</v>
      </c>
      <c r="AE1291" s="19">
        <v>0</v>
      </c>
      <c r="AF1291" s="19">
        <v>0</v>
      </c>
      <c r="AG1291" s="19">
        <v>0</v>
      </c>
      <c r="AH1291" s="19">
        <v>0</v>
      </c>
      <c r="AI1291" s="19">
        <v>0</v>
      </c>
      <c r="AJ1291" s="19">
        <v>0</v>
      </c>
      <c r="AK1291" s="19">
        <v>0</v>
      </c>
      <c r="AL1291" s="19">
        <v>0</v>
      </c>
      <c r="AM1291" s="19">
        <v>0</v>
      </c>
      <c r="AN1291" s="19">
        <v>0</v>
      </c>
      <c r="AO1291" s="19">
        <v>0</v>
      </c>
      <c r="AP1291" s="19">
        <v>0</v>
      </c>
    </row>
    <row r="1292" spans="1:42" hidden="1">
      <c r="A1292" s="15" t="s">
        <v>1210</v>
      </c>
      <c r="B1292" s="16" t="s">
        <v>1211</v>
      </c>
      <c r="C1292" s="17" t="s">
        <v>200</v>
      </c>
      <c r="D1292" s="17" t="s">
        <v>1223</v>
      </c>
      <c r="E1292" s="17" t="s">
        <v>1224</v>
      </c>
      <c r="F1292" s="18" t="s">
        <v>1225</v>
      </c>
      <c r="G1292" s="19">
        <v>0</v>
      </c>
      <c r="H1292" s="19">
        <v>0</v>
      </c>
      <c r="I1292" s="19">
        <v>0</v>
      </c>
      <c r="J1292" s="19">
        <v>0</v>
      </c>
      <c r="K1292" s="19">
        <v>0</v>
      </c>
      <c r="L1292" s="19">
        <v>0</v>
      </c>
      <c r="M1292" s="19">
        <v>0</v>
      </c>
      <c r="N1292" s="19">
        <v>0</v>
      </c>
      <c r="O1292" s="19">
        <v>0</v>
      </c>
      <c r="P1292" s="19">
        <v>0</v>
      </c>
      <c r="Q1292" s="19">
        <v>0</v>
      </c>
      <c r="R1292" s="19">
        <v>0</v>
      </c>
      <c r="S1292" s="19">
        <v>0</v>
      </c>
      <c r="T1292" s="19">
        <v>0</v>
      </c>
      <c r="U1292" s="19">
        <v>0</v>
      </c>
      <c r="V1292" s="19">
        <v>0</v>
      </c>
      <c r="W1292" s="19">
        <v>0</v>
      </c>
      <c r="X1292" s="19">
        <v>0</v>
      </c>
      <c r="Y1292" s="19">
        <v>0</v>
      </c>
      <c r="Z1292" s="19">
        <v>0</v>
      </c>
      <c r="AA1292" s="19">
        <v>0</v>
      </c>
      <c r="AB1292" s="19">
        <v>0</v>
      </c>
      <c r="AC1292" s="19">
        <v>0</v>
      </c>
      <c r="AD1292" s="19">
        <v>0</v>
      </c>
      <c r="AE1292" s="19">
        <v>0</v>
      </c>
      <c r="AF1292" s="19">
        <v>0</v>
      </c>
      <c r="AG1292" s="19">
        <v>0</v>
      </c>
      <c r="AH1292" s="19">
        <v>0</v>
      </c>
      <c r="AI1292" s="19">
        <v>0</v>
      </c>
      <c r="AJ1292" s="19">
        <v>0</v>
      </c>
      <c r="AK1292" s="19">
        <v>0</v>
      </c>
      <c r="AL1292" s="19">
        <v>0</v>
      </c>
      <c r="AM1292" s="19">
        <v>0</v>
      </c>
      <c r="AN1292" s="19">
        <v>0</v>
      </c>
      <c r="AO1292" s="19">
        <v>0</v>
      </c>
      <c r="AP1292" s="19">
        <v>0</v>
      </c>
    </row>
    <row r="1293" spans="1:42" hidden="1">
      <c r="A1293" s="15" t="s">
        <v>1210</v>
      </c>
      <c r="B1293" s="16" t="s">
        <v>1211</v>
      </c>
      <c r="C1293" s="17" t="s">
        <v>200</v>
      </c>
      <c r="D1293" s="17" t="s">
        <v>1223</v>
      </c>
      <c r="E1293" s="17" t="s">
        <v>1224</v>
      </c>
      <c r="F1293" s="18" t="s">
        <v>1226</v>
      </c>
      <c r="G1293" s="19">
        <v>0</v>
      </c>
      <c r="H1293" s="19">
        <v>0</v>
      </c>
      <c r="I1293" s="19">
        <v>0</v>
      </c>
      <c r="J1293" s="19">
        <v>0</v>
      </c>
      <c r="K1293" s="19">
        <v>0</v>
      </c>
      <c r="L1293" s="19">
        <v>0</v>
      </c>
      <c r="M1293" s="19">
        <v>0</v>
      </c>
      <c r="N1293" s="19">
        <v>0</v>
      </c>
      <c r="O1293" s="19">
        <v>0</v>
      </c>
      <c r="P1293" s="19">
        <v>0</v>
      </c>
      <c r="Q1293" s="19">
        <v>0</v>
      </c>
      <c r="R1293" s="19">
        <v>0</v>
      </c>
      <c r="S1293" s="19">
        <v>0</v>
      </c>
      <c r="T1293" s="19">
        <v>0</v>
      </c>
      <c r="U1293" s="19">
        <v>0</v>
      </c>
      <c r="V1293" s="19">
        <v>0</v>
      </c>
      <c r="W1293" s="19">
        <v>0</v>
      </c>
      <c r="X1293" s="19">
        <v>0</v>
      </c>
      <c r="Y1293" s="19">
        <v>0</v>
      </c>
      <c r="Z1293" s="19">
        <v>0</v>
      </c>
      <c r="AA1293" s="19">
        <v>0</v>
      </c>
      <c r="AB1293" s="19">
        <v>0</v>
      </c>
      <c r="AC1293" s="19">
        <v>0</v>
      </c>
      <c r="AD1293" s="19">
        <v>0</v>
      </c>
      <c r="AE1293" s="19">
        <v>0</v>
      </c>
      <c r="AF1293" s="19">
        <v>0</v>
      </c>
      <c r="AG1293" s="19">
        <v>0</v>
      </c>
      <c r="AH1293" s="19">
        <v>0</v>
      </c>
      <c r="AI1293" s="19">
        <v>0</v>
      </c>
      <c r="AJ1293" s="19">
        <v>0</v>
      </c>
      <c r="AK1293" s="19">
        <v>0</v>
      </c>
      <c r="AL1293" s="19">
        <v>0</v>
      </c>
      <c r="AM1293" s="19">
        <v>0</v>
      </c>
      <c r="AN1293" s="19">
        <v>0</v>
      </c>
      <c r="AO1293" s="19">
        <v>0</v>
      </c>
      <c r="AP1293" s="19">
        <v>0</v>
      </c>
    </row>
    <row r="1294" spans="1:42" hidden="1">
      <c r="A1294" s="15" t="s">
        <v>1210</v>
      </c>
      <c r="B1294" s="16" t="s">
        <v>1211</v>
      </c>
      <c r="C1294" s="17" t="s">
        <v>200</v>
      </c>
      <c r="D1294" s="17" t="s">
        <v>1223</v>
      </c>
      <c r="E1294" s="17" t="s">
        <v>1227</v>
      </c>
      <c r="F1294" s="18" t="s">
        <v>1228</v>
      </c>
      <c r="G1294" s="19">
        <v>0</v>
      </c>
      <c r="H1294" s="19">
        <v>0</v>
      </c>
      <c r="I1294" s="19">
        <v>0</v>
      </c>
      <c r="J1294" s="19">
        <v>0</v>
      </c>
      <c r="K1294" s="19">
        <v>0</v>
      </c>
      <c r="L1294" s="19">
        <v>0</v>
      </c>
      <c r="M1294" s="19">
        <v>0</v>
      </c>
      <c r="N1294" s="19">
        <v>0</v>
      </c>
      <c r="O1294" s="19">
        <v>0</v>
      </c>
      <c r="P1294" s="19">
        <v>0</v>
      </c>
      <c r="Q1294" s="19">
        <v>0</v>
      </c>
      <c r="R1294" s="19">
        <v>0</v>
      </c>
      <c r="S1294" s="19">
        <v>0</v>
      </c>
      <c r="T1294" s="19">
        <v>0</v>
      </c>
      <c r="U1294" s="19">
        <v>0</v>
      </c>
      <c r="V1294" s="19">
        <v>0</v>
      </c>
      <c r="W1294" s="19">
        <v>0</v>
      </c>
      <c r="X1294" s="19">
        <v>0</v>
      </c>
      <c r="Y1294" s="19">
        <v>0</v>
      </c>
      <c r="Z1294" s="19">
        <v>0</v>
      </c>
      <c r="AA1294" s="19">
        <v>0</v>
      </c>
      <c r="AB1294" s="19">
        <v>0</v>
      </c>
      <c r="AC1294" s="19">
        <v>0</v>
      </c>
      <c r="AD1294" s="19">
        <v>0</v>
      </c>
      <c r="AE1294" s="19">
        <v>0</v>
      </c>
      <c r="AF1294" s="19">
        <v>0</v>
      </c>
      <c r="AG1294" s="19">
        <v>0</v>
      </c>
      <c r="AH1294" s="19">
        <v>0</v>
      </c>
      <c r="AI1294" s="19">
        <v>0</v>
      </c>
      <c r="AJ1294" s="19">
        <v>0</v>
      </c>
      <c r="AK1294" s="19">
        <v>0</v>
      </c>
      <c r="AL1294" s="19">
        <v>0</v>
      </c>
      <c r="AM1294" s="19">
        <v>0</v>
      </c>
      <c r="AN1294" s="19">
        <v>0</v>
      </c>
      <c r="AO1294" s="19">
        <v>0</v>
      </c>
      <c r="AP1294" s="19">
        <v>0</v>
      </c>
    </row>
    <row r="1295" spans="1:42" hidden="1">
      <c r="A1295" s="15" t="s">
        <v>1210</v>
      </c>
      <c r="B1295" s="16" t="s">
        <v>1211</v>
      </c>
      <c r="C1295" s="17" t="s">
        <v>200</v>
      </c>
      <c r="D1295" s="17" t="s">
        <v>1229</v>
      </c>
      <c r="E1295" s="17" t="s">
        <v>1230</v>
      </c>
      <c r="F1295" s="18" t="s">
        <v>1231</v>
      </c>
      <c r="G1295" s="19">
        <v>0</v>
      </c>
      <c r="H1295" s="19">
        <v>0</v>
      </c>
      <c r="I1295" s="19">
        <v>0</v>
      </c>
      <c r="J1295" s="19">
        <v>0</v>
      </c>
      <c r="K1295" s="19">
        <v>0</v>
      </c>
      <c r="L1295" s="19">
        <v>0</v>
      </c>
      <c r="M1295" s="19">
        <v>0</v>
      </c>
      <c r="N1295" s="19">
        <v>0</v>
      </c>
      <c r="O1295" s="19">
        <v>0</v>
      </c>
      <c r="P1295" s="19">
        <v>0</v>
      </c>
      <c r="Q1295" s="19">
        <v>0</v>
      </c>
      <c r="R1295" s="19">
        <v>0</v>
      </c>
      <c r="S1295" s="19">
        <v>0</v>
      </c>
      <c r="T1295" s="19">
        <v>0</v>
      </c>
      <c r="U1295" s="19">
        <v>0</v>
      </c>
      <c r="V1295" s="19">
        <v>0</v>
      </c>
      <c r="W1295" s="19">
        <v>0</v>
      </c>
      <c r="X1295" s="19">
        <v>0</v>
      </c>
      <c r="Y1295" s="19">
        <v>0</v>
      </c>
      <c r="Z1295" s="19">
        <v>0</v>
      </c>
      <c r="AA1295" s="19">
        <v>0</v>
      </c>
      <c r="AB1295" s="19">
        <v>0</v>
      </c>
      <c r="AC1295" s="19">
        <v>0</v>
      </c>
      <c r="AD1295" s="19">
        <v>0</v>
      </c>
      <c r="AE1295" s="19">
        <v>0</v>
      </c>
      <c r="AF1295" s="19">
        <v>0</v>
      </c>
      <c r="AG1295" s="19">
        <v>0</v>
      </c>
      <c r="AH1295" s="19">
        <v>0</v>
      </c>
      <c r="AI1295" s="19">
        <v>0</v>
      </c>
      <c r="AJ1295" s="19">
        <v>0</v>
      </c>
      <c r="AK1295" s="19">
        <v>0</v>
      </c>
      <c r="AL1295" s="19">
        <v>0</v>
      </c>
      <c r="AM1295" s="19">
        <v>0</v>
      </c>
      <c r="AN1295" s="19">
        <v>0</v>
      </c>
      <c r="AO1295" s="19">
        <v>0</v>
      </c>
      <c r="AP1295" s="19">
        <v>0</v>
      </c>
    </row>
    <row r="1296" spans="1:42" hidden="1">
      <c r="A1296" s="15" t="s">
        <v>1210</v>
      </c>
      <c r="B1296" s="16" t="s">
        <v>1211</v>
      </c>
      <c r="C1296" s="17" t="s">
        <v>200</v>
      </c>
      <c r="D1296" s="17" t="s">
        <v>1229</v>
      </c>
      <c r="E1296" s="17" t="s">
        <v>1230</v>
      </c>
      <c r="F1296" s="18" t="s">
        <v>1232</v>
      </c>
      <c r="G1296" s="19">
        <v>0</v>
      </c>
      <c r="H1296" s="19">
        <v>0</v>
      </c>
      <c r="I1296" s="19">
        <v>0</v>
      </c>
      <c r="J1296" s="19">
        <v>0</v>
      </c>
      <c r="K1296" s="19">
        <v>0</v>
      </c>
      <c r="L1296" s="19">
        <v>0</v>
      </c>
      <c r="M1296" s="19">
        <v>0</v>
      </c>
      <c r="N1296" s="19">
        <v>0</v>
      </c>
      <c r="O1296" s="19">
        <v>0</v>
      </c>
      <c r="P1296" s="19">
        <v>0</v>
      </c>
      <c r="Q1296" s="19">
        <v>0</v>
      </c>
      <c r="R1296" s="19">
        <v>0</v>
      </c>
      <c r="S1296" s="19">
        <v>0</v>
      </c>
      <c r="T1296" s="19">
        <v>0</v>
      </c>
      <c r="U1296" s="19">
        <v>0</v>
      </c>
      <c r="V1296" s="19">
        <v>0</v>
      </c>
      <c r="W1296" s="19">
        <v>0</v>
      </c>
      <c r="X1296" s="19">
        <v>0</v>
      </c>
      <c r="Y1296" s="19">
        <v>0</v>
      </c>
      <c r="Z1296" s="19">
        <v>0</v>
      </c>
      <c r="AA1296" s="19">
        <v>0</v>
      </c>
      <c r="AB1296" s="19">
        <v>0</v>
      </c>
      <c r="AC1296" s="19">
        <v>0</v>
      </c>
      <c r="AD1296" s="19">
        <v>0</v>
      </c>
      <c r="AE1296" s="19">
        <v>0</v>
      </c>
      <c r="AF1296" s="19">
        <v>0</v>
      </c>
      <c r="AG1296" s="19">
        <v>0</v>
      </c>
      <c r="AH1296" s="19">
        <v>0</v>
      </c>
      <c r="AI1296" s="19">
        <v>0</v>
      </c>
      <c r="AJ1296" s="19">
        <v>0</v>
      </c>
      <c r="AK1296" s="19">
        <v>0</v>
      </c>
      <c r="AL1296" s="19">
        <v>0</v>
      </c>
      <c r="AM1296" s="19">
        <v>0</v>
      </c>
      <c r="AN1296" s="19">
        <v>0</v>
      </c>
      <c r="AO1296" s="19">
        <v>0</v>
      </c>
      <c r="AP1296" s="19">
        <v>0</v>
      </c>
    </row>
    <row r="1297" spans="1:42" hidden="1">
      <c r="A1297" s="15" t="s">
        <v>1210</v>
      </c>
      <c r="B1297" s="16" t="s">
        <v>1211</v>
      </c>
      <c r="C1297" s="17" t="s">
        <v>200</v>
      </c>
      <c r="D1297" s="17" t="s">
        <v>1229</v>
      </c>
      <c r="E1297" s="17" t="s">
        <v>1230</v>
      </c>
      <c r="F1297" s="18" t="s">
        <v>1233</v>
      </c>
      <c r="G1297" s="19">
        <v>0</v>
      </c>
      <c r="H1297" s="19">
        <v>0</v>
      </c>
      <c r="I1297" s="19">
        <v>0</v>
      </c>
      <c r="J1297" s="19">
        <v>0</v>
      </c>
      <c r="K1297" s="19">
        <v>0</v>
      </c>
      <c r="L1297" s="19">
        <v>0</v>
      </c>
      <c r="M1297" s="19">
        <v>0</v>
      </c>
      <c r="N1297" s="19">
        <v>0</v>
      </c>
      <c r="O1297" s="19">
        <v>0</v>
      </c>
      <c r="P1297" s="19">
        <v>0</v>
      </c>
      <c r="Q1297" s="19">
        <v>0</v>
      </c>
      <c r="R1297" s="19">
        <v>0</v>
      </c>
      <c r="S1297" s="19">
        <v>0</v>
      </c>
      <c r="T1297" s="19">
        <v>0</v>
      </c>
      <c r="U1297" s="19">
        <v>0</v>
      </c>
      <c r="V1297" s="19">
        <v>0</v>
      </c>
      <c r="W1297" s="19">
        <v>0</v>
      </c>
      <c r="X1297" s="19">
        <v>0</v>
      </c>
      <c r="Y1297" s="19">
        <v>0</v>
      </c>
      <c r="Z1297" s="19">
        <v>0</v>
      </c>
      <c r="AA1297" s="19">
        <v>0</v>
      </c>
      <c r="AB1297" s="19">
        <v>0</v>
      </c>
      <c r="AC1297" s="19">
        <v>0</v>
      </c>
      <c r="AD1297" s="19">
        <v>0</v>
      </c>
      <c r="AE1297" s="19">
        <v>0</v>
      </c>
      <c r="AF1297" s="19">
        <v>0</v>
      </c>
      <c r="AG1297" s="19">
        <v>0</v>
      </c>
      <c r="AH1297" s="19">
        <v>0</v>
      </c>
      <c r="AI1297" s="19">
        <v>0</v>
      </c>
      <c r="AJ1297" s="19">
        <v>0</v>
      </c>
      <c r="AK1297" s="19">
        <v>0</v>
      </c>
      <c r="AL1297" s="19">
        <v>0</v>
      </c>
      <c r="AM1297" s="19">
        <v>0</v>
      </c>
      <c r="AN1297" s="19">
        <v>0</v>
      </c>
      <c r="AO1297" s="19">
        <v>0</v>
      </c>
      <c r="AP1297" s="19">
        <v>0</v>
      </c>
    </row>
    <row r="1298" spans="1:42" hidden="1">
      <c r="A1298" s="15" t="s">
        <v>1210</v>
      </c>
      <c r="B1298" s="16" t="s">
        <v>1211</v>
      </c>
      <c r="C1298" s="17" t="s">
        <v>200</v>
      </c>
      <c r="D1298" s="17" t="s">
        <v>1229</v>
      </c>
      <c r="E1298" s="17" t="s">
        <v>1234</v>
      </c>
      <c r="F1298" s="18" t="s">
        <v>1235</v>
      </c>
      <c r="G1298" s="19">
        <v>0</v>
      </c>
      <c r="H1298" s="19">
        <v>0</v>
      </c>
      <c r="I1298" s="19">
        <v>0</v>
      </c>
      <c r="J1298" s="19">
        <v>0</v>
      </c>
      <c r="K1298" s="19">
        <v>0</v>
      </c>
      <c r="L1298" s="19">
        <v>0</v>
      </c>
      <c r="M1298" s="19">
        <v>0</v>
      </c>
      <c r="N1298" s="19">
        <v>0</v>
      </c>
      <c r="O1298" s="19">
        <v>0</v>
      </c>
      <c r="P1298" s="19">
        <v>0</v>
      </c>
      <c r="Q1298" s="19">
        <v>0</v>
      </c>
      <c r="R1298" s="19">
        <v>0</v>
      </c>
      <c r="S1298" s="19">
        <v>0</v>
      </c>
      <c r="T1298" s="19">
        <v>0</v>
      </c>
      <c r="U1298" s="19">
        <v>0</v>
      </c>
      <c r="V1298" s="19">
        <v>0</v>
      </c>
      <c r="W1298" s="19">
        <v>0</v>
      </c>
      <c r="X1298" s="19">
        <v>0</v>
      </c>
      <c r="Y1298" s="19">
        <v>0</v>
      </c>
      <c r="Z1298" s="19">
        <v>0</v>
      </c>
      <c r="AA1298" s="19">
        <v>0</v>
      </c>
      <c r="AB1298" s="19">
        <v>0</v>
      </c>
      <c r="AC1298" s="19">
        <v>0</v>
      </c>
      <c r="AD1298" s="19">
        <v>0</v>
      </c>
      <c r="AE1298" s="19">
        <v>0</v>
      </c>
      <c r="AF1298" s="19">
        <v>0</v>
      </c>
      <c r="AG1298" s="19">
        <v>0</v>
      </c>
      <c r="AH1298" s="19">
        <v>0</v>
      </c>
      <c r="AI1298" s="19">
        <v>0</v>
      </c>
      <c r="AJ1298" s="19">
        <v>0</v>
      </c>
      <c r="AK1298" s="19">
        <v>0</v>
      </c>
      <c r="AL1298" s="19">
        <v>0</v>
      </c>
      <c r="AM1298" s="19">
        <v>0</v>
      </c>
      <c r="AN1298" s="19">
        <v>0</v>
      </c>
      <c r="AO1298" s="19">
        <v>0</v>
      </c>
      <c r="AP1298" s="19">
        <v>0</v>
      </c>
    </row>
    <row r="1299" spans="1:42" hidden="1">
      <c r="A1299" s="15" t="s">
        <v>1210</v>
      </c>
      <c r="B1299" s="16" t="s">
        <v>1211</v>
      </c>
      <c r="C1299" s="17" t="s">
        <v>200</v>
      </c>
      <c r="D1299" s="17" t="s">
        <v>1229</v>
      </c>
      <c r="E1299" s="17" t="s">
        <v>1234</v>
      </c>
      <c r="F1299" s="18" t="s">
        <v>1236</v>
      </c>
      <c r="G1299" s="19">
        <v>0</v>
      </c>
      <c r="H1299" s="19">
        <v>0</v>
      </c>
      <c r="I1299" s="19">
        <v>0</v>
      </c>
      <c r="J1299" s="19">
        <v>0</v>
      </c>
      <c r="K1299" s="19">
        <v>0</v>
      </c>
      <c r="L1299" s="19">
        <v>0</v>
      </c>
      <c r="M1299" s="19">
        <v>0</v>
      </c>
      <c r="N1299" s="19">
        <v>0</v>
      </c>
      <c r="O1299" s="19">
        <v>0</v>
      </c>
      <c r="P1299" s="19">
        <v>0</v>
      </c>
      <c r="Q1299" s="19">
        <v>0</v>
      </c>
      <c r="R1299" s="19">
        <v>0</v>
      </c>
      <c r="S1299" s="19">
        <v>0</v>
      </c>
      <c r="T1299" s="19">
        <v>0</v>
      </c>
      <c r="U1299" s="19">
        <v>0</v>
      </c>
      <c r="V1299" s="19">
        <v>0</v>
      </c>
      <c r="W1299" s="19">
        <v>0</v>
      </c>
      <c r="X1299" s="19">
        <v>0</v>
      </c>
      <c r="Y1299" s="19">
        <v>0</v>
      </c>
      <c r="Z1299" s="19">
        <v>0</v>
      </c>
      <c r="AA1299" s="19">
        <v>0</v>
      </c>
      <c r="AB1299" s="19">
        <v>0</v>
      </c>
      <c r="AC1299" s="19">
        <v>0</v>
      </c>
      <c r="AD1299" s="19">
        <v>0</v>
      </c>
      <c r="AE1299" s="19">
        <v>0</v>
      </c>
      <c r="AF1299" s="19">
        <v>0</v>
      </c>
      <c r="AG1299" s="19">
        <v>0</v>
      </c>
      <c r="AH1299" s="19">
        <v>0</v>
      </c>
      <c r="AI1299" s="19">
        <v>0</v>
      </c>
      <c r="AJ1299" s="19">
        <v>0</v>
      </c>
      <c r="AK1299" s="19">
        <v>0</v>
      </c>
      <c r="AL1299" s="19">
        <v>0</v>
      </c>
      <c r="AM1299" s="19">
        <v>0</v>
      </c>
      <c r="AN1299" s="19">
        <v>0</v>
      </c>
      <c r="AO1299" s="19">
        <v>0</v>
      </c>
      <c r="AP1299" s="19">
        <v>0</v>
      </c>
    </row>
    <row r="1300" spans="1:42" hidden="1">
      <c r="A1300" s="15" t="s">
        <v>1210</v>
      </c>
      <c r="B1300" s="16" t="s">
        <v>1211</v>
      </c>
      <c r="C1300" s="17" t="s">
        <v>200</v>
      </c>
      <c r="D1300" s="17" t="s">
        <v>1237</v>
      </c>
      <c r="E1300" s="17" t="s">
        <v>1238</v>
      </c>
      <c r="F1300" s="18" t="s">
        <v>1239</v>
      </c>
      <c r="G1300" s="19">
        <v>0</v>
      </c>
      <c r="H1300" s="19">
        <v>0</v>
      </c>
      <c r="I1300" s="19">
        <v>0</v>
      </c>
      <c r="J1300" s="19">
        <v>0</v>
      </c>
      <c r="K1300" s="19">
        <v>0</v>
      </c>
      <c r="L1300" s="19">
        <v>0</v>
      </c>
      <c r="M1300" s="19">
        <v>0</v>
      </c>
      <c r="N1300" s="19">
        <v>0</v>
      </c>
      <c r="O1300" s="19">
        <v>0</v>
      </c>
      <c r="P1300" s="19">
        <v>0</v>
      </c>
      <c r="Q1300" s="19">
        <v>0</v>
      </c>
      <c r="R1300" s="19">
        <v>0</v>
      </c>
      <c r="S1300" s="19">
        <v>0</v>
      </c>
      <c r="T1300" s="19">
        <v>0</v>
      </c>
      <c r="U1300" s="19">
        <v>0</v>
      </c>
      <c r="V1300" s="19">
        <v>0</v>
      </c>
      <c r="W1300" s="19">
        <v>0</v>
      </c>
      <c r="X1300" s="19">
        <v>0</v>
      </c>
      <c r="Y1300" s="19">
        <v>0</v>
      </c>
      <c r="Z1300" s="19">
        <v>0</v>
      </c>
      <c r="AA1300" s="19">
        <v>0</v>
      </c>
      <c r="AB1300" s="19">
        <v>0</v>
      </c>
      <c r="AC1300" s="19">
        <v>0</v>
      </c>
      <c r="AD1300" s="19">
        <v>0</v>
      </c>
      <c r="AE1300" s="19">
        <v>0</v>
      </c>
      <c r="AF1300" s="19">
        <v>0</v>
      </c>
      <c r="AG1300" s="19">
        <v>0</v>
      </c>
      <c r="AH1300" s="19">
        <v>0</v>
      </c>
      <c r="AI1300" s="19">
        <v>0</v>
      </c>
      <c r="AJ1300" s="19">
        <v>0</v>
      </c>
      <c r="AK1300" s="19">
        <v>0</v>
      </c>
      <c r="AL1300" s="19">
        <v>0</v>
      </c>
      <c r="AM1300" s="19">
        <v>0</v>
      </c>
      <c r="AN1300" s="19">
        <v>0</v>
      </c>
      <c r="AO1300" s="19">
        <v>0</v>
      </c>
      <c r="AP1300" s="19">
        <v>0</v>
      </c>
    </row>
    <row r="1301" spans="1:42" hidden="1">
      <c r="A1301" s="15" t="s">
        <v>1210</v>
      </c>
      <c r="B1301" s="16" t="s">
        <v>1211</v>
      </c>
      <c r="C1301" s="17" t="s">
        <v>200</v>
      </c>
      <c r="D1301" s="17" t="s">
        <v>1237</v>
      </c>
      <c r="E1301" s="17" t="s">
        <v>1240</v>
      </c>
      <c r="F1301" s="18" t="s">
        <v>1241</v>
      </c>
      <c r="G1301" s="19">
        <v>0</v>
      </c>
      <c r="H1301" s="19">
        <v>0</v>
      </c>
      <c r="I1301" s="19">
        <v>0</v>
      </c>
      <c r="J1301" s="19">
        <v>0</v>
      </c>
      <c r="K1301" s="19">
        <v>0</v>
      </c>
      <c r="L1301" s="19">
        <v>0</v>
      </c>
      <c r="M1301" s="19">
        <v>0</v>
      </c>
      <c r="N1301" s="19">
        <v>0</v>
      </c>
      <c r="O1301" s="19">
        <v>0</v>
      </c>
      <c r="P1301" s="19">
        <v>0</v>
      </c>
      <c r="Q1301" s="19">
        <v>0</v>
      </c>
      <c r="R1301" s="19">
        <v>0</v>
      </c>
      <c r="S1301" s="19">
        <v>0</v>
      </c>
      <c r="T1301" s="19">
        <v>0</v>
      </c>
      <c r="U1301" s="19">
        <v>0</v>
      </c>
      <c r="V1301" s="19">
        <v>0</v>
      </c>
      <c r="W1301" s="19">
        <v>0</v>
      </c>
      <c r="X1301" s="19">
        <v>0</v>
      </c>
      <c r="Y1301" s="19">
        <v>0</v>
      </c>
      <c r="Z1301" s="19">
        <v>0</v>
      </c>
      <c r="AA1301" s="19">
        <v>0</v>
      </c>
      <c r="AB1301" s="19">
        <v>0</v>
      </c>
      <c r="AC1301" s="19">
        <v>0</v>
      </c>
      <c r="AD1301" s="19">
        <v>0</v>
      </c>
      <c r="AE1301" s="19">
        <v>0</v>
      </c>
      <c r="AF1301" s="19">
        <v>0</v>
      </c>
      <c r="AG1301" s="19">
        <v>0</v>
      </c>
      <c r="AH1301" s="19">
        <v>0</v>
      </c>
      <c r="AI1301" s="19">
        <v>0</v>
      </c>
      <c r="AJ1301" s="19">
        <v>0</v>
      </c>
      <c r="AK1301" s="19">
        <v>0</v>
      </c>
      <c r="AL1301" s="19">
        <v>0</v>
      </c>
      <c r="AM1301" s="19">
        <v>0</v>
      </c>
      <c r="AN1301" s="19">
        <v>0</v>
      </c>
      <c r="AO1301" s="19">
        <v>0</v>
      </c>
      <c r="AP1301" s="19">
        <v>0</v>
      </c>
    </row>
    <row r="1302" spans="1:42" hidden="1">
      <c r="A1302" s="15" t="s">
        <v>1210</v>
      </c>
      <c r="B1302" s="16" t="s">
        <v>1211</v>
      </c>
      <c r="C1302" s="17" t="s">
        <v>211</v>
      </c>
      <c r="D1302" s="17" t="s">
        <v>1212</v>
      </c>
      <c r="E1302" s="17" t="s">
        <v>1213</v>
      </c>
      <c r="F1302" s="18" t="s">
        <v>1214</v>
      </c>
      <c r="G1302" s="19">
        <v>0</v>
      </c>
      <c r="H1302" s="19">
        <v>0</v>
      </c>
      <c r="I1302" s="19">
        <v>0</v>
      </c>
      <c r="J1302" s="19">
        <v>0</v>
      </c>
      <c r="K1302" s="19">
        <v>0</v>
      </c>
      <c r="L1302" s="19">
        <v>0</v>
      </c>
      <c r="M1302" s="19">
        <v>0</v>
      </c>
      <c r="N1302" s="19">
        <v>0</v>
      </c>
      <c r="O1302" s="19">
        <v>0</v>
      </c>
      <c r="P1302" s="19">
        <v>0</v>
      </c>
      <c r="Q1302" s="19">
        <v>0</v>
      </c>
      <c r="R1302" s="19">
        <v>0</v>
      </c>
      <c r="S1302" s="19">
        <v>0</v>
      </c>
      <c r="T1302" s="19">
        <v>0</v>
      </c>
      <c r="U1302" s="19">
        <v>0</v>
      </c>
      <c r="V1302" s="19">
        <v>0</v>
      </c>
      <c r="W1302" s="19">
        <v>0</v>
      </c>
      <c r="X1302" s="19">
        <v>0</v>
      </c>
      <c r="Y1302" s="19">
        <v>0</v>
      </c>
      <c r="Z1302" s="19">
        <v>0</v>
      </c>
      <c r="AA1302" s="19">
        <v>0</v>
      </c>
      <c r="AB1302" s="19">
        <v>0</v>
      </c>
      <c r="AC1302" s="19">
        <v>0</v>
      </c>
      <c r="AD1302" s="19">
        <v>0</v>
      </c>
      <c r="AE1302" s="19">
        <v>0</v>
      </c>
      <c r="AF1302" s="19">
        <v>0</v>
      </c>
      <c r="AG1302" s="19">
        <v>0</v>
      </c>
      <c r="AH1302" s="19">
        <v>0</v>
      </c>
      <c r="AI1302" s="19">
        <v>0</v>
      </c>
      <c r="AJ1302" s="19">
        <v>0</v>
      </c>
      <c r="AK1302" s="19">
        <v>0</v>
      </c>
      <c r="AL1302" s="19">
        <v>0</v>
      </c>
      <c r="AM1302" s="19">
        <v>0</v>
      </c>
      <c r="AN1302" s="19">
        <v>0</v>
      </c>
      <c r="AO1302" s="19">
        <v>0</v>
      </c>
      <c r="AP1302" s="19">
        <v>0</v>
      </c>
    </row>
    <row r="1303" spans="1:42" hidden="1">
      <c r="A1303" s="15" t="s">
        <v>1210</v>
      </c>
      <c r="B1303" s="16" t="s">
        <v>1211</v>
      </c>
      <c r="C1303" s="17" t="s">
        <v>211</v>
      </c>
      <c r="D1303" s="17" t="s">
        <v>1215</v>
      </c>
      <c r="E1303" s="17" t="s">
        <v>1216</v>
      </c>
      <c r="F1303" s="18" t="s">
        <v>1217</v>
      </c>
      <c r="G1303" s="19">
        <v>0</v>
      </c>
      <c r="H1303" s="19">
        <v>0</v>
      </c>
      <c r="I1303" s="19">
        <v>0</v>
      </c>
      <c r="J1303" s="19">
        <v>0</v>
      </c>
      <c r="K1303" s="19">
        <v>0</v>
      </c>
      <c r="L1303" s="19">
        <v>0</v>
      </c>
      <c r="M1303" s="19">
        <v>0</v>
      </c>
      <c r="N1303" s="19">
        <v>0</v>
      </c>
      <c r="O1303" s="19">
        <v>0</v>
      </c>
      <c r="P1303" s="19">
        <v>0</v>
      </c>
      <c r="Q1303" s="19">
        <v>0</v>
      </c>
      <c r="R1303" s="19">
        <v>0</v>
      </c>
      <c r="S1303" s="19">
        <v>0</v>
      </c>
      <c r="T1303" s="19">
        <v>0</v>
      </c>
      <c r="U1303" s="19">
        <v>0</v>
      </c>
      <c r="V1303" s="19">
        <v>0</v>
      </c>
      <c r="W1303" s="19">
        <v>0</v>
      </c>
      <c r="X1303" s="19">
        <v>0</v>
      </c>
      <c r="Y1303" s="19">
        <v>0</v>
      </c>
      <c r="Z1303" s="19">
        <v>0</v>
      </c>
      <c r="AA1303" s="19">
        <v>0</v>
      </c>
      <c r="AB1303" s="19">
        <v>0</v>
      </c>
      <c r="AC1303" s="19">
        <v>0</v>
      </c>
      <c r="AD1303" s="19">
        <v>0</v>
      </c>
      <c r="AE1303" s="19">
        <v>0</v>
      </c>
      <c r="AF1303" s="19">
        <v>0</v>
      </c>
      <c r="AG1303" s="19">
        <v>0</v>
      </c>
      <c r="AH1303" s="19">
        <v>0</v>
      </c>
      <c r="AI1303" s="19">
        <v>0</v>
      </c>
      <c r="AJ1303" s="19">
        <v>0</v>
      </c>
      <c r="AK1303" s="19">
        <v>0</v>
      </c>
      <c r="AL1303" s="19">
        <v>0</v>
      </c>
      <c r="AM1303" s="19">
        <v>0</v>
      </c>
      <c r="AN1303" s="19">
        <v>0</v>
      </c>
      <c r="AO1303" s="19">
        <v>0</v>
      </c>
      <c r="AP1303" s="19">
        <v>0</v>
      </c>
    </row>
    <row r="1304" spans="1:42" hidden="1">
      <c r="A1304" s="15" t="s">
        <v>1210</v>
      </c>
      <c r="B1304" s="16" t="s">
        <v>1211</v>
      </c>
      <c r="C1304" s="17" t="s">
        <v>211</v>
      </c>
      <c r="D1304" s="17" t="s">
        <v>1215</v>
      </c>
      <c r="E1304" s="17" t="s">
        <v>1216</v>
      </c>
      <c r="F1304" s="18" t="s">
        <v>1218</v>
      </c>
      <c r="G1304" s="19">
        <v>0</v>
      </c>
      <c r="H1304" s="19">
        <v>0</v>
      </c>
      <c r="I1304" s="19">
        <v>0</v>
      </c>
      <c r="J1304" s="19">
        <v>0</v>
      </c>
      <c r="K1304" s="19">
        <v>0</v>
      </c>
      <c r="L1304" s="19">
        <v>0</v>
      </c>
      <c r="M1304" s="19">
        <v>0</v>
      </c>
      <c r="N1304" s="19">
        <v>0</v>
      </c>
      <c r="O1304" s="19">
        <v>0</v>
      </c>
      <c r="P1304" s="19">
        <v>0</v>
      </c>
      <c r="Q1304" s="19">
        <v>0</v>
      </c>
      <c r="R1304" s="19">
        <v>0</v>
      </c>
      <c r="S1304" s="19">
        <v>0</v>
      </c>
      <c r="T1304" s="19">
        <v>0</v>
      </c>
      <c r="U1304" s="19">
        <v>0</v>
      </c>
      <c r="V1304" s="19">
        <v>0</v>
      </c>
      <c r="W1304" s="19">
        <v>0</v>
      </c>
      <c r="X1304" s="19">
        <v>0</v>
      </c>
      <c r="Y1304" s="19">
        <v>0</v>
      </c>
      <c r="Z1304" s="19">
        <v>0</v>
      </c>
      <c r="AA1304" s="19">
        <v>0</v>
      </c>
      <c r="AB1304" s="19">
        <v>0</v>
      </c>
      <c r="AC1304" s="19">
        <v>0</v>
      </c>
      <c r="AD1304" s="19">
        <v>0</v>
      </c>
      <c r="AE1304" s="19">
        <v>0</v>
      </c>
      <c r="AF1304" s="19">
        <v>0</v>
      </c>
      <c r="AG1304" s="19">
        <v>0</v>
      </c>
      <c r="AH1304" s="19">
        <v>0</v>
      </c>
      <c r="AI1304" s="19">
        <v>0</v>
      </c>
      <c r="AJ1304" s="19">
        <v>0</v>
      </c>
      <c r="AK1304" s="19">
        <v>0</v>
      </c>
      <c r="AL1304" s="19">
        <v>0</v>
      </c>
      <c r="AM1304" s="19">
        <v>0</v>
      </c>
      <c r="AN1304" s="19">
        <v>0</v>
      </c>
      <c r="AO1304" s="19">
        <v>0</v>
      </c>
      <c r="AP1304" s="19">
        <v>0</v>
      </c>
    </row>
    <row r="1305" spans="1:42" hidden="1">
      <c r="A1305" s="15" t="s">
        <v>1210</v>
      </c>
      <c r="B1305" s="16" t="s">
        <v>1211</v>
      </c>
      <c r="C1305" s="17" t="s">
        <v>211</v>
      </c>
      <c r="D1305" s="17" t="s">
        <v>1219</v>
      </c>
      <c r="E1305" s="17" t="s">
        <v>1220</v>
      </c>
      <c r="F1305" s="18" t="s">
        <v>1221</v>
      </c>
      <c r="G1305" s="19">
        <v>0</v>
      </c>
      <c r="H1305" s="19">
        <v>0</v>
      </c>
      <c r="I1305" s="19">
        <v>0</v>
      </c>
      <c r="J1305" s="19">
        <v>0</v>
      </c>
      <c r="K1305" s="19">
        <v>0</v>
      </c>
      <c r="L1305" s="19">
        <v>0</v>
      </c>
      <c r="M1305" s="19">
        <v>0</v>
      </c>
      <c r="N1305" s="19">
        <v>0</v>
      </c>
      <c r="O1305" s="19">
        <v>0</v>
      </c>
      <c r="P1305" s="19">
        <v>0</v>
      </c>
      <c r="Q1305" s="19">
        <v>0</v>
      </c>
      <c r="R1305" s="19">
        <v>0</v>
      </c>
      <c r="S1305" s="19">
        <v>0</v>
      </c>
      <c r="T1305" s="19">
        <v>0</v>
      </c>
      <c r="U1305" s="19">
        <v>0</v>
      </c>
      <c r="V1305" s="19">
        <v>0</v>
      </c>
      <c r="W1305" s="19">
        <v>0</v>
      </c>
      <c r="X1305" s="19">
        <v>0</v>
      </c>
      <c r="Y1305" s="19">
        <v>0</v>
      </c>
      <c r="Z1305" s="19">
        <v>0</v>
      </c>
      <c r="AA1305" s="19">
        <v>0</v>
      </c>
      <c r="AB1305" s="19">
        <v>0</v>
      </c>
      <c r="AC1305" s="19">
        <v>0</v>
      </c>
      <c r="AD1305" s="19">
        <v>0</v>
      </c>
      <c r="AE1305" s="19">
        <v>0</v>
      </c>
      <c r="AF1305" s="19">
        <v>0</v>
      </c>
      <c r="AG1305" s="19">
        <v>0</v>
      </c>
      <c r="AH1305" s="19">
        <v>0</v>
      </c>
      <c r="AI1305" s="19">
        <v>0</v>
      </c>
      <c r="AJ1305" s="19">
        <v>0</v>
      </c>
      <c r="AK1305" s="19">
        <v>0</v>
      </c>
      <c r="AL1305" s="19">
        <v>0</v>
      </c>
      <c r="AM1305" s="19">
        <v>0</v>
      </c>
      <c r="AN1305" s="19">
        <v>0</v>
      </c>
      <c r="AO1305" s="19">
        <v>0</v>
      </c>
      <c r="AP1305" s="19">
        <v>0</v>
      </c>
    </row>
    <row r="1306" spans="1:42" hidden="1">
      <c r="A1306" s="15" t="s">
        <v>1210</v>
      </c>
      <c r="B1306" s="16" t="s">
        <v>1211</v>
      </c>
      <c r="C1306" s="17" t="s">
        <v>211</v>
      </c>
      <c r="D1306" s="17" t="s">
        <v>1219</v>
      </c>
      <c r="E1306" s="17" t="s">
        <v>1220</v>
      </c>
      <c r="F1306" s="18" t="s">
        <v>1222</v>
      </c>
      <c r="G1306" s="19">
        <v>0</v>
      </c>
      <c r="H1306" s="19">
        <v>0</v>
      </c>
      <c r="I1306" s="19">
        <v>0</v>
      </c>
      <c r="J1306" s="19">
        <v>0</v>
      </c>
      <c r="K1306" s="19">
        <v>0</v>
      </c>
      <c r="L1306" s="19">
        <v>0</v>
      </c>
      <c r="M1306" s="19">
        <v>0</v>
      </c>
      <c r="N1306" s="19">
        <v>0</v>
      </c>
      <c r="O1306" s="19">
        <v>0</v>
      </c>
      <c r="P1306" s="19">
        <v>0</v>
      </c>
      <c r="Q1306" s="19">
        <v>0</v>
      </c>
      <c r="R1306" s="19">
        <v>0</v>
      </c>
      <c r="S1306" s="19">
        <v>0</v>
      </c>
      <c r="T1306" s="19">
        <v>0</v>
      </c>
      <c r="U1306" s="19">
        <v>0</v>
      </c>
      <c r="V1306" s="19">
        <v>0</v>
      </c>
      <c r="W1306" s="19">
        <v>0</v>
      </c>
      <c r="X1306" s="19">
        <v>0</v>
      </c>
      <c r="Y1306" s="19">
        <v>0</v>
      </c>
      <c r="Z1306" s="19">
        <v>0</v>
      </c>
      <c r="AA1306" s="19">
        <v>0</v>
      </c>
      <c r="AB1306" s="19">
        <v>0</v>
      </c>
      <c r="AC1306" s="19">
        <v>0</v>
      </c>
      <c r="AD1306" s="19">
        <v>0</v>
      </c>
      <c r="AE1306" s="19">
        <v>0</v>
      </c>
      <c r="AF1306" s="19">
        <v>0</v>
      </c>
      <c r="AG1306" s="19">
        <v>0</v>
      </c>
      <c r="AH1306" s="19">
        <v>0</v>
      </c>
      <c r="AI1306" s="19">
        <v>0</v>
      </c>
      <c r="AJ1306" s="19">
        <v>0</v>
      </c>
      <c r="AK1306" s="19">
        <v>0</v>
      </c>
      <c r="AL1306" s="19">
        <v>0</v>
      </c>
      <c r="AM1306" s="19">
        <v>0</v>
      </c>
      <c r="AN1306" s="19">
        <v>0</v>
      </c>
      <c r="AO1306" s="19">
        <v>0</v>
      </c>
      <c r="AP1306" s="19">
        <v>0</v>
      </c>
    </row>
    <row r="1307" spans="1:42" hidden="1">
      <c r="A1307" s="15" t="s">
        <v>1210</v>
      </c>
      <c r="B1307" s="16" t="s">
        <v>1211</v>
      </c>
      <c r="C1307" s="17" t="s">
        <v>211</v>
      </c>
      <c r="D1307" s="17" t="s">
        <v>1223</v>
      </c>
      <c r="E1307" s="17" t="s">
        <v>1224</v>
      </c>
      <c r="F1307" s="18" t="s">
        <v>1225</v>
      </c>
      <c r="G1307" s="19">
        <v>0</v>
      </c>
      <c r="H1307" s="19">
        <v>0</v>
      </c>
      <c r="I1307" s="19">
        <v>0</v>
      </c>
      <c r="J1307" s="19">
        <v>0</v>
      </c>
      <c r="K1307" s="19">
        <v>0</v>
      </c>
      <c r="L1307" s="19">
        <v>0</v>
      </c>
      <c r="M1307" s="19">
        <v>0</v>
      </c>
      <c r="N1307" s="19">
        <v>0</v>
      </c>
      <c r="O1307" s="19">
        <v>0</v>
      </c>
      <c r="P1307" s="19">
        <v>0</v>
      </c>
      <c r="Q1307" s="19">
        <v>0</v>
      </c>
      <c r="R1307" s="19">
        <v>0</v>
      </c>
      <c r="S1307" s="19">
        <v>0</v>
      </c>
      <c r="T1307" s="19">
        <v>0</v>
      </c>
      <c r="U1307" s="19">
        <v>0</v>
      </c>
      <c r="V1307" s="19">
        <v>0</v>
      </c>
      <c r="W1307" s="19">
        <v>0</v>
      </c>
      <c r="X1307" s="19">
        <v>0</v>
      </c>
      <c r="Y1307" s="19">
        <v>0</v>
      </c>
      <c r="Z1307" s="19">
        <v>0</v>
      </c>
      <c r="AA1307" s="19">
        <v>0</v>
      </c>
      <c r="AB1307" s="19">
        <v>0</v>
      </c>
      <c r="AC1307" s="19">
        <v>0</v>
      </c>
      <c r="AD1307" s="19">
        <v>0</v>
      </c>
      <c r="AE1307" s="19">
        <v>0</v>
      </c>
      <c r="AF1307" s="19">
        <v>0</v>
      </c>
      <c r="AG1307" s="19">
        <v>0</v>
      </c>
      <c r="AH1307" s="19">
        <v>0</v>
      </c>
      <c r="AI1307" s="19">
        <v>0</v>
      </c>
      <c r="AJ1307" s="19">
        <v>0</v>
      </c>
      <c r="AK1307" s="19">
        <v>0</v>
      </c>
      <c r="AL1307" s="19">
        <v>0</v>
      </c>
      <c r="AM1307" s="19">
        <v>0</v>
      </c>
      <c r="AN1307" s="19">
        <v>0</v>
      </c>
      <c r="AO1307" s="19">
        <v>0</v>
      </c>
      <c r="AP1307" s="19">
        <v>0</v>
      </c>
    </row>
    <row r="1308" spans="1:42" hidden="1">
      <c r="A1308" s="15" t="s">
        <v>1210</v>
      </c>
      <c r="B1308" s="16" t="s">
        <v>1211</v>
      </c>
      <c r="C1308" s="17" t="s">
        <v>211</v>
      </c>
      <c r="D1308" s="17" t="s">
        <v>1223</v>
      </c>
      <c r="E1308" s="17" t="s">
        <v>1224</v>
      </c>
      <c r="F1308" s="18" t="s">
        <v>1226</v>
      </c>
      <c r="G1308" s="19">
        <v>0</v>
      </c>
      <c r="H1308" s="19">
        <v>0</v>
      </c>
      <c r="I1308" s="19">
        <v>0</v>
      </c>
      <c r="J1308" s="19">
        <v>0</v>
      </c>
      <c r="K1308" s="19">
        <v>0</v>
      </c>
      <c r="L1308" s="19">
        <v>0</v>
      </c>
      <c r="M1308" s="19">
        <v>0</v>
      </c>
      <c r="N1308" s="19">
        <v>0</v>
      </c>
      <c r="O1308" s="19">
        <v>0</v>
      </c>
      <c r="P1308" s="19">
        <v>0</v>
      </c>
      <c r="Q1308" s="19">
        <v>0</v>
      </c>
      <c r="R1308" s="19">
        <v>0</v>
      </c>
      <c r="S1308" s="19">
        <v>0</v>
      </c>
      <c r="T1308" s="19">
        <v>0</v>
      </c>
      <c r="U1308" s="19">
        <v>0</v>
      </c>
      <c r="V1308" s="19">
        <v>0</v>
      </c>
      <c r="W1308" s="19">
        <v>0</v>
      </c>
      <c r="X1308" s="19">
        <v>0</v>
      </c>
      <c r="Y1308" s="19">
        <v>0</v>
      </c>
      <c r="Z1308" s="19">
        <v>0</v>
      </c>
      <c r="AA1308" s="19">
        <v>0</v>
      </c>
      <c r="AB1308" s="19">
        <v>0</v>
      </c>
      <c r="AC1308" s="19">
        <v>0</v>
      </c>
      <c r="AD1308" s="19">
        <v>0</v>
      </c>
      <c r="AE1308" s="19">
        <v>0</v>
      </c>
      <c r="AF1308" s="19">
        <v>0</v>
      </c>
      <c r="AG1308" s="19">
        <v>0</v>
      </c>
      <c r="AH1308" s="19">
        <v>0</v>
      </c>
      <c r="AI1308" s="19">
        <v>0</v>
      </c>
      <c r="AJ1308" s="19">
        <v>0</v>
      </c>
      <c r="AK1308" s="19">
        <v>0</v>
      </c>
      <c r="AL1308" s="19">
        <v>0</v>
      </c>
      <c r="AM1308" s="19">
        <v>0</v>
      </c>
      <c r="AN1308" s="19">
        <v>0</v>
      </c>
      <c r="AO1308" s="19">
        <v>0</v>
      </c>
      <c r="AP1308" s="19">
        <v>0</v>
      </c>
    </row>
    <row r="1309" spans="1:42" hidden="1">
      <c r="A1309" s="15" t="s">
        <v>1210</v>
      </c>
      <c r="B1309" s="16" t="s">
        <v>1211</v>
      </c>
      <c r="C1309" s="17" t="s">
        <v>211</v>
      </c>
      <c r="D1309" s="17" t="s">
        <v>1223</v>
      </c>
      <c r="E1309" s="17" t="s">
        <v>1227</v>
      </c>
      <c r="F1309" s="18" t="s">
        <v>1228</v>
      </c>
      <c r="G1309" s="19">
        <v>0</v>
      </c>
      <c r="H1309" s="19">
        <v>0</v>
      </c>
      <c r="I1309" s="19">
        <v>0</v>
      </c>
      <c r="J1309" s="19">
        <v>0</v>
      </c>
      <c r="K1309" s="19">
        <v>0</v>
      </c>
      <c r="L1309" s="19">
        <v>0</v>
      </c>
      <c r="M1309" s="19">
        <v>0</v>
      </c>
      <c r="N1309" s="19">
        <v>0</v>
      </c>
      <c r="O1309" s="19">
        <v>0</v>
      </c>
      <c r="P1309" s="19">
        <v>0</v>
      </c>
      <c r="Q1309" s="19">
        <v>0</v>
      </c>
      <c r="R1309" s="19">
        <v>0</v>
      </c>
      <c r="S1309" s="19">
        <v>0</v>
      </c>
      <c r="T1309" s="19">
        <v>0</v>
      </c>
      <c r="U1309" s="19">
        <v>0</v>
      </c>
      <c r="V1309" s="19">
        <v>0</v>
      </c>
      <c r="W1309" s="19">
        <v>0</v>
      </c>
      <c r="X1309" s="19">
        <v>0</v>
      </c>
      <c r="Y1309" s="19">
        <v>0</v>
      </c>
      <c r="Z1309" s="19">
        <v>0</v>
      </c>
      <c r="AA1309" s="19">
        <v>0</v>
      </c>
      <c r="AB1309" s="19">
        <v>0</v>
      </c>
      <c r="AC1309" s="19">
        <v>0</v>
      </c>
      <c r="AD1309" s="19">
        <v>0</v>
      </c>
      <c r="AE1309" s="19">
        <v>0</v>
      </c>
      <c r="AF1309" s="19">
        <v>0</v>
      </c>
      <c r="AG1309" s="19">
        <v>0</v>
      </c>
      <c r="AH1309" s="19">
        <v>0</v>
      </c>
      <c r="AI1309" s="19">
        <v>0</v>
      </c>
      <c r="AJ1309" s="19">
        <v>0</v>
      </c>
      <c r="AK1309" s="19">
        <v>0</v>
      </c>
      <c r="AL1309" s="19">
        <v>0</v>
      </c>
      <c r="AM1309" s="19">
        <v>0</v>
      </c>
      <c r="AN1309" s="19">
        <v>0</v>
      </c>
      <c r="AO1309" s="19">
        <v>0</v>
      </c>
      <c r="AP1309" s="19">
        <v>0</v>
      </c>
    </row>
    <row r="1310" spans="1:42" hidden="1">
      <c r="A1310" s="15" t="s">
        <v>1210</v>
      </c>
      <c r="B1310" s="16" t="s">
        <v>1211</v>
      </c>
      <c r="C1310" s="17" t="s">
        <v>211</v>
      </c>
      <c r="D1310" s="17" t="s">
        <v>1229</v>
      </c>
      <c r="E1310" s="17" t="s">
        <v>1230</v>
      </c>
      <c r="F1310" s="18" t="s">
        <v>1231</v>
      </c>
      <c r="G1310" s="19">
        <v>0</v>
      </c>
      <c r="H1310" s="19">
        <v>0</v>
      </c>
      <c r="I1310" s="19">
        <v>0</v>
      </c>
      <c r="J1310" s="19">
        <v>0</v>
      </c>
      <c r="K1310" s="19">
        <v>0</v>
      </c>
      <c r="L1310" s="19">
        <v>0</v>
      </c>
      <c r="M1310" s="19">
        <v>0</v>
      </c>
      <c r="N1310" s="19">
        <v>0</v>
      </c>
      <c r="O1310" s="19">
        <v>0</v>
      </c>
      <c r="P1310" s="19">
        <v>0</v>
      </c>
      <c r="Q1310" s="19">
        <v>0</v>
      </c>
      <c r="R1310" s="19">
        <v>0</v>
      </c>
      <c r="S1310" s="19">
        <v>0</v>
      </c>
      <c r="T1310" s="19">
        <v>0</v>
      </c>
      <c r="U1310" s="19">
        <v>0</v>
      </c>
      <c r="V1310" s="19">
        <v>0</v>
      </c>
      <c r="W1310" s="19">
        <v>0</v>
      </c>
      <c r="X1310" s="19">
        <v>0</v>
      </c>
      <c r="Y1310" s="19">
        <v>0</v>
      </c>
      <c r="Z1310" s="19">
        <v>0</v>
      </c>
      <c r="AA1310" s="19">
        <v>0</v>
      </c>
      <c r="AB1310" s="19">
        <v>0</v>
      </c>
      <c r="AC1310" s="19">
        <v>0</v>
      </c>
      <c r="AD1310" s="19">
        <v>0</v>
      </c>
      <c r="AE1310" s="19">
        <v>0</v>
      </c>
      <c r="AF1310" s="19">
        <v>0</v>
      </c>
      <c r="AG1310" s="19">
        <v>0</v>
      </c>
      <c r="AH1310" s="19">
        <v>0</v>
      </c>
      <c r="AI1310" s="19">
        <v>0</v>
      </c>
      <c r="AJ1310" s="19">
        <v>0</v>
      </c>
      <c r="AK1310" s="19">
        <v>0</v>
      </c>
      <c r="AL1310" s="19">
        <v>0</v>
      </c>
      <c r="AM1310" s="19">
        <v>0</v>
      </c>
      <c r="AN1310" s="19">
        <v>0</v>
      </c>
      <c r="AO1310" s="19">
        <v>0</v>
      </c>
      <c r="AP1310" s="19">
        <v>0</v>
      </c>
    </row>
    <row r="1311" spans="1:42" hidden="1">
      <c r="A1311" s="15" t="s">
        <v>1210</v>
      </c>
      <c r="B1311" s="16" t="s">
        <v>1211</v>
      </c>
      <c r="C1311" s="17" t="s">
        <v>211</v>
      </c>
      <c r="D1311" s="17" t="s">
        <v>1229</v>
      </c>
      <c r="E1311" s="17" t="s">
        <v>1230</v>
      </c>
      <c r="F1311" s="18" t="s">
        <v>1232</v>
      </c>
      <c r="G1311" s="19">
        <v>0</v>
      </c>
      <c r="H1311" s="19">
        <v>0</v>
      </c>
      <c r="I1311" s="19">
        <v>0</v>
      </c>
      <c r="J1311" s="19">
        <v>0</v>
      </c>
      <c r="K1311" s="19">
        <v>0</v>
      </c>
      <c r="L1311" s="19">
        <v>0</v>
      </c>
      <c r="M1311" s="19">
        <v>0</v>
      </c>
      <c r="N1311" s="19">
        <v>0</v>
      </c>
      <c r="O1311" s="19">
        <v>0</v>
      </c>
      <c r="P1311" s="19">
        <v>0</v>
      </c>
      <c r="Q1311" s="19">
        <v>0</v>
      </c>
      <c r="R1311" s="19">
        <v>0</v>
      </c>
      <c r="S1311" s="19">
        <v>0</v>
      </c>
      <c r="T1311" s="19">
        <v>0</v>
      </c>
      <c r="U1311" s="19">
        <v>0</v>
      </c>
      <c r="V1311" s="19">
        <v>0</v>
      </c>
      <c r="W1311" s="19">
        <v>0</v>
      </c>
      <c r="X1311" s="19">
        <v>0</v>
      </c>
      <c r="Y1311" s="19">
        <v>0</v>
      </c>
      <c r="Z1311" s="19">
        <v>0</v>
      </c>
      <c r="AA1311" s="19">
        <v>0</v>
      </c>
      <c r="AB1311" s="19">
        <v>0</v>
      </c>
      <c r="AC1311" s="19">
        <v>0</v>
      </c>
      <c r="AD1311" s="19">
        <v>0</v>
      </c>
      <c r="AE1311" s="19">
        <v>0</v>
      </c>
      <c r="AF1311" s="19">
        <v>0</v>
      </c>
      <c r="AG1311" s="19">
        <v>0</v>
      </c>
      <c r="AH1311" s="19">
        <v>0</v>
      </c>
      <c r="AI1311" s="19">
        <v>0</v>
      </c>
      <c r="AJ1311" s="19">
        <v>0</v>
      </c>
      <c r="AK1311" s="19">
        <v>0</v>
      </c>
      <c r="AL1311" s="19">
        <v>0</v>
      </c>
      <c r="AM1311" s="19">
        <v>0</v>
      </c>
      <c r="AN1311" s="19">
        <v>0</v>
      </c>
      <c r="AO1311" s="19">
        <v>0</v>
      </c>
      <c r="AP1311" s="19">
        <v>0</v>
      </c>
    </row>
    <row r="1312" spans="1:42" hidden="1">
      <c r="A1312" s="15" t="s">
        <v>1210</v>
      </c>
      <c r="B1312" s="16" t="s">
        <v>1211</v>
      </c>
      <c r="C1312" s="17" t="s">
        <v>211</v>
      </c>
      <c r="D1312" s="17" t="s">
        <v>1229</v>
      </c>
      <c r="E1312" s="17" t="s">
        <v>1230</v>
      </c>
      <c r="F1312" s="18" t="s">
        <v>1233</v>
      </c>
      <c r="G1312" s="19">
        <v>0</v>
      </c>
      <c r="H1312" s="19">
        <v>0</v>
      </c>
      <c r="I1312" s="19">
        <v>0</v>
      </c>
      <c r="J1312" s="19">
        <v>0</v>
      </c>
      <c r="K1312" s="19">
        <v>0</v>
      </c>
      <c r="L1312" s="19">
        <v>0</v>
      </c>
      <c r="M1312" s="19">
        <v>0</v>
      </c>
      <c r="N1312" s="19">
        <v>0</v>
      </c>
      <c r="O1312" s="19">
        <v>0</v>
      </c>
      <c r="P1312" s="19">
        <v>0</v>
      </c>
      <c r="Q1312" s="19">
        <v>0</v>
      </c>
      <c r="R1312" s="19">
        <v>0</v>
      </c>
      <c r="S1312" s="19">
        <v>0</v>
      </c>
      <c r="T1312" s="19">
        <v>0</v>
      </c>
      <c r="U1312" s="19">
        <v>0</v>
      </c>
      <c r="V1312" s="19">
        <v>0</v>
      </c>
      <c r="W1312" s="19">
        <v>0</v>
      </c>
      <c r="X1312" s="19">
        <v>0</v>
      </c>
      <c r="Y1312" s="19">
        <v>0</v>
      </c>
      <c r="Z1312" s="19">
        <v>0</v>
      </c>
      <c r="AA1312" s="19">
        <v>0</v>
      </c>
      <c r="AB1312" s="19">
        <v>0</v>
      </c>
      <c r="AC1312" s="19">
        <v>0</v>
      </c>
      <c r="AD1312" s="19">
        <v>0</v>
      </c>
      <c r="AE1312" s="19">
        <v>0</v>
      </c>
      <c r="AF1312" s="19">
        <v>0</v>
      </c>
      <c r="AG1312" s="19">
        <v>0</v>
      </c>
      <c r="AH1312" s="19">
        <v>0</v>
      </c>
      <c r="AI1312" s="19">
        <v>0</v>
      </c>
      <c r="AJ1312" s="19">
        <v>0</v>
      </c>
      <c r="AK1312" s="19">
        <v>0</v>
      </c>
      <c r="AL1312" s="19">
        <v>0</v>
      </c>
      <c r="AM1312" s="19">
        <v>0</v>
      </c>
      <c r="AN1312" s="19">
        <v>0</v>
      </c>
      <c r="AO1312" s="19">
        <v>0</v>
      </c>
      <c r="AP1312" s="19">
        <v>0</v>
      </c>
    </row>
    <row r="1313" spans="1:42" hidden="1">
      <c r="A1313" s="15" t="s">
        <v>1210</v>
      </c>
      <c r="B1313" s="16" t="s">
        <v>1211</v>
      </c>
      <c r="C1313" s="17" t="s">
        <v>211</v>
      </c>
      <c r="D1313" s="17" t="s">
        <v>1229</v>
      </c>
      <c r="E1313" s="17" t="s">
        <v>1234</v>
      </c>
      <c r="F1313" s="18" t="s">
        <v>1235</v>
      </c>
      <c r="G1313" s="19">
        <v>0</v>
      </c>
      <c r="H1313" s="19">
        <v>0</v>
      </c>
      <c r="I1313" s="19">
        <v>0</v>
      </c>
      <c r="J1313" s="19">
        <v>0</v>
      </c>
      <c r="K1313" s="19">
        <v>0</v>
      </c>
      <c r="L1313" s="19">
        <v>0</v>
      </c>
      <c r="M1313" s="19">
        <v>0</v>
      </c>
      <c r="N1313" s="19">
        <v>0</v>
      </c>
      <c r="O1313" s="19">
        <v>0</v>
      </c>
      <c r="P1313" s="19">
        <v>0</v>
      </c>
      <c r="Q1313" s="19">
        <v>0</v>
      </c>
      <c r="R1313" s="19">
        <v>0</v>
      </c>
      <c r="S1313" s="19">
        <v>0</v>
      </c>
      <c r="T1313" s="19">
        <v>0</v>
      </c>
      <c r="U1313" s="19">
        <v>0</v>
      </c>
      <c r="V1313" s="19">
        <v>0</v>
      </c>
      <c r="W1313" s="19">
        <v>0</v>
      </c>
      <c r="X1313" s="19">
        <v>0</v>
      </c>
      <c r="Y1313" s="19">
        <v>0</v>
      </c>
      <c r="Z1313" s="19">
        <v>0</v>
      </c>
      <c r="AA1313" s="19">
        <v>0</v>
      </c>
      <c r="AB1313" s="19">
        <v>0</v>
      </c>
      <c r="AC1313" s="19">
        <v>0</v>
      </c>
      <c r="AD1313" s="19">
        <v>0</v>
      </c>
      <c r="AE1313" s="19">
        <v>0</v>
      </c>
      <c r="AF1313" s="19">
        <v>0</v>
      </c>
      <c r="AG1313" s="19">
        <v>0</v>
      </c>
      <c r="AH1313" s="19">
        <v>0</v>
      </c>
      <c r="AI1313" s="19">
        <v>0</v>
      </c>
      <c r="AJ1313" s="19">
        <v>0</v>
      </c>
      <c r="AK1313" s="19">
        <v>0</v>
      </c>
      <c r="AL1313" s="19">
        <v>0</v>
      </c>
      <c r="AM1313" s="19">
        <v>0</v>
      </c>
      <c r="AN1313" s="19">
        <v>0</v>
      </c>
      <c r="AO1313" s="19">
        <v>0</v>
      </c>
      <c r="AP1313" s="19">
        <v>0</v>
      </c>
    </row>
    <row r="1314" spans="1:42" hidden="1">
      <c r="A1314" s="15" t="s">
        <v>1210</v>
      </c>
      <c r="B1314" s="16" t="s">
        <v>1211</v>
      </c>
      <c r="C1314" s="17" t="s">
        <v>211</v>
      </c>
      <c r="D1314" s="17" t="s">
        <v>1229</v>
      </c>
      <c r="E1314" s="17" t="s">
        <v>1234</v>
      </c>
      <c r="F1314" s="18" t="s">
        <v>1236</v>
      </c>
      <c r="G1314" s="19">
        <v>0</v>
      </c>
      <c r="H1314" s="19">
        <v>0</v>
      </c>
      <c r="I1314" s="19">
        <v>0</v>
      </c>
      <c r="J1314" s="19">
        <v>0</v>
      </c>
      <c r="K1314" s="19">
        <v>0</v>
      </c>
      <c r="L1314" s="19">
        <v>0</v>
      </c>
      <c r="M1314" s="19">
        <v>0</v>
      </c>
      <c r="N1314" s="19">
        <v>0</v>
      </c>
      <c r="O1314" s="19">
        <v>0</v>
      </c>
      <c r="P1314" s="19">
        <v>0</v>
      </c>
      <c r="Q1314" s="19">
        <v>0</v>
      </c>
      <c r="R1314" s="19">
        <v>0</v>
      </c>
      <c r="S1314" s="19">
        <v>0</v>
      </c>
      <c r="T1314" s="19">
        <v>0</v>
      </c>
      <c r="U1314" s="19">
        <v>0</v>
      </c>
      <c r="V1314" s="19">
        <v>0</v>
      </c>
      <c r="W1314" s="19">
        <v>0</v>
      </c>
      <c r="X1314" s="19">
        <v>0</v>
      </c>
      <c r="Y1314" s="19">
        <v>0</v>
      </c>
      <c r="Z1314" s="19">
        <v>0</v>
      </c>
      <c r="AA1314" s="19">
        <v>0</v>
      </c>
      <c r="AB1314" s="19">
        <v>0</v>
      </c>
      <c r="AC1314" s="19">
        <v>0</v>
      </c>
      <c r="AD1314" s="19">
        <v>0</v>
      </c>
      <c r="AE1314" s="19">
        <v>0</v>
      </c>
      <c r="AF1314" s="19">
        <v>0</v>
      </c>
      <c r="AG1314" s="19">
        <v>0</v>
      </c>
      <c r="AH1314" s="19">
        <v>0</v>
      </c>
      <c r="AI1314" s="19">
        <v>0</v>
      </c>
      <c r="AJ1314" s="19">
        <v>0</v>
      </c>
      <c r="AK1314" s="19">
        <v>0</v>
      </c>
      <c r="AL1314" s="19">
        <v>0</v>
      </c>
      <c r="AM1314" s="19">
        <v>0</v>
      </c>
      <c r="AN1314" s="19">
        <v>0</v>
      </c>
      <c r="AO1314" s="19">
        <v>0</v>
      </c>
      <c r="AP1314" s="19">
        <v>0</v>
      </c>
    </row>
    <row r="1315" spans="1:42" hidden="1">
      <c r="A1315" s="15" t="s">
        <v>1210</v>
      </c>
      <c r="B1315" s="16" t="s">
        <v>1211</v>
      </c>
      <c r="C1315" s="17" t="s">
        <v>211</v>
      </c>
      <c r="D1315" s="17" t="s">
        <v>1237</v>
      </c>
      <c r="E1315" s="17" t="s">
        <v>1238</v>
      </c>
      <c r="F1315" s="18" t="s">
        <v>1239</v>
      </c>
      <c r="G1315" s="19">
        <v>0</v>
      </c>
      <c r="H1315" s="19">
        <v>0</v>
      </c>
      <c r="I1315" s="19">
        <v>0</v>
      </c>
      <c r="J1315" s="19">
        <v>0</v>
      </c>
      <c r="K1315" s="19">
        <v>0</v>
      </c>
      <c r="L1315" s="19">
        <v>0</v>
      </c>
      <c r="M1315" s="19">
        <v>0</v>
      </c>
      <c r="N1315" s="19">
        <v>0</v>
      </c>
      <c r="O1315" s="19">
        <v>0</v>
      </c>
      <c r="P1315" s="19">
        <v>0</v>
      </c>
      <c r="Q1315" s="19">
        <v>0</v>
      </c>
      <c r="R1315" s="19">
        <v>0</v>
      </c>
      <c r="S1315" s="19">
        <v>0</v>
      </c>
      <c r="T1315" s="19">
        <v>0</v>
      </c>
      <c r="U1315" s="19">
        <v>0</v>
      </c>
      <c r="V1315" s="19">
        <v>0</v>
      </c>
      <c r="W1315" s="19">
        <v>0</v>
      </c>
      <c r="X1315" s="19">
        <v>0</v>
      </c>
      <c r="Y1315" s="19">
        <v>0</v>
      </c>
      <c r="Z1315" s="19">
        <v>0</v>
      </c>
      <c r="AA1315" s="19">
        <v>0</v>
      </c>
      <c r="AB1315" s="19">
        <v>0</v>
      </c>
      <c r="AC1315" s="19">
        <v>0</v>
      </c>
      <c r="AD1315" s="19">
        <v>0</v>
      </c>
      <c r="AE1315" s="19">
        <v>0</v>
      </c>
      <c r="AF1315" s="19">
        <v>0</v>
      </c>
      <c r="AG1315" s="19">
        <v>0</v>
      </c>
      <c r="AH1315" s="19">
        <v>0</v>
      </c>
      <c r="AI1315" s="19">
        <v>0</v>
      </c>
      <c r="AJ1315" s="19">
        <v>0</v>
      </c>
      <c r="AK1315" s="19">
        <v>0</v>
      </c>
      <c r="AL1315" s="19">
        <v>0</v>
      </c>
      <c r="AM1315" s="19">
        <v>0</v>
      </c>
      <c r="AN1315" s="19">
        <v>0</v>
      </c>
      <c r="AO1315" s="19">
        <v>0</v>
      </c>
      <c r="AP1315" s="19">
        <v>0</v>
      </c>
    </row>
    <row r="1316" spans="1:42" hidden="1">
      <c r="A1316" s="15" t="s">
        <v>1210</v>
      </c>
      <c r="B1316" s="16" t="s">
        <v>1211</v>
      </c>
      <c r="C1316" s="17" t="s">
        <v>211</v>
      </c>
      <c r="D1316" s="17" t="s">
        <v>1237</v>
      </c>
      <c r="E1316" s="17" t="s">
        <v>1240</v>
      </c>
      <c r="F1316" s="18" t="s">
        <v>1241</v>
      </c>
      <c r="G1316" s="19">
        <v>0</v>
      </c>
      <c r="H1316" s="19">
        <v>0</v>
      </c>
      <c r="I1316" s="19">
        <v>0</v>
      </c>
      <c r="J1316" s="19">
        <v>0</v>
      </c>
      <c r="K1316" s="19">
        <v>0</v>
      </c>
      <c r="L1316" s="19">
        <v>0</v>
      </c>
      <c r="M1316" s="19">
        <v>0</v>
      </c>
      <c r="N1316" s="19">
        <v>0</v>
      </c>
      <c r="O1316" s="19">
        <v>0</v>
      </c>
      <c r="P1316" s="19">
        <v>0</v>
      </c>
      <c r="Q1316" s="19">
        <v>0</v>
      </c>
      <c r="R1316" s="19">
        <v>0</v>
      </c>
      <c r="S1316" s="19">
        <v>0</v>
      </c>
      <c r="T1316" s="19">
        <v>0</v>
      </c>
      <c r="U1316" s="19">
        <v>0</v>
      </c>
      <c r="V1316" s="19">
        <v>0</v>
      </c>
      <c r="W1316" s="19">
        <v>0</v>
      </c>
      <c r="X1316" s="19">
        <v>0</v>
      </c>
      <c r="Y1316" s="19">
        <v>0</v>
      </c>
      <c r="Z1316" s="19">
        <v>0</v>
      </c>
      <c r="AA1316" s="19">
        <v>0</v>
      </c>
      <c r="AB1316" s="19">
        <v>0</v>
      </c>
      <c r="AC1316" s="19">
        <v>0</v>
      </c>
      <c r="AD1316" s="19">
        <v>0</v>
      </c>
      <c r="AE1316" s="19">
        <v>0</v>
      </c>
      <c r="AF1316" s="19">
        <v>0</v>
      </c>
      <c r="AG1316" s="19">
        <v>0</v>
      </c>
      <c r="AH1316" s="19">
        <v>0</v>
      </c>
      <c r="AI1316" s="19">
        <v>0</v>
      </c>
      <c r="AJ1316" s="19">
        <v>0</v>
      </c>
      <c r="AK1316" s="19">
        <v>0</v>
      </c>
      <c r="AL1316" s="19">
        <v>0</v>
      </c>
      <c r="AM1316" s="19">
        <v>0</v>
      </c>
      <c r="AN1316" s="19">
        <v>0</v>
      </c>
      <c r="AO1316" s="19">
        <v>0</v>
      </c>
      <c r="AP1316" s="19">
        <v>0</v>
      </c>
    </row>
    <row r="1317" spans="1:42" hidden="1">
      <c r="A1317" s="15" t="s">
        <v>1210</v>
      </c>
      <c r="B1317" s="16" t="s">
        <v>1211</v>
      </c>
      <c r="C1317" s="17" t="s">
        <v>212</v>
      </c>
      <c r="D1317" s="17" t="s">
        <v>1242</v>
      </c>
      <c r="E1317" s="17" t="s">
        <v>1243</v>
      </c>
      <c r="F1317" s="18" t="s">
        <v>1244</v>
      </c>
      <c r="G1317" s="19">
        <v>0</v>
      </c>
      <c r="H1317" s="19">
        <v>0</v>
      </c>
      <c r="I1317" s="19">
        <v>0</v>
      </c>
      <c r="J1317" s="19">
        <v>0</v>
      </c>
      <c r="K1317" s="19">
        <v>0</v>
      </c>
      <c r="L1317" s="19">
        <v>0</v>
      </c>
      <c r="M1317" s="19">
        <v>0</v>
      </c>
      <c r="N1317" s="19">
        <v>0</v>
      </c>
      <c r="O1317" s="19">
        <v>0</v>
      </c>
      <c r="P1317" s="19">
        <v>0</v>
      </c>
      <c r="Q1317" s="19">
        <v>0</v>
      </c>
      <c r="R1317" s="19">
        <v>0</v>
      </c>
      <c r="S1317" s="19">
        <v>0</v>
      </c>
      <c r="T1317" s="19">
        <v>0</v>
      </c>
      <c r="U1317" s="19">
        <v>0</v>
      </c>
      <c r="V1317" s="19">
        <v>0</v>
      </c>
      <c r="W1317" s="19">
        <v>0</v>
      </c>
      <c r="X1317" s="19">
        <v>0</v>
      </c>
      <c r="Y1317" s="19">
        <v>0</v>
      </c>
      <c r="Z1317" s="19">
        <v>0</v>
      </c>
      <c r="AA1317" s="19">
        <v>0</v>
      </c>
      <c r="AB1317" s="19">
        <v>0</v>
      </c>
      <c r="AC1317" s="19">
        <v>0</v>
      </c>
      <c r="AD1317" s="19">
        <v>0</v>
      </c>
      <c r="AE1317" s="19">
        <v>0</v>
      </c>
      <c r="AF1317" s="19">
        <v>0</v>
      </c>
      <c r="AG1317" s="19">
        <v>0</v>
      </c>
      <c r="AH1317" s="19">
        <v>0</v>
      </c>
      <c r="AI1317" s="19">
        <v>0</v>
      </c>
      <c r="AJ1317" s="19">
        <v>0</v>
      </c>
      <c r="AK1317" s="19">
        <v>0</v>
      </c>
      <c r="AL1317" s="19">
        <v>0</v>
      </c>
      <c r="AM1317" s="19">
        <v>0</v>
      </c>
      <c r="AN1317" s="19">
        <v>0</v>
      </c>
      <c r="AO1317" s="19">
        <v>0</v>
      </c>
      <c r="AP1317" s="19">
        <v>0</v>
      </c>
    </row>
    <row r="1318" spans="1:42" hidden="1">
      <c r="A1318" s="15" t="s">
        <v>1210</v>
      </c>
      <c r="B1318" s="16" t="s">
        <v>1211</v>
      </c>
      <c r="C1318" s="17" t="s">
        <v>212</v>
      </c>
      <c r="D1318" s="17" t="s">
        <v>1242</v>
      </c>
      <c r="E1318" s="17" t="s">
        <v>1243</v>
      </c>
      <c r="F1318" s="18" t="s">
        <v>1245</v>
      </c>
      <c r="G1318" s="19">
        <v>0</v>
      </c>
      <c r="H1318" s="19">
        <v>0</v>
      </c>
      <c r="I1318" s="19">
        <v>0</v>
      </c>
      <c r="J1318" s="19">
        <v>0</v>
      </c>
      <c r="K1318" s="19">
        <v>0</v>
      </c>
      <c r="L1318" s="19">
        <v>0</v>
      </c>
      <c r="M1318" s="19">
        <v>0</v>
      </c>
      <c r="N1318" s="19">
        <v>0</v>
      </c>
      <c r="O1318" s="19">
        <v>0</v>
      </c>
      <c r="P1318" s="19">
        <v>0</v>
      </c>
      <c r="Q1318" s="19">
        <v>0</v>
      </c>
      <c r="R1318" s="19">
        <v>0</v>
      </c>
      <c r="S1318" s="19">
        <v>0</v>
      </c>
      <c r="T1318" s="19">
        <v>0</v>
      </c>
      <c r="U1318" s="19">
        <v>0</v>
      </c>
      <c r="V1318" s="19">
        <v>0</v>
      </c>
      <c r="W1318" s="19">
        <v>0</v>
      </c>
      <c r="X1318" s="19">
        <v>0</v>
      </c>
      <c r="Y1318" s="19">
        <v>0</v>
      </c>
      <c r="Z1318" s="19">
        <v>0</v>
      </c>
      <c r="AA1318" s="19">
        <v>0</v>
      </c>
      <c r="AB1318" s="19">
        <v>0</v>
      </c>
      <c r="AC1318" s="19">
        <v>0</v>
      </c>
      <c r="AD1318" s="19">
        <v>0</v>
      </c>
      <c r="AE1318" s="19">
        <v>0</v>
      </c>
      <c r="AF1318" s="19">
        <v>0</v>
      </c>
      <c r="AG1318" s="19">
        <v>0</v>
      </c>
      <c r="AH1318" s="19">
        <v>0</v>
      </c>
      <c r="AI1318" s="19">
        <v>0</v>
      </c>
      <c r="AJ1318" s="19">
        <v>0</v>
      </c>
      <c r="AK1318" s="19">
        <v>0</v>
      </c>
      <c r="AL1318" s="19">
        <v>0</v>
      </c>
      <c r="AM1318" s="19">
        <v>0</v>
      </c>
      <c r="AN1318" s="19">
        <v>0</v>
      </c>
      <c r="AO1318" s="19">
        <v>0</v>
      </c>
      <c r="AP1318" s="19">
        <v>0</v>
      </c>
    </row>
    <row r="1319" spans="1:42" hidden="1">
      <c r="A1319" s="15" t="s">
        <v>1210</v>
      </c>
      <c r="B1319" s="16" t="s">
        <v>1211</v>
      </c>
      <c r="C1319" s="17" t="s">
        <v>212</v>
      </c>
      <c r="D1319" s="17" t="s">
        <v>1242</v>
      </c>
      <c r="E1319" s="17" t="s">
        <v>232</v>
      </c>
      <c r="F1319" s="18" t="s">
        <v>1246</v>
      </c>
      <c r="G1319" s="19">
        <v>7027838.5395528823</v>
      </c>
      <c r="H1319" s="19">
        <v>6791304.2724708123</v>
      </c>
      <c r="I1319" s="19">
        <v>6934227.8797919331</v>
      </c>
      <c r="J1319" s="19">
        <v>7354428.790383365</v>
      </c>
      <c r="K1319" s="19">
        <v>7763405.0825120695</v>
      </c>
      <c r="L1319" s="19">
        <v>7954149.2002092283</v>
      </c>
      <c r="M1319" s="19">
        <v>7877331.0378692597</v>
      </c>
      <c r="N1319" s="19">
        <v>7983207.6645123418</v>
      </c>
      <c r="O1319" s="19">
        <v>8035408.9104263652</v>
      </c>
      <c r="P1319" s="19">
        <v>7919428.6153452164</v>
      </c>
      <c r="Q1319" s="19">
        <v>7593025.0818921067</v>
      </c>
      <c r="R1319" s="19">
        <v>6887115.6419738382</v>
      </c>
      <c r="S1319" s="19">
        <v>6865443.5180660505</v>
      </c>
      <c r="T1319" s="19">
        <v>7186746.203210149</v>
      </c>
      <c r="U1319" s="19">
        <v>7505151.6017218092</v>
      </c>
      <c r="V1319" s="19">
        <v>8003592.7266875412</v>
      </c>
      <c r="W1319" s="19">
        <v>8403674.7671743259</v>
      </c>
      <c r="X1319" s="19">
        <v>8658131.2140056137</v>
      </c>
      <c r="Y1319" s="19">
        <v>8549440.7293495275</v>
      </c>
      <c r="Z1319" s="19">
        <v>8644701.0232221</v>
      </c>
      <c r="AA1319" s="19">
        <v>8762406.5921642669</v>
      </c>
      <c r="AB1319" s="19">
        <v>8677819.2937757391</v>
      </c>
      <c r="AC1319" s="19">
        <v>8367664.206568771</v>
      </c>
      <c r="AD1319" s="19">
        <v>7609241.0007961709</v>
      </c>
      <c r="AE1319" s="19">
        <v>7566315.1440936616</v>
      </c>
      <c r="AF1319" s="19">
        <v>7896779.0335248075</v>
      </c>
      <c r="AG1319" s="19">
        <v>8365718.4401728706</v>
      </c>
      <c r="AH1319" s="19">
        <v>8969033.0605477579</v>
      </c>
      <c r="AI1319" s="19">
        <v>9232501.9688637871</v>
      </c>
      <c r="AJ1319" s="19">
        <v>9264938.1599009391</v>
      </c>
      <c r="AK1319" s="19">
        <v>9104855.2457458042</v>
      </c>
      <c r="AL1319" s="19">
        <v>9229237.6138475891</v>
      </c>
      <c r="AM1319" s="19">
        <v>9410569.3997288272</v>
      </c>
      <c r="AN1319" s="19">
        <v>9488562.3267273325</v>
      </c>
      <c r="AO1319" s="19">
        <v>8982220.9789808821</v>
      </c>
      <c r="AP1319" s="19">
        <v>8257114.4386984864</v>
      </c>
    </row>
    <row r="1320" spans="1:42" hidden="1">
      <c r="A1320" s="15" t="s">
        <v>1210</v>
      </c>
      <c r="B1320" s="16" t="s">
        <v>1211</v>
      </c>
      <c r="C1320" s="17" t="s">
        <v>212</v>
      </c>
      <c r="D1320" s="17" t="s">
        <v>1212</v>
      </c>
      <c r="E1320" s="17" t="s">
        <v>1213</v>
      </c>
      <c r="F1320" s="18" t="s">
        <v>1214</v>
      </c>
      <c r="G1320" s="19">
        <v>0</v>
      </c>
      <c r="H1320" s="19">
        <v>0</v>
      </c>
      <c r="I1320" s="19">
        <v>0</v>
      </c>
      <c r="J1320" s="19">
        <v>0</v>
      </c>
      <c r="K1320" s="19">
        <v>0</v>
      </c>
      <c r="L1320" s="19">
        <v>0</v>
      </c>
      <c r="M1320" s="19">
        <v>0</v>
      </c>
      <c r="N1320" s="19">
        <v>0</v>
      </c>
      <c r="O1320" s="19">
        <v>0</v>
      </c>
      <c r="P1320" s="19">
        <v>0</v>
      </c>
      <c r="Q1320" s="19">
        <v>0</v>
      </c>
      <c r="R1320" s="19">
        <v>0</v>
      </c>
      <c r="S1320" s="19">
        <v>0</v>
      </c>
      <c r="T1320" s="19">
        <v>0</v>
      </c>
      <c r="U1320" s="19">
        <v>0</v>
      </c>
      <c r="V1320" s="19">
        <v>0</v>
      </c>
      <c r="W1320" s="19">
        <v>0</v>
      </c>
      <c r="X1320" s="19">
        <v>0</v>
      </c>
      <c r="Y1320" s="19">
        <v>0</v>
      </c>
      <c r="Z1320" s="19">
        <v>0</v>
      </c>
      <c r="AA1320" s="19">
        <v>0</v>
      </c>
      <c r="AB1320" s="19">
        <v>0</v>
      </c>
      <c r="AC1320" s="19">
        <v>0</v>
      </c>
      <c r="AD1320" s="19">
        <v>0</v>
      </c>
      <c r="AE1320" s="19">
        <v>0</v>
      </c>
      <c r="AF1320" s="19">
        <v>0</v>
      </c>
      <c r="AG1320" s="19">
        <v>0</v>
      </c>
      <c r="AH1320" s="19">
        <v>0</v>
      </c>
      <c r="AI1320" s="19">
        <v>0</v>
      </c>
      <c r="AJ1320" s="19">
        <v>0</v>
      </c>
      <c r="AK1320" s="19">
        <v>0</v>
      </c>
      <c r="AL1320" s="19">
        <v>0</v>
      </c>
      <c r="AM1320" s="19">
        <v>0</v>
      </c>
      <c r="AN1320" s="19">
        <v>0</v>
      </c>
      <c r="AO1320" s="19">
        <v>0</v>
      </c>
      <c r="AP1320" s="19">
        <v>0</v>
      </c>
    </row>
    <row r="1321" spans="1:42" hidden="1">
      <c r="A1321" s="15" t="s">
        <v>1210</v>
      </c>
      <c r="B1321" s="16" t="s">
        <v>1211</v>
      </c>
      <c r="C1321" s="17" t="s">
        <v>212</v>
      </c>
      <c r="D1321" s="17" t="s">
        <v>1212</v>
      </c>
      <c r="E1321" s="17" t="s">
        <v>1213</v>
      </c>
      <c r="F1321" s="18" t="s">
        <v>1247</v>
      </c>
      <c r="G1321" s="19">
        <v>0</v>
      </c>
      <c r="H1321" s="19">
        <v>0</v>
      </c>
      <c r="I1321" s="19">
        <v>0</v>
      </c>
      <c r="J1321" s="19">
        <v>0</v>
      </c>
      <c r="K1321" s="19">
        <v>0</v>
      </c>
      <c r="L1321" s="19">
        <v>0</v>
      </c>
      <c r="M1321" s="19">
        <v>0</v>
      </c>
      <c r="N1321" s="19">
        <v>0</v>
      </c>
      <c r="O1321" s="19">
        <v>0</v>
      </c>
      <c r="P1321" s="19">
        <v>0</v>
      </c>
      <c r="Q1321" s="19">
        <v>0</v>
      </c>
      <c r="R1321" s="19">
        <v>0</v>
      </c>
      <c r="S1321" s="19">
        <v>0</v>
      </c>
      <c r="T1321" s="19">
        <v>0</v>
      </c>
      <c r="U1321" s="19">
        <v>0</v>
      </c>
      <c r="V1321" s="19">
        <v>0</v>
      </c>
      <c r="W1321" s="19">
        <v>0</v>
      </c>
      <c r="X1321" s="19">
        <v>0</v>
      </c>
      <c r="Y1321" s="19">
        <v>0</v>
      </c>
      <c r="Z1321" s="19">
        <v>0</v>
      </c>
      <c r="AA1321" s="19">
        <v>0</v>
      </c>
      <c r="AB1321" s="19">
        <v>0</v>
      </c>
      <c r="AC1321" s="19">
        <v>0</v>
      </c>
      <c r="AD1321" s="19">
        <v>0</v>
      </c>
      <c r="AE1321" s="19">
        <v>0</v>
      </c>
      <c r="AF1321" s="19">
        <v>0</v>
      </c>
      <c r="AG1321" s="19">
        <v>0</v>
      </c>
      <c r="AH1321" s="19">
        <v>0</v>
      </c>
      <c r="AI1321" s="19">
        <v>0</v>
      </c>
      <c r="AJ1321" s="19">
        <v>0</v>
      </c>
      <c r="AK1321" s="19">
        <v>0</v>
      </c>
      <c r="AL1321" s="19">
        <v>0</v>
      </c>
      <c r="AM1321" s="19">
        <v>0</v>
      </c>
      <c r="AN1321" s="19">
        <v>0</v>
      </c>
      <c r="AO1321" s="19">
        <v>0</v>
      </c>
      <c r="AP1321" s="19">
        <v>0</v>
      </c>
    </row>
    <row r="1322" spans="1:42" hidden="1">
      <c r="A1322" s="15" t="s">
        <v>1210</v>
      </c>
      <c r="B1322" s="16" t="s">
        <v>1211</v>
      </c>
      <c r="C1322" s="17" t="s">
        <v>212</v>
      </c>
      <c r="D1322" s="17" t="s">
        <v>1212</v>
      </c>
      <c r="E1322" s="17" t="s">
        <v>232</v>
      </c>
      <c r="F1322" s="18" t="s">
        <v>1248</v>
      </c>
      <c r="G1322" s="19">
        <v>6512637.0248371353</v>
      </c>
      <c r="H1322" s="19">
        <v>6293442.7709037839</v>
      </c>
      <c r="I1322" s="19">
        <v>6425888.8382862536</v>
      </c>
      <c r="J1322" s="19">
        <v>6815285.3778889133</v>
      </c>
      <c r="K1322" s="19">
        <v>7194280.1609090166</v>
      </c>
      <c r="L1322" s="19">
        <v>7371041.0805278746</v>
      </c>
      <c r="M1322" s="19">
        <v>7299854.3557020696</v>
      </c>
      <c r="N1322" s="19">
        <v>7397969.3073845776</v>
      </c>
      <c r="O1322" s="19">
        <v>7446343.7492516059</v>
      </c>
      <c r="P1322" s="19">
        <v>7338865.8156528231</v>
      </c>
      <c r="Q1322" s="19">
        <v>7036390.4919753363</v>
      </c>
      <c r="R1322" s="19">
        <v>6382230.3360867286</v>
      </c>
      <c r="S1322" s="19">
        <v>6362146.966815453</v>
      </c>
      <c r="T1322" s="19">
        <v>6659895.3786026975</v>
      </c>
      <c r="U1322" s="19">
        <v>6954958.899994717</v>
      </c>
      <c r="V1322" s="19">
        <v>7416859.9677104661</v>
      </c>
      <c r="W1322" s="19">
        <v>7787612.5248704283</v>
      </c>
      <c r="X1322" s="19">
        <v>8023415.1073451601</v>
      </c>
      <c r="Y1322" s="19">
        <v>7922692.5778455175</v>
      </c>
      <c r="Z1322" s="19">
        <v>8010969.4660210069</v>
      </c>
      <c r="AA1322" s="19">
        <v>8120046.1959441314</v>
      </c>
      <c r="AB1322" s="19">
        <v>8041659.8801209237</v>
      </c>
      <c r="AC1322" s="19">
        <v>7754241.85066316</v>
      </c>
      <c r="AD1322" s="19">
        <v>7051417.6433892287</v>
      </c>
      <c r="AE1322" s="19">
        <v>7011638.6242626011</v>
      </c>
      <c r="AF1322" s="19">
        <v>7317876.6446110224</v>
      </c>
      <c r="AG1322" s="19">
        <v>7752438.725818946</v>
      </c>
      <c r="AH1322" s="19">
        <v>8311525.1522024777</v>
      </c>
      <c r="AI1322" s="19">
        <v>8555679.5045734495</v>
      </c>
      <c r="AJ1322" s="19">
        <v>8585737.8415008746</v>
      </c>
      <c r="AK1322" s="19">
        <v>8437390.3932914343</v>
      </c>
      <c r="AL1322" s="19">
        <v>8552654.4550904762</v>
      </c>
      <c r="AM1322" s="19">
        <v>8720693.0484450981</v>
      </c>
      <c r="AN1322" s="19">
        <v>8792968.4174916968</v>
      </c>
      <c r="AO1322" s="19">
        <v>8323746.281840669</v>
      </c>
      <c r="AP1322" s="19">
        <v>7651796.3395337872</v>
      </c>
    </row>
    <row r="1323" spans="1:42" hidden="1">
      <c r="A1323" s="15" t="s">
        <v>1210</v>
      </c>
      <c r="B1323" s="16" t="s">
        <v>1211</v>
      </c>
      <c r="C1323" s="17" t="s">
        <v>212</v>
      </c>
      <c r="D1323" s="17" t="s">
        <v>1249</v>
      </c>
      <c r="E1323" s="17" t="s">
        <v>1250</v>
      </c>
      <c r="F1323" s="18" t="s">
        <v>1251</v>
      </c>
      <c r="G1323" s="19">
        <v>0</v>
      </c>
      <c r="H1323" s="19">
        <v>0</v>
      </c>
      <c r="I1323" s="19">
        <v>0</v>
      </c>
      <c r="J1323" s="19">
        <v>0</v>
      </c>
      <c r="K1323" s="19">
        <v>0</v>
      </c>
      <c r="L1323" s="19">
        <v>0</v>
      </c>
      <c r="M1323" s="19">
        <v>0</v>
      </c>
      <c r="N1323" s="19">
        <v>0</v>
      </c>
      <c r="O1323" s="19">
        <v>0</v>
      </c>
      <c r="P1323" s="19">
        <v>0</v>
      </c>
      <c r="Q1323" s="19">
        <v>0</v>
      </c>
      <c r="R1323" s="19">
        <v>0</v>
      </c>
      <c r="S1323" s="19">
        <v>0</v>
      </c>
      <c r="T1323" s="19">
        <v>0</v>
      </c>
      <c r="U1323" s="19">
        <v>0</v>
      </c>
      <c r="V1323" s="19">
        <v>0</v>
      </c>
      <c r="W1323" s="19">
        <v>0</v>
      </c>
      <c r="X1323" s="19">
        <v>0</v>
      </c>
      <c r="Y1323" s="19">
        <v>0</v>
      </c>
      <c r="Z1323" s="19">
        <v>0</v>
      </c>
      <c r="AA1323" s="19">
        <v>0</v>
      </c>
      <c r="AB1323" s="19">
        <v>0</v>
      </c>
      <c r="AC1323" s="19">
        <v>0</v>
      </c>
      <c r="AD1323" s="19">
        <v>0</v>
      </c>
      <c r="AE1323" s="19">
        <v>0</v>
      </c>
      <c r="AF1323" s="19">
        <v>0</v>
      </c>
      <c r="AG1323" s="19">
        <v>0</v>
      </c>
      <c r="AH1323" s="19">
        <v>0</v>
      </c>
      <c r="AI1323" s="19">
        <v>0</v>
      </c>
      <c r="AJ1323" s="19">
        <v>0</v>
      </c>
      <c r="AK1323" s="19">
        <v>0</v>
      </c>
      <c r="AL1323" s="19">
        <v>0</v>
      </c>
      <c r="AM1323" s="19">
        <v>0</v>
      </c>
      <c r="AN1323" s="19">
        <v>0</v>
      </c>
      <c r="AO1323" s="19">
        <v>0</v>
      </c>
      <c r="AP1323" s="19">
        <v>0</v>
      </c>
    </row>
    <row r="1324" spans="1:42" hidden="1">
      <c r="A1324" s="15" t="s">
        <v>1210</v>
      </c>
      <c r="B1324" s="16" t="s">
        <v>1211</v>
      </c>
      <c r="C1324" s="17" t="s">
        <v>212</v>
      </c>
      <c r="D1324" s="17" t="s">
        <v>1249</v>
      </c>
      <c r="E1324" s="17" t="s">
        <v>1250</v>
      </c>
      <c r="F1324" s="18" t="s">
        <v>1252</v>
      </c>
      <c r="G1324" s="19">
        <v>0</v>
      </c>
      <c r="H1324" s="19">
        <v>0</v>
      </c>
      <c r="I1324" s="19">
        <v>0</v>
      </c>
      <c r="J1324" s="19">
        <v>0</v>
      </c>
      <c r="K1324" s="19">
        <v>0</v>
      </c>
      <c r="L1324" s="19">
        <v>0</v>
      </c>
      <c r="M1324" s="19">
        <v>0</v>
      </c>
      <c r="N1324" s="19">
        <v>0</v>
      </c>
      <c r="O1324" s="19">
        <v>0</v>
      </c>
      <c r="P1324" s="19">
        <v>0</v>
      </c>
      <c r="Q1324" s="19">
        <v>0</v>
      </c>
      <c r="R1324" s="19">
        <v>0</v>
      </c>
      <c r="S1324" s="19">
        <v>0</v>
      </c>
      <c r="T1324" s="19">
        <v>0</v>
      </c>
      <c r="U1324" s="19">
        <v>0</v>
      </c>
      <c r="V1324" s="19">
        <v>0</v>
      </c>
      <c r="W1324" s="19">
        <v>0</v>
      </c>
      <c r="X1324" s="19">
        <v>0</v>
      </c>
      <c r="Y1324" s="19">
        <v>0</v>
      </c>
      <c r="Z1324" s="19">
        <v>0</v>
      </c>
      <c r="AA1324" s="19">
        <v>0</v>
      </c>
      <c r="AB1324" s="19">
        <v>0</v>
      </c>
      <c r="AC1324" s="19">
        <v>0</v>
      </c>
      <c r="AD1324" s="19">
        <v>0</v>
      </c>
      <c r="AE1324" s="19">
        <v>0</v>
      </c>
      <c r="AF1324" s="19">
        <v>0</v>
      </c>
      <c r="AG1324" s="19">
        <v>0</v>
      </c>
      <c r="AH1324" s="19">
        <v>0</v>
      </c>
      <c r="AI1324" s="19">
        <v>0</v>
      </c>
      <c r="AJ1324" s="19">
        <v>0</v>
      </c>
      <c r="AK1324" s="19">
        <v>0</v>
      </c>
      <c r="AL1324" s="19">
        <v>0</v>
      </c>
      <c r="AM1324" s="19">
        <v>0</v>
      </c>
      <c r="AN1324" s="19">
        <v>0</v>
      </c>
      <c r="AO1324" s="19">
        <v>0</v>
      </c>
      <c r="AP1324" s="19">
        <v>0</v>
      </c>
    </row>
    <row r="1325" spans="1:42" hidden="1">
      <c r="A1325" s="15" t="s">
        <v>1210</v>
      </c>
      <c r="B1325" s="16" t="s">
        <v>1211</v>
      </c>
      <c r="C1325" s="17" t="s">
        <v>212</v>
      </c>
      <c r="D1325" s="17" t="s">
        <v>1249</v>
      </c>
      <c r="E1325" s="17" t="s">
        <v>1250</v>
      </c>
      <c r="F1325" s="18" t="s">
        <v>1253</v>
      </c>
      <c r="G1325" s="19">
        <v>0</v>
      </c>
      <c r="H1325" s="19">
        <v>0</v>
      </c>
      <c r="I1325" s="19">
        <v>0</v>
      </c>
      <c r="J1325" s="19">
        <v>0</v>
      </c>
      <c r="K1325" s="19">
        <v>0</v>
      </c>
      <c r="L1325" s="19">
        <v>0</v>
      </c>
      <c r="M1325" s="19">
        <v>0</v>
      </c>
      <c r="N1325" s="19">
        <v>0</v>
      </c>
      <c r="O1325" s="19">
        <v>0</v>
      </c>
      <c r="P1325" s="19">
        <v>0</v>
      </c>
      <c r="Q1325" s="19">
        <v>0</v>
      </c>
      <c r="R1325" s="19">
        <v>0</v>
      </c>
      <c r="S1325" s="19">
        <v>0</v>
      </c>
      <c r="T1325" s="19">
        <v>0</v>
      </c>
      <c r="U1325" s="19">
        <v>0</v>
      </c>
      <c r="V1325" s="19">
        <v>0</v>
      </c>
      <c r="W1325" s="19">
        <v>0</v>
      </c>
      <c r="X1325" s="19">
        <v>0</v>
      </c>
      <c r="Y1325" s="19">
        <v>0</v>
      </c>
      <c r="Z1325" s="19">
        <v>0</v>
      </c>
      <c r="AA1325" s="19">
        <v>0</v>
      </c>
      <c r="AB1325" s="19">
        <v>0</v>
      </c>
      <c r="AC1325" s="19">
        <v>0</v>
      </c>
      <c r="AD1325" s="19">
        <v>0</v>
      </c>
      <c r="AE1325" s="19">
        <v>0</v>
      </c>
      <c r="AF1325" s="19">
        <v>0</v>
      </c>
      <c r="AG1325" s="19">
        <v>0</v>
      </c>
      <c r="AH1325" s="19">
        <v>0</v>
      </c>
      <c r="AI1325" s="19">
        <v>0</v>
      </c>
      <c r="AJ1325" s="19">
        <v>0</v>
      </c>
      <c r="AK1325" s="19">
        <v>0</v>
      </c>
      <c r="AL1325" s="19">
        <v>0</v>
      </c>
      <c r="AM1325" s="19">
        <v>0</v>
      </c>
      <c r="AN1325" s="19">
        <v>0</v>
      </c>
      <c r="AO1325" s="19">
        <v>0</v>
      </c>
      <c r="AP1325" s="19">
        <v>0</v>
      </c>
    </row>
    <row r="1326" spans="1:42" hidden="1">
      <c r="A1326" s="15" t="s">
        <v>1210</v>
      </c>
      <c r="B1326" s="16" t="s">
        <v>1211</v>
      </c>
      <c r="C1326" s="17" t="s">
        <v>212</v>
      </c>
      <c r="D1326" s="17" t="s">
        <v>1215</v>
      </c>
      <c r="E1326" s="17" t="s">
        <v>1216</v>
      </c>
      <c r="F1326" s="18" t="s">
        <v>1254</v>
      </c>
      <c r="G1326" s="19">
        <v>0</v>
      </c>
      <c r="H1326" s="19">
        <v>0</v>
      </c>
      <c r="I1326" s="19">
        <v>0</v>
      </c>
      <c r="J1326" s="19">
        <v>0</v>
      </c>
      <c r="K1326" s="19">
        <v>0</v>
      </c>
      <c r="L1326" s="19">
        <v>0</v>
      </c>
      <c r="M1326" s="19">
        <v>0</v>
      </c>
      <c r="N1326" s="19">
        <v>0</v>
      </c>
      <c r="O1326" s="19">
        <v>0</v>
      </c>
      <c r="P1326" s="19">
        <v>0</v>
      </c>
      <c r="Q1326" s="19">
        <v>0</v>
      </c>
      <c r="R1326" s="19">
        <v>0</v>
      </c>
      <c r="S1326" s="19">
        <v>0</v>
      </c>
      <c r="T1326" s="19">
        <v>0</v>
      </c>
      <c r="U1326" s="19">
        <v>0</v>
      </c>
      <c r="V1326" s="19">
        <v>0</v>
      </c>
      <c r="W1326" s="19">
        <v>0</v>
      </c>
      <c r="X1326" s="19">
        <v>0</v>
      </c>
      <c r="Y1326" s="19">
        <v>0</v>
      </c>
      <c r="Z1326" s="19">
        <v>0</v>
      </c>
      <c r="AA1326" s="19">
        <v>0</v>
      </c>
      <c r="AB1326" s="19">
        <v>0</v>
      </c>
      <c r="AC1326" s="19">
        <v>0</v>
      </c>
      <c r="AD1326" s="19">
        <v>0</v>
      </c>
      <c r="AE1326" s="19">
        <v>0</v>
      </c>
      <c r="AF1326" s="19">
        <v>0</v>
      </c>
      <c r="AG1326" s="19">
        <v>0</v>
      </c>
      <c r="AH1326" s="19">
        <v>0</v>
      </c>
      <c r="AI1326" s="19">
        <v>0</v>
      </c>
      <c r="AJ1326" s="19">
        <v>0</v>
      </c>
      <c r="AK1326" s="19">
        <v>0</v>
      </c>
      <c r="AL1326" s="19">
        <v>0</v>
      </c>
      <c r="AM1326" s="19">
        <v>0</v>
      </c>
      <c r="AN1326" s="19">
        <v>0</v>
      </c>
      <c r="AO1326" s="19">
        <v>0</v>
      </c>
      <c r="AP1326" s="19">
        <v>0</v>
      </c>
    </row>
    <row r="1327" spans="1:42" hidden="1">
      <c r="A1327" s="15" t="s">
        <v>1210</v>
      </c>
      <c r="B1327" s="16" t="s">
        <v>1211</v>
      </c>
      <c r="C1327" s="17" t="s">
        <v>212</v>
      </c>
      <c r="D1327" s="17" t="s">
        <v>1215</v>
      </c>
      <c r="E1327" s="17" t="s">
        <v>1216</v>
      </c>
      <c r="F1327" s="18" t="s">
        <v>1217</v>
      </c>
      <c r="G1327" s="19">
        <v>0</v>
      </c>
      <c r="H1327" s="19">
        <v>0</v>
      </c>
      <c r="I1327" s="19">
        <v>0</v>
      </c>
      <c r="J1327" s="19">
        <v>0</v>
      </c>
      <c r="K1327" s="19">
        <v>0</v>
      </c>
      <c r="L1327" s="19">
        <v>0</v>
      </c>
      <c r="M1327" s="19">
        <v>0</v>
      </c>
      <c r="N1327" s="19">
        <v>0</v>
      </c>
      <c r="O1327" s="19">
        <v>0</v>
      </c>
      <c r="P1327" s="19">
        <v>0</v>
      </c>
      <c r="Q1327" s="19">
        <v>0</v>
      </c>
      <c r="R1327" s="19">
        <v>0</v>
      </c>
      <c r="S1327" s="19">
        <v>0</v>
      </c>
      <c r="T1327" s="19">
        <v>0</v>
      </c>
      <c r="U1327" s="19">
        <v>0</v>
      </c>
      <c r="V1327" s="19">
        <v>0</v>
      </c>
      <c r="W1327" s="19">
        <v>0</v>
      </c>
      <c r="X1327" s="19">
        <v>0</v>
      </c>
      <c r="Y1327" s="19">
        <v>0</v>
      </c>
      <c r="Z1327" s="19">
        <v>0</v>
      </c>
      <c r="AA1327" s="19">
        <v>0</v>
      </c>
      <c r="AB1327" s="19">
        <v>0</v>
      </c>
      <c r="AC1327" s="19">
        <v>0</v>
      </c>
      <c r="AD1327" s="19">
        <v>0</v>
      </c>
      <c r="AE1327" s="19">
        <v>0</v>
      </c>
      <c r="AF1327" s="19">
        <v>0</v>
      </c>
      <c r="AG1327" s="19">
        <v>0</v>
      </c>
      <c r="AH1327" s="19">
        <v>0</v>
      </c>
      <c r="AI1327" s="19">
        <v>0</v>
      </c>
      <c r="AJ1327" s="19">
        <v>0</v>
      </c>
      <c r="AK1327" s="19">
        <v>0</v>
      </c>
      <c r="AL1327" s="19">
        <v>0</v>
      </c>
      <c r="AM1327" s="19">
        <v>0</v>
      </c>
      <c r="AN1327" s="19">
        <v>0</v>
      </c>
      <c r="AO1327" s="19">
        <v>0</v>
      </c>
      <c r="AP1327" s="19">
        <v>0</v>
      </c>
    </row>
    <row r="1328" spans="1:42" hidden="1">
      <c r="A1328" s="15" t="s">
        <v>1210</v>
      </c>
      <c r="B1328" s="16" t="s">
        <v>1211</v>
      </c>
      <c r="C1328" s="17" t="s">
        <v>212</v>
      </c>
      <c r="D1328" s="17" t="s">
        <v>1215</v>
      </c>
      <c r="E1328" s="17" t="s">
        <v>232</v>
      </c>
      <c r="F1328" s="18" t="s">
        <v>1255</v>
      </c>
      <c r="G1328" s="19">
        <v>18207639.621837225</v>
      </c>
      <c r="H1328" s="19">
        <v>17594829.48554749</v>
      </c>
      <c r="I1328" s="19">
        <v>17965114.249619689</v>
      </c>
      <c r="J1328" s="19">
        <v>19053765.718454272</v>
      </c>
      <c r="K1328" s="19">
        <v>20113336.580682538</v>
      </c>
      <c r="L1328" s="19">
        <v>20607514.14829009</v>
      </c>
      <c r="M1328" s="19">
        <v>20408494.57656458</v>
      </c>
      <c r="N1328" s="19">
        <v>20682798.468357697</v>
      </c>
      <c r="O1328" s="19">
        <v>20818040.828873537</v>
      </c>
      <c r="P1328" s="19">
        <v>20517560.474325474</v>
      </c>
      <c r="Q1328" s="19">
        <v>19671918.122845534</v>
      </c>
      <c r="R1328" s="19">
        <v>17843056.430114858</v>
      </c>
      <c r="S1328" s="19">
        <v>17786908.551968209</v>
      </c>
      <c r="T1328" s="19">
        <v>18619335.686955359</v>
      </c>
      <c r="U1328" s="19">
        <v>19444256.566557255</v>
      </c>
      <c r="V1328" s="19">
        <v>20735611.842436619</v>
      </c>
      <c r="W1328" s="19">
        <v>21772139.584409412</v>
      </c>
      <c r="X1328" s="19">
        <v>22431382.288589694</v>
      </c>
      <c r="Y1328" s="19">
        <v>22149788.287275713</v>
      </c>
      <c r="Z1328" s="19">
        <v>22396587.51172303</v>
      </c>
      <c r="AA1328" s="19">
        <v>22701537.685054418</v>
      </c>
      <c r="AB1328" s="19">
        <v>22482389.92903031</v>
      </c>
      <c r="AC1328" s="19">
        <v>21678843.856797572</v>
      </c>
      <c r="AD1328" s="19">
        <v>19713930.130645759</v>
      </c>
      <c r="AE1328" s="19">
        <v>19602718.337019678</v>
      </c>
      <c r="AF1328" s="19">
        <v>20458880.209966719</v>
      </c>
      <c r="AG1328" s="19">
        <v>21673802.788604859</v>
      </c>
      <c r="AH1328" s="19">
        <v>23236863.055932868</v>
      </c>
      <c r="AI1328" s="19">
        <v>23919455.137008477</v>
      </c>
      <c r="AJ1328" s="19">
        <v>24003490.430902325</v>
      </c>
      <c r="AK1328" s="19">
        <v>23588749.540919434</v>
      </c>
      <c r="AL1328" s="19">
        <v>23910997.885266297</v>
      </c>
      <c r="AM1328" s="19">
        <v>24380790.096730415</v>
      </c>
      <c r="AN1328" s="19">
        <v>24582853.234614018</v>
      </c>
      <c r="AO1328" s="19">
        <v>23271030.156506088</v>
      </c>
      <c r="AP1328" s="19">
        <v>21392432.846878782</v>
      </c>
    </row>
    <row r="1329" spans="1:42" hidden="1">
      <c r="A1329" s="15" t="s">
        <v>1210</v>
      </c>
      <c r="B1329" s="16" t="s">
        <v>1211</v>
      </c>
      <c r="C1329" s="17" t="s">
        <v>212</v>
      </c>
      <c r="D1329" s="17" t="s">
        <v>1219</v>
      </c>
      <c r="E1329" s="17" t="s">
        <v>1220</v>
      </c>
      <c r="F1329" s="18" t="s">
        <v>1256</v>
      </c>
      <c r="G1329" s="19">
        <v>0</v>
      </c>
      <c r="H1329" s="19">
        <v>0</v>
      </c>
      <c r="I1329" s="19">
        <v>0</v>
      </c>
      <c r="J1329" s="19">
        <v>0</v>
      </c>
      <c r="K1329" s="19">
        <v>0</v>
      </c>
      <c r="L1329" s="19">
        <v>0</v>
      </c>
      <c r="M1329" s="19">
        <v>0</v>
      </c>
      <c r="N1329" s="19">
        <v>0</v>
      </c>
      <c r="O1329" s="19">
        <v>0</v>
      </c>
      <c r="P1329" s="19">
        <v>0</v>
      </c>
      <c r="Q1329" s="19">
        <v>0</v>
      </c>
      <c r="R1329" s="19">
        <v>0</v>
      </c>
      <c r="S1329" s="19">
        <v>0</v>
      </c>
      <c r="T1329" s="19">
        <v>0</v>
      </c>
      <c r="U1329" s="19">
        <v>0</v>
      </c>
      <c r="V1329" s="19">
        <v>0</v>
      </c>
      <c r="W1329" s="19">
        <v>0</v>
      </c>
      <c r="X1329" s="19">
        <v>0</v>
      </c>
      <c r="Y1329" s="19">
        <v>0</v>
      </c>
      <c r="Z1329" s="19">
        <v>0</v>
      </c>
      <c r="AA1329" s="19">
        <v>0</v>
      </c>
      <c r="AB1329" s="19">
        <v>0</v>
      </c>
      <c r="AC1329" s="19">
        <v>0</v>
      </c>
      <c r="AD1329" s="19">
        <v>0</v>
      </c>
      <c r="AE1329" s="19">
        <v>0</v>
      </c>
      <c r="AF1329" s="19">
        <v>0</v>
      </c>
      <c r="AG1329" s="19">
        <v>0</v>
      </c>
      <c r="AH1329" s="19">
        <v>0</v>
      </c>
      <c r="AI1329" s="19">
        <v>0</v>
      </c>
      <c r="AJ1329" s="19">
        <v>0</v>
      </c>
      <c r="AK1329" s="19">
        <v>0</v>
      </c>
      <c r="AL1329" s="19">
        <v>0</v>
      </c>
      <c r="AM1329" s="19">
        <v>0</v>
      </c>
      <c r="AN1329" s="19">
        <v>0</v>
      </c>
      <c r="AO1329" s="19">
        <v>0</v>
      </c>
      <c r="AP1329" s="19">
        <v>0</v>
      </c>
    </row>
    <row r="1330" spans="1:42" hidden="1">
      <c r="A1330" s="15" t="s">
        <v>1210</v>
      </c>
      <c r="B1330" s="16" t="s">
        <v>1211</v>
      </c>
      <c r="C1330" s="17" t="s">
        <v>212</v>
      </c>
      <c r="D1330" s="17" t="s">
        <v>1219</v>
      </c>
      <c r="E1330" s="17" t="s">
        <v>1220</v>
      </c>
      <c r="F1330" s="18" t="s">
        <v>1221</v>
      </c>
      <c r="G1330" s="19">
        <v>0</v>
      </c>
      <c r="H1330" s="19">
        <v>0</v>
      </c>
      <c r="I1330" s="19">
        <v>0</v>
      </c>
      <c r="J1330" s="19">
        <v>0</v>
      </c>
      <c r="K1330" s="19">
        <v>0</v>
      </c>
      <c r="L1330" s="19">
        <v>0</v>
      </c>
      <c r="M1330" s="19">
        <v>0</v>
      </c>
      <c r="N1330" s="19">
        <v>0</v>
      </c>
      <c r="O1330" s="19">
        <v>0</v>
      </c>
      <c r="P1330" s="19">
        <v>0</v>
      </c>
      <c r="Q1330" s="19">
        <v>0</v>
      </c>
      <c r="R1330" s="19">
        <v>0</v>
      </c>
      <c r="S1330" s="19">
        <v>0</v>
      </c>
      <c r="T1330" s="19">
        <v>0</v>
      </c>
      <c r="U1330" s="19">
        <v>0</v>
      </c>
      <c r="V1330" s="19">
        <v>0</v>
      </c>
      <c r="W1330" s="19">
        <v>0</v>
      </c>
      <c r="X1330" s="19">
        <v>0</v>
      </c>
      <c r="Y1330" s="19">
        <v>0</v>
      </c>
      <c r="Z1330" s="19">
        <v>0</v>
      </c>
      <c r="AA1330" s="19">
        <v>0</v>
      </c>
      <c r="AB1330" s="19">
        <v>0</v>
      </c>
      <c r="AC1330" s="19">
        <v>0</v>
      </c>
      <c r="AD1330" s="19">
        <v>0</v>
      </c>
      <c r="AE1330" s="19">
        <v>0</v>
      </c>
      <c r="AF1330" s="19">
        <v>0</v>
      </c>
      <c r="AG1330" s="19">
        <v>0</v>
      </c>
      <c r="AH1330" s="19">
        <v>0</v>
      </c>
      <c r="AI1330" s="19">
        <v>0</v>
      </c>
      <c r="AJ1330" s="19">
        <v>0</v>
      </c>
      <c r="AK1330" s="19">
        <v>0</v>
      </c>
      <c r="AL1330" s="19">
        <v>0</v>
      </c>
      <c r="AM1330" s="19">
        <v>0</v>
      </c>
      <c r="AN1330" s="19">
        <v>0</v>
      </c>
      <c r="AO1330" s="19">
        <v>0</v>
      </c>
      <c r="AP1330" s="19">
        <v>0</v>
      </c>
    </row>
    <row r="1331" spans="1:42" hidden="1">
      <c r="A1331" s="15" t="s">
        <v>1210</v>
      </c>
      <c r="B1331" s="16" t="s">
        <v>1211</v>
      </c>
      <c r="C1331" s="17" t="s">
        <v>212</v>
      </c>
      <c r="D1331" s="17" t="s">
        <v>1219</v>
      </c>
      <c r="E1331" s="17" t="s">
        <v>1220</v>
      </c>
      <c r="F1331" s="18" t="s">
        <v>1257</v>
      </c>
      <c r="G1331" s="19">
        <v>0</v>
      </c>
      <c r="H1331" s="19">
        <v>0</v>
      </c>
      <c r="I1331" s="19">
        <v>0</v>
      </c>
      <c r="J1331" s="19">
        <v>0</v>
      </c>
      <c r="K1331" s="19">
        <v>0</v>
      </c>
      <c r="L1331" s="19">
        <v>0</v>
      </c>
      <c r="M1331" s="19">
        <v>0</v>
      </c>
      <c r="N1331" s="19">
        <v>0</v>
      </c>
      <c r="O1331" s="19">
        <v>0</v>
      </c>
      <c r="P1331" s="19">
        <v>0</v>
      </c>
      <c r="Q1331" s="19">
        <v>0</v>
      </c>
      <c r="R1331" s="19">
        <v>0</v>
      </c>
      <c r="S1331" s="19">
        <v>0</v>
      </c>
      <c r="T1331" s="19">
        <v>0</v>
      </c>
      <c r="U1331" s="19">
        <v>0</v>
      </c>
      <c r="V1331" s="19">
        <v>0</v>
      </c>
      <c r="W1331" s="19">
        <v>0</v>
      </c>
      <c r="X1331" s="19">
        <v>0</v>
      </c>
      <c r="Y1331" s="19">
        <v>0</v>
      </c>
      <c r="Z1331" s="19">
        <v>0</v>
      </c>
      <c r="AA1331" s="19">
        <v>0</v>
      </c>
      <c r="AB1331" s="19">
        <v>0</v>
      </c>
      <c r="AC1331" s="19">
        <v>0</v>
      </c>
      <c r="AD1331" s="19">
        <v>0</v>
      </c>
      <c r="AE1331" s="19">
        <v>0</v>
      </c>
      <c r="AF1331" s="19">
        <v>0</v>
      </c>
      <c r="AG1331" s="19">
        <v>0</v>
      </c>
      <c r="AH1331" s="19">
        <v>0</v>
      </c>
      <c r="AI1331" s="19">
        <v>0</v>
      </c>
      <c r="AJ1331" s="19">
        <v>0</v>
      </c>
      <c r="AK1331" s="19">
        <v>0</v>
      </c>
      <c r="AL1331" s="19">
        <v>0</v>
      </c>
      <c r="AM1331" s="19">
        <v>0</v>
      </c>
      <c r="AN1331" s="19">
        <v>0</v>
      </c>
      <c r="AO1331" s="19">
        <v>0</v>
      </c>
      <c r="AP1331" s="19">
        <v>0</v>
      </c>
    </row>
    <row r="1332" spans="1:42" hidden="1">
      <c r="A1332" s="15" t="s">
        <v>1210</v>
      </c>
      <c r="B1332" s="16" t="s">
        <v>1211</v>
      </c>
      <c r="C1332" s="17" t="s">
        <v>212</v>
      </c>
      <c r="D1332" s="17" t="s">
        <v>1219</v>
      </c>
      <c r="E1332" s="17" t="s">
        <v>232</v>
      </c>
      <c r="F1332" s="18" t="s">
        <v>1258</v>
      </c>
      <c r="G1332" s="19">
        <v>21956607.331925131</v>
      </c>
      <c r="H1332" s="19">
        <v>21217619.093416709</v>
      </c>
      <c r="I1332" s="19">
        <v>21664145.789605092</v>
      </c>
      <c r="J1332" s="19">
        <v>22976951.475513842</v>
      </c>
      <c r="K1332" s="19">
        <v>24254688.834418502</v>
      </c>
      <c r="L1332" s="19">
        <v>24850617.962496836</v>
      </c>
      <c r="M1332" s="19">
        <v>24610620.100143202</v>
      </c>
      <c r="N1332" s="19">
        <v>24941403.384896778</v>
      </c>
      <c r="O1332" s="19">
        <v>25104492.25672004</v>
      </c>
      <c r="P1332" s="19">
        <v>24742142.754379403</v>
      </c>
      <c r="Q1332" s="19">
        <v>23722381.959442485</v>
      </c>
      <c r="R1332" s="19">
        <v>21516956.166440316</v>
      </c>
      <c r="S1332" s="19">
        <v>21449247.394815225</v>
      </c>
      <c r="T1332" s="19">
        <v>22453071.949505541</v>
      </c>
      <c r="U1332" s="19">
        <v>23447844.704761598</v>
      </c>
      <c r="V1332" s="19">
        <v>25005091.075372238</v>
      </c>
      <c r="W1332" s="19">
        <v>26255040.716941852</v>
      </c>
      <c r="X1332" s="19">
        <v>27050022.026587468</v>
      </c>
      <c r="Y1332" s="19">
        <v>26710447.592872221</v>
      </c>
      <c r="Z1332" s="19">
        <v>27008062.977049395</v>
      </c>
      <c r="AA1332" s="19">
        <v>27375802.637472522</v>
      </c>
      <c r="AB1332" s="19">
        <v>27111532.181409493</v>
      </c>
      <c r="AC1332" s="19">
        <v>26142535.323630854</v>
      </c>
      <c r="AD1332" s="19">
        <v>23773044.273594826</v>
      </c>
      <c r="AE1332" s="19">
        <v>23638933.881800834</v>
      </c>
      <c r="AF1332" s="19">
        <v>24671380.176174995</v>
      </c>
      <c r="AG1332" s="19">
        <v>26136456.295424059</v>
      </c>
      <c r="AH1332" s="19">
        <v>28021351.934762958</v>
      </c>
      <c r="AI1332" s="19">
        <v>28844490.276873112</v>
      </c>
      <c r="AJ1332" s="19">
        <v>28945828.505681146</v>
      </c>
      <c r="AK1332" s="19">
        <v>28445692.131336022</v>
      </c>
      <c r="AL1332" s="19">
        <v>28834291.670163702</v>
      </c>
      <c r="AM1332" s="19">
        <v>29400814.477565009</v>
      </c>
      <c r="AN1332" s="19">
        <v>29644482.578807995</v>
      </c>
      <c r="AO1332" s="19">
        <v>28062554.068951502</v>
      </c>
      <c r="AP1332" s="19">
        <v>25797152.055346899</v>
      </c>
    </row>
    <row r="1333" spans="1:42" hidden="1">
      <c r="A1333" s="15" t="s">
        <v>1210</v>
      </c>
      <c r="B1333" s="16" t="s">
        <v>1211</v>
      </c>
      <c r="C1333" s="17" t="s">
        <v>212</v>
      </c>
      <c r="D1333" s="17" t="s">
        <v>1223</v>
      </c>
      <c r="E1333" s="17" t="s">
        <v>1259</v>
      </c>
      <c r="F1333" s="18" t="s">
        <v>1260</v>
      </c>
      <c r="G1333" s="19">
        <v>0</v>
      </c>
      <c r="H1333" s="19">
        <v>0</v>
      </c>
      <c r="I1333" s="19">
        <v>0</v>
      </c>
      <c r="J1333" s="19">
        <v>0</v>
      </c>
      <c r="K1333" s="19">
        <v>0</v>
      </c>
      <c r="L1333" s="19">
        <v>0</v>
      </c>
      <c r="M1333" s="19">
        <v>0</v>
      </c>
      <c r="N1333" s="19">
        <v>0</v>
      </c>
      <c r="O1333" s="19">
        <v>0</v>
      </c>
      <c r="P1333" s="19">
        <v>0</v>
      </c>
      <c r="Q1333" s="19">
        <v>0</v>
      </c>
      <c r="R1333" s="19">
        <v>0</v>
      </c>
      <c r="S1333" s="19">
        <v>0</v>
      </c>
      <c r="T1333" s="19">
        <v>0</v>
      </c>
      <c r="U1333" s="19">
        <v>0</v>
      </c>
      <c r="V1333" s="19">
        <v>0</v>
      </c>
      <c r="W1333" s="19">
        <v>0</v>
      </c>
      <c r="X1333" s="19">
        <v>0</v>
      </c>
      <c r="Y1333" s="19">
        <v>0</v>
      </c>
      <c r="Z1333" s="19">
        <v>0</v>
      </c>
      <c r="AA1333" s="19">
        <v>0</v>
      </c>
      <c r="AB1333" s="19">
        <v>0</v>
      </c>
      <c r="AC1333" s="19">
        <v>0</v>
      </c>
      <c r="AD1333" s="19">
        <v>0</v>
      </c>
      <c r="AE1333" s="19">
        <v>0</v>
      </c>
      <c r="AF1333" s="19">
        <v>0</v>
      </c>
      <c r="AG1333" s="19">
        <v>0</v>
      </c>
      <c r="AH1333" s="19">
        <v>0</v>
      </c>
      <c r="AI1333" s="19">
        <v>0</v>
      </c>
      <c r="AJ1333" s="19">
        <v>0</v>
      </c>
      <c r="AK1333" s="19">
        <v>0</v>
      </c>
      <c r="AL1333" s="19">
        <v>0</v>
      </c>
      <c r="AM1333" s="19">
        <v>0</v>
      </c>
      <c r="AN1333" s="19">
        <v>0</v>
      </c>
      <c r="AO1333" s="19">
        <v>0</v>
      </c>
      <c r="AP1333" s="19">
        <v>0</v>
      </c>
    </row>
    <row r="1334" spans="1:42" hidden="1">
      <c r="A1334" s="15" t="s">
        <v>1210</v>
      </c>
      <c r="B1334" s="16" t="s">
        <v>1211</v>
      </c>
      <c r="C1334" s="17" t="s">
        <v>212</v>
      </c>
      <c r="D1334" s="17" t="s">
        <v>1223</v>
      </c>
      <c r="E1334" s="17" t="s">
        <v>1224</v>
      </c>
      <c r="F1334" s="18" t="s">
        <v>1225</v>
      </c>
      <c r="G1334" s="19">
        <v>0</v>
      </c>
      <c r="H1334" s="19">
        <v>0</v>
      </c>
      <c r="I1334" s="19">
        <v>0</v>
      </c>
      <c r="J1334" s="19">
        <v>0</v>
      </c>
      <c r="K1334" s="19">
        <v>0</v>
      </c>
      <c r="L1334" s="19">
        <v>0</v>
      </c>
      <c r="M1334" s="19">
        <v>0</v>
      </c>
      <c r="N1334" s="19">
        <v>0</v>
      </c>
      <c r="O1334" s="19">
        <v>0</v>
      </c>
      <c r="P1334" s="19">
        <v>0</v>
      </c>
      <c r="Q1334" s="19">
        <v>0</v>
      </c>
      <c r="R1334" s="19">
        <v>0</v>
      </c>
      <c r="S1334" s="19">
        <v>0</v>
      </c>
      <c r="T1334" s="19">
        <v>0</v>
      </c>
      <c r="U1334" s="19">
        <v>0</v>
      </c>
      <c r="V1334" s="19">
        <v>0</v>
      </c>
      <c r="W1334" s="19">
        <v>0</v>
      </c>
      <c r="X1334" s="19">
        <v>0</v>
      </c>
      <c r="Y1334" s="19">
        <v>0</v>
      </c>
      <c r="Z1334" s="19">
        <v>0</v>
      </c>
      <c r="AA1334" s="19">
        <v>0</v>
      </c>
      <c r="AB1334" s="19">
        <v>0</v>
      </c>
      <c r="AC1334" s="19">
        <v>0</v>
      </c>
      <c r="AD1334" s="19">
        <v>0</v>
      </c>
      <c r="AE1334" s="19">
        <v>0</v>
      </c>
      <c r="AF1334" s="19">
        <v>0</v>
      </c>
      <c r="AG1334" s="19">
        <v>0</v>
      </c>
      <c r="AH1334" s="19">
        <v>0</v>
      </c>
      <c r="AI1334" s="19">
        <v>0</v>
      </c>
      <c r="AJ1334" s="19">
        <v>0</v>
      </c>
      <c r="AK1334" s="19">
        <v>0</v>
      </c>
      <c r="AL1334" s="19">
        <v>0</v>
      </c>
      <c r="AM1334" s="19">
        <v>0</v>
      </c>
      <c r="AN1334" s="19">
        <v>0</v>
      </c>
      <c r="AO1334" s="19">
        <v>0</v>
      </c>
      <c r="AP1334" s="19">
        <v>0</v>
      </c>
    </row>
    <row r="1335" spans="1:42" hidden="1">
      <c r="A1335" s="15" t="s">
        <v>1210</v>
      </c>
      <c r="B1335" s="16" t="s">
        <v>1211</v>
      </c>
      <c r="C1335" s="17" t="s">
        <v>212</v>
      </c>
      <c r="D1335" s="17" t="s">
        <v>1223</v>
      </c>
      <c r="E1335" s="17" t="s">
        <v>1261</v>
      </c>
      <c r="F1335" s="18" t="s">
        <v>1262</v>
      </c>
      <c r="G1335" s="19">
        <v>0</v>
      </c>
      <c r="H1335" s="19">
        <v>0</v>
      </c>
      <c r="I1335" s="19">
        <v>0</v>
      </c>
      <c r="J1335" s="19">
        <v>0</v>
      </c>
      <c r="K1335" s="19">
        <v>0</v>
      </c>
      <c r="L1335" s="19">
        <v>0</v>
      </c>
      <c r="M1335" s="19">
        <v>0</v>
      </c>
      <c r="N1335" s="19">
        <v>0</v>
      </c>
      <c r="O1335" s="19">
        <v>0</v>
      </c>
      <c r="P1335" s="19">
        <v>0</v>
      </c>
      <c r="Q1335" s="19">
        <v>0</v>
      </c>
      <c r="R1335" s="19">
        <v>0</v>
      </c>
      <c r="S1335" s="19">
        <v>0</v>
      </c>
      <c r="T1335" s="19">
        <v>0</v>
      </c>
      <c r="U1335" s="19">
        <v>0</v>
      </c>
      <c r="V1335" s="19">
        <v>0</v>
      </c>
      <c r="W1335" s="19">
        <v>0</v>
      </c>
      <c r="X1335" s="19">
        <v>0</v>
      </c>
      <c r="Y1335" s="19">
        <v>0</v>
      </c>
      <c r="Z1335" s="19">
        <v>0</v>
      </c>
      <c r="AA1335" s="19">
        <v>0</v>
      </c>
      <c r="AB1335" s="19">
        <v>0</v>
      </c>
      <c r="AC1335" s="19">
        <v>0</v>
      </c>
      <c r="AD1335" s="19">
        <v>0</v>
      </c>
      <c r="AE1335" s="19">
        <v>0</v>
      </c>
      <c r="AF1335" s="19">
        <v>0</v>
      </c>
      <c r="AG1335" s="19">
        <v>0</v>
      </c>
      <c r="AH1335" s="19">
        <v>0</v>
      </c>
      <c r="AI1335" s="19">
        <v>0</v>
      </c>
      <c r="AJ1335" s="19">
        <v>0</v>
      </c>
      <c r="AK1335" s="19">
        <v>0</v>
      </c>
      <c r="AL1335" s="19">
        <v>0</v>
      </c>
      <c r="AM1335" s="19">
        <v>0</v>
      </c>
      <c r="AN1335" s="19">
        <v>0</v>
      </c>
      <c r="AO1335" s="19">
        <v>0</v>
      </c>
      <c r="AP1335" s="19">
        <v>0</v>
      </c>
    </row>
    <row r="1336" spans="1:42" hidden="1">
      <c r="A1336" s="15" t="s">
        <v>1210</v>
      </c>
      <c r="B1336" s="16" t="s">
        <v>1211</v>
      </c>
      <c r="C1336" s="17" t="s">
        <v>212</v>
      </c>
      <c r="D1336" s="17" t="s">
        <v>1223</v>
      </c>
      <c r="E1336" s="17" t="s">
        <v>1227</v>
      </c>
      <c r="F1336" s="18" t="s">
        <v>1228</v>
      </c>
      <c r="G1336" s="19">
        <v>0</v>
      </c>
      <c r="H1336" s="19">
        <v>0</v>
      </c>
      <c r="I1336" s="19">
        <v>0</v>
      </c>
      <c r="J1336" s="19">
        <v>0</v>
      </c>
      <c r="K1336" s="19">
        <v>0</v>
      </c>
      <c r="L1336" s="19">
        <v>0</v>
      </c>
      <c r="M1336" s="19">
        <v>0</v>
      </c>
      <c r="N1336" s="19">
        <v>0</v>
      </c>
      <c r="O1336" s="19">
        <v>0</v>
      </c>
      <c r="P1336" s="19">
        <v>0</v>
      </c>
      <c r="Q1336" s="19">
        <v>0</v>
      </c>
      <c r="R1336" s="19">
        <v>0</v>
      </c>
      <c r="S1336" s="19">
        <v>0</v>
      </c>
      <c r="T1336" s="19">
        <v>0</v>
      </c>
      <c r="U1336" s="19">
        <v>0</v>
      </c>
      <c r="V1336" s="19">
        <v>0</v>
      </c>
      <c r="W1336" s="19">
        <v>0</v>
      </c>
      <c r="X1336" s="19">
        <v>0</v>
      </c>
      <c r="Y1336" s="19">
        <v>0</v>
      </c>
      <c r="Z1336" s="19">
        <v>0</v>
      </c>
      <c r="AA1336" s="19">
        <v>0</v>
      </c>
      <c r="AB1336" s="19">
        <v>0</v>
      </c>
      <c r="AC1336" s="19">
        <v>0</v>
      </c>
      <c r="AD1336" s="19">
        <v>0</v>
      </c>
      <c r="AE1336" s="19">
        <v>0</v>
      </c>
      <c r="AF1336" s="19">
        <v>0</v>
      </c>
      <c r="AG1336" s="19">
        <v>0</v>
      </c>
      <c r="AH1336" s="19">
        <v>0</v>
      </c>
      <c r="AI1336" s="19">
        <v>0</v>
      </c>
      <c r="AJ1336" s="19">
        <v>0</v>
      </c>
      <c r="AK1336" s="19">
        <v>0</v>
      </c>
      <c r="AL1336" s="19">
        <v>0</v>
      </c>
      <c r="AM1336" s="19">
        <v>0</v>
      </c>
      <c r="AN1336" s="19">
        <v>0</v>
      </c>
      <c r="AO1336" s="19">
        <v>0</v>
      </c>
      <c r="AP1336" s="19">
        <v>0</v>
      </c>
    </row>
    <row r="1337" spans="1:42" hidden="1">
      <c r="A1337" s="15" t="s">
        <v>1210</v>
      </c>
      <c r="B1337" s="16" t="s">
        <v>1211</v>
      </c>
      <c r="C1337" s="17" t="s">
        <v>212</v>
      </c>
      <c r="D1337" s="17" t="s">
        <v>1223</v>
      </c>
      <c r="E1337" s="17" t="s">
        <v>1263</v>
      </c>
      <c r="F1337" s="18" t="s">
        <v>1264</v>
      </c>
      <c r="G1337" s="19">
        <v>0</v>
      </c>
      <c r="H1337" s="19">
        <v>0</v>
      </c>
      <c r="I1337" s="19">
        <v>0</v>
      </c>
      <c r="J1337" s="19">
        <v>0</v>
      </c>
      <c r="K1337" s="19">
        <v>0</v>
      </c>
      <c r="L1337" s="19">
        <v>0</v>
      </c>
      <c r="M1337" s="19">
        <v>0</v>
      </c>
      <c r="N1337" s="19">
        <v>0</v>
      </c>
      <c r="O1337" s="19">
        <v>0</v>
      </c>
      <c r="P1337" s="19">
        <v>0</v>
      </c>
      <c r="Q1337" s="19">
        <v>0</v>
      </c>
      <c r="R1337" s="19">
        <v>0</v>
      </c>
      <c r="S1337" s="19">
        <v>0</v>
      </c>
      <c r="T1337" s="19">
        <v>0</v>
      </c>
      <c r="U1337" s="19">
        <v>0</v>
      </c>
      <c r="V1337" s="19">
        <v>0</v>
      </c>
      <c r="W1337" s="19">
        <v>0</v>
      </c>
      <c r="X1337" s="19">
        <v>0</v>
      </c>
      <c r="Y1337" s="19">
        <v>0</v>
      </c>
      <c r="Z1337" s="19">
        <v>0</v>
      </c>
      <c r="AA1337" s="19">
        <v>0</v>
      </c>
      <c r="AB1337" s="19">
        <v>0</v>
      </c>
      <c r="AC1337" s="19">
        <v>0</v>
      </c>
      <c r="AD1337" s="19">
        <v>0</v>
      </c>
      <c r="AE1337" s="19">
        <v>0</v>
      </c>
      <c r="AF1337" s="19">
        <v>0</v>
      </c>
      <c r="AG1337" s="19">
        <v>0</v>
      </c>
      <c r="AH1337" s="19">
        <v>0</v>
      </c>
      <c r="AI1337" s="19">
        <v>0</v>
      </c>
      <c r="AJ1337" s="19">
        <v>0</v>
      </c>
      <c r="AK1337" s="19">
        <v>0</v>
      </c>
      <c r="AL1337" s="19">
        <v>0</v>
      </c>
      <c r="AM1337" s="19">
        <v>0</v>
      </c>
      <c r="AN1337" s="19">
        <v>0</v>
      </c>
      <c r="AO1337" s="19">
        <v>0</v>
      </c>
      <c r="AP1337" s="19">
        <v>0</v>
      </c>
    </row>
    <row r="1338" spans="1:42" hidden="1">
      <c r="A1338" s="15" t="s">
        <v>1210</v>
      </c>
      <c r="B1338" s="16" t="s">
        <v>1211</v>
      </c>
      <c r="C1338" s="17" t="s">
        <v>212</v>
      </c>
      <c r="D1338" s="17" t="s">
        <v>1223</v>
      </c>
      <c r="E1338" s="17" t="s">
        <v>232</v>
      </c>
      <c r="F1338" s="18" t="s">
        <v>1265</v>
      </c>
      <c r="G1338" s="19">
        <v>11208045.578662749</v>
      </c>
      <c r="H1338" s="19">
        <v>10830819.091251142</v>
      </c>
      <c r="I1338" s="19">
        <v>11058754.650115551</v>
      </c>
      <c r="J1338" s="19">
        <v>11728893.972696554</v>
      </c>
      <c r="K1338" s="19">
        <v>12381132.196009919</v>
      </c>
      <c r="L1338" s="19">
        <v>12685332.236033507</v>
      </c>
      <c r="M1338" s="19">
        <v>12562822.098680483</v>
      </c>
      <c r="N1338" s="19">
        <v>12731674.876167065</v>
      </c>
      <c r="O1338" s="19">
        <v>12814925.784703819</v>
      </c>
      <c r="P1338" s="19">
        <v>12629959.606812846</v>
      </c>
      <c r="Q1338" s="19">
        <v>12109408.990945682</v>
      </c>
      <c r="R1338" s="19">
        <v>10983619.726937436</v>
      </c>
      <c r="S1338" s="19">
        <v>10949056.873625122</v>
      </c>
      <c r="T1338" s="19">
        <v>11461472.621279849</v>
      </c>
      <c r="U1338" s="19">
        <v>11969267.756146196</v>
      </c>
      <c r="V1338" s="19">
        <v>12764185.114513882</v>
      </c>
      <c r="W1338" s="19">
        <v>13402238.723705821</v>
      </c>
      <c r="X1338" s="19">
        <v>13808047.627513019</v>
      </c>
      <c r="Y1338" s="19">
        <v>13634707.289778082</v>
      </c>
      <c r="Z1338" s="19">
        <v>13786629.066232076</v>
      </c>
      <c r="AA1338" s="19">
        <v>13974346.722826125</v>
      </c>
      <c r="AB1338" s="19">
        <v>13839446.313492814</v>
      </c>
      <c r="AC1338" s="19">
        <v>13344808.832237968</v>
      </c>
      <c r="AD1338" s="19">
        <v>12135270.250727588</v>
      </c>
      <c r="AE1338" s="19">
        <v>12066811.79714798</v>
      </c>
      <c r="AF1338" s="19">
        <v>12593837.89685146</v>
      </c>
      <c r="AG1338" s="19">
        <v>13341705.710513117</v>
      </c>
      <c r="AH1338" s="19">
        <v>14303876.045727709</v>
      </c>
      <c r="AI1338" s="19">
        <v>14724058.085532213</v>
      </c>
      <c r="AJ1338" s="19">
        <v>14775787.547655916</v>
      </c>
      <c r="AK1338" s="19">
        <v>14520486.207404807</v>
      </c>
      <c r="AL1338" s="19">
        <v>14718852.069543039</v>
      </c>
      <c r="AM1338" s="19">
        <v>15008041.257595511</v>
      </c>
      <c r="AN1338" s="19">
        <v>15132424.917762667</v>
      </c>
      <c r="AO1338" s="19">
        <v>14324908.229386227</v>
      </c>
      <c r="AP1338" s="19">
        <v>13168503.296755513</v>
      </c>
    </row>
    <row r="1339" spans="1:42" hidden="1">
      <c r="A1339" s="15" t="s">
        <v>1210</v>
      </c>
      <c r="B1339" s="16" t="s">
        <v>1211</v>
      </c>
      <c r="C1339" s="17" t="s">
        <v>212</v>
      </c>
      <c r="D1339" s="17" t="s">
        <v>1229</v>
      </c>
      <c r="E1339" s="17" t="s">
        <v>1266</v>
      </c>
      <c r="F1339" s="18" t="s">
        <v>1267</v>
      </c>
      <c r="G1339" s="19">
        <v>0</v>
      </c>
      <c r="H1339" s="19">
        <v>0</v>
      </c>
      <c r="I1339" s="19">
        <v>0</v>
      </c>
      <c r="J1339" s="19">
        <v>0</v>
      </c>
      <c r="K1339" s="19">
        <v>0</v>
      </c>
      <c r="L1339" s="19">
        <v>0</v>
      </c>
      <c r="M1339" s="19">
        <v>0</v>
      </c>
      <c r="N1339" s="19">
        <v>0</v>
      </c>
      <c r="O1339" s="19">
        <v>0</v>
      </c>
      <c r="P1339" s="19">
        <v>0</v>
      </c>
      <c r="Q1339" s="19">
        <v>0</v>
      </c>
      <c r="R1339" s="19">
        <v>0</v>
      </c>
      <c r="S1339" s="19">
        <v>0</v>
      </c>
      <c r="T1339" s="19">
        <v>0</v>
      </c>
      <c r="U1339" s="19">
        <v>0</v>
      </c>
      <c r="V1339" s="19">
        <v>0</v>
      </c>
      <c r="W1339" s="19">
        <v>0</v>
      </c>
      <c r="X1339" s="19">
        <v>0</v>
      </c>
      <c r="Y1339" s="19">
        <v>0</v>
      </c>
      <c r="Z1339" s="19">
        <v>0</v>
      </c>
      <c r="AA1339" s="19">
        <v>0</v>
      </c>
      <c r="AB1339" s="19">
        <v>0</v>
      </c>
      <c r="AC1339" s="19">
        <v>0</v>
      </c>
      <c r="AD1339" s="19">
        <v>0</v>
      </c>
      <c r="AE1339" s="19">
        <v>0</v>
      </c>
      <c r="AF1339" s="19">
        <v>0</v>
      </c>
      <c r="AG1339" s="19">
        <v>0</v>
      </c>
      <c r="AH1339" s="19">
        <v>0</v>
      </c>
      <c r="AI1339" s="19">
        <v>0</v>
      </c>
      <c r="AJ1339" s="19">
        <v>0</v>
      </c>
      <c r="AK1339" s="19">
        <v>0</v>
      </c>
      <c r="AL1339" s="19">
        <v>0</v>
      </c>
      <c r="AM1339" s="19">
        <v>0</v>
      </c>
      <c r="AN1339" s="19">
        <v>0</v>
      </c>
      <c r="AO1339" s="19">
        <v>0</v>
      </c>
      <c r="AP1339" s="19">
        <v>0</v>
      </c>
    </row>
    <row r="1340" spans="1:42" hidden="1">
      <c r="A1340" s="15" t="s">
        <v>1210</v>
      </c>
      <c r="B1340" s="16" t="s">
        <v>1211</v>
      </c>
      <c r="C1340" s="17" t="s">
        <v>212</v>
      </c>
      <c r="D1340" s="17" t="s">
        <v>1229</v>
      </c>
      <c r="E1340" s="17" t="s">
        <v>1268</v>
      </c>
      <c r="F1340" s="18" t="s">
        <v>1269</v>
      </c>
      <c r="G1340" s="19">
        <v>0</v>
      </c>
      <c r="H1340" s="19">
        <v>0</v>
      </c>
      <c r="I1340" s="19">
        <v>0</v>
      </c>
      <c r="J1340" s="19">
        <v>0</v>
      </c>
      <c r="K1340" s="19">
        <v>0</v>
      </c>
      <c r="L1340" s="19">
        <v>0</v>
      </c>
      <c r="M1340" s="19">
        <v>0</v>
      </c>
      <c r="N1340" s="19">
        <v>0</v>
      </c>
      <c r="O1340" s="19">
        <v>0</v>
      </c>
      <c r="P1340" s="19">
        <v>0</v>
      </c>
      <c r="Q1340" s="19">
        <v>0</v>
      </c>
      <c r="R1340" s="19">
        <v>0</v>
      </c>
      <c r="S1340" s="19">
        <v>0</v>
      </c>
      <c r="T1340" s="19">
        <v>0</v>
      </c>
      <c r="U1340" s="19">
        <v>0</v>
      </c>
      <c r="V1340" s="19">
        <v>0</v>
      </c>
      <c r="W1340" s="19">
        <v>0</v>
      </c>
      <c r="X1340" s="19">
        <v>0</v>
      </c>
      <c r="Y1340" s="19">
        <v>0</v>
      </c>
      <c r="Z1340" s="19">
        <v>0</v>
      </c>
      <c r="AA1340" s="19">
        <v>0</v>
      </c>
      <c r="AB1340" s="19">
        <v>0</v>
      </c>
      <c r="AC1340" s="19">
        <v>0</v>
      </c>
      <c r="AD1340" s="19">
        <v>0</v>
      </c>
      <c r="AE1340" s="19">
        <v>0</v>
      </c>
      <c r="AF1340" s="19">
        <v>0</v>
      </c>
      <c r="AG1340" s="19">
        <v>0</v>
      </c>
      <c r="AH1340" s="19">
        <v>0</v>
      </c>
      <c r="AI1340" s="19">
        <v>0</v>
      </c>
      <c r="AJ1340" s="19">
        <v>0</v>
      </c>
      <c r="AK1340" s="19">
        <v>0</v>
      </c>
      <c r="AL1340" s="19">
        <v>0</v>
      </c>
      <c r="AM1340" s="19">
        <v>0</v>
      </c>
      <c r="AN1340" s="19">
        <v>0</v>
      </c>
      <c r="AO1340" s="19">
        <v>0</v>
      </c>
      <c r="AP1340" s="19">
        <v>0</v>
      </c>
    </row>
    <row r="1341" spans="1:42" hidden="1">
      <c r="A1341" s="15" t="s">
        <v>1210</v>
      </c>
      <c r="B1341" s="16" t="s">
        <v>1211</v>
      </c>
      <c r="C1341" s="17" t="s">
        <v>212</v>
      </c>
      <c r="D1341" s="17" t="s">
        <v>1229</v>
      </c>
      <c r="E1341" s="17" t="s">
        <v>1268</v>
      </c>
      <c r="F1341" s="18" t="s">
        <v>1270</v>
      </c>
      <c r="G1341" s="19">
        <v>0</v>
      </c>
      <c r="H1341" s="19">
        <v>0</v>
      </c>
      <c r="I1341" s="19">
        <v>0</v>
      </c>
      <c r="J1341" s="19">
        <v>0</v>
      </c>
      <c r="K1341" s="19">
        <v>0</v>
      </c>
      <c r="L1341" s="19">
        <v>0</v>
      </c>
      <c r="M1341" s="19">
        <v>0</v>
      </c>
      <c r="N1341" s="19">
        <v>0</v>
      </c>
      <c r="O1341" s="19">
        <v>0</v>
      </c>
      <c r="P1341" s="19">
        <v>0</v>
      </c>
      <c r="Q1341" s="19">
        <v>0</v>
      </c>
      <c r="R1341" s="19">
        <v>0</v>
      </c>
      <c r="S1341" s="19">
        <v>0</v>
      </c>
      <c r="T1341" s="19">
        <v>0</v>
      </c>
      <c r="U1341" s="19">
        <v>0</v>
      </c>
      <c r="V1341" s="19">
        <v>0</v>
      </c>
      <c r="W1341" s="19">
        <v>0</v>
      </c>
      <c r="X1341" s="19">
        <v>0</v>
      </c>
      <c r="Y1341" s="19">
        <v>0</v>
      </c>
      <c r="Z1341" s="19">
        <v>0</v>
      </c>
      <c r="AA1341" s="19">
        <v>0</v>
      </c>
      <c r="AB1341" s="19">
        <v>0</v>
      </c>
      <c r="AC1341" s="19">
        <v>0</v>
      </c>
      <c r="AD1341" s="19">
        <v>0</v>
      </c>
      <c r="AE1341" s="19">
        <v>0</v>
      </c>
      <c r="AF1341" s="19">
        <v>0</v>
      </c>
      <c r="AG1341" s="19">
        <v>0</v>
      </c>
      <c r="AH1341" s="19">
        <v>0</v>
      </c>
      <c r="AI1341" s="19">
        <v>0</v>
      </c>
      <c r="AJ1341" s="19">
        <v>0</v>
      </c>
      <c r="AK1341" s="19">
        <v>0</v>
      </c>
      <c r="AL1341" s="19">
        <v>0</v>
      </c>
      <c r="AM1341" s="19">
        <v>0</v>
      </c>
      <c r="AN1341" s="19">
        <v>0</v>
      </c>
      <c r="AO1341" s="19">
        <v>0</v>
      </c>
      <c r="AP1341" s="19">
        <v>0</v>
      </c>
    </row>
    <row r="1342" spans="1:42" hidden="1">
      <c r="A1342" s="15" t="s">
        <v>1210</v>
      </c>
      <c r="B1342" s="16" t="s">
        <v>1211</v>
      </c>
      <c r="C1342" s="17" t="s">
        <v>212</v>
      </c>
      <c r="D1342" s="17" t="s">
        <v>1229</v>
      </c>
      <c r="E1342" s="17" t="s">
        <v>1230</v>
      </c>
      <c r="F1342" s="18" t="s">
        <v>1231</v>
      </c>
      <c r="G1342" s="19">
        <v>0</v>
      </c>
      <c r="H1342" s="19">
        <v>0</v>
      </c>
      <c r="I1342" s="19">
        <v>0</v>
      </c>
      <c r="J1342" s="19">
        <v>0</v>
      </c>
      <c r="K1342" s="19">
        <v>0</v>
      </c>
      <c r="L1342" s="19">
        <v>0</v>
      </c>
      <c r="M1342" s="19">
        <v>0</v>
      </c>
      <c r="N1342" s="19">
        <v>0</v>
      </c>
      <c r="O1342" s="19">
        <v>0</v>
      </c>
      <c r="P1342" s="19">
        <v>0</v>
      </c>
      <c r="Q1342" s="19">
        <v>0</v>
      </c>
      <c r="R1342" s="19">
        <v>0</v>
      </c>
      <c r="S1342" s="19">
        <v>0</v>
      </c>
      <c r="T1342" s="19">
        <v>0</v>
      </c>
      <c r="U1342" s="19">
        <v>0</v>
      </c>
      <c r="V1342" s="19">
        <v>0</v>
      </c>
      <c r="W1342" s="19">
        <v>0</v>
      </c>
      <c r="X1342" s="19">
        <v>0</v>
      </c>
      <c r="Y1342" s="19">
        <v>0</v>
      </c>
      <c r="Z1342" s="19">
        <v>0</v>
      </c>
      <c r="AA1342" s="19">
        <v>0</v>
      </c>
      <c r="AB1342" s="19">
        <v>0</v>
      </c>
      <c r="AC1342" s="19">
        <v>0</v>
      </c>
      <c r="AD1342" s="19">
        <v>0</v>
      </c>
      <c r="AE1342" s="19">
        <v>0</v>
      </c>
      <c r="AF1342" s="19">
        <v>0</v>
      </c>
      <c r="AG1342" s="19">
        <v>0</v>
      </c>
      <c r="AH1342" s="19">
        <v>0</v>
      </c>
      <c r="AI1342" s="19">
        <v>0</v>
      </c>
      <c r="AJ1342" s="19">
        <v>0</v>
      </c>
      <c r="AK1342" s="19">
        <v>0</v>
      </c>
      <c r="AL1342" s="19">
        <v>0</v>
      </c>
      <c r="AM1342" s="19">
        <v>0</v>
      </c>
      <c r="AN1342" s="19">
        <v>0</v>
      </c>
      <c r="AO1342" s="19">
        <v>0</v>
      </c>
      <c r="AP1342" s="19">
        <v>0</v>
      </c>
    </row>
    <row r="1343" spans="1:42" hidden="1">
      <c r="A1343" s="15" t="s">
        <v>1210</v>
      </c>
      <c r="B1343" s="16" t="s">
        <v>1211</v>
      </c>
      <c r="C1343" s="17" t="s">
        <v>212</v>
      </c>
      <c r="D1343" s="17" t="s">
        <v>1229</v>
      </c>
      <c r="E1343" s="17" t="s">
        <v>1234</v>
      </c>
      <c r="F1343" s="18" t="s">
        <v>1235</v>
      </c>
      <c r="G1343" s="19">
        <v>0</v>
      </c>
      <c r="H1343" s="19">
        <v>0</v>
      </c>
      <c r="I1343" s="19">
        <v>0</v>
      </c>
      <c r="J1343" s="19">
        <v>0</v>
      </c>
      <c r="K1343" s="19">
        <v>0</v>
      </c>
      <c r="L1343" s="19">
        <v>0</v>
      </c>
      <c r="M1343" s="19">
        <v>0</v>
      </c>
      <c r="N1343" s="19">
        <v>0</v>
      </c>
      <c r="O1343" s="19">
        <v>0</v>
      </c>
      <c r="P1343" s="19">
        <v>0</v>
      </c>
      <c r="Q1343" s="19">
        <v>0</v>
      </c>
      <c r="R1343" s="19">
        <v>0</v>
      </c>
      <c r="S1343" s="19">
        <v>0</v>
      </c>
      <c r="T1343" s="19">
        <v>0</v>
      </c>
      <c r="U1343" s="19">
        <v>0</v>
      </c>
      <c r="V1343" s="19">
        <v>0</v>
      </c>
      <c r="W1343" s="19">
        <v>0</v>
      </c>
      <c r="X1343" s="19">
        <v>0</v>
      </c>
      <c r="Y1343" s="19">
        <v>0</v>
      </c>
      <c r="Z1343" s="19">
        <v>0</v>
      </c>
      <c r="AA1343" s="19">
        <v>0</v>
      </c>
      <c r="AB1343" s="19">
        <v>0</v>
      </c>
      <c r="AC1343" s="19">
        <v>0</v>
      </c>
      <c r="AD1343" s="19">
        <v>0</v>
      </c>
      <c r="AE1343" s="19">
        <v>0</v>
      </c>
      <c r="AF1343" s="19">
        <v>0</v>
      </c>
      <c r="AG1343" s="19">
        <v>0</v>
      </c>
      <c r="AH1343" s="19">
        <v>0</v>
      </c>
      <c r="AI1343" s="19">
        <v>0</v>
      </c>
      <c r="AJ1343" s="19">
        <v>0</v>
      </c>
      <c r="AK1343" s="19">
        <v>0</v>
      </c>
      <c r="AL1343" s="19">
        <v>0</v>
      </c>
      <c r="AM1343" s="19">
        <v>0</v>
      </c>
      <c r="AN1343" s="19">
        <v>0</v>
      </c>
      <c r="AO1343" s="19">
        <v>0</v>
      </c>
      <c r="AP1343" s="19">
        <v>0</v>
      </c>
    </row>
    <row r="1344" spans="1:42" hidden="1">
      <c r="A1344" s="15" t="s">
        <v>1210</v>
      </c>
      <c r="B1344" s="16" t="s">
        <v>1211</v>
      </c>
      <c r="C1344" s="17" t="s">
        <v>212</v>
      </c>
      <c r="D1344" s="17" t="s">
        <v>1229</v>
      </c>
      <c r="E1344" s="17" t="s">
        <v>232</v>
      </c>
      <c r="F1344" s="18" t="s">
        <v>1271</v>
      </c>
      <c r="G1344" s="19">
        <v>15009769.328291299</v>
      </c>
      <c r="H1344" s="19">
        <v>14504589.141359458</v>
      </c>
      <c r="I1344" s="19">
        <v>14809839.52031788</v>
      </c>
      <c r="J1344" s="19">
        <v>15707287.391952764</v>
      </c>
      <c r="K1344" s="19">
        <v>16580762.183817117</v>
      </c>
      <c r="L1344" s="19">
        <v>16988145.647630241</v>
      </c>
      <c r="M1344" s="19">
        <v>16824080.566957597</v>
      </c>
      <c r="N1344" s="19">
        <v>17050207.523948155</v>
      </c>
      <c r="O1344" s="19">
        <v>17161696.804103006</v>
      </c>
      <c r="P1344" s="19">
        <v>16913990.846432272</v>
      </c>
      <c r="Q1344" s="19">
        <v>16216871.566087754</v>
      </c>
      <c r="R1344" s="19">
        <v>14709219.134944884</v>
      </c>
      <c r="S1344" s="19">
        <v>14662932.701515971</v>
      </c>
      <c r="T1344" s="19">
        <v>15349157.799237177</v>
      </c>
      <c r="U1344" s="19">
        <v>16029194.990991827</v>
      </c>
      <c r="V1344" s="19">
        <v>17093745.103713423</v>
      </c>
      <c r="W1344" s="19">
        <v>17948223.917690318</v>
      </c>
      <c r="X1344" s="19">
        <v>18491681.561109275</v>
      </c>
      <c r="Y1344" s="19">
        <v>18259544.881575882</v>
      </c>
      <c r="Z1344" s="19">
        <v>18462997.910430431</v>
      </c>
      <c r="AA1344" s="19">
        <v>18714388.637256883</v>
      </c>
      <c r="AB1344" s="19">
        <v>18533730.5544382</v>
      </c>
      <c r="AC1344" s="19">
        <v>17871314.039207801</v>
      </c>
      <c r="AD1344" s="19">
        <v>16251504.86063865</v>
      </c>
      <c r="AE1344" s="19">
        <v>16159825.576361118</v>
      </c>
      <c r="AF1344" s="19">
        <v>16865616.798480894</v>
      </c>
      <c r="AG1344" s="19">
        <v>17867158.351138871</v>
      </c>
      <c r="AH1344" s="19">
        <v>19155692.974301822</v>
      </c>
      <c r="AI1344" s="19">
        <v>19718399.063342266</v>
      </c>
      <c r="AJ1344" s="19">
        <v>19787674.949892171</v>
      </c>
      <c r="AK1344" s="19">
        <v>19445776.427132003</v>
      </c>
      <c r="AL1344" s="19">
        <v>19711427.187775858</v>
      </c>
      <c r="AM1344" s="19">
        <v>20098708.179313485</v>
      </c>
      <c r="AN1344" s="19">
        <v>20265282.274164833</v>
      </c>
      <c r="AO1344" s="19">
        <v>19183859.189630687</v>
      </c>
      <c r="AP1344" s="19">
        <v>17635206.378838204</v>
      </c>
    </row>
    <row r="1345" spans="1:42" hidden="1">
      <c r="A1345" s="15" t="s">
        <v>1210</v>
      </c>
      <c r="B1345" s="16" t="s">
        <v>1211</v>
      </c>
      <c r="C1345" s="17" t="s">
        <v>212</v>
      </c>
      <c r="D1345" s="17" t="s">
        <v>1237</v>
      </c>
      <c r="E1345" s="17" t="s">
        <v>1272</v>
      </c>
      <c r="F1345" s="18" t="s">
        <v>1273</v>
      </c>
      <c r="G1345" s="19">
        <v>0</v>
      </c>
      <c r="H1345" s="19">
        <v>0</v>
      </c>
      <c r="I1345" s="19">
        <v>0</v>
      </c>
      <c r="J1345" s="19">
        <v>0</v>
      </c>
      <c r="K1345" s="19">
        <v>0</v>
      </c>
      <c r="L1345" s="19">
        <v>0</v>
      </c>
      <c r="M1345" s="19">
        <v>0</v>
      </c>
      <c r="N1345" s="19">
        <v>0</v>
      </c>
      <c r="O1345" s="19">
        <v>0</v>
      </c>
      <c r="P1345" s="19">
        <v>0</v>
      </c>
      <c r="Q1345" s="19">
        <v>0</v>
      </c>
      <c r="R1345" s="19">
        <v>0</v>
      </c>
      <c r="S1345" s="19">
        <v>0</v>
      </c>
      <c r="T1345" s="19">
        <v>0</v>
      </c>
      <c r="U1345" s="19">
        <v>0</v>
      </c>
      <c r="V1345" s="19">
        <v>0</v>
      </c>
      <c r="W1345" s="19">
        <v>0</v>
      </c>
      <c r="X1345" s="19">
        <v>0</v>
      </c>
      <c r="Y1345" s="19">
        <v>0</v>
      </c>
      <c r="Z1345" s="19">
        <v>0</v>
      </c>
      <c r="AA1345" s="19">
        <v>0</v>
      </c>
      <c r="AB1345" s="19">
        <v>0</v>
      </c>
      <c r="AC1345" s="19">
        <v>0</v>
      </c>
      <c r="AD1345" s="19">
        <v>0</v>
      </c>
      <c r="AE1345" s="19">
        <v>0</v>
      </c>
      <c r="AF1345" s="19">
        <v>0</v>
      </c>
      <c r="AG1345" s="19">
        <v>0</v>
      </c>
      <c r="AH1345" s="19">
        <v>0</v>
      </c>
      <c r="AI1345" s="19">
        <v>0</v>
      </c>
      <c r="AJ1345" s="19">
        <v>0</v>
      </c>
      <c r="AK1345" s="19">
        <v>0</v>
      </c>
      <c r="AL1345" s="19">
        <v>0</v>
      </c>
      <c r="AM1345" s="19">
        <v>0</v>
      </c>
      <c r="AN1345" s="19">
        <v>0</v>
      </c>
      <c r="AO1345" s="19">
        <v>0</v>
      </c>
      <c r="AP1345" s="19">
        <v>0</v>
      </c>
    </row>
    <row r="1346" spans="1:42" hidden="1">
      <c r="A1346" s="15" t="s">
        <v>1210</v>
      </c>
      <c r="B1346" s="16" t="s">
        <v>1211</v>
      </c>
      <c r="C1346" s="17" t="s">
        <v>212</v>
      </c>
      <c r="D1346" s="17" t="s">
        <v>1237</v>
      </c>
      <c r="E1346" s="17" t="s">
        <v>1238</v>
      </c>
      <c r="F1346" s="18" t="s">
        <v>1239</v>
      </c>
      <c r="G1346" s="19">
        <v>0</v>
      </c>
      <c r="H1346" s="19">
        <v>0</v>
      </c>
      <c r="I1346" s="19">
        <v>0</v>
      </c>
      <c r="J1346" s="19">
        <v>0</v>
      </c>
      <c r="K1346" s="19">
        <v>0</v>
      </c>
      <c r="L1346" s="19">
        <v>0</v>
      </c>
      <c r="M1346" s="19">
        <v>0</v>
      </c>
      <c r="N1346" s="19">
        <v>0</v>
      </c>
      <c r="O1346" s="19">
        <v>0</v>
      </c>
      <c r="P1346" s="19">
        <v>0</v>
      </c>
      <c r="Q1346" s="19">
        <v>0</v>
      </c>
      <c r="R1346" s="19">
        <v>0</v>
      </c>
      <c r="S1346" s="19">
        <v>0</v>
      </c>
      <c r="T1346" s="19">
        <v>0</v>
      </c>
      <c r="U1346" s="19">
        <v>0</v>
      </c>
      <c r="V1346" s="19">
        <v>0</v>
      </c>
      <c r="W1346" s="19">
        <v>0</v>
      </c>
      <c r="X1346" s="19">
        <v>0</v>
      </c>
      <c r="Y1346" s="19">
        <v>0</v>
      </c>
      <c r="Z1346" s="19">
        <v>0</v>
      </c>
      <c r="AA1346" s="19">
        <v>0</v>
      </c>
      <c r="AB1346" s="19">
        <v>0</v>
      </c>
      <c r="AC1346" s="19">
        <v>0</v>
      </c>
      <c r="AD1346" s="19">
        <v>0</v>
      </c>
      <c r="AE1346" s="19">
        <v>0</v>
      </c>
      <c r="AF1346" s="19">
        <v>0</v>
      </c>
      <c r="AG1346" s="19">
        <v>0</v>
      </c>
      <c r="AH1346" s="19">
        <v>0</v>
      </c>
      <c r="AI1346" s="19">
        <v>0</v>
      </c>
      <c r="AJ1346" s="19">
        <v>0</v>
      </c>
      <c r="AK1346" s="19">
        <v>0</v>
      </c>
      <c r="AL1346" s="19">
        <v>0</v>
      </c>
      <c r="AM1346" s="19">
        <v>0</v>
      </c>
      <c r="AN1346" s="19">
        <v>0</v>
      </c>
      <c r="AO1346" s="19">
        <v>0</v>
      </c>
      <c r="AP1346" s="19">
        <v>0</v>
      </c>
    </row>
    <row r="1347" spans="1:42" hidden="1">
      <c r="A1347" s="15" t="s">
        <v>1210</v>
      </c>
      <c r="B1347" s="16" t="s">
        <v>1211</v>
      </c>
      <c r="C1347" s="17" t="s">
        <v>212</v>
      </c>
      <c r="D1347" s="17" t="s">
        <v>1237</v>
      </c>
      <c r="E1347" s="17" t="s">
        <v>1240</v>
      </c>
      <c r="F1347" s="18" t="s">
        <v>1241</v>
      </c>
      <c r="G1347" s="19">
        <v>0</v>
      </c>
      <c r="H1347" s="19">
        <v>0</v>
      </c>
      <c r="I1347" s="19">
        <v>0</v>
      </c>
      <c r="J1347" s="19">
        <v>0</v>
      </c>
      <c r="K1347" s="19">
        <v>0</v>
      </c>
      <c r="L1347" s="19">
        <v>0</v>
      </c>
      <c r="M1347" s="19">
        <v>0</v>
      </c>
      <c r="N1347" s="19">
        <v>0</v>
      </c>
      <c r="O1347" s="19">
        <v>0</v>
      </c>
      <c r="P1347" s="19">
        <v>0</v>
      </c>
      <c r="Q1347" s="19">
        <v>0</v>
      </c>
      <c r="R1347" s="19">
        <v>0</v>
      </c>
      <c r="S1347" s="19">
        <v>0</v>
      </c>
      <c r="T1347" s="19">
        <v>0</v>
      </c>
      <c r="U1347" s="19">
        <v>0</v>
      </c>
      <c r="V1347" s="19">
        <v>0</v>
      </c>
      <c r="W1347" s="19">
        <v>0</v>
      </c>
      <c r="X1347" s="19">
        <v>0</v>
      </c>
      <c r="Y1347" s="19">
        <v>0</v>
      </c>
      <c r="Z1347" s="19">
        <v>0</v>
      </c>
      <c r="AA1347" s="19">
        <v>0</v>
      </c>
      <c r="AB1347" s="19">
        <v>0</v>
      </c>
      <c r="AC1347" s="19">
        <v>0</v>
      </c>
      <c r="AD1347" s="19">
        <v>0</v>
      </c>
      <c r="AE1347" s="19">
        <v>0</v>
      </c>
      <c r="AF1347" s="19">
        <v>0</v>
      </c>
      <c r="AG1347" s="19">
        <v>0</v>
      </c>
      <c r="AH1347" s="19">
        <v>0</v>
      </c>
      <c r="AI1347" s="19">
        <v>0</v>
      </c>
      <c r="AJ1347" s="19">
        <v>0</v>
      </c>
      <c r="AK1347" s="19">
        <v>0</v>
      </c>
      <c r="AL1347" s="19">
        <v>0</v>
      </c>
      <c r="AM1347" s="19">
        <v>0</v>
      </c>
      <c r="AN1347" s="19">
        <v>0</v>
      </c>
      <c r="AO1347" s="19">
        <v>0</v>
      </c>
      <c r="AP1347" s="19">
        <v>0</v>
      </c>
    </row>
    <row r="1348" spans="1:42" hidden="1">
      <c r="A1348" s="15" t="s">
        <v>1210</v>
      </c>
      <c r="B1348" s="16" t="s">
        <v>1211</v>
      </c>
      <c r="C1348" s="17" t="s">
        <v>212</v>
      </c>
      <c r="D1348" s="17" t="s">
        <v>1237</v>
      </c>
      <c r="E1348" s="17" t="s">
        <v>232</v>
      </c>
      <c r="F1348" s="18" t="s">
        <v>1274</v>
      </c>
      <c r="G1348" s="19">
        <v>6767907.199655314</v>
      </c>
      <c r="H1348" s="19">
        <v>6540121.3790021483</v>
      </c>
      <c r="I1348" s="19">
        <v>6677758.8198091956</v>
      </c>
      <c r="J1348" s="19">
        <v>7082418.19723914</v>
      </c>
      <c r="K1348" s="19">
        <v>7476268.109471526</v>
      </c>
      <c r="L1348" s="19">
        <v>7659957.3732741624</v>
      </c>
      <c r="M1348" s="19">
        <v>7585980.4042474944</v>
      </c>
      <c r="N1348" s="19">
        <v>7687941.0824418068</v>
      </c>
      <c r="O1348" s="19">
        <v>7738211.6152755339</v>
      </c>
      <c r="P1348" s="19">
        <v>7626520.9624979859</v>
      </c>
      <c r="Q1348" s="19">
        <v>7312189.7763704779</v>
      </c>
      <c r="R1348" s="19">
        <v>6632389.0732325995</v>
      </c>
      <c r="S1348" s="19">
        <v>6611518.5135858553</v>
      </c>
      <c r="T1348" s="19">
        <v>6920937.511164831</v>
      </c>
      <c r="U1348" s="19">
        <v>7227566.381032587</v>
      </c>
      <c r="V1348" s="19">
        <v>7707572.1835669503</v>
      </c>
      <c r="W1348" s="19">
        <v>8092856.8065735931</v>
      </c>
      <c r="X1348" s="19">
        <v>8337901.9379914515</v>
      </c>
      <c r="Y1348" s="19">
        <v>8233231.4750179583</v>
      </c>
      <c r="Z1348" s="19">
        <v>8324968.4756779484</v>
      </c>
      <c r="AA1348" s="19">
        <v>8438320.5914102104</v>
      </c>
      <c r="AB1348" s="19">
        <v>8356861.8352733459</v>
      </c>
      <c r="AC1348" s="19">
        <v>8058178.1310442425</v>
      </c>
      <c r="AD1348" s="19">
        <v>7327805.9339816757</v>
      </c>
      <c r="AE1348" s="19">
        <v>7286467.7312051905</v>
      </c>
      <c r="AF1348" s="19">
        <v>7604709.0971557358</v>
      </c>
      <c r="AG1348" s="19">
        <v>8056304.330682205</v>
      </c>
      <c r="AH1348" s="19">
        <v>8637304.781946443</v>
      </c>
      <c r="AI1348" s="19">
        <v>8891029.0403285604</v>
      </c>
      <c r="AJ1348" s="19">
        <v>8922265.5477717165</v>
      </c>
      <c r="AK1348" s="19">
        <v>8768103.4535296429</v>
      </c>
      <c r="AL1348" s="19">
        <v>8887885.4206093643</v>
      </c>
      <c r="AM1348" s="19">
        <v>9062510.4767038003</v>
      </c>
      <c r="AN1348" s="19">
        <v>9137618.7605929133</v>
      </c>
      <c r="AO1348" s="19">
        <v>8650004.9325844906</v>
      </c>
      <c r="AP1348" s="19">
        <v>7951717.1522271093</v>
      </c>
    </row>
    <row r="1349" spans="1:42" hidden="1">
      <c r="A1349" s="15" t="s">
        <v>1210</v>
      </c>
      <c r="B1349" s="16" t="s">
        <v>1211</v>
      </c>
      <c r="C1349" s="17" t="s">
        <v>212</v>
      </c>
      <c r="D1349" s="17" t="s">
        <v>1275</v>
      </c>
      <c r="E1349" s="17" t="s">
        <v>1276</v>
      </c>
      <c r="F1349" s="18" t="s">
        <v>1277</v>
      </c>
      <c r="G1349" s="19">
        <v>0</v>
      </c>
      <c r="H1349" s="19">
        <v>0</v>
      </c>
      <c r="I1349" s="19">
        <v>0</v>
      </c>
      <c r="J1349" s="19">
        <v>0</v>
      </c>
      <c r="K1349" s="19">
        <v>0</v>
      </c>
      <c r="L1349" s="19">
        <v>0</v>
      </c>
      <c r="M1349" s="19">
        <v>0</v>
      </c>
      <c r="N1349" s="19">
        <v>0</v>
      </c>
      <c r="O1349" s="19">
        <v>0</v>
      </c>
      <c r="P1349" s="19">
        <v>0</v>
      </c>
      <c r="Q1349" s="19">
        <v>0</v>
      </c>
      <c r="R1349" s="19">
        <v>0</v>
      </c>
      <c r="S1349" s="19">
        <v>0</v>
      </c>
      <c r="T1349" s="19">
        <v>0</v>
      </c>
      <c r="U1349" s="19">
        <v>0</v>
      </c>
      <c r="V1349" s="19">
        <v>0</v>
      </c>
      <c r="W1349" s="19">
        <v>0</v>
      </c>
      <c r="X1349" s="19">
        <v>0</v>
      </c>
      <c r="Y1349" s="19">
        <v>0</v>
      </c>
      <c r="Z1349" s="19">
        <v>0</v>
      </c>
      <c r="AA1349" s="19">
        <v>0</v>
      </c>
      <c r="AB1349" s="19">
        <v>0</v>
      </c>
      <c r="AC1349" s="19">
        <v>0</v>
      </c>
      <c r="AD1349" s="19">
        <v>0</v>
      </c>
      <c r="AE1349" s="19">
        <v>0</v>
      </c>
      <c r="AF1349" s="19">
        <v>0</v>
      </c>
      <c r="AG1349" s="19">
        <v>0</v>
      </c>
      <c r="AH1349" s="19">
        <v>0</v>
      </c>
      <c r="AI1349" s="19">
        <v>0</v>
      </c>
      <c r="AJ1349" s="19">
        <v>0</v>
      </c>
      <c r="AK1349" s="19">
        <v>0</v>
      </c>
      <c r="AL1349" s="19">
        <v>0</v>
      </c>
      <c r="AM1349" s="19">
        <v>0</v>
      </c>
      <c r="AN1349" s="19">
        <v>0</v>
      </c>
      <c r="AO1349" s="19">
        <v>0</v>
      </c>
      <c r="AP1349" s="19">
        <v>0</v>
      </c>
    </row>
    <row r="1350" spans="1:42" hidden="1">
      <c r="A1350" s="15" t="s">
        <v>1210</v>
      </c>
      <c r="B1350" s="16" t="s">
        <v>1211</v>
      </c>
      <c r="C1350" s="17" t="s">
        <v>212</v>
      </c>
      <c r="D1350" s="17" t="s">
        <v>1275</v>
      </c>
      <c r="E1350" s="17" t="s">
        <v>1278</v>
      </c>
      <c r="F1350" s="18" t="s">
        <v>1279</v>
      </c>
      <c r="G1350" s="19">
        <v>0</v>
      </c>
      <c r="H1350" s="19">
        <v>0</v>
      </c>
      <c r="I1350" s="19">
        <v>0</v>
      </c>
      <c r="J1350" s="19">
        <v>0</v>
      </c>
      <c r="K1350" s="19">
        <v>0</v>
      </c>
      <c r="L1350" s="19">
        <v>0</v>
      </c>
      <c r="M1350" s="19">
        <v>0</v>
      </c>
      <c r="N1350" s="19">
        <v>0</v>
      </c>
      <c r="O1350" s="19">
        <v>0</v>
      </c>
      <c r="P1350" s="19">
        <v>0</v>
      </c>
      <c r="Q1350" s="19">
        <v>0</v>
      </c>
      <c r="R1350" s="19">
        <v>0</v>
      </c>
      <c r="S1350" s="19">
        <v>0</v>
      </c>
      <c r="T1350" s="19">
        <v>0</v>
      </c>
      <c r="U1350" s="19">
        <v>0</v>
      </c>
      <c r="V1350" s="19">
        <v>0</v>
      </c>
      <c r="W1350" s="19">
        <v>0</v>
      </c>
      <c r="X1350" s="19">
        <v>0</v>
      </c>
      <c r="Y1350" s="19">
        <v>0</v>
      </c>
      <c r="Z1350" s="19">
        <v>0</v>
      </c>
      <c r="AA1350" s="19">
        <v>0</v>
      </c>
      <c r="AB1350" s="19">
        <v>0</v>
      </c>
      <c r="AC1350" s="19">
        <v>0</v>
      </c>
      <c r="AD1350" s="19">
        <v>0</v>
      </c>
      <c r="AE1350" s="19">
        <v>0</v>
      </c>
      <c r="AF1350" s="19">
        <v>0</v>
      </c>
      <c r="AG1350" s="19">
        <v>0</v>
      </c>
      <c r="AH1350" s="19">
        <v>0</v>
      </c>
      <c r="AI1350" s="19">
        <v>0</v>
      </c>
      <c r="AJ1350" s="19">
        <v>0</v>
      </c>
      <c r="AK1350" s="19">
        <v>0</v>
      </c>
      <c r="AL1350" s="19">
        <v>0</v>
      </c>
      <c r="AM1350" s="19">
        <v>0</v>
      </c>
      <c r="AN1350" s="19">
        <v>0</v>
      </c>
      <c r="AO1350" s="19">
        <v>0</v>
      </c>
      <c r="AP1350" s="19">
        <v>0</v>
      </c>
    </row>
    <row r="1351" spans="1:42" hidden="1">
      <c r="A1351" s="15" t="s">
        <v>1210</v>
      </c>
      <c r="B1351" s="16" t="s">
        <v>1211</v>
      </c>
      <c r="C1351" s="17" t="s">
        <v>212</v>
      </c>
      <c r="D1351" s="17" t="s">
        <v>1275</v>
      </c>
      <c r="E1351" s="17" t="s">
        <v>1278</v>
      </c>
      <c r="F1351" s="18" t="s">
        <v>1280</v>
      </c>
      <c r="G1351" s="19">
        <v>0</v>
      </c>
      <c r="H1351" s="19">
        <v>0</v>
      </c>
      <c r="I1351" s="19">
        <v>0</v>
      </c>
      <c r="J1351" s="19">
        <v>0</v>
      </c>
      <c r="K1351" s="19">
        <v>0</v>
      </c>
      <c r="L1351" s="19">
        <v>0</v>
      </c>
      <c r="M1351" s="19">
        <v>0</v>
      </c>
      <c r="N1351" s="19">
        <v>0</v>
      </c>
      <c r="O1351" s="19">
        <v>0</v>
      </c>
      <c r="P1351" s="19">
        <v>0</v>
      </c>
      <c r="Q1351" s="19">
        <v>0</v>
      </c>
      <c r="R1351" s="19">
        <v>0</v>
      </c>
      <c r="S1351" s="19">
        <v>0</v>
      </c>
      <c r="T1351" s="19">
        <v>0</v>
      </c>
      <c r="U1351" s="19">
        <v>0</v>
      </c>
      <c r="V1351" s="19">
        <v>0</v>
      </c>
      <c r="W1351" s="19">
        <v>0</v>
      </c>
      <c r="X1351" s="19">
        <v>0</v>
      </c>
      <c r="Y1351" s="19">
        <v>0</v>
      </c>
      <c r="Z1351" s="19">
        <v>0</v>
      </c>
      <c r="AA1351" s="19">
        <v>0</v>
      </c>
      <c r="AB1351" s="19">
        <v>0</v>
      </c>
      <c r="AC1351" s="19">
        <v>0</v>
      </c>
      <c r="AD1351" s="19">
        <v>0</v>
      </c>
      <c r="AE1351" s="19">
        <v>0</v>
      </c>
      <c r="AF1351" s="19">
        <v>0</v>
      </c>
      <c r="AG1351" s="19">
        <v>0</v>
      </c>
      <c r="AH1351" s="19">
        <v>0</v>
      </c>
      <c r="AI1351" s="19">
        <v>0</v>
      </c>
      <c r="AJ1351" s="19">
        <v>0</v>
      </c>
      <c r="AK1351" s="19">
        <v>0</v>
      </c>
      <c r="AL1351" s="19">
        <v>0</v>
      </c>
      <c r="AM1351" s="19">
        <v>0</v>
      </c>
      <c r="AN1351" s="19">
        <v>0</v>
      </c>
      <c r="AO1351" s="19">
        <v>0</v>
      </c>
      <c r="AP1351" s="19">
        <v>0</v>
      </c>
    </row>
    <row r="1352" spans="1:42" hidden="1">
      <c r="A1352" s="15" t="s">
        <v>1210</v>
      </c>
      <c r="B1352" s="16" t="s">
        <v>1211</v>
      </c>
      <c r="C1352" s="17" t="s">
        <v>212</v>
      </c>
      <c r="D1352" s="17" t="s">
        <v>1275</v>
      </c>
      <c r="E1352" s="17" t="s">
        <v>1278</v>
      </c>
      <c r="F1352" s="18" t="s">
        <v>1281</v>
      </c>
      <c r="G1352" s="19">
        <v>0</v>
      </c>
      <c r="H1352" s="19">
        <v>0</v>
      </c>
      <c r="I1352" s="19">
        <v>0</v>
      </c>
      <c r="J1352" s="19">
        <v>0</v>
      </c>
      <c r="K1352" s="19">
        <v>0</v>
      </c>
      <c r="L1352" s="19">
        <v>0</v>
      </c>
      <c r="M1352" s="19">
        <v>0</v>
      </c>
      <c r="N1352" s="19">
        <v>0</v>
      </c>
      <c r="O1352" s="19">
        <v>0</v>
      </c>
      <c r="P1352" s="19">
        <v>0</v>
      </c>
      <c r="Q1352" s="19">
        <v>0</v>
      </c>
      <c r="R1352" s="19">
        <v>0</v>
      </c>
      <c r="S1352" s="19">
        <v>0</v>
      </c>
      <c r="T1352" s="19">
        <v>0</v>
      </c>
      <c r="U1352" s="19">
        <v>0</v>
      </c>
      <c r="V1352" s="19">
        <v>0</v>
      </c>
      <c r="W1352" s="19">
        <v>0</v>
      </c>
      <c r="X1352" s="19">
        <v>0</v>
      </c>
      <c r="Y1352" s="19">
        <v>0</v>
      </c>
      <c r="Z1352" s="19">
        <v>0</v>
      </c>
      <c r="AA1352" s="19">
        <v>0</v>
      </c>
      <c r="AB1352" s="19">
        <v>0</v>
      </c>
      <c r="AC1352" s="19">
        <v>0</v>
      </c>
      <c r="AD1352" s="19">
        <v>0</v>
      </c>
      <c r="AE1352" s="19">
        <v>0</v>
      </c>
      <c r="AF1352" s="19">
        <v>0</v>
      </c>
      <c r="AG1352" s="19">
        <v>0</v>
      </c>
      <c r="AH1352" s="19">
        <v>0</v>
      </c>
      <c r="AI1352" s="19">
        <v>0</v>
      </c>
      <c r="AJ1352" s="19">
        <v>0</v>
      </c>
      <c r="AK1352" s="19">
        <v>0</v>
      </c>
      <c r="AL1352" s="19">
        <v>0</v>
      </c>
      <c r="AM1352" s="19">
        <v>0</v>
      </c>
      <c r="AN1352" s="19">
        <v>0</v>
      </c>
      <c r="AO1352" s="19">
        <v>0</v>
      </c>
      <c r="AP1352" s="19">
        <v>0</v>
      </c>
    </row>
    <row r="1353" spans="1:42" hidden="1">
      <c r="A1353" s="15" t="s">
        <v>1210</v>
      </c>
      <c r="B1353" s="16" t="s">
        <v>1211</v>
      </c>
      <c r="C1353" s="17" t="s">
        <v>212</v>
      </c>
      <c r="D1353" s="17" t="s">
        <v>1275</v>
      </c>
      <c r="E1353" s="17" t="s">
        <v>1282</v>
      </c>
      <c r="F1353" s="18" t="s">
        <v>1283</v>
      </c>
      <c r="G1353" s="19">
        <v>0</v>
      </c>
      <c r="H1353" s="19">
        <v>0</v>
      </c>
      <c r="I1353" s="19">
        <v>0</v>
      </c>
      <c r="J1353" s="19">
        <v>0</v>
      </c>
      <c r="K1353" s="19">
        <v>0</v>
      </c>
      <c r="L1353" s="19">
        <v>0</v>
      </c>
      <c r="M1353" s="19">
        <v>0</v>
      </c>
      <c r="N1353" s="19">
        <v>0</v>
      </c>
      <c r="O1353" s="19">
        <v>0</v>
      </c>
      <c r="P1353" s="19">
        <v>0</v>
      </c>
      <c r="Q1353" s="19">
        <v>0</v>
      </c>
      <c r="R1353" s="19">
        <v>0</v>
      </c>
      <c r="S1353" s="19">
        <v>0</v>
      </c>
      <c r="T1353" s="19">
        <v>0</v>
      </c>
      <c r="U1353" s="19">
        <v>0</v>
      </c>
      <c r="V1353" s="19">
        <v>0</v>
      </c>
      <c r="W1353" s="19">
        <v>0</v>
      </c>
      <c r="X1353" s="19">
        <v>0</v>
      </c>
      <c r="Y1353" s="19">
        <v>0</v>
      </c>
      <c r="Z1353" s="19">
        <v>0</v>
      </c>
      <c r="AA1353" s="19">
        <v>0</v>
      </c>
      <c r="AB1353" s="19">
        <v>0</v>
      </c>
      <c r="AC1353" s="19">
        <v>0</v>
      </c>
      <c r="AD1353" s="19">
        <v>0</v>
      </c>
      <c r="AE1353" s="19">
        <v>0</v>
      </c>
      <c r="AF1353" s="19">
        <v>0</v>
      </c>
      <c r="AG1353" s="19">
        <v>0</v>
      </c>
      <c r="AH1353" s="19">
        <v>0</v>
      </c>
      <c r="AI1353" s="19">
        <v>0</v>
      </c>
      <c r="AJ1353" s="19">
        <v>0</v>
      </c>
      <c r="AK1353" s="19">
        <v>0</v>
      </c>
      <c r="AL1353" s="19">
        <v>0</v>
      </c>
      <c r="AM1353" s="19">
        <v>0</v>
      </c>
      <c r="AN1353" s="19">
        <v>0</v>
      </c>
      <c r="AO1353" s="19">
        <v>0</v>
      </c>
      <c r="AP1353" s="19">
        <v>0</v>
      </c>
    </row>
    <row r="1354" spans="1:42" hidden="1">
      <c r="A1354" s="15" t="s">
        <v>1210</v>
      </c>
      <c r="B1354" s="16" t="s">
        <v>1211</v>
      </c>
      <c r="C1354" s="17" t="s">
        <v>212</v>
      </c>
      <c r="D1354" s="17" t="s">
        <v>1275</v>
      </c>
      <c r="E1354" s="17" t="s">
        <v>1284</v>
      </c>
      <c r="F1354" s="18" t="s">
        <v>1285</v>
      </c>
      <c r="G1354" s="19">
        <v>0</v>
      </c>
      <c r="H1354" s="19">
        <v>0</v>
      </c>
      <c r="I1354" s="19">
        <v>0</v>
      </c>
      <c r="J1354" s="19">
        <v>0</v>
      </c>
      <c r="K1354" s="19">
        <v>0</v>
      </c>
      <c r="L1354" s="19">
        <v>0</v>
      </c>
      <c r="M1354" s="19">
        <v>0</v>
      </c>
      <c r="N1354" s="19">
        <v>0</v>
      </c>
      <c r="O1354" s="19">
        <v>0</v>
      </c>
      <c r="P1354" s="19">
        <v>0</v>
      </c>
      <c r="Q1354" s="19">
        <v>0</v>
      </c>
      <c r="R1354" s="19">
        <v>0</v>
      </c>
      <c r="S1354" s="19">
        <v>0</v>
      </c>
      <c r="T1354" s="19">
        <v>0</v>
      </c>
      <c r="U1354" s="19">
        <v>0</v>
      </c>
      <c r="V1354" s="19">
        <v>0</v>
      </c>
      <c r="W1354" s="19">
        <v>0</v>
      </c>
      <c r="X1354" s="19">
        <v>0</v>
      </c>
      <c r="Y1354" s="19">
        <v>0</v>
      </c>
      <c r="Z1354" s="19">
        <v>0</v>
      </c>
      <c r="AA1354" s="19">
        <v>0</v>
      </c>
      <c r="AB1354" s="19">
        <v>0</v>
      </c>
      <c r="AC1354" s="19">
        <v>0</v>
      </c>
      <c r="AD1354" s="19">
        <v>0</v>
      </c>
      <c r="AE1354" s="19">
        <v>0</v>
      </c>
      <c r="AF1354" s="19">
        <v>0</v>
      </c>
      <c r="AG1354" s="19">
        <v>0</v>
      </c>
      <c r="AH1354" s="19">
        <v>0</v>
      </c>
      <c r="AI1354" s="19">
        <v>0</v>
      </c>
      <c r="AJ1354" s="19">
        <v>0</v>
      </c>
      <c r="AK1354" s="19">
        <v>0</v>
      </c>
      <c r="AL1354" s="19">
        <v>0</v>
      </c>
      <c r="AM1354" s="19">
        <v>0</v>
      </c>
      <c r="AN1354" s="19">
        <v>0</v>
      </c>
      <c r="AO1354" s="19">
        <v>0</v>
      </c>
      <c r="AP1354" s="19">
        <v>0</v>
      </c>
    </row>
    <row r="1355" spans="1:42" hidden="1">
      <c r="A1355" s="15" t="s">
        <v>1210</v>
      </c>
      <c r="B1355" s="16" t="s">
        <v>1211</v>
      </c>
      <c r="C1355" s="17" t="s">
        <v>212</v>
      </c>
      <c r="D1355" s="17" t="s">
        <v>1275</v>
      </c>
      <c r="E1355" s="17" t="s">
        <v>1284</v>
      </c>
      <c r="F1355" s="18" t="s">
        <v>1286</v>
      </c>
      <c r="G1355" s="19">
        <v>0</v>
      </c>
      <c r="H1355" s="19">
        <v>0</v>
      </c>
      <c r="I1355" s="19">
        <v>0</v>
      </c>
      <c r="J1355" s="19">
        <v>0</v>
      </c>
      <c r="K1355" s="19">
        <v>0</v>
      </c>
      <c r="L1355" s="19">
        <v>0</v>
      </c>
      <c r="M1355" s="19">
        <v>0</v>
      </c>
      <c r="N1355" s="19">
        <v>0</v>
      </c>
      <c r="O1355" s="19">
        <v>0</v>
      </c>
      <c r="P1355" s="19">
        <v>0</v>
      </c>
      <c r="Q1355" s="19">
        <v>0</v>
      </c>
      <c r="R1355" s="19">
        <v>0</v>
      </c>
      <c r="S1355" s="19">
        <v>0</v>
      </c>
      <c r="T1355" s="19">
        <v>0</v>
      </c>
      <c r="U1355" s="19">
        <v>0</v>
      </c>
      <c r="V1355" s="19">
        <v>0</v>
      </c>
      <c r="W1355" s="19">
        <v>0</v>
      </c>
      <c r="X1355" s="19">
        <v>0</v>
      </c>
      <c r="Y1355" s="19">
        <v>0</v>
      </c>
      <c r="Z1355" s="19">
        <v>0</v>
      </c>
      <c r="AA1355" s="19">
        <v>0</v>
      </c>
      <c r="AB1355" s="19">
        <v>0</v>
      </c>
      <c r="AC1355" s="19">
        <v>0</v>
      </c>
      <c r="AD1355" s="19">
        <v>0</v>
      </c>
      <c r="AE1355" s="19">
        <v>0</v>
      </c>
      <c r="AF1355" s="19">
        <v>0</v>
      </c>
      <c r="AG1355" s="19">
        <v>0</v>
      </c>
      <c r="AH1355" s="19">
        <v>0</v>
      </c>
      <c r="AI1355" s="19">
        <v>0</v>
      </c>
      <c r="AJ1355" s="19">
        <v>0</v>
      </c>
      <c r="AK1355" s="19">
        <v>0</v>
      </c>
      <c r="AL1355" s="19">
        <v>0</v>
      </c>
      <c r="AM1355" s="19">
        <v>0</v>
      </c>
      <c r="AN1355" s="19">
        <v>0</v>
      </c>
      <c r="AO1355" s="19">
        <v>0</v>
      </c>
      <c r="AP1355" s="19">
        <v>0</v>
      </c>
    </row>
    <row r="1356" spans="1:42" hidden="1">
      <c r="A1356" s="15" t="s">
        <v>1210</v>
      </c>
      <c r="B1356" s="16" t="s">
        <v>1211</v>
      </c>
      <c r="C1356" s="17" t="s">
        <v>212</v>
      </c>
      <c r="D1356" s="17" t="s">
        <v>1275</v>
      </c>
      <c r="E1356" s="17" t="s">
        <v>232</v>
      </c>
      <c r="F1356" s="18" t="s">
        <v>1287</v>
      </c>
      <c r="G1356" s="19">
        <v>370855.05037719634</v>
      </c>
      <c r="H1356" s="19">
        <v>358373.27137203433</v>
      </c>
      <c r="I1356" s="19">
        <v>365915.26899973425</v>
      </c>
      <c r="J1356" s="19">
        <v>388089.03252444987</v>
      </c>
      <c r="K1356" s="19">
        <v>409670.47930454672</v>
      </c>
      <c r="L1356" s="19">
        <v>419735.93811945955</v>
      </c>
      <c r="M1356" s="19">
        <v>415682.28729863651</v>
      </c>
      <c r="N1356" s="19">
        <v>421269.33678568801</v>
      </c>
      <c r="O1356" s="19">
        <v>424023.9669005163</v>
      </c>
      <c r="P1356" s="19">
        <v>417903.75256533874</v>
      </c>
      <c r="Q1356" s="19">
        <v>400679.62338809884</v>
      </c>
      <c r="R1356" s="19">
        <v>363429.18295335188</v>
      </c>
      <c r="S1356" s="19">
        <v>362285.55727692653</v>
      </c>
      <c r="T1356" s="19">
        <v>379240.51758439955</v>
      </c>
      <c r="U1356" s="19">
        <v>396042.58972092328</v>
      </c>
      <c r="V1356" s="19">
        <v>422345.0449450874</v>
      </c>
      <c r="W1356" s="19">
        <v>443457.14711486205</v>
      </c>
      <c r="X1356" s="19">
        <v>456884.6693718594</v>
      </c>
      <c r="Y1356" s="19">
        <v>451149.13419474743</v>
      </c>
      <c r="Z1356" s="19">
        <v>456175.96582786553</v>
      </c>
      <c r="AA1356" s="19">
        <v>462387.22188533418</v>
      </c>
      <c r="AB1356" s="19">
        <v>457923.59816538257</v>
      </c>
      <c r="AC1356" s="19">
        <v>441556.89027311513</v>
      </c>
      <c r="AD1356" s="19">
        <v>401535.32822369435</v>
      </c>
      <c r="AE1356" s="19">
        <v>399270.15513237921</v>
      </c>
      <c r="AF1356" s="19">
        <v>416708.54698971781</v>
      </c>
      <c r="AG1356" s="19">
        <v>441454.21328491741</v>
      </c>
      <c r="AH1356" s="19">
        <v>473290.78333034558</v>
      </c>
      <c r="AI1356" s="19">
        <v>487193.88806396414</v>
      </c>
      <c r="AJ1356" s="19">
        <v>488905.52745258046</v>
      </c>
      <c r="AK1356" s="19">
        <v>480458.04294373497</v>
      </c>
      <c r="AL1356" s="19">
        <v>487021.62990277121</v>
      </c>
      <c r="AM1356" s="19">
        <v>496590.40531067172</v>
      </c>
      <c r="AN1356" s="19">
        <v>500706.04779567325</v>
      </c>
      <c r="AO1356" s="19">
        <v>473986.70229993592</v>
      </c>
      <c r="AP1356" s="19">
        <v>435723.24177621596</v>
      </c>
    </row>
    <row r="1357" spans="1:42" hidden="1">
      <c r="A1357" s="15" t="s">
        <v>1210</v>
      </c>
      <c r="B1357" s="16" t="s">
        <v>1211</v>
      </c>
      <c r="C1357" s="17" t="s">
        <v>212</v>
      </c>
      <c r="D1357" s="17" t="s">
        <v>224</v>
      </c>
      <c r="E1357" s="17" t="s">
        <v>232</v>
      </c>
      <c r="F1357" s="18" t="s">
        <v>1288</v>
      </c>
      <c r="G1357" s="19">
        <v>0</v>
      </c>
      <c r="H1357" s="19">
        <v>0</v>
      </c>
      <c r="I1357" s="19">
        <v>0</v>
      </c>
      <c r="J1357" s="19">
        <v>0</v>
      </c>
      <c r="K1357" s="19">
        <v>0</v>
      </c>
      <c r="L1357" s="19">
        <v>0</v>
      </c>
      <c r="M1357" s="19">
        <v>0</v>
      </c>
      <c r="N1357" s="19">
        <v>1275.101735854809</v>
      </c>
      <c r="O1357" s="19">
        <v>670.27676560347004</v>
      </c>
      <c r="P1357" s="19">
        <v>352.34125236812145</v>
      </c>
      <c r="Q1357" s="19">
        <v>185.21357816806528</v>
      </c>
      <c r="R1357" s="19">
        <v>97.360355357928938</v>
      </c>
      <c r="S1357" s="19">
        <v>51.178962628867282</v>
      </c>
      <c r="T1357" s="19">
        <v>26.903005911776201</v>
      </c>
      <c r="U1357" s="19">
        <v>14.141977287379108</v>
      </c>
      <c r="V1357" s="19">
        <v>7.4339470560500782</v>
      </c>
      <c r="W1357" s="19">
        <v>3.9077681790279177</v>
      </c>
      <c r="X1357" s="19">
        <v>2.0541782213252686</v>
      </c>
      <c r="Y1357" s="19">
        <v>1.0798102578379427</v>
      </c>
      <c r="Z1357" s="19">
        <v>1313.9244463773334</v>
      </c>
      <c r="AA1357" s="19">
        <v>690.68451826294915</v>
      </c>
      <c r="AB1357" s="19">
        <v>363.06890025784941</v>
      </c>
      <c r="AC1357" s="19">
        <v>190.85273065909325</v>
      </c>
      <c r="AD1357" s="19">
        <v>100.32466227254312</v>
      </c>
      <c r="AE1357" s="19">
        <v>52.737195980068563</v>
      </c>
      <c r="AF1357" s="19">
        <v>27.722115149360654</v>
      </c>
      <c r="AG1357" s="19">
        <v>14.572554609176862</v>
      </c>
      <c r="AH1357" s="19">
        <v>7.6602866229108555</v>
      </c>
      <c r="AI1357" s="19">
        <v>4.0267470405081962</v>
      </c>
      <c r="AJ1357" s="19">
        <v>2.116721282953776</v>
      </c>
      <c r="AK1357" s="19">
        <v>1.1126869765188965</v>
      </c>
      <c r="AL1357" s="19">
        <v>1353.3399668150378</v>
      </c>
      <c r="AM1357" s="19">
        <v>711.40389053786078</v>
      </c>
      <c r="AN1357" s="19">
        <v>373.96035577332003</v>
      </c>
      <c r="AO1357" s="19">
        <v>196.57799113858724</v>
      </c>
      <c r="AP1357" s="19">
        <v>103.3342331707115</v>
      </c>
    </row>
    <row r="1358" spans="1:42" hidden="1">
      <c r="A1358" s="15" t="s">
        <v>1210</v>
      </c>
      <c r="B1358" s="16" t="s">
        <v>1211</v>
      </c>
      <c r="C1358" s="17" t="s">
        <v>212</v>
      </c>
      <c r="D1358" s="17" t="s">
        <v>1289</v>
      </c>
      <c r="E1358" s="17" t="s">
        <v>1290</v>
      </c>
      <c r="F1358" s="18" t="s">
        <v>1291</v>
      </c>
      <c r="G1358" s="19">
        <v>0</v>
      </c>
      <c r="H1358" s="19">
        <v>0</v>
      </c>
      <c r="I1358" s="19">
        <v>0</v>
      </c>
      <c r="J1358" s="19">
        <v>0</v>
      </c>
      <c r="K1358" s="19">
        <v>0</v>
      </c>
      <c r="L1358" s="19">
        <v>0</v>
      </c>
      <c r="M1358" s="19">
        <v>0</v>
      </c>
      <c r="N1358" s="19">
        <v>0</v>
      </c>
      <c r="O1358" s="19">
        <v>0</v>
      </c>
      <c r="P1358" s="19">
        <v>0</v>
      </c>
      <c r="Q1358" s="19">
        <v>0</v>
      </c>
      <c r="R1358" s="19">
        <v>0</v>
      </c>
      <c r="S1358" s="19">
        <v>0</v>
      </c>
      <c r="T1358" s="19">
        <v>0</v>
      </c>
      <c r="U1358" s="19">
        <v>0</v>
      </c>
      <c r="V1358" s="19">
        <v>0</v>
      </c>
      <c r="W1358" s="19">
        <v>0</v>
      </c>
      <c r="X1358" s="19">
        <v>0</v>
      </c>
      <c r="Y1358" s="19">
        <v>0</v>
      </c>
      <c r="Z1358" s="19">
        <v>0</v>
      </c>
      <c r="AA1358" s="19">
        <v>0</v>
      </c>
      <c r="AB1358" s="19">
        <v>0</v>
      </c>
      <c r="AC1358" s="19">
        <v>0</v>
      </c>
      <c r="AD1358" s="19">
        <v>0</v>
      </c>
      <c r="AE1358" s="19">
        <v>0</v>
      </c>
      <c r="AF1358" s="19">
        <v>0</v>
      </c>
      <c r="AG1358" s="19">
        <v>0</v>
      </c>
      <c r="AH1358" s="19">
        <v>0</v>
      </c>
      <c r="AI1358" s="19">
        <v>0</v>
      </c>
      <c r="AJ1358" s="19">
        <v>0</v>
      </c>
      <c r="AK1358" s="19">
        <v>0</v>
      </c>
      <c r="AL1358" s="19">
        <v>0</v>
      </c>
      <c r="AM1358" s="19">
        <v>0</v>
      </c>
      <c r="AN1358" s="19">
        <v>0</v>
      </c>
      <c r="AO1358" s="19">
        <v>0</v>
      </c>
      <c r="AP1358" s="19">
        <v>0</v>
      </c>
    </row>
    <row r="1359" spans="1:42" hidden="1">
      <c r="A1359" s="15" t="s">
        <v>1210</v>
      </c>
      <c r="B1359" s="16" t="s">
        <v>1211</v>
      </c>
      <c r="C1359" s="17" t="s">
        <v>212</v>
      </c>
      <c r="D1359" s="17" t="s">
        <v>1289</v>
      </c>
      <c r="E1359" s="17" t="s">
        <v>232</v>
      </c>
      <c r="F1359" s="18" t="s">
        <v>1292</v>
      </c>
      <c r="G1359" s="19">
        <v>2200510.0541630583</v>
      </c>
      <c r="H1359" s="19">
        <v>2126448.0178856449</v>
      </c>
      <c r="I1359" s="19">
        <v>2171199.3070789482</v>
      </c>
      <c r="J1359" s="19">
        <v>2302769.821017331</v>
      </c>
      <c r="K1359" s="19">
        <v>2430825.7570890794</v>
      </c>
      <c r="L1359" s="19">
        <v>2490550.2863882002</v>
      </c>
      <c r="M1359" s="19">
        <v>2466497.4943924719</v>
      </c>
      <c r="N1359" s="19">
        <v>2499648.8794332249</v>
      </c>
      <c r="O1359" s="19">
        <v>2515993.7863099622</v>
      </c>
      <c r="P1359" s="19">
        <v>2479678.8078177073</v>
      </c>
      <c r="Q1359" s="19">
        <v>2377477.5046665948</v>
      </c>
      <c r="R1359" s="19">
        <v>2156447.836565027</v>
      </c>
      <c r="S1359" s="19">
        <v>2149662.0052904743</v>
      </c>
      <c r="T1359" s="19">
        <v>2250266.1647500303</v>
      </c>
      <c r="U1359" s="19">
        <v>2349963.1450920543</v>
      </c>
      <c r="V1359" s="19">
        <v>2506031.7144996393</v>
      </c>
      <c r="W1359" s="19">
        <v>2631302.7416620245</v>
      </c>
      <c r="X1359" s="19">
        <v>2710976.4516437715</v>
      </c>
      <c r="Y1359" s="19">
        <v>2676944.0100998278</v>
      </c>
      <c r="Z1359" s="19">
        <v>2706771.2796435598</v>
      </c>
      <c r="AA1359" s="19">
        <v>2743626.4644106147</v>
      </c>
      <c r="AB1359" s="19">
        <v>2717141.0522158435</v>
      </c>
      <c r="AC1359" s="19">
        <v>2620027.3544682912</v>
      </c>
      <c r="AD1359" s="19">
        <v>2382554.9253251762</v>
      </c>
      <c r="AE1359" s="19">
        <v>2369114.2666182551</v>
      </c>
      <c r="AF1359" s="19">
        <v>2472586.9214236336</v>
      </c>
      <c r="AG1359" s="19">
        <v>2619418.1090376833</v>
      </c>
      <c r="AH1359" s="19">
        <v>2808323.9697068916</v>
      </c>
      <c r="AI1359" s="19">
        <v>2890819.6016776357</v>
      </c>
      <c r="AJ1359" s="19">
        <v>2900975.806048918</v>
      </c>
      <c r="AK1359" s="19">
        <v>2850851.7088438408</v>
      </c>
      <c r="AL1359" s="19">
        <v>2889797.4885495277</v>
      </c>
      <c r="AM1359" s="19">
        <v>2946574.8911214974</v>
      </c>
      <c r="AN1359" s="19">
        <v>2970995.5176125593</v>
      </c>
      <c r="AO1359" s="19">
        <v>2812453.2830003491</v>
      </c>
      <c r="AP1359" s="19">
        <v>2585412.7465323163</v>
      </c>
    </row>
    <row r="1360" spans="1:42" hidden="1">
      <c r="A1360" s="15" t="s">
        <v>1293</v>
      </c>
      <c r="B1360" s="16" t="s">
        <v>1211</v>
      </c>
      <c r="C1360" s="17" t="s">
        <v>200</v>
      </c>
      <c r="D1360" s="17" t="s">
        <v>1294</v>
      </c>
      <c r="E1360" s="17" t="s">
        <v>1295</v>
      </c>
      <c r="F1360" s="18" t="s">
        <v>1296</v>
      </c>
      <c r="G1360" s="19">
        <v>0</v>
      </c>
      <c r="H1360" s="19">
        <v>0</v>
      </c>
      <c r="I1360" s="19">
        <v>0</v>
      </c>
      <c r="J1360" s="19">
        <v>0</v>
      </c>
      <c r="K1360" s="19">
        <v>0</v>
      </c>
      <c r="L1360" s="19">
        <v>0</v>
      </c>
      <c r="M1360" s="19">
        <v>0</v>
      </c>
      <c r="N1360" s="19">
        <v>0</v>
      </c>
      <c r="O1360" s="19">
        <v>0</v>
      </c>
      <c r="P1360" s="19">
        <v>0</v>
      </c>
      <c r="Q1360" s="19">
        <v>0</v>
      </c>
      <c r="R1360" s="19">
        <v>0</v>
      </c>
      <c r="S1360" s="19">
        <v>0</v>
      </c>
      <c r="T1360" s="19">
        <v>0</v>
      </c>
      <c r="U1360" s="19">
        <v>0</v>
      </c>
      <c r="V1360" s="19">
        <v>0</v>
      </c>
      <c r="W1360" s="19">
        <v>0</v>
      </c>
      <c r="X1360" s="19">
        <v>0</v>
      </c>
      <c r="Y1360" s="19">
        <v>0</v>
      </c>
      <c r="Z1360" s="19">
        <v>0</v>
      </c>
      <c r="AA1360" s="19">
        <v>0</v>
      </c>
      <c r="AB1360" s="19">
        <v>0</v>
      </c>
      <c r="AC1360" s="19">
        <v>0</v>
      </c>
      <c r="AD1360" s="19">
        <v>0</v>
      </c>
      <c r="AE1360" s="19">
        <v>0</v>
      </c>
      <c r="AF1360" s="19">
        <v>0</v>
      </c>
      <c r="AG1360" s="19">
        <v>0</v>
      </c>
      <c r="AH1360" s="19">
        <v>0</v>
      </c>
      <c r="AI1360" s="19">
        <v>0</v>
      </c>
      <c r="AJ1360" s="19">
        <v>0</v>
      </c>
      <c r="AK1360" s="19">
        <v>0</v>
      </c>
      <c r="AL1360" s="19">
        <v>0</v>
      </c>
      <c r="AM1360" s="19">
        <v>0</v>
      </c>
      <c r="AN1360" s="19">
        <v>0</v>
      </c>
      <c r="AO1360" s="19">
        <v>0</v>
      </c>
      <c r="AP1360" s="19">
        <v>0</v>
      </c>
    </row>
    <row r="1361" spans="1:42" hidden="1">
      <c r="A1361" s="15" t="s">
        <v>1293</v>
      </c>
      <c r="B1361" s="16" t="s">
        <v>1211</v>
      </c>
      <c r="C1361" s="17" t="s">
        <v>200</v>
      </c>
      <c r="D1361" s="17" t="s">
        <v>1294</v>
      </c>
      <c r="E1361" s="17" t="s">
        <v>1295</v>
      </c>
      <c r="F1361" s="18" t="s">
        <v>1297</v>
      </c>
      <c r="G1361" s="19">
        <v>0</v>
      </c>
      <c r="H1361" s="19">
        <v>0</v>
      </c>
      <c r="I1361" s="19">
        <v>0</v>
      </c>
      <c r="J1361" s="19">
        <v>0</v>
      </c>
      <c r="K1361" s="19">
        <v>0</v>
      </c>
      <c r="L1361" s="19">
        <v>0</v>
      </c>
      <c r="M1361" s="19">
        <v>0</v>
      </c>
      <c r="N1361" s="19">
        <v>0</v>
      </c>
      <c r="O1361" s="19">
        <v>0</v>
      </c>
      <c r="P1361" s="19">
        <v>0</v>
      </c>
      <c r="Q1361" s="19">
        <v>0</v>
      </c>
      <c r="R1361" s="19">
        <v>0</v>
      </c>
      <c r="S1361" s="19">
        <v>0</v>
      </c>
      <c r="T1361" s="19">
        <v>0</v>
      </c>
      <c r="U1361" s="19">
        <v>0</v>
      </c>
      <c r="V1361" s="19">
        <v>0</v>
      </c>
      <c r="W1361" s="19">
        <v>0</v>
      </c>
      <c r="X1361" s="19">
        <v>0</v>
      </c>
      <c r="Y1361" s="19">
        <v>0</v>
      </c>
      <c r="Z1361" s="19">
        <v>0</v>
      </c>
      <c r="AA1361" s="19">
        <v>0</v>
      </c>
      <c r="AB1361" s="19">
        <v>0</v>
      </c>
      <c r="AC1361" s="19">
        <v>0</v>
      </c>
      <c r="AD1361" s="19">
        <v>0</v>
      </c>
      <c r="AE1361" s="19">
        <v>0</v>
      </c>
      <c r="AF1361" s="19">
        <v>0</v>
      </c>
      <c r="AG1361" s="19">
        <v>0</v>
      </c>
      <c r="AH1361" s="19">
        <v>0</v>
      </c>
      <c r="AI1361" s="19">
        <v>0</v>
      </c>
      <c r="AJ1361" s="19">
        <v>0</v>
      </c>
      <c r="AK1361" s="19">
        <v>0</v>
      </c>
      <c r="AL1361" s="19">
        <v>0</v>
      </c>
      <c r="AM1361" s="19">
        <v>0</v>
      </c>
      <c r="AN1361" s="19">
        <v>0</v>
      </c>
      <c r="AO1361" s="19">
        <v>0</v>
      </c>
      <c r="AP1361" s="19">
        <v>0</v>
      </c>
    </row>
    <row r="1362" spans="1:42" hidden="1">
      <c r="A1362" s="15" t="s">
        <v>1293</v>
      </c>
      <c r="B1362" s="16" t="s">
        <v>1211</v>
      </c>
      <c r="C1362" s="17" t="s">
        <v>200</v>
      </c>
      <c r="D1362" s="17" t="s">
        <v>1298</v>
      </c>
      <c r="E1362" s="17" t="s">
        <v>1299</v>
      </c>
      <c r="F1362" s="18" t="s">
        <v>1300</v>
      </c>
      <c r="G1362" s="19">
        <v>0</v>
      </c>
      <c r="H1362" s="19">
        <v>0</v>
      </c>
      <c r="I1362" s="19">
        <v>0</v>
      </c>
      <c r="J1362" s="19">
        <v>0</v>
      </c>
      <c r="K1362" s="19">
        <v>0</v>
      </c>
      <c r="L1362" s="19">
        <v>0</v>
      </c>
      <c r="M1362" s="19">
        <v>0</v>
      </c>
      <c r="N1362" s="19">
        <v>0</v>
      </c>
      <c r="O1362" s="19">
        <v>0</v>
      </c>
      <c r="P1362" s="19">
        <v>0</v>
      </c>
      <c r="Q1362" s="19">
        <v>0</v>
      </c>
      <c r="R1362" s="19">
        <v>0</v>
      </c>
      <c r="S1362" s="19">
        <v>0</v>
      </c>
      <c r="T1362" s="19">
        <v>0</v>
      </c>
      <c r="U1362" s="19">
        <v>0</v>
      </c>
      <c r="V1362" s="19">
        <v>0</v>
      </c>
      <c r="W1362" s="19">
        <v>0</v>
      </c>
      <c r="X1362" s="19">
        <v>0</v>
      </c>
      <c r="Y1362" s="19">
        <v>0</v>
      </c>
      <c r="Z1362" s="19">
        <v>0</v>
      </c>
      <c r="AA1362" s="19">
        <v>0</v>
      </c>
      <c r="AB1362" s="19">
        <v>0</v>
      </c>
      <c r="AC1362" s="19">
        <v>0</v>
      </c>
      <c r="AD1362" s="19">
        <v>0</v>
      </c>
      <c r="AE1362" s="19">
        <v>0</v>
      </c>
      <c r="AF1362" s="19">
        <v>0</v>
      </c>
      <c r="AG1362" s="19">
        <v>0</v>
      </c>
      <c r="AH1362" s="19">
        <v>0</v>
      </c>
      <c r="AI1362" s="19">
        <v>0</v>
      </c>
      <c r="AJ1362" s="19">
        <v>0</v>
      </c>
      <c r="AK1362" s="19">
        <v>0</v>
      </c>
      <c r="AL1362" s="19">
        <v>0</v>
      </c>
      <c r="AM1362" s="19">
        <v>0</v>
      </c>
      <c r="AN1362" s="19">
        <v>0</v>
      </c>
      <c r="AO1362" s="19">
        <v>0</v>
      </c>
      <c r="AP1362" s="19">
        <v>0</v>
      </c>
    </row>
    <row r="1363" spans="1:42" hidden="1">
      <c r="A1363" s="15" t="s">
        <v>1293</v>
      </c>
      <c r="B1363" s="16" t="s">
        <v>1211</v>
      </c>
      <c r="C1363" s="17" t="s">
        <v>200</v>
      </c>
      <c r="D1363" s="17" t="s">
        <v>1298</v>
      </c>
      <c r="E1363" s="17" t="s">
        <v>1299</v>
      </c>
      <c r="F1363" s="18" t="s">
        <v>1301</v>
      </c>
      <c r="G1363" s="19">
        <v>0</v>
      </c>
      <c r="H1363" s="19">
        <v>0</v>
      </c>
      <c r="I1363" s="19">
        <v>0</v>
      </c>
      <c r="J1363" s="19">
        <v>0</v>
      </c>
      <c r="K1363" s="19">
        <v>0</v>
      </c>
      <c r="L1363" s="19">
        <v>0</v>
      </c>
      <c r="M1363" s="19">
        <v>0</v>
      </c>
      <c r="N1363" s="19">
        <v>0</v>
      </c>
      <c r="O1363" s="19">
        <v>0</v>
      </c>
      <c r="P1363" s="19">
        <v>0</v>
      </c>
      <c r="Q1363" s="19">
        <v>0</v>
      </c>
      <c r="R1363" s="19">
        <v>0</v>
      </c>
      <c r="S1363" s="19">
        <v>0</v>
      </c>
      <c r="T1363" s="19">
        <v>0</v>
      </c>
      <c r="U1363" s="19">
        <v>0</v>
      </c>
      <c r="V1363" s="19">
        <v>0</v>
      </c>
      <c r="W1363" s="19">
        <v>0</v>
      </c>
      <c r="X1363" s="19">
        <v>0</v>
      </c>
      <c r="Y1363" s="19">
        <v>0</v>
      </c>
      <c r="Z1363" s="19">
        <v>0</v>
      </c>
      <c r="AA1363" s="19">
        <v>0</v>
      </c>
      <c r="AB1363" s="19">
        <v>0</v>
      </c>
      <c r="AC1363" s="19">
        <v>0</v>
      </c>
      <c r="AD1363" s="19">
        <v>0</v>
      </c>
      <c r="AE1363" s="19">
        <v>0</v>
      </c>
      <c r="AF1363" s="19">
        <v>0</v>
      </c>
      <c r="AG1363" s="19">
        <v>0</v>
      </c>
      <c r="AH1363" s="19">
        <v>0</v>
      </c>
      <c r="AI1363" s="19">
        <v>0</v>
      </c>
      <c r="AJ1363" s="19">
        <v>0</v>
      </c>
      <c r="AK1363" s="19">
        <v>0</v>
      </c>
      <c r="AL1363" s="19">
        <v>0</v>
      </c>
      <c r="AM1363" s="19">
        <v>0</v>
      </c>
      <c r="AN1363" s="19">
        <v>0</v>
      </c>
      <c r="AO1363" s="19">
        <v>0</v>
      </c>
      <c r="AP1363" s="19">
        <v>0</v>
      </c>
    </row>
    <row r="1364" spans="1:42" hidden="1">
      <c r="A1364" s="15" t="s">
        <v>1293</v>
      </c>
      <c r="B1364" s="16" t="s">
        <v>1211</v>
      </c>
      <c r="C1364" s="17" t="s">
        <v>211</v>
      </c>
      <c r="D1364" s="17" t="s">
        <v>1294</v>
      </c>
      <c r="E1364" s="17" t="s">
        <v>1295</v>
      </c>
      <c r="F1364" s="18" t="s">
        <v>1296</v>
      </c>
      <c r="G1364" s="19">
        <v>0</v>
      </c>
      <c r="H1364" s="19">
        <v>0</v>
      </c>
      <c r="I1364" s="19">
        <v>0</v>
      </c>
      <c r="J1364" s="19">
        <v>0</v>
      </c>
      <c r="K1364" s="19">
        <v>0</v>
      </c>
      <c r="L1364" s="19">
        <v>0</v>
      </c>
      <c r="M1364" s="19">
        <v>0</v>
      </c>
      <c r="N1364" s="19">
        <v>0</v>
      </c>
      <c r="O1364" s="19">
        <v>0</v>
      </c>
      <c r="P1364" s="19">
        <v>0</v>
      </c>
      <c r="Q1364" s="19">
        <v>0</v>
      </c>
      <c r="R1364" s="19">
        <v>0</v>
      </c>
      <c r="S1364" s="19">
        <v>0</v>
      </c>
      <c r="T1364" s="19">
        <v>0</v>
      </c>
      <c r="U1364" s="19">
        <v>0</v>
      </c>
      <c r="V1364" s="19">
        <v>0</v>
      </c>
      <c r="W1364" s="19">
        <v>0</v>
      </c>
      <c r="X1364" s="19">
        <v>0</v>
      </c>
      <c r="Y1364" s="19">
        <v>0</v>
      </c>
      <c r="Z1364" s="19">
        <v>0</v>
      </c>
      <c r="AA1364" s="19">
        <v>0</v>
      </c>
      <c r="AB1364" s="19">
        <v>0</v>
      </c>
      <c r="AC1364" s="19">
        <v>0</v>
      </c>
      <c r="AD1364" s="19">
        <v>0</v>
      </c>
      <c r="AE1364" s="19">
        <v>0</v>
      </c>
      <c r="AF1364" s="19">
        <v>0</v>
      </c>
      <c r="AG1364" s="19">
        <v>0</v>
      </c>
      <c r="AH1364" s="19">
        <v>0</v>
      </c>
      <c r="AI1364" s="19">
        <v>0</v>
      </c>
      <c r="AJ1364" s="19">
        <v>0</v>
      </c>
      <c r="AK1364" s="19">
        <v>0</v>
      </c>
      <c r="AL1364" s="19">
        <v>0</v>
      </c>
      <c r="AM1364" s="19">
        <v>0</v>
      </c>
      <c r="AN1364" s="19">
        <v>0</v>
      </c>
      <c r="AO1364" s="19">
        <v>0</v>
      </c>
      <c r="AP1364" s="19">
        <v>0</v>
      </c>
    </row>
    <row r="1365" spans="1:42" hidden="1">
      <c r="A1365" s="15" t="s">
        <v>1293</v>
      </c>
      <c r="B1365" s="16" t="s">
        <v>1211</v>
      </c>
      <c r="C1365" s="17" t="s">
        <v>211</v>
      </c>
      <c r="D1365" s="17" t="s">
        <v>1294</v>
      </c>
      <c r="E1365" s="17" t="s">
        <v>1295</v>
      </c>
      <c r="F1365" s="18" t="s">
        <v>1297</v>
      </c>
      <c r="G1365" s="19">
        <v>0</v>
      </c>
      <c r="H1365" s="19">
        <v>0</v>
      </c>
      <c r="I1365" s="19">
        <v>0</v>
      </c>
      <c r="J1365" s="19">
        <v>0</v>
      </c>
      <c r="K1365" s="19">
        <v>0</v>
      </c>
      <c r="L1365" s="19">
        <v>0</v>
      </c>
      <c r="M1365" s="19">
        <v>0</v>
      </c>
      <c r="N1365" s="19">
        <v>0</v>
      </c>
      <c r="O1365" s="19">
        <v>0</v>
      </c>
      <c r="P1365" s="19">
        <v>0</v>
      </c>
      <c r="Q1365" s="19">
        <v>0</v>
      </c>
      <c r="R1365" s="19">
        <v>0</v>
      </c>
      <c r="S1365" s="19">
        <v>0</v>
      </c>
      <c r="T1365" s="19">
        <v>0</v>
      </c>
      <c r="U1365" s="19">
        <v>0</v>
      </c>
      <c r="V1365" s="19">
        <v>0</v>
      </c>
      <c r="W1365" s="19">
        <v>0</v>
      </c>
      <c r="X1365" s="19">
        <v>0</v>
      </c>
      <c r="Y1365" s="19">
        <v>0</v>
      </c>
      <c r="Z1365" s="19">
        <v>0</v>
      </c>
      <c r="AA1365" s="19">
        <v>0</v>
      </c>
      <c r="AB1365" s="19">
        <v>0</v>
      </c>
      <c r="AC1365" s="19">
        <v>0</v>
      </c>
      <c r="AD1365" s="19">
        <v>0</v>
      </c>
      <c r="AE1365" s="19">
        <v>0</v>
      </c>
      <c r="AF1365" s="19">
        <v>0</v>
      </c>
      <c r="AG1365" s="19">
        <v>0</v>
      </c>
      <c r="AH1365" s="19">
        <v>0</v>
      </c>
      <c r="AI1365" s="19">
        <v>0</v>
      </c>
      <c r="AJ1365" s="19">
        <v>0</v>
      </c>
      <c r="AK1365" s="19">
        <v>0</v>
      </c>
      <c r="AL1365" s="19">
        <v>0</v>
      </c>
      <c r="AM1365" s="19">
        <v>0</v>
      </c>
      <c r="AN1365" s="19">
        <v>0</v>
      </c>
      <c r="AO1365" s="19">
        <v>0</v>
      </c>
      <c r="AP1365" s="19">
        <v>0</v>
      </c>
    </row>
    <row r="1366" spans="1:42" hidden="1">
      <c r="A1366" s="15" t="s">
        <v>1293</v>
      </c>
      <c r="B1366" s="16" t="s">
        <v>1211</v>
      </c>
      <c r="C1366" s="17" t="s">
        <v>211</v>
      </c>
      <c r="D1366" s="17" t="s">
        <v>1298</v>
      </c>
      <c r="E1366" s="17" t="s">
        <v>1299</v>
      </c>
      <c r="F1366" s="18" t="s">
        <v>1300</v>
      </c>
      <c r="G1366" s="19">
        <v>0</v>
      </c>
      <c r="H1366" s="19">
        <v>0</v>
      </c>
      <c r="I1366" s="19">
        <v>0</v>
      </c>
      <c r="J1366" s="19">
        <v>0</v>
      </c>
      <c r="K1366" s="19">
        <v>0</v>
      </c>
      <c r="L1366" s="19">
        <v>0</v>
      </c>
      <c r="M1366" s="19">
        <v>0</v>
      </c>
      <c r="N1366" s="19">
        <v>0</v>
      </c>
      <c r="O1366" s="19">
        <v>0</v>
      </c>
      <c r="P1366" s="19">
        <v>0</v>
      </c>
      <c r="Q1366" s="19">
        <v>0</v>
      </c>
      <c r="R1366" s="19">
        <v>0</v>
      </c>
      <c r="S1366" s="19">
        <v>0</v>
      </c>
      <c r="T1366" s="19">
        <v>0</v>
      </c>
      <c r="U1366" s="19">
        <v>0</v>
      </c>
      <c r="V1366" s="19">
        <v>0</v>
      </c>
      <c r="W1366" s="19">
        <v>0</v>
      </c>
      <c r="X1366" s="19">
        <v>0</v>
      </c>
      <c r="Y1366" s="19">
        <v>0</v>
      </c>
      <c r="Z1366" s="19">
        <v>0</v>
      </c>
      <c r="AA1366" s="19">
        <v>0</v>
      </c>
      <c r="AB1366" s="19">
        <v>0</v>
      </c>
      <c r="AC1366" s="19">
        <v>0</v>
      </c>
      <c r="AD1366" s="19">
        <v>0</v>
      </c>
      <c r="AE1366" s="19">
        <v>0</v>
      </c>
      <c r="AF1366" s="19">
        <v>0</v>
      </c>
      <c r="AG1366" s="19">
        <v>0</v>
      </c>
      <c r="AH1366" s="19">
        <v>0</v>
      </c>
      <c r="AI1366" s="19">
        <v>0</v>
      </c>
      <c r="AJ1366" s="19">
        <v>0</v>
      </c>
      <c r="AK1366" s="19">
        <v>0</v>
      </c>
      <c r="AL1366" s="19">
        <v>0</v>
      </c>
      <c r="AM1366" s="19">
        <v>0</v>
      </c>
      <c r="AN1366" s="19">
        <v>0</v>
      </c>
      <c r="AO1366" s="19">
        <v>0</v>
      </c>
      <c r="AP1366" s="19">
        <v>0</v>
      </c>
    </row>
    <row r="1367" spans="1:42" hidden="1">
      <c r="A1367" s="15" t="s">
        <v>1293</v>
      </c>
      <c r="B1367" s="16" t="s">
        <v>1211</v>
      </c>
      <c r="C1367" s="17" t="s">
        <v>211</v>
      </c>
      <c r="D1367" s="17" t="s">
        <v>1298</v>
      </c>
      <c r="E1367" s="17" t="s">
        <v>1299</v>
      </c>
      <c r="F1367" s="18" t="s">
        <v>1301</v>
      </c>
      <c r="G1367" s="19">
        <v>0</v>
      </c>
      <c r="H1367" s="19">
        <v>0</v>
      </c>
      <c r="I1367" s="19">
        <v>0</v>
      </c>
      <c r="J1367" s="19">
        <v>0</v>
      </c>
      <c r="K1367" s="19">
        <v>0</v>
      </c>
      <c r="L1367" s="19">
        <v>0</v>
      </c>
      <c r="M1367" s="19">
        <v>0</v>
      </c>
      <c r="N1367" s="19">
        <v>0</v>
      </c>
      <c r="O1367" s="19">
        <v>0</v>
      </c>
      <c r="P1367" s="19">
        <v>0</v>
      </c>
      <c r="Q1367" s="19">
        <v>0</v>
      </c>
      <c r="R1367" s="19">
        <v>0</v>
      </c>
      <c r="S1367" s="19">
        <v>0</v>
      </c>
      <c r="T1367" s="19">
        <v>0</v>
      </c>
      <c r="U1367" s="19">
        <v>0</v>
      </c>
      <c r="V1367" s="19">
        <v>0</v>
      </c>
      <c r="W1367" s="19">
        <v>0</v>
      </c>
      <c r="X1367" s="19">
        <v>0</v>
      </c>
      <c r="Y1367" s="19">
        <v>0</v>
      </c>
      <c r="Z1367" s="19">
        <v>0</v>
      </c>
      <c r="AA1367" s="19">
        <v>0</v>
      </c>
      <c r="AB1367" s="19">
        <v>0</v>
      </c>
      <c r="AC1367" s="19">
        <v>0</v>
      </c>
      <c r="AD1367" s="19">
        <v>0</v>
      </c>
      <c r="AE1367" s="19">
        <v>0</v>
      </c>
      <c r="AF1367" s="19">
        <v>0</v>
      </c>
      <c r="AG1367" s="19">
        <v>0</v>
      </c>
      <c r="AH1367" s="19">
        <v>0</v>
      </c>
      <c r="AI1367" s="19">
        <v>0</v>
      </c>
      <c r="AJ1367" s="19">
        <v>0</v>
      </c>
      <c r="AK1367" s="19">
        <v>0</v>
      </c>
      <c r="AL1367" s="19">
        <v>0</v>
      </c>
      <c r="AM1367" s="19">
        <v>0</v>
      </c>
      <c r="AN1367" s="19">
        <v>0</v>
      </c>
      <c r="AO1367" s="19">
        <v>0</v>
      </c>
      <c r="AP1367" s="19">
        <v>0</v>
      </c>
    </row>
    <row r="1368" spans="1:42" hidden="1">
      <c r="A1368" s="15" t="s">
        <v>1293</v>
      </c>
      <c r="B1368" s="16" t="s">
        <v>1211</v>
      </c>
      <c r="C1368" s="17" t="s">
        <v>212</v>
      </c>
      <c r="D1368" s="17" t="s">
        <v>1302</v>
      </c>
      <c r="E1368" s="17" t="s">
        <v>1303</v>
      </c>
      <c r="F1368" s="18" t="s">
        <v>1304</v>
      </c>
      <c r="G1368" s="19">
        <v>0</v>
      </c>
      <c r="H1368" s="19">
        <v>0</v>
      </c>
      <c r="I1368" s="19">
        <v>0</v>
      </c>
      <c r="J1368" s="19">
        <v>0</v>
      </c>
      <c r="K1368" s="19">
        <v>0</v>
      </c>
      <c r="L1368" s="19">
        <v>0</v>
      </c>
      <c r="M1368" s="19">
        <v>0</v>
      </c>
      <c r="N1368" s="19">
        <v>0</v>
      </c>
      <c r="O1368" s="19">
        <v>0</v>
      </c>
      <c r="P1368" s="19">
        <v>0</v>
      </c>
      <c r="Q1368" s="19">
        <v>0</v>
      </c>
      <c r="R1368" s="19">
        <v>0</v>
      </c>
      <c r="S1368" s="19">
        <v>0</v>
      </c>
      <c r="T1368" s="19">
        <v>0</v>
      </c>
      <c r="U1368" s="19">
        <v>0</v>
      </c>
      <c r="V1368" s="19">
        <v>0</v>
      </c>
      <c r="W1368" s="19">
        <v>0</v>
      </c>
      <c r="X1368" s="19">
        <v>0</v>
      </c>
      <c r="Y1368" s="19">
        <v>0</v>
      </c>
      <c r="Z1368" s="19">
        <v>0</v>
      </c>
      <c r="AA1368" s="19">
        <v>0</v>
      </c>
      <c r="AB1368" s="19">
        <v>0</v>
      </c>
      <c r="AC1368" s="19">
        <v>0</v>
      </c>
      <c r="AD1368" s="19">
        <v>0</v>
      </c>
      <c r="AE1368" s="19">
        <v>0</v>
      </c>
      <c r="AF1368" s="19">
        <v>0</v>
      </c>
      <c r="AG1368" s="19">
        <v>0</v>
      </c>
      <c r="AH1368" s="19">
        <v>0</v>
      </c>
      <c r="AI1368" s="19">
        <v>0</v>
      </c>
      <c r="AJ1368" s="19">
        <v>0</v>
      </c>
      <c r="AK1368" s="19">
        <v>0</v>
      </c>
      <c r="AL1368" s="19">
        <v>0</v>
      </c>
      <c r="AM1368" s="19">
        <v>0</v>
      </c>
      <c r="AN1368" s="19">
        <v>0</v>
      </c>
      <c r="AO1368" s="19">
        <v>0</v>
      </c>
      <c r="AP1368" s="19">
        <v>0</v>
      </c>
    </row>
    <row r="1369" spans="1:42" hidden="1">
      <c r="A1369" s="15" t="s">
        <v>1293</v>
      </c>
      <c r="B1369" s="16" t="s">
        <v>1211</v>
      </c>
      <c r="C1369" s="17" t="s">
        <v>212</v>
      </c>
      <c r="D1369" s="17" t="s">
        <v>1302</v>
      </c>
      <c r="E1369" s="17" t="s">
        <v>1305</v>
      </c>
      <c r="F1369" s="18" t="s">
        <v>1306</v>
      </c>
      <c r="G1369" s="19">
        <v>0</v>
      </c>
      <c r="H1369" s="19">
        <v>0</v>
      </c>
      <c r="I1369" s="19">
        <v>0</v>
      </c>
      <c r="J1369" s="19">
        <v>0</v>
      </c>
      <c r="K1369" s="19">
        <v>0</v>
      </c>
      <c r="L1369" s="19">
        <v>0</v>
      </c>
      <c r="M1369" s="19">
        <v>0</v>
      </c>
      <c r="N1369" s="19">
        <v>0</v>
      </c>
      <c r="O1369" s="19">
        <v>0</v>
      </c>
      <c r="P1369" s="19">
        <v>0</v>
      </c>
      <c r="Q1369" s="19">
        <v>0</v>
      </c>
      <c r="R1369" s="19">
        <v>0</v>
      </c>
      <c r="S1369" s="19">
        <v>0</v>
      </c>
      <c r="T1369" s="19">
        <v>0</v>
      </c>
      <c r="U1369" s="19">
        <v>0</v>
      </c>
      <c r="V1369" s="19">
        <v>0</v>
      </c>
      <c r="W1369" s="19">
        <v>0</v>
      </c>
      <c r="X1369" s="19">
        <v>0</v>
      </c>
      <c r="Y1369" s="19">
        <v>0</v>
      </c>
      <c r="Z1369" s="19">
        <v>0</v>
      </c>
      <c r="AA1369" s="19">
        <v>0</v>
      </c>
      <c r="AB1369" s="19">
        <v>0</v>
      </c>
      <c r="AC1369" s="19">
        <v>0</v>
      </c>
      <c r="AD1369" s="19">
        <v>0</v>
      </c>
      <c r="AE1369" s="19">
        <v>0</v>
      </c>
      <c r="AF1369" s="19">
        <v>0</v>
      </c>
      <c r="AG1369" s="19">
        <v>0</v>
      </c>
      <c r="AH1369" s="19">
        <v>0</v>
      </c>
      <c r="AI1369" s="19">
        <v>0</v>
      </c>
      <c r="AJ1369" s="19">
        <v>0</v>
      </c>
      <c r="AK1369" s="19">
        <v>0</v>
      </c>
      <c r="AL1369" s="19">
        <v>0</v>
      </c>
      <c r="AM1369" s="19">
        <v>0</v>
      </c>
      <c r="AN1369" s="19">
        <v>0</v>
      </c>
      <c r="AO1369" s="19">
        <v>0</v>
      </c>
      <c r="AP1369" s="19">
        <v>0</v>
      </c>
    </row>
    <row r="1370" spans="1:42" hidden="1">
      <c r="A1370" s="15" t="s">
        <v>1293</v>
      </c>
      <c r="B1370" s="16" t="s">
        <v>1211</v>
      </c>
      <c r="C1370" s="17" t="s">
        <v>212</v>
      </c>
      <c r="D1370" s="17" t="s">
        <v>1302</v>
      </c>
      <c r="E1370" s="17" t="s">
        <v>1305</v>
      </c>
      <c r="F1370" s="18" t="s">
        <v>1307</v>
      </c>
      <c r="G1370" s="19">
        <v>0</v>
      </c>
      <c r="H1370" s="19">
        <v>0</v>
      </c>
      <c r="I1370" s="19">
        <v>0</v>
      </c>
      <c r="J1370" s="19">
        <v>0</v>
      </c>
      <c r="K1370" s="19">
        <v>0</v>
      </c>
      <c r="L1370" s="19">
        <v>0</v>
      </c>
      <c r="M1370" s="19">
        <v>0</v>
      </c>
      <c r="N1370" s="19">
        <v>0</v>
      </c>
      <c r="O1370" s="19">
        <v>0</v>
      </c>
      <c r="P1370" s="19">
        <v>0</v>
      </c>
      <c r="Q1370" s="19">
        <v>0</v>
      </c>
      <c r="R1370" s="19">
        <v>0</v>
      </c>
      <c r="S1370" s="19">
        <v>0</v>
      </c>
      <c r="T1370" s="19">
        <v>0</v>
      </c>
      <c r="U1370" s="19">
        <v>0</v>
      </c>
      <c r="V1370" s="19">
        <v>0</v>
      </c>
      <c r="W1370" s="19">
        <v>0</v>
      </c>
      <c r="X1370" s="19">
        <v>0</v>
      </c>
      <c r="Y1370" s="19">
        <v>0</v>
      </c>
      <c r="Z1370" s="19">
        <v>0</v>
      </c>
      <c r="AA1370" s="19">
        <v>0</v>
      </c>
      <c r="AB1370" s="19">
        <v>0</v>
      </c>
      <c r="AC1370" s="19">
        <v>0</v>
      </c>
      <c r="AD1370" s="19">
        <v>0</v>
      </c>
      <c r="AE1370" s="19">
        <v>0</v>
      </c>
      <c r="AF1370" s="19">
        <v>0</v>
      </c>
      <c r="AG1370" s="19">
        <v>0</v>
      </c>
      <c r="AH1370" s="19">
        <v>0</v>
      </c>
      <c r="AI1370" s="19">
        <v>0</v>
      </c>
      <c r="AJ1370" s="19">
        <v>0</v>
      </c>
      <c r="AK1370" s="19">
        <v>0</v>
      </c>
      <c r="AL1370" s="19">
        <v>0</v>
      </c>
      <c r="AM1370" s="19">
        <v>0</v>
      </c>
      <c r="AN1370" s="19">
        <v>0</v>
      </c>
      <c r="AO1370" s="19">
        <v>0</v>
      </c>
      <c r="AP1370" s="19">
        <v>0</v>
      </c>
    </row>
    <row r="1371" spans="1:42" hidden="1">
      <c r="A1371" s="15" t="s">
        <v>1293</v>
      </c>
      <c r="B1371" s="16" t="s">
        <v>1211</v>
      </c>
      <c r="C1371" s="17" t="s">
        <v>212</v>
      </c>
      <c r="D1371" s="17" t="s">
        <v>1302</v>
      </c>
      <c r="E1371" s="17" t="s">
        <v>1305</v>
      </c>
      <c r="F1371" s="18" t="s">
        <v>1308</v>
      </c>
      <c r="G1371" s="19">
        <v>0</v>
      </c>
      <c r="H1371" s="19">
        <v>0</v>
      </c>
      <c r="I1371" s="19">
        <v>0</v>
      </c>
      <c r="J1371" s="19">
        <v>0</v>
      </c>
      <c r="K1371" s="19">
        <v>0</v>
      </c>
      <c r="L1371" s="19">
        <v>0</v>
      </c>
      <c r="M1371" s="19">
        <v>0</v>
      </c>
      <c r="N1371" s="19">
        <v>0</v>
      </c>
      <c r="O1371" s="19">
        <v>0</v>
      </c>
      <c r="P1371" s="19">
        <v>0</v>
      </c>
      <c r="Q1371" s="19">
        <v>0</v>
      </c>
      <c r="R1371" s="19">
        <v>0</v>
      </c>
      <c r="S1371" s="19">
        <v>0</v>
      </c>
      <c r="T1371" s="19">
        <v>0</v>
      </c>
      <c r="U1371" s="19">
        <v>0</v>
      </c>
      <c r="V1371" s="19">
        <v>0</v>
      </c>
      <c r="W1371" s="19">
        <v>0</v>
      </c>
      <c r="X1371" s="19">
        <v>0</v>
      </c>
      <c r="Y1371" s="19">
        <v>0</v>
      </c>
      <c r="Z1371" s="19">
        <v>0</v>
      </c>
      <c r="AA1371" s="19">
        <v>0</v>
      </c>
      <c r="AB1371" s="19">
        <v>0</v>
      </c>
      <c r="AC1371" s="19">
        <v>0</v>
      </c>
      <c r="AD1371" s="19">
        <v>0</v>
      </c>
      <c r="AE1371" s="19">
        <v>0</v>
      </c>
      <c r="AF1371" s="19">
        <v>0</v>
      </c>
      <c r="AG1371" s="19">
        <v>0</v>
      </c>
      <c r="AH1371" s="19">
        <v>0</v>
      </c>
      <c r="AI1371" s="19">
        <v>0</v>
      </c>
      <c r="AJ1371" s="19">
        <v>0</v>
      </c>
      <c r="AK1371" s="19">
        <v>0</v>
      </c>
      <c r="AL1371" s="19">
        <v>0</v>
      </c>
      <c r="AM1371" s="19">
        <v>0</v>
      </c>
      <c r="AN1371" s="19">
        <v>0</v>
      </c>
      <c r="AO1371" s="19">
        <v>0</v>
      </c>
      <c r="AP1371" s="19">
        <v>0</v>
      </c>
    </row>
    <row r="1372" spans="1:42" hidden="1">
      <c r="A1372" s="15" t="s">
        <v>1293</v>
      </c>
      <c r="B1372" s="16" t="s">
        <v>1211</v>
      </c>
      <c r="C1372" s="17" t="s">
        <v>212</v>
      </c>
      <c r="D1372" s="17" t="s">
        <v>1302</v>
      </c>
      <c r="E1372" s="17" t="s">
        <v>1309</v>
      </c>
      <c r="F1372" s="18" t="s">
        <v>1310</v>
      </c>
      <c r="G1372" s="19">
        <v>0</v>
      </c>
      <c r="H1372" s="19">
        <v>0</v>
      </c>
      <c r="I1372" s="19">
        <v>0</v>
      </c>
      <c r="J1372" s="19">
        <v>0</v>
      </c>
      <c r="K1372" s="19">
        <v>0</v>
      </c>
      <c r="L1372" s="19">
        <v>0</v>
      </c>
      <c r="M1372" s="19">
        <v>0</v>
      </c>
      <c r="N1372" s="19">
        <v>0</v>
      </c>
      <c r="O1372" s="19">
        <v>0</v>
      </c>
      <c r="P1372" s="19">
        <v>0</v>
      </c>
      <c r="Q1372" s="19">
        <v>0</v>
      </c>
      <c r="R1372" s="19">
        <v>0</v>
      </c>
      <c r="S1372" s="19">
        <v>0</v>
      </c>
      <c r="T1372" s="19">
        <v>0</v>
      </c>
      <c r="U1372" s="19">
        <v>0</v>
      </c>
      <c r="V1372" s="19">
        <v>0</v>
      </c>
      <c r="W1372" s="19">
        <v>0</v>
      </c>
      <c r="X1372" s="19">
        <v>0</v>
      </c>
      <c r="Y1372" s="19">
        <v>0</v>
      </c>
      <c r="Z1372" s="19">
        <v>0</v>
      </c>
      <c r="AA1372" s="19">
        <v>0</v>
      </c>
      <c r="AB1372" s="19">
        <v>0</v>
      </c>
      <c r="AC1372" s="19">
        <v>0</v>
      </c>
      <c r="AD1372" s="19">
        <v>0</v>
      </c>
      <c r="AE1372" s="19">
        <v>0</v>
      </c>
      <c r="AF1372" s="19">
        <v>0</v>
      </c>
      <c r="AG1372" s="19">
        <v>0</v>
      </c>
      <c r="AH1372" s="19">
        <v>0</v>
      </c>
      <c r="AI1372" s="19">
        <v>0</v>
      </c>
      <c r="AJ1372" s="19">
        <v>0</v>
      </c>
      <c r="AK1372" s="19">
        <v>0</v>
      </c>
      <c r="AL1372" s="19">
        <v>0</v>
      </c>
      <c r="AM1372" s="19">
        <v>0</v>
      </c>
      <c r="AN1372" s="19">
        <v>0</v>
      </c>
      <c r="AO1372" s="19">
        <v>0</v>
      </c>
      <c r="AP1372" s="19">
        <v>0</v>
      </c>
    </row>
    <row r="1373" spans="1:42" hidden="1">
      <c r="A1373" s="15" t="s">
        <v>1293</v>
      </c>
      <c r="B1373" s="16" t="s">
        <v>1211</v>
      </c>
      <c r="C1373" s="17" t="s">
        <v>212</v>
      </c>
      <c r="D1373" s="17" t="s">
        <v>1294</v>
      </c>
      <c r="E1373" s="17" t="s">
        <v>1295</v>
      </c>
      <c r="F1373" s="18" t="s">
        <v>1311</v>
      </c>
      <c r="G1373" s="19">
        <v>0</v>
      </c>
      <c r="H1373" s="19">
        <v>0</v>
      </c>
      <c r="I1373" s="19">
        <v>0</v>
      </c>
      <c r="J1373" s="19">
        <v>0</v>
      </c>
      <c r="K1373" s="19">
        <v>0</v>
      </c>
      <c r="L1373" s="19">
        <v>0</v>
      </c>
      <c r="M1373" s="19">
        <v>0</v>
      </c>
      <c r="N1373" s="19">
        <v>0</v>
      </c>
      <c r="O1373" s="19">
        <v>0</v>
      </c>
      <c r="P1373" s="19">
        <v>0</v>
      </c>
      <c r="Q1373" s="19">
        <v>0</v>
      </c>
      <c r="R1373" s="19">
        <v>0</v>
      </c>
      <c r="S1373" s="19">
        <v>0</v>
      </c>
      <c r="T1373" s="19">
        <v>0</v>
      </c>
      <c r="U1373" s="19">
        <v>0</v>
      </c>
      <c r="V1373" s="19">
        <v>0</v>
      </c>
      <c r="W1373" s="19">
        <v>0</v>
      </c>
      <c r="X1373" s="19">
        <v>0</v>
      </c>
      <c r="Y1373" s="19">
        <v>0</v>
      </c>
      <c r="Z1373" s="19">
        <v>0</v>
      </c>
      <c r="AA1373" s="19">
        <v>0</v>
      </c>
      <c r="AB1373" s="19">
        <v>0</v>
      </c>
      <c r="AC1373" s="19">
        <v>0</v>
      </c>
      <c r="AD1373" s="19">
        <v>0</v>
      </c>
      <c r="AE1373" s="19">
        <v>0</v>
      </c>
      <c r="AF1373" s="19">
        <v>0</v>
      </c>
      <c r="AG1373" s="19">
        <v>0</v>
      </c>
      <c r="AH1373" s="19">
        <v>0</v>
      </c>
      <c r="AI1373" s="19">
        <v>0</v>
      </c>
      <c r="AJ1373" s="19">
        <v>0</v>
      </c>
      <c r="AK1373" s="19">
        <v>0</v>
      </c>
      <c r="AL1373" s="19">
        <v>0</v>
      </c>
      <c r="AM1373" s="19">
        <v>0</v>
      </c>
      <c r="AN1373" s="19">
        <v>0</v>
      </c>
      <c r="AO1373" s="19">
        <v>0</v>
      </c>
      <c r="AP1373" s="19">
        <v>0</v>
      </c>
    </row>
    <row r="1374" spans="1:42" hidden="1">
      <c r="A1374" s="15" t="s">
        <v>1293</v>
      </c>
      <c r="B1374" s="16" t="s">
        <v>1211</v>
      </c>
      <c r="C1374" s="17" t="s">
        <v>212</v>
      </c>
      <c r="D1374" s="17" t="s">
        <v>1294</v>
      </c>
      <c r="E1374" s="17" t="s">
        <v>1295</v>
      </c>
      <c r="F1374" s="18" t="s">
        <v>1312</v>
      </c>
      <c r="G1374" s="19">
        <v>0</v>
      </c>
      <c r="H1374" s="19">
        <v>0</v>
      </c>
      <c r="I1374" s="19">
        <v>0</v>
      </c>
      <c r="J1374" s="19">
        <v>0</v>
      </c>
      <c r="K1374" s="19">
        <v>0</v>
      </c>
      <c r="L1374" s="19">
        <v>0</v>
      </c>
      <c r="M1374" s="19">
        <v>0</v>
      </c>
      <c r="N1374" s="19">
        <v>0</v>
      </c>
      <c r="O1374" s="19">
        <v>0</v>
      </c>
      <c r="P1374" s="19">
        <v>0</v>
      </c>
      <c r="Q1374" s="19">
        <v>0</v>
      </c>
      <c r="R1374" s="19">
        <v>0</v>
      </c>
      <c r="S1374" s="19">
        <v>0</v>
      </c>
      <c r="T1374" s="19">
        <v>0</v>
      </c>
      <c r="U1374" s="19">
        <v>0</v>
      </c>
      <c r="V1374" s="19">
        <v>0</v>
      </c>
      <c r="W1374" s="19">
        <v>0</v>
      </c>
      <c r="X1374" s="19">
        <v>0</v>
      </c>
      <c r="Y1374" s="19">
        <v>0</v>
      </c>
      <c r="Z1374" s="19">
        <v>0</v>
      </c>
      <c r="AA1374" s="19">
        <v>0</v>
      </c>
      <c r="AB1374" s="19">
        <v>0</v>
      </c>
      <c r="AC1374" s="19">
        <v>0</v>
      </c>
      <c r="AD1374" s="19">
        <v>0</v>
      </c>
      <c r="AE1374" s="19">
        <v>0</v>
      </c>
      <c r="AF1374" s="19">
        <v>0</v>
      </c>
      <c r="AG1374" s="19">
        <v>0</v>
      </c>
      <c r="AH1374" s="19">
        <v>0</v>
      </c>
      <c r="AI1374" s="19">
        <v>0</v>
      </c>
      <c r="AJ1374" s="19">
        <v>0</v>
      </c>
      <c r="AK1374" s="19">
        <v>0</v>
      </c>
      <c r="AL1374" s="19">
        <v>0</v>
      </c>
      <c r="AM1374" s="19">
        <v>0</v>
      </c>
      <c r="AN1374" s="19">
        <v>0</v>
      </c>
      <c r="AO1374" s="19">
        <v>0</v>
      </c>
      <c r="AP1374" s="19">
        <v>0</v>
      </c>
    </row>
    <row r="1375" spans="1:42" hidden="1">
      <c r="A1375" s="15" t="s">
        <v>1293</v>
      </c>
      <c r="B1375" s="16" t="s">
        <v>1211</v>
      </c>
      <c r="C1375" s="17" t="s">
        <v>212</v>
      </c>
      <c r="D1375" s="17" t="s">
        <v>1294</v>
      </c>
      <c r="E1375" s="17" t="s">
        <v>1295</v>
      </c>
      <c r="F1375" s="18" t="s">
        <v>1296</v>
      </c>
      <c r="G1375" s="19">
        <v>0</v>
      </c>
      <c r="H1375" s="19">
        <v>0</v>
      </c>
      <c r="I1375" s="19">
        <v>0</v>
      </c>
      <c r="J1375" s="19">
        <v>0</v>
      </c>
      <c r="K1375" s="19">
        <v>0</v>
      </c>
      <c r="L1375" s="19">
        <v>0</v>
      </c>
      <c r="M1375" s="19">
        <v>0</v>
      </c>
      <c r="N1375" s="19">
        <v>0</v>
      </c>
      <c r="O1375" s="19">
        <v>0</v>
      </c>
      <c r="P1375" s="19">
        <v>0</v>
      </c>
      <c r="Q1375" s="19">
        <v>0</v>
      </c>
      <c r="R1375" s="19">
        <v>0</v>
      </c>
      <c r="S1375" s="19">
        <v>0</v>
      </c>
      <c r="T1375" s="19">
        <v>0</v>
      </c>
      <c r="U1375" s="19">
        <v>0</v>
      </c>
      <c r="V1375" s="19">
        <v>0</v>
      </c>
      <c r="W1375" s="19">
        <v>0</v>
      </c>
      <c r="X1375" s="19">
        <v>0</v>
      </c>
      <c r="Y1375" s="19">
        <v>0</v>
      </c>
      <c r="Z1375" s="19">
        <v>0</v>
      </c>
      <c r="AA1375" s="19">
        <v>0</v>
      </c>
      <c r="AB1375" s="19">
        <v>0</v>
      </c>
      <c r="AC1375" s="19">
        <v>0</v>
      </c>
      <c r="AD1375" s="19">
        <v>0</v>
      </c>
      <c r="AE1375" s="19">
        <v>0</v>
      </c>
      <c r="AF1375" s="19">
        <v>0</v>
      </c>
      <c r="AG1375" s="19">
        <v>0</v>
      </c>
      <c r="AH1375" s="19">
        <v>0</v>
      </c>
      <c r="AI1375" s="19">
        <v>0</v>
      </c>
      <c r="AJ1375" s="19">
        <v>0</v>
      </c>
      <c r="AK1375" s="19">
        <v>0</v>
      </c>
      <c r="AL1375" s="19">
        <v>0</v>
      </c>
      <c r="AM1375" s="19">
        <v>0</v>
      </c>
      <c r="AN1375" s="19">
        <v>0</v>
      </c>
      <c r="AO1375" s="19">
        <v>0</v>
      </c>
      <c r="AP1375" s="19">
        <v>0</v>
      </c>
    </row>
    <row r="1376" spans="1:42" hidden="1">
      <c r="A1376" s="15" t="s">
        <v>1293</v>
      </c>
      <c r="B1376" s="16" t="s">
        <v>1211</v>
      </c>
      <c r="C1376" s="17" t="s">
        <v>212</v>
      </c>
      <c r="D1376" s="17" t="s">
        <v>1294</v>
      </c>
      <c r="E1376" s="17" t="s">
        <v>1295</v>
      </c>
      <c r="F1376" s="18" t="s">
        <v>1297</v>
      </c>
      <c r="G1376" s="19">
        <v>0</v>
      </c>
      <c r="H1376" s="19">
        <v>0</v>
      </c>
      <c r="I1376" s="19">
        <v>0</v>
      </c>
      <c r="J1376" s="19">
        <v>0</v>
      </c>
      <c r="K1376" s="19">
        <v>0</v>
      </c>
      <c r="L1376" s="19">
        <v>0</v>
      </c>
      <c r="M1376" s="19">
        <v>0</v>
      </c>
      <c r="N1376" s="19">
        <v>0</v>
      </c>
      <c r="O1376" s="19">
        <v>0</v>
      </c>
      <c r="P1376" s="19">
        <v>0</v>
      </c>
      <c r="Q1376" s="19">
        <v>0</v>
      </c>
      <c r="R1376" s="19">
        <v>0</v>
      </c>
      <c r="S1376" s="19">
        <v>0</v>
      </c>
      <c r="T1376" s="19">
        <v>0</v>
      </c>
      <c r="U1376" s="19">
        <v>0</v>
      </c>
      <c r="V1376" s="19">
        <v>0</v>
      </c>
      <c r="W1376" s="19">
        <v>0</v>
      </c>
      <c r="X1376" s="19">
        <v>0</v>
      </c>
      <c r="Y1376" s="19">
        <v>0</v>
      </c>
      <c r="Z1376" s="19">
        <v>0</v>
      </c>
      <c r="AA1376" s="19">
        <v>0</v>
      </c>
      <c r="AB1376" s="19">
        <v>0</v>
      </c>
      <c r="AC1376" s="19">
        <v>0</v>
      </c>
      <c r="AD1376" s="19">
        <v>0</v>
      </c>
      <c r="AE1376" s="19">
        <v>0</v>
      </c>
      <c r="AF1376" s="19">
        <v>0</v>
      </c>
      <c r="AG1376" s="19">
        <v>0</v>
      </c>
      <c r="AH1376" s="19">
        <v>0</v>
      </c>
      <c r="AI1376" s="19">
        <v>0</v>
      </c>
      <c r="AJ1376" s="19">
        <v>0</v>
      </c>
      <c r="AK1376" s="19">
        <v>0</v>
      </c>
      <c r="AL1376" s="19">
        <v>0</v>
      </c>
      <c r="AM1376" s="19">
        <v>0</v>
      </c>
      <c r="AN1376" s="19">
        <v>0</v>
      </c>
      <c r="AO1376" s="19">
        <v>0</v>
      </c>
      <c r="AP1376" s="19">
        <v>0</v>
      </c>
    </row>
    <row r="1377" spans="1:42" hidden="1">
      <c r="A1377" s="15" t="s">
        <v>1293</v>
      </c>
      <c r="B1377" s="16" t="s">
        <v>1211</v>
      </c>
      <c r="C1377" s="17" t="s">
        <v>212</v>
      </c>
      <c r="D1377" s="17" t="s">
        <v>1294</v>
      </c>
      <c r="E1377" s="17" t="s">
        <v>1295</v>
      </c>
      <c r="F1377" s="18" t="s">
        <v>1313</v>
      </c>
      <c r="G1377" s="19">
        <v>0</v>
      </c>
      <c r="H1377" s="19">
        <v>0</v>
      </c>
      <c r="I1377" s="19">
        <v>0</v>
      </c>
      <c r="J1377" s="19">
        <v>0</v>
      </c>
      <c r="K1377" s="19">
        <v>0</v>
      </c>
      <c r="L1377" s="19">
        <v>0</v>
      </c>
      <c r="M1377" s="19">
        <v>0</v>
      </c>
      <c r="N1377" s="19">
        <v>0</v>
      </c>
      <c r="O1377" s="19">
        <v>0</v>
      </c>
      <c r="P1377" s="19">
        <v>0</v>
      </c>
      <c r="Q1377" s="19">
        <v>0</v>
      </c>
      <c r="R1377" s="19">
        <v>0</v>
      </c>
      <c r="S1377" s="19">
        <v>0</v>
      </c>
      <c r="T1377" s="19">
        <v>0</v>
      </c>
      <c r="U1377" s="19">
        <v>0</v>
      </c>
      <c r="V1377" s="19">
        <v>0</v>
      </c>
      <c r="W1377" s="19">
        <v>0</v>
      </c>
      <c r="X1377" s="19">
        <v>0</v>
      </c>
      <c r="Y1377" s="19">
        <v>0</v>
      </c>
      <c r="Z1377" s="19">
        <v>0</v>
      </c>
      <c r="AA1377" s="19">
        <v>0</v>
      </c>
      <c r="AB1377" s="19">
        <v>0</v>
      </c>
      <c r="AC1377" s="19">
        <v>0</v>
      </c>
      <c r="AD1377" s="19">
        <v>0</v>
      </c>
      <c r="AE1377" s="19">
        <v>0</v>
      </c>
      <c r="AF1377" s="19">
        <v>0</v>
      </c>
      <c r="AG1377" s="19">
        <v>0</v>
      </c>
      <c r="AH1377" s="19">
        <v>0</v>
      </c>
      <c r="AI1377" s="19">
        <v>0</v>
      </c>
      <c r="AJ1377" s="19">
        <v>0</v>
      </c>
      <c r="AK1377" s="19">
        <v>0</v>
      </c>
      <c r="AL1377" s="19">
        <v>0</v>
      </c>
      <c r="AM1377" s="19">
        <v>0</v>
      </c>
      <c r="AN1377" s="19">
        <v>0</v>
      </c>
      <c r="AO1377" s="19">
        <v>0</v>
      </c>
      <c r="AP1377" s="19">
        <v>0</v>
      </c>
    </row>
    <row r="1378" spans="1:42" hidden="1">
      <c r="A1378" s="15" t="s">
        <v>1293</v>
      </c>
      <c r="B1378" s="16" t="s">
        <v>1211</v>
      </c>
      <c r="C1378" s="17" t="s">
        <v>212</v>
      </c>
      <c r="D1378" s="17" t="s">
        <v>1294</v>
      </c>
      <c r="E1378" s="17" t="s">
        <v>1295</v>
      </c>
      <c r="F1378" s="18" t="s">
        <v>1314</v>
      </c>
      <c r="G1378" s="19">
        <v>0</v>
      </c>
      <c r="H1378" s="19">
        <v>0</v>
      </c>
      <c r="I1378" s="19">
        <v>0</v>
      </c>
      <c r="J1378" s="19">
        <v>0</v>
      </c>
      <c r="K1378" s="19">
        <v>0</v>
      </c>
      <c r="L1378" s="19">
        <v>0</v>
      </c>
      <c r="M1378" s="19">
        <v>0</v>
      </c>
      <c r="N1378" s="19">
        <v>0</v>
      </c>
      <c r="O1378" s="19">
        <v>0</v>
      </c>
      <c r="P1378" s="19">
        <v>0</v>
      </c>
      <c r="Q1378" s="19">
        <v>0</v>
      </c>
      <c r="R1378" s="19">
        <v>0</v>
      </c>
      <c r="S1378" s="19">
        <v>0</v>
      </c>
      <c r="T1378" s="19">
        <v>0</v>
      </c>
      <c r="U1378" s="19">
        <v>0</v>
      </c>
      <c r="V1378" s="19">
        <v>0</v>
      </c>
      <c r="W1378" s="19">
        <v>0</v>
      </c>
      <c r="X1378" s="19">
        <v>0</v>
      </c>
      <c r="Y1378" s="19">
        <v>0</v>
      </c>
      <c r="Z1378" s="19">
        <v>0</v>
      </c>
      <c r="AA1378" s="19">
        <v>0</v>
      </c>
      <c r="AB1378" s="19">
        <v>0</v>
      </c>
      <c r="AC1378" s="19">
        <v>0</v>
      </c>
      <c r="AD1378" s="19">
        <v>0</v>
      </c>
      <c r="AE1378" s="19">
        <v>0</v>
      </c>
      <c r="AF1378" s="19">
        <v>0</v>
      </c>
      <c r="AG1378" s="19">
        <v>0</v>
      </c>
      <c r="AH1378" s="19">
        <v>0</v>
      </c>
      <c r="AI1378" s="19">
        <v>0</v>
      </c>
      <c r="AJ1378" s="19">
        <v>0</v>
      </c>
      <c r="AK1378" s="19">
        <v>0</v>
      </c>
      <c r="AL1378" s="19">
        <v>0</v>
      </c>
      <c r="AM1378" s="19">
        <v>0</v>
      </c>
      <c r="AN1378" s="19">
        <v>0</v>
      </c>
      <c r="AO1378" s="19">
        <v>0</v>
      </c>
      <c r="AP1378" s="19">
        <v>0</v>
      </c>
    </row>
    <row r="1379" spans="1:42" hidden="1">
      <c r="A1379" s="15" t="s">
        <v>1293</v>
      </c>
      <c r="B1379" s="16" t="s">
        <v>1211</v>
      </c>
      <c r="C1379" s="17" t="s">
        <v>212</v>
      </c>
      <c r="D1379" s="17" t="s">
        <v>1294</v>
      </c>
      <c r="E1379" s="17" t="s">
        <v>1295</v>
      </c>
      <c r="F1379" s="18" t="s">
        <v>1315</v>
      </c>
      <c r="G1379" s="19">
        <v>0</v>
      </c>
      <c r="H1379" s="19">
        <v>0</v>
      </c>
      <c r="I1379" s="19">
        <v>0</v>
      </c>
      <c r="J1379" s="19">
        <v>0</v>
      </c>
      <c r="K1379" s="19">
        <v>0</v>
      </c>
      <c r="L1379" s="19">
        <v>0</v>
      </c>
      <c r="M1379" s="19">
        <v>0</v>
      </c>
      <c r="N1379" s="19">
        <v>0</v>
      </c>
      <c r="O1379" s="19">
        <v>0</v>
      </c>
      <c r="P1379" s="19">
        <v>0</v>
      </c>
      <c r="Q1379" s="19">
        <v>0</v>
      </c>
      <c r="R1379" s="19">
        <v>0</v>
      </c>
      <c r="S1379" s="19">
        <v>0</v>
      </c>
      <c r="T1379" s="19">
        <v>0</v>
      </c>
      <c r="U1379" s="19">
        <v>0</v>
      </c>
      <c r="V1379" s="19">
        <v>0</v>
      </c>
      <c r="W1379" s="19">
        <v>0</v>
      </c>
      <c r="X1379" s="19">
        <v>0</v>
      </c>
      <c r="Y1379" s="19">
        <v>0</v>
      </c>
      <c r="Z1379" s="19">
        <v>0</v>
      </c>
      <c r="AA1379" s="19">
        <v>0</v>
      </c>
      <c r="AB1379" s="19">
        <v>0</v>
      </c>
      <c r="AC1379" s="19">
        <v>0</v>
      </c>
      <c r="AD1379" s="19">
        <v>0</v>
      </c>
      <c r="AE1379" s="19">
        <v>0</v>
      </c>
      <c r="AF1379" s="19">
        <v>0</v>
      </c>
      <c r="AG1379" s="19">
        <v>0</v>
      </c>
      <c r="AH1379" s="19">
        <v>0</v>
      </c>
      <c r="AI1379" s="19">
        <v>0</v>
      </c>
      <c r="AJ1379" s="19">
        <v>0</v>
      </c>
      <c r="AK1379" s="19">
        <v>0</v>
      </c>
      <c r="AL1379" s="19">
        <v>0</v>
      </c>
      <c r="AM1379" s="19">
        <v>0</v>
      </c>
      <c r="AN1379" s="19">
        <v>0</v>
      </c>
      <c r="AO1379" s="19">
        <v>0</v>
      </c>
      <c r="AP1379" s="19">
        <v>0</v>
      </c>
    </row>
    <row r="1380" spans="1:42" hidden="1">
      <c r="A1380" s="15" t="s">
        <v>1293</v>
      </c>
      <c r="B1380" s="16" t="s">
        <v>1211</v>
      </c>
      <c r="C1380" s="17" t="s">
        <v>212</v>
      </c>
      <c r="D1380" s="17" t="s">
        <v>1294</v>
      </c>
      <c r="E1380" s="17" t="s">
        <v>1316</v>
      </c>
      <c r="F1380" s="18" t="s">
        <v>1317</v>
      </c>
      <c r="G1380" s="19">
        <v>0</v>
      </c>
      <c r="H1380" s="19">
        <v>0</v>
      </c>
      <c r="I1380" s="19">
        <v>0</v>
      </c>
      <c r="J1380" s="19">
        <v>0</v>
      </c>
      <c r="K1380" s="19">
        <v>0</v>
      </c>
      <c r="L1380" s="19">
        <v>0</v>
      </c>
      <c r="M1380" s="19">
        <v>0</v>
      </c>
      <c r="N1380" s="19">
        <v>0</v>
      </c>
      <c r="O1380" s="19">
        <v>0</v>
      </c>
      <c r="P1380" s="19">
        <v>0</v>
      </c>
      <c r="Q1380" s="19">
        <v>0</v>
      </c>
      <c r="R1380" s="19">
        <v>0</v>
      </c>
      <c r="S1380" s="19">
        <v>0</v>
      </c>
      <c r="T1380" s="19">
        <v>0</v>
      </c>
      <c r="U1380" s="19">
        <v>0</v>
      </c>
      <c r="V1380" s="19">
        <v>0</v>
      </c>
      <c r="W1380" s="19">
        <v>0</v>
      </c>
      <c r="X1380" s="19">
        <v>0</v>
      </c>
      <c r="Y1380" s="19">
        <v>0</v>
      </c>
      <c r="Z1380" s="19">
        <v>0</v>
      </c>
      <c r="AA1380" s="19">
        <v>0</v>
      </c>
      <c r="AB1380" s="19">
        <v>0</v>
      </c>
      <c r="AC1380" s="19">
        <v>0</v>
      </c>
      <c r="AD1380" s="19">
        <v>0</v>
      </c>
      <c r="AE1380" s="19">
        <v>0</v>
      </c>
      <c r="AF1380" s="19">
        <v>0</v>
      </c>
      <c r="AG1380" s="19">
        <v>0</v>
      </c>
      <c r="AH1380" s="19">
        <v>0</v>
      </c>
      <c r="AI1380" s="19">
        <v>0</v>
      </c>
      <c r="AJ1380" s="19">
        <v>0</v>
      </c>
      <c r="AK1380" s="19">
        <v>0</v>
      </c>
      <c r="AL1380" s="19">
        <v>0</v>
      </c>
      <c r="AM1380" s="19">
        <v>0</v>
      </c>
      <c r="AN1380" s="19">
        <v>0</v>
      </c>
      <c r="AO1380" s="19">
        <v>0</v>
      </c>
      <c r="AP1380" s="19">
        <v>0</v>
      </c>
    </row>
    <row r="1381" spans="1:42" hidden="1">
      <c r="A1381" s="15" t="s">
        <v>1293</v>
      </c>
      <c r="B1381" s="16" t="s">
        <v>1211</v>
      </c>
      <c r="C1381" s="17" t="s">
        <v>212</v>
      </c>
      <c r="D1381" s="17" t="s">
        <v>1294</v>
      </c>
      <c r="E1381" s="17" t="s">
        <v>1318</v>
      </c>
      <c r="F1381" s="18" t="s">
        <v>1319</v>
      </c>
      <c r="G1381" s="19">
        <v>0</v>
      </c>
      <c r="H1381" s="19">
        <v>0</v>
      </c>
      <c r="I1381" s="19">
        <v>0</v>
      </c>
      <c r="J1381" s="19">
        <v>0</v>
      </c>
      <c r="K1381" s="19">
        <v>0</v>
      </c>
      <c r="L1381" s="19">
        <v>0</v>
      </c>
      <c r="M1381" s="19">
        <v>0</v>
      </c>
      <c r="N1381" s="19">
        <v>0</v>
      </c>
      <c r="O1381" s="19">
        <v>0</v>
      </c>
      <c r="P1381" s="19">
        <v>0</v>
      </c>
      <c r="Q1381" s="19">
        <v>0</v>
      </c>
      <c r="R1381" s="19">
        <v>0</v>
      </c>
      <c r="S1381" s="19">
        <v>0</v>
      </c>
      <c r="T1381" s="19">
        <v>0</v>
      </c>
      <c r="U1381" s="19">
        <v>0</v>
      </c>
      <c r="V1381" s="19">
        <v>0</v>
      </c>
      <c r="W1381" s="19">
        <v>0</v>
      </c>
      <c r="X1381" s="19">
        <v>0</v>
      </c>
      <c r="Y1381" s="19">
        <v>0</v>
      </c>
      <c r="Z1381" s="19">
        <v>0</v>
      </c>
      <c r="AA1381" s="19">
        <v>0</v>
      </c>
      <c r="AB1381" s="19">
        <v>0</v>
      </c>
      <c r="AC1381" s="19">
        <v>0</v>
      </c>
      <c r="AD1381" s="19">
        <v>0</v>
      </c>
      <c r="AE1381" s="19">
        <v>0</v>
      </c>
      <c r="AF1381" s="19">
        <v>0</v>
      </c>
      <c r="AG1381" s="19">
        <v>0</v>
      </c>
      <c r="AH1381" s="19">
        <v>0</v>
      </c>
      <c r="AI1381" s="19">
        <v>0</v>
      </c>
      <c r="AJ1381" s="19">
        <v>0</v>
      </c>
      <c r="AK1381" s="19">
        <v>0</v>
      </c>
      <c r="AL1381" s="19">
        <v>0</v>
      </c>
      <c r="AM1381" s="19">
        <v>0</v>
      </c>
      <c r="AN1381" s="19">
        <v>0</v>
      </c>
      <c r="AO1381" s="19">
        <v>0</v>
      </c>
      <c r="AP1381" s="19">
        <v>0</v>
      </c>
    </row>
    <row r="1382" spans="1:42" hidden="1">
      <c r="A1382" s="15" t="s">
        <v>1293</v>
      </c>
      <c r="B1382" s="16" t="s">
        <v>1211</v>
      </c>
      <c r="C1382" s="17" t="s">
        <v>212</v>
      </c>
      <c r="D1382" s="17" t="s">
        <v>1294</v>
      </c>
      <c r="E1382" s="17" t="s">
        <v>1318</v>
      </c>
      <c r="F1382" s="18" t="s">
        <v>1320</v>
      </c>
      <c r="G1382" s="19">
        <v>0</v>
      </c>
      <c r="H1382" s="19">
        <v>0</v>
      </c>
      <c r="I1382" s="19">
        <v>0</v>
      </c>
      <c r="J1382" s="19">
        <v>0</v>
      </c>
      <c r="K1382" s="19">
        <v>0</v>
      </c>
      <c r="L1382" s="19">
        <v>0</v>
      </c>
      <c r="M1382" s="19">
        <v>0</v>
      </c>
      <c r="N1382" s="19">
        <v>0</v>
      </c>
      <c r="O1382" s="19">
        <v>0</v>
      </c>
      <c r="P1382" s="19">
        <v>0</v>
      </c>
      <c r="Q1382" s="19">
        <v>0</v>
      </c>
      <c r="R1382" s="19">
        <v>0</v>
      </c>
      <c r="S1382" s="19">
        <v>0</v>
      </c>
      <c r="T1382" s="19">
        <v>0</v>
      </c>
      <c r="U1382" s="19">
        <v>0</v>
      </c>
      <c r="V1382" s="19">
        <v>0</v>
      </c>
      <c r="W1382" s="19">
        <v>0</v>
      </c>
      <c r="X1382" s="19">
        <v>0</v>
      </c>
      <c r="Y1382" s="19">
        <v>0</v>
      </c>
      <c r="Z1382" s="19">
        <v>0</v>
      </c>
      <c r="AA1382" s="19">
        <v>0</v>
      </c>
      <c r="AB1382" s="19">
        <v>0</v>
      </c>
      <c r="AC1382" s="19">
        <v>0</v>
      </c>
      <c r="AD1382" s="19">
        <v>0</v>
      </c>
      <c r="AE1382" s="19">
        <v>0</v>
      </c>
      <c r="AF1382" s="19">
        <v>0</v>
      </c>
      <c r="AG1382" s="19">
        <v>0</v>
      </c>
      <c r="AH1382" s="19">
        <v>0</v>
      </c>
      <c r="AI1382" s="19">
        <v>0</v>
      </c>
      <c r="AJ1382" s="19">
        <v>0</v>
      </c>
      <c r="AK1382" s="19">
        <v>0</v>
      </c>
      <c r="AL1382" s="19">
        <v>0</v>
      </c>
      <c r="AM1382" s="19">
        <v>0</v>
      </c>
      <c r="AN1382" s="19">
        <v>0</v>
      </c>
      <c r="AO1382" s="19">
        <v>0</v>
      </c>
      <c r="AP1382" s="19">
        <v>0</v>
      </c>
    </row>
    <row r="1383" spans="1:42" hidden="1">
      <c r="A1383" s="15" t="s">
        <v>1293</v>
      </c>
      <c r="B1383" s="16" t="s">
        <v>1211</v>
      </c>
      <c r="C1383" s="17" t="s">
        <v>212</v>
      </c>
      <c r="D1383" s="17" t="s">
        <v>1294</v>
      </c>
      <c r="E1383" s="17" t="s">
        <v>1318</v>
      </c>
      <c r="F1383" s="18" t="s">
        <v>1321</v>
      </c>
      <c r="G1383" s="19">
        <v>0</v>
      </c>
      <c r="H1383" s="19">
        <v>0</v>
      </c>
      <c r="I1383" s="19">
        <v>0</v>
      </c>
      <c r="J1383" s="19">
        <v>0</v>
      </c>
      <c r="K1383" s="19">
        <v>0</v>
      </c>
      <c r="L1383" s="19">
        <v>0</v>
      </c>
      <c r="M1383" s="19">
        <v>0</v>
      </c>
      <c r="N1383" s="19">
        <v>0</v>
      </c>
      <c r="O1383" s="19">
        <v>0</v>
      </c>
      <c r="P1383" s="19">
        <v>0</v>
      </c>
      <c r="Q1383" s="19">
        <v>0</v>
      </c>
      <c r="R1383" s="19">
        <v>0</v>
      </c>
      <c r="S1383" s="19">
        <v>0</v>
      </c>
      <c r="T1383" s="19">
        <v>0</v>
      </c>
      <c r="U1383" s="19">
        <v>0</v>
      </c>
      <c r="V1383" s="19">
        <v>0</v>
      </c>
      <c r="W1383" s="19">
        <v>0</v>
      </c>
      <c r="X1383" s="19">
        <v>0</v>
      </c>
      <c r="Y1383" s="19">
        <v>0</v>
      </c>
      <c r="Z1383" s="19">
        <v>0</v>
      </c>
      <c r="AA1383" s="19">
        <v>0</v>
      </c>
      <c r="AB1383" s="19">
        <v>0</v>
      </c>
      <c r="AC1383" s="19">
        <v>0</v>
      </c>
      <c r="AD1383" s="19">
        <v>0</v>
      </c>
      <c r="AE1383" s="19">
        <v>0</v>
      </c>
      <c r="AF1383" s="19">
        <v>0</v>
      </c>
      <c r="AG1383" s="19">
        <v>0</v>
      </c>
      <c r="AH1383" s="19">
        <v>0</v>
      </c>
      <c r="AI1383" s="19">
        <v>0</v>
      </c>
      <c r="AJ1383" s="19">
        <v>0</v>
      </c>
      <c r="AK1383" s="19">
        <v>0</v>
      </c>
      <c r="AL1383" s="19">
        <v>0</v>
      </c>
      <c r="AM1383" s="19">
        <v>0</v>
      </c>
      <c r="AN1383" s="19">
        <v>0</v>
      </c>
      <c r="AO1383" s="19">
        <v>0</v>
      </c>
      <c r="AP1383" s="19">
        <v>0</v>
      </c>
    </row>
    <row r="1384" spans="1:42" hidden="1">
      <c r="A1384" s="15" t="s">
        <v>1293</v>
      </c>
      <c r="B1384" s="16" t="s">
        <v>1211</v>
      </c>
      <c r="C1384" s="17" t="s">
        <v>212</v>
      </c>
      <c r="D1384" s="17" t="s">
        <v>1294</v>
      </c>
      <c r="E1384" s="17" t="s">
        <v>1318</v>
      </c>
      <c r="F1384" s="18" t="s">
        <v>1322</v>
      </c>
      <c r="G1384" s="19">
        <v>0</v>
      </c>
      <c r="H1384" s="19">
        <v>0</v>
      </c>
      <c r="I1384" s="19">
        <v>0</v>
      </c>
      <c r="J1384" s="19">
        <v>0</v>
      </c>
      <c r="K1384" s="19">
        <v>0</v>
      </c>
      <c r="L1384" s="19">
        <v>0</v>
      </c>
      <c r="M1384" s="19">
        <v>0</v>
      </c>
      <c r="N1384" s="19">
        <v>0</v>
      </c>
      <c r="O1384" s="19">
        <v>0</v>
      </c>
      <c r="P1384" s="19">
        <v>0</v>
      </c>
      <c r="Q1384" s="19">
        <v>0</v>
      </c>
      <c r="R1384" s="19">
        <v>0</v>
      </c>
      <c r="S1384" s="19">
        <v>0</v>
      </c>
      <c r="T1384" s="19">
        <v>0</v>
      </c>
      <c r="U1384" s="19">
        <v>0</v>
      </c>
      <c r="V1384" s="19">
        <v>0</v>
      </c>
      <c r="W1384" s="19">
        <v>0</v>
      </c>
      <c r="X1384" s="19">
        <v>0</v>
      </c>
      <c r="Y1384" s="19">
        <v>0</v>
      </c>
      <c r="Z1384" s="19">
        <v>0</v>
      </c>
      <c r="AA1384" s="19">
        <v>0</v>
      </c>
      <c r="AB1384" s="19">
        <v>0</v>
      </c>
      <c r="AC1384" s="19">
        <v>0</v>
      </c>
      <c r="AD1384" s="19">
        <v>0</v>
      </c>
      <c r="AE1384" s="19">
        <v>0</v>
      </c>
      <c r="AF1384" s="19">
        <v>0</v>
      </c>
      <c r="AG1384" s="19">
        <v>0</v>
      </c>
      <c r="AH1384" s="19">
        <v>0</v>
      </c>
      <c r="AI1384" s="19">
        <v>0</v>
      </c>
      <c r="AJ1384" s="19">
        <v>0</v>
      </c>
      <c r="AK1384" s="19">
        <v>0</v>
      </c>
      <c r="AL1384" s="19">
        <v>0</v>
      </c>
      <c r="AM1384" s="19">
        <v>0</v>
      </c>
      <c r="AN1384" s="19">
        <v>0</v>
      </c>
      <c r="AO1384" s="19">
        <v>0</v>
      </c>
      <c r="AP1384" s="19">
        <v>0</v>
      </c>
    </row>
    <row r="1385" spans="1:42" hidden="1">
      <c r="A1385" s="15" t="s">
        <v>1293</v>
      </c>
      <c r="B1385" s="16" t="s">
        <v>1211</v>
      </c>
      <c r="C1385" s="17" t="s">
        <v>212</v>
      </c>
      <c r="D1385" s="17" t="s">
        <v>1294</v>
      </c>
      <c r="E1385" s="17" t="s">
        <v>1318</v>
      </c>
      <c r="F1385" s="18" t="s">
        <v>1323</v>
      </c>
      <c r="G1385" s="19">
        <v>0</v>
      </c>
      <c r="H1385" s="19">
        <v>0</v>
      </c>
      <c r="I1385" s="19">
        <v>0</v>
      </c>
      <c r="J1385" s="19">
        <v>0</v>
      </c>
      <c r="K1385" s="19">
        <v>0</v>
      </c>
      <c r="L1385" s="19">
        <v>0</v>
      </c>
      <c r="M1385" s="19">
        <v>0</v>
      </c>
      <c r="N1385" s="19">
        <v>0</v>
      </c>
      <c r="O1385" s="19">
        <v>0</v>
      </c>
      <c r="P1385" s="19">
        <v>0</v>
      </c>
      <c r="Q1385" s="19">
        <v>0</v>
      </c>
      <c r="R1385" s="19">
        <v>0</v>
      </c>
      <c r="S1385" s="19">
        <v>0</v>
      </c>
      <c r="T1385" s="19">
        <v>0</v>
      </c>
      <c r="U1385" s="19">
        <v>0</v>
      </c>
      <c r="V1385" s="19">
        <v>0</v>
      </c>
      <c r="W1385" s="19">
        <v>0</v>
      </c>
      <c r="X1385" s="19">
        <v>0</v>
      </c>
      <c r="Y1385" s="19">
        <v>0</v>
      </c>
      <c r="Z1385" s="19">
        <v>0</v>
      </c>
      <c r="AA1385" s="19">
        <v>0</v>
      </c>
      <c r="AB1385" s="19">
        <v>0</v>
      </c>
      <c r="AC1385" s="19">
        <v>0</v>
      </c>
      <c r="AD1385" s="19">
        <v>0</v>
      </c>
      <c r="AE1385" s="19">
        <v>0</v>
      </c>
      <c r="AF1385" s="19">
        <v>0</v>
      </c>
      <c r="AG1385" s="19">
        <v>0</v>
      </c>
      <c r="AH1385" s="19">
        <v>0</v>
      </c>
      <c r="AI1385" s="19">
        <v>0</v>
      </c>
      <c r="AJ1385" s="19">
        <v>0</v>
      </c>
      <c r="AK1385" s="19">
        <v>0</v>
      </c>
      <c r="AL1385" s="19">
        <v>0</v>
      </c>
      <c r="AM1385" s="19">
        <v>0</v>
      </c>
      <c r="AN1385" s="19">
        <v>0</v>
      </c>
      <c r="AO1385" s="19">
        <v>0</v>
      </c>
      <c r="AP1385" s="19">
        <v>0</v>
      </c>
    </row>
    <row r="1386" spans="1:42" hidden="1">
      <c r="A1386" s="15" t="s">
        <v>1293</v>
      </c>
      <c r="B1386" s="16" t="s">
        <v>1211</v>
      </c>
      <c r="C1386" s="17" t="s">
        <v>212</v>
      </c>
      <c r="D1386" s="17" t="s">
        <v>1294</v>
      </c>
      <c r="E1386" s="17" t="s">
        <v>1318</v>
      </c>
      <c r="F1386" s="18" t="s">
        <v>1324</v>
      </c>
      <c r="G1386" s="19">
        <v>0</v>
      </c>
      <c r="H1386" s="19">
        <v>0</v>
      </c>
      <c r="I1386" s="19">
        <v>0</v>
      </c>
      <c r="J1386" s="19">
        <v>0</v>
      </c>
      <c r="K1386" s="19">
        <v>0</v>
      </c>
      <c r="L1386" s="19">
        <v>0</v>
      </c>
      <c r="M1386" s="19">
        <v>0</v>
      </c>
      <c r="N1386" s="19">
        <v>0</v>
      </c>
      <c r="O1386" s="19">
        <v>0</v>
      </c>
      <c r="P1386" s="19">
        <v>0</v>
      </c>
      <c r="Q1386" s="19">
        <v>0</v>
      </c>
      <c r="R1386" s="19">
        <v>0</v>
      </c>
      <c r="S1386" s="19">
        <v>0</v>
      </c>
      <c r="T1386" s="19">
        <v>0</v>
      </c>
      <c r="U1386" s="19">
        <v>0</v>
      </c>
      <c r="V1386" s="19">
        <v>0</v>
      </c>
      <c r="W1386" s="19">
        <v>0</v>
      </c>
      <c r="X1386" s="19">
        <v>0</v>
      </c>
      <c r="Y1386" s="19">
        <v>0</v>
      </c>
      <c r="Z1386" s="19">
        <v>0</v>
      </c>
      <c r="AA1386" s="19">
        <v>0</v>
      </c>
      <c r="AB1386" s="19">
        <v>0</v>
      </c>
      <c r="AC1386" s="19">
        <v>0</v>
      </c>
      <c r="AD1386" s="19">
        <v>0</v>
      </c>
      <c r="AE1386" s="19">
        <v>0</v>
      </c>
      <c r="AF1386" s="19">
        <v>0</v>
      </c>
      <c r="AG1386" s="19">
        <v>0</v>
      </c>
      <c r="AH1386" s="19">
        <v>0</v>
      </c>
      <c r="AI1386" s="19">
        <v>0</v>
      </c>
      <c r="AJ1386" s="19">
        <v>0</v>
      </c>
      <c r="AK1386" s="19">
        <v>0</v>
      </c>
      <c r="AL1386" s="19">
        <v>0</v>
      </c>
      <c r="AM1386" s="19">
        <v>0</v>
      </c>
      <c r="AN1386" s="19">
        <v>0</v>
      </c>
      <c r="AO1386" s="19">
        <v>0</v>
      </c>
      <c r="AP1386" s="19">
        <v>0</v>
      </c>
    </row>
    <row r="1387" spans="1:42" hidden="1">
      <c r="A1387" s="15" t="s">
        <v>1293</v>
      </c>
      <c r="B1387" s="16" t="s">
        <v>1211</v>
      </c>
      <c r="C1387" s="17" t="s">
        <v>212</v>
      </c>
      <c r="D1387" s="17" t="s">
        <v>1294</v>
      </c>
      <c r="E1387" s="17" t="s">
        <v>232</v>
      </c>
      <c r="F1387" s="18" t="s">
        <v>1325</v>
      </c>
      <c r="G1387" s="19">
        <v>339383.15802786255</v>
      </c>
      <c r="H1387" s="19">
        <v>233831.61123995192</v>
      </c>
      <c r="I1387" s="19">
        <v>621499.89353003853</v>
      </c>
      <c r="J1387" s="19">
        <v>861021.56868034741</v>
      </c>
      <c r="K1387" s="19">
        <v>1012070.1230249987</v>
      </c>
      <c r="L1387" s="19">
        <v>1107325.242442861</v>
      </c>
      <c r="M1387" s="19">
        <v>1211963.1900572684</v>
      </c>
      <c r="N1387" s="19">
        <v>1273350.2152990452</v>
      </c>
      <c r="O1387" s="19">
        <v>1267143.2608106267</v>
      </c>
      <c r="P1387" s="19">
        <v>1263228.9950066227</v>
      </c>
      <c r="Q1387" s="19">
        <v>826336.5709075979</v>
      </c>
      <c r="R1387" s="19">
        <v>531013.09816486458</v>
      </c>
      <c r="S1387" s="19">
        <v>354678.39322416892</v>
      </c>
      <c r="T1387" s="19">
        <v>243477.1815763888</v>
      </c>
      <c r="U1387" s="19">
        <v>627216.44912687503</v>
      </c>
      <c r="V1387" s="19">
        <v>864260.38610988425</v>
      </c>
      <c r="W1387" s="19">
        <v>1013746.4147750523</v>
      </c>
      <c r="X1387" s="19">
        <v>1108016.1651449392</v>
      </c>
      <c r="Y1387" s="19">
        <v>1212032.7135891074</v>
      </c>
      <c r="Z1387" s="19">
        <v>1273027.8684655963</v>
      </c>
      <c r="AA1387" s="19">
        <v>1266573.7904042064</v>
      </c>
      <c r="AB1387" s="19">
        <v>1262503.6820927614</v>
      </c>
      <c r="AC1387" s="19">
        <v>825879.1698518584</v>
      </c>
      <c r="AD1387" s="19">
        <v>530724.64924606925</v>
      </c>
      <c r="AE1387" s="19">
        <v>354496.48988636455</v>
      </c>
      <c r="AF1387" s="19">
        <v>243362.46863365179</v>
      </c>
      <c r="AG1387" s="19">
        <v>628214.50651885848</v>
      </c>
      <c r="AH1387" s="19">
        <v>865960.18521385116</v>
      </c>
      <c r="AI1387" s="19">
        <v>1015888.7503260942</v>
      </c>
      <c r="AJ1387" s="19">
        <v>1110437.5756086526</v>
      </c>
      <c r="AK1387" s="19">
        <v>1214630.115900266</v>
      </c>
      <c r="AL1387" s="19">
        <v>1275736.2557809991</v>
      </c>
      <c r="AM1387" s="19">
        <v>1269352.1677296339</v>
      </c>
      <c r="AN1387" s="19">
        <v>1265326.1969261044</v>
      </c>
      <c r="AO1387" s="19">
        <v>827659.1206013062</v>
      </c>
      <c r="AP1387" s="19">
        <v>531847.13215848221</v>
      </c>
    </row>
    <row r="1388" spans="1:42" hidden="1">
      <c r="A1388" s="15" t="s">
        <v>1293</v>
      </c>
      <c r="B1388" s="16" t="s">
        <v>1211</v>
      </c>
      <c r="C1388" s="17" t="s">
        <v>212</v>
      </c>
      <c r="D1388" s="17" t="s">
        <v>1294</v>
      </c>
      <c r="E1388" s="17" t="s">
        <v>232</v>
      </c>
      <c r="F1388" s="18" t="s">
        <v>1326</v>
      </c>
      <c r="G1388" s="19">
        <v>15098845.53882822</v>
      </c>
      <c r="H1388" s="19">
        <v>15342362.637320267</v>
      </c>
      <c r="I1388" s="19">
        <v>15134043.245953765</v>
      </c>
      <c r="J1388" s="19">
        <v>16972102.87415944</v>
      </c>
      <c r="K1388" s="19">
        <v>16555068.734079558</v>
      </c>
      <c r="L1388" s="19">
        <v>17484767.051910385</v>
      </c>
      <c r="M1388" s="19">
        <v>17279588.087900054</v>
      </c>
      <c r="N1388" s="19">
        <v>16218058.647190275</v>
      </c>
      <c r="O1388" s="19">
        <v>14352712.636903781</v>
      </c>
      <c r="P1388" s="19">
        <v>14842835.725001382</v>
      </c>
      <c r="Q1388" s="19">
        <v>12204782.418745067</v>
      </c>
      <c r="R1388" s="19">
        <v>11008787.311481986</v>
      </c>
      <c r="S1388" s="19">
        <v>10807104.568499399</v>
      </c>
      <c r="T1388" s="19">
        <v>11799061.601540606</v>
      </c>
      <c r="U1388" s="19">
        <v>10668886.512080317</v>
      </c>
      <c r="V1388" s="19">
        <v>13537509.884230336</v>
      </c>
      <c r="W1388" s="19">
        <v>13848430.76600688</v>
      </c>
      <c r="X1388" s="19">
        <v>30472426.607649885</v>
      </c>
      <c r="Y1388" s="19">
        <v>16141584.6381416</v>
      </c>
      <c r="Z1388" s="19">
        <v>14861716.984816631</v>
      </c>
      <c r="AA1388" s="19">
        <v>13369851.900428357</v>
      </c>
      <c r="AB1388" s="19">
        <v>14118186.23464888</v>
      </c>
      <c r="AC1388" s="19">
        <v>11530173.28709219</v>
      </c>
      <c r="AD1388" s="19">
        <v>10096304.025820987</v>
      </c>
      <c r="AE1388" s="19">
        <v>10214686.063468561</v>
      </c>
      <c r="AF1388" s="19">
        <v>11229397.985650651</v>
      </c>
      <c r="AG1388" s="19">
        <v>9788665.865605833</v>
      </c>
      <c r="AH1388" s="19">
        <v>12573283.139748132</v>
      </c>
      <c r="AI1388" s="19">
        <v>12409916.587724285</v>
      </c>
      <c r="AJ1388" s="19">
        <v>15687853.568487382</v>
      </c>
      <c r="AK1388" s="19">
        <v>16279246.737852879</v>
      </c>
      <c r="AL1388" s="19">
        <v>15338273.815200932</v>
      </c>
      <c r="AM1388" s="19">
        <v>13763570.915863344</v>
      </c>
      <c r="AN1388" s="19">
        <v>14604173.013271004</v>
      </c>
      <c r="AO1388" s="19">
        <v>11965318.497230927</v>
      </c>
      <c r="AP1388" s="19">
        <v>10406361.654924989</v>
      </c>
    </row>
    <row r="1389" spans="1:42" hidden="1">
      <c r="A1389" s="15" t="s">
        <v>1293</v>
      </c>
      <c r="B1389" s="16" t="s">
        <v>1211</v>
      </c>
      <c r="C1389" s="17" t="s">
        <v>212</v>
      </c>
      <c r="D1389" s="17" t="s">
        <v>1298</v>
      </c>
      <c r="E1389" s="17" t="s">
        <v>1299</v>
      </c>
      <c r="F1389" s="18" t="s">
        <v>1327</v>
      </c>
      <c r="G1389" s="19">
        <v>0</v>
      </c>
      <c r="H1389" s="19">
        <v>0</v>
      </c>
      <c r="I1389" s="19">
        <v>0</v>
      </c>
      <c r="J1389" s="19">
        <v>0</v>
      </c>
      <c r="K1389" s="19">
        <v>0</v>
      </c>
      <c r="L1389" s="19">
        <v>0</v>
      </c>
      <c r="M1389" s="19">
        <v>0</v>
      </c>
      <c r="N1389" s="19">
        <v>0</v>
      </c>
      <c r="O1389" s="19">
        <v>0</v>
      </c>
      <c r="P1389" s="19">
        <v>0</v>
      </c>
      <c r="Q1389" s="19">
        <v>0</v>
      </c>
      <c r="R1389" s="19">
        <v>0</v>
      </c>
      <c r="S1389" s="19">
        <v>0</v>
      </c>
      <c r="T1389" s="19">
        <v>0</v>
      </c>
      <c r="U1389" s="19">
        <v>0</v>
      </c>
      <c r="V1389" s="19">
        <v>0</v>
      </c>
      <c r="W1389" s="19">
        <v>0</v>
      </c>
      <c r="X1389" s="19">
        <v>0</v>
      </c>
      <c r="Y1389" s="19">
        <v>0</v>
      </c>
      <c r="Z1389" s="19">
        <v>0</v>
      </c>
      <c r="AA1389" s="19">
        <v>0</v>
      </c>
      <c r="AB1389" s="19">
        <v>0</v>
      </c>
      <c r="AC1389" s="19">
        <v>0</v>
      </c>
      <c r="AD1389" s="19">
        <v>0</v>
      </c>
      <c r="AE1389" s="19">
        <v>0</v>
      </c>
      <c r="AF1389" s="19">
        <v>0</v>
      </c>
      <c r="AG1389" s="19">
        <v>0</v>
      </c>
      <c r="AH1389" s="19">
        <v>0</v>
      </c>
      <c r="AI1389" s="19">
        <v>0</v>
      </c>
      <c r="AJ1389" s="19">
        <v>0</v>
      </c>
      <c r="AK1389" s="19">
        <v>0</v>
      </c>
      <c r="AL1389" s="19">
        <v>0</v>
      </c>
      <c r="AM1389" s="19">
        <v>0</v>
      </c>
      <c r="AN1389" s="19">
        <v>0</v>
      </c>
      <c r="AO1389" s="19">
        <v>0</v>
      </c>
      <c r="AP1389" s="19">
        <v>0</v>
      </c>
    </row>
    <row r="1390" spans="1:42" hidden="1">
      <c r="A1390" s="15" t="s">
        <v>1293</v>
      </c>
      <c r="B1390" s="16" t="s">
        <v>1211</v>
      </c>
      <c r="C1390" s="17" t="s">
        <v>212</v>
      </c>
      <c r="D1390" s="17" t="s">
        <v>1298</v>
      </c>
      <c r="E1390" s="17" t="s">
        <v>1299</v>
      </c>
      <c r="F1390" s="18" t="s">
        <v>1300</v>
      </c>
      <c r="G1390" s="19">
        <v>0</v>
      </c>
      <c r="H1390" s="19">
        <v>0</v>
      </c>
      <c r="I1390" s="19">
        <v>0</v>
      </c>
      <c r="J1390" s="19">
        <v>0</v>
      </c>
      <c r="K1390" s="19">
        <v>0</v>
      </c>
      <c r="L1390" s="19">
        <v>0</v>
      </c>
      <c r="M1390" s="19">
        <v>0</v>
      </c>
      <c r="N1390" s="19">
        <v>0</v>
      </c>
      <c r="O1390" s="19">
        <v>0</v>
      </c>
      <c r="P1390" s="19">
        <v>0</v>
      </c>
      <c r="Q1390" s="19">
        <v>0</v>
      </c>
      <c r="R1390" s="19">
        <v>0</v>
      </c>
      <c r="S1390" s="19">
        <v>0</v>
      </c>
      <c r="T1390" s="19">
        <v>0</v>
      </c>
      <c r="U1390" s="19">
        <v>0</v>
      </c>
      <c r="V1390" s="19">
        <v>0</v>
      </c>
      <c r="W1390" s="19">
        <v>0</v>
      </c>
      <c r="X1390" s="19">
        <v>0</v>
      </c>
      <c r="Y1390" s="19">
        <v>0</v>
      </c>
      <c r="Z1390" s="19">
        <v>0</v>
      </c>
      <c r="AA1390" s="19">
        <v>0</v>
      </c>
      <c r="AB1390" s="19">
        <v>0</v>
      </c>
      <c r="AC1390" s="19">
        <v>0</v>
      </c>
      <c r="AD1390" s="19">
        <v>0</v>
      </c>
      <c r="AE1390" s="19">
        <v>0</v>
      </c>
      <c r="AF1390" s="19">
        <v>0</v>
      </c>
      <c r="AG1390" s="19">
        <v>0</v>
      </c>
      <c r="AH1390" s="19">
        <v>0</v>
      </c>
      <c r="AI1390" s="19">
        <v>0</v>
      </c>
      <c r="AJ1390" s="19">
        <v>0</v>
      </c>
      <c r="AK1390" s="19">
        <v>0</v>
      </c>
      <c r="AL1390" s="19">
        <v>0</v>
      </c>
      <c r="AM1390" s="19">
        <v>0</v>
      </c>
      <c r="AN1390" s="19">
        <v>0</v>
      </c>
      <c r="AO1390" s="19">
        <v>0</v>
      </c>
      <c r="AP1390" s="19">
        <v>0</v>
      </c>
    </row>
    <row r="1391" spans="1:42" hidden="1">
      <c r="A1391" s="15" t="s">
        <v>1293</v>
      </c>
      <c r="B1391" s="16" t="s">
        <v>1211</v>
      </c>
      <c r="C1391" s="17" t="s">
        <v>212</v>
      </c>
      <c r="D1391" s="17" t="s">
        <v>1298</v>
      </c>
      <c r="E1391" s="17" t="s">
        <v>1299</v>
      </c>
      <c r="F1391" s="18" t="s">
        <v>1328</v>
      </c>
      <c r="G1391" s="19">
        <v>0</v>
      </c>
      <c r="H1391" s="19">
        <v>0</v>
      </c>
      <c r="I1391" s="19">
        <v>0</v>
      </c>
      <c r="J1391" s="19">
        <v>0</v>
      </c>
      <c r="K1391" s="19">
        <v>0</v>
      </c>
      <c r="L1391" s="19">
        <v>0</v>
      </c>
      <c r="M1391" s="19">
        <v>0</v>
      </c>
      <c r="N1391" s="19">
        <v>0</v>
      </c>
      <c r="O1391" s="19">
        <v>0</v>
      </c>
      <c r="P1391" s="19">
        <v>0</v>
      </c>
      <c r="Q1391" s="19">
        <v>0</v>
      </c>
      <c r="R1391" s="19">
        <v>0</v>
      </c>
      <c r="S1391" s="19">
        <v>0</v>
      </c>
      <c r="T1391" s="19">
        <v>0</v>
      </c>
      <c r="U1391" s="19">
        <v>0</v>
      </c>
      <c r="V1391" s="19">
        <v>0</v>
      </c>
      <c r="W1391" s="19">
        <v>0</v>
      </c>
      <c r="X1391" s="19">
        <v>0</v>
      </c>
      <c r="Y1391" s="19">
        <v>0</v>
      </c>
      <c r="Z1391" s="19">
        <v>0</v>
      </c>
      <c r="AA1391" s="19">
        <v>0</v>
      </c>
      <c r="AB1391" s="19">
        <v>0</v>
      </c>
      <c r="AC1391" s="19">
        <v>0</v>
      </c>
      <c r="AD1391" s="19">
        <v>0</v>
      </c>
      <c r="AE1391" s="19">
        <v>0</v>
      </c>
      <c r="AF1391" s="19">
        <v>0</v>
      </c>
      <c r="AG1391" s="19">
        <v>0</v>
      </c>
      <c r="AH1391" s="19">
        <v>0</v>
      </c>
      <c r="AI1391" s="19">
        <v>0</v>
      </c>
      <c r="AJ1391" s="19">
        <v>0</v>
      </c>
      <c r="AK1391" s="19">
        <v>0</v>
      </c>
      <c r="AL1391" s="19">
        <v>0</v>
      </c>
      <c r="AM1391" s="19">
        <v>0</v>
      </c>
      <c r="AN1391" s="19">
        <v>0</v>
      </c>
      <c r="AO1391" s="19">
        <v>0</v>
      </c>
      <c r="AP1391" s="19">
        <v>0</v>
      </c>
    </row>
    <row r="1392" spans="1:42" hidden="1">
      <c r="A1392" s="15" t="s">
        <v>1293</v>
      </c>
      <c r="B1392" s="16" t="s">
        <v>1211</v>
      </c>
      <c r="C1392" s="17" t="s">
        <v>212</v>
      </c>
      <c r="D1392" s="17" t="s">
        <v>1298</v>
      </c>
      <c r="E1392" s="17" t="s">
        <v>1299</v>
      </c>
      <c r="F1392" s="18" t="s">
        <v>1301</v>
      </c>
      <c r="G1392" s="19">
        <v>0</v>
      </c>
      <c r="H1392" s="19">
        <v>0</v>
      </c>
      <c r="I1392" s="19">
        <v>0</v>
      </c>
      <c r="J1392" s="19">
        <v>0</v>
      </c>
      <c r="K1392" s="19">
        <v>0</v>
      </c>
      <c r="L1392" s="19">
        <v>0</v>
      </c>
      <c r="M1392" s="19">
        <v>0</v>
      </c>
      <c r="N1392" s="19">
        <v>0</v>
      </c>
      <c r="O1392" s="19">
        <v>0</v>
      </c>
      <c r="P1392" s="19">
        <v>0</v>
      </c>
      <c r="Q1392" s="19">
        <v>0</v>
      </c>
      <c r="R1392" s="19">
        <v>0</v>
      </c>
      <c r="S1392" s="19">
        <v>0</v>
      </c>
      <c r="T1392" s="19">
        <v>0</v>
      </c>
      <c r="U1392" s="19">
        <v>0</v>
      </c>
      <c r="V1392" s="19">
        <v>0</v>
      </c>
      <c r="W1392" s="19">
        <v>0</v>
      </c>
      <c r="X1392" s="19">
        <v>0</v>
      </c>
      <c r="Y1392" s="19">
        <v>0</v>
      </c>
      <c r="Z1392" s="19">
        <v>0</v>
      </c>
      <c r="AA1392" s="19">
        <v>0</v>
      </c>
      <c r="AB1392" s="19">
        <v>0</v>
      </c>
      <c r="AC1392" s="19">
        <v>0</v>
      </c>
      <c r="AD1392" s="19">
        <v>0</v>
      </c>
      <c r="AE1392" s="19">
        <v>0</v>
      </c>
      <c r="AF1392" s="19">
        <v>0</v>
      </c>
      <c r="AG1392" s="19">
        <v>0</v>
      </c>
      <c r="AH1392" s="19">
        <v>0</v>
      </c>
      <c r="AI1392" s="19">
        <v>0</v>
      </c>
      <c r="AJ1392" s="19">
        <v>0</v>
      </c>
      <c r="AK1392" s="19">
        <v>0</v>
      </c>
      <c r="AL1392" s="19">
        <v>0</v>
      </c>
      <c r="AM1392" s="19">
        <v>0</v>
      </c>
      <c r="AN1392" s="19">
        <v>0</v>
      </c>
      <c r="AO1392" s="19">
        <v>0</v>
      </c>
      <c r="AP1392" s="19">
        <v>0</v>
      </c>
    </row>
    <row r="1393" spans="1:42" hidden="1">
      <c r="A1393" s="15" t="s">
        <v>1293</v>
      </c>
      <c r="B1393" s="16" t="s">
        <v>1211</v>
      </c>
      <c r="C1393" s="17" t="s">
        <v>212</v>
      </c>
      <c r="D1393" s="17" t="s">
        <v>1298</v>
      </c>
      <c r="E1393" s="17" t="s">
        <v>1299</v>
      </c>
      <c r="F1393" s="18" t="s">
        <v>1329</v>
      </c>
      <c r="G1393" s="19">
        <v>0</v>
      </c>
      <c r="H1393" s="19">
        <v>0</v>
      </c>
      <c r="I1393" s="19">
        <v>0</v>
      </c>
      <c r="J1393" s="19">
        <v>0</v>
      </c>
      <c r="K1393" s="19">
        <v>0</v>
      </c>
      <c r="L1393" s="19">
        <v>0</v>
      </c>
      <c r="M1393" s="19">
        <v>0</v>
      </c>
      <c r="N1393" s="19">
        <v>0</v>
      </c>
      <c r="O1393" s="19">
        <v>0</v>
      </c>
      <c r="P1393" s="19">
        <v>0</v>
      </c>
      <c r="Q1393" s="19">
        <v>0</v>
      </c>
      <c r="R1393" s="19">
        <v>0</v>
      </c>
      <c r="S1393" s="19">
        <v>0</v>
      </c>
      <c r="T1393" s="19">
        <v>0</v>
      </c>
      <c r="U1393" s="19">
        <v>0</v>
      </c>
      <c r="V1393" s="19">
        <v>0</v>
      </c>
      <c r="W1393" s="19">
        <v>0</v>
      </c>
      <c r="X1393" s="19">
        <v>0</v>
      </c>
      <c r="Y1393" s="19">
        <v>0</v>
      </c>
      <c r="Z1393" s="19">
        <v>0</v>
      </c>
      <c r="AA1393" s="19">
        <v>0</v>
      </c>
      <c r="AB1393" s="19">
        <v>0</v>
      </c>
      <c r="AC1393" s="19">
        <v>0</v>
      </c>
      <c r="AD1393" s="19">
        <v>0</v>
      </c>
      <c r="AE1393" s="19">
        <v>0</v>
      </c>
      <c r="AF1393" s="19">
        <v>0</v>
      </c>
      <c r="AG1393" s="19">
        <v>0</v>
      </c>
      <c r="AH1393" s="19">
        <v>0</v>
      </c>
      <c r="AI1393" s="19">
        <v>0</v>
      </c>
      <c r="AJ1393" s="19">
        <v>0</v>
      </c>
      <c r="AK1393" s="19">
        <v>0</v>
      </c>
      <c r="AL1393" s="19">
        <v>0</v>
      </c>
      <c r="AM1393" s="19">
        <v>0</v>
      </c>
      <c r="AN1393" s="19">
        <v>0</v>
      </c>
      <c r="AO1393" s="19">
        <v>0</v>
      </c>
      <c r="AP1393" s="19">
        <v>0</v>
      </c>
    </row>
    <row r="1394" spans="1:42" hidden="1">
      <c r="A1394" s="15" t="s">
        <v>1293</v>
      </c>
      <c r="B1394" s="16" t="s">
        <v>1211</v>
      </c>
      <c r="C1394" s="17" t="s">
        <v>212</v>
      </c>
      <c r="D1394" s="17" t="s">
        <v>1298</v>
      </c>
      <c r="E1394" s="17" t="s">
        <v>1299</v>
      </c>
      <c r="F1394" s="18" t="s">
        <v>1330</v>
      </c>
      <c r="G1394" s="19">
        <v>0</v>
      </c>
      <c r="H1394" s="19">
        <v>0</v>
      </c>
      <c r="I1394" s="19">
        <v>0</v>
      </c>
      <c r="J1394" s="19">
        <v>0</v>
      </c>
      <c r="K1394" s="19">
        <v>0</v>
      </c>
      <c r="L1394" s="19">
        <v>0</v>
      </c>
      <c r="M1394" s="19">
        <v>0</v>
      </c>
      <c r="N1394" s="19">
        <v>0</v>
      </c>
      <c r="O1394" s="19">
        <v>0</v>
      </c>
      <c r="P1394" s="19">
        <v>0</v>
      </c>
      <c r="Q1394" s="19">
        <v>0</v>
      </c>
      <c r="R1394" s="19">
        <v>0</v>
      </c>
      <c r="S1394" s="19">
        <v>0</v>
      </c>
      <c r="T1394" s="19">
        <v>0</v>
      </c>
      <c r="U1394" s="19">
        <v>0</v>
      </c>
      <c r="V1394" s="19">
        <v>0</v>
      </c>
      <c r="W1394" s="19">
        <v>0</v>
      </c>
      <c r="X1394" s="19">
        <v>0</v>
      </c>
      <c r="Y1394" s="19">
        <v>0</v>
      </c>
      <c r="Z1394" s="19">
        <v>0</v>
      </c>
      <c r="AA1394" s="19">
        <v>0</v>
      </c>
      <c r="AB1394" s="19">
        <v>0</v>
      </c>
      <c r="AC1394" s="19">
        <v>0</v>
      </c>
      <c r="AD1394" s="19">
        <v>0</v>
      </c>
      <c r="AE1394" s="19">
        <v>0</v>
      </c>
      <c r="AF1394" s="19">
        <v>0</v>
      </c>
      <c r="AG1394" s="19">
        <v>0</v>
      </c>
      <c r="AH1394" s="19">
        <v>0</v>
      </c>
      <c r="AI1394" s="19">
        <v>0</v>
      </c>
      <c r="AJ1394" s="19">
        <v>0</v>
      </c>
      <c r="AK1394" s="19">
        <v>0</v>
      </c>
      <c r="AL1394" s="19">
        <v>0</v>
      </c>
      <c r="AM1394" s="19">
        <v>0</v>
      </c>
      <c r="AN1394" s="19">
        <v>0</v>
      </c>
      <c r="AO1394" s="19">
        <v>0</v>
      </c>
      <c r="AP1394" s="19">
        <v>0</v>
      </c>
    </row>
    <row r="1395" spans="1:42" hidden="1">
      <c r="A1395" s="15" t="s">
        <v>1293</v>
      </c>
      <c r="B1395" s="16" t="s">
        <v>1211</v>
      </c>
      <c r="C1395" s="17" t="s">
        <v>212</v>
      </c>
      <c r="D1395" s="17" t="s">
        <v>1298</v>
      </c>
      <c r="E1395" s="17" t="s">
        <v>1299</v>
      </c>
      <c r="F1395" s="18" t="s">
        <v>1331</v>
      </c>
      <c r="G1395" s="19">
        <v>0</v>
      </c>
      <c r="H1395" s="19">
        <v>0</v>
      </c>
      <c r="I1395" s="19">
        <v>0</v>
      </c>
      <c r="J1395" s="19">
        <v>0</v>
      </c>
      <c r="K1395" s="19">
        <v>0</v>
      </c>
      <c r="L1395" s="19">
        <v>0</v>
      </c>
      <c r="M1395" s="19">
        <v>0</v>
      </c>
      <c r="N1395" s="19">
        <v>0</v>
      </c>
      <c r="O1395" s="19">
        <v>0</v>
      </c>
      <c r="P1395" s="19">
        <v>0</v>
      </c>
      <c r="Q1395" s="19">
        <v>0</v>
      </c>
      <c r="R1395" s="19">
        <v>0</v>
      </c>
      <c r="S1395" s="19">
        <v>0</v>
      </c>
      <c r="T1395" s="19">
        <v>0</v>
      </c>
      <c r="U1395" s="19">
        <v>0</v>
      </c>
      <c r="V1395" s="19">
        <v>0</v>
      </c>
      <c r="W1395" s="19">
        <v>0</v>
      </c>
      <c r="X1395" s="19">
        <v>0</v>
      </c>
      <c r="Y1395" s="19">
        <v>0</v>
      </c>
      <c r="Z1395" s="19">
        <v>0</v>
      </c>
      <c r="AA1395" s="19">
        <v>0</v>
      </c>
      <c r="AB1395" s="19">
        <v>0</v>
      </c>
      <c r="AC1395" s="19">
        <v>0</v>
      </c>
      <c r="AD1395" s="19">
        <v>0</v>
      </c>
      <c r="AE1395" s="19">
        <v>0</v>
      </c>
      <c r="AF1395" s="19">
        <v>0</v>
      </c>
      <c r="AG1395" s="19">
        <v>0</v>
      </c>
      <c r="AH1395" s="19">
        <v>0</v>
      </c>
      <c r="AI1395" s="19">
        <v>0</v>
      </c>
      <c r="AJ1395" s="19">
        <v>0</v>
      </c>
      <c r="AK1395" s="19">
        <v>0</v>
      </c>
      <c r="AL1395" s="19">
        <v>0</v>
      </c>
      <c r="AM1395" s="19">
        <v>0</v>
      </c>
      <c r="AN1395" s="19">
        <v>0</v>
      </c>
      <c r="AO1395" s="19">
        <v>0</v>
      </c>
      <c r="AP1395" s="19">
        <v>0</v>
      </c>
    </row>
    <row r="1396" spans="1:42" hidden="1">
      <c r="A1396" s="15" t="s">
        <v>1293</v>
      </c>
      <c r="B1396" s="16" t="s">
        <v>1211</v>
      </c>
      <c r="C1396" s="17" t="s">
        <v>212</v>
      </c>
      <c r="D1396" s="17" t="s">
        <v>1298</v>
      </c>
      <c r="E1396" s="17" t="s">
        <v>1299</v>
      </c>
      <c r="F1396" s="18" t="s">
        <v>1332</v>
      </c>
      <c r="G1396" s="19">
        <v>0</v>
      </c>
      <c r="H1396" s="19">
        <v>0</v>
      </c>
      <c r="I1396" s="19">
        <v>0</v>
      </c>
      <c r="J1396" s="19">
        <v>0</v>
      </c>
      <c r="K1396" s="19">
        <v>0</v>
      </c>
      <c r="L1396" s="19">
        <v>0</v>
      </c>
      <c r="M1396" s="19">
        <v>0</v>
      </c>
      <c r="N1396" s="19">
        <v>0</v>
      </c>
      <c r="O1396" s="19">
        <v>0</v>
      </c>
      <c r="P1396" s="19">
        <v>0</v>
      </c>
      <c r="Q1396" s="19">
        <v>0</v>
      </c>
      <c r="R1396" s="19">
        <v>0</v>
      </c>
      <c r="S1396" s="19">
        <v>0</v>
      </c>
      <c r="T1396" s="19">
        <v>0</v>
      </c>
      <c r="U1396" s="19">
        <v>0</v>
      </c>
      <c r="V1396" s="19">
        <v>0</v>
      </c>
      <c r="W1396" s="19">
        <v>0</v>
      </c>
      <c r="X1396" s="19">
        <v>0</v>
      </c>
      <c r="Y1396" s="19">
        <v>0</v>
      </c>
      <c r="Z1396" s="19">
        <v>0</v>
      </c>
      <c r="AA1396" s="19">
        <v>0</v>
      </c>
      <c r="AB1396" s="19">
        <v>0</v>
      </c>
      <c r="AC1396" s="19">
        <v>0</v>
      </c>
      <c r="AD1396" s="19">
        <v>0</v>
      </c>
      <c r="AE1396" s="19">
        <v>0</v>
      </c>
      <c r="AF1396" s="19">
        <v>0</v>
      </c>
      <c r="AG1396" s="19">
        <v>0</v>
      </c>
      <c r="AH1396" s="19">
        <v>0</v>
      </c>
      <c r="AI1396" s="19">
        <v>0</v>
      </c>
      <c r="AJ1396" s="19">
        <v>0</v>
      </c>
      <c r="AK1396" s="19">
        <v>0</v>
      </c>
      <c r="AL1396" s="19">
        <v>0</v>
      </c>
      <c r="AM1396" s="19">
        <v>0</v>
      </c>
      <c r="AN1396" s="19">
        <v>0</v>
      </c>
      <c r="AO1396" s="19">
        <v>0</v>
      </c>
      <c r="AP1396" s="19">
        <v>0</v>
      </c>
    </row>
    <row r="1397" spans="1:42" hidden="1">
      <c r="A1397" s="15" t="s">
        <v>1293</v>
      </c>
      <c r="B1397" s="16" t="s">
        <v>1211</v>
      </c>
      <c r="C1397" s="17" t="s">
        <v>212</v>
      </c>
      <c r="D1397" s="17" t="s">
        <v>1298</v>
      </c>
      <c r="E1397" s="17" t="s">
        <v>1299</v>
      </c>
      <c r="F1397" s="18" t="s">
        <v>1333</v>
      </c>
      <c r="G1397" s="19">
        <v>0</v>
      </c>
      <c r="H1397" s="19">
        <v>0</v>
      </c>
      <c r="I1397" s="19">
        <v>0</v>
      </c>
      <c r="J1397" s="19">
        <v>0</v>
      </c>
      <c r="K1397" s="19">
        <v>0</v>
      </c>
      <c r="L1397" s="19">
        <v>0</v>
      </c>
      <c r="M1397" s="19">
        <v>0</v>
      </c>
      <c r="N1397" s="19">
        <v>0</v>
      </c>
      <c r="O1397" s="19">
        <v>0</v>
      </c>
      <c r="P1397" s="19">
        <v>0</v>
      </c>
      <c r="Q1397" s="19">
        <v>0</v>
      </c>
      <c r="R1397" s="19">
        <v>0</v>
      </c>
      <c r="S1397" s="19">
        <v>0</v>
      </c>
      <c r="T1397" s="19">
        <v>0</v>
      </c>
      <c r="U1397" s="19">
        <v>0</v>
      </c>
      <c r="V1397" s="19">
        <v>0</v>
      </c>
      <c r="W1397" s="19">
        <v>0</v>
      </c>
      <c r="X1397" s="19">
        <v>0</v>
      </c>
      <c r="Y1397" s="19">
        <v>0</v>
      </c>
      <c r="Z1397" s="19">
        <v>0</v>
      </c>
      <c r="AA1397" s="19">
        <v>0</v>
      </c>
      <c r="AB1397" s="19">
        <v>0</v>
      </c>
      <c r="AC1397" s="19">
        <v>0</v>
      </c>
      <c r="AD1397" s="19">
        <v>0</v>
      </c>
      <c r="AE1397" s="19">
        <v>0</v>
      </c>
      <c r="AF1397" s="19">
        <v>0</v>
      </c>
      <c r="AG1397" s="19">
        <v>0</v>
      </c>
      <c r="AH1397" s="19">
        <v>0</v>
      </c>
      <c r="AI1397" s="19">
        <v>0</v>
      </c>
      <c r="AJ1397" s="19">
        <v>0</v>
      </c>
      <c r="AK1397" s="19">
        <v>0</v>
      </c>
      <c r="AL1397" s="19">
        <v>0</v>
      </c>
      <c r="AM1397" s="19">
        <v>0</v>
      </c>
      <c r="AN1397" s="19">
        <v>0</v>
      </c>
      <c r="AO1397" s="19">
        <v>0</v>
      </c>
      <c r="AP1397" s="19">
        <v>0</v>
      </c>
    </row>
    <row r="1398" spans="1:42" hidden="1">
      <c r="A1398" s="15" t="s">
        <v>1293</v>
      </c>
      <c r="B1398" s="16" t="s">
        <v>1211</v>
      </c>
      <c r="C1398" s="17" t="s">
        <v>212</v>
      </c>
      <c r="D1398" s="17" t="s">
        <v>1298</v>
      </c>
      <c r="E1398" s="17" t="s">
        <v>1334</v>
      </c>
      <c r="F1398" s="18" t="s">
        <v>1335</v>
      </c>
      <c r="G1398" s="19">
        <v>0</v>
      </c>
      <c r="H1398" s="19">
        <v>0</v>
      </c>
      <c r="I1398" s="19">
        <v>0</v>
      </c>
      <c r="J1398" s="19">
        <v>0</v>
      </c>
      <c r="K1398" s="19">
        <v>0</v>
      </c>
      <c r="L1398" s="19">
        <v>0</v>
      </c>
      <c r="M1398" s="19">
        <v>0</v>
      </c>
      <c r="N1398" s="19">
        <v>0</v>
      </c>
      <c r="O1398" s="19">
        <v>0</v>
      </c>
      <c r="P1398" s="19">
        <v>0</v>
      </c>
      <c r="Q1398" s="19">
        <v>0</v>
      </c>
      <c r="R1398" s="19">
        <v>0</v>
      </c>
      <c r="S1398" s="19">
        <v>0</v>
      </c>
      <c r="T1398" s="19">
        <v>0</v>
      </c>
      <c r="U1398" s="19">
        <v>0</v>
      </c>
      <c r="V1398" s="19">
        <v>0</v>
      </c>
      <c r="W1398" s="19">
        <v>0</v>
      </c>
      <c r="X1398" s="19">
        <v>0</v>
      </c>
      <c r="Y1398" s="19">
        <v>0</v>
      </c>
      <c r="Z1398" s="19">
        <v>0</v>
      </c>
      <c r="AA1398" s="19">
        <v>0</v>
      </c>
      <c r="AB1398" s="19">
        <v>0</v>
      </c>
      <c r="AC1398" s="19">
        <v>0</v>
      </c>
      <c r="AD1398" s="19">
        <v>0</v>
      </c>
      <c r="AE1398" s="19">
        <v>0</v>
      </c>
      <c r="AF1398" s="19">
        <v>0</v>
      </c>
      <c r="AG1398" s="19">
        <v>0</v>
      </c>
      <c r="AH1398" s="19">
        <v>0</v>
      </c>
      <c r="AI1398" s="19">
        <v>0</v>
      </c>
      <c r="AJ1398" s="19">
        <v>0</v>
      </c>
      <c r="AK1398" s="19">
        <v>0</v>
      </c>
      <c r="AL1398" s="19">
        <v>0</v>
      </c>
      <c r="AM1398" s="19">
        <v>0</v>
      </c>
      <c r="AN1398" s="19">
        <v>0</v>
      </c>
      <c r="AO1398" s="19">
        <v>0</v>
      </c>
      <c r="AP1398" s="19">
        <v>0</v>
      </c>
    </row>
    <row r="1399" spans="1:42" hidden="1">
      <c r="A1399" s="15" t="s">
        <v>1293</v>
      </c>
      <c r="B1399" s="16" t="s">
        <v>1211</v>
      </c>
      <c r="C1399" s="17" t="s">
        <v>212</v>
      </c>
      <c r="D1399" s="17" t="s">
        <v>1298</v>
      </c>
      <c r="E1399" s="17" t="s">
        <v>1336</v>
      </c>
      <c r="F1399" s="18" t="s">
        <v>1337</v>
      </c>
      <c r="G1399" s="19">
        <v>0</v>
      </c>
      <c r="H1399" s="19">
        <v>0</v>
      </c>
      <c r="I1399" s="19">
        <v>0</v>
      </c>
      <c r="J1399" s="19">
        <v>0</v>
      </c>
      <c r="K1399" s="19">
        <v>0</v>
      </c>
      <c r="L1399" s="19">
        <v>0</v>
      </c>
      <c r="M1399" s="19">
        <v>0</v>
      </c>
      <c r="N1399" s="19">
        <v>0</v>
      </c>
      <c r="O1399" s="19">
        <v>0</v>
      </c>
      <c r="P1399" s="19">
        <v>0</v>
      </c>
      <c r="Q1399" s="19">
        <v>0</v>
      </c>
      <c r="R1399" s="19">
        <v>0</v>
      </c>
      <c r="S1399" s="19">
        <v>0</v>
      </c>
      <c r="T1399" s="19">
        <v>0</v>
      </c>
      <c r="U1399" s="19">
        <v>0</v>
      </c>
      <c r="V1399" s="19">
        <v>0</v>
      </c>
      <c r="W1399" s="19">
        <v>0</v>
      </c>
      <c r="X1399" s="19">
        <v>0</v>
      </c>
      <c r="Y1399" s="19">
        <v>0</v>
      </c>
      <c r="Z1399" s="19">
        <v>0</v>
      </c>
      <c r="AA1399" s="19">
        <v>0</v>
      </c>
      <c r="AB1399" s="19">
        <v>0</v>
      </c>
      <c r="AC1399" s="19">
        <v>0</v>
      </c>
      <c r="AD1399" s="19">
        <v>0</v>
      </c>
      <c r="AE1399" s="19">
        <v>0</v>
      </c>
      <c r="AF1399" s="19">
        <v>0</v>
      </c>
      <c r="AG1399" s="19">
        <v>0</v>
      </c>
      <c r="AH1399" s="19">
        <v>0</v>
      </c>
      <c r="AI1399" s="19">
        <v>0</v>
      </c>
      <c r="AJ1399" s="19">
        <v>0</v>
      </c>
      <c r="AK1399" s="19">
        <v>0</v>
      </c>
      <c r="AL1399" s="19">
        <v>0</v>
      </c>
      <c r="AM1399" s="19">
        <v>0</v>
      </c>
      <c r="AN1399" s="19">
        <v>0</v>
      </c>
      <c r="AO1399" s="19">
        <v>0</v>
      </c>
      <c r="AP1399" s="19">
        <v>0</v>
      </c>
    </row>
    <row r="1400" spans="1:42" hidden="1">
      <c r="A1400" s="15" t="s">
        <v>1293</v>
      </c>
      <c r="B1400" s="16" t="s">
        <v>1211</v>
      </c>
      <c r="C1400" s="17" t="s">
        <v>212</v>
      </c>
      <c r="D1400" s="17" t="s">
        <v>1298</v>
      </c>
      <c r="E1400" s="17" t="s">
        <v>232</v>
      </c>
      <c r="F1400" s="18" t="s">
        <v>1338</v>
      </c>
      <c r="G1400" s="19">
        <v>562645.31718260096</v>
      </c>
      <c r="H1400" s="19">
        <v>571719.76958150091</v>
      </c>
      <c r="I1400" s="19">
        <v>563956.92905642488</v>
      </c>
      <c r="J1400" s="19">
        <v>632450.61884567502</v>
      </c>
      <c r="K1400" s="19">
        <v>616910.20514862763</v>
      </c>
      <c r="L1400" s="19">
        <v>651554.60253482987</v>
      </c>
      <c r="M1400" s="19">
        <v>643908.78729763662</v>
      </c>
      <c r="N1400" s="19">
        <v>604351.81803592097</v>
      </c>
      <c r="O1400" s="19">
        <v>534841.32500425354</v>
      </c>
      <c r="P1400" s="19">
        <v>553105.33463678055</v>
      </c>
      <c r="Q1400" s="19">
        <v>454800.57779784279</v>
      </c>
      <c r="R1400" s="19">
        <v>410232.86268714821</v>
      </c>
      <c r="S1400" s="19">
        <v>402717.33107886201</v>
      </c>
      <c r="T1400" s="19">
        <v>439681.74521580513</v>
      </c>
      <c r="U1400" s="19">
        <v>397566.75569253252</v>
      </c>
      <c r="V1400" s="19">
        <v>504463.50504665729</v>
      </c>
      <c r="W1400" s="19">
        <v>516049.70067307062</v>
      </c>
      <c r="X1400" s="19">
        <v>1135528.414400568</v>
      </c>
      <c r="Y1400" s="19">
        <v>601502.08075191709</v>
      </c>
      <c r="Z1400" s="19">
        <v>553808.92832480429</v>
      </c>
      <c r="AA1400" s="19">
        <v>498215.87642949785</v>
      </c>
      <c r="AB1400" s="19">
        <v>526101.90306334686</v>
      </c>
      <c r="AC1400" s="19">
        <v>429661.85657064512</v>
      </c>
      <c r="AD1400" s="19">
        <v>376229.96846823016</v>
      </c>
      <c r="AE1400" s="19">
        <v>380641.37190630456</v>
      </c>
      <c r="AF1400" s="19">
        <v>418453.72715140763</v>
      </c>
      <c r="AG1400" s="19">
        <v>364766.10059921962</v>
      </c>
      <c r="AH1400" s="19">
        <v>468532.43594008259</v>
      </c>
      <c r="AI1400" s="19">
        <v>462444.72378724895</v>
      </c>
      <c r="AJ1400" s="19">
        <v>584594.18796337966</v>
      </c>
      <c r="AK1400" s="19">
        <v>606631.9388961636</v>
      </c>
      <c r="AL1400" s="19">
        <v>571567.40318949358</v>
      </c>
      <c r="AM1400" s="19">
        <v>512887.47233069217</v>
      </c>
      <c r="AN1400" s="19">
        <v>544211.77672893391</v>
      </c>
      <c r="AO1400" s="19">
        <v>445877.16350582719</v>
      </c>
      <c r="AP1400" s="19">
        <v>387783.99573630746</v>
      </c>
    </row>
    <row r="1401" spans="1:42" hidden="1">
      <c r="A1401" s="15" t="s">
        <v>1339</v>
      </c>
      <c r="B1401" s="16" t="s">
        <v>1340</v>
      </c>
      <c r="C1401" s="17" t="s">
        <v>212</v>
      </c>
      <c r="D1401" s="17" t="s">
        <v>224</v>
      </c>
      <c r="E1401" s="17" t="s">
        <v>1341</v>
      </c>
      <c r="F1401" s="18" t="s">
        <v>1342</v>
      </c>
      <c r="G1401" s="19">
        <v>0</v>
      </c>
      <c r="H1401" s="19">
        <v>0</v>
      </c>
      <c r="I1401" s="19">
        <v>0</v>
      </c>
      <c r="J1401" s="19">
        <v>0</v>
      </c>
      <c r="K1401" s="19">
        <v>0</v>
      </c>
      <c r="L1401" s="19">
        <v>0</v>
      </c>
      <c r="M1401" s="19">
        <v>0</v>
      </c>
      <c r="N1401" s="19">
        <v>0</v>
      </c>
      <c r="O1401" s="19">
        <v>0</v>
      </c>
      <c r="P1401" s="19">
        <v>0</v>
      </c>
      <c r="Q1401" s="19">
        <v>0</v>
      </c>
      <c r="R1401" s="19">
        <v>0</v>
      </c>
      <c r="S1401" s="19">
        <v>0</v>
      </c>
      <c r="T1401" s="19">
        <v>0</v>
      </c>
      <c r="U1401" s="19">
        <v>0</v>
      </c>
      <c r="V1401" s="19">
        <v>0</v>
      </c>
      <c r="W1401" s="19">
        <v>0</v>
      </c>
      <c r="X1401" s="19">
        <v>0</v>
      </c>
      <c r="Y1401" s="19">
        <v>0</v>
      </c>
      <c r="Z1401" s="19">
        <v>0</v>
      </c>
      <c r="AA1401" s="19">
        <v>0</v>
      </c>
      <c r="AB1401" s="19">
        <v>0</v>
      </c>
      <c r="AC1401" s="19">
        <v>0</v>
      </c>
      <c r="AD1401" s="19">
        <v>0</v>
      </c>
      <c r="AE1401" s="19">
        <v>0</v>
      </c>
      <c r="AF1401" s="19">
        <v>0</v>
      </c>
      <c r="AG1401" s="19">
        <v>0</v>
      </c>
      <c r="AH1401" s="19">
        <v>0</v>
      </c>
      <c r="AI1401" s="19">
        <v>0</v>
      </c>
      <c r="AJ1401" s="19">
        <v>0</v>
      </c>
      <c r="AK1401" s="19">
        <v>0</v>
      </c>
      <c r="AL1401" s="19">
        <v>0</v>
      </c>
      <c r="AM1401" s="19">
        <v>0</v>
      </c>
      <c r="AN1401" s="19">
        <v>0</v>
      </c>
      <c r="AO1401" s="19">
        <v>0</v>
      </c>
      <c r="AP1401" s="19">
        <v>0</v>
      </c>
    </row>
    <row r="1402" spans="1:42" hidden="1">
      <c r="A1402" s="15" t="s">
        <v>1339</v>
      </c>
      <c r="B1402" s="16" t="s">
        <v>1340</v>
      </c>
      <c r="C1402" s="17" t="s">
        <v>212</v>
      </c>
      <c r="D1402" s="17" t="s">
        <v>224</v>
      </c>
      <c r="E1402" s="17" t="s">
        <v>1341</v>
      </c>
      <c r="F1402" s="18" t="s">
        <v>1343</v>
      </c>
      <c r="G1402" s="19">
        <v>0</v>
      </c>
      <c r="H1402" s="19">
        <v>0</v>
      </c>
      <c r="I1402" s="19">
        <v>0</v>
      </c>
      <c r="J1402" s="19">
        <v>0</v>
      </c>
      <c r="K1402" s="19">
        <v>0</v>
      </c>
      <c r="L1402" s="19">
        <v>0</v>
      </c>
      <c r="M1402" s="19">
        <v>0</v>
      </c>
      <c r="N1402" s="19">
        <v>0</v>
      </c>
      <c r="O1402" s="19">
        <v>0</v>
      </c>
      <c r="P1402" s="19">
        <v>0</v>
      </c>
      <c r="Q1402" s="19">
        <v>0</v>
      </c>
      <c r="R1402" s="19">
        <v>0</v>
      </c>
      <c r="S1402" s="19">
        <v>0</v>
      </c>
      <c r="T1402" s="19">
        <v>0</v>
      </c>
      <c r="U1402" s="19">
        <v>0</v>
      </c>
      <c r="V1402" s="19">
        <v>0</v>
      </c>
      <c r="W1402" s="19">
        <v>0</v>
      </c>
      <c r="X1402" s="19">
        <v>0</v>
      </c>
      <c r="Y1402" s="19">
        <v>0</v>
      </c>
      <c r="Z1402" s="19">
        <v>0</v>
      </c>
      <c r="AA1402" s="19">
        <v>0</v>
      </c>
      <c r="AB1402" s="19">
        <v>0</v>
      </c>
      <c r="AC1402" s="19">
        <v>0</v>
      </c>
      <c r="AD1402" s="19">
        <v>0</v>
      </c>
      <c r="AE1402" s="19">
        <v>0</v>
      </c>
      <c r="AF1402" s="19">
        <v>0</v>
      </c>
      <c r="AG1402" s="19">
        <v>0</v>
      </c>
      <c r="AH1402" s="19">
        <v>0</v>
      </c>
      <c r="AI1402" s="19">
        <v>0</v>
      </c>
      <c r="AJ1402" s="19">
        <v>0</v>
      </c>
      <c r="AK1402" s="19">
        <v>0</v>
      </c>
      <c r="AL1402" s="19">
        <v>0</v>
      </c>
      <c r="AM1402" s="19">
        <v>0</v>
      </c>
      <c r="AN1402" s="19">
        <v>0</v>
      </c>
      <c r="AO1402" s="19">
        <v>0</v>
      </c>
      <c r="AP1402" s="19">
        <v>0</v>
      </c>
    </row>
    <row r="1403" spans="1:42" hidden="1">
      <c r="A1403" s="15" t="s">
        <v>1339</v>
      </c>
      <c r="B1403" s="16" t="s">
        <v>1340</v>
      </c>
      <c r="C1403" s="17" t="s">
        <v>212</v>
      </c>
      <c r="D1403" s="17" t="s">
        <v>224</v>
      </c>
      <c r="E1403" s="17" t="s">
        <v>1344</v>
      </c>
      <c r="F1403" s="18" t="s">
        <v>1345</v>
      </c>
      <c r="G1403" s="19">
        <v>0</v>
      </c>
      <c r="H1403" s="19">
        <v>0</v>
      </c>
      <c r="I1403" s="19">
        <v>0</v>
      </c>
      <c r="J1403" s="19">
        <v>0</v>
      </c>
      <c r="K1403" s="19">
        <v>0</v>
      </c>
      <c r="L1403" s="19">
        <v>0</v>
      </c>
      <c r="M1403" s="19">
        <v>0</v>
      </c>
      <c r="N1403" s="19">
        <v>0</v>
      </c>
      <c r="O1403" s="19">
        <v>0</v>
      </c>
      <c r="P1403" s="19">
        <v>0</v>
      </c>
      <c r="Q1403" s="19">
        <v>0</v>
      </c>
      <c r="R1403" s="19">
        <v>0</v>
      </c>
      <c r="S1403" s="19">
        <v>0</v>
      </c>
      <c r="T1403" s="19">
        <v>0</v>
      </c>
      <c r="U1403" s="19">
        <v>0</v>
      </c>
      <c r="V1403" s="19">
        <v>0</v>
      </c>
      <c r="W1403" s="19">
        <v>0</v>
      </c>
      <c r="X1403" s="19">
        <v>0</v>
      </c>
      <c r="Y1403" s="19">
        <v>0</v>
      </c>
      <c r="Z1403" s="19">
        <v>0</v>
      </c>
      <c r="AA1403" s="19">
        <v>0</v>
      </c>
      <c r="AB1403" s="19">
        <v>0</v>
      </c>
      <c r="AC1403" s="19">
        <v>0</v>
      </c>
      <c r="AD1403" s="19">
        <v>0</v>
      </c>
      <c r="AE1403" s="19">
        <v>0</v>
      </c>
      <c r="AF1403" s="19">
        <v>0</v>
      </c>
      <c r="AG1403" s="19">
        <v>0</v>
      </c>
      <c r="AH1403" s="19">
        <v>0</v>
      </c>
      <c r="AI1403" s="19">
        <v>0</v>
      </c>
      <c r="AJ1403" s="19">
        <v>0</v>
      </c>
      <c r="AK1403" s="19">
        <v>0</v>
      </c>
      <c r="AL1403" s="19">
        <v>0</v>
      </c>
      <c r="AM1403" s="19">
        <v>0</v>
      </c>
      <c r="AN1403" s="19">
        <v>0</v>
      </c>
      <c r="AO1403" s="19">
        <v>0</v>
      </c>
      <c r="AP1403" s="19">
        <v>0</v>
      </c>
    </row>
    <row r="1404" spans="1:42" hidden="1">
      <c r="A1404" s="15" t="s">
        <v>1339</v>
      </c>
      <c r="B1404" s="16" t="s">
        <v>1340</v>
      </c>
      <c r="C1404" s="17" t="s">
        <v>212</v>
      </c>
      <c r="D1404" s="17" t="s">
        <v>224</v>
      </c>
      <c r="E1404" s="17" t="s">
        <v>1346</v>
      </c>
      <c r="F1404" s="18" t="s">
        <v>1347</v>
      </c>
      <c r="G1404" s="19">
        <v>0</v>
      </c>
      <c r="H1404" s="19">
        <v>0</v>
      </c>
      <c r="I1404" s="19">
        <v>0</v>
      </c>
      <c r="J1404" s="19">
        <v>0</v>
      </c>
      <c r="K1404" s="19">
        <v>0</v>
      </c>
      <c r="L1404" s="19">
        <v>0</v>
      </c>
      <c r="M1404" s="19">
        <v>0</v>
      </c>
      <c r="N1404" s="19">
        <v>0</v>
      </c>
      <c r="O1404" s="19">
        <v>0</v>
      </c>
      <c r="P1404" s="19">
        <v>0</v>
      </c>
      <c r="Q1404" s="19">
        <v>0</v>
      </c>
      <c r="R1404" s="19">
        <v>0</v>
      </c>
      <c r="S1404" s="19">
        <v>0</v>
      </c>
      <c r="T1404" s="19">
        <v>0</v>
      </c>
      <c r="U1404" s="19">
        <v>0</v>
      </c>
      <c r="V1404" s="19">
        <v>0</v>
      </c>
      <c r="W1404" s="19">
        <v>0</v>
      </c>
      <c r="X1404" s="19">
        <v>0</v>
      </c>
      <c r="Y1404" s="19">
        <v>0</v>
      </c>
      <c r="Z1404" s="19">
        <v>0</v>
      </c>
      <c r="AA1404" s="19">
        <v>0</v>
      </c>
      <c r="AB1404" s="19">
        <v>0</v>
      </c>
      <c r="AC1404" s="19">
        <v>0</v>
      </c>
      <c r="AD1404" s="19">
        <v>0</v>
      </c>
      <c r="AE1404" s="19">
        <v>0</v>
      </c>
      <c r="AF1404" s="19">
        <v>0</v>
      </c>
      <c r="AG1404" s="19">
        <v>0</v>
      </c>
      <c r="AH1404" s="19">
        <v>0</v>
      </c>
      <c r="AI1404" s="19">
        <v>0</v>
      </c>
      <c r="AJ1404" s="19">
        <v>0</v>
      </c>
      <c r="AK1404" s="19">
        <v>0</v>
      </c>
      <c r="AL1404" s="19">
        <v>0</v>
      </c>
      <c r="AM1404" s="19">
        <v>0</v>
      </c>
      <c r="AN1404" s="19">
        <v>0</v>
      </c>
      <c r="AO1404" s="19">
        <v>0</v>
      </c>
      <c r="AP1404" s="19">
        <v>0</v>
      </c>
    </row>
    <row r="1405" spans="1:42" hidden="1">
      <c r="A1405" s="15" t="s">
        <v>1339</v>
      </c>
      <c r="B1405" s="16" t="s">
        <v>1340</v>
      </c>
      <c r="C1405" s="17" t="s">
        <v>212</v>
      </c>
      <c r="D1405" s="17" t="s">
        <v>224</v>
      </c>
      <c r="E1405" s="17" t="s">
        <v>1346</v>
      </c>
      <c r="F1405" s="18" t="s">
        <v>1348</v>
      </c>
      <c r="G1405" s="19">
        <v>0</v>
      </c>
      <c r="H1405" s="19">
        <v>0</v>
      </c>
      <c r="I1405" s="19">
        <v>0</v>
      </c>
      <c r="J1405" s="19">
        <v>0</v>
      </c>
      <c r="K1405" s="19">
        <v>0</v>
      </c>
      <c r="L1405" s="19">
        <v>0</v>
      </c>
      <c r="M1405" s="19">
        <v>0</v>
      </c>
      <c r="N1405" s="19">
        <v>0</v>
      </c>
      <c r="O1405" s="19">
        <v>0</v>
      </c>
      <c r="P1405" s="19">
        <v>0</v>
      </c>
      <c r="Q1405" s="19">
        <v>0</v>
      </c>
      <c r="R1405" s="19">
        <v>0</v>
      </c>
      <c r="S1405" s="19">
        <v>0</v>
      </c>
      <c r="T1405" s="19">
        <v>0</v>
      </c>
      <c r="U1405" s="19">
        <v>0</v>
      </c>
      <c r="V1405" s="19">
        <v>0</v>
      </c>
      <c r="W1405" s="19">
        <v>0</v>
      </c>
      <c r="X1405" s="19">
        <v>0</v>
      </c>
      <c r="Y1405" s="19">
        <v>0</v>
      </c>
      <c r="Z1405" s="19">
        <v>0</v>
      </c>
      <c r="AA1405" s="19">
        <v>0</v>
      </c>
      <c r="AB1405" s="19">
        <v>0</v>
      </c>
      <c r="AC1405" s="19">
        <v>0</v>
      </c>
      <c r="AD1405" s="19">
        <v>0</v>
      </c>
      <c r="AE1405" s="19">
        <v>0</v>
      </c>
      <c r="AF1405" s="19">
        <v>0</v>
      </c>
      <c r="AG1405" s="19">
        <v>0</v>
      </c>
      <c r="AH1405" s="19">
        <v>0</v>
      </c>
      <c r="AI1405" s="19">
        <v>0</v>
      </c>
      <c r="AJ1405" s="19">
        <v>0</v>
      </c>
      <c r="AK1405" s="19">
        <v>0</v>
      </c>
      <c r="AL1405" s="19">
        <v>0</v>
      </c>
      <c r="AM1405" s="19">
        <v>0</v>
      </c>
      <c r="AN1405" s="19">
        <v>0</v>
      </c>
      <c r="AO1405" s="19">
        <v>0</v>
      </c>
      <c r="AP1405" s="19">
        <v>0</v>
      </c>
    </row>
    <row r="1406" spans="1:42" hidden="1">
      <c r="A1406" s="15" t="s">
        <v>1339</v>
      </c>
      <c r="B1406" s="16" t="s">
        <v>1340</v>
      </c>
      <c r="C1406" s="17" t="s">
        <v>212</v>
      </c>
      <c r="D1406" s="17" t="s">
        <v>224</v>
      </c>
      <c r="E1406" s="17" t="s">
        <v>1346</v>
      </c>
      <c r="F1406" s="18" t="s">
        <v>1349</v>
      </c>
      <c r="G1406" s="19">
        <v>0</v>
      </c>
      <c r="H1406" s="19">
        <v>0</v>
      </c>
      <c r="I1406" s="19">
        <v>0</v>
      </c>
      <c r="J1406" s="19">
        <v>0</v>
      </c>
      <c r="K1406" s="19">
        <v>0</v>
      </c>
      <c r="L1406" s="19">
        <v>0</v>
      </c>
      <c r="M1406" s="19">
        <v>0</v>
      </c>
      <c r="N1406" s="19">
        <v>0</v>
      </c>
      <c r="O1406" s="19">
        <v>0</v>
      </c>
      <c r="P1406" s="19">
        <v>0</v>
      </c>
      <c r="Q1406" s="19">
        <v>0</v>
      </c>
      <c r="R1406" s="19">
        <v>0</v>
      </c>
      <c r="S1406" s="19">
        <v>0</v>
      </c>
      <c r="T1406" s="19">
        <v>0</v>
      </c>
      <c r="U1406" s="19">
        <v>0</v>
      </c>
      <c r="V1406" s="19">
        <v>0</v>
      </c>
      <c r="W1406" s="19">
        <v>0</v>
      </c>
      <c r="X1406" s="19">
        <v>0</v>
      </c>
      <c r="Y1406" s="19">
        <v>0</v>
      </c>
      <c r="Z1406" s="19">
        <v>0</v>
      </c>
      <c r="AA1406" s="19">
        <v>0</v>
      </c>
      <c r="AB1406" s="19">
        <v>0</v>
      </c>
      <c r="AC1406" s="19">
        <v>0</v>
      </c>
      <c r="AD1406" s="19">
        <v>0</v>
      </c>
      <c r="AE1406" s="19">
        <v>0</v>
      </c>
      <c r="AF1406" s="19">
        <v>0</v>
      </c>
      <c r="AG1406" s="19">
        <v>0</v>
      </c>
      <c r="AH1406" s="19">
        <v>0</v>
      </c>
      <c r="AI1406" s="19">
        <v>0</v>
      </c>
      <c r="AJ1406" s="19">
        <v>0</v>
      </c>
      <c r="AK1406" s="19">
        <v>0</v>
      </c>
      <c r="AL1406" s="19">
        <v>0</v>
      </c>
      <c r="AM1406" s="19">
        <v>0</v>
      </c>
      <c r="AN1406" s="19">
        <v>0</v>
      </c>
      <c r="AO1406" s="19">
        <v>0</v>
      </c>
      <c r="AP1406" s="19">
        <v>0</v>
      </c>
    </row>
    <row r="1407" spans="1:42" hidden="1">
      <c r="A1407" s="15" t="s">
        <v>1339</v>
      </c>
      <c r="B1407" s="16" t="s">
        <v>1340</v>
      </c>
      <c r="C1407" s="17" t="s">
        <v>212</v>
      </c>
      <c r="D1407" s="17" t="s">
        <v>224</v>
      </c>
      <c r="E1407" s="17" t="s">
        <v>1346</v>
      </c>
      <c r="F1407" s="18" t="s">
        <v>1350</v>
      </c>
      <c r="G1407" s="19">
        <v>0</v>
      </c>
      <c r="H1407" s="19">
        <v>0</v>
      </c>
      <c r="I1407" s="19">
        <v>0</v>
      </c>
      <c r="J1407" s="19">
        <v>0</v>
      </c>
      <c r="K1407" s="19">
        <v>0</v>
      </c>
      <c r="L1407" s="19">
        <v>0</v>
      </c>
      <c r="M1407" s="19">
        <v>0</v>
      </c>
      <c r="N1407" s="19">
        <v>0</v>
      </c>
      <c r="O1407" s="19">
        <v>0</v>
      </c>
      <c r="P1407" s="19">
        <v>0</v>
      </c>
      <c r="Q1407" s="19">
        <v>0</v>
      </c>
      <c r="R1407" s="19">
        <v>0</v>
      </c>
      <c r="S1407" s="19">
        <v>0</v>
      </c>
      <c r="T1407" s="19">
        <v>0</v>
      </c>
      <c r="U1407" s="19">
        <v>0</v>
      </c>
      <c r="V1407" s="19">
        <v>0</v>
      </c>
      <c r="W1407" s="19">
        <v>0</v>
      </c>
      <c r="X1407" s="19">
        <v>0</v>
      </c>
      <c r="Y1407" s="19">
        <v>0</v>
      </c>
      <c r="Z1407" s="19">
        <v>0</v>
      </c>
      <c r="AA1407" s="19">
        <v>0</v>
      </c>
      <c r="AB1407" s="19">
        <v>0</v>
      </c>
      <c r="AC1407" s="19">
        <v>0</v>
      </c>
      <c r="AD1407" s="19">
        <v>0</v>
      </c>
      <c r="AE1407" s="19">
        <v>0</v>
      </c>
      <c r="AF1407" s="19">
        <v>0</v>
      </c>
      <c r="AG1407" s="19">
        <v>0</v>
      </c>
      <c r="AH1407" s="19">
        <v>0</v>
      </c>
      <c r="AI1407" s="19">
        <v>0</v>
      </c>
      <c r="AJ1407" s="19">
        <v>0</v>
      </c>
      <c r="AK1407" s="19">
        <v>0</v>
      </c>
      <c r="AL1407" s="19">
        <v>0</v>
      </c>
      <c r="AM1407" s="19">
        <v>0</v>
      </c>
      <c r="AN1407" s="19">
        <v>0</v>
      </c>
      <c r="AO1407" s="19">
        <v>0</v>
      </c>
      <c r="AP1407" s="19">
        <v>0</v>
      </c>
    </row>
    <row r="1408" spans="1:42" hidden="1">
      <c r="A1408" s="15" t="s">
        <v>1339</v>
      </c>
      <c r="B1408" s="16" t="s">
        <v>1340</v>
      </c>
      <c r="C1408" s="17" t="s">
        <v>212</v>
      </c>
      <c r="D1408" s="17" t="s">
        <v>224</v>
      </c>
      <c r="E1408" s="17" t="s">
        <v>1346</v>
      </c>
      <c r="F1408" s="18" t="s">
        <v>1351</v>
      </c>
      <c r="G1408" s="19">
        <v>0</v>
      </c>
      <c r="H1408" s="19">
        <v>0</v>
      </c>
      <c r="I1408" s="19">
        <v>0</v>
      </c>
      <c r="J1408" s="19">
        <v>0</v>
      </c>
      <c r="K1408" s="19">
        <v>0</v>
      </c>
      <c r="L1408" s="19">
        <v>0</v>
      </c>
      <c r="M1408" s="19">
        <v>0</v>
      </c>
      <c r="N1408" s="19">
        <v>0</v>
      </c>
      <c r="O1408" s="19">
        <v>0</v>
      </c>
      <c r="P1408" s="19">
        <v>0</v>
      </c>
      <c r="Q1408" s="19">
        <v>0</v>
      </c>
      <c r="R1408" s="19">
        <v>0</v>
      </c>
      <c r="S1408" s="19">
        <v>0</v>
      </c>
      <c r="T1408" s="19">
        <v>0</v>
      </c>
      <c r="U1408" s="19">
        <v>0</v>
      </c>
      <c r="V1408" s="19">
        <v>0</v>
      </c>
      <c r="W1408" s="19">
        <v>0</v>
      </c>
      <c r="X1408" s="19">
        <v>0</v>
      </c>
      <c r="Y1408" s="19">
        <v>0</v>
      </c>
      <c r="Z1408" s="19">
        <v>0</v>
      </c>
      <c r="AA1408" s="19">
        <v>0</v>
      </c>
      <c r="AB1408" s="19">
        <v>0</v>
      </c>
      <c r="AC1408" s="19">
        <v>0</v>
      </c>
      <c r="AD1408" s="19">
        <v>0</v>
      </c>
      <c r="AE1408" s="19">
        <v>0</v>
      </c>
      <c r="AF1408" s="19">
        <v>0</v>
      </c>
      <c r="AG1408" s="19">
        <v>0</v>
      </c>
      <c r="AH1408" s="19">
        <v>0</v>
      </c>
      <c r="AI1408" s="19">
        <v>0</v>
      </c>
      <c r="AJ1408" s="19">
        <v>0</v>
      </c>
      <c r="AK1408" s="19">
        <v>0</v>
      </c>
      <c r="AL1408" s="19">
        <v>0</v>
      </c>
      <c r="AM1408" s="19">
        <v>0</v>
      </c>
      <c r="AN1408" s="19">
        <v>0</v>
      </c>
      <c r="AO1408" s="19">
        <v>0</v>
      </c>
      <c r="AP1408" s="19">
        <v>0</v>
      </c>
    </row>
    <row r="1409" spans="1:42" hidden="1">
      <c r="A1409" s="15" t="s">
        <v>1339</v>
      </c>
      <c r="B1409" s="16" t="s">
        <v>1340</v>
      </c>
      <c r="C1409" s="17" t="s">
        <v>212</v>
      </c>
      <c r="D1409" s="17" t="s">
        <v>224</v>
      </c>
      <c r="E1409" s="17" t="s">
        <v>1346</v>
      </c>
      <c r="F1409" s="18" t="s">
        <v>1352</v>
      </c>
      <c r="G1409" s="19">
        <v>0</v>
      </c>
      <c r="H1409" s="19">
        <v>0</v>
      </c>
      <c r="I1409" s="19">
        <v>0</v>
      </c>
      <c r="J1409" s="19">
        <v>0</v>
      </c>
      <c r="K1409" s="19">
        <v>0</v>
      </c>
      <c r="L1409" s="19">
        <v>0</v>
      </c>
      <c r="M1409" s="19">
        <v>0</v>
      </c>
      <c r="N1409" s="19">
        <v>0</v>
      </c>
      <c r="O1409" s="19">
        <v>0</v>
      </c>
      <c r="P1409" s="19">
        <v>0</v>
      </c>
      <c r="Q1409" s="19">
        <v>0</v>
      </c>
      <c r="R1409" s="19">
        <v>0</v>
      </c>
      <c r="S1409" s="19">
        <v>0</v>
      </c>
      <c r="T1409" s="19">
        <v>0</v>
      </c>
      <c r="U1409" s="19">
        <v>0</v>
      </c>
      <c r="V1409" s="19">
        <v>0</v>
      </c>
      <c r="W1409" s="19">
        <v>0</v>
      </c>
      <c r="X1409" s="19">
        <v>0</v>
      </c>
      <c r="Y1409" s="19">
        <v>0</v>
      </c>
      <c r="Z1409" s="19">
        <v>0</v>
      </c>
      <c r="AA1409" s="19">
        <v>0</v>
      </c>
      <c r="AB1409" s="19">
        <v>0</v>
      </c>
      <c r="AC1409" s="19">
        <v>0</v>
      </c>
      <c r="AD1409" s="19">
        <v>0</v>
      </c>
      <c r="AE1409" s="19">
        <v>0</v>
      </c>
      <c r="AF1409" s="19">
        <v>0</v>
      </c>
      <c r="AG1409" s="19">
        <v>0</v>
      </c>
      <c r="AH1409" s="19">
        <v>0</v>
      </c>
      <c r="AI1409" s="19">
        <v>0</v>
      </c>
      <c r="AJ1409" s="19">
        <v>0</v>
      </c>
      <c r="AK1409" s="19">
        <v>0</v>
      </c>
      <c r="AL1409" s="19">
        <v>0</v>
      </c>
      <c r="AM1409" s="19">
        <v>0</v>
      </c>
      <c r="AN1409" s="19">
        <v>0</v>
      </c>
      <c r="AO1409" s="19">
        <v>0</v>
      </c>
      <c r="AP1409" s="19">
        <v>0</v>
      </c>
    </row>
    <row r="1410" spans="1:42" hidden="1">
      <c r="A1410" s="15" t="s">
        <v>1339</v>
      </c>
      <c r="B1410" s="16" t="s">
        <v>1340</v>
      </c>
      <c r="C1410" s="17" t="s">
        <v>212</v>
      </c>
      <c r="D1410" s="17" t="s">
        <v>224</v>
      </c>
      <c r="E1410" s="17" t="s">
        <v>1346</v>
      </c>
      <c r="F1410" s="18" t="s">
        <v>1353</v>
      </c>
      <c r="G1410" s="19">
        <v>0</v>
      </c>
      <c r="H1410" s="19">
        <v>0</v>
      </c>
      <c r="I1410" s="19">
        <v>0</v>
      </c>
      <c r="J1410" s="19">
        <v>0</v>
      </c>
      <c r="K1410" s="19">
        <v>0</v>
      </c>
      <c r="L1410" s="19">
        <v>0</v>
      </c>
      <c r="M1410" s="19">
        <v>0</v>
      </c>
      <c r="N1410" s="19">
        <v>0</v>
      </c>
      <c r="O1410" s="19">
        <v>0</v>
      </c>
      <c r="P1410" s="19">
        <v>0</v>
      </c>
      <c r="Q1410" s="19">
        <v>0</v>
      </c>
      <c r="R1410" s="19">
        <v>0</v>
      </c>
      <c r="S1410" s="19">
        <v>0</v>
      </c>
      <c r="T1410" s="19">
        <v>0</v>
      </c>
      <c r="U1410" s="19">
        <v>0</v>
      </c>
      <c r="V1410" s="19">
        <v>0</v>
      </c>
      <c r="W1410" s="19">
        <v>0</v>
      </c>
      <c r="X1410" s="19">
        <v>0</v>
      </c>
      <c r="Y1410" s="19">
        <v>0</v>
      </c>
      <c r="Z1410" s="19">
        <v>0</v>
      </c>
      <c r="AA1410" s="19">
        <v>0</v>
      </c>
      <c r="AB1410" s="19">
        <v>0</v>
      </c>
      <c r="AC1410" s="19">
        <v>0</v>
      </c>
      <c r="AD1410" s="19">
        <v>0</v>
      </c>
      <c r="AE1410" s="19">
        <v>0</v>
      </c>
      <c r="AF1410" s="19">
        <v>0</v>
      </c>
      <c r="AG1410" s="19">
        <v>0</v>
      </c>
      <c r="AH1410" s="19">
        <v>0</v>
      </c>
      <c r="AI1410" s="19">
        <v>0</v>
      </c>
      <c r="AJ1410" s="19">
        <v>0</v>
      </c>
      <c r="AK1410" s="19">
        <v>0</v>
      </c>
      <c r="AL1410" s="19">
        <v>0</v>
      </c>
      <c r="AM1410" s="19">
        <v>0</v>
      </c>
      <c r="AN1410" s="19">
        <v>0</v>
      </c>
      <c r="AO1410" s="19">
        <v>0</v>
      </c>
      <c r="AP1410" s="19">
        <v>0</v>
      </c>
    </row>
    <row r="1411" spans="1:42" hidden="1">
      <c r="A1411" s="15" t="s">
        <v>1339</v>
      </c>
      <c r="B1411" s="16" t="s">
        <v>1340</v>
      </c>
      <c r="C1411" s="17" t="s">
        <v>212</v>
      </c>
      <c r="D1411" s="17" t="s">
        <v>224</v>
      </c>
      <c r="E1411" s="17" t="s">
        <v>1346</v>
      </c>
      <c r="F1411" s="18" t="s">
        <v>1354</v>
      </c>
      <c r="G1411" s="19">
        <v>0</v>
      </c>
      <c r="H1411" s="19">
        <v>0</v>
      </c>
      <c r="I1411" s="19">
        <v>0</v>
      </c>
      <c r="J1411" s="19">
        <v>0</v>
      </c>
      <c r="K1411" s="19">
        <v>0</v>
      </c>
      <c r="L1411" s="19">
        <v>0</v>
      </c>
      <c r="M1411" s="19">
        <v>0</v>
      </c>
      <c r="N1411" s="19">
        <v>0</v>
      </c>
      <c r="O1411" s="19">
        <v>0</v>
      </c>
      <c r="P1411" s="19">
        <v>0</v>
      </c>
      <c r="Q1411" s="19">
        <v>0</v>
      </c>
      <c r="R1411" s="19">
        <v>0</v>
      </c>
      <c r="S1411" s="19">
        <v>0</v>
      </c>
      <c r="T1411" s="19">
        <v>0</v>
      </c>
      <c r="U1411" s="19">
        <v>0</v>
      </c>
      <c r="V1411" s="19">
        <v>0</v>
      </c>
      <c r="W1411" s="19">
        <v>0</v>
      </c>
      <c r="X1411" s="19">
        <v>0</v>
      </c>
      <c r="Y1411" s="19">
        <v>0</v>
      </c>
      <c r="Z1411" s="19">
        <v>0</v>
      </c>
      <c r="AA1411" s="19">
        <v>0</v>
      </c>
      <c r="AB1411" s="19">
        <v>0</v>
      </c>
      <c r="AC1411" s="19">
        <v>0</v>
      </c>
      <c r="AD1411" s="19">
        <v>0</v>
      </c>
      <c r="AE1411" s="19">
        <v>0</v>
      </c>
      <c r="AF1411" s="19">
        <v>0</v>
      </c>
      <c r="AG1411" s="19">
        <v>0</v>
      </c>
      <c r="AH1411" s="19">
        <v>0</v>
      </c>
      <c r="AI1411" s="19">
        <v>0</v>
      </c>
      <c r="AJ1411" s="19">
        <v>0</v>
      </c>
      <c r="AK1411" s="19">
        <v>0</v>
      </c>
      <c r="AL1411" s="19">
        <v>0</v>
      </c>
      <c r="AM1411" s="19">
        <v>0</v>
      </c>
      <c r="AN1411" s="19">
        <v>0</v>
      </c>
      <c r="AO1411" s="19">
        <v>0</v>
      </c>
      <c r="AP1411" s="19">
        <v>0</v>
      </c>
    </row>
    <row r="1412" spans="1:42" hidden="1">
      <c r="A1412" s="15" t="s">
        <v>1339</v>
      </c>
      <c r="B1412" s="16" t="s">
        <v>1340</v>
      </c>
      <c r="C1412" s="17" t="s">
        <v>212</v>
      </c>
      <c r="D1412" s="17" t="s">
        <v>224</v>
      </c>
      <c r="E1412" s="17" t="s">
        <v>1346</v>
      </c>
      <c r="F1412" s="18" t="s">
        <v>1355</v>
      </c>
      <c r="G1412" s="19">
        <v>0</v>
      </c>
      <c r="H1412" s="19">
        <v>0</v>
      </c>
      <c r="I1412" s="19">
        <v>0</v>
      </c>
      <c r="J1412" s="19">
        <v>0</v>
      </c>
      <c r="K1412" s="19">
        <v>0</v>
      </c>
      <c r="L1412" s="19">
        <v>0</v>
      </c>
      <c r="M1412" s="19">
        <v>0</v>
      </c>
      <c r="N1412" s="19">
        <v>0</v>
      </c>
      <c r="O1412" s="19">
        <v>0</v>
      </c>
      <c r="P1412" s="19">
        <v>0</v>
      </c>
      <c r="Q1412" s="19">
        <v>0</v>
      </c>
      <c r="R1412" s="19">
        <v>0</v>
      </c>
      <c r="S1412" s="19">
        <v>0</v>
      </c>
      <c r="T1412" s="19">
        <v>0</v>
      </c>
      <c r="U1412" s="19">
        <v>0</v>
      </c>
      <c r="V1412" s="19">
        <v>0</v>
      </c>
      <c r="W1412" s="19">
        <v>0</v>
      </c>
      <c r="X1412" s="19">
        <v>0</v>
      </c>
      <c r="Y1412" s="19">
        <v>0</v>
      </c>
      <c r="Z1412" s="19">
        <v>0</v>
      </c>
      <c r="AA1412" s="19">
        <v>0</v>
      </c>
      <c r="AB1412" s="19">
        <v>0</v>
      </c>
      <c r="AC1412" s="19">
        <v>0</v>
      </c>
      <c r="AD1412" s="19">
        <v>0</v>
      </c>
      <c r="AE1412" s="19">
        <v>0</v>
      </c>
      <c r="AF1412" s="19">
        <v>0</v>
      </c>
      <c r="AG1412" s="19">
        <v>0</v>
      </c>
      <c r="AH1412" s="19">
        <v>0</v>
      </c>
      <c r="AI1412" s="19">
        <v>0</v>
      </c>
      <c r="AJ1412" s="19">
        <v>0</v>
      </c>
      <c r="AK1412" s="19">
        <v>0</v>
      </c>
      <c r="AL1412" s="19">
        <v>0</v>
      </c>
      <c r="AM1412" s="19">
        <v>0</v>
      </c>
      <c r="AN1412" s="19">
        <v>0</v>
      </c>
      <c r="AO1412" s="19">
        <v>0</v>
      </c>
      <c r="AP1412" s="19">
        <v>0</v>
      </c>
    </row>
    <row r="1413" spans="1:42" hidden="1">
      <c r="A1413" s="15" t="s">
        <v>1339</v>
      </c>
      <c r="B1413" s="16" t="s">
        <v>1340</v>
      </c>
      <c r="C1413" s="17" t="s">
        <v>212</v>
      </c>
      <c r="D1413" s="17" t="s">
        <v>224</v>
      </c>
      <c r="E1413" s="17" t="s">
        <v>1346</v>
      </c>
      <c r="F1413" s="18" t="s">
        <v>1356</v>
      </c>
      <c r="G1413" s="19">
        <v>0</v>
      </c>
      <c r="H1413" s="19">
        <v>0</v>
      </c>
      <c r="I1413" s="19">
        <v>0</v>
      </c>
      <c r="J1413" s="19">
        <v>0</v>
      </c>
      <c r="K1413" s="19">
        <v>0</v>
      </c>
      <c r="L1413" s="19">
        <v>0</v>
      </c>
      <c r="M1413" s="19">
        <v>0</v>
      </c>
      <c r="N1413" s="19">
        <v>0</v>
      </c>
      <c r="O1413" s="19">
        <v>0</v>
      </c>
      <c r="P1413" s="19">
        <v>0</v>
      </c>
      <c r="Q1413" s="19">
        <v>0</v>
      </c>
      <c r="R1413" s="19">
        <v>0</v>
      </c>
      <c r="S1413" s="19">
        <v>0</v>
      </c>
      <c r="T1413" s="19">
        <v>0</v>
      </c>
      <c r="U1413" s="19">
        <v>0</v>
      </c>
      <c r="V1413" s="19">
        <v>0</v>
      </c>
      <c r="W1413" s="19">
        <v>0</v>
      </c>
      <c r="X1413" s="19">
        <v>0</v>
      </c>
      <c r="Y1413" s="19">
        <v>0</v>
      </c>
      <c r="Z1413" s="19">
        <v>0</v>
      </c>
      <c r="AA1413" s="19">
        <v>0</v>
      </c>
      <c r="AB1413" s="19">
        <v>0</v>
      </c>
      <c r="AC1413" s="19">
        <v>0</v>
      </c>
      <c r="AD1413" s="19">
        <v>0</v>
      </c>
      <c r="AE1413" s="19">
        <v>0</v>
      </c>
      <c r="AF1413" s="19">
        <v>0</v>
      </c>
      <c r="AG1413" s="19">
        <v>0</v>
      </c>
      <c r="AH1413" s="19">
        <v>0</v>
      </c>
      <c r="AI1413" s="19">
        <v>0</v>
      </c>
      <c r="AJ1413" s="19">
        <v>0</v>
      </c>
      <c r="AK1413" s="19">
        <v>0</v>
      </c>
      <c r="AL1413" s="19">
        <v>0</v>
      </c>
      <c r="AM1413" s="19">
        <v>0</v>
      </c>
      <c r="AN1413" s="19">
        <v>0</v>
      </c>
      <c r="AO1413" s="19">
        <v>0</v>
      </c>
      <c r="AP1413" s="19">
        <v>0</v>
      </c>
    </row>
    <row r="1414" spans="1:42" hidden="1">
      <c r="A1414" s="15" t="s">
        <v>1339</v>
      </c>
      <c r="B1414" s="16" t="s">
        <v>1340</v>
      </c>
      <c r="C1414" s="17" t="s">
        <v>212</v>
      </c>
      <c r="D1414" s="17" t="s">
        <v>224</v>
      </c>
      <c r="E1414" s="17" t="s">
        <v>1346</v>
      </c>
      <c r="F1414" s="18" t="s">
        <v>1357</v>
      </c>
      <c r="G1414" s="19">
        <v>0</v>
      </c>
      <c r="H1414" s="19">
        <v>0</v>
      </c>
      <c r="I1414" s="19">
        <v>0</v>
      </c>
      <c r="J1414" s="19">
        <v>0</v>
      </c>
      <c r="K1414" s="19">
        <v>0</v>
      </c>
      <c r="L1414" s="19">
        <v>0</v>
      </c>
      <c r="M1414" s="19">
        <v>0</v>
      </c>
      <c r="N1414" s="19">
        <v>0</v>
      </c>
      <c r="O1414" s="19">
        <v>0</v>
      </c>
      <c r="P1414" s="19">
        <v>0</v>
      </c>
      <c r="Q1414" s="19">
        <v>0</v>
      </c>
      <c r="R1414" s="19">
        <v>0</v>
      </c>
      <c r="S1414" s="19">
        <v>0</v>
      </c>
      <c r="T1414" s="19">
        <v>0</v>
      </c>
      <c r="U1414" s="19">
        <v>0</v>
      </c>
      <c r="V1414" s="19">
        <v>0</v>
      </c>
      <c r="W1414" s="19">
        <v>0</v>
      </c>
      <c r="X1414" s="19">
        <v>0</v>
      </c>
      <c r="Y1414" s="19">
        <v>0</v>
      </c>
      <c r="Z1414" s="19">
        <v>0</v>
      </c>
      <c r="AA1414" s="19">
        <v>0</v>
      </c>
      <c r="AB1414" s="19">
        <v>0</v>
      </c>
      <c r="AC1414" s="19">
        <v>0</v>
      </c>
      <c r="AD1414" s="19">
        <v>0</v>
      </c>
      <c r="AE1414" s="19">
        <v>0</v>
      </c>
      <c r="AF1414" s="19">
        <v>0</v>
      </c>
      <c r="AG1414" s="19">
        <v>0</v>
      </c>
      <c r="AH1414" s="19">
        <v>0</v>
      </c>
      <c r="AI1414" s="19">
        <v>0</v>
      </c>
      <c r="AJ1414" s="19">
        <v>0</v>
      </c>
      <c r="AK1414" s="19">
        <v>0</v>
      </c>
      <c r="AL1414" s="19">
        <v>0</v>
      </c>
      <c r="AM1414" s="19">
        <v>0</v>
      </c>
      <c r="AN1414" s="19">
        <v>0</v>
      </c>
      <c r="AO1414" s="19">
        <v>0</v>
      </c>
      <c r="AP1414" s="19">
        <v>0</v>
      </c>
    </row>
    <row r="1415" spans="1:42" hidden="1">
      <c r="A1415" s="15" t="s">
        <v>1339</v>
      </c>
      <c r="B1415" s="16" t="s">
        <v>1340</v>
      </c>
      <c r="C1415" s="17" t="s">
        <v>212</v>
      </c>
      <c r="D1415" s="17" t="s">
        <v>224</v>
      </c>
      <c r="E1415" s="17" t="s">
        <v>1358</v>
      </c>
      <c r="F1415" s="18" t="s">
        <v>1359</v>
      </c>
      <c r="G1415" s="19">
        <v>0</v>
      </c>
      <c r="H1415" s="19">
        <v>0</v>
      </c>
      <c r="I1415" s="19">
        <v>0</v>
      </c>
      <c r="J1415" s="19">
        <v>0</v>
      </c>
      <c r="K1415" s="19">
        <v>0</v>
      </c>
      <c r="L1415" s="19">
        <v>0</v>
      </c>
      <c r="M1415" s="19">
        <v>0</v>
      </c>
      <c r="N1415" s="19">
        <v>0</v>
      </c>
      <c r="O1415" s="19">
        <v>0</v>
      </c>
      <c r="P1415" s="19">
        <v>0</v>
      </c>
      <c r="Q1415" s="19">
        <v>0</v>
      </c>
      <c r="R1415" s="19">
        <v>0</v>
      </c>
      <c r="S1415" s="19">
        <v>0</v>
      </c>
      <c r="T1415" s="19">
        <v>0</v>
      </c>
      <c r="U1415" s="19">
        <v>0</v>
      </c>
      <c r="V1415" s="19">
        <v>0</v>
      </c>
      <c r="W1415" s="19">
        <v>0</v>
      </c>
      <c r="X1415" s="19">
        <v>0</v>
      </c>
      <c r="Y1415" s="19">
        <v>0</v>
      </c>
      <c r="Z1415" s="19">
        <v>0</v>
      </c>
      <c r="AA1415" s="19">
        <v>0</v>
      </c>
      <c r="AB1415" s="19">
        <v>0</v>
      </c>
      <c r="AC1415" s="19">
        <v>0</v>
      </c>
      <c r="AD1415" s="19">
        <v>0</v>
      </c>
      <c r="AE1415" s="19">
        <v>0</v>
      </c>
      <c r="AF1415" s="19">
        <v>0</v>
      </c>
      <c r="AG1415" s="19">
        <v>0</v>
      </c>
      <c r="AH1415" s="19">
        <v>0</v>
      </c>
      <c r="AI1415" s="19">
        <v>0</v>
      </c>
      <c r="AJ1415" s="19">
        <v>0</v>
      </c>
      <c r="AK1415" s="19">
        <v>0</v>
      </c>
      <c r="AL1415" s="19">
        <v>0</v>
      </c>
      <c r="AM1415" s="19">
        <v>0</v>
      </c>
      <c r="AN1415" s="19">
        <v>0</v>
      </c>
      <c r="AO1415" s="19">
        <v>0</v>
      </c>
      <c r="AP1415" s="19">
        <v>0</v>
      </c>
    </row>
    <row r="1416" spans="1:42" hidden="1">
      <c r="A1416" s="15" t="s">
        <v>1339</v>
      </c>
      <c r="B1416" s="16" t="s">
        <v>1340</v>
      </c>
      <c r="C1416" s="17" t="s">
        <v>212</v>
      </c>
      <c r="D1416" s="17" t="s">
        <v>224</v>
      </c>
      <c r="E1416" s="17" t="s">
        <v>1358</v>
      </c>
      <c r="F1416" s="18" t="s">
        <v>1360</v>
      </c>
      <c r="G1416" s="19">
        <v>0</v>
      </c>
      <c r="H1416" s="19">
        <v>0</v>
      </c>
      <c r="I1416" s="19">
        <v>0</v>
      </c>
      <c r="J1416" s="19">
        <v>0</v>
      </c>
      <c r="K1416" s="19">
        <v>0</v>
      </c>
      <c r="L1416" s="19">
        <v>0</v>
      </c>
      <c r="M1416" s="19">
        <v>0</v>
      </c>
      <c r="N1416" s="19">
        <v>0</v>
      </c>
      <c r="O1416" s="19">
        <v>0</v>
      </c>
      <c r="P1416" s="19">
        <v>0</v>
      </c>
      <c r="Q1416" s="19">
        <v>0</v>
      </c>
      <c r="R1416" s="19">
        <v>0</v>
      </c>
      <c r="S1416" s="19">
        <v>0</v>
      </c>
      <c r="T1416" s="19">
        <v>0</v>
      </c>
      <c r="U1416" s="19">
        <v>0</v>
      </c>
      <c r="V1416" s="19">
        <v>0</v>
      </c>
      <c r="W1416" s="19">
        <v>0</v>
      </c>
      <c r="X1416" s="19">
        <v>0</v>
      </c>
      <c r="Y1416" s="19">
        <v>0</v>
      </c>
      <c r="Z1416" s="19">
        <v>0</v>
      </c>
      <c r="AA1416" s="19">
        <v>0</v>
      </c>
      <c r="AB1416" s="19">
        <v>0</v>
      </c>
      <c r="AC1416" s="19">
        <v>0</v>
      </c>
      <c r="AD1416" s="19">
        <v>0</v>
      </c>
      <c r="AE1416" s="19">
        <v>0</v>
      </c>
      <c r="AF1416" s="19">
        <v>0</v>
      </c>
      <c r="AG1416" s="19">
        <v>0</v>
      </c>
      <c r="AH1416" s="19">
        <v>0</v>
      </c>
      <c r="AI1416" s="19">
        <v>0</v>
      </c>
      <c r="AJ1416" s="19">
        <v>0</v>
      </c>
      <c r="AK1416" s="19">
        <v>0</v>
      </c>
      <c r="AL1416" s="19">
        <v>0</v>
      </c>
      <c r="AM1416" s="19">
        <v>0</v>
      </c>
      <c r="AN1416" s="19">
        <v>0</v>
      </c>
      <c r="AO1416" s="19">
        <v>0</v>
      </c>
      <c r="AP1416" s="19">
        <v>0</v>
      </c>
    </row>
    <row r="1417" spans="1:42" hidden="1">
      <c r="A1417" s="15" t="s">
        <v>1339</v>
      </c>
      <c r="B1417" s="16" t="s">
        <v>1340</v>
      </c>
      <c r="C1417" s="17" t="s">
        <v>212</v>
      </c>
      <c r="D1417" s="17" t="s">
        <v>224</v>
      </c>
      <c r="E1417" s="17" t="s">
        <v>1358</v>
      </c>
      <c r="F1417" s="18" t="s">
        <v>1361</v>
      </c>
      <c r="G1417" s="19">
        <v>0</v>
      </c>
      <c r="H1417" s="19">
        <v>0</v>
      </c>
      <c r="I1417" s="19">
        <v>0</v>
      </c>
      <c r="J1417" s="19">
        <v>0</v>
      </c>
      <c r="K1417" s="19">
        <v>0</v>
      </c>
      <c r="L1417" s="19">
        <v>0</v>
      </c>
      <c r="M1417" s="19">
        <v>0</v>
      </c>
      <c r="N1417" s="19">
        <v>0</v>
      </c>
      <c r="O1417" s="19">
        <v>0</v>
      </c>
      <c r="P1417" s="19">
        <v>0</v>
      </c>
      <c r="Q1417" s="19">
        <v>0</v>
      </c>
      <c r="R1417" s="19">
        <v>0</v>
      </c>
      <c r="S1417" s="19">
        <v>0</v>
      </c>
      <c r="T1417" s="19">
        <v>0</v>
      </c>
      <c r="U1417" s="19">
        <v>0</v>
      </c>
      <c r="V1417" s="19">
        <v>0</v>
      </c>
      <c r="W1417" s="19">
        <v>0</v>
      </c>
      <c r="X1417" s="19">
        <v>0</v>
      </c>
      <c r="Y1417" s="19">
        <v>0</v>
      </c>
      <c r="Z1417" s="19">
        <v>0</v>
      </c>
      <c r="AA1417" s="19">
        <v>0</v>
      </c>
      <c r="AB1417" s="19">
        <v>0</v>
      </c>
      <c r="AC1417" s="19">
        <v>0</v>
      </c>
      <c r="AD1417" s="19">
        <v>0</v>
      </c>
      <c r="AE1417" s="19">
        <v>0</v>
      </c>
      <c r="AF1417" s="19">
        <v>0</v>
      </c>
      <c r="AG1417" s="19">
        <v>0</v>
      </c>
      <c r="AH1417" s="19">
        <v>0</v>
      </c>
      <c r="AI1417" s="19">
        <v>0</v>
      </c>
      <c r="AJ1417" s="19">
        <v>0</v>
      </c>
      <c r="AK1417" s="19">
        <v>0</v>
      </c>
      <c r="AL1417" s="19">
        <v>0</v>
      </c>
      <c r="AM1417" s="19">
        <v>0</v>
      </c>
      <c r="AN1417" s="19">
        <v>0</v>
      </c>
      <c r="AO1417" s="19">
        <v>0</v>
      </c>
      <c r="AP1417" s="19">
        <v>0</v>
      </c>
    </row>
    <row r="1418" spans="1:42" hidden="1">
      <c r="A1418" s="15" t="s">
        <v>1339</v>
      </c>
      <c r="B1418" s="16" t="s">
        <v>1340</v>
      </c>
      <c r="C1418" s="17" t="s">
        <v>212</v>
      </c>
      <c r="D1418" s="17" t="s">
        <v>224</v>
      </c>
      <c r="E1418" s="17" t="s">
        <v>232</v>
      </c>
      <c r="F1418" s="18" t="s">
        <v>1362</v>
      </c>
      <c r="G1418" s="19">
        <v>3246776.2386749536</v>
      </c>
      <c r="H1418" s="19">
        <v>2579546.1023178794</v>
      </c>
      <c r="I1418" s="19">
        <v>2159903.8575744065</v>
      </c>
      <c r="J1418" s="19">
        <v>2005825.0069002288</v>
      </c>
      <c r="K1418" s="19">
        <v>2006218.2051814911</v>
      </c>
      <c r="L1418" s="19">
        <v>2181190.6214165087</v>
      </c>
      <c r="M1418" s="19">
        <v>2505986.5603683833</v>
      </c>
      <c r="N1418" s="19">
        <v>2888026.0229888107</v>
      </c>
      <c r="O1418" s="19">
        <v>3512301.478877862</v>
      </c>
      <c r="P1418" s="19">
        <v>4087806.9403402675</v>
      </c>
      <c r="Q1418" s="19">
        <v>5495218.7664825823</v>
      </c>
      <c r="R1418" s="19">
        <v>7533910.9768937742</v>
      </c>
      <c r="S1418" s="19">
        <v>5875712.2086879686</v>
      </c>
      <c r="T1418" s="19">
        <v>4707298.2913491931</v>
      </c>
      <c r="U1418" s="19">
        <v>3884990.8953991579</v>
      </c>
      <c r="V1418" s="19">
        <v>4041742.4173070006</v>
      </c>
      <c r="W1418" s="19">
        <v>4266761.537637068</v>
      </c>
      <c r="X1418" s="19">
        <v>5018178.2319571152</v>
      </c>
      <c r="Y1418" s="19">
        <v>5581090.383951758</v>
      </c>
      <c r="Z1418" s="19">
        <v>5472785.5351452706</v>
      </c>
      <c r="AA1418" s="19">
        <v>5618307.1550663132</v>
      </c>
      <c r="AB1418" s="19">
        <v>6388960.7336275065</v>
      </c>
      <c r="AC1418" s="19">
        <v>7569363.2494178899</v>
      </c>
      <c r="AD1418" s="19">
        <v>8759947.4255478568</v>
      </c>
      <c r="AE1418" s="19">
        <v>6801331.9902067743</v>
      </c>
      <c r="AF1418" s="19">
        <v>5362351.6606097855</v>
      </c>
      <c r="AG1418" s="19">
        <v>4370628.5179014113</v>
      </c>
      <c r="AH1418" s="19">
        <v>3692866.3878357308</v>
      </c>
      <c r="AI1418" s="19">
        <v>3151127.8149303352</v>
      </c>
      <c r="AJ1418" s="19">
        <v>2769215.8144310545</v>
      </c>
      <c r="AK1418" s="19">
        <v>2549529.814407804</v>
      </c>
      <c r="AL1418" s="19">
        <v>2458002.9425645848</v>
      </c>
      <c r="AM1418" s="19">
        <v>2488110.71936103</v>
      </c>
      <c r="AN1418" s="19">
        <v>2570400.338861871</v>
      </c>
      <c r="AO1418" s="19">
        <v>2640043.4214097988</v>
      </c>
      <c r="AP1418" s="19">
        <v>2688551.9276674036</v>
      </c>
    </row>
    <row r="1419" spans="1:42" hidden="1">
      <c r="A1419" s="15" t="s">
        <v>1339</v>
      </c>
      <c r="B1419" s="16" t="s">
        <v>1340</v>
      </c>
      <c r="C1419" s="17" t="s">
        <v>212</v>
      </c>
      <c r="D1419" s="17" t="s">
        <v>224</v>
      </c>
      <c r="E1419" s="17" t="s">
        <v>232</v>
      </c>
      <c r="F1419" s="18" t="s">
        <v>1363</v>
      </c>
      <c r="G1419" s="19">
        <v>-360049.85218765022</v>
      </c>
      <c r="H1419" s="19">
        <v>-272153.76574411755</v>
      </c>
      <c r="I1419" s="19">
        <v>-205715.04684329522</v>
      </c>
      <c r="J1419" s="19">
        <v>-155495.48021881029</v>
      </c>
      <c r="K1419" s="19">
        <v>-117535.61413957634</v>
      </c>
      <c r="L1419" s="19">
        <v>-90063.806366087665</v>
      </c>
      <c r="M1419" s="19">
        <v>-68077.250721950229</v>
      </c>
      <c r="N1419" s="19">
        <v>-51458.09679663214</v>
      </c>
      <c r="O1419" s="19">
        <v>-38896.043800984247</v>
      </c>
      <c r="P1419" s="19">
        <v>-29400.664182105982</v>
      </c>
      <c r="Q1419" s="19">
        <v>-22223.315532339471</v>
      </c>
      <c r="R1419" s="19">
        <v>-16798.115518441467</v>
      </c>
      <c r="S1419" s="19">
        <v>-12697.326128510362</v>
      </c>
      <c r="T1419" s="19">
        <v>-9597.629605342192</v>
      </c>
      <c r="U1419" s="19">
        <v>-7254.6371660493587</v>
      </c>
      <c r="V1419" s="19">
        <v>-5483.6207037756622</v>
      </c>
      <c r="W1419" s="19">
        <v>-4144.9483047340727</v>
      </c>
      <c r="X1419" s="19">
        <v>-3133.0752758097283</v>
      </c>
      <c r="Y1419" s="19">
        <v>-2368.2227044131923</v>
      </c>
      <c r="Z1419" s="19">
        <v>-1790.0874648626661</v>
      </c>
      <c r="AA1419" s="19">
        <v>-1353.0877505257465</v>
      </c>
      <c r="AB1419" s="19">
        <v>-1022.7692761165085</v>
      </c>
      <c r="AC1419" s="19">
        <v>-773.08880503976047</v>
      </c>
      <c r="AD1419" s="19">
        <v>-584.36082744601515</v>
      </c>
      <c r="AE1419" s="19">
        <v>-441.70549932595259</v>
      </c>
      <c r="AF1419" s="19">
        <v>-333.87547380186663</v>
      </c>
      <c r="AG1419" s="19">
        <v>-252.36912869894005</v>
      </c>
      <c r="AH1419" s="19">
        <v>-190.76027476656807</v>
      </c>
      <c r="AI1419" s="19">
        <v>-144.19149686262472</v>
      </c>
      <c r="AJ1419" s="19">
        <v>-108.99118169611748</v>
      </c>
      <c r="AK1419" s="19">
        <v>-82.384037519449734</v>
      </c>
      <c r="AL1419" s="19">
        <v>-62.272282329496697</v>
      </c>
      <c r="AM1419" s="19">
        <v>-47.070248840487359</v>
      </c>
      <c r="AN1419" s="19">
        <v>-35.579366020055588</v>
      </c>
      <c r="AO1419" s="19">
        <v>-26.893660381506891</v>
      </c>
      <c r="AP1419" s="19">
        <v>-20.328326488677092</v>
      </c>
    </row>
    <row r="1420" spans="1:42" hidden="1">
      <c r="A1420" s="15" t="s">
        <v>1339</v>
      </c>
      <c r="B1420" s="16" t="s">
        <v>1340</v>
      </c>
      <c r="C1420" s="17" t="s">
        <v>212</v>
      </c>
      <c r="D1420" s="17" t="s">
        <v>224</v>
      </c>
      <c r="E1420" s="17" t="s">
        <v>232</v>
      </c>
      <c r="F1420" s="18" t="s">
        <v>1364</v>
      </c>
      <c r="G1420" s="19">
        <v>622636.18817240815</v>
      </c>
      <c r="H1420" s="19">
        <v>470637.00282084465</v>
      </c>
      <c r="I1420" s="19">
        <v>355744.16108762141</v>
      </c>
      <c r="J1420" s="19">
        <v>268899.18852409115</v>
      </c>
      <c r="K1420" s="19">
        <v>203254.98349108599</v>
      </c>
      <c r="L1420" s="19">
        <v>153635.97242786165</v>
      </c>
      <c r="M1420" s="19">
        <v>116130.05309112064</v>
      </c>
      <c r="N1420" s="19">
        <v>87780.153422589967</v>
      </c>
      <c r="O1420" s="19">
        <v>66351.087679667893</v>
      </c>
      <c r="P1420" s="19">
        <v>50153.328111431794</v>
      </c>
      <c r="Q1420" s="19">
        <v>37909.797843807166</v>
      </c>
      <c r="R1420" s="19">
        <v>28655.18255070188</v>
      </c>
      <c r="S1420" s="19">
        <v>21659.822360360733</v>
      </c>
      <c r="T1420" s="19">
        <v>16372.183421001851</v>
      </c>
      <c r="U1420" s="19">
        <v>12375.373422336028</v>
      </c>
      <c r="V1420" s="19">
        <v>9354.2726345103074</v>
      </c>
      <c r="W1420" s="19">
        <v>7070.6889832364395</v>
      </c>
      <c r="X1420" s="19">
        <v>5344.5783174223634</v>
      </c>
      <c r="Y1420" s="19">
        <v>4039.8492224426109</v>
      </c>
      <c r="Z1420" s="19">
        <v>3053.6331906426853</v>
      </c>
      <c r="AA1420" s="19">
        <v>2308.1741791731165</v>
      </c>
      <c r="AB1420" s="19">
        <v>1744.6981051054786</v>
      </c>
      <c r="AC1420" s="19">
        <v>1318.7789316008748</v>
      </c>
      <c r="AD1420" s="19">
        <v>996.83599434482073</v>
      </c>
      <c r="AE1420" s="19">
        <v>753.48640762344451</v>
      </c>
      <c r="AF1420" s="19">
        <v>569.54380629728053</v>
      </c>
      <c r="AG1420" s="19">
        <v>430.50563886708295</v>
      </c>
      <c r="AH1420" s="19">
        <v>325.40974556681817</v>
      </c>
      <c r="AI1420" s="19">
        <v>245.97007088809576</v>
      </c>
      <c r="AJ1420" s="19">
        <v>185.9233676831347</v>
      </c>
      <c r="AK1420" s="19">
        <v>140.53538516222409</v>
      </c>
      <c r="AL1420" s="19">
        <v>106.22760725996807</v>
      </c>
      <c r="AM1420" s="19">
        <v>80.295112374383294</v>
      </c>
      <c r="AN1420" s="19">
        <v>60.693309747968975</v>
      </c>
      <c r="AO1420" s="19">
        <v>45.876738187841639</v>
      </c>
      <c r="AP1420" s="19">
        <v>34.677217563113679</v>
      </c>
    </row>
    <row r="1421" spans="1:42" hidden="1">
      <c r="A1421" s="15" t="s">
        <v>1365</v>
      </c>
      <c r="B1421" s="16" t="s">
        <v>1340</v>
      </c>
      <c r="C1421" s="17" t="s">
        <v>200</v>
      </c>
      <c r="D1421" s="17" t="s">
        <v>224</v>
      </c>
      <c r="E1421" s="17" t="s">
        <v>1366</v>
      </c>
      <c r="F1421" s="18" t="s">
        <v>1367</v>
      </c>
      <c r="G1421" s="19">
        <v>0</v>
      </c>
      <c r="H1421" s="19">
        <v>0</v>
      </c>
      <c r="I1421" s="19">
        <v>0</v>
      </c>
      <c r="J1421" s="19">
        <v>0</v>
      </c>
      <c r="K1421" s="19">
        <v>0</v>
      </c>
      <c r="L1421" s="19">
        <v>0</v>
      </c>
      <c r="M1421" s="19">
        <v>0</v>
      </c>
      <c r="N1421" s="19">
        <v>0</v>
      </c>
      <c r="O1421" s="19">
        <v>0</v>
      </c>
      <c r="P1421" s="19">
        <v>0</v>
      </c>
      <c r="Q1421" s="19">
        <v>0</v>
      </c>
      <c r="R1421" s="19">
        <v>0</v>
      </c>
      <c r="S1421" s="19">
        <v>0</v>
      </c>
      <c r="T1421" s="19">
        <v>0</v>
      </c>
      <c r="U1421" s="19">
        <v>0</v>
      </c>
      <c r="V1421" s="19">
        <v>0</v>
      </c>
      <c r="W1421" s="19">
        <v>0</v>
      </c>
      <c r="X1421" s="19">
        <v>0</v>
      </c>
      <c r="Y1421" s="19">
        <v>0</v>
      </c>
      <c r="Z1421" s="19">
        <v>0</v>
      </c>
      <c r="AA1421" s="19">
        <v>0</v>
      </c>
      <c r="AB1421" s="19">
        <v>0</v>
      </c>
      <c r="AC1421" s="19">
        <v>0</v>
      </c>
      <c r="AD1421" s="19">
        <v>0</v>
      </c>
      <c r="AE1421" s="19">
        <v>0</v>
      </c>
      <c r="AF1421" s="19">
        <v>0</v>
      </c>
      <c r="AG1421" s="19">
        <v>0</v>
      </c>
      <c r="AH1421" s="19">
        <v>0</v>
      </c>
      <c r="AI1421" s="19">
        <v>0</v>
      </c>
      <c r="AJ1421" s="19">
        <v>0</v>
      </c>
      <c r="AK1421" s="19">
        <v>0</v>
      </c>
      <c r="AL1421" s="19">
        <v>0</v>
      </c>
      <c r="AM1421" s="19">
        <v>0</v>
      </c>
      <c r="AN1421" s="19">
        <v>0</v>
      </c>
      <c r="AO1421" s="19">
        <v>0</v>
      </c>
      <c r="AP1421" s="19">
        <v>0</v>
      </c>
    </row>
    <row r="1422" spans="1:42" hidden="1">
      <c r="A1422" s="15" t="s">
        <v>1365</v>
      </c>
      <c r="B1422" s="16" t="s">
        <v>1340</v>
      </c>
      <c r="C1422" s="17" t="s">
        <v>200</v>
      </c>
      <c r="D1422" s="17" t="s">
        <v>224</v>
      </c>
      <c r="E1422" s="17" t="s">
        <v>1366</v>
      </c>
      <c r="F1422" s="18" t="s">
        <v>1368</v>
      </c>
      <c r="G1422" s="19">
        <v>0</v>
      </c>
      <c r="H1422" s="19">
        <v>0</v>
      </c>
      <c r="I1422" s="19">
        <v>0</v>
      </c>
      <c r="J1422" s="19">
        <v>0</v>
      </c>
      <c r="K1422" s="19">
        <v>0</v>
      </c>
      <c r="L1422" s="19">
        <v>0</v>
      </c>
      <c r="M1422" s="19">
        <v>0</v>
      </c>
      <c r="N1422" s="19">
        <v>0</v>
      </c>
      <c r="O1422" s="19">
        <v>0</v>
      </c>
      <c r="P1422" s="19">
        <v>0</v>
      </c>
      <c r="Q1422" s="19">
        <v>0</v>
      </c>
      <c r="R1422" s="19">
        <v>0</v>
      </c>
      <c r="S1422" s="19">
        <v>0</v>
      </c>
      <c r="T1422" s="19">
        <v>0</v>
      </c>
      <c r="U1422" s="19">
        <v>0</v>
      </c>
      <c r="V1422" s="19">
        <v>0</v>
      </c>
      <c r="W1422" s="19">
        <v>0</v>
      </c>
      <c r="X1422" s="19">
        <v>0</v>
      </c>
      <c r="Y1422" s="19">
        <v>0</v>
      </c>
      <c r="Z1422" s="19">
        <v>0</v>
      </c>
      <c r="AA1422" s="19">
        <v>0</v>
      </c>
      <c r="AB1422" s="19">
        <v>0</v>
      </c>
      <c r="AC1422" s="19">
        <v>0</v>
      </c>
      <c r="AD1422" s="19">
        <v>0</v>
      </c>
      <c r="AE1422" s="19">
        <v>0</v>
      </c>
      <c r="AF1422" s="19">
        <v>0</v>
      </c>
      <c r="AG1422" s="19">
        <v>0</v>
      </c>
      <c r="AH1422" s="19">
        <v>0</v>
      </c>
      <c r="AI1422" s="19">
        <v>0</v>
      </c>
      <c r="AJ1422" s="19">
        <v>0</v>
      </c>
      <c r="AK1422" s="19">
        <v>0</v>
      </c>
      <c r="AL1422" s="19">
        <v>0</v>
      </c>
      <c r="AM1422" s="19">
        <v>0</v>
      </c>
      <c r="AN1422" s="19">
        <v>0</v>
      </c>
      <c r="AO1422" s="19">
        <v>0</v>
      </c>
      <c r="AP1422" s="19">
        <v>0</v>
      </c>
    </row>
    <row r="1423" spans="1:42" hidden="1">
      <c r="A1423" s="15" t="s">
        <v>1365</v>
      </c>
      <c r="B1423" s="16" t="s">
        <v>1340</v>
      </c>
      <c r="C1423" s="17" t="s">
        <v>200</v>
      </c>
      <c r="D1423" s="17" t="s">
        <v>224</v>
      </c>
      <c r="E1423" s="17" t="s">
        <v>1366</v>
      </c>
      <c r="F1423" s="18" t="s">
        <v>1369</v>
      </c>
      <c r="G1423" s="19">
        <v>0</v>
      </c>
      <c r="H1423" s="19">
        <v>0</v>
      </c>
      <c r="I1423" s="19">
        <v>0</v>
      </c>
      <c r="J1423" s="19">
        <v>0</v>
      </c>
      <c r="K1423" s="19">
        <v>0</v>
      </c>
      <c r="L1423" s="19">
        <v>0</v>
      </c>
      <c r="M1423" s="19">
        <v>0</v>
      </c>
      <c r="N1423" s="19">
        <v>0</v>
      </c>
      <c r="O1423" s="19">
        <v>0</v>
      </c>
      <c r="P1423" s="19">
        <v>0</v>
      </c>
      <c r="Q1423" s="19">
        <v>0</v>
      </c>
      <c r="R1423" s="19">
        <v>0</v>
      </c>
      <c r="S1423" s="19">
        <v>0</v>
      </c>
      <c r="T1423" s="19">
        <v>0</v>
      </c>
      <c r="U1423" s="19">
        <v>0</v>
      </c>
      <c r="V1423" s="19">
        <v>0</v>
      </c>
      <c r="W1423" s="19">
        <v>0</v>
      </c>
      <c r="X1423" s="19">
        <v>0</v>
      </c>
      <c r="Y1423" s="19">
        <v>0</v>
      </c>
      <c r="Z1423" s="19">
        <v>0</v>
      </c>
      <c r="AA1423" s="19">
        <v>0</v>
      </c>
      <c r="AB1423" s="19">
        <v>0</v>
      </c>
      <c r="AC1423" s="19">
        <v>0</v>
      </c>
      <c r="AD1423" s="19">
        <v>0</v>
      </c>
      <c r="AE1423" s="19">
        <v>0</v>
      </c>
      <c r="AF1423" s="19">
        <v>0</v>
      </c>
      <c r="AG1423" s="19">
        <v>0</v>
      </c>
      <c r="AH1423" s="19">
        <v>0</v>
      </c>
      <c r="AI1423" s="19">
        <v>0</v>
      </c>
      <c r="AJ1423" s="19">
        <v>0</v>
      </c>
      <c r="AK1423" s="19">
        <v>0</v>
      </c>
      <c r="AL1423" s="19">
        <v>0</v>
      </c>
      <c r="AM1423" s="19">
        <v>0</v>
      </c>
      <c r="AN1423" s="19">
        <v>0</v>
      </c>
      <c r="AO1423" s="19">
        <v>0</v>
      </c>
      <c r="AP1423" s="19">
        <v>0</v>
      </c>
    </row>
    <row r="1424" spans="1:42" hidden="1">
      <c r="A1424" s="15" t="s">
        <v>1365</v>
      </c>
      <c r="B1424" s="16" t="s">
        <v>1340</v>
      </c>
      <c r="C1424" s="17" t="s">
        <v>200</v>
      </c>
      <c r="D1424" s="17" t="s">
        <v>224</v>
      </c>
      <c r="E1424" s="17" t="s">
        <v>1366</v>
      </c>
      <c r="F1424" s="18" t="s">
        <v>1370</v>
      </c>
      <c r="G1424" s="19">
        <v>0</v>
      </c>
      <c r="H1424" s="19">
        <v>0</v>
      </c>
      <c r="I1424" s="19">
        <v>0</v>
      </c>
      <c r="J1424" s="19">
        <v>0</v>
      </c>
      <c r="K1424" s="19">
        <v>0</v>
      </c>
      <c r="L1424" s="19">
        <v>0</v>
      </c>
      <c r="M1424" s="19">
        <v>0</v>
      </c>
      <c r="N1424" s="19">
        <v>0</v>
      </c>
      <c r="O1424" s="19">
        <v>0</v>
      </c>
      <c r="P1424" s="19">
        <v>0</v>
      </c>
      <c r="Q1424" s="19">
        <v>0</v>
      </c>
      <c r="R1424" s="19">
        <v>0</v>
      </c>
      <c r="S1424" s="19">
        <v>0</v>
      </c>
      <c r="T1424" s="19">
        <v>0</v>
      </c>
      <c r="U1424" s="19">
        <v>0</v>
      </c>
      <c r="V1424" s="19">
        <v>0</v>
      </c>
      <c r="W1424" s="19">
        <v>0</v>
      </c>
      <c r="X1424" s="19">
        <v>0</v>
      </c>
      <c r="Y1424" s="19">
        <v>0</v>
      </c>
      <c r="Z1424" s="19">
        <v>0</v>
      </c>
      <c r="AA1424" s="19">
        <v>0</v>
      </c>
      <c r="AB1424" s="19">
        <v>0</v>
      </c>
      <c r="AC1424" s="19">
        <v>0</v>
      </c>
      <c r="AD1424" s="19">
        <v>0</v>
      </c>
      <c r="AE1424" s="19">
        <v>0</v>
      </c>
      <c r="AF1424" s="19">
        <v>0</v>
      </c>
      <c r="AG1424" s="19">
        <v>0</v>
      </c>
      <c r="AH1424" s="19">
        <v>0</v>
      </c>
      <c r="AI1424" s="19">
        <v>0</v>
      </c>
      <c r="AJ1424" s="19">
        <v>0</v>
      </c>
      <c r="AK1424" s="19">
        <v>0</v>
      </c>
      <c r="AL1424" s="19">
        <v>0</v>
      </c>
      <c r="AM1424" s="19">
        <v>0</v>
      </c>
      <c r="AN1424" s="19">
        <v>0</v>
      </c>
      <c r="AO1424" s="19">
        <v>0</v>
      </c>
      <c r="AP1424" s="19">
        <v>0</v>
      </c>
    </row>
    <row r="1425" spans="1:42" hidden="1">
      <c r="A1425" s="15" t="s">
        <v>1365</v>
      </c>
      <c r="B1425" s="16" t="s">
        <v>1340</v>
      </c>
      <c r="C1425" s="17" t="s">
        <v>200</v>
      </c>
      <c r="D1425" s="17" t="s">
        <v>224</v>
      </c>
      <c r="E1425" s="17" t="s">
        <v>1366</v>
      </c>
      <c r="F1425" s="18" t="s">
        <v>1371</v>
      </c>
      <c r="G1425" s="19">
        <v>0</v>
      </c>
      <c r="H1425" s="19">
        <v>0</v>
      </c>
      <c r="I1425" s="19">
        <v>0</v>
      </c>
      <c r="J1425" s="19">
        <v>0</v>
      </c>
      <c r="K1425" s="19">
        <v>0</v>
      </c>
      <c r="L1425" s="19">
        <v>0</v>
      </c>
      <c r="M1425" s="19">
        <v>0</v>
      </c>
      <c r="N1425" s="19">
        <v>0</v>
      </c>
      <c r="O1425" s="19">
        <v>0</v>
      </c>
      <c r="P1425" s="19">
        <v>0</v>
      </c>
      <c r="Q1425" s="19">
        <v>0</v>
      </c>
      <c r="R1425" s="19">
        <v>0</v>
      </c>
      <c r="S1425" s="19">
        <v>0</v>
      </c>
      <c r="T1425" s="19">
        <v>0</v>
      </c>
      <c r="U1425" s="19">
        <v>0</v>
      </c>
      <c r="V1425" s="19">
        <v>0</v>
      </c>
      <c r="W1425" s="19">
        <v>0</v>
      </c>
      <c r="X1425" s="19">
        <v>0</v>
      </c>
      <c r="Y1425" s="19">
        <v>0</v>
      </c>
      <c r="Z1425" s="19">
        <v>0</v>
      </c>
      <c r="AA1425" s="19">
        <v>0</v>
      </c>
      <c r="AB1425" s="19">
        <v>0</v>
      </c>
      <c r="AC1425" s="19">
        <v>0</v>
      </c>
      <c r="AD1425" s="19">
        <v>0</v>
      </c>
      <c r="AE1425" s="19">
        <v>0</v>
      </c>
      <c r="AF1425" s="19">
        <v>0</v>
      </c>
      <c r="AG1425" s="19">
        <v>0</v>
      </c>
      <c r="AH1425" s="19">
        <v>0</v>
      </c>
      <c r="AI1425" s="19">
        <v>0</v>
      </c>
      <c r="AJ1425" s="19">
        <v>0</v>
      </c>
      <c r="AK1425" s="19">
        <v>0</v>
      </c>
      <c r="AL1425" s="19">
        <v>0</v>
      </c>
      <c r="AM1425" s="19">
        <v>0</v>
      </c>
      <c r="AN1425" s="19">
        <v>0</v>
      </c>
      <c r="AO1425" s="19">
        <v>0</v>
      </c>
      <c r="AP1425" s="19">
        <v>0</v>
      </c>
    </row>
    <row r="1426" spans="1:42" hidden="1">
      <c r="A1426" s="15" t="s">
        <v>1365</v>
      </c>
      <c r="B1426" s="16" t="s">
        <v>1340</v>
      </c>
      <c r="C1426" s="17" t="s">
        <v>200</v>
      </c>
      <c r="D1426" s="17" t="s">
        <v>224</v>
      </c>
      <c r="E1426" s="17" t="s">
        <v>1366</v>
      </c>
      <c r="F1426" s="18" t="s">
        <v>1372</v>
      </c>
      <c r="G1426" s="19">
        <v>0</v>
      </c>
      <c r="H1426" s="19">
        <v>0</v>
      </c>
      <c r="I1426" s="19">
        <v>0</v>
      </c>
      <c r="J1426" s="19">
        <v>0</v>
      </c>
      <c r="K1426" s="19">
        <v>0</v>
      </c>
      <c r="L1426" s="19">
        <v>0</v>
      </c>
      <c r="M1426" s="19">
        <v>0</v>
      </c>
      <c r="N1426" s="19">
        <v>0</v>
      </c>
      <c r="O1426" s="19">
        <v>0</v>
      </c>
      <c r="P1426" s="19">
        <v>0</v>
      </c>
      <c r="Q1426" s="19">
        <v>0</v>
      </c>
      <c r="R1426" s="19">
        <v>0</v>
      </c>
      <c r="S1426" s="19">
        <v>0</v>
      </c>
      <c r="T1426" s="19">
        <v>0</v>
      </c>
      <c r="U1426" s="19">
        <v>0</v>
      </c>
      <c r="V1426" s="19">
        <v>0</v>
      </c>
      <c r="W1426" s="19">
        <v>0</v>
      </c>
      <c r="X1426" s="19">
        <v>0</v>
      </c>
      <c r="Y1426" s="19">
        <v>0</v>
      </c>
      <c r="Z1426" s="19">
        <v>0</v>
      </c>
      <c r="AA1426" s="19">
        <v>0</v>
      </c>
      <c r="AB1426" s="19">
        <v>0</v>
      </c>
      <c r="AC1426" s="19">
        <v>0</v>
      </c>
      <c r="AD1426" s="19">
        <v>0</v>
      </c>
      <c r="AE1426" s="19">
        <v>0</v>
      </c>
      <c r="AF1426" s="19">
        <v>0</v>
      </c>
      <c r="AG1426" s="19">
        <v>0</v>
      </c>
      <c r="AH1426" s="19">
        <v>0</v>
      </c>
      <c r="AI1426" s="19">
        <v>0</v>
      </c>
      <c r="AJ1426" s="19">
        <v>0</v>
      </c>
      <c r="AK1426" s="19">
        <v>0</v>
      </c>
      <c r="AL1426" s="19">
        <v>0</v>
      </c>
      <c r="AM1426" s="19">
        <v>0</v>
      </c>
      <c r="AN1426" s="19">
        <v>0</v>
      </c>
      <c r="AO1426" s="19">
        <v>0</v>
      </c>
      <c r="AP1426" s="19">
        <v>0</v>
      </c>
    </row>
    <row r="1427" spans="1:42" hidden="1">
      <c r="A1427" s="15" t="s">
        <v>1365</v>
      </c>
      <c r="B1427" s="16" t="s">
        <v>1340</v>
      </c>
      <c r="C1427" s="17" t="s">
        <v>200</v>
      </c>
      <c r="D1427" s="17" t="s">
        <v>224</v>
      </c>
      <c r="E1427" s="17" t="s">
        <v>1366</v>
      </c>
      <c r="F1427" s="18" t="s">
        <v>1373</v>
      </c>
      <c r="G1427" s="19">
        <v>0</v>
      </c>
      <c r="H1427" s="19">
        <v>0</v>
      </c>
      <c r="I1427" s="19">
        <v>0</v>
      </c>
      <c r="J1427" s="19">
        <v>0</v>
      </c>
      <c r="K1427" s="19">
        <v>0</v>
      </c>
      <c r="L1427" s="19">
        <v>0</v>
      </c>
      <c r="M1427" s="19">
        <v>0</v>
      </c>
      <c r="N1427" s="19">
        <v>0</v>
      </c>
      <c r="O1427" s="19">
        <v>0</v>
      </c>
      <c r="P1427" s="19">
        <v>0</v>
      </c>
      <c r="Q1427" s="19">
        <v>0</v>
      </c>
      <c r="R1427" s="19">
        <v>0</v>
      </c>
      <c r="S1427" s="19">
        <v>0</v>
      </c>
      <c r="T1427" s="19">
        <v>0</v>
      </c>
      <c r="U1427" s="19">
        <v>0</v>
      </c>
      <c r="V1427" s="19">
        <v>0</v>
      </c>
      <c r="W1427" s="19">
        <v>0</v>
      </c>
      <c r="X1427" s="19">
        <v>0</v>
      </c>
      <c r="Y1427" s="19">
        <v>0</v>
      </c>
      <c r="Z1427" s="19">
        <v>0</v>
      </c>
      <c r="AA1427" s="19">
        <v>0</v>
      </c>
      <c r="AB1427" s="19">
        <v>0</v>
      </c>
      <c r="AC1427" s="19">
        <v>0</v>
      </c>
      <c r="AD1427" s="19">
        <v>0</v>
      </c>
      <c r="AE1427" s="19">
        <v>0</v>
      </c>
      <c r="AF1427" s="19">
        <v>0</v>
      </c>
      <c r="AG1427" s="19">
        <v>0</v>
      </c>
      <c r="AH1427" s="19">
        <v>0</v>
      </c>
      <c r="AI1427" s="19">
        <v>0</v>
      </c>
      <c r="AJ1427" s="19">
        <v>0</v>
      </c>
      <c r="AK1427" s="19">
        <v>0</v>
      </c>
      <c r="AL1427" s="19">
        <v>0</v>
      </c>
      <c r="AM1427" s="19">
        <v>0</v>
      </c>
      <c r="AN1427" s="19">
        <v>0</v>
      </c>
      <c r="AO1427" s="19">
        <v>0</v>
      </c>
      <c r="AP1427" s="19">
        <v>0</v>
      </c>
    </row>
    <row r="1428" spans="1:42" hidden="1">
      <c r="A1428" s="15" t="s">
        <v>1365</v>
      </c>
      <c r="B1428" s="16" t="s">
        <v>1340</v>
      </c>
      <c r="C1428" s="17" t="s">
        <v>200</v>
      </c>
      <c r="D1428" s="17" t="s">
        <v>224</v>
      </c>
      <c r="E1428" s="17" t="s">
        <v>1374</v>
      </c>
      <c r="F1428" s="18" t="s">
        <v>1375</v>
      </c>
      <c r="G1428" s="19">
        <v>0</v>
      </c>
      <c r="H1428" s="19">
        <v>0</v>
      </c>
      <c r="I1428" s="19">
        <v>0</v>
      </c>
      <c r="J1428" s="19">
        <v>0</v>
      </c>
      <c r="K1428" s="19">
        <v>0</v>
      </c>
      <c r="L1428" s="19">
        <v>0</v>
      </c>
      <c r="M1428" s="19">
        <v>0</v>
      </c>
      <c r="N1428" s="19">
        <v>0</v>
      </c>
      <c r="O1428" s="19">
        <v>0</v>
      </c>
      <c r="P1428" s="19">
        <v>0</v>
      </c>
      <c r="Q1428" s="19">
        <v>0</v>
      </c>
      <c r="R1428" s="19">
        <v>0</v>
      </c>
      <c r="S1428" s="19">
        <v>0</v>
      </c>
      <c r="T1428" s="19">
        <v>0</v>
      </c>
      <c r="U1428" s="19">
        <v>0</v>
      </c>
      <c r="V1428" s="19">
        <v>0</v>
      </c>
      <c r="W1428" s="19">
        <v>0</v>
      </c>
      <c r="X1428" s="19">
        <v>0</v>
      </c>
      <c r="Y1428" s="19">
        <v>0</v>
      </c>
      <c r="Z1428" s="19">
        <v>0</v>
      </c>
      <c r="AA1428" s="19">
        <v>0</v>
      </c>
      <c r="AB1428" s="19">
        <v>0</v>
      </c>
      <c r="AC1428" s="19">
        <v>0</v>
      </c>
      <c r="AD1428" s="19">
        <v>0</v>
      </c>
      <c r="AE1428" s="19">
        <v>0</v>
      </c>
      <c r="AF1428" s="19">
        <v>0</v>
      </c>
      <c r="AG1428" s="19">
        <v>0</v>
      </c>
      <c r="AH1428" s="19">
        <v>0</v>
      </c>
      <c r="AI1428" s="19">
        <v>0</v>
      </c>
      <c r="AJ1428" s="19">
        <v>0</v>
      </c>
      <c r="AK1428" s="19">
        <v>0</v>
      </c>
      <c r="AL1428" s="19">
        <v>0</v>
      </c>
      <c r="AM1428" s="19">
        <v>0</v>
      </c>
      <c r="AN1428" s="19">
        <v>0</v>
      </c>
      <c r="AO1428" s="19">
        <v>0</v>
      </c>
      <c r="AP1428" s="19">
        <v>0</v>
      </c>
    </row>
    <row r="1429" spans="1:42" hidden="1">
      <c r="A1429" s="15" t="s">
        <v>1365</v>
      </c>
      <c r="B1429" s="16" t="s">
        <v>1340</v>
      </c>
      <c r="C1429" s="17" t="s">
        <v>200</v>
      </c>
      <c r="D1429" s="17" t="s">
        <v>224</v>
      </c>
      <c r="E1429" s="17" t="s">
        <v>1374</v>
      </c>
      <c r="F1429" s="18" t="s">
        <v>1376</v>
      </c>
      <c r="G1429" s="19">
        <v>0</v>
      </c>
      <c r="H1429" s="19">
        <v>0</v>
      </c>
      <c r="I1429" s="19">
        <v>0</v>
      </c>
      <c r="J1429" s="19">
        <v>0</v>
      </c>
      <c r="K1429" s="19">
        <v>0</v>
      </c>
      <c r="L1429" s="19">
        <v>0</v>
      </c>
      <c r="M1429" s="19">
        <v>0</v>
      </c>
      <c r="N1429" s="19">
        <v>0</v>
      </c>
      <c r="O1429" s="19">
        <v>0</v>
      </c>
      <c r="P1429" s="19">
        <v>0</v>
      </c>
      <c r="Q1429" s="19">
        <v>0</v>
      </c>
      <c r="R1429" s="19">
        <v>0</v>
      </c>
      <c r="S1429" s="19">
        <v>0</v>
      </c>
      <c r="T1429" s="19">
        <v>0</v>
      </c>
      <c r="U1429" s="19">
        <v>0</v>
      </c>
      <c r="V1429" s="19">
        <v>0</v>
      </c>
      <c r="W1429" s="19">
        <v>0</v>
      </c>
      <c r="X1429" s="19">
        <v>0</v>
      </c>
      <c r="Y1429" s="19">
        <v>0</v>
      </c>
      <c r="Z1429" s="19">
        <v>0</v>
      </c>
      <c r="AA1429" s="19">
        <v>0</v>
      </c>
      <c r="AB1429" s="19">
        <v>0</v>
      </c>
      <c r="AC1429" s="19">
        <v>0</v>
      </c>
      <c r="AD1429" s="19">
        <v>0</v>
      </c>
      <c r="AE1429" s="19">
        <v>0</v>
      </c>
      <c r="AF1429" s="19">
        <v>0</v>
      </c>
      <c r="AG1429" s="19">
        <v>0</v>
      </c>
      <c r="AH1429" s="19">
        <v>0</v>
      </c>
      <c r="AI1429" s="19">
        <v>0</v>
      </c>
      <c r="AJ1429" s="19">
        <v>0</v>
      </c>
      <c r="AK1429" s="19">
        <v>0</v>
      </c>
      <c r="AL1429" s="19">
        <v>0</v>
      </c>
      <c r="AM1429" s="19">
        <v>0</v>
      </c>
      <c r="AN1429" s="19">
        <v>0</v>
      </c>
      <c r="AO1429" s="19">
        <v>0</v>
      </c>
      <c r="AP1429" s="19">
        <v>0</v>
      </c>
    </row>
    <row r="1430" spans="1:42" hidden="1">
      <c r="A1430" s="15" t="s">
        <v>1365</v>
      </c>
      <c r="B1430" s="16" t="s">
        <v>1340</v>
      </c>
      <c r="C1430" s="17" t="s">
        <v>200</v>
      </c>
      <c r="D1430" s="17" t="s">
        <v>224</v>
      </c>
      <c r="E1430" s="17" t="s">
        <v>1374</v>
      </c>
      <c r="F1430" s="18" t="s">
        <v>1377</v>
      </c>
      <c r="G1430" s="19">
        <v>0</v>
      </c>
      <c r="H1430" s="19">
        <v>0</v>
      </c>
      <c r="I1430" s="19">
        <v>0</v>
      </c>
      <c r="J1430" s="19">
        <v>0</v>
      </c>
      <c r="K1430" s="19">
        <v>0</v>
      </c>
      <c r="L1430" s="19">
        <v>0</v>
      </c>
      <c r="M1430" s="19">
        <v>0</v>
      </c>
      <c r="N1430" s="19">
        <v>0</v>
      </c>
      <c r="O1430" s="19">
        <v>0</v>
      </c>
      <c r="P1430" s="19">
        <v>0</v>
      </c>
      <c r="Q1430" s="19">
        <v>0</v>
      </c>
      <c r="R1430" s="19">
        <v>0</v>
      </c>
      <c r="S1430" s="19">
        <v>0</v>
      </c>
      <c r="T1430" s="19">
        <v>0</v>
      </c>
      <c r="U1430" s="19">
        <v>0</v>
      </c>
      <c r="V1430" s="19">
        <v>0</v>
      </c>
      <c r="W1430" s="19">
        <v>0</v>
      </c>
      <c r="X1430" s="19">
        <v>0</v>
      </c>
      <c r="Y1430" s="19">
        <v>0</v>
      </c>
      <c r="Z1430" s="19">
        <v>0</v>
      </c>
      <c r="AA1430" s="19">
        <v>0</v>
      </c>
      <c r="AB1430" s="19">
        <v>0</v>
      </c>
      <c r="AC1430" s="19">
        <v>0</v>
      </c>
      <c r="AD1430" s="19">
        <v>0</v>
      </c>
      <c r="AE1430" s="19">
        <v>0</v>
      </c>
      <c r="AF1430" s="19">
        <v>0</v>
      </c>
      <c r="AG1430" s="19">
        <v>0</v>
      </c>
      <c r="AH1430" s="19">
        <v>0</v>
      </c>
      <c r="AI1430" s="19">
        <v>0</v>
      </c>
      <c r="AJ1430" s="19">
        <v>0</v>
      </c>
      <c r="AK1430" s="19">
        <v>0</v>
      </c>
      <c r="AL1430" s="19">
        <v>0</v>
      </c>
      <c r="AM1430" s="19">
        <v>0</v>
      </c>
      <c r="AN1430" s="19">
        <v>0</v>
      </c>
      <c r="AO1430" s="19">
        <v>0</v>
      </c>
      <c r="AP1430" s="19">
        <v>0</v>
      </c>
    </row>
    <row r="1431" spans="1:42" hidden="1">
      <c r="A1431" s="15" t="s">
        <v>1365</v>
      </c>
      <c r="B1431" s="16" t="s">
        <v>1340</v>
      </c>
      <c r="C1431" s="17" t="s">
        <v>200</v>
      </c>
      <c r="D1431" s="17" t="s">
        <v>224</v>
      </c>
      <c r="E1431" s="17" t="s">
        <v>1374</v>
      </c>
      <c r="F1431" s="18" t="s">
        <v>1378</v>
      </c>
      <c r="G1431" s="19">
        <v>0</v>
      </c>
      <c r="H1431" s="19">
        <v>0</v>
      </c>
      <c r="I1431" s="19">
        <v>0</v>
      </c>
      <c r="J1431" s="19">
        <v>0</v>
      </c>
      <c r="K1431" s="19">
        <v>0</v>
      </c>
      <c r="L1431" s="19">
        <v>0</v>
      </c>
      <c r="M1431" s="19">
        <v>0</v>
      </c>
      <c r="N1431" s="19">
        <v>0</v>
      </c>
      <c r="O1431" s="19">
        <v>0</v>
      </c>
      <c r="P1431" s="19">
        <v>0</v>
      </c>
      <c r="Q1431" s="19">
        <v>0</v>
      </c>
      <c r="R1431" s="19">
        <v>0</v>
      </c>
      <c r="S1431" s="19">
        <v>0</v>
      </c>
      <c r="T1431" s="19">
        <v>0</v>
      </c>
      <c r="U1431" s="19">
        <v>0</v>
      </c>
      <c r="V1431" s="19">
        <v>0</v>
      </c>
      <c r="W1431" s="19">
        <v>0</v>
      </c>
      <c r="X1431" s="19">
        <v>0</v>
      </c>
      <c r="Y1431" s="19">
        <v>0</v>
      </c>
      <c r="Z1431" s="19">
        <v>0</v>
      </c>
      <c r="AA1431" s="19">
        <v>0</v>
      </c>
      <c r="AB1431" s="19">
        <v>0</v>
      </c>
      <c r="AC1431" s="19">
        <v>0</v>
      </c>
      <c r="AD1431" s="19">
        <v>0</v>
      </c>
      <c r="AE1431" s="19">
        <v>0</v>
      </c>
      <c r="AF1431" s="19">
        <v>0</v>
      </c>
      <c r="AG1431" s="19">
        <v>0</v>
      </c>
      <c r="AH1431" s="19">
        <v>0</v>
      </c>
      <c r="AI1431" s="19">
        <v>0</v>
      </c>
      <c r="AJ1431" s="19">
        <v>0</v>
      </c>
      <c r="AK1431" s="19">
        <v>0</v>
      </c>
      <c r="AL1431" s="19">
        <v>0</v>
      </c>
      <c r="AM1431" s="19">
        <v>0</v>
      </c>
      <c r="AN1431" s="19">
        <v>0</v>
      </c>
      <c r="AO1431" s="19">
        <v>0</v>
      </c>
      <c r="AP1431" s="19">
        <v>0</v>
      </c>
    </row>
    <row r="1432" spans="1:42" hidden="1">
      <c r="A1432" s="15" t="s">
        <v>1365</v>
      </c>
      <c r="B1432" s="16" t="s">
        <v>1340</v>
      </c>
      <c r="C1432" s="17" t="s">
        <v>200</v>
      </c>
      <c r="D1432" s="17" t="s">
        <v>224</v>
      </c>
      <c r="E1432" s="17" t="s">
        <v>1374</v>
      </c>
      <c r="F1432" s="18" t="s">
        <v>1379</v>
      </c>
      <c r="G1432" s="19">
        <v>0</v>
      </c>
      <c r="H1432" s="19">
        <v>0</v>
      </c>
      <c r="I1432" s="19">
        <v>0</v>
      </c>
      <c r="J1432" s="19">
        <v>0</v>
      </c>
      <c r="K1432" s="19">
        <v>0</v>
      </c>
      <c r="L1432" s="19">
        <v>0</v>
      </c>
      <c r="M1432" s="19">
        <v>0</v>
      </c>
      <c r="N1432" s="19">
        <v>0</v>
      </c>
      <c r="O1432" s="19">
        <v>0</v>
      </c>
      <c r="P1432" s="19">
        <v>0</v>
      </c>
      <c r="Q1432" s="19">
        <v>0</v>
      </c>
      <c r="R1432" s="19">
        <v>0</v>
      </c>
      <c r="S1432" s="19">
        <v>0</v>
      </c>
      <c r="T1432" s="19">
        <v>0</v>
      </c>
      <c r="U1432" s="19">
        <v>0</v>
      </c>
      <c r="V1432" s="19">
        <v>0</v>
      </c>
      <c r="W1432" s="19">
        <v>0</v>
      </c>
      <c r="X1432" s="19">
        <v>0</v>
      </c>
      <c r="Y1432" s="19">
        <v>0</v>
      </c>
      <c r="Z1432" s="19">
        <v>0</v>
      </c>
      <c r="AA1432" s="19">
        <v>0</v>
      </c>
      <c r="AB1432" s="19">
        <v>0</v>
      </c>
      <c r="AC1432" s="19">
        <v>0</v>
      </c>
      <c r="AD1432" s="19">
        <v>0</v>
      </c>
      <c r="AE1432" s="19">
        <v>0</v>
      </c>
      <c r="AF1432" s="19">
        <v>0</v>
      </c>
      <c r="AG1432" s="19">
        <v>0</v>
      </c>
      <c r="AH1432" s="19">
        <v>0</v>
      </c>
      <c r="AI1432" s="19">
        <v>0</v>
      </c>
      <c r="AJ1432" s="19">
        <v>0</v>
      </c>
      <c r="AK1432" s="19">
        <v>0</v>
      </c>
      <c r="AL1432" s="19">
        <v>0</v>
      </c>
      <c r="AM1432" s="19">
        <v>0</v>
      </c>
      <c r="AN1432" s="19">
        <v>0</v>
      </c>
      <c r="AO1432" s="19">
        <v>0</v>
      </c>
      <c r="AP1432" s="19">
        <v>0</v>
      </c>
    </row>
    <row r="1433" spans="1:42" hidden="1">
      <c r="A1433" s="15" t="s">
        <v>1365</v>
      </c>
      <c r="B1433" s="16" t="s">
        <v>1340</v>
      </c>
      <c r="C1433" s="17" t="s">
        <v>200</v>
      </c>
      <c r="D1433" s="17" t="s">
        <v>224</v>
      </c>
      <c r="E1433" s="17" t="s">
        <v>1374</v>
      </c>
      <c r="F1433" s="18" t="s">
        <v>1380</v>
      </c>
      <c r="G1433" s="19">
        <v>0</v>
      </c>
      <c r="H1433" s="19">
        <v>0</v>
      </c>
      <c r="I1433" s="19">
        <v>0</v>
      </c>
      <c r="J1433" s="19">
        <v>0</v>
      </c>
      <c r="K1433" s="19">
        <v>0</v>
      </c>
      <c r="L1433" s="19">
        <v>0</v>
      </c>
      <c r="M1433" s="19">
        <v>0</v>
      </c>
      <c r="N1433" s="19">
        <v>0</v>
      </c>
      <c r="O1433" s="19">
        <v>0</v>
      </c>
      <c r="P1433" s="19">
        <v>0</v>
      </c>
      <c r="Q1433" s="19">
        <v>0</v>
      </c>
      <c r="R1433" s="19">
        <v>0</v>
      </c>
      <c r="S1433" s="19">
        <v>0</v>
      </c>
      <c r="T1433" s="19">
        <v>0</v>
      </c>
      <c r="U1433" s="19">
        <v>0</v>
      </c>
      <c r="V1433" s="19">
        <v>0</v>
      </c>
      <c r="W1433" s="19">
        <v>0</v>
      </c>
      <c r="X1433" s="19">
        <v>0</v>
      </c>
      <c r="Y1433" s="19">
        <v>0</v>
      </c>
      <c r="Z1433" s="19">
        <v>0</v>
      </c>
      <c r="AA1433" s="19">
        <v>0</v>
      </c>
      <c r="AB1433" s="19">
        <v>0</v>
      </c>
      <c r="AC1433" s="19">
        <v>0</v>
      </c>
      <c r="AD1433" s="19">
        <v>0</v>
      </c>
      <c r="AE1433" s="19">
        <v>0</v>
      </c>
      <c r="AF1433" s="19">
        <v>0</v>
      </c>
      <c r="AG1433" s="19">
        <v>0</v>
      </c>
      <c r="AH1433" s="19">
        <v>0</v>
      </c>
      <c r="AI1433" s="19">
        <v>0</v>
      </c>
      <c r="AJ1433" s="19">
        <v>0</v>
      </c>
      <c r="AK1433" s="19">
        <v>0</v>
      </c>
      <c r="AL1433" s="19">
        <v>0</v>
      </c>
      <c r="AM1433" s="19">
        <v>0</v>
      </c>
      <c r="AN1433" s="19">
        <v>0</v>
      </c>
      <c r="AO1433" s="19">
        <v>0</v>
      </c>
      <c r="AP1433" s="19">
        <v>0</v>
      </c>
    </row>
    <row r="1434" spans="1:42" hidden="1">
      <c r="A1434" s="15" t="s">
        <v>1365</v>
      </c>
      <c r="B1434" s="16" t="s">
        <v>1340</v>
      </c>
      <c r="C1434" s="17" t="s">
        <v>200</v>
      </c>
      <c r="D1434" s="17" t="s">
        <v>224</v>
      </c>
      <c r="E1434" s="17" t="s">
        <v>1374</v>
      </c>
      <c r="F1434" s="18" t="s">
        <v>1381</v>
      </c>
      <c r="G1434" s="19">
        <v>0</v>
      </c>
      <c r="H1434" s="19">
        <v>0</v>
      </c>
      <c r="I1434" s="19">
        <v>0</v>
      </c>
      <c r="J1434" s="19">
        <v>0</v>
      </c>
      <c r="K1434" s="19">
        <v>0</v>
      </c>
      <c r="L1434" s="19">
        <v>0</v>
      </c>
      <c r="M1434" s="19">
        <v>0</v>
      </c>
      <c r="N1434" s="19">
        <v>0</v>
      </c>
      <c r="O1434" s="19">
        <v>0</v>
      </c>
      <c r="P1434" s="19">
        <v>0</v>
      </c>
      <c r="Q1434" s="19">
        <v>0</v>
      </c>
      <c r="R1434" s="19">
        <v>0</v>
      </c>
      <c r="S1434" s="19">
        <v>0</v>
      </c>
      <c r="T1434" s="19">
        <v>0</v>
      </c>
      <c r="U1434" s="19">
        <v>0</v>
      </c>
      <c r="V1434" s="19">
        <v>0</v>
      </c>
      <c r="W1434" s="19">
        <v>0</v>
      </c>
      <c r="X1434" s="19">
        <v>0</v>
      </c>
      <c r="Y1434" s="19">
        <v>0</v>
      </c>
      <c r="Z1434" s="19">
        <v>0</v>
      </c>
      <c r="AA1434" s="19">
        <v>0</v>
      </c>
      <c r="AB1434" s="19">
        <v>0</v>
      </c>
      <c r="AC1434" s="19">
        <v>0</v>
      </c>
      <c r="AD1434" s="19">
        <v>0</v>
      </c>
      <c r="AE1434" s="19">
        <v>0</v>
      </c>
      <c r="AF1434" s="19">
        <v>0</v>
      </c>
      <c r="AG1434" s="19">
        <v>0</v>
      </c>
      <c r="AH1434" s="19">
        <v>0</v>
      </c>
      <c r="AI1434" s="19">
        <v>0</v>
      </c>
      <c r="AJ1434" s="19">
        <v>0</v>
      </c>
      <c r="AK1434" s="19">
        <v>0</v>
      </c>
      <c r="AL1434" s="19">
        <v>0</v>
      </c>
      <c r="AM1434" s="19">
        <v>0</v>
      </c>
      <c r="AN1434" s="19">
        <v>0</v>
      </c>
      <c r="AO1434" s="19">
        <v>0</v>
      </c>
      <c r="AP1434" s="19">
        <v>0</v>
      </c>
    </row>
    <row r="1435" spans="1:42" hidden="1">
      <c r="A1435" s="15" t="s">
        <v>1365</v>
      </c>
      <c r="B1435" s="16" t="s">
        <v>1340</v>
      </c>
      <c r="C1435" s="17" t="s">
        <v>211</v>
      </c>
      <c r="D1435" s="17" t="s">
        <v>224</v>
      </c>
      <c r="E1435" s="17" t="s">
        <v>1366</v>
      </c>
      <c r="F1435" s="18" t="s">
        <v>1367</v>
      </c>
      <c r="G1435" s="19">
        <v>0</v>
      </c>
      <c r="H1435" s="19">
        <v>0</v>
      </c>
      <c r="I1435" s="19">
        <v>0</v>
      </c>
      <c r="J1435" s="19">
        <v>0</v>
      </c>
      <c r="K1435" s="19">
        <v>0</v>
      </c>
      <c r="L1435" s="19">
        <v>0</v>
      </c>
      <c r="M1435" s="19">
        <v>0</v>
      </c>
      <c r="N1435" s="19">
        <v>0</v>
      </c>
      <c r="O1435" s="19">
        <v>0</v>
      </c>
      <c r="P1435" s="19">
        <v>0</v>
      </c>
      <c r="Q1435" s="19">
        <v>0</v>
      </c>
      <c r="R1435" s="19">
        <v>0</v>
      </c>
      <c r="S1435" s="19">
        <v>0</v>
      </c>
      <c r="T1435" s="19">
        <v>0</v>
      </c>
      <c r="U1435" s="19">
        <v>0</v>
      </c>
      <c r="V1435" s="19">
        <v>0</v>
      </c>
      <c r="W1435" s="19">
        <v>0</v>
      </c>
      <c r="X1435" s="19">
        <v>0</v>
      </c>
      <c r="Y1435" s="19">
        <v>0</v>
      </c>
      <c r="Z1435" s="19">
        <v>0</v>
      </c>
      <c r="AA1435" s="19">
        <v>0</v>
      </c>
      <c r="AB1435" s="19">
        <v>0</v>
      </c>
      <c r="AC1435" s="19">
        <v>0</v>
      </c>
      <c r="AD1435" s="19">
        <v>0</v>
      </c>
      <c r="AE1435" s="19">
        <v>0</v>
      </c>
      <c r="AF1435" s="19">
        <v>0</v>
      </c>
      <c r="AG1435" s="19">
        <v>0</v>
      </c>
      <c r="AH1435" s="19">
        <v>0</v>
      </c>
      <c r="AI1435" s="19">
        <v>0</v>
      </c>
      <c r="AJ1435" s="19">
        <v>0</v>
      </c>
      <c r="AK1435" s="19">
        <v>0</v>
      </c>
      <c r="AL1435" s="19">
        <v>0</v>
      </c>
      <c r="AM1435" s="19">
        <v>0</v>
      </c>
      <c r="AN1435" s="19">
        <v>0</v>
      </c>
      <c r="AO1435" s="19">
        <v>0</v>
      </c>
      <c r="AP1435" s="19">
        <v>0</v>
      </c>
    </row>
    <row r="1436" spans="1:42" hidden="1">
      <c r="A1436" s="15" t="s">
        <v>1365</v>
      </c>
      <c r="B1436" s="16" t="s">
        <v>1340</v>
      </c>
      <c r="C1436" s="17" t="s">
        <v>211</v>
      </c>
      <c r="D1436" s="17" t="s">
        <v>224</v>
      </c>
      <c r="E1436" s="17" t="s">
        <v>1366</v>
      </c>
      <c r="F1436" s="18" t="s">
        <v>1368</v>
      </c>
      <c r="G1436" s="19">
        <v>0</v>
      </c>
      <c r="H1436" s="19">
        <v>0</v>
      </c>
      <c r="I1436" s="19">
        <v>0</v>
      </c>
      <c r="J1436" s="19">
        <v>0</v>
      </c>
      <c r="K1436" s="19">
        <v>0</v>
      </c>
      <c r="L1436" s="19">
        <v>0</v>
      </c>
      <c r="M1436" s="19">
        <v>0</v>
      </c>
      <c r="N1436" s="19">
        <v>0</v>
      </c>
      <c r="O1436" s="19">
        <v>0</v>
      </c>
      <c r="P1436" s="19">
        <v>0</v>
      </c>
      <c r="Q1436" s="19">
        <v>0</v>
      </c>
      <c r="R1436" s="19">
        <v>0</v>
      </c>
      <c r="S1436" s="19">
        <v>0</v>
      </c>
      <c r="T1436" s="19">
        <v>0</v>
      </c>
      <c r="U1436" s="19">
        <v>0</v>
      </c>
      <c r="V1436" s="19">
        <v>0</v>
      </c>
      <c r="W1436" s="19">
        <v>0</v>
      </c>
      <c r="X1436" s="19">
        <v>0</v>
      </c>
      <c r="Y1436" s="19">
        <v>0</v>
      </c>
      <c r="Z1436" s="19">
        <v>0</v>
      </c>
      <c r="AA1436" s="19">
        <v>0</v>
      </c>
      <c r="AB1436" s="19">
        <v>0</v>
      </c>
      <c r="AC1436" s="19">
        <v>0</v>
      </c>
      <c r="AD1436" s="19">
        <v>0</v>
      </c>
      <c r="AE1436" s="19">
        <v>0</v>
      </c>
      <c r="AF1436" s="19">
        <v>0</v>
      </c>
      <c r="AG1436" s="19">
        <v>0</v>
      </c>
      <c r="AH1436" s="19">
        <v>0</v>
      </c>
      <c r="AI1436" s="19">
        <v>0</v>
      </c>
      <c r="AJ1436" s="19">
        <v>0</v>
      </c>
      <c r="AK1436" s="19">
        <v>0</v>
      </c>
      <c r="AL1436" s="19">
        <v>0</v>
      </c>
      <c r="AM1436" s="19">
        <v>0</v>
      </c>
      <c r="AN1436" s="19">
        <v>0</v>
      </c>
      <c r="AO1436" s="19">
        <v>0</v>
      </c>
      <c r="AP1436" s="19">
        <v>0</v>
      </c>
    </row>
    <row r="1437" spans="1:42" hidden="1">
      <c r="A1437" s="15" t="s">
        <v>1365</v>
      </c>
      <c r="B1437" s="16" t="s">
        <v>1340</v>
      </c>
      <c r="C1437" s="17" t="s">
        <v>211</v>
      </c>
      <c r="D1437" s="17" t="s">
        <v>224</v>
      </c>
      <c r="E1437" s="17" t="s">
        <v>1366</v>
      </c>
      <c r="F1437" s="18" t="s">
        <v>1369</v>
      </c>
      <c r="G1437" s="19">
        <v>0</v>
      </c>
      <c r="H1437" s="19">
        <v>0</v>
      </c>
      <c r="I1437" s="19">
        <v>0</v>
      </c>
      <c r="J1437" s="19">
        <v>0</v>
      </c>
      <c r="K1437" s="19">
        <v>0</v>
      </c>
      <c r="L1437" s="19">
        <v>0</v>
      </c>
      <c r="M1437" s="19">
        <v>0</v>
      </c>
      <c r="N1437" s="19">
        <v>0</v>
      </c>
      <c r="O1437" s="19">
        <v>0</v>
      </c>
      <c r="P1437" s="19">
        <v>0</v>
      </c>
      <c r="Q1437" s="19">
        <v>0</v>
      </c>
      <c r="R1437" s="19">
        <v>0</v>
      </c>
      <c r="S1437" s="19">
        <v>0</v>
      </c>
      <c r="T1437" s="19">
        <v>0</v>
      </c>
      <c r="U1437" s="19">
        <v>0</v>
      </c>
      <c r="V1437" s="19">
        <v>0</v>
      </c>
      <c r="W1437" s="19">
        <v>0</v>
      </c>
      <c r="X1437" s="19">
        <v>0</v>
      </c>
      <c r="Y1437" s="19">
        <v>0</v>
      </c>
      <c r="Z1437" s="19">
        <v>0</v>
      </c>
      <c r="AA1437" s="19">
        <v>0</v>
      </c>
      <c r="AB1437" s="19">
        <v>0</v>
      </c>
      <c r="AC1437" s="19">
        <v>0</v>
      </c>
      <c r="AD1437" s="19">
        <v>0</v>
      </c>
      <c r="AE1437" s="19">
        <v>0</v>
      </c>
      <c r="AF1437" s="19">
        <v>0</v>
      </c>
      <c r="AG1437" s="19">
        <v>0</v>
      </c>
      <c r="AH1437" s="19">
        <v>0</v>
      </c>
      <c r="AI1437" s="19">
        <v>0</v>
      </c>
      <c r="AJ1437" s="19">
        <v>0</v>
      </c>
      <c r="AK1437" s="19">
        <v>0</v>
      </c>
      <c r="AL1437" s="19">
        <v>0</v>
      </c>
      <c r="AM1437" s="19">
        <v>0</v>
      </c>
      <c r="AN1437" s="19">
        <v>0</v>
      </c>
      <c r="AO1437" s="19">
        <v>0</v>
      </c>
      <c r="AP1437" s="19">
        <v>0</v>
      </c>
    </row>
    <row r="1438" spans="1:42" hidden="1">
      <c r="A1438" s="15" t="s">
        <v>1365</v>
      </c>
      <c r="B1438" s="16" t="s">
        <v>1340</v>
      </c>
      <c r="C1438" s="17" t="s">
        <v>211</v>
      </c>
      <c r="D1438" s="17" t="s">
        <v>224</v>
      </c>
      <c r="E1438" s="17" t="s">
        <v>1366</v>
      </c>
      <c r="F1438" s="18" t="s">
        <v>1370</v>
      </c>
      <c r="G1438" s="19">
        <v>0</v>
      </c>
      <c r="H1438" s="19">
        <v>0</v>
      </c>
      <c r="I1438" s="19">
        <v>0</v>
      </c>
      <c r="J1438" s="19">
        <v>0</v>
      </c>
      <c r="K1438" s="19">
        <v>0</v>
      </c>
      <c r="L1438" s="19">
        <v>0</v>
      </c>
      <c r="M1438" s="19">
        <v>0</v>
      </c>
      <c r="N1438" s="19">
        <v>0</v>
      </c>
      <c r="O1438" s="19">
        <v>0</v>
      </c>
      <c r="P1438" s="19">
        <v>0</v>
      </c>
      <c r="Q1438" s="19">
        <v>0</v>
      </c>
      <c r="R1438" s="19">
        <v>0</v>
      </c>
      <c r="S1438" s="19">
        <v>0</v>
      </c>
      <c r="T1438" s="19">
        <v>0</v>
      </c>
      <c r="U1438" s="19">
        <v>0</v>
      </c>
      <c r="V1438" s="19">
        <v>0</v>
      </c>
      <c r="W1438" s="19">
        <v>0</v>
      </c>
      <c r="X1438" s="19">
        <v>0</v>
      </c>
      <c r="Y1438" s="19">
        <v>0</v>
      </c>
      <c r="Z1438" s="19">
        <v>0</v>
      </c>
      <c r="AA1438" s="19">
        <v>0</v>
      </c>
      <c r="AB1438" s="19">
        <v>0</v>
      </c>
      <c r="AC1438" s="19">
        <v>0</v>
      </c>
      <c r="AD1438" s="19">
        <v>0</v>
      </c>
      <c r="AE1438" s="19">
        <v>0</v>
      </c>
      <c r="AF1438" s="19">
        <v>0</v>
      </c>
      <c r="AG1438" s="19">
        <v>0</v>
      </c>
      <c r="AH1438" s="19">
        <v>0</v>
      </c>
      <c r="AI1438" s="19">
        <v>0</v>
      </c>
      <c r="AJ1438" s="19">
        <v>0</v>
      </c>
      <c r="AK1438" s="19">
        <v>0</v>
      </c>
      <c r="AL1438" s="19">
        <v>0</v>
      </c>
      <c r="AM1438" s="19">
        <v>0</v>
      </c>
      <c r="AN1438" s="19">
        <v>0</v>
      </c>
      <c r="AO1438" s="19">
        <v>0</v>
      </c>
      <c r="AP1438" s="19">
        <v>0</v>
      </c>
    </row>
    <row r="1439" spans="1:42" hidden="1">
      <c r="A1439" s="15" t="s">
        <v>1365</v>
      </c>
      <c r="B1439" s="16" t="s">
        <v>1340</v>
      </c>
      <c r="C1439" s="17" t="s">
        <v>211</v>
      </c>
      <c r="D1439" s="17" t="s">
        <v>224</v>
      </c>
      <c r="E1439" s="17" t="s">
        <v>1366</v>
      </c>
      <c r="F1439" s="18" t="s">
        <v>1371</v>
      </c>
      <c r="G1439" s="19">
        <v>0</v>
      </c>
      <c r="H1439" s="19">
        <v>0</v>
      </c>
      <c r="I1439" s="19">
        <v>0</v>
      </c>
      <c r="J1439" s="19">
        <v>0</v>
      </c>
      <c r="K1439" s="19">
        <v>0</v>
      </c>
      <c r="L1439" s="19">
        <v>0</v>
      </c>
      <c r="M1439" s="19">
        <v>0</v>
      </c>
      <c r="N1439" s="19">
        <v>0</v>
      </c>
      <c r="O1439" s="19">
        <v>0</v>
      </c>
      <c r="P1439" s="19">
        <v>0</v>
      </c>
      <c r="Q1439" s="19">
        <v>0</v>
      </c>
      <c r="R1439" s="19">
        <v>0</v>
      </c>
      <c r="S1439" s="19">
        <v>0</v>
      </c>
      <c r="T1439" s="19">
        <v>0</v>
      </c>
      <c r="U1439" s="19">
        <v>0</v>
      </c>
      <c r="V1439" s="19">
        <v>0</v>
      </c>
      <c r="W1439" s="19">
        <v>0</v>
      </c>
      <c r="X1439" s="19">
        <v>0</v>
      </c>
      <c r="Y1439" s="19">
        <v>0</v>
      </c>
      <c r="Z1439" s="19">
        <v>0</v>
      </c>
      <c r="AA1439" s="19">
        <v>0</v>
      </c>
      <c r="AB1439" s="19">
        <v>0</v>
      </c>
      <c r="AC1439" s="19">
        <v>0</v>
      </c>
      <c r="AD1439" s="19">
        <v>0</v>
      </c>
      <c r="AE1439" s="19">
        <v>0</v>
      </c>
      <c r="AF1439" s="19">
        <v>0</v>
      </c>
      <c r="AG1439" s="19">
        <v>0</v>
      </c>
      <c r="AH1439" s="19">
        <v>0</v>
      </c>
      <c r="AI1439" s="19">
        <v>0</v>
      </c>
      <c r="AJ1439" s="19">
        <v>0</v>
      </c>
      <c r="AK1439" s="19">
        <v>0</v>
      </c>
      <c r="AL1439" s="19">
        <v>0</v>
      </c>
      <c r="AM1439" s="19">
        <v>0</v>
      </c>
      <c r="AN1439" s="19">
        <v>0</v>
      </c>
      <c r="AO1439" s="19">
        <v>0</v>
      </c>
      <c r="AP1439" s="19">
        <v>0</v>
      </c>
    </row>
    <row r="1440" spans="1:42" hidden="1">
      <c r="A1440" s="15" t="s">
        <v>1365</v>
      </c>
      <c r="B1440" s="16" t="s">
        <v>1340</v>
      </c>
      <c r="C1440" s="17" t="s">
        <v>211</v>
      </c>
      <c r="D1440" s="17" t="s">
        <v>224</v>
      </c>
      <c r="E1440" s="17" t="s">
        <v>1366</v>
      </c>
      <c r="F1440" s="18" t="s">
        <v>1372</v>
      </c>
      <c r="G1440" s="19">
        <v>0</v>
      </c>
      <c r="H1440" s="19">
        <v>0</v>
      </c>
      <c r="I1440" s="19">
        <v>0</v>
      </c>
      <c r="J1440" s="19">
        <v>0</v>
      </c>
      <c r="K1440" s="19">
        <v>0</v>
      </c>
      <c r="L1440" s="19">
        <v>0</v>
      </c>
      <c r="M1440" s="19">
        <v>0</v>
      </c>
      <c r="N1440" s="19">
        <v>0</v>
      </c>
      <c r="O1440" s="19">
        <v>0</v>
      </c>
      <c r="P1440" s="19">
        <v>0</v>
      </c>
      <c r="Q1440" s="19">
        <v>0</v>
      </c>
      <c r="R1440" s="19">
        <v>0</v>
      </c>
      <c r="S1440" s="19">
        <v>0</v>
      </c>
      <c r="T1440" s="19">
        <v>0</v>
      </c>
      <c r="U1440" s="19">
        <v>0</v>
      </c>
      <c r="V1440" s="19">
        <v>0</v>
      </c>
      <c r="W1440" s="19">
        <v>0</v>
      </c>
      <c r="X1440" s="19">
        <v>0</v>
      </c>
      <c r="Y1440" s="19">
        <v>0</v>
      </c>
      <c r="Z1440" s="19">
        <v>0</v>
      </c>
      <c r="AA1440" s="19">
        <v>0</v>
      </c>
      <c r="AB1440" s="19">
        <v>0</v>
      </c>
      <c r="AC1440" s="19">
        <v>0</v>
      </c>
      <c r="AD1440" s="19">
        <v>0</v>
      </c>
      <c r="AE1440" s="19">
        <v>0</v>
      </c>
      <c r="AF1440" s="19">
        <v>0</v>
      </c>
      <c r="AG1440" s="19">
        <v>0</v>
      </c>
      <c r="AH1440" s="19">
        <v>0</v>
      </c>
      <c r="AI1440" s="19">
        <v>0</v>
      </c>
      <c r="AJ1440" s="19">
        <v>0</v>
      </c>
      <c r="AK1440" s="19">
        <v>0</v>
      </c>
      <c r="AL1440" s="19">
        <v>0</v>
      </c>
      <c r="AM1440" s="19">
        <v>0</v>
      </c>
      <c r="AN1440" s="19">
        <v>0</v>
      </c>
      <c r="AO1440" s="19">
        <v>0</v>
      </c>
      <c r="AP1440" s="19">
        <v>0</v>
      </c>
    </row>
    <row r="1441" spans="1:42" hidden="1">
      <c r="A1441" s="15" t="s">
        <v>1365</v>
      </c>
      <c r="B1441" s="16" t="s">
        <v>1340</v>
      </c>
      <c r="C1441" s="17" t="s">
        <v>211</v>
      </c>
      <c r="D1441" s="17" t="s">
        <v>224</v>
      </c>
      <c r="E1441" s="17" t="s">
        <v>1366</v>
      </c>
      <c r="F1441" s="18" t="s">
        <v>1373</v>
      </c>
      <c r="G1441" s="19">
        <v>0</v>
      </c>
      <c r="H1441" s="19">
        <v>0</v>
      </c>
      <c r="I1441" s="19">
        <v>0</v>
      </c>
      <c r="J1441" s="19">
        <v>0</v>
      </c>
      <c r="K1441" s="19">
        <v>0</v>
      </c>
      <c r="L1441" s="19">
        <v>0</v>
      </c>
      <c r="M1441" s="19">
        <v>0</v>
      </c>
      <c r="N1441" s="19">
        <v>0</v>
      </c>
      <c r="O1441" s="19">
        <v>0</v>
      </c>
      <c r="P1441" s="19">
        <v>0</v>
      </c>
      <c r="Q1441" s="19">
        <v>0</v>
      </c>
      <c r="R1441" s="19">
        <v>0</v>
      </c>
      <c r="S1441" s="19">
        <v>0</v>
      </c>
      <c r="T1441" s="19">
        <v>0</v>
      </c>
      <c r="U1441" s="19">
        <v>0</v>
      </c>
      <c r="V1441" s="19">
        <v>0</v>
      </c>
      <c r="W1441" s="19">
        <v>0</v>
      </c>
      <c r="X1441" s="19">
        <v>0</v>
      </c>
      <c r="Y1441" s="19">
        <v>0</v>
      </c>
      <c r="Z1441" s="19">
        <v>0</v>
      </c>
      <c r="AA1441" s="19">
        <v>0</v>
      </c>
      <c r="AB1441" s="19">
        <v>0</v>
      </c>
      <c r="AC1441" s="19">
        <v>0</v>
      </c>
      <c r="AD1441" s="19">
        <v>0</v>
      </c>
      <c r="AE1441" s="19">
        <v>0</v>
      </c>
      <c r="AF1441" s="19">
        <v>0</v>
      </c>
      <c r="AG1441" s="19">
        <v>0</v>
      </c>
      <c r="AH1441" s="19">
        <v>0</v>
      </c>
      <c r="AI1441" s="19">
        <v>0</v>
      </c>
      <c r="AJ1441" s="19">
        <v>0</v>
      </c>
      <c r="AK1441" s="19">
        <v>0</v>
      </c>
      <c r="AL1441" s="19">
        <v>0</v>
      </c>
      <c r="AM1441" s="19">
        <v>0</v>
      </c>
      <c r="AN1441" s="19">
        <v>0</v>
      </c>
      <c r="AO1441" s="19">
        <v>0</v>
      </c>
      <c r="AP1441" s="19">
        <v>0</v>
      </c>
    </row>
    <row r="1442" spans="1:42" hidden="1">
      <c r="A1442" s="15" t="s">
        <v>1365</v>
      </c>
      <c r="B1442" s="16" t="s">
        <v>1340</v>
      </c>
      <c r="C1442" s="17" t="s">
        <v>211</v>
      </c>
      <c r="D1442" s="17" t="s">
        <v>224</v>
      </c>
      <c r="E1442" s="17" t="s">
        <v>1374</v>
      </c>
      <c r="F1442" s="18" t="s">
        <v>1375</v>
      </c>
      <c r="G1442" s="19">
        <v>0</v>
      </c>
      <c r="H1442" s="19">
        <v>0</v>
      </c>
      <c r="I1442" s="19">
        <v>0</v>
      </c>
      <c r="J1442" s="19">
        <v>0</v>
      </c>
      <c r="K1442" s="19">
        <v>0</v>
      </c>
      <c r="L1442" s="19">
        <v>0</v>
      </c>
      <c r="M1442" s="19">
        <v>0</v>
      </c>
      <c r="N1442" s="19">
        <v>0</v>
      </c>
      <c r="O1442" s="19">
        <v>0</v>
      </c>
      <c r="P1442" s="19">
        <v>0</v>
      </c>
      <c r="Q1442" s="19">
        <v>0</v>
      </c>
      <c r="R1442" s="19">
        <v>0</v>
      </c>
      <c r="S1442" s="19">
        <v>0</v>
      </c>
      <c r="T1442" s="19">
        <v>0</v>
      </c>
      <c r="U1442" s="19">
        <v>0</v>
      </c>
      <c r="V1442" s="19">
        <v>0</v>
      </c>
      <c r="W1442" s="19">
        <v>0</v>
      </c>
      <c r="X1442" s="19">
        <v>0</v>
      </c>
      <c r="Y1442" s="19">
        <v>0</v>
      </c>
      <c r="Z1442" s="19">
        <v>0</v>
      </c>
      <c r="AA1442" s="19">
        <v>0</v>
      </c>
      <c r="AB1442" s="19">
        <v>0</v>
      </c>
      <c r="AC1442" s="19">
        <v>0</v>
      </c>
      <c r="AD1442" s="19">
        <v>0</v>
      </c>
      <c r="AE1442" s="19">
        <v>0</v>
      </c>
      <c r="AF1442" s="19">
        <v>0</v>
      </c>
      <c r="AG1442" s="19">
        <v>0</v>
      </c>
      <c r="AH1442" s="19">
        <v>0</v>
      </c>
      <c r="AI1442" s="19">
        <v>0</v>
      </c>
      <c r="AJ1442" s="19">
        <v>0</v>
      </c>
      <c r="AK1442" s="19">
        <v>0</v>
      </c>
      <c r="AL1442" s="19">
        <v>0</v>
      </c>
      <c r="AM1442" s="19">
        <v>0</v>
      </c>
      <c r="AN1442" s="19">
        <v>0</v>
      </c>
      <c r="AO1442" s="19">
        <v>0</v>
      </c>
      <c r="AP1442" s="19">
        <v>0</v>
      </c>
    </row>
    <row r="1443" spans="1:42" hidden="1">
      <c r="A1443" s="15" t="s">
        <v>1365</v>
      </c>
      <c r="B1443" s="16" t="s">
        <v>1340</v>
      </c>
      <c r="C1443" s="17" t="s">
        <v>211</v>
      </c>
      <c r="D1443" s="17" t="s">
        <v>224</v>
      </c>
      <c r="E1443" s="17" t="s">
        <v>1374</v>
      </c>
      <c r="F1443" s="18" t="s">
        <v>1376</v>
      </c>
      <c r="G1443" s="19">
        <v>0</v>
      </c>
      <c r="H1443" s="19">
        <v>0</v>
      </c>
      <c r="I1443" s="19">
        <v>0</v>
      </c>
      <c r="J1443" s="19">
        <v>0</v>
      </c>
      <c r="K1443" s="19">
        <v>0</v>
      </c>
      <c r="L1443" s="19">
        <v>0</v>
      </c>
      <c r="M1443" s="19">
        <v>0</v>
      </c>
      <c r="N1443" s="19">
        <v>0</v>
      </c>
      <c r="O1443" s="19">
        <v>0</v>
      </c>
      <c r="P1443" s="19">
        <v>0</v>
      </c>
      <c r="Q1443" s="19">
        <v>0</v>
      </c>
      <c r="R1443" s="19">
        <v>0</v>
      </c>
      <c r="S1443" s="19">
        <v>0</v>
      </c>
      <c r="T1443" s="19">
        <v>0</v>
      </c>
      <c r="U1443" s="19">
        <v>0</v>
      </c>
      <c r="V1443" s="19">
        <v>0</v>
      </c>
      <c r="W1443" s="19">
        <v>0</v>
      </c>
      <c r="X1443" s="19">
        <v>0</v>
      </c>
      <c r="Y1443" s="19">
        <v>0</v>
      </c>
      <c r="Z1443" s="19">
        <v>0</v>
      </c>
      <c r="AA1443" s="19">
        <v>0</v>
      </c>
      <c r="AB1443" s="19">
        <v>0</v>
      </c>
      <c r="AC1443" s="19">
        <v>0</v>
      </c>
      <c r="AD1443" s="19">
        <v>0</v>
      </c>
      <c r="AE1443" s="19">
        <v>0</v>
      </c>
      <c r="AF1443" s="19">
        <v>0</v>
      </c>
      <c r="AG1443" s="19">
        <v>0</v>
      </c>
      <c r="AH1443" s="19">
        <v>0</v>
      </c>
      <c r="AI1443" s="19">
        <v>0</v>
      </c>
      <c r="AJ1443" s="19">
        <v>0</v>
      </c>
      <c r="AK1443" s="19">
        <v>0</v>
      </c>
      <c r="AL1443" s="19">
        <v>0</v>
      </c>
      <c r="AM1443" s="19">
        <v>0</v>
      </c>
      <c r="AN1443" s="19">
        <v>0</v>
      </c>
      <c r="AO1443" s="19">
        <v>0</v>
      </c>
      <c r="AP1443" s="19">
        <v>0</v>
      </c>
    </row>
    <row r="1444" spans="1:42" hidden="1">
      <c r="A1444" s="15" t="s">
        <v>1365</v>
      </c>
      <c r="B1444" s="16" t="s">
        <v>1340</v>
      </c>
      <c r="C1444" s="17" t="s">
        <v>211</v>
      </c>
      <c r="D1444" s="17" t="s">
        <v>224</v>
      </c>
      <c r="E1444" s="17" t="s">
        <v>1374</v>
      </c>
      <c r="F1444" s="18" t="s">
        <v>1377</v>
      </c>
      <c r="G1444" s="19">
        <v>0</v>
      </c>
      <c r="H1444" s="19">
        <v>0</v>
      </c>
      <c r="I1444" s="19">
        <v>0</v>
      </c>
      <c r="J1444" s="19">
        <v>0</v>
      </c>
      <c r="K1444" s="19">
        <v>0</v>
      </c>
      <c r="L1444" s="19">
        <v>0</v>
      </c>
      <c r="M1444" s="19">
        <v>0</v>
      </c>
      <c r="N1444" s="19">
        <v>0</v>
      </c>
      <c r="O1444" s="19">
        <v>0</v>
      </c>
      <c r="P1444" s="19">
        <v>0</v>
      </c>
      <c r="Q1444" s="19">
        <v>0</v>
      </c>
      <c r="R1444" s="19">
        <v>0</v>
      </c>
      <c r="S1444" s="19">
        <v>0</v>
      </c>
      <c r="T1444" s="19">
        <v>0</v>
      </c>
      <c r="U1444" s="19">
        <v>0</v>
      </c>
      <c r="V1444" s="19">
        <v>0</v>
      </c>
      <c r="W1444" s="19">
        <v>0</v>
      </c>
      <c r="X1444" s="19">
        <v>0</v>
      </c>
      <c r="Y1444" s="19">
        <v>0</v>
      </c>
      <c r="Z1444" s="19">
        <v>0</v>
      </c>
      <c r="AA1444" s="19">
        <v>0</v>
      </c>
      <c r="AB1444" s="19">
        <v>0</v>
      </c>
      <c r="AC1444" s="19">
        <v>0</v>
      </c>
      <c r="AD1444" s="19">
        <v>0</v>
      </c>
      <c r="AE1444" s="19">
        <v>0</v>
      </c>
      <c r="AF1444" s="19">
        <v>0</v>
      </c>
      <c r="AG1444" s="19">
        <v>0</v>
      </c>
      <c r="AH1444" s="19">
        <v>0</v>
      </c>
      <c r="AI1444" s="19">
        <v>0</v>
      </c>
      <c r="AJ1444" s="19">
        <v>0</v>
      </c>
      <c r="AK1444" s="19">
        <v>0</v>
      </c>
      <c r="AL1444" s="19">
        <v>0</v>
      </c>
      <c r="AM1444" s="19">
        <v>0</v>
      </c>
      <c r="AN1444" s="19">
        <v>0</v>
      </c>
      <c r="AO1444" s="19">
        <v>0</v>
      </c>
      <c r="AP1444" s="19">
        <v>0</v>
      </c>
    </row>
    <row r="1445" spans="1:42" hidden="1">
      <c r="A1445" s="15" t="s">
        <v>1365</v>
      </c>
      <c r="B1445" s="16" t="s">
        <v>1340</v>
      </c>
      <c r="C1445" s="17" t="s">
        <v>211</v>
      </c>
      <c r="D1445" s="17" t="s">
        <v>224</v>
      </c>
      <c r="E1445" s="17" t="s">
        <v>1374</v>
      </c>
      <c r="F1445" s="18" t="s">
        <v>1378</v>
      </c>
      <c r="G1445" s="19">
        <v>0</v>
      </c>
      <c r="H1445" s="19">
        <v>0</v>
      </c>
      <c r="I1445" s="19">
        <v>0</v>
      </c>
      <c r="J1445" s="19">
        <v>0</v>
      </c>
      <c r="K1445" s="19">
        <v>0</v>
      </c>
      <c r="L1445" s="19">
        <v>0</v>
      </c>
      <c r="M1445" s="19">
        <v>0</v>
      </c>
      <c r="N1445" s="19">
        <v>0</v>
      </c>
      <c r="O1445" s="19">
        <v>0</v>
      </c>
      <c r="P1445" s="19">
        <v>0</v>
      </c>
      <c r="Q1445" s="19">
        <v>0</v>
      </c>
      <c r="R1445" s="19">
        <v>0</v>
      </c>
      <c r="S1445" s="19">
        <v>0</v>
      </c>
      <c r="T1445" s="19">
        <v>0</v>
      </c>
      <c r="U1445" s="19">
        <v>0</v>
      </c>
      <c r="V1445" s="19">
        <v>0</v>
      </c>
      <c r="W1445" s="19">
        <v>0</v>
      </c>
      <c r="X1445" s="19">
        <v>0</v>
      </c>
      <c r="Y1445" s="19">
        <v>0</v>
      </c>
      <c r="Z1445" s="19">
        <v>0</v>
      </c>
      <c r="AA1445" s="19">
        <v>0</v>
      </c>
      <c r="AB1445" s="19">
        <v>0</v>
      </c>
      <c r="AC1445" s="19">
        <v>0</v>
      </c>
      <c r="AD1445" s="19">
        <v>0</v>
      </c>
      <c r="AE1445" s="19">
        <v>0</v>
      </c>
      <c r="AF1445" s="19">
        <v>0</v>
      </c>
      <c r="AG1445" s="19">
        <v>0</v>
      </c>
      <c r="AH1445" s="19">
        <v>0</v>
      </c>
      <c r="AI1445" s="19">
        <v>0</v>
      </c>
      <c r="AJ1445" s="19">
        <v>0</v>
      </c>
      <c r="AK1445" s="19">
        <v>0</v>
      </c>
      <c r="AL1445" s="19">
        <v>0</v>
      </c>
      <c r="AM1445" s="19">
        <v>0</v>
      </c>
      <c r="AN1445" s="19">
        <v>0</v>
      </c>
      <c r="AO1445" s="19">
        <v>0</v>
      </c>
      <c r="AP1445" s="19">
        <v>0</v>
      </c>
    </row>
    <row r="1446" spans="1:42" hidden="1">
      <c r="A1446" s="15" t="s">
        <v>1365</v>
      </c>
      <c r="B1446" s="16" t="s">
        <v>1340</v>
      </c>
      <c r="C1446" s="17" t="s">
        <v>211</v>
      </c>
      <c r="D1446" s="17" t="s">
        <v>224</v>
      </c>
      <c r="E1446" s="17" t="s">
        <v>1374</v>
      </c>
      <c r="F1446" s="18" t="s">
        <v>1379</v>
      </c>
      <c r="G1446" s="19">
        <v>0</v>
      </c>
      <c r="H1446" s="19">
        <v>0</v>
      </c>
      <c r="I1446" s="19">
        <v>0</v>
      </c>
      <c r="J1446" s="19">
        <v>0</v>
      </c>
      <c r="K1446" s="19">
        <v>0</v>
      </c>
      <c r="L1446" s="19">
        <v>0</v>
      </c>
      <c r="M1446" s="19">
        <v>0</v>
      </c>
      <c r="N1446" s="19">
        <v>0</v>
      </c>
      <c r="O1446" s="19">
        <v>0</v>
      </c>
      <c r="P1446" s="19">
        <v>0</v>
      </c>
      <c r="Q1446" s="19">
        <v>0</v>
      </c>
      <c r="R1446" s="19">
        <v>0</v>
      </c>
      <c r="S1446" s="19">
        <v>0</v>
      </c>
      <c r="T1446" s="19">
        <v>0</v>
      </c>
      <c r="U1446" s="19">
        <v>0</v>
      </c>
      <c r="V1446" s="19">
        <v>0</v>
      </c>
      <c r="W1446" s="19">
        <v>0</v>
      </c>
      <c r="X1446" s="19">
        <v>0</v>
      </c>
      <c r="Y1446" s="19">
        <v>0</v>
      </c>
      <c r="Z1446" s="19">
        <v>0</v>
      </c>
      <c r="AA1446" s="19">
        <v>0</v>
      </c>
      <c r="AB1446" s="19">
        <v>0</v>
      </c>
      <c r="AC1446" s="19">
        <v>0</v>
      </c>
      <c r="AD1446" s="19">
        <v>0</v>
      </c>
      <c r="AE1446" s="19">
        <v>0</v>
      </c>
      <c r="AF1446" s="19">
        <v>0</v>
      </c>
      <c r="AG1446" s="19">
        <v>0</v>
      </c>
      <c r="AH1446" s="19">
        <v>0</v>
      </c>
      <c r="AI1446" s="19">
        <v>0</v>
      </c>
      <c r="AJ1446" s="19">
        <v>0</v>
      </c>
      <c r="AK1446" s="19">
        <v>0</v>
      </c>
      <c r="AL1446" s="19">
        <v>0</v>
      </c>
      <c r="AM1446" s="19">
        <v>0</v>
      </c>
      <c r="AN1446" s="19">
        <v>0</v>
      </c>
      <c r="AO1446" s="19">
        <v>0</v>
      </c>
      <c r="AP1446" s="19">
        <v>0</v>
      </c>
    </row>
    <row r="1447" spans="1:42" hidden="1">
      <c r="A1447" s="15" t="s">
        <v>1365</v>
      </c>
      <c r="B1447" s="16" t="s">
        <v>1340</v>
      </c>
      <c r="C1447" s="17" t="s">
        <v>211</v>
      </c>
      <c r="D1447" s="17" t="s">
        <v>224</v>
      </c>
      <c r="E1447" s="17" t="s">
        <v>1374</v>
      </c>
      <c r="F1447" s="18" t="s">
        <v>1380</v>
      </c>
      <c r="G1447" s="19">
        <v>0</v>
      </c>
      <c r="H1447" s="19">
        <v>0</v>
      </c>
      <c r="I1447" s="19">
        <v>0</v>
      </c>
      <c r="J1447" s="19">
        <v>0</v>
      </c>
      <c r="K1447" s="19">
        <v>0</v>
      </c>
      <c r="L1447" s="19">
        <v>0</v>
      </c>
      <c r="M1447" s="19">
        <v>0</v>
      </c>
      <c r="N1447" s="19">
        <v>0</v>
      </c>
      <c r="O1447" s="19">
        <v>0</v>
      </c>
      <c r="P1447" s="19">
        <v>0</v>
      </c>
      <c r="Q1447" s="19">
        <v>0</v>
      </c>
      <c r="R1447" s="19">
        <v>0</v>
      </c>
      <c r="S1447" s="19">
        <v>0</v>
      </c>
      <c r="T1447" s="19">
        <v>0</v>
      </c>
      <c r="U1447" s="19">
        <v>0</v>
      </c>
      <c r="V1447" s="19">
        <v>0</v>
      </c>
      <c r="W1447" s="19">
        <v>0</v>
      </c>
      <c r="X1447" s="19">
        <v>0</v>
      </c>
      <c r="Y1447" s="19">
        <v>0</v>
      </c>
      <c r="Z1447" s="19">
        <v>0</v>
      </c>
      <c r="AA1447" s="19">
        <v>0</v>
      </c>
      <c r="AB1447" s="19">
        <v>0</v>
      </c>
      <c r="AC1447" s="19">
        <v>0</v>
      </c>
      <c r="AD1447" s="19">
        <v>0</v>
      </c>
      <c r="AE1447" s="19">
        <v>0</v>
      </c>
      <c r="AF1447" s="19">
        <v>0</v>
      </c>
      <c r="AG1447" s="19">
        <v>0</v>
      </c>
      <c r="AH1447" s="19">
        <v>0</v>
      </c>
      <c r="AI1447" s="19">
        <v>0</v>
      </c>
      <c r="AJ1447" s="19">
        <v>0</v>
      </c>
      <c r="AK1447" s="19">
        <v>0</v>
      </c>
      <c r="AL1447" s="19">
        <v>0</v>
      </c>
      <c r="AM1447" s="19">
        <v>0</v>
      </c>
      <c r="AN1447" s="19">
        <v>0</v>
      </c>
      <c r="AO1447" s="19">
        <v>0</v>
      </c>
      <c r="AP1447" s="19">
        <v>0</v>
      </c>
    </row>
    <row r="1448" spans="1:42" hidden="1">
      <c r="A1448" s="15" t="s">
        <v>1365</v>
      </c>
      <c r="B1448" s="16" t="s">
        <v>1340</v>
      </c>
      <c r="C1448" s="17" t="s">
        <v>211</v>
      </c>
      <c r="D1448" s="17" t="s">
        <v>224</v>
      </c>
      <c r="E1448" s="17" t="s">
        <v>1374</v>
      </c>
      <c r="F1448" s="18" t="s">
        <v>1381</v>
      </c>
      <c r="G1448" s="19">
        <v>0</v>
      </c>
      <c r="H1448" s="19">
        <v>0</v>
      </c>
      <c r="I1448" s="19">
        <v>0</v>
      </c>
      <c r="J1448" s="19">
        <v>0</v>
      </c>
      <c r="K1448" s="19">
        <v>0</v>
      </c>
      <c r="L1448" s="19">
        <v>0</v>
      </c>
      <c r="M1448" s="19">
        <v>0</v>
      </c>
      <c r="N1448" s="19">
        <v>0</v>
      </c>
      <c r="O1448" s="19">
        <v>0</v>
      </c>
      <c r="P1448" s="19">
        <v>0</v>
      </c>
      <c r="Q1448" s="19">
        <v>0</v>
      </c>
      <c r="R1448" s="19">
        <v>0</v>
      </c>
      <c r="S1448" s="19">
        <v>0</v>
      </c>
      <c r="T1448" s="19">
        <v>0</v>
      </c>
      <c r="U1448" s="19">
        <v>0</v>
      </c>
      <c r="V1448" s="19">
        <v>0</v>
      </c>
      <c r="W1448" s="19">
        <v>0</v>
      </c>
      <c r="X1448" s="19">
        <v>0</v>
      </c>
      <c r="Y1448" s="19">
        <v>0</v>
      </c>
      <c r="Z1448" s="19">
        <v>0</v>
      </c>
      <c r="AA1448" s="19">
        <v>0</v>
      </c>
      <c r="AB1448" s="19">
        <v>0</v>
      </c>
      <c r="AC1448" s="19">
        <v>0</v>
      </c>
      <c r="AD1448" s="19">
        <v>0</v>
      </c>
      <c r="AE1448" s="19">
        <v>0</v>
      </c>
      <c r="AF1448" s="19">
        <v>0</v>
      </c>
      <c r="AG1448" s="19">
        <v>0</v>
      </c>
      <c r="AH1448" s="19">
        <v>0</v>
      </c>
      <c r="AI1448" s="19">
        <v>0</v>
      </c>
      <c r="AJ1448" s="19">
        <v>0</v>
      </c>
      <c r="AK1448" s="19">
        <v>0</v>
      </c>
      <c r="AL1448" s="19">
        <v>0</v>
      </c>
      <c r="AM1448" s="19">
        <v>0</v>
      </c>
      <c r="AN1448" s="19">
        <v>0</v>
      </c>
      <c r="AO1448" s="19">
        <v>0</v>
      </c>
      <c r="AP1448" s="19">
        <v>0</v>
      </c>
    </row>
    <row r="1449" spans="1:42" hidden="1">
      <c r="A1449" s="15" t="s">
        <v>1365</v>
      </c>
      <c r="B1449" s="16" t="s">
        <v>1340</v>
      </c>
      <c r="C1449" s="17" t="s">
        <v>212</v>
      </c>
      <c r="D1449" s="17" t="s">
        <v>224</v>
      </c>
      <c r="E1449" s="17" t="s">
        <v>1382</v>
      </c>
      <c r="F1449" s="18" t="s">
        <v>1383</v>
      </c>
      <c r="G1449" s="19">
        <v>0</v>
      </c>
      <c r="H1449" s="19">
        <v>0</v>
      </c>
      <c r="I1449" s="19">
        <v>0</v>
      </c>
      <c r="J1449" s="19">
        <v>0</v>
      </c>
      <c r="K1449" s="19">
        <v>0</v>
      </c>
      <c r="L1449" s="19">
        <v>0</v>
      </c>
      <c r="M1449" s="19">
        <v>0</v>
      </c>
      <c r="N1449" s="19">
        <v>0</v>
      </c>
      <c r="O1449" s="19">
        <v>0</v>
      </c>
      <c r="P1449" s="19">
        <v>0</v>
      </c>
      <c r="Q1449" s="19">
        <v>0</v>
      </c>
      <c r="R1449" s="19">
        <v>0</v>
      </c>
      <c r="S1449" s="19">
        <v>0</v>
      </c>
      <c r="T1449" s="19">
        <v>0</v>
      </c>
      <c r="U1449" s="19">
        <v>0</v>
      </c>
      <c r="V1449" s="19">
        <v>0</v>
      </c>
      <c r="W1449" s="19">
        <v>0</v>
      </c>
      <c r="X1449" s="19">
        <v>0</v>
      </c>
      <c r="Y1449" s="19">
        <v>0</v>
      </c>
      <c r="Z1449" s="19">
        <v>0</v>
      </c>
      <c r="AA1449" s="19">
        <v>0</v>
      </c>
      <c r="AB1449" s="19">
        <v>0</v>
      </c>
      <c r="AC1449" s="19">
        <v>0</v>
      </c>
      <c r="AD1449" s="19">
        <v>0</v>
      </c>
      <c r="AE1449" s="19">
        <v>0</v>
      </c>
      <c r="AF1449" s="19">
        <v>0</v>
      </c>
      <c r="AG1449" s="19">
        <v>0</v>
      </c>
      <c r="AH1449" s="19">
        <v>0</v>
      </c>
      <c r="AI1449" s="19">
        <v>0</v>
      </c>
      <c r="AJ1449" s="19">
        <v>0</v>
      </c>
      <c r="AK1449" s="19">
        <v>0</v>
      </c>
      <c r="AL1449" s="19">
        <v>0</v>
      </c>
      <c r="AM1449" s="19">
        <v>0</v>
      </c>
      <c r="AN1449" s="19">
        <v>0</v>
      </c>
      <c r="AO1449" s="19">
        <v>0</v>
      </c>
      <c r="AP1449" s="19">
        <v>0</v>
      </c>
    </row>
    <row r="1450" spans="1:42" hidden="1">
      <c r="A1450" s="15" t="s">
        <v>1365</v>
      </c>
      <c r="B1450" s="16" t="s">
        <v>1340</v>
      </c>
      <c r="C1450" s="17" t="s">
        <v>212</v>
      </c>
      <c r="D1450" s="17" t="s">
        <v>224</v>
      </c>
      <c r="E1450" s="17" t="s">
        <v>1382</v>
      </c>
      <c r="F1450" s="18" t="s">
        <v>1384</v>
      </c>
      <c r="G1450" s="19">
        <v>0</v>
      </c>
      <c r="H1450" s="19">
        <v>0</v>
      </c>
      <c r="I1450" s="19">
        <v>0</v>
      </c>
      <c r="J1450" s="19">
        <v>0</v>
      </c>
      <c r="K1450" s="19">
        <v>0</v>
      </c>
      <c r="L1450" s="19">
        <v>0</v>
      </c>
      <c r="M1450" s="19">
        <v>0</v>
      </c>
      <c r="N1450" s="19">
        <v>0</v>
      </c>
      <c r="O1450" s="19">
        <v>0</v>
      </c>
      <c r="P1450" s="19">
        <v>0</v>
      </c>
      <c r="Q1450" s="19">
        <v>0</v>
      </c>
      <c r="R1450" s="19">
        <v>0</v>
      </c>
      <c r="S1450" s="19">
        <v>0</v>
      </c>
      <c r="T1450" s="19">
        <v>0</v>
      </c>
      <c r="U1450" s="19">
        <v>0</v>
      </c>
      <c r="V1450" s="19">
        <v>0</v>
      </c>
      <c r="W1450" s="19">
        <v>0</v>
      </c>
      <c r="X1450" s="19">
        <v>0</v>
      </c>
      <c r="Y1450" s="19">
        <v>0</v>
      </c>
      <c r="Z1450" s="19">
        <v>0</v>
      </c>
      <c r="AA1450" s="19">
        <v>0</v>
      </c>
      <c r="AB1450" s="19">
        <v>0</v>
      </c>
      <c r="AC1450" s="19">
        <v>0</v>
      </c>
      <c r="AD1450" s="19">
        <v>0</v>
      </c>
      <c r="AE1450" s="19">
        <v>0</v>
      </c>
      <c r="AF1450" s="19">
        <v>0</v>
      </c>
      <c r="AG1450" s="19">
        <v>0</v>
      </c>
      <c r="AH1450" s="19">
        <v>0</v>
      </c>
      <c r="AI1450" s="19">
        <v>0</v>
      </c>
      <c r="AJ1450" s="19">
        <v>0</v>
      </c>
      <c r="AK1450" s="19">
        <v>0</v>
      </c>
      <c r="AL1450" s="19">
        <v>0</v>
      </c>
      <c r="AM1450" s="19">
        <v>0</v>
      </c>
      <c r="AN1450" s="19">
        <v>0</v>
      </c>
      <c r="AO1450" s="19">
        <v>0</v>
      </c>
      <c r="AP1450" s="19">
        <v>0</v>
      </c>
    </row>
    <row r="1451" spans="1:42" hidden="1">
      <c r="A1451" s="15" t="s">
        <v>1365</v>
      </c>
      <c r="B1451" s="16" t="s">
        <v>1340</v>
      </c>
      <c r="C1451" s="17" t="s">
        <v>212</v>
      </c>
      <c r="D1451" s="17" t="s">
        <v>224</v>
      </c>
      <c r="E1451" s="17" t="s">
        <v>1382</v>
      </c>
      <c r="F1451" s="18" t="s">
        <v>1385</v>
      </c>
      <c r="G1451" s="19">
        <v>0</v>
      </c>
      <c r="H1451" s="19">
        <v>0</v>
      </c>
      <c r="I1451" s="19">
        <v>0</v>
      </c>
      <c r="J1451" s="19">
        <v>0</v>
      </c>
      <c r="K1451" s="19">
        <v>0</v>
      </c>
      <c r="L1451" s="19">
        <v>0</v>
      </c>
      <c r="M1451" s="19">
        <v>0</v>
      </c>
      <c r="N1451" s="19">
        <v>0</v>
      </c>
      <c r="O1451" s="19">
        <v>0</v>
      </c>
      <c r="P1451" s="19">
        <v>0</v>
      </c>
      <c r="Q1451" s="19">
        <v>0</v>
      </c>
      <c r="R1451" s="19">
        <v>0</v>
      </c>
      <c r="S1451" s="19">
        <v>0</v>
      </c>
      <c r="T1451" s="19">
        <v>0</v>
      </c>
      <c r="U1451" s="19">
        <v>0</v>
      </c>
      <c r="V1451" s="19">
        <v>0</v>
      </c>
      <c r="W1451" s="19">
        <v>0</v>
      </c>
      <c r="X1451" s="19">
        <v>0</v>
      </c>
      <c r="Y1451" s="19">
        <v>0</v>
      </c>
      <c r="Z1451" s="19">
        <v>0</v>
      </c>
      <c r="AA1451" s="19">
        <v>0</v>
      </c>
      <c r="AB1451" s="19">
        <v>0</v>
      </c>
      <c r="AC1451" s="19">
        <v>0</v>
      </c>
      <c r="AD1451" s="19">
        <v>0</v>
      </c>
      <c r="AE1451" s="19">
        <v>0</v>
      </c>
      <c r="AF1451" s="19">
        <v>0</v>
      </c>
      <c r="AG1451" s="19">
        <v>0</v>
      </c>
      <c r="AH1451" s="19">
        <v>0</v>
      </c>
      <c r="AI1451" s="19">
        <v>0</v>
      </c>
      <c r="AJ1451" s="19">
        <v>0</v>
      </c>
      <c r="AK1451" s="19">
        <v>0</v>
      </c>
      <c r="AL1451" s="19">
        <v>0</v>
      </c>
      <c r="AM1451" s="19">
        <v>0</v>
      </c>
      <c r="AN1451" s="19">
        <v>0</v>
      </c>
      <c r="AO1451" s="19">
        <v>0</v>
      </c>
      <c r="AP1451" s="19">
        <v>0</v>
      </c>
    </row>
    <row r="1452" spans="1:42" hidden="1">
      <c r="A1452" s="15" t="s">
        <v>1365</v>
      </c>
      <c r="B1452" s="16" t="s">
        <v>1340</v>
      </c>
      <c r="C1452" s="17" t="s">
        <v>212</v>
      </c>
      <c r="D1452" s="17" t="s">
        <v>224</v>
      </c>
      <c r="E1452" s="17" t="s">
        <v>1382</v>
      </c>
      <c r="F1452" s="18" t="s">
        <v>1386</v>
      </c>
      <c r="G1452" s="19">
        <v>0</v>
      </c>
      <c r="H1452" s="19">
        <v>0</v>
      </c>
      <c r="I1452" s="19">
        <v>0</v>
      </c>
      <c r="J1452" s="19">
        <v>0</v>
      </c>
      <c r="K1452" s="19">
        <v>0</v>
      </c>
      <c r="L1452" s="19">
        <v>0</v>
      </c>
      <c r="M1452" s="19">
        <v>0</v>
      </c>
      <c r="N1452" s="19">
        <v>0</v>
      </c>
      <c r="O1452" s="19">
        <v>0</v>
      </c>
      <c r="P1452" s="19">
        <v>0</v>
      </c>
      <c r="Q1452" s="19">
        <v>0</v>
      </c>
      <c r="R1452" s="19">
        <v>0</v>
      </c>
      <c r="S1452" s="19">
        <v>0</v>
      </c>
      <c r="T1452" s="19">
        <v>0</v>
      </c>
      <c r="U1452" s="19">
        <v>0</v>
      </c>
      <c r="V1452" s="19">
        <v>0</v>
      </c>
      <c r="W1452" s="19">
        <v>0</v>
      </c>
      <c r="X1452" s="19">
        <v>0</v>
      </c>
      <c r="Y1452" s="19">
        <v>0</v>
      </c>
      <c r="Z1452" s="19">
        <v>0</v>
      </c>
      <c r="AA1452" s="19">
        <v>0</v>
      </c>
      <c r="AB1452" s="19">
        <v>0</v>
      </c>
      <c r="AC1452" s="19">
        <v>0</v>
      </c>
      <c r="AD1452" s="19">
        <v>0</v>
      </c>
      <c r="AE1452" s="19">
        <v>0</v>
      </c>
      <c r="AF1452" s="19">
        <v>0</v>
      </c>
      <c r="AG1452" s="19">
        <v>0</v>
      </c>
      <c r="AH1452" s="19">
        <v>0</v>
      </c>
      <c r="AI1452" s="19">
        <v>0</v>
      </c>
      <c r="AJ1452" s="19">
        <v>0</v>
      </c>
      <c r="AK1452" s="19">
        <v>0</v>
      </c>
      <c r="AL1452" s="19">
        <v>0</v>
      </c>
      <c r="AM1452" s="19">
        <v>0</v>
      </c>
      <c r="AN1452" s="19">
        <v>0</v>
      </c>
      <c r="AO1452" s="19">
        <v>0</v>
      </c>
      <c r="AP1452" s="19">
        <v>0</v>
      </c>
    </row>
    <row r="1453" spans="1:42" hidden="1">
      <c r="A1453" s="15" t="s">
        <v>1365</v>
      </c>
      <c r="B1453" s="16" t="s">
        <v>1340</v>
      </c>
      <c r="C1453" s="17" t="s">
        <v>212</v>
      </c>
      <c r="D1453" s="17" t="s">
        <v>224</v>
      </c>
      <c r="E1453" s="17" t="s">
        <v>1382</v>
      </c>
      <c r="F1453" s="18" t="s">
        <v>1387</v>
      </c>
      <c r="G1453" s="19">
        <v>0</v>
      </c>
      <c r="H1453" s="19">
        <v>0</v>
      </c>
      <c r="I1453" s="19">
        <v>0</v>
      </c>
      <c r="J1453" s="19">
        <v>0</v>
      </c>
      <c r="K1453" s="19">
        <v>0</v>
      </c>
      <c r="L1453" s="19">
        <v>0</v>
      </c>
      <c r="M1453" s="19">
        <v>0</v>
      </c>
      <c r="N1453" s="19">
        <v>0</v>
      </c>
      <c r="O1453" s="19">
        <v>0</v>
      </c>
      <c r="P1453" s="19">
        <v>0</v>
      </c>
      <c r="Q1453" s="19">
        <v>0</v>
      </c>
      <c r="R1453" s="19">
        <v>0</v>
      </c>
      <c r="S1453" s="19">
        <v>0</v>
      </c>
      <c r="T1453" s="19">
        <v>0</v>
      </c>
      <c r="U1453" s="19">
        <v>0</v>
      </c>
      <c r="V1453" s="19">
        <v>0</v>
      </c>
      <c r="W1453" s="19">
        <v>0</v>
      </c>
      <c r="X1453" s="19">
        <v>0</v>
      </c>
      <c r="Y1453" s="19">
        <v>0</v>
      </c>
      <c r="Z1453" s="19">
        <v>0</v>
      </c>
      <c r="AA1453" s="19">
        <v>0</v>
      </c>
      <c r="AB1453" s="19">
        <v>0</v>
      </c>
      <c r="AC1453" s="19">
        <v>0</v>
      </c>
      <c r="AD1453" s="19">
        <v>0</v>
      </c>
      <c r="AE1453" s="19">
        <v>0</v>
      </c>
      <c r="AF1453" s="19">
        <v>0</v>
      </c>
      <c r="AG1453" s="19">
        <v>0</v>
      </c>
      <c r="AH1453" s="19">
        <v>0</v>
      </c>
      <c r="AI1453" s="19">
        <v>0</v>
      </c>
      <c r="AJ1453" s="19">
        <v>0</v>
      </c>
      <c r="AK1453" s="19">
        <v>0</v>
      </c>
      <c r="AL1453" s="19">
        <v>0</v>
      </c>
      <c r="AM1453" s="19">
        <v>0</v>
      </c>
      <c r="AN1453" s="19">
        <v>0</v>
      </c>
      <c r="AO1453" s="19">
        <v>0</v>
      </c>
      <c r="AP1453" s="19">
        <v>0</v>
      </c>
    </row>
    <row r="1454" spans="1:42" hidden="1">
      <c r="A1454" s="15" t="s">
        <v>1365</v>
      </c>
      <c r="B1454" s="16" t="s">
        <v>1340</v>
      </c>
      <c r="C1454" s="17" t="s">
        <v>212</v>
      </c>
      <c r="D1454" s="17" t="s">
        <v>224</v>
      </c>
      <c r="E1454" s="17" t="s">
        <v>1382</v>
      </c>
      <c r="F1454" s="18" t="s">
        <v>1388</v>
      </c>
      <c r="G1454" s="19">
        <v>0</v>
      </c>
      <c r="H1454" s="19">
        <v>0</v>
      </c>
      <c r="I1454" s="19">
        <v>0</v>
      </c>
      <c r="J1454" s="19">
        <v>0</v>
      </c>
      <c r="K1454" s="19">
        <v>0</v>
      </c>
      <c r="L1454" s="19">
        <v>0</v>
      </c>
      <c r="M1454" s="19">
        <v>0</v>
      </c>
      <c r="N1454" s="19">
        <v>0</v>
      </c>
      <c r="O1454" s="19">
        <v>0</v>
      </c>
      <c r="P1454" s="19">
        <v>0</v>
      </c>
      <c r="Q1454" s="19">
        <v>0</v>
      </c>
      <c r="R1454" s="19">
        <v>0</v>
      </c>
      <c r="S1454" s="19">
        <v>0</v>
      </c>
      <c r="T1454" s="19">
        <v>0</v>
      </c>
      <c r="U1454" s="19">
        <v>0</v>
      </c>
      <c r="V1454" s="19">
        <v>0</v>
      </c>
      <c r="W1454" s="19">
        <v>0</v>
      </c>
      <c r="X1454" s="19">
        <v>0</v>
      </c>
      <c r="Y1454" s="19">
        <v>0</v>
      </c>
      <c r="Z1454" s="19">
        <v>0</v>
      </c>
      <c r="AA1454" s="19">
        <v>0</v>
      </c>
      <c r="AB1454" s="19">
        <v>0</v>
      </c>
      <c r="AC1454" s="19">
        <v>0</v>
      </c>
      <c r="AD1454" s="19">
        <v>0</v>
      </c>
      <c r="AE1454" s="19">
        <v>0</v>
      </c>
      <c r="AF1454" s="19">
        <v>0</v>
      </c>
      <c r="AG1454" s="19">
        <v>0</v>
      </c>
      <c r="AH1454" s="19">
        <v>0</v>
      </c>
      <c r="AI1454" s="19">
        <v>0</v>
      </c>
      <c r="AJ1454" s="19">
        <v>0</v>
      </c>
      <c r="AK1454" s="19">
        <v>0</v>
      </c>
      <c r="AL1454" s="19">
        <v>0</v>
      </c>
      <c r="AM1454" s="19">
        <v>0</v>
      </c>
      <c r="AN1454" s="19">
        <v>0</v>
      </c>
      <c r="AO1454" s="19">
        <v>0</v>
      </c>
      <c r="AP1454" s="19">
        <v>0</v>
      </c>
    </row>
    <row r="1455" spans="1:42" hidden="1">
      <c r="A1455" s="15" t="s">
        <v>1365</v>
      </c>
      <c r="B1455" s="16" t="s">
        <v>1340</v>
      </c>
      <c r="C1455" s="17" t="s">
        <v>212</v>
      </c>
      <c r="D1455" s="17" t="s">
        <v>224</v>
      </c>
      <c r="E1455" s="17" t="s">
        <v>1382</v>
      </c>
      <c r="F1455" s="18" t="s">
        <v>1389</v>
      </c>
      <c r="G1455" s="19">
        <v>0</v>
      </c>
      <c r="H1455" s="19">
        <v>0</v>
      </c>
      <c r="I1455" s="19">
        <v>0</v>
      </c>
      <c r="J1455" s="19">
        <v>0</v>
      </c>
      <c r="K1455" s="19">
        <v>0</v>
      </c>
      <c r="L1455" s="19">
        <v>0</v>
      </c>
      <c r="M1455" s="19">
        <v>0</v>
      </c>
      <c r="N1455" s="19">
        <v>0</v>
      </c>
      <c r="O1455" s="19">
        <v>0</v>
      </c>
      <c r="P1455" s="19">
        <v>0</v>
      </c>
      <c r="Q1455" s="19">
        <v>0</v>
      </c>
      <c r="R1455" s="19">
        <v>0</v>
      </c>
      <c r="S1455" s="19">
        <v>0</v>
      </c>
      <c r="T1455" s="19">
        <v>0</v>
      </c>
      <c r="U1455" s="19">
        <v>0</v>
      </c>
      <c r="V1455" s="19">
        <v>0</v>
      </c>
      <c r="W1455" s="19">
        <v>0</v>
      </c>
      <c r="X1455" s="19">
        <v>0</v>
      </c>
      <c r="Y1455" s="19">
        <v>0</v>
      </c>
      <c r="Z1455" s="19">
        <v>0</v>
      </c>
      <c r="AA1455" s="19">
        <v>0</v>
      </c>
      <c r="AB1455" s="19">
        <v>0</v>
      </c>
      <c r="AC1455" s="19">
        <v>0</v>
      </c>
      <c r="AD1455" s="19">
        <v>0</v>
      </c>
      <c r="AE1455" s="19">
        <v>0</v>
      </c>
      <c r="AF1455" s="19">
        <v>0</v>
      </c>
      <c r="AG1455" s="19">
        <v>0</v>
      </c>
      <c r="AH1455" s="19">
        <v>0</v>
      </c>
      <c r="AI1455" s="19">
        <v>0</v>
      </c>
      <c r="AJ1455" s="19">
        <v>0</v>
      </c>
      <c r="AK1455" s="19">
        <v>0</v>
      </c>
      <c r="AL1455" s="19">
        <v>0</v>
      </c>
      <c r="AM1455" s="19">
        <v>0</v>
      </c>
      <c r="AN1455" s="19">
        <v>0</v>
      </c>
      <c r="AO1455" s="19">
        <v>0</v>
      </c>
      <c r="AP1455" s="19">
        <v>0</v>
      </c>
    </row>
    <row r="1456" spans="1:42" hidden="1">
      <c r="A1456" s="15" t="s">
        <v>1365</v>
      </c>
      <c r="B1456" s="16" t="s">
        <v>1340</v>
      </c>
      <c r="C1456" s="17" t="s">
        <v>212</v>
      </c>
      <c r="D1456" s="17" t="s">
        <v>224</v>
      </c>
      <c r="E1456" s="17" t="s">
        <v>1382</v>
      </c>
      <c r="F1456" s="18" t="s">
        <v>1390</v>
      </c>
      <c r="G1456" s="19">
        <v>0</v>
      </c>
      <c r="H1456" s="19">
        <v>0</v>
      </c>
      <c r="I1456" s="19">
        <v>0</v>
      </c>
      <c r="J1456" s="19">
        <v>0</v>
      </c>
      <c r="K1456" s="19">
        <v>0</v>
      </c>
      <c r="L1456" s="19">
        <v>0</v>
      </c>
      <c r="M1456" s="19">
        <v>0</v>
      </c>
      <c r="N1456" s="19">
        <v>0</v>
      </c>
      <c r="O1456" s="19">
        <v>0</v>
      </c>
      <c r="P1456" s="19">
        <v>0</v>
      </c>
      <c r="Q1456" s="19">
        <v>0</v>
      </c>
      <c r="R1456" s="19">
        <v>0</v>
      </c>
      <c r="S1456" s="19">
        <v>0</v>
      </c>
      <c r="T1456" s="19">
        <v>0</v>
      </c>
      <c r="U1456" s="19">
        <v>0</v>
      </c>
      <c r="V1456" s="19">
        <v>0</v>
      </c>
      <c r="W1456" s="19">
        <v>0</v>
      </c>
      <c r="X1456" s="19">
        <v>0</v>
      </c>
      <c r="Y1456" s="19">
        <v>0</v>
      </c>
      <c r="Z1456" s="19">
        <v>0</v>
      </c>
      <c r="AA1456" s="19">
        <v>0</v>
      </c>
      <c r="AB1456" s="19">
        <v>0</v>
      </c>
      <c r="AC1456" s="19">
        <v>0</v>
      </c>
      <c r="AD1456" s="19">
        <v>0</v>
      </c>
      <c r="AE1456" s="19">
        <v>0</v>
      </c>
      <c r="AF1456" s="19">
        <v>0</v>
      </c>
      <c r="AG1456" s="19">
        <v>0</v>
      </c>
      <c r="AH1456" s="19">
        <v>0</v>
      </c>
      <c r="AI1456" s="19">
        <v>0</v>
      </c>
      <c r="AJ1456" s="19">
        <v>0</v>
      </c>
      <c r="AK1456" s="19">
        <v>0</v>
      </c>
      <c r="AL1456" s="19">
        <v>0</v>
      </c>
      <c r="AM1456" s="19">
        <v>0</v>
      </c>
      <c r="AN1456" s="19">
        <v>0</v>
      </c>
      <c r="AO1456" s="19">
        <v>0</v>
      </c>
      <c r="AP1456" s="19">
        <v>0</v>
      </c>
    </row>
    <row r="1457" spans="1:42" hidden="1">
      <c r="A1457" s="15" t="s">
        <v>1365</v>
      </c>
      <c r="B1457" s="16" t="s">
        <v>1340</v>
      </c>
      <c r="C1457" s="17" t="s">
        <v>212</v>
      </c>
      <c r="D1457" s="17" t="s">
        <v>224</v>
      </c>
      <c r="E1457" s="17" t="s">
        <v>1382</v>
      </c>
      <c r="F1457" s="18" t="s">
        <v>1391</v>
      </c>
      <c r="G1457" s="19">
        <v>0</v>
      </c>
      <c r="H1457" s="19">
        <v>0</v>
      </c>
      <c r="I1457" s="19">
        <v>0</v>
      </c>
      <c r="J1457" s="19">
        <v>0</v>
      </c>
      <c r="K1457" s="19">
        <v>0</v>
      </c>
      <c r="L1457" s="19">
        <v>0</v>
      </c>
      <c r="M1457" s="19">
        <v>0</v>
      </c>
      <c r="N1457" s="19">
        <v>0</v>
      </c>
      <c r="O1457" s="19">
        <v>0</v>
      </c>
      <c r="P1457" s="19">
        <v>0</v>
      </c>
      <c r="Q1457" s="19">
        <v>0</v>
      </c>
      <c r="R1457" s="19">
        <v>0</v>
      </c>
      <c r="S1457" s="19">
        <v>0</v>
      </c>
      <c r="T1457" s="19">
        <v>0</v>
      </c>
      <c r="U1457" s="19">
        <v>0</v>
      </c>
      <c r="V1457" s="19">
        <v>0</v>
      </c>
      <c r="W1457" s="19">
        <v>0</v>
      </c>
      <c r="X1457" s="19">
        <v>0</v>
      </c>
      <c r="Y1457" s="19">
        <v>0</v>
      </c>
      <c r="Z1457" s="19">
        <v>0</v>
      </c>
      <c r="AA1457" s="19">
        <v>0</v>
      </c>
      <c r="AB1457" s="19">
        <v>0</v>
      </c>
      <c r="AC1457" s="19">
        <v>0</v>
      </c>
      <c r="AD1457" s="19">
        <v>0</v>
      </c>
      <c r="AE1457" s="19">
        <v>0</v>
      </c>
      <c r="AF1457" s="19">
        <v>0</v>
      </c>
      <c r="AG1457" s="19">
        <v>0</v>
      </c>
      <c r="AH1457" s="19">
        <v>0</v>
      </c>
      <c r="AI1457" s="19">
        <v>0</v>
      </c>
      <c r="AJ1457" s="19">
        <v>0</v>
      </c>
      <c r="AK1457" s="19">
        <v>0</v>
      </c>
      <c r="AL1457" s="19">
        <v>0</v>
      </c>
      <c r="AM1457" s="19">
        <v>0</v>
      </c>
      <c r="AN1457" s="19">
        <v>0</v>
      </c>
      <c r="AO1457" s="19">
        <v>0</v>
      </c>
      <c r="AP1457" s="19">
        <v>0</v>
      </c>
    </row>
    <row r="1458" spans="1:42" hidden="1">
      <c r="A1458" s="15" t="s">
        <v>1365</v>
      </c>
      <c r="B1458" s="16" t="s">
        <v>1340</v>
      </c>
      <c r="C1458" s="17" t="s">
        <v>212</v>
      </c>
      <c r="D1458" s="17" t="s">
        <v>224</v>
      </c>
      <c r="E1458" s="17" t="s">
        <v>1382</v>
      </c>
      <c r="F1458" s="18" t="s">
        <v>1392</v>
      </c>
      <c r="G1458" s="19">
        <v>0</v>
      </c>
      <c r="H1458" s="19">
        <v>0</v>
      </c>
      <c r="I1458" s="19">
        <v>0</v>
      </c>
      <c r="J1458" s="19">
        <v>0</v>
      </c>
      <c r="K1458" s="19">
        <v>0</v>
      </c>
      <c r="L1458" s="19">
        <v>0</v>
      </c>
      <c r="M1458" s="19">
        <v>0</v>
      </c>
      <c r="N1458" s="19">
        <v>0</v>
      </c>
      <c r="O1458" s="19">
        <v>0</v>
      </c>
      <c r="P1458" s="19">
        <v>0</v>
      </c>
      <c r="Q1458" s="19">
        <v>0</v>
      </c>
      <c r="R1458" s="19">
        <v>0</v>
      </c>
      <c r="S1458" s="19">
        <v>0</v>
      </c>
      <c r="T1458" s="19">
        <v>0</v>
      </c>
      <c r="U1458" s="19">
        <v>0</v>
      </c>
      <c r="V1458" s="19">
        <v>0</v>
      </c>
      <c r="W1458" s="19">
        <v>0</v>
      </c>
      <c r="X1458" s="19">
        <v>0</v>
      </c>
      <c r="Y1458" s="19">
        <v>0</v>
      </c>
      <c r="Z1458" s="19">
        <v>0</v>
      </c>
      <c r="AA1458" s="19">
        <v>0</v>
      </c>
      <c r="AB1458" s="19">
        <v>0</v>
      </c>
      <c r="AC1458" s="19">
        <v>0</v>
      </c>
      <c r="AD1458" s="19">
        <v>0</v>
      </c>
      <c r="AE1458" s="19">
        <v>0</v>
      </c>
      <c r="AF1458" s="19">
        <v>0</v>
      </c>
      <c r="AG1458" s="19">
        <v>0</v>
      </c>
      <c r="AH1458" s="19">
        <v>0</v>
      </c>
      <c r="AI1458" s="19">
        <v>0</v>
      </c>
      <c r="AJ1458" s="19">
        <v>0</v>
      </c>
      <c r="AK1458" s="19">
        <v>0</v>
      </c>
      <c r="AL1458" s="19">
        <v>0</v>
      </c>
      <c r="AM1458" s="19">
        <v>0</v>
      </c>
      <c r="AN1458" s="19">
        <v>0</v>
      </c>
      <c r="AO1458" s="19">
        <v>0</v>
      </c>
      <c r="AP1458" s="19">
        <v>0</v>
      </c>
    </row>
    <row r="1459" spans="1:42" hidden="1">
      <c r="A1459" s="15" t="s">
        <v>1365</v>
      </c>
      <c r="B1459" s="16" t="s">
        <v>1340</v>
      </c>
      <c r="C1459" s="17" t="s">
        <v>212</v>
      </c>
      <c r="D1459" s="17" t="s">
        <v>224</v>
      </c>
      <c r="E1459" s="17" t="s">
        <v>1382</v>
      </c>
      <c r="F1459" s="18" t="s">
        <v>1393</v>
      </c>
      <c r="G1459" s="19">
        <v>0</v>
      </c>
      <c r="H1459" s="19">
        <v>0</v>
      </c>
      <c r="I1459" s="19">
        <v>0</v>
      </c>
      <c r="J1459" s="19">
        <v>0</v>
      </c>
      <c r="K1459" s="19">
        <v>0</v>
      </c>
      <c r="L1459" s="19">
        <v>0</v>
      </c>
      <c r="M1459" s="19">
        <v>0</v>
      </c>
      <c r="N1459" s="19">
        <v>0</v>
      </c>
      <c r="O1459" s="19">
        <v>0</v>
      </c>
      <c r="P1459" s="19">
        <v>0</v>
      </c>
      <c r="Q1459" s="19">
        <v>0</v>
      </c>
      <c r="R1459" s="19">
        <v>0</v>
      </c>
      <c r="S1459" s="19">
        <v>0</v>
      </c>
      <c r="T1459" s="19">
        <v>0</v>
      </c>
      <c r="U1459" s="19">
        <v>0</v>
      </c>
      <c r="V1459" s="19">
        <v>0</v>
      </c>
      <c r="W1459" s="19">
        <v>0</v>
      </c>
      <c r="X1459" s="19">
        <v>0</v>
      </c>
      <c r="Y1459" s="19">
        <v>0</v>
      </c>
      <c r="Z1459" s="19">
        <v>0</v>
      </c>
      <c r="AA1459" s="19">
        <v>0</v>
      </c>
      <c r="AB1459" s="19">
        <v>0</v>
      </c>
      <c r="AC1459" s="19">
        <v>0</v>
      </c>
      <c r="AD1459" s="19">
        <v>0</v>
      </c>
      <c r="AE1459" s="19">
        <v>0</v>
      </c>
      <c r="AF1459" s="19">
        <v>0</v>
      </c>
      <c r="AG1459" s="19">
        <v>0</v>
      </c>
      <c r="AH1459" s="19">
        <v>0</v>
      </c>
      <c r="AI1459" s="19">
        <v>0</v>
      </c>
      <c r="AJ1459" s="19">
        <v>0</v>
      </c>
      <c r="AK1459" s="19">
        <v>0</v>
      </c>
      <c r="AL1459" s="19">
        <v>0</v>
      </c>
      <c r="AM1459" s="19">
        <v>0</v>
      </c>
      <c r="AN1459" s="19">
        <v>0</v>
      </c>
      <c r="AO1459" s="19">
        <v>0</v>
      </c>
      <c r="AP1459" s="19">
        <v>0</v>
      </c>
    </row>
    <row r="1460" spans="1:42" hidden="1">
      <c r="A1460" s="15" t="s">
        <v>1365</v>
      </c>
      <c r="B1460" s="16" t="s">
        <v>1340</v>
      </c>
      <c r="C1460" s="17" t="s">
        <v>212</v>
      </c>
      <c r="D1460" s="17" t="s">
        <v>224</v>
      </c>
      <c r="E1460" s="17" t="s">
        <v>1382</v>
      </c>
      <c r="F1460" s="18" t="s">
        <v>1394</v>
      </c>
      <c r="G1460" s="19">
        <v>0</v>
      </c>
      <c r="H1460" s="19">
        <v>0</v>
      </c>
      <c r="I1460" s="19">
        <v>0</v>
      </c>
      <c r="J1460" s="19">
        <v>0</v>
      </c>
      <c r="K1460" s="19">
        <v>0</v>
      </c>
      <c r="L1460" s="19">
        <v>0</v>
      </c>
      <c r="M1460" s="19">
        <v>0</v>
      </c>
      <c r="N1460" s="19">
        <v>0</v>
      </c>
      <c r="O1460" s="19">
        <v>0</v>
      </c>
      <c r="P1460" s="19">
        <v>0</v>
      </c>
      <c r="Q1460" s="19">
        <v>0</v>
      </c>
      <c r="R1460" s="19">
        <v>0</v>
      </c>
      <c r="S1460" s="19">
        <v>0</v>
      </c>
      <c r="T1460" s="19">
        <v>0</v>
      </c>
      <c r="U1460" s="19">
        <v>0</v>
      </c>
      <c r="V1460" s="19">
        <v>0</v>
      </c>
      <c r="W1460" s="19">
        <v>0</v>
      </c>
      <c r="X1460" s="19">
        <v>0</v>
      </c>
      <c r="Y1460" s="19">
        <v>0</v>
      </c>
      <c r="Z1460" s="19">
        <v>0</v>
      </c>
      <c r="AA1460" s="19">
        <v>0</v>
      </c>
      <c r="AB1460" s="19">
        <v>0</v>
      </c>
      <c r="AC1460" s="19">
        <v>0</v>
      </c>
      <c r="AD1460" s="19">
        <v>0</v>
      </c>
      <c r="AE1460" s="19">
        <v>0</v>
      </c>
      <c r="AF1460" s="19">
        <v>0</v>
      </c>
      <c r="AG1460" s="19">
        <v>0</v>
      </c>
      <c r="AH1460" s="19">
        <v>0</v>
      </c>
      <c r="AI1460" s="19">
        <v>0</v>
      </c>
      <c r="AJ1460" s="19">
        <v>0</v>
      </c>
      <c r="AK1460" s="19">
        <v>0</v>
      </c>
      <c r="AL1460" s="19">
        <v>0</v>
      </c>
      <c r="AM1460" s="19">
        <v>0</v>
      </c>
      <c r="AN1460" s="19">
        <v>0</v>
      </c>
      <c r="AO1460" s="19">
        <v>0</v>
      </c>
      <c r="AP1460" s="19">
        <v>0</v>
      </c>
    </row>
    <row r="1461" spans="1:42" hidden="1">
      <c r="A1461" s="15" t="s">
        <v>1365</v>
      </c>
      <c r="B1461" s="16" t="s">
        <v>1340</v>
      </c>
      <c r="C1461" s="17" t="s">
        <v>212</v>
      </c>
      <c r="D1461" s="17" t="s">
        <v>224</v>
      </c>
      <c r="E1461" s="17" t="s">
        <v>1382</v>
      </c>
      <c r="F1461" s="18" t="s">
        <v>1395</v>
      </c>
      <c r="G1461" s="19">
        <v>0</v>
      </c>
      <c r="H1461" s="19">
        <v>0</v>
      </c>
      <c r="I1461" s="19">
        <v>0</v>
      </c>
      <c r="J1461" s="19">
        <v>0</v>
      </c>
      <c r="K1461" s="19">
        <v>0</v>
      </c>
      <c r="L1461" s="19">
        <v>0</v>
      </c>
      <c r="M1461" s="19">
        <v>0</v>
      </c>
      <c r="N1461" s="19">
        <v>0</v>
      </c>
      <c r="O1461" s="19">
        <v>0</v>
      </c>
      <c r="P1461" s="19">
        <v>0</v>
      </c>
      <c r="Q1461" s="19">
        <v>0</v>
      </c>
      <c r="R1461" s="19">
        <v>0</v>
      </c>
      <c r="S1461" s="19">
        <v>0</v>
      </c>
      <c r="T1461" s="19">
        <v>0</v>
      </c>
      <c r="U1461" s="19">
        <v>0</v>
      </c>
      <c r="V1461" s="19">
        <v>0</v>
      </c>
      <c r="W1461" s="19">
        <v>0</v>
      </c>
      <c r="X1461" s="19">
        <v>0</v>
      </c>
      <c r="Y1461" s="19">
        <v>0</v>
      </c>
      <c r="Z1461" s="19">
        <v>0</v>
      </c>
      <c r="AA1461" s="19">
        <v>0</v>
      </c>
      <c r="AB1461" s="19">
        <v>0</v>
      </c>
      <c r="AC1461" s="19">
        <v>0</v>
      </c>
      <c r="AD1461" s="19">
        <v>0</v>
      </c>
      <c r="AE1461" s="19">
        <v>0</v>
      </c>
      <c r="AF1461" s="19">
        <v>0</v>
      </c>
      <c r="AG1461" s="19">
        <v>0</v>
      </c>
      <c r="AH1461" s="19">
        <v>0</v>
      </c>
      <c r="AI1461" s="19">
        <v>0</v>
      </c>
      <c r="AJ1461" s="19">
        <v>0</v>
      </c>
      <c r="AK1461" s="19">
        <v>0</v>
      </c>
      <c r="AL1461" s="19">
        <v>0</v>
      </c>
      <c r="AM1461" s="19">
        <v>0</v>
      </c>
      <c r="AN1461" s="19">
        <v>0</v>
      </c>
      <c r="AO1461" s="19">
        <v>0</v>
      </c>
      <c r="AP1461" s="19">
        <v>0</v>
      </c>
    </row>
    <row r="1462" spans="1:42" hidden="1">
      <c r="A1462" s="15" t="s">
        <v>1365</v>
      </c>
      <c r="B1462" s="16" t="s">
        <v>1340</v>
      </c>
      <c r="C1462" s="17" t="s">
        <v>212</v>
      </c>
      <c r="D1462" s="17" t="s">
        <v>224</v>
      </c>
      <c r="E1462" s="17" t="s">
        <v>1382</v>
      </c>
      <c r="F1462" s="18" t="s">
        <v>1396</v>
      </c>
      <c r="G1462" s="19">
        <v>0</v>
      </c>
      <c r="H1462" s="19">
        <v>0</v>
      </c>
      <c r="I1462" s="19">
        <v>0</v>
      </c>
      <c r="J1462" s="19">
        <v>0</v>
      </c>
      <c r="K1462" s="19">
        <v>0</v>
      </c>
      <c r="L1462" s="19">
        <v>0</v>
      </c>
      <c r="M1462" s="19">
        <v>0</v>
      </c>
      <c r="N1462" s="19">
        <v>0</v>
      </c>
      <c r="O1462" s="19">
        <v>0</v>
      </c>
      <c r="P1462" s="19">
        <v>0</v>
      </c>
      <c r="Q1462" s="19">
        <v>0</v>
      </c>
      <c r="R1462" s="19">
        <v>0</v>
      </c>
      <c r="S1462" s="19">
        <v>0</v>
      </c>
      <c r="T1462" s="19">
        <v>0</v>
      </c>
      <c r="U1462" s="19">
        <v>0</v>
      </c>
      <c r="V1462" s="19">
        <v>0</v>
      </c>
      <c r="W1462" s="19">
        <v>0</v>
      </c>
      <c r="X1462" s="19">
        <v>0</v>
      </c>
      <c r="Y1462" s="19">
        <v>0</v>
      </c>
      <c r="Z1462" s="19">
        <v>0</v>
      </c>
      <c r="AA1462" s="19">
        <v>0</v>
      </c>
      <c r="AB1462" s="19">
        <v>0</v>
      </c>
      <c r="AC1462" s="19">
        <v>0</v>
      </c>
      <c r="AD1462" s="19">
        <v>0</v>
      </c>
      <c r="AE1462" s="19">
        <v>0</v>
      </c>
      <c r="AF1462" s="19">
        <v>0</v>
      </c>
      <c r="AG1462" s="19">
        <v>0</v>
      </c>
      <c r="AH1462" s="19">
        <v>0</v>
      </c>
      <c r="AI1462" s="19">
        <v>0</v>
      </c>
      <c r="AJ1462" s="19">
        <v>0</v>
      </c>
      <c r="AK1462" s="19">
        <v>0</v>
      </c>
      <c r="AL1462" s="19">
        <v>0</v>
      </c>
      <c r="AM1462" s="19">
        <v>0</v>
      </c>
      <c r="AN1462" s="19">
        <v>0</v>
      </c>
      <c r="AO1462" s="19">
        <v>0</v>
      </c>
      <c r="AP1462" s="19">
        <v>0</v>
      </c>
    </row>
    <row r="1463" spans="1:42" hidden="1">
      <c r="A1463" s="15" t="s">
        <v>1365</v>
      </c>
      <c r="B1463" s="16" t="s">
        <v>1340</v>
      </c>
      <c r="C1463" s="17" t="s">
        <v>212</v>
      </c>
      <c r="D1463" s="17" t="s">
        <v>224</v>
      </c>
      <c r="E1463" s="17" t="s">
        <v>1382</v>
      </c>
      <c r="F1463" s="18" t="s">
        <v>1397</v>
      </c>
      <c r="G1463" s="19">
        <v>0</v>
      </c>
      <c r="H1463" s="19">
        <v>0</v>
      </c>
      <c r="I1463" s="19">
        <v>0</v>
      </c>
      <c r="J1463" s="19">
        <v>0</v>
      </c>
      <c r="K1463" s="19">
        <v>0</v>
      </c>
      <c r="L1463" s="19">
        <v>0</v>
      </c>
      <c r="M1463" s="19">
        <v>0</v>
      </c>
      <c r="N1463" s="19">
        <v>0</v>
      </c>
      <c r="O1463" s="19">
        <v>0</v>
      </c>
      <c r="P1463" s="19">
        <v>0</v>
      </c>
      <c r="Q1463" s="19">
        <v>0</v>
      </c>
      <c r="R1463" s="19">
        <v>0</v>
      </c>
      <c r="S1463" s="19">
        <v>0</v>
      </c>
      <c r="T1463" s="19">
        <v>0</v>
      </c>
      <c r="U1463" s="19">
        <v>0</v>
      </c>
      <c r="V1463" s="19">
        <v>0</v>
      </c>
      <c r="W1463" s="19">
        <v>0</v>
      </c>
      <c r="X1463" s="19">
        <v>0</v>
      </c>
      <c r="Y1463" s="19">
        <v>0</v>
      </c>
      <c r="Z1463" s="19">
        <v>0</v>
      </c>
      <c r="AA1463" s="19">
        <v>0</v>
      </c>
      <c r="AB1463" s="19">
        <v>0</v>
      </c>
      <c r="AC1463" s="19">
        <v>0</v>
      </c>
      <c r="AD1463" s="19">
        <v>0</v>
      </c>
      <c r="AE1463" s="19">
        <v>0</v>
      </c>
      <c r="AF1463" s="19">
        <v>0</v>
      </c>
      <c r="AG1463" s="19">
        <v>0</v>
      </c>
      <c r="AH1463" s="19">
        <v>0</v>
      </c>
      <c r="AI1463" s="19">
        <v>0</v>
      </c>
      <c r="AJ1463" s="19">
        <v>0</v>
      </c>
      <c r="AK1463" s="19">
        <v>0</v>
      </c>
      <c r="AL1463" s="19">
        <v>0</v>
      </c>
      <c r="AM1463" s="19">
        <v>0</v>
      </c>
      <c r="AN1463" s="19">
        <v>0</v>
      </c>
      <c r="AO1463" s="19">
        <v>0</v>
      </c>
      <c r="AP1463" s="19">
        <v>0</v>
      </c>
    </row>
    <row r="1464" spans="1:42" hidden="1">
      <c r="A1464" s="15" t="s">
        <v>1365</v>
      </c>
      <c r="B1464" s="16" t="s">
        <v>1340</v>
      </c>
      <c r="C1464" s="17" t="s">
        <v>212</v>
      </c>
      <c r="D1464" s="17" t="s">
        <v>224</v>
      </c>
      <c r="E1464" s="17" t="s">
        <v>1382</v>
      </c>
      <c r="F1464" s="18" t="s">
        <v>1398</v>
      </c>
      <c r="G1464" s="19">
        <v>0</v>
      </c>
      <c r="H1464" s="19">
        <v>0</v>
      </c>
      <c r="I1464" s="19">
        <v>0</v>
      </c>
      <c r="J1464" s="19">
        <v>0</v>
      </c>
      <c r="K1464" s="19">
        <v>0</v>
      </c>
      <c r="L1464" s="19">
        <v>0</v>
      </c>
      <c r="M1464" s="19">
        <v>0</v>
      </c>
      <c r="N1464" s="19">
        <v>0</v>
      </c>
      <c r="O1464" s="19">
        <v>0</v>
      </c>
      <c r="P1464" s="19">
        <v>0</v>
      </c>
      <c r="Q1464" s="19">
        <v>0</v>
      </c>
      <c r="R1464" s="19">
        <v>0</v>
      </c>
      <c r="S1464" s="19">
        <v>0</v>
      </c>
      <c r="T1464" s="19">
        <v>0</v>
      </c>
      <c r="U1464" s="19">
        <v>0</v>
      </c>
      <c r="V1464" s="19">
        <v>0</v>
      </c>
      <c r="W1464" s="19">
        <v>0</v>
      </c>
      <c r="X1464" s="19">
        <v>0</v>
      </c>
      <c r="Y1464" s="19">
        <v>0</v>
      </c>
      <c r="Z1464" s="19">
        <v>0</v>
      </c>
      <c r="AA1464" s="19">
        <v>0</v>
      </c>
      <c r="AB1464" s="19">
        <v>0</v>
      </c>
      <c r="AC1464" s="19">
        <v>0</v>
      </c>
      <c r="AD1464" s="19">
        <v>0</v>
      </c>
      <c r="AE1464" s="19">
        <v>0</v>
      </c>
      <c r="AF1464" s="19">
        <v>0</v>
      </c>
      <c r="AG1464" s="19">
        <v>0</v>
      </c>
      <c r="AH1464" s="19">
        <v>0</v>
      </c>
      <c r="AI1464" s="19">
        <v>0</v>
      </c>
      <c r="AJ1464" s="19">
        <v>0</v>
      </c>
      <c r="AK1464" s="19">
        <v>0</v>
      </c>
      <c r="AL1464" s="19">
        <v>0</v>
      </c>
      <c r="AM1464" s="19">
        <v>0</v>
      </c>
      <c r="AN1464" s="19">
        <v>0</v>
      </c>
      <c r="AO1464" s="19">
        <v>0</v>
      </c>
      <c r="AP1464" s="19">
        <v>0</v>
      </c>
    </row>
    <row r="1465" spans="1:42" hidden="1">
      <c r="A1465" s="15" t="s">
        <v>1365</v>
      </c>
      <c r="B1465" s="16" t="s">
        <v>1340</v>
      </c>
      <c r="C1465" s="17" t="s">
        <v>212</v>
      </c>
      <c r="D1465" s="17" t="s">
        <v>224</v>
      </c>
      <c r="E1465" s="17" t="s">
        <v>1382</v>
      </c>
      <c r="F1465" s="18" t="s">
        <v>1399</v>
      </c>
      <c r="G1465" s="19">
        <v>0</v>
      </c>
      <c r="H1465" s="19">
        <v>0</v>
      </c>
      <c r="I1465" s="19">
        <v>0</v>
      </c>
      <c r="J1465" s="19">
        <v>0</v>
      </c>
      <c r="K1465" s="19">
        <v>0</v>
      </c>
      <c r="L1465" s="19">
        <v>0</v>
      </c>
      <c r="M1465" s="19">
        <v>0</v>
      </c>
      <c r="N1465" s="19">
        <v>0</v>
      </c>
      <c r="O1465" s="19">
        <v>0</v>
      </c>
      <c r="P1465" s="19">
        <v>0</v>
      </c>
      <c r="Q1465" s="19">
        <v>0</v>
      </c>
      <c r="R1465" s="19">
        <v>0</v>
      </c>
      <c r="S1465" s="19">
        <v>0</v>
      </c>
      <c r="T1465" s="19">
        <v>0</v>
      </c>
      <c r="U1465" s="19">
        <v>0</v>
      </c>
      <c r="V1465" s="19">
        <v>0</v>
      </c>
      <c r="W1465" s="19">
        <v>0</v>
      </c>
      <c r="X1465" s="19">
        <v>0</v>
      </c>
      <c r="Y1465" s="19">
        <v>0</v>
      </c>
      <c r="Z1465" s="19">
        <v>0</v>
      </c>
      <c r="AA1465" s="19">
        <v>0</v>
      </c>
      <c r="AB1465" s="19">
        <v>0</v>
      </c>
      <c r="AC1465" s="19">
        <v>0</v>
      </c>
      <c r="AD1465" s="19">
        <v>0</v>
      </c>
      <c r="AE1465" s="19">
        <v>0</v>
      </c>
      <c r="AF1465" s="19">
        <v>0</v>
      </c>
      <c r="AG1465" s="19">
        <v>0</v>
      </c>
      <c r="AH1465" s="19">
        <v>0</v>
      </c>
      <c r="AI1465" s="19">
        <v>0</v>
      </c>
      <c r="AJ1465" s="19">
        <v>0</v>
      </c>
      <c r="AK1465" s="19">
        <v>0</v>
      </c>
      <c r="AL1465" s="19">
        <v>0</v>
      </c>
      <c r="AM1465" s="19">
        <v>0</v>
      </c>
      <c r="AN1465" s="19">
        <v>0</v>
      </c>
      <c r="AO1465" s="19">
        <v>0</v>
      </c>
      <c r="AP1465" s="19">
        <v>0</v>
      </c>
    </row>
    <row r="1466" spans="1:42" hidden="1">
      <c r="A1466" s="15" t="s">
        <v>1365</v>
      </c>
      <c r="B1466" s="16" t="s">
        <v>1340</v>
      </c>
      <c r="C1466" s="17" t="s">
        <v>212</v>
      </c>
      <c r="D1466" s="17" t="s">
        <v>224</v>
      </c>
      <c r="E1466" s="17" t="s">
        <v>1382</v>
      </c>
      <c r="F1466" s="18" t="s">
        <v>1400</v>
      </c>
      <c r="G1466" s="19">
        <v>0</v>
      </c>
      <c r="H1466" s="19">
        <v>0</v>
      </c>
      <c r="I1466" s="19">
        <v>0</v>
      </c>
      <c r="J1466" s="19">
        <v>0</v>
      </c>
      <c r="K1466" s="19">
        <v>0</v>
      </c>
      <c r="L1466" s="19">
        <v>0</v>
      </c>
      <c r="M1466" s="19">
        <v>0</v>
      </c>
      <c r="N1466" s="19">
        <v>0</v>
      </c>
      <c r="O1466" s="19">
        <v>0</v>
      </c>
      <c r="P1466" s="19">
        <v>0</v>
      </c>
      <c r="Q1466" s="19">
        <v>0</v>
      </c>
      <c r="R1466" s="19">
        <v>0</v>
      </c>
      <c r="S1466" s="19">
        <v>0</v>
      </c>
      <c r="T1466" s="19">
        <v>0</v>
      </c>
      <c r="U1466" s="19">
        <v>0</v>
      </c>
      <c r="V1466" s="19">
        <v>0</v>
      </c>
      <c r="W1466" s="19">
        <v>0</v>
      </c>
      <c r="X1466" s="19">
        <v>0</v>
      </c>
      <c r="Y1466" s="19">
        <v>0</v>
      </c>
      <c r="Z1466" s="19">
        <v>0</v>
      </c>
      <c r="AA1466" s="19">
        <v>0</v>
      </c>
      <c r="AB1466" s="19">
        <v>0</v>
      </c>
      <c r="AC1466" s="19">
        <v>0</v>
      </c>
      <c r="AD1466" s="19">
        <v>0</v>
      </c>
      <c r="AE1466" s="19">
        <v>0</v>
      </c>
      <c r="AF1466" s="19">
        <v>0</v>
      </c>
      <c r="AG1466" s="19">
        <v>0</v>
      </c>
      <c r="AH1466" s="19">
        <v>0</v>
      </c>
      <c r="AI1466" s="19">
        <v>0</v>
      </c>
      <c r="AJ1466" s="19">
        <v>0</v>
      </c>
      <c r="AK1466" s="19">
        <v>0</v>
      </c>
      <c r="AL1466" s="19">
        <v>0</v>
      </c>
      <c r="AM1466" s="19">
        <v>0</v>
      </c>
      <c r="AN1466" s="19">
        <v>0</v>
      </c>
      <c r="AO1466" s="19">
        <v>0</v>
      </c>
      <c r="AP1466" s="19">
        <v>0</v>
      </c>
    </row>
    <row r="1467" spans="1:42" hidden="1">
      <c r="A1467" s="15" t="s">
        <v>1365</v>
      </c>
      <c r="B1467" s="16" t="s">
        <v>1340</v>
      </c>
      <c r="C1467" s="17" t="s">
        <v>212</v>
      </c>
      <c r="D1467" s="17" t="s">
        <v>224</v>
      </c>
      <c r="E1467" s="17" t="s">
        <v>1382</v>
      </c>
      <c r="F1467" s="18" t="s">
        <v>1401</v>
      </c>
      <c r="G1467" s="19">
        <v>0</v>
      </c>
      <c r="H1467" s="19">
        <v>0</v>
      </c>
      <c r="I1467" s="19">
        <v>0</v>
      </c>
      <c r="J1467" s="19">
        <v>0</v>
      </c>
      <c r="K1467" s="19">
        <v>0</v>
      </c>
      <c r="L1467" s="19">
        <v>0</v>
      </c>
      <c r="M1467" s="19">
        <v>0</v>
      </c>
      <c r="N1467" s="19">
        <v>0</v>
      </c>
      <c r="O1467" s="19">
        <v>0</v>
      </c>
      <c r="P1467" s="19">
        <v>0</v>
      </c>
      <c r="Q1467" s="19">
        <v>0</v>
      </c>
      <c r="R1467" s="19">
        <v>0</v>
      </c>
      <c r="S1467" s="19">
        <v>0</v>
      </c>
      <c r="T1467" s="19">
        <v>0</v>
      </c>
      <c r="U1467" s="19">
        <v>0</v>
      </c>
      <c r="V1467" s="19">
        <v>0</v>
      </c>
      <c r="W1467" s="19">
        <v>0</v>
      </c>
      <c r="X1467" s="19">
        <v>0</v>
      </c>
      <c r="Y1467" s="19">
        <v>0</v>
      </c>
      <c r="Z1467" s="19">
        <v>0</v>
      </c>
      <c r="AA1467" s="19">
        <v>0</v>
      </c>
      <c r="AB1467" s="19">
        <v>0</v>
      </c>
      <c r="AC1467" s="19">
        <v>0</v>
      </c>
      <c r="AD1467" s="19">
        <v>0</v>
      </c>
      <c r="AE1467" s="19">
        <v>0</v>
      </c>
      <c r="AF1467" s="19">
        <v>0</v>
      </c>
      <c r="AG1467" s="19">
        <v>0</v>
      </c>
      <c r="AH1467" s="19">
        <v>0</v>
      </c>
      <c r="AI1467" s="19">
        <v>0</v>
      </c>
      <c r="AJ1467" s="19">
        <v>0</v>
      </c>
      <c r="AK1467" s="19">
        <v>0</v>
      </c>
      <c r="AL1467" s="19">
        <v>0</v>
      </c>
      <c r="AM1467" s="19">
        <v>0</v>
      </c>
      <c r="AN1467" s="19">
        <v>0</v>
      </c>
      <c r="AO1467" s="19">
        <v>0</v>
      </c>
      <c r="AP1467" s="19">
        <v>0</v>
      </c>
    </row>
    <row r="1468" spans="1:42" hidden="1">
      <c r="A1468" s="15" t="s">
        <v>1365</v>
      </c>
      <c r="B1468" s="16" t="s">
        <v>1340</v>
      </c>
      <c r="C1468" s="17" t="s">
        <v>212</v>
      </c>
      <c r="D1468" s="17" t="s">
        <v>224</v>
      </c>
      <c r="E1468" s="17" t="s">
        <v>1382</v>
      </c>
      <c r="F1468" s="18" t="s">
        <v>1402</v>
      </c>
      <c r="G1468" s="19">
        <v>0</v>
      </c>
      <c r="H1468" s="19">
        <v>0</v>
      </c>
      <c r="I1468" s="19">
        <v>0</v>
      </c>
      <c r="J1468" s="19">
        <v>0</v>
      </c>
      <c r="K1468" s="19">
        <v>0</v>
      </c>
      <c r="L1468" s="19">
        <v>0</v>
      </c>
      <c r="M1468" s="19">
        <v>0</v>
      </c>
      <c r="N1468" s="19">
        <v>0</v>
      </c>
      <c r="O1468" s="19">
        <v>0</v>
      </c>
      <c r="P1468" s="19">
        <v>0</v>
      </c>
      <c r="Q1468" s="19">
        <v>0</v>
      </c>
      <c r="R1468" s="19">
        <v>0</v>
      </c>
      <c r="S1468" s="19">
        <v>0</v>
      </c>
      <c r="T1468" s="19">
        <v>0</v>
      </c>
      <c r="U1468" s="19">
        <v>0</v>
      </c>
      <c r="V1468" s="19">
        <v>0</v>
      </c>
      <c r="W1468" s="19">
        <v>0</v>
      </c>
      <c r="X1468" s="19">
        <v>0</v>
      </c>
      <c r="Y1468" s="19">
        <v>0</v>
      </c>
      <c r="Z1468" s="19">
        <v>0</v>
      </c>
      <c r="AA1468" s="19">
        <v>0</v>
      </c>
      <c r="AB1468" s="19">
        <v>0</v>
      </c>
      <c r="AC1468" s="19">
        <v>0</v>
      </c>
      <c r="AD1468" s="19">
        <v>0</v>
      </c>
      <c r="AE1468" s="19">
        <v>0</v>
      </c>
      <c r="AF1468" s="19">
        <v>0</v>
      </c>
      <c r="AG1468" s="19">
        <v>0</v>
      </c>
      <c r="AH1468" s="19">
        <v>0</v>
      </c>
      <c r="AI1468" s="19">
        <v>0</v>
      </c>
      <c r="AJ1468" s="19">
        <v>0</v>
      </c>
      <c r="AK1468" s="19">
        <v>0</v>
      </c>
      <c r="AL1468" s="19">
        <v>0</v>
      </c>
      <c r="AM1468" s="19">
        <v>0</v>
      </c>
      <c r="AN1468" s="19">
        <v>0</v>
      </c>
      <c r="AO1468" s="19">
        <v>0</v>
      </c>
      <c r="AP1468" s="19">
        <v>0</v>
      </c>
    </row>
    <row r="1469" spans="1:42" hidden="1">
      <c r="A1469" s="15" t="s">
        <v>1365</v>
      </c>
      <c r="B1469" s="16" t="s">
        <v>1340</v>
      </c>
      <c r="C1469" s="17" t="s">
        <v>212</v>
      </c>
      <c r="D1469" s="17" t="s">
        <v>224</v>
      </c>
      <c r="E1469" s="17" t="s">
        <v>1382</v>
      </c>
      <c r="F1469" s="18" t="s">
        <v>1403</v>
      </c>
      <c r="G1469" s="19">
        <v>0</v>
      </c>
      <c r="H1469" s="19">
        <v>0</v>
      </c>
      <c r="I1469" s="19">
        <v>0</v>
      </c>
      <c r="J1469" s="19">
        <v>0</v>
      </c>
      <c r="K1469" s="19">
        <v>0</v>
      </c>
      <c r="L1469" s="19">
        <v>0</v>
      </c>
      <c r="M1469" s="19">
        <v>0</v>
      </c>
      <c r="N1469" s="19">
        <v>0</v>
      </c>
      <c r="O1469" s="19">
        <v>0</v>
      </c>
      <c r="P1469" s="19">
        <v>0</v>
      </c>
      <c r="Q1469" s="19">
        <v>0</v>
      </c>
      <c r="R1469" s="19">
        <v>0</v>
      </c>
      <c r="S1469" s="19">
        <v>0</v>
      </c>
      <c r="T1469" s="19">
        <v>0</v>
      </c>
      <c r="U1469" s="19">
        <v>0</v>
      </c>
      <c r="V1469" s="19">
        <v>0</v>
      </c>
      <c r="W1469" s="19">
        <v>0</v>
      </c>
      <c r="X1469" s="19">
        <v>0</v>
      </c>
      <c r="Y1469" s="19">
        <v>0</v>
      </c>
      <c r="Z1469" s="19">
        <v>0</v>
      </c>
      <c r="AA1469" s="19">
        <v>0</v>
      </c>
      <c r="AB1469" s="19">
        <v>0</v>
      </c>
      <c r="AC1469" s="19">
        <v>0</v>
      </c>
      <c r="AD1469" s="19">
        <v>0</v>
      </c>
      <c r="AE1469" s="19">
        <v>0</v>
      </c>
      <c r="AF1469" s="19">
        <v>0</v>
      </c>
      <c r="AG1469" s="19">
        <v>0</v>
      </c>
      <c r="AH1469" s="19">
        <v>0</v>
      </c>
      <c r="AI1469" s="19">
        <v>0</v>
      </c>
      <c r="AJ1469" s="19">
        <v>0</v>
      </c>
      <c r="AK1469" s="19">
        <v>0</v>
      </c>
      <c r="AL1469" s="19">
        <v>0</v>
      </c>
      <c r="AM1469" s="19">
        <v>0</v>
      </c>
      <c r="AN1469" s="19">
        <v>0</v>
      </c>
      <c r="AO1469" s="19">
        <v>0</v>
      </c>
      <c r="AP1469" s="19">
        <v>0</v>
      </c>
    </row>
    <row r="1470" spans="1:42" hidden="1">
      <c r="A1470" s="15" t="s">
        <v>1365</v>
      </c>
      <c r="B1470" s="16" t="s">
        <v>1340</v>
      </c>
      <c r="C1470" s="17" t="s">
        <v>212</v>
      </c>
      <c r="D1470" s="17" t="s">
        <v>224</v>
      </c>
      <c r="E1470" s="17" t="s">
        <v>1404</v>
      </c>
      <c r="F1470" s="18" t="s">
        <v>1405</v>
      </c>
      <c r="G1470" s="19">
        <v>0</v>
      </c>
      <c r="H1470" s="19">
        <v>0</v>
      </c>
      <c r="I1470" s="19">
        <v>0</v>
      </c>
      <c r="J1470" s="19">
        <v>0</v>
      </c>
      <c r="K1470" s="19">
        <v>0</v>
      </c>
      <c r="L1470" s="19">
        <v>0</v>
      </c>
      <c r="M1470" s="19">
        <v>0</v>
      </c>
      <c r="N1470" s="19">
        <v>0</v>
      </c>
      <c r="O1470" s="19">
        <v>0</v>
      </c>
      <c r="P1470" s="19">
        <v>0</v>
      </c>
      <c r="Q1470" s="19">
        <v>0</v>
      </c>
      <c r="R1470" s="19">
        <v>0</v>
      </c>
      <c r="S1470" s="19">
        <v>0</v>
      </c>
      <c r="T1470" s="19">
        <v>0</v>
      </c>
      <c r="U1470" s="19">
        <v>0</v>
      </c>
      <c r="V1470" s="19">
        <v>0</v>
      </c>
      <c r="W1470" s="19">
        <v>0</v>
      </c>
      <c r="X1470" s="19">
        <v>0</v>
      </c>
      <c r="Y1470" s="19">
        <v>0</v>
      </c>
      <c r="Z1470" s="19">
        <v>0</v>
      </c>
      <c r="AA1470" s="19">
        <v>0</v>
      </c>
      <c r="AB1470" s="19">
        <v>0</v>
      </c>
      <c r="AC1470" s="19">
        <v>0</v>
      </c>
      <c r="AD1470" s="19">
        <v>0</v>
      </c>
      <c r="AE1470" s="19">
        <v>0</v>
      </c>
      <c r="AF1470" s="19">
        <v>0</v>
      </c>
      <c r="AG1470" s="19">
        <v>0</v>
      </c>
      <c r="AH1470" s="19">
        <v>0</v>
      </c>
      <c r="AI1470" s="19">
        <v>0</v>
      </c>
      <c r="AJ1470" s="19">
        <v>0</v>
      </c>
      <c r="AK1470" s="19">
        <v>0</v>
      </c>
      <c r="AL1470" s="19">
        <v>0</v>
      </c>
      <c r="AM1470" s="19">
        <v>0</v>
      </c>
      <c r="AN1470" s="19">
        <v>0</v>
      </c>
      <c r="AO1470" s="19">
        <v>0</v>
      </c>
      <c r="AP1470" s="19">
        <v>0</v>
      </c>
    </row>
    <row r="1471" spans="1:42" hidden="1">
      <c r="A1471" s="15" t="s">
        <v>1365</v>
      </c>
      <c r="B1471" s="16" t="s">
        <v>1340</v>
      </c>
      <c r="C1471" s="17" t="s">
        <v>212</v>
      </c>
      <c r="D1471" s="17" t="s">
        <v>224</v>
      </c>
      <c r="E1471" s="17" t="s">
        <v>1404</v>
      </c>
      <c r="F1471" s="18" t="s">
        <v>1406</v>
      </c>
      <c r="G1471" s="19">
        <v>0</v>
      </c>
      <c r="H1471" s="19">
        <v>0</v>
      </c>
      <c r="I1471" s="19">
        <v>0</v>
      </c>
      <c r="J1471" s="19">
        <v>0</v>
      </c>
      <c r="K1471" s="19">
        <v>0</v>
      </c>
      <c r="L1471" s="19">
        <v>0</v>
      </c>
      <c r="M1471" s="19">
        <v>0</v>
      </c>
      <c r="N1471" s="19">
        <v>0</v>
      </c>
      <c r="O1471" s="19">
        <v>0</v>
      </c>
      <c r="P1471" s="19">
        <v>0</v>
      </c>
      <c r="Q1471" s="19">
        <v>0</v>
      </c>
      <c r="R1471" s="19">
        <v>0</v>
      </c>
      <c r="S1471" s="19">
        <v>0</v>
      </c>
      <c r="T1471" s="19">
        <v>0</v>
      </c>
      <c r="U1471" s="19">
        <v>0</v>
      </c>
      <c r="V1471" s="19">
        <v>0</v>
      </c>
      <c r="W1471" s="19">
        <v>0</v>
      </c>
      <c r="X1471" s="19">
        <v>0</v>
      </c>
      <c r="Y1471" s="19">
        <v>0</v>
      </c>
      <c r="Z1471" s="19">
        <v>0</v>
      </c>
      <c r="AA1471" s="19">
        <v>0</v>
      </c>
      <c r="AB1471" s="19">
        <v>0</v>
      </c>
      <c r="AC1471" s="19">
        <v>0</v>
      </c>
      <c r="AD1471" s="19">
        <v>0</v>
      </c>
      <c r="AE1471" s="19">
        <v>0</v>
      </c>
      <c r="AF1471" s="19">
        <v>0</v>
      </c>
      <c r="AG1471" s="19">
        <v>0</v>
      </c>
      <c r="AH1471" s="19">
        <v>0</v>
      </c>
      <c r="AI1471" s="19">
        <v>0</v>
      </c>
      <c r="AJ1471" s="19">
        <v>0</v>
      </c>
      <c r="AK1471" s="19">
        <v>0</v>
      </c>
      <c r="AL1471" s="19">
        <v>0</v>
      </c>
      <c r="AM1471" s="19">
        <v>0</v>
      </c>
      <c r="AN1471" s="19">
        <v>0</v>
      </c>
      <c r="AO1471" s="19">
        <v>0</v>
      </c>
      <c r="AP1471" s="19">
        <v>0</v>
      </c>
    </row>
    <row r="1472" spans="1:42" hidden="1">
      <c r="A1472" s="15" t="s">
        <v>1365</v>
      </c>
      <c r="B1472" s="16" t="s">
        <v>1340</v>
      </c>
      <c r="C1472" s="17" t="s">
        <v>212</v>
      </c>
      <c r="D1472" s="17" t="s">
        <v>224</v>
      </c>
      <c r="E1472" s="17" t="s">
        <v>1404</v>
      </c>
      <c r="F1472" s="18" t="s">
        <v>1407</v>
      </c>
      <c r="G1472" s="19">
        <v>0</v>
      </c>
      <c r="H1472" s="19">
        <v>0</v>
      </c>
      <c r="I1472" s="19">
        <v>0</v>
      </c>
      <c r="J1472" s="19">
        <v>0</v>
      </c>
      <c r="K1472" s="19">
        <v>0</v>
      </c>
      <c r="L1472" s="19">
        <v>0</v>
      </c>
      <c r="M1472" s="19">
        <v>0</v>
      </c>
      <c r="N1472" s="19">
        <v>0</v>
      </c>
      <c r="O1472" s="19">
        <v>0</v>
      </c>
      <c r="P1472" s="19">
        <v>0</v>
      </c>
      <c r="Q1472" s="19">
        <v>0</v>
      </c>
      <c r="R1472" s="19">
        <v>0</v>
      </c>
      <c r="S1472" s="19">
        <v>0</v>
      </c>
      <c r="T1472" s="19">
        <v>0</v>
      </c>
      <c r="U1472" s="19">
        <v>0</v>
      </c>
      <c r="V1472" s="19">
        <v>0</v>
      </c>
      <c r="W1472" s="19">
        <v>0</v>
      </c>
      <c r="X1472" s="19">
        <v>0</v>
      </c>
      <c r="Y1472" s="19">
        <v>0</v>
      </c>
      <c r="Z1472" s="19">
        <v>0</v>
      </c>
      <c r="AA1472" s="19">
        <v>0</v>
      </c>
      <c r="AB1472" s="19">
        <v>0</v>
      </c>
      <c r="AC1472" s="19">
        <v>0</v>
      </c>
      <c r="AD1472" s="19">
        <v>0</v>
      </c>
      <c r="AE1472" s="19">
        <v>0</v>
      </c>
      <c r="AF1472" s="19">
        <v>0</v>
      </c>
      <c r="AG1472" s="19">
        <v>0</v>
      </c>
      <c r="AH1472" s="19">
        <v>0</v>
      </c>
      <c r="AI1472" s="19">
        <v>0</v>
      </c>
      <c r="AJ1472" s="19">
        <v>0</v>
      </c>
      <c r="AK1472" s="19">
        <v>0</v>
      </c>
      <c r="AL1472" s="19">
        <v>0</v>
      </c>
      <c r="AM1472" s="19">
        <v>0</v>
      </c>
      <c r="AN1472" s="19">
        <v>0</v>
      </c>
      <c r="AO1472" s="19">
        <v>0</v>
      </c>
      <c r="AP1472" s="19">
        <v>0</v>
      </c>
    </row>
    <row r="1473" spans="1:42" hidden="1">
      <c r="A1473" s="15" t="s">
        <v>1365</v>
      </c>
      <c r="B1473" s="16" t="s">
        <v>1340</v>
      </c>
      <c r="C1473" s="17" t="s">
        <v>212</v>
      </c>
      <c r="D1473" s="17" t="s">
        <v>224</v>
      </c>
      <c r="E1473" s="17" t="s">
        <v>1404</v>
      </c>
      <c r="F1473" s="18" t="s">
        <v>1408</v>
      </c>
      <c r="G1473" s="19">
        <v>0</v>
      </c>
      <c r="H1473" s="19">
        <v>0</v>
      </c>
      <c r="I1473" s="19">
        <v>0</v>
      </c>
      <c r="J1473" s="19">
        <v>0</v>
      </c>
      <c r="K1473" s="19">
        <v>0</v>
      </c>
      <c r="L1473" s="19">
        <v>0</v>
      </c>
      <c r="M1473" s="19">
        <v>0</v>
      </c>
      <c r="N1473" s="19">
        <v>0</v>
      </c>
      <c r="O1473" s="19">
        <v>0</v>
      </c>
      <c r="P1473" s="19">
        <v>0</v>
      </c>
      <c r="Q1473" s="19">
        <v>0</v>
      </c>
      <c r="R1473" s="19">
        <v>0</v>
      </c>
      <c r="S1473" s="19">
        <v>0</v>
      </c>
      <c r="T1473" s="19">
        <v>0</v>
      </c>
      <c r="U1473" s="19">
        <v>0</v>
      </c>
      <c r="V1473" s="19">
        <v>0</v>
      </c>
      <c r="W1473" s="19">
        <v>0</v>
      </c>
      <c r="X1473" s="19">
        <v>0</v>
      </c>
      <c r="Y1473" s="19">
        <v>0</v>
      </c>
      <c r="Z1473" s="19">
        <v>0</v>
      </c>
      <c r="AA1473" s="19">
        <v>0</v>
      </c>
      <c r="AB1473" s="19">
        <v>0</v>
      </c>
      <c r="AC1473" s="19">
        <v>0</v>
      </c>
      <c r="AD1473" s="19">
        <v>0</v>
      </c>
      <c r="AE1473" s="19">
        <v>0</v>
      </c>
      <c r="AF1473" s="19">
        <v>0</v>
      </c>
      <c r="AG1473" s="19">
        <v>0</v>
      </c>
      <c r="AH1473" s="19">
        <v>0</v>
      </c>
      <c r="AI1473" s="19">
        <v>0</v>
      </c>
      <c r="AJ1473" s="19">
        <v>0</v>
      </c>
      <c r="AK1473" s="19">
        <v>0</v>
      </c>
      <c r="AL1473" s="19">
        <v>0</v>
      </c>
      <c r="AM1473" s="19">
        <v>0</v>
      </c>
      <c r="AN1473" s="19">
        <v>0</v>
      </c>
      <c r="AO1473" s="19">
        <v>0</v>
      </c>
      <c r="AP1473" s="19">
        <v>0</v>
      </c>
    </row>
    <row r="1474" spans="1:42" hidden="1">
      <c r="A1474" s="15" t="s">
        <v>1365</v>
      </c>
      <c r="B1474" s="16" t="s">
        <v>1340</v>
      </c>
      <c r="C1474" s="17" t="s">
        <v>212</v>
      </c>
      <c r="D1474" s="17" t="s">
        <v>224</v>
      </c>
      <c r="E1474" s="17" t="s">
        <v>1404</v>
      </c>
      <c r="F1474" s="18" t="s">
        <v>1409</v>
      </c>
      <c r="G1474" s="19">
        <v>0</v>
      </c>
      <c r="H1474" s="19">
        <v>0</v>
      </c>
      <c r="I1474" s="19">
        <v>0</v>
      </c>
      <c r="J1474" s="19">
        <v>0</v>
      </c>
      <c r="K1474" s="19">
        <v>0</v>
      </c>
      <c r="L1474" s="19">
        <v>0</v>
      </c>
      <c r="M1474" s="19">
        <v>0</v>
      </c>
      <c r="N1474" s="19">
        <v>0</v>
      </c>
      <c r="O1474" s="19">
        <v>0</v>
      </c>
      <c r="P1474" s="19">
        <v>0</v>
      </c>
      <c r="Q1474" s="19">
        <v>0</v>
      </c>
      <c r="R1474" s="19">
        <v>0</v>
      </c>
      <c r="S1474" s="19">
        <v>0</v>
      </c>
      <c r="T1474" s="19">
        <v>0</v>
      </c>
      <c r="U1474" s="19">
        <v>0</v>
      </c>
      <c r="V1474" s="19">
        <v>0</v>
      </c>
      <c r="W1474" s="19">
        <v>0</v>
      </c>
      <c r="X1474" s="19">
        <v>0</v>
      </c>
      <c r="Y1474" s="19">
        <v>0</v>
      </c>
      <c r="Z1474" s="19">
        <v>0</v>
      </c>
      <c r="AA1474" s="19">
        <v>0</v>
      </c>
      <c r="AB1474" s="19">
        <v>0</v>
      </c>
      <c r="AC1474" s="19">
        <v>0</v>
      </c>
      <c r="AD1474" s="19">
        <v>0</v>
      </c>
      <c r="AE1474" s="19">
        <v>0</v>
      </c>
      <c r="AF1474" s="19">
        <v>0</v>
      </c>
      <c r="AG1474" s="19">
        <v>0</v>
      </c>
      <c r="AH1474" s="19">
        <v>0</v>
      </c>
      <c r="AI1474" s="19">
        <v>0</v>
      </c>
      <c r="AJ1474" s="19">
        <v>0</v>
      </c>
      <c r="AK1474" s="19">
        <v>0</v>
      </c>
      <c r="AL1474" s="19">
        <v>0</v>
      </c>
      <c r="AM1474" s="19">
        <v>0</v>
      </c>
      <c r="AN1474" s="19">
        <v>0</v>
      </c>
      <c r="AO1474" s="19">
        <v>0</v>
      </c>
      <c r="AP1474" s="19">
        <v>0</v>
      </c>
    </row>
    <row r="1475" spans="1:42" hidden="1">
      <c r="A1475" s="15" t="s">
        <v>1365</v>
      </c>
      <c r="B1475" s="16" t="s">
        <v>1340</v>
      </c>
      <c r="C1475" s="17" t="s">
        <v>212</v>
      </c>
      <c r="D1475" s="17" t="s">
        <v>224</v>
      </c>
      <c r="E1475" s="17" t="s">
        <v>1404</v>
      </c>
      <c r="F1475" s="18" t="s">
        <v>1410</v>
      </c>
      <c r="G1475" s="19">
        <v>0</v>
      </c>
      <c r="H1475" s="19">
        <v>0</v>
      </c>
      <c r="I1475" s="19">
        <v>0</v>
      </c>
      <c r="J1475" s="19">
        <v>0</v>
      </c>
      <c r="K1475" s="19">
        <v>0</v>
      </c>
      <c r="L1475" s="19">
        <v>0</v>
      </c>
      <c r="M1475" s="19">
        <v>0</v>
      </c>
      <c r="N1475" s="19">
        <v>0</v>
      </c>
      <c r="O1475" s="19">
        <v>0</v>
      </c>
      <c r="P1475" s="19">
        <v>0</v>
      </c>
      <c r="Q1475" s="19">
        <v>0</v>
      </c>
      <c r="R1475" s="19">
        <v>0</v>
      </c>
      <c r="S1475" s="19">
        <v>0</v>
      </c>
      <c r="T1475" s="19">
        <v>0</v>
      </c>
      <c r="U1475" s="19">
        <v>0</v>
      </c>
      <c r="V1475" s="19">
        <v>0</v>
      </c>
      <c r="W1475" s="19">
        <v>0</v>
      </c>
      <c r="X1475" s="19">
        <v>0</v>
      </c>
      <c r="Y1475" s="19">
        <v>0</v>
      </c>
      <c r="Z1475" s="19">
        <v>0</v>
      </c>
      <c r="AA1475" s="19">
        <v>0</v>
      </c>
      <c r="AB1475" s="19">
        <v>0</v>
      </c>
      <c r="AC1475" s="19">
        <v>0</v>
      </c>
      <c r="AD1475" s="19">
        <v>0</v>
      </c>
      <c r="AE1475" s="19">
        <v>0</v>
      </c>
      <c r="AF1475" s="19">
        <v>0</v>
      </c>
      <c r="AG1475" s="19">
        <v>0</v>
      </c>
      <c r="AH1475" s="19">
        <v>0</v>
      </c>
      <c r="AI1475" s="19">
        <v>0</v>
      </c>
      <c r="AJ1475" s="19">
        <v>0</v>
      </c>
      <c r="AK1475" s="19">
        <v>0</v>
      </c>
      <c r="AL1475" s="19">
        <v>0</v>
      </c>
      <c r="AM1475" s="19">
        <v>0</v>
      </c>
      <c r="AN1475" s="19">
        <v>0</v>
      </c>
      <c r="AO1475" s="19">
        <v>0</v>
      </c>
      <c r="AP1475" s="19">
        <v>0</v>
      </c>
    </row>
    <row r="1476" spans="1:42" hidden="1">
      <c r="A1476" s="15" t="s">
        <v>1365</v>
      </c>
      <c r="B1476" s="16" t="s">
        <v>1340</v>
      </c>
      <c r="C1476" s="17" t="s">
        <v>212</v>
      </c>
      <c r="D1476" s="17" t="s">
        <v>224</v>
      </c>
      <c r="E1476" s="17" t="s">
        <v>1404</v>
      </c>
      <c r="F1476" s="18" t="s">
        <v>1411</v>
      </c>
      <c r="G1476" s="19">
        <v>0</v>
      </c>
      <c r="H1476" s="19">
        <v>0</v>
      </c>
      <c r="I1476" s="19">
        <v>0</v>
      </c>
      <c r="J1476" s="19">
        <v>0</v>
      </c>
      <c r="K1476" s="19">
        <v>0</v>
      </c>
      <c r="L1476" s="19">
        <v>0</v>
      </c>
      <c r="M1476" s="19">
        <v>0</v>
      </c>
      <c r="N1476" s="19">
        <v>0</v>
      </c>
      <c r="O1476" s="19">
        <v>0</v>
      </c>
      <c r="P1476" s="19">
        <v>0</v>
      </c>
      <c r="Q1476" s="19">
        <v>0</v>
      </c>
      <c r="R1476" s="19">
        <v>0</v>
      </c>
      <c r="S1476" s="19">
        <v>0</v>
      </c>
      <c r="T1476" s="19">
        <v>0</v>
      </c>
      <c r="U1476" s="19">
        <v>0</v>
      </c>
      <c r="V1476" s="19">
        <v>0</v>
      </c>
      <c r="W1476" s="19">
        <v>0</v>
      </c>
      <c r="X1476" s="19">
        <v>0</v>
      </c>
      <c r="Y1476" s="19">
        <v>0</v>
      </c>
      <c r="Z1476" s="19">
        <v>0</v>
      </c>
      <c r="AA1476" s="19">
        <v>0</v>
      </c>
      <c r="AB1476" s="19">
        <v>0</v>
      </c>
      <c r="AC1476" s="19">
        <v>0</v>
      </c>
      <c r="AD1476" s="19">
        <v>0</v>
      </c>
      <c r="AE1476" s="19">
        <v>0</v>
      </c>
      <c r="AF1476" s="19">
        <v>0</v>
      </c>
      <c r="AG1476" s="19">
        <v>0</v>
      </c>
      <c r="AH1476" s="19">
        <v>0</v>
      </c>
      <c r="AI1476" s="19">
        <v>0</v>
      </c>
      <c r="AJ1476" s="19">
        <v>0</v>
      </c>
      <c r="AK1476" s="19">
        <v>0</v>
      </c>
      <c r="AL1476" s="19">
        <v>0</v>
      </c>
      <c r="AM1476" s="19">
        <v>0</v>
      </c>
      <c r="AN1476" s="19">
        <v>0</v>
      </c>
      <c r="AO1476" s="19">
        <v>0</v>
      </c>
      <c r="AP1476" s="19">
        <v>0</v>
      </c>
    </row>
    <row r="1477" spans="1:42" hidden="1">
      <c r="A1477" s="15" t="s">
        <v>1365</v>
      </c>
      <c r="B1477" s="16" t="s">
        <v>1340</v>
      </c>
      <c r="C1477" s="17" t="s">
        <v>212</v>
      </c>
      <c r="D1477" s="17" t="s">
        <v>224</v>
      </c>
      <c r="E1477" s="17" t="s">
        <v>1404</v>
      </c>
      <c r="F1477" s="18" t="s">
        <v>1412</v>
      </c>
      <c r="G1477" s="19">
        <v>0</v>
      </c>
      <c r="H1477" s="19">
        <v>0</v>
      </c>
      <c r="I1477" s="19">
        <v>0</v>
      </c>
      <c r="J1477" s="19">
        <v>0</v>
      </c>
      <c r="K1477" s="19">
        <v>0</v>
      </c>
      <c r="L1477" s="19">
        <v>0</v>
      </c>
      <c r="M1477" s="19">
        <v>0</v>
      </c>
      <c r="N1477" s="19">
        <v>0</v>
      </c>
      <c r="O1477" s="19">
        <v>0</v>
      </c>
      <c r="P1477" s="19">
        <v>0</v>
      </c>
      <c r="Q1477" s="19">
        <v>0</v>
      </c>
      <c r="R1477" s="19">
        <v>0</v>
      </c>
      <c r="S1477" s="19">
        <v>0</v>
      </c>
      <c r="T1477" s="19">
        <v>0</v>
      </c>
      <c r="U1477" s="19">
        <v>0</v>
      </c>
      <c r="V1477" s="19">
        <v>0</v>
      </c>
      <c r="W1477" s="19">
        <v>0</v>
      </c>
      <c r="X1477" s="19">
        <v>0</v>
      </c>
      <c r="Y1477" s="19">
        <v>0</v>
      </c>
      <c r="Z1477" s="19">
        <v>0</v>
      </c>
      <c r="AA1477" s="19">
        <v>0</v>
      </c>
      <c r="AB1477" s="19">
        <v>0</v>
      </c>
      <c r="AC1477" s="19">
        <v>0</v>
      </c>
      <c r="AD1477" s="19">
        <v>0</v>
      </c>
      <c r="AE1477" s="19">
        <v>0</v>
      </c>
      <c r="AF1477" s="19">
        <v>0</v>
      </c>
      <c r="AG1477" s="19">
        <v>0</v>
      </c>
      <c r="AH1477" s="19">
        <v>0</v>
      </c>
      <c r="AI1477" s="19">
        <v>0</v>
      </c>
      <c r="AJ1477" s="19">
        <v>0</v>
      </c>
      <c r="AK1477" s="19">
        <v>0</v>
      </c>
      <c r="AL1477" s="19">
        <v>0</v>
      </c>
      <c r="AM1477" s="19">
        <v>0</v>
      </c>
      <c r="AN1477" s="19">
        <v>0</v>
      </c>
      <c r="AO1477" s="19">
        <v>0</v>
      </c>
      <c r="AP1477" s="19">
        <v>0</v>
      </c>
    </row>
    <row r="1478" spans="1:42" hidden="1">
      <c r="A1478" s="15" t="s">
        <v>1365</v>
      </c>
      <c r="B1478" s="16" t="s">
        <v>1340</v>
      </c>
      <c r="C1478" s="17" t="s">
        <v>212</v>
      </c>
      <c r="D1478" s="17" t="s">
        <v>224</v>
      </c>
      <c r="E1478" s="17" t="s">
        <v>1404</v>
      </c>
      <c r="F1478" s="18" t="s">
        <v>1413</v>
      </c>
      <c r="G1478" s="19">
        <v>0</v>
      </c>
      <c r="H1478" s="19">
        <v>0</v>
      </c>
      <c r="I1478" s="19">
        <v>0</v>
      </c>
      <c r="J1478" s="19">
        <v>0</v>
      </c>
      <c r="K1478" s="19">
        <v>0</v>
      </c>
      <c r="L1478" s="19">
        <v>0</v>
      </c>
      <c r="M1478" s="19">
        <v>0</v>
      </c>
      <c r="N1478" s="19">
        <v>0</v>
      </c>
      <c r="O1478" s="19">
        <v>0</v>
      </c>
      <c r="P1478" s="19">
        <v>0</v>
      </c>
      <c r="Q1478" s="19">
        <v>0</v>
      </c>
      <c r="R1478" s="19">
        <v>0</v>
      </c>
      <c r="S1478" s="19">
        <v>0</v>
      </c>
      <c r="T1478" s="19">
        <v>0</v>
      </c>
      <c r="U1478" s="19">
        <v>0</v>
      </c>
      <c r="V1478" s="19">
        <v>0</v>
      </c>
      <c r="W1478" s="19">
        <v>0</v>
      </c>
      <c r="X1478" s="19">
        <v>0</v>
      </c>
      <c r="Y1478" s="19">
        <v>0</v>
      </c>
      <c r="Z1478" s="19">
        <v>0</v>
      </c>
      <c r="AA1478" s="19">
        <v>0</v>
      </c>
      <c r="AB1478" s="19">
        <v>0</v>
      </c>
      <c r="AC1478" s="19">
        <v>0</v>
      </c>
      <c r="AD1478" s="19">
        <v>0</v>
      </c>
      <c r="AE1478" s="19">
        <v>0</v>
      </c>
      <c r="AF1478" s="19">
        <v>0</v>
      </c>
      <c r="AG1478" s="19">
        <v>0</v>
      </c>
      <c r="AH1478" s="19">
        <v>0</v>
      </c>
      <c r="AI1478" s="19">
        <v>0</v>
      </c>
      <c r="AJ1478" s="19">
        <v>0</v>
      </c>
      <c r="AK1478" s="19">
        <v>0</v>
      </c>
      <c r="AL1478" s="19">
        <v>0</v>
      </c>
      <c r="AM1478" s="19">
        <v>0</v>
      </c>
      <c r="AN1478" s="19">
        <v>0</v>
      </c>
      <c r="AO1478" s="19">
        <v>0</v>
      </c>
      <c r="AP1478" s="19">
        <v>0</v>
      </c>
    </row>
    <row r="1479" spans="1:42" hidden="1">
      <c r="A1479" s="15" t="s">
        <v>1365</v>
      </c>
      <c r="B1479" s="16" t="s">
        <v>1340</v>
      </c>
      <c r="C1479" s="17" t="s">
        <v>212</v>
      </c>
      <c r="D1479" s="17" t="s">
        <v>224</v>
      </c>
      <c r="E1479" s="17" t="s">
        <v>1414</v>
      </c>
      <c r="F1479" s="18" t="s">
        <v>1415</v>
      </c>
      <c r="G1479" s="19">
        <v>0</v>
      </c>
      <c r="H1479" s="19">
        <v>0</v>
      </c>
      <c r="I1479" s="19">
        <v>0</v>
      </c>
      <c r="J1479" s="19">
        <v>0</v>
      </c>
      <c r="K1479" s="19">
        <v>0</v>
      </c>
      <c r="L1479" s="19">
        <v>0</v>
      </c>
      <c r="M1479" s="19">
        <v>0</v>
      </c>
      <c r="N1479" s="19">
        <v>0</v>
      </c>
      <c r="O1479" s="19">
        <v>0</v>
      </c>
      <c r="P1479" s="19">
        <v>0</v>
      </c>
      <c r="Q1479" s="19">
        <v>0</v>
      </c>
      <c r="R1479" s="19">
        <v>0</v>
      </c>
      <c r="S1479" s="19">
        <v>0</v>
      </c>
      <c r="T1479" s="19">
        <v>0</v>
      </c>
      <c r="U1479" s="19">
        <v>0</v>
      </c>
      <c r="V1479" s="19">
        <v>0</v>
      </c>
      <c r="W1479" s="19">
        <v>0</v>
      </c>
      <c r="X1479" s="19">
        <v>0</v>
      </c>
      <c r="Y1479" s="19">
        <v>0</v>
      </c>
      <c r="Z1479" s="19">
        <v>0</v>
      </c>
      <c r="AA1479" s="19">
        <v>0</v>
      </c>
      <c r="AB1479" s="19">
        <v>0</v>
      </c>
      <c r="AC1479" s="19">
        <v>0</v>
      </c>
      <c r="AD1479" s="19">
        <v>0</v>
      </c>
      <c r="AE1479" s="19">
        <v>0</v>
      </c>
      <c r="AF1479" s="19">
        <v>0</v>
      </c>
      <c r="AG1479" s="19">
        <v>0</v>
      </c>
      <c r="AH1479" s="19">
        <v>0</v>
      </c>
      <c r="AI1479" s="19">
        <v>0</v>
      </c>
      <c r="AJ1479" s="19">
        <v>0</v>
      </c>
      <c r="AK1479" s="19">
        <v>0</v>
      </c>
      <c r="AL1479" s="19">
        <v>0</v>
      </c>
      <c r="AM1479" s="19">
        <v>0</v>
      </c>
      <c r="AN1479" s="19">
        <v>0</v>
      </c>
      <c r="AO1479" s="19">
        <v>0</v>
      </c>
      <c r="AP1479" s="19">
        <v>0</v>
      </c>
    </row>
    <row r="1480" spans="1:42" hidden="1">
      <c r="A1480" s="15" t="s">
        <v>1365</v>
      </c>
      <c r="B1480" s="16" t="s">
        <v>1340</v>
      </c>
      <c r="C1480" s="17" t="s">
        <v>212</v>
      </c>
      <c r="D1480" s="17" t="s">
        <v>224</v>
      </c>
      <c r="E1480" s="17" t="s">
        <v>1414</v>
      </c>
      <c r="F1480" s="18" t="s">
        <v>1416</v>
      </c>
      <c r="G1480" s="19">
        <v>0</v>
      </c>
      <c r="H1480" s="19">
        <v>0</v>
      </c>
      <c r="I1480" s="19">
        <v>0</v>
      </c>
      <c r="J1480" s="19">
        <v>0</v>
      </c>
      <c r="K1480" s="19">
        <v>0</v>
      </c>
      <c r="L1480" s="19">
        <v>0</v>
      </c>
      <c r="M1480" s="19">
        <v>0</v>
      </c>
      <c r="N1480" s="19">
        <v>0</v>
      </c>
      <c r="O1480" s="19">
        <v>0</v>
      </c>
      <c r="P1480" s="19">
        <v>0</v>
      </c>
      <c r="Q1480" s="19">
        <v>0</v>
      </c>
      <c r="R1480" s="19">
        <v>0</v>
      </c>
      <c r="S1480" s="19">
        <v>0</v>
      </c>
      <c r="T1480" s="19">
        <v>0</v>
      </c>
      <c r="U1480" s="19">
        <v>0</v>
      </c>
      <c r="V1480" s="19">
        <v>0</v>
      </c>
      <c r="W1480" s="19">
        <v>0</v>
      </c>
      <c r="X1480" s="19">
        <v>0</v>
      </c>
      <c r="Y1480" s="19">
        <v>0</v>
      </c>
      <c r="Z1480" s="19">
        <v>0</v>
      </c>
      <c r="AA1480" s="19">
        <v>0</v>
      </c>
      <c r="AB1480" s="19">
        <v>0</v>
      </c>
      <c r="AC1480" s="19">
        <v>0</v>
      </c>
      <c r="AD1480" s="19">
        <v>0</v>
      </c>
      <c r="AE1480" s="19">
        <v>0</v>
      </c>
      <c r="AF1480" s="19">
        <v>0</v>
      </c>
      <c r="AG1480" s="19">
        <v>0</v>
      </c>
      <c r="AH1480" s="19">
        <v>0</v>
      </c>
      <c r="AI1480" s="19">
        <v>0</v>
      </c>
      <c r="AJ1480" s="19">
        <v>0</v>
      </c>
      <c r="AK1480" s="19">
        <v>0</v>
      </c>
      <c r="AL1480" s="19">
        <v>0</v>
      </c>
      <c r="AM1480" s="19">
        <v>0</v>
      </c>
      <c r="AN1480" s="19">
        <v>0</v>
      </c>
      <c r="AO1480" s="19">
        <v>0</v>
      </c>
      <c r="AP1480" s="19">
        <v>0</v>
      </c>
    </row>
    <row r="1481" spans="1:42" hidden="1">
      <c r="A1481" s="15" t="s">
        <v>1365</v>
      </c>
      <c r="B1481" s="16" t="s">
        <v>1340</v>
      </c>
      <c r="C1481" s="17" t="s">
        <v>212</v>
      </c>
      <c r="D1481" s="17" t="s">
        <v>224</v>
      </c>
      <c r="E1481" s="17" t="s">
        <v>1414</v>
      </c>
      <c r="F1481" s="18" t="s">
        <v>1417</v>
      </c>
      <c r="G1481" s="19">
        <v>0</v>
      </c>
      <c r="H1481" s="19">
        <v>0</v>
      </c>
      <c r="I1481" s="19">
        <v>0</v>
      </c>
      <c r="J1481" s="19">
        <v>0</v>
      </c>
      <c r="K1481" s="19">
        <v>0</v>
      </c>
      <c r="L1481" s="19">
        <v>0</v>
      </c>
      <c r="M1481" s="19">
        <v>0</v>
      </c>
      <c r="N1481" s="19">
        <v>0</v>
      </c>
      <c r="O1481" s="19">
        <v>0</v>
      </c>
      <c r="P1481" s="19">
        <v>0</v>
      </c>
      <c r="Q1481" s="19">
        <v>0</v>
      </c>
      <c r="R1481" s="19">
        <v>0</v>
      </c>
      <c r="S1481" s="19">
        <v>0</v>
      </c>
      <c r="T1481" s="19">
        <v>0</v>
      </c>
      <c r="U1481" s="19">
        <v>0</v>
      </c>
      <c r="V1481" s="19">
        <v>0</v>
      </c>
      <c r="W1481" s="19">
        <v>0</v>
      </c>
      <c r="X1481" s="19">
        <v>0</v>
      </c>
      <c r="Y1481" s="19">
        <v>0</v>
      </c>
      <c r="Z1481" s="19">
        <v>0</v>
      </c>
      <c r="AA1481" s="19">
        <v>0</v>
      </c>
      <c r="AB1481" s="19">
        <v>0</v>
      </c>
      <c r="AC1481" s="19">
        <v>0</v>
      </c>
      <c r="AD1481" s="19">
        <v>0</v>
      </c>
      <c r="AE1481" s="19">
        <v>0</v>
      </c>
      <c r="AF1481" s="19">
        <v>0</v>
      </c>
      <c r="AG1481" s="19">
        <v>0</v>
      </c>
      <c r="AH1481" s="19">
        <v>0</v>
      </c>
      <c r="AI1481" s="19">
        <v>0</v>
      </c>
      <c r="AJ1481" s="19">
        <v>0</v>
      </c>
      <c r="AK1481" s="19">
        <v>0</v>
      </c>
      <c r="AL1481" s="19">
        <v>0</v>
      </c>
      <c r="AM1481" s="19">
        <v>0</v>
      </c>
      <c r="AN1481" s="19">
        <v>0</v>
      </c>
      <c r="AO1481" s="19">
        <v>0</v>
      </c>
      <c r="AP1481" s="19">
        <v>0</v>
      </c>
    </row>
    <row r="1482" spans="1:42" hidden="1">
      <c r="A1482" s="15" t="s">
        <v>1365</v>
      </c>
      <c r="B1482" s="16" t="s">
        <v>1340</v>
      </c>
      <c r="C1482" s="17" t="s">
        <v>212</v>
      </c>
      <c r="D1482" s="17" t="s">
        <v>224</v>
      </c>
      <c r="E1482" s="17" t="s">
        <v>1414</v>
      </c>
      <c r="F1482" s="18" t="s">
        <v>1418</v>
      </c>
      <c r="G1482" s="19">
        <v>0</v>
      </c>
      <c r="H1482" s="19">
        <v>0</v>
      </c>
      <c r="I1482" s="19">
        <v>0</v>
      </c>
      <c r="J1482" s="19">
        <v>0</v>
      </c>
      <c r="K1482" s="19">
        <v>0</v>
      </c>
      <c r="L1482" s="19">
        <v>0</v>
      </c>
      <c r="M1482" s="19">
        <v>0</v>
      </c>
      <c r="N1482" s="19">
        <v>0</v>
      </c>
      <c r="O1482" s="19">
        <v>0</v>
      </c>
      <c r="P1482" s="19">
        <v>0</v>
      </c>
      <c r="Q1482" s="19">
        <v>0</v>
      </c>
      <c r="R1482" s="19">
        <v>0</v>
      </c>
      <c r="S1482" s="19">
        <v>0</v>
      </c>
      <c r="T1482" s="19">
        <v>0</v>
      </c>
      <c r="U1482" s="19">
        <v>0</v>
      </c>
      <c r="V1482" s="19">
        <v>0</v>
      </c>
      <c r="W1482" s="19">
        <v>0</v>
      </c>
      <c r="X1482" s="19">
        <v>0</v>
      </c>
      <c r="Y1482" s="19">
        <v>0</v>
      </c>
      <c r="Z1482" s="19">
        <v>0</v>
      </c>
      <c r="AA1482" s="19">
        <v>0</v>
      </c>
      <c r="AB1482" s="19">
        <v>0</v>
      </c>
      <c r="AC1482" s="19">
        <v>0</v>
      </c>
      <c r="AD1482" s="19">
        <v>0</v>
      </c>
      <c r="AE1482" s="19">
        <v>0</v>
      </c>
      <c r="AF1482" s="19">
        <v>0</v>
      </c>
      <c r="AG1482" s="19">
        <v>0</v>
      </c>
      <c r="AH1482" s="19">
        <v>0</v>
      </c>
      <c r="AI1482" s="19">
        <v>0</v>
      </c>
      <c r="AJ1482" s="19">
        <v>0</v>
      </c>
      <c r="AK1482" s="19">
        <v>0</v>
      </c>
      <c r="AL1482" s="19">
        <v>0</v>
      </c>
      <c r="AM1482" s="19">
        <v>0</v>
      </c>
      <c r="AN1482" s="19">
        <v>0</v>
      </c>
      <c r="AO1482" s="19">
        <v>0</v>
      </c>
      <c r="AP1482" s="19">
        <v>0</v>
      </c>
    </row>
    <row r="1483" spans="1:42" hidden="1">
      <c r="A1483" s="15" t="s">
        <v>1365</v>
      </c>
      <c r="B1483" s="16" t="s">
        <v>1340</v>
      </c>
      <c r="C1483" s="17" t="s">
        <v>212</v>
      </c>
      <c r="D1483" s="17" t="s">
        <v>224</v>
      </c>
      <c r="E1483" s="17" t="s">
        <v>1414</v>
      </c>
      <c r="F1483" s="18" t="s">
        <v>1419</v>
      </c>
      <c r="G1483" s="19">
        <v>0</v>
      </c>
      <c r="H1483" s="19">
        <v>0</v>
      </c>
      <c r="I1483" s="19">
        <v>0</v>
      </c>
      <c r="J1483" s="19">
        <v>0</v>
      </c>
      <c r="K1483" s="19">
        <v>0</v>
      </c>
      <c r="L1483" s="19">
        <v>0</v>
      </c>
      <c r="M1483" s="19">
        <v>0</v>
      </c>
      <c r="N1483" s="19">
        <v>0</v>
      </c>
      <c r="O1483" s="19">
        <v>0</v>
      </c>
      <c r="P1483" s="19">
        <v>0</v>
      </c>
      <c r="Q1483" s="19">
        <v>0</v>
      </c>
      <c r="R1483" s="19">
        <v>0</v>
      </c>
      <c r="S1483" s="19">
        <v>0</v>
      </c>
      <c r="T1483" s="19">
        <v>0</v>
      </c>
      <c r="U1483" s="19">
        <v>0</v>
      </c>
      <c r="V1483" s="19">
        <v>0</v>
      </c>
      <c r="W1483" s="19">
        <v>0</v>
      </c>
      <c r="X1483" s="19">
        <v>0</v>
      </c>
      <c r="Y1483" s="19">
        <v>0</v>
      </c>
      <c r="Z1483" s="19">
        <v>0</v>
      </c>
      <c r="AA1483" s="19">
        <v>0</v>
      </c>
      <c r="AB1483" s="19">
        <v>0</v>
      </c>
      <c r="AC1483" s="19">
        <v>0</v>
      </c>
      <c r="AD1483" s="19">
        <v>0</v>
      </c>
      <c r="AE1483" s="19">
        <v>0</v>
      </c>
      <c r="AF1483" s="19">
        <v>0</v>
      </c>
      <c r="AG1483" s="19">
        <v>0</v>
      </c>
      <c r="AH1483" s="19">
        <v>0</v>
      </c>
      <c r="AI1483" s="19">
        <v>0</v>
      </c>
      <c r="AJ1483" s="19">
        <v>0</v>
      </c>
      <c r="AK1483" s="19">
        <v>0</v>
      </c>
      <c r="AL1483" s="19">
        <v>0</v>
      </c>
      <c r="AM1483" s="19">
        <v>0</v>
      </c>
      <c r="AN1483" s="19">
        <v>0</v>
      </c>
      <c r="AO1483" s="19">
        <v>0</v>
      </c>
      <c r="AP1483" s="19">
        <v>0</v>
      </c>
    </row>
    <row r="1484" spans="1:42" hidden="1">
      <c r="A1484" s="15" t="s">
        <v>1365</v>
      </c>
      <c r="B1484" s="16" t="s">
        <v>1340</v>
      </c>
      <c r="C1484" s="17" t="s">
        <v>212</v>
      </c>
      <c r="D1484" s="17" t="s">
        <v>224</v>
      </c>
      <c r="E1484" s="17" t="s">
        <v>1414</v>
      </c>
      <c r="F1484" s="18" t="s">
        <v>1420</v>
      </c>
      <c r="G1484" s="19">
        <v>0</v>
      </c>
      <c r="H1484" s="19">
        <v>0</v>
      </c>
      <c r="I1484" s="19">
        <v>0</v>
      </c>
      <c r="J1484" s="19">
        <v>0</v>
      </c>
      <c r="K1484" s="19">
        <v>0</v>
      </c>
      <c r="L1484" s="19">
        <v>0</v>
      </c>
      <c r="M1484" s="19">
        <v>0</v>
      </c>
      <c r="N1484" s="19">
        <v>0</v>
      </c>
      <c r="O1484" s="19">
        <v>0</v>
      </c>
      <c r="P1484" s="19">
        <v>0</v>
      </c>
      <c r="Q1484" s="19">
        <v>0</v>
      </c>
      <c r="R1484" s="19">
        <v>0</v>
      </c>
      <c r="S1484" s="19">
        <v>0</v>
      </c>
      <c r="T1484" s="19">
        <v>0</v>
      </c>
      <c r="U1484" s="19">
        <v>0</v>
      </c>
      <c r="V1484" s="19">
        <v>0</v>
      </c>
      <c r="W1484" s="19">
        <v>0</v>
      </c>
      <c r="X1484" s="19">
        <v>0</v>
      </c>
      <c r="Y1484" s="19">
        <v>0</v>
      </c>
      <c r="Z1484" s="19">
        <v>0</v>
      </c>
      <c r="AA1484" s="19">
        <v>0</v>
      </c>
      <c r="AB1484" s="19">
        <v>0</v>
      </c>
      <c r="AC1484" s="19">
        <v>0</v>
      </c>
      <c r="AD1484" s="19">
        <v>0</v>
      </c>
      <c r="AE1484" s="19">
        <v>0</v>
      </c>
      <c r="AF1484" s="19">
        <v>0</v>
      </c>
      <c r="AG1484" s="19">
        <v>0</v>
      </c>
      <c r="AH1484" s="19">
        <v>0</v>
      </c>
      <c r="AI1484" s="19">
        <v>0</v>
      </c>
      <c r="AJ1484" s="19">
        <v>0</v>
      </c>
      <c r="AK1484" s="19">
        <v>0</v>
      </c>
      <c r="AL1484" s="19">
        <v>0</v>
      </c>
      <c r="AM1484" s="19">
        <v>0</v>
      </c>
      <c r="AN1484" s="19">
        <v>0</v>
      </c>
      <c r="AO1484" s="19">
        <v>0</v>
      </c>
      <c r="AP1484" s="19">
        <v>0</v>
      </c>
    </row>
    <row r="1485" spans="1:42" hidden="1">
      <c r="A1485" s="15" t="s">
        <v>1365</v>
      </c>
      <c r="B1485" s="16" t="s">
        <v>1340</v>
      </c>
      <c r="C1485" s="17" t="s">
        <v>212</v>
      </c>
      <c r="D1485" s="17" t="s">
        <v>224</v>
      </c>
      <c r="E1485" s="17" t="s">
        <v>1414</v>
      </c>
      <c r="F1485" s="18" t="s">
        <v>1421</v>
      </c>
      <c r="G1485" s="19">
        <v>0</v>
      </c>
      <c r="H1485" s="19">
        <v>0</v>
      </c>
      <c r="I1485" s="19">
        <v>0</v>
      </c>
      <c r="J1485" s="19">
        <v>0</v>
      </c>
      <c r="K1485" s="19">
        <v>0</v>
      </c>
      <c r="L1485" s="19">
        <v>0</v>
      </c>
      <c r="M1485" s="19">
        <v>0</v>
      </c>
      <c r="N1485" s="19">
        <v>0</v>
      </c>
      <c r="O1485" s="19">
        <v>0</v>
      </c>
      <c r="P1485" s="19">
        <v>0</v>
      </c>
      <c r="Q1485" s="19">
        <v>0</v>
      </c>
      <c r="R1485" s="19">
        <v>0</v>
      </c>
      <c r="S1485" s="19">
        <v>0</v>
      </c>
      <c r="T1485" s="19">
        <v>0</v>
      </c>
      <c r="U1485" s="19">
        <v>0</v>
      </c>
      <c r="V1485" s="19">
        <v>0</v>
      </c>
      <c r="W1485" s="19">
        <v>0</v>
      </c>
      <c r="X1485" s="19">
        <v>0</v>
      </c>
      <c r="Y1485" s="19">
        <v>0</v>
      </c>
      <c r="Z1485" s="19">
        <v>0</v>
      </c>
      <c r="AA1485" s="19">
        <v>0</v>
      </c>
      <c r="AB1485" s="19">
        <v>0</v>
      </c>
      <c r="AC1485" s="19">
        <v>0</v>
      </c>
      <c r="AD1485" s="19">
        <v>0</v>
      </c>
      <c r="AE1485" s="19">
        <v>0</v>
      </c>
      <c r="AF1485" s="19">
        <v>0</v>
      </c>
      <c r="AG1485" s="19">
        <v>0</v>
      </c>
      <c r="AH1485" s="19">
        <v>0</v>
      </c>
      <c r="AI1485" s="19">
        <v>0</v>
      </c>
      <c r="AJ1485" s="19">
        <v>0</v>
      </c>
      <c r="AK1485" s="19">
        <v>0</v>
      </c>
      <c r="AL1485" s="19">
        <v>0</v>
      </c>
      <c r="AM1485" s="19">
        <v>0</v>
      </c>
      <c r="AN1485" s="19">
        <v>0</v>
      </c>
      <c r="AO1485" s="19">
        <v>0</v>
      </c>
      <c r="AP1485" s="19">
        <v>0</v>
      </c>
    </row>
    <row r="1486" spans="1:42" hidden="1">
      <c r="A1486" s="15" t="s">
        <v>1365</v>
      </c>
      <c r="B1486" s="16" t="s">
        <v>1340</v>
      </c>
      <c r="C1486" s="17" t="s">
        <v>212</v>
      </c>
      <c r="D1486" s="17" t="s">
        <v>224</v>
      </c>
      <c r="E1486" s="17" t="s">
        <v>1414</v>
      </c>
      <c r="F1486" s="18" t="s">
        <v>1422</v>
      </c>
      <c r="G1486" s="19">
        <v>0</v>
      </c>
      <c r="H1486" s="19">
        <v>0</v>
      </c>
      <c r="I1486" s="19">
        <v>0</v>
      </c>
      <c r="J1486" s="19">
        <v>0</v>
      </c>
      <c r="K1486" s="19">
        <v>0</v>
      </c>
      <c r="L1486" s="19">
        <v>0</v>
      </c>
      <c r="M1486" s="19">
        <v>0</v>
      </c>
      <c r="N1486" s="19">
        <v>0</v>
      </c>
      <c r="O1486" s="19">
        <v>0</v>
      </c>
      <c r="P1486" s="19">
        <v>0</v>
      </c>
      <c r="Q1486" s="19">
        <v>0</v>
      </c>
      <c r="R1486" s="19">
        <v>0</v>
      </c>
      <c r="S1486" s="19">
        <v>0</v>
      </c>
      <c r="T1486" s="19">
        <v>0</v>
      </c>
      <c r="U1486" s="19">
        <v>0</v>
      </c>
      <c r="V1486" s="19">
        <v>0</v>
      </c>
      <c r="W1486" s="19">
        <v>0</v>
      </c>
      <c r="X1486" s="19">
        <v>0</v>
      </c>
      <c r="Y1486" s="19">
        <v>0</v>
      </c>
      <c r="Z1486" s="19">
        <v>0</v>
      </c>
      <c r="AA1486" s="19">
        <v>0</v>
      </c>
      <c r="AB1486" s="19">
        <v>0</v>
      </c>
      <c r="AC1486" s="19">
        <v>0</v>
      </c>
      <c r="AD1486" s="19">
        <v>0</v>
      </c>
      <c r="AE1486" s="19">
        <v>0</v>
      </c>
      <c r="AF1486" s="19">
        <v>0</v>
      </c>
      <c r="AG1486" s="19">
        <v>0</v>
      </c>
      <c r="AH1486" s="19">
        <v>0</v>
      </c>
      <c r="AI1486" s="19">
        <v>0</v>
      </c>
      <c r="AJ1486" s="19">
        <v>0</v>
      </c>
      <c r="AK1486" s="19">
        <v>0</v>
      </c>
      <c r="AL1486" s="19">
        <v>0</v>
      </c>
      <c r="AM1486" s="19">
        <v>0</v>
      </c>
      <c r="AN1486" s="19">
        <v>0</v>
      </c>
      <c r="AO1486" s="19">
        <v>0</v>
      </c>
      <c r="AP1486" s="19">
        <v>0</v>
      </c>
    </row>
    <row r="1487" spans="1:42" hidden="1">
      <c r="A1487" s="15" t="s">
        <v>1365</v>
      </c>
      <c r="B1487" s="16" t="s">
        <v>1340</v>
      </c>
      <c r="C1487" s="17" t="s">
        <v>212</v>
      </c>
      <c r="D1487" s="17" t="s">
        <v>224</v>
      </c>
      <c r="E1487" s="17" t="s">
        <v>1414</v>
      </c>
      <c r="F1487" s="18" t="s">
        <v>1423</v>
      </c>
      <c r="G1487" s="19">
        <v>0</v>
      </c>
      <c r="H1487" s="19">
        <v>0</v>
      </c>
      <c r="I1487" s="19">
        <v>0</v>
      </c>
      <c r="J1487" s="19">
        <v>0</v>
      </c>
      <c r="K1487" s="19">
        <v>0</v>
      </c>
      <c r="L1487" s="19">
        <v>0</v>
      </c>
      <c r="M1487" s="19">
        <v>0</v>
      </c>
      <c r="N1487" s="19">
        <v>0</v>
      </c>
      <c r="O1487" s="19">
        <v>0</v>
      </c>
      <c r="P1487" s="19">
        <v>0</v>
      </c>
      <c r="Q1487" s="19">
        <v>0</v>
      </c>
      <c r="R1487" s="19">
        <v>0</v>
      </c>
      <c r="S1487" s="19">
        <v>0</v>
      </c>
      <c r="T1487" s="19">
        <v>0</v>
      </c>
      <c r="U1487" s="19">
        <v>0</v>
      </c>
      <c r="V1487" s="19">
        <v>0</v>
      </c>
      <c r="W1487" s="19">
        <v>0</v>
      </c>
      <c r="X1487" s="19">
        <v>0</v>
      </c>
      <c r="Y1487" s="19">
        <v>0</v>
      </c>
      <c r="Z1487" s="19">
        <v>0</v>
      </c>
      <c r="AA1487" s="19">
        <v>0</v>
      </c>
      <c r="AB1487" s="19">
        <v>0</v>
      </c>
      <c r="AC1487" s="19">
        <v>0</v>
      </c>
      <c r="AD1487" s="19">
        <v>0</v>
      </c>
      <c r="AE1487" s="19">
        <v>0</v>
      </c>
      <c r="AF1487" s="19">
        <v>0</v>
      </c>
      <c r="AG1487" s="19">
        <v>0</v>
      </c>
      <c r="AH1487" s="19">
        <v>0</v>
      </c>
      <c r="AI1487" s="19">
        <v>0</v>
      </c>
      <c r="AJ1487" s="19">
        <v>0</v>
      </c>
      <c r="AK1487" s="19">
        <v>0</v>
      </c>
      <c r="AL1487" s="19">
        <v>0</v>
      </c>
      <c r="AM1487" s="19">
        <v>0</v>
      </c>
      <c r="AN1487" s="19">
        <v>0</v>
      </c>
      <c r="AO1487" s="19">
        <v>0</v>
      </c>
      <c r="AP1487" s="19">
        <v>0</v>
      </c>
    </row>
    <row r="1488" spans="1:42" hidden="1">
      <c r="A1488" s="15" t="s">
        <v>1365</v>
      </c>
      <c r="B1488" s="16" t="s">
        <v>1340</v>
      </c>
      <c r="C1488" s="17" t="s">
        <v>212</v>
      </c>
      <c r="D1488" s="17" t="s">
        <v>224</v>
      </c>
      <c r="E1488" s="17" t="s">
        <v>1414</v>
      </c>
      <c r="F1488" s="18" t="s">
        <v>1424</v>
      </c>
      <c r="G1488" s="19">
        <v>0</v>
      </c>
      <c r="H1488" s="19">
        <v>0</v>
      </c>
      <c r="I1488" s="19">
        <v>0</v>
      </c>
      <c r="J1488" s="19">
        <v>0</v>
      </c>
      <c r="K1488" s="19">
        <v>0</v>
      </c>
      <c r="L1488" s="19">
        <v>0</v>
      </c>
      <c r="M1488" s="19">
        <v>0</v>
      </c>
      <c r="N1488" s="19">
        <v>0</v>
      </c>
      <c r="O1488" s="19">
        <v>0</v>
      </c>
      <c r="P1488" s="19">
        <v>0</v>
      </c>
      <c r="Q1488" s="19">
        <v>0</v>
      </c>
      <c r="R1488" s="19">
        <v>0</v>
      </c>
      <c r="S1488" s="19">
        <v>0</v>
      </c>
      <c r="T1488" s="19">
        <v>0</v>
      </c>
      <c r="U1488" s="19">
        <v>0</v>
      </c>
      <c r="V1488" s="19">
        <v>0</v>
      </c>
      <c r="W1488" s="19">
        <v>0</v>
      </c>
      <c r="X1488" s="19">
        <v>0</v>
      </c>
      <c r="Y1488" s="19">
        <v>0</v>
      </c>
      <c r="Z1488" s="19">
        <v>0</v>
      </c>
      <c r="AA1488" s="19">
        <v>0</v>
      </c>
      <c r="AB1488" s="19">
        <v>0</v>
      </c>
      <c r="AC1488" s="19">
        <v>0</v>
      </c>
      <c r="AD1488" s="19">
        <v>0</v>
      </c>
      <c r="AE1488" s="19">
        <v>0</v>
      </c>
      <c r="AF1488" s="19">
        <v>0</v>
      </c>
      <c r="AG1488" s="19">
        <v>0</v>
      </c>
      <c r="AH1488" s="19">
        <v>0</v>
      </c>
      <c r="AI1488" s="19">
        <v>0</v>
      </c>
      <c r="AJ1488" s="19">
        <v>0</v>
      </c>
      <c r="AK1488" s="19">
        <v>0</v>
      </c>
      <c r="AL1488" s="19">
        <v>0</v>
      </c>
      <c r="AM1488" s="19">
        <v>0</v>
      </c>
      <c r="AN1488" s="19">
        <v>0</v>
      </c>
      <c r="AO1488" s="19">
        <v>0</v>
      </c>
      <c r="AP1488" s="19">
        <v>0</v>
      </c>
    </row>
    <row r="1489" spans="1:42" hidden="1">
      <c r="A1489" s="15" t="s">
        <v>1365</v>
      </c>
      <c r="B1489" s="16" t="s">
        <v>1340</v>
      </c>
      <c r="C1489" s="17" t="s">
        <v>212</v>
      </c>
      <c r="D1489" s="17" t="s">
        <v>224</v>
      </c>
      <c r="E1489" s="17" t="s">
        <v>1414</v>
      </c>
      <c r="F1489" s="18" t="s">
        <v>1425</v>
      </c>
      <c r="G1489" s="19">
        <v>0</v>
      </c>
      <c r="H1489" s="19">
        <v>0</v>
      </c>
      <c r="I1489" s="19">
        <v>0</v>
      </c>
      <c r="J1489" s="19">
        <v>0</v>
      </c>
      <c r="K1489" s="19">
        <v>0</v>
      </c>
      <c r="L1489" s="19">
        <v>0</v>
      </c>
      <c r="M1489" s="19">
        <v>0</v>
      </c>
      <c r="N1489" s="19">
        <v>0</v>
      </c>
      <c r="O1489" s="19">
        <v>0</v>
      </c>
      <c r="P1489" s="19">
        <v>0</v>
      </c>
      <c r="Q1489" s="19">
        <v>0</v>
      </c>
      <c r="R1489" s="19">
        <v>0</v>
      </c>
      <c r="S1489" s="19">
        <v>0</v>
      </c>
      <c r="T1489" s="19">
        <v>0</v>
      </c>
      <c r="U1489" s="19">
        <v>0</v>
      </c>
      <c r="V1489" s="19">
        <v>0</v>
      </c>
      <c r="W1489" s="19">
        <v>0</v>
      </c>
      <c r="X1489" s="19">
        <v>0</v>
      </c>
      <c r="Y1489" s="19">
        <v>0</v>
      </c>
      <c r="Z1489" s="19">
        <v>0</v>
      </c>
      <c r="AA1489" s="19">
        <v>0</v>
      </c>
      <c r="AB1489" s="19">
        <v>0</v>
      </c>
      <c r="AC1489" s="19">
        <v>0</v>
      </c>
      <c r="AD1489" s="19">
        <v>0</v>
      </c>
      <c r="AE1489" s="19">
        <v>0</v>
      </c>
      <c r="AF1489" s="19">
        <v>0</v>
      </c>
      <c r="AG1489" s="19">
        <v>0</v>
      </c>
      <c r="AH1489" s="19">
        <v>0</v>
      </c>
      <c r="AI1489" s="19">
        <v>0</v>
      </c>
      <c r="AJ1489" s="19">
        <v>0</v>
      </c>
      <c r="AK1489" s="19">
        <v>0</v>
      </c>
      <c r="AL1489" s="19">
        <v>0</v>
      </c>
      <c r="AM1489" s="19">
        <v>0</v>
      </c>
      <c r="AN1489" s="19">
        <v>0</v>
      </c>
      <c r="AO1489" s="19">
        <v>0</v>
      </c>
      <c r="AP1489" s="19">
        <v>0</v>
      </c>
    </row>
    <row r="1490" spans="1:42" hidden="1">
      <c r="A1490" s="15" t="s">
        <v>1365</v>
      </c>
      <c r="B1490" s="16" t="s">
        <v>1340</v>
      </c>
      <c r="C1490" s="17" t="s">
        <v>212</v>
      </c>
      <c r="D1490" s="17" t="s">
        <v>224</v>
      </c>
      <c r="E1490" s="17" t="s">
        <v>1414</v>
      </c>
      <c r="F1490" s="18" t="s">
        <v>1426</v>
      </c>
      <c r="G1490" s="19">
        <v>0</v>
      </c>
      <c r="H1490" s="19">
        <v>0</v>
      </c>
      <c r="I1490" s="19">
        <v>0</v>
      </c>
      <c r="J1490" s="19">
        <v>0</v>
      </c>
      <c r="K1490" s="19">
        <v>0</v>
      </c>
      <c r="L1490" s="19">
        <v>0</v>
      </c>
      <c r="M1490" s="19">
        <v>0</v>
      </c>
      <c r="N1490" s="19">
        <v>0</v>
      </c>
      <c r="O1490" s="19">
        <v>0</v>
      </c>
      <c r="P1490" s="19">
        <v>0</v>
      </c>
      <c r="Q1490" s="19">
        <v>0</v>
      </c>
      <c r="R1490" s="19">
        <v>0</v>
      </c>
      <c r="S1490" s="19">
        <v>0</v>
      </c>
      <c r="T1490" s="19">
        <v>0</v>
      </c>
      <c r="U1490" s="19">
        <v>0</v>
      </c>
      <c r="V1490" s="19">
        <v>0</v>
      </c>
      <c r="W1490" s="19">
        <v>0</v>
      </c>
      <c r="X1490" s="19">
        <v>0</v>
      </c>
      <c r="Y1490" s="19">
        <v>0</v>
      </c>
      <c r="Z1490" s="19">
        <v>0</v>
      </c>
      <c r="AA1490" s="19">
        <v>0</v>
      </c>
      <c r="AB1490" s="19">
        <v>0</v>
      </c>
      <c r="AC1490" s="19">
        <v>0</v>
      </c>
      <c r="AD1490" s="19">
        <v>0</v>
      </c>
      <c r="AE1490" s="19">
        <v>0</v>
      </c>
      <c r="AF1490" s="19">
        <v>0</v>
      </c>
      <c r="AG1490" s="19">
        <v>0</v>
      </c>
      <c r="AH1490" s="19">
        <v>0</v>
      </c>
      <c r="AI1490" s="19">
        <v>0</v>
      </c>
      <c r="AJ1490" s="19">
        <v>0</v>
      </c>
      <c r="AK1490" s="19">
        <v>0</v>
      </c>
      <c r="AL1490" s="19">
        <v>0</v>
      </c>
      <c r="AM1490" s="19">
        <v>0</v>
      </c>
      <c r="AN1490" s="19">
        <v>0</v>
      </c>
      <c r="AO1490" s="19">
        <v>0</v>
      </c>
      <c r="AP1490" s="19">
        <v>0</v>
      </c>
    </row>
    <row r="1491" spans="1:42" hidden="1">
      <c r="A1491" s="15" t="s">
        <v>1365</v>
      </c>
      <c r="B1491" s="16" t="s">
        <v>1340</v>
      </c>
      <c r="C1491" s="17" t="s">
        <v>212</v>
      </c>
      <c r="D1491" s="17" t="s">
        <v>224</v>
      </c>
      <c r="E1491" s="17" t="s">
        <v>1427</v>
      </c>
      <c r="F1491" s="18" t="s">
        <v>1428</v>
      </c>
      <c r="G1491" s="19">
        <v>0</v>
      </c>
      <c r="H1491" s="19">
        <v>0</v>
      </c>
      <c r="I1491" s="19">
        <v>0</v>
      </c>
      <c r="J1491" s="19">
        <v>0</v>
      </c>
      <c r="K1491" s="19">
        <v>0</v>
      </c>
      <c r="L1491" s="19">
        <v>0</v>
      </c>
      <c r="M1491" s="19">
        <v>0</v>
      </c>
      <c r="N1491" s="19">
        <v>0</v>
      </c>
      <c r="O1491" s="19">
        <v>0</v>
      </c>
      <c r="P1491" s="19">
        <v>0</v>
      </c>
      <c r="Q1491" s="19">
        <v>0</v>
      </c>
      <c r="R1491" s="19">
        <v>0</v>
      </c>
      <c r="S1491" s="19">
        <v>0</v>
      </c>
      <c r="T1491" s="19">
        <v>0</v>
      </c>
      <c r="U1491" s="19">
        <v>0</v>
      </c>
      <c r="V1491" s="19">
        <v>0</v>
      </c>
      <c r="W1491" s="19">
        <v>0</v>
      </c>
      <c r="X1491" s="19">
        <v>0</v>
      </c>
      <c r="Y1491" s="19">
        <v>0</v>
      </c>
      <c r="Z1491" s="19">
        <v>0</v>
      </c>
      <c r="AA1491" s="19">
        <v>0</v>
      </c>
      <c r="AB1491" s="19">
        <v>0</v>
      </c>
      <c r="AC1491" s="19">
        <v>0</v>
      </c>
      <c r="AD1491" s="19">
        <v>0</v>
      </c>
      <c r="AE1491" s="19">
        <v>0</v>
      </c>
      <c r="AF1491" s="19">
        <v>0</v>
      </c>
      <c r="AG1491" s="19">
        <v>0</v>
      </c>
      <c r="AH1491" s="19">
        <v>0</v>
      </c>
      <c r="AI1491" s="19">
        <v>0</v>
      </c>
      <c r="AJ1491" s="19">
        <v>0</v>
      </c>
      <c r="AK1491" s="19">
        <v>0</v>
      </c>
      <c r="AL1491" s="19">
        <v>0</v>
      </c>
      <c r="AM1491" s="19">
        <v>0</v>
      </c>
      <c r="AN1491" s="19">
        <v>0</v>
      </c>
      <c r="AO1491" s="19">
        <v>0</v>
      </c>
      <c r="AP1491" s="19">
        <v>0</v>
      </c>
    </row>
    <row r="1492" spans="1:42" hidden="1">
      <c r="A1492" s="15" t="s">
        <v>1365</v>
      </c>
      <c r="B1492" s="16" t="s">
        <v>1340</v>
      </c>
      <c r="C1492" s="17" t="s">
        <v>212</v>
      </c>
      <c r="D1492" s="17" t="s">
        <v>224</v>
      </c>
      <c r="E1492" s="17" t="s">
        <v>1427</v>
      </c>
      <c r="F1492" s="18" t="s">
        <v>1429</v>
      </c>
      <c r="G1492" s="19">
        <v>0</v>
      </c>
      <c r="H1492" s="19">
        <v>0</v>
      </c>
      <c r="I1492" s="19">
        <v>0</v>
      </c>
      <c r="J1492" s="19">
        <v>0</v>
      </c>
      <c r="K1492" s="19">
        <v>0</v>
      </c>
      <c r="L1492" s="19">
        <v>0</v>
      </c>
      <c r="M1492" s="19">
        <v>0</v>
      </c>
      <c r="N1492" s="19">
        <v>0</v>
      </c>
      <c r="O1492" s="19">
        <v>0</v>
      </c>
      <c r="P1492" s="19">
        <v>0</v>
      </c>
      <c r="Q1492" s="19">
        <v>0</v>
      </c>
      <c r="R1492" s="19">
        <v>0</v>
      </c>
      <c r="S1492" s="19">
        <v>0</v>
      </c>
      <c r="T1492" s="19">
        <v>0</v>
      </c>
      <c r="U1492" s="19">
        <v>0</v>
      </c>
      <c r="V1492" s="19">
        <v>0</v>
      </c>
      <c r="W1492" s="19">
        <v>0</v>
      </c>
      <c r="X1492" s="19">
        <v>0</v>
      </c>
      <c r="Y1492" s="19">
        <v>0</v>
      </c>
      <c r="Z1492" s="19">
        <v>0</v>
      </c>
      <c r="AA1492" s="19">
        <v>0</v>
      </c>
      <c r="AB1492" s="19">
        <v>0</v>
      </c>
      <c r="AC1492" s="19">
        <v>0</v>
      </c>
      <c r="AD1492" s="19">
        <v>0</v>
      </c>
      <c r="AE1492" s="19">
        <v>0</v>
      </c>
      <c r="AF1492" s="19">
        <v>0</v>
      </c>
      <c r="AG1492" s="19">
        <v>0</v>
      </c>
      <c r="AH1492" s="19">
        <v>0</v>
      </c>
      <c r="AI1492" s="19">
        <v>0</v>
      </c>
      <c r="AJ1492" s="19">
        <v>0</v>
      </c>
      <c r="AK1492" s="19">
        <v>0</v>
      </c>
      <c r="AL1492" s="19">
        <v>0</v>
      </c>
      <c r="AM1492" s="19">
        <v>0</v>
      </c>
      <c r="AN1492" s="19">
        <v>0</v>
      </c>
      <c r="AO1492" s="19">
        <v>0</v>
      </c>
      <c r="AP1492" s="19">
        <v>0</v>
      </c>
    </row>
    <row r="1493" spans="1:42" hidden="1">
      <c r="A1493" s="15" t="s">
        <v>1365</v>
      </c>
      <c r="B1493" s="16" t="s">
        <v>1340</v>
      </c>
      <c r="C1493" s="17" t="s">
        <v>212</v>
      </c>
      <c r="D1493" s="17" t="s">
        <v>224</v>
      </c>
      <c r="E1493" s="17" t="s">
        <v>1427</v>
      </c>
      <c r="F1493" s="18" t="s">
        <v>1430</v>
      </c>
      <c r="G1493" s="19">
        <v>0</v>
      </c>
      <c r="H1493" s="19">
        <v>0</v>
      </c>
      <c r="I1493" s="19">
        <v>0</v>
      </c>
      <c r="J1493" s="19">
        <v>0</v>
      </c>
      <c r="K1493" s="19">
        <v>0</v>
      </c>
      <c r="L1493" s="19">
        <v>0</v>
      </c>
      <c r="M1493" s="19">
        <v>0</v>
      </c>
      <c r="N1493" s="19">
        <v>0</v>
      </c>
      <c r="O1493" s="19">
        <v>0</v>
      </c>
      <c r="P1493" s="19">
        <v>0</v>
      </c>
      <c r="Q1493" s="19">
        <v>0</v>
      </c>
      <c r="R1493" s="19">
        <v>0</v>
      </c>
      <c r="S1493" s="19">
        <v>0</v>
      </c>
      <c r="T1493" s="19">
        <v>0</v>
      </c>
      <c r="U1493" s="19">
        <v>0</v>
      </c>
      <c r="V1493" s="19">
        <v>0</v>
      </c>
      <c r="W1493" s="19">
        <v>0</v>
      </c>
      <c r="X1493" s="19">
        <v>0</v>
      </c>
      <c r="Y1493" s="19">
        <v>0</v>
      </c>
      <c r="Z1493" s="19">
        <v>0</v>
      </c>
      <c r="AA1493" s="19">
        <v>0</v>
      </c>
      <c r="AB1493" s="19">
        <v>0</v>
      </c>
      <c r="AC1493" s="19">
        <v>0</v>
      </c>
      <c r="AD1493" s="19">
        <v>0</v>
      </c>
      <c r="AE1493" s="19">
        <v>0</v>
      </c>
      <c r="AF1493" s="19">
        <v>0</v>
      </c>
      <c r="AG1493" s="19">
        <v>0</v>
      </c>
      <c r="AH1493" s="19">
        <v>0</v>
      </c>
      <c r="AI1493" s="19">
        <v>0</v>
      </c>
      <c r="AJ1493" s="19">
        <v>0</v>
      </c>
      <c r="AK1493" s="19">
        <v>0</v>
      </c>
      <c r="AL1493" s="19">
        <v>0</v>
      </c>
      <c r="AM1493" s="19">
        <v>0</v>
      </c>
      <c r="AN1493" s="19">
        <v>0</v>
      </c>
      <c r="AO1493" s="19">
        <v>0</v>
      </c>
      <c r="AP1493" s="19">
        <v>0</v>
      </c>
    </row>
    <row r="1494" spans="1:42" hidden="1">
      <c r="A1494" s="15" t="s">
        <v>1365</v>
      </c>
      <c r="B1494" s="16" t="s">
        <v>1340</v>
      </c>
      <c r="C1494" s="17" t="s">
        <v>212</v>
      </c>
      <c r="D1494" s="17" t="s">
        <v>224</v>
      </c>
      <c r="E1494" s="17" t="s">
        <v>1427</v>
      </c>
      <c r="F1494" s="18" t="s">
        <v>1431</v>
      </c>
      <c r="G1494" s="19">
        <v>0</v>
      </c>
      <c r="H1494" s="19">
        <v>0</v>
      </c>
      <c r="I1494" s="19">
        <v>0</v>
      </c>
      <c r="J1494" s="19">
        <v>0</v>
      </c>
      <c r="K1494" s="19">
        <v>0</v>
      </c>
      <c r="L1494" s="19">
        <v>0</v>
      </c>
      <c r="M1494" s="19">
        <v>0</v>
      </c>
      <c r="N1494" s="19">
        <v>0</v>
      </c>
      <c r="O1494" s="19">
        <v>0</v>
      </c>
      <c r="P1494" s="19">
        <v>0</v>
      </c>
      <c r="Q1494" s="19">
        <v>0</v>
      </c>
      <c r="R1494" s="19">
        <v>0</v>
      </c>
      <c r="S1494" s="19">
        <v>0</v>
      </c>
      <c r="T1494" s="19">
        <v>0</v>
      </c>
      <c r="U1494" s="19">
        <v>0</v>
      </c>
      <c r="V1494" s="19">
        <v>0</v>
      </c>
      <c r="W1494" s="19">
        <v>0</v>
      </c>
      <c r="X1494" s="19">
        <v>0</v>
      </c>
      <c r="Y1494" s="19">
        <v>0</v>
      </c>
      <c r="Z1494" s="19">
        <v>0</v>
      </c>
      <c r="AA1494" s="19">
        <v>0</v>
      </c>
      <c r="AB1494" s="19">
        <v>0</v>
      </c>
      <c r="AC1494" s="19">
        <v>0</v>
      </c>
      <c r="AD1494" s="19">
        <v>0</v>
      </c>
      <c r="AE1494" s="19">
        <v>0</v>
      </c>
      <c r="AF1494" s="19">
        <v>0</v>
      </c>
      <c r="AG1494" s="19">
        <v>0</v>
      </c>
      <c r="AH1494" s="19">
        <v>0</v>
      </c>
      <c r="AI1494" s="19">
        <v>0</v>
      </c>
      <c r="AJ1494" s="19">
        <v>0</v>
      </c>
      <c r="AK1494" s="19">
        <v>0</v>
      </c>
      <c r="AL1494" s="19">
        <v>0</v>
      </c>
      <c r="AM1494" s="19">
        <v>0</v>
      </c>
      <c r="AN1494" s="19">
        <v>0</v>
      </c>
      <c r="AO1494" s="19">
        <v>0</v>
      </c>
      <c r="AP1494" s="19">
        <v>0</v>
      </c>
    </row>
    <row r="1495" spans="1:42" hidden="1">
      <c r="A1495" s="15" t="s">
        <v>1365</v>
      </c>
      <c r="B1495" s="16" t="s">
        <v>1340</v>
      </c>
      <c r="C1495" s="17" t="s">
        <v>212</v>
      </c>
      <c r="D1495" s="17" t="s">
        <v>224</v>
      </c>
      <c r="E1495" s="17" t="s">
        <v>1427</v>
      </c>
      <c r="F1495" s="18" t="s">
        <v>1432</v>
      </c>
      <c r="G1495" s="19">
        <v>0</v>
      </c>
      <c r="H1495" s="19">
        <v>0</v>
      </c>
      <c r="I1495" s="19">
        <v>0</v>
      </c>
      <c r="J1495" s="19">
        <v>0</v>
      </c>
      <c r="K1495" s="19">
        <v>0</v>
      </c>
      <c r="L1495" s="19">
        <v>0</v>
      </c>
      <c r="M1495" s="19">
        <v>0</v>
      </c>
      <c r="N1495" s="19">
        <v>0</v>
      </c>
      <c r="O1495" s="19">
        <v>0</v>
      </c>
      <c r="P1495" s="19">
        <v>0</v>
      </c>
      <c r="Q1495" s="19">
        <v>0</v>
      </c>
      <c r="R1495" s="19">
        <v>0</v>
      </c>
      <c r="S1495" s="19">
        <v>0</v>
      </c>
      <c r="T1495" s="19">
        <v>0</v>
      </c>
      <c r="U1495" s="19">
        <v>0</v>
      </c>
      <c r="V1495" s="19">
        <v>0</v>
      </c>
      <c r="W1495" s="19">
        <v>0</v>
      </c>
      <c r="X1495" s="19">
        <v>0</v>
      </c>
      <c r="Y1495" s="19">
        <v>0</v>
      </c>
      <c r="Z1495" s="19">
        <v>0</v>
      </c>
      <c r="AA1495" s="19">
        <v>0</v>
      </c>
      <c r="AB1495" s="19">
        <v>0</v>
      </c>
      <c r="AC1495" s="19">
        <v>0</v>
      </c>
      <c r="AD1495" s="19">
        <v>0</v>
      </c>
      <c r="AE1495" s="19">
        <v>0</v>
      </c>
      <c r="AF1495" s="19">
        <v>0</v>
      </c>
      <c r="AG1495" s="19">
        <v>0</v>
      </c>
      <c r="AH1495" s="19">
        <v>0</v>
      </c>
      <c r="AI1495" s="19">
        <v>0</v>
      </c>
      <c r="AJ1495" s="19">
        <v>0</v>
      </c>
      <c r="AK1495" s="19">
        <v>0</v>
      </c>
      <c r="AL1495" s="19">
        <v>0</v>
      </c>
      <c r="AM1495" s="19">
        <v>0</v>
      </c>
      <c r="AN1495" s="19">
        <v>0</v>
      </c>
      <c r="AO1495" s="19">
        <v>0</v>
      </c>
      <c r="AP1495" s="19">
        <v>0</v>
      </c>
    </row>
    <row r="1496" spans="1:42" hidden="1">
      <c r="A1496" s="15" t="s">
        <v>1365</v>
      </c>
      <c r="B1496" s="16" t="s">
        <v>1340</v>
      </c>
      <c r="C1496" s="17" t="s">
        <v>212</v>
      </c>
      <c r="D1496" s="17" t="s">
        <v>224</v>
      </c>
      <c r="E1496" s="17" t="s">
        <v>1427</v>
      </c>
      <c r="F1496" s="18" t="s">
        <v>1433</v>
      </c>
      <c r="G1496" s="19">
        <v>0</v>
      </c>
      <c r="H1496" s="19">
        <v>0</v>
      </c>
      <c r="I1496" s="19">
        <v>0</v>
      </c>
      <c r="J1496" s="19">
        <v>0</v>
      </c>
      <c r="K1496" s="19">
        <v>0</v>
      </c>
      <c r="L1496" s="19">
        <v>0</v>
      </c>
      <c r="M1496" s="19">
        <v>0</v>
      </c>
      <c r="N1496" s="19">
        <v>0</v>
      </c>
      <c r="O1496" s="19">
        <v>0</v>
      </c>
      <c r="P1496" s="19">
        <v>0</v>
      </c>
      <c r="Q1496" s="19">
        <v>0</v>
      </c>
      <c r="R1496" s="19">
        <v>0</v>
      </c>
      <c r="S1496" s="19">
        <v>0</v>
      </c>
      <c r="T1496" s="19">
        <v>0</v>
      </c>
      <c r="U1496" s="19">
        <v>0</v>
      </c>
      <c r="V1496" s="19">
        <v>0</v>
      </c>
      <c r="W1496" s="19">
        <v>0</v>
      </c>
      <c r="X1496" s="19">
        <v>0</v>
      </c>
      <c r="Y1496" s="19">
        <v>0</v>
      </c>
      <c r="Z1496" s="19">
        <v>0</v>
      </c>
      <c r="AA1496" s="19">
        <v>0</v>
      </c>
      <c r="AB1496" s="19">
        <v>0</v>
      </c>
      <c r="AC1496" s="19">
        <v>0</v>
      </c>
      <c r="AD1496" s="19">
        <v>0</v>
      </c>
      <c r="AE1496" s="19">
        <v>0</v>
      </c>
      <c r="AF1496" s="19">
        <v>0</v>
      </c>
      <c r="AG1496" s="19">
        <v>0</v>
      </c>
      <c r="AH1496" s="19">
        <v>0</v>
      </c>
      <c r="AI1496" s="19">
        <v>0</v>
      </c>
      <c r="AJ1496" s="19">
        <v>0</v>
      </c>
      <c r="AK1496" s="19">
        <v>0</v>
      </c>
      <c r="AL1496" s="19">
        <v>0</v>
      </c>
      <c r="AM1496" s="19">
        <v>0</v>
      </c>
      <c r="AN1496" s="19">
        <v>0</v>
      </c>
      <c r="AO1496" s="19">
        <v>0</v>
      </c>
      <c r="AP1496" s="19">
        <v>0</v>
      </c>
    </row>
    <row r="1497" spans="1:42" hidden="1">
      <c r="A1497" s="15" t="s">
        <v>1365</v>
      </c>
      <c r="B1497" s="16" t="s">
        <v>1340</v>
      </c>
      <c r="C1497" s="17" t="s">
        <v>212</v>
      </c>
      <c r="D1497" s="17" t="s">
        <v>224</v>
      </c>
      <c r="E1497" s="17" t="s">
        <v>1427</v>
      </c>
      <c r="F1497" s="18" t="s">
        <v>1434</v>
      </c>
      <c r="G1497" s="19">
        <v>0</v>
      </c>
      <c r="H1497" s="19">
        <v>0</v>
      </c>
      <c r="I1497" s="19">
        <v>0</v>
      </c>
      <c r="J1497" s="19">
        <v>0</v>
      </c>
      <c r="K1497" s="19">
        <v>0</v>
      </c>
      <c r="L1497" s="19">
        <v>0</v>
      </c>
      <c r="M1497" s="19">
        <v>0</v>
      </c>
      <c r="N1497" s="19">
        <v>0</v>
      </c>
      <c r="O1497" s="19">
        <v>0</v>
      </c>
      <c r="P1497" s="19">
        <v>0</v>
      </c>
      <c r="Q1497" s="19">
        <v>0</v>
      </c>
      <c r="R1497" s="19">
        <v>0</v>
      </c>
      <c r="S1497" s="19">
        <v>0</v>
      </c>
      <c r="T1497" s="19">
        <v>0</v>
      </c>
      <c r="U1497" s="19">
        <v>0</v>
      </c>
      <c r="V1497" s="19">
        <v>0</v>
      </c>
      <c r="W1497" s="19">
        <v>0</v>
      </c>
      <c r="X1497" s="19">
        <v>0</v>
      </c>
      <c r="Y1497" s="19">
        <v>0</v>
      </c>
      <c r="Z1497" s="19">
        <v>0</v>
      </c>
      <c r="AA1497" s="19">
        <v>0</v>
      </c>
      <c r="AB1497" s="19">
        <v>0</v>
      </c>
      <c r="AC1497" s="19">
        <v>0</v>
      </c>
      <c r="AD1497" s="19">
        <v>0</v>
      </c>
      <c r="AE1497" s="19">
        <v>0</v>
      </c>
      <c r="AF1497" s="19">
        <v>0</v>
      </c>
      <c r="AG1497" s="19">
        <v>0</v>
      </c>
      <c r="AH1497" s="19">
        <v>0</v>
      </c>
      <c r="AI1497" s="19">
        <v>0</v>
      </c>
      <c r="AJ1497" s="19">
        <v>0</v>
      </c>
      <c r="AK1497" s="19">
        <v>0</v>
      </c>
      <c r="AL1497" s="19">
        <v>0</v>
      </c>
      <c r="AM1497" s="19">
        <v>0</v>
      </c>
      <c r="AN1497" s="19">
        <v>0</v>
      </c>
      <c r="AO1497" s="19">
        <v>0</v>
      </c>
      <c r="AP1497" s="19">
        <v>0</v>
      </c>
    </row>
    <row r="1498" spans="1:42" hidden="1">
      <c r="A1498" s="15" t="s">
        <v>1365</v>
      </c>
      <c r="B1498" s="16" t="s">
        <v>1340</v>
      </c>
      <c r="C1498" s="17" t="s">
        <v>212</v>
      </c>
      <c r="D1498" s="17" t="s">
        <v>224</v>
      </c>
      <c r="E1498" s="17" t="s">
        <v>1427</v>
      </c>
      <c r="F1498" s="18" t="s">
        <v>1435</v>
      </c>
      <c r="G1498" s="19">
        <v>0</v>
      </c>
      <c r="H1498" s="19">
        <v>0</v>
      </c>
      <c r="I1498" s="19">
        <v>0</v>
      </c>
      <c r="J1498" s="19">
        <v>0</v>
      </c>
      <c r="K1498" s="19">
        <v>0</v>
      </c>
      <c r="L1498" s="19">
        <v>0</v>
      </c>
      <c r="M1498" s="19">
        <v>0</v>
      </c>
      <c r="N1498" s="19">
        <v>0</v>
      </c>
      <c r="O1498" s="19">
        <v>0</v>
      </c>
      <c r="P1498" s="19">
        <v>0</v>
      </c>
      <c r="Q1498" s="19">
        <v>0</v>
      </c>
      <c r="R1498" s="19">
        <v>0</v>
      </c>
      <c r="S1498" s="19">
        <v>0</v>
      </c>
      <c r="T1498" s="19">
        <v>0</v>
      </c>
      <c r="U1498" s="19">
        <v>0</v>
      </c>
      <c r="V1498" s="19">
        <v>0</v>
      </c>
      <c r="W1498" s="19">
        <v>0</v>
      </c>
      <c r="X1498" s="19">
        <v>0</v>
      </c>
      <c r="Y1498" s="19">
        <v>0</v>
      </c>
      <c r="Z1498" s="19">
        <v>0</v>
      </c>
      <c r="AA1498" s="19">
        <v>0</v>
      </c>
      <c r="AB1498" s="19">
        <v>0</v>
      </c>
      <c r="AC1498" s="19">
        <v>0</v>
      </c>
      <c r="AD1498" s="19">
        <v>0</v>
      </c>
      <c r="AE1498" s="19">
        <v>0</v>
      </c>
      <c r="AF1498" s="19">
        <v>0</v>
      </c>
      <c r="AG1498" s="19">
        <v>0</v>
      </c>
      <c r="AH1498" s="19">
        <v>0</v>
      </c>
      <c r="AI1498" s="19">
        <v>0</v>
      </c>
      <c r="AJ1498" s="19">
        <v>0</v>
      </c>
      <c r="AK1498" s="19">
        <v>0</v>
      </c>
      <c r="AL1498" s="19">
        <v>0</v>
      </c>
      <c r="AM1498" s="19">
        <v>0</v>
      </c>
      <c r="AN1498" s="19">
        <v>0</v>
      </c>
      <c r="AO1498" s="19">
        <v>0</v>
      </c>
      <c r="AP1498" s="19">
        <v>0</v>
      </c>
    </row>
    <row r="1499" spans="1:42" hidden="1">
      <c r="A1499" s="15" t="s">
        <v>1365</v>
      </c>
      <c r="B1499" s="16" t="s">
        <v>1340</v>
      </c>
      <c r="C1499" s="17" t="s">
        <v>212</v>
      </c>
      <c r="D1499" s="17" t="s">
        <v>224</v>
      </c>
      <c r="E1499" s="17" t="s">
        <v>1436</v>
      </c>
      <c r="F1499" s="18" t="s">
        <v>1437</v>
      </c>
      <c r="G1499" s="19">
        <v>0</v>
      </c>
      <c r="H1499" s="19">
        <v>0</v>
      </c>
      <c r="I1499" s="19">
        <v>0</v>
      </c>
      <c r="J1499" s="19">
        <v>0</v>
      </c>
      <c r="K1499" s="19">
        <v>0</v>
      </c>
      <c r="L1499" s="19">
        <v>0</v>
      </c>
      <c r="M1499" s="19">
        <v>0</v>
      </c>
      <c r="N1499" s="19">
        <v>0</v>
      </c>
      <c r="O1499" s="19">
        <v>0</v>
      </c>
      <c r="P1499" s="19">
        <v>0</v>
      </c>
      <c r="Q1499" s="19">
        <v>0</v>
      </c>
      <c r="R1499" s="19">
        <v>0</v>
      </c>
      <c r="S1499" s="19">
        <v>0</v>
      </c>
      <c r="T1499" s="19">
        <v>0</v>
      </c>
      <c r="U1499" s="19">
        <v>0</v>
      </c>
      <c r="V1499" s="19">
        <v>0</v>
      </c>
      <c r="W1499" s="19">
        <v>0</v>
      </c>
      <c r="X1499" s="19">
        <v>0</v>
      </c>
      <c r="Y1499" s="19">
        <v>0</v>
      </c>
      <c r="Z1499" s="19">
        <v>0</v>
      </c>
      <c r="AA1499" s="19">
        <v>0</v>
      </c>
      <c r="AB1499" s="19">
        <v>0</v>
      </c>
      <c r="AC1499" s="19">
        <v>0</v>
      </c>
      <c r="AD1499" s="19">
        <v>0</v>
      </c>
      <c r="AE1499" s="19">
        <v>0</v>
      </c>
      <c r="AF1499" s="19">
        <v>0</v>
      </c>
      <c r="AG1499" s="19">
        <v>0</v>
      </c>
      <c r="AH1499" s="19">
        <v>0</v>
      </c>
      <c r="AI1499" s="19">
        <v>0</v>
      </c>
      <c r="AJ1499" s="19">
        <v>0</v>
      </c>
      <c r="AK1499" s="19">
        <v>0</v>
      </c>
      <c r="AL1499" s="19">
        <v>0</v>
      </c>
      <c r="AM1499" s="19">
        <v>0</v>
      </c>
      <c r="AN1499" s="19">
        <v>0</v>
      </c>
      <c r="AO1499" s="19">
        <v>0</v>
      </c>
      <c r="AP1499" s="19">
        <v>0</v>
      </c>
    </row>
    <row r="1500" spans="1:42" hidden="1">
      <c r="A1500" s="15" t="s">
        <v>1365</v>
      </c>
      <c r="B1500" s="16" t="s">
        <v>1340</v>
      </c>
      <c r="C1500" s="17" t="s">
        <v>212</v>
      </c>
      <c r="D1500" s="17" t="s">
        <v>224</v>
      </c>
      <c r="E1500" s="17" t="s">
        <v>1436</v>
      </c>
      <c r="F1500" s="18" t="s">
        <v>1438</v>
      </c>
      <c r="G1500" s="19">
        <v>0</v>
      </c>
      <c r="H1500" s="19">
        <v>0</v>
      </c>
      <c r="I1500" s="19">
        <v>0</v>
      </c>
      <c r="J1500" s="19">
        <v>0</v>
      </c>
      <c r="K1500" s="19">
        <v>0</v>
      </c>
      <c r="L1500" s="19">
        <v>0</v>
      </c>
      <c r="M1500" s="19">
        <v>0</v>
      </c>
      <c r="N1500" s="19">
        <v>0</v>
      </c>
      <c r="O1500" s="19">
        <v>0</v>
      </c>
      <c r="P1500" s="19">
        <v>0</v>
      </c>
      <c r="Q1500" s="19">
        <v>0</v>
      </c>
      <c r="R1500" s="19">
        <v>0</v>
      </c>
      <c r="S1500" s="19">
        <v>0</v>
      </c>
      <c r="T1500" s="19">
        <v>0</v>
      </c>
      <c r="U1500" s="19">
        <v>0</v>
      </c>
      <c r="V1500" s="19">
        <v>0</v>
      </c>
      <c r="W1500" s="19">
        <v>0</v>
      </c>
      <c r="X1500" s="19">
        <v>0</v>
      </c>
      <c r="Y1500" s="19">
        <v>0</v>
      </c>
      <c r="Z1500" s="19">
        <v>0</v>
      </c>
      <c r="AA1500" s="19">
        <v>0</v>
      </c>
      <c r="AB1500" s="19">
        <v>0</v>
      </c>
      <c r="AC1500" s="19">
        <v>0</v>
      </c>
      <c r="AD1500" s="19">
        <v>0</v>
      </c>
      <c r="AE1500" s="19">
        <v>0</v>
      </c>
      <c r="AF1500" s="19">
        <v>0</v>
      </c>
      <c r="AG1500" s="19">
        <v>0</v>
      </c>
      <c r="AH1500" s="19">
        <v>0</v>
      </c>
      <c r="AI1500" s="19">
        <v>0</v>
      </c>
      <c r="AJ1500" s="19">
        <v>0</v>
      </c>
      <c r="AK1500" s="19">
        <v>0</v>
      </c>
      <c r="AL1500" s="19">
        <v>0</v>
      </c>
      <c r="AM1500" s="19">
        <v>0</v>
      </c>
      <c r="AN1500" s="19">
        <v>0</v>
      </c>
      <c r="AO1500" s="19">
        <v>0</v>
      </c>
      <c r="AP1500" s="19">
        <v>0</v>
      </c>
    </row>
    <row r="1501" spans="1:42" hidden="1">
      <c r="A1501" s="15" t="s">
        <v>1365</v>
      </c>
      <c r="B1501" s="16" t="s">
        <v>1340</v>
      </c>
      <c r="C1501" s="17" t="s">
        <v>212</v>
      </c>
      <c r="D1501" s="17" t="s">
        <v>224</v>
      </c>
      <c r="E1501" s="17" t="s">
        <v>1436</v>
      </c>
      <c r="F1501" s="18" t="s">
        <v>1439</v>
      </c>
      <c r="G1501" s="19">
        <v>0</v>
      </c>
      <c r="H1501" s="19">
        <v>0</v>
      </c>
      <c r="I1501" s="19">
        <v>0</v>
      </c>
      <c r="J1501" s="19">
        <v>0</v>
      </c>
      <c r="K1501" s="19">
        <v>0</v>
      </c>
      <c r="L1501" s="19">
        <v>0</v>
      </c>
      <c r="M1501" s="19">
        <v>0</v>
      </c>
      <c r="N1501" s="19">
        <v>0</v>
      </c>
      <c r="O1501" s="19">
        <v>0</v>
      </c>
      <c r="P1501" s="19">
        <v>0</v>
      </c>
      <c r="Q1501" s="19">
        <v>0</v>
      </c>
      <c r="R1501" s="19">
        <v>0</v>
      </c>
      <c r="S1501" s="19">
        <v>0</v>
      </c>
      <c r="T1501" s="19">
        <v>0</v>
      </c>
      <c r="U1501" s="19">
        <v>0</v>
      </c>
      <c r="V1501" s="19">
        <v>0</v>
      </c>
      <c r="W1501" s="19">
        <v>0</v>
      </c>
      <c r="X1501" s="19">
        <v>0</v>
      </c>
      <c r="Y1501" s="19">
        <v>0</v>
      </c>
      <c r="Z1501" s="19">
        <v>0</v>
      </c>
      <c r="AA1501" s="19">
        <v>0</v>
      </c>
      <c r="AB1501" s="19">
        <v>0</v>
      </c>
      <c r="AC1501" s="19">
        <v>0</v>
      </c>
      <c r="AD1501" s="19">
        <v>0</v>
      </c>
      <c r="AE1501" s="19">
        <v>0</v>
      </c>
      <c r="AF1501" s="19">
        <v>0</v>
      </c>
      <c r="AG1501" s="19">
        <v>0</v>
      </c>
      <c r="AH1501" s="19">
        <v>0</v>
      </c>
      <c r="AI1501" s="19">
        <v>0</v>
      </c>
      <c r="AJ1501" s="19">
        <v>0</v>
      </c>
      <c r="AK1501" s="19">
        <v>0</v>
      </c>
      <c r="AL1501" s="19">
        <v>0</v>
      </c>
      <c r="AM1501" s="19">
        <v>0</v>
      </c>
      <c r="AN1501" s="19">
        <v>0</v>
      </c>
      <c r="AO1501" s="19">
        <v>0</v>
      </c>
      <c r="AP1501" s="19">
        <v>0</v>
      </c>
    </row>
    <row r="1502" spans="1:42" hidden="1">
      <c r="A1502" s="15" t="s">
        <v>1365</v>
      </c>
      <c r="B1502" s="16" t="s">
        <v>1340</v>
      </c>
      <c r="C1502" s="17" t="s">
        <v>212</v>
      </c>
      <c r="D1502" s="17" t="s">
        <v>224</v>
      </c>
      <c r="E1502" s="17" t="s">
        <v>1436</v>
      </c>
      <c r="F1502" s="18" t="s">
        <v>1440</v>
      </c>
      <c r="G1502" s="19">
        <v>0</v>
      </c>
      <c r="H1502" s="19">
        <v>0</v>
      </c>
      <c r="I1502" s="19">
        <v>0</v>
      </c>
      <c r="J1502" s="19">
        <v>0</v>
      </c>
      <c r="K1502" s="19">
        <v>0</v>
      </c>
      <c r="L1502" s="19">
        <v>0</v>
      </c>
      <c r="M1502" s="19">
        <v>0</v>
      </c>
      <c r="N1502" s="19">
        <v>0</v>
      </c>
      <c r="O1502" s="19">
        <v>0</v>
      </c>
      <c r="P1502" s="19">
        <v>0</v>
      </c>
      <c r="Q1502" s="19">
        <v>0</v>
      </c>
      <c r="R1502" s="19">
        <v>0</v>
      </c>
      <c r="S1502" s="19">
        <v>0</v>
      </c>
      <c r="T1502" s="19">
        <v>0</v>
      </c>
      <c r="U1502" s="19">
        <v>0</v>
      </c>
      <c r="V1502" s="19">
        <v>0</v>
      </c>
      <c r="W1502" s="19">
        <v>0</v>
      </c>
      <c r="X1502" s="19">
        <v>0</v>
      </c>
      <c r="Y1502" s="19">
        <v>0</v>
      </c>
      <c r="Z1502" s="19">
        <v>0</v>
      </c>
      <c r="AA1502" s="19">
        <v>0</v>
      </c>
      <c r="AB1502" s="19">
        <v>0</v>
      </c>
      <c r="AC1502" s="19">
        <v>0</v>
      </c>
      <c r="AD1502" s="19">
        <v>0</v>
      </c>
      <c r="AE1502" s="19">
        <v>0</v>
      </c>
      <c r="AF1502" s="19">
        <v>0</v>
      </c>
      <c r="AG1502" s="19">
        <v>0</v>
      </c>
      <c r="AH1502" s="19">
        <v>0</v>
      </c>
      <c r="AI1502" s="19">
        <v>0</v>
      </c>
      <c r="AJ1502" s="19">
        <v>0</v>
      </c>
      <c r="AK1502" s="19">
        <v>0</v>
      </c>
      <c r="AL1502" s="19">
        <v>0</v>
      </c>
      <c r="AM1502" s="19">
        <v>0</v>
      </c>
      <c r="AN1502" s="19">
        <v>0</v>
      </c>
      <c r="AO1502" s="19">
        <v>0</v>
      </c>
      <c r="AP1502" s="19">
        <v>0</v>
      </c>
    </row>
    <row r="1503" spans="1:42" hidden="1">
      <c r="A1503" s="15" t="s">
        <v>1365</v>
      </c>
      <c r="B1503" s="16" t="s">
        <v>1340</v>
      </c>
      <c r="C1503" s="17" t="s">
        <v>212</v>
      </c>
      <c r="D1503" s="17" t="s">
        <v>224</v>
      </c>
      <c r="E1503" s="17" t="s">
        <v>1436</v>
      </c>
      <c r="F1503" s="18" t="s">
        <v>1441</v>
      </c>
      <c r="G1503" s="19">
        <v>0</v>
      </c>
      <c r="H1503" s="19">
        <v>0</v>
      </c>
      <c r="I1503" s="19">
        <v>0</v>
      </c>
      <c r="J1503" s="19">
        <v>0</v>
      </c>
      <c r="K1503" s="19">
        <v>0</v>
      </c>
      <c r="L1503" s="19">
        <v>0</v>
      </c>
      <c r="M1503" s="19">
        <v>0</v>
      </c>
      <c r="N1503" s="19">
        <v>0</v>
      </c>
      <c r="O1503" s="19">
        <v>0</v>
      </c>
      <c r="P1503" s="19">
        <v>0</v>
      </c>
      <c r="Q1503" s="19">
        <v>0</v>
      </c>
      <c r="R1503" s="19">
        <v>0</v>
      </c>
      <c r="S1503" s="19">
        <v>0</v>
      </c>
      <c r="T1503" s="19">
        <v>0</v>
      </c>
      <c r="U1503" s="19">
        <v>0</v>
      </c>
      <c r="V1503" s="19">
        <v>0</v>
      </c>
      <c r="W1503" s="19">
        <v>0</v>
      </c>
      <c r="X1503" s="19">
        <v>0</v>
      </c>
      <c r="Y1503" s="19">
        <v>0</v>
      </c>
      <c r="Z1503" s="19">
        <v>0</v>
      </c>
      <c r="AA1503" s="19">
        <v>0</v>
      </c>
      <c r="AB1503" s="19">
        <v>0</v>
      </c>
      <c r="AC1503" s="19">
        <v>0</v>
      </c>
      <c r="AD1503" s="19">
        <v>0</v>
      </c>
      <c r="AE1503" s="19">
        <v>0</v>
      </c>
      <c r="AF1503" s="19">
        <v>0</v>
      </c>
      <c r="AG1503" s="19">
        <v>0</v>
      </c>
      <c r="AH1503" s="19">
        <v>0</v>
      </c>
      <c r="AI1503" s="19">
        <v>0</v>
      </c>
      <c r="AJ1503" s="19">
        <v>0</v>
      </c>
      <c r="AK1503" s="19">
        <v>0</v>
      </c>
      <c r="AL1503" s="19">
        <v>0</v>
      </c>
      <c r="AM1503" s="19">
        <v>0</v>
      </c>
      <c r="AN1503" s="19">
        <v>0</v>
      </c>
      <c r="AO1503" s="19">
        <v>0</v>
      </c>
      <c r="AP1503" s="19">
        <v>0</v>
      </c>
    </row>
    <row r="1504" spans="1:42" hidden="1">
      <c r="A1504" s="15" t="s">
        <v>1365</v>
      </c>
      <c r="B1504" s="16" t="s">
        <v>1340</v>
      </c>
      <c r="C1504" s="17" t="s">
        <v>212</v>
      </c>
      <c r="D1504" s="17" t="s">
        <v>224</v>
      </c>
      <c r="E1504" s="17" t="s">
        <v>1436</v>
      </c>
      <c r="F1504" s="18" t="s">
        <v>1442</v>
      </c>
      <c r="G1504" s="19">
        <v>0</v>
      </c>
      <c r="H1504" s="19">
        <v>0</v>
      </c>
      <c r="I1504" s="19">
        <v>0</v>
      </c>
      <c r="J1504" s="19">
        <v>0</v>
      </c>
      <c r="K1504" s="19">
        <v>0</v>
      </c>
      <c r="L1504" s="19">
        <v>0</v>
      </c>
      <c r="M1504" s="19">
        <v>0</v>
      </c>
      <c r="N1504" s="19">
        <v>0</v>
      </c>
      <c r="O1504" s="19">
        <v>0</v>
      </c>
      <c r="P1504" s="19">
        <v>0</v>
      </c>
      <c r="Q1504" s="19">
        <v>0</v>
      </c>
      <c r="R1504" s="19">
        <v>0</v>
      </c>
      <c r="S1504" s="19">
        <v>0</v>
      </c>
      <c r="T1504" s="19">
        <v>0</v>
      </c>
      <c r="U1504" s="19">
        <v>0</v>
      </c>
      <c r="V1504" s="19">
        <v>0</v>
      </c>
      <c r="W1504" s="19">
        <v>0</v>
      </c>
      <c r="X1504" s="19">
        <v>0</v>
      </c>
      <c r="Y1504" s="19">
        <v>0</v>
      </c>
      <c r="Z1504" s="19">
        <v>0</v>
      </c>
      <c r="AA1504" s="19">
        <v>0</v>
      </c>
      <c r="AB1504" s="19">
        <v>0</v>
      </c>
      <c r="AC1504" s="19">
        <v>0</v>
      </c>
      <c r="AD1504" s="19">
        <v>0</v>
      </c>
      <c r="AE1504" s="19">
        <v>0</v>
      </c>
      <c r="AF1504" s="19">
        <v>0</v>
      </c>
      <c r="AG1504" s="19">
        <v>0</v>
      </c>
      <c r="AH1504" s="19">
        <v>0</v>
      </c>
      <c r="AI1504" s="19">
        <v>0</v>
      </c>
      <c r="AJ1504" s="19">
        <v>0</v>
      </c>
      <c r="AK1504" s="19">
        <v>0</v>
      </c>
      <c r="AL1504" s="19">
        <v>0</v>
      </c>
      <c r="AM1504" s="19">
        <v>0</v>
      </c>
      <c r="AN1504" s="19">
        <v>0</v>
      </c>
      <c r="AO1504" s="19">
        <v>0</v>
      </c>
      <c r="AP1504" s="19">
        <v>0</v>
      </c>
    </row>
    <row r="1505" spans="1:42" hidden="1">
      <c r="A1505" s="15" t="s">
        <v>1365</v>
      </c>
      <c r="B1505" s="16" t="s">
        <v>1340</v>
      </c>
      <c r="C1505" s="17" t="s">
        <v>212</v>
      </c>
      <c r="D1505" s="17" t="s">
        <v>224</v>
      </c>
      <c r="E1505" s="17" t="s">
        <v>1436</v>
      </c>
      <c r="F1505" s="18" t="s">
        <v>1443</v>
      </c>
      <c r="G1505" s="19">
        <v>0</v>
      </c>
      <c r="H1505" s="19">
        <v>0</v>
      </c>
      <c r="I1505" s="19">
        <v>0</v>
      </c>
      <c r="J1505" s="19">
        <v>0</v>
      </c>
      <c r="K1505" s="19">
        <v>0</v>
      </c>
      <c r="L1505" s="19">
        <v>0</v>
      </c>
      <c r="M1505" s="19">
        <v>0</v>
      </c>
      <c r="N1505" s="19">
        <v>0</v>
      </c>
      <c r="O1505" s="19">
        <v>0</v>
      </c>
      <c r="P1505" s="19">
        <v>0</v>
      </c>
      <c r="Q1505" s="19">
        <v>0</v>
      </c>
      <c r="R1505" s="19">
        <v>0</v>
      </c>
      <c r="S1505" s="19">
        <v>0</v>
      </c>
      <c r="T1505" s="19">
        <v>0</v>
      </c>
      <c r="U1505" s="19">
        <v>0</v>
      </c>
      <c r="V1505" s="19">
        <v>0</v>
      </c>
      <c r="W1505" s="19">
        <v>0</v>
      </c>
      <c r="X1505" s="19">
        <v>0</v>
      </c>
      <c r="Y1505" s="19">
        <v>0</v>
      </c>
      <c r="Z1505" s="19">
        <v>0</v>
      </c>
      <c r="AA1505" s="19">
        <v>0</v>
      </c>
      <c r="AB1505" s="19">
        <v>0</v>
      </c>
      <c r="AC1505" s="19">
        <v>0</v>
      </c>
      <c r="AD1505" s="19">
        <v>0</v>
      </c>
      <c r="AE1505" s="19">
        <v>0</v>
      </c>
      <c r="AF1505" s="19">
        <v>0</v>
      </c>
      <c r="AG1505" s="19">
        <v>0</v>
      </c>
      <c r="AH1505" s="19">
        <v>0</v>
      </c>
      <c r="AI1505" s="19">
        <v>0</v>
      </c>
      <c r="AJ1505" s="19">
        <v>0</v>
      </c>
      <c r="AK1505" s="19">
        <v>0</v>
      </c>
      <c r="AL1505" s="19">
        <v>0</v>
      </c>
      <c r="AM1505" s="19">
        <v>0</v>
      </c>
      <c r="AN1505" s="19">
        <v>0</v>
      </c>
      <c r="AO1505" s="19">
        <v>0</v>
      </c>
      <c r="AP1505" s="19">
        <v>0</v>
      </c>
    </row>
    <row r="1506" spans="1:42" hidden="1">
      <c r="A1506" s="15" t="s">
        <v>1365</v>
      </c>
      <c r="B1506" s="16" t="s">
        <v>1340</v>
      </c>
      <c r="C1506" s="17" t="s">
        <v>212</v>
      </c>
      <c r="D1506" s="17" t="s">
        <v>224</v>
      </c>
      <c r="E1506" s="17" t="s">
        <v>1436</v>
      </c>
      <c r="F1506" s="18" t="s">
        <v>1444</v>
      </c>
      <c r="G1506" s="19">
        <v>0</v>
      </c>
      <c r="H1506" s="19">
        <v>0</v>
      </c>
      <c r="I1506" s="19">
        <v>0</v>
      </c>
      <c r="J1506" s="19">
        <v>0</v>
      </c>
      <c r="K1506" s="19">
        <v>0</v>
      </c>
      <c r="L1506" s="19">
        <v>0</v>
      </c>
      <c r="M1506" s="19">
        <v>0</v>
      </c>
      <c r="N1506" s="19">
        <v>0</v>
      </c>
      <c r="O1506" s="19">
        <v>0</v>
      </c>
      <c r="P1506" s="19">
        <v>0</v>
      </c>
      <c r="Q1506" s="19">
        <v>0</v>
      </c>
      <c r="R1506" s="19">
        <v>0</v>
      </c>
      <c r="S1506" s="19">
        <v>0</v>
      </c>
      <c r="T1506" s="19">
        <v>0</v>
      </c>
      <c r="U1506" s="19">
        <v>0</v>
      </c>
      <c r="V1506" s="19">
        <v>0</v>
      </c>
      <c r="W1506" s="19">
        <v>0</v>
      </c>
      <c r="X1506" s="19">
        <v>0</v>
      </c>
      <c r="Y1506" s="19">
        <v>0</v>
      </c>
      <c r="Z1506" s="19">
        <v>0</v>
      </c>
      <c r="AA1506" s="19">
        <v>0</v>
      </c>
      <c r="AB1506" s="19">
        <v>0</v>
      </c>
      <c r="AC1506" s="19">
        <v>0</v>
      </c>
      <c r="AD1506" s="19">
        <v>0</v>
      </c>
      <c r="AE1506" s="19">
        <v>0</v>
      </c>
      <c r="AF1506" s="19">
        <v>0</v>
      </c>
      <c r="AG1506" s="19">
        <v>0</v>
      </c>
      <c r="AH1506" s="19">
        <v>0</v>
      </c>
      <c r="AI1506" s="19">
        <v>0</v>
      </c>
      <c r="AJ1506" s="19">
        <v>0</v>
      </c>
      <c r="AK1506" s="19">
        <v>0</v>
      </c>
      <c r="AL1506" s="19">
        <v>0</v>
      </c>
      <c r="AM1506" s="19">
        <v>0</v>
      </c>
      <c r="AN1506" s="19">
        <v>0</v>
      </c>
      <c r="AO1506" s="19">
        <v>0</v>
      </c>
      <c r="AP1506" s="19">
        <v>0</v>
      </c>
    </row>
    <row r="1507" spans="1:42" hidden="1">
      <c r="A1507" s="15" t="s">
        <v>1365</v>
      </c>
      <c r="B1507" s="16" t="s">
        <v>1340</v>
      </c>
      <c r="C1507" s="17" t="s">
        <v>212</v>
      </c>
      <c r="D1507" s="17" t="s">
        <v>224</v>
      </c>
      <c r="E1507" s="17" t="s">
        <v>1436</v>
      </c>
      <c r="F1507" s="18" t="s">
        <v>1445</v>
      </c>
      <c r="G1507" s="19">
        <v>0</v>
      </c>
      <c r="H1507" s="19">
        <v>0</v>
      </c>
      <c r="I1507" s="19">
        <v>0</v>
      </c>
      <c r="J1507" s="19">
        <v>0</v>
      </c>
      <c r="K1507" s="19">
        <v>0</v>
      </c>
      <c r="L1507" s="19">
        <v>0</v>
      </c>
      <c r="M1507" s="19">
        <v>0</v>
      </c>
      <c r="N1507" s="19">
        <v>0</v>
      </c>
      <c r="O1507" s="19">
        <v>0</v>
      </c>
      <c r="P1507" s="19">
        <v>0</v>
      </c>
      <c r="Q1507" s="19">
        <v>0</v>
      </c>
      <c r="R1507" s="19">
        <v>0</v>
      </c>
      <c r="S1507" s="19">
        <v>0</v>
      </c>
      <c r="T1507" s="19">
        <v>0</v>
      </c>
      <c r="U1507" s="19">
        <v>0</v>
      </c>
      <c r="V1507" s="19">
        <v>0</v>
      </c>
      <c r="W1507" s="19">
        <v>0</v>
      </c>
      <c r="X1507" s="19">
        <v>0</v>
      </c>
      <c r="Y1507" s="19">
        <v>0</v>
      </c>
      <c r="Z1507" s="19">
        <v>0</v>
      </c>
      <c r="AA1507" s="19">
        <v>0</v>
      </c>
      <c r="AB1507" s="19">
        <v>0</v>
      </c>
      <c r="AC1507" s="19">
        <v>0</v>
      </c>
      <c r="AD1507" s="19">
        <v>0</v>
      </c>
      <c r="AE1507" s="19">
        <v>0</v>
      </c>
      <c r="AF1507" s="19">
        <v>0</v>
      </c>
      <c r="AG1507" s="19">
        <v>0</v>
      </c>
      <c r="AH1507" s="19">
        <v>0</v>
      </c>
      <c r="AI1507" s="19">
        <v>0</v>
      </c>
      <c r="AJ1507" s="19">
        <v>0</v>
      </c>
      <c r="AK1507" s="19">
        <v>0</v>
      </c>
      <c r="AL1507" s="19">
        <v>0</v>
      </c>
      <c r="AM1507" s="19">
        <v>0</v>
      </c>
      <c r="AN1507" s="19">
        <v>0</v>
      </c>
      <c r="AO1507" s="19">
        <v>0</v>
      </c>
      <c r="AP1507" s="19">
        <v>0</v>
      </c>
    </row>
    <row r="1508" spans="1:42" hidden="1">
      <c r="A1508" s="15" t="s">
        <v>1365</v>
      </c>
      <c r="B1508" s="16" t="s">
        <v>1340</v>
      </c>
      <c r="C1508" s="17" t="s">
        <v>212</v>
      </c>
      <c r="D1508" s="17" t="s">
        <v>224</v>
      </c>
      <c r="E1508" s="17" t="s">
        <v>1436</v>
      </c>
      <c r="F1508" s="18" t="s">
        <v>1446</v>
      </c>
      <c r="G1508" s="19">
        <v>0</v>
      </c>
      <c r="H1508" s="19">
        <v>0</v>
      </c>
      <c r="I1508" s="19">
        <v>0</v>
      </c>
      <c r="J1508" s="19">
        <v>0</v>
      </c>
      <c r="K1508" s="19">
        <v>0</v>
      </c>
      <c r="L1508" s="19">
        <v>0</v>
      </c>
      <c r="M1508" s="19">
        <v>0</v>
      </c>
      <c r="N1508" s="19">
        <v>0</v>
      </c>
      <c r="O1508" s="19">
        <v>0</v>
      </c>
      <c r="P1508" s="19">
        <v>0</v>
      </c>
      <c r="Q1508" s="19">
        <v>0</v>
      </c>
      <c r="R1508" s="19">
        <v>0</v>
      </c>
      <c r="S1508" s="19">
        <v>0</v>
      </c>
      <c r="T1508" s="19">
        <v>0</v>
      </c>
      <c r="U1508" s="19">
        <v>0</v>
      </c>
      <c r="V1508" s="19">
        <v>0</v>
      </c>
      <c r="W1508" s="19">
        <v>0</v>
      </c>
      <c r="X1508" s="19">
        <v>0</v>
      </c>
      <c r="Y1508" s="19">
        <v>0</v>
      </c>
      <c r="Z1508" s="19">
        <v>0</v>
      </c>
      <c r="AA1508" s="19">
        <v>0</v>
      </c>
      <c r="AB1508" s="19">
        <v>0</v>
      </c>
      <c r="AC1508" s="19">
        <v>0</v>
      </c>
      <c r="AD1508" s="19">
        <v>0</v>
      </c>
      <c r="AE1508" s="19">
        <v>0</v>
      </c>
      <c r="AF1508" s="19">
        <v>0</v>
      </c>
      <c r="AG1508" s="19">
        <v>0</v>
      </c>
      <c r="AH1508" s="19">
        <v>0</v>
      </c>
      <c r="AI1508" s="19">
        <v>0</v>
      </c>
      <c r="AJ1508" s="19">
        <v>0</v>
      </c>
      <c r="AK1508" s="19">
        <v>0</v>
      </c>
      <c r="AL1508" s="19">
        <v>0</v>
      </c>
      <c r="AM1508" s="19">
        <v>0</v>
      </c>
      <c r="AN1508" s="19">
        <v>0</v>
      </c>
      <c r="AO1508" s="19">
        <v>0</v>
      </c>
      <c r="AP1508" s="19">
        <v>0</v>
      </c>
    </row>
    <row r="1509" spans="1:42" hidden="1">
      <c r="A1509" s="15" t="s">
        <v>1365</v>
      </c>
      <c r="B1509" s="16" t="s">
        <v>1340</v>
      </c>
      <c r="C1509" s="17" t="s">
        <v>212</v>
      </c>
      <c r="D1509" s="17" t="s">
        <v>224</v>
      </c>
      <c r="E1509" s="17" t="s">
        <v>1436</v>
      </c>
      <c r="F1509" s="18" t="s">
        <v>1447</v>
      </c>
      <c r="G1509" s="19">
        <v>0</v>
      </c>
      <c r="H1509" s="19">
        <v>0</v>
      </c>
      <c r="I1509" s="19">
        <v>0</v>
      </c>
      <c r="J1509" s="19">
        <v>0</v>
      </c>
      <c r="K1509" s="19">
        <v>0</v>
      </c>
      <c r="L1509" s="19">
        <v>0</v>
      </c>
      <c r="M1509" s="19">
        <v>0</v>
      </c>
      <c r="N1509" s="19">
        <v>0</v>
      </c>
      <c r="O1509" s="19">
        <v>0</v>
      </c>
      <c r="P1509" s="19">
        <v>0</v>
      </c>
      <c r="Q1509" s="19">
        <v>0</v>
      </c>
      <c r="R1509" s="19">
        <v>0</v>
      </c>
      <c r="S1509" s="19">
        <v>0</v>
      </c>
      <c r="T1509" s="19">
        <v>0</v>
      </c>
      <c r="U1509" s="19">
        <v>0</v>
      </c>
      <c r="V1509" s="19">
        <v>0</v>
      </c>
      <c r="W1509" s="19">
        <v>0</v>
      </c>
      <c r="X1509" s="19">
        <v>0</v>
      </c>
      <c r="Y1509" s="19">
        <v>0</v>
      </c>
      <c r="Z1509" s="19">
        <v>0</v>
      </c>
      <c r="AA1509" s="19">
        <v>0</v>
      </c>
      <c r="AB1509" s="19">
        <v>0</v>
      </c>
      <c r="AC1509" s="19">
        <v>0</v>
      </c>
      <c r="AD1509" s="19">
        <v>0</v>
      </c>
      <c r="AE1509" s="19">
        <v>0</v>
      </c>
      <c r="AF1509" s="19">
        <v>0</v>
      </c>
      <c r="AG1509" s="19">
        <v>0</v>
      </c>
      <c r="AH1509" s="19">
        <v>0</v>
      </c>
      <c r="AI1509" s="19">
        <v>0</v>
      </c>
      <c r="AJ1509" s="19">
        <v>0</v>
      </c>
      <c r="AK1509" s="19">
        <v>0</v>
      </c>
      <c r="AL1509" s="19">
        <v>0</v>
      </c>
      <c r="AM1509" s="19">
        <v>0</v>
      </c>
      <c r="AN1509" s="19">
        <v>0</v>
      </c>
      <c r="AO1509" s="19">
        <v>0</v>
      </c>
      <c r="AP1509" s="19">
        <v>0</v>
      </c>
    </row>
    <row r="1510" spans="1:42" hidden="1">
      <c r="A1510" s="15" t="s">
        <v>1365</v>
      </c>
      <c r="B1510" s="16" t="s">
        <v>1340</v>
      </c>
      <c r="C1510" s="17" t="s">
        <v>212</v>
      </c>
      <c r="D1510" s="17" t="s">
        <v>224</v>
      </c>
      <c r="E1510" s="17" t="s">
        <v>1436</v>
      </c>
      <c r="F1510" s="18" t="s">
        <v>1448</v>
      </c>
      <c r="G1510" s="19">
        <v>0</v>
      </c>
      <c r="H1510" s="19">
        <v>0</v>
      </c>
      <c r="I1510" s="19">
        <v>0</v>
      </c>
      <c r="J1510" s="19">
        <v>0</v>
      </c>
      <c r="K1510" s="19">
        <v>0</v>
      </c>
      <c r="L1510" s="19">
        <v>0</v>
      </c>
      <c r="M1510" s="19">
        <v>0</v>
      </c>
      <c r="N1510" s="19">
        <v>0</v>
      </c>
      <c r="O1510" s="19">
        <v>0</v>
      </c>
      <c r="P1510" s="19">
        <v>0</v>
      </c>
      <c r="Q1510" s="19">
        <v>0</v>
      </c>
      <c r="R1510" s="19">
        <v>0</v>
      </c>
      <c r="S1510" s="19">
        <v>0</v>
      </c>
      <c r="T1510" s="19">
        <v>0</v>
      </c>
      <c r="U1510" s="19">
        <v>0</v>
      </c>
      <c r="V1510" s="19">
        <v>0</v>
      </c>
      <c r="W1510" s="19">
        <v>0</v>
      </c>
      <c r="X1510" s="19">
        <v>0</v>
      </c>
      <c r="Y1510" s="19">
        <v>0</v>
      </c>
      <c r="Z1510" s="19">
        <v>0</v>
      </c>
      <c r="AA1510" s="19">
        <v>0</v>
      </c>
      <c r="AB1510" s="19">
        <v>0</v>
      </c>
      <c r="AC1510" s="19">
        <v>0</v>
      </c>
      <c r="AD1510" s="19">
        <v>0</v>
      </c>
      <c r="AE1510" s="19">
        <v>0</v>
      </c>
      <c r="AF1510" s="19">
        <v>0</v>
      </c>
      <c r="AG1510" s="19">
        <v>0</v>
      </c>
      <c r="AH1510" s="19">
        <v>0</v>
      </c>
      <c r="AI1510" s="19">
        <v>0</v>
      </c>
      <c r="AJ1510" s="19">
        <v>0</v>
      </c>
      <c r="AK1510" s="19">
        <v>0</v>
      </c>
      <c r="AL1510" s="19">
        <v>0</v>
      </c>
      <c r="AM1510" s="19">
        <v>0</v>
      </c>
      <c r="AN1510" s="19">
        <v>0</v>
      </c>
      <c r="AO1510" s="19">
        <v>0</v>
      </c>
      <c r="AP1510" s="19">
        <v>0</v>
      </c>
    </row>
    <row r="1511" spans="1:42" hidden="1">
      <c r="A1511" s="15" t="s">
        <v>1365</v>
      </c>
      <c r="B1511" s="16" t="s">
        <v>1340</v>
      </c>
      <c r="C1511" s="17" t="s">
        <v>212</v>
      </c>
      <c r="D1511" s="17" t="s">
        <v>224</v>
      </c>
      <c r="E1511" s="17" t="s">
        <v>1436</v>
      </c>
      <c r="F1511" s="18" t="s">
        <v>1449</v>
      </c>
      <c r="G1511" s="19">
        <v>0</v>
      </c>
      <c r="H1511" s="19">
        <v>0</v>
      </c>
      <c r="I1511" s="19">
        <v>0</v>
      </c>
      <c r="J1511" s="19">
        <v>0</v>
      </c>
      <c r="K1511" s="19">
        <v>0</v>
      </c>
      <c r="L1511" s="19">
        <v>0</v>
      </c>
      <c r="M1511" s="19">
        <v>0</v>
      </c>
      <c r="N1511" s="19">
        <v>0</v>
      </c>
      <c r="O1511" s="19">
        <v>0</v>
      </c>
      <c r="P1511" s="19">
        <v>0</v>
      </c>
      <c r="Q1511" s="19">
        <v>0</v>
      </c>
      <c r="R1511" s="19">
        <v>0</v>
      </c>
      <c r="S1511" s="19">
        <v>0</v>
      </c>
      <c r="T1511" s="19">
        <v>0</v>
      </c>
      <c r="U1511" s="19">
        <v>0</v>
      </c>
      <c r="V1511" s="19">
        <v>0</v>
      </c>
      <c r="W1511" s="19">
        <v>0</v>
      </c>
      <c r="X1511" s="19">
        <v>0</v>
      </c>
      <c r="Y1511" s="19">
        <v>0</v>
      </c>
      <c r="Z1511" s="19">
        <v>0</v>
      </c>
      <c r="AA1511" s="19">
        <v>0</v>
      </c>
      <c r="AB1511" s="19">
        <v>0</v>
      </c>
      <c r="AC1511" s="19">
        <v>0</v>
      </c>
      <c r="AD1511" s="19">
        <v>0</v>
      </c>
      <c r="AE1511" s="19">
        <v>0</v>
      </c>
      <c r="AF1511" s="19">
        <v>0</v>
      </c>
      <c r="AG1511" s="19">
        <v>0</v>
      </c>
      <c r="AH1511" s="19">
        <v>0</v>
      </c>
      <c r="AI1511" s="19">
        <v>0</v>
      </c>
      <c r="AJ1511" s="19">
        <v>0</v>
      </c>
      <c r="AK1511" s="19">
        <v>0</v>
      </c>
      <c r="AL1511" s="19">
        <v>0</v>
      </c>
      <c r="AM1511" s="19">
        <v>0</v>
      </c>
      <c r="AN1511" s="19">
        <v>0</v>
      </c>
      <c r="AO1511" s="19">
        <v>0</v>
      </c>
      <c r="AP1511" s="19">
        <v>0</v>
      </c>
    </row>
    <row r="1512" spans="1:42" hidden="1">
      <c r="A1512" s="15" t="s">
        <v>1365</v>
      </c>
      <c r="B1512" s="16" t="s">
        <v>1340</v>
      </c>
      <c r="C1512" s="17" t="s">
        <v>212</v>
      </c>
      <c r="D1512" s="17" t="s">
        <v>224</v>
      </c>
      <c r="E1512" s="17" t="s">
        <v>1436</v>
      </c>
      <c r="F1512" s="18" t="s">
        <v>1450</v>
      </c>
      <c r="G1512" s="19">
        <v>0</v>
      </c>
      <c r="H1512" s="19">
        <v>0</v>
      </c>
      <c r="I1512" s="19">
        <v>0</v>
      </c>
      <c r="J1512" s="19">
        <v>0</v>
      </c>
      <c r="K1512" s="19">
        <v>0</v>
      </c>
      <c r="L1512" s="19">
        <v>0</v>
      </c>
      <c r="M1512" s="19">
        <v>0</v>
      </c>
      <c r="N1512" s="19">
        <v>0</v>
      </c>
      <c r="O1512" s="19">
        <v>0</v>
      </c>
      <c r="P1512" s="19">
        <v>0</v>
      </c>
      <c r="Q1512" s="19">
        <v>0</v>
      </c>
      <c r="R1512" s="19">
        <v>0</v>
      </c>
      <c r="S1512" s="19">
        <v>0</v>
      </c>
      <c r="T1512" s="19">
        <v>0</v>
      </c>
      <c r="U1512" s="19">
        <v>0</v>
      </c>
      <c r="V1512" s="19">
        <v>0</v>
      </c>
      <c r="W1512" s="19">
        <v>0</v>
      </c>
      <c r="X1512" s="19">
        <v>0</v>
      </c>
      <c r="Y1512" s="19">
        <v>0</v>
      </c>
      <c r="Z1512" s="19">
        <v>0</v>
      </c>
      <c r="AA1512" s="19">
        <v>0</v>
      </c>
      <c r="AB1512" s="19">
        <v>0</v>
      </c>
      <c r="AC1512" s="19">
        <v>0</v>
      </c>
      <c r="AD1512" s="19">
        <v>0</v>
      </c>
      <c r="AE1512" s="19">
        <v>0</v>
      </c>
      <c r="AF1512" s="19">
        <v>0</v>
      </c>
      <c r="AG1512" s="19">
        <v>0</v>
      </c>
      <c r="AH1512" s="19">
        <v>0</v>
      </c>
      <c r="AI1512" s="19">
        <v>0</v>
      </c>
      <c r="AJ1512" s="19">
        <v>0</v>
      </c>
      <c r="AK1512" s="19">
        <v>0</v>
      </c>
      <c r="AL1512" s="19">
        <v>0</v>
      </c>
      <c r="AM1512" s="19">
        <v>0</v>
      </c>
      <c r="AN1512" s="19">
        <v>0</v>
      </c>
      <c r="AO1512" s="19">
        <v>0</v>
      </c>
      <c r="AP1512" s="19">
        <v>0</v>
      </c>
    </row>
    <row r="1513" spans="1:42" hidden="1">
      <c r="A1513" s="15" t="s">
        <v>1365</v>
      </c>
      <c r="B1513" s="16" t="s">
        <v>1340</v>
      </c>
      <c r="C1513" s="17" t="s">
        <v>212</v>
      </c>
      <c r="D1513" s="17" t="s">
        <v>224</v>
      </c>
      <c r="E1513" s="17" t="s">
        <v>1436</v>
      </c>
      <c r="F1513" s="18" t="s">
        <v>1451</v>
      </c>
      <c r="G1513" s="19">
        <v>0</v>
      </c>
      <c r="H1513" s="19">
        <v>0</v>
      </c>
      <c r="I1513" s="19">
        <v>0</v>
      </c>
      <c r="J1513" s="19">
        <v>0</v>
      </c>
      <c r="K1513" s="19">
        <v>0</v>
      </c>
      <c r="L1513" s="19">
        <v>0</v>
      </c>
      <c r="M1513" s="19">
        <v>0</v>
      </c>
      <c r="N1513" s="19">
        <v>0</v>
      </c>
      <c r="O1513" s="19">
        <v>0</v>
      </c>
      <c r="P1513" s="19">
        <v>0</v>
      </c>
      <c r="Q1513" s="19">
        <v>0</v>
      </c>
      <c r="R1513" s="19">
        <v>0</v>
      </c>
      <c r="S1513" s="19">
        <v>0</v>
      </c>
      <c r="T1513" s="19">
        <v>0</v>
      </c>
      <c r="U1513" s="19">
        <v>0</v>
      </c>
      <c r="V1513" s="19">
        <v>0</v>
      </c>
      <c r="W1513" s="19">
        <v>0</v>
      </c>
      <c r="X1513" s="19">
        <v>0</v>
      </c>
      <c r="Y1513" s="19">
        <v>0</v>
      </c>
      <c r="Z1513" s="19">
        <v>0</v>
      </c>
      <c r="AA1513" s="19">
        <v>0</v>
      </c>
      <c r="AB1513" s="19">
        <v>0</v>
      </c>
      <c r="AC1513" s="19">
        <v>0</v>
      </c>
      <c r="AD1513" s="19">
        <v>0</v>
      </c>
      <c r="AE1513" s="19">
        <v>0</v>
      </c>
      <c r="AF1513" s="19">
        <v>0</v>
      </c>
      <c r="AG1513" s="19">
        <v>0</v>
      </c>
      <c r="AH1513" s="19">
        <v>0</v>
      </c>
      <c r="AI1513" s="19">
        <v>0</v>
      </c>
      <c r="AJ1513" s="19">
        <v>0</v>
      </c>
      <c r="AK1513" s="19">
        <v>0</v>
      </c>
      <c r="AL1513" s="19">
        <v>0</v>
      </c>
      <c r="AM1513" s="19">
        <v>0</v>
      </c>
      <c r="AN1513" s="19">
        <v>0</v>
      </c>
      <c r="AO1513" s="19">
        <v>0</v>
      </c>
      <c r="AP1513" s="19">
        <v>0</v>
      </c>
    </row>
    <row r="1514" spans="1:42" hidden="1">
      <c r="A1514" s="15" t="s">
        <v>1365</v>
      </c>
      <c r="B1514" s="16" t="s">
        <v>1340</v>
      </c>
      <c r="C1514" s="17" t="s">
        <v>212</v>
      </c>
      <c r="D1514" s="17" t="s">
        <v>224</v>
      </c>
      <c r="E1514" s="17" t="s">
        <v>1436</v>
      </c>
      <c r="F1514" s="18" t="s">
        <v>1452</v>
      </c>
      <c r="G1514" s="19">
        <v>0</v>
      </c>
      <c r="H1514" s="19">
        <v>0</v>
      </c>
      <c r="I1514" s="19">
        <v>0</v>
      </c>
      <c r="J1514" s="19">
        <v>0</v>
      </c>
      <c r="K1514" s="19">
        <v>0</v>
      </c>
      <c r="L1514" s="19">
        <v>0</v>
      </c>
      <c r="M1514" s="19">
        <v>0</v>
      </c>
      <c r="N1514" s="19">
        <v>0</v>
      </c>
      <c r="O1514" s="19">
        <v>0</v>
      </c>
      <c r="P1514" s="19">
        <v>0</v>
      </c>
      <c r="Q1514" s="19">
        <v>0</v>
      </c>
      <c r="R1514" s="19">
        <v>0</v>
      </c>
      <c r="S1514" s="19">
        <v>0</v>
      </c>
      <c r="T1514" s="19">
        <v>0</v>
      </c>
      <c r="U1514" s="19">
        <v>0</v>
      </c>
      <c r="V1514" s="19">
        <v>0</v>
      </c>
      <c r="W1514" s="19">
        <v>0</v>
      </c>
      <c r="X1514" s="19">
        <v>0</v>
      </c>
      <c r="Y1514" s="19">
        <v>0</v>
      </c>
      <c r="Z1514" s="19">
        <v>0</v>
      </c>
      <c r="AA1514" s="19">
        <v>0</v>
      </c>
      <c r="AB1514" s="19">
        <v>0</v>
      </c>
      <c r="AC1514" s="19">
        <v>0</v>
      </c>
      <c r="AD1514" s="19">
        <v>0</v>
      </c>
      <c r="AE1514" s="19">
        <v>0</v>
      </c>
      <c r="AF1514" s="19">
        <v>0</v>
      </c>
      <c r="AG1514" s="19">
        <v>0</v>
      </c>
      <c r="AH1514" s="19">
        <v>0</v>
      </c>
      <c r="AI1514" s="19">
        <v>0</v>
      </c>
      <c r="AJ1514" s="19">
        <v>0</v>
      </c>
      <c r="AK1514" s="19">
        <v>0</v>
      </c>
      <c r="AL1514" s="19">
        <v>0</v>
      </c>
      <c r="AM1514" s="19">
        <v>0</v>
      </c>
      <c r="AN1514" s="19">
        <v>0</v>
      </c>
      <c r="AO1514" s="19">
        <v>0</v>
      </c>
      <c r="AP1514" s="19">
        <v>0</v>
      </c>
    </row>
    <row r="1515" spans="1:42" hidden="1">
      <c r="A1515" s="15" t="s">
        <v>1365</v>
      </c>
      <c r="B1515" s="16" t="s">
        <v>1340</v>
      </c>
      <c r="C1515" s="17" t="s">
        <v>212</v>
      </c>
      <c r="D1515" s="17" t="s">
        <v>224</v>
      </c>
      <c r="E1515" s="17" t="s">
        <v>1436</v>
      </c>
      <c r="F1515" s="18" t="s">
        <v>1453</v>
      </c>
      <c r="G1515" s="19">
        <v>0</v>
      </c>
      <c r="H1515" s="19">
        <v>0</v>
      </c>
      <c r="I1515" s="19">
        <v>0</v>
      </c>
      <c r="J1515" s="19">
        <v>0</v>
      </c>
      <c r="K1515" s="19">
        <v>0</v>
      </c>
      <c r="L1515" s="19">
        <v>0</v>
      </c>
      <c r="M1515" s="19">
        <v>0</v>
      </c>
      <c r="N1515" s="19">
        <v>0</v>
      </c>
      <c r="O1515" s="19">
        <v>0</v>
      </c>
      <c r="P1515" s="19">
        <v>0</v>
      </c>
      <c r="Q1515" s="19">
        <v>0</v>
      </c>
      <c r="R1515" s="19">
        <v>0</v>
      </c>
      <c r="S1515" s="19">
        <v>0</v>
      </c>
      <c r="T1515" s="19">
        <v>0</v>
      </c>
      <c r="U1515" s="19">
        <v>0</v>
      </c>
      <c r="V1515" s="19">
        <v>0</v>
      </c>
      <c r="W1515" s="19">
        <v>0</v>
      </c>
      <c r="X1515" s="19">
        <v>0</v>
      </c>
      <c r="Y1515" s="19">
        <v>0</v>
      </c>
      <c r="Z1515" s="19">
        <v>0</v>
      </c>
      <c r="AA1515" s="19">
        <v>0</v>
      </c>
      <c r="AB1515" s="19">
        <v>0</v>
      </c>
      <c r="AC1515" s="19">
        <v>0</v>
      </c>
      <c r="AD1515" s="19">
        <v>0</v>
      </c>
      <c r="AE1515" s="19">
        <v>0</v>
      </c>
      <c r="AF1515" s="19">
        <v>0</v>
      </c>
      <c r="AG1515" s="19">
        <v>0</v>
      </c>
      <c r="AH1515" s="19">
        <v>0</v>
      </c>
      <c r="AI1515" s="19">
        <v>0</v>
      </c>
      <c r="AJ1515" s="19">
        <v>0</v>
      </c>
      <c r="AK1515" s="19">
        <v>0</v>
      </c>
      <c r="AL1515" s="19">
        <v>0</v>
      </c>
      <c r="AM1515" s="19">
        <v>0</v>
      </c>
      <c r="AN1515" s="19">
        <v>0</v>
      </c>
      <c r="AO1515" s="19">
        <v>0</v>
      </c>
      <c r="AP1515" s="19">
        <v>0</v>
      </c>
    </row>
    <row r="1516" spans="1:42" hidden="1">
      <c r="A1516" s="15" t="s">
        <v>1365</v>
      </c>
      <c r="B1516" s="16" t="s">
        <v>1340</v>
      </c>
      <c r="C1516" s="17" t="s">
        <v>212</v>
      </c>
      <c r="D1516" s="17" t="s">
        <v>224</v>
      </c>
      <c r="E1516" s="17" t="s">
        <v>1436</v>
      </c>
      <c r="F1516" s="18" t="s">
        <v>1454</v>
      </c>
      <c r="G1516" s="19">
        <v>0</v>
      </c>
      <c r="H1516" s="19">
        <v>0</v>
      </c>
      <c r="I1516" s="19">
        <v>0</v>
      </c>
      <c r="J1516" s="19">
        <v>0</v>
      </c>
      <c r="K1516" s="19">
        <v>0</v>
      </c>
      <c r="L1516" s="19">
        <v>0</v>
      </c>
      <c r="M1516" s="19">
        <v>0</v>
      </c>
      <c r="N1516" s="19">
        <v>0</v>
      </c>
      <c r="O1516" s="19">
        <v>0</v>
      </c>
      <c r="P1516" s="19">
        <v>0</v>
      </c>
      <c r="Q1516" s="19">
        <v>0</v>
      </c>
      <c r="R1516" s="19">
        <v>0</v>
      </c>
      <c r="S1516" s="19">
        <v>0</v>
      </c>
      <c r="T1516" s="19">
        <v>0</v>
      </c>
      <c r="U1516" s="19">
        <v>0</v>
      </c>
      <c r="V1516" s="19">
        <v>0</v>
      </c>
      <c r="W1516" s="19">
        <v>0</v>
      </c>
      <c r="X1516" s="19">
        <v>0</v>
      </c>
      <c r="Y1516" s="19">
        <v>0</v>
      </c>
      <c r="Z1516" s="19">
        <v>0</v>
      </c>
      <c r="AA1516" s="19">
        <v>0</v>
      </c>
      <c r="AB1516" s="19">
        <v>0</v>
      </c>
      <c r="AC1516" s="19">
        <v>0</v>
      </c>
      <c r="AD1516" s="19">
        <v>0</v>
      </c>
      <c r="AE1516" s="19">
        <v>0</v>
      </c>
      <c r="AF1516" s="19">
        <v>0</v>
      </c>
      <c r="AG1516" s="19">
        <v>0</v>
      </c>
      <c r="AH1516" s="19">
        <v>0</v>
      </c>
      <c r="AI1516" s="19">
        <v>0</v>
      </c>
      <c r="AJ1516" s="19">
        <v>0</v>
      </c>
      <c r="AK1516" s="19">
        <v>0</v>
      </c>
      <c r="AL1516" s="19">
        <v>0</v>
      </c>
      <c r="AM1516" s="19">
        <v>0</v>
      </c>
      <c r="AN1516" s="19">
        <v>0</v>
      </c>
      <c r="AO1516" s="19">
        <v>0</v>
      </c>
      <c r="AP1516" s="19">
        <v>0</v>
      </c>
    </row>
    <row r="1517" spans="1:42" hidden="1">
      <c r="A1517" s="15" t="s">
        <v>1365</v>
      </c>
      <c r="B1517" s="16" t="s">
        <v>1340</v>
      </c>
      <c r="C1517" s="17" t="s">
        <v>212</v>
      </c>
      <c r="D1517" s="17" t="s">
        <v>224</v>
      </c>
      <c r="E1517" s="17" t="s">
        <v>1436</v>
      </c>
      <c r="F1517" s="18" t="s">
        <v>1455</v>
      </c>
      <c r="G1517" s="19">
        <v>0</v>
      </c>
      <c r="H1517" s="19">
        <v>0</v>
      </c>
      <c r="I1517" s="19">
        <v>0</v>
      </c>
      <c r="J1517" s="19">
        <v>0</v>
      </c>
      <c r="K1517" s="19">
        <v>0</v>
      </c>
      <c r="L1517" s="19">
        <v>0</v>
      </c>
      <c r="M1517" s="19">
        <v>0</v>
      </c>
      <c r="N1517" s="19">
        <v>0</v>
      </c>
      <c r="O1517" s="19">
        <v>0</v>
      </c>
      <c r="P1517" s="19">
        <v>0</v>
      </c>
      <c r="Q1517" s="19">
        <v>0</v>
      </c>
      <c r="R1517" s="19">
        <v>0</v>
      </c>
      <c r="S1517" s="19">
        <v>0</v>
      </c>
      <c r="T1517" s="19">
        <v>0</v>
      </c>
      <c r="U1517" s="19">
        <v>0</v>
      </c>
      <c r="V1517" s="19">
        <v>0</v>
      </c>
      <c r="W1517" s="19">
        <v>0</v>
      </c>
      <c r="X1517" s="19">
        <v>0</v>
      </c>
      <c r="Y1517" s="19">
        <v>0</v>
      </c>
      <c r="Z1517" s="19">
        <v>0</v>
      </c>
      <c r="AA1517" s="19">
        <v>0</v>
      </c>
      <c r="AB1517" s="19">
        <v>0</v>
      </c>
      <c r="AC1517" s="19">
        <v>0</v>
      </c>
      <c r="AD1517" s="19">
        <v>0</v>
      </c>
      <c r="AE1517" s="19">
        <v>0</v>
      </c>
      <c r="AF1517" s="19">
        <v>0</v>
      </c>
      <c r="AG1517" s="19">
        <v>0</v>
      </c>
      <c r="AH1517" s="19">
        <v>0</v>
      </c>
      <c r="AI1517" s="19">
        <v>0</v>
      </c>
      <c r="AJ1517" s="19">
        <v>0</v>
      </c>
      <c r="AK1517" s="19">
        <v>0</v>
      </c>
      <c r="AL1517" s="19">
        <v>0</v>
      </c>
      <c r="AM1517" s="19">
        <v>0</v>
      </c>
      <c r="AN1517" s="19">
        <v>0</v>
      </c>
      <c r="AO1517" s="19">
        <v>0</v>
      </c>
      <c r="AP1517" s="19">
        <v>0</v>
      </c>
    </row>
    <row r="1518" spans="1:42" hidden="1">
      <c r="A1518" s="15" t="s">
        <v>1365</v>
      </c>
      <c r="B1518" s="16" t="s">
        <v>1340</v>
      </c>
      <c r="C1518" s="17" t="s">
        <v>212</v>
      </c>
      <c r="D1518" s="17" t="s">
        <v>224</v>
      </c>
      <c r="E1518" s="17" t="s">
        <v>1436</v>
      </c>
      <c r="F1518" s="18" t="s">
        <v>1456</v>
      </c>
      <c r="G1518" s="19">
        <v>0</v>
      </c>
      <c r="H1518" s="19">
        <v>0</v>
      </c>
      <c r="I1518" s="19">
        <v>0</v>
      </c>
      <c r="J1518" s="19">
        <v>0</v>
      </c>
      <c r="K1518" s="19">
        <v>0</v>
      </c>
      <c r="L1518" s="19">
        <v>0</v>
      </c>
      <c r="M1518" s="19">
        <v>0</v>
      </c>
      <c r="N1518" s="19">
        <v>0</v>
      </c>
      <c r="O1518" s="19">
        <v>0</v>
      </c>
      <c r="P1518" s="19">
        <v>0</v>
      </c>
      <c r="Q1518" s="19">
        <v>0</v>
      </c>
      <c r="R1518" s="19">
        <v>0</v>
      </c>
      <c r="S1518" s="19">
        <v>0</v>
      </c>
      <c r="T1518" s="19">
        <v>0</v>
      </c>
      <c r="U1518" s="19">
        <v>0</v>
      </c>
      <c r="V1518" s="19">
        <v>0</v>
      </c>
      <c r="W1518" s="19">
        <v>0</v>
      </c>
      <c r="X1518" s="19">
        <v>0</v>
      </c>
      <c r="Y1518" s="19">
        <v>0</v>
      </c>
      <c r="Z1518" s="19">
        <v>0</v>
      </c>
      <c r="AA1518" s="19">
        <v>0</v>
      </c>
      <c r="AB1518" s="19">
        <v>0</v>
      </c>
      <c r="AC1518" s="19">
        <v>0</v>
      </c>
      <c r="AD1518" s="19">
        <v>0</v>
      </c>
      <c r="AE1518" s="19">
        <v>0</v>
      </c>
      <c r="AF1518" s="19">
        <v>0</v>
      </c>
      <c r="AG1518" s="19">
        <v>0</v>
      </c>
      <c r="AH1518" s="19">
        <v>0</v>
      </c>
      <c r="AI1518" s="19">
        <v>0</v>
      </c>
      <c r="AJ1518" s="19">
        <v>0</v>
      </c>
      <c r="AK1518" s="19">
        <v>0</v>
      </c>
      <c r="AL1518" s="19">
        <v>0</v>
      </c>
      <c r="AM1518" s="19">
        <v>0</v>
      </c>
      <c r="AN1518" s="19">
        <v>0</v>
      </c>
      <c r="AO1518" s="19">
        <v>0</v>
      </c>
      <c r="AP1518" s="19">
        <v>0</v>
      </c>
    </row>
    <row r="1519" spans="1:42" hidden="1">
      <c r="A1519" s="15" t="s">
        <v>1365</v>
      </c>
      <c r="B1519" s="16" t="s">
        <v>1340</v>
      </c>
      <c r="C1519" s="17" t="s">
        <v>212</v>
      </c>
      <c r="D1519" s="17" t="s">
        <v>224</v>
      </c>
      <c r="E1519" s="17" t="s">
        <v>1436</v>
      </c>
      <c r="F1519" s="18" t="s">
        <v>1457</v>
      </c>
      <c r="G1519" s="19">
        <v>0</v>
      </c>
      <c r="H1519" s="19">
        <v>0</v>
      </c>
      <c r="I1519" s="19">
        <v>0</v>
      </c>
      <c r="J1519" s="19">
        <v>0</v>
      </c>
      <c r="K1519" s="19">
        <v>0</v>
      </c>
      <c r="L1519" s="19">
        <v>0</v>
      </c>
      <c r="M1519" s="19">
        <v>0</v>
      </c>
      <c r="N1519" s="19">
        <v>0</v>
      </c>
      <c r="O1519" s="19">
        <v>0</v>
      </c>
      <c r="P1519" s="19">
        <v>0</v>
      </c>
      <c r="Q1519" s="19">
        <v>0</v>
      </c>
      <c r="R1519" s="19">
        <v>0</v>
      </c>
      <c r="S1519" s="19">
        <v>0</v>
      </c>
      <c r="T1519" s="19">
        <v>0</v>
      </c>
      <c r="U1519" s="19">
        <v>0</v>
      </c>
      <c r="V1519" s="19">
        <v>0</v>
      </c>
      <c r="W1519" s="19">
        <v>0</v>
      </c>
      <c r="X1519" s="19">
        <v>0</v>
      </c>
      <c r="Y1519" s="19">
        <v>0</v>
      </c>
      <c r="Z1519" s="19">
        <v>0</v>
      </c>
      <c r="AA1519" s="19">
        <v>0</v>
      </c>
      <c r="AB1519" s="19">
        <v>0</v>
      </c>
      <c r="AC1519" s="19">
        <v>0</v>
      </c>
      <c r="AD1519" s="19">
        <v>0</v>
      </c>
      <c r="AE1519" s="19">
        <v>0</v>
      </c>
      <c r="AF1519" s="19">
        <v>0</v>
      </c>
      <c r="AG1519" s="19">
        <v>0</v>
      </c>
      <c r="AH1519" s="19">
        <v>0</v>
      </c>
      <c r="AI1519" s="19">
        <v>0</v>
      </c>
      <c r="AJ1519" s="19">
        <v>0</v>
      </c>
      <c r="AK1519" s="19">
        <v>0</v>
      </c>
      <c r="AL1519" s="19">
        <v>0</v>
      </c>
      <c r="AM1519" s="19">
        <v>0</v>
      </c>
      <c r="AN1519" s="19">
        <v>0</v>
      </c>
      <c r="AO1519" s="19">
        <v>0</v>
      </c>
      <c r="AP1519" s="19">
        <v>0</v>
      </c>
    </row>
    <row r="1520" spans="1:42" hidden="1">
      <c r="A1520" s="15" t="s">
        <v>1365</v>
      </c>
      <c r="B1520" s="16" t="s">
        <v>1340</v>
      </c>
      <c r="C1520" s="17" t="s">
        <v>212</v>
      </c>
      <c r="D1520" s="17" t="s">
        <v>224</v>
      </c>
      <c r="E1520" s="17" t="s">
        <v>1458</v>
      </c>
      <c r="F1520" s="18" t="s">
        <v>1459</v>
      </c>
      <c r="G1520" s="19">
        <v>0</v>
      </c>
      <c r="H1520" s="19">
        <v>0</v>
      </c>
      <c r="I1520" s="19">
        <v>0</v>
      </c>
      <c r="J1520" s="19">
        <v>0</v>
      </c>
      <c r="K1520" s="19">
        <v>0</v>
      </c>
      <c r="L1520" s="19">
        <v>0</v>
      </c>
      <c r="M1520" s="19">
        <v>0</v>
      </c>
      <c r="N1520" s="19">
        <v>0</v>
      </c>
      <c r="O1520" s="19">
        <v>0</v>
      </c>
      <c r="P1520" s="19">
        <v>0</v>
      </c>
      <c r="Q1520" s="19">
        <v>0</v>
      </c>
      <c r="R1520" s="19">
        <v>0</v>
      </c>
      <c r="S1520" s="19">
        <v>0</v>
      </c>
      <c r="T1520" s="19">
        <v>0</v>
      </c>
      <c r="U1520" s="19">
        <v>0</v>
      </c>
      <c r="V1520" s="19">
        <v>0</v>
      </c>
      <c r="W1520" s="19">
        <v>0</v>
      </c>
      <c r="X1520" s="19">
        <v>0</v>
      </c>
      <c r="Y1520" s="19">
        <v>0</v>
      </c>
      <c r="Z1520" s="19">
        <v>0</v>
      </c>
      <c r="AA1520" s="19">
        <v>0</v>
      </c>
      <c r="AB1520" s="19">
        <v>0</v>
      </c>
      <c r="AC1520" s="19">
        <v>0</v>
      </c>
      <c r="AD1520" s="19">
        <v>0</v>
      </c>
      <c r="AE1520" s="19">
        <v>0</v>
      </c>
      <c r="AF1520" s="19">
        <v>0</v>
      </c>
      <c r="AG1520" s="19">
        <v>0</v>
      </c>
      <c r="AH1520" s="19">
        <v>0</v>
      </c>
      <c r="AI1520" s="19">
        <v>0</v>
      </c>
      <c r="AJ1520" s="19">
        <v>0</v>
      </c>
      <c r="AK1520" s="19">
        <v>0</v>
      </c>
      <c r="AL1520" s="19">
        <v>0</v>
      </c>
      <c r="AM1520" s="19">
        <v>0</v>
      </c>
      <c r="AN1520" s="19">
        <v>0</v>
      </c>
      <c r="AO1520" s="19">
        <v>0</v>
      </c>
      <c r="AP1520" s="19">
        <v>0</v>
      </c>
    </row>
    <row r="1521" spans="1:42" hidden="1">
      <c r="A1521" s="15" t="s">
        <v>1365</v>
      </c>
      <c r="B1521" s="16" t="s">
        <v>1340</v>
      </c>
      <c r="C1521" s="17" t="s">
        <v>212</v>
      </c>
      <c r="D1521" s="17" t="s">
        <v>224</v>
      </c>
      <c r="E1521" s="17" t="s">
        <v>1460</v>
      </c>
      <c r="F1521" s="18" t="s">
        <v>1461</v>
      </c>
      <c r="G1521" s="19">
        <v>0</v>
      </c>
      <c r="H1521" s="19">
        <v>0</v>
      </c>
      <c r="I1521" s="19">
        <v>0</v>
      </c>
      <c r="J1521" s="19">
        <v>0</v>
      </c>
      <c r="K1521" s="19">
        <v>0</v>
      </c>
      <c r="L1521" s="19">
        <v>0</v>
      </c>
      <c r="M1521" s="19">
        <v>0</v>
      </c>
      <c r="N1521" s="19">
        <v>0</v>
      </c>
      <c r="O1521" s="19">
        <v>0</v>
      </c>
      <c r="P1521" s="19">
        <v>0</v>
      </c>
      <c r="Q1521" s="19">
        <v>0</v>
      </c>
      <c r="R1521" s="19">
        <v>0</v>
      </c>
      <c r="S1521" s="19">
        <v>0</v>
      </c>
      <c r="T1521" s="19">
        <v>0</v>
      </c>
      <c r="U1521" s="19">
        <v>0</v>
      </c>
      <c r="V1521" s="19">
        <v>0</v>
      </c>
      <c r="W1521" s="19">
        <v>0</v>
      </c>
      <c r="X1521" s="19">
        <v>0</v>
      </c>
      <c r="Y1521" s="19">
        <v>0</v>
      </c>
      <c r="Z1521" s="19">
        <v>0</v>
      </c>
      <c r="AA1521" s="19">
        <v>0</v>
      </c>
      <c r="AB1521" s="19">
        <v>0</v>
      </c>
      <c r="AC1521" s="19">
        <v>0</v>
      </c>
      <c r="AD1521" s="19">
        <v>0</v>
      </c>
      <c r="AE1521" s="19">
        <v>0</v>
      </c>
      <c r="AF1521" s="19">
        <v>0</v>
      </c>
      <c r="AG1521" s="19">
        <v>0</v>
      </c>
      <c r="AH1521" s="19">
        <v>0</v>
      </c>
      <c r="AI1521" s="19">
        <v>0</v>
      </c>
      <c r="AJ1521" s="19">
        <v>0</v>
      </c>
      <c r="AK1521" s="19">
        <v>0</v>
      </c>
      <c r="AL1521" s="19">
        <v>0</v>
      </c>
      <c r="AM1521" s="19">
        <v>0</v>
      </c>
      <c r="AN1521" s="19">
        <v>0</v>
      </c>
      <c r="AO1521" s="19">
        <v>0</v>
      </c>
      <c r="AP1521" s="19">
        <v>0</v>
      </c>
    </row>
    <row r="1522" spans="1:42" hidden="1">
      <c r="A1522" s="15" t="s">
        <v>1365</v>
      </c>
      <c r="B1522" s="16" t="s">
        <v>1340</v>
      </c>
      <c r="C1522" s="17" t="s">
        <v>212</v>
      </c>
      <c r="D1522" s="17" t="s">
        <v>224</v>
      </c>
      <c r="E1522" s="17" t="s">
        <v>1460</v>
      </c>
      <c r="F1522" s="18" t="s">
        <v>1462</v>
      </c>
      <c r="G1522" s="19">
        <v>0</v>
      </c>
      <c r="H1522" s="19">
        <v>0</v>
      </c>
      <c r="I1522" s="19">
        <v>0</v>
      </c>
      <c r="J1522" s="19">
        <v>0</v>
      </c>
      <c r="K1522" s="19">
        <v>0</v>
      </c>
      <c r="L1522" s="19">
        <v>0</v>
      </c>
      <c r="M1522" s="19">
        <v>0</v>
      </c>
      <c r="N1522" s="19">
        <v>0</v>
      </c>
      <c r="O1522" s="19">
        <v>0</v>
      </c>
      <c r="P1522" s="19">
        <v>0</v>
      </c>
      <c r="Q1522" s="19">
        <v>0</v>
      </c>
      <c r="R1522" s="19">
        <v>0</v>
      </c>
      <c r="S1522" s="19">
        <v>0</v>
      </c>
      <c r="T1522" s="19">
        <v>0</v>
      </c>
      <c r="U1522" s="19">
        <v>0</v>
      </c>
      <c r="V1522" s="19">
        <v>0</v>
      </c>
      <c r="W1522" s="19">
        <v>0</v>
      </c>
      <c r="X1522" s="19">
        <v>0</v>
      </c>
      <c r="Y1522" s="19">
        <v>0</v>
      </c>
      <c r="Z1522" s="19">
        <v>0</v>
      </c>
      <c r="AA1522" s="19">
        <v>0</v>
      </c>
      <c r="AB1522" s="19">
        <v>0</v>
      </c>
      <c r="AC1522" s="19">
        <v>0</v>
      </c>
      <c r="AD1522" s="19">
        <v>0</v>
      </c>
      <c r="AE1522" s="19">
        <v>0</v>
      </c>
      <c r="AF1522" s="19">
        <v>0</v>
      </c>
      <c r="AG1522" s="19">
        <v>0</v>
      </c>
      <c r="AH1522" s="19">
        <v>0</v>
      </c>
      <c r="AI1522" s="19">
        <v>0</v>
      </c>
      <c r="AJ1522" s="19">
        <v>0</v>
      </c>
      <c r="AK1522" s="19">
        <v>0</v>
      </c>
      <c r="AL1522" s="19">
        <v>0</v>
      </c>
      <c r="AM1522" s="19">
        <v>0</v>
      </c>
      <c r="AN1522" s="19">
        <v>0</v>
      </c>
      <c r="AO1522" s="19">
        <v>0</v>
      </c>
      <c r="AP1522" s="19">
        <v>0</v>
      </c>
    </row>
    <row r="1523" spans="1:42" hidden="1">
      <c r="A1523" s="15" t="s">
        <v>1365</v>
      </c>
      <c r="B1523" s="16" t="s">
        <v>1340</v>
      </c>
      <c r="C1523" s="17" t="s">
        <v>212</v>
      </c>
      <c r="D1523" s="17" t="s">
        <v>224</v>
      </c>
      <c r="E1523" s="17" t="s">
        <v>1460</v>
      </c>
      <c r="F1523" s="18" t="s">
        <v>1463</v>
      </c>
      <c r="G1523" s="19">
        <v>0</v>
      </c>
      <c r="H1523" s="19">
        <v>0</v>
      </c>
      <c r="I1523" s="19">
        <v>0</v>
      </c>
      <c r="J1523" s="19">
        <v>0</v>
      </c>
      <c r="K1523" s="19">
        <v>0</v>
      </c>
      <c r="L1523" s="19">
        <v>0</v>
      </c>
      <c r="M1523" s="19">
        <v>0</v>
      </c>
      <c r="N1523" s="19">
        <v>0</v>
      </c>
      <c r="O1523" s="19">
        <v>0</v>
      </c>
      <c r="P1523" s="19">
        <v>0</v>
      </c>
      <c r="Q1523" s="19">
        <v>0</v>
      </c>
      <c r="R1523" s="19">
        <v>0</v>
      </c>
      <c r="S1523" s="19">
        <v>0</v>
      </c>
      <c r="T1523" s="19">
        <v>0</v>
      </c>
      <c r="U1523" s="19">
        <v>0</v>
      </c>
      <c r="V1523" s="19">
        <v>0</v>
      </c>
      <c r="W1523" s="19">
        <v>0</v>
      </c>
      <c r="X1523" s="19">
        <v>0</v>
      </c>
      <c r="Y1523" s="19">
        <v>0</v>
      </c>
      <c r="Z1523" s="19">
        <v>0</v>
      </c>
      <c r="AA1523" s="19">
        <v>0</v>
      </c>
      <c r="AB1523" s="19">
        <v>0</v>
      </c>
      <c r="AC1523" s="19">
        <v>0</v>
      </c>
      <c r="AD1523" s="19">
        <v>0</v>
      </c>
      <c r="AE1523" s="19">
        <v>0</v>
      </c>
      <c r="AF1523" s="19">
        <v>0</v>
      </c>
      <c r="AG1523" s="19">
        <v>0</v>
      </c>
      <c r="AH1523" s="19">
        <v>0</v>
      </c>
      <c r="AI1523" s="19">
        <v>0</v>
      </c>
      <c r="AJ1523" s="19">
        <v>0</v>
      </c>
      <c r="AK1523" s="19">
        <v>0</v>
      </c>
      <c r="AL1523" s="19">
        <v>0</v>
      </c>
      <c r="AM1523" s="19">
        <v>0</v>
      </c>
      <c r="AN1523" s="19">
        <v>0</v>
      </c>
      <c r="AO1523" s="19">
        <v>0</v>
      </c>
      <c r="AP1523" s="19">
        <v>0</v>
      </c>
    </row>
    <row r="1524" spans="1:42" hidden="1">
      <c r="A1524" s="15" t="s">
        <v>1365</v>
      </c>
      <c r="B1524" s="16" t="s">
        <v>1340</v>
      </c>
      <c r="C1524" s="17" t="s">
        <v>212</v>
      </c>
      <c r="D1524" s="17" t="s">
        <v>224</v>
      </c>
      <c r="E1524" s="17" t="s">
        <v>1460</v>
      </c>
      <c r="F1524" s="18" t="s">
        <v>1464</v>
      </c>
      <c r="G1524" s="19">
        <v>0</v>
      </c>
      <c r="H1524" s="19">
        <v>0</v>
      </c>
      <c r="I1524" s="19">
        <v>0</v>
      </c>
      <c r="J1524" s="19">
        <v>0</v>
      </c>
      <c r="K1524" s="19">
        <v>0</v>
      </c>
      <c r="L1524" s="19">
        <v>0</v>
      </c>
      <c r="M1524" s="19">
        <v>0</v>
      </c>
      <c r="N1524" s="19">
        <v>0</v>
      </c>
      <c r="O1524" s="19">
        <v>0</v>
      </c>
      <c r="P1524" s="19">
        <v>0</v>
      </c>
      <c r="Q1524" s="19">
        <v>0</v>
      </c>
      <c r="R1524" s="19">
        <v>0</v>
      </c>
      <c r="S1524" s="19">
        <v>0</v>
      </c>
      <c r="T1524" s="19">
        <v>0</v>
      </c>
      <c r="U1524" s="19">
        <v>0</v>
      </c>
      <c r="V1524" s="19">
        <v>0</v>
      </c>
      <c r="W1524" s="19">
        <v>0</v>
      </c>
      <c r="X1524" s="19">
        <v>0</v>
      </c>
      <c r="Y1524" s="19">
        <v>0</v>
      </c>
      <c r="Z1524" s="19">
        <v>0</v>
      </c>
      <c r="AA1524" s="19">
        <v>0</v>
      </c>
      <c r="AB1524" s="19">
        <v>0</v>
      </c>
      <c r="AC1524" s="19">
        <v>0</v>
      </c>
      <c r="AD1524" s="19">
        <v>0</v>
      </c>
      <c r="AE1524" s="19">
        <v>0</v>
      </c>
      <c r="AF1524" s="19">
        <v>0</v>
      </c>
      <c r="AG1524" s="19">
        <v>0</v>
      </c>
      <c r="AH1524" s="19">
        <v>0</v>
      </c>
      <c r="AI1524" s="19">
        <v>0</v>
      </c>
      <c r="AJ1524" s="19">
        <v>0</v>
      </c>
      <c r="AK1524" s="19">
        <v>0</v>
      </c>
      <c r="AL1524" s="19">
        <v>0</v>
      </c>
      <c r="AM1524" s="19">
        <v>0</v>
      </c>
      <c r="AN1524" s="19">
        <v>0</v>
      </c>
      <c r="AO1524" s="19">
        <v>0</v>
      </c>
      <c r="AP1524" s="19">
        <v>0</v>
      </c>
    </row>
    <row r="1525" spans="1:42" hidden="1">
      <c r="A1525" s="15" t="s">
        <v>1365</v>
      </c>
      <c r="B1525" s="16" t="s">
        <v>1340</v>
      </c>
      <c r="C1525" s="17" t="s">
        <v>212</v>
      </c>
      <c r="D1525" s="17" t="s">
        <v>224</v>
      </c>
      <c r="E1525" s="17" t="s">
        <v>1460</v>
      </c>
      <c r="F1525" s="18" t="s">
        <v>1465</v>
      </c>
      <c r="G1525" s="19">
        <v>0</v>
      </c>
      <c r="H1525" s="19">
        <v>0</v>
      </c>
      <c r="I1525" s="19">
        <v>0</v>
      </c>
      <c r="J1525" s="19">
        <v>0</v>
      </c>
      <c r="K1525" s="19">
        <v>0</v>
      </c>
      <c r="L1525" s="19">
        <v>0</v>
      </c>
      <c r="M1525" s="19">
        <v>0</v>
      </c>
      <c r="N1525" s="19">
        <v>0</v>
      </c>
      <c r="O1525" s="19">
        <v>0</v>
      </c>
      <c r="P1525" s="19">
        <v>0</v>
      </c>
      <c r="Q1525" s="19">
        <v>0</v>
      </c>
      <c r="R1525" s="19">
        <v>0</v>
      </c>
      <c r="S1525" s="19">
        <v>0</v>
      </c>
      <c r="T1525" s="19">
        <v>0</v>
      </c>
      <c r="U1525" s="19">
        <v>0</v>
      </c>
      <c r="V1525" s="19">
        <v>0</v>
      </c>
      <c r="W1525" s="19">
        <v>0</v>
      </c>
      <c r="X1525" s="19">
        <v>0</v>
      </c>
      <c r="Y1525" s="19">
        <v>0</v>
      </c>
      <c r="Z1525" s="19">
        <v>0</v>
      </c>
      <c r="AA1525" s="19">
        <v>0</v>
      </c>
      <c r="AB1525" s="19">
        <v>0</v>
      </c>
      <c r="AC1525" s="19">
        <v>0</v>
      </c>
      <c r="AD1525" s="19">
        <v>0</v>
      </c>
      <c r="AE1525" s="19">
        <v>0</v>
      </c>
      <c r="AF1525" s="19">
        <v>0</v>
      </c>
      <c r="AG1525" s="19">
        <v>0</v>
      </c>
      <c r="AH1525" s="19">
        <v>0</v>
      </c>
      <c r="AI1525" s="19">
        <v>0</v>
      </c>
      <c r="AJ1525" s="19">
        <v>0</v>
      </c>
      <c r="AK1525" s="19">
        <v>0</v>
      </c>
      <c r="AL1525" s="19">
        <v>0</v>
      </c>
      <c r="AM1525" s="19">
        <v>0</v>
      </c>
      <c r="AN1525" s="19">
        <v>0</v>
      </c>
      <c r="AO1525" s="19">
        <v>0</v>
      </c>
      <c r="AP1525" s="19">
        <v>0</v>
      </c>
    </row>
    <row r="1526" spans="1:42" hidden="1">
      <c r="A1526" s="15" t="s">
        <v>1365</v>
      </c>
      <c r="B1526" s="16" t="s">
        <v>1340</v>
      </c>
      <c r="C1526" s="17" t="s">
        <v>212</v>
      </c>
      <c r="D1526" s="17" t="s">
        <v>224</v>
      </c>
      <c r="E1526" s="17" t="s">
        <v>1460</v>
      </c>
      <c r="F1526" s="18" t="s">
        <v>1466</v>
      </c>
      <c r="G1526" s="19">
        <v>0</v>
      </c>
      <c r="H1526" s="19">
        <v>0</v>
      </c>
      <c r="I1526" s="19">
        <v>0</v>
      </c>
      <c r="J1526" s="19">
        <v>0</v>
      </c>
      <c r="K1526" s="19">
        <v>0</v>
      </c>
      <c r="L1526" s="19">
        <v>0</v>
      </c>
      <c r="M1526" s="19">
        <v>0</v>
      </c>
      <c r="N1526" s="19">
        <v>0</v>
      </c>
      <c r="O1526" s="19">
        <v>0</v>
      </c>
      <c r="P1526" s="19">
        <v>0</v>
      </c>
      <c r="Q1526" s="19">
        <v>0</v>
      </c>
      <c r="R1526" s="19">
        <v>0</v>
      </c>
      <c r="S1526" s="19">
        <v>0</v>
      </c>
      <c r="T1526" s="19">
        <v>0</v>
      </c>
      <c r="U1526" s="19">
        <v>0</v>
      </c>
      <c r="V1526" s="19">
        <v>0</v>
      </c>
      <c r="W1526" s="19">
        <v>0</v>
      </c>
      <c r="X1526" s="19">
        <v>0</v>
      </c>
      <c r="Y1526" s="19">
        <v>0</v>
      </c>
      <c r="Z1526" s="19">
        <v>0</v>
      </c>
      <c r="AA1526" s="19">
        <v>0</v>
      </c>
      <c r="AB1526" s="19">
        <v>0</v>
      </c>
      <c r="AC1526" s="19">
        <v>0</v>
      </c>
      <c r="AD1526" s="19">
        <v>0</v>
      </c>
      <c r="AE1526" s="19">
        <v>0</v>
      </c>
      <c r="AF1526" s="19">
        <v>0</v>
      </c>
      <c r="AG1526" s="19">
        <v>0</v>
      </c>
      <c r="AH1526" s="19">
        <v>0</v>
      </c>
      <c r="AI1526" s="19">
        <v>0</v>
      </c>
      <c r="AJ1526" s="19">
        <v>0</v>
      </c>
      <c r="AK1526" s="19">
        <v>0</v>
      </c>
      <c r="AL1526" s="19">
        <v>0</v>
      </c>
      <c r="AM1526" s="19">
        <v>0</v>
      </c>
      <c r="AN1526" s="19">
        <v>0</v>
      </c>
      <c r="AO1526" s="19">
        <v>0</v>
      </c>
      <c r="AP1526" s="19">
        <v>0</v>
      </c>
    </row>
    <row r="1527" spans="1:42" hidden="1">
      <c r="A1527" s="15" t="s">
        <v>1365</v>
      </c>
      <c r="B1527" s="16" t="s">
        <v>1340</v>
      </c>
      <c r="C1527" s="17" t="s">
        <v>212</v>
      </c>
      <c r="D1527" s="17" t="s">
        <v>224</v>
      </c>
      <c r="E1527" s="17" t="s">
        <v>1460</v>
      </c>
      <c r="F1527" s="18" t="s">
        <v>1467</v>
      </c>
      <c r="G1527" s="19">
        <v>0</v>
      </c>
      <c r="H1527" s="19">
        <v>0</v>
      </c>
      <c r="I1527" s="19">
        <v>0</v>
      </c>
      <c r="J1527" s="19">
        <v>0</v>
      </c>
      <c r="K1527" s="19">
        <v>0</v>
      </c>
      <c r="L1527" s="19">
        <v>0</v>
      </c>
      <c r="M1527" s="19">
        <v>0</v>
      </c>
      <c r="N1527" s="19">
        <v>0</v>
      </c>
      <c r="O1527" s="19">
        <v>0</v>
      </c>
      <c r="P1527" s="19">
        <v>0</v>
      </c>
      <c r="Q1527" s="19">
        <v>0</v>
      </c>
      <c r="R1527" s="19">
        <v>0</v>
      </c>
      <c r="S1527" s="19">
        <v>0</v>
      </c>
      <c r="T1527" s="19">
        <v>0</v>
      </c>
      <c r="U1527" s="19">
        <v>0</v>
      </c>
      <c r="V1527" s="19">
        <v>0</v>
      </c>
      <c r="W1527" s="19">
        <v>0</v>
      </c>
      <c r="X1527" s="19">
        <v>0</v>
      </c>
      <c r="Y1527" s="19">
        <v>0</v>
      </c>
      <c r="Z1527" s="19">
        <v>0</v>
      </c>
      <c r="AA1527" s="19">
        <v>0</v>
      </c>
      <c r="AB1527" s="19">
        <v>0</v>
      </c>
      <c r="AC1527" s="19">
        <v>0</v>
      </c>
      <c r="AD1527" s="19">
        <v>0</v>
      </c>
      <c r="AE1527" s="19">
        <v>0</v>
      </c>
      <c r="AF1527" s="19">
        <v>0</v>
      </c>
      <c r="AG1527" s="19">
        <v>0</v>
      </c>
      <c r="AH1527" s="19">
        <v>0</v>
      </c>
      <c r="AI1527" s="19">
        <v>0</v>
      </c>
      <c r="AJ1527" s="19">
        <v>0</v>
      </c>
      <c r="AK1527" s="19">
        <v>0</v>
      </c>
      <c r="AL1527" s="19">
        <v>0</v>
      </c>
      <c r="AM1527" s="19">
        <v>0</v>
      </c>
      <c r="AN1527" s="19">
        <v>0</v>
      </c>
      <c r="AO1527" s="19">
        <v>0</v>
      </c>
      <c r="AP1527" s="19">
        <v>0</v>
      </c>
    </row>
    <row r="1528" spans="1:42" hidden="1">
      <c r="A1528" s="15" t="s">
        <v>1365</v>
      </c>
      <c r="B1528" s="16" t="s">
        <v>1340</v>
      </c>
      <c r="C1528" s="17" t="s">
        <v>212</v>
      </c>
      <c r="D1528" s="17" t="s">
        <v>224</v>
      </c>
      <c r="E1528" s="17" t="s">
        <v>1460</v>
      </c>
      <c r="F1528" s="18" t="s">
        <v>1468</v>
      </c>
      <c r="G1528" s="19">
        <v>0</v>
      </c>
      <c r="H1528" s="19">
        <v>0</v>
      </c>
      <c r="I1528" s="19">
        <v>0</v>
      </c>
      <c r="J1528" s="19">
        <v>0</v>
      </c>
      <c r="K1528" s="19">
        <v>0</v>
      </c>
      <c r="L1528" s="19">
        <v>0</v>
      </c>
      <c r="M1528" s="19">
        <v>0</v>
      </c>
      <c r="N1528" s="19">
        <v>0</v>
      </c>
      <c r="O1528" s="19">
        <v>0</v>
      </c>
      <c r="P1528" s="19">
        <v>0</v>
      </c>
      <c r="Q1528" s="19">
        <v>0</v>
      </c>
      <c r="R1528" s="19">
        <v>0</v>
      </c>
      <c r="S1528" s="19">
        <v>0</v>
      </c>
      <c r="T1528" s="19">
        <v>0</v>
      </c>
      <c r="U1528" s="19">
        <v>0</v>
      </c>
      <c r="V1528" s="19">
        <v>0</v>
      </c>
      <c r="W1528" s="19">
        <v>0</v>
      </c>
      <c r="X1528" s="19">
        <v>0</v>
      </c>
      <c r="Y1528" s="19">
        <v>0</v>
      </c>
      <c r="Z1528" s="19">
        <v>0</v>
      </c>
      <c r="AA1528" s="19">
        <v>0</v>
      </c>
      <c r="AB1528" s="19">
        <v>0</v>
      </c>
      <c r="AC1528" s="19">
        <v>0</v>
      </c>
      <c r="AD1528" s="19">
        <v>0</v>
      </c>
      <c r="AE1528" s="19">
        <v>0</v>
      </c>
      <c r="AF1528" s="19">
        <v>0</v>
      </c>
      <c r="AG1528" s="19">
        <v>0</v>
      </c>
      <c r="AH1528" s="19">
        <v>0</v>
      </c>
      <c r="AI1528" s="19">
        <v>0</v>
      </c>
      <c r="AJ1528" s="19">
        <v>0</v>
      </c>
      <c r="AK1528" s="19">
        <v>0</v>
      </c>
      <c r="AL1528" s="19">
        <v>0</v>
      </c>
      <c r="AM1528" s="19">
        <v>0</v>
      </c>
      <c r="AN1528" s="19">
        <v>0</v>
      </c>
      <c r="AO1528" s="19">
        <v>0</v>
      </c>
      <c r="AP1528" s="19">
        <v>0</v>
      </c>
    </row>
    <row r="1529" spans="1:42" hidden="1">
      <c r="A1529" s="15" t="s">
        <v>1365</v>
      </c>
      <c r="B1529" s="16" t="s">
        <v>1340</v>
      </c>
      <c r="C1529" s="17" t="s">
        <v>212</v>
      </c>
      <c r="D1529" s="17" t="s">
        <v>224</v>
      </c>
      <c r="E1529" s="17" t="s">
        <v>1460</v>
      </c>
      <c r="F1529" s="18" t="s">
        <v>1469</v>
      </c>
      <c r="G1529" s="19">
        <v>0</v>
      </c>
      <c r="H1529" s="19">
        <v>0</v>
      </c>
      <c r="I1529" s="19">
        <v>0</v>
      </c>
      <c r="J1529" s="19">
        <v>0</v>
      </c>
      <c r="K1529" s="19">
        <v>0</v>
      </c>
      <c r="L1529" s="19">
        <v>0</v>
      </c>
      <c r="M1529" s="19">
        <v>0</v>
      </c>
      <c r="N1529" s="19">
        <v>0</v>
      </c>
      <c r="O1529" s="19">
        <v>0</v>
      </c>
      <c r="P1529" s="19">
        <v>0</v>
      </c>
      <c r="Q1529" s="19">
        <v>0</v>
      </c>
      <c r="R1529" s="19">
        <v>0</v>
      </c>
      <c r="S1529" s="19">
        <v>0</v>
      </c>
      <c r="T1529" s="19">
        <v>0</v>
      </c>
      <c r="U1529" s="19">
        <v>0</v>
      </c>
      <c r="V1529" s="19">
        <v>0</v>
      </c>
      <c r="W1529" s="19">
        <v>0</v>
      </c>
      <c r="X1529" s="19">
        <v>0</v>
      </c>
      <c r="Y1529" s="19">
        <v>0</v>
      </c>
      <c r="Z1529" s="19">
        <v>0</v>
      </c>
      <c r="AA1529" s="19">
        <v>0</v>
      </c>
      <c r="AB1529" s="19">
        <v>0</v>
      </c>
      <c r="AC1529" s="19">
        <v>0</v>
      </c>
      <c r="AD1529" s="19">
        <v>0</v>
      </c>
      <c r="AE1529" s="19">
        <v>0</v>
      </c>
      <c r="AF1529" s="19">
        <v>0</v>
      </c>
      <c r="AG1529" s="19">
        <v>0</v>
      </c>
      <c r="AH1529" s="19">
        <v>0</v>
      </c>
      <c r="AI1529" s="19">
        <v>0</v>
      </c>
      <c r="AJ1529" s="19">
        <v>0</v>
      </c>
      <c r="AK1529" s="19">
        <v>0</v>
      </c>
      <c r="AL1529" s="19">
        <v>0</v>
      </c>
      <c r="AM1529" s="19">
        <v>0</v>
      </c>
      <c r="AN1529" s="19">
        <v>0</v>
      </c>
      <c r="AO1529" s="19">
        <v>0</v>
      </c>
      <c r="AP1529" s="19">
        <v>0</v>
      </c>
    </row>
    <row r="1530" spans="1:42" hidden="1">
      <c r="A1530" s="15" t="s">
        <v>1365</v>
      </c>
      <c r="B1530" s="16" t="s">
        <v>1340</v>
      </c>
      <c r="C1530" s="17" t="s">
        <v>212</v>
      </c>
      <c r="D1530" s="17" t="s">
        <v>224</v>
      </c>
      <c r="E1530" s="17" t="s">
        <v>1460</v>
      </c>
      <c r="F1530" s="18" t="s">
        <v>1470</v>
      </c>
      <c r="G1530" s="19">
        <v>0</v>
      </c>
      <c r="H1530" s="19">
        <v>0</v>
      </c>
      <c r="I1530" s="19">
        <v>0</v>
      </c>
      <c r="J1530" s="19">
        <v>0</v>
      </c>
      <c r="K1530" s="19">
        <v>0</v>
      </c>
      <c r="L1530" s="19">
        <v>0</v>
      </c>
      <c r="M1530" s="19">
        <v>0</v>
      </c>
      <c r="N1530" s="19">
        <v>0</v>
      </c>
      <c r="O1530" s="19">
        <v>0</v>
      </c>
      <c r="P1530" s="19">
        <v>0</v>
      </c>
      <c r="Q1530" s="19">
        <v>0</v>
      </c>
      <c r="R1530" s="19">
        <v>0</v>
      </c>
      <c r="S1530" s="19">
        <v>0</v>
      </c>
      <c r="T1530" s="19">
        <v>0</v>
      </c>
      <c r="U1530" s="19">
        <v>0</v>
      </c>
      <c r="V1530" s="19">
        <v>0</v>
      </c>
      <c r="W1530" s="19">
        <v>0</v>
      </c>
      <c r="X1530" s="19">
        <v>0</v>
      </c>
      <c r="Y1530" s="19">
        <v>0</v>
      </c>
      <c r="Z1530" s="19">
        <v>0</v>
      </c>
      <c r="AA1530" s="19">
        <v>0</v>
      </c>
      <c r="AB1530" s="19">
        <v>0</v>
      </c>
      <c r="AC1530" s="19">
        <v>0</v>
      </c>
      <c r="AD1530" s="19">
        <v>0</v>
      </c>
      <c r="AE1530" s="19">
        <v>0</v>
      </c>
      <c r="AF1530" s="19">
        <v>0</v>
      </c>
      <c r="AG1530" s="19">
        <v>0</v>
      </c>
      <c r="AH1530" s="19">
        <v>0</v>
      </c>
      <c r="AI1530" s="19">
        <v>0</v>
      </c>
      <c r="AJ1530" s="19">
        <v>0</v>
      </c>
      <c r="AK1530" s="19">
        <v>0</v>
      </c>
      <c r="AL1530" s="19">
        <v>0</v>
      </c>
      <c r="AM1530" s="19">
        <v>0</v>
      </c>
      <c r="AN1530" s="19">
        <v>0</v>
      </c>
      <c r="AO1530" s="19">
        <v>0</v>
      </c>
      <c r="AP1530" s="19">
        <v>0</v>
      </c>
    </row>
    <row r="1531" spans="1:42" hidden="1">
      <c r="A1531" s="15" t="s">
        <v>1365</v>
      </c>
      <c r="B1531" s="16" t="s">
        <v>1340</v>
      </c>
      <c r="C1531" s="17" t="s">
        <v>212</v>
      </c>
      <c r="D1531" s="17" t="s">
        <v>224</v>
      </c>
      <c r="E1531" s="17" t="s">
        <v>1460</v>
      </c>
      <c r="F1531" s="18" t="s">
        <v>1471</v>
      </c>
      <c r="G1531" s="19">
        <v>0</v>
      </c>
      <c r="H1531" s="19">
        <v>0</v>
      </c>
      <c r="I1531" s="19">
        <v>0</v>
      </c>
      <c r="J1531" s="19">
        <v>0</v>
      </c>
      <c r="K1531" s="19">
        <v>0</v>
      </c>
      <c r="L1531" s="19">
        <v>0</v>
      </c>
      <c r="M1531" s="19">
        <v>0</v>
      </c>
      <c r="N1531" s="19">
        <v>0</v>
      </c>
      <c r="O1531" s="19">
        <v>0</v>
      </c>
      <c r="P1531" s="19">
        <v>0</v>
      </c>
      <c r="Q1531" s="19">
        <v>0</v>
      </c>
      <c r="R1531" s="19">
        <v>0</v>
      </c>
      <c r="S1531" s="19">
        <v>0</v>
      </c>
      <c r="T1531" s="19">
        <v>0</v>
      </c>
      <c r="U1531" s="19">
        <v>0</v>
      </c>
      <c r="V1531" s="19">
        <v>0</v>
      </c>
      <c r="W1531" s="19">
        <v>0</v>
      </c>
      <c r="X1531" s="19">
        <v>0</v>
      </c>
      <c r="Y1531" s="19">
        <v>0</v>
      </c>
      <c r="Z1531" s="19">
        <v>0</v>
      </c>
      <c r="AA1531" s="19">
        <v>0</v>
      </c>
      <c r="AB1531" s="19">
        <v>0</v>
      </c>
      <c r="AC1531" s="19">
        <v>0</v>
      </c>
      <c r="AD1531" s="19">
        <v>0</v>
      </c>
      <c r="AE1531" s="19">
        <v>0</v>
      </c>
      <c r="AF1531" s="19">
        <v>0</v>
      </c>
      <c r="AG1531" s="19">
        <v>0</v>
      </c>
      <c r="AH1531" s="19">
        <v>0</v>
      </c>
      <c r="AI1531" s="19">
        <v>0</v>
      </c>
      <c r="AJ1531" s="19">
        <v>0</v>
      </c>
      <c r="AK1531" s="19">
        <v>0</v>
      </c>
      <c r="AL1531" s="19">
        <v>0</v>
      </c>
      <c r="AM1531" s="19">
        <v>0</v>
      </c>
      <c r="AN1531" s="19">
        <v>0</v>
      </c>
      <c r="AO1531" s="19">
        <v>0</v>
      </c>
      <c r="AP1531" s="19">
        <v>0</v>
      </c>
    </row>
    <row r="1532" spans="1:42" hidden="1">
      <c r="A1532" s="15" t="s">
        <v>1365</v>
      </c>
      <c r="B1532" s="16" t="s">
        <v>1340</v>
      </c>
      <c r="C1532" s="17" t="s">
        <v>212</v>
      </c>
      <c r="D1532" s="17" t="s">
        <v>224</v>
      </c>
      <c r="E1532" s="17" t="s">
        <v>1460</v>
      </c>
      <c r="F1532" s="18" t="s">
        <v>1472</v>
      </c>
      <c r="G1532" s="19">
        <v>0</v>
      </c>
      <c r="H1532" s="19">
        <v>0</v>
      </c>
      <c r="I1532" s="19">
        <v>0</v>
      </c>
      <c r="J1532" s="19">
        <v>0</v>
      </c>
      <c r="K1532" s="19">
        <v>0</v>
      </c>
      <c r="L1532" s="19">
        <v>0</v>
      </c>
      <c r="M1532" s="19">
        <v>0</v>
      </c>
      <c r="N1532" s="19">
        <v>0</v>
      </c>
      <c r="O1532" s="19">
        <v>0</v>
      </c>
      <c r="P1532" s="19">
        <v>0</v>
      </c>
      <c r="Q1532" s="19">
        <v>0</v>
      </c>
      <c r="R1532" s="19">
        <v>0</v>
      </c>
      <c r="S1532" s="19">
        <v>0</v>
      </c>
      <c r="T1532" s="19">
        <v>0</v>
      </c>
      <c r="U1532" s="19">
        <v>0</v>
      </c>
      <c r="V1532" s="19">
        <v>0</v>
      </c>
      <c r="W1532" s="19">
        <v>0</v>
      </c>
      <c r="X1532" s="19">
        <v>0</v>
      </c>
      <c r="Y1532" s="19">
        <v>0</v>
      </c>
      <c r="Z1532" s="19">
        <v>0</v>
      </c>
      <c r="AA1532" s="19">
        <v>0</v>
      </c>
      <c r="AB1532" s="19">
        <v>0</v>
      </c>
      <c r="AC1532" s="19">
        <v>0</v>
      </c>
      <c r="AD1532" s="19">
        <v>0</v>
      </c>
      <c r="AE1532" s="19">
        <v>0</v>
      </c>
      <c r="AF1532" s="19">
        <v>0</v>
      </c>
      <c r="AG1532" s="19">
        <v>0</v>
      </c>
      <c r="AH1532" s="19">
        <v>0</v>
      </c>
      <c r="AI1532" s="19">
        <v>0</v>
      </c>
      <c r="AJ1532" s="19">
        <v>0</v>
      </c>
      <c r="AK1532" s="19">
        <v>0</v>
      </c>
      <c r="AL1532" s="19">
        <v>0</v>
      </c>
      <c r="AM1532" s="19">
        <v>0</v>
      </c>
      <c r="AN1532" s="19">
        <v>0</v>
      </c>
      <c r="AO1532" s="19">
        <v>0</v>
      </c>
      <c r="AP1532" s="19">
        <v>0</v>
      </c>
    </row>
    <row r="1533" spans="1:42" hidden="1">
      <c r="A1533" s="15" t="s">
        <v>1365</v>
      </c>
      <c r="B1533" s="16" t="s">
        <v>1340</v>
      </c>
      <c r="C1533" s="17" t="s">
        <v>212</v>
      </c>
      <c r="D1533" s="17" t="s">
        <v>224</v>
      </c>
      <c r="E1533" s="17" t="s">
        <v>1460</v>
      </c>
      <c r="F1533" s="18" t="s">
        <v>1473</v>
      </c>
      <c r="G1533" s="19">
        <v>0</v>
      </c>
      <c r="H1533" s="19">
        <v>0</v>
      </c>
      <c r="I1533" s="19">
        <v>0</v>
      </c>
      <c r="J1533" s="19">
        <v>0</v>
      </c>
      <c r="K1533" s="19">
        <v>0</v>
      </c>
      <c r="L1533" s="19">
        <v>0</v>
      </c>
      <c r="M1533" s="19">
        <v>0</v>
      </c>
      <c r="N1533" s="19">
        <v>0</v>
      </c>
      <c r="O1533" s="19">
        <v>0</v>
      </c>
      <c r="P1533" s="19">
        <v>0</v>
      </c>
      <c r="Q1533" s="19">
        <v>0</v>
      </c>
      <c r="R1533" s="19">
        <v>0</v>
      </c>
      <c r="S1533" s="19">
        <v>0</v>
      </c>
      <c r="T1533" s="19">
        <v>0</v>
      </c>
      <c r="U1533" s="19">
        <v>0</v>
      </c>
      <c r="V1533" s="19">
        <v>0</v>
      </c>
      <c r="W1533" s="19">
        <v>0</v>
      </c>
      <c r="X1533" s="19">
        <v>0</v>
      </c>
      <c r="Y1533" s="19">
        <v>0</v>
      </c>
      <c r="Z1533" s="19">
        <v>0</v>
      </c>
      <c r="AA1533" s="19">
        <v>0</v>
      </c>
      <c r="AB1533" s="19">
        <v>0</v>
      </c>
      <c r="AC1533" s="19">
        <v>0</v>
      </c>
      <c r="AD1533" s="19">
        <v>0</v>
      </c>
      <c r="AE1533" s="19">
        <v>0</v>
      </c>
      <c r="AF1533" s="19">
        <v>0</v>
      </c>
      <c r="AG1533" s="19">
        <v>0</v>
      </c>
      <c r="AH1533" s="19">
        <v>0</v>
      </c>
      <c r="AI1533" s="19">
        <v>0</v>
      </c>
      <c r="AJ1533" s="19">
        <v>0</v>
      </c>
      <c r="AK1533" s="19">
        <v>0</v>
      </c>
      <c r="AL1533" s="19">
        <v>0</v>
      </c>
      <c r="AM1533" s="19">
        <v>0</v>
      </c>
      <c r="AN1533" s="19">
        <v>0</v>
      </c>
      <c r="AO1533" s="19">
        <v>0</v>
      </c>
      <c r="AP1533" s="19">
        <v>0</v>
      </c>
    </row>
    <row r="1534" spans="1:42" hidden="1">
      <c r="A1534" s="15" t="s">
        <v>1365</v>
      </c>
      <c r="B1534" s="16" t="s">
        <v>1340</v>
      </c>
      <c r="C1534" s="17" t="s">
        <v>212</v>
      </c>
      <c r="D1534" s="17" t="s">
        <v>224</v>
      </c>
      <c r="E1534" s="17" t="s">
        <v>1460</v>
      </c>
      <c r="F1534" s="18" t="s">
        <v>1474</v>
      </c>
      <c r="G1534" s="19">
        <v>0</v>
      </c>
      <c r="H1534" s="19">
        <v>0</v>
      </c>
      <c r="I1534" s="19">
        <v>0</v>
      </c>
      <c r="J1534" s="19">
        <v>0</v>
      </c>
      <c r="K1534" s="19">
        <v>0</v>
      </c>
      <c r="L1534" s="19">
        <v>0</v>
      </c>
      <c r="M1534" s="19">
        <v>0</v>
      </c>
      <c r="N1534" s="19">
        <v>0</v>
      </c>
      <c r="O1534" s="19">
        <v>0</v>
      </c>
      <c r="P1534" s="19">
        <v>0</v>
      </c>
      <c r="Q1534" s="19">
        <v>0</v>
      </c>
      <c r="R1534" s="19">
        <v>0</v>
      </c>
      <c r="S1534" s="19">
        <v>0</v>
      </c>
      <c r="T1534" s="19">
        <v>0</v>
      </c>
      <c r="U1534" s="19">
        <v>0</v>
      </c>
      <c r="V1534" s="19">
        <v>0</v>
      </c>
      <c r="W1534" s="19">
        <v>0</v>
      </c>
      <c r="X1534" s="19">
        <v>0</v>
      </c>
      <c r="Y1534" s="19">
        <v>0</v>
      </c>
      <c r="Z1534" s="19">
        <v>0</v>
      </c>
      <c r="AA1534" s="19">
        <v>0</v>
      </c>
      <c r="AB1534" s="19">
        <v>0</v>
      </c>
      <c r="AC1534" s="19">
        <v>0</v>
      </c>
      <c r="AD1534" s="19">
        <v>0</v>
      </c>
      <c r="AE1534" s="19">
        <v>0</v>
      </c>
      <c r="AF1534" s="19">
        <v>0</v>
      </c>
      <c r="AG1534" s="19">
        <v>0</v>
      </c>
      <c r="AH1534" s="19">
        <v>0</v>
      </c>
      <c r="AI1534" s="19">
        <v>0</v>
      </c>
      <c r="AJ1534" s="19">
        <v>0</v>
      </c>
      <c r="AK1534" s="19">
        <v>0</v>
      </c>
      <c r="AL1534" s="19">
        <v>0</v>
      </c>
      <c r="AM1534" s="19">
        <v>0</v>
      </c>
      <c r="AN1534" s="19">
        <v>0</v>
      </c>
      <c r="AO1534" s="19">
        <v>0</v>
      </c>
      <c r="AP1534" s="19">
        <v>0</v>
      </c>
    </row>
    <row r="1535" spans="1:42" hidden="1">
      <c r="A1535" s="15" t="s">
        <v>1365</v>
      </c>
      <c r="B1535" s="16" t="s">
        <v>1340</v>
      </c>
      <c r="C1535" s="17" t="s">
        <v>212</v>
      </c>
      <c r="D1535" s="17" t="s">
        <v>224</v>
      </c>
      <c r="E1535" s="17" t="s">
        <v>1460</v>
      </c>
      <c r="F1535" s="18" t="s">
        <v>1475</v>
      </c>
      <c r="G1535" s="19">
        <v>0</v>
      </c>
      <c r="H1535" s="19">
        <v>0</v>
      </c>
      <c r="I1535" s="19">
        <v>0</v>
      </c>
      <c r="J1535" s="19">
        <v>0</v>
      </c>
      <c r="K1535" s="19">
        <v>0</v>
      </c>
      <c r="L1535" s="19">
        <v>0</v>
      </c>
      <c r="M1535" s="19">
        <v>0</v>
      </c>
      <c r="N1535" s="19">
        <v>0</v>
      </c>
      <c r="O1535" s="19">
        <v>0</v>
      </c>
      <c r="P1535" s="19">
        <v>0</v>
      </c>
      <c r="Q1535" s="19">
        <v>0</v>
      </c>
      <c r="R1535" s="19">
        <v>0</v>
      </c>
      <c r="S1535" s="19">
        <v>0</v>
      </c>
      <c r="T1535" s="19">
        <v>0</v>
      </c>
      <c r="U1535" s="19">
        <v>0</v>
      </c>
      <c r="V1535" s="19">
        <v>0</v>
      </c>
      <c r="W1535" s="19">
        <v>0</v>
      </c>
      <c r="X1535" s="19">
        <v>0</v>
      </c>
      <c r="Y1535" s="19">
        <v>0</v>
      </c>
      <c r="Z1535" s="19">
        <v>0</v>
      </c>
      <c r="AA1535" s="19">
        <v>0</v>
      </c>
      <c r="AB1535" s="19">
        <v>0</v>
      </c>
      <c r="AC1535" s="19">
        <v>0</v>
      </c>
      <c r="AD1535" s="19">
        <v>0</v>
      </c>
      <c r="AE1535" s="19">
        <v>0</v>
      </c>
      <c r="AF1535" s="19">
        <v>0</v>
      </c>
      <c r="AG1535" s="19">
        <v>0</v>
      </c>
      <c r="AH1535" s="19">
        <v>0</v>
      </c>
      <c r="AI1535" s="19">
        <v>0</v>
      </c>
      <c r="AJ1535" s="19">
        <v>0</v>
      </c>
      <c r="AK1535" s="19">
        <v>0</v>
      </c>
      <c r="AL1535" s="19">
        <v>0</v>
      </c>
      <c r="AM1535" s="19">
        <v>0</v>
      </c>
      <c r="AN1535" s="19">
        <v>0</v>
      </c>
      <c r="AO1535" s="19">
        <v>0</v>
      </c>
      <c r="AP1535" s="19">
        <v>0</v>
      </c>
    </row>
    <row r="1536" spans="1:42" hidden="1">
      <c r="A1536" s="15" t="s">
        <v>1365</v>
      </c>
      <c r="B1536" s="16" t="s">
        <v>1340</v>
      </c>
      <c r="C1536" s="17" t="s">
        <v>212</v>
      </c>
      <c r="D1536" s="17" t="s">
        <v>224</v>
      </c>
      <c r="E1536" s="17" t="s">
        <v>1460</v>
      </c>
      <c r="F1536" s="18" t="s">
        <v>1476</v>
      </c>
      <c r="G1536" s="19">
        <v>0</v>
      </c>
      <c r="H1536" s="19">
        <v>0</v>
      </c>
      <c r="I1536" s="19">
        <v>0</v>
      </c>
      <c r="J1536" s="19">
        <v>0</v>
      </c>
      <c r="K1536" s="19">
        <v>0</v>
      </c>
      <c r="L1536" s="19">
        <v>0</v>
      </c>
      <c r="M1536" s="19">
        <v>0</v>
      </c>
      <c r="N1536" s="19">
        <v>0</v>
      </c>
      <c r="O1536" s="19">
        <v>0</v>
      </c>
      <c r="P1536" s="19">
        <v>0</v>
      </c>
      <c r="Q1536" s="19">
        <v>0</v>
      </c>
      <c r="R1536" s="19">
        <v>0</v>
      </c>
      <c r="S1536" s="19">
        <v>0</v>
      </c>
      <c r="T1536" s="19">
        <v>0</v>
      </c>
      <c r="U1536" s="19">
        <v>0</v>
      </c>
      <c r="V1536" s="19">
        <v>0</v>
      </c>
      <c r="W1536" s="19">
        <v>0</v>
      </c>
      <c r="X1536" s="19">
        <v>0</v>
      </c>
      <c r="Y1536" s="19">
        <v>0</v>
      </c>
      <c r="Z1536" s="19">
        <v>0</v>
      </c>
      <c r="AA1536" s="19">
        <v>0</v>
      </c>
      <c r="AB1536" s="19">
        <v>0</v>
      </c>
      <c r="AC1536" s="19">
        <v>0</v>
      </c>
      <c r="AD1536" s="19">
        <v>0</v>
      </c>
      <c r="AE1536" s="19">
        <v>0</v>
      </c>
      <c r="AF1536" s="19">
        <v>0</v>
      </c>
      <c r="AG1536" s="19">
        <v>0</v>
      </c>
      <c r="AH1536" s="19">
        <v>0</v>
      </c>
      <c r="AI1536" s="19">
        <v>0</v>
      </c>
      <c r="AJ1536" s="19">
        <v>0</v>
      </c>
      <c r="AK1536" s="19">
        <v>0</v>
      </c>
      <c r="AL1536" s="19">
        <v>0</v>
      </c>
      <c r="AM1536" s="19">
        <v>0</v>
      </c>
      <c r="AN1536" s="19">
        <v>0</v>
      </c>
      <c r="AO1536" s="19">
        <v>0</v>
      </c>
      <c r="AP1536" s="19">
        <v>0</v>
      </c>
    </row>
    <row r="1537" spans="1:42" hidden="1">
      <c r="A1537" s="15" t="s">
        <v>1365</v>
      </c>
      <c r="B1537" s="16" t="s">
        <v>1340</v>
      </c>
      <c r="C1537" s="17" t="s">
        <v>212</v>
      </c>
      <c r="D1537" s="17" t="s">
        <v>224</v>
      </c>
      <c r="E1537" s="17" t="s">
        <v>1460</v>
      </c>
      <c r="F1537" s="18" t="s">
        <v>1477</v>
      </c>
      <c r="G1537" s="19">
        <v>0</v>
      </c>
      <c r="H1537" s="19">
        <v>0</v>
      </c>
      <c r="I1537" s="19">
        <v>0</v>
      </c>
      <c r="J1537" s="19">
        <v>0</v>
      </c>
      <c r="K1537" s="19">
        <v>0</v>
      </c>
      <c r="L1537" s="19">
        <v>0</v>
      </c>
      <c r="M1537" s="19">
        <v>0</v>
      </c>
      <c r="N1537" s="19">
        <v>0</v>
      </c>
      <c r="O1537" s="19">
        <v>0</v>
      </c>
      <c r="P1537" s="19">
        <v>0</v>
      </c>
      <c r="Q1537" s="19">
        <v>0</v>
      </c>
      <c r="R1537" s="19">
        <v>0</v>
      </c>
      <c r="S1537" s="19">
        <v>0</v>
      </c>
      <c r="T1537" s="19">
        <v>0</v>
      </c>
      <c r="U1537" s="19">
        <v>0</v>
      </c>
      <c r="V1537" s="19">
        <v>0</v>
      </c>
      <c r="W1537" s="19">
        <v>0</v>
      </c>
      <c r="X1537" s="19">
        <v>0</v>
      </c>
      <c r="Y1537" s="19">
        <v>0</v>
      </c>
      <c r="Z1537" s="19">
        <v>0</v>
      </c>
      <c r="AA1537" s="19">
        <v>0</v>
      </c>
      <c r="AB1537" s="19">
        <v>0</v>
      </c>
      <c r="AC1537" s="19">
        <v>0</v>
      </c>
      <c r="AD1537" s="19">
        <v>0</v>
      </c>
      <c r="AE1537" s="19">
        <v>0</v>
      </c>
      <c r="AF1537" s="19">
        <v>0</v>
      </c>
      <c r="AG1537" s="19">
        <v>0</v>
      </c>
      <c r="AH1537" s="19">
        <v>0</v>
      </c>
      <c r="AI1537" s="19">
        <v>0</v>
      </c>
      <c r="AJ1537" s="19">
        <v>0</v>
      </c>
      <c r="AK1537" s="19">
        <v>0</v>
      </c>
      <c r="AL1537" s="19">
        <v>0</v>
      </c>
      <c r="AM1537" s="19">
        <v>0</v>
      </c>
      <c r="AN1537" s="19">
        <v>0</v>
      </c>
      <c r="AO1537" s="19">
        <v>0</v>
      </c>
      <c r="AP1537" s="19">
        <v>0</v>
      </c>
    </row>
    <row r="1538" spans="1:42" hidden="1">
      <c r="A1538" s="15" t="s">
        <v>1365</v>
      </c>
      <c r="B1538" s="16" t="s">
        <v>1340</v>
      </c>
      <c r="C1538" s="17" t="s">
        <v>212</v>
      </c>
      <c r="D1538" s="17" t="s">
        <v>224</v>
      </c>
      <c r="E1538" s="17" t="s">
        <v>1460</v>
      </c>
      <c r="F1538" s="18" t="s">
        <v>1478</v>
      </c>
      <c r="G1538" s="19">
        <v>0</v>
      </c>
      <c r="H1538" s="19">
        <v>0</v>
      </c>
      <c r="I1538" s="19">
        <v>0</v>
      </c>
      <c r="J1538" s="19">
        <v>0</v>
      </c>
      <c r="K1538" s="19">
        <v>0</v>
      </c>
      <c r="L1538" s="19">
        <v>0</v>
      </c>
      <c r="M1538" s="19">
        <v>0</v>
      </c>
      <c r="N1538" s="19">
        <v>0</v>
      </c>
      <c r="O1538" s="19">
        <v>0</v>
      </c>
      <c r="P1538" s="19">
        <v>0</v>
      </c>
      <c r="Q1538" s="19">
        <v>0</v>
      </c>
      <c r="R1538" s="19">
        <v>0</v>
      </c>
      <c r="S1538" s="19">
        <v>0</v>
      </c>
      <c r="T1538" s="19">
        <v>0</v>
      </c>
      <c r="U1538" s="19">
        <v>0</v>
      </c>
      <c r="V1538" s="19">
        <v>0</v>
      </c>
      <c r="W1538" s="19">
        <v>0</v>
      </c>
      <c r="X1538" s="19">
        <v>0</v>
      </c>
      <c r="Y1538" s="19">
        <v>0</v>
      </c>
      <c r="Z1538" s="19">
        <v>0</v>
      </c>
      <c r="AA1538" s="19">
        <v>0</v>
      </c>
      <c r="AB1538" s="19">
        <v>0</v>
      </c>
      <c r="AC1538" s="19">
        <v>0</v>
      </c>
      <c r="AD1538" s="19">
        <v>0</v>
      </c>
      <c r="AE1538" s="19">
        <v>0</v>
      </c>
      <c r="AF1538" s="19">
        <v>0</v>
      </c>
      <c r="AG1538" s="19">
        <v>0</v>
      </c>
      <c r="AH1538" s="19">
        <v>0</v>
      </c>
      <c r="AI1538" s="19">
        <v>0</v>
      </c>
      <c r="AJ1538" s="19">
        <v>0</v>
      </c>
      <c r="AK1538" s="19">
        <v>0</v>
      </c>
      <c r="AL1538" s="19">
        <v>0</v>
      </c>
      <c r="AM1538" s="19">
        <v>0</v>
      </c>
      <c r="AN1538" s="19">
        <v>0</v>
      </c>
      <c r="AO1538" s="19">
        <v>0</v>
      </c>
      <c r="AP1538" s="19">
        <v>0</v>
      </c>
    </row>
    <row r="1539" spans="1:42" hidden="1">
      <c r="A1539" s="15" t="s">
        <v>1365</v>
      </c>
      <c r="B1539" s="16" t="s">
        <v>1340</v>
      </c>
      <c r="C1539" s="17" t="s">
        <v>212</v>
      </c>
      <c r="D1539" s="17" t="s">
        <v>224</v>
      </c>
      <c r="E1539" s="17" t="s">
        <v>1460</v>
      </c>
      <c r="F1539" s="18" t="s">
        <v>1479</v>
      </c>
      <c r="G1539" s="19">
        <v>0</v>
      </c>
      <c r="H1539" s="19">
        <v>0</v>
      </c>
      <c r="I1539" s="19">
        <v>0</v>
      </c>
      <c r="J1539" s="19">
        <v>0</v>
      </c>
      <c r="K1539" s="19">
        <v>0</v>
      </c>
      <c r="L1539" s="19">
        <v>0</v>
      </c>
      <c r="M1539" s="19">
        <v>0</v>
      </c>
      <c r="N1539" s="19">
        <v>0</v>
      </c>
      <c r="O1539" s="19">
        <v>0</v>
      </c>
      <c r="P1539" s="19">
        <v>0</v>
      </c>
      <c r="Q1539" s="19">
        <v>0</v>
      </c>
      <c r="R1539" s="19">
        <v>0</v>
      </c>
      <c r="S1539" s="19">
        <v>0</v>
      </c>
      <c r="T1539" s="19">
        <v>0</v>
      </c>
      <c r="U1539" s="19">
        <v>0</v>
      </c>
      <c r="V1539" s="19">
        <v>0</v>
      </c>
      <c r="W1539" s="19">
        <v>0</v>
      </c>
      <c r="X1539" s="19">
        <v>0</v>
      </c>
      <c r="Y1539" s="19">
        <v>0</v>
      </c>
      <c r="Z1539" s="19">
        <v>0</v>
      </c>
      <c r="AA1539" s="19">
        <v>0</v>
      </c>
      <c r="AB1539" s="19">
        <v>0</v>
      </c>
      <c r="AC1539" s="19">
        <v>0</v>
      </c>
      <c r="AD1539" s="19">
        <v>0</v>
      </c>
      <c r="AE1539" s="19">
        <v>0</v>
      </c>
      <c r="AF1539" s="19">
        <v>0</v>
      </c>
      <c r="AG1539" s="19">
        <v>0</v>
      </c>
      <c r="AH1539" s="19">
        <v>0</v>
      </c>
      <c r="AI1539" s="19">
        <v>0</v>
      </c>
      <c r="AJ1539" s="19">
        <v>0</v>
      </c>
      <c r="AK1539" s="19">
        <v>0</v>
      </c>
      <c r="AL1539" s="19">
        <v>0</v>
      </c>
      <c r="AM1539" s="19">
        <v>0</v>
      </c>
      <c r="AN1539" s="19">
        <v>0</v>
      </c>
      <c r="AO1539" s="19">
        <v>0</v>
      </c>
      <c r="AP1539" s="19">
        <v>0</v>
      </c>
    </row>
    <row r="1540" spans="1:42" hidden="1">
      <c r="A1540" s="15" t="s">
        <v>1365</v>
      </c>
      <c r="B1540" s="16" t="s">
        <v>1340</v>
      </c>
      <c r="C1540" s="17" t="s">
        <v>212</v>
      </c>
      <c r="D1540" s="17" t="s">
        <v>224</v>
      </c>
      <c r="E1540" s="17" t="s">
        <v>1460</v>
      </c>
      <c r="F1540" s="18" t="s">
        <v>1480</v>
      </c>
      <c r="G1540" s="19">
        <v>0</v>
      </c>
      <c r="H1540" s="19">
        <v>0</v>
      </c>
      <c r="I1540" s="19">
        <v>0</v>
      </c>
      <c r="J1540" s="19">
        <v>0</v>
      </c>
      <c r="K1540" s="19">
        <v>0</v>
      </c>
      <c r="L1540" s="19">
        <v>0</v>
      </c>
      <c r="M1540" s="19">
        <v>0</v>
      </c>
      <c r="N1540" s="19">
        <v>0</v>
      </c>
      <c r="O1540" s="19">
        <v>0</v>
      </c>
      <c r="P1540" s="19">
        <v>0</v>
      </c>
      <c r="Q1540" s="19">
        <v>0</v>
      </c>
      <c r="R1540" s="19">
        <v>0</v>
      </c>
      <c r="S1540" s="19">
        <v>0</v>
      </c>
      <c r="T1540" s="19">
        <v>0</v>
      </c>
      <c r="U1540" s="19">
        <v>0</v>
      </c>
      <c r="V1540" s="19">
        <v>0</v>
      </c>
      <c r="W1540" s="19">
        <v>0</v>
      </c>
      <c r="X1540" s="19">
        <v>0</v>
      </c>
      <c r="Y1540" s="19">
        <v>0</v>
      </c>
      <c r="Z1540" s="19">
        <v>0</v>
      </c>
      <c r="AA1540" s="19">
        <v>0</v>
      </c>
      <c r="AB1540" s="19">
        <v>0</v>
      </c>
      <c r="AC1540" s="19">
        <v>0</v>
      </c>
      <c r="AD1540" s="19">
        <v>0</v>
      </c>
      <c r="AE1540" s="19">
        <v>0</v>
      </c>
      <c r="AF1540" s="19">
        <v>0</v>
      </c>
      <c r="AG1540" s="19">
        <v>0</v>
      </c>
      <c r="AH1540" s="19">
        <v>0</v>
      </c>
      <c r="AI1540" s="19">
        <v>0</v>
      </c>
      <c r="AJ1540" s="19">
        <v>0</v>
      </c>
      <c r="AK1540" s="19">
        <v>0</v>
      </c>
      <c r="AL1540" s="19">
        <v>0</v>
      </c>
      <c r="AM1540" s="19">
        <v>0</v>
      </c>
      <c r="AN1540" s="19">
        <v>0</v>
      </c>
      <c r="AO1540" s="19">
        <v>0</v>
      </c>
      <c r="AP1540" s="19">
        <v>0</v>
      </c>
    </row>
    <row r="1541" spans="1:42" hidden="1">
      <c r="A1541" s="15" t="s">
        <v>1365</v>
      </c>
      <c r="B1541" s="16" t="s">
        <v>1340</v>
      </c>
      <c r="C1541" s="17" t="s">
        <v>212</v>
      </c>
      <c r="D1541" s="17" t="s">
        <v>224</v>
      </c>
      <c r="E1541" s="17" t="s">
        <v>1460</v>
      </c>
      <c r="F1541" s="18" t="s">
        <v>1481</v>
      </c>
      <c r="G1541" s="19">
        <v>0</v>
      </c>
      <c r="H1541" s="19">
        <v>0</v>
      </c>
      <c r="I1541" s="19">
        <v>0</v>
      </c>
      <c r="J1541" s="19">
        <v>0</v>
      </c>
      <c r="K1541" s="19">
        <v>0</v>
      </c>
      <c r="L1541" s="19">
        <v>0</v>
      </c>
      <c r="M1541" s="19">
        <v>0</v>
      </c>
      <c r="N1541" s="19">
        <v>0</v>
      </c>
      <c r="O1541" s="19">
        <v>0</v>
      </c>
      <c r="P1541" s="19">
        <v>0</v>
      </c>
      <c r="Q1541" s="19">
        <v>0</v>
      </c>
      <c r="R1541" s="19">
        <v>0</v>
      </c>
      <c r="S1541" s="19">
        <v>0</v>
      </c>
      <c r="T1541" s="19">
        <v>0</v>
      </c>
      <c r="U1541" s="19">
        <v>0</v>
      </c>
      <c r="V1541" s="19">
        <v>0</v>
      </c>
      <c r="W1541" s="19">
        <v>0</v>
      </c>
      <c r="X1541" s="19">
        <v>0</v>
      </c>
      <c r="Y1541" s="19">
        <v>0</v>
      </c>
      <c r="Z1541" s="19">
        <v>0</v>
      </c>
      <c r="AA1541" s="19">
        <v>0</v>
      </c>
      <c r="AB1541" s="19">
        <v>0</v>
      </c>
      <c r="AC1541" s="19">
        <v>0</v>
      </c>
      <c r="AD1541" s="19">
        <v>0</v>
      </c>
      <c r="AE1541" s="19">
        <v>0</v>
      </c>
      <c r="AF1541" s="19">
        <v>0</v>
      </c>
      <c r="AG1541" s="19">
        <v>0</v>
      </c>
      <c r="AH1541" s="19">
        <v>0</v>
      </c>
      <c r="AI1541" s="19">
        <v>0</v>
      </c>
      <c r="AJ1541" s="19">
        <v>0</v>
      </c>
      <c r="AK1541" s="19">
        <v>0</v>
      </c>
      <c r="AL1541" s="19">
        <v>0</v>
      </c>
      <c r="AM1541" s="19">
        <v>0</v>
      </c>
      <c r="AN1541" s="19">
        <v>0</v>
      </c>
      <c r="AO1541" s="19">
        <v>0</v>
      </c>
      <c r="AP1541" s="19">
        <v>0</v>
      </c>
    </row>
    <row r="1542" spans="1:42" hidden="1">
      <c r="A1542" s="15" t="s">
        <v>1365</v>
      </c>
      <c r="B1542" s="16" t="s">
        <v>1340</v>
      </c>
      <c r="C1542" s="17" t="s">
        <v>212</v>
      </c>
      <c r="D1542" s="17" t="s">
        <v>224</v>
      </c>
      <c r="E1542" s="17" t="s">
        <v>1482</v>
      </c>
      <c r="F1542" s="18" t="s">
        <v>1483</v>
      </c>
      <c r="G1542" s="19">
        <v>0</v>
      </c>
      <c r="H1542" s="19">
        <v>0</v>
      </c>
      <c r="I1542" s="19">
        <v>0</v>
      </c>
      <c r="J1542" s="19">
        <v>0</v>
      </c>
      <c r="K1542" s="19">
        <v>0</v>
      </c>
      <c r="L1542" s="19">
        <v>0</v>
      </c>
      <c r="M1542" s="19">
        <v>0</v>
      </c>
      <c r="N1542" s="19">
        <v>0</v>
      </c>
      <c r="O1542" s="19">
        <v>0</v>
      </c>
      <c r="P1542" s="19">
        <v>0</v>
      </c>
      <c r="Q1542" s="19">
        <v>0</v>
      </c>
      <c r="R1542" s="19">
        <v>0</v>
      </c>
      <c r="S1542" s="19">
        <v>0</v>
      </c>
      <c r="T1542" s="19">
        <v>0</v>
      </c>
      <c r="U1542" s="19">
        <v>0</v>
      </c>
      <c r="V1542" s="19">
        <v>0</v>
      </c>
      <c r="W1542" s="19">
        <v>0</v>
      </c>
      <c r="X1542" s="19">
        <v>0</v>
      </c>
      <c r="Y1542" s="19">
        <v>0</v>
      </c>
      <c r="Z1542" s="19">
        <v>0</v>
      </c>
      <c r="AA1542" s="19">
        <v>0</v>
      </c>
      <c r="AB1542" s="19">
        <v>0</v>
      </c>
      <c r="AC1542" s="19">
        <v>0</v>
      </c>
      <c r="AD1542" s="19">
        <v>0</v>
      </c>
      <c r="AE1542" s="19">
        <v>0</v>
      </c>
      <c r="AF1542" s="19">
        <v>0</v>
      </c>
      <c r="AG1542" s="19">
        <v>0</v>
      </c>
      <c r="AH1542" s="19">
        <v>0</v>
      </c>
      <c r="AI1542" s="19">
        <v>0</v>
      </c>
      <c r="AJ1542" s="19">
        <v>0</v>
      </c>
      <c r="AK1542" s="19">
        <v>0</v>
      </c>
      <c r="AL1542" s="19">
        <v>0</v>
      </c>
      <c r="AM1542" s="19">
        <v>0</v>
      </c>
      <c r="AN1542" s="19">
        <v>0</v>
      </c>
      <c r="AO1542" s="19">
        <v>0</v>
      </c>
      <c r="AP1542" s="19">
        <v>0</v>
      </c>
    </row>
    <row r="1543" spans="1:42" hidden="1">
      <c r="A1543" s="15" t="s">
        <v>1365</v>
      </c>
      <c r="B1543" s="16" t="s">
        <v>1340</v>
      </c>
      <c r="C1543" s="17" t="s">
        <v>212</v>
      </c>
      <c r="D1543" s="17" t="s">
        <v>224</v>
      </c>
      <c r="E1543" s="17" t="s">
        <v>1482</v>
      </c>
      <c r="F1543" s="18" t="s">
        <v>1484</v>
      </c>
      <c r="G1543" s="19">
        <v>0</v>
      </c>
      <c r="H1543" s="19">
        <v>0</v>
      </c>
      <c r="I1543" s="19">
        <v>0</v>
      </c>
      <c r="J1543" s="19">
        <v>0</v>
      </c>
      <c r="K1543" s="19">
        <v>0</v>
      </c>
      <c r="L1543" s="19">
        <v>0</v>
      </c>
      <c r="M1543" s="19">
        <v>0</v>
      </c>
      <c r="N1543" s="19">
        <v>0</v>
      </c>
      <c r="O1543" s="19">
        <v>0</v>
      </c>
      <c r="P1543" s="19">
        <v>0</v>
      </c>
      <c r="Q1543" s="19">
        <v>0</v>
      </c>
      <c r="R1543" s="19">
        <v>0</v>
      </c>
      <c r="S1543" s="19">
        <v>0</v>
      </c>
      <c r="T1543" s="19">
        <v>0</v>
      </c>
      <c r="U1543" s="19">
        <v>0</v>
      </c>
      <c r="V1543" s="19">
        <v>0</v>
      </c>
      <c r="W1543" s="19">
        <v>0</v>
      </c>
      <c r="X1543" s="19">
        <v>0</v>
      </c>
      <c r="Y1543" s="19">
        <v>0</v>
      </c>
      <c r="Z1543" s="19">
        <v>0</v>
      </c>
      <c r="AA1543" s="19">
        <v>0</v>
      </c>
      <c r="AB1543" s="19">
        <v>0</v>
      </c>
      <c r="AC1543" s="19">
        <v>0</v>
      </c>
      <c r="AD1543" s="19">
        <v>0</v>
      </c>
      <c r="AE1543" s="19">
        <v>0</v>
      </c>
      <c r="AF1543" s="19">
        <v>0</v>
      </c>
      <c r="AG1543" s="19">
        <v>0</v>
      </c>
      <c r="AH1543" s="19">
        <v>0</v>
      </c>
      <c r="AI1543" s="19">
        <v>0</v>
      </c>
      <c r="AJ1543" s="19">
        <v>0</v>
      </c>
      <c r="AK1543" s="19">
        <v>0</v>
      </c>
      <c r="AL1543" s="19">
        <v>0</v>
      </c>
      <c r="AM1543" s="19">
        <v>0</v>
      </c>
      <c r="AN1543" s="19">
        <v>0</v>
      </c>
      <c r="AO1543" s="19">
        <v>0</v>
      </c>
      <c r="AP1543" s="19">
        <v>0</v>
      </c>
    </row>
    <row r="1544" spans="1:42" hidden="1">
      <c r="A1544" s="15" t="s">
        <v>1365</v>
      </c>
      <c r="B1544" s="16" t="s">
        <v>1340</v>
      </c>
      <c r="C1544" s="17" t="s">
        <v>212</v>
      </c>
      <c r="D1544" s="17" t="s">
        <v>224</v>
      </c>
      <c r="E1544" s="17" t="s">
        <v>1485</v>
      </c>
      <c r="F1544" s="18" t="s">
        <v>1486</v>
      </c>
      <c r="G1544" s="19">
        <v>0</v>
      </c>
      <c r="H1544" s="19">
        <v>0</v>
      </c>
      <c r="I1544" s="19">
        <v>0</v>
      </c>
      <c r="J1544" s="19">
        <v>0</v>
      </c>
      <c r="K1544" s="19">
        <v>0</v>
      </c>
      <c r="L1544" s="19">
        <v>0</v>
      </c>
      <c r="M1544" s="19">
        <v>0</v>
      </c>
      <c r="N1544" s="19">
        <v>0</v>
      </c>
      <c r="O1544" s="19">
        <v>0</v>
      </c>
      <c r="P1544" s="19">
        <v>0</v>
      </c>
      <c r="Q1544" s="19">
        <v>0</v>
      </c>
      <c r="R1544" s="19">
        <v>0</v>
      </c>
      <c r="S1544" s="19">
        <v>0</v>
      </c>
      <c r="T1544" s="19">
        <v>0</v>
      </c>
      <c r="U1544" s="19">
        <v>0</v>
      </c>
      <c r="V1544" s="19">
        <v>0</v>
      </c>
      <c r="W1544" s="19">
        <v>0</v>
      </c>
      <c r="X1544" s="19">
        <v>0</v>
      </c>
      <c r="Y1544" s="19">
        <v>0</v>
      </c>
      <c r="Z1544" s="19">
        <v>0</v>
      </c>
      <c r="AA1544" s="19">
        <v>0</v>
      </c>
      <c r="AB1544" s="19">
        <v>0</v>
      </c>
      <c r="AC1544" s="19">
        <v>0</v>
      </c>
      <c r="AD1544" s="19">
        <v>0</v>
      </c>
      <c r="AE1544" s="19">
        <v>0</v>
      </c>
      <c r="AF1544" s="19">
        <v>0</v>
      </c>
      <c r="AG1544" s="19">
        <v>0</v>
      </c>
      <c r="AH1544" s="19">
        <v>0</v>
      </c>
      <c r="AI1544" s="19">
        <v>0</v>
      </c>
      <c r="AJ1544" s="19">
        <v>0</v>
      </c>
      <c r="AK1544" s="19">
        <v>0</v>
      </c>
      <c r="AL1544" s="19">
        <v>0</v>
      </c>
      <c r="AM1544" s="19">
        <v>0</v>
      </c>
      <c r="AN1544" s="19">
        <v>0</v>
      </c>
      <c r="AO1544" s="19">
        <v>0</v>
      </c>
      <c r="AP1544" s="19">
        <v>0</v>
      </c>
    </row>
    <row r="1545" spans="1:42" hidden="1">
      <c r="A1545" s="15" t="s">
        <v>1365</v>
      </c>
      <c r="B1545" s="16" t="s">
        <v>1340</v>
      </c>
      <c r="C1545" s="17" t="s">
        <v>212</v>
      </c>
      <c r="D1545" s="17" t="s">
        <v>224</v>
      </c>
      <c r="E1545" s="17" t="s">
        <v>1485</v>
      </c>
      <c r="F1545" s="18" t="s">
        <v>1487</v>
      </c>
      <c r="G1545" s="19">
        <v>0</v>
      </c>
      <c r="H1545" s="19">
        <v>0</v>
      </c>
      <c r="I1545" s="19">
        <v>0</v>
      </c>
      <c r="J1545" s="19">
        <v>0</v>
      </c>
      <c r="K1545" s="19">
        <v>0</v>
      </c>
      <c r="L1545" s="19">
        <v>0</v>
      </c>
      <c r="M1545" s="19">
        <v>0</v>
      </c>
      <c r="N1545" s="19">
        <v>0</v>
      </c>
      <c r="O1545" s="19">
        <v>0</v>
      </c>
      <c r="P1545" s="19">
        <v>0</v>
      </c>
      <c r="Q1545" s="19">
        <v>0</v>
      </c>
      <c r="R1545" s="19">
        <v>0</v>
      </c>
      <c r="S1545" s="19">
        <v>0</v>
      </c>
      <c r="T1545" s="19">
        <v>0</v>
      </c>
      <c r="U1545" s="19">
        <v>0</v>
      </c>
      <c r="V1545" s="19">
        <v>0</v>
      </c>
      <c r="W1545" s="19">
        <v>0</v>
      </c>
      <c r="X1545" s="19">
        <v>0</v>
      </c>
      <c r="Y1545" s="19">
        <v>0</v>
      </c>
      <c r="Z1545" s="19">
        <v>0</v>
      </c>
      <c r="AA1545" s="19">
        <v>0</v>
      </c>
      <c r="AB1545" s="19">
        <v>0</v>
      </c>
      <c r="AC1545" s="19">
        <v>0</v>
      </c>
      <c r="AD1545" s="19">
        <v>0</v>
      </c>
      <c r="AE1545" s="19">
        <v>0</v>
      </c>
      <c r="AF1545" s="19">
        <v>0</v>
      </c>
      <c r="AG1545" s="19">
        <v>0</v>
      </c>
      <c r="AH1545" s="19">
        <v>0</v>
      </c>
      <c r="AI1545" s="19">
        <v>0</v>
      </c>
      <c r="AJ1545" s="19">
        <v>0</v>
      </c>
      <c r="AK1545" s="19">
        <v>0</v>
      </c>
      <c r="AL1545" s="19">
        <v>0</v>
      </c>
      <c r="AM1545" s="19">
        <v>0</v>
      </c>
      <c r="AN1545" s="19">
        <v>0</v>
      </c>
      <c r="AO1545" s="19">
        <v>0</v>
      </c>
      <c r="AP1545" s="19">
        <v>0</v>
      </c>
    </row>
    <row r="1546" spans="1:42" hidden="1">
      <c r="A1546" s="15" t="s">
        <v>1365</v>
      </c>
      <c r="B1546" s="16" t="s">
        <v>1340</v>
      </c>
      <c r="C1546" s="17" t="s">
        <v>212</v>
      </c>
      <c r="D1546" s="17" t="s">
        <v>224</v>
      </c>
      <c r="E1546" s="17" t="s">
        <v>1485</v>
      </c>
      <c r="F1546" s="18" t="s">
        <v>1488</v>
      </c>
      <c r="G1546" s="19">
        <v>0</v>
      </c>
      <c r="H1546" s="19">
        <v>0</v>
      </c>
      <c r="I1546" s="19">
        <v>0</v>
      </c>
      <c r="J1546" s="19">
        <v>0</v>
      </c>
      <c r="K1546" s="19">
        <v>0</v>
      </c>
      <c r="L1546" s="19">
        <v>0</v>
      </c>
      <c r="M1546" s="19">
        <v>0</v>
      </c>
      <c r="N1546" s="19">
        <v>0</v>
      </c>
      <c r="O1546" s="19">
        <v>0</v>
      </c>
      <c r="P1546" s="19">
        <v>0</v>
      </c>
      <c r="Q1546" s="19">
        <v>0</v>
      </c>
      <c r="R1546" s="19">
        <v>0</v>
      </c>
      <c r="S1546" s="19">
        <v>0</v>
      </c>
      <c r="T1546" s="19">
        <v>0</v>
      </c>
      <c r="U1546" s="19">
        <v>0</v>
      </c>
      <c r="V1546" s="19">
        <v>0</v>
      </c>
      <c r="W1546" s="19">
        <v>0</v>
      </c>
      <c r="X1546" s="19">
        <v>0</v>
      </c>
      <c r="Y1546" s="19">
        <v>0</v>
      </c>
      <c r="Z1546" s="19">
        <v>0</v>
      </c>
      <c r="AA1546" s="19">
        <v>0</v>
      </c>
      <c r="AB1546" s="19">
        <v>0</v>
      </c>
      <c r="AC1546" s="19">
        <v>0</v>
      </c>
      <c r="AD1546" s="19">
        <v>0</v>
      </c>
      <c r="AE1546" s="19">
        <v>0</v>
      </c>
      <c r="AF1546" s="19">
        <v>0</v>
      </c>
      <c r="AG1546" s="19">
        <v>0</v>
      </c>
      <c r="AH1546" s="19">
        <v>0</v>
      </c>
      <c r="AI1546" s="19">
        <v>0</v>
      </c>
      <c r="AJ1546" s="19">
        <v>0</v>
      </c>
      <c r="AK1546" s="19">
        <v>0</v>
      </c>
      <c r="AL1546" s="19">
        <v>0</v>
      </c>
      <c r="AM1546" s="19">
        <v>0</v>
      </c>
      <c r="AN1546" s="19">
        <v>0</v>
      </c>
      <c r="AO1546" s="19">
        <v>0</v>
      </c>
      <c r="AP1546" s="19">
        <v>0</v>
      </c>
    </row>
    <row r="1547" spans="1:42" hidden="1">
      <c r="A1547" s="15" t="s">
        <v>1365</v>
      </c>
      <c r="B1547" s="16" t="s">
        <v>1340</v>
      </c>
      <c r="C1547" s="17" t="s">
        <v>212</v>
      </c>
      <c r="D1547" s="17" t="s">
        <v>224</v>
      </c>
      <c r="E1547" s="17" t="s">
        <v>1485</v>
      </c>
      <c r="F1547" s="18" t="s">
        <v>1489</v>
      </c>
      <c r="G1547" s="19">
        <v>0</v>
      </c>
      <c r="H1547" s="19">
        <v>0</v>
      </c>
      <c r="I1547" s="19">
        <v>0</v>
      </c>
      <c r="J1547" s="19">
        <v>0</v>
      </c>
      <c r="K1547" s="19">
        <v>0</v>
      </c>
      <c r="L1547" s="19">
        <v>0</v>
      </c>
      <c r="M1547" s="19">
        <v>0</v>
      </c>
      <c r="N1547" s="19">
        <v>0</v>
      </c>
      <c r="O1547" s="19">
        <v>0</v>
      </c>
      <c r="P1547" s="19">
        <v>0</v>
      </c>
      <c r="Q1547" s="19">
        <v>0</v>
      </c>
      <c r="R1547" s="19">
        <v>0</v>
      </c>
      <c r="S1547" s="19">
        <v>0</v>
      </c>
      <c r="T1547" s="19">
        <v>0</v>
      </c>
      <c r="U1547" s="19">
        <v>0</v>
      </c>
      <c r="V1547" s="19">
        <v>0</v>
      </c>
      <c r="W1547" s="19">
        <v>0</v>
      </c>
      <c r="X1547" s="19">
        <v>0</v>
      </c>
      <c r="Y1547" s="19">
        <v>0</v>
      </c>
      <c r="Z1547" s="19">
        <v>0</v>
      </c>
      <c r="AA1547" s="19">
        <v>0</v>
      </c>
      <c r="AB1547" s="19">
        <v>0</v>
      </c>
      <c r="AC1547" s="19">
        <v>0</v>
      </c>
      <c r="AD1547" s="19">
        <v>0</v>
      </c>
      <c r="AE1547" s="19">
        <v>0</v>
      </c>
      <c r="AF1547" s="19">
        <v>0</v>
      </c>
      <c r="AG1547" s="19">
        <v>0</v>
      </c>
      <c r="AH1547" s="19">
        <v>0</v>
      </c>
      <c r="AI1547" s="19">
        <v>0</v>
      </c>
      <c r="AJ1547" s="19">
        <v>0</v>
      </c>
      <c r="AK1547" s="19">
        <v>0</v>
      </c>
      <c r="AL1547" s="19">
        <v>0</v>
      </c>
      <c r="AM1547" s="19">
        <v>0</v>
      </c>
      <c r="AN1547" s="19">
        <v>0</v>
      </c>
      <c r="AO1547" s="19">
        <v>0</v>
      </c>
      <c r="AP1547" s="19">
        <v>0</v>
      </c>
    </row>
    <row r="1548" spans="1:42" hidden="1">
      <c r="A1548" s="15" t="s">
        <v>1365</v>
      </c>
      <c r="B1548" s="16" t="s">
        <v>1340</v>
      </c>
      <c r="C1548" s="17" t="s">
        <v>212</v>
      </c>
      <c r="D1548" s="17" t="s">
        <v>224</v>
      </c>
      <c r="E1548" s="17" t="s">
        <v>1485</v>
      </c>
      <c r="F1548" s="18" t="s">
        <v>1490</v>
      </c>
      <c r="G1548" s="19">
        <v>0</v>
      </c>
      <c r="H1548" s="19">
        <v>0</v>
      </c>
      <c r="I1548" s="19">
        <v>0</v>
      </c>
      <c r="J1548" s="19">
        <v>0</v>
      </c>
      <c r="K1548" s="19">
        <v>0</v>
      </c>
      <c r="L1548" s="19">
        <v>0</v>
      </c>
      <c r="M1548" s="19">
        <v>0</v>
      </c>
      <c r="N1548" s="19">
        <v>0</v>
      </c>
      <c r="O1548" s="19">
        <v>0</v>
      </c>
      <c r="P1548" s="19">
        <v>0</v>
      </c>
      <c r="Q1548" s="19">
        <v>0</v>
      </c>
      <c r="R1548" s="19">
        <v>0</v>
      </c>
      <c r="S1548" s="19">
        <v>0</v>
      </c>
      <c r="T1548" s="19">
        <v>0</v>
      </c>
      <c r="U1548" s="19">
        <v>0</v>
      </c>
      <c r="V1548" s="19">
        <v>0</v>
      </c>
      <c r="W1548" s="19">
        <v>0</v>
      </c>
      <c r="X1548" s="19">
        <v>0</v>
      </c>
      <c r="Y1548" s="19">
        <v>0</v>
      </c>
      <c r="Z1548" s="19">
        <v>0</v>
      </c>
      <c r="AA1548" s="19">
        <v>0</v>
      </c>
      <c r="AB1548" s="19">
        <v>0</v>
      </c>
      <c r="AC1548" s="19">
        <v>0</v>
      </c>
      <c r="AD1548" s="19">
        <v>0</v>
      </c>
      <c r="AE1548" s="19">
        <v>0</v>
      </c>
      <c r="AF1548" s="19">
        <v>0</v>
      </c>
      <c r="AG1548" s="19">
        <v>0</v>
      </c>
      <c r="AH1548" s="19">
        <v>0</v>
      </c>
      <c r="AI1548" s="19">
        <v>0</v>
      </c>
      <c r="AJ1548" s="19">
        <v>0</v>
      </c>
      <c r="AK1548" s="19">
        <v>0</v>
      </c>
      <c r="AL1548" s="19">
        <v>0</v>
      </c>
      <c r="AM1548" s="19">
        <v>0</v>
      </c>
      <c r="AN1548" s="19">
        <v>0</v>
      </c>
      <c r="AO1548" s="19">
        <v>0</v>
      </c>
      <c r="AP1548" s="19">
        <v>0</v>
      </c>
    </row>
    <row r="1549" spans="1:42" hidden="1">
      <c r="A1549" s="15" t="s">
        <v>1365</v>
      </c>
      <c r="B1549" s="16" t="s">
        <v>1340</v>
      </c>
      <c r="C1549" s="17" t="s">
        <v>212</v>
      </c>
      <c r="D1549" s="17" t="s">
        <v>224</v>
      </c>
      <c r="E1549" s="17" t="s">
        <v>1485</v>
      </c>
      <c r="F1549" s="18" t="s">
        <v>1491</v>
      </c>
      <c r="G1549" s="19">
        <v>0</v>
      </c>
      <c r="H1549" s="19">
        <v>0</v>
      </c>
      <c r="I1549" s="19">
        <v>0</v>
      </c>
      <c r="J1549" s="19">
        <v>0</v>
      </c>
      <c r="K1549" s="19">
        <v>0</v>
      </c>
      <c r="L1549" s="19">
        <v>0</v>
      </c>
      <c r="M1549" s="19">
        <v>0</v>
      </c>
      <c r="N1549" s="19">
        <v>0</v>
      </c>
      <c r="O1549" s="19">
        <v>0</v>
      </c>
      <c r="P1549" s="19">
        <v>0</v>
      </c>
      <c r="Q1549" s="19">
        <v>0</v>
      </c>
      <c r="R1549" s="19">
        <v>0</v>
      </c>
      <c r="S1549" s="19">
        <v>0</v>
      </c>
      <c r="T1549" s="19">
        <v>0</v>
      </c>
      <c r="U1549" s="19">
        <v>0</v>
      </c>
      <c r="V1549" s="19">
        <v>0</v>
      </c>
      <c r="W1549" s="19">
        <v>0</v>
      </c>
      <c r="X1549" s="19">
        <v>0</v>
      </c>
      <c r="Y1549" s="19">
        <v>0</v>
      </c>
      <c r="Z1549" s="19">
        <v>0</v>
      </c>
      <c r="AA1549" s="19">
        <v>0</v>
      </c>
      <c r="AB1549" s="19">
        <v>0</v>
      </c>
      <c r="AC1549" s="19">
        <v>0</v>
      </c>
      <c r="AD1549" s="19">
        <v>0</v>
      </c>
      <c r="AE1549" s="19">
        <v>0</v>
      </c>
      <c r="AF1549" s="19">
        <v>0</v>
      </c>
      <c r="AG1549" s="19">
        <v>0</v>
      </c>
      <c r="AH1549" s="19">
        <v>0</v>
      </c>
      <c r="AI1549" s="19">
        <v>0</v>
      </c>
      <c r="AJ1549" s="19">
        <v>0</v>
      </c>
      <c r="AK1549" s="19">
        <v>0</v>
      </c>
      <c r="AL1549" s="19">
        <v>0</v>
      </c>
      <c r="AM1549" s="19">
        <v>0</v>
      </c>
      <c r="AN1549" s="19">
        <v>0</v>
      </c>
      <c r="AO1549" s="19">
        <v>0</v>
      </c>
      <c r="AP1549" s="19">
        <v>0</v>
      </c>
    </row>
    <row r="1550" spans="1:42" hidden="1">
      <c r="A1550" s="15" t="s">
        <v>1365</v>
      </c>
      <c r="B1550" s="16" t="s">
        <v>1340</v>
      </c>
      <c r="C1550" s="17" t="s">
        <v>212</v>
      </c>
      <c r="D1550" s="17" t="s">
        <v>224</v>
      </c>
      <c r="E1550" s="17" t="s">
        <v>1485</v>
      </c>
      <c r="F1550" s="18" t="s">
        <v>1492</v>
      </c>
      <c r="G1550" s="19">
        <v>0</v>
      </c>
      <c r="H1550" s="19">
        <v>0</v>
      </c>
      <c r="I1550" s="19">
        <v>0</v>
      </c>
      <c r="J1550" s="19">
        <v>0</v>
      </c>
      <c r="K1550" s="19">
        <v>0</v>
      </c>
      <c r="L1550" s="19">
        <v>0</v>
      </c>
      <c r="M1550" s="19">
        <v>0</v>
      </c>
      <c r="N1550" s="19">
        <v>0</v>
      </c>
      <c r="O1550" s="19">
        <v>0</v>
      </c>
      <c r="P1550" s="19">
        <v>0</v>
      </c>
      <c r="Q1550" s="19">
        <v>0</v>
      </c>
      <c r="R1550" s="19">
        <v>0</v>
      </c>
      <c r="S1550" s="19">
        <v>0</v>
      </c>
      <c r="T1550" s="19">
        <v>0</v>
      </c>
      <c r="U1550" s="19">
        <v>0</v>
      </c>
      <c r="V1550" s="19">
        <v>0</v>
      </c>
      <c r="W1550" s="19">
        <v>0</v>
      </c>
      <c r="X1550" s="19">
        <v>0</v>
      </c>
      <c r="Y1550" s="19">
        <v>0</v>
      </c>
      <c r="Z1550" s="19">
        <v>0</v>
      </c>
      <c r="AA1550" s="19">
        <v>0</v>
      </c>
      <c r="AB1550" s="19">
        <v>0</v>
      </c>
      <c r="AC1550" s="19">
        <v>0</v>
      </c>
      <c r="AD1550" s="19">
        <v>0</v>
      </c>
      <c r="AE1550" s="19">
        <v>0</v>
      </c>
      <c r="AF1550" s="19">
        <v>0</v>
      </c>
      <c r="AG1550" s="19">
        <v>0</v>
      </c>
      <c r="AH1550" s="19">
        <v>0</v>
      </c>
      <c r="AI1550" s="19">
        <v>0</v>
      </c>
      <c r="AJ1550" s="19">
        <v>0</v>
      </c>
      <c r="AK1550" s="19">
        <v>0</v>
      </c>
      <c r="AL1550" s="19">
        <v>0</v>
      </c>
      <c r="AM1550" s="19">
        <v>0</v>
      </c>
      <c r="AN1550" s="19">
        <v>0</v>
      </c>
      <c r="AO1550" s="19">
        <v>0</v>
      </c>
      <c r="AP1550" s="19">
        <v>0</v>
      </c>
    </row>
    <row r="1551" spans="1:42" hidden="1">
      <c r="A1551" s="15" t="s">
        <v>1365</v>
      </c>
      <c r="B1551" s="16" t="s">
        <v>1340</v>
      </c>
      <c r="C1551" s="17" t="s">
        <v>212</v>
      </c>
      <c r="D1551" s="17" t="s">
        <v>224</v>
      </c>
      <c r="E1551" s="17" t="s">
        <v>1493</v>
      </c>
      <c r="F1551" s="18" t="s">
        <v>1494</v>
      </c>
      <c r="G1551" s="19">
        <v>0</v>
      </c>
      <c r="H1551" s="19">
        <v>0</v>
      </c>
      <c r="I1551" s="19">
        <v>0</v>
      </c>
      <c r="J1551" s="19">
        <v>0</v>
      </c>
      <c r="K1551" s="19">
        <v>0</v>
      </c>
      <c r="L1551" s="19">
        <v>0</v>
      </c>
      <c r="M1551" s="19">
        <v>0</v>
      </c>
      <c r="N1551" s="19">
        <v>0</v>
      </c>
      <c r="O1551" s="19">
        <v>0</v>
      </c>
      <c r="P1551" s="19">
        <v>0</v>
      </c>
      <c r="Q1551" s="19">
        <v>0</v>
      </c>
      <c r="R1551" s="19">
        <v>0</v>
      </c>
      <c r="S1551" s="19">
        <v>0</v>
      </c>
      <c r="T1551" s="19">
        <v>0</v>
      </c>
      <c r="U1551" s="19">
        <v>0</v>
      </c>
      <c r="V1551" s="19">
        <v>0</v>
      </c>
      <c r="W1551" s="19">
        <v>0</v>
      </c>
      <c r="X1551" s="19">
        <v>0</v>
      </c>
      <c r="Y1551" s="19">
        <v>0</v>
      </c>
      <c r="Z1551" s="19">
        <v>0</v>
      </c>
      <c r="AA1551" s="19">
        <v>0</v>
      </c>
      <c r="AB1551" s="19">
        <v>0</v>
      </c>
      <c r="AC1551" s="19">
        <v>0</v>
      </c>
      <c r="AD1551" s="19">
        <v>0</v>
      </c>
      <c r="AE1551" s="19">
        <v>0</v>
      </c>
      <c r="AF1551" s="19">
        <v>0</v>
      </c>
      <c r="AG1551" s="19">
        <v>0</v>
      </c>
      <c r="AH1551" s="19">
        <v>0</v>
      </c>
      <c r="AI1551" s="19">
        <v>0</v>
      </c>
      <c r="AJ1551" s="19">
        <v>0</v>
      </c>
      <c r="AK1551" s="19">
        <v>0</v>
      </c>
      <c r="AL1551" s="19">
        <v>0</v>
      </c>
      <c r="AM1551" s="19">
        <v>0</v>
      </c>
      <c r="AN1551" s="19">
        <v>0</v>
      </c>
      <c r="AO1551" s="19">
        <v>0</v>
      </c>
      <c r="AP1551" s="19">
        <v>0</v>
      </c>
    </row>
    <row r="1552" spans="1:42" hidden="1">
      <c r="A1552" s="15" t="s">
        <v>1365</v>
      </c>
      <c r="B1552" s="16" t="s">
        <v>1340</v>
      </c>
      <c r="C1552" s="17" t="s">
        <v>212</v>
      </c>
      <c r="D1552" s="17" t="s">
        <v>224</v>
      </c>
      <c r="E1552" s="17" t="s">
        <v>1493</v>
      </c>
      <c r="F1552" s="18" t="s">
        <v>1495</v>
      </c>
      <c r="G1552" s="19">
        <v>0</v>
      </c>
      <c r="H1552" s="19">
        <v>0</v>
      </c>
      <c r="I1552" s="19">
        <v>0</v>
      </c>
      <c r="J1552" s="19">
        <v>0</v>
      </c>
      <c r="K1552" s="19">
        <v>0</v>
      </c>
      <c r="L1552" s="19">
        <v>0</v>
      </c>
      <c r="M1552" s="19">
        <v>0</v>
      </c>
      <c r="N1552" s="19">
        <v>0</v>
      </c>
      <c r="O1552" s="19">
        <v>0</v>
      </c>
      <c r="P1552" s="19">
        <v>0</v>
      </c>
      <c r="Q1552" s="19">
        <v>0</v>
      </c>
      <c r="R1552" s="19">
        <v>0</v>
      </c>
      <c r="S1552" s="19">
        <v>0</v>
      </c>
      <c r="T1552" s="19">
        <v>0</v>
      </c>
      <c r="U1552" s="19">
        <v>0</v>
      </c>
      <c r="V1552" s="19">
        <v>0</v>
      </c>
      <c r="W1552" s="19">
        <v>0</v>
      </c>
      <c r="X1552" s="19">
        <v>0</v>
      </c>
      <c r="Y1552" s="19">
        <v>0</v>
      </c>
      <c r="Z1552" s="19">
        <v>0</v>
      </c>
      <c r="AA1552" s="19">
        <v>0</v>
      </c>
      <c r="AB1552" s="19">
        <v>0</v>
      </c>
      <c r="AC1552" s="19">
        <v>0</v>
      </c>
      <c r="AD1552" s="19">
        <v>0</v>
      </c>
      <c r="AE1552" s="19">
        <v>0</v>
      </c>
      <c r="AF1552" s="19">
        <v>0</v>
      </c>
      <c r="AG1552" s="19">
        <v>0</v>
      </c>
      <c r="AH1552" s="19">
        <v>0</v>
      </c>
      <c r="AI1552" s="19">
        <v>0</v>
      </c>
      <c r="AJ1552" s="19">
        <v>0</v>
      </c>
      <c r="AK1552" s="19">
        <v>0</v>
      </c>
      <c r="AL1552" s="19">
        <v>0</v>
      </c>
      <c r="AM1552" s="19">
        <v>0</v>
      </c>
      <c r="AN1552" s="19">
        <v>0</v>
      </c>
      <c r="AO1552" s="19">
        <v>0</v>
      </c>
      <c r="AP1552" s="19">
        <v>0</v>
      </c>
    </row>
    <row r="1553" spans="1:42" hidden="1">
      <c r="A1553" s="15" t="s">
        <v>1365</v>
      </c>
      <c r="B1553" s="16" t="s">
        <v>1340</v>
      </c>
      <c r="C1553" s="17" t="s">
        <v>212</v>
      </c>
      <c r="D1553" s="17" t="s">
        <v>224</v>
      </c>
      <c r="E1553" s="17" t="s">
        <v>1493</v>
      </c>
      <c r="F1553" s="18" t="s">
        <v>1496</v>
      </c>
      <c r="G1553" s="19">
        <v>0</v>
      </c>
      <c r="H1553" s="19">
        <v>0</v>
      </c>
      <c r="I1553" s="19">
        <v>0</v>
      </c>
      <c r="J1553" s="19">
        <v>0</v>
      </c>
      <c r="K1553" s="19">
        <v>0</v>
      </c>
      <c r="L1553" s="19">
        <v>0</v>
      </c>
      <c r="M1553" s="19">
        <v>0</v>
      </c>
      <c r="N1553" s="19">
        <v>0</v>
      </c>
      <c r="O1553" s="19">
        <v>0</v>
      </c>
      <c r="P1553" s="19">
        <v>0</v>
      </c>
      <c r="Q1553" s="19">
        <v>0</v>
      </c>
      <c r="R1553" s="19">
        <v>0</v>
      </c>
      <c r="S1553" s="19">
        <v>0</v>
      </c>
      <c r="T1553" s="19">
        <v>0</v>
      </c>
      <c r="U1553" s="19">
        <v>0</v>
      </c>
      <c r="V1553" s="19">
        <v>0</v>
      </c>
      <c r="W1553" s="19">
        <v>0</v>
      </c>
      <c r="X1553" s="19">
        <v>0</v>
      </c>
      <c r="Y1553" s="19">
        <v>0</v>
      </c>
      <c r="Z1553" s="19">
        <v>0</v>
      </c>
      <c r="AA1553" s="19">
        <v>0</v>
      </c>
      <c r="AB1553" s="19">
        <v>0</v>
      </c>
      <c r="AC1553" s="19">
        <v>0</v>
      </c>
      <c r="AD1553" s="19">
        <v>0</v>
      </c>
      <c r="AE1553" s="19">
        <v>0</v>
      </c>
      <c r="AF1553" s="19">
        <v>0</v>
      </c>
      <c r="AG1553" s="19">
        <v>0</v>
      </c>
      <c r="AH1553" s="19">
        <v>0</v>
      </c>
      <c r="AI1553" s="19">
        <v>0</v>
      </c>
      <c r="AJ1553" s="19">
        <v>0</v>
      </c>
      <c r="AK1553" s="19">
        <v>0</v>
      </c>
      <c r="AL1553" s="19">
        <v>0</v>
      </c>
      <c r="AM1553" s="19">
        <v>0</v>
      </c>
      <c r="AN1553" s="19">
        <v>0</v>
      </c>
      <c r="AO1553" s="19">
        <v>0</v>
      </c>
      <c r="AP1553" s="19">
        <v>0</v>
      </c>
    </row>
    <row r="1554" spans="1:42" hidden="1">
      <c r="A1554" s="15" t="s">
        <v>1365</v>
      </c>
      <c r="B1554" s="16" t="s">
        <v>1340</v>
      </c>
      <c r="C1554" s="17" t="s">
        <v>212</v>
      </c>
      <c r="D1554" s="17" t="s">
        <v>224</v>
      </c>
      <c r="E1554" s="17" t="s">
        <v>1493</v>
      </c>
      <c r="F1554" s="18" t="s">
        <v>1497</v>
      </c>
      <c r="G1554" s="19">
        <v>0</v>
      </c>
      <c r="H1554" s="19">
        <v>0</v>
      </c>
      <c r="I1554" s="19">
        <v>0</v>
      </c>
      <c r="J1554" s="19">
        <v>0</v>
      </c>
      <c r="K1554" s="19">
        <v>0</v>
      </c>
      <c r="L1554" s="19">
        <v>0</v>
      </c>
      <c r="M1554" s="19">
        <v>0</v>
      </c>
      <c r="N1554" s="19">
        <v>0</v>
      </c>
      <c r="O1554" s="19">
        <v>0</v>
      </c>
      <c r="P1554" s="19">
        <v>0</v>
      </c>
      <c r="Q1554" s="19">
        <v>0</v>
      </c>
      <c r="R1554" s="19">
        <v>0</v>
      </c>
      <c r="S1554" s="19">
        <v>0</v>
      </c>
      <c r="T1554" s="19">
        <v>0</v>
      </c>
      <c r="U1554" s="19">
        <v>0</v>
      </c>
      <c r="V1554" s="19">
        <v>0</v>
      </c>
      <c r="W1554" s="19">
        <v>0</v>
      </c>
      <c r="X1554" s="19">
        <v>0</v>
      </c>
      <c r="Y1554" s="19">
        <v>0</v>
      </c>
      <c r="Z1554" s="19">
        <v>0</v>
      </c>
      <c r="AA1554" s="19">
        <v>0</v>
      </c>
      <c r="AB1554" s="19">
        <v>0</v>
      </c>
      <c r="AC1554" s="19">
        <v>0</v>
      </c>
      <c r="AD1554" s="19">
        <v>0</v>
      </c>
      <c r="AE1554" s="19">
        <v>0</v>
      </c>
      <c r="AF1554" s="19">
        <v>0</v>
      </c>
      <c r="AG1554" s="19">
        <v>0</v>
      </c>
      <c r="AH1554" s="19">
        <v>0</v>
      </c>
      <c r="AI1554" s="19">
        <v>0</v>
      </c>
      <c r="AJ1554" s="19">
        <v>0</v>
      </c>
      <c r="AK1554" s="19">
        <v>0</v>
      </c>
      <c r="AL1554" s="19">
        <v>0</v>
      </c>
      <c r="AM1554" s="19">
        <v>0</v>
      </c>
      <c r="AN1554" s="19">
        <v>0</v>
      </c>
      <c r="AO1554" s="19">
        <v>0</v>
      </c>
      <c r="AP1554" s="19">
        <v>0</v>
      </c>
    </row>
    <row r="1555" spans="1:42" hidden="1">
      <c r="A1555" s="15" t="s">
        <v>1365</v>
      </c>
      <c r="B1555" s="16" t="s">
        <v>1340</v>
      </c>
      <c r="C1555" s="17" t="s">
        <v>212</v>
      </c>
      <c r="D1555" s="17" t="s">
        <v>224</v>
      </c>
      <c r="E1555" s="17" t="s">
        <v>1493</v>
      </c>
      <c r="F1555" s="18" t="s">
        <v>1498</v>
      </c>
      <c r="G1555" s="19">
        <v>0</v>
      </c>
      <c r="H1555" s="19">
        <v>0</v>
      </c>
      <c r="I1555" s="19">
        <v>0</v>
      </c>
      <c r="J1555" s="19">
        <v>0</v>
      </c>
      <c r="K1555" s="19">
        <v>0</v>
      </c>
      <c r="L1555" s="19">
        <v>0</v>
      </c>
      <c r="M1555" s="19">
        <v>0</v>
      </c>
      <c r="N1555" s="19">
        <v>0</v>
      </c>
      <c r="O1555" s="19">
        <v>0</v>
      </c>
      <c r="P1555" s="19">
        <v>0</v>
      </c>
      <c r="Q1555" s="19">
        <v>0</v>
      </c>
      <c r="R1555" s="19">
        <v>0</v>
      </c>
      <c r="S1555" s="19">
        <v>0</v>
      </c>
      <c r="T1555" s="19">
        <v>0</v>
      </c>
      <c r="U1555" s="19">
        <v>0</v>
      </c>
      <c r="V1555" s="19">
        <v>0</v>
      </c>
      <c r="W1555" s="19">
        <v>0</v>
      </c>
      <c r="X1555" s="19">
        <v>0</v>
      </c>
      <c r="Y1555" s="19">
        <v>0</v>
      </c>
      <c r="Z1555" s="19">
        <v>0</v>
      </c>
      <c r="AA1555" s="19">
        <v>0</v>
      </c>
      <c r="AB1555" s="19">
        <v>0</v>
      </c>
      <c r="AC1555" s="19">
        <v>0</v>
      </c>
      <c r="AD1555" s="19">
        <v>0</v>
      </c>
      <c r="AE1555" s="19">
        <v>0</v>
      </c>
      <c r="AF1555" s="19">
        <v>0</v>
      </c>
      <c r="AG1555" s="19">
        <v>0</v>
      </c>
      <c r="AH1555" s="19">
        <v>0</v>
      </c>
      <c r="AI1555" s="19">
        <v>0</v>
      </c>
      <c r="AJ1555" s="19">
        <v>0</v>
      </c>
      <c r="AK1555" s="19">
        <v>0</v>
      </c>
      <c r="AL1555" s="19">
        <v>0</v>
      </c>
      <c r="AM1555" s="19">
        <v>0</v>
      </c>
      <c r="AN1555" s="19">
        <v>0</v>
      </c>
      <c r="AO1555" s="19">
        <v>0</v>
      </c>
      <c r="AP1555" s="19">
        <v>0</v>
      </c>
    </row>
    <row r="1556" spans="1:42" hidden="1">
      <c r="A1556" s="15" t="s">
        <v>1365</v>
      </c>
      <c r="B1556" s="16" t="s">
        <v>1340</v>
      </c>
      <c r="C1556" s="17" t="s">
        <v>212</v>
      </c>
      <c r="D1556" s="17" t="s">
        <v>224</v>
      </c>
      <c r="E1556" s="17" t="s">
        <v>1493</v>
      </c>
      <c r="F1556" s="18" t="s">
        <v>1499</v>
      </c>
      <c r="G1556" s="19">
        <v>0</v>
      </c>
      <c r="H1556" s="19">
        <v>0</v>
      </c>
      <c r="I1556" s="19">
        <v>0</v>
      </c>
      <c r="J1556" s="19">
        <v>0</v>
      </c>
      <c r="K1556" s="19">
        <v>0</v>
      </c>
      <c r="L1556" s="19">
        <v>0</v>
      </c>
      <c r="M1556" s="19">
        <v>0</v>
      </c>
      <c r="N1556" s="19">
        <v>0</v>
      </c>
      <c r="O1556" s="19">
        <v>0</v>
      </c>
      <c r="P1556" s="19">
        <v>0</v>
      </c>
      <c r="Q1556" s="19">
        <v>0</v>
      </c>
      <c r="R1556" s="19">
        <v>0</v>
      </c>
      <c r="S1556" s="19">
        <v>0</v>
      </c>
      <c r="T1556" s="19">
        <v>0</v>
      </c>
      <c r="U1556" s="19">
        <v>0</v>
      </c>
      <c r="V1556" s="19">
        <v>0</v>
      </c>
      <c r="W1556" s="19">
        <v>0</v>
      </c>
      <c r="X1556" s="19">
        <v>0</v>
      </c>
      <c r="Y1556" s="19">
        <v>0</v>
      </c>
      <c r="Z1556" s="19">
        <v>0</v>
      </c>
      <c r="AA1556" s="19">
        <v>0</v>
      </c>
      <c r="AB1556" s="19">
        <v>0</v>
      </c>
      <c r="AC1556" s="19">
        <v>0</v>
      </c>
      <c r="AD1556" s="19">
        <v>0</v>
      </c>
      <c r="AE1556" s="19">
        <v>0</v>
      </c>
      <c r="AF1556" s="19">
        <v>0</v>
      </c>
      <c r="AG1556" s="19">
        <v>0</v>
      </c>
      <c r="AH1556" s="19">
        <v>0</v>
      </c>
      <c r="AI1556" s="19">
        <v>0</v>
      </c>
      <c r="AJ1556" s="19">
        <v>0</v>
      </c>
      <c r="AK1556" s="19">
        <v>0</v>
      </c>
      <c r="AL1556" s="19">
        <v>0</v>
      </c>
      <c r="AM1556" s="19">
        <v>0</v>
      </c>
      <c r="AN1556" s="19">
        <v>0</v>
      </c>
      <c r="AO1556" s="19">
        <v>0</v>
      </c>
      <c r="AP1556" s="19">
        <v>0</v>
      </c>
    </row>
    <row r="1557" spans="1:42" hidden="1">
      <c r="A1557" s="15" t="s">
        <v>1365</v>
      </c>
      <c r="B1557" s="16" t="s">
        <v>1340</v>
      </c>
      <c r="C1557" s="17" t="s">
        <v>212</v>
      </c>
      <c r="D1557" s="17" t="s">
        <v>224</v>
      </c>
      <c r="E1557" s="17" t="s">
        <v>1493</v>
      </c>
      <c r="F1557" s="18" t="s">
        <v>1500</v>
      </c>
      <c r="G1557" s="19">
        <v>0</v>
      </c>
      <c r="H1557" s="19">
        <v>0</v>
      </c>
      <c r="I1557" s="19">
        <v>0</v>
      </c>
      <c r="J1557" s="19">
        <v>0</v>
      </c>
      <c r="K1557" s="19">
        <v>0</v>
      </c>
      <c r="L1557" s="19">
        <v>0</v>
      </c>
      <c r="M1557" s="19">
        <v>0</v>
      </c>
      <c r="N1557" s="19">
        <v>0</v>
      </c>
      <c r="O1557" s="19">
        <v>0</v>
      </c>
      <c r="P1557" s="19">
        <v>0</v>
      </c>
      <c r="Q1557" s="19">
        <v>0</v>
      </c>
      <c r="R1557" s="19">
        <v>0</v>
      </c>
      <c r="S1557" s="19">
        <v>0</v>
      </c>
      <c r="T1557" s="19">
        <v>0</v>
      </c>
      <c r="U1557" s="19">
        <v>0</v>
      </c>
      <c r="V1557" s="19">
        <v>0</v>
      </c>
      <c r="W1557" s="19">
        <v>0</v>
      </c>
      <c r="X1557" s="19">
        <v>0</v>
      </c>
      <c r="Y1557" s="19">
        <v>0</v>
      </c>
      <c r="Z1557" s="19">
        <v>0</v>
      </c>
      <c r="AA1557" s="19">
        <v>0</v>
      </c>
      <c r="AB1557" s="19">
        <v>0</v>
      </c>
      <c r="AC1557" s="19">
        <v>0</v>
      </c>
      <c r="AD1557" s="19">
        <v>0</v>
      </c>
      <c r="AE1557" s="19">
        <v>0</v>
      </c>
      <c r="AF1557" s="19">
        <v>0</v>
      </c>
      <c r="AG1557" s="19">
        <v>0</v>
      </c>
      <c r="AH1557" s="19">
        <v>0</v>
      </c>
      <c r="AI1557" s="19">
        <v>0</v>
      </c>
      <c r="AJ1557" s="19">
        <v>0</v>
      </c>
      <c r="AK1557" s="19">
        <v>0</v>
      </c>
      <c r="AL1557" s="19">
        <v>0</v>
      </c>
      <c r="AM1557" s="19">
        <v>0</v>
      </c>
      <c r="AN1557" s="19">
        <v>0</v>
      </c>
      <c r="AO1557" s="19">
        <v>0</v>
      </c>
      <c r="AP1557" s="19">
        <v>0</v>
      </c>
    </row>
    <row r="1558" spans="1:42" hidden="1">
      <c r="A1558" s="15" t="s">
        <v>1365</v>
      </c>
      <c r="B1558" s="16" t="s">
        <v>1340</v>
      </c>
      <c r="C1558" s="17" t="s">
        <v>212</v>
      </c>
      <c r="D1558" s="17" t="s">
        <v>224</v>
      </c>
      <c r="E1558" s="17" t="s">
        <v>1493</v>
      </c>
      <c r="F1558" s="18" t="s">
        <v>1501</v>
      </c>
      <c r="G1558" s="19">
        <v>0</v>
      </c>
      <c r="H1558" s="19">
        <v>0</v>
      </c>
      <c r="I1558" s="19">
        <v>0</v>
      </c>
      <c r="J1558" s="19">
        <v>0</v>
      </c>
      <c r="K1558" s="19">
        <v>0</v>
      </c>
      <c r="L1558" s="19">
        <v>0</v>
      </c>
      <c r="M1558" s="19">
        <v>0</v>
      </c>
      <c r="N1558" s="19">
        <v>0</v>
      </c>
      <c r="O1558" s="19">
        <v>0</v>
      </c>
      <c r="P1558" s="19">
        <v>0</v>
      </c>
      <c r="Q1558" s="19">
        <v>0</v>
      </c>
      <c r="R1558" s="19">
        <v>0</v>
      </c>
      <c r="S1558" s="19">
        <v>0</v>
      </c>
      <c r="T1558" s="19">
        <v>0</v>
      </c>
      <c r="U1558" s="19">
        <v>0</v>
      </c>
      <c r="V1558" s="19">
        <v>0</v>
      </c>
      <c r="W1558" s="19">
        <v>0</v>
      </c>
      <c r="X1558" s="19">
        <v>0</v>
      </c>
      <c r="Y1558" s="19">
        <v>0</v>
      </c>
      <c r="Z1558" s="19">
        <v>0</v>
      </c>
      <c r="AA1558" s="19">
        <v>0</v>
      </c>
      <c r="AB1558" s="19">
        <v>0</v>
      </c>
      <c r="AC1558" s="19">
        <v>0</v>
      </c>
      <c r="AD1558" s="19">
        <v>0</v>
      </c>
      <c r="AE1558" s="19">
        <v>0</v>
      </c>
      <c r="AF1558" s="19">
        <v>0</v>
      </c>
      <c r="AG1558" s="19">
        <v>0</v>
      </c>
      <c r="AH1558" s="19">
        <v>0</v>
      </c>
      <c r="AI1558" s="19">
        <v>0</v>
      </c>
      <c r="AJ1558" s="19">
        <v>0</v>
      </c>
      <c r="AK1558" s="19">
        <v>0</v>
      </c>
      <c r="AL1558" s="19">
        <v>0</v>
      </c>
      <c r="AM1558" s="19">
        <v>0</v>
      </c>
      <c r="AN1558" s="19">
        <v>0</v>
      </c>
      <c r="AO1558" s="19">
        <v>0</v>
      </c>
      <c r="AP1558" s="19">
        <v>0</v>
      </c>
    </row>
    <row r="1559" spans="1:42" hidden="1">
      <c r="A1559" s="15" t="s">
        <v>1365</v>
      </c>
      <c r="B1559" s="16" t="s">
        <v>1340</v>
      </c>
      <c r="C1559" s="17" t="s">
        <v>212</v>
      </c>
      <c r="D1559" s="17" t="s">
        <v>224</v>
      </c>
      <c r="E1559" s="17" t="s">
        <v>1493</v>
      </c>
      <c r="F1559" s="18" t="s">
        <v>1502</v>
      </c>
      <c r="G1559" s="19">
        <v>0</v>
      </c>
      <c r="H1559" s="19">
        <v>0</v>
      </c>
      <c r="I1559" s="19">
        <v>0</v>
      </c>
      <c r="J1559" s="19">
        <v>0</v>
      </c>
      <c r="K1559" s="19">
        <v>0</v>
      </c>
      <c r="L1559" s="19">
        <v>0</v>
      </c>
      <c r="M1559" s="19">
        <v>0</v>
      </c>
      <c r="N1559" s="19">
        <v>0</v>
      </c>
      <c r="O1559" s="19">
        <v>0</v>
      </c>
      <c r="P1559" s="19">
        <v>0</v>
      </c>
      <c r="Q1559" s="19">
        <v>0</v>
      </c>
      <c r="R1559" s="19">
        <v>0</v>
      </c>
      <c r="S1559" s="19">
        <v>0</v>
      </c>
      <c r="T1559" s="19">
        <v>0</v>
      </c>
      <c r="U1559" s="19">
        <v>0</v>
      </c>
      <c r="V1559" s="19">
        <v>0</v>
      </c>
      <c r="W1559" s="19">
        <v>0</v>
      </c>
      <c r="X1559" s="19">
        <v>0</v>
      </c>
      <c r="Y1559" s="19">
        <v>0</v>
      </c>
      <c r="Z1559" s="19">
        <v>0</v>
      </c>
      <c r="AA1559" s="19">
        <v>0</v>
      </c>
      <c r="AB1559" s="19">
        <v>0</v>
      </c>
      <c r="AC1559" s="19">
        <v>0</v>
      </c>
      <c r="AD1559" s="19">
        <v>0</v>
      </c>
      <c r="AE1559" s="19">
        <v>0</v>
      </c>
      <c r="AF1559" s="19">
        <v>0</v>
      </c>
      <c r="AG1559" s="19">
        <v>0</v>
      </c>
      <c r="AH1559" s="19">
        <v>0</v>
      </c>
      <c r="AI1559" s="19">
        <v>0</v>
      </c>
      <c r="AJ1559" s="19">
        <v>0</v>
      </c>
      <c r="AK1559" s="19">
        <v>0</v>
      </c>
      <c r="AL1559" s="19">
        <v>0</v>
      </c>
      <c r="AM1559" s="19">
        <v>0</v>
      </c>
      <c r="AN1559" s="19">
        <v>0</v>
      </c>
      <c r="AO1559" s="19">
        <v>0</v>
      </c>
      <c r="AP1559" s="19">
        <v>0</v>
      </c>
    </row>
    <row r="1560" spans="1:42" hidden="1">
      <c r="A1560" s="15" t="s">
        <v>1365</v>
      </c>
      <c r="B1560" s="16" t="s">
        <v>1340</v>
      </c>
      <c r="C1560" s="17" t="s">
        <v>212</v>
      </c>
      <c r="D1560" s="17" t="s">
        <v>224</v>
      </c>
      <c r="E1560" s="17" t="s">
        <v>1493</v>
      </c>
      <c r="F1560" s="18" t="s">
        <v>1503</v>
      </c>
      <c r="G1560" s="19">
        <v>0</v>
      </c>
      <c r="H1560" s="19">
        <v>0</v>
      </c>
      <c r="I1560" s="19">
        <v>0</v>
      </c>
      <c r="J1560" s="19">
        <v>0</v>
      </c>
      <c r="K1560" s="19">
        <v>0</v>
      </c>
      <c r="L1560" s="19">
        <v>0</v>
      </c>
      <c r="M1560" s="19">
        <v>0</v>
      </c>
      <c r="N1560" s="19">
        <v>0</v>
      </c>
      <c r="O1560" s="19">
        <v>0</v>
      </c>
      <c r="P1560" s="19">
        <v>0</v>
      </c>
      <c r="Q1560" s="19">
        <v>0</v>
      </c>
      <c r="R1560" s="19">
        <v>0</v>
      </c>
      <c r="S1560" s="19">
        <v>0</v>
      </c>
      <c r="T1560" s="19">
        <v>0</v>
      </c>
      <c r="U1560" s="19">
        <v>0</v>
      </c>
      <c r="V1560" s="19">
        <v>0</v>
      </c>
      <c r="W1560" s="19">
        <v>0</v>
      </c>
      <c r="X1560" s="19">
        <v>0</v>
      </c>
      <c r="Y1560" s="19">
        <v>0</v>
      </c>
      <c r="Z1560" s="19">
        <v>0</v>
      </c>
      <c r="AA1560" s="19">
        <v>0</v>
      </c>
      <c r="AB1560" s="19">
        <v>0</v>
      </c>
      <c r="AC1560" s="19">
        <v>0</v>
      </c>
      <c r="AD1560" s="19">
        <v>0</v>
      </c>
      <c r="AE1560" s="19">
        <v>0</v>
      </c>
      <c r="AF1560" s="19">
        <v>0</v>
      </c>
      <c r="AG1560" s="19">
        <v>0</v>
      </c>
      <c r="AH1560" s="19">
        <v>0</v>
      </c>
      <c r="AI1560" s="19">
        <v>0</v>
      </c>
      <c r="AJ1560" s="19">
        <v>0</v>
      </c>
      <c r="AK1560" s="19">
        <v>0</v>
      </c>
      <c r="AL1560" s="19">
        <v>0</v>
      </c>
      <c r="AM1560" s="19">
        <v>0</v>
      </c>
      <c r="AN1560" s="19">
        <v>0</v>
      </c>
      <c r="AO1560" s="19">
        <v>0</v>
      </c>
      <c r="AP1560" s="19">
        <v>0</v>
      </c>
    </row>
    <row r="1561" spans="1:42" hidden="1">
      <c r="A1561" s="15" t="s">
        <v>1365</v>
      </c>
      <c r="B1561" s="16" t="s">
        <v>1340</v>
      </c>
      <c r="C1561" s="17" t="s">
        <v>212</v>
      </c>
      <c r="D1561" s="17" t="s">
        <v>224</v>
      </c>
      <c r="E1561" s="17" t="s">
        <v>1493</v>
      </c>
      <c r="F1561" s="18" t="s">
        <v>1504</v>
      </c>
      <c r="G1561" s="19">
        <v>0</v>
      </c>
      <c r="H1561" s="19">
        <v>0</v>
      </c>
      <c r="I1561" s="19">
        <v>0</v>
      </c>
      <c r="J1561" s="19">
        <v>0</v>
      </c>
      <c r="K1561" s="19">
        <v>0</v>
      </c>
      <c r="L1561" s="19">
        <v>0</v>
      </c>
      <c r="M1561" s="19">
        <v>0</v>
      </c>
      <c r="N1561" s="19">
        <v>0</v>
      </c>
      <c r="O1561" s="19">
        <v>0</v>
      </c>
      <c r="P1561" s="19">
        <v>0</v>
      </c>
      <c r="Q1561" s="19">
        <v>0</v>
      </c>
      <c r="R1561" s="19">
        <v>0</v>
      </c>
      <c r="S1561" s="19">
        <v>0</v>
      </c>
      <c r="T1561" s="19">
        <v>0</v>
      </c>
      <c r="U1561" s="19">
        <v>0</v>
      </c>
      <c r="V1561" s="19">
        <v>0</v>
      </c>
      <c r="W1561" s="19">
        <v>0</v>
      </c>
      <c r="X1561" s="19">
        <v>0</v>
      </c>
      <c r="Y1561" s="19">
        <v>0</v>
      </c>
      <c r="Z1561" s="19">
        <v>0</v>
      </c>
      <c r="AA1561" s="19">
        <v>0</v>
      </c>
      <c r="AB1561" s="19">
        <v>0</v>
      </c>
      <c r="AC1561" s="19">
        <v>0</v>
      </c>
      <c r="AD1561" s="19">
        <v>0</v>
      </c>
      <c r="AE1561" s="19">
        <v>0</v>
      </c>
      <c r="AF1561" s="19">
        <v>0</v>
      </c>
      <c r="AG1561" s="19">
        <v>0</v>
      </c>
      <c r="AH1561" s="19">
        <v>0</v>
      </c>
      <c r="AI1561" s="19">
        <v>0</v>
      </c>
      <c r="AJ1561" s="19">
        <v>0</v>
      </c>
      <c r="AK1561" s="19">
        <v>0</v>
      </c>
      <c r="AL1561" s="19">
        <v>0</v>
      </c>
      <c r="AM1561" s="19">
        <v>0</v>
      </c>
      <c r="AN1561" s="19">
        <v>0</v>
      </c>
      <c r="AO1561" s="19">
        <v>0</v>
      </c>
      <c r="AP1561" s="19">
        <v>0</v>
      </c>
    </row>
    <row r="1562" spans="1:42" hidden="1">
      <c r="A1562" s="15" t="s">
        <v>1365</v>
      </c>
      <c r="B1562" s="16" t="s">
        <v>1340</v>
      </c>
      <c r="C1562" s="17" t="s">
        <v>212</v>
      </c>
      <c r="D1562" s="17" t="s">
        <v>224</v>
      </c>
      <c r="E1562" s="17" t="s">
        <v>1493</v>
      </c>
      <c r="F1562" s="18" t="s">
        <v>1505</v>
      </c>
      <c r="G1562" s="19">
        <v>0</v>
      </c>
      <c r="H1562" s="19">
        <v>0</v>
      </c>
      <c r="I1562" s="19">
        <v>0</v>
      </c>
      <c r="J1562" s="19">
        <v>0</v>
      </c>
      <c r="K1562" s="19">
        <v>0</v>
      </c>
      <c r="L1562" s="19">
        <v>0</v>
      </c>
      <c r="M1562" s="19">
        <v>0</v>
      </c>
      <c r="N1562" s="19">
        <v>0</v>
      </c>
      <c r="O1562" s="19">
        <v>0</v>
      </c>
      <c r="P1562" s="19">
        <v>0</v>
      </c>
      <c r="Q1562" s="19">
        <v>0</v>
      </c>
      <c r="R1562" s="19">
        <v>0</v>
      </c>
      <c r="S1562" s="19">
        <v>0</v>
      </c>
      <c r="T1562" s="19">
        <v>0</v>
      </c>
      <c r="U1562" s="19">
        <v>0</v>
      </c>
      <c r="V1562" s="19">
        <v>0</v>
      </c>
      <c r="W1562" s="19">
        <v>0</v>
      </c>
      <c r="X1562" s="19">
        <v>0</v>
      </c>
      <c r="Y1562" s="19">
        <v>0</v>
      </c>
      <c r="Z1562" s="19">
        <v>0</v>
      </c>
      <c r="AA1562" s="19">
        <v>0</v>
      </c>
      <c r="AB1562" s="19">
        <v>0</v>
      </c>
      <c r="AC1562" s="19">
        <v>0</v>
      </c>
      <c r="AD1562" s="19">
        <v>0</v>
      </c>
      <c r="AE1562" s="19">
        <v>0</v>
      </c>
      <c r="AF1562" s="19">
        <v>0</v>
      </c>
      <c r="AG1562" s="19">
        <v>0</v>
      </c>
      <c r="AH1562" s="19">
        <v>0</v>
      </c>
      <c r="AI1562" s="19">
        <v>0</v>
      </c>
      <c r="AJ1562" s="19">
        <v>0</v>
      </c>
      <c r="AK1562" s="19">
        <v>0</v>
      </c>
      <c r="AL1562" s="19">
        <v>0</v>
      </c>
      <c r="AM1562" s="19">
        <v>0</v>
      </c>
      <c r="AN1562" s="19">
        <v>0</v>
      </c>
      <c r="AO1562" s="19">
        <v>0</v>
      </c>
      <c r="AP1562" s="19">
        <v>0</v>
      </c>
    </row>
    <row r="1563" spans="1:42" hidden="1">
      <c r="A1563" s="15" t="s">
        <v>1365</v>
      </c>
      <c r="B1563" s="16" t="s">
        <v>1340</v>
      </c>
      <c r="C1563" s="17" t="s">
        <v>212</v>
      </c>
      <c r="D1563" s="17" t="s">
        <v>224</v>
      </c>
      <c r="E1563" s="17" t="s">
        <v>1493</v>
      </c>
      <c r="F1563" s="18" t="s">
        <v>1506</v>
      </c>
      <c r="G1563" s="19">
        <v>0</v>
      </c>
      <c r="H1563" s="19">
        <v>0</v>
      </c>
      <c r="I1563" s="19">
        <v>0</v>
      </c>
      <c r="J1563" s="19">
        <v>0</v>
      </c>
      <c r="K1563" s="19">
        <v>0</v>
      </c>
      <c r="L1563" s="19">
        <v>0</v>
      </c>
      <c r="M1563" s="19">
        <v>0</v>
      </c>
      <c r="N1563" s="19">
        <v>0</v>
      </c>
      <c r="O1563" s="19">
        <v>0</v>
      </c>
      <c r="P1563" s="19">
        <v>0</v>
      </c>
      <c r="Q1563" s="19">
        <v>0</v>
      </c>
      <c r="R1563" s="19">
        <v>0</v>
      </c>
      <c r="S1563" s="19">
        <v>0</v>
      </c>
      <c r="T1563" s="19">
        <v>0</v>
      </c>
      <c r="U1563" s="19">
        <v>0</v>
      </c>
      <c r="V1563" s="19">
        <v>0</v>
      </c>
      <c r="W1563" s="19">
        <v>0</v>
      </c>
      <c r="X1563" s="19">
        <v>0</v>
      </c>
      <c r="Y1563" s="19">
        <v>0</v>
      </c>
      <c r="Z1563" s="19">
        <v>0</v>
      </c>
      <c r="AA1563" s="19">
        <v>0</v>
      </c>
      <c r="AB1563" s="19">
        <v>0</v>
      </c>
      <c r="AC1563" s="19">
        <v>0</v>
      </c>
      <c r="AD1563" s="19">
        <v>0</v>
      </c>
      <c r="AE1563" s="19">
        <v>0</v>
      </c>
      <c r="AF1563" s="19">
        <v>0</v>
      </c>
      <c r="AG1563" s="19">
        <v>0</v>
      </c>
      <c r="AH1563" s="19">
        <v>0</v>
      </c>
      <c r="AI1563" s="19">
        <v>0</v>
      </c>
      <c r="AJ1563" s="19">
        <v>0</v>
      </c>
      <c r="AK1563" s="19">
        <v>0</v>
      </c>
      <c r="AL1563" s="19">
        <v>0</v>
      </c>
      <c r="AM1563" s="19">
        <v>0</v>
      </c>
      <c r="AN1563" s="19">
        <v>0</v>
      </c>
      <c r="AO1563" s="19">
        <v>0</v>
      </c>
      <c r="AP1563" s="19">
        <v>0</v>
      </c>
    </row>
    <row r="1564" spans="1:42" hidden="1">
      <c r="A1564" s="15" t="s">
        <v>1365</v>
      </c>
      <c r="B1564" s="16" t="s">
        <v>1340</v>
      </c>
      <c r="C1564" s="17" t="s">
        <v>212</v>
      </c>
      <c r="D1564" s="17" t="s">
        <v>224</v>
      </c>
      <c r="E1564" s="17" t="s">
        <v>1493</v>
      </c>
      <c r="F1564" s="18" t="s">
        <v>1507</v>
      </c>
      <c r="G1564" s="19">
        <v>0</v>
      </c>
      <c r="H1564" s="19">
        <v>0</v>
      </c>
      <c r="I1564" s="19">
        <v>0</v>
      </c>
      <c r="J1564" s="19">
        <v>0</v>
      </c>
      <c r="K1564" s="19">
        <v>0</v>
      </c>
      <c r="L1564" s="19">
        <v>0</v>
      </c>
      <c r="M1564" s="19">
        <v>0</v>
      </c>
      <c r="N1564" s="19">
        <v>0</v>
      </c>
      <c r="O1564" s="19">
        <v>0</v>
      </c>
      <c r="P1564" s="19">
        <v>0</v>
      </c>
      <c r="Q1564" s="19">
        <v>0</v>
      </c>
      <c r="R1564" s="19">
        <v>0</v>
      </c>
      <c r="S1564" s="19">
        <v>0</v>
      </c>
      <c r="T1564" s="19">
        <v>0</v>
      </c>
      <c r="U1564" s="19">
        <v>0</v>
      </c>
      <c r="V1564" s="19">
        <v>0</v>
      </c>
      <c r="W1564" s="19">
        <v>0</v>
      </c>
      <c r="X1564" s="19">
        <v>0</v>
      </c>
      <c r="Y1564" s="19">
        <v>0</v>
      </c>
      <c r="Z1564" s="19">
        <v>0</v>
      </c>
      <c r="AA1564" s="19">
        <v>0</v>
      </c>
      <c r="AB1564" s="19">
        <v>0</v>
      </c>
      <c r="AC1564" s="19">
        <v>0</v>
      </c>
      <c r="AD1564" s="19">
        <v>0</v>
      </c>
      <c r="AE1564" s="19">
        <v>0</v>
      </c>
      <c r="AF1564" s="19">
        <v>0</v>
      </c>
      <c r="AG1564" s="19">
        <v>0</v>
      </c>
      <c r="AH1564" s="19">
        <v>0</v>
      </c>
      <c r="AI1564" s="19">
        <v>0</v>
      </c>
      <c r="AJ1564" s="19">
        <v>0</v>
      </c>
      <c r="AK1564" s="19">
        <v>0</v>
      </c>
      <c r="AL1564" s="19">
        <v>0</v>
      </c>
      <c r="AM1564" s="19">
        <v>0</v>
      </c>
      <c r="AN1564" s="19">
        <v>0</v>
      </c>
      <c r="AO1564" s="19">
        <v>0</v>
      </c>
      <c r="AP1564" s="19">
        <v>0</v>
      </c>
    </row>
    <row r="1565" spans="1:42" hidden="1">
      <c r="A1565" s="15" t="s">
        <v>1365</v>
      </c>
      <c r="B1565" s="16" t="s">
        <v>1340</v>
      </c>
      <c r="C1565" s="17" t="s">
        <v>212</v>
      </c>
      <c r="D1565" s="17" t="s">
        <v>224</v>
      </c>
      <c r="E1565" s="17" t="s">
        <v>1493</v>
      </c>
      <c r="F1565" s="18" t="s">
        <v>1508</v>
      </c>
      <c r="G1565" s="19">
        <v>0</v>
      </c>
      <c r="H1565" s="19">
        <v>0</v>
      </c>
      <c r="I1565" s="19">
        <v>0</v>
      </c>
      <c r="J1565" s="19">
        <v>0</v>
      </c>
      <c r="K1565" s="19">
        <v>0</v>
      </c>
      <c r="L1565" s="19">
        <v>0</v>
      </c>
      <c r="M1565" s="19">
        <v>0</v>
      </c>
      <c r="N1565" s="19">
        <v>0</v>
      </c>
      <c r="O1565" s="19">
        <v>0</v>
      </c>
      <c r="P1565" s="19">
        <v>0</v>
      </c>
      <c r="Q1565" s="19">
        <v>0</v>
      </c>
      <c r="R1565" s="19">
        <v>0</v>
      </c>
      <c r="S1565" s="19">
        <v>0</v>
      </c>
      <c r="T1565" s="19">
        <v>0</v>
      </c>
      <c r="U1565" s="19">
        <v>0</v>
      </c>
      <c r="V1565" s="19">
        <v>0</v>
      </c>
      <c r="W1565" s="19">
        <v>0</v>
      </c>
      <c r="X1565" s="19">
        <v>0</v>
      </c>
      <c r="Y1565" s="19">
        <v>0</v>
      </c>
      <c r="Z1565" s="19">
        <v>0</v>
      </c>
      <c r="AA1565" s="19">
        <v>0</v>
      </c>
      <c r="AB1565" s="19">
        <v>0</v>
      </c>
      <c r="AC1565" s="19">
        <v>0</v>
      </c>
      <c r="AD1565" s="19">
        <v>0</v>
      </c>
      <c r="AE1565" s="19">
        <v>0</v>
      </c>
      <c r="AF1565" s="19">
        <v>0</v>
      </c>
      <c r="AG1565" s="19">
        <v>0</v>
      </c>
      <c r="AH1565" s="19">
        <v>0</v>
      </c>
      <c r="AI1565" s="19">
        <v>0</v>
      </c>
      <c r="AJ1565" s="19">
        <v>0</v>
      </c>
      <c r="AK1565" s="19">
        <v>0</v>
      </c>
      <c r="AL1565" s="19">
        <v>0</v>
      </c>
      <c r="AM1565" s="19">
        <v>0</v>
      </c>
      <c r="AN1565" s="19">
        <v>0</v>
      </c>
      <c r="AO1565" s="19">
        <v>0</v>
      </c>
      <c r="AP1565" s="19">
        <v>0</v>
      </c>
    </row>
    <row r="1566" spans="1:42" hidden="1">
      <c r="A1566" s="15" t="s">
        <v>1365</v>
      </c>
      <c r="B1566" s="16" t="s">
        <v>1340</v>
      </c>
      <c r="C1566" s="17" t="s">
        <v>212</v>
      </c>
      <c r="D1566" s="17" t="s">
        <v>224</v>
      </c>
      <c r="E1566" s="17" t="s">
        <v>1509</v>
      </c>
      <c r="F1566" s="18" t="s">
        <v>1510</v>
      </c>
      <c r="G1566" s="19">
        <v>0</v>
      </c>
      <c r="H1566" s="19">
        <v>0</v>
      </c>
      <c r="I1566" s="19">
        <v>0</v>
      </c>
      <c r="J1566" s="19">
        <v>0</v>
      </c>
      <c r="K1566" s="19">
        <v>0</v>
      </c>
      <c r="L1566" s="19">
        <v>0</v>
      </c>
      <c r="M1566" s="19">
        <v>0</v>
      </c>
      <c r="N1566" s="19">
        <v>0</v>
      </c>
      <c r="O1566" s="19">
        <v>0</v>
      </c>
      <c r="P1566" s="19">
        <v>0</v>
      </c>
      <c r="Q1566" s="19">
        <v>0</v>
      </c>
      <c r="R1566" s="19">
        <v>0</v>
      </c>
      <c r="S1566" s="19">
        <v>0</v>
      </c>
      <c r="T1566" s="19">
        <v>0</v>
      </c>
      <c r="U1566" s="19">
        <v>0</v>
      </c>
      <c r="V1566" s="19">
        <v>0</v>
      </c>
      <c r="W1566" s="19">
        <v>0</v>
      </c>
      <c r="X1566" s="19">
        <v>0</v>
      </c>
      <c r="Y1566" s="19">
        <v>0</v>
      </c>
      <c r="Z1566" s="19">
        <v>0</v>
      </c>
      <c r="AA1566" s="19">
        <v>0</v>
      </c>
      <c r="AB1566" s="19">
        <v>0</v>
      </c>
      <c r="AC1566" s="19">
        <v>0</v>
      </c>
      <c r="AD1566" s="19">
        <v>0</v>
      </c>
      <c r="AE1566" s="19">
        <v>0</v>
      </c>
      <c r="AF1566" s="19">
        <v>0</v>
      </c>
      <c r="AG1566" s="19">
        <v>0</v>
      </c>
      <c r="AH1566" s="19">
        <v>0</v>
      </c>
      <c r="AI1566" s="19">
        <v>0</v>
      </c>
      <c r="AJ1566" s="19">
        <v>0</v>
      </c>
      <c r="AK1566" s="19">
        <v>0</v>
      </c>
      <c r="AL1566" s="19">
        <v>0</v>
      </c>
      <c r="AM1566" s="19">
        <v>0</v>
      </c>
      <c r="AN1566" s="19">
        <v>0</v>
      </c>
      <c r="AO1566" s="19">
        <v>0</v>
      </c>
      <c r="AP1566" s="19">
        <v>0</v>
      </c>
    </row>
    <row r="1567" spans="1:42" hidden="1">
      <c r="A1567" s="15" t="s">
        <v>1365</v>
      </c>
      <c r="B1567" s="16" t="s">
        <v>1340</v>
      </c>
      <c r="C1567" s="17" t="s">
        <v>212</v>
      </c>
      <c r="D1567" s="17" t="s">
        <v>224</v>
      </c>
      <c r="E1567" s="17" t="s">
        <v>1509</v>
      </c>
      <c r="F1567" s="18" t="s">
        <v>1511</v>
      </c>
      <c r="G1567" s="19">
        <v>0</v>
      </c>
      <c r="H1567" s="19">
        <v>0</v>
      </c>
      <c r="I1567" s="19">
        <v>0</v>
      </c>
      <c r="J1567" s="19">
        <v>0</v>
      </c>
      <c r="K1567" s="19">
        <v>0</v>
      </c>
      <c r="L1567" s="19">
        <v>0</v>
      </c>
      <c r="M1567" s="19">
        <v>0</v>
      </c>
      <c r="N1567" s="19">
        <v>0</v>
      </c>
      <c r="O1567" s="19">
        <v>0</v>
      </c>
      <c r="P1567" s="19">
        <v>0</v>
      </c>
      <c r="Q1567" s="19">
        <v>0</v>
      </c>
      <c r="R1567" s="19">
        <v>0</v>
      </c>
      <c r="S1567" s="19">
        <v>0</v>
      </c>
      <c r="T1567" s="19">
        <v>0</v>
      </c>
      <c r="U1567" s="19">
        <v>0</v>
      </c>
      <c r="V1567" s="19">
        <v>0</v>
      </c>
      <c r="W1567" s="19">
        <v>0</v>
      </c>
      <c r="X1567" s="19">
        <v>0</v>
      </c>
      <c r="Y1567" s="19">
        <v>0</v>
      </c>
      <c r="Z1567" s="19">
        <v>0</v>
      </c>
      <c r="AA1567" s="19">
        <v>0</v>
      </c>
      <c r="AB1567" s="19">
        <v>0</v>
      </c>
      <c r="AC1567" s="19">
        <v>0</v>
      </c>
      <c r="AD1567" s="19">
        <v>0</v>
      </c>
      <c r="AE1567" s="19">
        <v>0</v>
      </c>
      <c r="AF1567" s="19">
        <v>0</v>
      </c>
      <c r="AG1567" s="19">
        <v>0</v>
      </c>
      <c r="AH1567" s="19">
        <v>0</v>
      </c>
      <c r="AI1567" s="19">
        <v>0</v>
      </c>
      <c r="AJ1567" s="19">
        <v>0</v>
      </c>
      <c r="AK1567" s="19">
        <v>0</v>
      </c>
      <c r="AL1567" s="19">
        <v>0</v>
      </c>
      <c r="AM1567" s="19">
        <v>0</v>
      </c>
      <c r="AN1567" s="19">
        <v>0</v>
      </c>
      <c r="AO1567" s="19">
        <v>0</v>
      </c>
      <c r="AP1567" s="19">
        <v>0</v>
      </c>
    </row>
    <row r="1568" spans="1:42" hidden="1">
      <c r="A1568" s="15" t="s">
        <v>1365</v>
      </c>
      <c r="B1568" s="16" t="s">
        <v>1340</v>
      </c>
      <c r="C1568" s="17" t="s">
        <v>212</v>
      </c>
      <c r="D1568" s="17" t="s">
        <v>224</v>
      </c>
      <c r="E1568" s="17" t="s">
        <v>1512</v>
      </c>
      <c r="F1568" s="18" t="s">
        <v>1513</v>
      </c>
      <c r="G1568" s="19">
        <v>0</v>
      </c>
      <c r="H1568" s="19">
        <v>0</v>
      </c>
      <c r="I1568" s="19">
        <v>0</v>
      </c>
      <c r="J1568" s="19">
        <v>0</v>
      </c>
      <c r="K1568" s="19">
        <v>0</v>
      </c>
      <c r="L1568" s="19">
        <v>0</v>
      </c>
      <c r="M1568" s="19">
        <v>0</v>
      </c>
      <c r="N1568" s="19">
        <v>0</v>
      </c>
      <c r="O1568" s="19">
        <v>0</v>
      </c>
      <c r="P1568" s="19">
        <v>0</v>
      </c>
      <c r="Q1568" s="19">
        <v>0</v>
      </c>
      <c r="R1568" s="19">
        <v>0</v>
      </c>
      <c r="S1568" s="19">
        <v>0</v>
      </c>
      <c r="T1568" s="19">
        <v>0</v>
      </c>
      <c r="U1568" s="19">
        <v>0</v>
      </c>
      <c r="V1568" s="19">
        <v>0</v>
      </c>
      <c r="W1568" s="19">
        <v>0</v>
      </c>
      <c r="X1568" s="19">
        <v>0</v>
      </c>
      <c r="Y1568" s="19">
        <v>0</v>
      </c>
      <c r="Z1568" s="19">
        <v>0</v>
      </c>
      <c r="AA1568" s="19">
        <v>0</v>
      </c>
      <c r="AB1568" s="19">
        <v>0</v>
      </c>
      <c r="AC1568" s="19">
        <v>0</v>
      </c>
      <c r="AD1568" s="19">
        <v>0</v>
      </c>
      <c r="AE1568" s="19">
        <v>0</v>
      </c>
      <c r="AF1568" s="19">
        <v>0</v>
      </c>
      <c r="AG1568" s="19">
        <v>0</v>
      </c>
      <c r="AH1568" s="19">
        <v>0</v>
      </c>
      <c r="AI1568" s="19">
        <v>0</v>
      </c>
      <c r="AJ1568" s="19">
        <v>0</v>
      </c>
      <c r="AK1568" s="19">
        <v>0</v>
      </c>
      <c r="AL1568" s="19">
        <v>0</v>
      </c>
      <c r="AM1568" s="19">
        <v>0</v>
      </c>
      <c r="AN1568" s="19">
        <v>0</v>
      </c>
      <c r="AO1568" s="19">
        <v>0</v>
      </c>
      <c r="AP1568" s="19">
        <v>0</v>
      </c>
    </row>
    <row r="1569" spans="1:42" hidden="1">
      <c r="A1569" s="15" t="s">
        <v>1365</v>
      </c>
      <c r="B1569" s="16" t="s">
        <v>1340</v>
      </c>
      <c r="C1569" s="17" t="s">
        <v>212</v>
      </c>
      <c r="D1569" s="17" t="s">
        <v>224</v>
      </c>
      <c r="E1569" s="17" t="s">
        <v>1512</v>
      </c>
      <c r="F1569" s="18" t="s">
        <v>1514</v>
      </c>
      <c r="G1569" s="19">
        <v>0</v>
      </c>
      <c r="H1569" s="19">
        <v>0</v>
      </c>
      <c r="I1569" s="19">
        <v>0</v>
      </c>
      <c r="J1569" s="19">
        <v>0</v>
      </c>
      <c r="K1569" s="19">
        <v>0</v>
      </c>
      <c r="L1569" s="19">
        <v>0</v>
      </c>
      <c r="M1569" s="19">
        <v>0</v>
      </c>
      <c r="N1569" s="19">
        <v>0</v>
      </c>
      <c r="O1569" s="19">
        <v>0</v>
      </c>
      <c r="P1569" s="19">
        <v>0</v>
      </c>
      <c r="Q1569" s="19">
        <v>0</v>
      </c>
      <c r="R1569" s="19">
        <v>0</v>
      </c>
      <c r="S1569" s="19">
        <v>0</v>
      </c>
      <c r="T1569" s="19">
        <v>0</v>
      </c>
      <c r="U1569" s="19">
        <v>0</v>
      </c>
      <c r="V1569" s="19">
        <v>0</v>
      </c>
      <c r="W1569" s="19">
        <v>0</v>
      </c>
      <c r="X1569" s="19">
        <v>0</v>
      </c>
      <c r="Y1569" s="19">
        <v>0</v>
      </c>
      <c r="Z1569" s="19">
        <v>0</v>
      </c>
      <c r="AA1569" s="19">
        <v>0</v>
      </c>
      <c r="AB1569" s="19">
        <v>0</v>
      </c>
      <c r="AC1569" s="19">
        <v>0</v>
      </c>
      <c r="AD1569" s="19">
        <v>0</v>
      </c>
      <c r="AE1569" s="19">
        <v>0</v>
      </c>
      <c r="AF1569" s="19">
        <v>0</v>
      </c>
      <c r="AG1569" s="19">
        <v>0</v>
      </c>
      <c r="AH1569" s="19">
        <v>0</v>
      </c>
      <c r="AI1569" s="19">
        <v>0</v>
      </c>
      <c r="AJ1569" s="19">
        <v>0</v>
      </c>
      <c r="AK1569" s="19">
        <v>0</v>
      </c>
      <c r="AL1569" s="19">
        <v>0</v>
      </c>
      <c r="AM1569" s="19">
        <v>0</v>
      </c>
      <c r="AN1569" s="19">
        <v>0</v>
      </c>
      <c r="AO1569" s="19">
        <v>0</v>
      </c>
      <c r="AP1569" s="19">
        <v>0</v>
      </c>
    </row>
    <row r="1570" spans="1:42" hidden="1">
      <c r="A1570" s="15" t="s">
        <v>1365</v>
      </c>
      <c r="B1570" s="16" t="s">
        <v>1340</v>
      </c>
      <c r="C1570" s="17" t="s">
        <v>212</v>
      </c>
      <c r="D1570" s="17" t="s">
        <v>224</v>
      </c>
      <c r="E1570" s="17" t="s">
        <v>1515</v>
      </c>
      <c r="F1570" s="18" t="s">
        <v>1516</v>
      </c>
      <c r="G1570" s="19">
        <v>0</v>
      </c>
      <c r="H1570" s="19">
        <v>0</v>
      </c>
      <c r="I1570" s="19">
        <v>0</v>
      </c>
      <c r="J1570" s="19">
        <v>0</v>
      </c>
      <c r="K1570" s="19">
        <v>0</v>
      </c>
      <c r="L1570" s="19">
        <v>0</v>
      </c>
      <c r="M1570" s="19">
        <v>0</v>
      </c>
      <c r="N1570" s="19">
        <v>0</v>
      </c>
      <c r="O1570" s="19">
        <v>0</v>
      </c>
      <c r="P1570" s="19">
        <v>0</v>
      </c>
      <c r="Q1570" s="19">
        <v>0</v>
      </c>
      <c r="R1570" s="19">
        <v>0</v>
      </c>
      <c r="S1570" s="19">
        <v>0</v>
      </c>
      <c r="T1570" s="19">
        <v>0</v>
      </c>
      <c r="U1570" s="19">
        <v>0</v>
      </c>
      <c r="V1570" s="19">
        <v>0</v>
      </c>
      <c r="W1570" s="19">
        <v>0</v>
      </c>
      <c r="X1570" s="19">
        <v>0</v>
      </c>
      <c r="Y1570" s="19">
        <v>0</v>
      </c>
      <c r="Z1570" s="19">
        <v>0</v>
      </c>
      <c r="AA1570" s="19">
        <v>0</v>
      </c>
      <c r="AB1570" s="19">
        <v>0</v>
      </c>
      <c r="AC1570" s="19">
        <v>0</v>
      </c>
      <c r="AD1570" s="19">
        <v>0</v>
      </c>
      <c r="AE1570" s="19">
        <v>0</v>
      </c>
      <c r="AF1570" s="19">
        <v>0</v>
      </c>
      <c r="AG1570" s="19">
        <v>0</v>
      </c>
      <c r="AH1570" s="19">
        <v>0</v>
      </c>
      <c r="AI1570" s="19">
        <v>0</v>
      </c>
      <c r="AJ1570" s="19">
        <v>0</v>
      </c>
      <c r="AK1570" s="19">
        <v>0</v>
      </c>
      <c r="AL1570" s="19">
        <v>0</v>
      </c>
      <c r="AM1570" s="19">
        <v>0</v>
      </c>
      <c r="AN1570" s="19">
        <v>0</v>
      </c>
      <c r="AO1570" s="19">
        <v>0</v>
      </c>
      <c r="AP1570" s="19">
        <v>0</v>
      </c>
    </row>
    <row r="1571" spans="1:42" hidden="1">
      <c r="A1571" s="15" t="s">
        <v>1365</v>
      </c>
      <c r="B1571" s="16" t="s">
        <v>1340</v>
      </c>
      <c r="C1571" s="17" t="s">
        <v>212</v>
      </c>
      <c r="D1571" s="17" t="s">
        <v>224</v>
      </c>
      <c r="E1571" s="17" t="s">
        <v>1515</v>
      </c>
      <c r="F1571" s="18" t="s">
        <v>1517</v>
      </c>
      <c r="G1571" s="19">
        <v>0</v>
      </c>
      <c r="H1571" s="19">
        <v>0</v>
      </c>
      <c r="I1571" s="19">
        <v>0</v>
      </c>
      <c r="J1571" s="19">
        <v>0</v>
      </c>
      <c r="K1571" s="19">
        <v>0</v>
      </c>
      <c r="L1571" s="19">
        <v>0</v>
      </c>
      <c r="M1571" s="19">
        <v>0</v>
      </c>
      <c r="N1571" s="19">
        <v>0</v>
      </c>
      <c r="O1571" s="19">
        <v>0</v>
      </c>
      <c r="P1571" s="19">
        <v>0</v>
      </c>
      <c r="Q1571" s="19">
        <v>0</v>
      </c>
      <c r="R1571" s="19">
        <v>0</v>
      </c>
      <c r="S1571" s="19">
        <v>0</v>
      </c>
      <c r="T1571" s="19">
        <v>0</v>
      </c>
      <c r="U1571" s="19">
        <v>0</v>
      </c>
      <c r="V1571" s="19">
        <v>0</v>
      </c>
      <c r="W1571" s="19">
        <v>0</v>
      </c>
      <c r="X1571" s="19">
        <v>0</v>
      </c>
      <c r="Y1571" s="19">
        <v>0</v>
      </c>
      <c r="Z1571" s="19">
        <v>0</v>
      </c>
      <c r="AA1571" s="19">
        <v>0</v>
      </c>
      <c r="AB1571" s="19">
        <v>0</v>
      </c>
      <c r="AC1571" s="19">
        <v>0</v>
      </c>
      <c r="AD1571" s="19">
        <v>0</v>
      </c>
      <c r="AE1571" s="19">
        <v>0</v>
      </c>
      <c r="AF1571" s="19">
        <v>0</v>
      </c>
      <c r="AG1571" s="19">
        <v>0</v>
      </c>
      <c r="AH1571" s="19">
        <v>0</v>
      </c>
      <c r="AI1571" s="19">
        <v>0</v>
      </c>
      <c r="AJ1571" s="19">
        <v>0</v>
      </c>
      <c r="AK1571" s="19">
        <v>0</v>
      </c>
      <c r="AL1571" s="19">
        <v>0</v>
      </c>
      <c r="AM1571" s="19">
        <v>0</v>
      </c>
      <c r="AN1571" s="19">
        <v>0</v>
      </c>
      <c r="AO1571" s="19">
        <v>0</v>
      </c>
      <c r="AP1571" s="19">
        <v>0</v>
      </c>
    </row>
    <row r="1572" spans="1:42" hidden="1">
      <c r="A1572" s="15" t="s">
        <v>1365</v>
      </c>
      <c r="B1572" s="16" t="s">
        <v>1340</v>
      </c>
      <c r="C1572" s="17" t="s">
        <v>212</v>
      </c>
      <c r="D1572" s="17" t="s">
        <v>224</v>
      </c>
      <c r="E1572" s="17" t="s">
        <v>1515</v>
      </c>
      <c r="F1572" s="18" t="s">
        <v>1518</v>
      </c>
      <c r="G1572" s="19">
        <v>0</v>
      </c>
      <c r="H1572" s="19">
        <v>0</v>
      </c>
      <c r="I1572" s="19">
        <v>0</v>
      </c>
      <c r="J1572" s="19">
        <v>0</v>
      </c>
      <c r="K1572" s="19">
        <v>0</v>
      </c>
      <c r="L1572" s="19">
        <v>0</v>
      </c>
      <c r="M1572" s="19">
        <v>0</v>
      </c>
      <c r="N1572" s="19">
        <v>0</v>
      </c>
      <c r="O1572" s="19">
        <v>0</v>
      </c>
      <c r="P1572" s="19">
        <v>0</v>
      </c>
      <c r="Q1572" s="19">
        <v>0</v>
      </c>
      <c r="R1572" s="19">
        <v>0</v>
      </c>
      <c r="S1572" s="19">
        <v>0</v>
      </c>
      <c r="T1572" s="19">
        <v>0</v>
      </c>
      <c r="U1572" s="19">
        <v>0</v>
      </c>
      <c r="V1572" s="19">
        <v>0</v>
      </c>
      <c r="W1572" s="19">
        <v>0</v>
      </c>
      <c r="X1572" s="19">
        <v>0</v>
      </c>
      <c r="Y1572" s="19">
        <v>0</v>
      </c>
      <c r="Z1572" s="19">
        <v>0</v>
      </c>
      <c r="AA1572" s="19">
        <v>0</v>
      </c>
      <c r="AB1572" s="19">
        <v>0</v>
      </c>
      <c r="AC1572" s="19">
        <v>0</v>
      </c>
      <c r="AD1572" s="19">
        <v>0</v>
      </c>
      <c r="AE1572" s="19">
        <v>0</v>
      </c>
      <c r="AF1572" s="19">
        <v>0</v>
      </c>
      <c r="AG1572" s="19">
        <v>0</v>
      </c>
      <c r="AH1572" s="19">
        <v>0</v>
      </c>
      <c r="AI1572" s="19">
        <v>0</v>
      </c>
      <c r="AJ1572" s="19">
        <v>0</v>
      </c>
      <c r="AK1572" s="19">
        <v>0</v>
      </c>
      <c r="AL1572" s="19">
        <v>0</v>
      </c>
      <c r="AM1572" s="19">
        <v>0</v>
      </c>
      <c r="AN1572" s="19">
        <v>0</v>
      </c>
      <c r="AO1572" s="19">
        <v>0</v>
      </c>
      <c r="AP1572" s="19">
        <v>0</v>
      </c>
    </row>
    <row r="1573" spans="1:42" hidden="1">
      <c r="A1573" s="15" t="s">
        <v>1365</v>
      </c>
      <c r="B1573" s="16" t="s">
        <v>1340</v>
      </c>
      <c r="C1573" s="17" t="s">
        <v>212</v>
      </c>
      <c r="D1573" s="17" t="s">
        <v>224</v>
      </c>
      <c r="E1573" s="17" t="s">
        <v>1515</v>
      </c>
      <c r="F1573" s="18" t="s">
        <v>1519</v>
      </c>
      <c r="G1573" s="19">
        <v>0</v>
      </c>
      <c r="H1573" s="19">
        <v>0</v>
      </c>
      <c r="I1573" s="19">
        <v>0</v>
      </c>
      <c r="J1573" s="19">
        <v>0</v>
      </c>
      <c r="K1573" s="19">
        <v>0</v>
      </c>
      <c r="L1573" s="19">
        <v>0</v>
      </c>
      <c r="M1573" s="19">
        <v>0</v>
      </c>
      <c r="N1573" s="19">
        <v>0</v>
      </c>
      <c r="O1573" s="19">
        <v>0</v>
      </c>
      <c r="P1573" s="19">
        <v>0</v>
      </c>
      <c r="Q1573" s="19">
        <v>0</v>
      </c>
      <c r="R1573" s="19">
        <v>0</v>
      </c>
      <c r="S1573" s="19">
        <v>0</v>
      </c>
      <c r="T1573" s="19">
        <v>0</v>
      </c>
      <c r="U1573" s="19">
        <v>0</v>
      </c>
      <c r="V1573" s="19">
        <v>0</v>
      </c>
      <c r="W1573" s="19">
        <v>0</v>
      </c>
      <c r="X1573" s="19">
        <v>0</v>
      </c>
      <c r="Y1573" s="19">
        <v>0</v>
      </c>
      <c r="Z1573" s="19">
        <v>0</v>
      </c>
      <c r="AA1573" s="19">
        <v>0</v>
      </c>
      <c r="AB1573" s="19">
        <v>0</v>
      </c>
      <c r="AC1573" s="19">
        <v>0</v>
      </c>
      <c r="AD1573" s="19">
        <v>0</v>
      </c>
      <c r="AE1573" s="19">
        <v>0</v>
      </c>
      <c r="AF1573" s="19">
        <v>0</v>
      </c>
      <c r="AG1573" s="19">
        <v>0</v>
      </c>
      <c r="AH1573" s="19">
        <v>0</v>
      </c>
      <c r="AI1573" s="19">
        <v>0</v>
      </c>
      <c r="AJ1573" s="19">
        <v>0</v>
      </c>
      <c r="AK1573" s="19">
        <v>0</v>
      </c>
      <c r="AL1573" s="19">
        <v>0</v>
      </c>
      <c r="AM1573" s="19">
        <v>0</v>
      </c>
      <c r="AN1573" s="19">
        <v>0</v>
      </c>
      <c r="AO1573" s="19">
        <v>0</v>
      </c>
      <c r="AP1573" s="19">
        <v>0</v>
      </c>
    </row>
    <row r="1574" spans="1:42" hidden="1">
      <c r="A1574" s="15" t="s">
        <v>1365</v>
      </c>
      <c r="B1574" s="16" t="s">
        <v>1340</v>
      </c>
      <c r="C1574" s="17" t="s">
        <v>212</v>
      </c>
      <c r="D1574" s="17" t="s">
        <v>224</v>
      </c>
      <c r="E1574" s="17" t="s">
        <v>1515</v>
      </c>
      <c r="F1574" s="18" t="s">
        <v>1520</v>
      </c>
      <c r="G1574" s="19">
        <v>0</v>
      </c>
      <c r="H1574" s="19">
        <v>0</v>
      </c>
      <c r="I1574" s="19">
        <v>0</v>
      </c>
      <c r="J1574" s="19">
        <v>0</v>
      </c>
      <c r="K1574" s="19">
        <v>0</v>
      </c>
      <c r="L1574" s="19">
        <v>0</v>
      </c>
      <c r="M1574" s="19">
        <v>0</v>
      </c>
      <c r="N1574" s="19">
        <v>0</v>
      </c>
      <c r="O1574" s="19">
        <v>0</v>
      </c>
      <c r="P1574" s="19">
        <v>0</v>
      </c>
      <c r="Q1574" s="19">
        <v>0</v>
      </c>
      <c r="R1574" s="19">
        <v>0</v>
      </c>
      <c r="S1574" s="19">
        <v>0</v>
      </c>
      <c r="T1574" s="19">
        <v>0</v>
      </c>
      <c r="U1574" s="19">
        <v>0</v>
      </c>
      <c r="V1574" s="19">
        <v>0</v>
      </c>
      <c r="W1574" s="19">
        <v>0</v>
      </c>
      <c r="X1574" s="19">
        <v>0</v>
      </c>
      <c r="Y1574" s="19">
        <v>0</v>
      </c>
      <c r="Z1574" s="19">
        <v>0</v>
      </c>
      <c r="AA1574" s="19">
        <v>0</v>
      </c>
      <c r="AB1574" s="19">
        <v>0</v>
      </c>
      <c r="AC1574" s="19">
        <v>0</v>
      </c>
      <c r="AD1574" s="19">
        <v>0</v>
      </c>
      <c r="AE1574" s="19">
        <v>0</v>
      </c>
      <c r="AF1574" s="19">
        <v>0</v>
      </c>
      <c r="AG1574" s="19">
        <v>0</v>
      </c>
      <c r="AH1574" s="19">
        <v>0</v>
      </c>
      <c r="AI1574" s="19">
        <v>0</v>
      </c>
      <c r="AJ1574" s="19">
        <v>0</v>
      </c>
      <c r="AK1574" s="19">
        <v>0</v>
      </c>
      <c r="AL1574" s="19">
        <v>0</v>
      </c>
      <c r="AM1574" s="19">
        <v>0</v>
      </c>
      <c r="AN1574" s="19">
        <v>0</v>
      </c>
      <c r="AO1574" s="19">
        <v>0</v>
      </c>
      <c r="AP1574" s="19">
        <v>0</v>
      </c>
    </row>
    <row r="1575" spans="1:42" hidden="1">
      <c r="A1575" s="15" t="s">
        <v>1365</v>
      </c>
      <c r="B1575" s="16" t="s">
        <v>1340</v>
      </c>
      <c r="C1575" s="17" t="s">
        <v>212</v>
      </c>
      <c r="D1575" s="17" t="s">
        <v>224</v>
      </c>
      <c r="E1575" s="17" t="s">
        <v>1515</v>
      </c>
      <c r="F1575" s="18" t="s">
        <v>1521</v>
      </c>
      <c r="G1575" s="19">
        <v>0</v>
      </c>
      <c r="H1575" s="19">
        <v>0</v>
      </c>
      <c r="I1575" s="19">
        <v>0</v>
      </c>
      <c r="J1575" s="19">
        <v>0</v>
      </c>
      <c r="K1575" s="19">
        <v>0</v>
      </c>
      <c r="L1575" s="19">
        <v>0</v>
      </c>
      <c r="M1575" s="19">
        <v>0</v>
      </c>
      <c r="N1575" s="19">
        <v>0</v>
      </c>
      <c r="O1575" s="19">
        <v>0</v>
      </c>
      <c r="P1575" s="19">
        <v>0</v>
      </c>
      <c r="Q1575" s="19">
        <v>0</v>
      </c>
      <c r="R1575" s="19">
        <v>0</v>
      </c>
      <c r="S1575" s="19">
        <v>0</v>
      </c>
      <c r="T1575" s="19">
        <v>0</v>
      </c>
      <c r="U1575" s="19">
        <v>0</v>
      </c>
      <c r="V1575" s="19">
        <v>0</v>
      </c>
      <c r="W1575" s="19">
        <v>0</v>
      </c>
      <c r="X1575" s="19">
        <v>0</v>
      </c>
      <c r="Y1575" s="19">
        <v>0</v>
      </c>
      <c r="Z1575" s="19">
        <v>0</v>
      </c>
      <c r="AA1575" s="19">
        <v>0</v>
      </c>
      <c r="AB1575" s="19">
        <v>0</v>
      </c>
      <c r="AC1575" s="19">
        <v>0</v>
      </c>
      <c r="AD1575" s="19">
        <v>0</v>
      </c>
      <c r="AE1575" s="19">
        <v>0</v>
      </c>
      <c r="AF1575" s="19">
        <v>0</v>
      </c>
      <c r="AG1575" s="19">
        <v>0</v>
      </c>
      <c r="AH1575" s="19">
        <v>0</v>
      </c>
      <c r="AI1575" s="19">
        <v>0</v>
      </c>
      <c r="AJ1575" s="19">
        <v>0</v>
      </c>
      <c r="AK1575" s="19">
        <v>0</v>
      </c>
      <c r="AL1575" s="19">
        <v>0</v>
      </c>
      <c r="AM1575" s="19">
        <v>0</v>
      </c>
      <c r="AN1575" s="19">
        <v>0</v>
      </c>
      <c r="AO1575" s="19">
        <v>0</v>
      </c>
      <c r="AP1575" s="19">
        <v>0</v>
      </c>
    </row>
    <row r="1576" spans="1:42" hidden="1">
      <c r="A1576" s="15" t="s">
        <v>1365</v>
      </c>
      <c r="B1576" s="16" t="s">
        <v>1340</v>
      </c>
      <c r="C1576" s="17" t="s">
        <v>212</v>
      </c>
      <c r="D1576" s="17" t="s">
        <v>224</v>
      </c>
      <c r="E1576" s="17" t="s">
        <v>1515</v>
      </c>
      <c r="F1576" s="18" t="s">
        <v>1522</v>
      </c>
      <c r="G1576" s="19">
        <v>0</v>
      </c>
      <c r="H1576" s="19">
        <v>0</v>
      </c>
      <c r="I1576" s="19">
        <v>0</v>
      </c>
      <c r="J1576" s="19">
        <v>0</v>
      </c>
      <c r="K1576" s="19">
        <v>0</v>
      </c>
      <c r="L1576" s="19">
        <v>0</v>
      </c>
      <c r="M1576" s="19">
        <v>0</v>
      </c>
      <c r="N1576" s="19">
        <v>0</v>
      </c>
      <c r="O1576" s="19">
        <v>0</v>
      </c>
      <c r="P1576" s="19">
        <v>0</v>
      </c>
      <c r="Q1576" s="19">
        <v>0</v>
      </c>
      <c r="R1576" s="19">
        <v>0</v>
      </c>
      <c r="S1576" s="19">
        <v>0</v>
      </c>
      <c r="T1576" s="19">
        <v>0</v>
      </c>
      <c r="U1576" s="19">
        <v>0</v>
      </c>
      <c r="V1576" s="19">
        <v>0</v>
      </c>
      <c r="W1576" s="19">
        <v>0</v>
      </c>
      <c r="X1576" s="19">
        <v>0</v>
      </c>
      <c r="Y1576" s="19">
        <v>0</v>
      </c>
      <c r="Z1576" s="19">
        <v>0</v>
      </c>
      <c r="AA1576" s="19">
        <v>0</v>
      </c>
      <c r="AB1576" s="19">
        <v>0</v>
      </c>
      <c r="AC1576" s="19">
        <v>0</v>
      </c>
      <c r="AD1576" s="19">
        <v>0</v>
      </c>
      <c r="AE1576" s="19">
        <v>0</v>
      </c>
      <c r="AF1576" s="19">
        <v>0</v>
      </c>
      <c r="AG1576" s="19">
        <v>0</v>
      </c>
      <c r="AH1576" s="19">
        <v>0</v>
      </c>
      <c r="AI1576" s="19">
        <v>0</v>
      </c>
      <c r="AJ1576" s="19">
        <v>0</v>
      </c>
      <c r="AK1576" s="19">
        <v>0</v>
      </c>
      <c r="AL1576" s="19">
        <v>0</v>
      </c>
      <c r="AM1576" s="19">
        <v>0</v>
      </c>
      <c r="AN1576" s="19">
        <v>0</v>
      </c>
      <c r="AO1576" s="19">
        <v>0</v>
      </c>
      <c r="AP1576" s="19">
        <v>0</v>
      </c>
    </row>
    <row r="1577" spans="1:42" hidden="1">
      <c r="A1577" s="15" t="s">
        <v>1365</v>
      </c>
      <c r="B1577" s="16" t="s">
        <v>1340</v>
      </c>
      <c r="C1577" s="17" t="s">
        <v>212</v>
      </c>
      <c r="D1577" s="17" t="s">
        <v>224</v>
      </c>
      <c r="E1577" s="17" t="s">
        <v>1515</v>
      </c>
      <c r="F1577" s="18" t="s">
        <v>1523</v>
      </c>
      <c r="G1577" s="19">
        <v>0</v>
      </c>
      <c r="H1577" s="19">
        <v>0</v>
      </c>
      <c r="I1577" s="19">
        <v>0</v>
      </c>
      <c r="J1577" s="19">
        <v>0</v>
      </c>
      <c r="K1577" s="19">
        <v>0</v>
      </c>
      <c r="L1577" s="19">
        <v>0</v>
      </c>
      <c r="M1577" s="19">
        <v>0</v>
      </c>
      <c r="N1577" s="19">
        <v>0</v>
      </c>
      <c r="O1577" s="19">
        <v>0</v>
      </c>
      <c r="P1577" s="19">
        <v>0</v>
      </c>
      <c r="Q1577" s="19">
        <v>0</v>
      </c>
      <c r="R1577" s="19">
        <v>0</v>
      </c>
      <c r="S1577" s="19">
        <v>0</v>
      </c>
      <c r="T1577" s="19">
        <v>0</v>
      </c>
      <c r="U1577" s="19">
        <v>0</v>
      </c>
      <c r="V1577" s="19">
        <v>0</v>
      </c>
      <c r="W1577" s="19">
        <v>0</v>
      </c>
      <c r="X1577" s="19">
        <v>0</v>
      </c>
      <c r="Y1577" s="19">
        <v>0</v>
      </c>
      <c r="Z1577" s="19">
        <v>0</v>
      </c>
      <c r="AA1577" s="19">
        <v>0</v>
      </c>
      <c r="AB1577" s="19">
        <v>0</v>
      </c>
      <c r="AC1577" s="19">
        <v>0</v>
      </c>
      <c r="AD1577" s="19">
        <v>0</v>
      </c>
      <c r="AE1577" s="19">
        <v>0</v>
      </c>
      <c r="AF1577" s="19">
        <v>0</v>
      </c>
      <c r="AG1577" s="19">
        <v>0</v>
      </c>
      <c r="AH1577" s="19">
        <v>0</v>
      </c>
      <c r="AI1577" s="19">
        <v>0</v>
      </c>
      <c r="AJ1577" s="19">
        <v>0</v>
      </c>
      <c r="AK1577" s="19">
        <v>0</v>
      </c>
      <c r="AL1577" s="19">
        <v>0</v>
      </c>
      <c r="AM1577" s="19">
        <v>0</v>
      </c>
      <c r="AN1577" s="19">
        <v>0</v>
      </c>
      <c r="AO1577" s="19">
        <v>0</v>
      </c>
      <c r="AP1577" s="19">
        <v>0</v>
      </c>
    </row>
    <row r="1578" spans="1:42" hidden="1">
      <c r="A1578" s="15" t="s">
        <v>1365</v>
      </c>
      <c r="B1578" s="16" t="s">
        <v>1340</v>
      </c>
      <c r="C1578" s="17" t="s">
        <v>212</v>
      </c>
      <c r="D1578" s="17" t="s">
        <v>224</v>
      </c>
      <c r="E1578" s="17" t="s">
        <v>1515</v>
      </c>
      <c r="F1578" s="18" t="s">
        <v>1524</v>
      </c>
      <c r="G1578" s="19">
        <v>0</v>
      </c>
      <c r="H1578" s="19">
        <v>0</v>
      </c>
      <c r="I1578" s="19">
        <v>0</v>
      </c>
      <c r="J1578" s="19">
        <v>0</v>
      </c>
      <c r="K1578" s="19">
        <v>0</v>
      </c>
      <c r="L1578" s="19">
        <v>0</v>
      </c>
      <c r="M1578" s="19">
        <v>0</v>
      </c>
      <c r="N1578" s="19">
        <v>0</v>
      </c>
      <c r="O1578" s="19">
        <v>0</v>
      </c>
      <c r="P1578" s="19">
        <v>0</v>
      </c>
      <c r="Q1578" s="19">
        <v>0</v>
      </c>
      <c r="R1578" s="19">
        <v>0</v>
      </c>
      <c r="S1578" s="19">
        <v>0</v>
      </c>
      <c r="T1578" s="19">
        <v>0</v>
      </c>
      <c r="U1578" s="19">
        <v>0</v>
      </c>
      <c r="V1578" s="19">
        <v>0</v>
      </c>
      <c r="W1578" s="19">
        <v>0</v>
      </c>
      <c r="X1578" s="19">
        <v>0</v>
      </c>
      <c r="Y1578" s="19">
        <v>0</v>
      </c>
      <c r="Z1578" s="19">
        <v>0</v>
      </c>
      <c r="AA1578" s="19">
        <v>0</v>
      </c>
      <c r="AB1578" s="19">
        <v>0</v>
      </c>
      <c r="AC1578" s="19">
        <v>0</v>
      </c>
      <c r="AD1578" s="19">
        <v>0</v>
      </c>
      <c r="AE1578" s="19">
        <v>0</v>
      </c>
      <c r="AF1578" s="19">
        <v>0</v>
      </c>
      <c r="AG1578" s="19">
        <v>0</v>
      </c>
      <c r="AH1578" s="19">
        <v>0</v>
      </c>
      <c r="AI1578" s="19">
        <v>0</v>
      </c>
      <c r="AJ1578" s="19">
        <v>0</v>
      </c>
      <c r="AK1578" s="19">
        <v>0</v>
      </c>
      <c r="AL1578" s="19">
        <v>0</v>
      </c>
      <c r="AM1578" s="19">
        <v>0</v>
      </c>
      <c r="AN1578" s="19">
        <v>0</v>
      </c>
      <c r="AO1578" s="19">
        <v>0</v>
      </c>
      <c r="AP1578" s="19">
        <v>0</v>
      </c>
    </row>
    <row r="1579" spans="1:42" hidden="1">
      <c r="A1579" s="15" t="s">
        <v>1365</v>
      </c>
      <c r="B1579" s="16" t="s">
        <v>1340</v>
      </c>
      <c r="C1579" s="17" t="s">
        <v>212</v>
      </c>
      <c r="D1579" s="17" t="s">
        <v>224</v>
      </c>
      <c r="E1579" s="17" t="s">
        <v>1515</v>
      </c>
      <c r="F1579" s="18" t="s">
        <v>1525</v>
      </c>
      <c r="G1579" s="19">
        <v>0</v>
      </c>
      <c r="H1579" s="19">
        <v>0</v>
      </c>
      <c r="I1579" s="19">
        <v>0</v>
      </c>
      <c r="J1579" s="19">
        <v>0</v>
      </c>
      <c r="K1579" s="19">
        <v>0</v>
      </c>
      <c r="L1579" s="19">
        <v>0</v>
      </c>
      <c r="M1579" s="19">
        <v>0</v>
      </c>
      <c r="N1579" s="19">
        <v>0</v>
      </c>
      <c r="O1579" s="19">
        <v>0</v>
      </c>
      <c r="P1579" s="19">
        <v>0</v>
      </c>
      <c r="Q1579" s="19">
        <v>0</v>
      </c>
      <c r="R1579" s="19">
        <v>0</v>
      </c>
      <c r="S1579" s="19">
        <v>0</v>
      </c>
      <c r="T1579" s="19">
        <v>0</v>
      </c>
      <c r="U1579" s="19">
        <v>0</v>
      </c>
      <c r="V1579" s="19">
        <v>0</v>
      </c>
      <c r="W1579" s="19">
        <v>0</v>
      </c>
      <c r="X1579" s="19">
        <v>0</v>
      </c>
      <c r="Y1579" s="19">
        <v>0</v>
      </c>
      <c r="Z1579" s="19">
        <v>0</v>
      </c>
      <c r="AA1579" s="19">
        <v>0</v>
      </c>
      <c r="AB1579" s="19">
        <v>0</v>
      </c>
      <c r="AC1579" s="19">
        <v>0</v>
      </c>
      <c r="AD1579" s="19">
        <v>0</v>
      </c>
      <c r="AE1579" s="19">
        <v>0</v>
      </c>
      <c r="AF1579" s="19">
        <v>0</v>
      </c>
      <c r="AG1579" s="19">
        <v>0</v>
      </c>
      <c r="AH1579" s="19">
        <v>0</v>
      </c>
      <c r="AI1579" s="19">
        <v>0</v>
      </c>
      <c r="AJ1579" s="19">
        <v>0</v>
      </c>
      <c r="AK1579" s="19">
        <v>0</v>
      </c>
      <c r="AL1579" s="19">
        <v>0</v>
      </c>
      <c r="AM1579" s="19">
        <v>0</v>
      </c>
      <c r="AN1579" s="19">
        <v>0</v>
      </c>
      <c r="AO1579" s="19">
        <v>0</v>
      </c>
      <c r="AP1579" s="19">
        <v>0</v>
      </c>
    </row>
    <row r="1580" spans="1:42" hidden="1">
      <c r="A1580" s="15" t="s">
        <v>1365</v>
      </c>
      <c r="B1580" s="16" t="s">
        <v>1340</v>
      </c>
      <c r="C1580" s="17" t="s">
        <v>212</v>
      </c>
      <c r="D1580" s="17" t="s">
        <v>224</v>
      </c>
      <c r="E1580" s="17" t="s">
        <v>1515</v>
      </c>
      <c r="F1580" s="18" t="s">
        <v>1526</v>
      </c>
      <c r="G1580" s="19">
        <v>0</v>
      </c>
      <c r="H1580" s="19">
        <v>0</v>
      </c>
      <c r="I1580" s="19">
        <v>0</v>
      </c>
      <c r="J1580" s="19">
        <v>0</v>
      </c>
      <c r="K1580" s="19">
        <v>0</v>
      </c>
      <c r="L1580" s="19">
        <v>0</v>
      </c>
      <c r="M1580" s="19">
        <v>0</v>
      </c>
      <c r="N1580" s="19">
        <v>0</v>
      </c>
      <c r="O1580" s="19">
        <v>0</v>
      </c>
      <c r="P1580" s="19">
        <v>0</v>
      </c>
      <c r="Q1580" s="19">
        <v>0</v>
      </c>
      <c r="R1580" s="19">
        <v>0</v>
      </c>
      <c r="S1580" s="19">
        <v>0</v>
      </c>
      <c r="T1580" s="19">
        <v>0</v>
      </c>
      <c r="U1580" s="19">
        <v>0</v>
      </c>
      <c r="V1580" s="19">
        <v>0</v>
      </c>
      <c r="W1580" s="19">
        <v>0</v>
      </c>
      <c r="X1580" s="19">
        <v>0</v>
      </c>
      <c r="Y1580" s="19">
        <v>0</v>
      </c>
      <c r="Z1580" s="19">
        <v>0</v>
      </c>
      <c r="AA1580" s="19">
        <v>0</v>
      </c>
      <c r="AB1580" s="19">
        <v>0</v>
      </c>
      <c r="AC1580" s="19">
        <v>0</v>
      </c>
      <c r="AD1580" s="19">
        <v>0</v>
      </c>
      <c r="AE1580" s="19">
        <v>0</v>
      </c>
      <c r="AF1580" s="19">
        <v>0</v>
      </c>
      <c r="AG1580" s="19">
        <v>0</v>
      </c>
      <c r="AH1580" s="19">
        <v>0</v>
      </c>
      <c r="AI1580" s="19">
        <v>0</v>
      </c>
      <c r="AJ1580" s="19">
        <v>0</v>
      </c>
      <c r="AK1580" s="19">
        <v>0</v>
      </c>
      <c r="AL1580" s="19">
        <v>0</v>
      </c>
      <c r="AM1580" s="19">
        <v>0</v>
      </c>
      <c r="AN1580" s="19">
        <v>0</v>
      </c>
      <c r="AO1580" s="19">
        <v>0</v>
      </c>
      <c r="AP1580" s="19">
        <v>0</v>
      </c>
    </row>
    <row r="1581" spans="1:42" hidden="1">
      <c r="A1581" s="15" t="s">
        <v>1365</v>
      </c>
      <c r="B1581" s="16" t="s">
        <v>1340</v>
      </c>
      <c r="C1581" s="17" t="s">
        <v>212</v>
      </c>
      <c r="D1581" s="17" t="s">
        <v>224</v>
      </c>
      <c r="E1581" s="17" t="s">
        <v>1515</v>
      </c>
      <c r="F1581" s="18" t="s">
        <v>1527</v>
      </c>
      <c r="G1581" s="19">
        <v>0</v>
      </c>
      <c r="H1581" s="19">
        <v>0</v>
      </c>
      <c r="I1581" s="19">
        <v>0</v>
      </c>
      <c r="J1581" s="19">
        <v>0</v>
      </c>
      <c r="K1581" s="19">
        <v>0</v>
      </c>
      <c r="L1581" s="19">
        <v>0</v>
      </c>
      <c r="M1581" s="19">
        <v>0</v>
      </c>
      <c r="N1581" s="19">
        <v>0</v>
      </c>
      <c r="O1581" s="19">
        <v>0</v>
      </c>
      <c r="P1581" s="19">
        <v>0</v>
      </c>
      <c r="Q1581" s="19">
        <v>0</v>
      </c>
      <c r="R1581" s="19">
        <v>0</v>
      </c>
      <c r="S1581" s="19">
        <v>0</v>
      </c>
      <c r="T1581" s="19">
        <v>0</v>
      </c>
      <c r="U1581" s="19">
        <v>0</v>
      </c>
      <c r="V1581" s="19">
        <v>0</v>
      </c>
      <c r="W1581" s="19">
        <v>0</v>
      </c>
      <c r="X1581" s="19">
        <v>0</v>
      </c>
      <c r="Y1581" s="19">
        <v>0</v>
      </c>
      <c r="Z1581" s="19">
        <v>0</v>
      </c>
      <c r="AA1581" s="19">
        <v>0</v>
      </c>
      <c r="AB1581" s="19">
        <v>0</v>
      </c>
      <c r="AC1581" s="19">
        <v>0</v>
      </c>
      <c r="AD1581" s="19">
        <v>0</v>
      </c>
      <c r="AE1581" s="19">
        <v>0</v>
      </c>
      <c r="AF1581" s="19">
        <v>0</v>
      </c>
      <c r="AG1581" s="19">
        <v>0</v>
      </c>
      <c r="AH1581" s="19">
        <v>0</v>
      </c>
      <c r="AI1581" s="19">
        <v>0</v>
      </c>
      <c r="AJ1581" s="19">
        <v>0</v>
      </c>
      <c r="AK1581" s="19">
        <v>0</v>
      </c>
      <c r="AL1581" s="19">
        <v>0</v>
      </c>
      <c r="AM1581" s="19">
        <v>0</v>
      </c>
      <c r="AN1581" s="19">
        <v>0</v>
      </c>
      <c r="AO1581" s="19">
        <v>0</v>
      </c>
      <c r="AP1581" s="19">
        <v>0</v>
      </c>
    </row>
    <row r="1582" spans="1:42" hidden="1">
      <c r="A1582" s="15" t="s">
        <v>1365</v>
      </c>
      <c r="B1582" s="16" t="s">
        <v>1340</v>
      </c>
      <c r="C1582" s="17" t="s">
        <v>212</v>
      </c>
      <c r="D1582" s="17" t="s">
        <v>224</v>
      </c>
      <c r="E1582" s="17" t="s">
        <v>1515</v>
      </c>
      <c r="F1582" s="18" t="s">
        <v>1528</v>
      </c>
      <c r="G1582" s="19">
        <v>0</v>
      </c>
      <c r="H1582" s="19">
        <v>0</v>
      </c>
      <c r="I1582" s="19">
        <v>0</v>
      </c>
      <c r="J1582" s="19">
        <v>0</v>
      </c>
      <c r="K1582" s="19">
        <v>0</v>
      </c>
      <c r="L1582" s="19">
        <v>0</v>
      </c>
      <c r="M1582" s="19">
        <v>0</v>
      </c>
      <c r="N1582" s="19">
        <v>0</v>
      </c>
      <c r="O1582" s="19">
        <v>0</v>
      </c>
      <c r="P1582" s="19">
        <v>0</v>
      </c>
      <c r="Q1582" s="19">
        <v>0</v>
      </c>
      <c r="R1582" s="19">
        <v>0</v>
      </c>
      <c r="S1582" s="19">
        <v>0</v>
      </c>
      <c r="T1582" s="19">
        <v>0</v>
      </c>
      <c r="U1582" s="19">
        <v>0</v>
      </c>
      <c r="V1582" s="19">
        <v>0</v>
      </c>
      <c r="W1582" s="19">
        <v>0</v>
      </c>
      <c r="X1582" s="19">
        <v>0</v>
      </c>
      <c r="Y1582" s="19">
        <v>0</v>
      </c>
      <c r="Z1582" s="19">
        <v>0</v>
      </c>
      <c r="AA1582" s="19">
        <v>0</v>
      </c>
      <c r="AB1582" s="19">
        <v>0</v>
      </c>
      <c r="AC1582" s="19">
        <v>0</v>
      </c>
      <c r="AD1582" s="19">
        <v>0</v>
      </c>
      <c r="AE1582" s="19">
        <v>0</v>
      </c>
      <c r="AF1582" s="19">
        <v>0</v>
      </c>
      <c r="AG1582" s="19">
        <v>0</v>
      </c>
      <c r="AH1582" s="19">
        <v>0</v>
      </c>
      <c r="AI1582" s="19">
        <v>0</v>
      </c>
      <c r="AJ1582" s="19">
        <v>0</v>
      </c>
      <c r="AK1582" s="19">
        <v>0</v>
      </c>
      <c r="AL1582" s="19">
        <v>0</v>
      </c>
      <c r="AM1582" s="19">
        <v>0</v>
      </c>
      <c r="AN1582" s="19">
        <v>0</v>
      </c>
      <c r="AO1582" s="19">
        <v>0</v>
      </c>
      <c r="AP1582" s="19">
        <v>0</v>
      </c>
    </row>
    <row r="1583" spans="1:42" hidden="1">
      <c r="A1583" s="15" t="s">
        <v>1365</v>
      </c>
      <c r="B1583" s="16" t="s">
        <v>1340</v>
      </c>
      <c r="C1583" s="17" t="s">
        <v>212</v>
      </c>
      <c r="D1583" s="17" t="s">
        <v>224</v>
      </c>
      <c r="E1583" s="17" t="s">
        <v>1529</v>
      </c>
      <c r="F1583" s="18" t="s">
        <v>1530</v>
      </c>
      <c r="G1583" s="19">
        <v>0</v>
      </c>
      <c r="H1583" s="19">
        <v>0</v>
      </c>
      <c r="I1583" s="19">
        <v>0</v>
      </c>
      <c r="J1583" s="19">
        <v>0</v>
      </c>
      <c r="K1583" s="19">
        <v>0</v>
      </c>
      <c r="L1583" s="19">
        <v>0</v>
      </c>
      <c r="M1583" s="19">
        <v>0</v>
      </c>
      <c r="N1583" s="19">
        <v>0</v>
      </c>
      <c r="O1583" s="19">
        <v>0</v>
      </c>
      <c r="P1583" s="19">
        <v>0</v>
      </c>
      <c r="Q1583" s="19">
        <v>0</v>
      </c>
      <c r="R1583" s="19">
        <v>0</v>
      </c>
      <c r="S1583" s="19">
        <v>0</v>
      </c>
      <c r="T1583" s="19">
        <v>0</v>
      </c>
      <c r="U1583" s="19">
        <v>0</v>
      </c>
      <c r="V1583" s="19">
        <v>0</v>
      </c>
      <c r="W1583" s="19">
        <v>0</v>
      </c>
      <c r="X1583" s="19">
        <v>0</v>
      </c>
      <c r="Y1583" s="19">
        <v>0</v>
      </c>
      <c r="Z1583" s="19">
        <v>0</v>
      </c>
      <c r="AA1583" s="19">
        <v>0</v>
      </c>
      <c r="AB1583" s="19">
        <v>0</v>
      </c>
      <c r="AC1583" s="19">
        <v>0</v>
      </c>
      <c r="AD1583" s="19">
        <v>0</v>
      </c>
      <c r="AE1583" s="19">
        <v>0</v>
      </c>
      <c r="AF1583" s="19">
        <v>0</v>
      </c>
      <c r="AG1583" s="19">
        <v>0</v>
      </c>
      <c r="AH1583" s="19">
        <v>0</v>
      </c>
      <c r="AI1583" s="19">
        <v>0</v>
      </c>
      <c r="AJ1583" s="19">
        <v>0</v>
      </c>
      <c r="AK1583" s="19">
        <v>0</v>
      </c>
      <c r="AL1583" s="19">
        <v>0</v>
      </c>
      <c r="AM1583" s="19">
        <v>0</v>
      </c>
      <c r="AN1583" s="19">
        <v>0</v>
      </c>
      <c r="AO1583" s="19">
        <v>0</v>
      </c>
      <c r="AP1583" s="19">
        <v>0</v>
      </c>
    </row>
    <row r="1584" spans="1:42" hidden="1">
      <c r="A1584" s="15" t="s">
        <v>1365</v>
      </c>
      <c r="B1584" s="16" t="s">
        <v>1340</v>
      </c>
      <c r="C1584" s="17" t="s">
        <v>212</v>
      </c>
      <c r="D1584" s="17" t="s">
        <v>224</v>
      </c>
      <c r="E1584" s="17" t="s">
        <v>1529</v>
      </c>
      <c r="F1584" s="18" t="s">
        <v>1531</v>
      </c>
      <c r="G1584" s="19">
        <v>0</v>
      </c>
      <c r="H1584" s="19">
        <v>0</v>
      </c>
      <c r="I1584" s="19">
        <v>0</v>
      </c>
      <c r="J1584" s="19">
        <v>0</v>
      </c>
      <c r="K1584" s="19">
        <v>0</v>
      </c>
      <c r="L1584" s="19">
        <v>0</v>
      </c>
      <c r="M1584" s="19">
        <v>0</v>
      </c>
      <c r="N1584" s="19">
        <v>0</v>
      </c>
      <c r="O1584" s="19">
        <v>0</v>
      </c>
      <c r="P1584" s="19">
        <v>0</v>
      </c>
      <c r="Q1584" s="19">
        <v>0</v>
      </c>
      <c r="R1584" s="19">
        <v>0</v>
      </c>
      <c r="S1584" s="19">
        <v>0</v>
      </c>
      <c r="T1584" s="19">
        <v>0</v>
      </c>
      <c r="U1584" s="19">
        <v>0</v>
      </c>
      <c r="V1584" s="19">
        <v>0</v>
      </c>
      <c r="W1584" s="19">
        <v>0</v>
      </c>
      <c r="X1584" s="19">
        <v>0</v>
      </c>
      <c r="Y1584" s="19">
        <v>0</v>
      </c>
      <c r="Z1584" s="19">
        <v>0</v>
      </c>
      <c r="AA1584" s="19">
        <v>0</v>
      </c>
      <c r="AB1584" s="19">
        <v>0</v>
      </c>
      <c r="AC1584" s="19">
        <v>0</v>
      </c>
      <c r="AD1584" s="19">
        <v>0</v>
      </c>
      <c r="AE1584" s="19">
        <v>0</v>
      </c>
      <c r="AF1584" s="19">
        <v>0</v>
      </c>
      <c r="AG1584" s="19">
        <v>0</v>
      </c>
      <c r="AH1584" s="19">
        <v>0</v>
      </c>
      <c r="AI1584" s="19">
        <v>0</v>
      </c>
      <c r="AJ1584" s="19">
        <v>0</v>
      </c>
      <c r="AK1584" s="19">
        <v>0</v>
      </c>
      <c r="AL1584" s="19">
        <v>0</v>
      </c>
      <c r="AM1584" s="19">
        <v>0</v>
      </c>
      <c r="AN1584" s="19">
        <v>0</v>
      </c>
      <c r="AO1584" s="19">
        <v>0</v>
      </c>
      <c r="AP1584" s="19">
        <v>0</v>
      </c>
    </row>
    <row r="1585" spans="1:42" hidden="1">
      <c r="A1585" s="15" t="s">
        <v>1365</v>
      </c>
      <c r="B1585" s="16" t="s">
        <v>1340</v>
      </c>
      <c r="C1585" s="17" t="s">
        <v>212</v>
      </c>
      <c r="D1585" s="17" t="s">
        <v>224</v>
      </c>
      <c r="E1585" s="17" t="s">
        <v>1529</v>
      </c>
      <c r="F1585" s="18" t="s">
        <v>1532</v>
      </c>
      <c r="G1585" s="19">
        <v>0</v>
      </c>
      <c r="H1585" s="19">
        <v>0</v>
      </c>
      <c r="I1585" s="19">
        <v>0</v>
      </c>
      <c r="J1585" s="19">
        <v>0</v>
      </c>
      <c r="K1585" s="19">
        <v>0</v>
      </c>
      <c r="L1585" s="19">
        <v>0</v>
      </c>
      <c r="M1585" s="19">
        <v>0</v>
      </c>
      <c r="N1585" s="19">
        <v>0</v>
      </c>
      <c r="O1585" s="19">
        <v>0</v>
      </c>
      <c r="P1585" s="19">
        <v>0</v>
      </c>
      <c r="Q1585" s="19">
        <v>0</v>
      </c>
      <c r="R1585" s="19">
        <v>0</v>
      </c>
      <c r="S1585" s="19">
        <v>0</v>
      </c>
      <c r="T1585" s="19">
        <v>0</v>
      </c>
      <c r="U1585" s="19">
        <v>0</v>
      </c>
      <c r="V1585" s="19">
        <v>0</v>
      </c>
      <c r="W1585" s="19">
        <v>0</v>
      </c>
      <c r="X1585" s="19">
        <v>0</v>
      </c>
      <c r="Y1585" s="19">
        <v>0</v>
      </c>
      <c r="Z1585" s="19">
        <v>0</v>
      </c>
      <c r="AA1585" s="19">
        <v>0</v>
      </c>
      <c r="AB1585" s="19">
        <v>0</v>
      </c>
      <c r="AC1585" s="19">
        <v>0</v>
      </c>
      <c r="AD1585" s="19">
        <v>0</v>
      </c>
      <c r="AE1585" s="19">
        <v>0</v>
      </c>
      <c r="AF1585" s="19">
        <v>0</v>
      </c>
      <c r="AG1585" s="19">
        <v>0</v>
      </c>
      <c r="AH1585" s="19">
        <v>0</v>
      </c>
      <c r="AI1585" s="19">
        <v>0</v>
      </c>
      <c r="AJ1585" s="19">
        <v>0</v>
      </c>
      <c r="AK1585" s="19">
        <v>0</v>
      </c>
      <c r="AL1585" s="19">
        <v>0</v>
      </c>
      <c r="AM1585" s="19">
        <v>0</v>
      </c>
      <c r="AN1585" s="19">
        <v>0</v>
      </c>
      <c r="AO1585" s="19">
        <v>0</v>
      </c>
      <c r="AP1585" s="19">
        <v>0</v>
      </c>
    </row>
    <row r="1586" spans="1:42" hidden="1">
      <c r="A1586" s="15" t="s">
        <v>1365</v>
      </c>
      <c r="B1586" s="16" t="s">
        <v>1340</v>
      </c>
      <c r="C1586" s="17" t="s">
        <v>212</v>
      </c>
      <c r="D1586" s="17" t="s">
        <v>224</v>
      </c>
      <c r="E1586" s="17" t="s">
        <v>1529</v>
      </c>
      <c r="F1586" s="18" t="s">
        <v>1533</v>
      </c>
      <c r="G1586" s="19">
        <v>0</v>
      </c>
      <c r="H1586" s="19">
        <v>0</v>
      </c>
      <c r="I1586" s="19">
        <v>0</v>
      </c>
      <c r="J1586" s="19">
        <v>0</v>
      </c>
      <c r="K1586" s="19">
        <v>0</v>
      </c>
      <c r="L1586" s="19">
        <v>0</v>
      </c>
      <c r="M1586" s="19">
        <v>0</v>
      </c>
      <c r="N1586" s="19">
        <v>0</v>
      </c>
      <c r="O1586" s="19">
        <v>0</v>
      </c>
      <c r="P1586" s="19">
        <v>0</v>
      </c>
      <c r="Q1586" s="19">
        <v>0</v>
      </c>
      <c r="R1586" s="19">
        <v>0</v>
      </c>
      <c r="S1586" s="19">
        <v>0</v>
      </c>
      <c r="T1586" s="19">
        <v>0</v>
      </c>
      <c r="U1586" s="19">
        <v>0</v>
      </c>
      <c r="V1586" s="19">
        <v>0</v>
      </c>
      <c r="W1586" s="19">
        <v>0</v>
      </c>
      <c r="X1586" s="19">
        <v>0</v>
      </c>
      <c r="Y1586" s="19">
        <v>0</v>
      </c>
      <c r="Z1586" s="19">
        <v>0</v>
      </c>
      <c r="AA1586" s="19">
        <v>0</v>
      </c>
      <c r="AB1586" s="19">
        <v>0</v>
      </c>
      <c r="AC1586" s="19">
        <v>0</v>
      </c>
      <c r="AD1586" s="19">
        <v>0</v>
      </c>
      <c r="AE1586" s="19">
        <v>0</v>
      </c>
      <c r="AF1586" s="19">
        <v>0</v>
      </c>
      <c r="AG1586" s="19">
        <v>0</v>
      </c>
      <c r="AH1586" s="19">
        <v>0</v>
      </c>
      <c r="AI1586" s="19">
        <v>0</v>
      </c>
      <c r="AJ1586" s="19">
        <v>0</v>
      </c>
      <c r="AK1586" s="19">
        <v>0</v>
      </c>
      <c r="AL1586" s="19">
        <v>0</v>
      </c>
      <c r="AM1586" s="19">
        <v>0</v>
      </c>
      <c r="AN1586" s="19">
        <v>0</v>
      </c>
      <c r="AO1586" s="19">
        <v>0</v>
      </c>
      <c r="AP1586" s="19">
        <v>0</v>
      </c>
    </row>
    <row r="1587" spans="1:42" hidden="1">
      <c r="A1587" s="15" t="s">
        <v>1365</v>
      </c>
      <c r="B1587" s="16" t="s">
        <v>1340</v>
      </c>
      <c r="C1587" s="17" t="s">
        <v>212</v>
      </c>
      <c r="D1587" s="17" t="s">
        <v>224</v>
      </c>
      <c r="E1587" s="17" t="s">
        <v>1534</v>
      </c>
      <c r="F1587" s="18" t="s">
        <v>1535</v>
      </c>
      <c r="G1587" s="19">
        <v>0</v>
      </c>
      <c r="H1587" s="19">
        <v>0</v>
      </c>
      <c r="I1587" s="19">
        <v>0</v>
      </c>
      <c r="J1587" s="19">
        <v>0</v>
      </c>
      <c r="K1587" s="19">
        <v>0</v>
      </c>
      <c r="L1587" s="19">
        <v>0</v>
      </c>
      <c r="M1587" s="19">
        <v>0</v>
      </c>
      <c r="N1587" s="19">
        <v>0</v>
      </c>
      <c r="O1587" s="19">
        <v>0</v>
      </c>
      <c r="P1587" s="19">
        <v>0</v>
      </c>
      <c r="Q1587" s="19">
        <v>0</v>
      </c>
      <c r="R1587" s="19">
        <v>0</v>
      </c>
      <c r="S1587" s="19">
        <v>0</v>
      </c>
      <c r="T1587" s="19">
        <v>0</v>
      </c>
      <c r="U1587" s="19">
        <v>0</v>
      </c>
      <c r="V1587" s="19">
        <v>0</v>
      </c>
      <c r="W1587" s="19">
        <v>0</v>
      </c>
      <c r="X1587" s="19">
        <v>0</v>
      </c>
      <c r="Y1587" s="19">
        <v>0</v>
      </c>
      <c r="Z1587" s="19">
        <v>0</v>
      </c>
      <c r="AA1587" s="19">
        <v>0</v>
      </c>
      <c r="AB1587" s="19">
        <v>0</v>
      </c>
      <c r="AC1587" s="19">
        <v>0</v>
      </c>
      <c r="AD1587" s="19">
        <v>0</v>
      </c>
      <c r="AE1587" s="19">
        <v>0</v>
      </c>
      <c r="AF1587" s="19">
        <v>0</v>
      </c>
      <c r="AG1587" s="19">
        <v>0</v>
      </c>
      <c r="AH1587" s="19">
        <v>0</v>
      </c>
      <c r="AI1587" s="19">
        <v>0</v>
      </c>
      <c r="AJ1587" s="19">
        <v>0</v>
      </c>
      <c r="AK1587" s="19">
        <v>0</v>
      </c>
      <c r="AL1587" s="19">
        <v>0</v>
      </c>
      <c r="AM1587" s="19">
        <v>0</v>
      </c>
      <c r="AN1587" s="19">
        <v>0</v>
      </c>
      <c r="AO1587" s="19">
        <v>0</v>
      </c>
      <c r="AP1587" s="19">
        <v>0</v>
      </c>
    </row>
    <row r="1588" spans="1:42" hidden="1">
      <c r="A1588" s="15" t="s">
        <v>1365</v>
      </c>
      <c r="B1588" s="16" t="s">
        <v>1340</v>
      </c>
      <c r="C1588" s="17" t="s">
        <v>212</v>
      </c>
      <c r="D1588" s="17" t="s">
        <v>224</v>
      </c>
      <c r="E1588" s="17" t="s">
        <v>1534</v>
      </c>
      <c r="F1588" s="18" t="s">
        <v>1536</v>
      </c>
      <c r="G1588" s="19">
        <v>0</v>
      </c>
      <c r="H1588" s="19">
        <v>0</v>
      </c>
      <c r="I1588" s="19">
        <v>0</v>
      </c>
      <c r="J1588" s="19">
        <v>0</v>
      </c>
      <c r="K1588" s="19">
        <v>0</v>
      </c>
      <c r="L1588" s="19">
        <v>0</v>
      </c>
      <c r="M1588" s="19">
        <v>0</v>
      </c>
      <c r="N1588" s="19">
        <v>0</v>
      </c>
      <c r="O1588" s="19">
        <v>0</v>
      </c>
      <c r="P1588" s="19">
        <v>0</v>
      </c>
      <c r="Q1588" s="19">
        <v>0</v>
      </c>
      <c r="R1588" s="19">
        <v>0</v>
      </c>
      <c r="S1588" s="19">
        <v>0</v>
      </c>
      <c r="T1588" s="19">
        <v>0</v>
      </c>
      <c r="U1588" s="19">
        <v>0</v>
      </c>
      <c r="V1588" s="19">
        <v>0</v>
      </c>
      <c r="W1588" s="19">
        <v>0</v>
      </c>
      <c r="X1588" s="19">
        <v>0</v>
      </c>
      <c r="Y1588" s="19">
        <v>0</v>
      </c>
      <c r="Z1588" s="19">
        <v>0</v>
      </c>
      <c r="AA1588" s="19">
        <v>0</v>
      </c>
      <c r="AB1588" s="19">
        <v>0</v>
      </c>
      <c r="AC1588" s="19">
        <v>0</v>
      </c>
      <c r="AD1588" s="19">
        <v>0</v>
      </c>
      <c r="AE1588" s="19">
        <v>0</v>
      </c>
      <c r="AF1588" s="19">
        <v>0</v>
      </c>
      <c r="AG1588" s="19">
        <v>0</v>
      </c>
      <c r="AH1588" s="19">
        <v>0</v>
      </c>
      <c r="AI1588" s="19">
        <v>0</v>
      </c>
      <c r="AJ1588" s="19">
        <v>0</v>
      </c>
      <c r="AK1588" s="19">
        <v>0</v>
      </c>
      <c r="AL1588" s="19">
        <v>0</v>
      </c>
      <c r="AM1588" s="19">
        <v>0</v>
      </c>
      <c r="AN1588" s="19">
        <v>0</v>
      </c>
      <c r="AO1588" s="19">
        <v>0</v>
      </c>
      <c r="AP1588" s="19">
        <v>0</v>
      </c>
    </row>
    <row r="1589" spans="1:42" hidden="1">
      <c r="A1589" s="15" t="s">
        <v>1365</v>
      </c>
      <c r="B1589" s="16" t="s">
        <v>1340</v>
      </c>
      <c r="C1589" s="17" t="s">
        <v>212</v>
      </c>
      <c r="D1589" s="17" t="s">
        <v>224</v>
      </c>
      <c r="E1589" s="17" t="s">
        <v>1534</v>
      </c>
      <c r="F1589" s="18" t="s">
        <v>1537</v>
      </c>
      <c r="G1589" s="19">
        <v>0</v>
      </c>
      <c r="H1589" s="19">
        <v>0</v>
      </c>
      <c r="I1589" s="19">
        <v>0</v>
      </c>
      <c r="J1589" s="19">
        <v>0</v>
      </c>
      <c r="K1589" s="19">
        <v>0</v>
      </c>
      <c r="L1589" s="19">
        <v>0</v>
      </c>
      <c r="M1589" s="19">
        <v>0</v>
      </c>
      <c r="N1589" s="19">
        <v>0</v>
      </c>
      <c r="O1589" s="19">
        <v>0</v>
      </c>
      <c r="P1589" s="19">
        <v>0</v>
      </c>
      <c r="Q1589" s="19">
        <v>0</v>
      </c>
      <c r="R1589" s="19">
        <v>0</v>
      </c>
      <c r="S1589" s="19">
        <v>0</v>
      </c>
      <c r="T1589" s="19">
        <v>0</v>
      </c>
      <c r="U1589" s="19">
        <v>0</v>
      </c>
      <c r="V1589" s="19">
        <v>0</v>
      </c>
      <c r="W1589" s="19">
        <v>0</v>
      </c>
      <c r="X1589" s="19">
        <v>0</v>
      </c>
      <c r="Y1589" s="19">
        <v>0</v>
      </c>
      <c r="Z1589" s="19">
        <v>0</v>
      </c>
      <c r="AA1589" s="19">
        <v>0</v>
      </c>
      <c r="AB1589" s="19">
        <v>0</v>
      </c>
      <c r="AC1589" s="19">
        <v>0</v>
      </c>
      <c r="AD1589" s="19">
        <v>0</v>
      </c>
      <c r="AE1589" s="19">
        <v>0</v>
      </c>
      <c r="AF1589" s="19">
        <v>0</v>
      </c>
      <c r="AG1589" s="19">
        <v>0</v>
      </c>
      <c r="AH1589" s="19">
        <v>0</v>
      </c>
      <c r="AI1589" s="19">
        <v>0</v>
      </c>
      <c r="AJ1589" s="19">
        <v>0</v>
      </c>
      <c r="AK1589" s="19">
        <v>0</v>
      </c>
      <c r="AL1589" s="19">
        <v>0</v>
      </c>
      <c r="AM1589" s="19">
        <v>0</v>
      </c>
      <c r="AN1589" s="19">
        <v>0</v>
      </c>
      <c r="AO1589" s="19">
        <v>0</v>
      </c>
      <c r="AP1589" s="19">
        <v>0</v>
      </c>
    </row>
    <row r="1590" spans="1:42" hidden="1">
      <c r="A1590" s="15" t="s">
        <v>1365</v>
      </c>
      <c r="B1590" s="16" t="s">
        <v>1340</v>
      </c>
      <c r="C1590" s="17" t="s">
        <v>212</v>
      </c>
      <c r="D1590" s="17" t="s">
        <v>224</v>
      </c>
      <c r="E1590" s="17" t="s">
        <v>1534</v>
      </c>
      <c r="F1590" s="18" t="s">
        <v>1538</v>
      </c>
      <c r="G1590" s="19">
        <v>0</v>
      </c>
      <c r="H1590" s="19">
        <v>0</v>
      </c>
      <c r="I1590" s="19">
        <v>0</v>
      </c>
      <c r="J1590" s="19">
        <v>0</v>
      </c>
      <c r="K1590" s="19">
        <v>0</v>
      </c>
      <c r="L1590" s="19">
        <v>0</v>
      </c>
      <c r="M1590" s="19">
        <v>0</v>
      </c>
      <c r="N1590" s="19">
        <v>0</v>
      </c>
      <c r="O1590" s="19">
        <v>0</v>
      </c>
      <c r="P1590" s="19">
        <v>0</v>
      </c>
      <c r="Q1590" s="19">
        <v>0</v>
      </c>
      <c r="R1590" s="19">
        <v>0</v>
      </c>
      <c r="S1590" s="19">
        <v>0</v>
      </c>
      <c r="T1590" s="19">
        <v>0</v>
      </c>
      <c r="U1590" s="19">
        <v>0</v>
      </c>
      <c r="V1590" s="19">
        <v>0</v>
      </c>
      <c r="W1590" s="19">
        <v>0</v>
      </c>
      <c r="X1590" s="19">
        <v>0</v>
      </c>
      <c r="Y1590" s="19">
        <v>0</v>
      </c>
      <c r="Z1590" s="19">
        <v>0</v>
      </c>
      <c r="AA1590" s="19">
        <v>0</v>
      </c>
      <c r="AB1590" s="19">
        <v>0</v>
      </c>
      <c r="AC1590" s="19">
        <v>0</v>
      </c>
      <c r="AD1590" s="19">
        <v>0</v>
      </c>
      <c r="AE1590" s="19">
        <v>0</v>
      </c>
      <c r="AF1590" s="19">
        <v>0</v>
      </c>
      <c r="AG1590" s="19">
        <v>0</v>
      </c>
      <c r="AH1590" s="19">
        <v>0</v>
      </c>
      <c r="AI1590" s="19">
        <v>0</v>
      </c>
      <c r="AJ1590" s="19">
        <v>0</v>
      </c>
      <c r="AK1590" s="19">
        <v>0</v>
      </c>
      <c r="AL1590" s="19">
        <v>0</v>
      </c>
      <c r="AM1590" s="19">
        <v>0</v>
      </c>
      <c r="AN1590" s="19">
        <v>0</v>
      </c>
      <c r="AO1590" s="19">
        <v>0</v>
      </c>
      <c r="AP1590" s="19">
        <v>0</v>
      </c>
    </row>
    <row r="1591" spans="1:42" hidden="1">
      <c r="A1591" s="15" t="s">
        <v>1365</v>
      </c>
      <c r="B1591" s="16" t="s">
        <v>1340</v>
      </c>
      <c r="C1591" s="17" t="s">
        <v>212</v>
      </c>
      <c r="D1591" s="17" t="s">
        <v>224</v>
      </c>
      <c r="E1591" s="17" t="s">
        <v>1366</v>
      </c>
      <c r="F1591" s="18" t="s">
        <v>1539</v>
      </c>
      <c r="G1591" s="19">
        <v>0</v>
      </c>
      <c r="H1591" s="19">
        <v>0</v>
      </c>
      <c r="I1591" s="19">
        <v>0</v>
      </c>
      <c r="J1591" s="19">
        <v>0</v>
      </c>
      <c r="K1591" s="19">
        <v>0</v>
      </c>
      <c r="L1591" s="19">
        <v>0</v>
      </c>
      <c r="M1591" s="19">
        <v>0</v>
      </c>
      <c r="N1591" s="19">
        <v>0</v>
      </c>
      <c r="O1591" s="19">
        <v>0</v>
      </c>
      <c r="P1591" s="19">
        <v>0</v>
      </c>
      <c r="Q1591" s="19">
        <v>0</v>
      </c>
      <c r="R1591" s="19">
        <v>0</v>
      </c>
      <c r="S1591" s="19">
        <v>0</v>
      </c>
      <c r="T1591" s="19">
        <v>0</v>
      </c>
      <c r="U1591" s="19">
        <v>0</v>
      </c>
      <c r="V1591" s="19">
        <v>0</v>
      </c>
      <c r="W1591" s="19">
        <v>0</v>
      </c>
      <c r="X1591" s="19">
        <v>0</v>
      </c>
      <c r="Y1591" s="19">
        <v>0</v>
      </c>
      <c r="Z1591" s="19">
        <v>0</v>
      </c>
      <c r="AA1591" s="19">
        <v>0</v>
      </c>
      <c r="AB1591" s="19">
        <v>0</v>
      </c>
      <c r="AC1591" s="19">
        <v>0</v>
      </c>
      <c r="AD1591" s="19">
        <v>0</v>
      </c>
      <c r="AE1591" s="19">
        <v>0</v>
      </c>
      <c r="AF1591" s="19">
        <v>0</v>
      </c>
      <c r="AG1591" s="19">
        <v>0</v>
      </c>
      <c r="AH1591" s="19">
        <v>0</v>
      </c>
      <c r="AI1591" s="19">
        <v>0</v>
      </c>
      <c r="AJ1591" s="19">
        <v>0</v>
      </c>
      <c r="AK1591" s="19">
        <v>0</v>
      </c>
      <c r="AL1591" s="19">
        <v>0</v>
      </c>
      <c r="AM1591" s="19">
        <v>0</v>
      </c>
      <c r="AN1591" s="19">
        <v>0</v>
      </c>
      <c r="AO1591" s="19">
        <v>0</v>
      </c>
      <c r="AP1591" s="19">
        <v>0</v>
      </c>
    </row>
    <row r="1592" spans="1:42" hidden="1">
      <c r="A1592" s="15" t="s">
        <v>1365</v>
      </c>
      <c r="B1592" s="16" t="s">
        <v>1340</v>
      </c>
      <c r="C1592" s="17" t="s">
        <v>212</v>
      </c>
      <c r="D1592" s="17" t="s">
        <v>224</v>
      </c>
      <c r="E1592" s="17" t="s">
        <v>1366</v>
      </c>
      <c r="F1592" s="18" t="s">
        <v>1540</v>
      </c>
      <c r="G1592" s="19">
        <v>0</v>
      </c>
      <c r="H1592" s="19">
        <v>0</v>
      </c>
      <c r="I1592" s="19">
        <v>0</v>
      </c>
      <c r="J1592" s="19">
        <v>0</v>
      </c>
      <c r="K1592" s="19">
        <v>0</v>
      </c>
      <c r="L1592" s="19">
        <v>0</v>
      </c>
      <c r="M1592" s="19">
        <v>0</v>
      </c>
      <c r="N1592" s="19">
        <v>0</v>
      </c>
      <c r="O1592" s="19">
        <v>0</v>
      </c>
      <c r="P1592" s="19">
        <v>0</v>
      </c>
      <c r="Q1592" s="19">
        <v>0</v>
      </c>
      <c r="R1592" s="19">
        <v>0</v>
      </c>
      <c r="S1592" s="19">
        <v>0</v>
      </c>
      <c r="T1592" s="19">
        <v>0</v>
      </c>
      <c r="U1592" s="19">
        <v>0</v>
      </c>
      <c r="V1592" s="19">
        <v>0</v>
      </c>
      <c r="W1592" s="19">
        <v>0</v>
      </c>
      <c r="X1592" s="19">
        <v>0</v>
      </c>
      <c r="Y1592" s="19">
        <v>0</v>
      </c>
      <c r="Z1592" s="19">
        <v>0</v>
      </c>
      <c r="AA1592" s="19">
        <v>0</v>
      </c>
      <c r="AB1592" s="19">
        <v>0</v>
      </c>
      <c r="AC1592" s="19">
        <v>0</v>
      </c>
      <c r="AD1592" s="19">
        <v>0</v>
      </c>
      <c r="AE1592" s="19">
        <v>0</v>
      </c>
      <c r="AF1592" s="19">
        <v>0</v>
      </c>
      <c r="AG1592" s="19">
        <v>0</v>
      </c>
      <c r="AH1592" s="19">
        <v>0</v>
      </c>
      <c r="AI1592" s="19">
        <v>0</v>
      </c>
      <c r="AJ1592" s="19">
        <v>0</v>
      </c>
      <c r="AK1592" s="19">
        <v>0</v>
      </c>
      <c r="AL1592" s="19">
        <v>0</v>
      </c>
      <c r="AM1592" s="19">
        <v>0</v>
      </c>
      <c r="AN1592" s="19">
        <v>0</v>
      </c>
      <c r="AO1592" s="19">
        <v>0</v>
      </c>
      <c r="AP1592" s="19">
        <v>0</v>
      </c>
    </row>
    <row r="1593" spans="1:42" hidden="1">
      <c r="A1593" s="15" t="s">
        <v>1365</v>
      </c>
      <c r="B1593" s="16" t="s">
        <v>1340</v>
      </c>
      <c r="C1593" s="17" t="s">
        <v>212</v>
      </c>
      <c r="D1593" s="17" t="s">
        <v>224</v>
      </c>
      <c r="E1593" s="17" t="s">
        <v>1366</v>
      </c>
      <c r="F1593" s="18" t="s">
        <v>1367</v>
      </c>
      <c r="G1593" s="19">
        <v>0</v>
      </c>
      <c r="H1593" s="19">
        <v>0</v>
      </c>
      <c r="I1593" s="19">
        <v>0</v>
      </c>
      <c r="J1593" s="19">
        <v>0</v>
      </c>
      <c r="K1593" s="19">
        <v>0</v>
      </c>
      <c r="L1593" s="19">
        <v>0</v>
      </c>
      <c r="M1593" s="19">
        <v>0</v>
      </c>
      <c r="N1593" s="19">
        <v>0</v>
      </c>
      <c r="O1593" s="19">
        <v>0</v>
      </c>
      <c r="P1593" s="19">
        <v>0</v>
      </c>
      <c r="Q1593" s="19">
        <v>0</v>
      </c>
      <c r="R1593" s="19">
        <v>0</v>
      </c>
      <c r="S1593" s="19">
        <v>0</v>
      </c>
      <c r="T1593" s="19">
        <v>0</v>
      </c>
      <c r="U1593" s="19">
        <v>0</v>
      </c>
      <c r="V1593" s="19">
        <v>0</v>
      </c>
      <c r="W1593" s="19">
        <v>0</v>
      </c>
      <c r="X1593" s="19">
        <v>0</v>
      </c>
      <c r="Y1593" s="19">
        <v>0</v>
      </c>
      <c r="Z1593" s="19">
        <v>0</v>
      </c>
      <c r="AA1593" s="19">
        <v>0</v>
      </c>
      <c r="AB1593" s="19">
        <v>0</v>
      </c>
      <c r="AC1593" s="19">
        <v>0</v>
      </c>
      <c r="AD1593" s="19">
        <v>0</v>
      </c>
      <c r="AE1593" s="19">
        <v>0</v>
      </c>
      <c r="AF1593" s="19">
        <v>0</v>
      </c>
      <c r="AG1593" s="19">
        <v>0</v>
      </c>
      <c r="AH1593" s="19">
        <v>0</v>
      </c>
      <c r="AI1593" s="19">
        <v>0</v>
      </c>
      <c r="AJ1593" s="19">
        <v>0</v>
      </c>
      <c r="AK1593" s="19">
        <v>0</v>
      </c>
      <c r="AL1593" s="19">
        <v>0</v>
      </c>
      <c r="AM1593" s="19">
        <v>0</v>
      </c>
      <c r="AN1593" s="19">
        <v>0</v>
      </c>
      <c r="AO1593" s="19">
        <v>0</v>
      </c>
      <c r="AP1593" s="19">
        <v>0</v>
      </c>
    </row>
    <row r="1594" spans="1:42" hidden="1">
      <c r="A1594" s="15" t="s">
        <v>1365</v>
      </c>
      <c r="B1594" s="16" t="s">
        <v>1340</v>
      </c>
      <c r="C1594" s="17" t="s">
        <v>212</v>
      </c>
      <c r="D1594" s="17" t="s">
        <v>224</v>
      </c>
      <c r="E1594" s="17" t="s">
        <v>1366</v>
      </c>
      <c r="F1594" s="18" t="s">
        <v>1541</v>
      </c>
      <c r="G1594" s="19">
        <v>0</v>
      </c>
      <c r="H1594" s="19">
        <v>0</v>
      </c>
      <c r="I1594" s="19">
        <v>0</v>
      </c>
      <c r="J1594" s="19">
        <v>0</v>
      </c>
      <c r="K1594" s="19">
        <v>0</v>
      </c>
      <c r="L1594" s="19">
        <v>0</v>
      </c>
      <c r="M1594" s="19">
        <v>0</v>
      </c>
      <c r="N1594" s="19">
        <v>0</v>
      </c>
      <c r="O1594" s="19">
        <v>0</v>
      </c>
      <c r="P1594" s="19">
        <v>0</v>
      </c>
      <c r="Q1594" s="19">
        <v>0</v>
      </c>
      <c r="R1594" s="19">
        <v>0</v>
      </c>
      <c r="S1594" s="19">
        <v>0</v>
      </c>
      <c r="T1594" s="19">
        <v>0</v>
      </c>
      <c r="U1594" s="19">
        <v>0</v>
      </c>
      <c r="V1594" s="19">
        <v>0</v>
      </c>
      <c r="W1594" s="19">
        <v>0</v>
      </c>
      <c r="X1594" s="19">
        <v>0</v>
      </c>
      <c r="Y1594" s="19">
        <v>0</v>
      </c>
      <c r="Z1594" s="19">
        <v>0</v>
      </c>
      <c r="AA1594" s="19">
        <v>0</v>
      </c>
      <c r="AB1594" s="19">
        <v>0</v>
      </c>
      <c r="AC1594" s="19">
        <v>0</v>
      </c>
      <c r="AD1594" s="19">
        <v>0</v>
      </c>
      <c r="AE1594" s="19">
        <v>0</v>
      </c>
      <c r="AF1594" s="19">
        <v>0</v>
      </c>
      <c r="AG1594" s="19">
        <v>0</v>
      </c>
      <c r="AH1594" s="19">
        <v>0</v>
      </c>
      <c r="AI1594" s="19">
        <v>0</v>
      </c>
      <c r="AJ1594" s="19">
        <v>0</v>
      </c>
      <c r="AK1594" s="19">
        <v>0</v>
      </c>
      <c r="AL1594" s="19">
        <v>0</v>
      </c>
      <c r="AM1594" s="19">
        <v>0</v>
      </c>
      <c r="AN1594" s="19">
        <v>0</v>
      </c>
      <c r="AO1594" s="19">
        <v>0</v>
      </c>
      <c r="AP1594" s="19">
        <v>0</v>
      </c>
    </row>
    <row r="1595" spans="1:42" hidden="1">
      <c r="A1595" s="15" t="s">
        <v>1365</v>
      </c>
      <c r="B1595" s="16" t="s">
        <v>1340</v>
      </c>
      <c r="C1595" s="17" t="s">
        <v>212</v>
      </c>
      <c r="D1595" s="17" t="s">
        <v>224</v>
      </c>
      <c r="E1595" s="17" t="s">
        <v>1366</v>
      </c>
      <c r="F1595" s="18" t="s">
        <v>1369</v>
      </c>
      <c r="G1595" s="19">
        <v>0</v>
      </c>
      <c r="H1595" s="19">
        <v>0</v>
      </c>
      <c r="I1595" s="19">
        <v>0</v>
      </c>
      <c r="J1595" s="19">
        <v>0</v>
      </c>
      <c r="K1595" s="19">
        <v>0</v>
      </c>
      <c r="L1595" s="19">
        <v>0</v>
      </c>
      <c r="M1595" s="19">
        <v>0</v>
      </c>
      <c r="N1595" s="19">
        <v>0</v>
      </c>
      <c r="O1595" s="19">
        <v>0</v>
      </c>
      <c r="P1595" s="19">
        <v>0</v>
      </c>
      <c r="Q1595" s="19">
        <v>0</v>
      </c>
      <c r="R1595" s="19">
        <v>0</v>
      </c>
      <c r="S1595" s="19">
        <v>0</v>
      </c>
      <c r="T1595" s="19">
        <v>0</v>
      </c>
      <c r="U1595" s="19">
        <v>0</v>
      </c>
      <c r="V1595" s="19">
        <v>0</v>
      </c>
      <c r="W1595" s="19">
        <v>0</v>
      </c>
      <c r="X1595" s="19">
        <v>0</v>
      </c>
      <c r="Y1595" s="19">
        <v>0</v>
      </c>
      <c r="Z1595" s="19">
        <v>0</v>
      </c>
      <c r="AA1595" s="19">
        <v>0</v>
      </c>
      <c r="AB1595" s="19">
        <v>0</v>
      </c>
      <c r="AC1595" s="19">
        <v>0</v>
      </c>
      <c r="AD1595" s="19">
        <v>0</v>
      </c>
      <c r="AE1595" s="19">
        <v>0</v>
      </c>
      <c r="AF1595" s="19">
        <v>0</v>
      </c>
      <c r="AG1595" s="19">
        <v>0</v>
      </c>
      <c r="AH1595" s="19">
        <v>0</v>
      </c>
      <c r="AI1595" s="19">
        <v>0</v>
      </c>
      <c r="AJ1595" s="19">
        <v>0</v>
      </c>
      <c r="AK1595" s="19">
        <v>0</v>
      </c>
      <c r="AL1595" s="19">
        <v>0</v>
      </c>
      <c r="AM1595" s="19">
        <v>0</v>
      </c>
      <c r="AN1595" s="19">
        <v>0</v>
      </c>
      <c r="AO1595" s="19">
        <v>0</v>
      </c>
      <c r="AP1595" s="19">
        <v>0</v>
      </c>
    </row>
    <row r="1596" spans="1:42" hidden="1">
      <c r="A1596" s="15" t="s">
        <v>1365</v>
      </c>
      <c r="B1596" s="16" t="s">
        <v>1340</v>
      </c>
      <c r="C1596" s="17" t="s">
        <v>212</v>
      </c>
      <c r="D1596" s="17" t="s">
        <v>224</v>
      </c>
      <c r="E1596" s="17" t="s">
        <v>1366</v>
      </c>
      <c r="F1596" s="18" t="s">
        <v>1370</v>
      </c>
      <c r="G1596" s="19">
        <v>0</v>
      </c>
      <c r="H1596" s="19">
        <v>0</v>
      </c>
      <c r="I1596" s="19">
        <v>0</v>
      </c>
      <c r="J1596" s="19">
        <v>0</v>
      </c>
      <c r="K1596" s="19">
        <v>0</v>
      </c>
      <c r="L1596" s="19">
        <v>0</v>
      </c>
      <c r="M1596" s="19">
        <v>0</v>
      </c>
      <c r="N1596" s="19">
        <v>0</v>
      </c>
      <c r="O1596" s="19">
        <v>0</v>
      </c>
      <c r="P1596" s="19">
        <v>0</v>
      </c>
      <c r="Q1596" s="19">
        <v>0</v>
      </c>
      <c r="R1596" s="19">
        <v>0</v>
      </c>
      <c r="S1596" s="19">
        <v>0</v>
      </c>
      <c r="T1596" s="19">
        <v>0</v>
      </c>
      <c r="U1596" s="19">
        <v>0</v>
      </c>
      <c r="V1596" s="19">
        <v>0</v>
      </c>
      <c r="W1596" s="19">
        <v>0</v>
      </c>
      <c r="X1596" s="19">
        <v>0</v>
      </c>
      <c r="Y1596" s="19">
        <v>0</v>
      </c>
      <c r="Z1596" s="19">
        <v>0</v>
      </c>
      <c r="AA1596" s="19">
        <v>0</v>
      </c>
      <c r="AB1596" s="19">
        <v>0</v>
      </c>
      <c r="AC1596" s="19">
        <v>0</v>
      </c>
      <c r="AD1596" s="19">
        <v>0</v>
      </c>
      <c r="AE1596" s="19">
        <v>0</v>
      </c>
      <c r="AF1596" s="19">
        <v>0</v>
      </c>
      <c r="AG1596" s="19">
        <v>0</v>
      </c>
      <c r="AH1596" s="19">
        <v>0</v>
      </c>
      <c r="AI1596" s="19">
        <v>0</v>
      </c>
      <c r="AJ1596" s="19">
        <v>0</v>
      </c>
      <c r="AK1596" s="19">
        <v>0</v>
      </c>
      <c r="AL1596" s="19">
        <v>0</v>
      </c>
      <c r="AM1596" s="19">
        <v>0</v>
      </c>
      <c r="AN1596" s="19">
        <v>0</v>
      </c>
      <c r="AO1596" s="19">
        <v>0</v>
      </c>
      <c r="AP1596" s="19">
        <v>0</v>
      </c>
    </row>
    <row r="1597" spans="1:42" hidden="1">
      <c r="A1597" s="15" t="s">
        <v>1365</v>
      </c>
      <c r="B1597" s="16" t="s">
        <v>1340</v>
      </c>
      <c r="C1597" s="17" t="s">
        <v>212</v>
      </c>
      <c r="D1597" s="17" t="s">
        <v>224</v>
      </c>
      <c r="E1597" s="17" t="s">
        <v>1366</v>
      </c>
      <c r="F1597" s="18" t="s">
        <v>1542</v>
      </c>
      <c r="G1597" s="19">
        <v>0</v>
      </c>
      <c r="H1597" s="19">
        <v>0</v>
      </c>
      <c r="I1597" s="19">
        <v>0</v>
      </c>
      <c r="J1597" s="19">
        <v>0</v>
      </c>
      <c r="K1597" s="19">
        <v>0</v>
      </c>
      <c r="L1597" s="19">
        <v>0</v>
      </c>
      <c r="M1597" s="19">
        <v>0</v>
      </c>
      <c r="N1597" s="19">
        <v>0</v>
      </c>
      <c r="O1597" s="19">
        <v>0</v>
      </c>
      <c r="P1597" s="19">
        <v>0</v>
      </c>
      <c r="Q1597" s="19">
        <v>0</v>
      </c>
      <c r="R1597" s="19">
        <v>0</v>
      </c>
      <c r="S1597" s="19">
        <v>0</v>
      </c>
      <c r="T1597" s="19">
        <v>0</v>
      </c>
      <c r="U1597" s="19">
        <v>0</v>
      </c>
      <c r="V1597" s="19">
        <v>0</v>
      </c>
      <c r="W1597" s="19">
        <v>0</v>
      </c>
      <c r="X1597" s="19">
        <v>0</v>
      </c>
      <c r="Y1597" s="19">
        <v>0</v>
      </c>
      <c r="Z1597" s="19">
        <v>0</v>
      </c>
      <c r="AA1597" s="19">
        <v>0</v>
      </c>
      <c r="AB1597" s="19">
        <v>0</v>
      </c>
      <c r="AC1597" s="19">
        <v>0</v>
      </c>
      <c r="AD1597" s="19">
        <v>0</v>
      </c>
      <c r="AE1597" s="19">
        <v>0</v>
      </c>
      <c r="AF1597" s="19">
        <v>0</v>
      </c>
      <c r="AG1597" s="19">
        <v>0</v>
      </c>
      <c r="AH1597" s="19">
        <v>0</v>
      </c>
      <c r="AI1597" s="19">
        <v>0</v>
      </c>
      <c r="AJ1597" s="19">
        <v>0</v>
      </c>
      <c r="AK1597" s="19">
        <v>0</v>
      </c>
      <c r="AL1597" s="19">
        <v>0</v>
      </c>
      <c r="AM1597" s="19">
        <v>0</v>
      </c>
      <c r="AN1597" s="19">
        <v>0</v>
      </c>
      <c r="AO1597" s="19">
        <v>0</v>
      </c>
      <c r="AP1597" s="19">
        <v>0</v>
      </c>
    </row>
    <row r="1598" spans="1:42" hidden="1">
      <c r="A1598" s="15" t="s">
        <v>1365</v>
      </c>
      <c r="B1598" s="16" t="s">
        <v>1340</v>
      </c>
      <c r="C1598" s="17" t="s">
        <v>212</v>
      </c>
      <c r="D1598" s="17" t="s">
        <v>224</v>
      </c>
      <c r="E1598" s="17" t="s">
        <v>1366</v>
      </c>
      <c r="F1598" s="18" t="s">
        <v>1543</v>
      </c>
      <c r="G1598" s="19">
        <v>0</v>
      </c>
      <c r="H1598" s="19">
        <v>0</v>
      </c>
      <c r="I1598" s="19">
        <v>0</v>
      </c>
      <c r="J1598" s="19">
        <v>0</v>
      </c>
      <c r="K1598" s="19">
        <v>0</v>
      </c>
      <c r="L1598" s="19">
        <v>0</v>
      </c>
      <c r="M1598" s="19">
        <v>0</v>
      </c>
      <c r="N1598" s="19">
        <v>0</v>
      </c>
      <c r="O1598" s="19">
        <v>0</v>
      </c>
      <c r="P1598" s="19">
        <v>0</v>
      </c>
      <c r="Q1598" s="19">
        <v>0</v>
      </c>
      <c r="R1598" s="19">
        <v>0</v>
      </c>
      <c r="S1598" s="19">
        <v>0</v>
      </c>
      <c r="T1598" s="19">
        <v>0</v>
      </c>
      <c r="U1598" s="19">
        <v>0</v>
      </c>
      <c r="V1598" s="19">
        <v>0</v>
      </c>
      <c r="W1598" s="19">
        <v>0</v>
      </c>
      <c r="X1598" s="19">
        <v>0</v>
      </c>
      <c r="Y1598" s="19">
        <v>0</v>
      </c>
      <c r="Z1598" s="19">
        <v>0</v>
      </c>
      <c r="AA1598" s="19">
        <v>0</v>
      </c>
      <c r="AB1598" s="19">
        <v>0</v>
      </c>
      <c r="AC1598" s="19">
        <v>0</v>
      </c>
      <c r="AD1598" s="19">
        <v>0</v>
      </c>
      <c r="AE1598" s="19">
        <v>0</v>
      </c>
      <c r="AF1598" s="19">
        <v>0</v>
      </c>
      <c r="AG1598" s="19">
        <v>0</v>
      </c>
      <c r="AH1598" s="19">
        <v>0</v>
      </c>
      <c r="AI1598" s="19">
        <v>0</v>
      </c>
      <c r="AJ1598" s="19">
        <v>0</v>
      </c>
      <c r="AK1598" s="19">
        <v>0</v>
      </c>
      <c r="AL1598" s="19">
        <v>0</v>
      </c>
      <c r="AM1598" s="19">
        <v>0</v>
      </c>
      <c r="AN1598" s="19">
        <v>0</v>
      </c>
      <c r="AO1598" s="19">
        <v>0</v>
      </c>
      <c r="AP1598" s="19">
        <v>0</v>
      </c>
    </row>
    <row r="1599" spans="1:42" hidden="1">
      <c r="A1599" s="15" t="s">
        <v>1365</v>
      </c>
      <c r="B1599" s="16" t="s">
        <v>1340</v>
      </c>
      <c r="C1599" s="17" t="s">
        <v>212</v>
      </c>
      <c r="D1599" s="17" t="s">
        <v>224</v>
      </c>
      <c r="E1599" s="17" t="s">
        <v>1366</v>
      </c>
      <c r="F1599" s="18" t="s">
        <v>1544</v>
      </c>
      <c r="G1599" s="19">
        <v>0</v>
      </c>
      <c r="H1599" s="19">
        <v>0</v>
      </c>
      <c r="I1599" s="19">
        <v>0</v>
      </c>
      <c r="J1599" s="19">
        <v>0</v>
      </c>
      <c r="K1599" s="19">
        <v>0</v>
      </c>
      <c r="L1599" s="19">
        <v>0</v>
      </c>
      <c r="M1599" s="19">
        <v>0</v>
      </c>
      <c r="N1599" s="19">
        <v>0</v>
      </c>
      <c r="O1599" s="19">
        <v>0</v>
      </c>
      <c r="P1599" s="19">
        <v>0</v>
      </c>
      <c r="Q1599" s="19">
        <v>0</v>
      </c>
      <c r="R1599" s="19">
        <v>0</v>
      </c>
      <c r="S1599" s="19">
        <v>0</v>
      </c>
      <c r="T1599" s="19">
        <v>0</v>
      </c>
      <c r="U1599" s="19">
        <v>0</v>
      </c>
      <c r="V1599" s="19">
        <v>0</v>
      </c>
      <c r="W1599" s="19">
        <v>0</v>
      </c>
      <c r="X1599" s="19">
        <v>0</v>
      </c>
      <c r="Y1599" s="19">
        <v>0</v>
      </c>
      <c r="Z1599" s="19">
        <v>0</v>
      </c>
      <c r="AA1599" s="19">
        <v>0</v>
      </c>
      <c r="AB1599" s="19">
        <v>0</v>
      </c>
      <c r="AC1599" s="19">
        <v>0</v>
      </c>
      <c r="AD1599" s="19">
        <v>0</v>
      </c>
      <c r="AE1599" s="19">
        <v>0</v>
      </c>
      <c r="AF1599" s="19">
        <v>0</v>
      </c>
      <c r="AG1599" s="19">
        <v>0</v>
      </c>
      <c r="AH1599" s="19">
        <v>0</v>
      </c>
      <c r="AI1599" s="19">
        <v>0</v>
      </c>
      <c r="AJ1599" s="19">
        <v>0</v>
      </c>
      <c r="AK1599" s="19">
        <v>0</v>
      </c>
      <c r="AL1599" s="19">
        <v>0</v>
      </c>
      <c r="AM1599" s="19">
        <v>0</v>
      </c>
      <c r="AN1599" s="19">
        <v>0</v>
      </c>
      <c r="AO1599" s="19">
        <v>0</v>
      </c>
      <c r="AP1599" s="19">
        <v>0</v>
      </c>
    </row>
    <row r="1600" spans="1:42" hidden="1">
      <c r="A1600" s="15" t="s">
        <v>1365</v>
      </c>
      <c r="B1600" s="16" t="s">
        <v>1340</v>
      </c>
      <c r="C1600" s="17" t="s">
        <v>212</v>
      </c>
      <c r="D1600" s="17" t="s">
        <v>224</v>
      </c>
      <c r="E1600" s="17" t="s">
        <v>1366</v>
      </c>
      <c r="F1600" s="18" t="s">
        <v>1545</v>
      </c>
      <c r="G1600" s="19">
        <v>0</v>
      </c>
      <c r="H1600" s="19">
        <v>0</v>
      </c>
      <c r="I1600" s="19">
        <v>0</v>
      </c>
      <c r="J1600" s="19">
        <v>0</v>
      </c>
      <c r="K1600" s="19">
        <v>0</v>
      </c>
      <c r="L1600" s="19">
        <v>0</v>
      </c>
      <c r="M1600" s="19">
        <v>0</v>
      </c>
      <c r="N1600" s="19">
        <v>0</v>
      </c>
      <c r="O1600" s="19">
        <v>0</v>
      </c>
      <c r="P1600" s="19">
        <v>0</v>
      </c>
      <c r="Q1600" s="19">
        <v>0</v>
      </c>
      <c r="R1600" s="19">
        <v>0</v>
      </c>
      <c r="S1600" s="19">
        <v>0</v>
      </c>
      <c r="T1600" s="19">
        <v>0</v>
      </c>
      <c r="U1600" s="19">
        <v>0</v>
      </c>
      <c r="V1600" s="19">
        <v>0</v>
      </c>
      <c r="W1600" s="19">
        <v>0</v>
      </c>
      <c r="X1600" s="19">
        <v>0</v>
      </c>
      <c r="Y1600" s="19">
        <v>0</v>
      </c>
      <c r="Z1600" s="19">
        <v>0</v>
      </c>
      <c r="AA1600" s="19">
        <v>0</v>
      </c>
      <c r="AB1600" s="19">
        <v>0</v>
      </c>
      <c r="AC1600" s="19">
        <v>0</v>
      </c>
      <c r="AD1600" s="19">
        <v>0</v>
      </c>
      <c r="AE1600" s="19">
        <v>0</v>
      </c>
      <c r="AF1600" s="19">
        <v>0</v>
      </c>
      <c r="AG1600" s="19">
        <v>0</v>
      </c>
      <c r="AH1600" s="19">
        <v>0</v>
      </c>
      <c r="AI1600" s="19">
        <v>0</v>
      </c>
      <c r="AJ1600" s="19">
        <v>0</v>
      </c>
      <c r="AK1600" s="19">
        <v>0</v>
      </c>
      <c r="AL1600" s="19">
        <v>0</v>
      </c>
      <c r="AM1600" s="19">
        <v>0</v>
      </c>
      <c r="AN1600" s="19">
        <v>0</v>
      </c>
      <c r="AO1600" s="19">
        <v>0</v>
      </c>
      <c r="AP1600" s="19">
        <v>0</v>
      </c>
    </row>
    <row r="1601" spans="1:42" hidden="1">
      <c r="A1601" s="15" t="s">
        <v>1365</v>
      </c>
      <c r="B1601" s="16" t="s">
        <v>1340</v>
      </c>
      <c r="C1601" s="17" t="s">
        <v>212</v>
      </c>
      <c r="D1601" s="17" t="s">
        <v>224</v>
      </c>
      <c r="E1601" s="17" t="s">
        <v>1366</v>
      </c>
      <c r="F1601" s="18" t="s">
        <v>1371</v>
      </c>
      <c r="G1601" s="19">
        <v>0</v>
      </c>
      <c r="H1601" s="19">
        <v>0</v>
      </c>
      <c r="I1601" s="19">
        <v>0</v>
      </c>
      <c r="J1601" s="19">
        <v>0</v>
      </c>
      <c r="K1601" s="19">
        <v>0</v>
      </c>
      <c r="L1601" s="19">
        <v>0</v>
      </c>
      <c r="M1601" s="19">
        <v>0</v>
      </c>
      <c r="N1601" s="19">
        <v>0</v>
      </c>
      <c r="O1601" s="19">
        <v>0</v>
      </c>
      <c r="P1601" s="19">
        <v>0</v>
      </c>
      <c r="Q1601" s="19">
        <v>0</v>
      </c>
      <c r="R1601" s="19">
        <v>0</v>
      </c>
      <c r="S1601" s="19">
        <v>0</v>
      </c>
      <c r="T1601" s="19">
        <v>0</v>
      </c>
      <c r="U1601" s="19">
        <v>0</v>
      </c>
      <c r="V1601" s="19">
        <v>0</v>
      </c>
      <c r="W1601" s="19">
        <v>0</v>
      </c>
      <c r="X1601" s="19">
        <v>0</v>
      </c>
      <c r="Y1601" s="19">
        <v>0</v>
      </c>
      <c r="Z1601" s="19">
        <v>0</v>
      </c>
      <c r="AA1601" s="19">
        <v>0</v>
      </c>
      <c r="AB1601" s="19">
        <v>0</v>
      </c>
      <c r="AC1601" s="19">
        <v>0</v>
      </c>
      <c r="AD1601" s="19">
        <v>0</v>
      </c>
      <c r="AE1601" s="19">
        <v>0</v>
      </c>
      <c r="AF1601" s="19">
        <v>0</v>
      </c>
      <c r="AG1601" s="19">
        <v>0</v>
      </c>
      <c r="AH1601" s="19">
        <v>0</v>
      </c>
      <c r="AI1601" s="19">
        <v>0</v>
      </c>
      <c r="AJ1601" s="19">
        <v>0</v>
      </c>
      <c r="AK1601" s="19">
        <v>0</v>
      </c>
      <c r="AL1601" s="19">
        <v>0</v>
      </c>
      <c r="AM1601" s="19">
        <v>0</v>
      </c>
      <c r="AN1601" s="19">
        <v>0</v>
      </c>
      <c r="AO1601" s="19">
        <v>0</v>
      </c>
      <c r="AP1601" s="19">
        <v>0</v>
      </c>
    </row>
    <row r="1602" spans="1:42" hidden="1">
      <c r="A1602" s="15" t="s">
        <v>1365</v>
      </c>
      <c r="B1602" s="16" t="s">
        <v>1340</v>
      </c>
      <c r="C1602" s="17" t="s">
        <v>212</v>
      </c>
      <c r="D1602" s="17" t="s">
        <v>224</v>
      </c>
      <c r="E1602" s="17" t="s">
        <v>1366</v>
      </c>
      <c r="F1602" s="18" t="s">
        <v>1546</v>
      </c>
      <c r="G1602" s="19">
        <v>0</v>
      </c>
      <c r="H1602" s="19">
        <v>0</v>
      </c>
      <c r="I1602" s="19">
        <v>0</v>
      </c>
      <c r="J1602" s="19">
        <v>0</v>
      </c>
      <c r="K1602" s="19">
        <v>0</v>
      </c>
      <c r="L1602" s="19">
        <v>0</v>
      </c>
      <c r="M1602" s="19">
        <v>0</v>
      </c>
      <c r="N1602" s="19">
        <v>0</v>
      </c>
      <c r="O1602" s="19">
        <v>0</v>
      </c>
      <c r="P1602" s="19">
        <v>0</v>
      </c>
      <c r="Q1602" s="19">
        <v>0</v>
      </c>
      <c r="R1602" s="19">
        <v>0</v>
      </c>
      <c r="S1602" s="19">
        <v>0</v>
      </c>
      <c r="T1602" s="19">
        <v>0</v>
      </c>
      <c r="U1602" s="19">
        <v>0</v>
      </c>
      <c r="V1602" s="19">
        <v>0</v>
      </c>
      <c r="W1602" s="19">
        <v>0</v>
      </c>
      <c r="X1602" s="19">
        <v>0</v>
      </c>
      <c r="Y1602" s="19">
        <v>0</v>
      </c>
      <c r="Z1602" s="19">
        <v>0</v>
      </c>
      <c r="AA1602" s="19">
        <v>0</v>
      </c>
      <c r="AB1602" s="19">
        <v>0</v>
      </c>
      <c r="AC1602" s="19">
        <v>0</v>
      </c>
      <c r="AD1602" s="19">
        <v>0</v>
      </c>
      <c r="AE1602" s="19">
        <v>0</v>
      </c>
      <c r="AF1602" s="19">
        <v>0</v>
      </c>
      <c r="AG1602" s="19">
        <v>0</v>
      </c>
      <c r="AH1602" s="19">
        <v>0</v>
      </c>
      <c r="AI1602" s="19">
        <v>0</v>
      </c>
      <c r="AJ1602" s="19">
        <v>0</v>
      </c>
      <c r="AK1602" s="19">
        <v>0</v>
      </c>
      <c r="AL1602" s="19">
        <v>0</v>
      </c>
      <c r="AM1602" s="19">
        <v>0</v>
      </c>
      <c r="AN1602" s="19">
        <v>0</v>
      </c>
      <c r="AO1602" s="19">
        <v>0</v>
      </c>
      <c r="AP1602" s="19">
        <v>0</v>
      </c>
    </row>
    <row r="1603" spans="1:42" hidden="1">
      <c r="A1603" s="15" t="s">
        <v>1365</v>
      </c>
      <c r="B1603" s="16" t="s">
        <v>1340</v>
      </c>
      <c r="C1603" s="17" t="s">
        <v>212</v>
      </c>
      <c r="D1603" s="17" t="s">
        <v>224</v>
      </c>
      <c r="E1603" s="17" t="s">
        <v>1366</v>
      </c>
      <c r="F1603" s="18" t="s">
        <v>1547</v>
      </c>
      <c r="G1603" s="19">
        <v>0</v>
      </c>
      <c r="H1603" s="19">
        <v>0</v>
      </c>
      <c r="I1603" s="19">
        <v>0</v>
      </c>
      <c r="J1603" s="19">
        <v>0</v>
      </c>
      <c r="K1603" s="19">
        <v>0</v>
      </c>
      <c r="L1603" s="19">
        <v>0</v>
      </c>
      <c r="M1603" s="19">
        <v>0</v>
      </c>
      <c r="N1603" s="19">
        <v>0</v>
      </c>
      <c r="O1603" s="19">
        <v>0</v>
      </c>
      <c r="P1603" s="19">
        <v>0</v>
      </c>
      <c r="Q1603" s="19">
        <v>0</v>
      </c>
      <c r="R1603" s="19">
        <v>0</v>
      </c>
      <c r="S1603" s="19">
        <v>0</v>
      </c>
      <c r="T1603" s="19">
        <v>0</v>
      </c>
      <c r="U1603" s="19">
        <v>0</v>
      </c>
      <c r="V1603" s="19">
        <v>0</v>
      </c>
      <c r="W1603" s="19">
        <v>0</v>
      </c>
      <c r="X1603" s="19">
        <v>0</v>
      </c>
      <c r="Y1603" s="19">
        <v>0</v>
      </c>
      <c r="Z1603" s="19">
        <v>0</v>
      </c>
      <c r="AA1603" s="19">
        <v>0</v>
      </c>
      <c r="AB1603" s="19">
        <v>0</v>
      </c>
      <c r="AC1603" s="19">
        <v>0</v>
      </c>
      <c r="AD1603" s="19">
        <v>0</v>
      </c>
      <c r="AE1603" s="19">
        <v>0</v>
      </c>
      <c r="AF1603" s="19">
        <v>0</v>
      </c>
      <c r="AG1603" s="19">
        <v>0</v>
      </c>
      <c r="AH1603" s="19">
        <v>0</v>
      </c>
      <c r="AI1603" s="19">
        <v>0</v>
      </c>
      <c r="AJ1603" s="19">
        <v>0</v>
      </c>
      <c r="AK1603" s="19">
        <v>0</v>
      </c>
      <c r="AL1603" s="19">
        <v>0</v>
      </c>
      <c r="AM1603" s="19">
        <v>0</v>
      </c>
      <c r="AN1603" s="19">
        <v>0</v>
      </c>
      <c r="AO1603" s="19">
        <v>0</v>
      </c>
      <c r="AP1603" s="19">
        <v>0</v>
      </c>
    </row>
    <row r="1604" spans="1:42" hidden="1">
      <c r="A1604" s="15" t="s">
        <v>1365</v>
      </c>
      <c r="B1604" s="16" t="s">
        <v>1340</v>
      </c>
      <c r="C1604" s="17" t="s">
        <v>212</v>
      </c>
      <c r="D1604" s="17" t="s">
        <v>224</v>
      </c>
      <c r="E1604" s="17" t="s">
        <v>1366</v>
      </c>
      <c r="F1604" s="18" t="s">
        <v>1548</v>
      </c>
      <c r="G1604" s="19">
        <v>0</v>
      </c>
      <c r="H1604" s="19">
        <v>0</v>
      </c>
      <c r="I1604" s="19">
        <v>0</v>
      </c>
      <c r="J1604" s="19">
        <v>0</v>
      </c>
      <c r="K1604" s="19">
        <v>0</v>
      </c>
      <c r="L1604" s="19">
        <v>0</v>
      </c>
      <c r="M1604" s="19">
        <v>0</v>
      </c>
      <c r="N1604" s="19">
        <v>0</v>
      </c>
      <c r="O1604" s="19">
        <v>0</v>
      </c>
      <c r="P1604" s="19">
        <v>0</v>
      </c>
      <c r="Q1604" s="19">
        <v>0</v>
      </c>
      <c r="R1604" s="19">
        <v>0</v>
      </c>
      <c r="S1604" s="19">
        <v>0</v>
      </c>
      <c r="T1604" s="19">
        <v>0</v>
      </c>
      <c r="U1604" s="19">
        <v>0</v>
      </c>
      <c r="V1604" s="19">
        <v>0</v>
      </c>
      <c r="W1604" s="19">
        <v>0</v>
      </c>
      <c r="X1604" s="19">
        <v>0</v>
      </c>
      <c r="Y1604" s="19">
        <v>0</v>
      </c>
      <c r="Z1604" s="19">
        <v>0</v>
      </c>
      <c r="AA1604" s="19">
        <v>0</v>
      </c>
      <c r="AB1604" s="19">
        <v>0</v>
      </c>
      <c r="AC1604" s="19">
        <v>0</v>
      </c>
      <c r="AD1604" s="19">
        <v>0</v>
      </c>
      <c r="AE1604" s="19">
        <v>0</v>
      </c>
      <c r="AF1604" s="19">
        <v>0</v>
      </c>
      <c r="AG1604" s="19">
        <v>0</v>
      </c>
      <c r="AH1604" s="19">
        <v>0</v>
      </c>
      <c r="AI1604" s="19">
        <v>0</v>
      </c>
      <c r="AJ1604" s="19">
        <v>0</v>
      </c>
      <c r="AK1604" s="19">
        <v>0</v>
      </c>
      <c r="AL1604" s="19">
        <v>0</v>
      </c>
      <c r="AM1604" s="19">
        <v>0</v>
      </c>
      <c r="AN1604" s="19">
        <v>0</v>
      </c>
      <c r="AO1604" s="19">
        <v>0</v>
      </c>
      <c r="AP1604" s="19">
        <v>0</v>
      </c>
    </row>
    <row r="1605" spans="1:42" hidden="1">
      <c r="A1605" s="15" t="s">
        <v>1365</v>
      </c>
      <c r="B1605" s="16" t="s">
        <v>1340</v>
      </c>
      <c r="C1605" s="17" t="s">
        <v>212</v>
      </c>
      <c r="D1605" s="17" t="s">
        <v>224</v>
      </c>
      <c r="E1605" s="17" t="s">
        <v>1366</v>
      </c>
      <c r="F1605" s="18" t="s">
        <v>1549</v>
      </c>
      <c r="G1605" s="19">
        <v>0</v>
      </c>
      <c r="H1605" s="19">
        <v>0</v>
      </c>
      <c r="I1605" s="19">
        <v>0</v>
      </c>
      <c r="J1605" s="19">
        <v>0</v>
      </c>
      <c r="K1605" s="19">
        <v>0</v>
      </c>
      <c r="L1605" s="19">
        <v>0</v>
      </c>
      <c r="M1605" s="19">
        <v>0</v>
      </c>
      <c r="N1605" s="19">
        <v>0</v>
      </c>
      <c r="O1605" s="19">
        <v>0</v>
      </c>
      <c r="P1605" s="19">
        <v>0</v>
      </c>
      <c r="Q1605" s="19">
        <v>0</v>
      </c>
      <c r="R1605" s="19">
        <v>0</v>
      </c>
      <c r="S1605" s="19">
        <v>0</v>
      </c>
      <c r="T1605" s="19">
        <v>0</v>
      </c>
      <c r="U1605" s="19">
        <v>0</v>
      </c>
      <c r="V1605" s="19">
        <v>0</v>
      </c>
      <c r="W1605" s="19">
        <v>0</v>
      </c>
      <c r="X1605" s="19">
        <v>0</v>
      </c>
      <c r="Y1605" s="19">
        <v>0</v>
      </c>
      <c r="Z1605" s="19">
        <v>0</v>
      </c>
      <c r="AA1605" s="19">
        <v>0</v>
      </c>
      <c r="AB1605" s="19">
        <v>0</v>
      </c>
      <c r="AC1605" s="19">
        <v>0</v>
      </c>
      <c r="AD1605" s="19">
        <v>0</v>
      </c>
      <c r="AE1605" s="19">
        <v>0</v>
      </c>
      <c r="AF1605" s="19">
        <v>0</v>
      </c>
      <c r="AG1605" s="19">
        <v>0</v>
      </c>
      <c r="AH1605" s="19">
        <v>0</v>
      </c>
      <c r="AI1605" s="19">
        <v>0</v>
      </c>
      <c r="AJ1605" s="19">
        <v>0</v>
      </c>
      <c r="AK1605" s="19">
        <v>0</v>
      </c>
      <c r="AL1605" s="19">
        <v>0</v>
      </c>
      <c r="AM1605" s="19">
        <v>0</v>
      </c>
      <c r="AN1605" s="19">
        <v>0</v>
      </c>
      <c r="AO1605" s="19">
        <v>0</v>
      </c>
      <c r="AP1605" s="19">
        <v>0</v>
      </c>
    </row>
    <row r="1606" spans="1:42" hidden="1">
      <c r="A1606" s="15" t="s">
        <v>1365</v>
      </c>
      <c r="B1606" s="16" t="s">
        <v>1340</v>
      </c>
      <c r="C1606" s="17" t="s">
        <v>212</v>
      </c>
      <c r="D1606" s="17" t="s">
        <v>224</v>
      </c>
      <c r="E1606" s="17" t="s">
        <v>1366</v>
      </c>
      <c r="F1606" s="18" t="s">
        <v>1550</v>
      </c>
      <c r="G1606" s="19">
        <v>0</v>
      </c>
      <c r="H1606" s="19">
        <v>0</v>
      </c>
      <c r="I1606" s="19">
        <v>0</v>
      </c>
      <c r="J1606" s="19">
        <v>0</v>
      </c>
      <c r="K1606" s="19">
        <v>0</v>
      </c>
      <c r="L1606" s="19">
        <v>0</v>
      </c>
      <c r="M1606" s="19">
        <v>0</v>
      </c>
      <c r="N1606" s="19">
        <v>0</v>
      </c>
      <c r="O1606" s="19">
        <v>0</v>
      </c>
      <c r="P1606" s="19">
        <v>0</v>
      </c>
      <c r="Q1606" s="19">
        <v>0</v>
      </c>
      <c r="R1606" s="19">
        <v>0</v>
      </c>
      <c r="S1606" s="19">
        <v>0</v>
      </c>
      <c r="T1606" s="19">
        <v>0</v>
      </c>
      <c r="U1606" s="19">
        <v>0</v>
      </c>
      <c r="V1606" s="19">
        <v>0</v>
      </c>
      <c r="W1606" s="19">
        <v>0</v>
      </c>
      <c r="X1606" s="19">
        <v>0</v>
      </c>
      <c r="Y1606" s="19">
        <v>0</v>
      </c>
      <c r="Z1606" s="19">
        <v>0</v>
      </c>
      <c r="AA1606" s="19">
        <v>0</v>
      </c>
      <c r="AB1606" s="19">
        <v>0</v>
      </c>
      <c r="AC1606" s="19">
        <v>0</v>
      </c>
      <c r="AD1606" s="19">
        <v>0</v>
      </c>
      <c r="AE1606" s="19">
        <v>0</v>
      </c>
      <c r="AF1606" s="19">
        <v>0</v>
      </c>
      <c r="AG1606" s="19">
        <v>0</v>
      </c>
      <c r="AH1606" s="19">
        <v>0</v>
      </c>
      <c r="AI1606" s="19">
        <v>0</v>
      </c>
      <c r="AJ1606" s="19">
        <v>0</v>
      </c>
      <c r="AK1606" s="19">
        <v>0</v>
      </c>
      <c r="AL1606" s="19">
        <v>0</v>
      </c>
      <c r="AM1606" s="19">
        <v>0</v>
      </c>
      <c r="AN1606" s="19">
        <v>0</v>
      </c>
      <c r="AO1606" s="19">
        <v>0</v>
      </c>
      <c r="AP1606" s="19">
        <v>0</v>
      </c>
    </row>
    <row r="1607" spans="1:42" hidden="1">
      <c r="A1607" s="15" t="s">
        <v>1365</v>
      </c>
      <c r="B1607" s="16" t="s">
        <v>1340</v>
      </c>
      <c r="C1607" s="17" t="s">
        <v>212</v>
      </c>
      <c r="D1607" s="17" t="s">
        <v>224</v>
      </c>
      <c r="E1607" s="17" t="s">
        <v>1366</v>
      </c>
      <c r="F1607" s="18" t="s">
        <v>1372</v>
      </c>
      <c r="G1607" s="19">
        <v>0</v>
      </c>
      <c r="H1607" s="19">
        <v>0</v>
      </c>
      <c r="I1607" s="19">
        <v>0</v>
      </c>
      <c r="J1607" s="19">
        <v>0</v>
      </c>
      <c r="K1607" s="19">
        <v>0</v>
      </c>
      <c r="L1607" s="19">
        <v>0</v>
      </c>
      <c r="M1607" s="19">
        <v>0</v>
      </c>
      <c r="N1607" s="19">
        <v>0</v>
      </c>
      <c r="O1607" s="19">
        <v>0</v>
      </c>
      <c r="P1607" s="19">
        <v>0</v>
      </c>
      <c r="Q1607" s="19">
        <v>0</v>
      </c>
      <c r="R1607" s="19">
        <v>0</v>
      </c>
      <c r="S1607" s="19">
        <v>0</v>
      </c>
      <c r="T1607" s="19">
        <v>0</v>
      </c>
      <c r="U1607" s="19">
        <v>0</v>
      </c>
      <c r="V1607" s="19">
        <v>0</v>
      </c>
      <c r="W1607" s="19">
        <v>0</v>
      </c>
      <c r="X1607" s="19">
        <v>0</v>
      </c>
      <c r="Y1607" s="19">
        <v>0</v>
      </c>
      <c r="Z1607" s="19">
        <v>0</v>
      </c>
      <c r="AA1607" s="19">
        <v>0</v>
      </c>
      <c r="AB1607" s="19">
        <v>0</v>
      </c>
      <c r="AC1607" s="19">
        <v>0</v>
      </c>
      <c r="AD1607" s="19">
        <v>0</v>
      </c>
      <c r="AE1607" s="19">
        <v>0</v>
      </c>
      <c r="AF1607" s="19">
        <v>0</v>
      </c>
      <c r="AG1607" s="19">
        <v>0</v>
      </c>
      <c r="AH1607" s="19">
        <v>0</v>
      </c>
      <c r="AI1607" s="19">
        <v>0</v>
      </c>
      <c r="AJ1607" s="19">
        <v>0</v>
      </c>
      <c r="AK1607" s="19">
        <v>0</v>
      </c>
      <c r="AL1607" s="19">
        <v>0</v>
      </c>
      <c r="AM1607" s="19">
        <v>0</v>
      </c>
      <c r="AN1607" s="19">
        <v>0</v>
      </c>
      <c r="AO1607" s="19">
        <v>0</v>
      </c>
      <c r="AP1607" s="19">
        <v>0</v>
      </c>
    </row>
    <row r="1608" spans="1:42" hidden="1">
      <c r="A1608" s="15" t="s">
        <v>1365</v>
      </c>
      <c r="B1608" s="16" t="s">
        <v>1340</v>
      </c>
      <c r="C1608" s="17" t="s">
        <v>212</v>
      </c>
      <c r="D1608" s="17" t="s">
        <v>224</v>
      </c>
      <c r="E1608" s="17" t="s">
        <v>1366</v>
      </c>
      <c r="F1608" s="18" t="s">
        <v>1373</v>
      </c>
      <c r="G1608" s="19">
        <v>0</v>
      </c>
      <c r="H1608" s="19">
        <v>0</v>
      </c>
      <c r="I1608" s="19">
        <v>0</v>
      </c>
      <c r="J1608" s="19">
        <v>0</v>
      </c>
      <c r="K1608" s="19">
        <v>0</v>
      </c>
      <c r="L1608" s="19">
        <v>0</v>
      </c>
      <c r="M1608" s="19">
        <v>0</v>
      </c>
      <c r="N1608" s="19">
        <v>0</v>
      </c>
      <c r="O1608" s="19">
        <v>0</v>
      </c>
      <c r="P1608" s="19">
        <v>0</v>
      </c>
      <c r="Q1608" s="19">
        <v>0</v>
      </c>
      <c r="R1608" s="19">
        <v>0</v>
      </c>
      <c r="S1608" s="19">
        <v>0</v>
      </c>
      <c r="T1608" s="19">
        <v>0</v>
      </c>
      <c r="U1608" s="19">
        <v>0</v>
      </c>
      <c r="V1608" s="19">
        <v>0</v>
      </c>
      <c r="W1608" s="19">
        <v>0</v>
      </c>
      <c r="X1608" s="19">
        <v>0</v>
      </c>
      <c r="Y1608" s="19">
        <v>0</v>
      </c>
      <c r="Z1608" s="19">
        <v>0</v>
      </c>
      <c r="AA1608" s="19">
        <v>0</v>
      </c>
      <c r="AB1608" s="19">
        <v>0</v>
      </c>
      <c r="AC1608" s="19">
        <v>0</v>
      </c>
      <c r="AD1608" s="19">
        <v>0</v>
      </c>
      <c r="AE1608" s="19">
        <v>0</v>
      </c>
      <c r="AF1608" s="19">
        <v>0</v>
      </c>
      <c r="AG1608" s="19">
        <v>0</v>
      </c>
      <c r="AH1608" s="19">
        <v>0</v>
      </c>
      <c r="AI1608" s="19">
        <v>0</v>
      </c>
      <c r="AJ1608" s="19">
        <v>0</v>
      </c>
      <c r="AK1608" s="19">
        <v>0</v>
      </c>
      <c r="AL1608" s="19">
        <v>0</v>
      </c>
      <c r="AM1608" s="19">
        <v>0</v>
      </c>
      <c r="AN1608" s="19">
        <v>0</v>
      </c>
      <c r="AO1608" s="19">
        <v>0</v>
      </c>
      <c r="AP1608" s="19">
        <v>0</v>
      </c>
    </row>
    <row r="1609" spans="1:42" hidden="1">
      <c r="A1609" s="15" t="s">
        <v>1365</v>
      </c>
      <c r="B1609" s="16" t="s">
        <v>1340</v>
      </c>
      <c r="C1609" s="17" t="s">
        <v>212</v>
      </c>
      <c r="D1609" s="17" t="s">
        <v>224</v>
      </c>
      <c r="E1609" s="17" t="s">
        <v>1366</v>
      </c>
      <c r="F1609" s="18" t="s">
        <v>1551</v>
      </c>
      <c r="G1609" s="19">
        <v>0</v>
      </c>
      <c r="H1609" s="19">
        <v>0</v>
      </c>
      <c r="I1609" s="19">
        <v>0</v>
      </c>
      <c r="J1609" s="19">
        <v>0</v>
      </c>
      <c r="K1609" s="19">
        <v>0</v>
      </c>
      <c r="L1609" s="19">
        <v>0</v>
      </c>
      <c r="M1609" s="19">
        <v>0</v>
      </c>
      <c r="N1609" s="19">
        <v>0</v>
      </c>
      <c r="O1609" s="19">
        <v>0</v>
      </c>
      <c r="P1609" s="19">
        <v>0</v>
      </c>
      <c r="Q1609" s="19">
        <v>0</v>
      </c>
      <c r="R1609" s="19">
        <v>0</v>
      </c>
      <c r="S1609" s="19">
        <v>0</v>
      </c>
      <c r="T1609" s="19">
        <v>0</v>
      </c>
      <c r="U1609" s="19">
        <v>0</v>
      </c>
      <c r="V1609" s="19">
        <v>0</v>
      </c>
      <c r="W1609" s="19">
        <v>0</v>
      </c>
      <c r="X1609" s="19">
        <v>0</v>
      </c>
      <c r="Y1609" s="19">
        <v>0</v>
      </c>
      <c r="Z1609" s="19">
        <v>0</v>
      </c>
      <c r="AA1609" s="19">
        <v>0</v>
      </c>
      <c r="AB1609" s="19">
        <v>0</v>
      </c>
      <c r="AC1609" s="19">
        <v>0</v>
      </c>
      <c r="AD1609" s="19">
        <v>0</v>
      </c>
      <c r="AE1609" s="19">
        <v>0</v>
      </c>
      <c r="AF1609" s="19">
        <v>0</v>
      </c>
      <c r="AG1609" s="19">
        <v>0</v>
      </c>
      <c r="AH1609" s="19">
        <v>0</v>
      </c>
      <c r="AI1609" s="19">
        <v>0</v>
      </c>
      <c r="AJ1609" s="19">
        <v>0</v>
      </c>
      <c r="AK1609" s="19">
        <v>0</v>
      </c>
      <c r="AL1609" s="19">
        <v>0</v>
      </c>
      <c r="AM1609" s="19">
        <v>0</v>
      </c>
      <c r="AN1609" s="19">
        <v>0</v>
      </c>
      <c r="AO1609" s="19">
        <v>0</v>
      </c>
      <c r="AP1609" s="19">
        <v>0</v>
      </c>
    </row>
    <row r="1610" spans="1:42" hidden="1">
      <c r="A1610" s="15" t="s">
        <v>1365</v>
      </c>
      <c r="B1610" s="16" t="s">
        <v>1340</v>
      </c>
      <c r="C1610" s="17" t="s">
        <v>212</v>
      </c>
      <c r="D1610" s="17" t="s">
        <v>224</v>
      </c>
      <c r="E1610" s="17" t="s">
        <v>1366</v>
      </c>
      <c r="F1610" s="18" t="s">
        <v>1552</v>
      </c>
      <c r="G1610" s="19">
        <v>0</v>
      </c>
      <c r="H1610" s="19">
        <v>0</v>
      </c>
      <c r="I1610" s="19">
        <v>0</v>
      </c>
      <c r="J1610" s="19">
        <v>0</v>
      </c>
      <c r="K1610" s="19">
        <v>0</v>
      </c>
      <c r="L1610" s="19">
        <v>0</v>
      </c>
      <c r="M1610" s="19">
        <v>0</v>
      </c>
      <c r="N1610" s="19">
        <v>0</v>
      </c>
      <c r="O1610" s="19">
        <v>0</v>
      </c>
      <c r="P1610" s="19">
        <v>0</v>
      </c>
      <c r="Q1610" s="19">
        <v>0</v>
      </c>
      <c r="R1610" s="19">
        <v>0</v>
      </c>
      <c r="S1610" s="19">
        <v>0</v>
      </c>
      <c r="T1610" s="19">
        <v>0</v>
      </c>
      <c r="U1610" s="19">
        <v>0</v>
      </c>
      <c r="V1610" s="19">
        <v>0</v>
      </c>
      <c r="W1610" s="19">
        <v>0</v>
      </c>
      <c r="X1610" s="19">
        <v>0</v>
      </c>
      <c r="Y1610" s="19">
        <v>0</v>
      </c>
      <c r="Z1610" s="19">
        <v>0</v>
      </c>
      <c r="AA1610" s="19">
        <v>0</v>
      </c>
      <c r="AB1610" s="19">
        <v>0</v>
      </c>
      <c r="AC1610" s="19">
        <v>0</v>
      </c>
      <c r="AD1610" s="19">
        <v>0</v>
      </c>
      <c r="AE1610" s="19">
        <v>0</v>
      </c>
      <c r="AF1610" s="19">
        <v>0</v>
      </c>
      <c r="AG1610" s="19">
        <v>0</v>
      </c>
      <c r="AH1610" s="19">
        <v>0</v>
      </c>
      <c r="AI1610" s="19">
        <v>0</v>
      </c>
      <c r="AJ1610" s="19">
        <v>0</v>
      </c>
      <c r="AK1610" s="19">
        <v>0</v>
      </c>
      <c r="AL1610" s="19">
        <v>0</v>
      </c>
      <c r="AM1610" s="19">
        <v>0</v>
      </c>
      <c r="AN1610" s="19">
        <v>0</v>
      </c>
      <c r="AO1610" s="19">
        <v>0</v>
      </c>
      <c r="AP1610" s="19">
        <v>0</v>
      </c>
    </row>
    <row r="1611" spans="1:42" hidden="1">
      <c r="A1611" s="15" t="s">
        <v>1365</v>
      </c>
      <c r="B1611" s="16" t="s">
        <v>1340</v>
      </c>
      <c r="C1611" s="17" t="s">
        <v>212</v>
      </c>
      <c r="D1611" s="17" t="s">
        <v>224</v>
      </c>
      <c r="E1611" s="17" t="s">
        <v>1366</v>
      </c>
      <c r="F1611" s="18" t="s">
        <v>1553</v>
      </c>
      <c r="G1611" s="19">
        <v>0</v>
      </c>
      <c r="H1611" s="19">
        <v>0</v>
      </c>
      <c r="I1611" s="19">
        <v>0</v>
      </c>
      <c r="J1611" s="19">
        <v>0</v>
      </c>
      <c r="K1611" s="19">
        <v>0</v>
      </c>
      <c r="L1611" s="19">
        <v>0</v>
      </c>
      <c r="M1611" s="19">
        <v>0</v>
      </c>
      <c r="N1611" s="19">
        <v>0</v>
      </c>
      <c r="O1611" s="19">
        <v>0</v>
      </c>
      <c r="P1611" s="19">
        <v>0</v>
      </c>
      <c r="Q1611" s="19">
        <v>0</v>
      </c>
      <c r="R1611" s="19">
        <v>0</v>
      </c>
      <c r="S1611" s="19">
        <v>0</v>
      </c>
      <c r="T1611" s="19">
        <v>0</v>
      </c>
      <c r="U1611" s="19">
        <v>0</v>
      </c>
      <c r="V1611" s="19">
        <v>0</v>
      </c>
      <c r="W1611" s="19">
        <v>0</v>
      </c>
      <c r="X1611" s="19">
        <v>0</v>
      </c>
      <c r="Y1611" s="19">
        <v>0</v>
      </c>
      <c r="Z1611" s="19">
        <v>0</v>
      </c>
      <c r="AA1611" s="19">
        <v>0</v>
      </c>
      <c r="AB1611" s="19">
        <v>0</v>
      </c>
      <c r="AC1611" s="19">
        <v>0</v>
      </c>
      <c r="AD1611" s="19">
        <v>0</v>
      </c>
      <c r="AE1611" s="19">
        <v>0</v>
      </c>
      <c r="AF1611" s="19">
        <v>0</v>
      </c>
      <c r="AG1611" s="19">
        <v>0</v>
      </c>
      <c r="AH1611" s="19">
        <v>0</v>
      </c>
      <c r="AI1611" s="19">
        <v>0</v>
      </c>
      <c r="AJ1611" s="19">
        <v>0</v>
      </c>
      <c r="AK1611" s="19">
        <v>0</v>
      </c>
      <c r="AL1611" s="19">
        <v>0</v>
      </c>
      <c r="AM1611" s="19">
        <v>0</v>
      </c>
      <c r="AN1611" s="19">
        <v>0</v>
      </c>
      <c r="AO1611" s="19">
        <v>0</v>
      </c>
      <c r="AP1611" s="19">
        <v>0</v>
      </c>
    </row>
    <row r="1612" spans="1:42" hidden="1">
      <c r="A1612" s="15" t="s">
        <v>1365</v>
      </c>
      <c r="B1612" s="16" t="s">
        <v>1340</v>
      </c>
      <c r="C1612" s="17" t="s">
        <v>212</v>
      </c>
      <c r="D1612" s="17" t="s">
        <v>224</v>
      </c>
      <c r="E1612" s="17" t="s">
        <v>1366</v>
      </c>
      <c r="F1612" s="18" t="s">
        <v>1554</v>
      </c>
      <c r="G1612" s="19">
        <v>0</v>
      </c>
      <c r="H1612" s="19">
        <v>0</v>
      </c>
      <c r="I1612" s="19">
        <v>0</v>
      </c>
      <c r="J1612" s="19">
        <v>0</v>
      </c>
      <c r="K1612" s="19">
        <v>0</v>
      </c>
      <c r="L1612" s="19">
        <v>0</v>
      </c>
      <c r="M1612" s="19">
        <v>0</v>
      </c>
      <c r="N1612" s="19">
        <v>0</v>
      </c>
      <c r="O1612" s="19">
        <v>0</v>
      </c>
      <c r="P1612" s="19">
        <v>0</v>
      </c>
      <c r="Q1612" s="19">
        <v>0</v>
      </c>
      <c r="R1612" s="19">
        <v>0</v>
      </c>
      <c r="S1612" s="19">
        <v>0</v>
      </c>
      <c r="T1612" s="19">
        <v>0</v>
      </c>
      <c r="U1612" s="19">
        <v>0</v>
      </c>
      <c r="V1612" s="19">
        <v>0</v>
      </c>
      <c r="W1612" s="19">
        <v>0</v>
      </c>
      <c r="X1612" s="19">
        <v>0</v>
      </c>
      <c r="Y1612" s="19">
        <v>0</v>
      </c>
      <c r="Z1612" s="19">
        <v>0</v>
      </c>
      <c r="AA1612" s="19">
        <v>0</v>
      </c>
      <c r="AB1612" s="19">
        <v>0</v>
      </c>
      <c r="AC1612" s="19">
        <v>0</v>
      </c>
      <c r="AD1612" s="19">
        <v>0</v>
      </c>
      <c r="AE1612" s="19">
        <v>0</v>
      </c>
      <c r="AF1612" s="19">
        <v>0</v>
      </c>
      <c r="AG1612" s="19">
        <v>0</v>
      </c>
      <c r="AH1612" s="19">
        <v>0</v>
      </c>
      <c r="AI1612" s="19">
        <v>0</v>
      </c>
      <c r="AJ1612" s="19">
        <v>0</v>
      </c>
      <c r="AK1612" s="19">
        <v>0</v>
      </c>
      <c r="AL1612" s="19">
        <v>0</v>
      </c>
      <c r="AM1612" s="19">
        <v>0</v>
      </c>
      <c r="AN1612" s="19">
        <v>0</v>
      </c>
      <c r="AO1612" s="19">
        <v>0</v>
      </c>
      <c r="AP1612" s="19">
        <v>0</v>
      </c>
    </row>
    <row r="1613" spans="1:42" hidden="1">
      <c r="A1613" s="15" t="s">
        <v>1365</v>
      </c>
      <c r="B1613" s="16" t="s">
        <v>1340</v>
      </c>
      <c r="C1613" s="17" t="s">
        <v>212</v>
      </c>
      <c r="D1613" s="17" t="s">
        <v>224</v>
      </c>
      <c r="E1613" s="17" t="s">
        <v>1366</v>
      </c>
      <c r="F1613" s="18" t="s">
        <v>1555</v>
      </c>
      <c r="G1613" s="19">
        <v>0</v>
      </c>
      <c r="H1613" s="19">
        <v>0</v>
      </c>
      <c r="I1613" s="19">
        <v>0</v>
      </c>
      <c r="J1613" s="19">
        <v>0</v>
      </c>
      <c r="K1613" s="19">
        <v>0</v>
      </c>
      <c r="L1613" s="19">
        <v>0</v>
      </c>
      <c r="M1613" s="19">
        <v>0</v>
      </c>
      <c r="N1613" s="19">
        <v>0</v>
      </c>
      <c r="O1613" s="19">
        <v>0</v>
      </c>
      <c r="P1613" s="19">
        <v>0</v>
      </c>
      <c r="Q1613" s="19">
        <v>0</v>
      </c>
      <c r="R1613" s="19">
        <v>0</v>
      </c>
      <c r="S1613" s="19">
        <v>0</v>
      </c>
      <c r="T1613" s="19">
        <v>0</v>
      </c>
      <c r="U1613" s="19">
        <v>0</v>
      </c>
      <c r="V1613" s="19">
        <v>0</v>
      </c>
      <c r="W1613" s="19">
        <v>0</v>
      </c>
      <c r="X1613" s="19">
        <v>0</v>
      </c>
      <c r="Y1613" s="19">
        <v>0</v>
      </c>
      <c r="Z1613" s="19">
        <v>0</v>
      </c>
      <c r="AA1613" s="19">
        <v>0</v>
      </c>
      <c r="AB1613" s="19">
        <v>0</v>
      </c>
      <c r="AC1613" s="19">
        <v>0</v>
      </c>
      <c r="AD1613" s="19">
        <v>0</v>
      </c>
      <c r="AE1613" s="19">
        <v>0</v>
      </c>
      <c r="AF1613" s="19">
        <v>0</v>
      </c>
      <c r="AG1613" s="19">
        <v>0</v>
      </c>
      <c r="AH1613" s="19">
        <v>0</v>
      </c>
      <c r="AI1613" s="19">
        <v>0</v>
      </c>
      <c r="AJ1613" s="19">
        <v>0</v>
      </c>
      <c r="AK1613" s="19">
        <v>0</v>
      </c>
      <c r="AL1613" s="19">
        <v>0</v>
      </c>
      <c r="AM1613" s="19">
        <v>0</v>
      </c>
      <c r="AN1613" s="19">
        <v>0</v>
      </c>
      <c r="AO1613" s="19">
        <v>0</v>
      </c>
      <c r="AP1613" s="19">
        <v>0</v>
      </c>
    </row>
    <row r="1614" spans="1:42" hidden="1">
      <c r="A1614" s="15" t="s">
        <v>1365</v>
      </c>
      <c r="B1614" s="16" t="s">
        <v>1340</v>
      </c>
      <c r="C1614" s="17" t="s">
        <v>212</v>
      </c>
      <c r="D1614" s="17" t="s">
        <v>224</v>
      </c>
      <c r="E1614" s="17" t="s">
        <v>1556</v>
      </c>
      <c r="F1614" s="18" t="s">
        <v>1557</v>
      </c>
      <c r="G1614" s="19">
        <v>0</v>
      </c>
      <c r="H1614" s="19">
        <v>0</v>
      </c>
      <c r="I1614" s="19">
        <v>0</v>
      </c>
      <c r="J1614" s="19">
        <v>0</v>
      </c>
      <c r="K1614" s="19">
        <v>0</v>
      </c>
      <c r="L1614" s="19">
        <v>0</v>
      </c>
      <c r="M1614" s="19">
        <v>0</v>
      </c>
      <c r="N1614" s="19">
        <v>0</v>
      </c>
      <c r="O1614" s="19">
        <v>0</v>
      </c>
      <c r="P1614" s="19">
        <v>0</v>
      </c>
      <c r="Q1614" s="19">
        <v>0</v>
      </c>
      <c r="R1614" s="19">
        <v>0</v>
      </c>
      <c r="S1614" s="19">
        <v>0</v>
      </c>
      <c r="T1614" s="19">
        <v>0</v>
      </c>
      <c r="U1614" s="19">
        <v>0</v>
      </c>
      <c r="V1614" s="19">
        <v>0</v>
      </c>
      <c r="W1614" s="19">
        <v>0</v>
      </c>
      <c r="X1614" s="19">
        <v>0</v>
      </c>
      <c r="Y1614" s="19">
        <v>0</v>
      </c>
      <c r="Z1614" s="19">
        <v>0</v>
      </c>
      <c r="AA1614" s="19">
        <v>0</v>
      </c>
      <c r="AB1614" s="19">
        <v>0</v>
      </c>
      <c r="AC1614" s="19">
        <v>0</v>
      </c>
      <c r="AD1614" s="19">
        <v>0</v>
      </c>
      <c r="AE1614" s="19">
        <v>0</v>
      </c>
      <c r="AF1614" s="19">
        <v>0</v>
      </c>
      <c r="AG1614" s="19">
        <v>0</v>
      </c>
      <c r="AH1614" s="19">
        <v>0</v>
      </c>
      <c r="AI1614" s="19">
        <v>0</v>
      </c>
      <c r="AJ1614" s="19">
        <v>0</v>
      </c>
      <c r="AK1614" s="19">
        <v>0</v>
      </c>
      <c r="AL1614" s="19">
        <v>0</v>
      </c>
      <c r="AM1614" s="19">
        <v>0</v>
      </c>
      <c r="AN1614" s="19">
        <v>0</v>
      </c>
      <c r="AO1614" s="19">
        <v>0</v>
      </c>
      <c r="AP1614" s="19">
        <v>0</v>
      </c>
    </row>
    <row r="1615" spans="1:42" hidden="1">
      <c r="A1615" s="15" t="s">
        <v>1365</v>
      </c>
      <c r="B1615" s="16" t="s">
        <v>1340</v>
      </c>
      <c r="C1615" s="17" t="s">
        <v>212</v>
      </c>
      <c r="D1615" s="17" t="s">
        <v>224</v>
      </c>
      <c r="E1615" s="17" t="s">
        <v>1556</v>
      </c>
      <c r="F1615" s="18" t="s">
        <v>1558</v>
      </c>
      <c r="G1615" s="19">
        <v>0</v>
      </c>
      <c r="H1615" s="19">
        <v>0</v>
      </c>
      <c r="I1615" s="19">
        <v>0</v>
      </c>
      <c r="J1615" s="19">
        <v>0</v>
      </c>
      <c r="K1615" s="19">
        <v>0</v>
      </c>
      <c r="L1615" s="19">
        <v>0</v>
      </c>
      <c r="M1615" s="19">
        <v>0</v>
      </c>
      <c r="N1615" s="19">
        <v>0</v>
      </c>
      <c r="O1615" s="19">
        <v>0</v>
      </c>
      <c r="P1615" s="19">
        <v>0</v>
      </c>
      <c r="Q1615" s="19">
        <v>0</v>
      </c>
      <c r="R1615" s="19">
        <v>0</v>
      </c>
      <c r="S1615" s="19">
        <v>0</v>
      </c>
      <c r="T1615" s="19">
        <v>0</v>
      </c>
      <c r="U1615" s="19">
        <v>0</v>
      </c>
      <c r="V1615" s="19">
        <v>0</v>
      </c>
      <c r="W1615" s="19">
        <v>0</v>
      </c>
      <c r="X1615" s="19">
        <v>0</v>
      </c>
      <c r="Y1615" s="19">
        <v>0</v>
      </c>
      <c r="Z1615" s="19">
        <v>0</v>
      </c>
      <c r="AA1615" s="19">
        <v>0</v>
      </c>
      <c r="AB1615" s="19">
        <v>0</v>
      </c>
      <c r="AC1615" s="19">
        <v>0</v>
      </c>
      <c r="AD1615" s="19">
        <v>0</v>
      </c>
      <c r="AE1615" s="19">
        <v>0</v>
      </c>
      <c r="AF1615" s="19">
        <v>0</v>
      </c>
      <c r="AG1615" s="19">
        <v>0</v>
      </c>
      <c r="AH1615" s="19">
        <v>0</v>
      </c>
      <c r="AI1615" s="19">
        <v>0</v>
      </c>
      <c r="AJ1615" s="19">
        <v>0</v>
      </c>
      <c r="AK1615" s="19">
        <v>0</v>
      </c>
      <c r="AL1615" s="19">
        <v>0</v>
      </c>
      <c r="AM1615" s="19">
        <v>0</v>
      </c>
      <c r="AN1615" s="19">
        <v>0</v>
      </c>
      <c r="AO1615" s="19">
        <v>0</v>
      </c>
      <c r="AP1615" s="19">
        <v>0</v>
      </c>
    </row>
    <row r="1616" spans="1:42" hidden="1">
      <c r="A1616" s="15" t="s">
        <v>1365</v>
      </c>
      <c r="B1616" s="16" t="s">
        <v>1340</v>
      </c>
      <c r="C1616" s="17" t="s">
        <v>212</v>
      </c>
      <c r="D1616" s="17" t="s">
        <v>224</v>
      </c>
      <c r="E1616" s="17" t="s">
        <v>1556</v>
      </c>
      <c r="F1616" s="18" t="s">
        <v>1559</v>
      </c>
      <c r="G1616" s="19">
        <v>0</v>
      </c>
      <c r="H1616" s="19">
        <v>0</v>
      </c>
      <c r="I1616" s="19">
        <v>0</v>
      </c>
      <c r="J1616" s="19">
        <v>0</v>
      </c>
      <c r="K1616" s="19">
        <v>0</v>
      </c>
      <c r="L1616" s="19">
        <v>0</v>
      </c>
      <c r="M1616" s="19">
        <v>0</v>
      </c>
      <c r="N1616" s="19">
        <v>0</v>
      </c>
      <c r="O1616" s="19">
        <v>0</v>
      </c>
      <c r="P1616" s="19">
        <v>0</v>
      </c>
      <c r="Q1616" s="19">
        <v>0</v>
      </c>
      <c r="R1616" s="19">
        <v>0</v>
      </c>
      <c r="S1616" s="19">
        <v>0</v>
      </c>
      <c r="T1616" s="19">
        <v>0</v>
      </c>
      <c r="U1616" s="19">
        <v>0</v>
      </c>
      <c r="V1616" s="19">
        <v>0</v>
      </c>
      <c r="W1616" s="19">
        <v>0</v>
      </c>
      <c r="X1616" s="19">
        <v>0</v>
      </c>
      <c r="Y1616" s="19">
        <v>0</v>
      </c>
      <c r="Z1616" s="19">
        <v>0</v>
      </c>
      <c r="AA1616" s="19">
        <v>0</v>
      </c>
      <c r="AB1616" s="19">
        <v>0</v>
      </c>
      <c r="AC1616" s="19">
        <v>0</v>
      </c>
      <c r="AD1616" s="19">
        <v>0</v>
      </c>
      <c r="AE1616" s="19">
        <v>0</v>
      </c>
      <c r="AF1616" s="19">
        <v>0</v>
      </c>
      <c r="AG1616" s="19">
        <v>0</v>
      </c>
      <c r="AH1616" s="19">
        <v>0</v>
      </c>
      <c r="AI1616" s="19">
        <v>0</v>
      </c>
      <c r="AJ1616" s="19">
        <v>0</v>
      </c>
      <c r="AK1616" s="19">
        <v>0</v>
      </c>
      <c r="AL1616" s="19">
        <v>0</v>
      </c>
      <c r="AM1616" s="19">
        <v>0</v>
      </c>
      <c r="AN1616" s="19">
        <v>0</v>
      </c>
      <c r="AO1616" s="19">
        <v>0</v>
      </c>
      <c r="AP1616" s="19">
        <v>0</v>
      </c>
    </row>
    <row r="1617" spans="1:42" hidden="1">
      <c r="A1617" s="15" t="s">
        <v>1365</v>
      </c>
      <c r="B1617" s="16" t="s">
        <v>1340</v>
      </c>
      <c r="C1617" s="17" t="s">
        <v>212</v>
      </c>
      <c r="D1617" s="17" t="s">
        <v>224</v>
      </c>
      <c r="E1617" s="17" t="s">
        <v>1556</v>
      </c>
      <c r="F1617" s="18" t="s">
        <v>1560</v>
      </c>
      <c r="G1617" s="19">
        <v>0</v>
      </c>
      <c r="H1617" s="19">
        <v>0</v>
      </c>
      <c r="I1617" s="19">
        <v>0</v>
      </c>
      <c r="J1617" s="19">
        <v>0</v>
      </c>
      <c r="K1617" s="19">
        <v>0</v>
      </c>
      <c r="L1617" s="19">
        <v>0</v>
      </c>
      <c r="M1617" s="19">
        <v>0</v>
      </c>
      <c r="N1617" s="19">
        <v>0</v>
      </c>
      <c r="O1617" s="19">
        <v>0</v>
      </c>
      <c r="P1617" s="19">
        <v>0</v>
      </c>
      <c r="Q1617" s="19">
        <v>0</v>
      </c>
      <c r="R1617" s="19">
        <v>0</v>
      </c>
      <c r="S1617" s="19">
        <v>0</v>
      </c>
      <c r="T1617" s="19">
        <v>0</v>
      </c>
      <c r="U1617" s="19">
        <v>0</v>
      </c>
      <c r="V1617" s="19">
        <v>0</v>
      </c>
      <c r="W1617" s="19">
        <v>0</v>
      </c>
      <c r="X1617" s="19">
        <v>0</v>
      </c>
      <c r="Y1617" s="19">
        <v>0</v>
      </c>
      <c r="Z1617" s="19">
        <v>0</v>
      </c>
      <c r="AA1617" s="19">
        <v>0</v>
      </c>
      <c r="AB1617" s="19">
        <v>0</v>
      </c>
      <c r="AC1617" s="19">
        <v>0</v>
      </c>
      <c r="AD1617" s="19">
        <v>0</v>
      </c>
      <c r="AE1617" s="19">
        <v>0</v>
      </c>
      <c r="AF1617" s="19">
        <v>0</v>
      </c>
      <c r="AG1617" s="19">
        <v>0</v>
      </c>
      <c r="AH1617" s="19">
        <v>0</v>
      </c>
      <c r="AI1617" s="19">
        <v>0</v>
      </c>
      <c r="AJ1617" s="19">
        <v>0</v>
      </c>
      <c r="AK1617" s="19">
        <v>0</v>
      </c>
      <c r="AL1617" s="19">
        <v>0</v>
      </c>
      <c r="AM1617" s="19">
        <v>0</v>
      </c>
      <c r="AN1617" s="19">
        <v>0</v>
      </c>
      <c r="AO1617" s="19">
        <v>0</v>
      </c>
      <c r="AP1617" s="19">
        <v>0</v>
      </c>
    </row>
    <row r="1618" spans="1:42" hidden="1">
      <c r="A1618" s="15" t="s">
        <v>1365</v>
      </c>
      <c r="B1618" s="16" t="s">
        <v>1340</v>
      </c>
      <c r="C1618" s="17" t="s">
        <v>212</v>
      </c>
      <c r="D1618" s="17" t="s">
        <v>224</v>
      </c>
      <c r="E1618" s="17" t="s">
        <v>1374</v>
      </c>
      <c r="F1618" s="18" t="s">
        <v>1561</v>
      </c>
      <c r="G1618" s="19">
        <v>0</v>
      </c>
      <c r="H1618" s="19">
        <v>0</v>
      </c>
      <c r="I1618" s="19">
        <v>0</v>
      </c>
      <c r="J1618" s="19">
        <v>0</v>
      </c>
      <c r="K1618" s="19">
        <v>0</v>
      </c>
      <c r="L1618" s="19">
        <v>0</v>
      </c>
      <c r="M1618" s="19">
        <v>0</v>
      </c>
      <c r="N1618" s="19">
        <v>0</v>
      </c>
      <c r="O1618" s="19">
        <v>0</v>
      </c>
      <c r="P1618" s="19">
        <v>0</v>
      </c>
      <c r="Q1618" s="19">
        <v>0</v>
      </c>
      <c r="R1618" s="19">
        <v>0</v>
      </c>
      <c r="S1618" s="19">
        <v>0</v>
      </c>
      <c r="T1618" s="19">
        <v>0</v>
      </c>
      <c r="U1618" s="19">
        <v>0</v>
      </c>
      <c r="V1618" s="19">
        <v>0</v>
      </c>
      <c r="W1618" s="19">
        <v>0</v>
      </c>
      <c r="X1618" s="19">
        <v>0</v>
      </c>
      <c r="Y1618" s="19">
        <v>0</v>
      </c>
      <c r="Z1618" s="19">
        <v>0</v>
      </c>
      <c r="AA1618" s="19">
        <v>0</v>
      </c>
      <c r="AB1618" s="19">
        <v>0</v>
      </c>
      <c r="AC1618" s="19">
        <v>0</v>
      </c>
      <c r="AD1618" s="19">
        <v>0</v>
      </c>
      <c r="AE1618" s="19">
        <v>0</v>
      </c>
      <c r="AF1618" s="19">
        <v>0</v>
      </c>
      <c r="AG1618" s="19">
        <v>0</v>
      </c>
      <c r="AH1618" s="19">
        <v>0</v>
      </c>
      <c r="AI1618" s="19">
        <v>0</v>
      </c>
      <c r="AJ1618" s="19">
        <v>0</v>
      </c>
      <c r="AK1618" s="19">
        <v>0</v>
      </c>
      <c r="AL1618" s="19">
        <v>0</v>
      </c>
      <c r="AM1618" s="19">
        <v>0</v>
      </c>
      <c r="AN1618" s="19">
        <v>0</v>
      </c>
      <c r="AO1618" s="19">
        <v>0</v>
      </c>
      <c r="AP1618" s="19">
        <v>0</v>
      </c>
    </row>
    <row r="1619" spans="1:42" hidden="1">
      <c r="A1619" s="15" t="s">
        <v>1365</v>
      </c>
      <c r="B1619" s="16" t="s">
        <v>1340</v>
      </c>
      <c r="C1619" s="17" t="s">
        <v>212</v>
      </c>
      <c r="D1619" s="17" t="s">
        <v>224</v>
      </c>
      <c r="E1619" s="17" t="s">
        <v>1374</v>
      </c>
      <c r="F1619" s="18" t="s">
        <v>1375</v>
      </c>
      <c r="G1619" s="19">
        <v>0</v>
      </c>
      <c r="H1619" s="19">
        <v>0</v>
      </c>
      <c r="I1619" s="19">
        <v>0</v>
      </c>
      <c r="J1619" s="19">
        <v>0</v>
      </c>
      <c r="K1619" s="19">
        <v>0</v>
      </c>
      <c r="L1619" s="19">
        <v>0</v>
      </c>
      <c r="M1619" s="19">
        <v>0</v>
      </c>
      <c r="N1619" s="19">
        <v>0</v>
      </c>
      <c r="O1619" s="19">
        <v>0</v>
      </c>
      <c r="P1619" s="19">
        <v>0</v>
      </c>
      <c r="Q1619" s="19">
        <v>0</v>
      </c>
      <c r="R1619" s="19">
        <v>0</v>
      </c>
      <c r="S1619" s="19">
        <v>0</v>
      </c>
      <c r="T1619" s="19">
        <v>0</v>
      </c>
      <c r="U1619" s="19">
        <v>0</v>
      </c>
      <c r="V1619" s="19">
        <v>0</v>
      </c>
      <c r="W1619" s="19">
        <v>0</v>
      </c>
      <c r="X1619" s="19">
        <v>0</v>
      </c>
      <c r="Y1619" s="19">
        <v>0</v>
      </c>
      <c r="Z1619" s="19">
        <v>0</v>
      </c>
      <c r="AA1619" s="19">
        <v>0</v>
      </c>
      <c r="AB1619" s="19">
        <v>0</v>
      </c>
      <c r="AC1619" s="19">
        <v>0</v>
      </c>
      <c r="AD1619" s="19">
        <v>0</v>
      </c>
      <c r="AE1619" s="19">
        <v>0</v>
      </c>
      <c r="AF1619" s="19">
        <v>0</v>
      </c>
      <c r="AG1619" s="19">
        <v>0</v>
      </c>
      <c r="AH1619" s="19">
        <v>0</v>
      </c>
      <c r="AI1619" s="19">
        <v>0</v>
      </c>
      <c r="AJ1619" s="19">
        <v>0</v>
      </c>
      <c r="AK1619" s="19">
        <v>0</v>
      </c>
      <c r="AL1619" s="19">
        <v>0</v>
      </c>
      <c r="AM1619" s="19">
        <v>0</v>
      </c>
      <c r="AN1619" s="19">
        <v>0</v>
      </c>
      <c r="AO1619" s="19">
        <v>0</v>
      </c>
      <c r="AP1619" s="19">
        <v>0</v>
      </c>
    </row>
    <row r="1620" spans="1:42" hidden="1">
      <c r="A1620" s="15" t="s">
        <v>1365</v>
      </c>
      <c r="B1620" s="16" t="s">
        <v>1340</v>
      </c>
      <c r="C1620" s="17" t="s">
        <v>212</v>
      </c>
      <c r="D1620" s="17" t="s">
        <v>224</v>
      </c>
      <c r="E1620" s="17" t="s">
        <v>1374</v>
      </c>
      <c r="F1620" s="18" t="s">
        <v>1376</v>
      </c>
      <c r="G1620" s="19">
        <v>0</v>
      </c>
      <c r="H1620" s="19">
        <v>0</v>
      </c>
      <c r="I1620" s="19">
        <v>0</v>
      </c>
      <c r="J1620" s="19">
        <v>0</v>
      </c>
      <c r="K1620" s="19">
        <v>0</v>
      </c>
      <c r="L1620" s="19">
        <v>0</v>
      </c>
      <c r="M1620" s="19">
        <v>0</v>
      </c>
      <c r="N1620" s="19">
        <v>0</v>
      </c>
      <c r="O1620" s="19">
        <v>0</v>
      </c>
      <c r="P1620" s="19">
        <v>0</v>
      </c>
      <c r="Q1620" s="19">
        <v>0</v>
      </c>
      <c r="R1620" s="19">
        <v>0</v>
      </c>
      <c r="S1620" s="19">
        <v>0</v>
      </c>
      <c r="T1620" s="19">
        <v>0</v>
      </c>
      <c r="U1620" s="19">
        <v>0</v>
      </c>
      <c r="V1620" s="19">
        <v>0</v>
      </c>
      <c r="W1620" s="19">
        <v>0</v>
      </c>
      <c r="X1620" s="19">
        <v>0</v>
      </c>
      <c r="Y1620" s="19">
        <v>0</v>
      </c>
      <c r="Z1620" s="19">
        <v>0</v>
      </c>
      <c r="AA1620" s="19">
        <v>0</v>
      </c>
      <c r="AB1620" s="19">
        <v>0</v>
      </c>
      <c r="AC1620" s="19">
        <v>0</v>
      </c>
      <c r="AD1620" s="19">
        <v>0</v>
      </c>
      <c r="AE1620" s="19">
        <v>0</v>
      </c>
      <c r="AF1620" s="19">
        <v>0</v>
      </c>
      <c r="AG1620" s="19">
        <v>0</v>
      </c>
      <c r="AH1620" s="19">
        <v>0</v>
      </c>
      <c r="AI1620" s="19">
        <v>0</v>
      </c>
      <c r="AJ1620" s="19">
        <v>0</v>
      </c>
      <c r="AK1620" s="19">
        <v>0</v>
      </c>
      <c r="AL1620" s="19">
        <v>0</v>
      </c>
      <c r="AM1620" s="19">
        <v>0</v>
      </c>
      <c r="AN1620" s="19">
        <v>0</v>
      </c>
      <c r="AO1620" s="19">
        <v>0</v>
      </c>
      <c r="AP1620" s="19">
        <v>0</v>
      </c>
    </row>
    <row r="1621" spans="1:42" hidden="1">
      <c r="A1621" s="15" t="s">
        <v>1365</v>
      </c>
      <c r="B1621" s="16" t="s">
        <v>1340</v>
      </c>
      <c r="C1621" s="17" t="s">
        <v>212</v>
      </c>
      <c r="D1621" s="17" t="s">
        <v>224</v>
      </c>
      <c r="E1621" s="17" t="s">
        <v>1374</v>
      </c>
      <c r="F1621" s="18" t="s">
        <v>1562</v>
      </c>
      <c r="G1621" s="19">
        <v>0</v>
      </c>
      <c r="H1621" s="19">
        <v>0</v>
      </c>
      <c r="I1621" s="19">
        <v>0</v>
      </c>
      <c r="J1621" s="19">
        <v>0</v>
      </c>
      <c r="K1621" s="19">
        <v>0</v>
      </c>
      <c r="L1621" s="19">
        <v>0</v>
      </c>
      <c r="M1621" s="19">
        <v>0</v>
      </c>
      <c r="N1621" s="19">
        <v>0</v>
      </c>
      <c r="O1621" s="19">
        <v>0</v>
      </c>
      <c r="P1621" s="19">
        <v>0</v>
      </c>
      <c r="Q1621" s="19">
        <v>0</v>
      </c>
      <c r="R1621" s="19">
        <v>0</v>
      </c>
      <c r="S1621" s="19">
        <v>0</v>
      </c>
      <c r="T1621" s="19">
        <v>0</v>
      </c>
      <c r="U1621" s="19">
        <v>0</v>
      </c>
      <c r="V1621" s="19">
        <v>0</v>
      </c>
      <c r="W1621" s="19">
        <v>0</v>
      </c>
      <c r="X1621" s="19">
        <v>0</v>
      </c>
      <c r="Y1621" s="19">
        <v>0</v>
      </c>
      <c r="Z1621" s="19">
        <v>0</v>
      </c>
      <c r="AA1621" s="19">
        <v>0</v>
      </c>
      <c r="AB1621" s="19">
        <v>0</v>
      </c>
      <c r="AC1621" s="19">
        <v>0</v>
      </c>
      <c r="AD1621" s="19">
        <v>0</v>
      </c>
      <c r="AE1621" s="19">
        <v>0</v>
      </c>
      <c r="AF1621" s="19">
        <v>0</v>
      </c>
      <c r="AG1621" s="19">
        <v>0</v>
      </c>
      <c r="AH1621" s="19">
        <v>0</v>
      </c>
      <c r="AI1621" s="19">
        <v>0</v>
      </c>
      <c r="AJ1621" s="19">
        <v>0</v>
      </c>
      <c r="AK1621" s="19">
        <v>0</v>
      </c>
      <c r="AL1621" s="19">
        <v>0</v>
      </c>
      <c r="AM1621" s="19">
        <v>0</v>
      </c>
      <c r="AN1621" s="19">
        <v>0</v>
      </c>
      <c r="AO1621" s="19">
        <v>0</v>
      </c>
      <c r="AP1621" s="19">
        <v>0</v>
      </c>
    </row>
    <row r="1622" spans="1:42" hidden="1">
      <c r="A1622" s="15" t="s">
        <v>1365</v>
      </c>
      <c r="B1622" s="16" t="s">
        <v>1340</v>
      </c>
      <c r="C1622" s="17" t="s">
        <v>212</v>
      </c>
      <c r="D1622" s="17" t="s">
        <v>224</v>
      </c>
      <c r="E1622" s="17" t="s">
        <v>1374</v>
      </c>
      <c r="F1622" s="18" t="s">
        <v>1379</v>
      </c>
      <c r="G1622" s="19">
        <v>0</v>
      </c>
      <c r="H1622" s="19">
        <v>0</v>
      </c>
      <c r="I1622" s="19">
        <v>0</v>
      </c>
      <c r="J1622" s="19">
        <v>0</v>
      </c>
      <c r="K1622" s="19">
        <v>0</v>
      </c>
      <c r="L1622" s="19">
        <v>0</v>
      </c>
      <c r="M1622" s="19">
        <v>0</v>
      </c>
      <c r="N1622" s="19">
        <v>0</v>
      </c>
      <c r="O1622" s="19">
        <v>0</v>
      </c>
      <c r="P1622" s="19">
        <v>0</v>
      </c>
      <c r="Q1622" s="19">
        <v>0</v>
      </c>
      <c r="R1622" s="19">
        <v>0</v>
      </c>
      <c r="S1622" s="19">
        <v>0</v>
      </c>
      <c r="T1622" s="19">
        <v>0</v>
      </c>
      <c r="U1622" s="19">
        <v>0</v>
      </c>
      <c r="V1622" s="19">
        <v>0</v>
      </c>
      <c r="W1622" s="19">
        <v>0</v>
      </c>
      <c r="X1622" s="19">
        <v>0</v>
      </c>
      <c r="Y1622" s="19">
        <v>0</v>
      </c>
      <c r="Z1622" s="19">
        <v>0</v>
      </c>
      <c r="AA1622" s="19">
        <v>0</v>
      </c>
      <c r="AB1622" s="19">
        <v>0</v>
      </c>
      <c r="AC1622" s="19">
        <v>0</v>
      </c>
      <c r="AD1622" s="19">
        <v>0</v>
      </c>
      <c r="AE1622" s="19">
        <v>0</v>
      </c>
      <c r="AF1622" s="19">
        <v>0</v>
      </c>
      <c r="AG1622" s="19">
        <v>0</v>
      </c>
      <c r="AH1622" s="19">
        <v>0</v>
      </c>
      <c r="AI1622" s="19">
        <v>0</v>
      </c>
      <c r="AJ1622" s="19">
        <v>0</v>
      </c>
      <c r="AK1622" s="19">
        <v>0</v>
      </c>
      <c r="AL1622" s="19">
        <v>0</v>
      </c>
      <c r="AM1622" s="19">
        <v>0</v>
      </c>
      <c r="AN1622" s="19">
        <v>0</v>
      </c>
      <c r="AO1622" s="19">
        <v>0</v>
      </c>
      <c r="AP1622" s="19">
        <v>0</v>
      </c>
    </row>
    <row r="1623" spans="1:42" hidden="1">
      <c r="A1623" s="15" t="s">
        <v>1365</v>
      </c>
      <c r="B1623" s="16" t="s">
        <v>1340</v>
      </c>
      <c r="C1623" s="17" t="s">
        <v>212</v>
      </c>
      <c r="D1623" s="17" t="s">
        <v>224</v>
      </c>
      <c r="E1623" s="17" t="s">
        <v>1374</v>
      </c>
      <c r="F1623" s="18" t="s">
        <v>1380</v>
      </c>
      <c r="G1623" s="19">
        <v>0</v>
      </c>
      <c r="H1623" s="19">
        <v>0</v>
      </c>
      <c r="I1623" s="19">
        <v>0</v>
      </c>
      <c r="J1623" s="19">
        <v>0</v>
      </c>
      <c r="K1623" s="19">
        <v>0</v>
      </c>
      <c r="L1623" s="19">
        <v>0</v>
      </c>
      <c r="M1623" s="19">
        <v>0</v>
      </c>
      <c r="N1623" s="19">
        <v>0</v>
      </c>
      <c r="O1623" s="19">
        <v>0</v>
      </c>
      <c r="P1623" s="19">
        <v>0</v>
      </c>
      <c r="Q1623" s="19">
        <v>0</v>
      </c>
      <c r="R1623" s="19">
        <v>0</v>
      </c>
      <c r="S1623" s="19">
        <v>0</v>
      </c>
      <c r="T1623" s="19">
        <v>0</v>
      </c>
      <c r="U1623" s="19">
        <v>0</v>
      </c>
      <c r="V1623" s="19">
        <v>0</v>
      </c>
      <c r="W1623" s="19">
        <v>0</v>
      </c>
      <c r="X1623" s="19">
        <v>0</v>
      </c>
      <c r="Y1623" s="19">
        <v>0</v>
      </c>
      <c r="Z1623" s="19">
        <v>0</v>
      </c>
      <c r="AA1623" s="19">
        <v>0</v>
      </c>
      <c r="AB1623" s="19">
        <v>0</v>
      </c>
      <c r="AC1623" s="19">
        <v>0</v>
      </c>
      <c r="AD1623" s="19">
        <v>0</v>
      </c>
      <c r="AE1623" s="19">
        <v>0</v>
      </c>
      <c r="AF1623" s="19">
        <v>0</v>
      </c>
      <c r="AG1623" s="19">
        <v>0</v>
      </c>
      <c r="AH1623" s="19">
        <v>0</v>
      </c>
      <c r="AI1623" s="19">
        <v>0</v>
      </c>
      <c r="AJ1623" s="19">
        <v>0</v>
      </c>
      <c r="AK1623" s="19">
        <v>0</v>
      </c>
      <c r="AL1623" s="19">
        <v>0</v>
      </c>
      <c r="AM1623" s="19">
        <v>0</v>
      </c>
      <c r="AN1623" s="19">
        <v>0</v>
      </c>
      <c r="AO1623" s="19">
        <v>0</v>
      </c>
      <c r="AP1623" s="19">
        <v>0</v>
      </c>
    </row>
    <row r="1624" spans="1:42" hidden="1">
      <c r="A1624" s="15" t="s">
        <v>1365</v>
      </c>
      <c r="B1624" s="16" t="s">
        <v>1340</v>
      </c>
      <c r="C1624" s="17" t="s">
        <v>212</v>
      </c>
      <c r="D1624" s="17" t="s">
        <v>224</v>
      </c>
      <c r="E1624" s="17" t="s">
        <v>1374</v>
      </c>
      <c r="F1624" s="18" t="s">
        <v>1563</v>
      </c>
      <c r="G1624" s="19">
        <v>0</v>
      </c>
      <c r="H1624" s="19">
        <v>0</v>
      </c>
      <c r="I1624" s="19">
        <v>0</v>
      </c>
      <c r="J1624" s="19">
        <v>0</v>
      </c>
      <c r="K1624" s="19">
        <v>0</v>
      </c>
      <c r="L1624" s="19">
        <v>0</v>
      </c>
      <c r="M1624" s="19">
        <v>0</v>
      </c>
      <c r="N1624" s="19">
        <v>0</v>
      </c>
      <c r="O1624" s="19">
        <v>0</v>
      </c>
      <c r="P1624" s="19">
        <v>0</v>
      </c>
      <c r="Q1624" s="19">
        <v>0</v>
      </c>
      <c r="R1624" s="19">
        <v>0</v>
      </c>
      <c r="S1624" s="19">
        <v>0</v>
      </c>
      <c r="T1624" s="19">
        <v>0</v>
      </c>
      <c r="U1624" s="19">
        <v>0</v>
      </c>
      <c r="V1624" s="19">
        <v>0</v>
      </c>
      <c r="W1624" s="19">
        <v>0</v>
      </c>
      <c r="X1624" s="19">
        <v>0</v>
      </c>
      <c r="Y1624" s="19">
        <v>0</v>
      </c>
      <c r="Z1624" s="19">
        <v>0</v>
      </c>
      <c r="AA1624" s="19">
        <v>0</v>
      </c>
      <c r="AB1624" s="19">
        <v>0</v>
      </c>
      <c r="AC1624" s="19">
        <v>0</v>
      </c>
      <c r="AD1624" s="19">
        <v>0</v>
      </c>
      <c r="AE1624" s="19">
        <v>0</v>
      </c>
      <c r="AF1624" s="19">
        <v>0</v>
      </c>
      <c r="AG1624" s="19">
        <v>0</v>
      </c>
      <c r="AH1624" s="19">
        <v>0</v>
      </c>
      <c r="AI1624" s="19">
        <v>0</v>
      </c>
      <c r="AJ1624" s="19">
        <v>0</v>
      </c>
      <c r="AK1624" s="19">
        <v>0</v>
      </c>
      <c r="AL1624" s="19">
        <v>0</v>
      </c>
      <c r="AM1624" s="19">
        <v>0</v>
      </c>
      <c r="AN1624" s="19">
        <v>0</v>
      </c>
      <c r="AO1624" s="19">
        <v>0</v>
      </c>
      <c r="AP1624" s="19">
        <v>0</v>
      </c>
    </row>
    <row r="1625" spans="1:42" hidden="1">
      <c r="A1625" s="15" t="s">
        <v>1365</v>
      </c>
      <c r="B1625" s="16" t="s">
        <v>1340</v>
      </c>
      <c r="C1625" s="17" t="s">
        <v>212</v>
      </c>
      <c r="D1625" s="17" t="s">
        <v>224</v>
      </c>
      <c r="E1625" s="17" t="s">
        <v>1374</v>
      </c>
      <c r="F1625" s="18" t="s">
        <v>1564</v>
      </c>
      <c r="G1625" s="19">
        <v>0</v>
      </c>
      <c r="H1625" s="19">
        <v>0</v>
      </c>
      <c r="I1625" s="19">
        <v>0</v>
      </c>
      <c r="J1625" s="19">
        <v>0</v>
      </c>
      <c r="K1625" s="19">
        <v>0</v>
      </c>
      <c r="L1625" s="19">
        <v>0</v>
      </c>
      <c r="M1625" s="19">
        <v>0</v>
      </c>
      <c r="N1625" s="19">
        <v>0</v>
      </c>
      <c r="O1625" s="19">
        <v>0</v>
      </c>
      <c r="P1625" s="19">
        <v>0</v>
      </c>
      <c r="Q1625" s="19">
        <v>0</v>
      </c>
      <c r="R1625" s="19">
        <v>0</v>
      </c>
      <c r="S1625" s="19">
        <v>0</v>
      </c>
      <c r="T1625" s="19">
        <v>0</v>
      </c>
      <c r="U1625" s="19">
        <v>0</v>
      </c>
      <c r="V1625" s="19">
        <v>0</v>
      </c>
      <c r="W1625" s="19">
        <v>0</v>
      </c>
      <c r="X1625" s="19">
        <v>0</v>
      </c>
      <c r="Y1625" s="19">
        <v>0</v>
      </c>
      <c r="Z1625" s="19">
        <v>0</v>
      </c>
      <c r="AA1625" s="19">
        <v>0</v>
      </c>
      <c r="AB1625" s="19">
        <v>0</v>
      </c>
      <c r="AC1625" s="19">
        <v>0</v>
      </c>
      <c r="AD1625" s="19">
        <v>0</v>
      </c>
      <c r="AE1625" s="19">
        <v>0</v>
      </c>
      <c r="AF1625" s="19">
        <v>0</v>
      </c>
      <c r="AG1625" s="19">
        <v>0</v>
      </c>
      <c r="AH1625" s="19">
        <v>0</v>
      </c>
      <c r="AI1625" s="19">
        <v>0</v>
      </c>
      <c r="AJ1625" s="19">
        <v>0</v>
      </c>
      <c r="AK1625" s="19">
        <v>0</v>
      </c>
      <c r="AL1625" s="19">
        <v>0</v>
      </c>
      <c r="AM1625" s="19">
        <v>0</v>
      </c>
      <c r="AN1625" s="19">
        <v>0</v>
      </c>
      <c r="AO1625" s="19">
        <v>0</v>
      </c>
      <c r="AP1625" s="19">
        <v>0</v>
      </c>
    </row>
    <row r="1626" spans="1:42" hidden="1">
      <c r="A1626" s="15" t="s">
        <v>1365</v>
      </c>
      <c r="B1626" s="16" t="s">
        <v>1340</v>
      </c>
      <c r="C1626" s="17" t="s">
        <v>212</v>
      </c>
      <c r="D1626" s="17" t="s">
        <v>224</v>
      </c>
      <c r="E1626" s="17" t="s">
        <v>1565</v>
      </c>
      <c r="F1626" s="18" t="s">
        <v>1566</v>
      </c>
      <c r="G1626" s="19">
        <v>0</v>
      </c>
      <c r="H1626" s="19">
        <v>0</v>
      </c>
      <c r="I1626" s="19">
        <v>0</v>
      </c>
      <c r="J1626" s="19">
        <v>0</v>
      </c>
      <c r="K1626" s="19">
        <v>0</v>
      </c>
      <c r="L1626" s="19">
        <v>0</v>
      </c>
      <c r="M1626" s="19">
        <v>0</v>
      </c>
      <c r="N1626" s="19">
        <v>0</v>
      </c>
      <c r="O1626" s="19">
        <v>0</v>
      </c>
      <c r="P1626" s="19">
        <v>0</v>
      </c>
      <c r="Q1626" s="19">
        <v>0</v>
      </c>
      <c r="R1626" s="19">
        <v>0</v>
      </c>
      <c r="S1626" s="19">
        <v>0</v>
      </c>
      <c r="T1626" s="19">
        <v>0</v>
      </c>
      <c r="U1626" s="19">
        <v>0</v>
      </c>
      <c r="V1626" s="19">
        <v>0</v>
      </c>
      <c r="W1626" s="19">
        <v>0</v>
      </c>
      <c r="X1626" s="19">
        <v>0</v>
      </c>
      <c r="Y1626" s="19">
        <v>0</v>
      </c>
      <c r="Z1626" s="19">
        <v>0</v>
      </c>
      <c r="AA1626" s="19">
        <v>0</v>
      </c>
      <c r="AB1626" s="19">
        <v>0</v>
      </c>
      <c r="AC1626" s="19">
        <v>0</v>
      </c>
      <c r="AD1626" s="19">
        <v>0</v>
      </c>
      <c r="AE1626" s="19">
        <v>0</v>
      </c>
      <c r="AF1626" s="19">
        <v>0</v>
      </c>
      <c r="AG1626" s="19">
        <v>0</v>
      </c>
      <c r="AH1626" s="19">
        <v>0</v>
      </c>
      <c r="AI1626" s="19">
        <v>0</v>
      </c>
      <c r="AJ1626" s="19">
        <v>0</v>
      </c>
      <c r="AK1626" s="19">
        <v>0</v>
      </c>
      <c r="AL1626" s="19">
        <v>0</v>
      </c>
      <c r="AM1626" s="19">
        <v>0</v>
      </c>
      <c r="AN1626" s="19">
        <v>0</v>
      </c>
      <c r="AO1626" s="19">
        <v>0</v>
      </c>
      <c r="AP1626" s="19">
        <v>0</v>
      </c>
    </row>
    <row r="1627" spans="1:42" hidden="1">
      <c r="A1627" s="15" t="s">
        <v>1365</v>
      </c>
      <c r="B1627" s="16" t="s">
        <v>1340</v>
      </c>
      <c r="C1627" s="17" t="s">
        <v>212</v>
      </c>
      <c r="D1627" s="17" t="s">
        <v>224</v>
      </c>
      <c r="E1627" s="17" t="s">
        <v>1565</v>
      </c>
      <c r="F1627" s="18" t="s">
        <v>1567</v>
      </c>
      <c r="G1627" s="19">
        <v>0</v>
      </c>
      <c r="H1627" s="19">
        <v>0</v>
      </c>
      <c r="I1627" s="19">
        <v>0</v>
      </c>
      <c r="J1627" s="19">
        <v>0</v>
      </c>
      <c r="K1627" s="19">
        <v>0</v>
      </c>
      <c r="L1627" s="19">
        <v>0</v>
      </c>
      <c r="M1627" s="19">
        <v>0</v>
      </c>
      <c r="N1627" s="19">
        <v>0</v>
      </c>
      <c r="O1627" s="19">
        <v>0</v>
      </c>
      <c r="P1627" s="19">
        <v>0</v>
      </c>
      <c r="Q1627" s="19">
        <v>0</v>
      </c>
      <c r="R1627" s="19">
        <v>0</v>
      </c>
      <c r="S1627" s="19">
        <v>0</v>
      </c>
      <c r="T1627" s="19">
        <v>0</v>
      </c>
      <c r="U1627" s="19">
        <v>0</v>
      </c>
      <c r="V1627" s="19">
        <v>0</v>
      </c>
      <c r="W1627" s="19">
        <v>0</v>
      </c>
      <c r="X1627" s="19">
        <v>0</v>
      </c>
      <c r="Y1627" s="19">
        <v>0</v>
      </c>
      <c r="Z1627" s="19">
        <v>0</v>
      </c>
      <c r="AA1627" s="19">
        <v>0</v>
      </c>
      <c r="AB1627" s="19">
        <v>0</v>
      </c>
      <c r="AC1627" s="19">
        <v>0</v>
      </c>
      <c r="AD1627" s="19">
        <v>0</v>
      </c>
      <c r="AE1627" s="19">
        <v>0</v>
      </c>
      <c r="AF1627" s="19">
        <v>0</v>
      </c>
      <c r="AG1627" s="19">
        <v>0</v>
      </c>
      <c r="AH1627" s="19">
        <v>0</v>
      </c>
      <c r="AI1627" s="19">
        <v>0</v>
      </c>
      <c r="AJ1627" s="19">
        <v>0</v>
      </c>
      <c r="AK1627" s="19">
        <v>0</v>
      </c>
      <c r="AL1627" s="19">
        <v>0</v>
      </c>
      <c r="AM1627" s="19">
        <v>0</v>
      </c>
      <c r="AN1627" s="19">
        <v>0</v>
      </c>
      <c r="AO1627" s="19">
        <v>0</v>
      </c>
      <c r="AP1627" s="19">
        <v>0</v>
      </c>
    </row>
    <row r="1628" spans="1:42" hidden="1">
      <c r="A1628" s="15" t="s">
        <v>1365</v>
      </c>
      <c r="B1628" s="16" t="s">
        <v>1340</v>
      </c>
      <c r="C1628" s="17" t="s">
        <v>212</v>
      </c>
      <c r="D1628" s="17" t="s">
        <v>224</v>
      </c>
      <c r="E1628" s="17" t="s">
        <v>1565</v>
      </c>
      <c r="F1628" s="18" t="s">
        <v>1568</v>
      </c>
      <c r="G1628" s="19">
        <v>0</v>
      </c>
      <c r="H1628" s="19">
        <v>0</v>
      </c>
      <c r="I1628" s="19">
        <v>0</v>
      </c>
      <c r="J1628" s="19">
        <v>0</v>
      </c>
      <c r="K1628" s="19">
        <v>0</v>
      </c>
      <c r="L1628" s="19">
        <v>0</v>
      </c>
      <c r="M1628" s="19">
        <v>0</v>
      </c>
      <c r="N1628" s="19">
        <v>0</v>
      </c>
      <c r="O1628" s="19">
        <v>0</v>
      </c>
      <c r="P1628" s="19">
        <v>0</v>
      </c>
      <c r="Q1628" s="19">
        <v>0</v>
      </c>
      <c r="R1628" s="19">
        <v>0</v>
      </c>
      <c r="S1628" s="19">
        <v>0</v>
      </c>
      <c r="T1628" s="19">
        <v>0</v>
      </c>
      <c r="U1628" s="19">
        <v>0</v>
      </c>
      <c r="V1628" s="19">
        <v>0</v>
      </c>
      <c r="W1628" s="19">
        <v>0</v>
      </c>
      <c r="X1628" s="19">
        <v>0</v>
      </c>
      <c r="Y1628" s="19">
        <v>0</v>
      </c>
      <c r="Z1628" s="19">
        <v>0</v>
      </c>
      <c r="AA1628" s="19">
        <v>0</v>
      </c>
      <c r="AB1628" s="19">
        <v>0</v>
      </c>
      <c r="AC1628" s="19">
        <v>0</v>
      </c>
      <c r="AD1628" s="19">
        <v>0</v>
      </c>
      <c r="AE1628" s="19">
        <v>0</v>
      </c>
      <c r="AF1628" s="19">
        <v>0</v>
      </c>
      <c r="AG1628" s="19">
        <v>0</v>
      </c>
      <c r="AH1628" s="19">
        <v>0</v>
      </c>
      <c r="AI1628" s="19">
        <v>0</v>
      </c>
      <c r="AJ1628" s="19">
        <v>0</v>
      </c>
      <c r="AK1628" s="19">
        <v>0</v>
      </c>
      <c r="AL1628" s="19">
        <v>0</v>
      </c>
      <c r="AM1628" s="19">
        <v>0</v>
      </c>
      <c r="AN1628" s="19">
        <v>0</v>
      </c>
      <c r="AO1628" s="19">
        <v>0</v>
      </c>
      <c r="AP1628" s="19">
        <v>0</v>
      </c>
    </row>
    <row r="1629" spans="1:42" hidden="1">
      <c r="A1629" s="15" t="s">
        <v>1365</v>
      </c>
      <c r="B1629" s="16" t="s">
        <v>1340</v>
      </c>
      <c r="C1629" s="17" t="s">
        <v>212</v>
      </c>
      <c r="D1629" s="17" t="s">
        <v>224</v>
      </c>
      <c r="E1629" s="17" t="s">
        <v>1565</v>
      </c>
      <c r="F1629" s="18" t="s">
        <v>1569</v>
      </c>
      <c r="G1629" s="19">
        <v>0</v>
      </c>
      <c r="H1629" s="19">
        <v>0</v>
      </c>
      <c r="I1629" s="19">
        <v>0</v>
      </c>
      <c r="J1629" s="19">
        <v>0</v>
      </c>
      <c r="K1629" s="19">
        <v>0</v>
      </c>
      <c r="L1629" s="19">
        <v>0</v>
      </c>
      <c r="M1629" s="19">
        <v>0</v>
      </c>
      <c r="N1629" s="19">
        <v>0</v>
      </c>
      <c r="O1629" s="19">
        <v>0</v>
      </c>
      <c r="P1629" s="19">
        <v>0</v>
      </c>
      <c r="Q1629" s="19">
        <v>0</v>
      </c>
      <c r="R1629" s="19">
        <v>0</v>
      </c>
      <c r="S1629" s="19">
        <v>0</v>
      </c>
      <c r="T1629" s="19">
        <v>0</v>
      </c>
      <c r="U1629" s="19">
        <v>0</v>
      </c>
      <c r="V1629" s="19">
        <v>0</v>
      </c>
      <c r="W1629" s="19">
        <v>0</v>
      </c>
      <c r="X1629" s="19">
        <v>0</v>
      </c>
      <c r="Y1629" s="19">
        <v>0</v>
      </c>
      <c r="Z1629" s="19">
        <v>0</v>
      </c>
      <c r="AA1629" s="19">
        <v>0</v>
      </c>
      <c r="AB1629" s="19">
        <v>0</v>
      </c>
      <c r="AC1629" s="19">
        <v>0</v>
      </c>
      <c r="AD1629" s="19">
        <v>0</v>
      </c>
      <c r="AE1629" s="19">
        <v>0</v>
      </c>
      <c r="AF1629" s="19">
        <v>0</v>
      </c>
      <c r="AG1629" s="19">
        <v>0</v>
      </c>
      <c r="AH1629" s="19">
        <v>0</v>
      </c>
      <c r="AI1629" s="19">
        <v>0</v>
      </c>
      <c r="AJ1629" s="19">
        <v>0</v>
      </c>
      <c r="AK1629" s="19">
        <v>0</v>
      </c>
      <c r="AL1629" s="19">
        <v>0</v>
      </c>
      <c r="AM1629" s="19">
        <v>0</v>
      </c>
      <c r="AN1629" s="19">
        <v>0</v>
      </c>
      <c r="AO1629" s="19">
        <v>0</v>
      </c>
      <c r="AP1629" s="19">
        <v>0</v>
      </c>
    </row>
    <row r="1630" spans="1:42" hidden="1">
      <c r="A1630" s="15" t="s">
        <v>1365</v>
      </c>
      <c r="B1630" s="16" t="s">
        <v>1340</v>
      </c>
      <c r="C1630" s="17" t="s">
        <v>212</v>
      </c>
      <c r="D1630" s="17" t="s">
        <v>224</v>
      </c>
      <c r="E1630" s="17" t="s">
        <v>1565</v>
      </c>
      <c r="F1630" s="18" t="s">
        <v>1570</v>
      </c>
      <c r="G1630" s="19">
        <v>0</v>
      </c>
      <c r="H1630" s="19">
        <v>0</v>
      </c>
      <c r="I1630" s="19">
        <v>0</v>
      </c>
      <c r="J1630" s="19">
        <v>0</v>
      </c>
      <c r="K1630" s="19">
        <v>0</v>
      </c>
      <c r="L1630" s="19">
        <v>0</v>
      </c>
      <c r="M1630" s="19">
        <v>0</v>
      </c>
      <c r="N1630" s="19">
        <v>0</v>
      </c>
      <c r="O1630" s="19">
        <v>0</v>
      </c>
      <c r="P1630" s="19">
        <v>0</v>
      </c>
      <c r="Q1630" s="19">
        <v>0</v>
      </c>
      <c r="R1630" s="19">
        <v>0</v>
      </c>
      <c r="S1630" s="19">
        <v>0</v>
      </c>
      <c r="T1630" s="19">
        <v>0</v>
      </c>
      <c r="U1630" s="19">
        <v>0</v>
      </c>
      <c r="V1630" s="19">
        <v>0</v>
      </c>
      <c r="W1630" s="19">
        <v>0</v>
      </c>
      <c r="X1630" s="19">
        <v>0</v>
      </c>
      <c r="Y1630" s="19">
        <v>0</v>
      </c>
      <c r="Z1630" s="19">
        <v>0</v>
      </c>
      <c r="AA1630" s="19">
        <v>0</v>
      </c>
      <c r="AB1630" s="19">
        <v>0</v>
      </c>
      <c r="AC1630" s="19">
        <v>0</v>
      </c>
      <c r="AD1630" s="19">
        <v>0</v>
      </c>
      <c r="AE1630" s="19">
        <v>0</v>
      </c>
      <c r="AF1630" s="19">
        <v>0</v>
      </c>
      <c r="AG1630" s="19">
        <v>0</v>
      </c>
      <c r="AH1630" s="19">
        <v>0</v>
      </c>
      <c r="AI1630" s="19">
        <v>0</v>
      </c>
      <c r="AJ1630" s="19">
        <v>0</v>
      </c>
      <c r="AK1630" s="19">
        <v>0</v>
      </c>
      <c r="AL1630" s="19">
        <v>0</v>
      </c>
      <c r="AM1630" s="19">
        <v>0</v>
      </c>
      <c r="AN1630" s="19">
        <v>0</v>
      </c>
      <c r="AO1630" s="19">
        <v>0</v>
      </c>
      <c r="AP1630" s="19">
        <v>0</v>
      </c>
    </row>
    <row r="1631" spans="1:42" hidden="1">
      <c r="A1631" s="15" t="s">
        <v>1365</v>
      </c>
      <c r="B1631" s="16" t="s">
        <v>1340</v>
      </c>
      <c r="C1631" s="17" t="s">
        <v>212</v>
      </c>
      <c r="D1631" s="17" t="s">
        <v>224</v>
      </c>
      <c r="E1631" s="17" t="s">
        <v>1565</v>
      </c>
      <c r="F1631" s="18" t="s">
        <v>1571</v>
      </c>
      <c r="G1631" s="19">
        <v>0</v>
      </c>
      <c r="H1631" s="19">
        <v>0</v>
      </c>
      <c r="I1631" s="19">
        <v>0</v>
      </c>
      <c r="J1631" s="19">
        <v>0</v>
      </c>
      <c r="K1631" s="19">
        <v>0</v>
      </c>
      <c r="L1631" s="19">
        <v>0</v>
      </c>
      <c r="M1631" s="19">
        <v>0</v>
      </c>
      <c r="N1631" s="19">
        <v>0</v>
      </c>
      <c r="O1631" s="19">
        <v>0</v>
      </c>
      <c r="P1631" s="19">
        <v>0</v>
      </c>
      <c r="Q1631" s="19">
        <v>0</v>
      </c>
      <c r="R1631" s="19">
        <v>0</v>
      </c>
      <c r="S1631" s="19">
        <v>0</v>
      </c>
      <c r="T1631" s="19">
        <v>0</v>
      </c>
      <c r="U1631" s="19">
        <v>0</v>
      </c>
      <c r="V1631" s="19">
        <v>0</v>
      </c>
      <c r="W1631" s="19">
        <v>0</v>
      </c>
      <c r="X1631" s="19">
        <v>0</v>
      </c>
      <c r="Y1631" s="19">
        <v>0</v>
      </c>
      <c r="Z1631" s="19">
        <v>0</v>
      </c>
      <c r="AA1631" s="19">
        <v>0</v>
      </c>
      <c r="AB1631" s="19">
        <v>0</v>
      </c>
      <c r="AC1631" s="19">
        <v>0</v>
      </c>
      <c r="AD1631" s="19">
        <v>0</v>
      </c>
      <c r="AE1631" s="19">
        <v>0</v>
      </c>
      <c r="AF1631" s="19">
        <v>0</v>
      </c>
      <c r="AG1631" s="19">
        <v>0</v>
      </c>
      <c r="AH1631" s="19">
        <v>0</v>
      </c>
      <c r="AI1631" s="19">
        <v>0</v>
      </c>
      <c r="AJ1631" s="19">
        <v>0</v>
      </c>
      <c r="AK1631" s="19">
        <v>0</v>
      </c>
      <c r="AL1631" s="19">
        <v>0</v>
      </c>
      <c r="AM1631" s="19">
        <v>0</v>
      </c>
      <c r="AN1631" s="19">
        <v>0</v>
      </c>
      <c r="AO1631" s="19">
        <v>0</v>
      </c>
      <c r="AP1631" s="19">
        <v>0</v>
      </c>
    </row>
    <row r="1632" spans="1:42" hidden="1">
      <c r="A1632" s="15" t="s">
        <v>1365</v>
      </c>
      <c r="B1632" s="16" t="s">
        <v>1340</v>
      </c>
      <c r="C1632" s="17" t="s">
        <v>212</v>
      </c>
      <c r="D1632" s="17" t="s">
        <v>224</v>
      </c>
      <c r="E1632" s="17" t="s">
        <v>1565</v>
      </c>
      <c r="F1632" s="18" t="s">
        <v>1572</v>
      </c>
      <c r="G1632" s="19">
        <v>0</v>
      </c>
      <c r="H1632" s="19">
        <v>0</v>
      </c>
      <c r="I1632" s="19">
        <v>0</v>
      </c>
      <c r="J1632" s="19">
        <v>0</v>
      </c>
      <c r="K1632" s="19">
        <v>0</v>
      </c>
      <c r="L1632" s="19">
        <v>0</v>
      </c>
      <c r="M1632" s="19">
        <v>0</v>
      </c>
      <c r="N1632" s="19">
        <v>0</v>
      </c>
      <c r="O1632" s="19">
        <v>0</v>
      </c>
      <c r="P1632" s="19">
        <v>0</v>
      </c>
      <c r="Q1632" s="19">
        <v>0</v>
      </c>
      <c r="R1632" s="19">
        <v>0</v>
      </c>
      <c r="S1632" s="19">
        <v>0</v>
      </c>
      <c r="T1632" s="19">
        <v>0</v>
      </c>
      <c r="U1632" s="19">
        <v>0</v>
      </c>
      <c r="V1632" s="19">
        <v>0</v>
      </c>
      <c r="W1632" s="19">
        <v>0</v>
      </c>
      <c r="X1632" s="19">
        <v>0</v>
      </c>
      <c r="Y1632" s="19">
        <v>0</v>
      </c>
      <c r="Z1632" s="19">
        <v>0</v>
      </c>
      <c r="AA1632" s="19">
        <v>0</v>
      </c>
      <c r="AB1632" s="19">
        <v>0</v>
      </c>
      <c r="AC1632" s="19">
        <v>0</v>
      </c>
      <c r="AD1632" s="19">
        <v>0</v>
      </c>
      <c r="AE1632" s="19">
        <v>0</v>
      </c>
      <c r="AF1632" s="19">
        <v>0</v>
      </c>
      <c r="AG1632" s="19">
        <v>0</v>
      </c>
      <c r="AH1632" s="19">
        <v>0</v>
      </c>
      <c r="AI1632" s="19">
        <v>0</v>
      </c>
      <c r="AJ1632" s="19">
        <v>0</v>
      </c>
      <c r="AK1632" s="19">
        <v>0</v>
      </c>
      <c r="AL1632" s="19">
        <v>0</v>
      </c>
      <c r="AM1632" s="19">
        <v>0</v>
      </c>
      <c r="AN1632" s="19">
        <v>0</v>
      </c>
      <c r="AO1632" s="19">
        <v>0</v>
      </c>
      <c r="AP1632" s="19">
        <v>0</v>
      </c>
    </row>
    <row r="1633" spans="1:42" hidden="1">
      <c r="A1633" s="15" t="s">
        <v>1365</v>
      </c>
      <c r="B1633" s="16" t="s">
        <v>1340</v>
      </c>
      <c r="C1633" s="17" t="s">
        <v>212</v>
      </c>
      <c r="D1633" s="17" t="s">
        <v>224</v>
      </c>
      <c r="E1633" s="17" t="s">
        <v>1565</v>
      </c>
      <c r="F1633" s="18" t="s">
        <v>1573</v>
      </c>
      <c r="G1633" s="19">
        <v>0</v>
      </c>
      <c r="H1633" s="19">
        <v>0</v>
      </c>
      <c r="I1633" s="19">
        <v>0</v>
      </c>
      <c r="J1633" s="19">
        <v>0</v>
      </c>
      <c r="K1633" s="19">
        <v>0</v>
      </c>
      <c r="L1633" s="19">
        <v>0</v>
      </c>
      <c r="M1633" s="19">
        <v>0</v>
      </c>
      <c r="N1633" s="19">
        <v>0</v>
      </c>
      <c r="O1633" s="19">
        <v>0</v>
      </c>
      <c r="P1633" s="19">
        <v>0</v>
      </c>
      <c r="Q1633" s="19">
        <v>0</v>
      </c>
      <c r="R1633" s="19">
        <v>0</v>
      </c>
      <c r="S1633" s="19">
        <v>0</v>
      </c>
      <c r="T1633" s="19">
        <v>0</v>
      </c>
      <c r="U1633" s="19">
        <v>0</v>
      </c>
      <c r="V1633" s="19">
        <v>0</v>
      </c>
      <c r="W1633" s="19">
        <v>0</v>
      </c>
      <c r="X1633" s="19">
        <v>0</v>
      </c>
      <c r="Y1633" s="19">
        <v>0</v>
      </c>
      <c r="Z1633" s="19">
        <v>0</v>
      </c>
      <c r="AA1633" s="19">
        <v>0</v>
      </c>
      <c r="AB1633" s="19">
        <v>0</v>
      </c>
      <c r="AC1633" s="19">
        <v>0</v>
      </c>
      <c r="AD1633" s="19">
        <v>0</v>
      </c>
      <c r="AE1633" s="19">
        <v>0</v>
      </c>
      <c r="AF1633" s="19">
        <v>0</v>
      </c>
      <c r="AG1633" s="19">
        <v>0</v>
      </c>
      <c r="AH1633" s="19">
        <v>0</v>
      </c>
      <c r="AI1633" s="19">
        <v>0</v>
      </c>
      <c r="AJ1633" s="19">
        <v>0</v>
      </c>
      <c r="AK1633" s="19">
        <v>0</v>
      </c>
      <c r="AL1633" s="19">
        <v>0</v>
      </c>
      <c r="AM1633" s="19">
        <v>0</v>
      </c>
      <c r="AN1633" s="19">
        <v>0</v>
      </c>
      <c r="AO1633" s="19">
        <v>0</v>
      </c>
      <c r="AP1633" s="19">
        <v>0</v>
      </c>
    </row>
    <row r="1634" spans="1:42" hidden="1">
      <c r="A1634" s="15" t="s">
        <v>1365</v>
      </c>
      <c r="B1634" s="16" t="s">
        <v>1340</v>
      </c>
      <c r="C1634" s="17" t="s">
        <v>212</v>
      </c>
      <c r="D1634" s="17" t="s">
        <v>224</v>
      </c>
      <c r="E1634" s="17" t="s">
        <v>1565</v>
      </c>
      <c r="F1634" s="18" t="s">
        <v>1574</v>
      </c>
      <c r="G1634" s="19">
        <v>0</v>
      </c>
      <c r="H1634" s="19">
        <v>0</v>
      </c>
      <c r="I1634" s="19">
        <v>0</v>
      </c>
      <c r="J1634" s="19">
        <v>0</v>
      </c>
      <c r="K1634" s="19">
        <v>0</v>
      </c>
      <c r="L1634" s="19">
        <v>0</v>
      </c>
      <c r="M1634" s="19">
        <v>0</v>
      </c>
      <c r="N1634" s="19">
        <v>0</v>
      </c>
      <c r="O1634" s="19">
        <v>0</v>
      </c>
      <c r="P1634" s="19">
        <v>0</v>
      </c>
      <c r="Q1634" s="19">
        <v>0</v>
      </c>
      <c r="R1634" s="19">
        <v>0</v>
      </c>
      <c r="S1634" s="19">
        <v>0</v>
      </c>
      <c r="T1634" s="19">
        <v>0</v>
      </c>
      <c r="U1634" s="19">
        <v>0</v>
      </c>
      <c r="V1634" s="19">
        <v>0</v>
      </c>
      <c r="W1634" s="19">
        <v>0</v>
      </c>
      <c r="X1634" s="19">
        <v>0</v>
      </c>
      <c r="Y1634" s="19">
        <v>0</v>
      </c>
      <c r="Z1634" s="19">
        <v>0</v>
      </c>
      <c r="AA1634" s="19">
        <v>0</v>
      </c>
      <c r="AB1634" s="19">
        <v>0</v>
      </c>
      <c r="AC1634" s="19">
        <v>0</v>
      </c>
      <c r="AD1634" s="19">
        <v>0</v>
      </c>
      <c r="AE1634" s="19">
        <v>0</v>
      </c>
      <c r="AF1634" s="19">
        <v>0</v>
      </c>
      <c r="AG1634" s="19">
        <v>0</v>
      </c>
      <c r="AH1634" s="19">
        <v>0</v>
      </c>
      <c r="AI1634" s="19">
        <v>0</v>
      </c>
      <c r="AJ1634" s="19">
        <v>0</v>
      </c>
      <c r="AK1634" s="19">
        <v>0</v>
      </c>
      <c r="AL1634" s="19">
        <v>0</v>
      </c>
      <c r="AM1634" s="19">
        <v>0</v>
      </c>
      <c r="AN1634" s="19">
        <v>0</v>
      </c>
      <c r="AO1634" s="19">
        <v>0</v>
      </c>
      <c r="AP1634" s="19">
        <v>0</v>
      </c>
    </row>
    <row r="1635" spans="1:42" hidden="1">
      <c r="A1635" s="15" t="s">
        <v>1365</v>
      </c>
      <c r="B1635" s="16" t="s">
        <v>1340</v>
      </c>
      <c r="C1635" s="17" t="s">
        <v>212</v>
      </c>
      <c r="D1635" s="17" t="s">
        <v>224</v>
      </c>
      <c r="E1635" s="17" t="s">
        <v>1565</v>
      </c>
      <c r="F1635" s="18" t="s">
        <v>1575</v>
      </c>
      <c r="G1635" s="19">
        <v>0</v>
      </c>
      <c r="H1635" s="19">
        <v>0</v>
      </c>
      <c r="I1635" s="19">
        <v>0</v>
      </c>
      <c r="J1635" s="19">
        <v>0</v>
      </c>
      <c r="K1635" s="19">
        <v>0</v>
      </c>
      <c r="L1635" s="19">
        <v>0</v>
      </c>
      <c r="M1635" s="19">
        <v>0</v>
      </c>
      <c r="N1635" s="19">
        <v>0</v>
      </c>
      <c r="O1635" s="19">
        <v>0</v>
      </c>
      <c r="P1635" s="19">
        <v>0</v>
      </c>
      <c r="Q1635" s="19">
        <v>0</v>
      </c>
      <c r="R1635" s="19">
        <v>0</v>
      </c>
      <c r="S1635" s="19">
        <v>0</v>
      </c>
      <c r="T1635" s="19">
        <v>0</v>
      </c>
      <c r="U1635" s="19">
        <v>0</v>
      </c>
      <c r="V1635" s="19">
        <v>0</v>
      </c>
      <c r="W1635" s="19">
        <v>0</v>
      </c>
      <c r="X1635" s="19">
        <v>0</v>
      </c>
      <c r="Y1635" s="19">
        <v>0</v>
      </c>
      <c r="Z1635" s="19">
        <v>0</v>
      </c>
      <c r="AA1635" s="19">
        <v>0</v>
      </c>
      <c r="AB1635" s="19">
        <v>0</v>
      </c>
      <c r="AC1635" s="19">
        <v>0</v>
      </c>
      <c r="AD1635" s="19">
        <v>0</v>
      </c>
      <c r="AE1635" s="19">
        <v>0</v>
      </c>
      <c r="AF1635" s="19">
        <v>0</v>
      </c>
      <c r="AG1635" s="19">
        <v>0</v>
      </c>
      <c r="AH1635" s="19">
        <v>0</v>
      </c>
      <c r="AI1635" s="19">
        <v>0</v>
      </c>
      <c r="AJ1635" s="19">
        <v>0</v>
      </c>
      <c r="AK1635" s="19">
        <v>0</v>
      </c>
      <c r="AL1635" s="19">
        <v>0</v>
      </c>
      <c r="AM1635" s="19">
        <v>0</v>
      </c>
      <c r="AN1635" s="19">
        <v>0</v>
      </c>
      <c r="AO1635" s="19">
        <v>0</v>
      </c>
      <c r="AP1635" s="19">
        <v>0</v>
      </c>
    </row>
    <row r="1636" spans="1:42" hidden="1">
      <c r="A1636" s="15" t="s">
        <v>1365</v>
      </c>
      <c r="B1636" s="16" t="s">
        <v>1340</v>
      </c>
      <c r="C1636" s="17" t="s">
        <v>212</v>
      </c>
      <c r="D1636" s="17" t="s">
        <v>224</v>
      </c>
      <c r="E1636" s="17" t="s">
        <v>1565</v>
      </c>
      <c r="F1636" s="18" t="s">
        <v>1576</v>
      </c>
      <c r="G1636" s="19">
        <v>0</v>
      </c>
      <c r="H1636" s="19">
        <v>0</v>
      </c>
      <c r="I1636" s="19">
        <v>0</v>
      </c>
      <c r="J1636" s="19">
        <v>0</v>
      </c>
      <c r="K1636" s="19">
        <v>0</v>
      </c>
      <c r="L1636" s="19">
        <v>0</v>
      </c>
      <c r="M1636" s="19">
        <v>0</v>
      </c>
      <c r="N1636" s="19">
        <v>0</v>
      </c>
      <c r="O1636" s="19">
        <v>0</v>
      </c>
      <c r="P1636" s="19">
        <v>0</v>
      </c>
      <c r="Q1636" s="19">
        <v>0</v>
      </c>
      <c r="R1636" s="19">
        <v>0</v>
      </c>
      <c r="S1636" s="19">
        <v>0</v>
      </c>
      <c r="T1636" s="19">
        <v>0</v>
      </c>
      <c r="U1636" s="19">
        <v>0</v>
      </c>
      <c r="V1636" s="19">
        <v>0</v>
      </c>
      <c r="W1636" s="19">
        <v>0</v>
      </c>
      <c r="X1636" s="19">
        <v>0</v>
      </c>
      <c r="Y1636" s="19">
        <v>0</v>
      </c>
      <c r="Z1636" s="19">
        <v>0</v>
      </c>
      <c r="AA1636" s="19">
        <v>0</v>
      </c>
      <c r="AB1636" s="19">
        <v>0</v>
      </c>
      <c r="AC1636" s="19">
        <v>0</v>
      </c>
      <c r="AD1636" s="19">
        <v>0</v>
      </c>
      <c r="AE1636" s="19">
        <v>0</v>
      </c>
      <c r="AF1636" s="19">
        <v>0</v>
      </c>
      <c r="AG1636" s="19">
        <v>0</v>
      </c>
      <c r="AH1636" s="19">
        <v>0</v>
      </c>
      <c r="AI1636" s="19">
        <v>0</v>
      </c>
      <c r="AJ1636" s="19">
        <v>0</v>
      </c>
      <c r="AK1636" s="19">
        <v>0</v>
      </c>
      <c r="AL1636" s="19">
        <v>0</v>
      </c>
      <c r="AM1636" s="19">
        <v>0</v>
      </c>
      <c r="AN1636" s="19">
        <v>0</v>
      </c>
      <c r="AO1636" s="19">
        <v>0</v>
      </c>
      <c r="AP1636" s="19">
        <v>0</v>
      </c>
    </row>
    <row r="1637" spans="1:42" hidden="1">
      <c r="A1637" s="15" t="s">
        <v>1365</v>
      </c>
      <c r="B1637" s="16" t="s">
        <v>1340</v>
      </c>
      <c r="C1637" s="17" t="s">
        <v>212</v>
      </c>
      <c r="D1637" s="17" t="s">
        <v>224</v>
      </c>
      <c r="E1637" s="17" t="s">
        <v>1565</v>
      </c>
      <c r="F1637" s="18" t="s">
        <v>1577</v>
      </c>
      <c r="G1637" s="19">
        <v>0</v>
      </c>
      <c r="H1637" s="19">
        <v>0</v>
      </c>
      <c r="I1637" s="19">
        <v>0</v>
      </c>
      <c r="J1637" s="19">
        <v>0</v>
      </c>
      <c r="K1637" s="19">
        <v>0</v>
      </c>
      <c r="L1637" s="19">
        <v>0</v>
      </c>
      <c r="M1637" s="19">
        <v>0</v>
      </c>
      <c r="N1637" s="19">
        <v>0</v>
      </c>
      <c r="O1637" s="19">
        <v>0</v>
      </c>
      <c r="P1637" s="19">
        <v>0</v>
      </c>
      <c r="Q1637" s="19">
        <v>0</v>
      </c>
      <c r="R1637" s="19">
        <v>0</v>
      </c>
      <c r="S1637" s="19">
        <v>0</v>
      </c>
      <c r="T1637" s="19">
        <v>0</v>
      </c>
      <c r="U1637" s="19">
        <v>0</v>
      </c>
      <c r="V1637" s="19">
        <v>0</v>
      </c>
      <c r="W1637" s="19">
        <v>0</v>
      </c>
      <c r="X1637" s="19">
        <v>0</v>
      </c>
      <c r="Y1637" s="19">
        <v>0</v>
      </c>
      <c r="Z1637" s="19">
        <v>0</v>
      </c>
      <c r="AA1637" s="19">
        <v>0</v>
      </c>
      <c r="AB1637" s="19">
        <v>0</v>
      </c>
      <c r="AC1637" s="19">
        <v>0</v>
      </c>
      <c r="AD1637" s="19">
        <v>0</v>
      </c>
      <c r="AE1637" s="19">
        <v>0</v>
      </c>
      <c r="AF1637" s="19">
        <v>0</v>
      </c>
      <c r="AG1637" s="19">
        <v>0</v>
      </c>
      <c r="AH1637" s="19">
        <v>0</v>
      </c>
      <c r="AI1637" s="19">
        <v>0</v>
      </c>
      <c r="AJ1637" s="19">
        <v>0</v>
      </c>
      <c r="AK1637" s="19">
        <v>0</v>
      </c>
      <c r="AL1637" s="19">
        <v>0</v>
      </c>
      <c r="AM1637" s="19">
        <v>0</v>
      </c>
      <c r="AN1637" s="19">
        <v>0</v>
      </c>
      <c r="AO1637" s="19">
        <v>0</v>
      </c>
      <c r="AP1637" s="19">
        <v>0</v>
      </c>
    </row>
    <row r="1638" spans="1:42" hidden="1">
      <c r="A1638" s="15" t="s">
        <v>1365</v>
      </c>
      <c r="B1638" s="16" t="s">
        <v>1340</v>
      </c>
      <c r="C1638" s="17" t="s">
        <v>212</v>
      </c>
      <c r="D1638" s="17" t="s">
        <v>224</v>
      </c>
      <c r="E1638" s="17" t="s">
        <v>1565</v>
      </c>
      <c r="F1638" s="18" t="s">
        <v>1578</v>
      </c>
      <c r="G1638" s="19">
        <v>0</v>
      </c>
      <c r="H1638" s="19">
        <v>0</v>
      </c>
      <c r="I1638" s="19">
        <v>0</v>
      </c>
      <c r="J1638" s="19">
        <v>0</v>
      </c>
      <c r="K1638" s="19">
        <v>0</v>
      </c>
      <c r="L1638" s="19">
        <v>0</v>
      </c>
      <c r="M1638" s="19">
        <v>0</v>
      </c>
      <c r="N1638" s="19">
        <v>0</v>
      </c>
      <c r="O1638" s="19">
        <v>0</v>
      </c>
      <c r="P1638" s="19">
        <v>0</v>
      </c>
      <c r="Q1638" s="19">
        <v>0</v>
      </c>
      <c r="R1638" s="19">
        <v>0</v>
      </c>
      <c r="S1638" s="19">
        <v>0</v>
      </c>
      <c r="T1638" s="19">
        <v>0</v>
      </c>
      <c r="U1638" s="19">
        <v>0</v>
      </c>
      <c r="V1638" s="19">
        <v>0</v>
      </c>
      <c r="W1638" s="19">
        <v>0</v>
      </c>
      <c r="X1638" s="19">
        <v>0</v>
      </c>
      <c r="Y1638" s="19">
        <v>0</v>
      </c>
      <c r="Z1638" s="19">
        <v>0</v>
      </c>
      <c r="AA1638" s="19">
        <v>0</v>
      </c>
      <c r="AB1638" s="19">
        <v>0</v>
      </c>
      <c r="AC1638" s="19">
        <v>0</v>
      </c>
      <c r="AD1638" s="19">
        <v>0</v>
      </c>
      <c r="AE1638" s="19">
        <v>0</v>
      </c>
      <c r="AF1638" s="19">
        <v>0</v>
      </c>
      <c r="AG1638" s="19">
        <v>0</v>
      </c>
      <c r="AH1638" s="19">
        <v>0</v>
      </c>
      <c r="AI1638" s="19">
        <v>0</v>
      </c>
      <c r="AJ1638" s="19">
        <v>0</v>
      </c>
      <c r="AK1638" s="19">
        <v>0</v>
      </c>
      <c r="AL1638" s="19">
        <v>0</v>
      </c>
      <c r="AM1638" s="19">
        <v>0</v>
      </c>
      <c r="AN1638" s="19">
        <v>0</v>
      </c>
      <c r="AO1638" s="19">
        <v>0</v>
      </c>
      <c r="AP1638" s="19">
        <v>0</v>
      </c>
    </row>
    <row r="1639" spans="1:42" hidden="1">
      <c r="A1639" s="15" t="s">
        <v>1365</v>
      </c>
      <c r="B1639" s="16" t="s">
        <v>1340</v>
      </c>
      <c r="C1639" s="17" t="s">
        <v>212</v>
      </c>
      <c r="D1639" s="17" t="s">
        <v>224</v>
      </c>
      <c r="E1639" s="17" t="s">
        <v>1565</v>
      </c>
      <c r="F1639" s="18" t="s">
        <v>1579</v>
      </c>
      <c r="G1639" s="19">
        <v>0</v>
      </c>
      <c r="H1639" s="19">
        <v>0</v>
      </c>
      <c r="I1639" s="19">
        <v>0</v>
      </c>
      <c r="J1639" s="19">
        <v>0</v>
      </c>
      <c r="K1639" s="19">
        <v>0</v>
      </c>
      <c r="L1639" s="19">
        <v>0</v>
      </c>
      <c r="M1639" s="19">
        <v>0</v>
      </c>
      <c r="N1639" s="19">
        <v>0</v>
      </c>
      <c r="O1639" s="19">
        <v>0</v>
      </c>
      <c r="P1639" s="19">
        <v>0</v>
      </c>
      <c r="Q1639" s="19">
        <v>0</v>
      </c>
      <c r="R1639" s="19">
        <v>0</v>
      </c>
      <c r="S1639" s="19">
        <v>0</v>
      </c>
      <c r="T1639" s="19">
        <v>0</v>
      </c>
      <c r="U1639" s="19">
        <v>0</v>
      </c>
      <c r="V1639" s="19">
        <v>0</v>
      </c>
      <c r="W1639" s="19">
        <v>0</v>
      </c>
      <c r="X1639" s="19">
        <v>0</v>
      </c>
      <c r="Y1639" s="19">
        <v>0</v>
      </c>
      <c r="Z1639" s="19">
        <v>0</v>
      </c>
      <c r="AA1639" s="19">
        <v>0</v>
      </c>
      <c r="AB1639" s="19">
        <v>0</v>
      </c>
      <c r="AC1639" s="19">
        <v>0</v>
      </c>
      <c r="AD1639" s="19">
        <v>0</v>
      </c>
      <c r="AE1639" s="19">
        <v>0</v>
      </c>
      <c r="AF1639" s="19">
        <v>0</v>
      </c>
      <c r="AG1639" s="19">
        <v>0</v>
      </c>
      <c r="AH1639" s="19">
        <v>0</v>
      </c>
      <c r="AI1639" s="19">
        <v>0</v>
      </c>
      <c r="AJ1639" s="19">
        <v>0</v>
      </c>
      <c r="AK1639" s="19">
        <v>0</v>
      </c>
      <c r="AL1639" s="19">
        <v>0</v>
      </c>
      <c r="AM1639" s="19">
        <v>0</v>
      </c>
      <c r="AN1639" s="19">
        <v>0</v>
      </c>
      <c r="AO1639" s="19">
        <v>0</v>
      </c>
      <c r="AP1639" s="19">
        <v>0</v>
      </c>
    </row>
    <row r="1640" spans="1:42" hidden="1">
      <c r="A1640" s="15" t="s">
        <v>1365</v>
      </c>
      <c r="B1640" s="16" t="s">
        <v>1340</v>
      </c>
      <c r="C1640" s="17" t="s">
        <v>212</v>
      </c>
      <c r="D1640" s="17" t="s">
        <v>224</v>
      </c>
      <c r="E1640" s="17" t="s">
        <v>1565</v>
      </c>
      <c r="F1640" s="18" t="s">
        <v>1580</v>
      </c>
      <c r="G1640" s="19">
        <v>0</v>
      </c>
      <c r="H1640" s="19">
        <v>0</v>
      </c>
      <c r="I1640" s="19">
        <v>0</v>
      </c>
      <c r="J1640" s="19">
        <v>0</v>
      </c>
      <c r="K1640" s="19">
        <v>0</v>
      </c>
      <c r="L1640" s="19">
        <v>0</v>
      </c>
      <c r="M1640" s="19">
        <v>0</v>
      </c>
      <c r="N1640" s="19">
        <v>0</v>
      </c>
      <c r="O1640" s="19">
        <v>0</v>
      </c>
      <c r="P1640" s="19">
        <v>0</v>
      </c>
      <c r="Q1640" s="19">
        <v>0</v>
      </c>
      <c r="R1640" s="19">
        <v>0</v>
      </c>
      <c r="S1640" s="19">
        <v>0</v>
      </c>
      <c r="T1640" s="19">
        <v>0</v>
      </c>
      <c r="U1640" s="19">
        <v>0</v>
      </c>
      <c r="V1640" s="19">
        <v>0</v>
      </c>
      <c r="W1640" s="19">
        <v>0</v>
      </c>
      <c r="X1640" s="19">
        <v>0</v>
      </c>
      <c r="Y1640" s="19">
        <v>0</v>
      </c>
      <c r="Z1640" s="19">
        <v>0</v>
      </c>
      <c r="AA1640" s="19">
        <v>0</v>
      </c>
      <c r="AB1640" s="19">
        <v>0</v>
      </c>
      <c r="AC1640" s="19">
        <v>0</v>
      </c>
      <c r="AD1640" s="19">
        <v>0</v>
      </c>
      <c r="AE1640" s="19">
        <v>0</v>
      </c>
      <c r="AF1640" s="19">
        <v>0</v>
      </c>
      <c r="AG1640" s="19">
        <v>0</v>
      </c>
      <c r="AH1640" s="19">
        <v>0</v>
      </c>
      <c r="AI1640" s="19">
        <v>0</v>
      </c>
      <c r="AJ1640" s="19">
        <v>0</v>
      </c>
      <c r="AK1640" s="19">
        <v>0</v>
      </c>
      <c r="AL1640" s="19">
        <v>0</v>
      </c>
      <c r="AM1640" s="19">
        <v>0</v>
      </c>
      <c r="AN1640" s="19">
        <v>0</v>
      </c>
      <c r="AO1640" s="19">
        <v>0</v>
      </c>
      <c r="AP1640" s="19">
        <v>0</v>
      </c>
    </row>
    <row r="1641" spans="1:42" hidden="1">
      <c r="A1641" s="15" t="s">
        <v>1365</v>
      </c>
      <c r="B1641" s="16" t="s">
        <v>1340</v>
      </c>
      <c r="C1641" s="17" t="s">
        <v>212</v>
      </c>
      <c r="D1641" s="17" t="s">
        <v>224</v>
      </c>
      <c r="E1641" s="17" t="s">
        <v>1565</v>
      </c>
      <c r="F1641" s="18" t="s">
        <v>1581</v>
      </c>
      <c r="G1641" s="19">
        <v>0</v>
      </c>
      <c r="H1641" s="19">
        <v>0</v>
      </c>
      <c r="I1641" s="19">
        <v>0</v>
      </c>
      <c r="J1641" s="19">
        <v>0</v>
      </c>
      <c r="K1641" s="19">
        <v>0</v>
      </c>
      <c r="L1641" s="19">
        <v>0</v>
      </c>
      <c r="M1641" s="19">
        <v>0</v>
      </c>
      <c r="N1641" s="19">
        <v>0</v>
      </c>
      <c r="O1641" s="19">
        <v>0</v>
      </c>
      <c r="P1641" s="19">
        <v>0</v>
      </c>
      <c r="Q1641" s="19">
        <v>0</v>
      </c>
      <c r="R1641" s="19">
        <v>0</v>
      </c>
      <c r="S1641" s="19">
        <v>0</v>
      </c>
      <c r="T1641" s="19">
        <v>0</v>
      </c>
      <c r="U1641" s="19">
        <v>0</v>
      </c>
      <c r="V1641" s="19">
        <v>0</v>
      </c>
      <c r="W1641" s="19">
        <v>0</v>
      </c>
      <c r="X1641" s="19">
        <v>0</v>
      </c>
      <c r="Y1641" s="19">
        <v>0</v>
      </c>
      <c r="Z1641" s="19">
        <v>0</v>
      </c>
      <c r="AA1641" s="19">
        <v>0</v>
      </c>
      <c r="AB1641" s="19">
        <v>0</v>
      </c>
      <c r="AC1641" s="19">
        <v>0</v>
      </c>
      <c r="AD1641" s="19">
        <v>0</v>
      </c>
      <c r="AE1641" s="19">
        <v>0</v>
      </c>
      <c r="AF1641" s="19">
        <v>0</v>
      </c>
      <c r="AG1641" s="19">
        <v>0</v>
      </c>
      <c r="AH1641" s="19">
        <v>0</v>
      </c>
      <c r="AI1641" s="19">
        <v>0</v>
      </c>
      <c r="AJ1641" s="19">
        <v>0</v>
      </c>
      <c r="AK1641" s="19">
        <v>0</v>
      </c>
      <c r="AL1641" s="19">
        <v>0</v>
      </c>
      <c r="AM1641" s="19">
        <v>0</v>
      </c>
      <c r="AN1641" s="19">
        <v>0</v>
      </c>
      <c r="AO1641" s="19">
        <v>0</v>
      </c>
      <c r="AP1641" s="19">
        <v>0</v>
      </c>
    </row>
    <row r="1642" spans="1:42" hidden="1">
      <c r="A1642" s="15" t="s">
        <v>1365</v>
      </c>
      <c r="B1642" s="16" t="s">
        <v>1340</v>
      </c>
      <c r="C1642" s="17" t="s">
        <v>212</v>
      </c>
      <c r="D1642" s="17" t="s">
        <v>224</v>
      </c>
      <c r="E1642" s="17" t="s">
        <v>1565</v>
      </c>
      <c r="F1642" s="18" t="s">
        <v>1582</v>
      </c>
      <c r="G1642" s="19">
        <v>0</v>
      </c>
      <c r="H1642" s="19">
        <v>0</v>
      </c>
      <c r="I1642" s="19">
        <v>0</v>
      </c>
      <c r="J1642" s="19">
        <v>0</v>
      </c>
      <c r="K1642" s="19">
        <v>0</v>
      </c>
      <c r="L1642" s="19">
        <v>0</v>
      </c>
      <c r="M1642" s="19">
        <v>0</v>
      </c>
      <c r="N1642" s="19">
        <v>0</v>
      </c>
      <c r="O1642" s="19">
        <v>0</v>
      </c>
      <c r="P1642" s="19">
        <v>0</v>
      </c>
      <c r="Q1642" s="19">
        <v>0</v>
      </c>
      <c r="R1642" s="19">
        <v>0</v>
      </c>
      <c r="S1642" s="19">
        <v>0</v>
      </c>
      <c r="T1642" s="19">
        <v>0</v>
      </c>
      <c r="U1642" s="19">
        <v>0</v>
      </c>
      <c r="V1642" s="19">
        <v>0</v>
      </c>
      <c r="W1642" s="19">
        <v>0</v>
      </c>
      <c r="X1642" s="19">
        <v>0</v>
      </c>
      <c r="Y1642" s="19">
        <v>0</v>
      </c>
      <c r="Z1642" s="19">
        <v>0</v>
      </c>
      <c r="AA1642" s="19">
        <v>0</v>
      </c>
      <c r="AB1642" s="19">
        <v>0</v>
      </c>
      <c r="AC1642" s="19">
        <v>0</v>
      </c>
      <c r="AD1642" s="19">
        <v>0</v>
      </c>
      <c r="AE1642" s="19">
        <v>0</v>
      </c>
      <c r="AF1642" s="19">
        <v>0</v>
      </c>
      <c r="AG1642" s="19">
        <v>0</v>
      </c>
      <c r="AH1642" s="19">
        <v>0</v>
      </c>
      <c r="AI1642" s="19">
        <v>0</v>
      </c>
      <c r="AJ1642" s="19">
        <v>0</v>
      </c>
      <c r="AK1642" s="19">
        <v>0</v>
      </c>
      <c r="AL1642" s="19">
        <v>0</v>
      </c>
      <c r="AM1642" s="19">
        <v>0</v>
      </c>
      <c r="AN1642" s="19">
        <v>0</v>
      </c>
      <c r="AO1642" s="19">
        <v>0</v>
      </c>
      <c r="AP1642" s="19">
        <v>0</v>
      </c>
    </row>
    <row r="1643" spans="1:42" hidden="1">
      <c r="A1643" s="15" t="s">
        <v>1365</v>
      </c>
      <c r="B1643" s="16" t="s">
        <v>1340</v>
      </c>
      <c r="C1643" s="17" t="s">
        <v>212</v>
      </c>
      <c r="D1643" s="17" t="s">
        <v>224</v>
      </c>
      <c r="E1643" s="17" t="s">
        <v>1565</v>
      </c>
      <c r="F1643" s="18" t="s">
        <v>1583</v>
      </c>
      <c r="G1643" s="19">
        <v>0</v>
      </c>
      <c r="H1643" s="19">
        <v>0</v>
      </c>
      <c r="I1643" s="19">
        <v>0</v>
      </c>
      <c r="J1643" s="19">
        <v>0</v>
      </c>
      <c r="K1643" s="19">
        <v>0</v>
      </c>
      <c r="L1643" s="19">
        <v>0</v>
      </c>
      <c r="M1643" s="19">
        <v>0</v>
      </c>
      <c r="N1643" s="19">
        <v>0</v>
      </c>
      <c r="O1643" s="19">
        <v>0</v>
      </c>
      <c r="P1643" s="19">
        <v>0</v>
      </c>
      <c r="Q1643" s="19">
        <v>0</v>
      </c>
      <c r="R1643" s="19">
        <v>0</v>
      </c>
      <c r="S1643" s="19">
        <v>0</v>
      </c>
      <c r="T1643" s="19">
        <v>0</v>
      </c>
      <c r="U1643" s="19">
        <v>0</v>
      </c>
      <c r="V1643" s="19">
        <v>0</v>
      </c>
      <c r="W1643" s="19">
        <v>0</v>
      </c>
      <c r="X1643" s="19">
        <v>0</v>
      </c>
      <c r="Y1643" s="19">
        <v>0</v>
      </c>
      <c r="Z1643" s="19">
        <v>0</v>
      </c>
      <c r="AA1643" s="19">
        <v>0</v>
      </c>
      <c r="AB1643" s="19">
        <v>0</v>
      </c>
      <c r="AC1643" s="19">
        <v>0</v>
      </c>
      <c r="AD1643" s="19">
        <v>0</v>
      </c>
      <c r="AE1643" s="19">
        <v>0</v>
      </c>
      <c r="AF1643" s="19">
        <v>0</v>
      </c>
      <c r="AG1643" s="19">
        <v>0</v>
      </c>
      <c r="AH1643" s="19">
        <v>0</v>
      </c>
      <c r="AI1643" s="19">
        <v>0</v>
      </c>
      <c r="AJ1643" s="19">
        <v>0</v>
      </c>
      <c r="AK1643" s="19">
        <v>0</v>
      </c>
      <c r="AL1643" s="19">
        <v>0</v>
      </c>
      <c r="AM1643" s="19">
        <v>0</v>
      </c>
      <c r="AN1643" s="19">
        <v>0</v>
      </c>
      <c r="AO1643" s="19">
        <v>0</v>
      </c>
      <c r="AP1643" s="19">
        <v>0</v>
      </c>
    </row>
    <row r="1644" spans="1:42" hidden="1">
      <c r="A1644" s="15" t="s">
        <v>1365</v>
      </c>
      <c r="B1644" s="16" t="s">
        <v>1340</v>
      </c>
      <c r="C1644" s="17" t="s">
        <v>212</v>
      </c>
      <c r="D1644" s="17" t="s">
        <v>224</v>
      </c>
      <c r="E1644" s="17" t="s">
        <v>1565</v>
      </c>
      <c r="F1644" s="18" t="s">
        <v>1584</v>
      </c>
      <c r="G1644" s="19">
        <v>0</v>
      </c>
      <c r="H1644" s="19">
        <v>0</v>
      </c>
      <c r="I1644" s="19">
        <v>0</v>
      </c>
      <c r="J1644" s="19">
        <v>0</v>
      </c>
      <c r="K1644" s="19">
        <v>0</v>
      </c>
      <c r="L1644" s="19">
        <v>0</v>
      </c>
      <c r="M1644" s="19">
        <v>0</v>
      </c>
      <c r="N1644" s="19">
        <v>0</v>
      </c>
      <c r="O1644" s="19">
        <v>0</v>
      </c>
      <c r="P1644" s="19">
        <v>0</v>
      </c>
      <c r="Q1644" s="19">
        <v>0</v>
      </c>
      <c r="R1644" s="19">
        <v>0</v>
      </c>
      <c r="S1644" s="19">
        <v>0</v>
      </c>
      <c r="T1644" s="19">
        <v>0</v>
      </c>
      <c r="U1644" s="19">
        <v>0</v>
      </c>
      <c r="V1644" s="19">
        <v>0</v>
      </c>
      <c r="W1644" s="19">
        <v>0</v>
      </c>
      <c r="X1644" s="19">
        <v>0</v>
      </c>
      <c r="Y1644" s="19">
        <v>0</v>
      </c>
      <c r="Z1644" s="19">
        <v>0</v>
      </c>
      <c r="AA1644" s="19">
        <v>0</v>
      </c>
      <c r="AB1644" s="19">
        <v>0</v>
      </c>
      <c r="AC1644" s="19">
        <v>0</v>
      </c>
      <c r="AD1644" s="19">
        <v>0</v>
      </c>
      <c r="AE1644" s="19">
        <v>0</v>
      </c>
      <c r="AF1644" s="19">
        <v>0</v>
      </c>
      <c r="AG1644" s="19">
        <v>0</v>
      </c>
      <c r="AH1644" s="19">
        <v>0</v>
      </c>
      <c r="AI1644" s="19">
        <v>0</v>
      </c>
      <c r="AJ1644" s="19">
        <v>0</v>
      </c>
      <c r="AK1644" s="19">
        <v>0</v>
      </c>
      <c r="AL1644" s="19">
        <v>0</v>
      </c>
      <c r="AM1644" s="19">
        <v>0</v>
      </c>
      <c r="AN1644" s="19">
        <v>0</v>
      </c>
      <c r="AO1644" s="19">
        <v>0</v>
      </c>
      <c r="AP1644" s="19">
        <v>0</v>
      </c>
    </row>
    <row r="1645" spans="1:42" hidden="1">
      <c r="A1645" s="15" t="s">
        <v>1365</v>
      </c>
      <c r="B1645" s="16" t="s">
        <v>1340</v>
      </c>
      <c r="C1645" s="17" t="s">
        <v>212</v>
      </c>
      <c r="D1645" s="17" t="s">
        <v>224</v>
      </c>
      <c r="E1645" s="17" t="s">
        <v>1565</v>
      </c>
      <c r="F1645" s="18" t="s">
        <v>1585</v>
      </c>
      <c r="G1645" s="19">
        <v>0</v>
      </c>
      <c r="H1645" s="19">
        <v>0</v>
      </c>
      <c r="I1645" s="19">
        <v>0</v>
      </c>
      <c r="J1645" s="19">
        <v>0</v>
      </c>
      <c r="K1645" s="19">
        <v>0</v>
      </c>
      <c r="L1645" s="19">
        <v>0</v>
      </c>
      <c r="M1645" s="19">
        <v>0</v>
      </c>
      <c r="N1645" s="19">
        <v>0</v>
      </c>
      <c r="O1645" s="19">
        <v>0</v>
      </c>
      <c r="P1645" s="19">
        <v>0</v>
      </c>
      <c r="Q1645" s="19">
        <v>0</v>
      </c>
      <c r="R1645" s="19">
        <v>0</v>
      </c>
      <c r="S1645" s="19">
        <v>0</v>
      </c>
      <c r="T1645" s="19">
        <v>0</v>
      </c>
      <c r="U1645" s="19">
        <v>0</v>
      </c>
      <c r="V1645" s="19">
        <v>0</v>
      </c>
      <c r="W1645" s="19">
        <v>0</v>
      </c>
      <c r="X1645" s="19">
        <v>0</v>
      </c>
      <c r="Y1645" s="19">
        <v>0</v>
      </c>
      <c r="Z1645" s="19">
        <v>0</v>
      </c>
      <c r="AA1645" s="19">
        <v>0</v>
      </c>
      <c r="AB1645" s="19">
        <v>0</v>
      </c>
      <c r="AC1645" s="19">
        <v>0</v>
      </c>
      <c r="AD1645" s="19">
        <v>0</v>
      </c>
      <c r="AE1645" s="19">
        <v>0</v>
      </c>
      <c r="AF1645" s="19">
        <v>0</v>
      </c>
      <c r="AG1645" s="19">
        <v>0</v>
      </c>
      <c r="AH1645" s="19">
        <v>0</v>
      </c>
      <c r="AI1645" s="19">
        <v>0</v>
      </c>
      <c r="AJ1645" s="19">
        <v>0</v>
      </c>
      <c r="AK1645" s="19">
        <v>0</v>
      </c>
      <c r="AL1645" s="19">
        <v>0</v>
      </c>
      <c r="AM1645" s="19">
        <v>0</v>
      </c>
      <c r="AN1645" s="19">
        <v>0</v>
      </c>
      <c r="AO1645" s="19">
        <v>0</v>
      </c>
      <c r="AP1645" s="19">
        <v>0</v>
      </c>
    </row>
    <row r="1646" spans="1:42" hidden="1">
      <c r="A1646" s="15" t="s">
        <v>1365</v>
      </c>
      <c r="B1646" s="16" t="s">
        <v>1340</v>
      </c>
      <c r="C1646" s="17" t="s">
        <v>212</v>
      </c>
      <c r="D1646" s="17" t="s">
        <v>224</v>
      </c>
      <c r="E1646" s="17" t="s">
        <v>1565</v>
      </c>
      <c r="F1646" s="18" t="s">
        <v>1586</v>
      </c>
      <c r="G1646" s="19">
        <v>0</v>
      </c>
      <c r="H1646" s="19">
        <v>0</v>
      </c>
      <c r="I1646" s="19">
        <v>0</v>
      </c>
      <c r="J1646" s="19">
        <v>0</v>
      </c>
      <c r="K1646" s="19">
        <v>0</v>
      </c>
      <c r="L1646" s="19">
        <v>0</v>
      </c>
      <c r="M1646" s="19">
        <v>0</v>
      </c>
      <c r="N1646" s="19">
        <v>0</v>
      </c>
      <c r="O1646" s="19">
        <v>0</v>
      </c>
      <c r="P1646" s="19">
        <v>0</v>
      </c>
      <c r="Q1646" s="19">
        <v>0</v>
      </c>
      <c r="R1646" s="19">
        <v>0</v>
      </c>
      <c r="S1646" s="19">
        <v>0</v>
      </c>
      <c r="T1646" s="19">
        <v>0</v>
      </c>
      <c r="U1646" s="19">
        <v>0</v>
      </c>
      <c r="V1646" s="19">
        <v>0</v>
      </c>
      <c r="W1646" s="19">
        <v>0</v>
      </c>
      <c r="X1646" s="19">
        <v>0</v>
      </c>
      <c r="Y1646" s="19">
        <v>0</v>
      </c>
      <c r="Z1646" s="19">
        <v>0</v>
      </c>
      <c r="AA1646" s="19">
        <v>0</v>
      </c>
      <c r="AB1646" s="19">
        <v>0</v>
      </c>
      <c r="AC1646" s="19">
        <v>0</v>
      </c>
      <c r="AD1646" s="19">
        <v>0</v>
      </c>
      <c r="AE1646" s="19">
        <v>0</v>
      </c>
      <c r="AF1646" s="19">
        <v>0</v>
      </c>
      <c r="AG1646" s="19">
        <v>0</v>
      </c>
      <c r="AH1646" s="19">
        <v>0</v>
      </c>
      <c r="AI1646" s="19">
        <v>0</v>
      </c>
      <c r="AJ1646" s="19">
        <v>0</v>
      </c>
      <c r="AK1646" s="19">
        <v>0</v>
      </c>
      <c r="AL1646" s="19">
        <v>0</v>
      </c>
      <c r="AM1646" s="19">
        <v>0</v>
      </c>
      <c r="AN1646" s="19">
        <v>0</v>
      </c>
      <c r="AO1646" s="19">
        <v>0</v>
      </c>
      <c r="AP1646" s="19">
        <v>0</v>
      </c>
    </row>
    <row r="1647" spans="1:42" hidden="1">
      <c r="A1647" s="15" t="s">
        <v>1365</v>
      </c>
      <c r="B1647" s="16" t="s">
        <v>1340</v>
      </c>
      <c r="C1647" s="17" t="s">
        <v>212</v>
      </c>
      <c r="D1647" s="17" t="s">
        <v>224</v>
      </c>
      <c r="E1647" s="17" t="s">
        <v>1565</v>
      </c>
      <c r="F1647" s="18" t="s">
        <v>1587</v>
      </c>
      <c r="G1647" s="19">
        <v>0</v>
      </c>
      <c r="H1647" s="19">
        <v>0</v>
      </c>
      <c r="I1647" s="19">
        <v>0</v>
      </c>
      <c r="J1647" s="19">
        <v>0</v>
      </c>
      <c r="K1647" s="19">
        <v>0</v>
      </c>
      <c r="L1647" s="19">
        <v>0</v>
      </c>
      <c r="M1647" s="19">
        <v>0</v>
      </c>
      <c r="N1647" s="19">
        <v>0</v>
      </c>
      <c r="O1647" s="19">
        <v>0</v>
      </c>
      <c r="P1647" s="19">
        <v>0</v>
      </c>
      <c r="Q1647" s="19">
        <v>0</v>
      </c>
      <c r="R1647" s="19">
        <v>0</v>
      </c>
      <c r="S1647" s="19">
        <v>0</v>
      </c>
      <c r="T1647" s="19">
        <v>0</v>
      </c>
      <c r="U1647" s="19">
        <v>0</v>
      </c>
      <c r="V1647" s="19">
        <v>0</v>
      </c>
      <c r="W1647" s="19">
        <v>0</v>
      </c>
      <c r="X1647" s="19">
        <v>0</v>
      </c>
      <c r="Y1647" s="19">
        <v>0</v>
      </c>
      <c r="Z1647" s="19">
        <v>0</v>
      </c>
      <c r="AA1647" s="19">
        <v>0</v>
      </c>
      <c r="AB1647" s="19">
        <v>0</v>
      </c>
      <c r="AC1647" s="19">
        <v>0</v>
      </c>
      <c r="AD1647" s="19">
        <v>0</v>
      </c>
      <c r="AE1647" s="19">
        <v>0</v>
      </c>
      <c r="AF1647" s="19">
        <v>0</v>
      </c>
      <c r="AG1647" s="19">
        <v>0</v>
      </c>
      <c r="AH1647" s="19">
        <v>0</v>
      </c>
      <c r="AI1647" s="19">
        <v>0</v>
      </c>
      <c r="AJ1647" s="19">
        <v>0</v>
      </c>
      <c r="AK1647" s="19">
        <v>0</v>
      </c>
      <c r="AL1647" s="19">
        <v>0</v>
      </c>
      <c r="AM1647" s="19">
        <v>0</v>
      </c>
      <c r="AN1647" s="19">
        <v>0</v>
      </c>
      <c r="AO1647" s="19">
        <v>0</v>
      </c>
      <c r="AP1647" s="19">
        <v>0</v>
      </c>
    </row>
    <row r="1648" spans="1:42" hidden="1">
      <c r="A1648" s="15" t="s">
        <v>1365</v>
      </c>
      <c r="B1648" s="16" t="s">
        <v>1340</v>
      </c>
      <c r="C1648" s="17" t="s">
        <v>212</v>
      </c>
      <c r="D1648" s="17" t="s">
        <v>224</v>
      </c>
      <c r="E1648" s="17" t="s">
        <v>1588</v>
      </c>
      <c r="F1648" s="18" t="s">
        <v>1589</v>
      </c>
      <c r="G1648" s="19">
        <v>0</v>
      </c>
      <c r="H1648" s="19">
        <v>0</v>
      </c>
      <c r="I1648" s="19">
        <v>0</v>
      </c>
      <c r="J1648" s="19">
        <v>0</v>
      </c>
      <c r="K1648" s="19">
        <v>0</v>
      </c>
      <c r="L1648" s="19">
        <v>0</v>
      </c>
      <c r="M1648" s="19">
        <v>0</v>
      </c>
      <c r="N1648" s="19">
        <v>0</v>
      </c>
      <c r="O1648" s="19">
        <v>0</v>
      </c>
      <c r="P1648" s="19">
        <v>0</v>
      </c>
      <c r="Q1648" s="19">
        <v>0</v>
      </c>
      <c r="R1648" s="19">
        <v>0</v>
      </c>
      <c r="S1648" s="19">
        <v>0</v>
      </c>
      <c r="T1648" s="19">
        <v>0</v>
      </c>
      <c r="U1648" s="19">
        <v>0</v>
      </c>
      <c r="V1648" s="19">
        <v>0</v>
      </c>
      <c r="W1648" s="19">
        <v>0</v>
      </c>
      <c r="X1648" s="19">
        <v>0</v>
      </c>
      <c r="Y1648" s="19">
        <v>0</v>
      </c>
      <c r="Z1648" s="19">
        <v>0</v>
      </c>
      <c r="AA1648" s="19">
        <v>0</v>
      </c>
      <c r="AB1648" s="19">
        <v>0</v>
      </c>
      <c r="AC1648" s="19">
        <v>0</v>
      </c>
      <c r="AD1648" s="19">
        <v>0</v>
      </c>
      <c r="AE1648" s="19">
        <v>0</v>
      </c>
      <c r="AF1648" s="19">
        <v>0</v>
      </c>
      <c r="AG1648" s="19">
        <v>0</v>
      </c>
      <c r="AH1648" s="19">
        <v>0</v>
      </c>
      <c r="AI1648" s="19">
        <v>0</v>
      </c>
      <c r="AJ1648" s="19">
        <v>0</v>
      </c>
      <c r="AK1648" s="19">
        <v>0</v>
      </c>
      <c r="AL1648" s="19">
        <v>0</v>
      </c>
      <c r="AM1648" s="19">
        <v>0</v>
      </c>
      <c r="AN1648" s="19">
        <v>0</v>
      </c>
      <c r="AO1648" s="19">
        <v>0</v>
      </c>
      <c r="AP1648" s="19">
        <v>0</v>
      </c>
    </row>
    <row r="1649" spans="1:42" hidden="1">
      <c r="A1649" s="15" t="s">
        <v>1365</v>
      </c>
      <c r="B1649" s="16" t="s">
        <v>1340</v>
      </c>
      <c r="C1649" s="17" t="s">
        <v>212</v>
      </c>
      <c r="D1649" s="17" t="s">
        <v>224</v>
      </c>
      <c r="E1649" s="17" t="s">
        <v>1588</v>
      </c>
      <c r="F1649" s="18" t="s">
        <v>1590</v>
      </c>
      <c r="G1649" s="19">
        <v>0</v>
      </c>
      <c r="H1649" s="19">
        <v>0</v>
      </c>
      <c r="I1649" s="19">
        <v>0</v>
      </c>
      <c r="J1649" s="19">
        <v>0</v>
      </c>
      <c r="K1649" s="19">
        <v>0</v>
      </c>
      <c r="L1649" s="19">
        <v>0</v>
      </c>
      <c r="M1649" s="19">
        <v>0</v>
      </c>
      <c r="N1649" s="19">
        <v>0</v>
      </c>
      <c r="O1649" s="19">
        <v>0</v>
      </c>
      <c r="P1649" s="19">
        <v>0</v>
      </c>
      <c r="Q1649" s="19">
        <v>0</v>
      </c>
      <c r="R1649" s="19">
        <v>0</v>
      </c>
      <c r="S1649" s="19">
        <v>0</v>
      </c>
      <c r="T1649" s="19">
        <v>0</v>
      </c>
      <c r="U1649" s="19">
        <v>0</v>
      </c>
      <c r="V1649" s="19">
        <v>0</v>
      </c>
      <c r="W1649" s="19">
        <v>0</v>
      </c>
      <c r="X1649" s="19">
        <v>0</v>
      </c>
      <c r="Y1649" s="19">
        <v>0</v>
      </c>
      <c r="Z1649" s="19">
        <v>0</v>
      </c>
      <c r="AA1649" s="19">
        <v>0</v>
      </c>
      <c r="AB1649" s="19">
        <v>0</v>
      </c>
      <c r="AC1649" s="19">
        <v>0</v>
      </c>
      <c r="AD1649" s="19">
        <v>0</v>
      </c>
      <c r="AE1649" s="19">
        <v>0</v>
      </c>
      <c r="AF1649" s="19">
        <v>0</v>
      </c>
      <c r="AG1649" s="19">
        <v>0</v>
      </c>
      <c r="AH1649" s="19">
        <v>0</v>
      </c>
      <c r="AI1649" s="19">
        <v>0</v>
      </c>
      <c r="AJ1649" s="19">
        <v>0</v>
      </c>
      <c r="AK1649" s="19">
        <v>0</v>
      </c>
      <c r="AL1649" s="19">
        <v>0</v>
      </c>
      <c r="AM1649" s="19">
        <v>0</v>
      </c>
      <c r="AN1649" s="19">
        <v>0</v>
      </c>
      <c r="AO1649" s="19">
        <v>0</v>
      </c>
      <c r="AP1649" s="19">
        <v>0</v>
      </c>
    </row>
    <row r="1650" spans="1:42" hidden="1">
      <c r="A1650" s="15" t="s">
        <v>1365</v>
      </c>
      <c r="B1650" s="16" t="s">
        <v>1340</v>
      </c>
      <c r="C1650" s="17" t="s">
        <v>212</v>
      </c>
      <c r="D1650" s="17" t="s">
        <v>224</v>
      </c>
      <c r="E1650" s="17" t="s">
        <v>232</v>
      </c>
      <c r="F1650" s="18" t="s">
        <v>1591</v>
      </c>
      <c r="G1650" s="19">
        <v>7451597.3058640342</v>
      </c>
      <c r="H1650" s="19">
        <v>5944737.4435875481</v>
      </c>
      <c r="I1650" s="19">
        <v>6135821.2780994214</v>
      </c>
      <c r="J1650" s="19">
        <v>5166046.5521233194</v>
      </c>
      <c r="K1650" s="19">
        <v>5642529.76095933</v>
      </c>
      <c r="L1650" s="19">
        <v>5465818.1913739173</v>
      </c>
      <c r="M1650" s="19">
        <v>5297989.8700917577</v>
      </c>
      <c r="N1650" s="19">
        <v>5217537.1472487263</v>
      </c>
      <c r="O1650" s="19">
        <v>5940358.7446359536</v>
      </c>
      <c r="P1650" s="19">
        <v>5157973.1677814629</v>
      </c>
      <c r="Q1650" s="19">
        <v>5217079.2978047291</v>
      </c>
      <c r="R1650" s="19">
        <v>4934047.6007195488</v>
      </c>
      <c r="S1650" s="19">
        <v>6574554.2527269721</v>
      </c>
      <c r="T1650" s="19">
        <v>5386745.380359672</v>
      </c>
      <c r="U1650" s="19">
        <v>4834738.9326465735</v>
      </c>
      <c r="V1650" s="19">
        <v>4133992.6768196435</v>
      </c>
      <c r="W1650" s="19">
        <v>4595972.0534562226</v>
      </c>
      <c r="X1650" s="19">
        <v>4513332.6794600338</v>
      </c>
      <c r="Y1650" s="19">
        <v>4020367.9111752813</v>
      </c>
      <c r="Z1650" s="19">
        <v>4204961.7235181564</v>
      </c>
      <c r="AA1650" s="19">
        <v>4686865.8192351554</v>
      </c>
      <c r="AB1650" s="19">
        <v>4116803.4591153725</v>
      </c>
      <c r="AC1650" s="19">
        <v>3749412.9142990718</v>
      </c>
      <c r="AD1650" s="19">
        <v>3559054.3856645143</v>
      </c>
      <c r="AE1650" s="19">
        <v>6099338.4940679241</v>
      </c>
      <c r="AF1650" s="19">
        <v>5067332.9797403673</v>
      </c>
      <c r="AG1650" s="19">
        <v>4473420.1909302529</v>
      </c>
      <c r="AH1650" s="19">
        <v>4185897.5206864872</v>
      </c>
      <c r="AI1650" s="19">
        <v>4558783.996591703</v>
      </c>
      <c r="AJ1650" s="19">
        <v>4306977.1418721527</v>
      </c>
      <c r="AK1650" s="19">
        <v>3834068.7855732418</v>
      </c>
      <c r="AL1650" s="19">
        <v>3857294.5058633029</v>
      </c>
      <c r="AM1650" s="19">
        <v>4263220.8980570128</v>
      </c>
      <c r="AN1650" s="19">
        <v>3820801.0386744444</v>
      </c>
      <c r="AO1650" s="19">
        <v>3526401.1699605756</v>
      </c>
      <c r="AP1650" s="19">
        <v>56698558.095915362</v>
      </c>
    </row>
    <row r="1651" spans="1:42" hidden="1">
      <c r="A1651" s="15" t="s">
        <v>1365</v>
      </c>
      <c r="B1651" s="16" t="s">
        <v>1340</v>
      </c>
      <c r="C1651" s="17" t="s">
        <v>212</v>
      </c>
      <c r="D1651" s="17" t="s">
        <v>224</v>
      </c>
      <c r="E1651" s="17" t="s">
        <v>232</v>
      </c>
      <c r="F1651" s="18" t="s">
        <v>1592</v>
      </c>
      <c r="G1651" s="19">
        <v>0</v>
      </c>
      <c r="H1651" s="19">
        <v>0</v>
      </c>
      <c r="I1651" s="19">
        <v>0</v>
      </c>
      <c r="J1651" s="19">
        <v>0</v>
      </c>
      <c r="K1651" s="19">
        <v>0</v>
      </c>
      <c r="L1651" s="19">
        <v>0</v>
      </c>
      <c r="M1651" s="19">
        <v>0</v>
      </c>
      <c r="N1651" s="19">
        <v>0</v>
      </c>
      <c r="O1651" s="19">
        <v>0</v>
      </c>
      <c r="P1651" s="19">
        <v>0</v>
      </c>
      <c r="Q1651" s="19">
        <v>0</v>
      </c>
      <c r="R1651" s="19">
        <v>0</v>
      </c>
      <c r="S1651" s="19">
        <v>0</v>
      </c>
      <c r="T1651" s="19">
        <v>0</v>
      </c>
      <c r="U1651" s="19">
        <v>0</v>
      </c>
      <c r="V1651" s="19">
        <v>3785.5758563921504</v>
      </c>
      <c r="W1651" s="19">
        <v>2740.419766582469</v>
      </c>
      <c r="X1651" s="19">
        <v>1983.8198419389848</v>
      </c>
      <c r="Y1651" s="19">
        <v>1436.1088812969576</v>
      </c>
      <c r="Z1651" s="19">
        <v>1039.6149263857556</v>
      </c>
      <c r="AA1651" s="19">
        <v>752.58861583530108</v>
      </c>
      <c r="AB1651" s="19">
        <v>544.8071303227249</v>
      </c>
      <c r="AC1651" s="19">
        <v>394.39184038287198</v>
      </c>
      <c r="AD1651" s="19">
        <v>285.50456685184952</v>
      </c>
      <c r="AE1651" s="19">
        <v>206.67987860532381</v>
      </c>
      <c r="AF1651" s="19">
        <v>149.61782465104082</v>
      </c>
      <c r="AG1651" s="19">
        <v>108.30997968630014</v>
      </c>
      <c r="AH1651" s="19">
        <v>78.406778918270689</v>
      </c>
      <c r="AI1651" s="19">
        <v>56.759524820741653</v>
      </c>
      <c r="AJ1651" s="19">
        <v>41.088840816105332</v>
      </c>
      <c r="AK1651" s="19">
        <v>29.744661269508903</v>
      </c>
      <c r="AL1651" s="19">
        <v>21.532485620549192</v>
      </c>
      <c r="AM1651" s="19">
        <v>15.587601848888456</v>
      </c>
      <c r="AN1651" s="19">
        <v>11.284035465352547</v>
      </c>
      <c r="AO1651" s="19">
        <v>8.1686366907308372</v>
      </c>
      <c r="AP1651" s="19">
        <v>5.9133654435983551</v>
      </c>
    </row>
    <row r="1652" spans="1:42" hidden="1">
      <c r="A1652" s="15" t="s">
        <v>1365</v>
      </c>
      <c r="B1652" s="16" t="s">
        <v>1340</v>
      </c>
      <c r="C1652" s="17" t="s">
        <v>212</v>
      </c>
      <c r="D1652" s="17" t="s">
        <v>224</v>
      </c>
      <c r="E1652" s="17" t="s">
        <v>232</v>
      </c>
      <c r="F1652" s="18" t="s">
        <v>1593</v>
      </c>
      <c r="G1652" s="19">
        <v>281539.04859398148</v>
      </c>
      <c r="H1652" s="19">
        <v>203809.19656622128</v>
      </c>
      <c r="I1652" s="19">
        <v>147539.70652530144</v>
      </c>
      <c r="J1652" s="19">
        <v>106805.60724598744</v>
      </c>
      <c r="K1652" s="19">
        <v>77317.747254891496</v>
      </c>
      <c r="L1652" s="19">
        <v>55971.162888509025</v>
      </c>
      <c r="M1652" s="19">
        <v>40518.136990777566</v>
      </c>
      <c r="N1652" s="19">
        <v>29331.522528370853</v>
      </c>
      <c r="O1652" s="19">
        <v>21233.409967199397</v>
      </c>
      <c r="P1652" s="19">
        <v>15371.097712335646</v>
      </c>
      <c r="Q1652" s="19">
        <v>11127.305752922042</v>
      </c>
      <c r="R1652" s="19">
        <v>8055.1783376958301</v>
      </c>
      <c r="S1652" s="19">
        <v>5831.2317009034314</v>
      </c>
      <c r="T1652" s="19">
        <v>4221.2924064630588</v>
      </c>
      <c r="U1652" s="19">
        <v>3055.8397427599971</v>
      </c>
      <c r="V1652" s="19">
        <v>2212.1558125502493</v>
      </c>
      <c r="W1652" s="19">
        <v>1601.4037878111972</v>
      </c>
      <c r="X1652" s="19">
        <v>1159.2737170984408</v>
      </c>
      <c r="Y1652" s="19">
        <v>839.21092318140643</v>
      </c>
      <c r="Z1652" s="19">
        <v>607.51396602842533</v>
      </c>
      <c r="AA1652" s="19">
        <v>439.78600459637573</v>
      </c>
      <c r="AB1652" s="19">
        <v>318.3658988175323</v>
      </c>
      <c r="AC1652" s="19">
        <v>230.46855623092856</v>
      </c>
      <c r="AD1652" s="19">
        <v>166.83870856913398</v>
      </c>
      <c r="AE1652" s="19">
        <v>120.77636590531557</v>
      </c>
      <c r="AF1652" s="19">
        <v>87.431332251353396</v>
      </c>
      <c r="AG1652" s="19">
        <v>63.292497683192103</v>
      </c>
      <c r="AH1652" s="19">
        <v>45.818131324595797</v>
      </c>
      <c r="AI1652" s="19">
        <v>33.168246394475837</v>
      </c>
      <c r="AJ1652" s="19">
        <v>24.010856337436291</v>
      </c>
      <c r="AK1652" s="19">
        <v>17.38172151763272</v>
      </c>
      <c r="AL1652" s="19">
        <v>12.582818316458054</v>
      </c>
      <c r="AM1652" s="19">
        <v>9.1088398018791565</v>
      </c>
      <c r="AN1652" s="19">
        <v>6.5939887590821913</v>
      </c>
      <c r="AO1652" s="19">
        <v>4.7734605834139519</v>
      </c>
      <c r="AP1652" s="19">
        <v>3.4555603253072884</v>
      </c>
    </row>
    <row r="1653" spans="1:42" hidden="1">
      <c r="A1653" s="15" t="s">
        <v>1594</v>
      </c>
      <c r="B1653" s="16" t="s">
        <v>1340</v>
      </c>
      <c r="C1653" s="17" t="s">
        <v>212</v>
      </c>
      <c r="D1653" s="17" t="s">
        <v>730</v>
      </c>
      <c r="E1653" s="17" t="s">
        <v>1595</v>
      </c>
      <c r="F1653" s="18" t="s">
        <v>1596</v>
      </c>
      <c r="G1653" s="19">
        <v>0</v>
      </c>
      <c r="H1653" s="19">
        <v>0</v>
      </c>
      <c r="I1653" s="19">
        <v>0</v>
      </c>
      <c r="J1653" s="19">
        <v>0</v>
      </c>
      <c r="K1653" s="19">
        <v>0</v>
      </c>
      <c r="L1653" s="19">
        <v>0</v>
      </c>
      <c r="M1653" s="19">
        <v>0</v>
      </c>
      <c r="N1653" s="19">
        <v>0</v>
      </c>
      <c r="O1653" s="19">
        <v>0</v>
      </c>
      <c r="P1653" s="19">
        <v>0</v>
      </c>
      <c r="Q1653" s="19">
        <v>0</v>
      </c>
      <c r="R1653" s="19">
        <v>0</v>
      </c>
      <c r="S1653" s="19">
        <v>0</v>
      </c>
      <c r="T1653" s="19">
        <v>0</v>
      </c>
      <c r="U1653" s="19">
        <v>0</v>
      </c>
      <c r="V1653" s="19">
        <v>0</v>
      </c>
      <c r="W1653" s="19">
        <v>0</v>
      </c>
      <c r="X1653" s="19">
        <v>0</v>
      </c>
      <c r="Y1653" s="19">
        <v>0</v>
      </c>
      <c r="Z1653" s="19">
        <v>0</v>
      </c>
      <c r="AA1653" s="19">
        <v>0</v>
      </c>
      <c r="AB1653" s="19">
        <v>0</v>
      </c>
      <c r="AC1653" s="19">
        <v>0</v>
      </c>
      <c r="AD1653" s="19">
        <v>0</v>
      </c>
      <c r="AE1653" s="19">
        <v>0</v>
      </c>
      <c r="AF1653" s="19">
        <v>0</v>
      </c>
      <c r="AG1653" s="19">
        <v>0</v>
      </c>
      <c r="AH1653" s="19">
        <v>0</v>
      </c>
      <c r="AI1653" s="19">
        <v>0</v>
      </c>
      <c r="AJ1653" s="19">
        <v>0</v>
      </c>
      <c r="AK1653" s="19">
        <v>0</v>
      </c>
      <c r="AL1653" s="19">
        <v>0</v>
      </c>
      <c r="AM1653" s="19">
        <v>0</v>
      </c>
      <c r="AN1653" s="19">
        <v>0</v>
      </c>
      <c r="AO1653" s="19">
        <v>0</v>
      </c>
      <c r="AP1653" s="19">
        <v>0</v>
      </c>
    </row>
    <row r="1654" spans="1:42" hidden="1">
      <c r="A1654" s="15" t="s">
        <v>1594</v>
      </c>
      <c r="B1654" s="16" t="s">
        <v>1340</v>
      </c>
      <c r="C1654" s="17" t="s">
        <v>212</v>
      </c>
      <c r="D1654" s="17" t="s">
        <v>730</v>
      </c>
      <c r="E1654" s="17" t="s">
        <v>1597</v>
      </c>
      <c r="F1654" s="18" t="s">
        <v>1598</v>
      </c>
      <c r="G1654" s="19">
        <v>0</v>
      </c>
      <c r="H1654" s="19">
        <v>0</v>
      </c>
      <c r="I1654" s="19">
        <v>0</v>
      </c>
      <c r="J1654" s="19">
        <v>0</v>
      </c>
      <c r="K1654" s="19">
        <v>0</v>
      </c>
      <c r="L1654" s="19">
        <v>0</v>
      </c>
      <c r="M1654" s="19">
        <v>0</v>
      </c>
      <c r="N1654" s="19">
        <v>0</v>
      </c>
      <c r="O1654" s="19">
        <v>0</v>
      </c>
      <c r="P1654" s="19">
        <v>0</v>
      </c>
      <c r="Q1654" s="19">
        <v>0</v>
      </c>
      <c r="R1654" s="19">
        <v>0</v>
      </c>
      <c r="S1654" s="19">
        <v>0</v>
      </c>
      <c r="T1654" s="19">
        <v>0</v>
      </c>
      <c r="U1654" s="19">
        <v>0</v>
      </c>
      <c r="V1654" s="19">
        <v>0</v>
      </c>
      <c r="W1654" s="19">
        <v>0</v>
      </c>
      <c r="X1654" s="19">
        <v>0</v>
      </c>
      <c r="Y1654" s="19">
        <v>0</v>
      </c>
      <c r="Z1654" s="19">
        <v>0</v>
      </c>
      <c r="AA1654" s="19">
        <v>0</v>
      </c>
      <c r="AB1654" s="19">
        <v>0</v>
      </c>
      <c r="AC1654" s="19">
        <v>0</v>
      </c>
      <c r="AD1654" s="19">
        <v>0</v>
      </c>
      <c r="AE1654" s="19">
        <v>0</v>
      </c>
      <c r="AF1654" s="19">
        <v>0</v>
      </c>
      <c r="AG1654" s="19">
        <v>0</v>
      </c>
      <c r="AH1654" s="19">
        <v>0</v>
      </c>
      <c r="AI1654" s="19">
        <v>0</v>
      </c>
      <c r="AJ1654" s="19">
        <v>0</v>
      </c>
      <c r="AK1654" s="19">
        <v>0</v>
      </c>
      <c r="AL1654" s="19">
        <v>0</v>
      </c>
      <c r="AM1654" s="19">
        <v>0</v>
      </c>
      <c r="AN1654" s="19">
        <v>0</v>
      </c>
      <c r="AO1654" s="19">
        <v>0</v>
      </c>
      <c r="AP1654" s="19">
        <v>0</v>
      </c>
    </row>
    <row r="1655" spans="1:42" hidden="1">
      <c r="A1655" s="15" t="s">
        <v>1594</v>
      </c>
      <c r="B1655" s="16" t="s">
        <v>1340</v>
      </c>
      <c r="C1655" s="17" t="s">
        <v>212</v>
      </c>
      <c r="D1655" s="17" t="s">
        <v>224</v>
      </c>
      <c r="E1655" s="17" t="s">
        <v>1599</v>
      </c>
      <c r="F1655" s="18" t="s">
        <v>1600</v>
      </c>
      <c r="G1655" s="19">
        <v>0</v>
      </c>
      <c r="H1655" s="19">
        <v>0</v>
      </c>
      <c r="I1655" s="19">
        <v>0</v>
      </c>
      <c r="J1655" s="19">
        <v>0</v>
      </c>
      <c r="K1655" s="19">
        <v>0</v>
      </c>
      <c r="L1655" s="19">
        <v>0</v>
      </c>
      <c r="M1655" s="19">
        <v>0</v>
      </c>
      <c r="N1655" s="19">
        <v>0</v>
      </c>
      <c r="O1655" s="19">
        <v>0</v>
      </c>
      <c r="P1655" s="19">
        <v>0</v>
      </c>
      <c r="Q1655" s="19">
        <v>0</v>
      </c>
      <c r="R1655" s="19">
        <v>0</v>
      </c>
      <c r="S1655" s="19">
        <v>0</v>
      </c>
      <c r="T1655" s="19">
        <v>0</v>
      </c>
      <c r="U1655" s="19">
        <v>0</v>
      </c>
      <c r="V1655" s="19">
        <v>0</v>
      </c>
      <c r="W1655" s="19">
        <v>0</v>
      </c>
      <c r="X1655" s="19">
        <v>0</v>
      </c>
      <c r="Y1655" s="19">
        <v>0</v>
      </c>
      <c r="Z1655" s="19">
        <v>0</v>
      </c>
      <c r="AA1655" s="19">
        <v>0</v>
      </c>
      <c r="AB1655" s="19">
        <v>0</v>
      </c>
      <c r="AC1655" s="19">
        <v>0</v>
      </c>
      <c r="AD1655" s="19">
        <v>0</v>
      </c>
      <c r="AE1655" s="19">
        <v>0</v>
      </c>
      <c r="AF1655" s="19">
        <v>0</v>
      </c>
      <c r="AG1655" s="19">
        <v>0</v>
      </c>
      <c r="AH1655" s="19">
        <v>0</v>
      </c>
      <c r="AI1655" s="19">
        <v>0</v>
      </c>
      <c r="AJ1655" s="19">
        <v>0</v>
      </c>
      <c r="AK1655" s="19">
        <v>0</v>
      </c>
      <c r="AL1655" s="19">
        <v>0</v>
      </c>
      <c r="AM1655" s="19">
        <v>0</v>
      </c>
      <c r="AN1655" s="19">
        <v>0</v>
      </c>
      <c r="AO1655" s="19">
        <v>0</v>
      </c>
      <c r="AP1655" s="19">
        <v>0</v>
      </c>
    </row>
    <row r="1656" spans="1:42" hidden="1">
      <c r="A1656" s="15" t="s">
        <v>1594</v>
      </c>
      <c r="B1656" s="16" t="s">
        <v>1340</v>
      </c>
      <c r="C1656" s="17" t="s">
        <v>212</v>
      </c>
      <c r="D1656" s="17" t="s">
        <v>224</v>
      </c>
      <c r="E1656" s="17" t="s">
        <v>1601</v>
      </c>
      <c r="F1656" s="18" t="s">
        <v>1602</v>
      </c>
      <c r="G1656" s="19">
        <v>0</v>
      </c>
      <c r="H1656" s="19">
        <v>0</v>
      </c>
      <c r="I1656" s="19">
        <v>0</v>
      </c>
      <c r="J1656" s="19">
        <v>0</v>
      </c>
      <c r="K1656" s="19">
        <v>0</v>
      </c>
      <c r="L1656" s="19">
        <v>0</v>
      </c>
      <c r="M1656" s="19">
        <v>0</v>
      </c>
      <c r="N1656" s="19">
        <v>0</v>
      </c>
      <c r="O1656" s="19">
        <v>0</v>
      </c>
      <c r="P1656" s="19">
        <v>0</v>
      </c>
      <c r="Q1656" s="19">
        <v>0</v>
      </c>
      <c r="R1656" s="19">
        <v>0</v>
      </c>
      <c r="S1656" s="19">
        <v>0</v>
      </c>
      <c r="T1656" s="19">
        <v>0</v>
      </c>
      <c r="U1656" s="19">
        <v>0</v>
      </c>
      <c r="V1656" s="19">
        <v>0</v>
      </c>
      <c r="W1656" s="19">
        <v>0</v>
      </c>
      <c r="X1656" s="19">
        <v>0</v>
      </c>
      <c r="Y1656" s="19">
        <v>0</v>
      </c>
      <c r="Z1656" s="19">
        <v>0</v>
      </c>
      <c r="AA1656" s="19">
        <v>0</v>
      </c>
      <c r="AB1656" s="19">
        <v>0</v>
      </c>
      <c r="AC1656" s="19">
        <v>0</v>
      </c>
      <c r="AD1656" s="19">
        <v>0</v>
      </c>
      <c r="AE1656" s="19">
        <v>0</v>
      </c>
      <c r="AF1656" s="19">
        <v>0</v>
      </c>
      <c r="AG1656" s="19">
        <v>0</v>
      </c>
      <c r="AH1656" s="19">
        <v>0</v>
      </c>
      <c r="AI1656" s="19">
        <v>0</v>
      </c>
      <c r="AJ1656" s="19">
        <v>0</v>
      </c>
      <c r="AK1656" s="19">
        <v>0</v>
      </c>
      <c r="AL1656" s="19">
        <v>0</v>
      </c>
      <c r="AM1656" s="19">
        <v>0</v>
      </c>
      <c r="AN1656" s="19">
        <v>0</v>
      </c>
      <c r="AO1656" s="19">
        <v>0</v>
      </c>
      <c r="AP1656" s="19">
        <v>0</v>
      </c>
    </row>
    <row r="1657" spans="1:42" hidden="1">
      <c r="A1657" s="15" t="s">
        <v>1594</v>
      </c>
      <c r="B1657" s="16" t="s">
        <v>1340</v>
      </c>
      <c r="C1657" s="17" t="s">
        <v>212</v>
      </c>
      <c r="D1657" s="17" t="s">
        <v>224</v>
      </c>
      <c r="E1657" s="17" t="s">
        <v>1603</v>
      </c>
      <c r="F1657" s="18" t="s">
        <v>1604</v>
      </c>
      <c r="G1657" s="19">
        <v>0</v>
      </c>
      <c r="H1657" s="19">
        <v>0</v>
      </c>
      <c r="I1657" s="19">
        <v>0</v>
      </c>
      <c r="J1657" s="19">
        <v>0</v>
      </c>
      <c r="K1657" s="19">
        <v>0</v>
      </c>
      <c r="L1657" s="19">
        <v>0</v>
      </c>
      <c r="M1657" s="19">
        <v>0</v>
      </c>
      <c r="N1657" s="19">
        <v>0</v>
      </c>
      <c r="O1657" s="19">
        <v>0</v>
      </c>
      <c r="P1657" s="19">
        <v>0</v>
      </c>
      <c r="Q1657" s="19">
        <v>0</v>
      </c>
      <c r="R1657" s="19">
        <v>0</v>
      </c>
      <c r="S1657" s="19">
        <v>0</v>
      </c>
      <c r="T1657" s="19">
        <v>0</v>
      </c>
      <c r="U1657" s="19">
        <v>0</v>
      </c>
      <c r="V1657" s="19">
        <v>0</v>
      </c>
      <c r="W1657" s="19">
        <v>0</v>
      </c>
      <c r="X1657" s="19">
        <v>0</v>
      </c>
      <c r="Y1657" s="19">
        <v>0</v>
      </c>
      <c r="Z1657" s="19">
        <v>0</v>
      </c>
      <c r="AA1657" s="19">
        <v>0</v>
      </c>
      <c r="AB1657" s="19">
        <v>0</v>
      </c>
      <c r="AC1657" s="19">
        <v>0</v>
      </c>
      <c r="AD1657" s="19">
        <v>0</v>
      </c>
      <c r="AE1657" s="19">
        <v>0</v>
      </c>
      <c r="AF1657" s="19">
        <v>0</v>
      </c>
      <c r="AG1657" s="19">
        <v>0</v>
      </c>
      <c r="AH1657" s="19">
        <v>0</v>
      </c>
      <c r="AI1657" s="19">
        <v>0</v>
      </c>
      <c r="AJ1657" s="19">
        <v>0</v>
      </c>
      <c r="AK1657" s="19">
        <v>0</v>
      </c>
      <c r="AL1657" s="19">
        <v>0</v>
      </c>
      <c r="AM1657" s="19">
        <v>0</v>
      </c>
      <c r="AN1657" s="19">
        <v>0</v>
      </c>
      <c r="AO1657" s="19">
        <v>0</v>
      </c>
      <c r="AP1657" s="19">
        <v>0</v>
      </c>
    </row>
    <row r="1658" spans="1:42" hidden="1">
      <c r="A1658" s="15" t="s">
        <v>1594</v>
      </c>
      <c r="B1658" s="16" t="s">
        <v>1340</v>
      </c>
      <c r="C1658" s="17" t="s">
        <v>212</v>
      </c>
      <c r="D1658" s="17" t="s">
        <v>224</v>
      </c>
      <c r="E1658" s="17" t="s">
        <v>1605</v>
      </c>
      <c r="F1658" s="18" t="s">
        <v>1606</v>
      </c>
      <c r="G1658" s="19">
        <v>0</v>
      </c>
      <c r="H1658" s="19">
        <v>0</v>
      </c>
      <c r="I1658" s="19">
        <v>0</v>
      </c>
      <c r="J1658" s="19">
        <v>0</v>
      </c>
      <c r="K1658" s="19">
        <v>0</v>
      </c>
      <c r="L1658" s="19">
        <v>0</v>
      </c>
      <c r="M1658" s="19">
        <v>0</v>
      </c>
      <c r="N1658" s="19">
        <v>0</v>
      </c>
      <c r="O1658" s="19">
        <v>0</v>
      </c>
      <c r="P1658" s="19">
        <v>0</v>
      </c>
      <c r="Q1658" s="19">
        <v>0</v>
      </c>
      <c r="R1658" s="19">
        <v>0</v>
      </c>
      <c r="S1658" s="19">
        <v>0</v>
      </c>
      <c r="T1658" s="19">
        <v>0</v>
      </c>
      <c r="U1658" s="19">
        <v>0</v>
      </c>
      <c r="V1658" s="19">
        <v>0</v>
      </c>
      <c r="W1658" s="19">
        <v>0</v>
      </c>
      <c r="X1658" s="19">
        <v>0</v>
      </c>
      <c r="Y1658" s="19">
        <v>0</v>
      </c>
      <c r="Z1658" s="19">
        <v>0</v>
      </c>
      <c r="AA1658" s="19">
        <v>0</v>
      </c>
      <c r="AB1658" s="19">
        <v>0</v>
      </c>
      <c r="AC1658" s="19">
        <v>0</v>
      </c>
      <c r="AD1658" s="19">
        <v>0</v>
      </c>
      <c r="AE1658" s="19">
        <v>0</v>
      </c>
      <c r="AF1658" s="19">
        <v>0</v>
      </c>
      <c r="AG1658" s="19">
        <v>0</v>
      </c>
      <c r="AH1658" s="19">
        <v>0</v>
      </c>
      <c r="AI1658" s="19">
        <v>0</v>
      </c>
      <c r="AJ1658" s="19">
        <v>0</v>
      </c>
      <c r="AK1658" s="19">
        <v>0</v>
      </c>
      <c r="AL1658" s="19">
        <v>0</v>
      </c>
      <c r="AM1658" s="19">
        <v>0</v>
      </c>
      <c r="AN1658" s="19">
        <v>0</v>
      </c>
      <c r="AO1658" s="19">
        <v>0</v>
      </c>
      <c r="AP1658" s="19">
        <v>0</v>
      </c>
    </row>
    <row r="1659" spans="1:42" hidden="1">
      <c r="A1659" s="15" t="s">
        <v>1594</v>
      </c>
      <c r="B1659" s="16" t="s">
        <v>1340</v>
      </c>
      <c r="C1659" s="17" t="s">
        <v>212</v>
      </c>
      <c r="D1659" s="17" t="s">
        <v>224</v>
      </c>
      <c r="E1659" s="17" t="s">
        <v>1607</v>
      </c>
      <c r="F1659" s="18" t="s">
        <v>1608</v>
      </c>
      <c r="G1659" s="19">
        <v>0</v>
      </c>
      <c r="H1659" s="19">
        <v>0</v>
      </c>
      <c r="I1659" s="19">
        <v>0</v>
      </c>
      <c r="J1659" s="19">
        <v>0</v>
      </c>
      <c r="K1659" s="19">
        <v>0</v>
      </c>
      <c r="L1659" s="19">
        <v>0</v>
      </c>
      <c r="M1659" s="19">
        <v>0</v>
      </c>
      <c r="N1659" s="19">
        <v>0</v>
      </c>
      <c r="O1659" s="19">
        <v>0</v>
      </c>
      <c r="P1659" s="19">
        <v>0</v>
      </c>
      <c r="Q1659" s="19">
        <v>0</v>
      </c>
      <c r="R1659" s="19">
        <v>0</v>
      </c>
      <c r="S1659" s="19">
        <v>0</v>
      </c>
      <c r="T1659" s="19">
        <v>0</v>
      </c>
      <c r="U1659" s="19">
        <v>0</v>
      </c>
      <c r="V1659" s="19">
        <v>0</v>
      </c>
      <c r="W1659" s="19">
        <v>0</v>
      </c>
      <c r="X1659" s="19">
        <v>0</v>
      </c>
      <c r="Y1659" s="19">
        <v>0</v>
      </c>
      <c r="Z1659" s="19">
        <v>0</v>
      </c>
      <c r="AA1659" s="19">
        <v>0</v>
      </c>
      <c r="AB1659" s="19">
        <v>0</v>
      </c>
      <c r="AC1659" s="19">
        <v>0</v>
      </c>
      <c r="AD1659" s="19">
        <v>0</v>
      </c>
      <c r="AE1659" s="19">
        <v>0</v>
      </c>
      <c r="AF1659" s="19">
        <v>0</v>
      </c>
      <c r="AG1659" s="19">
        <v>0</v>
      </c>
      <c r="AH1659" s="19">
        <v>0</v>
      </c>
      <c r="AI1659" s="19">
        <v>0</v>
      </c>
      <c r="AJ1659" s="19">
        <v>0</v>
      </c>
      <c r="AK1659" s="19">
        <v>0</v>
      </c>
      <c r="AL1659" s="19">
        <v>0</v>
      </c>
      <c r="AM1659" s="19">
        <v>0</v>
      </c>
      <c r="AN1659" s="19">
        <v>0</v>
      </c>
      <c r="AO1659" s="19">
        <v>0</v>
      </c>
      <c r="AP1659" s="19">
        <v>0</v>
      </c>
    </row>
    <row r="1660" spans="1:42" hidden="1">
      <c r="A1660" s="15" t="s">
        <v>1594</v>
      </c>
      <c r="B1660" s="16" t="s">
        <v>1340</v>
      </c>
      <c r="C1660" s="17" t="s">
        <v>212</v>
      </c>
      <c r="D1660" s="17" t="s">
        <v>224</v>
      </c>
      <c r="E1660" s="17" t="s">
        <v>1607</v>
      </c>
      <c r="F1660" s="18" t="s">
        <v>1609</v>
      </c>
      <c r="G1660" s="19">
        <v>0</v>
      </c>
      <c r="H1660" s="19">
        <v>0</v>
      </c>
      <c r="I1660" s="19">
        <v>0</v>
      </c>
      <c r="J1660" s="19">
        <v>0</v>
      </c>
      <c r="K1660" s="19">
        <v>0</v>
      </c>
      <c r="L1660" s="19">
        <v>0</v>
      </c>
      <c r="M1660" s="19">
        <v>0</v>
      </c>
      <c r="N1660" s="19">
        <v>0</v>
      </c>
      <c r="O1660" s="19">
        <v>0</v>
      </c>
      <c r="P1660" s="19">
        <v>0</v>
      </c>
      <c r="Q1660" s="19">
        <v>0</v>
      </c>
      <c r="R1660" s="19">
        <v>0</v>
      </c>
      <c r="S1660" s="19">
        <v>0</v>
      </c>
      <c r="T1660" s="19">
        <v>0</v>
      </c>
      <c r="U1660" s="19">
        <v>0</v>
      </c>
      <c r="V1660" s="19">
        <v>0</v>
      </c>
      <c r="W1660" s="19">
        <v>0</v>
      </c>
      <c r="X1660" s="19">
        <v>0</v>
      </c>
      <c r="Y1660" s="19">
        <v>0</v>
      </c>
      <c r="Z1660" s="19">
        <v>0</v>
      </c>
      <c r="AA1660" s="19">
        <v>0</v>
      </c>
      <c r="AB1660" s="19">
        <v>0</v>
      </c>
      <c r="AC1660" s="19">
        <v>0</v>
      </c>
      <c r="AD1660" s="19">
        <v>0</v>
      </c>
      <c r="AE1660" s="19">
        <v>0</v>
      </c>
      <c r="AF1660" s="19">
        <v>0</v>
      </c>
      <c r="AG1660" s="19">
        <v>0</v>
      </c>
      <c r="AH1660" s="19">
        <v>0</v>
      </c>
      <c r="AI1660" s="19">
        <v>0</v>
      </c>
      <c r="AJ1660" s="19">
        <v>0</v>
      </c>
      <c r="AK1660" s="19">
        <v>0</v>
      </c>
      <c r="AL1660" s="19">
        <v>0</v>
      </c>
      <c r="AM1660" s="19">
        <v>0</v>
      </c>
      <c r="AN1660" s="19">
        <v>0</v>
      </c>
      <c r="AO1660" s="19">
        <v>0</v>
      </c>
      <c r="AP1660" s="19">
        <v>0</v>
      </c>
    </row>
    <row r="1661" spans="1:42" hidden="1">
      <c r="A1661" s="15" t="s">
        <v>1594</v>
      </c>
      <c r="B1661" s="16" t="s">
        <v>1340</v>
      </c>
      <c r="C1661" s="17" t="s">
        <v>212</v>
      </c>
      <c r="D1661" s="17" t="s">
        <v>224</v>
      </c>
      <c r="E1661" s="17" t="s">
        <v>1607</v>
      </c>
      <c r="F1661" s="18" t="s">
        <v>1610</v>
      </c>
      <c r="G1661" s="19">
        <v>0</v>
      </c>
      <c r="H1661" s="19">
        <v>0</v>
      </c>
      <c r="I1661" s="19">
        <v>0</v>
      </c>
      <c r="J1661" s="19">
        <v>0</v>
      </c>
      <c r="K1661" s="19">
        <v>0</v>
      </c>
      <c r="L1661" s="19">
        <v>0</v>
      </c>
      <c r="M1661" s="19">
        <v>0</v>
      </c>
      <c r="N1661" s="19">
        <v>0</v>
      </c>
      <c r="O1661" s="19">
        <v>0</v>
      </c>
      <c r="P1661" s="19">
        <v>0</v>
      </c>
      <c r="Q1661" s="19">
        <v>0</v>
      </c>
      <c r="R1661" s="19">
        <v>0</v>
      </c>
      <c r="S1661" s="19">
        <v>0</v>
      </c>
      <c r="T1661" s="19">
        <v>0</v>
      </c>
      <c r="U1661" s="19">
        <v>0</v>
      </c>
      <c r="V1661" s="19">
        <v>0</v>
      </c>
      <c r="W1661" s="19">
        <v>0</v>
      </c>
      <c r="X1661" s="19">
        <v>0</v>
      </c>
      <c r="Y1661" s="19">
        <v>0</v>
      </c>
      <c r="Z1661" s="19">
        <v>0</v>
      </c>
      <c r="AA1661" s="19">
        <v>0</v>
      </c>
      <c r="AB1661" s="19">
        <v>0</v>
      </c>
      <c r="AC1661" s="19">
        <v>0</v>
      </c>
      <c r="AD1661" s="19">
        <v>0</v>
      </c>
      <c r="AE1661" s="19">
        <v>0</v>
      </c>
      <c r="AF1661" s="19">
        <v>0</v>
      </c>
      <c r="AG1661" s="19">
        <v>0</v>
      </c>
      <c r="AH1661" s="19">
        <v>0</v>
      </c>
      <c r="AI1661" s="19">
        <v>0</v>
      </c>
      <c r="AJ1661" s="19">
        <v>0</v>
      </c>
      <c r="AK1661" s="19">
        <v>0</v>
      </c>
      <c r="AL1661" s="19">
        <v>0</v>
      </c>
      <c r="AM1661" s="19">
        <v>0</v>
      </c>
      <c r="AN1661" s="19">
        <v>0</v>
      </c>
      <c r="AO1661" s="19">
        <v>0</v>
      </c>
      <c r="AP1661" s="19">
        <v>0</v>
      </c>
    </row>
    <row r="1662" spans="1:42" hidden="1">
      <c r="A1662" s="15" t="s">
        <v>1594</v>
      </c>
      <c r="B1662" s="16" t="s">
        <v>1340</v>
      </c>
      <c r="C1662" s="17" t="s">
        <v>212</v>
      </c>
      <c r="D1662" s="17" t="s">
        <v>224</v>
      </c>
      <c r="E1662" s="17" t="s">
        <v>1607</v>
      </c>
      <c r="F1662" s="18" t="s">
        <v>1611</v>
      </c>
      <c r="G1662" s="19">
        <v>0</v>
      </c>
      <c r="H1662" s="19">
        <v>0</v>
      </c>
      <c r="I1662" s="19">
        <v>0</v>
      </c>
      <c r="J1662" s="19">
        <v>0</v>
      </c>
      <c r="K1662" s="19">
        <v>0</v>
      </c>
      <c r="L1662" s="19">
        <v>0</v>
      </c>
      <c r="M1662" s="19">
        <v>0</v>
      </c>
      <c r="N1662" s="19">
        <v>0</v>
      </c>
      <c r="O1662" s="19">
        <v>0</v>
      </c>
      <c r="P1662" s="19">
        <v>0</v>
      </c>
      <c r="Q1662" s="19">
        <v>0</v>
      </c>
      <c r="R1662" s="19">
        <v>0</v>
      </c>
      <c r="S1662" s="19">
        <v>0</v>
      </c>
      <c r="T1662" s="19">
        <v>0</v>
      </c>
      <c r="U1662" s="19">
        <v>0</v>
      </c>
      <c r="V1662" s="19">
        <v>0</v>
      </c>
      <c r="W1662" s="19">
        <v>0</v>
      </c>
      <c r="X1662" s="19">
        <v>0</v>
      </c>
      <c r="Y1662" s="19">
        <v>0</v>
      </c>
      <c r="Z1662" s="19">
        <v>0</v>
      </c>
      <c r="AA1662" s="19">
        <v>0</v>
      </c>
      <c r="AB1662" s="19">
        <v>0</v>
      </c>
      <c r="AC1662" s="19">
        <v>0</v>
      </c>
      <c r="AD1662" s="19">
        <v>0</v>
      </c>
      <c r="AE1662" s="19">
        <v>0</v>
      </c>
      <c r="AF1662" s="19">
        <v>0</v>
      </c>
      <c r="AG1662" s="19">
        <v>0</v>
      </c>
      <c r="AH1662" s="19">
        <v>0</v>
      </c>
      <c r="AI1662" s="19">
        <v>0</v>
      </c>
      <c r="AJ1662" s="19">
        <v>0</v>
      </c>
      <c r="AK1662" s="19">
        <v>0</v>
      </c>
      <c r="AL1662" s="19">
        <v>0</v>
      </c>
      <c r="AM1662" s="19">
        <v>0</v>
      </c>
      <c r="AN1662" s="19">
        <v>0</v>
      </c>
      <c r="AO1662" s="19">
        <v>0</v>
      </c>
      <c r="AP1662" s="19">
        <v>0</v>
      </c>
    </row>
    <row r="1663" spans="1:42" hidden="1">
      <c r="A1663" s="15" t="s">
        <v>1594</v>
      </c>
      <c r="B1663" s="16" t="s">
        <v>1340</v>
      </c>
      <c r="C1663" s="17" t="s">
        <v>212</v>
      </c>
      <c r="D1663" s="17" t="s">
        <v>224</v>
      </c>
      <c r="E1663" s="17" t="s">
        <v>1597</v>
      </c>
      <c r="F1663" s="18" t="s">
        <v>1612</v>
      </c>
      <c r="G1663" s="19">
        <v>0</v>
      </c>
      <c r="H1663" s="19">
        <v>0</v>
      </c>
      <c r="I1663" s="19">
        <v>0</v>
      </c>
      <c r="J1663" s="19">
        <v>0</v>
      </c>
      <c r="K1663" s="19">
        <v>0</v>
      </c>
      <c r="L1663" s="19">
        <v>0</v>
      </c>
      <c r="M1663" s="19">
        <v>0</v>
      </c>
      <c r="N1663" s="19">
        <v>0</v>
      </c>
      <c r="O1663" s="19">
        <v>0</v>
      </c>
      <c r="P1663" s="19">
        <v>0</v>
      </c>
      <c r="Q1663" s="19">
        <v>0</v>
      </c>
      <c r="R1663" s="19">
        <v>0</v>
      </c>
      <c r="S1663" s="19">
        <v>0</v>
      </c>
      <c r="T1663" s="19">
        <v>0</v>
      </c>
      <c r="U1663" s="19">
        <v>0</v>
      </c>
      <c r="V1663" s="19">
        <v>0</v>
      </c>
      <c r="W1663" s="19">
        <v>0</v>
      </c>
      <c r="X1663" s="19">
        <v>0</v>
      </c>
      <c r="Y1663" s="19">
        <v>0</v>
      </c>
      <c r="Z1663" s="19">
        <v>0</v>
      </c>
      <c r="AA1663" s="19">
        <v>0</v>
      </c>
      <c r="AB1663" s="19">
        <v>0</v>
      </c>
      <c r="AC1663" s="19">
        <v>0</v>
      </c>
      <c r="AD1663" s="19">
        <v>0</v>
      </c>
      <c r="AE1663" s="19">
        <v>0</v>
      </c>
      <c r="AF1663" s="19">
        <v>0</v>
      </c>
      <c r="AG1663" s="19">
        <v>0</v>
      </c>
      <c r="AH1663" s="19">
        <v>0</v>
      </c>
      <c r="AI1663" s="19">
        <v>0</v>
      </c>
      <c r="AJ1663" s="19">
        <v>0</v>
      </c>
      <c r="AK1663" s="19">
        <v>0</v>
      </c>
      <c r="AL1663" s="19">
        <v>0</v>
      </c>
      <c r="AM1663" s="19">
        <v>0</v>
      </c>
      <c r="AN1663" s="19">
        <v>0</v>
      </c>
      <c r="AO1663" s="19">
        <v>0</v>
      </c>
      <c r="AP1663" s="19">
        <v>0</v>
      </c>
    </row>
    <row r="1664" spans="1:42" hidden="1">
      <c r="A1664" s="15" t="s">
        <v>1594</v>
      </c>
      <c r="B1664" s="16" t="s">
        <v>1340</v>
      </c>
      <c r="C1664" s="17" t="s">
        <v>212</v>
      </c>
      <c r="D1664" s="17" t="s">
        <v>224</v>
      </c>
      <c r="E1664" s="17" t="s">
        <v>1597</v>
      </c>
      <c r="F1664" s="18" t="s">
        <v>1613</v>
      </c>
      <c r="G1664" s="19">
        <v>0</v>
      </c>
      <c r="H1664" s="19">
        <v>0</v>
      </c>
      <c r="I1664" s="19">
        <v>0</v>
      </c>
      <c r="J1664" s="19">
        <v>0</v>
      </c>
      <c r="K1664" s="19">
        <v>0</v>
      </c>
      <c r="L1664" s="19">
        <v>0</v>
      </c>
      <c r="M1664" s="19">
        <v>0</v>
      </c>
      <c r="N1664" s="19">
        <v>0</v>
      </c>
      <c r="O1664" s="19">
        <v>0</v>
      </c>
      <c r="P1664" s="19">
        <v>0</v>
      </c>
      <c r="Q1664" s="19">
        <v>0</v>
      </c>
      <c r="R1664" s="19">
        <v>0</v>
      </c>
      <c r="S1664" s="19">
        <v>0</v>
      </c>
      <c r="T1664" s="19">
        <v>0</v>
      </c>
      <c r="U1664" s="19">
        <v>0</v>
      </c>
      <c r="V1664" s="19">
        <v>0</v>
      </c>
      <c r="W1664" s="19">
        <v>0</v>
      </c>
      <c r="X1664" s="19">
        <v>0</v>
      </c>
      <c r="Y1664" s="19">
        <v>0</v>
      </c>
      <c r="Z1664" s="19">
        <v>0</v>
      </c>
      <c r="AA1664" s="19">
        <v>0</v>
      </c>
      <c r="AB1664" s="19">
        <v>0</v>
      </c>
      <c r="AC1664" s="19">
        <v>0</v>
      </c>
      <c r="AD1664" s="19">
        <v>0</v>
      </c>
      <c r="AE1664" s="19">
        <v>0</v>
      </c>
      <c r="AF1664" s="19">
        <v>0</v>
      </c>
      <c r="AG1664" s="19">
        <v>0</v>
      </c>
      <c r="AH1664" s="19">
        <v>0</v>
      </c>
      <c r="AI1664" s="19">
        <v>0</v>
      </c>
      <c r="AJ1664" s="19">
        <v>0</v>
      </c>
      <c r="AK1664" s="19">
        <v>0</v>
      </c>
      <c r="AL1664" s="19">
        <v>0</v>
      </c>
      <c r="AM1664" s="19">
        <v>0</v>
      </c>
      <c r="AN1664" s="19">
        <v>0</v>
      </c>
      <c r="AO1664" s="19">
        <v>0</v>
      </c>
      <c r="AP1664" s="19">
        <v>0</v>
      </c>
    </row>
    <row r="1665" spans="1:42" hidden="1">
      <c r="A1665" s="15" t="s">
        <v>1594</v>
      </c>
      <c r="B1665" s="16" t="s">
        <v>1340</v>
      </c>
      <c r="C1665" s="17" t="s">
        <v>212</v>
      </c>
      <c r="D1665" s="17" t="s">
        <v>224</v>
      </c>
      <c r="E1665" s="17" t="s">
        <v>1597</v>
      </c>
      <c r="F1665" s="18" t="s">
        <v>1614</v>
      </c>
      <c r="G1665" s="19">
        <v>0</v>
      </c>
      <c r="H1665" s="19">
        <v>0</v>
      </c>
      <c r="I1665" s="19">
        <v>0</v>
      </c>
      <c r="J1665" s="19">
        <v>0</v>
      </c>
      <c r="K1665" s="19">
        <v>0</v>
      </c>
      <c r="L1665" s="19">
        <v>0</v>
      </c>
      <c r="M1665" s="19">
        <v>0</v>
      </c>
      <c r="N1665" s="19">
        <v>0</v>
      </c>
      <c r="O1665" s="19">
        <v>0</v>
      </c>
      <c r="P1665" s="19">
        <v>0</v>
      </c>
      <c r="Q1665" s="19">
        <v>0</v>
      </c>
      <c r="R1665" s="19">
        <v>0</v>
      </c>
      <c r="S1665" s="19">
        <v>0</v>
      </c>
      <c r="T1665" s="19">
        <v>0</v>
      </c>
      <c r="U1665" s="19">
        <v>0</v>
      </c>
      <c r="V1665" s="19">
        <v>0</v>
      </c>
      <c r="W1665" s="19">
        <v>0</v>
      </c>
      <c r="X1665" s="19">
        <v>0</v>
      </c>
      <c r="Y1665" s="19">
        <v>0</v>
      </c>
      <c r="Z1665" s="19">
        <v>0</v>
      </c>
      <c r="AA1665" s="19">
        <v>0</v>
      </c>
      <c r="AB1665" s="19">
        <v>0</v>
      </c>
      <c r="AC1665" s="19">
        <v>0</v>
      </c>
      <c r="AD1665" s="19">
        <v>0</v>
      </c>
      <c r="AE1665" s="19">
        <v>0</v>
      </c>
      <c r="AF1665" s="19">
        <v>0</v>
      </c>
      <c r="AG1665" s="19">
        <v>0</v>
      </c>
      <c r="AH1665" s="19">
        <v>0</v>
      </c>
      <c r="AI1665" s="19">
        <v>0</v>
      </c>
      <c r="AJ1665" s="19">
        <v>0</v>
      </c>
      <c r="AK1665" s="19">
        <v>0</v>
      </c>
      <c r="AL1665" s="19">
        <v>0</v>
      </c>
      <c r="AM1665" s="19">
        <v>0</v>
      </c>
      <c r="AN1665" s="19">
        <v>0</v>
      </c>
      <c r="AO1665" s="19">
        <v>0</v>
      </c>
      <c r="AP1665" s="19">
        <v>0</v>
      </c>
    </row>
    <row r="1666" spans="1:42" hidden="1">
      <c r="A1666" s="15" t="s">
        <v>1594</v>
      </c>
      <c r="B1666" s="16" t="s">
        <v>1340</v>
      </c>
      <c r="C1666" s="17" t="s">
        <v>212</v>
      </c>
      <c r="D1666" s="17" t="s">
        <v>224</v>
      </c>
      <c r="E1666" s="17" t="s">
        <v>1615</v>
      </c>
      <c r="F1666" s="18" t="s">
        <v>1616</v>
      </c>
      <c r="G1666" s="19">
        <v>0</v>
      </c>
      <c r="H1666" s="19">
        <v>0</v>
      </c>
      <c r="I1666" s="19">
        <v>0</v>
      </c>
      <c r="J1666" s="19">
        <v>0</v>
      </c>
      <c r="K1666" s="19">
        <v>0</v>
      </c>
      <c r="L1666" s="19">
        <v>0</v>
      </c>
      <c r="M1666" s="19">
        <v>0</v>
      </c>
      <c r="N1666" s="19">
        <v>0</v>
      </c>
      <c r="O1666" s="19">
        <v>0</v>
      </c>
      <c r="P1666" s="19">
        <v>0</v>
      </c>
      <c r="Q1666" s="19">
        <v>0</v>
      </c>
      <c r="R1666" s="19">
        <v>0</v>
      </c>
      <c r="S1666" s="19">
        <v>0</v>
      </c>
      <c r="T1666" s="19">
        <v>0</v>
      </c>
      <c r="U1666" s="19">
        <v>0</v>
      </c>
      <c r="V1666" s="19">
        <v>0</v>
      </c>
      <c r="W1666" s="19">
        <v>0</v>
      </c>
      <c r="X1666" s="19">
        <v>0</v>
      </c>
      <c r="Y1666" s="19">
        <v>0</v>
      </c>
      <c r="Z1666" s="19">
        <v>0</v>
      </c>
      <c r="AA1666" s="19">
        <v>0</v>
      </c>
      <c r="AB1666" s="19">
        <v>0</v>
      </c>
      <c r="AC1666" s="19">
        <v>0</v>
      </c>
      <c r="AD1666" s="19">
        <v>0</v>
      </c>
      <c r="AE1666" s="19">
        <v>0</v>
      </c>
      <c r="AF1666" s="19">
        <v>0</v>
      </c>
      <c r="AG1666" s="19">
        <v>0</v>
      </c>
      <c r="AH1666" s="19">
        <v>0</v>
      </c>
      <c r="AI1666" s="19">
        <v>0</v>
      </c>
      <c r="AJ1666" s="19">
        <v>0</v>
      </c>
      <c r="AK1666" s="19">
        <v>0</v>
      </c>
      <c r="AL1666" s="19">
        <v>0</v>
      </c>
      <c r="AM1666" s="19">
        <v>0</v>
      </c>
      <c r="AN1666" s="19">
        <v>0</v>
      </c>
      <c r="AO1666" s="19">
        <v>0</v>
      </c>
      <c r="AP1666" s="19">
        <v>0</v>
      </c>
    </row>
    <row r="1667" spans="1:42" hidden="1">
      <c r="A1667" s="15" t="s">
        <v>1594</v>
      </c>
      <c r="B1667" s="16" t="s">
        <v>1340</v>
      </c>
      <c r="C1667" s="17" t="s">
        <v>212</v>
      </c>
      <c r="D1667" s="17" t="s">
        <v>224</v>
      </c>
      <c r="E1667" s="17" t="s">
        <v>1615</v>
      </c>
      <c r="F1667" s="18" t="s">
        <v>1617</v>
      </c>
      <c r="G1667" s="19">
        <v>0</v>
      </c>
      <c r="H1667" s="19">
        <v>0</v>
      </c>
      <c r="I1667" s="19">
        <v>0</v>
      </c>
      <c r="J1667" s="19">
        <v>0</v>
      </c>
      <c r="K1667" s="19">
        <v>0</v>
      </c>
      <c r="L1667" s="19">
        <v>0</v>
      </c>
      <c r="M1667" s="19">
        <v>0</v>
      </c>
      <c r="N1667" s="19">
        <v>0</v>
      </c>
      <c r="O1667" s="19">
        <v>0</v>
      </c>
      <c r="P1667" s="19">
        <v>0</v>
      </c>
      <c r="Q1667" s="19">
        <v>0</v>
      </c>
      <c r="R1667" s="19">
        <v>0</v>
      </c>
      <c r="S1667" s="19">
        <v>0</v>
      </c>
      <c r="T1667" s="19">
        <v>0</v>
      </c>
      <c r="U1667" s="19">
        <v>0</v>
      </c>
      <c r="V1667" s="19">
        <v>0</v>
      </c>
      <c r="W1667" s="19">
        <v>0</v>
      </c>
      <c r="X1667" s="19">
        <v>0</v>
      </c>
      <c r="Y1667" s="19">
        <v>0</v>
      </c>
      <c r="Z1667" s="19">
        <v>0</v>
      </c>
      <c r="AA1667" s="19">
        <v>0</v>
      </c>
      <c r="AB1667" s="19">
        <v>0</v>
      </c>
      <c r="AC1667" s="19">
        <v>0</v>
      </c>
      <c r="AD1667" s="19">
        <v>0</v>
      </c>
      <c r="AE1667" s="19">
        <v>0</v>
      </c>
      <c r="AF1667" s="19">
        <v>0</v>
      </c>
      <c r="AG1667" s="19">
        <v>0</v>
      </c>
      <c r="AH1667" s="19">
        <v>0</v>
      </c>
      <c r="AI1667" s="19">
        <v>0</v>
      </c>
      <c r="AJ1667" s="19">
        <v>0</v>
      </c>
      <c r="AK1667" s="19">
        <v>0</v>
      </c>
      <c r="AL1667" s="19">
        <v>0</v>
      </c>
      <c r="AM1667" s="19">
        <v>0</v>
      </c>
      <c r="AN1667" s="19">
        <v>0</v>
      </c>
      <c r="AO1667" s="19">
        <v>0</v>
      </c>
      <c r="AP1667" s="19">
        <v>0</v>
      </c>
    </row>
    <row r="1668" spans="1:42" hidden="1">
      <c r="A1668" s="15" t="s">
        <v>1594</v>
      </c>
      <c r="B1668" s="16" t="s">
        <v>1340</v>
      </c>
      <c r="C1668" s="17" t="s">
        <v>212</v>
      </c>
      <c r="D1668" s="17" t="s">
        <v>224</v>
      </c>
      <c r="E1668" s="17" t="s">
        <v>1615</v>
      </c>
      <c r="F1668" s="18" t="s">
        <v>1618</v>
      </c>
      <c r="G1668" s="19">
        <v>0</v>
      </c>
      <c r="H1668" s="19">
        <v>0</v>
      </c>
      <c r="I1668" s="19">
        <v>0</v>
      </c>
      <c r="J1668" s="19">
        <v>0</v>
      </c>
      <c r="K1668" s="19">
        <v>0</v>
      </c>
      <c r="L1668" s="19">
        <v>0</v>
      </c>
      <c r="M1668" s="19">
        <v>0</v>
      </c>
      <c r="N1668" s="19">
        <v>0</v>
      </c>
      <c r="O1668" s="19">
        <v>0</v>
      </c>
      <c r="P1668" s="19">
        <v>0</v>
      </c>
      <c r="Q1668" s="19">
        <v>0</v>
      </c>
      <c r="R1668" s="19">
        <v>0</v>
      </c>
      <c r="S1668" s="19">
        <v>0</v>
      </c>
      <c r="T1668" s="19">
        <v>0</v>
      </c>
      <c r="U1668" s="19">
        <v>0</v>
      </c>
      <c r="V1668" s="19">
        <v>0</v>
      </c>
      <c r="W1668" s="19">
        <v>0</v>
      </c>
      <c r="X1668" s="19">
        <v>0</v>
      </c>
      <c r="Y1668" s="19">
        <v>0</v>
      </c>
      <c r="Z1668" s="19">
        <v>0</v>
      </c>
      <c r="AA1668" s="19">
        <v>0</v>
      </c>
      <c r="AB1668" s="19">
        <v>0</v>
      </c>
      <c r="AC1668" s="19">
        <v>0</v>
      </c>
      <c r="AD1668" s="19">
        <v>0</v>
      </c>
      <c r="AE1668" s="19">
        <v>0</v>
      </c>
      <c r="AF1668" s="19">
        <v>0</v>
      </c>
      <c r="AG1668" s="19">
        <v>0</v>
      </c>
      <c r="AH1668" s="19">
        <v>0</v>
      </c>
      <c r="AI1668" s="19">
        <v>0</v>
      </c>
      <c r="AJ1668" s="19">
        <v>0</v>
      </c>
      <c r="AK1668" s="19">
        <v>0</v>
      </c>
      <c r="AL1668" s="19">
        <v>0</v>
      </c>
      <c r="AM1668" s="19">
        <v>0</v>
      </c>
      <c r="AN1668" s="19">
        <v>0</v>
      </c>
      <c r="AO1668" s="19">
        <v>0</v>
      </c>
      <c r="AP1668" s="19">
        <v>0</v>
      </c>
    </row>
    <row r="1669" spans="1:42" hidden="1">
      <c r="A1669" s="15" t="s">
        <v>1594</v>
      </c>
      <c r="B1669" s="16" t="s">
        <v>1340</v>
      </c>
      <c r="C1669" s="17" t="s">
        <v>212</v>
      </c>
      <c r="D1669" s="17" t="s">
        <v>224</v>
      </c>
      <c r="E1669" s="17" t="s">
        <v>232</v>
      </c>
      <c r="F1669" s="18" t="s">
        <v>1619</v>
      </c>
      <c r="G1669" s="19">
        <v>3685608.4694997137</v>
      </c>
      <c r="H1669" s="19">
        <v>3479428.7500440637</v>
      </c>
      <c r="I1669" s="19">
        <v>3304874.1693894025</v>
      </c>
      <c r="J1669" s="19">
        <v>3157093.8653518935</v>
      </c>
      <c r="K1669" s="19">
        <v>3323196.8016984365</v>
      </c>
      <c r="L1669" s="19">
        <v>3172606.0573736746</v>
      </c>
      <c r="M1669" s="19">
        <v>3045113.8661170253</v>
      </c>
      <c r="N1669" s="19">
        <v>2937177.2269543405</v>
      </c>
      <c r="O1669" s="19">
        <v>3137012.3569052392</v>
      </c>
      <c r="P1669" s="19">
        <v>3014979.7507170294</v>
      </c>
      <c r="Q1669" s="19">
        <v>2911665.2712152754</v>
      </c>
      <c r="R1669" s="19">
        <v>3278003.1880850657</v>
      </c>
      <c r="S1669" s="19">
        <v>3172582.4915104075</v>
      </c>
      <c r="T1669" s="19">
        <v>3083331.8827138925</v>
      </c>
      <c r="U1669" s="19">
        <v>3007771.0921920091</v>
      </c>
      <c r="V1669" s="19">
        <v>2943800.2897372171</v>
      </c>
      <c r="W1669" s="19">
        <v>2889641.7302721073</v>
      </c>
      <c r="X1669" s="19">
        <v>2843790.350411607</v>
      </c>
      <c r="Y1669" s="19">
        <v>2804971.9428343824</v>
      </c>
      <c r="Z1669" s="19">
        <v>2772107.7461315552</v>
      </c>
      <c r="AA1669" s="19">
        <v>2744284.4660865548</v>
      </c>
      <c r="AB1669" s="19">
        <v>2720728.8952791314</v>
      </c>
      <c r="AC1669" s="19">
        <v>2700786.4256937294</v>
      </c>
      <c r="AD1669" s="19">
        <v>2683903.0105850571</v>
      </c>
      <c r="AE1669" s="19">
        <v>2680724.0661760438</v>
      </c>
      <c r="AF1669" s="19">
        <v>2678032.7282030131</v>
      </c>
      <c r="AG1669" s="19">
        <v>2675754.2045319034</v>
      </c>
      <c r="AH1669" s="19">
        <v>2673825.1751153721</v>
      </c>
      <c r="AI1669" s="19">
        <v>2672192.0323321614</v>
      </c>
      <c r="AJ1669" s="19">
        <v>2670809.3912342642</v>
      </c>
      <c r="AK1669" s="19">
        <v>2669638.8283017091</v>
      </c>
      <c r="AL1669" s="19">
        <v>2668647.8136550626</v>
      </c>
      <c r="AM1669" s="19">
        <v>2667808.8070518677</v>
      </c>
      <c r="AN1669" s="19">
        <v>2667098.4925448266</v>
      </c>
      <c r="AO1669" s="19">
        <v>2666497.1305329036</v>
      </c>
      <c r="AP1669" s="19">
        <v>2665988.1625851784</v>
      </c>
    </row>
    <row r="1670" spans="1:42" hidden="1">
      <c r="F1670" s="17" t="s">
        <v>7</v>
      </c>
      <c r="G1670" s="19">
        <v>237767526.62227827</v>
      </c>
      <c r="H1670" s="19">
        <v>253443537.9406049</v>
      </c>
      <c r="I1670" s="19">
        <v>326237557.62187183</v>
      </c>
      <c r="J1670" s="19">
        <v>1390209077.7789197</v>
      </c>
      <c r="K1670" s="19">
        <v>340101693.08099842</v>
      </c>
      <c r="L1670" s="19">
        <v>275364674.69255048</v>
      </c>
      <c r="M1670" s="19">
        <v>264176615.71349254</v>
      </c>
      <c r="N1670" s="19">
        <v>255534765.60880628</v>
      </c>
      <c r="O1670" s="19">
        <v>306927886.18274808</v>
      </c>
      <c r="P1670" s="19">
        <v>302149146.09210825</v>
      </c>
      <c r="Q1670" s="19">
        <v>685688332.78221965</v>
      </c>
      <c r="R1670" s="19">
        <v>1204517245.048702</v>
      </c>
      <c r="S1670" s="19">
        <v>250771350.55444226</v>
      </c>
      <c r="T1670" s="19">
        <v>239446059.10290298</v>
      </c>
      <c r="U1670" s="19">
        <v>331550414.29602146</v>
      </c>
      <c r="V1670" s="19">
        <v>305083969.24100465</v>
      </c>
      <c r="W1670" s="19">
        <v>339972353.27635998</v>
      </c>
      <c r="X1670" s="19">
        <v>308935406.72907752</v>
      </c>
      <c r="Y1670" s="19">
        <v>275583742.91099441</v>
      </c>
      <c r="Z1670" s="19">
        <v>287016199.74047136</v>
      </c>
      <c r="AA1670" s="19">
        <v>268349553.00990433</v>
      </c>
      <c r="AB1670" s="19">
        <v>270679718.38250941</v>
      </c>
      <c r="AC1670" s="19">
        <v>244406709.81308907</v>
      </c>
      <c r="AD1670" s="19">
        <v>394868580.92187065</v>
      </c>
      <c r="AE1670" s="19">
        <v>220788482.96007118</v>
      </c>
      <c r="AF1670" s="19">
        <v>241235279.93223011</v>
      </c>
      <c r="AG1670" s="19">
        <v>259241395.11362204</v>
      </c>
      <c r="AH1670" s="19">
        <v>270800631.78435415</v>
      </c>
      <c r="AI1670" s="19">
        <v>395322312.06529254</v>
      </c>
      <c r="AJ1670" s="19">
        <v>301240595.89905894</v>
      </c>
      <c r="AK1670" s="19">
        <v>253231735.34190401</v>
      </c>
      <c r="AL1670" s="19">
        <v>249428559.29262289</v>
      </c>
      <c r="AM1670" s="19">
        <v>251916572.81643772</v>
      </c>
      <c r="AN1670" s="19">
        <v>256754052.05125055</v>
      </c>
      <c r="AO1670" s="19">
        <v>359322588.69153935</v>
      </c>
      <c r="AP1670" s="19">
        <v>349353358.97957027</v>
      </c>
    </row>
    <row r="1672" spans="1:42">
      <c r="A1672" s="18" t="s">
        <v>1620</v>
      </c>
      <c r="G1672" s="20">
        <f t="shared" ref="G1672:AP1672" si="0">+SUBTOTAL(9,G736:G937)-G760-G892</f>
        <v>2303312.9251781334</v>
      </c>
      <c r="H1672" s="20">
        <f t="shared" si="0"/>
        <v>1362062.9194740814</v>
      </c>
      <c r="I1672" s="20">
        <f t="shared" si="0"/>
        <v>810354.66182185663</v>
      </c>
      <c r="J1672" s="20">
        <f t="shared" si="0"/>
        <v>487851.69162586052</v>
      </c>
      <c r="K1672" s="20">
        <f t="shared" si="0"/>
        <v>298464.46749010385</v>
      </c>
      <c r="L1672" s="20">
        <f t="shared" si="0"/>
        <v>187253.61846976186</v>
      </c>
      <c r="M1672" s="20">
        <f t="shared" si="0"/>
        <v>122821.85239314337</v>
      </c>
      <c r="N1672" s="20">
        <f t="shared" si="0"/>
        <v>84624.868314881955</v>
      </c>
      <c r="O1672" s="20">
        <f t="shared" si="0"/>
        <v>61985.71633191657</v>
      </c>
      <c r="P1672" s="20">
        <f t="shared" si="0"/>
        <v>49441.201776091068</v>
      </c>
      <c r="Q1672" s="20">
        <f t="shared" si="0"/>
        <v>253749833.79051077</v>
      </c>
      <c r="R1672" s="20">
        <f t="shared" si="0"/>
        <v>134433745.03458816</v>
      </c>
      <c r="S1672" s="20">
        <f t="shared" si="0"/>
        <v>942160.8978102511</v>
      </c>
      <c r="T1672" s="20">
        <f t="shared" si="0"/>
        <v>153635.84499471038</v>
      </c>
      <c r="U1672" s="20">
        <f t="shared" si="0"/>
        <v>204151.77084945687</v>
      </c>
      <c r="V1672" s="20">
        <f t="shared" si="0"/>
        <v>163956.19969935267</v>
      </c>
      <c r="W1672" s="20">
        <f t="shared" si="0"/>
        <v>187329.96637971941</v>
      </c>
      <c r="X1672" s="20">
        <f t="shared" si="0"/>
        <v>199455.39971505135</v>
      </c>
      <c r="Y1672" s="20">
        <f t="shared" si="0"/>
        <v>191085.94062930622</v>
      </c>
      <c r="Z1672" s="20">
        <f t="shared" si="0"/>
        <v>184825.92380523434</v>
      </c>
      <c r="AA1672" s="20">
        <f t="shared" si="0"/>
        <v>169618.03696411115</v>
      </c>
      <c r="AB1672" s="20">
        <f t="shared" si="0"/>
        <v>155317.60210825014</v>
      </c>
      <c r="AC1672" s="20">
        <f t="shared" si="0"/>
        <v>145838.29979152698</v>
      </c>
      <c r="AD1672" s="20">
        <f t="shared" si="0"/>
        <v>137155.72162314679</v>
      </c>
      <c r="AE1672" s="20">
        <f t="shared" si="0"/>
        <v>130775.44974348965</v>
      </c>
      <c r="AF1672" s="20">
        <f t="shared" si="0"/>
        <v>108133.30485698758</v>
      </c>
      <c r="AG1672" s="20">
        <f t="shared" si="0"/>
        <v>83605.491493666617</v>
      </c>
      <c r="AH1672" s="20">
        <f t="shared" si="0"/>
        <v>62899.021941735169</v>
      </c>
      <c r="AI1672" s="20">
        <f t="shared" si="0"/>
        <v>46993.460342597049</v>
      </c>
      <c r="AJ1672" s="20">
        <f t="shared" si="0"/>
        <v>35682.606012423552</v>
      </c>
      <c r="AK1672" s="20">
        <f t="shared" si="0"/>
        <v>27703.155508590426</v>
      </c>
      <c r="AL1672" s="20">
        <f t="shared" si="0"/>
        <v>22342.115831779658</v>
      </c>
      <c r="AM1672" s="20">
        <f t="shared" si="0"/>
        <v>18901.832833064531</v>
      </c>
      <c r="AN1672" s="20">
        <f t="shared" si="0"/>
        <v>16416.934562173054</v>
      </c>
      <c r="AO1672" s="20">
        <f t="shared" si="0"/>
        <v>14984.545518032966</v>
      </c>
      <c r="AP1672" s="20">
        <f t="shared" si="0"/>
        <v>14060.408787669177</v>
      </c>
    </row>
    <row r="1673" spans="1:42">
      <c r="A1673" s="18" t="s">
        <v>1621</v>
      </c>
      <c r="G1673" s="21">
        <v>0.3</v>
      </c>
      <c r="H1673" s="21">
        <v>0.3</v>
      </c>
      <c r="I1673" s="21">
        <v>0.3</v>
      </c>
      <c r="J1673" s="21">
        <v>0.3</v>
      </c>
      <c r="K1673" s="21">
        <v>0.3</v>
      </c>
      <c r="L1673" s="21">
        <v>0.3</v>
      </c>
      <c r="M1673" s="21">
        <v>0.3</v>
      </c>
      <c r="N1673" s="21">
        <v>0.3</v>
      </c>
      <c r="O1673" s="21">
        <v>0.3</v>
      </c>
      <c r="P1673" s="21">
        <v>0.3</v>
      </c>
      <c r="Q1673" s="21">
        <v>0.3</v>
      </c>
      <c r="R1673" s="21">
        <v>0.3</v>
      </c>
      <c r="S1673" s="21">
        <v>0.3</v>
      </c>
      <c r="T1673" s="21">
        <v>0.3</v>
      </c>
      <c r="U1673" s="21">
        <v>0.3</v>
      </c>
      <c r="V1673" s="21">
        <v>0.3</v>
      </c>
      <c r="W1673" s="21">
        <v>0.3</v>
      </c>
      <c r="X1673" s="21">
        <v>0.3</v>
      </c>
      <c r="Y1673" s="21">
        <v>0.3</v>
      </c>
      <c r="Z1673" s="21">
        <v>0.3</v>
      </c>
      <c r="AA1673" s="21">
        <v>0.3</v>
      </c>
      <c r="AB1673" s="21">
        <v>0.3</v>
      </c>
      <c r="AC1673" s="21">
        <v>0.3</v>
      </c>
      <c r="AD1673" s="21">
        <v>0.3</v>
      </c>
      <c r="AE1673" s="21">
        <v>0.3</v>
      </c>
      <c r="AF1673" s="21">
        <v>0.3</v>
      </c>
      <c r="AG1673" s="21">
        <v>0.3</v>
      </c>
      <c r="AH1673" s="21">
        <v>0.3</v>
      </c>
      <c r="AI1673" s="21">
        <v>0.3</v>
      </c>
      <c r="AJ1673" s="21">
        <v>0.3</v>
      </c>
      <c r="AK1673" s="21">
        <v>0.3</v>
      </c>
      <c r="AL1673" s="21">
        <v>0.3</v>
      </c>
      <c r="AM1673" s="21">
        <v>0.3</v>
      </c>
      <c r="AN1673" s="21">
        <v>0.3</v>
      </c>
      <c r="AO1673" s="21">
        <v>0.3</v>
      </c>
      <c r="AP1673" s="21">
        <v>0.3</v>
      </c>
    </row>
    <row r="1674" spans="1:42">
      <c r="A1674" s="18" t="s">
        <v>1622</v>
      </c>
      <c r="G1674" s="22">
        <f t="shared" ref="G1674:AP1674" si="1">-+G1672*G1673</f>
        <v>-690993.87755344005</v>
      </c>
      <c r="H1674" s="22">
        <f t="shared" si="1"/>
        <v>-408618.8758422244</v>
      </c>
      <c r="I1674" s="22">
        <f t="shared" si="1"/>
        <v>-243106.39854655697</v>
      </c>
      <c r="J1674" s="22">
        <f t="shared" si="1"/>
        <v>-146355.50748775815</v>
      </c>
      <c r="K1674" s="22">
        <f t="shared" si="1"/>
        <v>-89539.340247031156</v>
      </c>
      <c r="L1674" s="22">
        <f t="shared" si="1"/>
        <v>-56176.085540928558</v>
      </c>
      <c r="M1674" s="22">
        <f t="shared" si="1"/>
        <v>-36846.555717943011</v>
      </c>
      <c r="N1674" s="22">
        <f t="shared" si="1"/>
        <v>-25387.460494464587</v>
      </c>
      <c r="O1674" s="22">
        <f t="shared" si="1"/>
        <v>-18595.71489957497</v>
      </c>
      <c r="P1674" s="22">
        <f t="shared" si="1"/>
        <v>-14832.360532827319</v>
      </c>
      <c r="Q1674" s="22">
        <f t="shared" si="1"/>
        <v>-76124950.137153223</v>
      </c>
      <c r="R1674" s="22">
        <f t="shared" si="1"/>
        <v>-40330123.510376446</v>
      </c>
      <c r="S1674" s="22">
        <f t="shared" si="1"/>
        <v>-282648.26934307534</v>
      </c>
      <c r="T1674" s="22">
        <f t="shared" si="1"/>
        <v>-46090.753498413113</v>
      </c>
      <c r="U1674" s="22">
        <f t="shared" si="1"/>
        <v>-61245.531254837057</v>
      </c>
      <c r="V1674" s="22">
        <f t="shared" si="1"/>
        <v>-49186.859909805797</v>
      </c>
      <c r="W1674" s="22">
        <f t="shared" si="1"/>
        <v>-56198.989913915822</v>
      </c>
      <c r="X1674" s="22">
        <f t="shared" si="1"/>
        <v>-59836.619914515402</v>
      </c>
      <c r="Y1674" s="22">
        <f t="shared" si="1"/>
        <v>-57325.782188791862</v>
      </c>
      <c r="Z1674" s="22">
        <f t="shared" si="1"/>
        <v>-55447.777141570303</v>
      </c>
      <c r="AA1674" s="22">
        <f t="shared" si="1"/>
        <v>-50885.411089233341</v>
      </c>
      <c r="AB1674" s="22">
        <f t="shared" si="1"/>
        <v>-46595.280632475042</v>
      </c>
      <c r="AC1674" s="22">
        <f t="shared" si="1"/>
        <v>-43751.489937458093</v>
      </c>
      <c r="AD1674" s="22">
        <f t="shared" si="1"/>
        <v>-41146.716486944038</v>
      </c>
      <c r="AE1674" s="22">
        <f t="shared" si="1"/>
        <v>-39232.634923046891</v>
      </c>
      <c r="AF1674" s="22">
        <f t="shared" si="1"/>
        <v>-32439.991457096272</v>
      </c>
      <c r="AG1674" s="22">
        <f t="shared" si="1"/>
        <v>-25081.647448099986</v>
      </c>
      <c r="AH1674" s="22">
        <f t="shared" si="1"/>
        <v>-18869.70658252055</v>
      </c>
      <c r="AI1674" s="22">
        <f t="shared" si="1"/>
        <v>-14098.038102779114</v>
      </c>
      <c r="AJ1674" s="22">
        <f t="shared" si="1"/>
        <v>-10704.781803727064</v>
      </c>
      <c r="AK1674" s="22">
        <f t="shared" si="1"/>
        <v>-8310.9466525771277</v>
      </c>
      <c r="AL1674" s="22">
        <f t="shared" si="1"/>
        <v>-6702.6347495338969</v>
      </c>
      <c r="AM1674" s="22">
        <f t="shared" si="1"/>
        <v>-5670.5498499193591</v>
      </c>
      <c r="AN1674" s="22">
        <f t="shared" si="1"/>
        <v>-4925.0803686519157</v>
      </c>
      <c r="AO1674" s="22">
        <f t="shared" si="1"/>
        <v>-4495.3636554098894</v>
      </c>
      <c r="AP1674" s="22">
        <f t="shared" si="1"/>
        <v>-4218.1226363007527</v>
      </c>
    </row>
    <row r="1675" spans="1:42">
      <c r="A1675" s="18" t="s">
        <v>1623</v>
      </c>
      <c r="G1675" s="193">
        <f t="shared" ref="G1675:AP1675" si="2">+G1674/2</f>
        <v>-345496.93877672002</v>
      </c>
      <c r="H1675" s="193">
        <f t="shared" si="2"/>
        <v>-204309.4379211122</v>
      </c>
      <c r="I1675" s="193">
        <f t="shared" si="2"/>
        <v>-121553.19927327849</v>
      </c>
      <c r="J1675" s="193">
        <f t="shared" si="2"/>
        <v>-73177.753743879075</v>
      </c>
      <c r="K1675" s="193">
        <f t="shared" si="2"/>
        <v>-44769.670123515578</v>
      </c>
      <c r="L1675" s="193">
        <f t="shared" si="2"/>
        <v>-28088.042770464279</v>
      </c>
      <c r="M1675" s="193">
        <f t="shared" si="2"/>
        <v>-18423.277858971505</v>
      </c>
      <c r="N1675" s="193">
        <f t="shared" si="2"/>
        <v>-12693.730247232294</v>
      </c>
      <c r="O1675" s="193">
        <f t="shared" si="2"/>
        <v>-9297.8574497874852</v>
      </c>
      <c r="P1675" s="193">
        <f t="shared" si="2"/>
        <v>-7416.1802664136594</v>
      </c>
      <c r="Q1675" s="193">
        <f t="shared" si="2"/>
        <v>-38062475.068576612</v>
      </c>
      <c r="R1675" s="193">
        <f t="shared" si="2"/>
        <v>-20165061.755188223</v>
      </c>
      <c r="S1675" s="193">
        <f t="shared" si="2"/>
        <v>-141324.13467153767</v>
      </c>
      <c r="T1675" s="193">
        <f t="shared" si="2"/>
        <v>-23045.376749206556</v>
      </c>
      <c r="U1675" s="193">
        <f t="shared" si="2"/>
        <v>-30622.765627418528</v>
      </c>
      <c r="V1675" s="193">
        <f t="shared" si="2"/>
        <v>-24593.429954902898</v>
      </c>
      <c r="W1675" s="193">
        <f t="shared" si="2"/>
        <v>-28099.494956957911</v>
      </c>
      <c r="X1675" s="193">
        <f t="shared" si="2"/>
        <v>-29918.309957257701</v>
      </c>
      <c r="Y1675" s="193">
        <f t="shared" si="2"/>
        <v>-28662.891094395931</v>
      </c>
      <c r="Z1675" s="193">
        <f t="shared" si="2"/>
        <v>-27723.888570785151</v>
      </c>
      <c r="AA1675" s="193">
        <f t="shared" si="2"/>
        <v>-25442.705544616671</v>
      </c>
      <c r="AB1675" s="193">
        <f t="shared" si="2"/>
        <v>-23297.640316237521</v>
      </c>
      <c r="AC1675" s="193">
        <f t="shared" si="2"/>
        <v>-21875.744968729046</v>
      </c>
      <c r="AD1675" s="193">
        <f t="shared" si="2"/>
        <v>-20573.358243472019</v>
      </c>
      <c r="AE1675" s="193">
        <f t="shared" si="2"/>
        <v>-19616.317461523446</v>
      </c>
      <c r="AF1675" s="193">
        <f t="shared" si="2"/>
        <v>-16219.995728548136</v>
      </c>
      <c r="AG1675" s="193">
        <f t="shared" si="2"/>
        <v>-12540.823724049993</v>
      </c>
      <c r="AH1675" s="193">
        <f t="shared" si="2"/>
        <v>-9434.853291260275</v>
      </c>
      <c r="AI1675" s="193">
        <f t="shared" si="2"/>
        <v>-7049.0190513895568</v>
      </c>
      <c r="AJ1675" s="193">
        <f t="shared" si="2"/>
        <v>-5352.3909018635322</v>
      </c>
      <c r="AK1675" s="193">
        <f t="shared" si="2"/>
        <v>-4155.4733262885638</v>
      </c>
      <c r="AL1675" s="193">
        <f t="shared" si="2"/>
        <v>-3351.3173747669484</v>
      </c>
      <c r="AM1675" s="193">
        <f t="shared" si="2"/>
        <v>-2835.2749249596795</v>
      </c>
      <c r="AN1675" s="193">
        <f t="shared" si="2"/>
        <v>-2462.5401843259579</v>
      </c>
      <c r="AO1675" s="193">
        <f t="shared" si="2"/>
        <v>-2247.6818277049447</v>
      </c>
      <c r="AP1675" s="193">
        <f t="shared" si="2"/>
        <v>-2109.0613181503763</v>
      </c>
    </row>
    <row r="1676" spans="1:42">
      <c r="A1676" s="23"/>
    </row>
    <row r="1677" spans="1:42">
      <c r="A1677" s="18" t="s">
        <v>1624</v>
      </c>
      <c r="G1677" s="24">
        <f t="shared" ref="G1677:AP1677" si="3">-G1674</f>
        <v>690993.87755344005</v>
      </c>
      <c r="H1677" s="24">
        <f t="shared" si="3"/>
        <v>408618.8758422244</v>
      </c>
      <c r="I1677" s="24">
        <f t="shared" si="3"/>
        <v>243106.39854655697</v>
      </c>
      <c r="J1677" s="24">
        <f t="shared" si="3"/>
        <v>146355.50748775815</v>
      </c>
      <c r="K1677" s="24">
        <f t="shared" si="3"/>
        <v>89539.340247031156</v>
      </c>
      <c r="L1677" s="24">
        <f t="shared" si="3"/>
        <v>56176.085540928558</v>
      </c>
      <c r="M1677" s="24">
        <f t="shared" si="3"/>
        <v>36846.555717943011</v>
      </c>
      <c r="N1677" s="24">
        <f t="shared" si="3"/>
        <v>25387.460494464587</v>
      </c>
      <c r="O1677" s="24">
        <f t="shared" si="3"/>
        <v>18595.71489957497</v>
      </c>
      <c r="P1677" s="24">
        <f t="shared" si="3"/>
        <v>14832.360532827319</v>
      </c>
      <c r="Q1677" s="24">
        <f t="shared" si="3"/>
        <v>76124950.137153223</v>
      </c>
      <c r="R1677" s="24">
        <f t="shared" si="3"/>
        <v>40330123.510376446</v>
      </c>
      <c r="S1677" s="24">
        <f t="shared" si="3"/>
        <v>282648.26934307534</v>
      </c>
      <c r="T1677" s="24">
        <f t="shared" si="3"/>
        <v>46090.753498413113</v>
      </c>
      <c r="U1677" s="24">
        <f t="shared" si="3"/>
        <v>61245.531254837057</v>
      </c>
      <c r="V1677" s="24">
        <f t="shared" si="3"/>
        <v>49186.859909805797</v>
      </c>
      <c r="W1677" s="24">
        <f t="shared" si="3"/>
        <v>56198.989913915822</v>
      </c>
      <c r="X1677" s="24">
        <f t="shared" si="3"/>
        <v>59836.619914515402</v>
      </c>
      <c r="Y1677" s="24">
        <f t="shared" si="3"/>
        <v>57325.782188791862</v>
      </c>
      <c r="Z1677" s="24">
        <f t="shared" si="3"/>
        <v>55447.777141570303</v>
      </c>
      <c r="AA1677" s="24">
        <f t="shared" si="3"/>
        <v>50885.411089233341</v>
      </c>
      <c r="AB1677" s="24">
        <f t="shared" si="3"/>
        <v>46595.280632475042</v>
      </c>
      <c r="AC1677" s="24">
        <f t="shared" si="3"/>
        <v>43751.489937458093</v>
      </c>
      <c r="AD1677" s="24">
        <f t="shared" si="3"/>
        <v>41146.716486944038</v>
      </c>
      <c r="AE1677" s="24">
        <f t="shared" si="3"/>
        <v>39232.634923046891</v>
      </c>
      <c r="AF1677" s="24">
        <f t="shared" si="3"/>
        <v>32439.991457096272</v>
      </c>
      <c r="AG1677" s="24">
        <f t="shared" si="3"/>
        <v>25081.647448099986</v>
      </c>
      <c r="AH1677" s="24">
        <f t="shared" si="3"/>
        <v>18869.70658252055</v>
      </c>
      <c r="AI1677" s="24">
        <f t="shared" si="3"/>
        <v>14098.038102779114</v>
      </c>
      <c r="AJ1677" s="24">
        <f t="shared" si="3"/>
        <v>10704.781803727064</v>
      </c>
      <c r="AK1677" s="24">
        <f t="shared" si="3"/>
        <v>8310.9466525771277</v>
      </c>
      <c r="AL1677" s="24">
        <f t="shared" si="3"/>
        <v>6702.6347495338969</v>
      </c>
      <c r="AM1677" s="24">
        <f t="shared" si="3"/>
        <v>5670.5498499193591</v>
      </c>
      <c r="AN1677" s="24">
        <f t="shared" si="3"/>
        <v>4925.0803686519157</v>
      </c>
      <c r="AO1677" s="24">
        <f t="shared" si="3"/>
        <v>4495.3636554098894</v>
      </c>
      <c r="AP1677" s="24">
        <f t="shared" si="3"/>
        <v>4218.1226363007527</v>
      </c>
    </row>
    <row r="1678" spans="1:42">
      <c r="A1678" s="25" t="s">
        <v>1625</v>
      </c>
      <c r="G1678" s="26">
        <v>690993.87755344005</v>
      </c>
      <c r="H1678" s="26">
        <v>408618.8758422244</v>
      </c>
      <c r="I1678" s="26">
        <v>243106.39854655697</v>
      </c>
      <c r="J1678" s="26">
        <v>146355.50748775815</v>
      </c>
      <c r="K1678" s="26">
        <v>89539.340247031156</v>
      </c>
      <c r="L1678" s="26">
        <v>56176.085540928558</v>
      </c>
      <c r="M1678" s="26">
        <v>36846.555717943011</v>
      </c>
      <c r="N1678" s="26">
        <v>25387.460494464587</v>
      </c>
      <c r="O1678" s="26">
        <v>18595.71489957497</v>
      </c>
      <c r="P1678" s="26">
        <v>14832.360532827319</v>
      </c>
      <c r="Q1678" s="26">
        <v>76124950.137153223</v>
      </c>
      <c r="R1678" s="26">
        <v>40330123.510376446</v>
      </c>
      <c r="S1678" s="26">
        <v>282648.26934307534</v>
      </c>
      <c r="T1678" s="26">
        <v>46090.753498413113</v>
      </c>
      <c r="U1678" s="26">
        <v>61245.531254837057</v>
      </c>
      <c r="V1678" s="26">
        <v>49186.859909805797</v>
      </c>
      <c r="W1678" s="26">
        <v>56198.989913915822</v>
      </c>
      <c r="X1678" s="26">
        <v>59836.619914515402</v>
      </c>
      <c r="Y1678" s="26">
        <v>57325.782188791862</v>
      </c>
      <c r="Z1678" s="26">
        <v>55447.777141570303</v>
      </c>
      <c r="AA1678" s="26">
        <v>50885.411089233341</v>
      </c>
      <c r="AB1678" s="26">
        <v>46595.280632475042</v>
      </c>
      <c r="AC1678" s="26">
        <v>43751.489937458093</v>
      </c>
      <c r="AD1678" s="26">
        <v>41146.716486944038</v>
      </c>
      <c r="AE1678" s="26">
        <v>39232.634923046891</v>
      </c>
      <c r="AF1678" s="26">
        <v>32439.991457096272</v>
      </c>
      <c r="AG1678" s="26">
        <v>25081.647448099986</v>
      </c>
      <c r="AH1678" s="26">
        <v>18869.70658252055</v>
      </c>
      <c r="AI1678" s="26">
        <v>14098.038102779114</v>
      </c>
      <c r="AJ1678" s="26">
        <v>10704.781803727064</v>
      </c>
      <c r="AK1678" s="26">
        <v>8310.9466525771277</v>
      </c>
      <c r="AL1678" s="26">
        <v>6702.6347495338969</v>
      </c>
      <c r="AM1678" s="26">
        <v>5670.5498499193591</v>
      </c>
      <c r="AN1678" s="26">
        <v>4925.0803686519157</v>
      </c>
      <c r="AO1678" s="26">
        <v>4495.3636554098894</v>
      </c>
      <c r="AP1678" s="26">
        <v>4218.1226363007527</v>
      </c>
    </row>
    <row r="1679" spans="1:42">
      <c r="A1679" s="18" t="s">
        <v>1626</v>
      </c>
      <c r="G1679" s="27">
        <f t="shared" ref="G1679:AP1679" si="4">+G1677-G1678</f>
        <v>0</v>
      </c>
      <c r="H1679" s="27">
        <f t="shared" si="4"/>
        <v>0</v>
      </c>
      <c r="I1679" s="27">
        <f t="shared" si="4"/>
        <v>0</v>
      </c>
      <c r="J1679" s="27">
        <f t="shared" si="4"/>
        <v>0</v>
      </c>
      <c r="K1679" s="27">
        <f t="shared" si="4"/>
        <v>0</v>
      </c>
      <c r="L1679" s="27">
        <f t="shared" si="4"/>
        <v>0</v>
      </c>
      <c r="M1679" s="27">
        <f t="shared" si="4"/>
        <v>0</v>
      </c>
      <c r="N1679" s="27">
        <f t="shared" si="4"/>
        <v>0</v>
      </c>
      <c r="O1679" s="27">
        <f t="shared" si="4"/>
        <v>0</v>
      </c>
      <c r="P1679" s="27">
        <f t="shared" si="4"/>
        <v>0</v>
      </c>
      <c r="Q1679" s="27">
        <f t="shared" si="4"/>
        <v>0</v>
      </c>
      <c r="R1679" s="27">
        <f t="shared" si="4"/>
        <v>0</v>
      </c>
      <c r="S1679" s="27">
        <f t="shared" si="4"/>
        <v>0</v>
      </c>
      <c r="T1679" s="27">
        <f t="shared" si="4"/>
        <v>0</v>
      </c>
      <c r="U1679" s="27">
        <f t="shared" si="4"/>
        <v>0</v>
      </c>
      <c r="V1679" s="27">
        <f t="shared" si="4"/>
        <v>0</v>
      </c>
      <c r="W1679" s="27">
        <f t="shared" si="4"/>
        <v>0</v>
      </c>
      <c r="X1679" s="27">
        <f t="shared" si="4"/>
        <v>0</v>
      </c>
      <c r="Y1679" s="27">
        <f t="shared" si="4"/>
        <v>0</v>
      </c>
      <c r="Z1679" s="27">
        <f t="shared" si="4"/>
        <v>0</v>
      </c>
      <c r="AA1679" s="27">
        <f t="shared" si="4"/>
        <v>0</v>
      </c>
      <c r="AB1679" s="27">
        <f t="shared" si="4"/>
        <v>0</v>
      </c>
      <c r="AC1679" s="27">
        <f t="shared" si="4"/>
        <v>0</v>
      </c>
      <c r="AD1679" s="27">
        <f t="shared" si="4"/>
        <v>0</v>
      </c>
      <c r="AE1679" s="27">
        <f t="shared" si="4"/>
        <v>0</v>
      </c>
      <c r="AF1679" s="27">
        <f t="shared" si="4"/>
        <v>0</v>
      </c>
      <c r="AG1679" s="27">
        <f t="shared" si="4"/>
        <v>0</v>
      </c>
      <c r="AH1679" s="27">
        <f t="shared" si="4"/>
        <v>0</v>
      </c>
      <c r="AI1679" s="27">
        <f t="shared" si="4"/>
        <v>0</v>
      </c>
      <c r="AJ1679" s="27">
        <f t="shared" si="4"/>
        <v>0</v>
      </c>
      <c r="AK1679" s="27">
        <f t="shared" si="4"/>
        <v>0</v>
      </c>
      <c r="AL1679" s="27">
        <f t="shared" si="4"/>
        <v>0</v>
      </c>
      <c r="AM1679" s="27">
        <f t="shared" si="4"/>
        <v>0</v>
      </c>
      <c r="AN1679" s="27">
        <f t="shared" si="4"/>
        <v>0</v>
      </c>
      <c r="AO1679" s="27">
        <f t="shared" si="4"/>
        <v>0</v>
      </c>
      <c r="AP1679" s="27">
        <f t="shared" si="4"/>
        <v>0</v>
      </c>
    </row>
    <row r="1680" spans="1:42">
      <c r="A1680" s="23"/>
    </row>
    <row r="1681" spans="2:7">
      <c r="B1681" s="12" t="s">
        <v>1627</v>
      </c>
    </row>
    <row r="1682" spans="2:7">
      <c r="B1682" s="12">
        <v>2016</v>
      </c>
      <c r="G1682" s="197">
        <f>+SUM(G1674:R1674)</f>
        <v>-118185525.82439241</v>
      </c>
    </row>
    <row r="1683" spans="2:7">
      <c r="B1683" s="12">
        <v>2017</v>
      </c>
      <c r="G1683" s="198">
        <f>+SUM(S1674:AD1674)</f>
        <v>-850359.48131103523</v>
      </c>
    </row>
    <row r="1684" spans="2:7">
      <c r="B1684" s="12">
        <v>2018</v>
      </c>
      <c r="G1684" s="198">
        <f>+SUM(AE1674:AP1674)</f>
        <v>-174749.49822966283</v>
      </c>
    </row>
    <row r="1685" spans="2:7">
      <c r="G1685" s="28">
        <f>+SUM(G1682:G1684)</f>
        <v>-119210634.80393311</v>
      </c>
    </row>
    <row r="1686" spans="2:7">
      <c r="G1686" s="24">
        <f>+SUM(G1674:AP1674)</f>
        <v>-119210634.80393307</v>
      </c>
    </row>
  </sheetData>
  <autoFilter ref="A11:AP1670"/>
  <pageMargins left="0.7" right="0.7" top="0.75" bottom="0.75" header="0.3" footer="0.3"/>
  <pageSetup orientation="portrait" r:id="rId1"/>
  <headerFooter>
    <oddHeader>&amp;L&amp;"Arial"&amp;12 &amp;BFlorida Power and Light&amp;B
&amp;B CAP: Tax Plant Additions by Function &amp; Depr Group&amp;B
&amp;B CDR: 2016 Rate Case v2&amp;B&amp;R&amp;"Arial"&amp;10 Page &amp;P of &amp;N</oddHeader>
    <oddFooter>&amp;L&amp;"Arial"&amp;8 &amp;D -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K100"/>
  <sheetViews>
    <sheetView zoomScaleNormal="100" workbookViewId="0">
      <pane xSplit="4" ySplit="14" topLeftCell="E15" activePane="bottomRight" state="frozen"/>
      <selection activeCell="A25" sqref="A24:A25"/>
      <selection pane="topRight" activeCell="A25" sqref="A24:A25"/>
      <selection pane="bottomLeft" activeCell="A25" sqref="A24:A25"/>
      <selection pane="bottomRight" activeCell="A7" sqref="A7"/>
    </sheetView>
  </sheetViews>
  <sheetFormatPr defaultColWidth="8.85546875" defaultRowHeight="12"/>
  <cols>
    <col min="1" max="1" width="8.28515625" style="31" bestFit="1" customWidth="1"/>
    <col min="2" max="2" width="12" style="31" bestFit="1" customWidth="1"/>
    <col min="3" max="3" width="7.7109375" style="31" bestFit="1" customWidth="1"/>
    <col min="4" max="4" width="12.5703125" style="31" bestFit="1" customWidth="1"/>
    <col min="5" max="5" width="5.140625" style="31" bestFit="1" customWidth="1"/>
    <col min="6" max="28" width="8.28515625" style="31" bestFit="1" customWidth="1"/>
    <col min="29" max="29" width="9.5703125" style="31" bestFit="1" customWidth="1"/>
    <col min="30" max="40" width="8.28515625" style="31" bestFit="1" customWidth="1"/>
    <col min="41" max="41" width="16.28515625" style="31" bestFit="1" customWidth="1"/>
    <col min="42" max="52" width="8.28515625" style="31" bestFit="1" customWidth="1"/>
    <col min="53" max="53" width="9.5703125" style="31" bestFit="1" customWidth="1"/>
    <col min="54" max="64" width="8.28515625" style="31" bestFit="1" customWidth="1"/>
    <col min="65" max="65" width="9.7109375" style="31" customWidth="1"/>
    <col min="66" max="69" width="8.28515625" style="31" bestFit="1" customWidth="1"/>
    <col min="70" max="424" width="8.28515625" style="31" customWidth="1"/>
    <col min="425" max="425" width="8.85546875" style="31"/>
    <col min="426" max="426" width="11.28515625" style="31" bestFit="1" customWidth="1"/>
    <col min="427" max="427" width="8.28515625" style="31" bestFit="1" customWidth="1"/>
    <col min="428" max="16384" width="8.85546875" style="31"/>
  </cols>
  <sheetData>
    <row r="1" spans="1:427">
      <c r="A1" s="47" t="s">
        <v>1807</v>
      </c>
    </row>
    <row r="2" spans="1:427">
      <c r="A2" s="47" t="s">
        <v>1808</v>
      </c>
    </row>
    <row r="3" spans="1:427">
      <c r="A3" s="47" t="s">
        <v>1809</v>
      </c>
    </row>
    <row r="4" spans="1:427">
      <c r="A4" s="47" t="s">
        <v>1810</v>
      </c>
    </row>
    <row r="5" spans="1:427">
      <c r="A5" s="47" t="s">
        <v>1811</v>
      </c>
    </row>
    <row r="6" spans="1:427">
      <c r="A6" s="47" t="s">
        <v>1815</v>
      </c>
    </row>
    <row r="8" spans="1:427">
      <c r="A8" s="29" t="s">
        <v>11</v>
      </c>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c r="MK8" s="30"/>
      <c r="ML8" s="30"/>
      <c r="MM8" s="30"/>
      <c r="MN8" s="30"/>
      <c r="MO8" s="30"/>
      <c r="MP8" s="30"/>
      <c r="MQ8" s="30"/>
      <c r="MR8" s="30"/>
      <c r="MS8" s="30"/>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c r="NZ8" s="30"/>
      <c r="OA8" s="30"/>
      <c r="OB8" s="30"/>
      <c r="OC8" s="30"/>
      <c r="OD8" s="30"/>
      <c r="OE8" s="30"/>
      <c r="OF8" s="30"/>
      <c r="OG8" s="30"/>
      <c r="OH8" s="30"/>
      <c r="OI8" s="30"/>
      <c r="OJ8" s="30"/>
      <c r="OK8" s="30"/>
      <c r="OL8" s="30"/>
      <c r="OM8" s="30"/>
      <c r="ON8" s="30"/>
      <c r="OO8" s="30"/>
      <c r="OP8" s="30"/>
      <c r="OQ8" s="30"/>
      <c r="OR8" s="30"/>
      <c r="OS8" s="30"/>
      <c r="OT8" s="30"/>
      <c r="OU8" s="30"/>
      <c r="OV8" s="30"/>
      <c r="OW8" s="30"/>
      <c r="OX8" s="30"/>
      <c r="OY8" s="30"/>
      <c r="OZ8" s="30"/>
      <c r="PA8" s="30"/>
      <c r="PB8" s="30"/>
      <c r="PC8" s="30"/>
      <c r="PD8" s="30"/>
      <c r="PE8" s="30"/>
      <c r="PF8" s="30"/>
      <c r="PG8" s="30"/>
      <c r="PH8" s="30"/>
      <c r="PI8" s="30"/>
      <c r="PJ8" s="30"/>
      <c r="PK8" s="30"/>
    </row>
    <row r="9" spans="1:427">
      <c r="A9" s="29" t="s">
        <v>1635</v>
      </c>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row>
    <row r="10" spans="1:427">
      <c r="A10" s="29" t="s">
        <v>1634</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row>
    <row r="11" spans="1:427">
      <c r="A11" s="29"/>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row>
    <row r="12" spans="1:427">
      <c r="A12" s="29"/>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row>
    <row r="13" spans="1:427">
      <c r="A13" s="30"/>
      <c r="B13" s="30"/>
      <c r="C13" s="30"/>
      <c r="D13" s="30"/>
      <c r="E13" s="30"/>
      <c r="F13" s="223" t="s">
        <v>1628</v>
      </c>
      <c r="G13" s="224"/>
      <c r="H13" s="224"/>
      <c r="I13" s="224"/>
      <c r="J13" s="225"/>
      <c r="K13" s="225"/>
      <c r="L13" s="225"/>
      <c r="M13" s="225"/>
      <c r="N13" s="225"/>
      <c r="O13" s="225"/>
      <c r="P13" s="225"/>
      <c r="Q13" s="225"/>
      <c r="R13" s="223" t="s">
        <v>1628</v>
      </c>
      <c r="S13" s="224"/>
      <c r="T13" s="224"/>
      <c r="U13" s="224"/>
      <c r="V13" s="225"/>
      <c r="W13" s="225"/>
      <c r="X13" s="225"/>
      <c r="Y13" s="225"/>
      <c r="Z13" s="225"/>
      <c r="AA13" s="225"/>
      <c r="AB13" s="225"/>
      <c r="AC13" s="225"/>
      <c r="AD13" s="223" t="s">
        <v>1628</v>
      </c>
      <c r="AE13" s="224"/>
      <c r="AF13" s="224"/>
      <c r="AG13" s="224"/>
      <c r="AH13" s="225"/>
      <c r="AI13" s="225"/>
      <c r="AJ13" s="225"/>
      <c r="AK13" s="225"/>
      <c r="AL13" s="225"/>
      <c r="AM13" s="225"/>
      <c r="AN13" s="225"/>
      <c r="AO13" s="225"/>
      <c r="AP13" s="223" t="s">
        <v>1628</v>
      </c>
      <c r="AQ13" s="224"/>
      <c r="AR13" s="224"/>
      <c r="AS13" s="224"/>
      <c r="AT13" s="225"/>
      <c r="AU13" s="225"/>
      <c r="AV13" s="225"/>
      <c r="AW13" s="225"/>
      <c r="AX13" s="225"/>
      <c r="AY13" s="225"/>
      <c r="AZ13" s="225"/>
      <c r="BA13" s="225"/>
      <c r="BB13" s="223" t="s">
        <v>1628</v>
      </c>
      <c r="BC13" s="224"/>
      <c r="BD13" s="224"/>
      <c r="BE13" s="224"/>
      <c r="BF13" s="225"/>
      <c r="BG13" s="225"/>
      <c r="BH13" s="225"/>
      <c r="BI13" s="225"/>
      <c r="BJ13" s="225"/>
      <c r="BK13" s="225"/>
      <c r="BL13" s="225"/>
      <c r="BM13" s="225"/>
      <c r="BN13" s="220"/>
      <c r="BO13" s="221"/>
      <c r="BP13" s="221"/>
      <c r="BQ13" s="221"/>
      <c r="BR13" s="222"/>
      <c r="BS13" s="222"/>
      <c r="BT13" s="222"/>
      <c r="BU13" s="222"/>
      <c r="BV13" s="222"/>
      <c r="BW13" s="222"/>
      <c r="BX13" s="222"/>
      <c r="BY13" s="222"/>
      <c r="BZ13" s="220"/>
      <c r="CA13" s="221"/>
      <c r="CB13" s="221"/>
      <c r="CC13" s="221"/>
      <c r="CD13" s="222"/>
      <c r="CE13" s="222"/>
      <c r="CF13" s="222"/>
      <c r="CG13" s="222"/>
      <c r="CH13" s="222"/>
      <c r="CI13" s="222"/>
      <c r="CJ13" s="222"/>
      <c r="CK13" s="222"/>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c r="IW13" s="177"/>
      <c r="IX13" s="177"/>
      <c r="IY13" s="177"/>
      <c r="IZ13" s="177"/>
      <c r="JA13" s="177"/>
      <c r="JB13" s="177"/>
      <c r="JC13" s="177"/>
      <c r="JD13" s="177"/>
      <c r="JE13" s="177"/>
      <c r="JF13" s="177"/>
      <c r="JG13" s="177"/>
      <c r="JH13" s="177"/>
      <c r="JI13" s="177"/>
      <c r="JJ13" s="177"/>
      <c r="JK13" s="177"/>
      <c r="JL13" s="177"/>
      <c r="JM13" s="177"/>
      <c r="JN13" s="177"/>
      <c r="JO13" s="177"/>
      <c r="JP13" s="177"/>
      <c r="JQ13" s="177"/>
      <c r="JR13" s="177"/>
      <c r="JS13" s="177"/>
      <c r="JT13" s="177"/>
      <c r="JU13" s="177"/>
      <c r="JV13" s="177"/>
      <c r="JW13" s="177"/>
      <c r="JX13" s="177"/>
      <c r="JY13" s="177"/>
      <c r="JZ13" s="177"/>
      <c r="KA13" s="177"/>
      <c r="KB13" s="177"/>
      <c r="KC13" s="177"/>
      <c r="KD13" s="177"/>
      <c r="KE13" s="177"/>
      <c r="KF13" s="177"/>
      <c r="KG13" s="177"/>
      <c r="KH13" s="177"/>
      <c r="KI13" s="177"/>
      <c r="KJ13" s="177"/>
      <c r="KK13" s="177"/>
      <c r="KL13" s="177"/>
      <c r="KM13" s="177"/>
      <c r="KN13" s="177"/>
      <c r="KO13" s="177"/>
      <c r="KP13" s="177"/>
      <c r="KQ13" s="177"/>
      <c r="KR13" s="177"/>
      <c r="KS13" s="177"/>
      <c r="KT13" s="177"/>
      <c r="KU13" s="177"/>
      <c r="KV13" s="177"/>
      <c r="KW13" s="177"/>
      <c r="KX13" s="177"/>
      <c r="KY13" s="177"/>
      <c r="KZ13" s="177"/>
      <c r="LA13" s="177"/>
      <c r="LB13" s="177"/>
      <c r="LC13" s="177"/>
      <c r="LD13" s="177"/>
      <c r="LE13" s="177"/>
      <c r="LF13" s="177"/>
      <c r="LG13" s="177"/>
      <c r="LH13" s="177"/>
      <c r="LI13" s="177"/>
      <c r="LJ13" s="177"/>
      <c r="LK13" s="177"/>
      <c r="LL13" s="177"/>
      <c r="LM13" s="177"/>
      <c r="LN13" s="177"/>
      <c r="LO13" s="177"/>
      <c r="LP13" s="177"/>
      <c r="LQ13" s="177"/>
      <c r="LR13" s="177"/>
      <c r="LS13" s="177"/>
      <c r="LT13" s="177"/>
      <c r="LU13" s="177"/>
      <c r="LV13" s="177"/>
      <c r="LW13" s="177"/>
      <c r="LX13" s="177"/>
      <c r="LY13" s="177"/>
      <c r="LZ13" s="177"/>
      <c r="MA13" s="177"/>
      <c r="MB13" s="177"/>
      <c r="MC13" s="177"/>
      <c r="MD13" s="177"/>
      <c r="ME13" s="177"/>
      <c r="MF13" s="177"/>
      <c r="MG13" s="177"/>
      <c r="MH13" s="177"/>
      <c r="MI13" s="177"/>
      <c r="MJ13" s="177"/>
      <c r="MK13" s="177"/>
      <c r="ML13" s="177"/>
      <c r="MM13" s="177"/>
      <c r="MN13" s="177"/>
      <c r="MO13" s="177"/>
      <c r="MP13" s="177"/>
      <c r="MQ13" s="177"/>
      <c r="MR13" s="177"/>
      <c r="MS13" s="177"/>
      <c r="MT13" s="177"/>
      <c r="MU13" s="177"/>
      <c r="MV13" s="177"/>
      <c r="MW13" s="177"/>
      <c r="MX13" s="177"/>
      <c r="MY13" s="177"/>
      <c r="MZ13" s="177"/>
      <c r="NA13" s="177"/>
      <c r="NB13" s="177"/>
      <c r="NC13" s="177"/>
      <c r="ND13" s="177"/>
      <c r="NE13" s="177"/>
      <c r="NF13" s="177"/>
      <c r="NG13" s="177"/>
      <c r="NH13" s="177"/>
      <c r="NI13" s="177"/>
      <c r="NJ13" s="177"/>
      <c r="NK13" s="177"/>
      <c r="NL13" s="177"/>
      <c r="NM13" s="177"/>
      <c r="NN13" s="177"/>
      <c r="NO13" s="177"/>
      <c r="NP13" s="177"/>
      <c r="NQ13" s="177"/>
      <c r="NR13" s="177"/>
      <c r="NS13" s="177"/>
      <c r="NT13" s="177"/>
      <c r="NU13" s="177"/>
      <c r="NV13" s="177"/>
      <c r="NW13" s="177"/>
      <c r="NX13" s="177"/>
      <c r="NY13" s="177"/>
      <c r="NZ13" s="177"/>
      <c r="OA13" s="177"/>
      <c r="OB13" s="177"/>
      <c r="OC13" s="177"/>
      <c r="OD13" s="177"/>
      <c r="OE13" s="177"/>
      <c r="OF13" s="177"/>
      <c r="OG13" s="177"/>
      <c r="OH13" s="177"/>
      <c r="OI13" s="177"/>
      <c r="OJ13" s="177"/>
      <c r="OK13" s="177"/>
      <c r="OL13" s="177"/>
      <c r="OM13" s="177"/>
      <c r="ON13" s="177"/>
      <c r="OO13" s="177"/>
      <c r="OP13" s="177"/>
      <c r="OQ13" s="177"/>
      <c r="OR13" s="177"/>
      <c r="OS13" s="177"/>
      <c r="OT13" s="177"/>
      <c r="OU13" s="177"/>
      <c r="OV13" s="177"/>
      <c r="OW13" s="177"/>
      <c r="OX13" s="177"/>
      <c r="OY13" s="177"/>
      <c r="OZ13" s="177"/>
      <c r="PA13" s="177"/>
      <c r="PB13" s="177"/>
      <c r="PC13" s="177"/>
      <c r="PD13" s="177"/>
      <c r="PE13" s="177"/>
      <c r="PF13" s="177"/>
      <c r="PG13" s="177"/>
      <c r="PH13" s="177"/>
      <c r="PI13" s="178"/>
      <c r="PJ13" s="178"/>
      <c r="PK13" s="179"/>
    </row>
    <row r="14" spans="1:427" ht="24">
      <c r="A14" s="32" t="s">
        <v>1629</v>
      </c>
      <c r="B14" s="32" t="s">
        <v>1630</v>
      </c>
      <c r="C14" s="32" t="s">
        <v>1631</v>
      </c>
      <c r="D14" s="32" t="s">
        <v>1632</v>
      </c>
      <c r="E14" s="32" t="s">
        <v>1633</v>
      </c>
      <c r="F14" s="33">
        <f>+A16</f>
        <v>41640</v>
      </c>
      <c r="G14" s="33">
        <f>+EOMONTH(F14,1)</f>
        <v>41698</v>
      </c>
      <c r="H14" s="33">
        <f t="shared" ref="H14:BM14" si="0">+EOMONTH(G14,1)</f>
        <v>41729</v>
      </c>
      <c r="I14" s="33">
        <f t="shared" si="0"/>
        <v>41759</v>
      </c>
      <c r="J14" s="33">
        <f t="shared" si="0"/>
        <v>41790</v>
      </c>
      <c r="K14" s="33">
        <f t="shared" si="0"/>
        <v>41820</v>
      </c>
      <c r="L14" s="33">
        <f t="shared" si="0"/>
        <v>41851</v>
      </c>
      <c r="M14" s="33">
        <f t="shared" si="0"/>
        <v>41882</v>
      </c>
      <c r="N14" s="33">
        <f t="shared" si="0"/>
        <v>41912</v>
      </c>
      <c r="O14" s="33">
        <f t="shared" si="0"/>
        <v>41943</v>
      </c>
      <c r="P14" s="33">
        <f t="shared" si="0"/>
        <v>41973</v>
      </c>
      <c r="Q14" s="33">
        <f t="shared" si="0"/>
        <v>42004</v>
      </c>
      <c r="R14" s="33">
        <f t="shared" si="0"/>
        <v>42035</v>
      </c>
      <c r="S14" s="33">
        <f t="shared" si="0"/>
        <v>42063</v>
      </c>
      <c r="T14" s="33">
        <f t="shared" si="0"/>
        <v>42094</v>
      </c>
      <c r="U14" s="33">
        <f t="shared" si="0"/>
        <v>42124</v>
      </c>
      <c r="V14" s="33">
        <f t="shared" si="0"/>
        <v>42155</v>
      </c>
      <c r="W14" s="33">
        <f t="shared" si="0"/>
        <v>42185</v>
      </c>
      <c r="X14" s="33">
        <f t="shared" si="0"/>
        <v>42216</v>
      </c>
      <c r="Y14" s="33">
        <f t="shared" si="0"/>
        <v>42247</v>
      </c>
      <c r="Z14" s="33">
        <f t="shared" si="0"/>
        <v>42277</v>
      </c>
      <c r="AA14" s="33">
        <f t="shared" si="0"/>
        <v>42308</v>
      </c>
      <c r="AB14" s="33">
        <f t="shared" si="0"/>
        <v>42338</v>
      </c>
      <c r="AC14" s="33">
        <f t="shared" si="0"/>
        <v>42369</v>
      </c>
      <c r="AD14" s="33">
        <f t="shared" si="0"/>
        <v>42400</v>
      </c>
      <c r="AE14" s="33">
        <f t="shared" si="0"/>
        <v>42429</v>
      </c>
      <c r="AF14" s="33">
        <f t="shared" si="0"/>
        <v>42460</v>
      </c>
      <c r="AG14" s="33">
        <f t="shared" si="0"/>
        <v>42490</v>
      </c>
      <c r="AH14" s="33">
        <f t="shared" si="0"/>
        <v>42521</v>
      </c>
      <c r="AI14" s="33">
        <f t="shared" si="0"/>
        <v>42551</v>
      </c>
      <c r="AJ14" s="33">
        <f t="shared" si="0"/>
        <v>42582</v>
      </c>
      <c r="AK14" s="33">
        <f t="shared" si="0"/>
        <v>42613</v>
      </c>
      <c r="AL14" s="33">
        <f t="shared" si="0"/>
        <v>42643</v>
      </c>
      <c r="AM14" s="33">
        <f t="shared" si="0"/>
        <v>42674</v>
      </c>
      <c r="AN14" s="33">
        <f t="shared" si="0"/>
        <v>42704</v>
      </c>
      <c r="AO14" s="33">
        <f t="shared" si="0"/>
        <v>42735</v>
      </c>
      <c r="AP14" s="33">
        <f t="shared" si="0"/>
        <v>42766</v>
      </c>
      <c r="AQ14" s="33">
        <f t="shared" si="0"/>
        <v>42794</v>
      </c>
      <c r="AR14" s="33">
        <f t="shared" si="0"/>
        <v>42825</v>
      </c>
      <c r="AS14" s="33">
        <f t="shared" si="0"/>
        <v>42855</v>
      </c>
      <c r="AT14" s="33">
        <f t="shared" si="0"/>
        <v>42886</v>
      </c>
      <c r="AU14" s="33">
        <f t="shared" si="0"/>
        <v>42916</v>
      </c>
      <c r="AV14" s="33">
        <f t="shared" si="0"/>
        <v>42947</v>
      </c>
      <c r="AW14" s="33">
        <f t="shared" si="0"/>
        <v>42978</v>
      </c>
      <c r="AX14" s="33">
        <f t="shared" si="0"/>
        <v>43008</v>
      </c>
      <c r="AY14" s="33">
        <f t="shared" si="0"/>
        <v>43039</v>
      </c>
      <c r="AZ14" s="33">
        <f t="shared" si="0"/>
        <v>43069</v>
      </c>
      <c r="BA14" s="33">
        <f t="shared" si="0"/>
        <v>43100</v>
      </c>
      <c r="BB14" s="33">
        <f t="shared" si="0"/>
        <v>43131</v>
      </c>
      <c r="BC14" s="33">
        <f t="shared" si="0"/>
        <v>43159</v>
      </c>
      <c r="BD14" s="33">
        <f t="shared" si="0"/>
        <v>43190</v>
      </c>
      <c r="BE14" s="33">
        <f t="shared" si="0"/>
        <v>43220</v>
      </c>
      <c r="BF14" s="33">
        <f t="shared" si="0"/>
        <v>43251</v>
      </c>
      <c r="BG14" s="33">
        <f t="shared" si="0"/>
        <v>43281</v>
      </c>
      <c r="BH14" s="33">
        <f t="shared" si="0"/>
        <v>43312</v>
      </c>
      <c r="BI14" s="33">
        <f t="shared" si="0"/>
        <v>43343</v>
      </c>
      <c r="BJ14" s="33">
        <f t="shared" si="0"/>
        <v>43373</v>
      </c>
      <c r="BK14" s="33">
        <f t="shared" si="0"/>
        <v>43404</v>
      </c>
      <c r="BL14" s="33">
        <f t="shared" si="0"/>
        <v>43434</v>
      </c>
      <c r="BM14" s="175">
        <f t="shared" si="0"/>
        <v>43465</v>
      </c>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80"/>
      <c r="IH14" s="180"/>
      <c r="II14" s="180"/>
      <c r="IJ14" s="180"/>
      <c r="IK14" s="180"/>
      <c r="IL14" s="180"/>
      <c r="IM14" s="180"/>
      <c r="IN14" s="180"/>
      <c r="IO14" s="180"/>
      <c r="IP14" s="180"/>
      <c r="IQ14" s="180"/>
      <c r="IR14" s="180"/>
      <c r="IS14" s="180"/>
      <c r="IT14" s="180"/>
      <c r="IU14" s="180"/>
      <c r="IV14" s="180"/>
      <c r="IW14" s="180"/>
      <c r="IX14" s="180"/>
      <c r="IY14" s="180"/>
      <c r="IZ14" s="180"/>
      <c r="JA14" s="180"/>
      <c r="JB14" s="180"/>
      <c r="JC14" s="180"/>
      <c r="JD14" s="180"/>
      <c r="JE14" s="180"/>
      <c r="JF14" s="180"/>
      <c r="JG14" s="180"/>
      <c r="JH14" s="180"/>
      <c r="JI14" s="180"/>
      <c r="JJ14" s="180"/>
      <c r="JK14" s="180"/>
      <c r="JL14" s="180"/>
      <c r="JM14" s="180"/>
      <c r="JN14" s="180"/>
      <c r="JO14" s="180"/>
      <c r="JP14" s="180"/>
      <c r="JQ14" s="180"/>
      <c r="JR14" s="180"/>
      <c r="JS14" s="180"/>
      <c r="JT14" s="180"/>
      <c r="JU14" s="180"/>
      <c r="JV14" s="180"/>
      <c r="JW14" s="180"/>
      <c r="JX14" s="180"/>
      <c r="JY14" s="180"/>
      <c r="JZ14" s="180"/>
      <c r="KA14" s="180"/>
      <c r="KB14" s="180"/>
      <c r="KC14" s="180"/>
      <c r="KD14" s="180"/>
      <c r="KE14" s="180"/>
      <c r="KF14" s="180"/>
      <c r="KG14" s="180"/>
      <c r="KH14" s="180"/>
      <c r="KI14" s="180"/>
      <c r="KJ14" s="180"/>
      <c r="KK14" s="180"/>
      <c r="KL14" s="180"/>
      <c r="KM14" s="180"/>
      <c r="KN14" s="180"/>
      <c r="KO14" s="180"/>
      <c r="KP14" s="180"/>
      <c r="KQ14" s="180"/>
      <c r="KR14" s="180"/>
      <c r="KS14" s="180"/>
      <c r="KT14" s="180"/>
      <c r="KU14" s="180"/>
      <c r="KV14" s="180"/>
      <c r="KW14" s="180"/>
      <c r="KX14" s="180"/>
      <c r="KY14" s="180"/>
      <c r="KZ14" s="180"/>
      <c r="LA14" s="180"/>
      <c r="LB14" s="180"/>
      <c r="LC14" s="180"/>
      <c r="LD14" s="180"/>
      <c r="LE14" s="180"/>
      <c r="LF14" s="180"/>
      <c r="LG14" s="180"/>
      <c r="LH14" s="180"/>
      <c r="LI14" s="180"/>
      <c r="LJ14" s="180"/>
      <c r="LK14" s="180"/>
      <c r="LL14" s="180"/>
      <c r="LM14" s="180"/>
      <c r="LN14" s="180"/>
      <c r="LO14" s="180"/>
      <c r="LP14" s="180"/>
      <c r="LQ14" s="180"/>
      <c r="LR14" s="180"/>
      <c r="LS14" s="180"/>
      <c r="LT14" s="180"/>
      <c r="LU14" s="180"/>
      <c r="LV14" s="180"/>
      <c r="LW14" s="180"/>
      <c r="LX14" s="180"/>
      <c r="LY14" s="180"/>
      <c r="LZ14" s="180"/>
      <c r="MA14" s="180"/>
      <c r="MB14" s="180"/>
      <c r="MC14" s="180"/>
      <c r="MD14" s="180"/>
      <c r="ME14" s="180"/>
      <c r="MF14" s="180"/>
      <c r="MG14" s="180"/>
      <c r="MH14" s="180"/>
      <c r="MI14" s="180"/>
      <c r="MJ14" s="180"/>
      <c r="MK14" s="180"/>
      <c r="ML14" s="180"/>
      <c r="MM14" s="180"/>
      <c r="MN14" s="180"/>
      <c r="MO14" s="180"/>
      <c r="MP14" s="180"/>
      <c r="MQ14" s="180"/>
      <c r="MR14" s="180"/>
      <c r="MS14" s="180"/>
      <c r="MT14" s="180"/>
      <c r="MU14" s="180"/>
      <c r="MV14" s="180"/>
      <c r="MW14" s="180"/>
      <c r="MX14" s="180"/>
      <c r="MY14" s="180"/>
      <c r="MZ14" s="180"/>
      <c r="NA14" s="180"/>
      <c r="NB14" s="180"/>
      <c r="NC14" s="180"/>
      <c r="ND14" s="180"/>
      <c r="NE14" s="180"/>
      <c r="NF14" s="180"/>
      <c r="NG14" s="180"/>
      <c r="NH14" s="180"/>
      <c r="NI14" s="180"/>
      <c r="NJ14" s="180"/>
      <c r="NK14" s="180"/>
      <c r="NL14" s="180"/>
      <c r="NM14" s="180"/>
      <c r="NN14" s="180"/>
      <c r="NO14" s="180"/>
      <c r="NP14" s="180"/>
      <c r="NQ14" s="180"/>
      <c r="NR14" s="180"/>
      <c r="NS14" s="180"/>
      <c r="NT14" s="180"/>
      <c r="NU14" s="180"/>
      <c r="NV14" s="180"/>
      <c r="NW14" s="180"/>
      <c r="NX14" s="180"/>
      <c r="NY14" s="180"/>
      <c r="NZ14" s="180"/>
      <c r="OA14" s="180"/>
      <c r="OB14" s="180"/>
      <c r="OC14" s="180"/>
      <c r="OD14" s="180"/>
      <c r="OE14" s="180"/>
      <c r="OF14" s="180"/>
      <c r="OG14" s="180"/>
      <c r="OH14" s="180"/>
      <c r="OI14" s="180"/>
      <c r="OJ14" s="180"/>
      <c r="OK14" s="180"/>
      <c r="OL14" s="180"/>
      <c r="OM14" s="180"/>
      <c r="ON14" s="180"/>
      <c r="OO14" s="180"/>
      <c r="OP14" s="180"/>
      <c r="OQ14" s="180"/>
      <c r="OR14" s="180"/>
      <c r="OS14" s="180"/>
      <c r="OT14" s="180"/>
      <c r="OU14" s="180"/>
      <c r="OV14" s="180"/>
      <c r="OW14" s="180"/>
      <c r="OX14" s="180"/>
      <c r="OY14" s="180"/>
      <c r="OZ14" s="180"/>
      <c r="PA14" s="180"/>
      <c r="PB14" s="180"/>
      <c r="PC14" s="180"/>
      <c r="PD14" s="180"/>
      <c r="PE14" s="180"/>
      <c r="PF14" s="180"/>
      <c r="PG14" s="180"/>
      <c r="PH14" s="180"/>
      <c r="PI14" s="180"/>
      <c r="PJ14" s="181"/>
      <c r="PK14" s="182"/>
    </row>
    <row r="15" spans="1:427">
      <c r="A15" s="30"/>
      <c r="B15" s="30"/>
      <c r="C15" s="30"/>
      <c r="D15" s="30"/>
      <c r="E15" s="30"/>
      <c r="F15" s="34"/>
      <c r="G15" s="34"/>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c r="IO15" s="179"/>
      <c r="IP15" s="179"/>
      <c r="IQ15" s="179"/>
      <c r="IR15" s="179"/>
      <c r="IS15" s="179"/>
      <c r="IT15" s="179"/>
      <c r="IU15" s="179"/>
      <c r="IV15" s="179"/>
      <c r="IW15" s="179"/>
      <c r="IX15" s="179"/>
      <c r="IY15" s="179"/>
      <c r="IZ15" s="179"/>
      <c r="JA15" s="179"/>
      <c r="JB15" s="179"/>
      <c r="JC15" s="179"/>
      <c r="JD15" s="179"/>
      <c r="JE15" s="179"/>
      <c r="JF15" s="179"/>
      <c r="JG15" s="179"/>
      <c r="JH15" s="179"/>
      <c r="JI15" s="179"/>
      <c r="JJ15" s="179"/>
      <c r="JK15" s="179"/>
      <c r="JL15" s="179"/>
      <c r="JM15" s="179"/>
      <c r="JN15" s="179"/>
      <c r="JO15" s="179"/>
      <c r="JP15" s="179"/>
      <c r="JQ15" s="179"/>
      <c r="JR15" s="179"/>
      <c r="JS15" s="179"/>
      <c r="JT15" s="179"/>
      <c r="JU15" s="179"/>
      <c r="JV15" s="179"/>
      <c r="JW15" s="179"/>
      <c r="JX15" s="179"/>
      <c r="JY15" s="179"/>
      <c r="JZ15" s="179"/>
      <c r="KA15" s="179"/>
      <c r="KB15" s="179"/>
      <c r="KC15" s="179"/>
      <c r="KD15" s="179"/>
      <c r="KE15" s="179"/>
      <c r="KF15" s="179"/>
      <c r="KG15" s="179"/>
      <c r="KH15" s="179"/>
      <c r="KI15" s="179"/>
      <c r="KJ15" s="179"/>
      <c r="KK15" s="179"/>
      <c r="KL15" s="179"/>
      <c r="KM15" s="179"/>
      <c r="KN15" s="179"/>
      <c r="KO15" s="179"/>
      <c r="KP15" s="179"/>
      <c r="KQ15" s="179"/>
      <c r="KR15" s="179"/>
      <c r="KS15" s="179"/>
      <c r="KT15" s="179"/>
      <c r="KU15" s="179"/>
      <c r="KV15" s="179"/>
      <c r="KW15" s="179"/>
      <c r="KX15" s="179"/>
      <c r="KY15" s="179"/>
      <c r="KZ15" s="179"/>
      <c r="LA15" s="179"/>
      <c r="LB15" s="179"/>
      <c r="LC15" s="179"/>
      <c r="LD15" s="179"/>
      <c r="LE15" s="179"/>
      <c r="LF15" s="179"/>
      <c r="LG15" s="179"/>
      <c r="LH15" s="179"/>
      <c r="LI15" s="179"/>
      <c r="LJ15" s="179"/>
      <c r="LK15" s="179"/>
      <c r="LL15" s="179"/>
      <c r="LM15" s="179"/>
      <c r="LN15" s="179"/>
      <c r="LO15" s="179"/>
      <c r="LP15" s="179"/>
      <c r="LQ15" s="179"/>
      <c r="LR15" s="179"/>
      <c r="LS15" s="179"/>
      <c r="LT15" s="179"/>
      <c r="LU15" s="179"/>
      <c r="LV15" s="179"/>
      <c r="LW15" s="179"/>
      <c r="LX15" s="179"/>
      <c r="LY15" s="179"/>
      <c r="LZ15" s="179"/>
      <c r="MA15" s="179"/>
      <c r="MB15" s="179"/>
      <c r="MC15" s="179"/>
      <c r="MD15" s="179"/>
      <c r="ME15" s="179"/>
      <c r="MF15" s="179"/>
      <c r="MG15" s="179"/>
      <c r="MH15" s="179"/>
      <c r="MI15" s="179"/>
      <c r="MJ15" s="179"/>
      <c r="MK15" s="179"/>
      <c r="ML15" s="179"/>
      <c r="MM15" s="179"/>
      <c r="MN15" s="179"/>
      <c r="MO15" s="179"/>
      <c r="MP15" s="179"/>
      <c r="MQ15" s="179"/>
      <c r="MR15" s="179"/>
      <c r="MS15" s="179"/>
      <c r="MT15" s="179"/>
      <c r="MU15" s="179"/>
      <c r="MV15" s="179"/>
      <c r="MW15" s="179"/>
      <c r="MX15" s="179"/>
      <c r="MY15" s="179"/>
      <c r="MZ15" s="179"/>
      <c r="NA15" s="179"/>
      <c r="NB15" s="179"/>
      <c r="NC15" s="179"/>
      <c r="ND15" s="179"/>
      <c r="NE15" s="179"/>
      <c r="NF15" s="179"/>
      <c r="NG15" s="179"/>
      <c r="NH15" s="179"/>
      <c r="NI15" s="179"/>
      <c r="NJ15" s="179"/>
      <c r="NK15" s="179"/>
      <c r="NL15" s="179"/>
      <c r="NM15" s="179"/>
      <c r="NN15" s="179"/>
      <c r="NO15" s="179"/>
      <c r="NP15" s="179"/>
      <c r="NQ15" s="179"/>
      <c r="NR15" s="179"/>
      <c r="NS15" s="179"/>
      <c r="NT15" s="179"/>
      <c r="NU15" s="179"/>
      <c r="NV15" s="179"/>
      <c r="NW15" s="179"/>
      <c r="NX15" s="179"/>
      <c r="NY15" s="179"/>
      <c r="NZ15" s="179"/>
      <c r="OA15" s="179"/>
      <c r="OB15" s="179"/>
      <c r="OC15" s="179"/>
      <c r="OD15" s="179"/>
      <c r="OE15" s="179"/>
      <c r="OF15" s="179"/>
      <c r="OG15" s="179"/>
      <c r="OH15" s="179"/>
      <c r="OI15" s="179"/>
      <c r="OJ15" s="179"/>
      <c r="OK15" s="179"/>
      <c r="OL15" s="179"/>
      <c r="OM15" s="179"/>
      <c r="ON15" s="179"/>
      <c r="OO15" s="179"/>
      <c r="OP15" s="179"/>
      <c r="OQ15" s="179"/>
      <c r="OR15" s="179"/>
      <c r="OS15" s="179"/>
      <c r="OT15" s="179"/>
      <c r="OU15" s="179"/>
      <c r="OV15" s="179"/>
      <c r="OW15" s="179"/>
      <c r="OX15" s="179"/>
      <c r="OY15" s="179"/>
      <c r="OZ15" s="179"/>
      <c r="PA15" s="179"/>
      <c r="PB15" s="179"/>
      <c r="PC15" s="179"/>
      <c r="PD15" s="179"/>
      <c r="PE15" s="179"/>
      <c r="PF15" s="179"/>
      <c r="PG15" s="179"/>
      <c r="PH15" s="179"/>
      <c r="PI15" s="179"/>
      <c r="PJ15" s="179"/>
      <c r="PK15" s="179"/>
    </row>
    <row r="16" spans="1:427">
      <c r="A16" s="35">
        <v>41640</v>
      </c>
      <c r="B16" s="36">
        <v>0</v>
      </c>
      <c r="C16" s="37">
        <v>0.3</v>
      </c>
      <c r="D16" s="36">
        <f t="shared" ref="D16:D27" si="1">-B16*C16</f>
        <v>0</v>
      </c>
      <c r="E16" s="36"/>
      <c r="F16" s="38">
        <f t="shared" ref="F16:AA16" si="2">$D16/60</f>
        <v>0</v>
      </c>
      <c r="G16" s="38">
        <f t="shared" si="2"/>
        <v>0</v>
      </c>
      <c r="H16" s="38">
        <f t="shared" si="2"/>
        <v>0</v>
      </c>
      <c r="I16" s="38">
        <f t="shared" si="2"/>
        <v>0</v>
      </c>
      <c r="J16" s="38">
        <f t="shared" si="2"/>
        <v>0</v>
      </c>
      <c r="K16" s="38">
        <f t="shared" si="2"/>
        <v>0</v>
      </c>
      <c r="L16" s="38">
        <f t="shared" si="2"/>
        <v>0</v>
      </c>
      <c r="M16" s="38">
        <f t="shared" si="2"/>
        <v>0</v>
      </c>
      <c r="N16" s="38">
        <f t="shared" si="2"/>
        <v>0</v>
      </c>
      <c r="O16" s="38">
        <f t="shared" si="2"/>
        <v>0</v>
      </c>
      <c r="P16" s="38">
        <f t="shared" si="2"/>
        <v>0</v>
      </c>
      <c r="Q16" s="38">
        <f t="shared" si="2"/>
        <v>0</v>
      </c>
      <c r="R16" s="38">
        <f t="shared" si="2"/>
        <v>0</v>
      </c>
      <c r="S16" s="38">
        <f t="shared" si="2"/>
        <v>0</v>
      </c>
      <c r="T16" s="38">
        <f t="shared" si="2"/>
        <v>0</v>
      </c>
      <c r="U16" s="38">
        <f t="shared" si="2"/>
        <v>0</v>
      </c>
      <c r="V16" s="38">
        <f t="shared" si="2"/>
        <v>0</v>
      </c>
      <c r="W16" s="38">
        <f t="shared" si="2"/>
        <v>0</v>
      </c>
      <c r="X16" s="38">
        <f t="shared" si="2"/>
        <v>0</v>
      </c>
      <c r="Y16" s="38">
        <f t="shared" si="2"/>
        <v>0</v>
      </c>
      <c r="Z16" s="38">
        <f t="shared" si="2"/>
        <v>0</v>
      </c>
      <c r="AA16" s="38">
        <f t="shared" si="2"/>
        <v>0</v>
      </c>
      <c r="AB16" s="38">
        <f t="shared" ref="AB16:BM16" si="3">$D16/60</f>
        <v>0</v>
      </c>
      <c r="AC16" s="38">
        <f t="shared" si="3"/>
        <v>0</v>
      </c>
      <c r="AD16" s="38">
        <f t="shared" si="3"/>
        <v>0</v>
      </c>
      <c r="AE16" s="38">
        <f t="shared" si="3"/>
        <v>0</v>
      </c>
      <c r="AF16" s="38">
        <f t="shared" si="3"/>
        <v>0</v>
      </c>
      <c r="AG16" s="38">
        <f t="shared" si="3"/>
        <v>0</v>
      </c>
      <c r="AH16" s="38">
        <f t="shared" si="3"/>
        <v>0</v>
      </c>
      <c r="AI16" s="38">
        <f t="shared" si="3"/>
        <v>0</v>
      </c>
      <c r="AJ16" s="38">
        <f t="shared" si="3"/>
        <v>0</v>
      </c>
      <c r="AK16" s="38">
        <f t="shared" si="3"/>
        <v>0</v>
      </c>
      <c r="AL16" s="38">
        <f t="shared" si="3"/>
        <v>0</v>
      </c>
      <c r="AM16" s="38">
        <f t="shared" si="3"/>
        <v>0</v>
      </c>
      <c r="AN16" s="38">
        <f t="shared" si="3"/>
        <v>0</v>
      </c>
      <c r="AO16" s="38">
        <f t="shared" si="3"/>
        <v>0</v>
      </c>
      <c r="AP16" s="38">
        <f t="shared" si="3"/>
        <v>0</v>
      </c>
      <c r="AQ16" s="38">
        <f t="shared" si="3"/>
        <v>0</v>
      </c>
      <c r="AR16" s="38">
        <f t="shared" si="3"/>
        <v>0</v>
      </c>
      <c r="AS16" s="38">
        <f t="shared" si="3"/>
        <v>0</v>
      </c>
      <c r="AT16" s="38">
        <f t="shared" si="3"/>
        <v>0</v>
      </c>
      <c r="AU16" s="38">
        <f t="shared" si="3"/>
        <v>0</v>
      </c>
      <c r="AV16" s="38">
        <f t="shared" si="3"/>
        <v>0</v>
      </c>
      <c r="AW16" s="38">
        <f t="shared" si="3"/>
        <v>0</v>
      </c>
      <c r="AX16" s="38">
        <f t="shared" si="3"/>
        <v>0</v>
      </c>
      <c r="AY16" s="38">
        <f t="shared" si="3"/>
        <v>0</v>
      </c>
      <c r="AZ16" s="38">
        <f t="shared" si="3"/>
        <v>0</v>
      </c>
      <c r="BA16" s="38">
        <f t="shared" si="3"/>
        <v>0</v>
      </c>
      <c r="BB16" s="38">
        <f t="shared" si="3"/>
        <v>0</v>
      </c>
      <c r="BC16" s="38">
        <f t="shared" si="3"/>
        <v>0</v>
      </c>
      <c r="BD16" s="38">
        <f t="shared" si="3"/>
        <v>0</v>
      </c>
      <c r="BE16" s="38">
        <f t="shared" si="3"/>
        <v>0</v>
      </c>
      <c r="BF16" s="38">
        <f t="shared" si="3"/>
        <v>0</v>
      </c>
      <c r="BG16" s="38">
        <f t="shared" si="3"/>
        <v>0</v>
      </c>
      <c r="BH16" s="38">
        <f t="shared" si="3"/>
        <v>0</v>
      </c>
      <c r="BI16" s="38">
        <f t="shared" si="3"/>
        <v>0</v>
      </c>
      <c r="BJ16" s="38">
        <f t="shared" si="3"/>
        <v>0</v>
      </c>
      <c r="BK16" s="38">
        <f t="shared" si="3"/>
        <v>0</v>
      </c>
      <c r="BL16" s="38">
        <f t="shared" si="3"/>
        <v>0</v>
      </c>
      <c r="BM16" s="38">
        <f t="shared" si="3"/>
        <v>0</v>
      </c>
      <c r="BN16" s="183"/>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c r="KN16" s="41"/>
      <c r="KO16" s="41"/>
      <c r="KP16" s="41"/>
      <c r="KQ16" s="41"/>
      <c r="KR16" s="41"/>
      <c r="KS16" s="41"/>
      <c r="KT16" s="41"/>
      <c r="KU16" s="41"/>
      <c r="KV16" s="41"/>
      <c r="KW16" s="41"/>
      <c r="KX16" s="41"/>
      <c r="KY16" s="41"/>
      <c r="KZ16" s="41"/>
      <c r="LA16" s="41"/>
      <c r="LB16" s="41"/>
      <c r="LC16" s="41"/>
      <c r="LD16" s="41"/>
      <c r="LE16" s="41"/>
      <c r="LF16" s="41"/>
      <c r="LG16" s="41"/>
      <c r="LH16" s="41"/>
      <c r="LI16" s="41"/>
      <c r="LJ16" s="41"/>
      <c r="LK16" s="41"/>
      <c r="LL16" s="41"/>
      <c r="LM16" s="41"/>
      <c r="LN16" s="41"/>
      <c r="LO16" s="41"/>
      <c r="LP16" s="41"/>
      <c r="LQ16" s="41"/>
      <c r="LR16" s="41"/>
      <c r="LS16" s="41"/>
      <c r="LT16" s="41"/>
      <c r="LU16" s="41"/>
      <c r="LV16" s="41"/>
      <c r="LW16" s="41"/>
      <c r="LX16" s="41"/>
      <c r="LY16" s="41"/>
      <c r="LZ16" s="41"/>
      <c r="MA16" s="41"/>
      <c r="MB16" s="41"/>
      <c r="MC16" s="41"/>
      <c r="MD16" s="41"/>
      <c r="ME16" s="41"/>
      <c r="MF16" s="41"/>
      <c r="MG16" s="41"/>
      <c r="MH16" s="41"/>
      <c r="MI16" s="41"/>
      <c r="MJ16" s="41"/>
      <c r="MK16" s="41"/>
      <c r="ML16" s="41"/>
      <c r="MM16" s="41"/>
      <c r="MN16" s="41"/>
      <c r="MO16" s="41"/>
      <c r="MP16" s="41"/>
      <c r="MQ16" s="41"/>
      <c r="MR16" s="41"/>
      <c r="MS16" s="41"/>
      <c r="MT16" s="41"/>
      <c r="MU16" s="41"/>
      <c r="MV16" s="41"/>
      <c r="MW16" s="41"/>
      <c r="MX16" s="41"/>
      <c r="MY16" s="41"/>
      <c r="MZ16" s="41"/>
      <c r="NA16" s="41"/>
      <c r="NB16" s="41"/>
      <c r="NC16" s="41"/>
      <c r="ND16" s="41"/>
      <c r="NE16" s="41"/>
      <c r="NF16" s="41"/>
      <c r="NG16" s="41"/>
      <c r="NH16" s="41"/>
      <c r="NI16" s="41"/>
      <c r="NJ16" s="41"/>
      <c r="NK16" s="41"/>
      <c r="NL16" s="41"/>
      <c r="NM16" s="41"/>
      <c r="NN16" s="41"/>
      <c r="NO16" s="41"/>
      <c r="NP16" s="41"/>
      <c r="NQ16" s="41"/>
      <c r="NR16" s="41"/>
      <c r="NS16" s="41"/>
      <c r="NT16" s="41"/>
      <c r="NU16" s="41"/>
      <c r="NV16" s="41"/>
      <c r="NW16" s="41"/>
      <c r="NX16" s="41"/>
      <c r="NY16" s="41"/>
      <c r="NZ16" s="41"/>
      <c r="OA16" s="41"/>
      <c r="OB16" s="41"/>
      <c r="OC16" s="41"/>
      <c r="OD16" s="41"/>
      <c r="OE16" s="41"/>
      <c r="OF16" s="41"/>
      <c r="OG16" s="41"/>
      <c r="OH16" s="41"/>
      <c r="OI16" s="41"/>
      <c r="OJ16" s="41"/>
      <c r="OK16" s="41"/>
      <c r="OL16" s="41"/>
      <c r="OM16" s="41"/>
      <c r="ON16" s="41"/>
      <c r="OO16" s="41"/>
      <c r="OP16" s="41"/>
      <c r="OQ16" s="41"/>
      <c r="OR16" s="41"/>
      <c r="OS16" s="41"/>
      <c r="OT16" s="41"/>
      <c r="OU16" s="41"/>
      <c r="OV16" s="41"/>
      <c r="OW16" s="41"/>
      <c r="OX16" s="41"/>
      <c r="OY16" s="41"/>
      <c r="OZ16" s="41"/>
      <c r="PA16" s="41"/>
      <c r="PB16" s="41"/>
      <c r="PC16" s="41"/>
      <c r="PD16" s="41"/>
      <c r="PE16" s="41"/>
      <c r="PF16" s="41"/>
      <c r="PG16" s="41"/>
      <c r="PH16" s="41"/>
      <c r="PI16" s="41"/>
      <c r="PJ16" s="41"/>
      <c r="PK16" s="41"/>
    </row>
    <row r="17" spans="1:427">
      <c r="A17" s="35">
        <f t="shared" ref="A17:A27" si="4">+EOMONTH(A16,1)</f>
        <v>41698</v>
      </c>
      <c r="B17" s="36">
        <v>357895.38</v>
      </c>
      <c r="C17" s="37">
        <v>0.3</v>
      </c>
      <c r="D17" s="36">
        <f t="shared" si="1"/>
        <v>-107368.614</v>
      </c>
      <c r="E17" s="36">
        <v>5</v>
      </c>
      <c r="G17" s="38">
        <f t="shared" ref="G17:BM21" si="5">$D17/60</f>
        <v>-1789.4769000000001</v>
      </c>
      <c r="H17" s="38">
        <f t="shared" si="5"/>
        <v>-1789.4769000000001</v>
      </c>
      <c r="I17" s="38">
        <f t="shared" si="5"/>
        <v>-1789.4769000000001</v>
      </c>
      <c r="J17" s="38">
        <f t="shared" si="5"/>
        <v>-1789.4769000000001</v>
      </c>
      <c r="K17" s="38">
        <f t="shared" si="5"/>
        <v>-1789.4769000000001</v>
      </c>
      <c r="L17" s="38">
        <f t="shared" si="5"/>
        <v>-1789.4769000000001</v>
      </c>
      <c r="M17" s="38">
        <f t="shared" si="5"/>
        <v>-1789.4769000000001</v>
      </c>
      <c r="N17" s="38">
        <f t="shared" si="5"/>
        <v>-1789.4769000000001</v>
      </c>
      <c r="O17" s="38">
        <f t="shared" si="5"/>
        <v>-1789.4769000000001</v>
      </c>
      <c r="P17" s="38">
        <f t="shared" si="5"/>
        <v>-1789.4769000000001</v>
      </c>
      <c r="Q17" s="38">
        <f t="shared" si="5"/>
        <v>-1789.4769000000001</v>
      </c>
      <c r="R17" s="38">
        <f t="shared" si="5"/>
        <v>-1789.4769000000001</v>
      </c>
      <c r="S17" s="38">
        <f t="shared" si="5"/>
        <v>-1789.4769000000001</v>
      </c>
      <c r="T17" s="38">
        <f t="shared" si="5"/>
        <v>-1789.4769000000001</v>
      </c>
      <c r="U17" s="38">
        <f t="shared" si="5"/>
        <v>-1789.4769000000001</v>
      </c>
      <c r="V17" s="38">
        <f t="shared" si="5"/>
        <v>-1789.4769000000001</v>
      </c>
      <c r="W17" s="38">
        <f t="shared" si="5"/>
        <v>-1789.4769000000001</v>
      </c>
      <c r="X17" s="38">
        <f t="shared" si="5"/>
        <v>-1789.4769000000001</v>
      </c>
      <c r="Y17" s="38">
        <f t="shared" si="5"/>
        <v>-1789.4769000000001</v>
      </c>
      <c r="Z17" s="38">
        <f t="shared" si="5"/>
        <v>-1789.4769000000001</v>
      </c>
      <c r="AA17" s="38">
        <f t="shared" si="5"/>
        <v>-1789.4769000000001</v>
      </c>
      <c r="AB17" s="38">
        <f t="shared" si="5"/>
        <v>-1789.4769000000001</v>
      </c>
      <c r="AC17" s="38">
        <f t="shared" si="5"/>
        <v>-1789.4769000000001</v>
      </c>
      <c r="AD17" s="38">
        <f t="shared" si="5"/>
        <v>-1789.4769000000001</v>
      </c>
      <c r="AE17" s="38">
        <f t="shared" si="5"/>
        <v>-1789.4769000000001</v>
      </c>
      <c r="AF17" s="38">
        <f t="shared" si="5"/>
        <v>-1789.4769000000001</v>
      </c>
      <c r="AG17" s="38">
        <f t="shared" si="5"/>
        <v>-1789.4769000000001</v>
      </c>
      <c r="AH17" s="38">
        <f t="shared" si="5"/>
        <v>-1789.4769000000001</v>
      </c>
      <c r="AI17" s="38">
        <f t="shared" si="5"/>
        <v>-1789.4769000000001</v>
      </c>
      <c r="AJ17" s="38">
        <f t="shared" si="5"/>
        <v>-1789.4769000000001</v>
      </c>
      <c r="AK17" s="38">
        <f t="shared" si="5"/>
        <v>-1789.4769000000001</v>
      </c>
      <c r="AL17" s="38">
        <f t="shared" si="5"/>
        <v>-1789.4769000000001</v>
      </c>
      <c r="AM17" s="38">
        <f t="shared" si="5"/>
        <v>-1789.4769000000001</v>
      </c>
      <c r="AN17" s="38">
        <f t="shared" si="5"/>
        <v>-1789.4769000000001</v>
      </c>
      <c r="AO17" s="38">
        <f t="shared" si="5"/>
        <v>-1789.4769000000001</v>
      </c>
      <c r="AP17" s="38">
        <f t="shared" si="5"/>
        <v>-1789.4769000000001</v>
      </c>
      <c r="AQ17" s="38">
        <f t="shared" si="5"/>
        <v>-1789.4769000000001</v>
      </c>
      <c r="AR17" s="38">
        <f t="shared" si="5"/>
        <v>-1789.4769000000001</v>
      </c>
      <c r="AS17" s="38">
        <f t="shared" si="5"/>
        <v>-1789.4769000000001</v>
      </c>
      <c r="AT17" s="38">
        <f t="shared" si="5"/>
        <v>-1789.4769000000001</v>
      </c>
      <c r="AU17" s="38">
        <f t="shared" si="5"/>
        <v>-1789.4769000000001</v>
      </c>
      <c r="AV17" s="38">
        <f t="shared" si="5"/>
        <v>-1789.4769000000001</v>
      </c>
      <c r="AW17" s="38">
        <f t="shared" si="5"/>
        <v>-1789.4769000000001</v>
      </c>
      <c r="AX17" s="38">
        <f t="shared" si="5"/>
        <v>-1789.4769000000001</v>
      </c>
      <c r="AY17" s="38">
        <f t="shared" si="5"/>
        <v>-1789.4769000000001</v>
      </c>
      <c r="AZ17" s="38">
        <f t="shared" si="5"/>
        <v>-1789.4769000000001</v>
      </c>
      <c r="BA17" s="38">
        <f t="shared" si="5"/>
        <v>-1789.4769000000001</v>
      </c>
      <c r="BB17" s="38">
        <f t="shared" si="5"/>
        <v>-1789.4769000000001</v>
      </c>
      <c r="BC17" s="38">
        <f t="shared" si="5"/>
        <v>-1789.4769000000001</v>
      </c>
      <c r="BD17" s="38">
        <f t="shared" si="5"/>
        <v>-1789.4769000000001</v>
      </c>
      <c r="BE17" s="38">
        <f t="shared" si="5"/>
        <v>-1789.4769000000001</v>
      </c>
      <c r="BF17" s="38">
        <f t="shared" si="5"/>
        <v>-1789.4769000000001</v>
      </c>
      <c r="BG17" s="38">
        <f t="shared" si="5"/>
        <v>-1789.4769000000001</v>
      </c>
      <c r="BH17" s="38">
        <f t="shared" si="5"/>
        <v>-1789.4769000000001</v>
      </c>
      <c r="BI17" s="38">
        <f t="shared" si="5"/>
        <v>-1789.4769000000001</v>
      </c>
      <c r="BJ17" s="38">
        <f t="shared" si="5"/>
        <v>-1789.4769000000001</v>
      </c>
      <c r="BK17" s="38">
        <f t="shared" si="5"/>
        <v>-1789.4769000000001</v>
      </c>
      <c r="BL17" s="38">
        <f t="shared" si="5"/>
        <v>-1789.4769000000001</v>
      </c>
      <c r="BM17" s="38">
        <f t="shared" si="5"/>
        <v>-1789.4769000000001</v>
      </c>
      <c r="BN17" s="184"/>
      <c r="BO17" s="41"/>
      <c r="BP17" s="41"/>
      <c r="BQ17" s="41"/>
      <c r="BR17" s="41"/>
      <c r="BS17" s="41"/>
      <c r="BT17" s="41"/>
      <c r="BU17" s="41"/>
      <c r="BV17" s="41"/>
      <c r="BW17" s="41"/>
      <c r="BX17" s="41"/>
      <c r="BY17" s="183"/>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row>
    <row r="18" spans="1:427">
      <c r="A18" s="35">
        <f t="shared" si="4"/>
        <v>41729</v>
      </c>
      <c r="B18" s="36">
        <v>556058.54</v>
      </c>
      <c r="C18" s="37">
        <v>0.3</v>
      </c>
      <c r="D18" s="36">
        <f t="shared" si="1"/>
        <v>-166817.56200000001</v>
      </c>
      <c r="E18" s="36">
        <v>5</v>
      </c>
      <c r="F18" s="38"/>
      <c r="H18" s="38">
        <f t="shared" si="5"/>
        <v>-2780.2927</v>
      </c>
      <c r="I18" s="38">
        <f t="shared" si="5"/>
        <v>-2780.2927</v>
      </c>
      <c r="J18" s="38">
        <f t="shared" si="5"/>
        <v>-2780.2927</v>
      </c>
      <c r="K18" s="38">
        <f t="shared" si="5"/>
        <v>-2780.2927</v>
      </c>
      <c r="L18" s="38">
        <f t="shared" si="5"/>
        <v>-2780.2927</v>
      </c>
      <c r="M18" s="38">
        <f t="shared" si="5"/>
        <v>-2780.2927</v>
      </c>
      <c r="N18" s="38">
        <f t="shared" si="5"/>
        <v>-2780.2927</v>
      </c>
      <c r="O18" s="38">
        <f t="shared" si="5"/>
        <v>-2780.2927</v>
      </c>
      <c r="P18" s="38">
        <f t="shared" si="5"/>
        <v>-2780.2927</v>
      </c>
      <c r="Q18" s="38">
        <f t="shared" si="5"/>
        <v>-2780.2927</v>
      </c>
      <c r="R18" s="38">
        <f t="shared" si="5"/>
        <v>-2780.2927</v>
      </c>
      <c r="S18" s="38">
        <f t="shared" si="5"/>
        <v>-2780.2927</v>
      </c>
      <c r="T18" s="38">
        <f t="shared" si="5"/>
        <v>-2780.2927</v>
      </c>
      <c r="U18" s="38">
        <f t="shared" si="5"/>
        <v>-2780.2927</v>
      </c>
      <c r="V18" s="38">
        <f t="shared" si="5"/>
        <v>-2780.2927</v>
      </c>
      <c r="W18" s="38">
        <f t="shared" si="5"/>
        <v>-2780.2927</v>
      </c>
      <c r="X18" s="38">
        <f t="shared" si="5"/>
        <v>-2780.2927</v>
      </c>
      <c r="Y18" s="38">
        <f t="shared" si="5"/>
        <v>-2780.2927</v>
      </c>
      <c r="Z18" s="38">
        <f t="shared" si="5"/>
        <v>-2780.2927</v>
      </c>
      <c r="AA18" s="38">
        <f t="shared" si="5"/>
        <v>-2780.2927</v>
      </c>
      <c r="AB18" s="38">
        <f t="shared" si="5"/>
        <v>-2780.2927</v>
      </c>
      <c r="AC18" s="38">
        <f t="shared" si="5"/>
        <v>-2780.2927</v>
      </c>
      <c r="AD18" s="38">
        <f t="shared" si="5"/>
        <v>-2780.2927</v>
      </c>
      <c r="AE18" s="38">
        <f t="shared" si="5"/>
        <v>-2780.2927</v>
      </c>
      <c r="AF18" s="38">
        <f t="shared" si="5"/>
        <v>-2780.2927</v>
      </c>
      <c r="AG18" s="38">
        <f t="shared" si="5"/>
        <v>-2780.2927</v>
      </c>
      <c r="AH18" s="38">
        <f t="shared" si="5"/>
        <v>-2780.2927</v>
      </c>
      <c r="AI18" s="38">
        <f t="shared" si="5"/>
        <v>-2780.2927</v>
      </c>
      <c r="AJ18" s="38">
        <f t="shared" si="5"/>
        <v>-2780.2927</v>
      </c>
      <c r="AK18" s="38">
        <f t="shared" si="5"/>
        <v>-2780.2927</v>
      </c>
      <c r="AL18" s="38">
        <f t="shared" si="5"/>
        <v>-2780.2927</v>
      </c>
      <c r="AM18" s="38">
        <f t="shared" si="5"/>
        <v>-2780.2927</v>
      </c>
      <c r="AN18" s="38">
        <f t="shared" si="5"/>
        <v>-2780.2927</v>
      </c>
      <c r="AO18" s="38">
        <f t="shared" si="5"/>
        <v>-2780.2927</v>
      </c>
      <c r="AP18" s="38">
        <f t="shared" si="5"/>
        <v>-2780.2927</v>
      </c>
      <c r="AQ18" s="38">
        <f t="shared" si="5"/>
        <v>-2780.2927</v>
      </c>
      <c r="AR18" s="38">
        <f t="shared" si="5"/>
        <v>-2780.2927</v>
      </c>
      <c r="AS18" s="38">
        <f t="shared" si="5"/>
        <v>-2780.2927</v>
      </c>
      <c r="AT18" s="38">
        <f t="shared" si="5"/>
        <v>-2780.2927</v>
      </c>
      <c r="AU18" s="38">
        <f t="shared" si="5"/>
        <v>-2780.2927</v>
      </c>
      <c r="AV18" s="38">
        <f t="shared" si="5"/>
        <v>-2780.2927</v>
      </c>
      <c r="AW18" s="38">
        <f t="shared" si="5"/>
        <v>-2780.2927</v>
      </c>
      <c r="AX18" s="38">
        <f t="shared" si="5"/>
        <v>-2780.2927</v>
      </c>
      <c r="AY18" s="38">
        <f t="shared" si="5"/>
        <v>-2780.2927</v>
      </c>
      <c r="AZ18" s="38">
        <f t="shared" si="5"/>
        <v>-2780.2927</v>
      </c>
      <c r="BA18" s="38">
        <f t="shared" si="5"/>
        <v>-2780.2927</v>
      </c>
      <c r="BB18" s="38">
        <f t="shared" si="5"/>
        <v>-2780.2927</v>
      </c>
      <c r="BC18" s="38">
        <f t="shared" si="5"/>
        <v>-2780.2927</v>
      </c>
      <c r="BD18" s="38">
        <f t="shared" si="5"/>
        <v>-2780.2927</v>
      </c>
      <c r="BE18" s="38">
        <f t="shared" si="5"/>
        <v>-2780.2927</v>
      </c>
      <c r="BF18" s="38">
        <f t="shared" si="5"/>
        <v>-2780.2927</v>
      </c>
      <c r="BG18" s="38">
        <f t="shared" si="5"/>
        <v>-2780.2927</v>
      </c>
      <c r="BH18" s="38">
        <f t="shared" si="5"/>
        <v>-2780.2927</v>
      </c>
      <c r="BI18" s="38">
        <f t="shared" si="5"/>
        <v>-2780.2927</v>
      </c>
      <c r="BJ18" s="38">
        <f t="shared" si="5"/>
        <v>-2780.2927</v>
      </c>
      <c r="BK18" s="38">
        <f t="shared" si="5"/>
        <v>-2780.2927</v>
      </c>
      <c r="BL18" s="38">
        <f t="shared" si="5"/>
        <v>-2780.2927</v>
      </c>
      <c r="BM18" s="38">
        <f t="shared" si="5"/>
        <v>-2780.2927</v>
      </c>
      <c r="BN18" s="184"/>
      <c r="BO18" s="184"/>
      <c r="BP18" s="41"/>
      <c r="BQ18" s="41"/>
      <c r="BR18" s="41"/>
      <c r="BS18" s="41"/>
      <c r="BT18" s="41"/>
      <c r="BU18" s="41"/>
      <c r="BV18" s="41"/>
      <c r="BW18" s="41"/>
      <c r="BX18" s="41"/>
      <c r="BY18" s="183"/>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c r="NV18" s="41"/>
      <c r="NW18" s="41"/>
      <c r="NX18" s="41"/>
      <c r="NY18" s="41"/>
      <c r="NZ18" s="41"/>
      <c r="OA18" s="41"/>
      <c r="OB18" s="41"/>
      <c r="OC18" s="41"/>
      <c r="OD18" s="41"/>
      <c r="OE18" s="41"/>
      <c r="OF18" s="41"/>
      <c r="OG18" s="41"/>
      <c r="OH18" s="41"/>
      <c r="OI18" s="41"/>
      <c r="OJ18" s="41"/>
      <c r="OK18" s="41"/>
      <c r="OL18" s="41"/>
      <c r="OM18" s="41"/>
      <c r="ON18" s="41"/>
      <c r="OO18" s="41"/>
      <c r="OP18" s="41"/>
      <c r="OQ18" s="41"/>
      <c r="OR18" s="41"/>
      <c r="OS18" s="41"/>
      <c r="OT18" s="41"/>
      <c r="OU18" s="41"/>
      <c r="OV18" s="41"/>
      <c r="OW18" s="41"/>
      <c r="OX18" s="41"/>
      <c r="OY18" s="41"/>
      <c r="OZ18" s="41"/>
      <c r="PA18" s="41"/>
      <c r="PB18" s="41"/>
      <c r="PC18" s="41"/>
      <c r="PD18" s="41"/>
      <c r="PE18" s="41"/>
      <c r="PF18" s="41"/>
      <c r="PG18" s="41"/>
      <c r="PH18" s="41"/>
      <c r="PI18" s="41"/>
      <c r="PJ18" s="41"/>
      <c r="PK18" s="41"/>
    </row>
    <row r="19" spans="1:427">
      <c r="A19" s="35">
        <f t="shared" si="4"/>
        <v>41759</v>
      </c>
      <c r="B19" s="36">
        <v>794160.54</v>
      </c>
      <c r="C19" s="37">
        <v>0.3</v>
      </c>
      <c r="D19" s="36">
        <f t="shared" si="1"/>
        <v>-238248.16200000001</v>
      </c>
      <c r="E19" s="36">
        <v>5</v>
      </c>
      <c r="F19" s="38"/>
      <c r="G19" s="36"/>
      <c r="I19" s="38">
        <f t="shared" si="5"/>
        <v>-3970.8027000000002</v>
      </c>
      <c r="J19" s="38">
        <f t="shared" si="5"/>
        <v>-3970.8027000000002</v>
      </c>
      <c r="K19" s="38">
        <f t="shared" si="5"/>
        <v>-3970.8027000000002</v>
      </c>
      <c r="L19" s="38">
        <f t="shared" si="5"/>
        <v>-3970.8027000000002</v>
      </c>
      <c r="M19" s="38">
        <f t="shared" si="5"/>
        <v>-3970.8027000000002</v>
      </c>
      <c r="N19" s="38">
        <f t="shared" si="5"/>
        <v>-3970.8027000000002</v>
      </c>
      <c r="O19" s="38">
        <f t="shared" si="5"/>
        <v>-3970.8027000000002</v>
      </c>
      <c r="P19" s="38">
        <f t="shared" si="5"/>
        <v>-3970.8027000000002</v>
      </c>
      <c r="Q19" s="38">
        <f t="shared" si="5"/>
        <v>-3970.8027000000002</v>
      </c>
      <c r="R19" s="38">
        <f t="shared" si="5"/>
        <v>-3970.8027000000002</v>
      </c>
      <c r="S19" s="38">
        <f t="shared" si="5"/>
        <v>-3970.8027000000002</v>
      </c>
      <c r="T19" s="38">
        <f t="shared" si="5"/>
        <v>-3970.8027000000002</v>
      </c>
      <c r="U19" s="38">
        <f t="shared" si="5"/>
        <v>-3970.8027000000002</v>
      </c>
      <c r="V19" s="38">
        <f t="shared" si="5"/>
        <v>-3970.8027000000002</v>
      </c>
      <c r="W19" s="38">
        <f t="shared" si="5"/>
        <v>-3970.8027000000002</v>
      </c>
      <c r="X19" s="38">
        <f t="shared" si="5"/>
        <v>-3970.8027000000002</v>
      </c>
      <c r="Y19" s="38">
        <f t="shared" si="5"/>
        <v>-3970.8027000000002</v>
      </c>
      <c r="Z19" s="38">
        <f t="shared" si="5"/>
        <v>-3970.8027000000002</v>
      </c>
      <c r="AA19" s="38">
        <f t="shared" si="5"/>
        <v>-3970.8027000000002</v>
      </c>
      <c r="AB19" s="38">
        <f t="shared" si="5"/>
        <v>-3970.8027000000002</v>
      </c>
      <c r="AC19" s="38">
        <f t="shared" si="5"/>
        <v>-3970.8027000000002</v>
      </c>
      <c r="AD19" s="38">
        <f t="shared" si="5"/>
        <v>-3970.8027000000002</v>
      </c>
      <c r="AE19" s="38">
        <f t="shared" si="5"/>
        <v>-3970.8027000000002</v>
      </c>
      <c r="AF19" s="38">
        <f t="shared" si="5"/>
        <v>-3970.8027000000002</v>
      </c>
      <c r="AG19" s="38">
        <f t="shared" si="5"/>
        <v>-3970.8027000000002</v>
      </c>
      <c r="AH19" s="38">
        <f t="shared" si="5"/>
        <v>-3970.8027000000002</v>
      </c>
      <c r="AI19" s="38">
        <f t="shared" si="5"/>
        <v>-3970.8027000000002</v>
      </c>
      <c r="AJ19" s="38">
        <f t="shared" si="5"/>
        <v>-3970.8027000000002</v>
      </c>
      <c r="AK19" s="38">
        <f t="shared" si="5"/>
        <v>-3970.8027000000002</v>
      </c>
      <c r="AL19" s="38">
        <f t="shared" si="5"/>
        <v>-3970.8027000000002</v>
      </c>
      <c r="AM19" s="38">
        <f t="shared" si="5"/>
        <v>-3970.8027000000002</v>
      </c>
      <c r="AN19" s="38">
        <f t="shared" si="5"/>
        <v>-3970.8027000000002</v>
      </c>
      <c r="AO19" s="38">
        <f t="shared" si="5"/>
        <v>-3970.8027000000002</v>
      </c>
      <c r="AP19" s="38">
        <f t="shared" si="5"/>
        <v>-3970.8027000000002</v>
      </c>
      <c r="AQ19" s="38">
        <f t="shared" si="5"/>
        <v>-3970.8027000000002</v>
      </c>
      <c r="AR19" s="38">
        <f t="shared" si="5"/>
        <v>-3970.8027000000002</v>
      </c>
      <c r="AS19" s="38">
        <f t="shared" si="5"/>
        <v>-3970.8027000000002</v>
      </c>
      <c r="AT19" s="38">
        <f t="shared" si="5"/>
        <v>-3970.8027000000002</v>
      </c>
      <c r="AU19" s="38">
        <f t="shared" si="5"/>
        <v>-3970.8027000000002</v>
      </c>
      <c r="AV19" s="38">
        <f t="shared" si="5"/>
        <v>-3970.8027000000002</v>
      </c>
      <c r="AW19" s="38">
        <f t="shared" si="5"/>
        <v>-3970.8027000000002</v>
      </c>
      <c r="AX19" s="38">
        <f t="shared" si="5"/>
        <v>-3970.8027000000002</v>
      </c>
      <c r="AY19" s="38">
        <f t="shared" si="5"/>
        <v>-3970.8027000000002</v>
      </c>
      <c r="AZ19" s="38">
        <f t="shared" si="5"/>
        <v>-3970.8027000000002</v>
      </c>
      <c r="BA19" s="38">
        <f t="shared" si="5"/>
        <v>-3970.8027000000002</v>
      </c>
      <c r="BB19" s="38">
        <f t="shared" si="5"/>
        <v>-3970.8027000000002</v>
      </c>
      <c r="BC19" s="38">
        <f t="shared" si="5"/>
        <v>-3970.8027000000002</v>
      </c>
      <c r="BD19" s="38">
        <f t="shared" si="5"/>
        <v>-3970.8027000000002</v>
      </c>
      <c r="BE19" s="38">
        <f t="shared" si="5"/>
        <v>-3970.8027000000002</v>
      </c>
      <c r="BF19" s="38">
        <f t="shared" si="5"/>
        <v>-3970.8027000000002</v>
      </c>
      <c r="BG19" s="38">
        <f t="shared" si="5"/>
        <v>-3970.8027000000002</v>
      </c>
      <c r="BH19" s="38">
        <f t="shared" si="5"/>
        <v>-3970.8027000000002</v>
      </c>
      <c r="BI19" s="38">
        <f t="shared" si="5"/>
        <v>-3970.8027000000002</v>
      </c>
      <c r="BJ19" s="38">
        <f t="shared" si="5"/>
        <v>-3970.8027000000002</v>
      </c>
      <c r="BK19" s="38">
        <f t="shared" si="5"/>
        <v>-3970.8027000000002</v>
      </c>
      <c r="BL19" s="38">
        <f t="shared" si="5"/>
        <v>-3970.8027000000002</v>
      </c>
      <c r="BM19" s="38">
        <f t="shared" si="5"/>
        <v>-3970.8027000000002</v>
      </c>
      <c r="BN19" s="184"/>
      <c r="BO19" s="184"/>
      <c r="BP19" s="184"/>
      <c r="BQ19" s="41"/>
      <c r="BR19" s="41"/>
      <c r="BS19" s="41"/>
      <c r="BT19" s="41"/>
      <c r="BU19" s="41"/>
      <c r="BV19" s="41"/>
      <c r="BW19" s="41"/>
      <c r="BX19" s="41"/>
      <c r="BY19" s="183"/>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c r="KN19" s="41"/>
      <c r="KO19" s="41"/>
      <c r="KP19" s="41"/>
      <c r="KQ19" s="41"/>
      <c r="KR19" s="41"/>
      <c r="KS19" s="41"/>
      <c r="KT19" s="41"/>
      <c r="KU19" s="41"/>
      <c r="KV19" s="41"/>
      <c r="KW19" s="41"/>
      <c r="KX19" s="41"/>
      <c r="KY19" s="41"/>
      <c r="KZ19" s="41"/>
      <c r="LA19" s="41"/>
      <c r="LB19" s="41"/>
      <c r="LC19" s="41"/>
      <c r="LD19" s="41"/>
      <c r="LE19" s="41"/>
      <c r="LF19" s="41"/>
      <c r="LG19" s="41"/>
      <c r="LH19" s="41"/>
      <c r="LI19" s="41"/>
      <c r="LJ19" s="41"/>
      <c r="LK19" s="41"/>
      <c r="LL19" s="41"/>
      <c r="LM19" s="41"/>
      <c r="LN19" s="41"/>
      <c r="LO19" s="41"/>
      <c r="LP19" s="41"/>
      <c r="LQ19" s="41"/>
      <c r="LR19" s="41"/>
      <c r="LS19" s="41"/>
      <c r="LT19" s="41"/>
      <c r="LU19" s="41"/>
      <c r="LV19" s="41"/>
      <c r="LW19" s="41"/>
      <c r="LX19" s="41"/>
      <c r="LY19" s="41"/>
      <c r="LZ19" s="41"/>
      <c r="MA19" s="41"/>
      <c r="MB19" s="41"/>
      <c r="MC19" s="41"/>
      <c r="MD19" s="41"/>
      <c r="ME19" s="41"/>
      <c r="MF19" s="41"/>
      <c r="MG19" s="41"/>
      <c r="MH19" s="41"/>
      <c r="MI19" s="41"/>
      <c r="MJ19" s="41"/>
      <c r="MK19" s="41"/>
      <c r="ML19" s="41"/>
      <c r="MM19" s="41"/>
      <c r="MN19" s="41"/>
      <c r="MO19" s="41"/>
      <c r="MP19" s="41"/>
      <c r="MQ19" s="41"/>
      <c r="MR19" s="41"/>
      <c r="MS19" s="41"/>
      <c r="MT19" s="41"/>
      <c r="MU19" s="41"/>
      <c r="MV19" s="41"/>
      <c r="MW19" s="41"/>
      <c r="MX19" s="41"/>
      <c r="MY19" s="41"/>
      <c r="MZ19" s="41"/>
      <c r="NA19" s="41"/>
      <c r="NB19" s="41"/>
      <c r="NC19" s="41"/>
      <c r="ND19" s="41"/>
      <c r="NE19" s="41"/>
      <c r="NF19" s="41"/>
      <c r="NG19" s="41"/>
      <c r="NH19" s="41"/>
      <c r="NI19" s="41"/>
      <c r="NJ19" s="41"/>
      <c r="NK19" s="41"/>
      <c r="NL19" s="41"/>
      <c r="NM19" s="41"/>
      <c r="NN19" s="41"/>
      <c r="NO19" s="41"/>
      <c r="NP19" s="41"/>
      <c r="NQ19" s="41"/>
      <c r="NR19" s="41"/>
      <c r="NS19" s="41"/>
      <c r="NT19" s="41"/>
      <c r="NU19" s="41"/>
      <c r="NV19" s="41"/>
      <c r="NW19" s="41"/>
      <c r="NX19" s="41"/>
      <c r="NY19" s="41"/>
      <c r="NZ19" s="41"/>
      <c r="OA19" s="41"/>
      <c r="OB19" s="41"/>
      <c r="OC19" s="41"/>
      <c r="OD19" s="41"/>
      <c r="OE19" s="41"/>
      <c r="OF19" s="41"/>
      <c r="OG19" s="41"/>
      <c r="OH19" s="41"/>
      <c r="OI19" s="41"/>
      <c r="OJ19" s="41"/>
      <c r="OK19" s="41"/>
      <c r="OL19" s="41"/>
      <c r="OM19" s="41"/>
      <c r="ON19" s="41"/>
      <c r="OO19" s="41"/>
      <c r="OP19" s="41"/>
      <c r="OQ19" s="41"/>
      <c r="OR19" s="41"/>
      <c r="OS19" s="41"/>
      <c r="OT19" s="41"/>
      <c r="OU19" s="41"/>
      <c r="OV19" s="41"/>
      <c r="OW19" s="41"/>
      <c r="OX19" s="41"/>
      <c r="OY19" s="41"/>
      <c r="OZ19" s="41"/>
      <c r="PA19" s="41"/>
      <c r="PB19" s="41"/>
      <c r="PC19" s="41"/>
      <c r="PD19" s="41"/>
      <c r="PE19" s="41"/>
      <c r="PF19" s="41"/>
      <c r="PG19" s="41"/>
      <c r="PH19" s="41"/>
      <c r="PI19" s="41"/>
      <c r="PJ19" s="41"/>
      <c r="PK19" s="41"/>
    </row>
    <row r="20" spans="1:427">
      <c r="A20" s="35">
        <f t="shared" si="4"/>
        <v>41790</v>
      </c>
      <c r="B20" s="36">
        <v>119620</v>
      </c>
      <c r="C20" s="37">
        <v>0.3</v>
      </c>
      <c r="D20" s="36">
        <f t="shared" si="1"/>
        <v>-35886</v>
      </c>
      <c r="E20" s="36">
        <v>5</v>
      </c>
      <c r="F20" s="38"/>
      <c r="G20" s="36"/>
      <c r="H20" s="36"/>
      <c r="J20" s="38">
        <f t="shared" si="5"/>
        <v>-598.1</v>
      </c>
      <c r="K20" s="38">
        <f t="shared" si="5"/>
        <v>-598.1</v>
      </c>
      <c r="L20" s="38">
        <f t="shared" si="5"/>
        <v>-598.1</v>
      </c>
      <c r="M20" s="38">
        <f t="shared" si="5"/>
        <v>-598.1</v>
      </c>
      <c r="N20" s="38">
        <f t="shared" si="5"/>
        <v>-598.1</v>
      </c>
      <c r="O20" s="38">
        <f t="shared" si="5"/>
        <v>-598.1</v>
      </c>
      <c r="P20" s="38">
        <f t="shared" si="5"/>
        <v>-598.1</v>
      </c>
      <c r="Q20" s="38">
        <f t="shared" si="5"/>
        <v>-598.1</v>
      </c>
      <c r="R20" s="38">
        <f t="shared" si="5"/>
        <v>-598.1</v>
      </c>
      <c r="S20" s="38">
        <f t="shared" si="5"/>
        <v>-598.1</v>
      </c>
      <c r="T20" s="38">
        <f t="shared" si="5"/>
        <v>-598.1</v>
      </c>
      <c r="U20" s="38">
        <f t="shared" si="5"/>
        <v>-598.1</v>
      </c>
      <c r="V20" s="38">
        <f t="shared" si="5"/>
        <v>-598.1</v>
      </c>
      <c r="W20" s="38">
        <f t="shared" si="5"/>
        <v>-598.1</v>
      </c>
      <c r="X20" s="38">
        <f t="shared" si="5"/>
        <v>-598.1</v>
      </c>
      <c r="Y20" s="38">
        <f t="shared" si="5"/>
        <v>-598.1</v>
      </c>
      <c r="Z20" s="38">
        <f t="shared" si="5"/>
        <v>-598.1</v>
      </c>
      <c r="AA20" s="38">
        <f t="shared" si="5"/>
        <v>-598.1</v>
      </c>
      <c r="AB20" s="38">
        <f t="shared" si="5"/>
        <v>-598.1</v>
      </c>
      <c r="AC20" s="38">
        <f t="shared" si="5"/>
        <v>-598.1</v>
      </c>
      <c r="AD20" s="38">
        <f t="shared" si="5"/>
        <v>-598.1</v>
      </c>
      <c r="AE20" s="38">
        <f t="shared" si="5"/>
        <v>-598.1</v>
      </c>
      <c r="AF20" s="38">
        <f t="shared" si="5"/>
        <v>-598.1</v>
      </c>
      <c r="AG20" s="38">
        <f t="shared" si="5"/>
        <v>-598.1</v>
      </c>
      <c r="AH20" s="38">
        <f t="shared" si="5"/>
        <v>-598.1</v>
      </c>
      <c r="AI20" s="38">
        <f t="shared" si="5"/>
        <v>-598.1</v>
      </c>
      <c r="AJ20" s="38">
        <f t="shared" si="5"/>
        <v>-598.1</v>
      </c>
      <c r="AK20" s="38">
        <f t="shared" si="5"/>
        <v>-598.1</v>
      </c>
      <c r="AL20" s="38">
        <f t="shared" si="5"/>
        <v>-598.1</v>
      </c>
      <c r="AM20" s="38">
        <f t="shared" si="5"/>
        <v>-598.1</v>
      </c>
      <c r="AN20" s="38">
        <f t="shared" si="5"/>
        <v>-598.1</v>
      </c>
      <c r="AO20" s="38">
        <f t="shared" si="5"/>
        <v>-598.1</v>
      </c>
      <c r="AP20" s="38">
        <f t="shared" si="5"/>
        <v>-598.1</v>
      </c>
      <c r="AQ20" s="38">
        <f t="shared" si="5"/>
        <v>-598.1</v>
      </c>
      <c r="AR20" s="38">
        <f t="shared" si="5"/>
        <v>-598.1</v>
      </c>
      <c r="AS20" s="38">
        <f t="shared" si="5"/>
        <v>-598.1</v>
      </c>
      <c r="AT20" s="38">
        <f t="shared" si="5"/>
        <v>-598.1</v>
      </c>
      <c r="AU20" s="38">
        <f t="shared" si="5"/>
        <v>-598.1</v>
      </c>
      <c r="AV20" s="38">
        <f t="shared" si="5"/>
        <v>-598.1</v>
      </c>
      <c r="AW20" s="38">
        <f t="shared" si="5"/>
        <v>-598.1</v>
      </c>
      <c r="AX20" s="38">
        <f t="shared" si="5"/>
        <v>-598.1</v>
      </c>
      <c r="AY20" s="38">
        <f t="shared" si="5"/>
        <v>-598.1</v>
      </c>
      <c r="AZ20" s="38">
        <f t="shared" si="5"/>
        <v>-598.1</v>
      </c>
      <c r="BA20" s="38">
        <f t="shared" si="5"/>
        <v>-598.1</v>
      </c>
      <c r="BB20" s="38">
        <f t="shared" si="5"/>
        <v>-598.1</v>
      </c>
      <c r="BC20" s="38">
        <f t="shared" si="5"/>
        <v>-598.1</v>
      </c>
      <c r="BD20" s="38">
        <f t="shared" si="5"/>
        <v>-598.1</v>
      </c>
      <c r="BE20" s="38">
        <f t="shared" si="5"/>
        <v>-598.1</v>
      </c>
      <c r="BF20" s="38">
        <f t="shared" si="5"/>
        <v>-598.1</v>
      </c>
      <c r="BG20" s="38">
        <f t="shared" si="5"/>
        <v>-598.1</v>
      </c>
      <c r="BH20" s="38">
        <f t="shared" si="5"/>
        <v>-598.1</v>
      </c>
      <c r="BI20" s="38">
        <f t="shared" si="5"/>
        <v>-598.1</v>
      </c>
      <c r="BJ20" s="38">
        <f t="shared" si="5"/>
        <v>-598.1</v>
      </c>
      <c r="BK20" s="38">
        <f t="shared" si="5"/>
        <v>-598.1</v>
      </c>
      <c r="BL20" s="38">
        <f t="shared" si="5"/>
        <v>-598.1</v>
      </c>
      <c r="BM20" s="38">
        <f t="shared" si="5"/>
        <v>-598.1</v>
      </c>
      <c r="BN20" s="184"/>
      <c r="BO20" s="184"/>
      <c r="BP20" s="184"/>
      <c r="BQ20" s="184"/>
      <c r="BR20" s="41"/>
      <c r="BS20" s="41"/>
      <c r="BT20" s="41"/>
      <c r="BU20" s="41"/>
      <c r="BV20" s="41"/>
      <c r="BW20" s="41"/>
      <c r="BX20" s="41"/>
      <c r="BY20" s="183"/>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row>
    <row r="21" spans="1:427">
      <c r="A21" s="35">
        <f t="shared" si="4"/>
        <v>41820</v>
      </c>
      <c r="B21" s="36">
        <v>0</v>
      </c>
      <c r="C21" s="37">
        <v>0.3</v>
      </c>
      <c r="D21" s="36">
        <f t="shared" si="1"/>
        <v>0</v>
      </c>
      <c r="E21" s="36"/>
      <c r="F21" s="38"/>
      <c r="G21" s="36"/>
      <c r="H21" s="36"/>
      <c r="I21" s="36"/>
      <c r="J21" s="36"/>
      <c r="K21" s="38">
        <f t="shared" si="5"/>
        <v>0</v>
      </c>
      <c r="L21" s="38">
        <f t="shared" si="5"/>
        <v>0</v>
      </c>
      <c r="M21" s="38">
        <f t="shared" si="5"/>
        <v>0</v>
      </c>
      <c r="N21" s="38">
        <f t="shared" si="5"/>
        <v>0</v>
      </c>
      <c r="O21" s="38">
        <f t="shared" si="5"/>
        <v>0</v>
      </c>
      <c r="P21" s="38">
        <f t="shared" si="5"/>
        <v>0</v>
      </c>
      <c r="Q21" s="38">
        <f t="shared" si="5"/>
        <v>0</v>
      </c>
      <c r="R21" s="38">
        <f t="shared" si="5"/>
        <v>0</v>
      </c>
      <c r="S21" s="38">
        <f t="shared" si="5"/>
        <v>0</v>
      </c>
      <c r="T21" s="38">
        <f t="shared" si="5"/>
        <v>0</v>
      </c>
      <c r="U21" s="38">
        <f t="shared" si="5"/>
        <v>0</v>
      </c>
      <c r="V21" s="38">
        <f t="shared" si="5"/>
        <v>0</v>
      </c>
      <c r="W21" s="38">
        <f t="shared" si="5"/>
        <v>0</v>
      </c>
      <c r="X21" s="38">
        <f t="shared" si="5"/>
        <v>0</v>
      </c>
      <c r="Y21" s="38">
        <f t="shared" si="5"/>
        <v>0</v>
      </c>
      <c r="Z21" s="38">
        <f t="shared" si="5"/>
        <v>0</v>
      </c>
      <c r="AA21" s="38">
        <f t="shared" si="5"/>
        <v>0</v>
      </c>
      <c r="AB21" s="38">
        <f t="shared" si="5"/>
        <v>0</v>
      </c>
      <c r="AC21" s="38">
        <f t="shared" si="5"/>
        <v>0</v>
      </c>
      <c r="AD21" s="38">
        <f t="shared" si="5"/>
        <v>0</v>
      </c>
      <c r="AE21" s="38">
        <f t="shared" si="5"/>
        <v>0</v>
      </c>
      <c r="AF21" s="38">
        <f t="shared" ref="AF21:BM21" si="6">$D21/60</f>
        <v>0</v>
      </c>
      <c r="AG21" s="38">
        <f t="shared" si="6"/>
        <v>0</v>
      </c>
      <c r="AH21" s="38">
        <f t="shared" si="6"/>
        <v>0</v>
      </c>
      <c r="AI21" s="38">
        <f t="shared" si="6"/>
        <v>0</v>
      </c>
      <c r="AJ21" s="38">
        <f t="shared" si="6"/>
        <v>0</v>
      </c>
      <c r="AK21" s="38">
        <f t="shared" si="6"/>
        <v>0</v>
      </c>
      <c r="AL21" s="38">
        <f t="shared" si="6"/>
        <v>0</v>
      </c>
      <c r="AM21" s="38">
        <f t="shared" si="6"/>
        <v>0</v>
      </c>
      <c r="AN21" s="38">
        <f t="shared" si="6"/>
        <v>0</v>
      </c>
      <c r="AO21" s="38">
        <f t="shared" si="6"/>
        <v>0</v>
      </c>
      <c r="AP21" s="38">
        <f t="shared" si="6"/>
        <v>0</v>
      </c>
      <c r="AQ21" s="38">
        <f t="shared" si="6"/>
        <v>0</v>
      </c>
      <c r="AR21" s="38">
        <f t="shared" si="6"/>
        <v>0</v>
      </c>
      <c r="AS21" s="38">
        <f t="shared" si="6"/>
        <v>0</v>
      </c>
      <c r="AT21" s="38">
        <f t="shared" si="6"/>
        <v>0</v>
      </c>
      <c r="AU21" s="38">
        <f t="shared" si="6"/>
        <v>0</v>
      </c>
      <c r="AV21" s="38">
        <f t="shared" si="6"/>
        <v>0</v>
      </c>
      <c r="AW21" s="38">
        <f t="shared" si="6"/>
        <v>0</v>
      </c>
      <c r="AX21" s="38">
        <f t="shared" si="6"/>
        <v>0</v>
      </c>
      <c r="AY21" s="38">
        <f t="shared" si="6"/>
        <v>0</v>
      </c>
      <c r="AZ21" s="38">
        <f t="shared" si="6"/>
        <v>0</v>
      </c>
      <c r="BA21" s="38">
        <f t="shared" si="6"/>
        <v>0</v>
      </c>
      <c r="BB21" s="38">
        <f t="shared" si="6"/>
        <v>0</v>
      </c>
      <c r="BC21" s="38">
        <f t="shared" si="6"/>
        <v>0</v>
      </c>
      <c r="BD21" s="38">
        <f t="shared" si="6"/>
        <v>0</v>
      </c>
      <c r="BE21" s="38">
        <f t="shared" si="6"/>
        <v>0</v>
      </c>
      <c r="BF21" s="38">
        <f t="shared" si="6"/>
        <v>0</v>
      </c>
      <c r="BG21" s="38">
        <f t="shared" si="6"/>
        <v>0</v>
      </c>
      <c r="BH21" s="38">
        <f t="shared" si="6"/>
        <v>0</v>
      </c>
      <c r="BI21" s="38">
        <f t="shared" si="6"/>
        <v>0</v>
      </c>
      <c r="BJ21" s="38">
        <f t="shared" si="6"/>
        <v>0</v>
      </c>
      <c r="BK21" s="38">
        <f t="shared" si="6"/>
        <v>0</v>
      </c>
      <c r="BL21" s="38">
        <f t="shared" si="6"/>
        <v>0</v>
      </c>
      <c r="BM21" s="38">
        <f t="shared" si="6"/>
        <v>0</v>
      </c>
      <c r="BN21" s="184"/>
      <c r="BO21" s="184"/>
      <c r="BP21" s="184"/>
      <c r="BQ21" s="184"/>
      <c r="BR21" s="184"/>
      <c r="BS21" s="41"/>
      <c r="BT21" s="41"/>
      <c r="BU21" s="41"/>
      <c r="BV21" s="41"/>
      <c r="BW21" s="41"/>
      <c r="BX21" s="41"/>
      <c r="BY21" s="183"/>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41"/>
      <c r="KE21" s="41"/>
      <c r="KF21" s="41"/>
      <c r="KG21" s="41"/>
      <c r="KH21" s="41"/>
      <c r="KI21" s="41"/>
      <c r="KJ21" s="41"/>
      <c r="KK21" s="41"/>
      <c r="KL21" s="41"/>
      <c r="KM21" s="41"/>
      <c r="KN21" s="41"/>
      <c r="KO21" s="41"/>
      <c r="KP21" s="41"/>
      <c r="KQ21" s="41"/>
      <c r="KR21" s="41"/>
      <c r="KS21" s="41"/>
      <c r="KT21" s="41"/>
      <c r="KU21" s="41"/>
      <c r="KV21" s="41"/>
      <c r="KW21" s="41"/>
      <c r="KX21" s="41"/>
      <c r="KY21" s="41"/>
      <c r="KZ21" s="41"/>
      <c r="LA21" s="41"/>
      <c r="LB21" s="41"/>
      <c r="LC21" s="41"/>
      <c r="LD21" s="41"/>
      <c r="LE21" s="41"/>
      <c r="LF21" s="41"/>
      <c r="LG21" s="41"/>
      <c r="LH21" s="41"/>
      <c r="LI21" s="41"/>
      <c r="LJ21" s="41"/>
      <c r="LK21" s="41"/>
      <c r="LL21" s="41"/>
      <c r="LM21" s="41"/>
      <c r="LN21" s="41"/>
      <c r="LO21" s="41"/>
      <c r="LP21" s="41"/>
      <c r="LQ21" s="41"/>
      <c r="LR21" s="41"/>
      <c r="LS21" s="41"/>
      <c r="LT21" s="41"/>
      <c r="LU21" s="41"/>
      <c r="LV21" s="41"/>
      <c r="LW21" s="41"/>
      <c r="LX21" s="41"/>
      <c r="LY21" s="41"/>
      <c r="LZ21" s="41"/>
      <c r="MA21" s="41"/>
      <c r="MB21" s="41"/>
      <c r="MC21" s="41"/>
      <c r="MD21" s="41"/>
      <c r="ME21" s="41"/>
      <c r="MF21" s="41"/>
      <c r="MG21" s="41"/>
      <c r="MH21" s="41"/>
      <c r="MI21" s="41"/>
      <c r="MJ21" s="41"/>
      <c r="MK21" s="41"/>
      <c r="ML21" s="41"/>
      <c r="MM21" s="41"/>
      <c r="MN21" s="41"/>
      <c r="MO21" s="41"/>
      <c r="MP21" s="41"/>
      <c r="MQ21" s="41"/>
      <c r="MR21" s="41"/>
      <c r="MS21" s="41"/>
      <c r="MT21" s="41"/>
      <c r="MU21" s="41"/>
      <c r="MV21" s="41"/>
      <c r="MW21" s="41"/>
      <c r="MX21" s="41"/>
      <c r="MY21" s="41"/>
      <c r="MZ21" s="41"/>
      <c r="NA21" s="41"/>
      <c r="NB21" s="41"/>
      <c r="NC21" s="41"/>
      <c r="ND21" s="41"/>
      <c r="NE21" s="41"/>
      <c r="NF21" s="41"/>
      <c r="NG21" s="41"/>
      <c r="NH21" s="41"/>
      <c r="NI21" s="41"/>
      <c r="NJ21" s="41"/>
      <c r="NK21" s="41"/>
      <c r="NL21" s="41"/>
      <c r="NM21" s="41"/>
      <c r="NN21" s="41"/>
      <c r="NO21" s="41"/>
      <c r="NP21" s="41"/>
      <c r="NQ21" s="41"/>
      <c r="NR21" s="41"/>
      <c r="NS21" s="41"/>
      <c r="NT21" s="41"/>
      <c r="NU21" s="41"/>
      <c r="NV21" s="41"/>
      <c r="NW21" s="41"/>
      <c r="NX21" s="41"/>
      <c r="NY21" s="41"/>
      <c r="NZ21" s="41"/>
      <c r="OA21" s="41"/>
      <c r="OB21" s="41"/>
      <c r="OC21" s="41"/>
      <c r="OD21" s="41"/>
      <c r="OE21" s="41"/>
      <c r="OF21" s="41"/>
      <c r="OG21" s="41"/>
      <c r="OH21" s="41"/>
      <c r="OI21" s="41"/>
      <c r="OJ21" s="41"/>
      <c r="OK21" s="41"/>
      <c r="OL21" s="41"/>
      <c r="OM21" s="41"/>
      <c r="ON21" s="41"/>
      <c r="OO21" s="41"/>
      <c r="OP21" s="41"/>
      <c r="OQ21" s="41"/>
      <c r="OR21" s="41"/>
      <c r="OS21" s="41"/>
      <c r="OT21" s="41"/>
      <c r="OU21" s="41"/>
      <c r="OV21" s="41"/>
      <c r="OW21" s="41"/>
      <c r="OX21" s="41"/>
      <c r="OY21" s="41"/>
      <c r="OZ21" s="41"/>
      <c r="PA21" s="41"/>
      <c r="PB21" s="41"/>
      <c r="PC21" s="41"/>
      <c r="PD21" s="41"/>
      <c r="PE21" s="41"/>
      <c r="PF21" s="41"/>
      <c r="PG21" s="41"/>
      <c r="PH21" s="41"/>
      <c r="PI21" s="41"/>
      <c r="PJ21" s="41"/>
      <c r="PK21" s="41"/>
    </row>
    <row r="22" spans="1:427">
      <c r="A22" s="35">
        <f t="shared" si="4"/>
        <v>41851</v>
      </c>
      <c r="B22" s="36">
        <v>0</v>
      </c>
      <c r="C22" s="37">
        <v>0.3</v>
      </c>
      <c r="D22" s="36">
        <f t="shared" si="1"/>
        <v>0</v>
      </c>
      <c r="E22" s="36"/>
      <c r="F22" s="38"/>
      <c r="G22" s="36"/>
      <c r="H22" s="36"/>
      <c r="I22" s="36"/>
      <c r="J22" s="36"/>
      <c r="K22" s="36"/>
      <c r="L22" s="38">
        <f t="shared" ref="L22:BM26" si="7">$D22/60</f>
        <v>0</v>
      </c>
      <c r="M22" s="38">
        <f t="shared" si="7"/>
        <v>0</v>
      </c>
      <c r="N22" s="38">
        <f t="shared" si="7"/>
        <v>0</v>
      </c>
      <c r="O22" s="38">
        <f t="shared" si="7"/>
        <v>0</v>
      </c>
      <c r="P22" s="38">
        <f t="shared" si="7"/>
        <v>0</v>
      </c>
      <c r="Q22" s="38">
        <f t="shared" si="7"/>
        <v>0</v>
      </c>
      <c r="R22" s="38">
        <f t="shared" si="7"/>
        <v>0</v>
      </c>
      <c r="S22" s="38">
        <f t="shared" si="7"/>
        <v>0</v>
      </c>
      <c r="T22" s="38">
        <f t="shared" si="7"/>
        <v>0</v>
      </c>
      <c r="U22" s="38">
        <f t="shared" si="7"/>
        <v>0</v>
      </c>
      <c r="V22" s="38">
        <f t="shared" si="7"/>
        <v>0</v>
      </c>
      <c r="W22" s="38">
        <f t="shared" si="7"/>
        <v>0</v>
      </c>
      <c r="X22" s="38">
        <f t="shared" si="7"/>
        <v>0</v>
      </c>
      <c r="Y22" s="38">
        <f t="shared" si="7"/>
        <v>0</v>
      </c>
      <c r="Z22" s="38">
        <f t="shared" si="7"/>
        <v>0</v>
      </c>
      <c r="AA22" s="38">
        <f t="shared" si="7"/>
        <v>0</v>
      </c>
      <c r="AB22" s="38">
        <f t="shared" si="7"/>
        <v>0</v>
      </c>
      <c r="AC22" s="38">
        <f t="shared" si="7"/>
        <v>0</v>
      </c>
      <c r="AD22" s="38">
        <f t="shared" si="7"/>
        <v>0</v>
      </c>
      <c r="AE22" s="38">
        <f t="shared" si="7"/>
        <v>0</v>
      </c>
      <c r="AF22" s="38">
        <f t="shared" si="7"/>
        <v>0</v>
      </c>
      <c r="AG22" s="38">
        <f t="shared" si="7"/>
        <v>0</v>
      </c>
      <c r="AH22" s="38">
        <f t="shared" si="7"/>
        <v>0</v>
      </c>
      <c r="AI22" s="38">
        <f t="shared" si="7"/>
        <v>0</v>
      </c>
      <c r="AJ22" s="38">
        <f t="shared" si="7"/>
        <v>0</v>
      </c>
      <c r="AK22" s="38">
        <f t="shared" si="7"/>
        <v>0</v>
      </c>
      <c r="AL22" s="38">
        <f t="shared" si="7"/>
        <v>0</v>
      </c>
      <c r="AM22" s="38">
        <f t="shared" si="7"/>
        <v>0</v>
      </c>
      <c r="AN22" s="38">
        <f t="shared" si="7"/>
        <v>0</v>
      </c>
      <c r="AO22" s="38">
        <f t="shared" si="7"/>
        <v>0</v>
      </c>
      <c r="AP22" s="38">
        <f t="shared" si="7"/>
        <v>0</v>
      </c>
      <c r="AQ22" s="38">
        <f t="shared" si="7"/>
        <v>0</v>
      </c>
      <c r="AR22" s="38">
        <f t="shared" si="7"/>
        <v>0</v>
      </c>
      <c r="AS22" s="38">
        <f t="shared" si="7"/>
        <v>0</v>
      </c>
      <c r="AT22" s="38">
        <f t="shared" si="7"/>
        <v>0</v>
      </c>
      <c r="AU22" s="38">
        <f t="shared" si="7"/>
        <v>0</v>
      </c>
      <c r="AV22" s="38">
        <f t="shared" si="7"/>
        <v>0</v>
      </c>
      <c r="AW22" s="38">
        <f t="shared" si="7"/>
        <v>0</v>
      </c>
      <c r="AX22" s="38">
        <f t="shared" si="7"/>
        <v>0</v>
      </c>
      <c r="AY22" s="38">
        <f t="shared" si="7"/>
        <v>0</v>
      </c>
      <c r="AZ22" s="38">
        <f t="shared" si="7"/>
        <v>0</v>
      </c>
      <c r="BA22" s="38">
        <f t="shared" si="7"/>
        <v>0</v>
      </c>
      <c r="BB22" s="38">
        <f t="shared" si="7"/>
        <v>0</v>
      </c>
      <c r="BC22" s="38">
        <f t="shared" si="7"/>
        <v>0</v>
      </c>
      <c r="BD22" s="38">
        <f t="shared" si="7"/>
        <v>0</v>
      </c>
      <c r="BE22" s="38">
        <f t="shared" si="7"/>
        <v>0</v>
      </c>
      <c r="BF22" s="38">
        <f t="shared" si="7"/>
        <v>0</v>
      </c>
      <c r="BG22" s="38">
        <f t="shared" si="7"/>
        <v>0</v>
      </c>
      <c r="BH22" s="38">
        <f t="shared" si="7"/>
        <v>0</v>
      </c>
      <c r="BI22" s="38">
        <f t="shared" si="7"/>
        <v>0</v>
      </c>
      <c r="BJ22" s="38">
        <f t="shared" si="7"/>
        <v>0</v>
      </c>
      <c r="BK22" s="38">
        <f t="shared" si="7"/>
        <v>0</v>
      </c>
      <c r="BL22" s="38">
        <f t="shared" si="7"/>
        <v>0</v>
      </c>
      <c r="BM22" s="38">
        <f t="shared" si="7"/>
        <v>0</v>
      </c>
      <c r="BN22" s="184"/>
      <c r="BO22" s="184"/>
      <c r="BP22" s="184"/>
      <c r="BQ22" s="184"/>
      <c r="BR22" s="184"/>
      <c r="BS22" s="184"/>
      <c r="BT22" s="41"/>
      <c r="BU22" s="41"/>
      <c r="BV22" s="41"/>
      <c r="BW22" s="41"/>
      <c r="BX22" s="41"/>
      <c r="BY22" s="183"/>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41"/>
      <c r="KE22" s="41"/>
      <c r="KF22" s="41"/>
      <c r="KG22" s="41"/>
      <c r="KH22" s="41"/>
      <c r="KI22" s="41"/>
      <c r="KJ22" s="41"/>
      <c r="KK22" s="41"/>
      <c r="KL22" s="41"/>
      <c r="KM22" s="41"/>
      <c r="KN22" s="41"/>
      <c r="KO22" s="41"/>
      <c r="KP22" s="41"/>
      <c r="KQ22" s="41"/>
      <c r="KR22" s="41"/>
      <c r="KS22" s="41"/>
      <c r="KT22" s="41"/>
      <c r="KU22" s="41"/>
      <c r="KV22" s="41"/>
      <c r="KW22" s="41"/>
      <c r="KX22" s="41"/>
      <c r="KY22" s="41"/>
      <c r="KZ22" s="41"/>
      <c r="LA22" s="41"/>
      <c r="LB22" s="41"/>
      <c r="LC22" s="41"/>
      <c r="LD22" s="41"/>
      <c r="LE22" s="41"/>
      <c r="LF22" s="41"/>
      <c r="LG22" s="41"/>
      <c r="LH22" s="41"/>
      <c r="LI22" s="41"/>
      <c r="LJ22" s="41"/>
      <c r="LK22" s="41"/>
      <c r="LL22" s="41"/>
      <c r="LM22" s="41"/>
      <c r="LN22" s="41"/>
      <c r="LO22" s="41"/>
      <c r="LP22" s="41"/>
      <c r="LQ22" s="41"/>
      <c r="LR22" s="41"/>
      <c r="LS22" s="41"/>
      <c r="LT22" s="41"/>
      <c r="LU22" s="41"/>
      <c r="LV22" s="41"/>
      <c r="LW22" s="41"/>
      <c r="LX22" s="41"/>
      <c r="LY22" s="41"/>
      <c r="LZ22" s="41"/>
      <c r="MA22" s="41"/>
      <c r="MB22" s="41"/>
      <c r="MC22" s="41"/>
      <c r="MD22" s="41"/>
      <c r="ME22" s="41"/>
      <c r="MF22" s="41"/>
      <c r="MG22" s="41"/>
      <c r="MH22" s="41"/>
      <c r="MI22" s="41"/>
      <c r="MJ22" s="41"/>
      <c r="MK22" s="41"/>
      <c r="ML22" s="41"/>
      <c r="MM22" s="41"/>
      <c r="MN22" s="41"/>
      <c r="MO22" s="41"/>
      <c r="MP22" s="41"/>
      <c r="MQ22" s="41"/>
      <c r="MR22" s="41"/>
      <c r="MS22" s="41"/>
      <c r="MT22" s="41"/>
      <c r="MU22" s="41"/>
      <c r="MV22" s="41"/>
      <c r="MW22" s="41"/>
      <c r="MX22" s="41"/>
      <c r="MY22" s="41"/>
      <c r="MZ22" s="41"/>
      <c r="NA22" s="41"/>
      <c r="NB22" s="41"/>
      <c r="NC22" s="41"/>
      <c r="ND22" s="41"/>
      <c r="NE22" s="41"/>
      <c r="NF22" s="41"/>
      <c r="NG22" s="41"/>
      <c r="NH22" s="41"/>
      <c r="NI22" s="41"/>
      <c r="NJ22" s="41"/>
      <c r="NK22" s="41"/>
      <c r="NL22" s="41"/>
      <c r="NM22" s="41"/>
      <c r="NN22" s="41"/>
      <c r="NO22" s="41"/>
      <c r="NP22" s="41"/>
      <c r="NQ22" s="41"/>
      <c r="NR22" s="41"/>
      <c r="NS22" s="41"/>
      <c r="NT22" s="41"/>
      <c r="NU22" s="41"/>
      <c r="NV22" s="41"/>
      <c r="NW22" s="41"/>
      <c r="NX22" s="41"/>
      <c r="NY22" s="41"/>
      <c r="NZ22" s="41"/>
      <c r="OA22" s="41"/>
      <c r="OB22" s="41"/>
      <c r="OC22" s="41"/>
      <c r="OD22" s="41"/>
      <c r="OE22" s="41"/>
      <c r="OF22" s="41"/>
      <c r="OG22" s="41"/>
      <c r="OH22" s="41"/>
      <c r="OI22" s="41"/>
      <c r="OJ22" s="41"/>
      <c r="OK22" s="41"/>
      <c r="OL22" s="41"/>
      <c r="OM22" s="41"/>
      <c r="ON22" s="41"/>
      <c r="OO22" s="41"/>
      <c r="OP22" s="41"/>
      <c r="OQ22" s="41"/>
      <c r="OR22" s="41"/>
      <c r="OS22" s="41"/>
      <c r="OT22" s="41"/>
      <c r="OU22" s="41"/>
      <c r="OV22" s="41"/>
      <c r="OW22" s="41"/>
      <c r="OX22" s="41"/>
      <c r="OY22" s="41"/>
      <c r="OZ22" s="41"/>
      <c r="PA22" s="41"/>
      <c r="PB22" s="41"/>
      <c r="PC22" s="41"/>
      <c r="PD22" s="41"/>
      <c r="PE22" s="41"/>
      <c r="PF22" s="41"/>
      <c r="PG22" s="41"/>
      <c r="PH22" s="41"/>
      <c r="PI22" s="41"/>
      <c r="PJ22" s="41"/>
      <c r="PK22" s="41"/>
    </row>
    <row r="23" spans="1:427">
      <c r="A23" s="35">
        <f t="shared" si="4"/>
        <v>41882</v>
      </c>
      <c r="B23" s="36">
        <v>0</v>
      </c>
      <c r="C23" s="37">
        <v>0.3</v>
      </c>
      <c r="D23" s="36">
        <f t="shared" si="1"/>
        <v>0</v>
      </c>
      <c r="E23" s="36"/>
      <c r="F23" s="38"/>
      <c r="G23" s="36"/>
      <c r="H23" s="36"/>
      <c r="I23" s="36"/>
      <c r="J23" s="36"/>
      <c r="K23" s="36"/>
      <c r="L23" s="36"/>
      <c r="M23" s="38">
        <f t="shared" si="7"/>
        <v>0</v>
      </c>
      <c r="N23" s="38">
        <f t="shared" si="7"/>
        <v>0</v>
      </c>
      <c r="O23" s="38">
        <f t="shared" si="7"/>
        <v>0</v>
      </c>
      <c r="P23" s="38">
        <f t="shared" si="7"/>
        <v>0</v>
      </c>
      <c r="Q23" s="38">
        <f t="shared" si="7"/>
        <v>0</v>
      </c>
      <c r="R23" s="38">
        <f t="shared" si="7"/>
        <v>0</v>
      </c>
      <c r="S23" s="38">
        <f t="shared" si="7"/>
        <v>0</v>
      </c>
      <c r="T23" s="38">
        <f t="shared" si="7"/>
        <v>0</v>
      </c>
      <c r="U23" s="38">
        <f t="shared" si="7"/>
        <v>0</v>
      </c>
      <c r="V23" s="38">
        <f t="shared" si="7"/>
        <v>0</v>
      </c>
      <c r="W23" s="38">
        <f t="shared" si="7"/>
        <v>0</v>
      </c>
      <c r="X23" s="38">
        <f t="shared" si="7"/>
        <v>0</v>
      </c>
      <c r="Y23" s="38">
        <f t="shared" si="7"/>
        <v>0</v>
      </c>
      <c r="Z23" s="38">
        <f t="shared" si="7"/>
        <v>0</v>
      </c>
      <c r="AA23" s="38">
        <f t="shared" si="7"/>
        <v>0</v>
      </c>
      <c r="AB23" s="38">
        <f t="shared" si="7"/>
        <v>0</v>
      </c>
      <c r="AC23" s="38">
        <f t="shared" si="7"/>
        <v>0</v>
      </c>
      <c r="AD23" s="38">
        <f t="shared" si="7"/>
        <v>0</v>
      </c>
      <c r="AE23" s="38">
        <f t="shared" si="7"/>
        <v>0</v>
      </c>
      <c r="AF23" s="38">
        <f t="shared" si="7"/>
        <v>0</v>
      </c>
      <c r="AG23" s="38">
        <f t="shared" si="7"/>
        <v>0</v>
      </c>
      <c r="AH23" s="38">
        <f t="shared" si="7"/>
        <v>0</v>
      </c>
      <c r="AI23" s="38">
        <f t="shared" si="7"/>
        <v>0</v>
      </c>
      <c r="AJ23" s="38">
        <f t="shared" si="7"/>
        <v>0</v>
      </c>
      <c r="AK23" s="38">
        <f t="shared" si="7"/>
        <v>0</v>
      </c>
      <c r="AL23" s="38">
        <f t="shared" si="7"/>
        <v>0</v>
      </c>
      <c r="AM23" s="38">
        <f t="shared" si="7"/>
        <v>0</v>
      </c>
      <c r="AN23" s="38">
        <f t="shared" si="7"/>
        <v>0</v>
      </c>
      <c r="AO23" s="38">
        <f t="shared" si="7"/>
        <v>0</v>
      </c>
      <c r="AP23" s="38">
        <f t="shared" si="7"/>
        <v>0</v>
      </c>
      <c r="AQ23" s="38">
        <f t="shared" si="7"/>
        <v>0</v>
      </c>
      <c r="AR23" s="38">
        <f t="shared" si="7"/>
        <v>0</v>
      </c>
      <c r="AS23" s="38">
        <f t="shared" si="7"/>
        <v>0</v>
      </c>
      <c r="AT23" s="38">
        <f t="shared" si="7"/>
        <v>0</v>
      </c>
      <c r="AU23" s="38">
        <f t="shared" si="7"/>
        <v>0</v>
      </c>
      <c r="AV23" s="38">
        <f t="shared" si="7"/>
        <v>0</v>
      </c>
      <c r="AW23" s="38">
        <f t="shared" si="7"/>
        <v>0</v>
      </c>
      <c r="AX23" s="38">
        <f t="shared" si="7"/>
        <v>0</v>
      </c>
      <c r="AY23" s="38">
        <f t="shared" si="7"/>
        <v>0</v>
      </c>
      <c r="AZ23" s="38">
        <f t="shared" si="7"/>
        <v>0</v>
      </c>
      <c r="BA23" s="38">
        <f t="shared" si="7"/>
        <v>0</v>
      </c>
      <c r="BB23" s="38">
        <f t="shared" si="7"/>
        <v>0</v>
      </c>
      <c r="BC23" s="38">
        <f t="shared" si="7"/>
        <v>0</v>
      </c>
      <c r="BD23" s="38">
        <f t="shared" si="7"/>
        <v>0</v>
      </c>
      <c r="BE23" s="38">
        <f t="shared" si="7"/>
        <v>0</v>
      </c>
      <c r="BF23" s="38">
        <f t="shared" si="7"/>
        <v>0</v>
      </c>
      <c r="BG23" s="38">
        <f t="shared" si="7"/>
        <v>0</v>
      </c>
      <c r="BH23" s="38">
        <f t="shared" si="7"/>
        <v>0</v>
      </c>
      <c r="BI23" s="38">
        <f t="shared" si="7"/>
        <v>0</v>
      </c>
      <c r="BJ23" s="38">
        <f t="shared" si="7"/>
        <v>0</v>
      </c>
      <c r="BK23" s="38">
        <f t="shared" si="7"/>
        <v>0</v>
      </c>
      <c r="BL23" s="38">
        <f t="shared" si="7"/>
        <v>0</v>
      </c>
      <c r="BM23" s="38">
        <f t="shared" si="7"/>
        <v>0</v>
      </c>
      <c r="BN23" s="184"/>
      <c r="BO23" s="184"/>
      <c r="BP23" s="184"/>
      <c r="BQ23" s="184"/>
      <c r="BR23" s="184"/>
      <c r="BS23" s="184"/>
      <c r="BT23" s="184"/>
      <c r="BU23" s="41"/>
      <c r="BV23" s="41"/>
      <c r="BW23" s="41"/>
      <c r="BX23" s="41"/>
      <c r="BY23" s="183"/>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41"/>
      <c r="KE23" s="41"/>
      <c r="KF23" s="41"/>
      <c r="KG23" s="41"/>
      <c r="KH23" s="41"/>
      <c r="KI23" s="41"/>
      <c r="KJ23" s="41"/>
      <c r="KK23" s="41"/>
      <c r="KL23" s="41"/>
      <c r="KM23" s="41"/>
      <c r="KN23" s="41"/>
      <c r="KO23" s="41"/>
      <c r="KP23" s="41"/>
      <c r="KQ23" s="41"/>
      <c r="KR23" s="41"/>
      <c r="KS23" s="41"/>
      <c r="KT23" s="41"/>
      <c r="KU23" s="41"/>
      <c r="KV23" s="41"/>
      <c r="KW23" s="41"/>
      <c r="KX23" s="41"/>
      <c r="KY23" s="41"/>
      <c r="KZ23" s="41"/>
      <c r="LA23" s="41"/>
      <c r="LB23" s="41"/>
      <c r="LC23" s="41"/>
      <c r="LD23" s="41"/>
      <c r="LE23" s="41"/>
      <c r="LF23" s="41"/>
      <c r="LG23" s="41"/>
      <c r="LH23" s="41"/>
      <c r="LI23" s="41"/>
      <c r="LJ23" s="41"/>
      <c r="LK23" s="41"/>
      <c r="LL23" s="41"/>
      <c r="LM23" s="41"/>
      <c r="LN23" s="41"/>
      <c r="LO23" s="41"/>
      <c r="LP23" s="41"/>
      <c r="LQ23" s="41"/>
      <c r="LR23" s="41"/>
      <c r="LS23" s="41"/>
      <c r="LT23" s="41"/>
      <c r="LU23" s="41"/>
      <c r="LV23" s="41"/>
      <c r="LW23" s="41"/>
      <c r="LX23" s="41"/>
      <c r="LY23" s="41"/>
      <c r="LZ23" s="41"/>
      <c r="MA23" s="41"/>
      <c r="MB23" s="41"/>
      <c r="MC23" s="41"/>
      <c r="MD23" s="41"/>
      <c r="ME23" s="41"/>
      <c r="MF23" s="41"/>
      <c r="MG23" s="41"/>
      <c r="MH23" s="41"/>
      <c r="MI23" s="41"/>
      <c r="MJ23" s="41"/>
      <c r="MK23" s="41"/>
      <c r="ML23" s="41"/>
      <c r="MM23" s="41"/>
      <c r="MN23" s="41"/>
      <c r="MO23" s="41"/>
      <c r="MP23" s="41"/>
      <c r="MQ23" s="41"/>
      <c r="MR23" s="41"/>
      <c r="MS23" s="41"/>
      <c r="MT23" s="41"/>
      <c r="MU23" s="41"/>
      <c r="MV23" s="41"/>
      <c r="MW23" s="41"/>
      <c r="MX23" s="41"/>
      <c r="MY23" s="41"/>
      <c r="MZ23" s="41"/>
      <c r="NA23" s="41"/>
      <c r="NB23" s="41"/>
      <c r="NC23" s="41"/>
      <c r="ND23" s="41"/>
      <c r="NE23" s="41"/>
      <c r="NF23" s="41"/>
      <c r="NG23" s="41"/>
      <c r="NH23" s="41"/>
      <c r="NI23" s="41"/>
      <c r="NJ23" s="41"/>
      <c r="NK23" s="41"/>
      <c r="NL23" s="41"/>
      <c r="NM23" s="41"/>
      <c r="NN23" s="41"/>
      <c r="NO23" s="41"/>
      <c r="NP23" s="41"/>
      <c r="NQ23" s="41"/>
      <c r="NR23" s="41"/>
      <c r="NS23" s="41"/>
      <c r="NT23" s="41"/>
      <c r="NU23" s="41"/>
      <c r="NV23" s="41"/>
      <c r="NW23" s="41"/>
      <c r="NX23" s="41"/>
      <c r="NY23" s="41"/>
      <c r="NZ23" s="41"/>
      <c r="OA23" s="41"/>
      <c r="OB23" s="41"/>
      <c r="OC23" s="41"/>
      <c r="OD23" s="41"/>
      <c r="OE23" s="41"/>
      <c r="OF23" s="41"/>
      <c r="OG23" s="41"/>
      <c r="OH23" s="41"/>
      <c r="OI23" s="41"/>
      <c r="OJ23" s="41"/>
      <c r="OK23" s="41"/>
      <c r="OL23" s="41"/>
      <c r="OM23" s="41"/>
      <c r="ON23" s="41"/>
      <c r="OO23" s="41"/>
      <c r="OP23" s="41"/>
      <c r="OQ23" s="41"/>
      <c r="OR23" s="41"/>
      <c r="OS23" s="41"/>
      <c r="OT23" s="41"/>
      <c r="OU23" s="41"/>
      <c r="OV23" s="41"/>
      <c r="OW23" s="41"/>
      <c r="OX23" s="41"/>
      <c r="OY23" s="41"/>
      <c r="OZ23" s="41"/>
      <c r="PA23" s="41"/>
      <c r="PB23" s="41"/>
      <c r="PC23" s="41"/>
      <c r="PD23" s="41"/>
      <c r="PE23" s="41"/>
      <c r="PF23" s="41"/>
      <c r="PG23" s="41"/>
      <c r="PH23" s="41"/>
      <c r="PI23" s="41"/>
      <c r="PJ23" s="41"/>
      <c r="PK23" s="41"/>
    </row>
    <row r="24" spans="1:427">
      <c r="A24" s="35">
        <f t="shared" si="4"/>
        <v>41912</v>
      </c>
      <c r="B24" s="36">
        <v>1409122.71</v>
      </c>
      <c r="C24" s="37">
        <v>0.3</v>
      </c>
      <c r="D24" s="36">
        <f t="shared" si="1"/>
        <v>-422736.81299999997</v>
      </c>
      <c r="E24" s="36">
        <v>5</v>
      </c>
      <c r="F24" s="38"/>
      <c r="G24" s="36"/>
      <c r="H24" s="36"/>
      <c r="I24" s="36"/>
      <c r="J24" s="36"/>
      <c r="K24" s="36"/>
      <c r="L24" s="36"/>
      <c r="M24" s="36"/>
      <c r="N24" s="38">
        <f t="shared" si="7"/>
        <v>-7045.6135499999991</v>
      </c>
      <c r="O24" s="38">
        <f t="shared" si="7"/>
        <v>-7045.6135499999991</v>
      </c>
      <c r="P24" s="38">
        <f t="shared" si="7"/>
        <v>-7045.6135499999991</v>
      </c>
      <c r="Q24" s="38">
        <f t="shared" si="7"/>
        <v>-7045.6135499999991</v>
      </c>
      <c r="R24" s="38">
        <f t="shared" si="7"/>
        <v>-7045.6135499999991</v>
      </c>
      <c r="S24" s="38">
        <f t="shared" si="7"/>
        <v>-7045.6135499999991</v>
      </c>
      <c r="T24" s="38">
        <f t="shared" si="7"/>
        <v>-7045.6135499999991</v>
      </c>
      <c r="U24" s="38">
        <f t="shared" si="7"/>
        <v>-7045.6135499999991</v>
      </c>
      <c r="V24" s="38">
        <f t="shared" si="7"/>
        <v>-7045.6135499999991</v>
      </c>
      <c r="W24" s="38">
        <f t="shared" si="7"/>
        <v>-7045.6135499999991</v>
      </c>
      <c r="X24" s="38">
        <f t="shared" si="7"/>
        <v>-7045.6135499999991</v>
      </c>
      <c r="Y24" s="38">
        <f t="shared" si="7"/>
        <v>-7045.6135499999991</v>
      </c>
      <c r="Z24" s="38">
        <f t="shared" si="7"/>
        <v>-7045.6135499999991</v>
      </c>
      <c r="AA24" s="38">
        <f t="shared" si="7"/>
        <v>-7045.6135499999991</v>
      </c>
      <c r="AB24" s="38">
        <f t="shared" si="7"/>
        <v>-7045.6135499999991</v>
      </c>
      <c r="AC24" s="38">
        <f t="shared" si="7"/>
        <v>-7045.6135499999991</v>
      </c>
      <c r="AD24" s="38">
        <f t="shared" si="7"/>
        <v>-7045.6135499999991</v>
      </c>
      <c r="AE24" s="38">
        <f t="shared" si="7"/>
        <v>-7045.6135499999991</v>
      </c>
      <c r="AF24" s="38">
        <f t="shared" si="7"/>
        <v>-7045.6135499999991</v>
      </c>
      <c r="AG24" s="38">
        <f t="shared" si="7"/>
        <v>-7045.6135499999991</v>
      </c>
      <c r="AH24" s="38">
        <f t="shared" si="7"/>
        <v>-7045.6135499999991</v>
      </c>
      <c r="AI24" s="38">
        <f t="shared" si="7"/>
        <v>-7045.6135499999991</v>
      </c>
      <c r="AJ24" s="38">
        <f t="shared" si="7"/>
        <v>-7045.6135499999991</v>
      </c>
      <c r="AK24" s="38">
        <f t="shared" si="7"/>
        <v>-7045.6135499999991</v>
      </c>
      <c r="AL24" s="38">
        <f t="shared" si="7"/>
        <v>-7045.6135499999991</v>
      </c>
      <c r="AM24" s="38">
        <f t="shared" si="7"/>
        <v>-7045.6135499999991</v>
      </c>
      <c r="AN24" s="38">
        <f t="shared" si="7"/>
        <v>-7045.6135499999991</v>
      </c>
      <c r="AO24" s="38">
        <f t="shared" si="7"/>
        <v>-7045.6135499999991</v>
      </c>
      <c r="AP24" s="38">
        <f t="shared" si="7"/>
        <v>-7045.6135499999991</v>
      </c>
      <c r="AQ24" s="38">
        <f t="shared" si="7"/>
        <v>-7045.6135499999991</v>
      </c>
      <c r="AR24" s="38">
        <f t="shared" si="7"/>
        <v>-7045.6135499999991</v>
      </c>
      <c r="AS24" s="38">
        <f t="shared" si="7"/>
        <v>-7045.6135499999991</v>
      </c>
      <c r="AT24" s="38">
        <f t="shared" si="7"/>
        <v>-7045.6135499999991</v>
      </c>
      <c r="AU24" s="38">
        <f t="shared" si="7"/>
        <v>-7045.6135499999991</v>
      </c>
      <c r="AV24" s="38">
        <f t="shared" si="7"/>
        <v>-7045.6135499999991</v>
      </c>
      <c r="AW24" s="38">
        <f t="shared" si="7"/>
        <v>-7045.6135499999991</v>
      </c>
      <c r="AX24" s="38">
        <f t="shared" si="7"/>
        <v>-7045.6135499999991</v>
      </c>
      <c r="AY24" s="38">
        <f t="shared" si="7"/>
        <v>-7045.6135499999991</v>
      </c>
      <c r="AZ24" s="38">
        <f t="shared" si="7"/>
        <v>-7045.6135499999991</v>
      </c>
      <c r="BA24" s="38">
        <f t="shared" si="7"/>
        <v>-7045.6135499999991</v>
      </c>
      <c r="BB24" s="38">
        <f t="shared" si="7"/>
        <v>-7045.6135499999991</v>
      </c>
      <c r="BC24" s="38">
        <f t="shared" si="7"/>
        <v>-7045.6135499999991</v>
      </c>
      <c r="BD24" s="38">
        <f t="shared" si="7"/>
        <v>-7045.6135499999991</v>
      </c>
      <c r="BE24" s="38">
        <f t="shared" si="7"/>
        <v>-7045.6135499999991</v>
      </c>
      <c r="BF24" s="38">
        <f t="shared" si="7"/>
        <v>-7045.6135499999991</v>
      </c>
      <c r="BG24" s="38">
        <f t="shared" si="7"/>
        <v>-7045.6135499999991</v>
      </c>
      <c r="BH24" s="38">
        <f t="shared" si="7"/>
        <v>-7045.6135499999991</v>
      </c>
      <c r="BI24" s="38">
        <f t="shared" si="7"/>
        <v>-7045.6135499999991</v>
      </c>
      <c r="BJ24" s="38">
        <f t="shared" si="7"/>
        <v>-7045.6135499999991</v>
      </c>
      <c r="BK24" s="38">
        <f t="shared" si="7"/>
        <v>-7045.6135499999991</v>
      </c>
      <c r="BL24" s="38">
        <f t="shared" si="7"/>
        <v>-7045.6135499999991</v>
      </c>
      <c r="BM24" s="38">
        <f t="shared" si="7"/>
        <v>-7045.6135499999991</v>
      </c>
      <c r="BN24" s="184"/>
      <c r="BO24" s="184"/>
      <c r="BP24" s="184"/>
      <c r="BQ24" s="184"/>
      <c r="BR24" s="184"/>
      <c r="BS24" s="184"/>
      <c r="BT24" s="184"/>
      <c r="BU24" s="184"/>
      <c r="BV24" s="41"/>
      <c r="BW24" s="41"/>
      <c r="BX24" s="41"/>
      <c r="BY24" s="183"/>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c r="KB24" s="41"/>
      <c r="KC24" s="41"/>
      <c r="KD24" s="41"/>
      <c r="KE24" s="41"/>
      <c r="KF24" s="41"/>
      <c r="KG24" s="41"/>
      <c r="KH24" s="41"/>
      <c r="KI24" s="41"/>
      <c r="KJ24" s="41"/>
      <c r="KK24" s="41"/>
      <c r="KL24" s="41"/>
      <c r="KM24" s="41"/>
      <c r="KN24" s="41"/>
      <c r="KO24" s="41"/>
      <c r="KP24" s="41"/>
      <c r="KQ24" s="41"/>
      <c r="KR24" s="41"/>
      <c r="KS24" s="41"/>
      <c r="KT24" s="41"/>
      <c r="KU24" s="41"/>
      <c r="KV24" s="41"/>
      <c r="KW24" s="41"/>
      <c r="KX24" s="41"/>
      <c r="KY24" s="41"/>
      <c r="KZ24" s="41"/>
      <c r="LA24" s="41"/>
      <c r="LB24" s="41"/>
      <c r="LC24" s="41"/>
      <c r="LD24" s="41"/>
      <c r="LE24" s="41"/>
      <c r="LF24" s="41"/>
      <c r="LG24" s="41"/>
      <c r="LH24" s="41"/>
      <c r="LI24" s="41"/>
      <c r="LJ24" s="41"/>
      <c r="LK24" s="41"/>
      <c r="LL24" s="41"/>
      <c r="LM24" s="41"/>
      <c r="LN24" s="41"/>
      <c r="LO24" s="41"/>
      <c r="LP24" s="41"/>
      <c r="LQ24" s="41"/>
      <c r="LR24" s="41"/>
      <c r="LS24" s="41"/>
      <c r="LT24" s="41"/>
      <c r="LU24" s="41"/>
      <c r="LV24" s="41"/>
      <c r="LW24" s="41"/>
      <c r="LX24" s="41"/>
      <c r="LY24" s="41"/>
      <c r="LZ24" s="41"/>
      <c r="MA24" s="41"/>
      <c r="MB24" s="41"/>
      <c r="MC24" s="41"/>
      <c r="MD24" s="41"/>
      <c r="ME24" s="41"/>
      <c r="MF24" s="41"/>
      <c r="MG24" s="41"/>
      <c r="MH24" s="41"/>
      <c r="MI24" s="41"/>
      <c r="MJ24" s="41"/>
      <c r="MK24" s="41"/>
      <c r="ML24" s="41"/>
      <c r="MM24" s="41"/>
      <c r="MN24" s="41"/>
      <c r="MO24" s="41"/>
      <c r="MP24" s="41"/>
      <c r="MQ24" s="41"/>
      <c r="MR24" s="41"/>
      <c r="MS24" s="41"/>
      <c r="MT24" s="41"/>
      <c r="MU24" s="41"/>
      <c r="MV24" s="41"/>
      <c r="MW24" s="41"/>
      <c r="MX24" s="41"/>
      <c r="MY24" s="41"/>
      <c r="MZ24" s="41"/>
      <c r="NA24" s="41"/>
      <c r="NB24" s="41"/>
      <c r="NC24" s="41"/>
      <c r="ND24" s="41"/>
      <c r="NE24" s="41"/>
      <c r="NF24" s="41"/>
      <c r="NG24" s="41"/>
      <c r="NH24" s="41"/>
      <c r="NI24" s="41"/>
      <c r="NJ24" s="41"/>
      <c r="NK24" s="41"/>
      <c r="NL24" s="41"/>
      <c r="NM24" s="41"/>
      <c r="NN24" s="41"/>
      <c r="NO24" s="41"/>
      <c r="NP24" s="41"/>
      <c r="NQ24" s="41"/>
      <c r="NR24" s="41"/>
      <c r="NS24" s="41"/>
      <c r="NT24" s="41"/>
      <c r="NU24" s="41"/>
      <c r="NV24" s="41"/>
      <c r="NW24" s="41"/>
      <c r="NX24" s="41"/>
      <c r="NY24" s="41"/>
      <c r="NZ24" s="41"/>
      <c r="OA24" s="41"/>
      <c r="OB24" s="41"/>
      <c r="OC24" s="41"/>
      <c r="OD24" s="41"/>
      <c r="OE24" s="41"/>
      <c r="OF24" s="41"/>
      <c r="OG24" s="41"/>
      <c r="OH24" s="41"/>
      <c r="OI24" s="41"/>
      <c r="OJ24" s="41"/>
      <c r="OK24" s="41"/>
      <c r="OL24" s="41"/>
      <c r="OM24" s="41"/>
      <c r="ON24" s="41"/>
      <c r="OO24" s="41"/>
      <c r="OP24" s="41"/>
      <c r="OQ24" s="41"/>
      <c r="OR24" s="41"/>
      <c r="OS24" s="41"/>
      <c r="OT24" s="41"/>
      <c r="OU24" s="41"/>
      <c r="OV24" s="41"/>
      <c r="OW24" s="41"/>
      <c r="OX24" s="41"/>
      <c r="OY24" s="41"/>
      <c r="OZ24" s="41"/>
      <c r="PA24" s="41"/>
      <c r="PB24" s="41"/>
      <c r="PC24" s="41"/>
      <c r="PD24" s="41"/>
      <c r="PE24" s="41"/>
      <c r="PF24" s="41"/>
      <c r="PG24" s="41"/>
      <c r="PH24" s="41"/>
      <c r="PI24" s="41"/>
      <c r="PJ24" s="41"/>
      <c r="PK24" s="41"/>
    </row>
    <row r="25" spans="1:427">
      <c r="A25" s="35">
        <f t="shared" si="4"/>
        <v>41943</v>
      </c>
      <c r="B25" s="36">
        <v>1007774.99</v>
      </c>
      <c r="C25" s="37">
        <v>0.3</v>
      </c>
      <c r="D25" s="36">
        <f t="shared" si="1"/>
        <v>-302332.49699999997</v>
      </c>
      <c r="E25" s="36">
        <v>5</v>
      </c>
      <c r="F25" s="36"/>
      <c r="G25" s="36"/>
      <c r="H25" s="36"/>
      <c r="I25" s="36"/>
      <c r="J25" s="36"/>
      <c r="K25" s="36"/>
      <c r="L25" s="36"/>
      <c r="M25" s="36"/>
      <c r="N25" s="36"/>
      <c r="O25" s="38">
        <f t="shared" si="7"/>
        <v>-5038.8749499999994</v>
      </c>
      <c r="P25" s="38">
        <f t="shared" si="7"/>
        <v>-5038.8749499999994</v>
      </c>
      <c r="Q25" s="38">
        <f t="shared" si="7"/>
        <v>-5038.8749499999994</v>
      </c>
      <c r="R25" s="38">
        <f t="shared" si="7"/>
        <v>-5038.8749499999994</v>
      </c>
      <c r="S25" s="38">
        <f t="shared" si="7"/>
        <v>-5038.8749499999994</v>
      </c>
      <c r="T25" s="38">
        <f t="shared" si="7"/>
        <v>-5038.8749499999994</v>
      </c>
      <c r="U25" s="38">
        <f t="shared" si="7"/>
        <v>-5038.8749499999994</v>
      </c>
      <c r="V25" s="38">
        <f t="shared" si="7"/>
        <v>-5038.8749499999994</v>
      </c>
      <c r="W25" s="38">
        <f t="shared" si="7"/>
        <v>-5038.8749499999994</v>
      </c>
      <c r="X25" s="38">
        <f t="shared" si="7"/>
        <v>-5038.8749499999994</v>
      </c>
      <c r="Y25" s="38">
        <f t="shared" si="7"/>
        <v>-5038.8749499999994</v>
      </c>
      <c r="Z25" s="38">
        <f t="shared" si="7"/>
        <v>-5038.8749499999994</v>
      </c>
      <c r="AA25" s="38">
        <f t="shared" si="7"/>
        <v>-5038.8749499999994</v>
      </c>
      <c r="AB25" s="38">
        <f t="shared" si="7"/>
        <v>-5038.8749499999994</v>
      </c>
      <c r="AC25" s="38">
        <f t="shared" si="7"/>
        <v>-5038.8749499999994</v>
      </c>
      <c r="AD25" s="38">
        <f t="shared" si="7"/>
        <v>-5038.8749499999994</v>
      </c>
      <c r="AE25" s="38">
        <f t="shared" si="7"/>
        <v>-5038.8749499999994</v>
      </c>
      <c r="AF25" s="38">
        <f t="shared" si="7"/>
        <v>-5038.8749499999994</v>
      </c>
      <c r="AG25" s="38">
        <f t="shared" si="7"/>
        <v>-5038.8749499999994</v>
      </c>
      <c r="AH25" s="38">
        <f t="shared" si="7"/>
        <v>-5038.8749499999994</v>
      </c>
      <c r="AI25" s="38">
        <f t="shared" si="7"/>
        <v>-5038.8749499999994</v>
      </c>
      <c r="AJ25" s="38">
        <f t="shared" si="7"/>
        <v>-5038.8749499999994</v>
      </c>
      <c r="AK25" s="38">
        <f t="shared" si="7"/>
        <v>-5038.8749499999994</v>
      </c>
      <c r="AL25" s="38">
        <f t="shared" si="7"/>
        <v>-5038.8749499999994</v>
      </c>
      <c r="AM25" s="38">
        <f t="shared" si="7"/>
        <v>-5038.8749499999994</v>
      </c>
      <c r="AN25" s="38">
        <f t="shared" si="7"/>
        <v>-5038.8749499999994</v>
      </c>
      <c r="AO25" s="38">
        <f t="shared" si="7"/>
        <v>-5038.8749499999994</v>
      </c>
      <c r="AP25" s="38">
        <f t="shared" si="7"/>
        <v>-5038.8749499999994</v>
      </c>
      <c r="AQ25" s="38">
        <f t="shared" si="7"/>
        <v>-5038.8749499999994</v>
      </c>
      <c r="AR25" s="38">
        <f t="shared" si="7"/>
        <v>-5038.8749499999994</v>
      </c>
      <c r="AS25" s="38">
        <f t="shared" si="7"/>
        <v>-5038.8749499999994</v>
      </c>
      <c r="AT25" s="38">
        <f t="shared" si="7"/>
        <v>-5038.8749499999994</v>
      </c>
      <c r="AU25" s="38">
        <f t="shared" si="7"/>
        <v>-5038.8749499999994</v>
      </c>
      <c r="AV25" s="38">
        <f t="shared" si="7"/>
        <v>-5038.8749499999994</v>
      </c>
      <c r="AW25" s="38">
        <f t="shared" si="7"/>
        <v>-5038.8749499999994</v>
      </c>
      <c r="AX25" s="38">
        <f t="shared" si="7"/>
        <v>-5038.8749499999994</v>
      </c>
      <c r="AY25" s="38">
        <f t="shared" si="7"/>
        <v>-5038.8749499999994</v>
      </c>
      <c r="AZ25" s="38">
        <f t="shared" si="7"/>
        <v>-5038.8749499999994</v>
      </c>
      <c r="BA25" s="38">
        <f t="shared" si="7"/>
        <v>-5038.8749499999994</v>
      </c>
      <c r="BB25" s="38">
        <f t="shared" si="7"/>
        <v>-5038.8749499999994</v>
      </c>
      <c r="BC25" s="38">
        <f t="shared" si="7"/>
        <v>-5038.8749499999994</v>
      </c>
      <c r="BD25" s="38">
        <f t="shared" si="7"/>
        <v>-5038.8749499999994</v>
      </c>
      <c r="BE25" s="38">
        <f t="shared" si="7"/>
        <v>-5038.8749499999994</v>
      </c>
      <c r="BF25" s="38">
        <f t="shared" si="7"/>
        <v>-5038.8749499999994</v>
      </c>
      <c r="BG25" s="38">
        <f t="shared" si="7"/>
        <v>-5038.8749499999994</v>
      </c>
      <c r="BH25" s="38">
        <f t="shared" si="7"/>
        <v>-5038.8749499999994</v>
      </c>
      <c r="BI25" s="38">
        <f t="shared" si="7"/>
        <v>-5038.8749499999994</v>
      </c>
      <c r="BJ25" s="38">
        <f t="shared" si="7"/>
        <v>-5038.8749499999994</v>
      </c>
      <c r="BK25" s="38">
        <f t="shared" si="7"/>
        <v>-5038.8749499999994</v>
      </c>
      <c r="BL25" s="38">
        <f t="shared" si="7"/>
        <v>-5038.8749499999994</v>
      </c>
      <c r="BM25" s="38">
        <f t="shared" si="7"/>
        <v>-5038.8749499999994</v>
      </c>
      <c r="BN25" s="184"/>
      <c r="BO25" s="184"/>
      <c r="BP25" s="184"/>
      <c r="BQ25" s="184"/>
      <c r="BR25" s="184"/>
      <c r="BS25" s="184"/>
      <c r="BT25" s="184"/>
      <c r="BU25" s="184"/>
      <c r="BV25" s="184"/>
      <c r="BW25" s="41"/>
      <c r="BX25" s="41"/>
      <c r="BY25" s="183"/>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row>
    <row r="26" spans="1:427">
      <c r="A26" s="35">
        <f t="shared" si="4"/>
        <v>41973</v>
      </c>
      <c r="B26" s="36">
        <v>7000</v>
      </c>
      <c r="C26" s="37">
        <v>0.3</v>
      </c>
      <c r="D26" s="36">
        <f t="shared" si="1"/>
        <v>-2100</v>
      </c>
      <c r="E26" s="36">
        <v>5</v>
      </c>
      <c r="F26" s="36"/>
      <c r="G26" s="36"/>
      <c r="H26" s="36"/>
      <c r="I26" s="36"/>
      <c r="J26" s="36"/>
      <c r="K26" s="36"/>
      <c r="L26" s="36"/>
      <c r="M26" s="36"/>
      <c r="N26" s="36"/>
      <c r="O26" s="36"/>
      <c r="P26" s="38">
        <f t="shared" si="7"/>
        <v>-35</v>
      </c>
      <c r="Q26" s="38">
        <f t="shared" si="7"/>
        <v>-35</v>
      </c>
      <c r="R26" s="38">
        <f t="shared" si="7"/>
        <v>-35</v>
      </c>
      <c r="S26" s="38">
        <f t="shared" si="7"/>
        <v>-35</v>
      </c>
      <c r="T26" s="38">
        <f t="shared" si="7"/>
        <v>-35</v>
      </c>
      <c r="U26" s="38">
        <f t="shared" si="7"/>
        <v>-35</v>
      </c>
      <c r="V26" s="38">
        <f t="shared" si="7"/>
        <v>-35</v>
      </c>
      <c r="W26" s="38">
        <f t="shared" si="7"/>
        <v>-35</v>
      </c>
      <c r="X26" s="38">
        <f t="shared" si="7"/>
        <v>-35</v>
      </c>
      <c r="Y26" s="38">
        <f t="shared" si="7"/>
        <v>-35</v>
      </c>
      <c r="Z26" s="38">
        <f t="shared" si="7"/>
        <v>-35</v>
      </c>
      <c r="AA26" s="38">
        <f t="shared" si="7"/>
        <v>-35</v>
      </c>
      <c r="AB26" s="38">
        <f t="shared" si="7"/>
        <v>-35</v>
      </c>
      <c r="AC26" s="38">
        <f t="shared" si="7"/>
        <v>-35</v>
      </c>
      <c r="AD26" s="38">
        <f t="shared" si="7"/>
        <v>-35</v>
      </c>
      <c r="AE26" s="38">
        <f t="shared" si="7"/>
        <v>-35</v>
      </c>
      <c r="AF26" s="38">
        <f t="shared" si="7"/>
        <v>-35</v>
      </c>
      <c r="AG26" s="38">
        <f t="shared" si="7"/>
        <v>-35</v>
      </c>
      <c r="AH26" s="38">
        <f t="shared" si="7"/>
        <v>-35</v>
      </c>
      <c r="AI26" s="38">
        <f t="shared" si="7"/>
        <v>-35</v>
      </c>
      <c r="AJ26" s="38">
        <f t="shared" si="7"/>
        <v>-35</v>
      </c>
      <c r="AK26" s="38">
        <f t="shared" si="7"/>
        <v>-35</v>
      </c>
      <c r="AL26" s="38">
        <f t="shared" si="7"/>
        <v>-35</v>
      </c>
      <c r="AM26" s="38">
        <f t="shared" si="7"/>
        <v>-35</v>
      </c>
      <c r="AN26" s="38">
        <f t="shared" si="7"/>
        <v>-35</v>
      </c>
      <c r="AO26" s="38">
        <f t="shared" si="7"/>
        <v>-35</v>
      </c>
      <c r="AP26" s="38">
        <f t="shared" si="7"/>
        <v>-35</v>
      </c>
      <c r="AQ26" s="38">
        <f t="shared" si="7"/>
        <v>-35</v>
      </c>
      <c r="AR26" s="38">
        <f t="shared" si="7"/>
        <v>-35</v>
      </c>
      <c r="AS26" s="38">
        <f t="shared" si="7"/>
        <v>-35</v>
      </c>
      <c r="AT26" s="38">
        <f t="shared" si="7"/>
        <v>-35</v>
      </c>
      <c r="AU26" s="38">
        <f t="shared" si="7"/>
        <v>-35</v>
      </c>
      <c r="AV26" s="38">
        <f t="shared" si="7"/>
        <v>-35</v>
      </c>
      <c r="AW26" s="38">
        <f t="shared" ref="AW26:BM26" si="8">$D26/60</f>
        <v>-35</v>
      </c>
      <c r="AX26" s="38">
        <f t="shared" si="8"/>
        <v>-35</v>
      </c>
      <c r="AY26" s="38">
        <f t="shared" si="8"/>
        <v>-35</v>
      </c>
      <c r="AZ26" s="38">
        <f t="shared" si="8"/>
        <v>-35</v>
      </c>
      <c r="BA26" s="38">
        <f t="shared" si="8"/>
        <v>-35</v>
      </c>
      <c r="BB26" s="38">
        <f t="shared" si="8"/>
        <v>-35</v>
      </c>
      <c r="BC26" s="38">
        <f t="shared" si="8"/>
        <v>-35</v>
      </c>
      <c r="BD26" s="38">
        <f t="shared" si="8"/>
        <v>-35</v>
      </c>
      <c r="BE26" s="38">
        <f t="shared" si="8"/>
        <v>-35</v>
      </c>
      <c r="BF26" s="38">
        <f t="shared" si="8"/>
        <v>-35</v>
      </c>
      <c r="BG26" s="38">
        <f t="shared" si="8"/>
        <v>-35</v>
      </c>
      <c r="BH26" s="38">
        <f t="shared" si="8"/>
        <v>-35</v>
      </c>
      <c r="BI26" s="38">
        <f t="shared" si="8"/>
        <v>-35</v>
      </c>
      <c r="BJ26" s="38">
        <f t="shared" si="8"/>
        <v>-35</v>
      </c>
      <c r="BK26" s="38">
        <f t="shared" si="8"/>
        <v>-35</v>
      </c>
      <c r="BL26" s="38">
        <f t="shared" si="8"/>
        <v>-35</v>
      </c>
      <c r="BM26" s="38">
        <f t="shared" si="8"/>
        <v>-35</v>
      </c>
      <c r="BN26" s="184"/>
      <c r="BO26" s="184"/>
      <c r="BP26" s="184"/>
      <c r="BQ26" s="184"/>
      <c r="BR26" s="184"/>
      <c r="BS26" s="184"/>
      <c r="BT26" s="184"/>
      <c r="BU26" s="184"/>
      <c r="BV26" s="184"/>
      <c r="BW26" s="184"/>
      <c r="BX26" s="41"/>
      <c r="BY26" s="183"/>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row>
    <row r="27" spans="1:427">
      <c r="A27" s="35">
        <f t="shared" si="4"/>
        <v>42004</v>
      </c>
      <c r="B27" s="36">
        <v>952319.2</v>
      </c>
      <c r="C27" s="37">
        <v>0.3</v>
      </c>
      <c r="D27" s="36">
        <f t="shared" si="1"/>
        <v>-285695.75999999995</v>
      </c>
      <c r="E27" s="36">
        <v>5</v>
      </c>
      <c r="F27" s="36"/>
      <c r="G27" s="36"/>
      <c r="H27" s="36"/>
      <c r="I27" s="36"/>
      <c r="J27" s="36"/>
      <c r="K27" s="36"/>
      <c r="L27" s="36"/>
      <c r="M27" s="36"/>
      <c r="N27" s="36"/>
      <c r="O27" s="36"/>
      <c r="P27" s="36"/>
      <c r="Q27" s="38">
        <f t="shared" ref="Q27:BM27" si="9">$D27/60</f>
        <v>-4761.5959999999995</v>
      </c>
      <c r="R27" s="38">
        <f t="shared" si="9"/>
        <v>-4761.5959999999995</v>
      </c>
      <c r="S27" s="38">
        <f t="shared" si="9"/>
        <v>-4761.5959999999995</v>
      </c>
      <c r="T27" s="38">
        <f t="shared" si="9"/>
        <v>-4761.5959999999995</v>
      </c>
      <c r="U27" s="38">
        <f t="shared" si="9"/>
        <v>-4761.5959999999995</v>
      </c>
      <c r="V27" s="38">
        <f t="shared" si="9"/>
        <v>-4761.5959999999995</v>
      </c>
      <c r="W27" s="38">
        <f t="shared" si="9"/>
        <v>-4761.5959999999995</v>
      </c>
      <c r="X27" s="38">
        <f t="shared" si="9"/>
        <v>-4761.5959999999995</v>
      </c>
      <c r="Y27" s="38">
        <f t="shared" si="9"/>
        <v>-4761.5959999999995</v>
      </c>
      <c r="Z27" s="38">
        <f t="shared" si="9"/>
        <v>-4761.5959999999995</v>
      </c>
      <c r="AA27" s="38">
        <f t="shared" si="9"/>
        <v>-4761.5959999999995</v>
      </c>
      <c r="AB27" s="38">
        <f t="shared" si="9"/>
        <v>-4761.5959999999995</v>
      </c>
      <c r="AC27" s="38">
        <f t="shared" si="9"/>
        <v>-4761.5959999999995</v>
      </c>
      <c r="AD27" s="38">
        <f t="shared" si="9"/>
        <v>-4761.5959999999995</v>
      </c>
      <c r="AE27" s="38">
        <f t="shared" si="9"/>
        <v>-4761.5959999999995</v>
      </c>
      <c r="AF27" s="38">
        <f t="shared" si="9"/>
        <v>-4761.5959999999995</v>
      </c>
      <c r="AG27" s="38">
        <f t="shared" si="9"/>
        <v>-4761.5959999999995</v>
      </c>
      <c r="AH27" s="38">
        <f t="shared" si="9"/>
        <v>-4761.5959999999995</v>
      </c>
      <c r="AI27" s="38">
        <f t="shared" si="9"/>
        <v>-4761.5959999999995</v>
      </c>
      <c r="AJ27" s="38">
        <f t="shared" si="9"/>
        <v>-4761.5959999999995</v>
      </c>
      <c r="AK27" s="38">
        <f t="shared" si="9"/>
        <v>-4761.5959999999995</v>
      </c>
      <c r="AL27" s="38">
        <f t="shared" si="9"/>
        <v>-4761.5959999999995</v>
      </c>
      <c r="AM27" s="38">
        <f t="shared" si="9"/>
        <v>-4761.5959999999995</v>
      </c>
      <c r="AN27" s="38">
        <f t="shared" si="9"/>
        <v>-4761.5959999999995</v>
      </c>
      <c r="AO27" s="38">
        <f t="shared" si="9"/>
        <v>-4761.5959999999995</v>
      </c>
      <c r="AP27" s="38">
        <f t="shared" si="9"/>
        <v>-4761.5959999999995</v>
      </c>
      <c r="AQ27" s="38">
        <f t="shared" si="9"/>
        <v>-4761.5959999999995</v>
      </c>
      <c r="AR27" s="38">
        <f t="shared" si="9"/>
        <v>-4761.5959999999995</v>
      </c>
      <c r="AS27" s="38">
        <f t="shared" si="9"/>
        <v>-4761.5959999999995</v>
      </c>
      <c r="AT27" s="38">
        <f t="shared" si="9"/>
        <v>-4761.5959999999995</v>
      </c>
      <c r="AU27" s="38">
        <f t="shared" si="9"/>
        <v>-4761.5959999999995</v>
      </c>
      <c r="AV27" s="38">
        <f t="shared" si="9"/>
        <v>-4761.5959999999995</v>
      </c>
      <c r="AW27" s="38">
        <f t="shared" si="9"/>
        <v>-4761.5959999999995</v>
      </c>
      <c r="AX27" s="38">
        <f t="shared" si="9"/>
        <v>-4761.5959999999995</v>
      </c>
      <c r="AY27" s="38">
        <f t="shared" si="9"/>
        <v>-4761.5959999999995</v>
      </c>
      <c r="AZ27" s="38">
        <f t="shared" si="9"/>
        <v>-4761.5959999999995</v>
      </c>
      <c r="BA27" s="38">
        <f t="shared" si="9"/>
        <v>-4761.5959999999995</v>
      </c>
      <c r="BB27" s="38">
        <f t="shared" si="9"/>
        <v>-4761.5959999999995</v>
      </c>
      <c r="BC27" s="38">
        <f t="shared" si="9"/>
        <v>-4761.5959999999995</v>
      </c>
      <c r="BD27" s="38">
        <f t="shared" si="9"/>
        <v>-4761.5959999999995</v>
      </c>
      <c r="BE27" s="38">
        <f t="shared" si="9"/>
        <v>-4761.5959999999995</v>
      </c>
      <c r="BF27" s="38">
        <f t="shared" si="9"/>
        <v>-4761.5959999999995</v>
      </c>
      <c r="BG27" s="38">
        <f t="shared" si="9"/>
        <v>-4761.5959999999995</v>
      </c>
      <c r="BH27" s="38">
        <f t="shared" si="9"/>
        <v>-4761.5959999999995</v>
      </c>
      <c r="BI27" s="38">
        <f t="shared" si="9"/>
        <v>-4761.5959999999995</v>
      </c>
      <c r="BJ27" s="38">
        <f t="shared" si="9"/>
        <v>-4761.5959999999995</v>
      </c>
      <c r="BK27" s="38">
        <f t="shared" si="9"/>
        <v>-4761.5959999999995</v>
      </c>
      <c r="BL27" s="38">
        <f t="shared" si="9"/>
        <v>-4761.5959999999995</v>
      </c>
      <c r="BM27" s="38">
        <f t="shared" si="9"/>
        <v>-4761.5959999999995</v>
      </c>
      <c r="BN27" s="184"/>
      <c r="BO27" s="184"/>
      <c r="BP27" s="184"/>
      <c r="BQ27" s="184"/>
      <c r="BR27" s="184"/>
      <c r="BS27" s="184"/>
      <c r="BT27" s="184"/>
      <c r="BU27" s="184"/>
      <c r="BV27" s="184"/>
      <c r="BW27" s="184"/>
      <c r="BX27" s="184"/>
      <c r="BY27" s="183"/>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row>
    <row r="28" spans="1:427">
      <c r="A28" s="35"/>
      <c r="B28" s="39">
        <f>SUM(B16:B27)</f>
        <v>5203951.3600000003</v>
      </c>
      <c r="C28" s="40"/>
      <c r="D28" s="39">
        <f>SUM(D16:D27)</f>
        <v>-1561185.4080000001</v>
      </c>
      <c r="E28" s="41"/>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row>
    <row r="29" spans="1:427">
      <c r="A29" s="35"/>
      <c r="B29" s="41"/>
      <c r="C29" s="42"/>
      <c r="D29" s="48"/>
      <c r="E29" s="41"/>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row>
    <row r="30" spans="1:427">
      <c r="A30" s="35">
        <f>A27+365</f>
        <v>42369</v>
      </c>
      <c r="B30" s="36">
        <v>2668741</v>
      </c>
      <c r="C30" s="37">
        <v>0.3</v>
      </c>
      <c r="D30" s="36">
        <f t="shared" ref="D30" si="10">-B30*C30</f>
        <v>-800622.29999999993</v>
      </c>
      <c r="E30" s="36">
        <v>5</v>
      </c>
      <c r="F30" s="36"/>
      <c r="G30" s="36"/>
      <c r="H30" s="36"/>
      <c r="I30" s="36"/>
      <c r="J30" s="36"/>
      <c r="K30" s="36"/>
      <c r="L30" s="36"/>
      <c r="M30" s="36"/>
      <c r="N30" s="36"/>
      <c r="O30" s="36"/>
      <c r="P30" s="36"/>
      <c r="Q30" s="36"/>
      <c r="R30" s="36"/>
      <c r="S30" s="36"/>
      <c r="T30" s="36"/>
      <c r="U30" s="36"/>
      <c r="V30" s="36"/>
      <c r="W30" s="36"/>
      <c r="X30" s="36"/>
      <c r="Y30" s="36"/>
      <c r="Z30" s="36"/>
      <c r="AA30" s="36"/>
      <c r="AB30" s="36"/>
      <c r="AC30" s="43">
        <f>$D$30/60</f>
        <v>-13343.704999999998</v>
      </c>
      <c r="AD30" s="43">
        <f t="shared" ref="AD30:BM30" si="11">$D$30/60</f>
        <v>-13343.704999999998</v>
      </c>
      <c r="AE30" s="43">
        <f t="shared" si="11"/>
        <v>-13343.704999999998</v>
      </c>
      <c r="AF30" s="43">
        <f t="shared" si="11"/>
        <v>-13343.704999999998</v>
      </c>
      <c r="AG30" s="43">
        <f t="shared" si="11"/>
        <v>-13343.704999999998</v>
      </c>
      <c r="AH30" s="43">
        <f t="shared" si="11"/>
        <v>-13343.704999999998</v>
      </c>
      <c r="AI30" s="43">
        <f t="shared" si="11"/>
        <v>-13343.704999999998</v>
      </c>
      <c r="AJ30" s="43">
        <f t="shared" si="11"/>
        <v>-13343.704999999998</v>
      </c>
      <c r="AK30" s="43">
        <f t="shared" si="11"/>
        <v>-13343.704999999998</v>
      </c>
      <c r="AL30" s="43">
        <f t="shared" si="11"/>
        <v>-13343.704999999998</v>
      </c>
      <c r="AM30" s="43">
        <f t="shared" si="11"/>
        <v>-13343.704999999998</v>
      </c>
      <c r="AN30" s="43">
        <f t="shared" si="11"/>
        <v>-13343.704999999998</v>
      </c>
      <c r="AO30" s="43">
        <f t="shared" si="11"/>
        <v>-13343.704999999998</v>
      </c>
      <c r="AP30" s="43">
        <f t="shared" si="11"/>
        <v>-13343.704999999998</v>
      </c>
      <c r="AQ30" s="43">
        <f t="shared" si="11"/>
        <v>-13343.704999999998</v>
      </c>
      <c r="AR30" s="43">
        <f t="shared" si="11"/>
        <v>-13343.704999999998</v>
      </c>
      <c r="AS30" s="43">
        <f t="shared" si="11"/>
        <v>-13343.704999999998</v>
      </c>
      <c r="AT30" s="43">
        <f t="shared" si="11"/>
        <v>-13343.704999999998</v>
      </c>
      <c r="AU30" s="43">
        <f t="shared" si="11"/>
        <v>-13343.704999999998</v>
      </c>
      <c r="AV30" s="43">
        <f t="shared" si="11"/>
        <v>-13343.704999999998</v>
      </c>
      <c r="AW30" s="43">
        <f t="shared" si="11"/>
        <v>-13343.704999999998</v>
      </c>
      <c r="AX30" s="43">
        <f t="shared" si="11"/>
        <v>-13343.704999999998</v>
      </c>
      <c r="AY30" s="43">
        <f t="shared" si="11"/>
        <v>-13343.704999999998</v>
      </c>
      <c r="AZ30" s="43">
        <f t="shared" si="11"/>
        <v>-13343.704999999998</v>
      </c>
      <c r="BA30" s="43">
        <f t="shared" si="11"/>
        <v>-13343.704999999998</v>
      </c>
      <c r="BB30" s="43">
        <f t="shared" si="11"/>
        <v>-13343.704999999998</v>
      </c>
      <c r="BC30" s="43">
        <f t="shared" si="11"/>
        <v>-13343.704999999998</v>
      </c>
      <c r="BD30" s="43">
        <f t="shared" si="11"/>
        <v>-13343.704999999998</v>
      </c>
      <c r="BE30" s="43">
        <f t="shared" si="11"/>
        <v>-13343.704999999998</v>
      </c>
      <c r="BF30" s="43">
        <f t="shared" si="11"/>
        <v>-13343.704999999998</v>
      </c>
      <c r="BG30" s="43">
        <f t="shared" si="11"/>
        <v>-13343.704999999998</v>
      </c>
      <c r="BH30" s="43">
        <f t="shared" si="11"/>
        <v>-13343.704999999998</v>
      </c>
      <c r="BI30" s="43">
        <f t="shared" si="11"/>
        <v>-13343.704999999998</v>
      </c>
      <c r="BJ30" s="43">
        <f t="shared" si="11"/>
        <v>-13343.704999999998</v>
      </c>
      <c r="BK30" s="43">
        <f t="shared" si="11"/>
        <v>-13343.704999999998</v>
      </c>
      <c r="BL30" s="43">
        <f t="shared" si="11"/>
        <v>-13343.704999999998</v>
      </c>
      <c r="BM30" s="43">
        <f t="shared" si="11"/>
        <v>-13343.704999999998</v>
      </c>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c r="FU30" s="41"/>
      <c r="FV30" s="41"/>
      <c r="FW30" s="41"/>
      <c r="FX30" s="41"/>
      <c r="FY30" s="41"/>
      <c r="FZ30" s="41"/>
      <c r="GA30" s="41"/>
      <c r="GB30" s="41"/>
      <c r="GC30" s="41"/>
      <c r="GD30" s="41"/>
      <c r="GE30" s="41"/>
      <c r="GF30" s="41"/>
      <c r="GG30" s="41"/>
      <c r="GH30" s="41"/>
      <c r="GI30" s="41"/>
      <c r="GJ30" s="41"/>
      <c r="GK30" s="41"/>
      <c r="GL30" s="41"/>
      <c r="GM30" s="41"/>
      <c r="GN30" s="41"/>
      <c r="GO30" s="41"/>
      <c r="GP30" s="41"/>
      <c r="GQ30" s="41"/>
      <c r="GR30" s="41"/>
      <c r="GS30" s="41"/>
      <c r="GT30" s="41"/>
      <c r="GU30" s="41"/>
      <c r="GV30" s="41"/>
      <c r="GW30" s="41"/>
      <c r="GX30" s="41"/>
      <c r="GY30" s="41"/>
      <c r="GZ30" s="41"/>
      <c r="HA30" s="41"/>
      <c r="HB30" s="41"/>
      <c r="HC30" s="41"/>
      <c r="HD30" s="41"/>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row>
    <row r="31" spans="1:427">
      <c r="A31" s="35"/>
      <c r="B31" s="36"/>
      <c r="C31" s="37"/>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row>
    <row r="32" spans="1:427">
      <c r="A32" s="35">
        <f>+EOMONTH(A30,1)</f>
        <v>42400</v>
      </c>
      <c r="B32" s="36">
        <f>+'&lt;3&gt; 2016 - 2018 Forecast'!G$1672</f>
        <v>2303312.9251781334</v>
      </c>
      <c r="C32" s="37">
        <v>0.3</v>
      </c>
      <c r="D32" s="36">
        <f t="shared" ref="D32:D33" si="12">-B32*C32</f>
        <v>-690993.87755344005</v>
      </c>
      <c r="E32" s="36">
        <v>30</v>
      </c>
      <c r="F32" s="36"/>
      <c r="G32" s="36"/>
      <c r="H32" s="36"/>
      <c r="I32" s="36"/>
      <c r="J32" s="36"/>
      <c r="K32" s="36"/>
      <c r="L32" s="36"/>
      <c r="M32" s="36"/>
      <c r="N32" s="36"/>
      <c r="O32" s="36"/>
      <c r="P32" s="36"/>
      <c r="Q32" s="36"/>
      <c r="R32" s="36"/>
      <c r="S32" s="36"/>
      <c r="T32" s="36"/>
      <c r="U32" s="36"/>
      <c r="V32" s="36"/>
      <c r="W32" s="36"/>
      <c r="X32" s="36"/>
      <c r="Y32" s="36"/>
      <c r="Z32" s="36"/>
      <c r="AA32" s="36"/>
      <c r="AB32" s="36"/>
      <c r="AC32" s="43"/>
      <c r="AD32" s="43">
        <f>$D$32/360</f>
        <v>-1919.4274376484445</v>
      </c>
      <c r="AE32" s="43">
        <f t="shared" ref="AE32:BM32" si="13">$D$32/360</f>
        <v>-1919.4274376484445</v>
      </c>
      <c r="AF32" s="43">
        <f t="shared" si="13"/>
        <v>-1919.4274376484445</v>
      </c>
      <c r="AG32" s="43">
        <f t="shared" si="13"/>
        <v>-1919.4274376484445</v>
      </c>
      <c r="AH32" s="43">
        <f t="shared" si="13"/>
        <v>-1919.4274376484445</v>
      </c>
      <c r="AI32" s="43">
        <f t="shared" si="13"/>
        <v>-1919.4274376484445</v>
      </c>
      <c r="AJ32" s="43">
        <f t="shared" si="13"/>
        <v>-1919.4274376484445</v>
      </c>
      <c r="AK32" s="43">
        <f t="shared" si="13"/>
        <v>-1919.4274376484445</v>
      </c>
      <c r="AL32" s="43">
        <f t="shared" si="13"/>
        <v>-1919.4274376484445</v>
      </c>
      <c r="AM32" s="43">
        <f t="shared" si="13"/>
        <v>-1919.4274376484445</v>
      </c>
      <c r="AN32" s="43">
        <f t="shared" si="13"/>
        <v>-1919.4274376484445</v>
      </c>
      <c r="AO32" s="43">
        <f t="shared" si="13"/>
        <v>-1919.4274376484445</v>
      </c>
      <c r="AP32" s="43">
        <f t="shared" si="13"/>
        <v>-1919.4274376484445</v>
      </c>
      <c r="AQ32" s="43">
        <f t="shared" si="13"/>
        <v>-1919.4274376484445</v>
      </c>
      <c r="AR32" s="43">
        <f t="shared" si="13"/>
        <v>-1919.4274376484445</v>
      </c>
      <c r="AS32" s="43">
        <f t="shared" si="13"/>
        <v>-1919.4274376484445</v>
      </c>
      <c r="AT32" s="43">
        <f t="shared" si="13"/>
        <v>-1919.4274376484445</v>
      </c>
      <c r="AU32" s="43">
        <f t="shared" si="13"/>
        <v>-1919.4274376484445</v>
      </c>
      <c r="AV32" s="43">
        <f t="shared" si="13"/>
        <v>-1919.4274376484445</v>
      </c>
      <c r="AW32" s="43">
        <f t="shared" si="13"/>
        <v>-1919.4274376484445</v>
      </c>
      <c r="AX32" s="43">
        <f t="shared" si="13"/>
        <v>-1919.4274376484445</v>
      </c>
      <c r="AY32" s="43">
        <f t="shared" si="13"/>
        <v>-1919.4274376484445</v>
      </c>
      <c r="AZ32" s="43">
        <f t="shared" si="13"/>
        <v>-1919.4274376484445</v>
      </c>
      <c r="BA32" s="43">
        <f t="shared" si="13"/>
        <v>-1919.4274376484445</v>
      </c>
      <c r="BB32" s="43">
        <f t="shared" si="13"/>
        <v>-1919.4274376484445</v>
      </c>
      <c r="BC32" s="43">
        <f t="shared" si="13"/>
        <v>-1919.4274376484445</v>
      </c>
      <c r="BD32" s="43">
        <f t="shared" si="13"/>
        <v>-1919.4274376484445</v>
      </c>
      <c r="BE32" s="43">
        <f t="shared" si="13"/>
        <v>-1919.4274376484445</v>
      </c>
      <c r="BF32" s="43">
        <f t="shared" si="13"/>
        <v>-1919.4274376484445</v>
      </c>
      <c r="BG32" s="43">
        <f t="shared" si="13"/>
        <v>-1919.4274376484445</v>
      </c>
      <c r="BH32" s="43">
        <f t="shared" si="13"/>
        <v>-1919.4274376484445</v>
      </c>
      <c r="BI32" s="43">
        <f t="shared" si="13"/>
        <v>-1919.4274376484445</v>
      </c>
      <c r="BJ32" s="43">
        <f t="shared" si="13"/>
        <v>-1919.4274376484445</v>
      </c>
      <c r="BK32" s="43">
        <f t="shared" si="13"/>
        <v>-1919.4274376484445</v>
      </c>
      <c r="BL32" s="43">
        <f t="shared" si="13"/>
        <v>-1919.4274376484445</v>
      </c>
      <c r="BM32" s="43">
        <f t="shared" si="13"/>
        <v>-1919.4274376484445</v>
      </c>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c r="IX32" s="185"/>
      <c r="IY32" s="185"/>
      <c r="IZ32" s="185"/>
      <c r="JA32" s="185"/>
      <c r="JB32" s="185"/>
      <c r="JC32" s="185"/>
      <c r="JD32" s="185"/>
      <c r="JE32" s="185"/>
      <c r="JF32" s="185"/>
      <c r="JG32" s="185"/>
      <c r="JH32" s="185"/>
      <c r="JI32" s="185"/>
      <c r="JJ32" s="185"/>
      <c r="JK32" s="185"/>
      <c r="JL32" s="185"/>
      <c r="JM32" s="185"/>
      <c r="JN32" s="185"/>
      <c r="JO32" s="185"/>
      <c r="JP32" s="185"/>
      <c r="JQ32" s="185"/>
      <c r="JR32" s="185"/>
      <c r="JS32" s="185"/>
      <c r="JT32" s="185"/>
      <c r="JU32" s="185"/>
      <c r="JV32" s="185"/>
      <c r="JW32" s="185"/>
      <c r="JX32" s="185"/>
      <c r="JY32" s="185"/>
      <c r="JZ32" s="185"/>
      <c r="KA32" s="185"/>
      <c r="KB32" s="185"/>
      <c r="KC32" s="185"/>
      <c r="KD32" s="185"/>
      <c r="KE32" s="185"/>
      <c r="KF32" s="185"/>
      <c r="KG32" s="185"/>
      <c r="KH32" s="185"/>
      <c r="KI32" s="185"/>
      <c r="KJ32" s="185"/>
      <c r="KK32" s="185"/>
      <c r="KL32" s="185"/>
      <c r="KM32" s="185"/>
      <c r="KN32" s="185"/>
      <c r="KO32" s="185"/>
      <c r="KP32" s="185"/>
      <c r="KQ32" s="185"/>
      <c r="KR32" s="185"/>
      <c r="KS32" s="185"/>
      <c r="KT32" s="185"/>
      <c r="KU32" s="185"/>
      <c r="KV32" s="185"/>
      <c r="KW32" s="185"/>
      <c r="KX32" s="185"/>
      <c r="KY32" s="185"/>
      <c r="KZ32" s="185"/>
      <c r="LA32" s="185"/>
      <c r="LB32" s="185"/>
      <c r="LC32" s="185"/>
      <c r="LD32" s="185"/>
      <c r="LE32" s="185"/>
      <c r="LF32" s="185"/>
      <c r="LG32" s="185"/>
      <c r="LH32" s="185"/>
      <c r="LI32" s="185"/>
      <c r="LJ32" s="185"/>
      <c r="LK32" s="185"/>
      <c r="LL32" s="185"/>
      <c r="LM32" s="185"/>
      <c r="LN32" s="185"/>
      <c r="LO32" s="185"/>
      <c r="LP32" s="185"/>
      <c r="LQ32" s="185"/>
      <c r="LR32" s="185"/>
      <c r="LS32" s="185"/>
      <c r="LT32" s="185"/>
      <c r="LU32" s="185"/>
      <c r="LV32" s="185"/>
      <c r="LW32" s="185"/>
      <c r="LX32" s="185"/>
      <c r="LY32" s="185"/>
      <c r="LZ32" s="185"/>
      <c r="MA32" s="185"/>
      <c r="MB32" s="185"/>
      <c r="MC32" s="185"/>
      <c r="MD32" s="185"/>
      <c r="ME32" s="185"/>
      <c r="MF32" s="185"/>
      <c r="MG32" s="185"/>
      <c r="MH32" s="185"/>
      <c r="MI32" s="185"/>
      <c r="MJ32" s="185"/>
      <c r="MK32" s="185"/>
      <c r="ML32" s="185"/>
      <c r="MM32" s="185"/>
      <c r="MN32" s="185"/>
      <c r="MO32" s="185"/>
      <c r="MP32" s="185"/>
      <c r="MQ32" s="185"/>
      <c r="MR32" s="185"/>
      <c r="MS32" s="185"/>
      <c r="MT32" s="185"/>
      <c r="MU32" s="185"/>
      <c r="MV32" s="185"/>
      <c r="MW32" s="185"/>
      <c r="MX32" s="185"/>
      <c r="MY32" s="185"/>
      <c r="MZ32" s="185"/>
      <c r="NA32" s="185"/>
      <c r="NB32" s="185"/>
      <c r="NC32" s="185"/>
      <c r="ND32" s="185"/>
      <c r="NE32" s="185"/>
      <c r="NF32" s="185"/>
      <c r="NG32" s="185"/>
      <c r="NH32" s="185"/>
      <c r="NI32" s="185"/>
      <c r="NJ32" s="185"/>
      <c r="NK32" s="185"/>
      <c r="NL32" s="185"/>
      <c r="NM32" s="185"/>
      <c r="NN32" s="185"/>
      <c r="NO32" s="185"/>
      <c r="NP32" s="185"/>
      <c r="NQ32" s="185"/>
      <c r="NR32" s="185"/>
      <c r="NS32" s="185"/>
      <c r="NT32" s="185"/>
      <c r="NU32" s="185"/>
      <c r="NV32" s="185"/>
      <c r="NW32" s="185"/>
      <c r="NX32" s="185"/>
      <c r="NY32" s="185"/>
      <c r="NZ32" s="185"/>
      <c r="OA32" s="185"/>
      <c r="OB32" s="185"/>
      <c r="OC32" s="185"/>
      <c r="OD32" s="185"/>
      <c r="OE32" s="185"/>
      <c r="OF32" s="185"/>
      <c r="OG32" s="185"/>
      <c r="OH32" s="185"/>
      <c r="OI32" s="185"/>
      <c r="OJ32" s="185"/>
      <c r="OK32" s="185"/>
      <c r="OL32" s="185"/>
      <c r="OM32" s="185"/>
      <c r="ON32" s="185"/>
      <c r="OO32" s="185"/>
      <c r="OP32" s="185"/>
      <c r="OQ32" s="185"/>
      <c r="OR32" s="185"/>
      <c r="OS32" s="185"/>
      <c r="OT32" s="185"/>
      <c r="OU32" s="185"/>
      <c r="OV32" s="185"/>
      <c r="OW32" s="185"/>
      <c r="OX32" s="185"/>
      <c r="OY32" s="185"/>
      <c r="OZ32" s="185"/>
      <c r="PA32" s="185"/>
      <c r="PB32" s="185"/>
      <c r="PC32" s="185"/>
      <c r="PD32" s="185"/>
      <c r="PE32" s="185"/>
      <c r="PF32" s="185"/>
      <c r="PG32" s="185"/>
      <c r="PH32" s="185"/>
      <c r="PI32" s="41"/>
      <c r="PJ32" s="41"/>
      <c r="PK32" s="41"/>
    </row>
    <row r="33" spans="1:427">
      <c r="A33" s="35">
        <f>+EOMONTH(A32,1)</f>
        <v>42429</v>
      </c>
      <c r="B33" s="36">
        <f>+'&lt;3&gt; 2016 - 2018 Forecast'!H$1672</f>
        <v>1362062.9194740814</v>
      </c>
      <c r="C33" s="37">
        <v>0.3</v>
      </c>
      <c r="D33" s="36">
        <f t="shared" si="12"/>
        <v>-408618.8758422244</v>
      </c>
      <c r="E33" s="36">
        <v>30</v>
      </c>
      <c r="F33" s="36"/>
      <c r="G33" s="36"/>
      <c r="H33" s="36"/>
      <c r="I33" s="36"/>
      <c r="J33" s="36"/>
      <c r="K33" s="36"/>
      <c r="L33" s="36"/>
      <c r="M33" s="36"/>
      <c r="N33" s="36"/>
      <c r="O33" s="36"/>
      <c r="P33" s="36"/>
      <c r="Q33" s="36"/>
      <c r="R33" s="36"/>
      <c r="S33" s="36"/>
      <c r="T33" s="36"/>
      <c r="U33" s="36"/>
      <c r="V33" s="36"/>
      <c r="W33" s="36"/>
      <c r="X33" s="36"/>
      <c r="Y33" s="36"/>
      <c r="Z33" s="36"/>
      <c r="AA33" s="36"/>
      <c r="AB33" s="36"/>
      <c r="AC33" s="43"/>
      <c r="AD33" s="43"/>
      <c r="AE33" s="43">
        <f>$D$33/360</f>
        <v>-1135.0524328950678</v>
      </c>
      <c r="AF33" s="43">
        <f t="shared" ref="AF33:BM33" si="14">$D$33/360</f>
        <v>-1135.0524328950678</v>
      </c>
      <c r="AG33" s="43">
        <f t="shared" si="14"/>
        <v>-1135.0524328950678</v>
      </c>
      <c r="AH33" s="43">
        <f t="shared" si="14"/>
        <v>-1135.0524328950678</v>
      </c>
      <c r="AI33" s="43">
        <f t="shared" si="14"/>
        <v>-1135.0524328950678</v>
      </c>
      <c r="AJ33" s="43">
        <f t="shared" si="14"/>
        <v>-1135.0524328950678</v>
      </c>
      <c r="AK33" s="43">
        <f t="shared" si="14"/>
        <v>-1135.0524328950678</v>
      </c>
      <c r="AL33" s="43">
        <f t="shared" si="14"/>
        <v>-1135.0524328950678</v>
      </c>
      <c r="AM33" s="43">
        <f t="shared" si="14"/>
        <v>-1135.0524328950678</v>
      </c>
      <c r="AN33" s="43">
        <f t="shared" si="14"/>
        <v>-1135.0524328950678</v>
      </c>
      <c r="AO33" s="43">
        <f t="shared" si="14"/>
        <v>-1135.0524328950678</v>
      </c>
      <c r="AP33" s="43">
        <f t="shared" si="14"/>
        <v>-1135.0524328950678</v>
      </c>
      <c r="AQ33" s="43">
        <f t="shared" si="14"/>
        <v>-1135.0524328950678</v>
      </c>
      <c r="AR33" s="43">
        <f t="shared" si="14"/>
        <v>-1135.0524328950678</v>
      </c>
      <c r="AS33" s="43">
        <f t="shared" si="14"/>
        <v>-1135.0524328950678</v>
      </c>
      <c r="AT33" s="43">
        <f t="shared" si="14"/>
        <v>-1135.0524328950678</v>
      </c>
      <c r="AU33" s="43">
        <f t="shared" si="14"/>
        <v>-1135.0524328950678</v>
      </c>
      <c r="AV33" s="43">
        <f t="shared" si="14"/>
        <v>-1135.0524328950678</v>
      </c>
      <c r="AW33" s="43">
        <f t="shared" si="14"/>
        <v>-1135.0524328950678</v>
      </c>
      <c r="AX33" s="43">
        <f t="shared" si="14"/>
        <v>-1135.0524328950678</v>
      </c>
      <c r="AY33" s="43">
        <f t="shared" si="14"/>
        <v>-1135.0524328950678</v>
      </c>
      <c r="AZ33" s="43">
        <f t="shared" si="14"/>
        <v>-1135.0524328950678</v>
      </c>
      <c r="BA33" s="43">
        <f t="shared" si="14"/>
        <v>-1135.0524328950678</v>
      </c>
      <c r="BB33" s="43">
        <f t="shared" si="14"/>
        <v>-1135.0524328950678</v>
      </c>
      <c r="BC33" s="43">
        <f t="shared" si="14"/>
        <v>-1135.0524328950678</v>
      </c>
      <c r="BD33" s="43">
        <f t="shared" si="14"/>
        <v>-1135.0524328950678</v>
      </c>
      <c r="BE33" s="43">
        <f t="shared" si="14"/>
        <v>-1135.0524328950678</v>
      </c>
      <c r="BF33" s="43">
        <f t="shared" si="14"/>
        <v>-1135.0524328950678</v>
      </c>
      <c r="BG33" s="43">
        <f t="shared" si="14"/>
        <v>-1135.0524328950678</v>
      </c>
      <c r="BH33" s="43">
        <f t="shared" si="14"/>
        <v>-1135.0524328950678</v>
      </c>
      <c r="BI33" s="43">
        <f t="shared" si="14"/>
        <v>-1135.0524328950678</v>
      </c>
      <c r="BJ33" s="43">
        <f t="shared" si="14"/>
        <v>-1135.0524328950678</v>
      </c>
      <c r="BK33" s="43">
        <f t="shared" si="14"/>
        <v>-1135.0524328950678</v>
      </c>
      <c r="BL33" s="43">
        <f t="shared" si="14"/>
        <v>-1135.0524328950678</v>
      </c>
      <c r="BM33" s="43">
        <f t="shared" si="14"/>
        <v>-1135.0524328950678</v>
      </c>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c r="IX33" s="185"/>
      <c r="IY33" s="185"/>
      <c r="IZ33" s="185"/>
      <c r="JA33" s="185"/>
      <c r="JB33" s="185"/>
      <c r="JC33" s="185"/>
      <c r="JD33" s="185"/>
      <c r="JE33" s="185"/>
      <c r="JF33" s="185"/>
      <c r="JG33" s="185"/>
      <c r="JH33" s="185"/>
      <c r="JI33" s="185"/>
      <c r="JJ33" s="185"/>
      <c r="JK33" s="185"/>
      <c r="JL33" s="185"/>
      <c r="JM33" s="185"/>
      <c r="JN33" s="185"/>
      <c r="JO33" s="185"/>
      <c r="JP33" s="185"/>
      <c r="JQ33" s="185"/>
      <c r="JR33" s="185"/>
      <c r="JS33" s="185"/>
      <c r="JT33" s="185"/>
      <c r="JU33" s="185"/>
      <c r="JV33" s="185"/>
      <c r="JW33" s="185"/>
      <c r="JX33" s="185"/>
      <c r="JY33" s="185"/>
      <c r="JZ33" s="185"/>
      <c r="KA33" s="185"/>
      <c r="KB33" s="185"/>
      <c r="KC33" s="185"/>
      <c r="KD33" s="185"/>
      <c r="KE33" s="185"/>
      <c r="KF33" s="185"/>
      <c r="KG33" s="185"/>
      <c r="KH33" s="185"/>
      <c r="KI33" s="185"/>
      <c r="KJ33" s="185"/>
      <c r="KK33" s="185"/>
      <c r="KL33" s="185"/>
      <c r="KM33" s="185"/>
      <c r="KN33" s="185"/>
      <c r="KO33" s="185"/>
      <c r="KP33" s="185"/>
      <c r="KQ33" s="185"/>
      <c r="KR33" s="185"/>
      <c r="KS33" s="185"/>
      <c r="KT33" s="185"/>
      <c r="KU33" s="185"/>
      <c r="KV33" s="185"/>
      <c r="KW33" s="185"/>
      <c r="KX33" s="185"/>
      <c r="KY33" s="185"/>
      <c r="KZ33" s="185"/>
      <c r="LA33" s="185"/>
      <c r="LB33" s="185"/>
      <c r="LC33" s="185"/>
      <c r="LD33" s="185"/>
      <c r="LE33" s="185"/>
      <c r="LF33" s="185"/>
      <c r="LG33" s="185"/>
      <c r="LH33" s="185"/>
      <c r="LI33" s="185"/>
      <c r="LJ33" s="185"/>
      <c r="LK33" s="185"/>
      <c r="LL33" s="185"/>
      <c r="LM33" s="185"/>
      <c r="LN33" s="185"/>
      <c r="LO33" s="185"/>
      <c r="LP33" s="185"/>
      <c r="LQ33" s="185"/>
      <c r="LR33" s="185"/>
      <c r="LS33" s="185"/>
      <c r="LT33" s="185"/>
      <c r="LU33" s="185"/>
      <c r="LV33" s="185"/>
      <c r="LW33" s="185"/>
      <c r="LX33" s="185"/>
      <c r="LY33" s="185"/>
      <c r="LZ33" s="185"/>
      <c r="MA33" s="185"/>
      <c r="MB33" s="185"/>
      <c r="MC33" s="185"/>
      <c r="MD33" s="185"/>
      <c r="ME33" s="185"/>
      <c r="MF33" s="185"/>
      <c r="MG33" s="185"/>
      <c r="MH33" s="185"/>
      <c r="MI33" s="185"/>
      <c r="MJ33" s="185"/>
      <c r="MK33" s="185"/>
      <c r="ML33" s="185"/>
      <c r="MM33" s="185"/>
      <c r="MN33" s="185"/>
      <c r="MO33" s="185"/>
      <c r="MP33" s="185"/>
      <c r="MQ33" s="185"/>
      <c r="MR33" s="185"/>
      <c r="MS33" s="185"/>
      <c r="MT33" s="185"/>
      <c r="MU33" s="185"/>
      <c r="MV33" s="185"/>
      <c r="MW33" s="185"/>
      <c r="MX33" s="185"/>
      <c r="MY33" s="185"/>
      <c r="MZ33" s="185"/>
      <c r="NA33" s="185"/>
      <c r="NB33" s="185"/>
      <c r="NC33" s="185"/>
      <c r="ND33" s="185"/>
      <c r="NE33" s="185"/>
      <c r="NF33" s="185"/>
      <c r="NG33" s="185"/>
      <c r="NH33" s="185"/>
      <c r="NI33" s="185"/>
      <c r="NJ33" s="185"/>
      <c r="NK33" s="185"/>
      <c r="NL33" s="185"/>
      <c r="NM33" s="185"/>
      <c r="NN33" s="185"/>
      <c r="NO33" s="185"/>
      <c r="NP33" s="185"/>
      <c r="NQ33" s="185"/>
      <c r="NR33" s="185"/>
      <c r="NS33" s="185"/>
      <c r="NT33" s="185"/>
      <c r="NU33" s="185"/>
      <c r="NV33" s="185"/>
      <c r="NW33" s="185"/>
      <c r="NX33" s="185"/>
      <c r="NY33" s="185"/>
      <c r="NZ33" s="185"/>
      <c r="OA33" s="185"/>
      <c r="OB33" s="185"/>
      <c r="OC33" s="185"/>
      <c r="OD33" s="185"/>
      <c r="OE33" s="185"/>
      <c r="OF33" s="185"/>
      <c r="OG33" s="185"/>
      <c r="OH33" s="185"/>
      <c r="OI33" s="185"/>
      <c r="OJ33" s="185"/>
      <c r="OK33" s="185"/>
      <c r="OL33" s="185"/>
      <c r="OM33" s="185"/>
      <c r="ON33" s="185"/>
      <c r="OO33" s="185"/>
      <c r="OP33" s="185"/>
      <c r="OQ33" s="185"/>
      <c r="OR33" s="185"/>
      <c r="OS33" s="185"/>
      <c r="OT33" s="185"/>
      <c r="OU33" s="185"/>
      <c r="OV33" s="185"/>
      <c r="OW33" s="185"/>
      <c r="OX33" s="185"/>
      <c r="OY33" s="185"/>
      <c r="OZ33" s="185"/>
      <c r="PA33" s="185"/>
      <c r="PB33" s="185"/>
      <c r="PC33" s="185"/>
      <c r="PD33" s="185"/>
      <c r="PE33" s="185"/>
      <c r="PF33" s="185"/>
      <c r="PG33" s="185"/>
      <c r="PH33" s="185"/>
      <c r="PI33" s="41"/>
      <c r="PJ33" s="41"/>
      <c r="PK33" s="41"/>
    </row>
    <row r="34" spans="1:427">
      <c r="A34" s="35">
        <f t="shared" ref="A34:A43" si="15">A33+30</f>
        <v>42459</v>
      </c>
      <c r="B34" s="36">
        <f>+'&lt;3&gt; 2016 - 2018 Forecast'!I$1672</f>
        <v>810354.66182185663</v>
      </c>
      <c r="C34" s="37">
        <v>0.3</v>
      </c>
      <c r="D34" s="36">
        <f t="shared" ref="D34:D43" si="16">-B34*C34</f>
        <v>-243106.39854655697</v>
      </c>
      <c r="E34" s="36">
        <v>30</v>
      </c>
      <c r="F34" s="36"/>
      <c r="G34" s="36"/>
      <c r="H34" s="36"/>
      <c r="I34" s="36"/>
      <c r="J34" s="36"/>
      <c r="K34" s="36"/>
      <c r="L34" s="36"/>
      <c r="M34" s="36"/>
      <c r="N34" s="36"/>
      <c r="O34" s="36"/>
      <c r="P34" s="36"/>
      <c r="Q34" s="36"/>
      <c r="R34" s="36"/>
      <c r="S34" s="36"/>
      <c r="T34" s="36"/>
      <c r="U34" s="36"/>
      <c r="V34" s="36"/>
      <c r="W34" s="36"/>
      <c r="X34" s="36"/>
      <c r="Y34" s="36"/>
      <c r="Z34" s="36"/>
      <c r="AA34" s="36"/>
      <c r="AB34" s="36"/>
      <c r="AC34" s="43"/>
      <c r="AD34" s="43"/>
      <c r="AE34" s="43"/>
      <c r="AF34" s="43">
        <f>$D$34/360</f>
        <v>-675.29555151821376</v>
      </c>
      <c r="AG34" s="43">
        <f t="shared" ref="AG34:BM34" si="17">$D$34/360</f>
        <v>-675.29555151821376</v>
      </c>
      <c r="AH34" s="43">
        <f t="shared" si="17"/>
        <v>-675.29555151821376</v>
      </c>
      <c r="AI34" s="43">
        <f t="shared" si="17"/>
        <v>-675.29555151821376</v>
      </c>
      <c r="AJ34" s="43">
        <f t="shared" si="17"/>
        <v>-675.29555151821376</v>
      </c>
      <c r="AK34" s="43">
        <f t="shared" si="17"/>
        <v>-675.29555151821376</v>
      </c>
      <c r="AL34" s="43">
        <f t="shared" si="17"/>
        <v>-675.29555151821376</v>
      </c>
      <c r="AM34" s="43">
        <f t="shared" si="17"/>
        <v>-675.29555151821376</v>
      </c>
      <c r="AN34" s="43">
        <f t="shared" si="17"/>
        <v>-675.29555151821376</v>
      </c>
      <c r="AO34" s="43">
        <f t="shared" si="17"/>
        <v>-675.29555151821376</v>
      </c>
      <c r="AP34" s="43">
        <f t="shared" si="17"/>
        <v>-675.29555151821376</v>
      </c>
      <c r="AQ34" s="43">
        <f t="shared" si="17"/>
        <v>-675.29555151821376</v>
      </c>
      <c r="AR34" s="43">
        <f t="shared" si="17"/>
        <v>-675.29555151821376</v>
      </c>
      <c r="AS34" s="43">
        <f t="shared" si="17"/>
        <v>-675.29555151821376</v>
      </c>
      <c r="AT34" s="43">
        <f t="shared" si="17"/>
        <v>-675.29555151821376</v>
      </c>
      <c r="AU34" s="43">
        <f t="shared" si="17"/>
        <v>-675.29555151821376</v>
      </c>
      <c r="AV34" s="43">
        <f t="shared" si="17"/>
        <v>-675.29555151821376</v>
      </c>
      <c r="AW34" s="43">
        <f t="shared" si="17"/>
        <v>-675.29555151821376</v>
      </c>
      <c r="AX34" s="43">
        <f t="shared" si="17"/>
        <v>-675.29555151821376</v>
      </c>
      <c r="AY34" s="43">
        <f t="shared" si="17"/>
        <v>-675.29555151821376</v>
      </c>
      <c r="AZ34" s="43">
        <f t="shared" si="17"/>
        <v>-675.29555151821376</v>
      </c>
      <c r="BA34" s="43">
        <f t="shared" si="17"/>
        <v>-675.29555151821376</v>
      </c>
      <c r="BB34" s="43">
        <f t="shared" si="17"/>
        <v>-675.29555151821376</v>
      </c>
      <c r="BC34" s="43">
        <f t="shared" si="17"/>
        <v>-675.29555151821376</v>
      </c>
      <c r="BD34" s="43">
        <f t="shared" si="17"/>
        <v>-675.29555151821376</v>
      </c>
      <c r="BE34" s="43">
        <f t="shared" si="17"/>
        <v>-675.29555151821376</v>
      </c>
      <c r="BF34" s="43">
        <f t="shared" si="17"/>
        <v>-675.29555151821376</v>
      </c>
      <c r="BG34" s="43">
        <f t="shared" si="17"/>
        <v>-675.29555151821376</v>
      </c>
      <c r="BH34" s="43">
        <f t="shared" si="17"/>
        <v>-675.29555151821376</v>
      </c>
      <c r="BI34" s="43">
        <f t="shared" si="17"/>
        <v>-675.29555151821376</v>
      </c>
      <c r="BJ34" s="43">
        <f t="shared" si="17"/>
        <v>-675.29555151821376</v>
      </c>
      <c r="BK34" s="43">
        <f t="shared" si="17"/>
        <v>-675.29555151821376</v>
      </c>
      <c r="BL34" s="43">
        <f t="shared" si="17"/>
        <v>-675.29555151821376</v>
      </c>
      <c r="BM34" s="43">
        <f t="shared" si="17"/>
        <v>-675.29555151821376</v>
      </c>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c r="IX34" s="185"/>
      <c r="IY34" s="185"/>
      <c r="IZ34" s="185"/>
      <c r="JA34" s="185"/>
      <c r="JB34" s="185"/>
      <c r="JC34" s="185"/>
      <c r="JD34" s="185"/>
      <c r="JE34" s="185"/>
      <c r="JF34" s="185"/>
      <c r="JG34" s="185"/>
      <c r="JH34" s="185"/>
      <c r="JI34" s="185"/>
      <c r="JJ34" s="185"/>
      <c r="JK34" s="185"/>
      <c r="JL34" s="185"/>
      <c r="JM34" s="185"/>
      <c r="JN34" s="185"/>
      <c r="JO34" s="185"/>
      <c r="JP34" s="185"/>
      <c r="JQ34" s="185"/>
      <c r="JR34" s="185"/>
      <c r="JS34" s="185"/>
      <c r="JT34" s="185"/>
      <c r="JU34" s="185"/>
      <c r="JV34" s="185"/>
      <c r="JW34" s="185"/>
      <c r="JX34" s="185"/>
      <c r="JY34" s="185"/>
      <c r="JZ34" s="185"/>
      <c r="KA34" s="185"/>
      <c r="KB34" s="185"/>
      <c r="KC34" s="185"/>
      <c r="KD34" s="185"/>
      <c r="KE34" s="185"/>
      <c r="KF34" s="185"/>
      <c r="KG34" s="185"/>
      <c r="KH34" s="185"/>
      <c r="KI34" s="185"/>
      <c r="KJ34" s="185"/>
      <c r="KK34" s="185"/>
      <c r="KL34" s="185"/>
      <c r="KM34" s="185"/>
      <c r="KN34" s="185"/>
      <c r="KO34" s="185"/>
      <c r="KP34" s="185"/>
      <c r="KQ34" s="185"/>
      <c r="KR34" s="185"/>
      <c r="KS34" s="185"/>
      <c r="KT34" s="185"/>
      <c r="KU34" s="185"/>
      <c r="KV34" s="185"/>
      <c r="KW34" s="185"/>
      <c r="KX34" s="185"/>
      <c r="KY34" s="185"/>
      <c r="KZ34" s="185"/>
      <c r="LA34" s="185"/>
      <c r="LB34" s="185"/>
      <c r="LC34" s="185"/>
      <c r="LD34" s="185"/>
      <c r="LE34" s="185"/>
      <c r="LF34" s="185"/>
      <c r="LG34" s="185"/>
      <c r="LH34" s="185"/>
      <c r="LI34" s="185"/>
      <c r="LJ34" s="185"/>
      <c r="LK34" s="185"/>
      <c r="LL34" s="185"/>
      <c r="LM34" s="185"/>
      <c r="LN34" s="185"/>
      <c r="LO34" s="185"/>
      <c r="LP34" s="185"/>
      <c r="LQ34" s="185"/>
      <c r="LR34" s="185"/>
      <c r="LS34" s="185"/>
      <c r="LT34" s="185"/>
      <c r="LU34" s="185"/>
      <c r="LV34" s="185"/>
      <c r="LW34" s="185"/>
      <c r="LX34" s="185"/>
      <c r="LY34" s="185"/>
      <c r="LZ34" s="185"/>
      <c r="MA34" s="185"/>
      <c r="MB34" s="185"/>
      <c r="MC34" s="185"/>
      <c r="MD34" s="185"/>
      <c r="ME34" s="185"/>
      <c r="MF34" s="185"/>
      <c r="MG34" s="185"/>
      <c r="MH34" s="185"/>
      <c r="MI34" s="185"/>
      <c r="MJ34" s="185"/>
      <c r="MK34" s="185"/>
      <c r="ML34" s="185"/>
      <c r="MM34" s="185"/>
      <c r="MN34" s="185"/>
      <c r="MO34" s="185"/>
      <c r="MP34" s="185"/>
      <c r="MQ34" s="185"/>
      <c r="MR34" s="185"/>
      <c r="MS34" s="185"/>
      <c r="MT34" s="185"/>
      <c r="MU34" s="185"/>
      <c r="MV34" s="185"/>
      <c r="MW34" s="185"/>
      <c r="MX34" s="185"/>
      <c r="MY34" s="185"/>
      <c r="MZ34" s="185"/>
      <c r="NA34" s="185"/>
      <c r="NB34" s="185"/>
      <c r="NC34" s="185"/>
      <c r="ND34" s="185"/>
      <c r="NE34" s="185"/>
      <c r="NF34" s="185"/>
      <c r="NG34" s="185"/>
      <c r="NH34" s="185"/>
      <c r="NI34" s="185"/>
      <c r="NJ34" s="185"/>
      <c r="NK34" s="185"/>
      <c r="NL34" s="185"/>
      <c r="NM34" s="185"/>
      <c r="NN34" s="185"/>
      <c r="NO34" s="185"/>
      <c r="NP34" s="185"/>
      <c r="NQ34" s="185"/>
      <c r="NR34" s="185"/>
      <c r="NS34" s="185"/>
      <c r="NT34" s="185"/>
      <c r="NU34" s="185"/>
      <c r="NV34" s="185"/>
      <c r="NW34" s="185"/>
      <c r="NX34" s="185"/>
      <c r="NY34" s="185"/>
      <c r="NZ34" s="185"/>
      <c r="OA34" s="185"/>
      <c r="OB34" s="185"/>
      <c r="OC34" s="185"/>
      <c r="OD34" s="185"/>
      <c r="OE34" s="185"/>
      <c r="OF34" s="185"/>
      <c r="OG34" s="185"/>
      <c r="OH34" s="185"/>
      <c r="OI34" s="185"/>
      <c r="OJ34" s="185"/>
      <c r="OK34" s="185"/>
      <c r="OL34" s="185"/>
      <c r="OM34" s="185"/>
      <c r="ON34" s="185"/>
      <c r="OO34" s="185"/>
      <c r="OP34" s="185"/>
      <c r="OQ34" s="185"/>
      <c r="OR34" s="185"/>
      <c r="OS34" s="185"/>
      <c r="OT34" s="185"/>
      <c r="OU34" s="185"/>
      <c r="OV34" s="185"/>
      <c r="OW34" s="185"/>
      <c r="OX34" s="185"/>
      <c r="OY34" s="185"/>
      <c r="OZ34" s="185"/>
      <c r="PA34" s="185"/>
      <c r="PB34" s="185"/>
      <c r="PC34" s="185"/>
      <c r="PD34" s="185"/>
      <c r="PE34" s="185"/>
      <c r="PF34" s="185"/>
      <c r="PG34" s="185"/>
      <c r="PH34" s="185"/>
      <c r="PI34" s="185"/>
      <c r="PJ34" s="41"/>
      <c r="PK34" s="41"/>
    </row>
    <row r="35" spans="1:427">
      <c r="A35" s="35">
        <f t="shared" si="15"/>
        <v>42489</v>
      </c>
      <c r="B35" s="36">
        <f>+'&lt;3&gt; 2016 - 2018 Forecast'!J$1672</f>
        <v>487851.69162586052</v>
      </c>
      <c r="C35" s="37">
        <v>0.3</v>
      </c>
      <c r="D35" s="36">
        <f t="shared" si="16"/>
        <v>-146355.50748775815</v>
      </c>
      <c r="E35" s="36">
        <v>30</v>
      </c>
      <c r="F35" s="36"/>
      <c r="G35" s="36"/>
      <c r="H35" s="36"/>
      <c r="I35" s="36"/>
      <c r="J35" s="36"/>
      <c r="K35" s="36"/>
      <c r="L35" s="36"/>
      <c r="M35" s="36"/>
      <c r="N35" s="36"/>
      <c r="O35" s="36"/>
      <c r="P35" s="36"/>
      <c r="Q35" s="36"/>
      <c r="R35" s="36"/>
      <c r="S35" s="36"/>
      <c r="T35" s="36"/>
      <c r="U35" s="36"/>
      <c r="V35" s="36"/>
      <c r="W35" s="36"/>
      <c r="X35" s="36"/>
      <c r="Y35" s="36"/>
      <c r="Z35" s="36"/>
      <c r="AA35" s="36"/>
      <c r="AB35" s="36"/>
      <c r="AC35" s="43"/>
      <c r="AD35" s="43"/>
      <c r="AE35" s="43"/>
      <c r="AF35" s="43"/>
      <c r="AG35" s="43">
        <f>$D$35/360</f>
        <v>-406.54307635488374</v>
      </c>
      <c r="AH35" s="43">
        <f t="shared" ref="AH35:BM35" si="18">$D$35/360</f>
        <v>-406.54307635488374</v>
      </c>
      <c r="AI35" s="43">
        <f t="shared" si="18"/>
        <v>-406.54307635488374</v>
      </c>
      <c r="AJ35" s="43">
        <f t="shared" si="18"/>
        <v>-406.54307635488374</v>
      </c>
      <c r="AK35" s="43">
        <f t="shared" si="18"/>
        <v>-406.54307635488374</v>
      </c>
      <c r="AL35" s="43">
        <f t="shared" si="18"/>
        <v>-406.54307635488374</v>
      </c>
      <c r="AM35" s="43">
        <f t="shared" si="18"/>
        <v>-406.54307635488374</v>
      </c>
      <c r="AN35" s="43">
        <f t="shared" si="18"/>
        <v>-406.54307635488374</v>
      </c>
      <c r="AO35" s="43">
        <f t="shared" si="18"/>
        <v>-406.54307635488374</v>
      </c>
      <c r="AP35" s="43">
        <f t="shared" si="18"/>
        <v>-406.54307635488374</v>
      </c>
      <c r="AQ35" s="43">
        <f t="shared" si="18"/>
        <v>-406.54307635488374</v>
      </c>
      <c r="AR35" s="43">
        <f t="shared" si="18"/>
        <v>-406.54307635488374</v>
      </c>
      <c r="AS35" s="43">
        <f t="shared" si="18"/>
        <v>-406.54307635488374</v>
      </c>
      <c r="AT35" s="43">
        <f t="shared" si="18"/>
        <v>-406.54307635488374</v>
      </c>
      <c r="AU35" s="43">
        <f t="shared" si="18"/>
        <v>-406.54307635488374</v>
      </c>
      <c r="AV35" s="43">
        <f t="shared" si="18"/>
        <v>-406.54307635488374</v>
      </c>
      <c r="AW35" s="43">
        <f t="shared" si="18"/>
        <v>-406.54307635488374</v>
      </c>
      <c r="AX35" s="43">
        <f t="shared" si="18"/>
        <v>-406.54307635488374</v>
      </c>
      <c r="AY35" s="43">
        <f t="shared" si="18"/>
        <v>-406.54307635488374</v>
      </c>
      <c r="AZ35" s="43">
        <f t="shared" si="18"/>
        <v>-406.54307635488374</v>
      </c>
      <c r="BA35" s="43">
        <f t="shared" si="18"/>
        <v>-406.54307635488374</v>
      </c>
      <c r="BB35" s="43">
        <f t="shared" si="18"/>
        <v>-406.54307635488374</v>
      </c>
      <c r="BC35" s="43">
        <f t="shared" si="18"/>
        <v>-406.54307635488374</v>
      </c>
      <c r="BD35" s="43">
        <f t="shared" si="18"/>
        <v>-406.54307635488374</v>
      </c>
      <c r="BE35" s="43">
        <f t="shared" si="18"/>
        <v>-406.54307635488374</v>
      </c>
      <c r="BF35" s="43">
        <f t="shared" si="18"/>
        <v>-406.54307635488374</v>
      </c>
      <c r="BG35" s="43">
        <f t="shared" si="18"/>
        <v>-406.54307635488374</v>
      </c>
      <c r="BH35" s="43">
        <f t="shared" si="18"/>
        <v>-406.54307635488374</v>
      </c>
      <c r="BI35" s="43">
        <f t="shared" si="18"/>
        <v>-406.54307635488374</v>
      </c>
      <c r="BJ35" s="43">
        <f t="shared" si="18"/>
        <v>-406.54307635488374</v>
      </c>
      <c r="BK35" s="43">
        <f t="shared" si="18"/>
        <v>-406.54307635488374</v>
      </c>
      <c r="BL35" s="43">
        <f t="shared" si="18"/>
        <v>-406.54307635488374</v>
      </c>
      <c r="BM35" s="43">
        <f t="shared" si="18"/>
        <v>-406.54307635488374</v>
      </c>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c r="IX35" s="185"/>
      <c r="IY35" s="185"/>
      <c r="IZ35" s="185"/>
      <c r="JA35" s="185"/>
      <c r="JB35" s="185"/>
      <c r="JC35" s="185"/>
      <c r="JD35" s="185"/>
      <c r="JE35" s="185"/>
      <c r="JF35" s="185"/>
      <c r="JG35" s="185"/>
      <c r="JH35" s="185"/>
      <c r="JI35" s="185"/>
      <c r="JJ35" s="185"/>
      <c r="JK35" s="185"/>
      <c r="JL35" s="185"/>
      <c r="JM35" s="185"/>
      <c r="JN35" s="185"/>
      <c r="JO35" s="185"/>
      <c r="JP35" s="185"/>
      <c r="JQ35" s="185"/>
      <c r="JR35" s="185"/>
      <c r="JS35" s="185"/>
      <c r="JT35" s="185"/>
      <c r="JU35" s="185"/>
      <c r="JV35" s="185"/>
      <c r="JW35" s="185"/>
      <c r="JX35" s="185"/>
      <c r="JY35" s="185"/>
      <c r="JZ35" s="185"/>
      <c r="KA35" s="185"/>
      <c r="KB35" s="185"/>
      <c r="KC35" s="185"/>
      <c r="KD35" s="185"/>
      <c r="KE35" s="185"/>
      <c r="KF35" s="185"/>
      <c r="KG35" s="185"/>
      <c r="KH35" s="185"/>
      <c r="KI35" s="185"/>
      <c r="KJ35" s="185"/>
      <c r="KK35" s="185"/>
      <c r="KL35" s="185"/>
      <c r="KM35" s="185"/>
      <c r="KN35" s="185"/>
      <c r="KO35" s="185"/>
      <c r="KP35" s="185"/>
      <c r="KQ35" s="185"/>
      <c r="KR35" s="185"/>
      <c r="KS35" s="185"/>
      <c r="KT35" s="185"/>
      <c r="KU35" s="185"/>
      <c r="KV35" s="185"/>
      <c r="KW35" s="185"/>
      <c r="KX35" s="185"/>
      <c r="KY35" s="185"/>
      <c r="KZ35" s="185"/>
      <c r="LA35" s="185"/>
      <c r="LB35" s="185"/>
      <c r="LC35" s="185"/>
      <c r="LD35" s="185"/>
      <c r="LE35" s="185"/>
      <c r="LF35" s="185"/>
      <c r="LG35" s="185"/>
      <c r="LH35" s="185"/>
      <c r="LI35" s="185"/>
      <c r="LJ35" s="185"/>
      <c r="LK35" s="185"/>
      <c r="LL35" s="185"/>
      <c r="LM35" s="185"/>
      <c r="LN35" s="185"/>
      <c r="LO35" s="185"/>
      <c r="LP35" s="185"/>
      <c r="LQ35" s="185"/>
      <c r="LR35" s="185"/>
      <c r="LS35" s="185"/>
      <c r="LT35" s="185"/>
      <c r="LU35" s="185"/>
      <c r="LV35" s="185"/>
      <c r="LW35" s="185"/>
      <c r="LX35" s="185"/>
      <c r="LY35" s="185"/>
      <c r="LZ35" s="185"/>
      <c r="MA35" s="185"/>
      <c r="MB35" s="185"/>
      <c r="MC35" s="185"/>
      <c r="MD35" s="185"/>
      <c r="ME35" s="185"/>
      <c r="MF35" s="185"/>
      <c r="MG35" s="185"/>
      <c r="MH35" s="185"/>
      <c r="MI35" s="185"/>
      <c r="MJ35" s="185"/>
      <c r="MK35" s="185"/>
      <c r="ML35" s="185"/>
      <c r="MM35" s="185"/>
      <c r="MN35" s="185"/>
      <c r="MO35" s="185"/>
      <c r="MP35" s="185"/>
      <c r="MQ35" s="185"/>
      <c r="MR35" s="185"/>
      <c r="MS35" s="185"/>
      <c r="MT35" s="185"/>
      <c r="MU35" s="185"/>
      <c r="MV35" s="185"/>
      <c r="MW35" s="185"/>
      <c r="MX35" s="185"/>
      <c r="MY35" s="185"/>
      <c r="MZ35" s="185"/>
      <c r="NA35" s="185"/>
      <c r="NB35" s="185"/>
      <c r="NC35" s="185"/>
      <c r="ND35" s="185"/>
      <c r="NE35" s="185"/>
      <c r="NF35" s="185"/>
      <c r="NG35" s="185"/>
      <c r="NH35" s="185"/>
      <c r="NI35" s="185"/>
      <c r="NJ35" s="185"/>
      <c r="NK35" s="185"/>
      <c r="NL35" s="185"/>
      <c r="NM35" s="185"/>
      <c r="NN35" s="185"/>
      <c r="NO35" s="185"/>
      <c r="NP35" s="185"/>
      <c r="NQ35" s="185"/>
      <c r="NR35" s="185"/>
      <c r="NS35" s="185"/>
      <c r="NT35" s="185"/>
      <c r="NU35" s="185"/>
      <c r="NV35" s="185"/>
      <c r="NW35" s="185"/>
      <c r="NX35" s="185"/>
      <c r="NY35" s="185"/>
      <c r="NZ35" s="185"/>
      <c r="OA35" s="185"/>
      <c r="OB35" s="185"/>
      <c r="OC35" s="185"/>
      <c r="OD35" s="185"/>
      <c r="OE35" s="185"/>
      <c r="OF35" s="185"/>
      <c r="OG35" s="185"/>
      <c r="OH35" s="185"/>
      <c r="OI35" s="185"/>
      <c r="OJ35" s="185"/>
      <c r="OK35" s="185"/>
      <c r="OL35" s="185"/>
      <c r="OM35" s="185"/>
      <c r="ON35" s="185"/>
      <c r="OO35" s="185"/>
      <c r="OP35" s="185"/>
      <c r="OQ35" s="185"/>
      <c r="OR35" s="185"/>
      <c r="OS35" s="185"/>
      <c r="OT35" s="185"/>
      <c r="OU35" s="185"/>
      <c r="OV35" s="185"/>
      <c r="OW35" s="185"/>
      <c r="OX35" s="185"/>
      <c r="OY35" s="185"/>
      <c r="OZ35" s="185"/>
      <c r="PA35" s="185"/>
      <c r="PB35" s="185"/>
      <c r="PC35" s="185"/>
      <c r="PD35" s="185"/>
      <c r="PE35" s="185"/>
      <c r="PF35" s="185"/>
      <c r="PG35" s="185"/>
      <c r="PH35" s="185"/>
      <c r="PI35" s="41"/>
      <c r="PJ35" s="41"/>
      <c r="PK35" s="41"/>
    </row>
    <row r="36" spans="1:427">
      <c r="A36" s="35">
        <f t="shared" si="15"/>
        <v>42519</v>
      </c>
      <c r="B36" s="36">
        <f>+'&lt;3&gt; 2016 - 2018 Forecast'!K$1672</f>
        <v>298464.46749010385</v>
      </c>
      <c r="C36" s="37">
        <v>0.3</v>
      </c>
      <c r="D36" s="36">
        <f t="shared" si="16"/>
        <v>-89539.340247031156</v>
      </c>
      <c r="E36" s="36">
        <v>30</v>
      </c>
      <c r="F36" s="36"/>
      <c r="G36" s="36"/>
      <c r="H36" s="36"/>
      <c r="I36" s="36"/>
      <c r="J36" s="36"/>
      <c r="K36" s="36"/>
      <c r="L36" s="36"/>
      <c r="M36" s="36"/>
      <c r="N36" s="36"/>
      <c r="O36" s="36"/>
      <c r="P36" s="36"/>
      <c r="Q36" s="36"/>
      <c r="R36" s="36"/>
      <c r="S36" s="36"/>
      <c r="T36" s="36"/>
      <c r="U36" s="36"/>
      <c r="V36" s="36"/>
      <c r="W36" s="36"/>
      <c r="X36" s="36"/>
      <c r="Y36" s="36"/>
      <c r="Z36" s="36"/>
      <c r="AA36" s="36"/>
      <c r="AB36" s="36"/>
      <c r="AC36" s="43"/>
      <c r="AD36" s="43"/>
      <c r="AE36" s="43"/>
      <c r="AF36" s="43"/>
      <c r="AG36" s="43"/>
      <c r="AH36" s="43">
        <f>$D$36/360</f>
        <v>-248.72038957508656</v>
      </c>
      <c r="AI36" s="43">
        <f t="shared" ref="AI36:BM36" si="19">$D$36/360</f>
        <v>-248.72038957508656</v>
      </c>
      <c r="AJ36" s="43">
        <f t="shared" si="19"/>
        <v>-248.72038957508656</v>
      </c>
      <c r="AK36" s="43">
        <f t="shared" si="19"/>
        <v>-248.72038957508656</v>
      </c>
      <c r="AL36" s="43">
        <f t="shared" si="19"/>
        <v>-248.72038957508656</v>
      </c>
      <c r="AM36" s="43">
        <f t="shared" si="19"/>
        <v>-248.72038957508656</v>
      </c>
      <c r="AN36" s="43">
        <f t="shared" si="19"/>
        <v>-248.72038957508656</v>
      </c>
      <c r="AO36" s="43">
        <f t="shared" si="19"/>
        <v>-248.72038957508656</v>
      </c>
      <c r="AP36" s="43">
        <f t="shared" si="19"/>
        <v>-248.72038957508656</v>
      </c>
      <c r="AQ36" s="43">
        <f t="shared" si="19"/>
        <v>-248.72038957508656</v>
      </c>
      <c r="AR36" s="43">
        <f t="shared" si="19"/>
        <v>-248.72038957508656</v>
      </c>
      <c r="AS36" s="43">
        <f t="shared" si="19"/>
        <v>-248.72038957508656</v>
      </c>
      <c r="AT36" s="43">
        <f t="shared" si="19"/>
        <v>-248.72038957508656</v>
      </c>
      <c r="AU36" s="43">
        <f t="shared" si="19"/>
        <v>-248.72038957508656</v>
      </c>
      <c r="AV36" s="43">
        <f t="shared" si="19"/>
        <v>-248.72038957508656</v>
      </c>
      <c r="AW36" s="43">
        <f t="shared" si="19"/>
        <v>-248.72038957508656</v>
      </c>
      <c r="AX36" s="43">
        <f t="shared" si="19"/>
        <v>-248.72038957508656</v>
      </c>
      <c r="AY36" s="43">
        <f t="shared" si="19"/>
        <v>-248.72038957508656</v>
      </c>
      <c r="AZ36" s="43">
        <f t="shared" si="19"/>
        <v>-248.72038957508656</v>
      </c>
      <c r="BA36" s="43">
        <f t="shared" si="19"/>
        <v>-248.72038957508656</v>
      </c>
      <c r="BB36" s="43">
        <f t="shared" si="19"/>
        <v>-248.72038957508656</v>
      </c>
      <c r="BC36" s="43">
        <f t="shared" si="19"/>
        <v>-248.72038957508656</v>
      </c>
      <c r="BD36" s="43">
        <f t="shared" si="19"/>
        <v>-248.72038957508656</v>
      </c>
      <c r="BE36" s="43">
        <f t="shared" si="19"/>
        <v>-248.72038957508656</v>
      </c>
      <c r="BF36" s="43">
        <f t="shared" si="19"/>
        <v>-248.72038957508656</v>
      </c>
      <c r="BG36" s="43">
        <f t="shared" si="19"/>
        <v>-248.72038957508656</v>
      </c>
      <c r="BH36" s="43">
        <f t="shared" si="19"/>
        <v>-248.72038957508656</v>
      </c>
      <c r="BI36" s="43">
        <f t="shared" si="19"/>
        <v>-248.72038957508656</v>
      </c>
      <c r="BJ36" s="43">
        <f t="shared" si="19"/>
        <v>-248.72038957508656</v>
      </c>
      <c r="BK36" s="43">
        <f t="shared" si="19"/>
        <v>-248.72038957508656</v>
      </c>
      <c r="BL36" s="43">
        <f t="shared" si="19"/>
        <v>-248.72038957508656</v>
      </c>
      <c r="BM36" s="43">
        <f t="shared" si="19"/>
        <v>-248.72038957508656</v>
      </c>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c r="IX36" s="185"/>
      <c r="IY36" s="185"/>
      <c r="IZ36" s="185"/>
      <c r="JA36" s="185"/>
      <c r="JB36" s="185"/>
      <c r="JC36" s="185"/>
      <c r="JD36" s="185"/>
      <c r="JE36" s="185"/>
      <c r="JF36" s="185"/>
      <c r="JG36" s="185"/>
      <c r="JH36" s="185"/>
      <c r="JI36" s="185"/>
      <c r="JJ36" s="185"/>
      <c r="JK36" s="185"/>
      <c r="JL36" s="185"/>
      <c r="JM36" s="185"/>
      <c r="JN36" s="185"/>
      <c r="JO36" s="185"/>
      <c r="JP36" s="185"/>
      <c r="JQ36" s="185"/>
      <c r="JR36" s="185"/>
      <c r="JS36" s="185"/>
      <c r="JT36" s="185"/>
      <c r="JU36" s="185"/>
      <c r="JV36" s="185"/>
      <c r="JW36" s="185"/>
      <c r="JX36" s="185"/>
      <c r="JY36" s="185"/>
      <c r="JZ36" s="185"/>
      <c r="KA36" s="185"/>
      <c r="KB36" s="185"/>
      <c r="KC36" s="185"/>
      <c r="KD36" s="185"/>
      <c r="KE36" s="185"/>
      <c r="KF36" s="185"/>
      <c r="KG36" s="185"/>
      <c r="KH36" s="185"/>
      <c r="KI36" s="185"/>
      <c r="KJ36" s="185"/>
      <c r="KK36" s="185"/>
      <c r="KL36" s="185"/>
      <c r="KM36" s="185"/>
      <c r="KN36" s="185"/>
      <c r="KO36" s="185"/>
      <c r="KP36" s="185"/>
      <c r="KQ36" s="185"/>
      <c r="KR36" s="185"/>
      <c r="KS36" s="185"/>
      <c r="KT36" s="185"/>
      <c r="KU36" s="185"/>
      <c r="KV36" s="185"/>
      <c r="KW36" s="185"/>
      <c r="KX36" s="185"/>
      <c r="KY36" s="185"/>
      <c r="KZ36" s="185"/>
      <c r="LA36" s="185"/>
      <c r="LB36" s="185"/>
      <c r="LC36" s="185"/>
      <c r="LD36" s="185"/>
      <c r="LE36" s="185"/>
      <c r="LF36" s="185"/>
      <c r="LG36" s="185"/>
      <c r="LH36" s="185"/>
      <c r="LI36" s="185"/>
      <c r="LJ36" s="185"/>
      <c r="LK36" s="185"/>
      <c r="LL36" s="185"/>
      <c r="LM36" s="185"/>
      <c r="LN36" s="185"/>
      <c r="LO36" s="185"/>
      <c r="LP36" s="185"/>
      <c r="LQ36" s="185"/>
      <c r="LR36" s="185"/>
      <c r="LS36" s="185"/>
      <c r="LT36" s="185"/>
      <c r="LU36" s="185"/>
      <c r="LV36" s="185"/>
      <c r="LW36" s="185"/>
      <c r="LX36" s="185"/>
      <c r="LY36" s="185"/>
      <c r="LZ36" s="185"/>
      <c r="MA36" s="185"/>
      <c r="MB36" s="185"/>
      <c r="MC36" s="185"/>
      <c r="MD36" s="185"/>
      <c r="ME36" s="185"/>
      <c r="MF36" s="185"/>
      <c r="MG36" s="185"/>
      <c r="MH36" s="185"/>
      <c r="MI36" s="185"/>
      <c r="MJ36" s="185"/>
      <c r="MK36" s="185"/>
      <c r="ML36" s="185"/>
      <c r="MM36" s="185"/>
      <c r="MN36" s="185"/>
      <c r="MO36" s="185"/>
      <c r="MP36" s="185"/>
      <c r="MQ36" s="185"/>
      <c r="MR36" s="185"/>
      <c r="MS36" s="185"/>
      <c r="MT36" s="185"/>
      <c r="MU36" s="185"/>
      <c r="MV36" s="185"/>
      <c r="MW36" s="185"/>
      <c r="MX36" s="185"/>
      <c r="MY36" s="185"/>
      <c r="MZ36" s="185"/>
      <c r="NA36" s="185"/>
      <c r="NB36" s="185"/>
      <c r="NC36" s="185"/>
      <c r="ND36" s="185"/>
      <c r="NE36" s="185"/>
      <c r="NF36" s="185"/>
      <c r="NG36" s="185"/>
      <c r="NH36" s="185"/>
      <c r="NI36" s="185"/>
      <c r="NJ36" s="185"/>
      <c r="NK36" s="185"/>
      <c r="NL36" s="185"/>
      <c r="NM36" s="185"/>
      <c r="NN36" s="185"/>
      <c r="NO36" s="185"/>
      <c r="NP36" s="185"/>
      <c r="NQ36" s="185"/>
      <c r="NR36" s="185"/>
      <c r="NS36" s="185"/>
      <c r="NT36" s="185"/>
      <c r="NU36" s="185"/>
      <c r="NV36" s="185"/>
      <c r="NW36" s="185"/>
      <c r="NX36" s="185"/>
      <c r="NY36" s="185"/>
      <c r="NZ36" s="185"/>
      <c r="OA36" s="185"/>
      <c r="OB36" s="185"/>
      <c r="OC36" s="185"/>
      <c r="OD36" s="185"/>
      <c r="OE36" s="185"/>
      <c r="OF36" s="185"/>
      <c r="OG36" s="185"/>
      <c r="OH36" s="185"/>
      <c r="OI36" s="185"/>
      <c r="OJ36" s="185"/>
      <c r="OK36" s="185"/>
      <c r="OL36" s="185"/>
      <c r="OM36" s="185"/>
      <c r="ON36" s="185"/>
      <c r="OO36" s="185"/>
      <c r="OP36" s="185"/>
      <c r="OQ36" s="185"/>
      <c r="OR36" s="185"/>
      <c r="OS36" s="185"/>
      <c r="OT36" s="185"/>
      <c r="OU36" s="185"/>
      <c r="OV36" s="185"/>
      <c r="OW36" s="185"/>
      <c r="OX36" s="185"/>
      <c r="OY36" s="185"/>
      <c r="OZ36" s="185"/>
      <c r="PA36" s="185"/>
      <c r="PB36" s="185"/>
      <c r="PC36" s="185"/>
      <c r="PD36" s="185"/>
      <c r="PE36" s="185"/>
      <c r="PF36" s="185"/>
      <c r="PG36" s="185"/>
      <c r="PH36" s="185"/>
      <c r="PI36" s="41"/>
      <c r="PJ36" s="41"/>
      <c r="PK36" s="41"/>
    </row>
    <row r="37" spans="1:427">
      <c r="A37" s="35">
        <f t="shared" si="15"/>
        <v>42549</v>
      </c>
      <c r="B37" s="36">
        <f>+'&lt;3&gt; 2016 - 2018 Forecast'!L$1672</f>
        <v>187253.61846976186</v>
      </c>
      <c r="C37" s="37">
        <v>0.3</v>
      </c>
      <c r="D37" s="36">
        <f t="shared" si="16"/>
        <v>-56176.085540928558</v>
      </c>
      <c r="E37" s="36">
        <v>30</v>
      </c>
      <c r="F37" s="36"/>
      <c r="G37" s="36"/>
      <c r="H37" s="36"/>
      <c r="I37" s="36"/>
      <c r="J37" s="36"/>
      <c r="K37" s="36"/>
      <c r="L37" s="36"/>
      <c r="M37" s="36"/>
      <c r="N37" s="36"/>
      <c r="O37" s="36"/>
      <c r="P37" s="36"/>
      <c r="Q37" s="36"/>
      <c r="R37" s="36"/>
      <c r="S37" s="36"/>
      <c r="T37" s="36"/>
      <c r="U37" s="36"/>
      <c r="V37" s="36"/>
      <c r="W37" s="36"/>
      <c r="X37" s="36"/>
      <c r="Y37" s="36"/>
      <c r="Z37" s="36"/>
      <c r="AA37" s="36"/>
      <c r="AB37" s="36"/>
      <c r="AC37" s="43"/>
      <c r="AD37" s="43"/>
      <c r="AE37" s="43"/>
      <c r="AF37" s="43"/>
      <c r="AG37" s="43"/>
      <c r="AH37" s="43"/>
      <c r="AI37" s="43">
        <f>$D$37/360</f>
        <v>-156.0446820581349</v>
      </c>
      <c r="AJ37" s="43">
        <f t="shared" ref="AJ37:BM37" si="20">$D$37/360</f>
        <v>-156.0446820581349</v>
      </c>
      <c r="AK37" s="43">
        <f t="shared" si="20"/>
        <v>-156.0446820581349</v>
      </c>
      <c r="AL37" s="43">
        <f t="shared" si="20"/>
        <v>-156.0446820581349</v>
      </c>
      <c r="AM37" s="43">
        <f t="shared" si="20"/>
        <v>-156.0446820581349</v>
      </c>
      <c r="AN37" s="43">
        <f t="shared" si="20"/>
        <v>-156.0446820581349</v>
      </c>
      <c r="AO37" s="43">
        <f t="shared" si="20"/>
        <v>-156.0446820581349</v>
      </c>
      <c r="AP37" s="43">
        <f t="shared" si="20"/>
        <v>-156.0446820581349</v>
      </c>
      <c r="AQ37" s="43">
        <f t="shared" si="20"/>
        <v>-156.0446820581349</v>
      </c>
      <c r="AR37" s="43">
        <f t="shared" si="20"/>
        <v>-156.0446820581349</v>
      </c>
      <c r="AS37" s="43">
        <f t="shared" si="20"/>
        <v>-156.0446820581349</v>
      </c>
      <c r="AT37" s="43">
        <f t="shared" si="20"/>
        <v>-156.0446820581349</v>
      </c>
      <c r="AU37" s="43">
        <f t="shared" si="20"/>
        <v>-156.0446820581349</v>
      </c>
      <c r="AV37" s="43">
        <f t="shared" si="20"/>
        <v>-156.0446820581349</v>
      </c>
      <c r="AW37" s="43">
        <f t="shared" si="20"/>
        <v>-156.0446820581349</v>
      </c>
      <c r="AX37" s="43">
        <f t="shared" si="20"/>
        <v>-156.0446820581349</v>
      </c>
      <c r="AY37" s="43">
        <f t="shared" si="20"/>
        <v>-156.0446820581349</v>
      </c>
      <c r="AZ37" s="43">
        <f t="shared" si="20"/>
        <v>-156.0446820581349</v>
      </c>
      <c r="BA37" s="43">
        <f t="shared" si="20"/>
        <v>-156.0446820581349</v>
      </c>
      <c r="BB37" s="43">
        <f t="shared" si="20"/>
        <v>-156.0446820581349</v>
      </c>
      <c r="BC37" s="43">
        <f t="shared" si="20"/>
        <v>-156.0446820581349</v>
      </c>
      <c r="BD37" s="43">
        <f t="shared" si="20"/>
        <v>-156.0446820581349</v>
      </c>
      <c r="BE37" s="43">
        <f t="shared" si="20"/>
        <v>-156.0446820581349</v>
      </c>
      <c r="BF37" s="43">
        <f t="shared" si="20"/>
        <v>-156.0446820581349</v>
      </c>
      <c r="BG37" s="43">
        <f t="shared" si="20"/>
        <v>-156.0446820581349</v>
      </c>
      <c r="BH37" s="43">
        <f t="shared" si="20"/>
        <v>-156.0446820581349</v>
      </c>
      <c r="BI37" s="43">
        <f t="shared" si="20"/>
        <v>-156.0446820581349</v>
      </c>
      <c r="BJ37" s="43">
        <f t="shared" si="20"/>
        <v>-156.0446820581349</v>
      </c>
      <c r="BK37" s="43">
        <f t="shared" si="20"/>
        <v>-156.0446820581349</v>
      </c>
      <c r="BL37" s="43">
        <f t="shared" si="20"/>
        <v>-156.0446820581349</v>
      </c>
      <c r="BM37" s="43">
        <f t="shared" si="20"/>
        <v>-156.0446820581349</v>
      </c>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c r="IX37" s="185"/>
      <c r="IY37" s="185"/>
      <c r="IZ37" s="185"/>
      <c r="JA37" s="185"/>
      <c r="JB37" s="185"/>
      <c r="JC37" s="185"/>
      <c r="JD37" s="185"/>
      <c r="JE37" s="185"/>
      <c r="JF37" s="185"/>
      <c r="JG37" s="185"/>
      <c r="JH37" s="185"/>
      <c r="JI37" s="185"/>
      <c r="JJ37" s="185"/>
      <c r="JK37" s="185"/>
      <c r="JL37" s="185"/>
      <c r="JM37" s="185"/>
      <c r="JN37" s="185"/>
      <c r="JO37" s="185"/>
      <c r="JP37" s="185"/>
      <c r="JQ37" s="185"/>
      <c r="JR37" s="185"/>
      <c r="JS37" s="185"/>
      <c r="JT37" s="185"/>
      <c r="JU37" s="185"/>
      <c r="JV37" s="185"/>
      <c r="JW37" s="185"/>
      <c r="JX37" s="185"/>
      <c r="JY37" s="185"/>
      <c r="JZ37" s="185"/>
      <c r="KA37" s="185"/>
      <c r="KB37" s="185"/>
      <c r="KC37" s="185"/>
      <c r="KD37" s="185"/>
      <c r="KE37" s="185"/>
      <c r="KF37" s="185"/>
      <c r="KG37" s="185"/>
      <c r="KH37" s="185"/>
      <c r="KI37" s="185"/>
      <c r="KJ37" s="185"/>
      <c r="KK37" s="185"/>
      <c r="KL37" s="185"/>
      <c r="KM37" s="185"/>
      <c r="KN37" s="185"/>
      <c r="KO37" s="185"/>
      <c r="KP37" s="185"/>
      <c r="KQ37" s="185"/>
      <c r="KR37" s="185"/>
      <c r="KS37" s="185"/>
      <c r="KT37" s="185"/>
      <c r="KU37" s="185"/>
      <c r="KV37" s="185"/>
      <c r="KW37" s="185"/>
      <c r="KX37" s="185"/>
      <c r="KY37" s="185"/>
      <c r="KZ37" s="185"/>
      <c r="LA37" s="185"/>
      <c r="LB37" s="185"/>
      <c r="LC37" s="185"/>
      <c r="LD37" s="185"/>
      <c r="LE37" s="185"/>
      <c r="LF37" s="185"/>
      <c r="LG37" s="185"/>
      <c r="LH37" s="185"/>
      <c r="LI37" s="185"/>
      <c r="LJ37" s="185"/>
      <c r="LK37" s="185"/>
      <c r="LL37" s="185"/>
      <c r="LM37" s="185"/>
      <c r="LN37" s="185"/>
      <c r="LO37" s="185"/>
      <c r="LP37" s="185"/>
      <c r="LQ37" s="185"/>
      <c r="LR37" s="185"/>
      <c r="LS37" s="185"/>
      <c r="LT37" s="185"/>
      <c r="LU37" s="185"/>
      <c r="LV37" s="185"/>
      <c r="LW37" s="185"/>
      <c r="LX37" s="185"/>
      <c r="LY37" s="185"/>
      <c r="LZ37" s="185"/>
      <c r="MA37" s="185"/>
      <c r="MB37" s="185"/>
      <c r="MC37" s="185"/>
      <c r="MD37" s="185"/>
      <c r="ME37" s="185"/>
      <c r="MF37" s="185"/>
      <c r="MG37" s="185"/>
      <c r="MH37" s="185"/>
      <c r="MI37" s="185"/>
      <c r="MJ37" s="185"/>
      <c r="MK37" s="185"/>
      <c r="ML37" s="185"/>
      <c r="MM37" s="185"/>
      <c r="MN37" s="185"/>
      <c r="MO37" s="185"/>
      <c r="MP37" s="185"/>
      <c r="MQ37" s="185"/>
      <c r="MR37" s="185"/>
      <c r="MS37" s="185"/>
      <c r="MT37" s="185"/>
      <c r="MU37" s="185"/>
      <c r="MV37" s="185"/>
      <c r="MW37" s="185"/>
      <c r="MX37" s="185"/>
      <c r="MY37" s="185"/>
      <c r="MZ37" s="185"/>
      <c r="NA37" s="185"/>
      <c r="NB37" s="185"/>
      <c r="NC37" s="185"/>
      <c r="ND37" s="185"/>
      <c r="NE37" s="185"/>
      <c r="NF37" s="185"/>
      <c r="NG37" s="185"/>
      <c r="NH37" s="185"/>
      <c r="NI37" s="185"/>
      <c r="NJ37" s="185"/>
      <c r="NK37" s="185"/>
      <c r="NL37" s="185"/>
      <c r="NM37" s="185"/>
      <c r="NN37" s="185"/>
      <c r="NO37" s="185"/>
      <c r="NP37" s="185"/>
      <c r="NQ37" s="185"/>
      <c r="NR37" s="185"/>
      <c r="NS37" s="185"/>
      <c r="NT37" s="185"/>
      <c r="NU37" s="185"/>
      <c r="NV37" s="185"/>
      <c r="NW37" s="185"/>
      <c r="NX37" s="185"/>
      <c r="NY37" s="185"/>
      <c r="NZ37" s="185"/>
      <c r="OA37" s="185"/>
      <c r="OB37" s="185"/>
      <c r="OC37" s="185"/>
      <c r="OD37" s="185"/>
      <c r="OE37" s="185"/>
      <c r="OF37" s="185"/>
      <c r="OG37" s="185"/>
      <c r="OH37" s="185"/>
      <c r="OI37" s="185"/>
      <c r="OJ37" s="185"/>
      <c r="OK37" s="185"/>
      <c r="OL37" s="185"/>
      <c r="OM37" s="185"/>
      <c r="ON37" s="185"/>
      <c r="OO37" s="185"/>
      <c r="OP37" s="185"/>
      <c r="OQ37" s="185"/>
      <c r="OR37" s="185"/>
      <c r="OS37" s="185"/>
      <c r="OT37" s="185"/>
      <c r="OU37" s="185"/>
      <c r="OV37" s="185"/>
      <c r="OW37" s="185"/>
      <c r="OX37" s="185"/>
      <c r="OY37" s="185"/>
      <c r="OZ37" s="185"/>
      <c r="PA37" s="185"/>
      <c r="PB37" s="185"/>
      <c r="PC37" s="185"/>
      <c r="PD37" s="185"/>
      <c r="PE37" s="185"/>
      <c r="PF37" s="185"/>
      <c r="PG37" s="185"/>
      <c r="PH37" s="185"/>
      <c r="PI37" s="41"/>
      <c r="PJ37" s="41"/>
      <c r="PK37" s="41"/>
    </row>
    <row r="38" spans="1:427">
      <c r="A38" s="35">
        <f t="shared" si="15"/>
        <v>42579</v>
      </c>
      <c r="B38" s="36">
        <f>+'&lt;3&gt; 2016 - 2018 Forecast'!M$1672</f>
        <v>122821.85239314337</v>
      </c>
      <c r="C38" s="37">
        <v>0.3</v>
      </c>
      <c r="D38" s="36">
        <f t="shared" si="16"/>
        <v>-36846.555717943011</v>
      </c>
      <c r="E38" s="36">
        <v>30</v>
      </c>
      <c r="F38" s="36"/>
      <c r="G38" s="36"/>
      <c r="H38" s="36"/>
      <c r="I38" s="36"/>
      <c r="J38" s="36"/>
      <c r="K38" s="36"/>
      <c r="L38" s="36"/>
      <c r="M38" s="36"/>
      <c r="N38" s="36"/>
      <c r="O38" s="36"/>
      <c r="P38" s="36"/>
      <c r="Q38" s="36"/>
      <c r="R38" s="36"/>
      <c r="S38" s="36"/>
      <c r="T38" s="36"/>
      <c r="U38" s="36"/>
      <c r="V38" s="36"/>
      <c r="W38" s="36"/>
      <c r="X38" s="36"/>
      <c r="Y38" s="36"/>
      <c r="Z38" s="36"/>
      <c r="AA38" s="36"/>
      <c r="AB38" s="36"/>
      <c r="AC38" s="43"/>
      <c r="AD38" s="43"/>
      <c r="AE38" s="43"/>
      <c r="AF38" s="43"/>
      <c r="AG38" s="43"/>
      <c r="AH38" s="43"/>
      <c r="AI38" s="43"/>
      <c r="AJ38" s="43">
        <f>$D$38/360</f>
        <v>-102.35154366095281</v>
      </c>
      <c r="AK38" s="43">
        <f t="shared" ref="AK38:BM38" si="21">$D$38/360</f>
        <v>-102.35154366095281</v>
      </c>
      <c r="AL38" s="43">
        <f t="shared" si="21"/>
        <v>-102.35154366095281</v>
      </c>
      <c r="AM38" s="43">
        <f t="shared" si="21"/>
        <v>-102.35154366095281</v>
      </c>
      <c r="AN38" s="43">
        <f t="shared" si="21"/>
        <v>-102.35154366095281</v>
      </c>
      <c r="AO38" s="43">
        <f t="shared" si="21"/>
        <v>-102.35154366095281</v>
      </c>
      <c r="AP38" s="43">
        <f t="shared" si="21"/>
        <v>-102.35154366095281</v>
      </c>
      <c r="AQ38" s="43">
        <f t="shared" si="21"/>
        <v>-102.35154366095281</v>
      </c>
      <c r="AR38" s="43">
        <f t="shared" si="21"/>
        <v>-102.35154366095281</v>
      </c>
      <c r="AS38" s="43">
        <f t="shared" si="21"/>
        <v>-102.35154366095281</v>
      </c>
      <c r="AT38" s="43">
        <f t="shared" si="21"/>
        <v>-102.35154366095281</v>
      </c>
      <c r="AU38" s="43">
        <f t="shared" si="21"/>
        <v>-102.35154366095281</v>
      </c>
      <c r="AV38" s="43">
        <f t="shared" si="21"/>
        <v>-102.35154366095281</v>
      </c>
      <c r="AW38" s="43">
        <f t="shared" si="21"/>
        <v>-102.35154366095281</v>
      </c>
      <c r="AX38" s="43">
        <f t="shared" si="21"/>
        <v>-102.35154366095281</v>
      </c>
      <c r="AY38" s="43">
        <f t="shared" si="21"/>
        <v>-102.35154366095281</v>
      </c>
      <c r="AZ38" s="43">
        <f t="shared" si="21"/>
        <v>-102.35154366095281</v>
      </c>
      <c r="BA38" s="43">
        <f t="shared" si="21"/>
        <v>-102.35154366095281</v>
      </c>
      <c r="BB38" s="43">
        <f t="shared" si="21"/>
        <v>-102.35154366095281</v>
      </c>
      <c r="BC38" s="43">
        <f t="shared" si="21"/>
        <v>-102.35154366095281</v>
      </c>
      <c r="BD38" s="43">
        <f t="shared" si="21"/>
        <v>-102.35154366095281</v>
      </c>
      <c r="BE38" s="43">
        <f t="shared" si="21"/>
        <v>-102.35154366095281</v>
      </c>
      <c r="BF38" s="43">
        <f t="shared" si="21"/>
        <v>-102.35154366095281</v>
      </c>
      <c r="BG38" s="43">
        <f t="shared" si="21"/>
        <v>-102.35154366095281</v>
      </c>
      <c r="BH38" s="43">
        <f t="shared" si="21"/>
        <v>-102.35154366095281</v>
      </c>
      <c r="BI38" s="43">
        <f t="shared" si="21"/>
        <v>-102.35154366095281</v>
      </c>
      <c r="BJ38" s="43">
        <f t="shared" si="21"/>
        <v>-102.35154366095281</v>
      </c>
      <c r="BK38" s="43">
        <f t="shared" si="21"/>
        <v>-102.35154366095281</v>
      </c>
      <c r="BL38" s="43">
        <f t="shared" si="21"/>
        <v>-102.35154366095281</v>
      </c>
      <c r="BM38" s="43">
        <f t="shared" si="21"/>
        <v>-102.35154366095281</v>
      </c>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c r="IX38" s="185"/>
      <c r="IY38" s="185"/>
      <c r="IZ38" s="185"/>
      <c r="JA38" s="185"/>
      <c r="JB38" s="185"/>
      <c r="JC38" s="185"/>
      <c r="JD38" s="185"/>
      <c r="JE38" s="185"/>
      <c r="JF38" s="185"/>
      <c r="JG38" s="185"/>
      <c r="JH38" s="185"/>
      <c r="JI38" s="185"/>
      <c r="JJ38" s="185"/>
      <c r="JK38" s="185"/>
      <c r="JL38" s="185"/>
      <c r="JM38" s="185"/>
      <c r="JN38" s="185"/>
      <c r="JO38" s="185"/>
      <c r="JP38" s="185"/>
      <c r="JQ38" s="185"/>
      <c r="JR38" s="185"/>
      <c r="JS38" s="185"/>
      <c r="JT38" s="185"/>
      <c r="JU38" s="185"/>
      <c r="JV38" s="185"/>
      <c r="JW38" s="185"/>
      <c r="JX38" s="185"/>
      <c r="JY38" s="185"/>
      <c r="JZ38" s="185"/>
      <c r="KA38" s="185"/>
      <c r="KB38" s="185"/>
      <c r="KC38" s="185"/>
      <c r="KD38" s="185"/>
      <c r="KE38" s="185"/>
      <c r="KF38" s="185"/>
      <c r="KG38" s="185"/>
      <c r="KH38" s="185"/>
      <c r="KI38" s="185"/>
      <c r="KJ38" s="185"/>
      <c r="KK38" s="185"/>
      <c r="KL38" s="185"/>
      <c r="KM38" s="185"/>
      <c r="KN38" s="185"/>
      <c r="KO38" s="185"/>
      <c r="KP38" s="185"/>
      <c r="KQ38" s="185"/>
      <c r="KR38" s="185"/>
      <c r="KS38" s="185"/>
      <c r="KT38" s="185"/>
      <c r="KU38" s="185"/>
      <c r="KV38" s="185"/>
      <c r="KW38" s="185"/>
      <c r="KX38" s="185"/>
      <c r="KY38" s="185"/>
      <c r="KZ38" s="185"/>
      <c r="LA38" s="185"/>
      <c r="LB38" s="185"/>
      <c r="LC38" s="185"/>
      <c r="LD38" s="185"/>
      <c r="LE38" s="185"/>
      <c r="LF38" s="185"/>
      <c r="LG38" s="185"/>
      <c r="LH38" s="185"/>
      <c r="LI38" s="185"/>
      <c r="LJ38" s="185"/>
      <c r="LK38" s="185"/>
      <c r="LL38" s="185"/>
      <c r="LM38" s="185"/>
      <c r="LN38" s="185"/>
      <c r="LO38" s="185"/>
      <c r="LP38" s="185"/>
      <c r="LQ38" s="185"/>
      <c r="LR38" s="185"/>
      <c r="LS38" s="185"/>
      <c r="LT38" s="185"/>
      <c r="LU38" s="185"/>
      <c r="LV38" s="185"/>
      <c r="LW38" s="185"/>
      <c r="LX38" s="185"/>
      <c r="LY38" s="185"/>
      <c r="LZ38" s="185"/>
      <c r="MA38" s="185"/>
      <c r="MB38" s="185"/>
      <c r="MC38" s="185"/>
      <c r="MD38" s="185"/>
      <c r="ME38" s="185"/>
      <c r="MF38" s="185"/>
      <c r="MG38" s="185"/>
      <c r="MH38" s="185"/>
      <c r="MI38" s="185"/>
      <c r="MJ38" s="185"/>
      <c r="MK38" s="185"/>
      <c r="ML38" s="185"/>
      <c r="MM38" s="185"/>
      <c r="MN38" s="185"/>
      <c r="MO38" s="185"/>
      <c r="MP38" s="185"/>
      <c r="MQ38" s="185"/>
      <c r="MR38" s="185"/>
      <c r="MS38" s="185"/>
      <c r="MT38" s="185"/>
      <c r="MU38" s="185"/>
      <c r="MV38" s="185"/>
      <c r="MW38" s="185"/>
      <c r="MX38" s="185"/>
      <c r="MY38" s="185"/>
      <c r="MZ38" s="185"/>
      <c r="NA38" s="185"/>
      <c r="NB38" s="185"/>
      <c r="NC38" s="185"/>
      <c r="ND38" s="185"/>
      <c r="NE38" s="185"/>
      <c r="NF38" s="185"/>
      <c r="NG38" s="185"/>
      <c r="NH38" s="185"/>
      <c r="NI38" s="185"/>
      <c r="NJ38" s="185"/>
      <c r="NK38" s="185"/>
      <c r="NL38" s="185"/>
      <c r="NM38" s="185"/>
      <c r="NN38" s="185"/>
      <c r="NO38" s="185"/>
      <c r="NP38" s="185"/>
      <c r="NQ38" s="185"/>
      <c r="NR38" s="185"/>
      <c r="NS38" s="185"/>
      <c r="NT38" s="185"/>
      <c r="NU38" s="185"/>
      <c r="NV38" s="185"/>
      <c r="NW38" s="185"/>
      <c r="NX38" s="185"/>
      <c r="NY38" s="185"/>
      <c r="NZ38" s="185"/>
      <c r="OA38" s="185"/>
      <c r="OB38" s="185"/>
      <c r="OC38" s="185"/>
      <c r="OD38" s="185"/>
      <c r="OE38" s="185"/>
      <c r="OF38" s="185"/>
      <c r="OG38" s="185"/>
      <c r="OH38" s="185"/>
      <c r="OI38" s="185"/>
      <c r="OJ38" s="185"/>
      <c r="OK38" s="185"/>
      <c r="OL38" s="185"/>
      <c r="OM38" s="185"/>
      <c r="ON38" s="185"/>
      <c r="OO38" s="185"/>
      <c r="OP38" s="185"/>
      <c r="OQ38" s="185"/>
      <c r="OR38" s="185"/>
      <c r="OS38" s="185"/>
      <c r="OT38" s="185"/>
      <c r="OU38" s="185"/>
      <c r="OV38" s="185"/>
      <c r="OW38" s="185"/>
      <c r="OX38" s="185"/>
      <c r="OY38" s="185"/>
      <c r="OZ38" s="185"/>
      <c r="PA38" s="185"/>
      <c r="PB38" s="185"/>
      <c r="PC38" s="185"/>
      <c r="PD38" s="185"/>
      <c r="PE38" s="185"/>
      <c r="PF38" s="185"/>
      <c r="PG38" s="185"/>
      <c r="PH38" s="185"/>
      <c r="PI38" s="41"/>
      <c r="PJ38" s="41"/>
      <c r="PK38" s="41"/>
    </row>
    <row r="39" spans="1:427">
      <c r="A39" s="35">
        <f t="shared" si="15"/>
        <v>42609</v>
      </c>
      <c r="B39" s="36">
        <f>+'&lt;3&gt; 2016 - 2018 Forecast'!N$1672</f>
        <v>84624.868314881955</v>
      </c>
      <c r="C39" s="37">
        <v>0.3</v>
      </c>
      <c r="D39" s="36">
        <f t="shared" si="16"/>
        <v>-25387.460494464587</v>
      </c>
      <c r="E39" s="36">
        <v>30</v>
      </c>
      <c r="F39" s="36"/>
      <c r="G39" s="36"/>
      <c r="H39" s="36"/>
      <c r="I39" s="36"/>
      <c r="J39" s="36"/>
      <c r="K39" s="36"/>
      <c r="L39" s="36"/>
      <c r="M39" s="36"/>
      <c r="N39" s="36"/>
      <c r="O39" s="36"/>
      <c r="P39" s="36"/>
      <c r="Q39" s="36"/>
      <c r="R39" s="36"/>
      <c r="S39" s="36"/>
      <c r="T39" s="36"/>
      <c r="U39" s="36"/>
      <c r="V39" s="36"/>
      <c r="W39" s="36"/>
      <c r="X39" s="36"/>
      <c r="Y39" s="36"/>
      <c r="Z39" s="36"/>
      <c r="AA39" s="36"/>
      <c r="AB39" s="36"/>
      <c r="AC39" s="43"/>
      <c r="AD39" s="43"/>
      <c r="AE39" s="43"/>
      <c r="AF39" s="43"/>
      <c r="AG39" s="43"/>
      <c r="AH39" s="43"/>
      <c r="AI39" s="43"/>
      <c r="AJ39" s="43"/>
      <c r="AK39" s="43">
        <f>$D$39/360</f>
        <v>-70.520723595734964</v>
      </c>
      <c r="AL39" s="43">
        <f t="shared" ref="AL39:BM39" si="22">$D$39/360</f>
        <v>-70.520723595734964</v>
      </c>
      <c r="AM39" s="43">
        <f t="shared" si="22"/>
        <v>-70.520723595734964</v>
      </c>
      <c r="AN39" s="43">
        <f t="shared" si="22"/>
        <v>-70.520723595734964</v>
      </c>
      <c r="AO39" s="43">
        <f t="shared" si="22"/>
        <v>-70.520723595734964</v>
      </c>
      <c r="AP39" s="43">
        <f t="shared" si="22"/>
        <v>-70.520723595734964</v>
      </c>
      <c r="AQ39" s="43">
        <f t="shared" si="22"/>
        <v>-70.520723595734964</v>
      </c>
      <c r="AR39" s="43">
        <f t="shared" si="22"/>
        <v>-70.520723595734964</v>
      </c>
      <c r="AS39" s="43">
        <f t="shared" si="22"/>
        <v>-70.520723595734964</v>
      </c>
      <c r="AT39" s="43">
        <f t="shared" si="22"/>
        <v>-70.520723595734964</v>
      </c>
      <c r="AU39" s="43">
        <f t="shared" si="22"/>
        <v>-70.520723595734964</v>
      </c>
      <c r="AV39" s="43">
        <f t="shared" si="22"/>
        <v>-70.520723595734964</v>
      </c>
      <c r="AW39" s="43">
        <f t="shared" si="22"/>
        <v>-70.520723595734964</v>
      </c>
      <c r="AX39" s="43">
        <f t="shared" si="22"/>
        <v>-70.520723595734964</v>
      </c>
      <c r="AY39" s="43">
        <f t="shared" si="22"/>
        <v>-70.520723595734964</v>
      </c>
      <c r="AZ39" s="43">
        <f t="shared" si="22"/>
        <v>-70.520723595734964</v>
      </c>
      <c r="BA39" s="43">
        <f t="shared" si="22"/>
        <v>-70.520723595734964</v>
      </c>
      <c r="BB39" s="43">
        <f t="shared" si="22"/>
        <v>-70.520723595734964</v>
      </c>
      <c r="BC39" s="43">
        <f t="shared" si="22"/>
        <v>-70.520723595734964</v>
      </c>
      <c r="BD39" s="43">
        <f t="shared" si="22"/>
        <v>-70.520723595734964</v>
      </c>
      <c r="BE39" s="43">
        <f t="shared" si="22"/>
        <v>-70.520723595734964</v>
      </c>
      <c r="BF39" s="43">
        <f t="shared" si="22"/>
        <v>-70.520723595734964</v>
      </c>
      <c r="BG39" s="43">
        <f t="shared" si="22"/>
        <v>-70.520723595734964</v>
      </c>
      <c r="BH39" s="43">
        <f t="shared" si="22"/>
        <v>-70.520723595734964</v>
      </c>
      <c r="BI39" s="43">
        <f t="shared" si="22"/>
        <v>-70.520723595734964</v>
      </c>
      <c r="BJ39" s="43">
        <f t="shared" si="22"/>
        <v>-70.520723595734964</v>
      </c>
      <c r="BK39" s="43">
        <f t="shared" si="22"/>
        <v>-70.520723595734964</v>
      </c>
      <c r="BL39" s="43">
        <f t="shared" si="22"/>
        <v>-70.520723595734964</v>
      </c>
      <c r="BM39" s="43">
        <f t="shared" si="22"/>
        <v>-70.520723595734964</v>
      </c>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c r="IX39" s="185"/>
      <c r="IY39" s="185"/>
      <c r="IZ39" s="185"/>
      <c r="JA39" s="185"/>
      <c r="JB39" s="185"/>
      <c r="JC39" s="185"/>
      <c r="JD39" s="185"/>
      <c r="JE39" s="185"/>
      <c r="JF39" s="185"/>
      <c r="JG39" s="185"/>
      <c r="JH39" s="185"/>
      <c r="JI39" s="185"/>
      <c r="JJ39" s="185"/>
      <c r="JK39" s="185"/>
      <c r="JL39" s="185"/>
      <c r="JM39" s="185"/>
      <c r="JN39" s="185"/>
      <c r="JO39" s="185"/>
      <c r="JP39" s="185"/>
      <c r="JQ39" s="185"/>
      <c r="JR39" s="185"/>
      <c r="JS39" s="185"/>
      <c r="JT39" s="185"/>
      <c r="JU39" s="185"/>
      <c r="JV39" s="185"/>
      <c r="JW39" s="185"/>
      <c r="JX39" s="185"/>
      <c r="JY39" s="185"/>
      <c r="JZ39" s="185"/>
      <c r="KA39" s="185"/>
      <c r="KB39" s="185"/>
      <c r="KC39" s="185"/>
      <c r="KD39" s="185"/>
      <c r="KE39" s="185"/>
      <c r="KF39" s="185"/>
      <c r="KG39" s="185"/>
      <c r="KH39" s="185"/>
      <c r="KI39" s="185"/>
      <c r="KJ39" s="185"/>
      <c r="KK39" s="185"/>
      <c r="KL39" s="185"/>
      <c r="KM39" s="185"/>
      <c r="KN39" s="185"/>
      <c r="KO39" s="185"/>
      <c r="KP39" s="185"/>
      <c r="KQ39" s="185"/>
      <c r="KR39" s="185"/>
      <c r="KS39" s="185"/>
      <c r="KT39" s="185"/>
      <c r="KU39" s="185"/>
      <c r="KV39" s="185"/>
      <c r="KW39" s="185"/>
      <c r="KX39" s="185"/>
      <c r="KY39" s="185"/>
      <c r="KZ39" s="185"/>
      <c r="LA39" s="185"/>
      <c r="LB39" s="185"/>
      <c r="LC39" s="185"/>
      <c r="LD39" s="185"/>
      <c r="LE39" s="185"/>
      <c r="LF39" s="185"/>
      <c r="LG39" s="185"/>
      <c r="LH39" s="185"/>
      <c r="LI39" s="185"/>
      <c r="LJ39" s="185"/>
      <c r="LK39" s="185"/>
      <c r="LL39" s="185"/>
      <c r="LM39" s="185"/>
      <c r="LN39" s="185"/>
      <c r="LO39" s="185"/>
      <c r="LP39" s="185"/>
      <c r="LQ39" s="185"/>
      <c r="LR39" s="185"/>
      <c r="LS39" s="185"/>
      <c r="LT39" s="185"/>
      <c r="LU39" s="185"/>
      <c r="LV39" s="185"/>
      <c r="LW39" s="185"/>
      <c r="LX39" s="185"/>
      <c r="LY39" s="185"/>
      <c r="LZ39" s="185"/>
      <c r="MA39" s="185"/>
      <c r="MB39" s="185"/>
      <c r="MC39" s="185"/>
      <c r="MD39" s="185"/>
      <c r="ME39" s="185"/>
      <c r="MF39" s="185"/>
      <c r="MG39" s="185"/>
      <c r="MH39" s="185"/>
      <c r="MI39" s="185"/>
      <c r="MJ39" s="185"/>
      <c r="MK39" s="185"/>
      <c r="ML39" s="185"/>
      <c r="MM39" s="185"/>
      <c r="MN39" s="185"/>
      <c r="MO39" s="185"/>
      <c r="MP39" s="185"/>
      <c r="MQ39" s="185"/>
      <c r="MR39" s="185"/>
      <c r="MS39" s="185"/>
      <c r="MT39" s="185"/>
      <c r="MU39" s="185"/>
      <c r="MV39" s="185"/>
      <c r="MW39" s="185"/>
      <c r="MX39" s="185"/>
      <c r="MY39" s="185"/>
      <c r="MZ39" s="185"/>
      <c r="NA39" s="185"/>
      <c r="NB39" s="185"/>
      <c r="NC39" s="185"/>
      <c r="ND39" s="185"/>
      <c r="NE39" s="185"/>
      <c r="NF39" s="185"/>
      <c r="NG39" s="185"/>
      <c r="NH39" s="185"/>
      <c r="NI39" s="185"/>
      <c r="NJ39" s="185"/>
      <c r="NK39" s="185"/>
      <c r="NL39" s="185"/>
      <c r="NM39" s="185"/>
      <c r="NN39" s="185"/>
      <c r="NO39" s="185"/>
      <c r="NP39" s="185"/>
      <c r="NQ39" s="185"/>
      <c r="NR39" s="185"/>
      <c r="NS39" s="185"/>
      <c r="NT39" s="185"/>
      <c r="NU39" s="185"/>
      <c r="NV39" s="185"/>
      <c r="NW39" s="185"/>
      <c r="NX39" s="185"/>
      <c r="NY39" s="185"/>
      <c r="NZ39" s="185"/>
      <c r="OA39" s="185"/>
      <c r="OB39" s="185"/>
      <c r="OC39" s="185"/>
      <c r="OD39" s="185"/>
      <c r="OE39" s="185"/>
      <c r="OF39" s="185"/>
      <c r="OG39" s="185"/>
      <c r="OH39" s="185"/>
      <c r="OI39" s="185"/>
      <c r="OJ39" s="185"/>
      <c r="OK39" s="185"/>
      <c r="OL39" s="185"/>
      <c r="OM39" s="185"/>
      <c r="ON39" s="185"/>
      <c r="OO39" s="185"/>
      <c r="OP39" s="185"/>
      <c r="OQ39" s="185"/>
      <c r="OR39" s="185"/>
      <c r="OS39" s="185"/>
      <c r="OT39" s="185"/>
      <c r="OU39" s="185"/>
      <c r="OV39" s="185"/>
      <c r="OW39" s="185"/>
      <c r="OX39" s="185"/>
      <c r="OY39" s="185"/>
      <c r="OZ39" s="185"/>
      <c r="PA39" s="185"/>
      <c r="PB39" s="185"/>
      <c r="PC39" s="185"/>
      <c r="PD39" s="185"/>
      <c r="PE39" s="185"/>
      <c r="PF39" s="185"/>
      <c r="PG39" s="185"/>
      <c r="PH39" s="185"/>
      <c r="PI39" s="41"/>
      <c r="PJ39" s="41"/>
      <c r="PK39" s="41"/>
    </row>
    <row r="40" spans="1:427">
      <c r="A40" s="35">
        <f t="shared" si="15"/>
        <v>42639</v>
      </c>
      <c r="B40" s="36">
        <f>+'&lt;3&gt; 2016 - 2018 Forecast'!O$1672</f>
        <v>61985.71633191657</v>
      </c>
      <c r="C40" s="37">
        <v>0.3</v>
      </c>
      <c r="D40" s="36">
        <f t="shared" si="16"/>
        <v>-18595.71489957497</v>
      </c>
      <c r="E40" s="36">
        <v>30</v>
      </c>
      <c r="F40" s="36"/>
      <c r="G40" s="36"/>
      <c r="H40" s="36"/>
      <c r="I40" s="36"/>
      <c r="J40" s="36"/>
      <c r="K40" s="36"/>
      <c r="L40" s="36"/>
      <c r="M40" s="36"/>
      <c r="N40" s="36"/>
      <c r="O40" s="36"/>
      <c r="P40" s="36"/>
      <c r="Q40" s="36"/>
      <c r="R40" s="36"/>
      <c r="S40" s="36"/>
      <c r="T40" s="36"/>
      <c r="U40" s="36"/>
      <c r="V40" s="36"/>
      <c r="W40" s="36"/>
      <c r="X40" s="36"/>
      <c r="Y40" s="36"/>
      <c r="Z40" s="36"/>
      <c r="AA40" s="36"/>
      <c r="AB40" s="36"/>
      <c r="AC40" s="43"/>
      <c r="AD40" s="43"/>
      <c r="AE40" s="43"/>
      <c r="AF40" s="43"/>
      <c r="AG40" s="43"/>
      <c r="AH40" s="43"/>
      <c r="AI40" s="43"/>
      <c r="AJ40" s="43"/>
      <c r="AK40" s="43"/>
      <c r="AL40" s="43">
        <f>$D$40/360</f>
        <v>-51.65476360993047</v>
      </c>
      <c r="AM40" s="43">
        <f t="shared" ref="AM40:BM40" si="23">$D$40/360</f>
        <v>-51.65476360993047</v>
      </c>
      <c r="AN40" s="43">
        <f t="shared" si="23"/>
        <v>-51.65476360993047</v>
      </c>
      <c r="AO40" s="43">
        <f t="shared" si="23"/>
        <v>-51.65476360993047</v>
      </c>
      <c r="AP40" s="43">
        <f t="shared" si="23"/>
        <v>-51.65476360993047</v>
      </c>
      <c r="AQ40" s="43">
        <f t="shared" si="23"/>
        <v>-51.65476360993047</v>
      </c>
      <c r="AR40" s="43">
        <f t="shared" si="23"/>
        <v>-51.65476360993047</v>
      </c>
      <c r="AS40" s="43">
        <f t="shared" si="23"/>
        <v>-51.65476360993047</v>
      </c>
      <c r="AT40" s="43">
        <f t="shared" si="23"/>
        <v>-51.65476360993047</v>
      </c>
      <c r="AU40" s="43">
        <f t="shared" si="23"/>
        <v>-51.65476360993047</v>
      </c>
      <c r="AV40" s="43">
        <f t="shared" si="23"/>
        <v>-51.65476360993047</v>
      </c>
      <c r="AW40" s="43">
        <f t="shared" si="23"/>
        <v>-51.65476360993047</v>
      </c>
      <c r="AX40" s="43">
        <f t="shared" si="23"/>
        <v>-51.65476360993047</v>
      </c>
      <c r="AY40" s="43">
        <f t="shared" si="23"/>
        <v>-51.65476360993047</v>
      </c>
      <c r="AZ40" s="43">
        <f t="shared" si="23"/>
        <v>-51.65476360993047</v>
      </c>
      <c r="BA40" s="43">
        <f t="shared" si="23"/>
        <v>-51.65476360993047</v>
      </c>
      <c r="BB40" s="43">
        <f t="shared" si="23"/>
        <v>-51.65476360993047</v>
      </c>
      <c r="BC40" s="43">
        <f t="shared" si="23"/>
        <v>-51.65476360993047</v>
      </c>
      <c r="BD40" s="43">
        <f t="shared" si="23"/>
        <v>-51.65476360993047</v>
      </c>
      <c r="BE40" s="43">
        <f t="shared" si="23"/>
        <v>-51.65476360993047</v>
      </c>
      <c r="BF40" s="43">
        <f t="shared" si="23"/>
        <v>-51.65476360993047</v>
      </c>
      <c r="BG40" s="43">
        <f t="shared" si="23"/>
        <v>-51.65476360993047</v>
      </c>
      <c r="BH40" s="43">
        <f t="shared" si="23"/>
        <v>-51.65476360993047</v>
      </c>
      <c r="BI40" s="43">
        <f t="shared" si="23"/>
        <v>-51.65476360993047</v>
      </c>
      <c r="BJ40" s="43">
        <f t="shared" si="23"/>
        <v>-51.65476360993047</v>
      </c>
      <c r="BK40" s="43">
        <f t="shared" si="23"/>
        <v>-51.65476360993047</v>
      </c>
      <c r="BL40" s="43">
        <f t="shared" si="23"/>
        <v>-51.65476360993047</v>
      </c>
      <c r="BM40" s="43">
        <f t="shared" si="23"/>
        <v>-51.65476360993047</v>
      </c>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c r="IX40" s="185"/>
      <c r="IY40" s="185"/>
      <c r="IZ40" s="185"/>
      <c r="JA40" s="185"/>
      <c r="JB40" s="185"/>
      <c r="JC40" s="185"/>
      <c r="JD40" s="185"/>
      <c r="JE40" s="185"/>
      <c r="JF40" s="185"/>
      <c r="JG40" s="185"/>
      <c r="JH40" s="185"/>
      <c r="JI40" s="185"/>
      <c r="JJ40" s="185"/>
      <c r="JK40" s="185"/>
      <c r="JL40" s="185"/>
      <c r="JM40" s="185"/>
      <c r="JN40" s="185"/>
      <c r="JO40" s="185"/>
      <c r="JP40" s="185"/>
      <c r="JQ40" s="185"/>
      <c r="JR40" s="185"/>
      <c r="JS40" s="185"/>
      <c r="JT40" s="185"/>
      <c r="JU40" s="185"/>
      <c r="JV40" s="185"/>
      <c r="JW40" s="185"/>
      <c r="JX40" s="185"/>
      <c r="JY40" s="185"/>
      <c r="JZ40" s="185"/>
      <c r="KA40" s="185"/>
      <c r="KB40" s="185"/>
      <c r="KC40" s="185"/>
      <c r="KD40" s="185"/>
      <c r="KE40" s="185"/>
      <c r="KF40" s="185"/>
      <c r="KG40" s="185"/>
      <c r="KH40" s="185"/>
      <c r="KI40" s="185"/>
      <c r="KJ40" s="185"/>
      <c r="KK40" s="185"/>
      <c r="KL40" s="185"/>
      <c r="KM40" s="185"/>
      <c r="KN40" s="185"/>
      <c r="KO40" s="185"/>
      <c r="KP40" s="185"/>
      <c r="KQ40" s="185"/>
      <c r="KR40" s="185"/>
      <c r="KS40" s="185"/>
      <c r="KT40" s="185"/>
      <c r="KU40" s="185"/>
      <c r="KV40" s="185"/>
      <c r="KW40" s="185"/>
      <c r="KX40" s="185"/>
      <c r="KY40" s="185"/>
      <c r="KZ40" s="185"/>
      <c r="LA40" s="185"/>
      <c r="LB40" s="185"/>
      <c r="LC40" s="185"/>
      <c r="LD40" s="185"/>
      <c r="LE40" s="185"/>
      <c r="LF40" s="185"/>
      <c r="LG40" s="185"/>
      <c r="LH40" s="185"/>
      <c r="LI40" s="185"/>
      <c r="LJ40" s="185"/>
      <c r="LK40" s="185"/>
      <c r="LL40" s="185"/>
      <c r="LM40" s="185"/>
      <c r="LN40" s="185"/>
      <c r="LO40" s="185"/>
      <c r="LP40" s="185"/>
      <c r="LQ40" s="185"/>
      <c r="LR40" s="185"/>
      <c r="LS40" s="185"/>
      <c r="LT40" s="185"/>
      <c r="LU40" s="185"/>
      <c r="LV40" s="185"/>
      <c r="LW40" s="185"/>
      <c r="LX40" s="185"/>
      <c r="LY40" s="185"/>
      <c r="LZ40" s="185"/>
      <c r="MA40" s="185"/>
      <c r="MB40" s="185"/>
      <c r="MC40" s="185"/>
      <c r="MD40" s="185"/>
      <c r="ME40" s="185"/>
      <c r="MF40" s="185"/>
      <c r="MG40" s="185"/>
      <c r="MH40" s="185"/>
      <c r="MI40" s="185"/>
      <c r="MJ40" s="185"/>
      <c r="MK40" s="185"/>
      <c r="ML40" s="185"/>
      <c r="MM40" s="185"/>
      <c r="MN40" s="185"/>
      <c r="MO40" s="185"/>
      <c r="MP40" s="185"/>
      <c r="MQ40" s="185"/>
      <c r="MR40" s="185"/>
      <c r="MS40" s="185"/>
      <c r="MT40" s="185"/>
      <c r="MU40" s="185"/>
      <c r="MV40" s="185"/>
      <c r="MW40" s="185"/>
      <c r="MX40" s="185"/>
      <c r="MY40" s="185"/>
      <c r="MZ40" s="185"/>
      <c r="NA40" s="185"/>
      <c r="NB40" s="185"/>
      <c r="NC40" s="185"/>
      <c r="ND40" s="185"/>
      <c r="NE40" s="185"/>
      <c r="NF40" s="185"/>
      <c r="NG40" s="185"/>
      <c r="NH40" s="185"/>
      <c r="NI40" s="185"/>
      <c r="NJ40" s="185"/>
      <c r="NK40" s="185"/>
      <c r="NL40" s="185"/>
      <c r="NM40" s="185"/>
      <c r="NN40" s="185"/>
      <c r="NO40" s="185"/>
      <c r="NP40" s="185"/>
      <c r="NQ40" s="185"/>
      <c r="NR40" s="185"/>
      <c r="NS40" s="185"/>
      <c r="NT40" s="185"/>
      <c r="NU40" s="185"/>
      <c r="NV40" s="185"/>
      <c r="NW40" s="185"/>
      <c r="NX40" s="185"/>
      <c r="NY40" s="185"/>
      <c r="NZ40" s="185"/>
      <c r="OA40" s="185"/>
      <c r="OB40" s="185"/>
      <c r="OC40" s="185"/>
      <c r="OD40" s="185"/>
      <c r="OE40" s="185"/>
      <c r="OF40" s="185"/>
      <c r="OG40" s="185"/>
      <c r="OH40" s="185"/>
      <c r="OI40" s="185"/>
      <c r="OJ40" s="185"/>
      <c r="OK40" s="185"/>
      <c r="OL40" s="185"/>
      <c r="OM40" s="185"/>
      <c r="ON40" s="185"/>
      <c r="OO40" s="185"/>
      <c r="OP40" s="185"/>
      <c r="OQ40" s="185"/>
      <c r="OR40" s="185"/>
      <c r="OS40" s="185"/>
      <c r="OT40" s="185"/>
      <c r="OU40" s="185"/>
      <c r="OV40" s="185"/>
      <c r="OW40" s="185"/>
      <c r="OX40" s="185"/>
      <c r="OY40" s="185"/>
      <c r="OZ40" s="185"/>
      <c r="PA40" s="185"/>
      <c r="PB40" s="185"/>
      <c r="PC40" s="185"/>
      <c r="PD40" s="185"/>
      <c r="PE40" s="185"/>
      <c r="PF40" s="185"/>
      <c r="PG40" s="185"/>
      <c r="PH40" s="185"/>
      <c r="PI40" s="41"/>
      <c r="PJ40" s="41"/>
      <c r="PK40" s="41"/>
    </row>
    <row r="41" spans="1:427">
      <c r="A41" s="35">
        <f t="shared" si="15"/>
        <v>42669</v>
      </c>
      <c r="B41" s="36">
        <f>+'&lt;3&gt; 2016 - 2018 Forecast'!P$1672</f>
        <v>49441.201776091068</v>
      </c>
      <c r="C41" s="37">
        <v>0.3</v>
      </c>
      <c r="D41" s="36">
        <f t="shared" si="16"/>
        <v>-14832.360532827319</v>
      </c>
      <c r="E41" s="36">
        <v>30</v>
      </c>
      <c r="F41" s="36"/>
      <c r="G41" s="36"/>
      <c r="H41" s="36"/>
      <c r="I41" s="36"/>
      <c r="J41" s="36"/>
      <c r="K41" s="36"/>
      <c r="L41" s="36"/>
      <c r="M41" s="36"/>
      <c r="N41" s="36"/>
      <c r="O41" s="36"/>
      <c r="P41" s="36"/>
      <c r="Q41" s="36"/>
      <c r="R41" s="36"/>
      <c r="S41" s="36"/>
      <c r="T41" s="36"/>
      <c r="U41" s="36"/>
      <c r="V41" s="36"/>
      <c r="W41" s="36"/>
      <c r="X41" s="36"/>
      <c r="Y41" s="36"/>
      <c r="Z41" s="36"/>
      <c r="AA41" s="36"/>
      <c r="AB41" s="36"/>
      <c r="AC41" s="43"/>
      <c r="AD41" s="43"/>
      <c r="AE41" s="43"/>
      <c r="AF41" s="43"/>
      <c r="AG41" s="43"/>
      <c r="AH41" s="43"/>
      <c r="AI41" s="43"/>
      <c r="AJ41" s="43"/>
      <c r="AK41" s="43"/>
      <c r="AL41" s="43"/>
      <c r="AM41" s="43">
        <f>$D$41/360</f>
        <v>-41.201001480075888</v>
      </c>
      <c r="AN41" s="43">
        <f t="shared" ref="AN41:BM41" si="24">$D$41/360</f>
        <v>-41.201001480075888</v>
      </c>
      <c r="AO41" s="43">
        <f t="shared" si="24"/>
        <v>-41.201001480075888</v>
      </c>
      <c r="AP41" s="43">
        <f t="shared" si="24"/>
        <v>-41.201001480075888</v>
      </c>
      <c r="AQ41" s="43">
        <f t="shared" si="24"/>
        <v>-41.201001480075888</v>
      </c>
      <c r="AR41" s="43">
        <f t="shared" si="24"/>
        <v>-41.201001480075888</v>
      </c>
      <c r="AS41" s="43">
        <f t="shared" si="24"/>
        <v>-41.201001480075888</v>
      </c>
      <c r="AT41" s="43">
        <f t="shared" si="24"/>
        <v>-41.201001480075888</v>
      </c>
      <c r="AU41" s="43">
        <f t="shared" si="24"/>
        <v>-41.201001480075888</v>
      </c>
      <c r="AV41" s="43">
        <f t="shared" si="24"/>
        <v>-41.201001480075888</v>
      </c>
      <c r="AW41" s="43">
        <f t="shared" si="24"/>
        <v>-41.201001480075888</v>
      </c>
      <c r="AX41" s="43">
        <f t="shared" si="24"/>
        <v>-41.201001480075888</v>
      </c>
      <c r="AY41" s="43">
        <f t="shared" si="24"/>
        <v>-41.201001480075888</v>
      </c>
      <c r="AZ41" s="43">
        <f t="shared" si="24"/>
        <v>-41.201001480075888</v>
      </c>
      <c r="BA41" s="43">
        <f t="shared" si="24"/>
        <v>-41.201001480075888</v>
      </c>
      <c r="BB41" s="43">
        <f t="shared" si="24"/>
        <v>-41.201001480075888</v>
      </c>
      <c r="BC41" s="43">
        <f t="shared" si="24"/>
        <v>-41.201001480075888</v>
      </c>
      <c r="BD41" s="43">
        <f t="shared" si="24"/>
        <v>-41.201001480075888</v>
      </c>
      <c r="BE41" s="43">
        <f t="shared" si="24"/>
        <v>-41.201001480075888</v>
      </c>
      <c r="BF41" s="43">
        <f t="shared" si="24"/>
        <v>-41.201001480075888</v>
      </c>
      <c r="BG41" s="43">
        <f t="shared" si="24"/>
        <v>-41.201001480075888</v>
      </c>
      <c r="BH41" s="43">
        <f t="shared" si="24"/>
        <v>-41.201001480075888</v>
      </c>
      <c r="BI41" s="43">
        <f t="shared" si="24"/>
        <v>-41.201001480075888</v>
      </c>
      <c r="BJ41" s="43">
        <f t="shared" si="24"/>
        <v>-41.201001480075888</v>
      </c>
      <c r="BK41" s="43">
        <f t="shared" si="24"/>
        <v>-41.201001480075888</v>
      </c>
      <c r="BL41" s="43">
        <f t="shared" si="24"/>
        <v>-41.201001480075888</v>
      </c>
      <c r="BM41" s="43">
        <f t="shared" si="24"/>
        <v>-41.201001480075888</v>
      </c>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c r="IX41" s="185"/>
      <c r="IY41" s="185"/>
      <c r="IZ41" s="185"/>
      <c r="JA41" s="185"/>
      <c r="JB41" s="185"/>
      <c r="JC41" s="185"/>
      <c r="JD41" s="185"/>
      <c r="JE41" s="185"/>
      <c r="JF41" s="185"/>
      <c r="JG41" s="185"/>
      <c r="JH41" s="185"/>
      <c r="JI41" s="185"/>
      <c r="JJ41" s="185"/>
      <c r="JK41" s="185"/>
      <c r="JL41" s="185"/>
      <c r="JM41" s="185"/>
      <c r="JN41" s="185"/>
      <c r="JO41" s="185"/>
      <c r="JP41" s="185"/>
      <c r="JQ41" s="185"/>
      <c r="JR41" s="185"/>
      <c r="JS41" s="185"/>
      <c r="JT41" s="185"/>
      <c r="JU41" s="185"/>
      <c r="JV41" s="185"/>
      <c r="JW41" s="185"/>
      <c r="JX41" s="185"/>
      <c r="JY41" s="185"/>
      <c r="JZ41" s="185"/>
      <c r="KA41" s="185"/>
      <c r="KB41" s="185"/>
      <c r="KC41" s="185"/>
      <c r="KD41" s="185"/>
      <c r="KE41" s="185"/>
      <c r="KF41" s="185"/>
      <c r="KG41" s="185"/>
      <c r="KH41" s="185"/>
      <c r="KI41" s="185"/>
      <c r="KJ41" s="185"/>
      <c r="KK41" s="185"/>
      <c r="KL41" s="185"/>
      <c r="KM41" s="185"/>
      <c r="KN41" s="185"/>
      <c r="KO41" s="185"/>
      <c r="KP41" s="185"/>
      <c r="KQ41" s="185"/>
      <c r="KR41" s="185"/>
      <c r="KS41" s="185"/>
      <c r="KT41" s="185"/>
      <c r="KU41" s="185"/>
      <c r="KV41" s="185"/>
      <c r="KW41" s="185"/>
      <c r="KX41" s="185"/>
      <c r="KY41" s="185"/>
      <c r="KZ41" s="185"/>
      <c r="LA41" s="185"/>
      <c r="LB41" s="185"/>
      <c r="LC41" s="185"/>
      <c r="LD41" s="185"/>
      <c r="LE41" s="185"/>
      <c r="LF41" s="185"/>
      <c r="LG41" s="185"/>
      <c r="LH41" s="185"/>
      <c r="LI41" s="185"/>
      <c r="LJ41" s="185"/>
      <c r="LK41" s="185"/>
      <c r="LL41" s="185"/>
      <c r="LM41" s="185"/>
      <c r="LN41" s="185"/>
      <c r="LO41" s="185"/>
      <c r="LP41" s="185"/>
      <c r="LQ41" s="185"/>
      <c r="LR41" s="185"/>
      <c r="LS41" s="185"/>
      <c r="LT41" s="185"/>
      <c r="LU41" s="185"/>
      <c r="LV41" s="185"/>
      <c r="LW41" s="185"/>
      <c r="LX41" s="185"/>
      <c r="LY41" s="185"/>
      <c r="LZ41" s="185"/>
      <c r="MA41" s="185"/>
      <c r="MB41" s="185"/>
      <c r="MC41" s="185"/>
      <c r="MD41" s="185"/>
      <c r="ME41" s="185"/>
      <c r="MF41" s="185"/>
      <c r="MG41" s="185"/>
      <c r="MH41" s="185"/>
      <c r="MI41" s="185"/>
      <c r="MJ41" s="185"/>
      <c r="MK41" s="185"/>
      <c r="ML41" s="185"/>
      <c r="MM41" s="185"/>
      <c r="MN41" s="185"/>
      <c r="MO41" s="185"/>
      <c r="MP41" s="185"/>
      <c r="MQ41" s="185"/>
      <c r="MR41" s="185"/>
      <c r="MS41" s="185"/>
      <c r="MT41" s="185"/>
      <c r="MU41" s="185"/>
      <c r="MV41" s="185"/>
      <c r="MW41" s="185"/>
      <c r="MX41" s="185"/>
      <c r="MY41" s="185"/>
      <c r="MZ41" s="185"/>
      <c r="NA41" s="185"/>
      <c r="NB41" s="185"/>
      <c r="NC41" s="185"/>
      <c r="ND41" s="185"/>
      <c r="NE41" s="185"/>
      <c r="NF41" s="185"/>
      <c r="NG41" s="185"/>
      <c r="NH41" s="185"/>
      <c r="NI41" s="185"/>
      <c r="NJ41" s="185"/>
      <c r="NK41" s="185"/>
      <c r="NL41" s="185"/>
      <c r="NM41" s="185"/>
      <c r="NN41" s="185"/>
      <c r="NO41" s="185"/>
      <c r="NP41" s="185"/>
      <c r="NQ41" s="185"/>
      <c r="NR41" s="185"/>
      <c r="NS41" s="185"/>
      <c r="NT41" s="185"/>
      <c r="NU41" s="185"/>
      <c r="NV41" s="185"/>
      <c r="NW41" s="185"/>
      <c r="NX41" s="185"/>
      <c r="NY41" s="185"/>
      <c r="NZ41" s="185"/>
      <c r="OA41" s="185"/>
      <c r="OB41" s="185"/>
      <c r="OC41" s="185"/>
      <c r="OD41" s="185"/>
      <c r="OE41" s="185"/>
      <c r="OF41" s="185"/>
      <c r="OG41" s="185"/>
      <c r="OH41" s="185"/>
      <c r="OI41" s="185"/>
      <c r="OJ41" s="185"/>
      <c r="OK41" s="185"/>
      <c r="OL41" s="185"/>
      <c r="OM41" s="185"/>
      <c r="ON41" s="185"/>
      <c r="OO41" s="185"/>
      <c r="OP41" s="185"/>
      <c r="OQ41" s="185"/>
      <c r="OR41" s="185"/>
      <c r="OS41" s="185"/>
      <c r="OT41" s="185"/>
      <c r="OU41" s="185"/>
      <c r="OV41" s="185"/>
      <c r="OW41" s="185"/>
      <c r="OX41" s="185"/>
      <c r="OY41" s="185"/>
      <c r="OZ41" s="185"/>
      <c r="PA41" s="185"/>
      <c r="PB41" s="185"/>
      <c r="PC41" s="185"/>
      <c r="PD41" s="185"/>
      <c r="PE41" s="185"/>
      <c r="PF41" s="185"/>
      <c r="PG41" s="185"/>
      <c r="PH41" s="185"/>
      <c r="PI41" s="41"/>
      <c r="PJ41" s="41"/>
      <c r="PK41" s="41"/>
    </row>
    <row r="42" spans="1:427">
      <c r="A42" s="35">
        <f t="shared" si="15"/>
        <v>42699</v>
      </c>
      <c r="B42" s="36">
        <f>+'&lt;3&gt; 2016 - 2018 Forecast'!Q$1672</f>
        <v>253749833.79051077</v>
      </c>
      <c r="C42" s="37">
        <v>0.3</v>
      </c>
      <c r="D42" s="36">
        <f t="shared" si="16"/>
        <v>-76124950.137153223</v>
      </c>
      <c r="E42" s="36">
        <v>30</v>
      </c>
      <c r="F42" s="36"/>
      <c r="G42" s="36"/>
      <c r="H42" s="36"/>
      <c r="I42" s="36"/>
      <c r="J42" s="36"/>
      <c r="K42" s="36"/>
      <c r="L42" s="36"/>
      <c r="M42" s="36"/>
      <c r="N42" s="36"/>
      <c r="O42" s="36"/>
      <c r="P42" s="36"/>
      <c r="Q42" s="36"/>
      <c r="R42" s="36"/>
      <c r="S42" s="36"/>
      <c r="T42" s="36"/>
      <c r="U42" s="36"/>
      <c r="V42" s="36"/>
      <c r="W42" s="36"/>
      <c r="X42" s="36"/>
      <c r="Y42" s="36"/>
      <c r="Z42" s="36"/>
      <c r="AA42" s="36"/>
      <c r="AB42" s="36"/>
      <c r="AC42" s="43"/>
      <c r="AD42" s="43"/>
      <c r="AE42" s="43"/>
      <c r="AF42" s="43"/>
      <c r="AG42" s="43"/>
      <c r="AH42" s="43"/>
      <c r="AI42" s="43"/>
      <c r="AJ42" s="43"/>
      <c r="AK42" s="43"/>
      <c r="AL42" s="43"/>
      <c r="AM42" s="43"/>
      <c r="AN42" s="43">
        <f>$D$42/360</f>
        <v>-211458.19482542563</v>
      </c>
      <c r="AO42" s="43">
        <f t="shared" ref="AO42:BM42" si="25">$D$42/360</f>
        <v>-211458.19482542563</v>
      </c>
      <c r="AP42" s="43">
        <f t="shared" si="25"/>
        <v>-211458.19482542563</v>
      </c>
      <c r="AQ42" s="43">
        <f t="shared" si="25"/>
        <v>-211458.19482542563</v>
      </c>
      <c r="AR42" s="43">
        <f t="shared" si="25"/>
        <v>-211458.19482542563</v>
      </c>
      <c r="AS42" s="43">
        <f t="shared" si="25"/>
        <v>-211458.19482542563</v>
      </c>
      <c r="AT42" s="43">
        <f t="shared" si="25"/>
        <v>-211458.19482542563</v>
      </c>
      <c r="AU42" s="43">
        <f t="shared" si="25"/>
        <v>-211458.19482542563</v>
      </c>
      <c r="AV42" s="43">
        <f t="shared" si="25"/>
        <v>-211458.19482542563</v>
      </c>
      <c r="AW42" s="43">
        <f t="shared" si="25"/>
        <v>-211458.19482542563</v>
      </c>
      <c r="AX42" s="43">
        <f t="shared" si="25"/>
        <v>-211458.19482542563</v>
      </c>
      <c r="AY42" s="43">
        <f t="shared" si="25"/>
        <v>-211458.19482542563</v>
      </c>
      <c r="AZ42" s="43">
        <f t="shared" si="25"/>
        <v>-211458.19482542563</v>
      </c>
      <c r="BA42" s="43">
        <f t="shared" si="25"/>
        <v>-211458.19482542563</v>
      </c>
      <c r="BB42" s="43">
        <f t="shared" si="25"/>
        <v>-211458.19482542563</v>
      </c>
      <c r="BC42" s="43">
        <f t="shared" si="25"/>
        <v>-211458.19482542563</v>
      </c>
      <c r="BD42" s="43">
        <f t="shared" si="25"/>
        <v>-211458.19482542563</v>
      </c>
      <c r="BE42" s="43">
        <f t="shared" si="25"/>
        <v>-211458.19482542563</v>
      </c>
      <c r="BF42" s="43">
        <f t="shared" si="25"/>
        <v>-211458.19482542563</v>
      </c>
      <c r="BG42" s="43">
        <f t="shared" si="25"/>
        <v>-211458.19482542563</v>
      </c>
      <c r="BH42" s="43">
        <f t="shared" si="25"/>
        <v>-211458.19482542563</v>
      </c>
      <c r="BI42" s="43">
        <f t="shared" si="25"/>
        <v>-211458.19482542563</v>
      </c>
      <c r="BJ42" s="43">
        <f t="shared" si="25"/>
        <v>-211458.19482542563</v>
      </c>
      <c r="BK42" s="43">
        <f t="shared" si="25"/>
        <v>-211458.19482542563</v>
      </c>
      <c r="BL42" s="43">
        <f t="shared" si="25"/>
        <v>-211458.19482542563</v>
      </c>
      <c r="BM42" s="43">
        <f t="shared" si="25"/>
        <v>-211458.19482542563</v>
      </c>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c r="IX42" s="185"/>
      <c r="IY42" s="185"/>
      <c r="IZ42" s="185"/>
      <c r="JA42" s="185"/>
      <c r="JB42" s="185"/>
      <c r="JC42" s="185"/>
      <c r="JD42" s="185"/>
      <c r="JE42" s="185"/>
      <c r="JF42" s="185"/>
      <c r="JG42" s="185"/>
      <c r="JH42" s="185"/>
      <c r="JI42" s="185"/>
      <c r="JJ42" s="185"/>
      <c r="JK42" s="185"/>
      <c r="JL42" s="185"/>
      <c r="JM42" s="185"/>
      <c r="JN42" s="185"/>
      <c r="JO42" s="185"/>
      <c r="JP42" s="185"/>
      <c r="JQ42" s="185"/>
      <c r="JR42" s="185"/>
      <c r="JS42" s="185"/>
      <c r="JT42" s="185"/>
      <c r="JU42" s="185"/>
      <c r="JV42" s="185"/>
      <c r="JW42" s="185"/>
      <c r="JX42" s="185"/>
      <c r="JY42" s="185"/>
      <c r="JZ42" s="185"/>
      <c r="KA42" s="185"/>
      <c r="KB42" s="185"/>
      <c r="KC42" s="185"/>
      <c r="KD42" s="185"/>
      <c r="KE42" s="185"/>
      <c r="KF42" s="185"/>
      <c r="KG42" s="185"/>
      <c r="KH42" s="185"/>
      <c r="KI42" s="185"/>
      <c r="KJ42" s="185"/>
      <c r="KK42" s="185"/>
      <c r="KL42" s="185"/>
      <c r="KM42" s="185"/>
      <c r="KN42" s="185"/>
      <c r="KO42" s="185"/>
      <c r="KP42" s="185"/>
      <c r="KQ42" s="185"/>
      <c r="KR42" s="185"/>
      <c r="KS42" s="185"/>
      <c r="KT42" s="185"/>
      <c r="KU42" s="185"/>
      <c r="KV42" s="185"/>
      <c r="KW42" s="185"/>
      <c r="KX42" s="185"/>
      <c r="KY42" s="185"/>
      <c r="KZ42" s="185"/>
      <c r="LA42" s="185"/>
      <c r="LB42" s="185"/>
      <c r="LC42" s="185"/>
      <c r="LD42" s="185"/>
      <c r="LE42" s="185"/>
      <c r="LF42" s="185"/>
      <c r="LG42" s="185"/>
      <c r="LH42" s="185"/>
      <c r="LI42" s="185"/>
      <c r="LJ42" s="185"/>
      <c r="LK42" s="185"/>
      <c r="LL42" s="185"/>
      <c r="LM42" s="185"/>
      <c r="LN42" s="185"/>
      <c r="LO42" s="185"/>
      <c r="LP42" s="185"/>
      <c r="LQ42" s="185"/>
      <c r="LR42" s="185"/>
      <c r="LS42" s="185"/>
      <c r="LT42" s="185"/>
      <c r="LU42" s="185"/>
      <c r="LV42" s="185"/>
      <c r="LW42" s="185"/>
      <c r="LX42" s="185"/>
      <c r="LY42" s="185"/>
      <c r="LZ42" s="185"/>
      <c r="MA42" s="185"/>
      <c r="MB42" s="185"/>
      <c r="MC42" s="185"/>
      <c r="MD42" s="185"/>
      <c r="ME42" s="185"/>
      <c r="MF42" s="185"/>
      <c r="MG42" s="185"/>
      <c r="MH42" s="185"/>
      <c r="MI42" s="185"/>
      <c r="MJ42" s="185"/>
      <c r="MK42" s="185"/>
      <c r="ML42" s="185"/>
      <c r="MM42" s="185"/>
      <c r="MN42" s="185"/>
      <c r="MO42" s="185"/>
      <c r="MP42" s="185"/>
      <c r="MQ42" s="185"/>
      <c r="MR42" s="185"/>
      <c r="MS42" s="185"/>
      <c r="MT42" s="185"/>
      <c r="MU42" s="185"/>
      <c r="MV42" s="185"/>
      <c r="MW42" s="185"/>
      <c r="MX42" s="185"/>
      <c r="MY42" s="185"/>
      <c r="MZ42" s="185"/>
      <c r="NA42" s="185"/>
      <c r="NB42" s="185"/>
      <c r="NC42" s="185"/>
      <c r="ND42" s="185"/>
      <c r="NE42" s="185"/>
      <c r="NF42" s="185"/>
      <c r="NG42" s="185"/>
      <c r="NH42" s="185"/>
      <c r="NI42" s="185"/>
      <c r="NJ42" s="185"/>
      <c r="NK42" s="185"/>
      <c r="NL42" s="185"/>
      <c r="NM42" s="185"/>
      <c r="NN42" s="185"/>
      <c r="NO42" s="185"/>
      <c r="NP42" s="185"/>
      <c r="NQ42" s="185"/>
      <c r="NR42" s="185"/>
      <c r="NS42" s="185"/>
      <c r="NT42" s="185"/>
      <c r="NU42" s="185"/>
      <c r="NV42" s="185"/>
      <c r="NW42" s="185"/>
      <c r="NX42" s="185"/>
      <c r="NY42" s="185"/>
      <c r="NZ42" s="185"/>
      <c r="OA42" s="185"/>
      <c r="OB42" s="185"/>
      <c r="OC42" s="185"/>
      <c r="OD42" s="185"/>
      <c r="OE42" s="185"/>
      <c r="OF42" s="185"/>
      <c r="OG42" s="185"/>
      <c r="OH42" s="185"/>
      <c r="OI42" s="185"/>
      <c r="OJ42" s="185"/>
      <c r="OK42" s="185"/>
      <c r="OL42" s="185"/>
      <c r="OM42" s="185"/>
      <c r="ON42" s="185"/>
      <c r="OO42" s="185"/>
      <c r="OP42" s="185"/>
      <c r="OQ42" s="185"/>
      <c r="OR42" s="185"/>
      <c r="OS42" s="185"/>
      <c r="OT42" s="185"/>
      <c r="OU42" s="185"/>
      <c r="OV42" s="185"/>
      <c r="OW42" s="185"/>
      <c r="OX42" s="185"/>
      <c r="OY42" s="185"/>
      <c r="OZ42" s="185"/>
      <c r="PA42" s="185"/>
      <c r="PB42" s="185"/>
      <c r="PC42" s="185"/>
      <c r="PD42" s="185"/>
      <c r="PE42" s="185"/>
      <c r="PF42" s="185"/>
      <c r="PG42" s="185"/>
      <c r="PH42" s="185"/>
      <c r="PI42" s="41"/>
      <c r="PJ42" s="41"/>
      <c r="PK42" s="41"/>
    </row>
    <row r="43" spans="1:427">
      <c r="A43" s="35">
        <f t="shared" si="15"/>
        <v>42729</v>
      </c>
      <c r="B43" s="44">
        <f>+'&lt;3&gt; 2016 - 2018 Forecast'!R$1672</f>
        <v>134433745.03458816</v>
      </c>
      <c r="C43" s="37">
        <v>0.3</v>
      </c>
      <c r="D43" s="44">
        <f t="shared" si="16"/>
        <v>-40330123.510376446</v>
      </c>
      <c r="E43" s="36">
        <v>30</v>
      </c>
      <c r="F43" s="36"/>
      <c r="G43" s="36"/>
      <c r="H43" s="36"/>
      <c r="I43" s="36"/>
      <c r="J43" s="36"/>
      <c r="K43" s="36"/>
      <c r="L43" s="36"/>
      <c r="M43" s="36"/>
      <c r="N43" s="36"/>
      <c r="O43" s="36"/>
      <c r="P43" s="36"/>
      <c r="Q43" s="36"/>
      <c r="R43" s="36"/>
      <c r="S43" s="36"/>
      <c r="T43" s="36"/>
      <c r="U43" s="36"/>
      <c r="V43" s="36"/>
      <c r="W43" s="36"/>
      <c r="X43" s="36"/>
      <c r="Y43" s="36"/>
      <c r="Z43" s="36"/>
      <c r="AA43" s="36"/>
      <c r="AB43" s="36"/>
      <c r="AC43" s="43"/>
      <c r="AD43" s="43"/>
      <c r="AE43" s="43"/>
      <c r="AF43" s="43"/>
      <c r="AG43" s="43"/>
      <c r="AH43" s="43"/>
      <c r="AI43" s="43"/>
      <c r="AJ43" s="43"/>
      <c r="AK43" s="43"/>
      <c r="AL43" s="43"/>
      <c r="AM43" s="43"/>
      <c r="AN43" s="43"/>
      <c r="AO43" s="43">
        <f>$D$43/360</f>
        <v>-112028.12086215679</v>
      </c>
      <c r="AP43" s="43">
        <f t="shared" ref="AP43:BM43" si="26">$D$43/360</f>
        <v>-112028.12086215679</v>
      </c>
      <c r="AQ43" s="43">
        <f t="shared" si="26"/>
        <v>-112028.12086215679</v>
      </c>
      <c r="AR43" s="43">
        <f t="shared" si="26"/>
        <v>-112028.12086215679</v>
      </c>
      <c r="AS43" s="43">
        <f t="shared" si="26"/>
        <v>-112028.12086215679</v>
      </c>
      <c r="AT43" s="43">
        <f t="shared" si="26"/>
        <v>-112028.12086215679</v>
      </c>
      <c r="AU43" s="43">
        <f t="shared" si="26"/>
        <v>-112028.12086215679</v>
      </c>
      <c r="AV43" s="43">
        <f t="shared" si="26"/>
        <v>-112028.12086215679</v>
      </c>
      <c r="AW43" s="43">
        <f t="shared" si="26"/>
        <v>-112028.12086215679</v>
      </c>
      <c r="AX43" s="43">
        <f t="shared" si="26"/>
        <v>-112028.12086215679</v>
      </c>
      <c r="AY43" s="43">
        <f t="shared" si="26"/>
        <v>-112028.12086215679</v>
      </c>
      <c r="AZ43" s="43">
        <f t="shared" si="26"/>
        <v>-112028.12086215679</v>
      </c>
      <c r="BA43" s="43">
        <f t="shared" si="26"/>
        <v>-112028.12086215679</v>
      </c>
      <c r="BB43" s="43">
        <f t="shared" si="26"/>
        <v>-112028.12086215679</v>
      </c>
      <c r="BC43" s="43">
        <f t="shared" si="26"/>
        <v>-112028.12086215679</v>
      </c>
      <c r="BD43" s="43">
        <f t="shared" si="26"/>
        <v>-112028.12086215679</v>
      </c>
      <c r="BE43" s="43">
        <f t="shared" si="26"/>
        <v>-112028.12086215679</v>
      </c>
      <c r="BF43" s="43">
        <f t="shared" si="26"/>
        <v>-112028.12086215679</v>
      </c>
      <c r="BG43" s="43">
        <f t="shared" si="26"/>
        <v>-112028.12086215679</v>
      </c>
      <c r="BH43" s="43">
        <f t="shared" si="26"/>
        <v>-112028.12086215679</v>
      </c>
      <c r="BI43" s="43">
        <f t="shared" si="26"/>
        <v>-112028.12086215679</v>
      </c>
      <c r="BJ43" s="43">
        <f t="shared" si="26"/>
        <v>-112028.12086215679</v>
      </c>
      <c r="BK43" s="43">
        <f t="shared" si="26"/>
        <v>-112028.12086215679</v>
      </c>
      <c r="BL43" s="43">
        <f t="shared" si="26"/>
        <v>-112028.12086215679</v>
      </c>
      <c r="BM43" s="43">
        <f t="shared" si="26"/>
        <v>-112028.12086215679</v>
      </c>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c r="IX43" s="185"/>
      <c r="IY43" s="185"/>
      <c r="IZ43" s="185"/>
      <c r="JA43" s="185"/>
      <c r="JB43" s="185"/>
      <c r="JC43" s="185"/>
      <c r="JD43" s="185"/>
      <c r="JE43" s="185"/>
      <c r="JF43" s="185"/>
      <c r="JG43" s="185"/>
      <c r="JH43" s="185"/>
      <c r="JI43" s="185"/>
      <c r="JJ43" s="185"/>
      <c r="JK43" s="185"/>
      <c r="JL43" s="185"/>
      <c r="JM43" s="185"/>
      <c r="JN43" s="185"/>
      <c r="JO43" s="185"/>
      <c r="JP43" s="185"/>
      <c r="JQ43" s="185"/>
      <c r="JR43" s="185"/>
      <c r="JS43" s="185"/>
      <c r="JT43" s="185"/>
      <c r="JU43" s="185"/>
      <c r="JV43" s="185"/>
      <c r="JW43" s="185"/>
      <c r="JX43" s="185"/>
      <c r="JY43" s="185"/>
      <c r="JZ43" s="185"/>
      <c r="KA43" s="185"/>
      <c r="KB43" s="185"/>
      <c r="KC43" s="185"/>
      <c r="KD43" s="185"/>
      <c r="KE43" s="185"/>
      <c r="KF43" s="185"/>
      <c r="KG43" s="185"/>
      <c r="KH43" s="185"/>
      <c r="KI43" s="185"/>
      <c r="KJ43" s="185"/>
      <c r="KK43" s="185"/>
      <c r="KL43" s="185"/>
      <c r="KM43" s="185"/>
      <c r="KN43" s="185"/>
      <c r="KO43" s="185"/>
      <c r="KP43" s="185"/>
      <c r="KQ43" s="185"/>
      <c r="KR43" s="185"/>
      <c r="KS43" s="185"/>
      <c r="KT43" s="185"/>
      <c r="KU43" s="185"/>
      <c r="KV43" s="185"/>
      <c r="KW43" s="185"/>
      <c r="KX43" s="185"/>
      <c r="KY43" s="185"/>
      <c r="KZ43" s="185"/>
      <c r="LA43" s="185"/>
      <c r="LB43" s="185"/>
      <c r="LC43" s="185"/>
      <c r="LD43" s="185"/>
      <c r="LE43" s="185"/>
      <c r="LF43" s="185"/>
      <c r="LG43" s="185"/>
      <c r="LH43" s="185"/>
      <c r="LI43" s="185"/>
      <c r="LJ43" s="185"/>
      <c r="LK43" s="185"/>
      <c r="LL43" s="185"/>
      <c r="LM43" s="185"/>
      <c r="LN43" s="185"/>
      <c r="LO43" s="185"/>
      <c r="LP43" s="185"/>
      <c r="LQ43" s="185"/>
      <c r="LR43" s="185"/>
      <c r="LS43" s="185"/>
      <c r="LT43" s="185"/>
      <c r="LU43" s="185"/>
      <c r="LV43" s="185"/>
      <c r="LW43" s="185"/>
      <c r="LX43" s="185"/>
      <c r="LY43" s="185"/>
      <c r="LZ43" s="185"/>
      <c r="MA43" s="185"/>
      <c r="MB43" s="185"/>
      <c r="MC43" s="185"/>
      <c r="MD43" s="185"/>
      <c r="ME43" s="185"/>
      <c r="MF43" s="185"/>
      <c r="MG43" s="185"/>
      <c r="MH43" s="185"/>
      <c r="MI43" s="185"/>
      <c r="MJ43" s="185"/>
      <c r="MK43" s="185"/>
      <c r="ML43" s="185"/>
      <c r="MM43" s="185"/>
      <c r="MN43" s="185"/>
      <c r="MO43" s="185"/>
      <c r="MP43" s="185"/>
      <c r="MQ43" s="185"/>
      <c r="MR43" s="185"/>
      <c r="MS43" s="185"/>
      <c r="MT43" s="185"/>
      <c r="MU43" s="185"/>
      <c r="MV43" s="185"/>
      <c r="MW43" s="185"/>
      <c r="MX43" s="185"/>
      <c r="MY43" s="185"/>
      <c r="MZ43" s="185"/>
      <c r="NA43" s="185"/>
      <c r="NB43" s="185"/>
      <c r="NC43" s="185"/>
      <c r="ND43" s="185"/>
      <c r="NE43" s="185"/>
      <c r="NF43" s="185"/>
      <c r="NG43" s="185"/>
      <c r="NH43" s="185"/>
      <c r="NI43" s="185"/>
      <c r="NJ43" s="185"/>
      <c r="NK43" s="185"/>
      <c r="NL43" s="185"/>
      <c r="NM43" s="185"/>
      <c r="NN43" s="185"/>
      <c r="NO43" s="185"/>
      <c r="NP43" s="185"/>
      <c r="NQ43" s="185"/>
      <c r="NR43" s="185"/>
      <c r="NS43" s="185"/>
      <c r="NT43" s="185"/>
      <c r="NU43" s="185"/>
      <c r="NV43" s="185"/>
      <c r="NW43" s="185"/>
      <c r="NX43" s="185"/>
      <c r="NY43" s="185"/>
      <c r="NZ43" s="185"/>
      <c r="OA43" s="185"/>
      <c r="OB43" s="185"/>
      <c r="OC43" s="185"/>
      <c r="OD43" s="185"/>
      <c r="OE43" s="185"/>
      <c r="OF43" s="185"/>
      <c r="OG43" s="185"/>
      <c r="OH43" s="185"/>
      <c r="OI43" s="185"/>
      <c r="OJ43" s="185"/>
      <c r="OK43" s="185"/>
      <c r="OL43" s="185"/>
      <c r="OM43" s="185"/>
      <c r="ON43" s="185"/>
      <c r="OO43" s="185"/>
      <c r="OP43" s="185"/>
      <c r="OQ43" s="185"/>
      <c r="OR43" s="185"/>
      <c r="OS43" s="185"/>
      <c r="OT43" s="185"/>
      <c r="OU43" s="185"/>
      <c r="OV43" s="185"/>
      <c r="OW43" s="185"/>
      <c r="OX43" s="185"/>
      <c r="OY43" s="185"/>
      <c r="OZ43" s="185"/>
      <c r="PA43" s="185"/>
      <c r="PB43" s="185"/>
      <c r="PC43" s="185"/>
      <c r="PD43" s="185"/>
      <c r="PE43" s="185"/>
      <c r="PF43" s="185"/>
      <c r="PG43" s="185"/>
      <c r="PH43" s="185"/>
      <c r="PI43" s="41"/>
      <c r="PJ43" s="41"/>
      <c r="PK43" s="41"/>
    </row>
    <row r="44" spans="1:427">
      <c r="A44" s="35"/>
      <c r="B44" s="36">
        <f>SUM(B32:B43)</f>
        <v>393951752.74797475</v>
      </c>
      <c r="C44" s="37"/>
      <c r="D44" s="36">
        <f>SUM(D32:D43)</f>
        <v>-118185525.82439241</v>
      </c>
      <c r="E44" s="36"/>
      <c r="F44" s="36"/>
      <c r="G44" s="36"/>
      <c r="H44" s="36"/>
      <c r="I44" s="36"/>
      <c r="J44" s="36"/>
      <c r="K44" s="36"/>
      <c r="L44" s="36"/>
      <c r="M44" s="36"/>
      <c r="N44" s="36"/>
      <c r="O44" s="36"/>
      <c r="P44" s="36"/>
      <c r="Q44" s="36"/>
      <c r="R44" s="36"/>
      <c r="S44" s="36"/>
      <c r="T44" s="36"/>
      <c r="U44" s="36"/>
      <c r="V44" s="36"/>
      <c r="W44" s="36"/>
      <c r="X44" s="36"/>
      <c r="Y44" s="36"/>
      <c r="Z44" s="36"/>
      <c r="AA44" s="36"/>
      <c r="AB44" s="36"/>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c r="IX44" s="185"/>
      <c r="IY44" s="185"/>
      <c r="IZ44" s="185"/>
      <c r="JA44" s="185"/>
      <c r="JB44" s="185"/>
      <c r="JC44" s="185"/>
      <c r="JD44" s="185"/>
      <c r="JE44" s="185"/>
      <c r="JF44" s="185"/>
      <c r="JG44" s="185"/>
      <c r="JH44" s="185"/>
      <c r="JI44" s="185"/>
      <c r="JJ44" s="185"/>
      <c r="JK44" s="185"/>
      <c r="JL44" s="185"/>
      <c r="JM44" s="185"/>
      <c r="JN44" s="185"/>
      <c r="JO44" s="185"/>
      <c r="JP44" s="185"/>
      <c r="JQ44" s="185"/>
      <c r="JR44" s="185"/>
      <c r="JS44" s="185"/>
      <c r="JT44" s="185"/>
      <c r="JU44" s="185"/>
      <c r="JV44" s="185"/>
      <c r="JW44" s="185"/>
      <c r="JX44" s="185"/>
      <c r="JY44" s="185"/>
      <c r="JZ44" s="185"/>
      <c r="KA44" s="185"/>
      <c r="KB44" s="185"/>
      <c r="KC44" s="185"/>
      <c r="KD44" s="185"/>
      <c r="KE44" s="185"/>
      <c r="KF44" s="185"/>
      <c r="KG44" s="185"/>
      <c r="KH44" s="185"/>
      <c r="KI44" s="185"/>
      <c r="KJ44" s="185"/>
      <c r="KK44" s="185"/>
      <c r="KL44" s="185"/>
      <c r="KM44" s="185"/>
      <c r="KN44" s="185"/>
      <c r="KO44" s="185"/>
      <c r="KP44" s="185"/>
      <c r="KQ44" s="185"/>
      <c r="KR44" s="185"/>
      <c r="KS44" s="185"/>
      <c r="KT44" s="185"/>
      <c r="KU44" s="185"/>
      <c r="KV44" s="185"/>
      <c r="KW44" s="185"/>
      <c r="KX44" s="185"/>
      <c r="KY44" s="185"/>
      <c r="KZ44" s="185"/>
      <c r="LA44" s="185"/>
      <c r="LB44" s="185"/>
      <c r="LC44" s="185"/>
      <c r="LD44" s="185"/>
      <c r="LE44" s="185"/>
      <c r="LF44" s="185"/>
      <c r="LG44" s="185"/>
      <c r="LH44" s="185"/>
      <c r="LI44" s="185"/>
      <c r="LJ44" s="185"/>
      <c r="LK44" s="185"/>
      <c r="LL44" s="185"/>
      <c r="LM44" s="185"/>
      <c r="LN44" s="185"/>
      <c r="LO44" s="185"/>
      <c r="LP44" s="185"/>
      <c r="LQ44" s="185"/>
      <c r="LR44" s="185"/>
      <c r="LS44" s="185"/>
      <c r="LT44" s="185"/>
      <c r="LU44" s="185"/>
      <c r="LV44" s="185"/>
      <c r="LW44" s="185"/>
      <c r="LX44" s="185"/>
      <c r="LY44" s="185"/>
      <c r="LZ44" s="185"/>
      <c r="MA44" s="185"/>
      <c r="MB44" s="185"/>
      <c r="MC44" s="185"/>
      <c r="MD44" s="185"/>
      <c r="ME44" s="185"/>
      <c r="MF44" s="185"/>
      <c r="MG44" s="185"/>
      <c r="MH44" s="185"/>
      <c r="MI44" s="185"/>
      <c r="MJ44" s="185"/>
      <c r="MK44" s="185"/>
      <c r="ML44" s="185"/>
      <c r="MM44" s="185"/>
      <c r="MN44" s="185"/>
      <c r="MO44" s="185"/>
      <c r="MP44" s="185"/>
      <c r="MQ44" s="185"/>
      <c r="MR44" s="185"/>
      <c r="MS44" s="185"/>
      <c r="MT44" s="185"/>
      <c r="MU44" s="185"/>
      <c r="MV44" s="185"/>
      <c r="MW44" s="185"/>
      <c r="MX44" s="185"/>
      <c r="MY44" s="185"/>
      <c r="MZ44" s="185"/>
      <c r="NA44" s="185"/>
      <c r="NB44" s="185"/>
      <c r="NC44" s="185"/>
      <c r="ND44" s="185"/>
      <c r="NE44" s="185"/>
      <c r="NF44" s="185"/>
      <c r="NG44" s="185"/>
      <c r="NH44" s="185"/>
      <c r="NI44" s="185"/>
      <c r="NJ44" s="185"/>
      <c r="NK44" s="185"/>
      <c r="NL44" s="185"/>
      <c r="NM44" s="185"/>
      <c r="NN44" s="185"/>
      <c r="NO44" s="185"/>
      <c r="NP44" s="185"/>
      <c r="NQ44" s="185"/>
      <c r="NR44" s="185"/>
      <c r="NS44" s="185"/>
      <c r="NT44" s="185"/>
      <c r="NU44" s="185"/>
      <c r="NV44" s="185"/>
      <c r="NW44" s="185"/>
      <c r="NX44" s="185"/>
      <c r="NY44" s="185"/>
      <c r="NZ44" s="185"/>
      <c r="OA44" s="185"/>
      <c r="OB44" s="185"/>
      <c r="OC44" s="185"/>
      <c r="OD44" s="185"/>
      <c r="OE44" s="185"/>
      <c r="OF44" s="185"/>
      <c r="OG44" s="185"/>
      <c r="OH44" s="185"/>
      <c r="OI44" s="185"/>
      <c r="OJ44" s="185"/>
      <c r="OK44" s="185"/>
      <c r="OL44" s="185"/>
      <c r="OM44" s="185"/>
      <c r="ON44" s="185"/>
      <c r="OO44" s="185"/>
      <c r="OP44" s="185"/>
      <c r="OQ44" s="185"/>
      <c r="OR44" s="185"/>
      <c r="OS44" s="185"/>
      <c r="OT44" s="185"/>
      <c r="OU44" s="185"/>
      <c r="OV44" s="185"/>
      <c r="OW44" s="185"/>
      <c r="OX44" s="185"/>
      <c r="OY44" s="185"/>
      <c r="OZ44" s="185"/>
      <c r="PA44" s="185"/>
      <c r="PB44" s="185"/>
      <c r="PC44" s="185"/>
      <c r="PD44" s="185"/>
      <c r="PE44" s="185"/>
      <c r="PF44" s="185"/>
      <c r="PG44" s="185"/>
      <c r="PH44" s="185"/>
      <c r="PI44" s="41"/>
      <c r="PJ44" s="41"/>
      <c r="PK44" s="41"/>
    </row>
    <row r="45" spans="1:427">
      <c r="A45" s="35"/>
      <c r="B45" s="36"/>
      <c r="C45" s="37"/>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c r="IX45" s="185"/>
      <c r="IY45" s="185"/>
      <c r="IZ45" s="185"/>
      <c r="JA45" s="185"/>
      <c r="JB45" s="185"/>
      <c r="JC45" s="185"/>
      <c r="JD45" s="185"/>
      <c r="JE45" s="185"/>
      <c r="JF45" s="185"/>
      <c r="JG45" s="185"/>
      <c r="JH45" s="185"/>
      <c r="JI45" s="185"/>
      <c r="JJ45" s="185"/>
      <c r="JK45" s="185"/>
      <c r="JL45" s="185"/>
      <c r="JM45" s="185"/>
      <c r="JN45" s="185"/>
      <c r="JO45" s="185"/>
      <c r="JP45" s="185"/>
      <c r="JQ45" s="185"/>
      <c r="JR45" s="185"/>
      <c r="JS45" s="185"/>
      <c r="JT45" s="185"/>
      <c r="JU45" s="185"/>
      <c r="JV45" s="185"/>
      <c r="JW45" s="185"/>
      <c r="JX45" s="185"/>
      <c r="JY45" s="185"/>
      <c r="JZ45" s="185"/>
      <c r="KA45" s="185"/>
      <c r="KB45" s="185"/>
      <c r="KC45" s="185"/>
      <c r="KD45" s="185"/>
      <c r="KE45" s="185"/>
      <c r="KF45" s="185"/>
      <c r="KG45" s="185"/>
      <c r="KH45" s="185"/>
      <c r="KI45" s="185"/>
      <c r="KJ45" s="185"/>
      <c r="KK45" s="185"/>
      <c r="KL45" s="185"/>
      <c r="KM45" s="185"/>
      <c r="KN45" s="185"/>
      <c r="KO45" s="185"/>
      <c r="KP45" s="185"/>
      <c r="KQ45" s="185"/>
      <c r="KR45" s="185"/>
      <c r="KS45" s="185"/>
      <c r="KT45" s="185"/>
      <c r="KU45" s="185"/>
      <c r="KV45" s="185"/>
      <c r="KW45" s="185"/>
      <c r="KX45" s="185"/>
      <c r="KY45" s="185"/>
      <c r="KZ45" s="185"/>
      <c r="LA45" s="185"/>
      <c r="LB45" s="185"/>
      <c r="LC45" s="185"/>
      <c r="LD45" s="185"/>
      <c r="LE45" s="185"/>
      <c r="LF45" s="185"/>
      <c r="LG45" s="185"/>
      <c r="LH45" s="185"/>
      <c r="LI45" s="185"/>
      <c r="LJ45" s="185"/>
      <c r="LK45" s="185"/>
      <c r="LL45" s="185"/>
      <c r="LM45" s="185"/>
      <c r="LN45" s="185"/>
      <c r="LO45" s="185"/>
      <c r="LP45" s="185"/>
      <c r="LQ45" s="185"/>
      <c r="LR45" s="185"/>
      <c r="LS45" s="185"/>
      <c r="LT45" s="185"/>
      <c r="LU45" s="185"/>
      <c r="LV45" s="185"/>
      <c r="LW45" s="185"/>
      <c r="LX45" s="185"/>
      <c r="LY45" s="185"/>
      <c r="LZ45" s="185"/>
      <c r="MA45" s="185"/>
      <c r="MB45" s="185"/>
      <c r="MC45" s="185"/>
      <c r="MD45" s="185"/>
      <c r="ME45" s="185"/>
      <c r="MF45" s="185"/>
      <c r="MG45" s="185"/>
      <c r="MH45" s="185"/>
      <c r="MI45" s="185"/>
      <c r="MJ45" s="185"/>
      <c r="MK45" s="185"/>
      <c r="ML45" s="185"/>
      <c r="MM45" s="185"/>
      <c r="MN45" s="185"/>
      <c r="MO45" s="185"/>
      <c r="MP45" s="185"/>
      <c r="MQ45" s="185"/>
      <c r="MR45" s="185"/>
      <c r="MS45" s="185"/>
      <c r="MT45" s="185"/>
      <c r="MU45" s="185"/>
      <c r="MV45" s="185"/>
      <c r="MW45" s="185"/>
      <c r="MX45" s="185"/>
      <c r="MY45" s="185"/>
      <c r="MZ45" s="185"/>
      <c r="NA45" s="185"/>
      <c r="NB45" s="185"/>
      <c r="NC45" s="185"/>
      <c r="ND45" s="185"/>
      <c r="NE45" s="185"/>
      <c r="NF45" s="185"/>
      <c r="NG45" s="185"/>
      <c r="NH45" s="185"/>
      <c r="NI45" s="185"/>
      <c r="NJ45" s="185"/>
      <c r="NK45" s="185"/>
      <c r="NL45" s="185"/>
      <c r="NM45" s="185"/>
      <c r="NN45" s="185"/>
      <c r="NO45" s="185"/>
      <c r="NP45" s="185"/>
      <c r="NQ45" s="185"/>
      <c r="NR45" s="185"/>
      <c r="NS45" s="185"/>
      <c r="NT45" s="185"/>
      <c r="NU45" s="185"/>
      <c r="NV45" s="185"/>
      <c r="NW45" s="185"/>
      <c r="NX45" s="185"/>
      <c r="NY45" s="185"/>
      <c r="NZ45" s="185"/>
      <c r="OA45" s="185"/>
      <c r="OB45" s="185"/>
      <c r="OC45" s="185"/>
      <c r="OD45" s="185"/>
      <c r="OE45" s="185"/>
      <c r="OF45" s="185"/>
      <c r="OG45" s="185"/>
      <c r="OH45" s="185"/>
      <c r="OI45" s="185"/>
      <c r="OJ45" s="185"/>
      <c r="OK45" s="185"/>
      <c r="OL45" s="185"/>
      <c r="OM45" s="185"/>
      <c r="ON45" s="185"/>
      <c r="OO45" s="185"/>
      <c r="OP45" s="185"/>
      <c r="OQ45" s="185"/>
      <c r="OR45" s="185"/>
      <c r="OS45" s="185"/>
      <c r="OT45" s="185"/>
      <c r="OU45" s="185"/>
      <c r="OV45" s="185"/>
      <c r="OW45" s="185"/>
      <c r="OX45" s="185"/>
      <c r="OY45" s="185"/>
      <c r="OZ45" s="185"/>
      <c r="PA45" s="185"/>
      <c r="PB45" s="185"/>
      <c r="PC45" s="185"/>
      <c r="PD45" s="185"/>
      <c r="PE45" s="185"/>
      <c r="PF45" s="185"/>
      <c r="PG45" s="185"/>
      <c r="PH45" s="185"/>
      <c r="PI45" s="41"/>
      <c r="PJ45" s="41"/>
      <c r="PK45" s="41"/>
    </row>
    <row r="46" spans="1:427">
      <c r="A46" s="35">
        <f>+EOMONTH(A43,1)</f>
        <v>42766</v>
      </c>
      <c r="B46" s="36">
        <f>+'&lt;3&gt; 2016 - 2018 Forecast'!S$1672</f>
        <v>942160.8978102511</v>
      </c>
      <c r="C46" s="37">
        <v>0.3</v>
      </c>
      <c r="D46" s="36">
        <f t="shared" ref="D46:D57" si="27">-B46*C46</f>
        <v>-282648.26934307534</v>
      </c>
      <c r="E46" s="36">
        <v>30</v>
      </c>
      <c r="F46" s="36"/>
      <c r="G46" s="36"/>
      <c r="H46" s="36"/>
      <c r="I46" s="36"/>
      <c r="J46" s="36"/>
      <c r="K46" s="36"/>
      <c r="L46" s="36"/>
      <c r="M46" s="36"/>
      <c r="N46" s="36"/>
      <c r="O46" s="36"/>
      <c r="P46" s="36"/>
      <c r="Q46" s="36"/>
      <c r="R46" s="36"/>
      <c r="S46" s="36"/>
      <c r="T46" s="36"/>
      <c r="U46" s="36"/>
      <c r="V46" s="36"/>
      <c r="W46" s="36"/>
      <c r="X46" s="36"/>
      <c r="Y46" s="36"/>
      <c r="Z46" s="36"/>
      <c r="AA46" s="36"/>
      <c r="AB46" s="36"/>
      <c r="AC46" s="43"/>
      <c r="AD46" s="43"/>
      <c r="AE46" s="43"/>
      <c r="AF46" s="43"/>
      <c r="AG46" s="43"/>
      <c r="AH46" s="43"/>
      <c r="AI46" s="43"/>
      <c r="AJ46" s="43"/>
      <c r="AK46" s="43"/>
      <c r="AL46" s="43"/>
      <c r="AM46" s="43"/>
      <c r="AN46" s="43"/>
      <c r="AO46" s="43"/>
      <c r="AP46" s="43">
        <f>$D$46/360</f>
        <v>-785.13408150854264</v>
      </c>
      <c r="AQ46" s="43">
        <f t="shared" ref="AQ46:BM46" si="28">$D$46/360</f>
        <v>-785.13408150854264</v>
      </c>
      <c r="AR46" s="43">
        <f t="shared" si="28"/>
        <v>-785.13408150854264</v>
      </c>
      <c r="AS46" s="43">
        <f t="shared" si="28"/>
        <v>-785.13408150854264</v>
      </c>
      <c r="AT46" s="43">
        <f t="shared" si="28"/>
        <v>-785.13408150854264</v>
      </c>
      <c r="AU46" s="43">
        <f t="shared" si="28"/>
        <v>-785.13408150854264</v>
      </c>
      <c r="AV46" s="43">
        <f t="shared" si="28"/>
        <v>-785.13408150854264</v>
      </c>
      <c r="AW46" s="43">
        <f t="shared" si="28"/>
        <v>-785.13408150854264</v>
      </c>
      <c r="AX46" s="43">
        <f t="shared" si="28"/>
        <v>-785.13408150854264</v>
      </c>
      <c r="AY46" s="43">
        <f t="shared" si="28"/>
        <v>-785.13408150854264</v>
      </c>
      <c r="AZ46" s="43">
        <f t="shared" si="28"/>
        <v>-785.13408150854264</v>
      </c>
      <c r="BA46" s="43">
        <f t="shared" si="28"/>
        <v>-785.13408150854264</v>
      </c>
      <c r="BB46" s="43">
        <f t="shared" si="28"/>
        <v>-785.13408150854264</v>
      </c>
      <c r="BC46" s="43">
        <f t="shared" si="28"/>
        <v>-785.13408150854264</v>
      </c>
      <c r="BD46" s="43">
        <f t="shared" si="28"/>
        <v>-785.13408150854264</v>
      </c>
      <c r="BE46" s="43">
        <f t="shared" si="28"/>
        <v>-785.13408150854264</v>
      </c>
      <c r="BF46" s="43">
        <f t="shared" si="28"/>
        <v>-785.13408150854264</v>
      </c>
      <c r="BG46" s="43">
        <f t="shared" si="28"/>
        <v>-785.13408150854264</v>
      </c>
      <c r="BH46" s="43">
        <f t="shared" si="28"/>
        <v>-785.13408150854264</v>
      </c>
      <c r="BI46" s="43">
        <f t="shared" si="28"/>
        <v>-785.13408150854264</v>
      </c>
      <c r="BJ46" s="43">
        <f t="shared" si="28"/>
        <v>-785.13408150854264</v>
      </c>
      <c r="BK46" s="43">
        <f t="shared" si="28"/>
        <v>-785.13408150854264</v>
      </c>
      <c r="BL46" s="43">
        <f t="shared" si="28"/>
        <v>-785.13408150854264</v>
      </c>
      <c r="BM46" s="43">
        <f t="shared" si="28"/>
        <v>-785.13408150854264</v>
      </c>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c r="IX46" s="185"/>
      <c r="IY46" s="185"/>
      <c r="IZ46" s="185"/>
      <c r="JA46" s="185"/>
      <c r="JB46" s="185"/>
      <c r="JC46" s="185"/>
      <c r="JD46" s="185"/>
      <c r="JE46" s="185"/>
      <c r="JF46" s="185"/>
      <c r="JG46" s="185"/>
      <c r="JH46" s="185"/>
      <c r="JI46" s="185"/>
      <c r="JJ46" s="185"/>
      <c r="JK46" s="185"/>
      <c r="JL46" s="185"/>
      <c r="JM46" s="185"/>
      <c r="JN46" s="185"/>
      <c r="JO46" s="185"/>
      <c r="JP46" s="185"/>
      <c r="JQ46" s="185"/>
      <c r="JR46" s="185"/>
      <c r="JS46" s="185"/>
      <c r="JT46" s="185"/>
      <c r="JU46" s="185"/>
      <c r="JV46" s="185"/>
      <c r="JW46" s="185"/>
      <c r="JX46" s="185"/>
      <c r="JY46" s="185"/>
      <c r="JZ46" s="185"/>
      <c r="KA46" s="185"/>
      <c r="KB46" s="185"/>
      <c r="KC46" s="185"/>
      <c r="KD46" s="185"/>
      <c r="KE46" s="185"/>
      <c r="KF46" s="185"/>
      <c r="KG46" s="185"/>
      <c r="KH46" s="185"/>
      <c r="KI46" s="185"/>
      <c r="KJ46" s="185"/>
      <c r="KK46" s="185"/>
      <c r="KL46" s="185"/>
      <c r="KM46" s="185"/>
      <c r="KN46" s="185"/>
      <c r="KO46" s="185"/>
      <c r="KP46" s="185"/>
      <c r="KQ46" s="185"/>
      <c r="KR46" s="185"/>
      <c r="KS46" s="185"/>
      <c r="KT46" s="185"/>
      <c r="KU46" s="185"/>
      <c r="KV46" s="185"/>
      <c r="KW46" s="185"/>
      <c r="KX46" s="185"/>
      <c r="KY46" s="185"/>
      <c r="KZ46" s="185"/>
      <c r="LA46" s="185"/>
      <c r="LB46" s="185"/>
      <c r="LC46" s="185"/>
      <c r="LD46" s="185"/>
      <c r="LE46" s="185"/>
      <c r="LF46" s="185"/>
      <c r="LG46" s="185"/>
      <c r="LH46" s="185"/>
      <c r="LI46" s="185"/>
      <c r="LJ46" s="185"/>
      <c r="LK46" s="185"/>
      <c r="LL46" s="185"/>
      <c r="LM46" s="185"/>
      <c r="LN46" s="185"/>
      <c r="LO46" s="185"/>
      <c r="LP46" s="185"/>
      <c r="LQ46" s="185"/>
      <c r="LR46" s="185"/>
      <c r="LS46" s="185"/>
      <c r="LT46" s="185"/>
      <c r="LU46" s="185"/>
      <c r="LV46" s="185"/>
      <c r="LW46" s="185"/>
      <c r="LX46" s="185"/>
      <c r="LY46" s="185"/>
      <c r="LZ46" s="185"/>
      <c r="MA46" s="185"/>
      <c r="MB46" s="185"/>
      <c r="MC46" s="185"/>
      <c r="MD46" s="185"/>
      <c r="ME46" s="185"/>
      <c r="MF46" s="185"/>
      <c r="MG46" s="185"/>
      <c r="MH46" s="185"/>
      <c r="MI46" s="185"/>
      <c r="MJ46" s="185"/>
      <c r="MK46" s="185"/>
      <c r="ML46" s="185"/>
      <c r="MM46" s="185"/>
      <c r="MN46" s="185"/>
      <c r="MO46" s="185"/>
      <c r="MP46" s="185"/>
      <c r="MQ46" s="185"/>
      <c r="MR46" s="185"/>
      <c r="MS46" s="185"/>
      <c r="MT46" s="185"/>
      <c r="MU46" s="185"/>
      <c r="MV46" s="185"/>
      <c r="MW46" s="185"/>
      <c r="MX46" s="185"/>
      <c r="MY46" s="185"/>
      <c r="MZ46" s="185"/>
      <c r="NA46" s="185"/>
      <c r="NB46" s="185"/>
      <c r="NC46" s="185"/>
      <c r="ND46" s="185"/>
      <c r="NE46" s="185"/>
      <c r="NF46" s="185"/>
      <c r="NG46" s="185"/>
      <c r="NH46" s="185"/>
      <c r="NI46" s="185"/>
      <c r="NJ46" s="185"/>
      <c r="NK46" s="185"/>
      <c r="NL46" s="185"/>
      <c r="NM46" s="185"/>
      <c r="NN46" s="185"/>
      <c r="NO46" s="185"/>
      <c r="NP46" s="185"/>
      <c r="NQ46" s="185"/>
      <c r="NR46" s="185"/>
      <c r="NS46" s="185"/>
      <c r="NT46" s="185"/>
      <c r="NU46" s="185"/>
      <c r="NV46" s="185"/>
      <c r="NW46" s="185"/>
      <c r="NX46" s="185"/>
      <c r="NY46" s="185"/>
      <c r="NZ46" s="185"/>
      <c r="OA46" s="185"/>
      <c r="OB46" s="185"/>
      <c r="OC46" s="185"/>
      <c r="OD46" s="185"/>
      <c r="OE46" s="185"/>
      <c r="OF46" s="185"/>
      <c r="OG46" s="185"/>
      <c r="OH46" s="185"/>
      <c r="OI46" s="185"/>
      <c r="OJ46" s="185"/>
      <c r="OK46" s="185"/>
      <c r="OL46" s="185"/>
      <c r="OM46" s="185"/>
      <c r="ON46" s="185"/>
      <c r="OO46" s="185"/>
      <c r="OP46" s="185"/>
      <c r="OQ46" s="185"/>
      <c r="OR46" s="185"/>
      <c r="OS46" s="185"/>
      <c r="OT46" s="185"/>
      <c r="OU46" s="185"/>
      <c r="OV46" s="185"/>
      <c r="OW46" s="185"/>
      <c r="OX46" s="185"/>
      <c r="OY46" s="185"/>
      <c r="OZ46" s="185"/>
      <c r="PA46" s="185"/>
      <c r="PB46" s="185"/>
      <c r="PC46" s="185"/>
      <c r="PD46" s="185"/>
      <c r="PE46" s="185"/>
      <c r="PF46" s="185"/>
      <c r="PG46" s="185"/>
      <c r="PH46" s="185"/>
      <c r="PI46" s="41"/>
      <c r="PJ46" s="41"/>
      <c r="PK46" s="41"/>
    </row>
    <row r="47" spans="1:427">
      <c r="A47" s="35">
        <f>+EOMONTH(A46,1)</f>
        <v>42794</v>
      </c>
      <c r="B47" s="41">
        <f>+'&lt;3&gt; 2016 - 2018 Forecast'!T$1672</f>
        <v>153635.84499471038</v>
      </c>
      <c r="C47" s="37">
        <v>0.3</v>
      </c>
      <c r="D47" s="36">
        <f t="shared" si="27"/>
        <v>-46090.753498413113</v>
      </c>
      <c r="E47" s="36">
        <v>30</v>
      </c>
      <c r="F47" s="36"/>
      <c r="G47" s="36"/>
      <c r="H47" s="36"/>
      <c r="I47" s="36"/>
      <c r="J47" s="36"/>
      <c r="K47" s="36"/>
      <c r="L47" s="36"/>
      <c r="M47" s="36"/>
      <c r="N47" s="36"/>
      <c r="O47" s="36"/>
      <c r="P47" s="36"/>
      <c r="Q47" s="36"/>
      <c r="R47" s="36"/>
      <c r="S47" s="36"/>
      <c r="T47" s="36"/>
      <c r="U47" s="36"/>
      <c r="V47" s="36"/>
      <c r="W47" s="36"/>
      <c r="X47" s="36"/>
      <c r="Y47" s="36"/>
      <c r="Z47" s="36"/>
      <c r="AA47" s="36"/>
      <c r="AB47" s="36"/>
      <c r="AC47" s="43"/>
      <c r="AD47" s="43"/>
      <c r="AE47" s="43"/>
      <c r="AF47" s="43"/>
      <c r="AG47" s="43"/>
      <c r="AH47" s="43"/>
      <c r="AI47" s="43"/>
      <c r="AJ47" s="43"/>
      <c r="AK47" s="43"/>
      <c r="AL47" s="43"/>
      <c r="AM47" s="43"/>
      <c r="AN47" s="43"/>
      <c r="AO47" s="43"/>
      <c r="AP47" s="43"/>
      <c r="AQ47" s="43">
        <f>$D$47/360</f>
        <v>-128.02987082892531</v>
      </c>
      <c r="AR47" s="43">
        <f t="shared" ref="AR47:BM47" si="29">$D$47/360</f>
        <v>-128.02987082892531</v>
      </c>
      <c r="AS47" s="43">
        <f t="shared" si="29"/>
        <v>-128.02987082892531</v>
      </c>
      <c r="AT47" s="43">
        <f t="shared" si="29"/>
        <v>-128.02987082892531</v>
      </c>
      <c r="AU47" s="43">
        <f t="shared" si="29"/>
        <v>-128.02987082892531</v>
      </c>
      <c r="AV47" s="43">
        <f t="shared" si="29"/>
        <v>-128.02987082892531</v>
      </c>
      <c r="AW47" s="43">
        <f t="shared" si="29"/>
        <v>-128.02987082892531</v>
      </c>
      <c r="AX47" s="43">
        <f t="shared" si="29"/>
        <v>-128.02987082892531</v>
      </c>
      <c r="AY47" s="43">
        <f t="shared" si="29"/>
        <v>-128.02987082892531</v>
      </c>
      <c r="AZ47" s="43">
        <f t="shared" si="29"/>
        <v>-128.02987082892531</v>
      </c>
      <c r="BA47" s="43">
        <f t="shared" si="29"/>
        <v>-128.02987082892531</v>
      </c>
      <c r="BB47" s="43">
        <f t="shared" si="29"/>
        <v>-128.02987082892531</v>
      </c>
      <c r="BC47" s="43">
        <f t="shared" si="29"/>
        <v>-128.02987082892531</v>
      </c>
      <c r="BD47" s="43">
        <f t="shared" si="29"/>
        <v>-128.02987082892531</v>
      </c>
      <c r="BE47" s="43">
        <f t="shared" si="29"/>
        <v>-128.02987082892531</v>
      </c>
      <c r="BF47" s="43">
        <f t="shared" si="29"/>
        <v>-128.02987082892531</v>
      </c>
      <c r="BG47" s="43">
        <f t="shared" si="29"/>
        <v>-128.02987082892531</v>
      </c>
      <c r="BH47" s="43">
        <f t="shared" si="29"/>
        <v>-128.02987082892531</v>
      </c>
      <c r="BI47" s="43">
        <f t="shared" si="29"/>
        <v>-128.02987082892531</v>
      </c>
      <c r="BJ47" s="43">
        <f t="shared" si="29"/>
        <v>-128.02987082892531</v>
      </c>
      <c r="BK47" s="43">
        <f t="shared" si="29"/>
        <v>-128.02987082892531</v>
      </c>
      <c r="BL47" s="43">
        <f t="shared" si="29"/>
        <v>-128.02987082892531</v>
      </c>
      <c r="BM47" s="43">
        <f t="shared" si="29"/>
        <v>-128.02987082892531</v>
      </c>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c r="IX47" s="185"/>
      <c r="IY47" s="185"/>
      <c r="IZ47" s="185"/>
      <c r="JA47" s="185"/>
      <c r="JB47" s="185"/>
      <c r="JC47" s="185"/>
      <c r="JD47" s="185"/>
      <c r="JE47" s="185"/>
      <c r="JF47" s="185"/>
      <c r="JG47" s="185"/>
      <c r="JH47" s="185"/>
      <c r="JI47" s="185"/>
      <c r="JJ47" s="185"/>
      <c r="JK47" s="185"/>
      <c r="JL47" s="185"/>
      <c r="JM47" s="185"/>
      <c r="JN47" s="185"/>
      <c r="JO47" s="185"/>
      <c r="JP47" s="185"/>
      <c r="JQ47" s="185"/>
      <c r="JR47" s="185"/>
      <c r="JS47" s="185"/>
      <c r="JT47" s="185"/>
      <c r="JU47" s="185"/>
      <c r="JV47" s="185"/>
      <c r="JW47" s="185"/>
      <c r="JX47" s="185"/>
      <c r="JY47" s="185"/>
      <c r="JZ47" s="185"/>
      <c r="KA47" s="185"/>
      <c r="KB47" s="185"/>
      <c r="KC47" s="185"/>
      <c r="KD47" s="185"/>
      <c r="KE47" s="185"/>
      <c r="KF47" s="185"/>
      <c r="KG47" s="185"/>
      <c r="KH47" s="185"/>
      <c r="KI47" s="185"/>
      <c r="KJ47" s="185"/>
      <c r="KK47" s="185"/>
      <c r="KL47" s="185"/>
      <c r="KM47" s="185"/>
      <c r="KN47" s="185"/>
      <c r="KO47" s="185"/>
      <c r="KP47" s="185"/>
      <c r="KQ47" s="185"/>
      <c r="KR47" s="185"/>
      <c r="KS47" s="185"/>
      <c r="KT47" s="185"/>
      <c r="KU47" s="185"/>
      <c r="KV47" s="185"/>
      <c r="KW47" s="185"/>
      <c r="KX47" s="185"/>
      <c r="KY47" s="185"/>
      <c r="KZ47" s="185"/>
      <c r="LA47" s="185"/>
      <c r="LB47" s="185"/>
      <c r="LC47" s="185"/>
      <c r="LD47" s="185"/>
      <c r="LE47" s="185"/>
      <c r="LF47" s="185"/>
      <c r="LG47" s="185"/>
      <c r="LH47" s="185"/>
      <c r="LI47" s="185"/>
      <c r="LJ47" s="185"/>
      <c r="LK47" s="185"/>
      <c r="LL47" s="185"/>
      <c r="LM47" s="185"/>
      <c r="LN47" s="185"/>
      <c r="LO47" s="185"/>
      <c r="LP47" s="185"/>
      <c r="LQ47" s="185"/>
      <c r="LR47" s="185"/>
      <c r="LS47" s="185"/>
      <c r="LT47" s="185"/>
      <c r="LU47" s="185"/>
      <c r="LV47" s="185"/>
      <c r="LW47" s="185"/>
      <c r="LX47" s="185"/>
      <c r="LY47" s="185"/>
      <c r="LZ47" s="185"/>
      <c r="MA47" s="185"/>
      <c r="MB47" s="185"/>
      <c r="MC47" s="185"/>
      <c r="MD47" s="185"/>
      <c r="ME47" s="185"/>
      <c r="MF47" s="185"/>
      <c r="MG47" s="185"/>
      <c r="MH47" s="185"/>
      <c r="MI47" s="185"/>
      <c r="MJ47" s="185"/>
      <c r="MK47" s="185"/>
      <c r="ML47" s="185"/>
      <c r="MM47" s="185"/>
      <c r="MN47" s="185"/>
      <c r="MO47" s="185"/>
      <c r="MP47" s="185"/>
      <c r="MQ47" s="185"/>
      <c r="MR47" s="185"/>
      <c r="MS47" s="185"/>
      <c r="MT47" s="185"/>
      <c r="MU47" s="185"/>
      <c r="MV47" s="185"/>
      <c r="MW47" s="185"/>
      <c r="MX47" s="185"/>
      <c r="MY47" s="185"/>
      <c r="MZ47" s="185"/>
      <c r="NA47" s="185"/>
      <c r="NB47" s="185"/>
      <c r="NC47" s="185"/>
      <c r="ND47" s="185"/>
      <c r="NE47" s="185"/>
      <c r="NF47" s="185"/>
      <c r="NG47" s="185"/>
      <c r="NH47" s="185"/>
      <c r="NI47" s="185"/>
      <c r="NJ47" s="185"/>
      <c r="NK47" s="185"/>
      <c r="NL47" s="185"/>
      <c r="NM47" s="185"/>
      <c r="NN47" s="185"/>
      <c r="NO47" s="185"/>
      <c r="NP47" s="185"/>
      <c r="NQ47" s="185"/>
      <c r="NR47" s="185"/>
      <c r="NS47" s="185"/>
      <c r="NT47" s="185"/>
      <c r="NU47" s="185"/>
      <c r="NV47" s="185"/>
      <c r="NW47" s="185"/>
      <c r="NX47" s="185"/>
      <c r="NY47" s="185"/>
      <c r="NZ47" s="185"/>
      <c r="OA47" s="185"/>
      <c r="OB47" s="185"/>
      <c r="OC47" s="185"/>
      <c r="OD47" s="185"/>
      <c r="OE47" s="185"/>
      <c r="OF47" s="185"/>
      <c r="OG47" s="185"/>
      <c r="OH47" s="185"/>
      <c r="OI47" s="185"/>
      <c r="OJ47" s="185"/>
      <c r="OK47" s="185"/>
      <c r="OL47" s="185"/>
      <c r="OM47" s="185"/>
      <c r="ON47" s="185"/>
      <c r="OO47" s="185"/>
      <c r="OP47" s="185"/>
      <c r="OQ47" s="185"/>
      <c r="OR47" s="185"/>
      <c r="OS47" s="185"/>
      <c r="OT47" s="185"/>
      <c r="OU47" s="185"/>
      <c r="OV47" s="185"/>
      <c r="OW47" s="185"/>
      <c r="OX47" s="185"/>
      <c r="OY47" s="185"/>
      <c r="OZ47" s="185"/>
      <c r="PA47" s="185"/>
      <c r="PB47" s="185"/>
      <c r="PC47" s="185"/>
      <c r="PD47" s="185"/>
      <c r="PE47" s="185"/>
      <c r="PF47" s="185"/>
      <c r="PG47" s="185"/>
      <c r="PH47" s="185"/>
      <c r="PI47" s="41"/>
      <c r="PJ47" s="41"/>
      <c r="PK47" s="41"/>
    </row>
    <row r="48" spans="1:427">
      <c r="A48" s="35">
        <f t="shared" ref="A48:A57" si="30">+EOMONTH(A47,1)</f>
        <v>42825</v>
      </c>
      <c r="B48" s="41">
        <f>+'&lt;3&gt; 2016 - 2018 Forecast'!U$1672</f>
        <v>204151.77084945687</v>
      </c>
      <c r="C48" s="37">
        <v>0.3</v>
      </c>
      <c r="D48" s="36">
        <f t="shared" si="27"/>
        <v>-61245.531254837057</v>
      </c>
      <c r="E48" s="36">
        <v>30</v>
      </c>
      <c r="F48" s="36"/>
      <c r="G48" s="36"/>
      <c r="H48" s="36"/>
      <c r="I48" s="36"/>
      <c r="J48" s="36"/>
      <c r="K48" s="36"/>
      <c r="L48" s="36"/>
      <c r="M48" s="36"/>
      <c r="N48" s="36"/>
      <c r="O48" s="36"/>
      <c r="P48" s="36"/>
      <c r="Q48" s="36"/>
      <c r="R48" s="36"/>
      <c r="S48" s="36"/>
      <c r="T48" s="36"/>
      <c r="U48" s="36"/>
      <c r="V48" s="36"/>
      <c r="W48" s="36"/>
      <c r="X48" s="36"/>
      <c r="Y48" s="36"/>
      <c r="Z48" s="36"/>
      <c r="AA48" s="36"/>
      <c r="AB48" s="36"/>
      <c r="AC48" s="43"/>
      <c r="AD48" s="43"/>
      <c r="AE48" s="43"/>
      <c r="AF48" s="43"/>
      <c r="AG48" s="43"/>
      <c r="AH48" s="43"/>
      <c r="AI48" s="43"/>
      <c r="AJ48" s="43"/>
      <c r="AK48" s="43"/>
      <c r="AL48" s="43"/>
      <c r="AM48" s="43"/>
      <c r="AN48" s="43"/>
      <c r="AO48" s="43"/>
      <c r="AP48" s="43"/>
      <c r="AQ48" s="43"/>
      <c r="AR48" s="43">
        <f>$D$48/360</f>
        <v>-170.1264757078807</v>
      </c>
      <c r="AS48" s="43">
        <f t="shared" ref="AS48:BM48" si="31">$D$48/360</f>
        <v>-170.1264757078807</v>
      </c>
      <c r="AT48" s="43">
        <f t="shared" si="31"/>
        <v>-170.1264757078807</v>
      </c>
      <c r="AU48" s="43">
        <f t="shared" si="31"/>
        <v>-170.1264757078807</v>
      </c>
      <c r="AV48" s="43">
        <f t="shared" si="31"/>
        <v>-170.1264757078807</v>
      </c>
      <c r="AW48" s="43">
        <f t="shared" si="31"/>
        <v>-170.1264757078807</v>
      </c>
      <c r="AX48" s="43">
        <f t="shared" si="31"/>
        <v>-170.1264757078807</v>
      </c>
      <c r="AY48" s="43">
        <f t="shared" si="31"/>
        <v>-170.1264757078807</v>
      </c>
      <c r="AZ48" s="43">
        <f t="shared" si="31"/>
        <v>-170.1264757078807</v>
      </c>
      <c r="BA48" s="43">
        <f t="shared" si="31"/>
        <v>-170.1264757078807</v>
      </c>
      <c r="BB48" s="43">
        <f t="shared" si="31"/>
        <v>-170.1264757078807</v>
      </c>
      <c r="BC48" s="43">
        <f t="shared" si="31"/>
        <v>-170.1264757078807</v>
      </c>
      <c r="BD48" s="43">
        <f t="shared" si="31"/>
        <v>-170.1264757078807</v>
      </c>
      <c r="BE48" s="43">
        <f t="shared" si="31"/>
        <v>-170.1264757078807</v>
      </c>
      <c r="BF48" s="43">
        <f t="shared" si="31"/>
        <v>-170.1264757078807</v>
      </c>
      <c r="BG48" s="43">
        <f t="shared" si="31"/>
        <v>-170.1264757078807</v>
      </c>
      <c r="BH48" s="43">
        <f t="shared" si="31"/>
        <v>-170.1264757078807</v>
      </c>
      <c r="BI48" s="43">
        <f t="shared" si="31"/>
        <v>-170.1264757078807</v>
      </c>
      <c r="BJ48" s="43">
        <f t="shared" si="31"/>
        <v>-170.1264757078807</v>
      </c>
      <c r="BK48" s="43">
        <f t="shared" si="31"/>
        <v>-170.1264757078807</v>
      </c>
      <c r="BL48" s="43">
        <f t="shared" si="31"/>
        <v>-170.1264757078807</v>
      </c>
      <c r="BM48" s="43">
        <f t="shared" si="31"/>
        <v>-170.1264757078807</v>
      </c>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c r="GG48" s="185"/>
      <c r="GH48" s="185"/>
      <c r="GI48" s="185"/>
      <c r="GJ48" s="185"/>
      <c r="GK48" s="185"/>
      <c r="GL48" s="185"/>
      <c r="GM48" s="185"/>
      <c r="GN48" s="185"/>
      <c r="GO48" s="185"/>
      <c r="GP48" s="185"/>
      <c r="GQ48" s="185"/>
      <c r="GR48" s="185"/>
      <c r="GS48" s="185"/>
      <c r="GT48" s="185"/>
      <c r="GU48" s="185"/>
      <c r="GV48" s="185"/>
      <c r="GW48" s="185"/>
      <c r="GX48" s="185"/>
      <c r="GY48" s="185"/>
      <c r="GZ48" s="185"/>
      <c r="HA48" s="185"/>
      <c r="HB48" s="185"/>
      <c r="HC48" s="185"/>
      <c r="HD48" s="185"/>
      <c r="HE48" s="185"/>
      <c r="HF48" s="185"/>
      <c r="HG48" s="185"/>
      <c r="HH48" s="185"/>
      <c r="HI48" s="185"/>
      <c r="HJ48" s="185"/>
      <c r="HK48" s="185"/>
      <c r="HL48" s="185"/>
      <c r="HM48" s="185"/>
      <c r="HN48" s="185"/>
      <c r="HO48" s="185"/>
      <c r="HP48" s="185"/>
      <c r="HQ48" s="185"/>
      <c r="HR48" s="185"/>
      <c r="HS48" s="185"/>
      <c r="HT48" s="185"/>
      <c r="HU48" s="185"/>
      <c r="HV48" s="185"/>
      <c r="HW48" s="185"/>
      <c r="HX48" s="185"/>
      <c r="HY48" s="185"/>
      <c r="HZ48" s="185"/>
      <c r="IA48" s="185"/>
      <c r="IB48" s="185"/>
      <c r="IC48" s="185"/>
      <c r="ID48" s="185"/>
      <c r="IE48" s="185"/>
      <c r="IF48" s="185"/>
      <c r="IG48" s="185"/>
      <c r="IH48" s="185"/>
      <c r="II48" s="185"/>
      <c r="IJ48" s="185"/>
      <c r="IK48" s="185"/>
      <c r="IL48" s="185"/>
      <c r="IM48" s="185"/>
      <c r="IN48" s="185"/>
      <c r="IO48" s="185"/>
      <c r="IP48" s="185"/>
      <c r="IQ48" s="185"/>
      <c r="IR48" s="185"/>
      <c r="IS48" s="185"/>
      <c r="IT48" s="185"/>
      <c r="IU48" s="185"/>
      <c r="IV48" s="185"/>
      <c r="IW48" s="185"/>
      <c r="IX48" s="185"/>
      <c r="IY48" s="185"/>
      <c r="IZ48" s="185"/>
      <c r="JA48" s="185"/>
      <c r="JB48" s="185"/>
      <c r="JC48" s="185"/>
      <c r="JD48" s="185"/>
      <c r="JE48" s="185"/>
      <c r="JF48" s="185"/>
      <c r="JG48" s="185"/>
      <c r="JH48" s="185"/>
      <c r="JI48" s="185"/>
      <c r="JJ48" s="185"/>
      <c r="JK48" s="185"/>
      <c r="JL48" s="185"/>
      <c r="JM48" s="185"/>
      <c r="JN48" s="185"/>
      <c r="JO48" s="185"/>
      <c r="JP48" s="185"/>
      <c r="JQ48" s="185"/>
      <c r="JR48" s="185"/>
      <c r="JS48" s="185"/>
      <c r="JT48" s="185"/>
      <c r="JU48" s="185"/>
      <c r="JV48" s="185"/>
      <c r="JW48" s="185"/>
      <c r="JX48" s="185"/>
      <c r="JY48" s="185"/>
      <c r="JZ48" s="185"/>
      <c r="KA48" s="185"/>
      <c r="KB48" s="185"/>
      <c r="KC48" s="185"/>
      <c r="KD48" s="185"/>
      <c r="KE48" s="185"/>
      <c r="KF48" s="185"/>
      <c r="KG48" s="185"/>
      <c r="KH48" s="185"/>
      <c r="KI48" s="185"/>
      <c r="KJ48" s="185"/>
      <c r="KK48" s="185"/>
      <c r="KL48" s="185"/>
      <c r="KM48" s="185"/>
      <c r="KN48" s="185"/>
      <c r="KO48" s="185"/>
      <c r="KP48" s="185"/>
      <c r="KQ48" s="185"/>
      <c r="KR48" s="185"/>
      <c r="KS48" s="185"/>
      <c r="KT48" s="185"/>
      <c r="KU48" s="185"/>
      <c r="KV48" s="185"/>
      <c r="KW48" s="185"/>
      <c r="KX48" s="185"/>
      <c r="KY48" s="185"/>
      <c r="KZ48" s="185"/>
      <c r="LA48" s="185"/>
      <c r="LB48" s="185"/>
      <c r="LC48" s="185"/>
      <c r="LD48" s="185"/>
      <c r="LE48" s="185"/>
      <c r="LF48" s="185"/>
      <c r="LG48" s="185"/>
      <c r="LH48" s="185"/>
      <c r="LI48" s="185"/>
      <c r="LJ48" s="185"/>
      <c r="LK48" s="185"/>
      <c r="LL48" s="185"/>
      <c r="LM48" s="185"/>
      <c r="LN48" s="185"/>
      <c r="LO48" s="185"/>
      <c r="LP48" s="185"/>
      <c r="LQ48" s="185"/>
      <c r="LR48" s="185"/>
      <c r="LS48" s="185"/>
      <c r="LT48" s="185"/>
      <c r="LU48" s="185"/>
      <c r="LV48" s="185"/>
      <c r="LW48" s="185"/>
      <c r="LX48" s="185"/>
      <c r="LY48" s="185"/>
      <c r="LZ48" s="185"/>
      <c r="MA48" s="185"/>
      <c r="MB48" s="185"/>
      <c r="MC48" s="185"/>
      <c r="MD48" s="185"/>
      <c r="ME48" s="185"/>
      <c r="MF48" s="185"/>
      <c r="MG48" s="185"/>
      <c r="MH48" s="185"/>
      <c r="MI48" s="185"/>
      <c r="MJ48" s="185"/>
      <c r="MK48" s="185"/>
      <c r="ML48" s="185"/>
      <c r="MM48" s="185"/>
      <c r="MN48" s="185"/>
      <c r="MO48" s="185"/>
      <c r="MP48" s="185"/>
      <c r="MQ48" s="185"/>
      <c r="MR48" s="185"/>
      <c r="MS48" s="185"/>
      <c r="MT48" s="185"/>
      <c r="MU48" s="185"/>
      <c r="MV48" s="185"/>
      <c r="MW48" s="185"/>
      <c r="MX48" s="185"/>
      <c r="MY48" s="185"/>
      <c r="MZ48" s="185"/>
      <c r="NA48" s="185"/>
      <c r="NB48" s="185"/>
      <c r="NC48" s="185"/>
      <c r="ND48" s="185"/>
      <c r="NE48" s="185"/>
      <c r="NF48" s="185"/>
      <c r="NG48" s="185"/>
      <c r="NH48" s="185"/>
      <c r="NI48" s="185"/>
      <c r="NJ48" s="185"/>
      <c r="NK48" s="185"/>
      <c r="NL48" s="185"/>
      <c r="NM48" s="185"/>
      <c r="NN48" s="185"/>
      <c r="NO48" s="185"/>
      <c r="NP48" s="185"/>
      <c r="NQ48" s="185"/>
      <c r="NR48" s="185"/>
      <c r="NS48" s="185"/>
      <c r="NT48" s="185"/>
      <c r="NU48" s="185"/>
      <c r="NV48" s="185"/>
      <c r="NW48" s="185"/>
      <c r="NX48" s="185"/>
      <c r="NY48" s="185"/>
      <c r="NZ48" s="185"/>
      <c r="OA48" s="185"/>
      <c r="OB48" s="185"/>
      <c r="OC48" s="185"/>
      <c r="OD48" s="185"/>
      <c r="OE48" s="185"/>
      <c r="OF48" s="185"/>
      <c r="OG48" s="185"/>
      <c r="OH48" s="185"/>
      <c r="OI48" s="185"/>
      <c r="OJ48" s="185"/>
      <c r="OK48" s="185"/>
      <c r="OL48" s="185"/>
      <c r="OM48" s="185"/>
      <c r="ON48" s="185"/>
      <c r="OO48" s="185"/>
      <c r="OP48" s="185"/>
      <c r="OQ48" s="185"/>
      <c r="OR48" s="185"/>
      <c r="OS48" s="185"/>
      <c r="OT48" s="185"/>
      <c r="OU48" s="185"/>
      <c r="OV48" s="185"/>
      <c r="OW48" s="185"/>
      <c r="OX48" s="185"/>
      <c r="OY48" s="185"/>
      <c r="OZ48" s="185"/>
      <c r="PA48" s="185"/>
      <c r="PB48" s="185"/>
      <c r="PC48" s="185"/>
      <c r="PD48" s="185"/>
      <c r="PE48" s="185"/>
      <c r="PF48" s="185"/>
      <c r="PG48" s="185"/>
      <c r="PH48" s="185"/>
      <c r="PI48" s="41"/>
      <c r="PJ48" s="41"/>
      <c r="PK48" s="41"/>
    </row>
    <row r="49" spans="1:427">
      <c r="A49" s="35">
        <f t="shared" si="30"/>
        <v>42855</v>
      </c>
      <c r="B49" s="41">
        <f>+'&lt;3&gt; 2016 - 2018 Forecast'!V$1672</f>
        <v>163956.19969935267</v>
      </c>
      <c r="C49" s="37">
        <v>0.3</v>
      </c>
      <c r="D49" s="36">
        <f t="shared" si="27"/>
        <v>-49186.859909805797</v>
      </c>
      <c r="E49" s="36">
        <v>30</v>
      </c>
      <c r="F49" s="36"/>
      <c r="G49" s="36"/>
      <c r="H49" s="36"/>
      <c r="I49" s="36"/>
      <c r="J49" s="36"/>
      <c r="K49" s="36"/>
      <c r="L49" s="36"/>
      <c r="M49" s="36"/>
      <c r="N49" s="36"/>
      <c r="O49" s="36"/>
      <c r="P49" s="36"/>
      <c r="Q49" s="36"/>
      <c r="R49" s="36"/>
      <c r="S49" s="36"/>
      <c r="T49" s="36"/>
      <c r="U49" s="36"/>
      <c r="V49" s="36"/>
      <c r="W49" s="36"/>
      <c r="X49" s="36"/>
      <c r="Y49" s="36"/>
      <c r="Z49" s="36"/>
      <c r="AA49" s="36"/>
      <c r="AB49" s="36"/>
      <c r="AC49" s="43"/>
      <c r="AD49" s="43"/>
      <c r="AE49" s="43"/>
      <c r="AF49" s="43"/>
      <c r="AG49" s="43"/>
      <c r="AH49" s="43"/>
      <c r="AI49" s="43"/>
      <c r="AJ49" s="43"/>
      <c r="AK49" s="43"/>
      <c r="AL49" s="43"/>
      <c r="AM49" s="43"/>
      <c r="AN49" s="43"/>
      <c r="AO49" s="43"/>
      <c r="AP49" s="43"/>
      <c r="AQ49" s="43"/>
      <c r="AR49" s="43"/>
      <c r="AS49" s="43">
        <f>$D$49/360</f>
        <v>-136.63016641612722</v>
      </c>
      <c r="AT49" s="43">
        <f t="shared" ref="AT49:BM49" si="32">$D$49/360</f>
        <v>-136.63016641612722</v>
      </c>
      <c r="AU49" s="43">
        <f t="shared" si="32"/>
        <v>-136.63016641612722</v>
      </c>
      <c r="AV49" s="43">
        <f t="shared" si="32"/>
        <v>-136.63016641612722</v>
      </c>
      <c r="AW49" s="43">
        <f t="shared" si="32"/>
        <v>-136.63016641612722</v>
      </c>
      <c r="AX49" s="43">
        <f t="shared" si="32"/>
        <v>-136.63016641612722</v>
      </c>
      <c r="AY49" s="43">
        <f t="shared" si="32"/>
        <v>-136.63016641612722</v>
      </c>
      <c r="AZ49" s="43">
        <f t="shared" si="32"/>
        <v>-136.63016641612722</v>
      </c>
      <c r="BA49" s="43">
        <f t="shared" si="32"/>
        <v>-136.63016641612722</v>
      </c>
      <c r="BB49" s="43">
        <f t="shared" si="32"/>
        <v>-136.63016641612722</v>
      </c>
      <c r="BC49" s="43">
        <f t="shared" si="32"/>
        <v>-136.63016641612722</v>
      </c>
      <c r="BD49" s="43">
        <f t="shared" si="32"/>
        <v>-136.63016641612722</v>
      </c>
      <c r="BE49" s="43">
        <f t="shared" si="32"/>
        <v>-136.63016641612722</v>
      </c>
      <c r="BF49" s="43">
        <f t="shared" si="32"/>
        <v>-136.63016641612722</v>
      </c>
      <c r="BG49" s="43">
        <f t="shared" si="32"/>
        <v>-136.63016641612722</v>
      </c>
      <c r="BH49" s="43">
        <f t="shared" si="32"/>
        <v>-136.63016641612722</v>
      </c>
      <c r="BI49" s="43">
        <f t="shared" si="32"/>
        <v>-136.63016641612722</v>
      </c>
      <c r="BJ49" s="43">
        <f t="shared" si="32"/>
        <v>-136.63016641612722</v>
      </c>
      <c r="BK49" s="43">
        <f t="shared" si="32"/>
        <v>-136.63016641612722</v>
      </c>
      <c r="BL49" s="43">
        <f t="shared" si="32"/>
        <v>-136.63016641612722</v>
      </c>
      <c r="BM49" s="43">
        <f t="shared" si="32"/>
        <v>-136.63016641612722</v>
      </c>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c r="FD49" s="185"/>
      <c r="FE49" s="185"/>
      <c r="FF49" s="185"/>
      <c r="FG49" s="185"/>
      <c r="FH49" s="185"/>
      <c r="FI49" s="185"/>
      <c r="FJ49" s="185"/>
      <c r="FK49" s="185"/>
      <c r="FL49" s="185"/>
      <c r="FM49" s="185"/>
      <c r="FN49" s="185"/>
      <c r="FO49" s="185"/>
      <c r="FP49" s="185"/>
      <c r="FQ49" s="185"/>
      <c r="FR49" s="185"/>
      <c r="FS49" s="185"/>
      <c r="FT49" s="185"/>
      <c r="FU49" s="185"/>
      <c r="FV49" s="185"/>
      <c r="FW49" s="185"/>
      <c r="FX49" s="185"/>
      <c r="FY49" s="185"/>
      <c r="FZ49" s="185"/>
      <c r="GA49" s="185"/>
      <c r="GB49" s="185"/>
      <c r="GC49" s="185"/>
      <c r="GD49" s="185"/>
      <c r="GE49" s="185"/>
      <c r="GF49" s="185"/>
      <c r="GG49" s="185"/>
      <c r="GH49" s="185"/>
      <c r="GI49" s="185"/>
      <c r="GJ49" s="185"/>
      <c r="GK49" s="185"/>
      <c r="GL49" s="185"/>
      <c r="GM49" s="185"/>
      <c r="GN49" s="185"/>
      <c r="GO49" s="185"/>
      <c r="GP49" s="185"/>
      <c r="GQ49" s="185"/>
      <c r="GR49" s="185"/>
      <c r="GS49" s="185"/>
      <c r="GT49" s="185"/>
      <c r="GU49" s="185"/>
      <c r="GV49" s="185"/>
      <c r="GW49" s="185"/>
      <c r="GX49" s="185"/>
      <c r="GY49" s="185"/>
      <c r="GZ49" s="185"/>
      <c r="HA49" s="185"/>
      <c r="HB49" s="185"/>
      <c r="HC49" s="185"/>
      <c r="HD49" s="185"/>
      <c r="HE49" s="185"/>
      <c r="HF49" s="185"/>
      <c r="HG49" s="185"/>
      <c r="HH49" s="185"/>
      <c r="HI49" s="185"/>
      <c r="HJ49" s="185"/>
      <c r="HK49" s="185"/>
      <c r="HL49" s="185"/>
      <c r="HM49" s="185"/>
      <c r="HN49" s="185"/>
      <c r="HO49" s="185"/>
      <c r="HP49" s="185"/>
      <c r="HQ49" s="185"/>
      <c r="HR49" s="185"/>
      <c r="HS49" s="185"/>
      <c r="HT49" s="185"/>
      <c r="HU49" s="185"/>
      <c r="HV49" s="185"/>
      <c r="HW49" s="185"/>
      <c r="HX49" s="185"/>
      <c r="HY49" s="185"/>
      <c r="HZ49" s="185"/>
      <c r="IA49" s="185"/>
      <c r="IB49" s="185"/>
      <c r="IC49" s="185"/>
      <c r="ID49" s="185"/>
      <c r="IE49" s="185"/>
      <c r="IF49" s="185"/>
      <c r="IG49" s="185"/>
      <c r="IH49" s="185"/>
      <c r="II49" s="185"/>
      <c r="IJ49" s="185"/>
      <c r="IK49" s="185"/>
      <c r="IL49" s="185"/>
      <c r="IM49" s="185"/>
      <c r="IN49" s="185"/>
      <c r="IO49" s="185"/>
      <c r="IP49" s="185"/>
      <c r="IQ49" s="185"/>
      <c r="IR49" s="185"/>
      <c r="IS49" s="185"/>
      <c r="IT49" s="185"/>
      <c r="IU49" s="185"/>
      <c r="IV49" s="185"/>
      <c r="IW49" s="185"/>
      <c r="IX49" s="185"/>
      <c r="IY49" s="185"/>
      <c r="IZ49" s="185"/>
      <c r="JA49" s="185"/>
      <c r="JB49" s="185"/>
      <c r="JC49" s="185"/>
      <c r="JD49" s="185"/>
      <c r="JE49" s="185"/>
      <c r="JF49" s="185"/>
      <c r="JG49" s="185"/>
      <c r="JH49" s="185"/>
      <c r="JI49" s="185"/>
      <c r="JJ49" s="185"/>
      <c r="JK49" s="185"/>
      <c r="JL49" s="185"/>
      <c r="JM49" s="185"/>
      <c r="JN49" s="185"/>
      <c r="JO49" s="185"/>
      <c r="JP49" s="185"/>
      <c r="JQ49" s="185"/>
      <c r="JR49" s="185"/>
      <c r="JS49" s="185"/>
      <c r="JT49" s="185"/>
      <c r="JU49" s="185"/>
      <c r="JV49" s="185"/>
      <c r="JW49" s="185"/>
      <c r="JX49" s="185"/>
      <c r="JY49" s="185"/>
      <c r="JZ49" s="185"/>
      <c r="KA49" s="185"/>
      <c r="KB49" s="185"/>
      <c r="KC49" s="185"/>
      <c r="KD49" s="185"/>
      <c r="KE49" s="185"/>
      <c r="KF49" s="185"/>
      <c r="KG49" s="185"/>
      <c r="KH49" s="185"/>
      <c r="KI49" s="185"/>
      <c r="KJ49" s="185"/>
      <c r="KK49" s="185"/>
      <c r="KL49" s="185"/>
      <c r="KM49" s="185"/>
      <c r="KN49" s="185"/>
      <c r="KO49" s="185"/>
      <c r="KP49" s="185"/>
      <c r="KQ49" s="185"/>
      <c r="KR49" s="185"/>
      <c r="KS49" s="185"/>
      <c r="KT49" s="185"/>
      <c r="KU49" s="185"/>
      <c r="KV49" s="185"/>
      <c r="KW49" s="185"/>
      <c r="KX49" s="185"/>
      <c r="KY49" s="185"/>
      <c r="KZ49" s="185"/>
      <c r="LA49" s="185"/>
      <c r="LB49" s="185"/>
      <c r="LC49" s="185"/>
      <c r="LD49" s="185"/>
      <c r="LE49" s="185"/>
      <c r="LF49" s="185"/>
      <c r="LG49" s="185"/>
      <c r="LH49" s="185"/>
      <c r="LI49" s="185"/>
      <c r="LJ49" s="185"/>
      <c r="LK49" s="185"/>
      <c r="LL49" s="185"/>
      <c r="LM49" s="185"/>
      <c r="LN49" s="185"/>
      <c r="LO49" s="185"/>
      <c r="LP49" s="185"/>
      <c r="LQ49" s="185"/>
      <c r="LR49" s="185"/>
      <c r="LS49" s="185"/>
      <c r="LT49" s="185"/>
      <c r="LU49" s="185"/>
      <c r="LV49" s="185"/>
      <c r="LW49" s="185"/>
      <c r="LX49" s="185"/>
      <c r="LY49" s="185"/>
      <c r="LZ49" s="185"/>
      <c r="MA49" s="185"/>
      <c r="MB49" s="185"/>
      <c r="MC49" s="185"/>
      <c r="MD49" s="185"/>
      <c r="ME49" s="185"/>
      <c r="MF49" s="185"/>
      <c r="MG49" s="185"/>
      <c r="MH49" s="185"/>
      <c r="MI49" s="185"/>
      <c r="MJ49" s="185"/>
      <c r="MK49" s="185"/>
      <c r="ML49" s="185"/>
      <c r="MM49" s="185"/>
      <c r="MN49" s="185"/>
      <c r="MO49" s="185"/>
      <c r="MP49" s="185"/>
      <c r="MQ49" s="185"/>
      <c r="MR49" s="185"/>
      <c r="MS49" s="185"/>
      <c r="MT49" s="185"/>
      <c r="MU49" s="185"/>
      <c r="MV49" s="185"/>
      <c r="MW49" s="185"/>
      <c r="MX49" s="185"/>
      <c r="MY49" s="185"/>
      <c r="MZ49" s="185"/>
      <c r="NA49" s="185"/>
      <c r="NB49" s="185"/>
      <c r="NC49" s="185"/>
      <c r="ND49" s="185"/>
      <c r="NE49" s="185"/>
      <c r="NF49" s="185"/>
      <c r="NG49" s="185"/>
      <c r="NH49" s="185"/>
      <c r="NI49" s="185"/>
      <c r="NJ49" s="185"/>
      <c r="NK49" s="185"/>
      <c r="NL49" s="185"/>
      <c r="NM49" s="185"/>
      <c r="NN49" s="185"/>
      <c r="NO49" s="185"/>
      <c r="NP49" s="185"/>
      <c r="NQ49" s="185"/>
      <c r="NR49" s="185"/>
      <c r="NS49" s="185"/>
      <c r="NT49" s="185"/>
      <c r="NU49" s="185"/>
      <c r="NV49" s="185"/>
      <c r="NW49" s="185"/>
      <c r="NX49" s="185"/>
      <c r="NY49" s="185"/>
      <c r="NZ49" s="185"/>
      <c r="OA49" s="185"/>
      <c r="OB49" s="185"/>
      <c r="OC49" s="185"/>
      <c r="OD49" s="185"/>
      <c r="OE49" s="185"/>
      <c r="OF49" s="185"/>
      <c r="OG49" s="185"/>
      <c r="OH49" s="185"/>
      <c r="OI49" s="185"/>
      <c r="OJ49" s="185"/>
      <c r="OK49" s="185"/>
      <c r="OL49" s="185"/>
      <c r="OM49" s="185"/>
      <c r="ON49" s="185"/>
      <c r="OO49" s="185"/>
      <c r="OP49" s="185"/>
      <c r="OQ49" s="185"/>
      <c r="OR49" s="185"/>
      <c r="OS49" s="185"/>
      <c r="OT49" s="185"/>
      <c r="OU49" s="185"/>
      <c r="OV49" s="185"/>
      <c r="OW49" s="185"/>
      <c r="OX49" s="185"/>
      <c r="OY49" s="185"/>
      <c r="OZ49" s="185"/>
      <c r="PA49" s="185"/>
      <c r="PB49" s="185"/>
      <c r="PC49" s="185"/>
      <c r="PD49" s="185"/>
      <c r="PE49" s="185"/>
      <c r="PF49" s="185"/>
      <c r="PG49" s="185"/>
      <c r="PH49" s="185"/>
      <c r="PI49" s="41"/>
      <c r="PJ49" s="41"/>
      <c r="PK49" s="41"/>
    </row>
    <row r="50" spans="1:427">
      <c r="A50" s="35">
        <f t="shared" si="30"/>
        <v>42886</v>
      </c>
      <c r="B50" s="41">
        <f>+'&lt;3&gt; 2016 - 2018 Forecast'!W$1672</f>
        <v>187329.96637971941</v>
      </c>
      <c r="C50" s="37">
        <v>0.3</v>
      </c>
      <c r="D50" s="36">
        <f t="shared" si="27"/>
        <v>-56198.989913915822</v>
      </c>
      <c r="E50" s="36">
        <v>30</v>
      </c>
      <c r="F50" s="36"/>
      <c r="G50" s="36"/>
      <c r="H50" s="36"/>
      <c r="I50" s="36"/>
      <c r="J50" s="36"/>
      <c r="K50" s="36"/>
      <c r="L50" s="36"/>
      <c r="M50" s="36"/>
      <c r="N50" s="36"/>
      <c r="O50" s="36"/>
      <c r="P50" s="36"/>
      <c r="Q50" s="36"/>
      <c r="R50" s="36"/>
      <c r="S50" s="36"/>
      <c r="T50" s="36"/>
      <c r="U50" s="36"/>
      <c r="V50" s="36"/>
      <c r="W50" s="36"/>
      <c r="X50" s="36"/>
      <c r="Y50" s="36"/>
      <c r="Z50" s="36"/>
      <c r="AA50" s="36"/>
      <c r="AB50" s="36"/>
      <c r="AC50" s="43"/>
      <c r="AD50" s="43"/>
      <c r="AE50" s="43"/>
      <c r="AF50" s="43"/>
      <c r="AG50" s="43"/>
      <c r="AH50" s="43"/>
      <c r="AI50" s="43"/>
      <c r="AJ50" s="43"/>
      <c r="AK50" s="43"/>
      <c r="AL50" s="43"/>
      <c r="AM50" s="43"/>
      <c r="AN50" s="43"/>
      <c r="AO50" s="43"/>
      <c r="AP50" s="43"/>
      <c r="AQ50" s="43"/>
      <c r="AR50" s="43"/>
      <c r="AS50" s="43"/>
      <c r="AT50" s="43">
        <f>$D$50/360</f>
        <v>-156.10830531643285</v>
      </c>
      <c r="AU50" s="43">
        <f t="shared" ref="AU50:BM50" si="33">$D$50/360</f>
        <v>-156.10830531643285</v>
      </c>
      <c r="AV50" s="43">
        <f t="shared" si="33"/>
        <v>-156.10830531643285</v>
      </c>
      <c r="AW50" s="43">
        <f t="shared" si="33"/>
        <v>-156.10830531643285</v>
      </c>
      <c r="AX50" s="43">
        <f t="shared" si="33"/>
        <v>-156.10830531643285</v>
      </c>
      <c r="AY50" s="43">
        <f t="shared" si="33"/>
        <v>-156.10830531643285</v>
      </c>
      <c r="AZ50" s="43">
        <f t="shared" si="33"/>
        <v>-156.10830531643285</v>
      </c>
      <c r="BA50" s="43">
        <f t="shared" si="33"/>
        <v>-156.10830531643285</v>
      </c>
      <c r="BB50" s="43">
        <f t="shared" si="33"/>
        <v>-156.10830531643285</v>
      </c>
      <c r="BC50" s="43">
        <f t="shared" si="33"/>
        <v>-156.10830531643285</v>
      </c>
      <c r="BD50" s="43">
        <f t="shared" si="33"/>
        <v>-156.10830531643285</v>
      </c>
      <c r="BE50" s="43">
        <f t="shared" si="33"/>
        <v>-156.10830531643285</v>
      </c>
      <c r="BF50" s="43">
        <f t="shared" si="33"/>
        <v>-156.10830531643285</v>
      </c>
      <c r="BG50" s="43">
        <f t="shared" si="33"/>
        <v>-156.10830531643285</v>
      </c>
      <c r="BH50" s="43">
        <f t="shared" si="33"/>
        <v>-156.10830531643285</v>
      </c>
      <c r="BI50" s="43">
        <f t="shared" si="33"/>
        <v>-156.10830531643285</v>
      </c>
      <c r="BJ50" s="43">
        <f t="shared" si="33"/>
        <v>-156.10830531643285</v>
      </c>
      <c r="BK50" s="43">
        <f t="shared" si="33"/>
        <v>-156.10830531643285</v>
      </c>
      <c r="BL50" s="43">
        <f t="shared" si="33"/>
        <v>-156.10830531643285</v>
      </c>
      <c r="BM50" s="43">
        <f t="shared" si="33"/>
        <v>-156.10830531643285</v>
      </c>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c r="FD50" s="185"/>
      <c r="FE50" s="185"/>
      <c r="FF50" s="185"/>
      <c r="FG50" s="185"/>
      <c r="FH50" s="185"/>
      <c r="FI50" s="185"/>
      <c r="FJ50" s="185"/>
      <c r="FK50" s="185"/>
      <c r="FL50" s="185"/>
      <c r="FM50" s="185"/>
      <c r="FN50" s="185"/>
      <c r="FO50" s="185"/>
      <c r="FP50" s="185"/>
      <c r="FQ50" s="185"/>
      <c r="FR50" s="185"/>
      <c r="FS50" s="185"/>
      <c r="FT50" s="185"/>
      <c r="FU50" s="185"/>
      <c r="FV50" s="185"/>
      <c r="FW50" s="185"/>
      <c r="FX50" s="185"/>
      <c r="FY50" s="185"/>
      <c r="FZ50" s="185"/>
      <c r="GA50" s="185"/>
      <c r="GB50" s="185"/>
      <c r="GC50" s="185"/>
      <c r="GD50" s="185"/>
      <c r="GE50" s="185"/>
      <c r="GF50" s="185"/>
      <c r="GG50" s="185"/>
      <c r="GH50" s="185"/>
      <c r="GI50" s="185"/>
      <c r="GJ50" s="185"/>
      <c r="GK50" s="185"/>
      <c r="GL50" s="185"/>
      <c r="GM50" s="185"/>
      <c r="GN50" s="185"/>
      <c r="GO50" s="185"/>
      <c r="GP50" s="185"/>
      <c r="GQ50" s="185"/>
      <c r="GR50" s="185"/>
      <c r="GS50" s="185"/>
      <c r="GT50" s="185"/>
      <c r="GU50" s="185"/>
      <c r="GV50" s="185"/>
      <c r="GW50" s="185"/>
      <c r="GX50" s="185"/>
      <c r="GY50" s="185"/>
      <c r="GZ50" s="185"/>
      <c r="HA50" s="185"/>
      <c r="HB50" s="185"/>
      <c r="HC50" s="185"/>
      <c r="HD50" s="185"/>
      <c r="HE50" s="185"/>
      <c r="HF50" s="185"/>
      <c r="HG50" s="185"/>
      <c r="HH50" s="185"/>
      <c r="HI50" s="185"/>
      <c r="HJ50" s="185"/>
      <c r="HK50" s="185"/>
      <c r="HL50" s="185"/>
      <c r="HM50" s="185"/>
      <c r="HN50" s="185"/>
      <c r="HO50" s="185"/>
      <c r="HP50" s="185"/>
      <c r="HQ50" s="185"/>
      <c r="HR50" s="185"/>
      <c r="HS50" s="185"/>
      <c r="HT50" s="185"/>
      <c r="HU50" s="185"/>
      <c r="HV50" s="185"/>
      <c r="HW50" s="185"/>
      <c r="HX50" s="185"/>
      <c r="HY50" s="185"/>
      <c r="HZ50" s="185"/>
      <c r="IA50" s="185"/>
      <c r="IB50" s="185"/>
      <c r="IC50" s="185"/>
      <c r="ID50" s="185"/>
      <c r="IE50" s="185"/>
      <c r="IF50" s="185"/>
      <c r="IG50" s="185"/>
      <c r="IH50" s="185"/>
      <c r="II50" s="185"/>
      <c r="IJ50" s="185"/>
      <c r="IK50" s="185"/>
      <c r="IL50" s="185"/>
      <c r="IM50" s="185"/>
      <c r="IN50" s="185"/>
      <c r="IO50" s="185"/>
      <c r="IP50" s="185"/>
      <c r="IQ50" s="185"/>
      <c r="IR50" s="185"/>
      <c r="IS50" s="185"/>
      <c r="IT50" s="185"/>
      <c r="IU50" s="185"/>
      <c r="IV50" s="185"/>
      <c r="IW50" s="185"/>
      <c r="IX50" s="185"/>
      <c r="IY50" s="185"/>
      <c r="IZ50" s="185"/>
      <c r="JA50" s="185"/>
      <c r="JB50" s="185"/>
      <c r="JC50" s="185"/>
      <c r="JD50" s="185"/>
      <c r="JE50" s="185"/>
      <c r="JF50" s="185"/>
      <c r="JG50" s="185"/>
      <c r="JH50" s="185"/>
      <c r="JI50" s="185"/>
      <c r="JJ50" s="185"/>
      <c r="JK50" s="185"/>
      <c r="JL50" s="185"/>
      <c r="JM50" s="185"/>
      <c r="JN50" s="185"/>
      <c r="JO50" s="185"/>
      <c r="JP50" s="185"/>
      <c r="JQ50" s="185"/>
      <c r="JR50" s="185"/>
      <c r="JS50" s="185"/>
      <c r="JT50" s="185"/>
      <c r="JU50" s="185"/>
      <c r="JV50" s="185"/>
      <c r="JW50" s="185"/>
      <c r="JX50" s="185"/>
      <c r="JY50" s="185"/>
      <c r="JZ50" s="185"/>
      <c r="KA50" s="185"/>
      <c r="KB50" s="185"/>
      <c r="KC50" s="185"/>
      <c r="KD50" s="185"/>
      <c r="KE50" s="185"/>
      <c r="KF50" s="185"/>
      <c r="KG50" s="185"/>
      <c r="KH50" s="185"/>
      <c r="KI50" s="185"/>
      <c r="KJ50" s="185"/>
      <c r="KK50" s="185"/>
      <c r="KL50" s="185"/>
      <c r="KM50" s="185"/>
      <c r="KN50" s="185"/>
      <c r="KO50" s="185"/>
      <c r="KP50" s="185"/>
      <c r="KQ50" s="185"/>
      <c r="KR50" s="185"/>
      <c r="KS50" s="185"/>
      <c r="KT50" s="185"/>
      <c r="KU50" s="185"/>
      <c r="KV50" s="185"/>
      <c r="KW50" s="185"/>
      <c r="KX50" s="185"/>
      <c r="KY50" s="185"/>
      <c r="KZ50" s="185"/>
      <c r="LA50" s="185"/>
      <c r="LB50" s="185"/>
      <c r="LC50" s="185"/>
      <c r="LD50" s="185"/>
      <c r="LE50" s="185"/>
      <c r="LF50" s="185"/>
      <c r="LG50" s="185"/>
      <c r="LH50" s="185"/>
      <c r="LI50" s="185"/>
      <c r="LJ50" s="185"/>
      <c r="LK50" s="185"/>
      <c r="LL50" s="185"/>
      <c r="LM50" s="185"/>
      <c r="LN50" s="185"/>
      <c r="LO50" s="185"/>
      <c r="LP50" s="185"/>
      <c r="LQ50" s="185"/>
      <c r="LR50" s="185"/>
      <c r="LS50" s="185"/>
      <c r="LT50" s="185"/>
      <c r="LU50" s="185"/>
      <c r="LV50" s="185"/>
      <c r="LW50" s="185"/>
      <c r="LX50" s="185"/>
      <c r="LY50" s="185"/>
      <c r="LZ50" s="185"/>
      <c r="MA50" s="185"/>
      <c r="MB50" s="185"/>
      <c r="MC50" s="185"/>
      <c r="MD50" s="185"/>
      <c r="ME50" s="185"/>
      <c r="MF50" s="185"/>
      <c r="MG50" s="185"/>
      <c r="MH50" s="185"/>
      <c r="MI50" s="185"/>
      <c r="MJ50" s="185"/>
      <c r="MK50" s="185"/>
      <c r="ML50" s="185"/>
      <c r="MM50" s="185"/>
      <c r="MN50" s="185"/>
      <c r="MO50" s="185"/>
      <c r="MP50" s="185"/>
      <c r="MQ50" s="185"/>
      <c r="MR50" s="185"/>
      <c r="MS50" s="185"/>
      <c r="MT50" s="185"/>
      <c r="MU50" s="185"/>
      <c r="MV50" s="185"/>
      <c r="MW50" s="185"/>
      <c r="MX50" s="185"/>
      <c r="MY50" s="185"/>
      <c r="MZ50" s="185"/>
      <c r="NA50" s="185"/>
      <c r="NB50" s="185"/>
      <c r="NC50" s="185"/>
      <c r="ND50" s="185"/>
      <c r="NE50" s="185"/>
      <c r="NF50" s="185"/>
      <c r="NG50" s="185"/>
      <c r="NH50" s="185"/>
      <c r="NI50" s="185"/>
      <c r="NJ50" s="185"/>
      <c r="NK50" s="185"/>
      <c r="NL50" s="185"/>
      <c r="NM50" s="185"/>
      <c r="NN50" s="185"/>
      <c r="NO50" s="185"/>
      <c r="NP50" s="185"/>
      <c r="NQ50" s="185"/>
      <c r="NR50" s="185"/>
      <c r="NS50" s="185"/>
      <c r="NT50" s="185"/>
      <c r="NU50" s="185"/>
      <c r="NV50" s="185"/>
      <c r="NW50" s="185"/>
      <c r="NX50" s="185"/>
      <c r="NY50" s="185"/>
      <c r="NZ50" s="185"/>
      <c r="OA50" s="185"/>
      <c r="OB50" s="185"/>
      <c r="OC50" s="185"/>
      <c r="OD50" s="185"/>
      <c r="OE50" s="185"/>
      <c r="OF50" s="185"/>
      <c r="OG50" s="185"/>
      <c r="OH50" s="185"/>
      <c r="OI50" s="185"/>
      <c r="OJ50" s="185"/>
      <c r="OK50" s="185"/>
      <c r="OL50" s="185"/>
      <c r="OM50" s="185"/>
      <c r="ON50" s="185"/>
      <c r="OO50" s="185"/>
      <c r="OP50" s="185"/>
      <c r="OQ50" s="185"/>
      <c r="OR50" s="185"/>
      <c r="OS50" s="185"/>
      <c r="OT50" s="185"/>
      <c r="OU50" s="185"/>
      <c r="OV50" s="185"/>
      <c r="OW50" s="185"/>
      <c r="OX50" s="185"/>
      <c r="OY50" s="185"/>
      <c r="OZ50" s="185"/>
      <c r="PA50" s="185"/>
      <c r="PB50" s="185"/>
      <c r="PC50" s="185"/>
      <c r="PD50" s="185"/>
      <c r="PE50" s="185"/>
      <c r="PF50" s="185"/>
      <c r="PG50" s="185"/>
      <c r="PH50" s="185"/>
      <c r="PI50" s="41"/>
      <c r="PJ50" s="41"/>
      <c r="PK50" s="41"/>
    </row>
    <row r="51" spans="1:427">
      <c r="A51" s="35">
        <f t="shared" si="30"/>
        <v>42916</v>
      </c>
      <c r="B51" s="41">
        <f>+'&lt;3&gt; 2016 - 2018 Forecast'!X$1672</f>
        <v>199455.39971505135</v>
      </c>
      <c r="C51" s="37">
        <v>0.3</v>
      </c>
      <c r="D51" s="36">
        <f t="shared" si="27"/>
        <v>-59836.619914515402</v>
      </c>
      <c r="E51" s="36">
        <v>30</v>
      </c>
      <c r="F51" s="36"/>
      <c r="G51" s="36"/>
      <c r="H51" s="36"/>
      <c r="I51" s="36"/>
      <c r="J51" s="36"/>
      <c r="K51" s="36"/>
      <c r="L51" s="36"/>
      <c r="M51" s="36"/>
      <c r="N51" s="36"/>
      <c r="O51" s="36"/>
      <c r="P51" s="36"/>
      <c r="Q51" s="36"/>
      <c r="R51" s="36"/>
      <c r="S51" s="36"/>
      <c r="T51" s="36"/>
      <c r="U51" s="36"/>
      <c r="V51" s="36"/>
      <c r="W51" s="36"/>
      <c r="X51" s="36"/>
      <c r="Y51" s="36"/>
      <c r="Z51" s="36"/>
      <c r="AA51" s="36"/>
      <c r="AB51" s="36"/>
      <c r="AC51" s="43"/>
      <c r="AD51" s="43"/>
      <c r="AE51" s="43"/>
      <c r="AF51" s="43"/>
      <c r="AG51" s="43"/>
      <c r="AH51" s="43"/>
      <c r="AI51" s="43"/>
      <c r="AJ51" s="43"/>
      <c r="AK51" s="43"/>
      <c r="AL51" s="43"/>
      <c r="AM51" s="43"/>
      <c r="AN51" s="43"/>
      <c r="AO51" s="43"/>
      <c r="AP51" s="43"/>
      <c r="AQ51" s="43"/>
      <c r="AR51" s="43"/>
      <c r="AS51" s="43"/>
      <c r="AT51" s="43"/>
      <c r="AU51" s="43">
        <f>$D$51/360</f>
        <v>-166.21283309587611</v>
      </c>
      <c r="AV51" s="43">
        <f t="shared" ref="AV51:BM51" si="34">$D$51/360</f>
        <v>-166.21283309587611</v>
      </c>
      <c r="AW51" s="43">
        <f t="shared" si="34"/>
        <v>-166.21283309587611</v>
      </c>
      <c r="AX51" s="43">
        <f t="shared" si="34"/>
        <v>-166.21283309587611</v>
      </c>
      <c r="AY51" s="43">
        <f t="shared" si="34"/>
        <v>-166.21283309587611</v>
      </c>
      <c r="AZ51" s="43">
        <f t="shared" si="34"/>
        <v>-166.21283309587611</v>
      </c>
      <c r="BA51" s="43">
        <f t="shared" si="34"/>
        <v>-166.21283309587611</v>
      </c>
      <c r="BB51" s="43">
        <f t="shared" si="34"/>
        <v>-166.21283309587611</v>
      </c>
      <c r="BC51" s="43">
        <f t="shared" si="34"/>
        <v>-166.21283309587611</v>
      </c>
      <c r="BD51" s="43">
        <f t="shared" si="34"/>
        <v>-166.21283309587611</v>
      </c>
      <c r="BE51" s="43">
        <f t="shared" si="34"/>
        <v>-166.21283309587611</v>
      </c>
      <c r="BF51" s="43">
        <f t="shared" si="34"/>
        <v>-166.21283309587611</v>
      </c>
      <c r="BG51" s="43">
        <f t="shared" si="34"/>
        <v>-166.21283309587611</v>
      </c>
      <c r="BH51" s="43">
        <f t="shared" si="34"/>
        <v>-166.21283309587611</v>
      </c>
      <c r="BI51" s="43">
        <f t="shared" si="34"/>
        <v>-166.21283309587611</v>
      </c>
      <c r="BJ51" s="43">
        <f t="shared" si="34"/>
        <v>-166.21283309587611</v>
      </c>
      <c r="BK51" s="43">
        <f t="shared" si="34"/>
        <v>-166.21283309587611</v>
      </c>
      <c r="BL51" s="43">
        <f t="shared" si="34"/>
        <v>-166.21283309587611</v>
      </c>
      <c r="BM51" s="43">
        <f t="shared" si="34"/>
        <v>-166.21283309587611</v>
      </c>
      <c r="BN51" s="185"/>
      <c r="BO51" s="185"/>
      <c r="BP51" s="185"/>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s="185"/>
      <c r="CM51" s="185"/>
      <c r="CN51" s="185"/>
      <c r="CO51" s="185"/>
      <c r="CP51" s="185"/>
      <c r="CQ51" s="185"/>
      <c r="CR51" s="185"/>
      <c r="CS51" s="185"/>
      <c r="CT51" s="185"/>
      <c r="CU51" s="185"/>
      <c r="CV51" s="185"/>
      <c r="CW51" s="185"/>
      <c r="CX51" s="185"/>
      <c r="CY51" s="185"/>
      <c r="CZ51" s="185"/>
      <c r="DA51" s="185"/>
      <c r="DB51" s="185"/>
      <c r="DC51" s="185"/>
      <c r="DD51" s="185"/>
      <c r="DE51" s="185"/>
      <c r="DF51" s="185"/>
      <c r="DG51" s="185"/>
      <c r="DH51" s="185"/>
      <c r="DI51" s="185"/>
      <c r="DJ51" s="185"/>
      <c r="DK51" s="185"/>
      <c r="DL51" s="185"/>
      <c r="DM51" s="185"/>
      <c r="DN51" s="185"/>
      <c r="DO51" s="185"/>
      <c r="DP51" s="185"/>
      <c r="DQ51" s="185"/>
      <c r="DR51" s="185"/>
      <c r="DS51" s="185"/>
      <c r="DT51" s="185"/>
      <c r="DU51" s="185"/>
      <c r="DV51" s="185"/>
      <c r="DW51" s="185"/>
      <c r="DX51" s="185"/>
      <c r="DY51" s="185"/>
      <c r="DZ51" s="185"/>
      <c r="EA51" s="185"/>
      <c r="EB51" s="185"/>
      <c r="EC51" s="185"/>
      <c r="ED51" s="185"/>
      <c r="EE51" s="185"/>
      <c r="EF51" s="185"/>
      <c r="EG51" s="185"/>
      <c r="EH51" s="185"/>
      <c r="EI51" s="185"/>
      <c r="EJ51" s="185"/>
      <c r="EK51" s="185"/>
      <c r="EL51" s="185"/>
      <c r="EM51" s="185"/>
      <c r="EN51" s="185"/>
      <c r="EO51" s="185"/>
      <c r="EP51" s="185"/>
      <c r="EQ51" s="185"/>
      <c r="ER51" s="185"/>
      <c r="ES51" s="185"/>
      <c r="ET51" s="185"/>
      <c r="EU51" s="185"/>
      <c r="EV51" s="185"/>
      <c r="EW51" s="185"/>
      <c r="EX51" s="185"/>
      <c r="EY51" s="185"/>
      <c r="EZ51" s="185"/>
      <c r="FA51" s="185"/>
      <c r="FB51" s="185"/>
      <c r="FC51" s="185"/>
      <c r="FD51" s="185"/>
      <c r="FE51" s="185"/>
      <c r="FF51" s="185"/>
      <c r="FG51" s="185"/>
      <c r="FH51" s="185"/>
      <c r="FI51" s="185"/>
      <c r="FJ51" s="185"/>
      <c r="FK51" s="185"/>
      <c r="FL51" s="185"/>
      <c r="FM51" s="185"/>
      <c r="FN51" s="185"/>
      <c r="FO51" s="185"/>
      <c r="FP51" s="185"/>
      <c r="FQ51" s="185"/>
      <c r="FR51" s="185"/>
      <c r="FS51" s="185"/>
      <c r="FT51" s="185"/>
      <c r="FU51" s="185"/>
      <c r="FV51" s="185"/>
      <c r="FW51" s="185"/>
      <c r="FX51" s="185"/>
      <c r="FY51" s="185"/>
      <c r="FZ51" s="185"/>
      <c r="GA51" s="185"/>
      <c r="GB51" s="185"/>
      <c r="GC51" s="185"/>
      <c r="GD51" s="185"/>
      <c r="GE51" s="185"/>
      <c r="GF51" s="185"/>
      <c r="GG51" s="185"/>
      <c r="GH51" s="185"/>
      <c r="GI51" s="185"/>
      <c r="GJ51" s="185"/>
      <c r="GK51" s="185"/>
      <c r="GL51" s="185"/>
      <c r="GM51" s="185"/>
      <c r="GN51" s="185"/>
      <c r="GO51" s="185"/>
      <c r="GP51" s="185"/>
      <c r="GQ51" s="185"/>
      <c r="GR51" s="185"/>
      <c r="GS51" s="185"/>
      <c r="GT51" s="185"/>
      <c r="GU51" s="185"/>
      <c r="GV51" s="185"/>
      <c r="GW51" s="185"/>
      <c r="GX51" s="185"/>
      <c r="GY51" s="185"/>
      <c r="GZ51" s="185"/>
      <c r="HA51" s="185"/>
      <c r="HB51" s="185"/>
      <c r="HC51" s="185"/>
      <c r="HD51" s="185"/>
      <c r="HE51" s="185"/>
      <c r="HF51" s="185"/>
      <c r="HG51" s="185"/>
      <c r="HH51" s="185"/>
      <c r="HI51" s="185"/>
      <c r="HJ51" s="185"/>
      <c r="HK51" s="185"/>
      <c r="HL51" s="185"/>
      <c r="HM51" s="185"/>
      <c r="HN51" s="185"/>
      <c r="HO51" s="185"/>
      <c r="HP51" s="185"/>
      <c r="HQ51" s="185"/>
      <c r="HR51" s="185"/>
      <c r="HS51" s="185"/>
      <c r="HT51" s="185"/>
      <c r="HU51" s="185"/>
      <c r="HV51" s="185"/>
      <c r="HW51" s="185"/>
      <c r="HX51" s="185"/>
      <c r="HY51" s="185"/>
      <c r="HZ51" s="185"/>
      <c r="IA51" s="185"/>
      <c r="IB51" s="185"/>
      <c r="IC51" s="185"/>
      <c r="ID51" s="185"/>
      <c r="IE51" s="185"/>
      <c r="IF51" s="185"/>
      <c r="IG51" s="185"/>
      <c r="IH51" s="185"/>
      <c r="II51" s="185"/>
      <c r="IJ51" s="185"/>
      <c r="IK51" s="185"/>
      <c r="IL51" s="185"/>
      <c r="IM51" s="185"/>
      <c r="IN51" s="185"/>
      <c r="IO51" s="185"/>
      <c r="IP51" s="185"/>
      <c r="IQ51" s="185"/>
      <c r="IR51" s="185"/>
      <c r="IS51" s="185"/>
      <c r="IT51" s="185"/>
      <c r="IU51" s="185"/>
      <c r="IV51" s="185"/>
      <c r="IW51" s="185"/>
      <c r="IX51" s="185"/>
      <c r="IY51" s="185"/>
      <c r="IZ51" s="185"/>
      <c r="JA51" s="185"/>
      <c r="JB51" s="185"/>
      <c r="JC51" s="185"/>
      <c r="JD51" s="185"/>
      <c r="JE51" s="185"/>
      <c r="JF51" s="185"/>
      <c r="JG51" s="185"/>
      <c r="JH51" s="185"/>
      <c r="JI51" s="185"/>
      <c r="JJ51" s="185"/>
      <c r="JK51" s="185"/>
      <c r="JL51" s="185"/>
      <c r="JM51" s="185"/>
      <c r="JN51" s="185"/>
      <c r="JO51" s="185"/>
      <c r="JP51" s="185"/>
      <c r="JQ51" s="185"/>
      <c r="JR51" s="185"/>
      <c r="JS51" s="185"/>
      <c r="JT51" s="185"/>
      <c r="JU51" s="185"/>
      <c r="JV51" s="185"/>
      <c r="JW51" s="185"/>
      <c r="JX51" s="185"/>
      <c r="JY51" s="185"/>
      <c r="JZ51" s="185"/>
      <c r="KA51" s="185"/>
      <c r="KB51" s="185"/>
      <c r="KC51" s="185"/>
      <c r="KD51" s="185"/>
      <c r="KE51" s="185"/>
      <c r="KF51" s="185"/>
      <c r="KG51" s="185"/>
      <c r="KH51" s="185"/>
      <c r="KI51" s="185"/>
      <c r="KJ51" s="185"/>
      <c r="KK51" s="185"/>
      <c r="KL51" s="185"/>
      <c r="KM51" s="185"/>
      <c r="KN51" s="185"/>
      <c r="KO51" s="185"/>
      <c r="KP51" s="185"/>
      <c r="KQ51" s="185"/>
      <c r="KR51" s="185"/>
      <c r="KS51" s="185"/>
      <c r="KT51" s="185"/>
      <c r="KU51" s="185"/>
      <c r="KV51" s="185"/>
      <c r="KW51" s="185"/>
      <c r="KX51" s="185"/>
      <c r="KY51" s="185"/>
      <c r="KZ51" s="185"/>
      <c r="LA51" s="185"/>
      <c r="LB51" s="185"/>
      <c r="LC51" s="185"/>
      <c r="LD51" s="185"/>
      <c r="LE51" s="185"/>
      <c r="LF51" s="185"/>
      <c r="LG51" s="185"/>
      <c r="LH51" s="185"/>
      <c r="LI51" s="185"/>
      <c r="LJ51" s="185"/>
      <c r="LK51" s="185"/>
      <c r="LL51" s="185"/>
      <c r="LM51" s="185"/>
      <c r="LN51" s="185"/>
      <c r="LO51" s="185"/>
      <c r="LP51" s="185"/>
      <c r="LQ51" s="185"/>
      <c r="LR51" s="185"/>
      <c r="LS51" s="185"/>
      <c r="LT51" s="185"/>
      <c r="LU51" s="185"/>
      <c r="LV51" s="185"/>
      <c r="LW51" s="185"/>
      <c r="LX51" s="185"/>
      <c r="LY51" s="185"/>
      <c r="LZ51" s="185"/>
      <c r="MA51" s="185"/>
      <c r="MB51" s="185"/>
      <c r="MC51" s="185"/>
      <c r="MD51" s="185"/>
      <c r="ME51" s="185"/>
      <c r="MF51" s="185"/>
      <c r="MG51" s="185"/>
      <c r="MH51" s="185"/>
      <c r="MI51" s="185"/>
      <c r="MJ51" s="185"/>
      <c r="MK51" s="185"/>
      <c r="ML51" s="185"/>
      <c r="MM51" s="185"/>
      <c r="MN51" s="185"/>
      <c r="MO51" s="185"/>
      <c r="MP51" s="185"/>
      <c r="MQ51" s="185"/>
      <c r="MR51" s="185"/>
      <c r="MS51" s="185"/>
      <c r="MT51" s="185"/>
      <c r="MU51" s="185"/>
      <c r="MV51" s="185"/>
      <c r="MW51" s="185"/>
      <c r="MX51" s="185"/>
      <c r="MY51" s="185"/>
      <c r="MZ51" s="185"/>
      <c r="NA51" s="185"/>
      <c r="NB51" s="185"/>
      <c r="NC51" s="185"/>
      <c r="ND51" s="185"/>
      <c r="NE51" s="185"/>
      <c r="NF51" s="185"/>
      <c r="NG51" s="185"/>
      <c r="NH51" s="185"/>
      <c r="NI51" s="185"/>
      <c r="NJ51" s="185"/>
      <c r="NK51" s="185"/>
      <c r="NL51" s="185"/>
      <c r="NM51" s="185"/>
      <c r="NN51" s="185"/>
      <c r="NO51" s="185"/>
      <c r="NP51" s="185"/>
      <c r="NQ51" s="185"/>
      <c r="NR51" s="185"/>
      <c r="NS51" s="185"/>
      <c r="NT51" s="185"/>
      <c r="NU51" s="185"/>
      <c r="NV51" s="185"/>
      <c r="NW51" s="185"/>
      <c r="NX51" s="185"/>
      <c r="NY51" s="185"/>
      <c r="NZ51" s="185"/>
      <c r="OA51" s="185"/>
      <c r="OB51" s="185"/>
      <c r="OC51" s="185"/>
      <c r="OD51" s="185"/>
      <c r="OE51" s="185"/>
      <c r="OF51" s="185"/>
      <c r="OG51" s="185"/>
      <c r="OH51" s="185"/>
      <c r="OI51" s="185"/>
      <c r="OJ51" s="185"/>
      <c r="OK51" s="185"/>
      <c r="OL51" s="185"/>
      <c r="OM51" s="185"/>
      <c r="ON51" s="185"/>
      <c r="OO51" s="185"/>
      <c r="OP51" s="185"/>
      <c r="OQ51" s="185"/>
      <c r="OR51" s="185"/>
      <c r="OS51" s="185"/>
      <c r="OT51" s="185"/>
      <c r="OU51" s="185"/>
      <c r="OV51" s="185"/>
      <c r="OW51" s="185"/>
      <c r="OX51" s="185"/>
      <c r="OY51" s="185"/>
      <c r="OZ51" s="185"/>
      <c r="PA51" s="185"/>
      <c r="PB51" s="185"/>
      <c r="PC51" s="185"/>
      <c r="PD51" s="185"/>
      <c r="PE51" s="185"/>
      <c r="PF51" s="185"/>
      <c r="PG51" s="185"/>
      <c r="PH51" s="185"/>
      <c r="PI51" s="41"/>
      <c r="PJ51" s="41"/>
      <c r="PK51" s="41"/>
    </row>
    <row r="52" spans="1:427">
      <c r="A52" s="35">
        <f t="shared" si="30"/>
        <v>42947</v>
      </c>
      <c r="B52" s="41">
        <f>+'&lt;3&gt; 2016 - 2018 Forecast'!Y$1672</f>
        <v>191085.94062930622</v>
      </c>
      <c r="C52" s="37">
        <v>0.3</v>
      </c>
      <c r="D52" s="36">
        <f t="shared" si="27"/>
        <v>-57325.782188791862</v>
      </c>
      <c r="E52" s="36">
        <v>30</v>
      </c>
      <c r="F52" s="36"/>
      <c r="G52" s="36"/>
      <c r="H52" s="36"/>
      <c r="I52" s="36"/>
      <c r="J52" s="36"/>
      <c r="K52" s="36"/>
      <c r="L52" s="36"/>
      <c r="M52" s="36"/>
      <c r="N52" s="36"/>
      <c r="O52" s="36"/>
      <c r="P52" s="36"/>
      <c r="Q52" s="36"/>
      <c r="R52" s="36"/>
      <c r="S52" s="36"/>
      <c r="T52" s="36"/>
      <c r="U52" s="36"/>
      <c r="V52" s="36"/>
      <c r="W52" s="36"/>
      <c r="X52" s="36"/>
      <c r="Y52" s="36"/>
      <c r="Z52" s="36"/>
      <c r="AA52" s="36"/>
      <c r="AB52" s="36"/>
      <c r="AC52" s="43"/>
      <c r="AD52" s="43"/>
      <c r="AE52" s="43"/>
      <c r="AF52" s="43"/>
      <c r="AG52" s="43"/>
      <c r="AH52" s="43"/>
      <c r="AI52" s="43"/>
      <c r="AJ52" s="43"/>
      <c r="AK52" s="43"/>
      <c r="AL52" s="43"/>
      <c r="AM52" s="43"/>
      <c r="AN52" s="43"/>
      <c r="AO52" s="43"/>
      <c r="AP52" s="43"/>
      <c r="AQ52" s="43"/>
      <c r="AR52" s="43"/>
      <c r="AS52" s="43"/>
      <c r="AT52" s="43"/>
      <c r="AU52" s="43"/>
      <c r="AV52" s="43">
        <f>$D$52/360</f>
        <v>-159.23828385775516</v>
      </c>
      <c r="AW52" s="43">
        <f t="shared" ref="AW52:BM52" si="35">$D$52/360</f>
        <v>-159.23828385775516</v>
      </c>
      <c r="AX52" s="43">
        <f t="shared" si="35"/>
        <v>-159.23828385775516</v>
      </c>
      <c r="AY52" s="43">
        <f t="shared" si="35"/>
        <v>-159.23828385775516</v>
      </c>
      <c r="AZ52" s="43">
        <f t="shared" si="35"/>
        <v>-159.23828385775516</v>
      </c>
      <c r="BA52" s="43">
        <f t="shared" si="35"/>
        <v>-159.23828385775516</v>
      </c>
      <c r="BB52" s="43">
        <f t="shared" si="35"/>
        <v>-159.23828385775516</v>
      </c>
      <c r="BC52" s="43">
        <f t="shared" si="35"/>
        <v>-159.23828385775516</v>
      </c>
      <c r="BD52" s="43">
        <f t="shared" si="35"/>
        <v>-159.23828385775516</v>
      </c>
      <c r="BE52" s="43">
        <f t="shared" si="35"/>
        <v>-159.23828385775516</v>
      </c>
      <c r="BF52" s="43">
        <f t="shared" si="35"/>
        <v>-159.23828385775516</v>
      </c>
      <c r="BG52" s="43">
        <f t="shared" si="35"/>
        <v>-159.23828385775516</v>
      </c>
      <c r="BH52" s="43">
        <f t="shared" si="35"/>
        <v>-159.23828385775516</v>
      </c>
      <c r="BI52" s="43">
        <f t="shared" si="35"/>
        <v>-159.23828385775516</v>
      </c>
      <c r="BJ52" s="43">
        <f t="shared" si="35"/>
        <v>-159.23828385775516</v>
      </c>
      <c r="BK52" s="43">
        <f t="shared" si="35"/>
        <v>-159.23828385775516</v>
      </c>
      <c r="BL52" s="43">
        <f t="shared" si="35"/>
        <v>-159.23828385775516</v>
      </c>
      <c r="BM52" s="43">
        <f t="shared" si="35"/>
        <v>-159.23828385775516</v>
      </c>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c r="CO52" s="185"/>
      <c r="CP52" s="185"/>
      <c r="CQ52" s="185"/>
      <c r="CR52" s="185"/>
      <c r="CS52" s="185"/>
      <c r="CT52" s="185"/>
      <c r="CU52" s="185"/>
      <c r="CV52" s="185"/>
      <c r="CW52" s="185"/>
      <c r="CX52" s="185"/>
      <c r="CY52" s="185"/>
      <c r="CZ52" s="185"/>
      <c r="DA52" s="185"/>
      <c r="DB52" s="185"/>
      <c r="DC52" s="185"/>
      <c r="DD52" s="185"/>
      <c r="DE52" s="185"/>
      <c r="DF52" s="185"/>
      <c r="DG52" s="185"/>
      <c r="DH52" s="185"/>
      <c r="DI52" s="185"/>
      <c r="DJ52" s="185"/>
      <c r="DK52" s="185"/>
      <c r="DL52" s="185"/>
      <c r="DM52" s="185"/>
      <c r="DN52" s="185"/>
      <c r="DO52" s="185"/>
      <c r="DP52" s="185"/>
      <c r="DQ52" s="185"/>
      <c r="DR52" s="185"/>
      <c r="DS52" s="185"/>
      <c r="DT52" s="185"/>
      <c r="DU52" s="185"/>
      <c r="DV52" s="185"/>
      <c r="DW52" s="185"/>
      <c r="DX52" s="185"/>
      <c r="DY52" s="185"/>
      <c r="DZ52" s="185"/>
      <c r="EA52" s="185"/>
      <c r="EB52" s="185"/>
      <c r="EC52" s="185"/>
      <c r="ED52" s="185"/>
      <c r="EE52" s="185"/>
      <c r="EF52" s="185"/>
      <c r="EG52" s="185"/>
      <c r="EH52" s="185"/>
      <c r="EI52" s="185"/>
      <c r="EJ52" s="185"/>
      <c r="EK52" s="185"/>
      <c r="EL52" s="185"/>
      <c r="EM52" s="185"/>
      <c r="EN52" s="185"/>
      <c r="EO52" s="185"/>
      <c r="EP52" s="185"/>
      <c r="EQ52" s="185"/>
      <c r="ER52" s="185"/>
      <c r="ES52" s="185"/>
      <c r="ET52" s="185"/>
      <c r="EU52" s="185"/>
      <c r="EV52" s="185"/>
      <c r="EW52" s="185"/>
      <c r="EX52" s="185"/>
      <c r="EY52" s="185"/>
      <c r="EZ52" s="185"/>
      <c r="FA52" s="185"/>
      <c r="FB52" s="185"/>
      <c r="FC52" s="185"/>
      <c r="FD52" s="185"/>
      <c r="FE52" s="185"/>
      <c r="FF52" s="185"/>
      <c r="FG52" s="185"/>
      <c r="FH52" s="185"/>
      <c r="FI52" s="185"/>
      <c r="FJ52" s="185"/>
      <c r="FK52" s="185"/>
      <c r="FL52" s="185"/>
      <c r="FM52" s="185"/>
      <c r="FN52" s="185"/>
      <c r="FO52" s="185"/>
      <c r="FP52" s="185"/>
      <c r="FQ52" s="185"/>
      <c r="FR52" s="185"/>
      <c r="FS52" s="185"/>
      <c r="FT52" s="185"/>
      <c r="FU52" s="185"/>
      <c r="FV52" s="185"/>
      <c r="FW52" s="185"/>
      <c r="FX52" s="185"/>
      <c r="FY52" s="185"/>
      <c r="FZ52" s="185"/>
      <c r="GA52" s="185"/>
      <c r="GB52" s="185"/>
      <c r="GC52" s="185"/>
      <c r="GD52" s="185"/>
      <c r="GE52" s="185"/>
      <c r="GF52" s="185"/>
      <c r="GG52" s="185"/>
      <c r="GH52" s="185"/>
      <c r="GI52" s="185"/>
      <c r="GJ52" s="185"/>
      <c r="GK52" s="185"/>
      <c r="GL52" s="185"/>
      <c r="GM52" s="185"/>
      <c r="GN52" s="185"/>
      <c r="GO52" s="185"/>
      <c r="GP52" s="185"/>
      <c r="GQ52" s="185"/>
      <c r="GR52" s="185"/>
      <c r="GS52" s="185"/>
      <c r="GT52" s="185"/>
      <c r="GU52" s="185"/>
      <c r="GV52" s="185"/>
      <c r="GW52" s="185"/>
      <c r="GX52" s="185"/>
      <c r="GY52" s="185"/>
      <c r="GZ52" s="185"/>
      <c r="HA52" s="185"/>
      <c r="HB52" s="185"/>
      <c r="HC52" s="185"/>
      <c r="HD52" s="185"/>
      <c r="HE52" s="185"/>
      <c r="HF52" s="185"/>
      <c r="HG52" s="185"/>
      <c r="HH52" s="185"/>
      <c r="HI52" s="185"/>
      <c r="HJ52" s="185"/>
      <c r="HK52" s="185"/>
      <c r="HL52" s="185"/>
      <c r="HM52" s="185"/>
      <c r="HN52" s="185"/>
      <c r="HO52" s="185"/>
      <c r="HP52" s="185"/>
      <c r="HQ52" s="185"/>
      <c r="HR52" s="185"/>
      <c r="HS52" s="185"/>
      <c r="HT52" s="185"/>
      <c r="HU52" s="185"/>
      <c r="HV52" s="185"/>
      <c r="HW52" s="185"/>
      <c r="HX52" s="185"/>
      <c r="HY52" s="185"/>
      <c r="HZ52" s="185"/>
      <c r="IA52" s="185"/>
      <c r="IB52" s="185"/>
      <c r="IC52" s="185"/>
      <c r="ID52" s="185"/>
      <c r="IE52" s="185"/>
      <c r="IF52" s="185"/>
      <c r="IG52" s="185"/>
      <c r="IH52" s="185"/>
      <c r="II52" s="185"/>
      <c r="IJ52" s="185"/>
      <c r="IK52" s="185"/>
      <c r="IL52" s="185"/>
      <c r="IM52" s="185"/>
      <c r="IN52" s="185"/>
      <c r="IO52" s="185"/>
      <c r="IP52" s="185"/>
      <c r="IQ52" s="185"/>
      <c r="IR52" s="185"/>
      <c r="IS52" s="185"/>
      <c r="IT52" s="185"/>
      <c r="IU52" s="185"/>
      <c r="IV52" s="185"/>
      <c r="IW52" s="185"/>
      <c r="IX52" s="185"/>
      <c r="IY52" s="185"/>
      <c r="IZ52" s="185"/>
      <c r="JA52" s="185"/>
      <c r="JB52" s="185"/>
      <c r="JC52" s="185"/>
      <c r="JD52" s="185"/>
      <c r="JE52" s="185"/>
      <c r="JF52" s="185"/>
      <c r="JG52" s="185"/>
      <c r="JH52" s="185"/>
      <c r="JI52" s="185"/>
      <c r="JJ52" s="185"/>
      <c r="JK52" s="185"/>
      <c r="JL52" s="185"/>
      <c r="JM52" s="185"/>
      <c r="JN52" s="185"/>
      <c r="JO52" s="185"/>
      <c r="JP52" s="185"/>
      <c r="JQ52" s="185"/>
      <c r="JR52" s="185"/>
      <c r="JS52" s="185"/>
      <c r="JT52" s="185"/>
      <c r="JU52" s="185"/>
      <c r="JV52" s="185"/>
      <c r="JW52" s="185"/>
      <c r="JX52" s="185"/>
      <c r="JY52" s="185"/>
      <c r="JZ52" s="185"/>
      <c r="KA52" s="185"/>
      <c r="KB52" s="185"/>
      <c r="KC52" s="185"/>
      <c r="KD52" s="185"/>
      <c r="KE52" s="185"/>
      <c r="KF52" s="185"/>
      <c r="KG52" s="185"/>
      <c r="KH52" s="185"/>
      <c r="KI52" s="185"/>
      <c r="KJ52" s="185"/>
      <c r="KK52" s="185"/>
      <c r="KL52" s="185"/>
      <c r="KM52" s="185"/>
      <c r="KN52" s="185"/>
      <c r="KO52" s="185"/>
      <c r="KP52" s="185"/>
      <c r="KQ52" s="185"/>
      <c r="KR52" s="185"/>
      <c r="KS52" s="185"/>
      <c r="KT52" s="185"/>
      <c r="KU52" s="185"/>
      <c r="KV52" s="185"/>
      <c r="KW52" s="185"/>
      <c r="KX52" s="185"/>
      <c r="KY52" s="185"/>
      <c r="KZ52" s="185"/>
      <c r="LA52" s="185"/>
      <c r="LB52" s="185"/>
      <c r="LC52" s="185"/>
      <c r="LD52" s="185"/>
      <c r="LE52" s="185"/>
      <c r="LF52" s="185"/>
      <c r="LG52" s="185"/>
      <c r="LH52" s="185"/>
      <c r="LI52" s="185"/>
      <c r="LJ52" s="185"/>
      <c r="LK52" s="185"/>
      <c r="LL52" s="185"/>
      <c r="LM52" s="185"/>
      <c r="LN52" s="185"/>
      <c r="LO52" s="185"/>
      <c r="LP52" s="185"/>
      <c r="LQ52" s="185"/>
      <c r="LR52" s="185"/>
      <c r="LS52" s="185"/>
      <c r="LT52" s="185"/>
      <c r="LU52" s="185"/>
      <c r="LV52" s="185"/>
      <c r="LW52" s="185"/>
      <c r="LX52" s="185"/>
      <c r="LY52" s="185"/>
      <c r="LZ52" s="185"/>
      <c r="MA52" s="185"/>
      <c r="MB52" s="185"/>
      <c r="MC52" s="185"/>
      <c r="MD52" s="185"/>
      <c r="ME52" s="185"/>
      <c r="MF52" s="185"/>
      <c r="MG52" s="185"/>
      <c r="MH52" s="185"/>
      <c r="MI52" s="185"/>
      <c r="MJ52" s="185"/>
      <c r="MK52" s="185"/>
      <c r="ML52" s="185"/>
      <c r="MM52" s="185"/>
      <c r="MN52" s="185"/>
      <c r="MO52" s="185"/>
      <c r="MP52" s="185"/>
      <c r="MQ52" s="185"/>
      <c r="MR52" s="185"/>
      <c r="MS52" s="185"/>
      <c r="MT52" s="185"/>
      <c r="MU52" s="185"/>
      <c r="MV52" s="185"/>
      <c r="MW52" s="185"/>
      <c r="MX52" s="185"/>
      <c r="MY52" s="185"/>
      <c r="MZ52" s="185"/>
      <c r="NA52" s="185"/>
      <c r="NB52" s="185"/>
      <c r="NC52" s="185"/>
      <c r="ND52" s="185"/>
      <c r="NE52" s="185"/>
      <c r="NF52" s="185"/>
      <c r="NG52" s="185"/>
      <c r="NH52" s="185"/>
      <c r="NI52" s="185"/>
      <c r="NJ52" s="185"/>
      <c r="NK52" s="185"/>
      <c r="NL52" s="185"/>
      <c r="NM52" s="185"/>
      <c r="NN52" s="185"/>
      <c r="NO52" s="185"/>
      <c r="NP52" s="185"/>
      <c r="NQ52" s="185"/>
      <c r="NR52" s="185"/>
      <c r="NS52" s="185"/>
      <c r="NT52" s="185"/>
      <c r="NU52" s="185"/>
      <c r="NV52" s="185"/>
      <c r="NW52" s="185"/>
      <c r="NX52" s="185"/>
      <c r="NY52" s="185"/>
      <c r="NZ52" s="185"/>
      <c r="OA52" s="185"/>
      <c r="OB52" s="185"/>
      <c r="OC52" s="185"/>
      <c r="OD52" s="185"/>
      <c r="OE52" s="185"/>
      <c r="OF52" s="185"/>
      <c r="OG52" s="185"/>
      <c r="OH52" s="185"/>
      <c r="OI52" s="185"/>
      <c r="OJ52" s="185"/>
      <c r="OK52" s="185"/>
      <c r="OL52" s="185"/>
      <c r="OM52" s="185"/>
      <c r="ON52" s="185"/>
      <c r="OO52" s="185"/>
      <c r="OP52" s="185"/>
      <c r="OQ52" s="185"/>
      <c r="OR52" s="185"/>
      <c r="OS52" s="185"/>
      <c r="OT52" s="185"/>
      <c r="OU52" s="185"/>
      <c r="OV52" s="185"/>
      <c r="OW52" s="185"/>
      <c r="OX52" s="185"/>
      <c r="OY52" s="185"/>
      <c r="OZ52" s="185"/>
      <c r="PA52" s="185"/>
      <c r="PB52" s="185"/>
      <c r="PC52" s="185"/>
      <c r="PD52" s="185"/>
      <c r="PE52" s="185"/>
      <c r="PF52" s="185"/>
      <c r="PG52" s="185"/>
      <c r="PH52" s="185"/>
      <c r="PI52" s="41"/>
      <c r="PJ52" s="41"/>
      <c r="PK52" s="41"/>
    </row>
    <row r="53" spans="1:427">
      <c r="A53" s="35">
        <f t="shared" si="30"/>
        <v>42978</v>
      </c>
      <c r="B53" s="41">
        <f>+'&lt;3&gt; 2016 - 2018 Forecast'!Z$1672</f>
        <v>184825.92380523434</v>
      </c>
      <c r="C53" s="37">
        <v>0.3</v>
      </c>
      <c r="D53" s="36">
        <f t="shared" si="27"/>
        <v>-55447.777141570303</v>
      </c>
      <c r="E53" s="36">
        <v>30</v>
      </c>
      <c r="F53" s="36"/>
      <c r="G53" s="36"/>
      <c r="H53" s="36"/>
      <c r="I53" s="36"/>
      <c r="J53" s="36"/>
      <c r="K53" s="36"/>
      <c r="L53" s="36"/>
      <c r="M53" s="36"/>
      <c r="N53" s="36"/>
      <c r="O53" s="36"/>
      <c r="P53" s="36"/>
      <c r="Q53" s="36"/>
      <c r="R53" s="36"/>
      <c r="S53" s="36"/>
      <c r="T53" s="36"/>
      <c r="U53" s="36"/>
      <c r="V53" s="36"/>
      <c r="W53" s="36"/>
      <c r="X53" s="36"/>
      <c r="Y53" s="36"/>
      <c r="Z53" s="36"/>
      <c r="AA53" s="36"/>
      <c r="AB53" s="36"/>
      <c r="AC53" s="43"/>
      <c r="AD53" s="43"/>
      <c r="AE53" s="43"/>
      <c r="AF53" s="43"/>
      <c r="AG53" s="43"/>
      <c r="AH53" s="43"/>
      <c r="AI53" s="43"/>
      <c r="AJ53" s="43"/>
      <c r="AK53" s="43"/>
      <c r="AL53" s="43"/>
      <c r="AM53" s="43"/>
      <c r="AN53" s="43"/>
      <c r="AO53" s="43"/>
      <c r="AP53" s="43"/>
      <c r="AQ53" s="43"/>
      <c r="AR53" s="43"/>
      <c r="AS53" s="43"/>
      <c r="AT53" s="43"/>
      <c r="AU53" s="43"/>
      <c r="AV53" s="43"/>
      <c r="AW53" s="43">
        <f>$D$53/360</f>
        <v>-154.02160317102863</v>
      </c>
      <c r="AX53" s="43">
        <f t="shared" ref="AX53:BM53" si="36">$D$53/360</f>
        <v>-154.02160317102863</v>
      </c>
      <c r="AY53" s="43">
        <f t="shared" si="36"/>
        <v>-154.02160317102863</v>
      </c>
      <c r="AZ53" s="43">
        <f t="shared" si="36"/>
        <v>-154.02160317102863</v>
      </c>
      <c r="BA53" s="43">
        <f t="shared" si="36"/>
        <v>-154.02160317102863</v>
      </c>
      <c r="BB53" s="43">
        <f t="shared" si="36"/>
        <v>-154.02160317102863</v>
      </c>
      <c r="BC53" s="43">
        <f t="shared" si="36"/>
        <v>-154.02160317102863</v>
      </c>
      <c r="BD53" s="43">
        <f t="shared" si="36"/>
        <v>-154.02160317102863</v>
      </c>
      <c r="BE53" s="43">
        <f t="shared" si="36"/>
        <v>-154.02160317102863</v>
      </c>
      <c r="BF53" s="43">
        <f t="shared" si="36"/>
        <v>-154.02160317102863</v>
      </c>
      <c r="BG53" s="43">
        <f t="shared" si="36"/>
        <v>-154.02160317102863</v>
      </c>
      <c r="BH53" s="43">
        <f t="shared" si="36"/>
        <v>-154.02160317102863</v>
      </c>
      <c r="BI53" s="43">
        <f t="shared" si="36"/>
        <v>-154.02160317102863</v>
      </c>
      <c r="BJ53" s="43">
        <f t="shared" si="36"/>
        <v>-154.02160317102863</v>
      </c>
      <c r="BK53" s="43">
        <f t="shared" si="36"/>
        <v>-154.02160317102863</v>
      </c>
      <c r="BL53" s="43">
        <f t="shared" si="36"/>
        <v>-154.02160317102863</v>
      </c>
      <c r="BM53" s="43">
        <f t="shared" si="36"/>
        <v>-154.02160317102863</v>
      </c>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c r="GG53" s="185"/>
      <c r="GH53" s="185"/>
      <c r="GI53" s="185"/>
      <c r="GJ53" s="185"/>
      <c r="GK53" s="185"/>
      <c r="GL53" s="185"/>
      <c r="GM53" s="185"/>
      <c r="GN53" s="185"/>
      <c r="GO53" s="185"/>
      <c r="GP53" s="185"/>
      <c r="GQ53" s="185"/>
      <c r="GR53" s="185"/>
      <c r="GS53" s="185"/>
      <c r="GT53" s="185"/>
      <c r="GU53" s="185"/>
      <c r="GV53" s="185"/>
      <c r="GW53" s="185"/>
      <c r="GX53" s="185"/>
      <c r="GY53" s="185"/>
      <c r="GZ53" s="185"/>
      <c r="HA53" s="185"/>
      <c r="HB53" s="185"/>
      <c r="HC53" s="185"/>
      <c r="HD53" s="185"/>
      <c r="HE53" s="185"/>
      <c r="HF53" s="185"/>
      <c r="HG53" s="185"/>
      <c r="HH53" s="185"/>
      <c r="HI53" s="185"/>
      <c r="HJ53" s="185"/>
      <c r="HK53" s="185"/>
      <c r="HL53" s="185"/>
      <c r="HM53" s="185"/>
      <c r="HN53" s="185"/>
      <c r="HO53" s="185"/>
      <c r="HP53" s="185"/>
      <c r="HQ53" s="185"/>
      <c r="HR53" s="185"/>
      <c r="HS53" s="185"/>
      <c r="HT53" s="185"/>
      <c r="HU53" s="185"/>
      <c r="HV53" s="185"/>
      <c r="HW53" s="185"/>
      <c r="HX53" s="185"/>
      <c r="HY53" s="185"/>
      <c r="HZ53" s="185"/>
      <c r="IA53" s="185"/>
      <c r="IB53" s="185"/>
      <c r="IC53" s="185"/>
      <c r="ID53" s="185"/>
      <c r="IE53" s="185"/>
      <c r="IF53" s="185"/>
      <c r="IG53" s="185"/>
      <c r="IH53" s="185"/>
      <c r="II53" s="185"/>
      <c r="IJ53" s="185"/>
      <c r="IK53" s="185"/>
      <c r="IL53" s="185"/>
      <c r="IM53" s="185"/>
      <c r="IN53" s="185"/>
      <c r="IO53" s="185"/>
      <c r="IP53" s="185"/>
      <c r="IQ53" s="185"/>
      <c r="IR53" s="185"/>
      <c r="IS53" s="185"/>
      <c r="IT53" s="185"/>
      <c r="IU53" s="185"/>
      <c r="IV53" s="185"/>
      <c r="IW53" s="185"/>
      <c r="IX53" s="185"/>
      <c r="IY53" s="185"/>
      <c r="IZ53" s="185"/>
      <c r="JA53" s="185"/>
      <c r="JB53" s="185"/>
      <c r="JC53" s="185"/>
      <c r="JD53" s="185"/>
      <c r="JE53" s="185"/>
      <c r="JF53" s="185"/>
      <c r="JG53" s="185"/>
      <c r="JH53" s="185"/>
      <c r="JI53" s="185"/>
      <c r="JJ53" s="185"/>
      <c r="JK53" s="185"/>
      <c r="JL53" s="185"/>
      <c r="JM53" s="185"/>
      <c r="JN53" s="185"/>
      <c r="JO53" s="185"/>
      <c r="JP53" s="185"/>
      <c r="JQ53" s="185"/>
      <c r="JR53" s="185"/>
      <c r="JS53" s="185"/>
      <c r="JT53" s="185"/>
      <c r="JU53" s="185"/>
      <c r="JV53" s="185"/>
      <c r="JW53" s="185"/>
      <c r="JX53" s="185"/>
      <c r="JY53" s="185"/>
      <c r="JZ53" s="185"/>
      <c r="KA53" s="185"/>
      <c r="KB53" s="185"/>
      <c r="KC53" s="185"/>
      <c r="KD53" s="185"/>
      <c r="KE53" s="185"/>
      <c r="KF53" s="185"/>
      <c r="KG53" s="185"/>
      <c r="KH53" s="185"/>
      <c r="KI53" s="185"/>
      <c r="KJ53" s="185"/>
      <c r="KK53" s="185"/>
      <c r="KL53" s="185"/>
      <c r="KM53" s="185"/>
      <c r="KN53" s="185"/>
      <c r="KO53" s="185"/>
      <c r="KP53" s="185"/>
      <c r="KQ53" s="185"/>
      <c r="KR53" s="185"/>
      <c r="KS53" s="185"/>
      <c r="KT53" s="185"/>
      <c r="KU53" s="185"/>
      <c r="KV53" s="185"/>
      <c r="KW53" s="185"/>
      <c r="KX53" s="185"/>
      <c r="KY53" s="185"/>
      <c r="KZ53" s="185"/>
      <c r="LA53" s="185"/>
      <c r="LB53" s="185"/>
      <c r="LC53" s="185"/>
      <c r="LD53" s="185"/>
      <c r="LE53" s="185"/>
      <c r="LF53" s="185"/>
      <c r="LG53" s="185"/>
      <c r="LH53" s="185"/>
      <c r="LI53" s="185"/>
      <c r="LJ53" s="185"/>
      <c r="LK53" s="185"/>
      <c r="LL53" s="185"/>
      <c r="LM53" s="185"/>
      <c r="LN53" s="185"/>
      <c r="LO53" s="185"/>
      <c r="LP53" s="185"/>
      <c r="LQ53" s="185"/>
      <c r="LR53" s="185"/>
      <c r="LS53" s="185"/>
      <c r="LT53" s="185"/>
      <c r="LU53" s="185"/>
      <c r="LV53" s="185"/>
      <c r="LW53" s="185"/>
      <c r="LX53" s="185"/>
      <c r="LY53" s="185"/>
      <c r="LZ53" s="185"/>
      <c r="MA53" s="185"/>
      <c r="MB53" s="185"/>
      <c r="MC53" s="185"/>
      <c r="MD53" s="185"/>
      <c r="ME53" s="185"/>
      <c r="MF53" s="185"/>
      <c r="MG53" s="185"/>
      <c r="MH53" s="185"/>
      <c r="MI53" s="185"/>
      <c r="MJ53" s="185"/>
      <c r="MK53" s="185"/>
      <c r="ML53" s="185"/>
      <c r="MM53" s="185"/>
      <c r="MN53" s="185"/>
      <c r="MO53" s="185"/>
      <c r="MP53" s="185"/>
      <c r="MQ53" s="185"/>
      <c r="MR53" s="185"/>
      <c r="MS53" s="185"/>
      <c r="MT53" s="185"/>
      <c r="MU53" s="185"/>
      <c r="MV53" s="185"/>
      <c r="MW53" s="185"/>
      <c r="MX53" s="185"/>
      <c r="MY53" s="185"/>
      <c r="MZ53" s="185"/>
      <c r="NA53" s="185"/>
      <c r="NB53" s="185"/>
      <c r="NC53" s="185"/>
      <c r="ND53" s="185"/>
      <c r="NE53" s="185"/>
      <c r="NF53" s="185"/>
      <c r="NG53" s="185"/>
      <c r="NH53" s="185"/>
      <c r="NI53" s="185"/>
      <c r="NJ53" s="185"/>
      <c r="NK53" s="185"/>
      <c r="NL53" s="185"/>
      <c r="NM53" s="185"/>
      <c r="NN53" s="185"/>
      <c r="NO53" s="185"/>
      <c r="NP53" s="185"/>
      <c r="NQ53" s="185"/>
      <c r="NR53" s="185"/>
      <c r="NS53" s="185"/>
      <c r="NT53" s="185"/>
      <c r="NU53" s="185"/>
      <c r="NV53" s="185"/>
      <c r="NW53" s="185"/>
      <c r="NX53" s="185"/>
      <c r="NY53" s="185"/>
      <c r="NZ53" s="185"/>
      <c r="OA53" s="185"/>
      <c r="OB53" s="185"/>
      <c r="OC53" s="185"/>
      <c r="OD53" s="185"/>
      <c r="OE53" s="185"/>
      <c r="OF53" s="185"/>
      <c r="OG53" s="185"/>
      <c r="OH53" s="185"/>
      <c r="OI53" s="185"/>
      <c r="OJ53" s="185"/>
      <c r="OK53" s="185"/>
      <c r="OL53" s="185"/>
      <c r="OM53" s="185"/>
      <c r="ON53" s="185"/>
      <c r="OO53" s="185"/>
      <c r="OP53" s="185"/>
      <c r="OQ53" s="185"/>
      <c r="OR53" s="185"/>
      <c r="OS53" s="185"/>
      <c r="OT53" s="185"/>
      <c r="OU53" s="185"/>
      <c r="OV53" s="185"/>
      <c r="OW53" s="185"/>
      <c r="OX53" s="185"/>
      <c r="OY53" s="185"/>
      <c r="OZ53" s="185"/>
      <c r="PA53" s="185"/>
      <c r="PB53" s="185"/>
      <c r="PC53" s="185"/>
      <c r="PD53" s="185"/>
      <c r="PE53" s="185"/>
      <c r="PF53" s="185"/>
      <c r="PG53" s="185"/>
      <c r="PH53" s="185"/>
      <c r="PI53" s="41"/>
      <c r="PJ53" s="41"/>
      <c r="PK53" s="41"/>
    </row>
    <row r="54" spans="1:427">
      <c r="A54" s="35">
        <f t="shared" si="30"/>
        <v>43008</v>
      </c>
      <c r="B54" s="41">
        <f>+'&lt;3&gt; 2016 - 2018 Forecast'!AA$1672</f>
        <v>169618.03696411115</v>
      </c>
      <c r="C54" s="37">
        <v>0.3</v>
      </c>
      <c r="D54" s="36">
        <f t="shared" si="27"/>
        <v>-50885.411089233341</v>
      </c>
      <c r="E54" s="36">
        <v>30</v>
      </c>
      <c r="F54" s="36"/>
      <c r="G54" s="36"/>
      <c r="H54" s="36"/>
      <c r="I54" s="36"/>
      <c r="J54" s="36"/>
      <c r="K54" s="36"/>
      <c r="L54" s="36"/>
      <c r="M54" s="36"/>
      <c r="N54" s="36"/>
      <c r="O54" s="36"/>
      <c r="P54" s="36"/>
      <c r="Q54" s="36"/>
      <c r="R54" s="36"/>
      <c r="S54" s="36"/>
      <c r="T54" s="36"/>
      <c r="U54" s="36"/>
      <c r="V54" s="36"/>
      <c r="W54" s="36"/>
      <c r="X54" s="36"/>
      <c r="Y54" s="36"/>
      <c r="Z54" s="36"/>
      <c r="AA54" s="36"/>
      <c r="AB54" s="36"/>
      <c r="AC54" s="43"/>
      <c r="AD54" s="43"/>
      <c r="AE54" s="43"/>
      <c r="AF54" s="43"/>
      <c r="AG54" s="43"/>
      <c r="AH54" s="43"/>
      <c r="AI54" s="43"/>
      <c r="AJ54" s="43"/>
      <c r="AK54" s="43"/>
      <c r="AL54" s="43"/>
      <c r="AM54" s="43"/>
      <c r="AN54" s="43"/>
      <c r="AO54" s="43"/>
      <c r="AP54" s="43"/>
      <c r="AQ54" s="43"/>
      <c r="AR54" s="43"/>
      <c r="AS54" s="43"/>
      <c r="AT54" s="43"/>
      <c r="AU54" s="43"/>
      <c r="AV54" s="43"/>
      <c r="AW54" s="43"/>
      <c r="AX54" s="43">
        <f>$D$54/360</f>
        <v>-141.34836413675927</v>
      </c>
      <c r="AY54" s="43">
        <f t="shared" ref="AY54:BM54" si="37">$D$54/360</f>
        <v>-141.34836413675927</v>
      </c>
      <c r="AZ54" s="43">
        <f t="shared" si="37"/>
        <v>-141.34836413675927</v>
      </c>
      <c r="BA54" s="43">
        <f t="shared" si="37"/>
        <v>-141.34836413675927</v>
      </c>
      <c r="BB54" s="43">
        <f t="shared" si="37"/>
        <v>-141.34836413675927</v>
      </c>
      <c r="BC54" s="43">
        <f t="shared" si="37"/>
        <v>-141.34836413675927</v>
      </c>
      <c r="BD54" s="43">
        <f t="shared" si="37"/>
        <v>-141.34836413675927</v>
      </c>
      <c r="BE54" s="43">
        <f t="shared" si="37"/>
        <v>-141.34836413675927</v>
      </c>
      <c r="BF54" s="43">
        <f t="shared" si="37"/>
        <v>-141.34836413675927</v>
      </c>
      <c r="BG54" s="43">
        <f t="shared" si="37"/>
        <v>-141.34836413675927</v>
      </c>
      <c r="BH54" s="43">
        <f t="shared" si="37"/>
        <v>-141.34836413675927</v>
      </c>
      <c r="BI54" s="43">
        <f t="shared" si="37"/>
        <v>-141.34836413675927</v>
      </c>
      <c r="BJ54" s="43">
        <f t="shared" si="37"/>
        <v>-141.34836413675927</v>
      </c>
      <c r="BK54" s="43">
        <f t="shared" si="37"/>
        <v>-141.34836413675927</v>
      </c>
      <c r="BL54" s="43">
        <f t="shared" si="37"/>
        <v>-141.34836413675927</v>
      </c>
      <c r="BM54" s="43">
        <f t="shared" si="37"/>
        <v>-141.34836413675927</v>
      </c>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c r="GG54" s="185"/>
      <c r="GH54" s="185"/>
      <c r="GI54" s="185"/>
      <c r="GJ54" s="185"/>
      <c r="GK54" s="185"/>
      <c r="GL54" s="185"/>
      <c r="GM54" s="185"/>
      <c r="GN54" s="185"/>
      <c r="GO54" s="185"/>
      <c r="GP54" s="185"/>
      <c r="GQ54" s="185"/>
      <c r="GR54" s="185"/>
      <c r="GS54" s="185"/>
      <c r="GT54" s="185"/>
      <c r="GU54" s="185"/>
      <c r="GV54" s="185"/>
      <c r="GW54" s="185"/>
      <c r="GX54" s="185"/>
      <c r="GY54" s="185"/>
      <c r="GZ54" s="185"/>
      <c r="HA54" s="185"/>
      <c r="HB54" s="185"/>
      <c r="HC54" s="185"/>
      <c r="HD54" s="185"/>
      <c r="HE54" s="185"/>
      <c r="HF54" s="185"/>
      <c r="HG54" s="185"/>
      <c r="HH54" s="185"/>
      <c r="HI54" s="185"/>
      <c r="HJ54" s="185"/>
      <c r="HK54" s="185"/>
      <c r="HL54" s="185"/>
      <c r="HM54" s="185"/>
      <c r="HN54" s="185"/>
      <c r="HO54" s="185"/>
      <c r="HP54" s="185"/>
      <c r="HQ54" s="185"/>
      <c r="HR54" s="185"/>
      <c r="HS54" s="185"/>
      <c r="HT54" s="185"/>
      <c r="HU54" s="185"/>
      <c r="HV54" s="185"/>
      <c r="HW54" s="185"/>
      <c r="HX54" s="185"/>
      <c r="HY54" s="185"/>
      <c r="HZ54" s="185"/>
      <c r="IA54" s="185"/>
      <c r="IB54" s="185"/>
      <c r="IC54" s="185"/>
      <c r="ID54" s="185"/>
      <c r="IE54" s="185"/>
      <c r="IF54" s="185"/>
      <c r="IG54" s="185"/>
      <c r="IH54" s="185"/>
      <c r="II54" s="185"/>
      <c r="IJ54" s="185"/>
      <c r="IK54" s="185"/>
      <c r="IL54" s="185"/>
      <c r="IM54" s="185"/>
      <c r="IN54" s="185"/>
      <c r="IO54" s="185"/>
      <c r="IP54" s="185"/>
      <c r="IQ54" s="185"/>
      <c r="IR54" s="185"/>
      <c r="IS54" s="185"/>
      <c r="IT54" s="185"/>
      <c r="IU54" s="185"/>
      <c r="IV54" s="185"/>
      <c r="IW54" s="185"/>
      <c r="IX54" s="185"/>
      <c r="IY54" s="185"/>
      <c r="IZ54" s="185"/>
      <c r="JA54" s="185"/>
      <c r="JB54" s="185"/>
      <c r="JC54" s="185"/>
      <c r="JD54" s="185"/>
      <c r="JE54" s="185"/>
      <c r="JF54" s="185"/>
      <c r="JG54" s="185"/>
      <c r="JH54" s="185"/>
      <c r="JI54" s="185"/>
      <c r="JJ54" s="185"/>
      <c r="JK54" s="185"/>
      <c r="JL54" s="185"/>
      <c r="JM54" s="185"/>
      <c r="JN54" s="185"/>
      <c r="JO54" s="185"/>
      <c r="JP54" s="185"/>
      <c r="JQ54" s="185"/>
      <c r="JR54" s="185"/>
      <c r="JS54" s="185"/>
      <c r="JT54" s="185"/>
      <c r="JU54" s="185"/>
      <c r="JV54" s="185"/>
      <c r="JW54" s="185"/>
      <c r="JX54" s="185"/>
      <c r="JY54" s="185"/>
      <c r="JZ54" s="185"/>
      <c r="KA54" s="185"/>
      <c r="KB54" s="185"/>
      <c r="KC54" s="185"/>
      <c r="KD54" s="185"/>
      <c r="KE54" s="185"/>
      <c r="KF54" s="185"/>
      <c r="KG54" s="185"/>
      <c r="KH54" s="185"/>
      <c r="KI54" s="185"/>
      <c r="KJ54" s="185"/>
      <c r="KK54" s="185"/>
      <c r="KL54" s="185"/>
      <c r="KM54" s="185"/>
      <c r="KN54" s="185"/>
      <c r="KO54" s="185"/>
      <c r="KP54" s="185"/>
      <c r="KQ54" s="185"/>
      <c r="KR54" s="185"/>
      <c r="KS54" s="185"/>
      <c r="KT54" s="185"/>
      <c r="KU54" s="185"/>
      <c r="KV54" s="185"/>
      <c r="KW54" s="185"/>
      <c r="KX54" s="185"/>
      <c r="KY54" s="185"/>
      <c r="KZ54" s="185"/>
      <c r="LA54" s="185"/>
      <c r="LB54" s="185"/>
      <c r="LC54" s="185"/>
      <c r="LD54" s="185"/>
      <c r="LE54" s="185"/>
      <c r="LF54" s="185"/>
      <c r="LG54" s="185"/>
      <c r="LH54" s="185"/>
      <c r="LI54" s="185"/>
      <c r="LJ54" s="185"/>
      <c r="LK54" s="185"/>
      <c r="LL54" s="185"/>
      <c r="LM54" s="185"/>
      <c r="LN54" s="185"/>
      <c r="LO54" s="185"/>
      <c r="LP54" s="185"/>
      <c r="LQ54" s="185"/>
      <c r="LR54" s="185"/>
      <c r="LS54" s="185"/>
      <c r="LT54" s="185"/>
      <c r="LU54" s="185"/>
      <c r="LV54" s="185"/>
      <c r="LW54" s="185"/>
      <c r="LX54" s="185"/>
      <c r="LY54" s="185"/>
      <c r="LZ54" s="185"/>
      <c r="MA54" s="185"/>
      <c r="MB54" s="185"/>
      <c r="MC54" s="185"/>
      <c r="MD54" s="185"/>
      <c r="ME54" s="185"/>
      <c r="MF54" s="185"/>
      <c r="MG54" s="185"/>
      <c r="MH54" s="185"/>
      <c r="MI54" s="185"/>
      <c r="MJ54" s="185"/>
      <c r="MK54" s="185"/>
      <c r="ML54" s="185"/>
      <c r="MM54" s="185"/>
      <c r="MN54" s="185"/>
      <c r="MO54" s="185"/>
      <c r="MP54" s="185"/>
      <c r="MQ54" s="185"/>
      <c r="MR54" s="185"/>
      <c r="MS54" s="185"/>
      <c r="MT54" s="185"/>
      <c r="MU54" s="185"/>
      <c r="MV54" s="185"/>
      <c r="MW54" s="185"/>
      <c r="MX54" s="185"/>
      <c r="MY54" s="185"/>
      <c r="MZ54" s="185"/>
      <c r="NA54" s="185"/>
      <c r="NB54" s="185"/>
      <c r="NC54" s="185"/>
      <c r="ND54" s="185"/>
      <c r="NE54" s="185"/>
      <c r="NF54" s="185"/>
      <c r="NG54" s="185"/>
      <c r="NH54" s="185"/>
      <c r="NI54" s="185"/>
      <c r="NJ54" s="185"/>
      <c r="NK54" s="185"/>
      <c r="NL54" s="185"/>
      <c r="NM54" s="185"/>
      <c r="NN54" s="185"/>
      <c r="NO54" s="185"/>
      <c r="NP54" s="185"/>
      <c r="NQ54" s="185"/>
      <c r="NR54" s="185"/>
      <c r="NS54" s="185"/>
      <c r="NT54" s="185"/>
      <c r="NU54" s="185"/>
      <c r="NV54" s="185"/>
      <c r="NW54" s="185"/>
      <c r="NX54" s="185"/>
      <c r="NY54" s="185"/>
      <c r="NZ54" s="185"/>
      <c r="OA54" s="185"/>
      <c r="OB54" s="185"/>
      <c r="OC54" s="185"/>
      <c r="OD54" s="185"/>
      <c r="OE54" s="185"/>
      <c r="OF54" s="185"/>
      <c r="OG54" s="185"/>
      <c r="OH54" s="185"/>
      <c r="OI54" s="185"/>
      <c r="OJ54" s="185"/>
      <c r="OK54" s="185"/>
      <c r="OL54" s="185"/>
      <c r="OM54" s="185"/>
      <c r="ON54" s="185"/>
      <c r="OO54" s="185"/>
      <c r="OP54" s="185"/>
      <c r="OQ54" s="185"/>
      <c r="OR54" s="185"/>
      <c r="OS54" s="185"/>
      <c r="OT54" s="185"/>
      <c r="OU54" s="185"/>
      <c r="OV54" s="185"/>
      <c r="OW54" s="185"/>
      <c r="OX54" s="185"/>
      <c r="OY54" s="185"/>
      <c r="OZ54" s="185"/>
      <c r="PA54" s="185"/>
      <c r="PB54" s="185"/>
      <c r="PC54" s="185"/>
      <c r="PD54" s="185"/>
      <c r="PE54" s="185"/>
      <c r="PF54" s="185"/>
      <c r="PG54" s="185"/>
      <c r="PH54" s="185"/>
      <c r="PI54" s="41"/>
      <c r="PJ54" s="41"/>
      <c r="PK54" s="41"/>
    </row>
    <row r="55" spans="1:427">
      <c r="A55" s="35">
        <f t="shared" si="30"/>
        <v>43039</v>
      </c>
      <c r="B55" s="41">
        <f>+'&lt;3&gt; 2016 - 2018 Forecast'!AB$1672</f>
        <v>155317.60210825014</v>
      </c>
      <c r="C55" s="37">
        <v>0.3</v>
      </c>
      <c r="D55" s="36">
        <f t="shared" si="27"/>
        <v>-46595.280632475042</v>
      </c>
      <c r="E55" s="36">
        <v>30</v>
      </c>
      <c r="F55" s="36"/>
      <c r="G55" s="36"/>
      <c r="H55" s="36"/>
      <c r="I55" s="36"/>
      <c r="J55" s="36"/>
      <c r="K55" s="36"/>
      <c r="L55" s="36"/>
      <c r="M55" s="36"/>
      <c r="N55" s="36"/>
      <c r="O55" s="36"/>
      <c r="P55" s="36"/>
      <c r="Q55" s="36"/>
      <c r="R55" s="36"/>
      <c r="S55" s="36"/>
      <c r="T55" s="36"/>
      <c r="U55" s="36"/>
      <c r="V55" s="36"/>
      <c r="W55" s="36"/>
      <c r="X55" s="36"/>
      <c r="Y55" s="36"/>
      <c r="Z55" s="36"/>
      <c r="AA55" s="36"/>
      <c r="AB55" s="36"/>
      <c r="AC55" s="43"/>
      <c r="AD55" s="43"/>
      <c r="AE55" s="43"/>
      <c r="AF55" s="43"/>
      <c r="AG55" s="43"/>
      <c r="AH55" s="43"/>
      <c r="AI55" s="43"/>
      <c r="AJ55" s="43"/>
      <c r="AK55" s="43"/>
      <c r="AL55" s="43"/>
      <c r="AM55" s="43"/>
      <c r="AN55" s="43"/>
      <c r="AO55" s="43"/>
      <c r="AP55" s="43"/>
      <c r="AQ55" s="43"/>
      <c r="AR55" s="43"/>
      <c r="AS55" s="43"/>
      <c r="AT55" s="43"/>
      <c r="AU55" s="43"/>
      <c r="AV55" s="43"/>
      <c r="AW55" s="43"/>
      <c r="AX55" s="43"/>
      <c r="AY55" s="43">
        <f>$D$55/360</f>
        <v>-129.43133509020845</v>
      </c>
      <c r="AZ55" s="43">
        <f t="shared" ref="AZ55:BM55" si="38">$D$55/360</f>
        <v>-129.43133509020845</v>
      </c>
      <c r="BA55" s="43">
        <f t="shared" si="38"/>
        <v>-129.43133509020845</v>
      </c>
      <c r="BB55" s="43">
        <f t="shared" si="38"/>
        <v>-129.43133509020845</v>
      </c>
      <c r="BC55" s="43">
        <f t="shared" si="38"/>
        <v>-129.43133509020845</v>
      </c>
      <c r="BD55" s="43">
        <f t="shared" si="38"/>
        <v>-129.43133509020845</v>
      </c>
      <c r="BE55" s="43">
        <f t="shared" si="38"/>
        <v>-129.43133509020845</v>
      </c>
      <c r="BF55" s="43">
        <f t="shared" si="38"/>
        <v>-129.43133509020845</v>
      </c>
      <c r="BG55" s="43">
        <f t="shared" si="38"/>
        <v>-129.43133509020845</v>
      </c>
      <c r="BH55" s="43">
        <f t="shared" si="38"/>
        <v>-129.43133509020845</v>
      </c>
      <c r="BI55" s="43">
        <f t="shared" si="38"/>
        <v>-129.43133509020845</v>
      </c>
      <c r="BJ55" s="43">
        <f t="shared" si="38"/>
        <v>-129.43133509020845</v>
      </c>
      <c r="BK55" s="43">
        <f t="shared" si="38"/>
        <v>-129.43133509020845</v>
      </c>
      <c r="BL55" s="43">
        <f t="shared" si="38"/>
        <v>-129.43133509020845</v>
      </c>
      <c r="BM55" s="43">
        <f t="shared" si="38"/>
        <v>-129.43133509020845</v>
      </c>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185"/>
      <c r="CN55" s="185"/>
      <c r="CO55" s="185"/>
      <c r="CP55" s="185"/>
      <c r="CQ55" s="185"/>
      <c r="CR55" s="185"/>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c r="FD55" s="185"/>
      <c r="FE55" s="185"/>
      <c r="FF55" s="185"/>
      <c r="FG55" s="185"/>
      <c r="FH55" s="185"/>
      <c r="FI55" s="185"/>
      <c r="FJ55" s="185"/>
      <c r="FK55" s="185"/>
      <c r="FL55" s="185"/>
      <c r="FM55" s="185"/>
      <c r="FN55" s="185"/>
      <c r="FO55" s="185"/>
      <c r="FP55" s="185"/>
      <c r="FQ55" s="185"/>
      <c r="FR55" s="185"/>
      <c r="FS55" s="185"/>
      <c r="FT55" s="185"/>
      <c r="FU55" s="185"/>
      <c r="FV55" s="185"/>
      <c r="FW55" s="185"/>
      <c r="FX55" s="185"/>
      <c r="FY55" s="185"/>
      <c r="FZ55" s="185"/>
      <c r="GA55" s="185"/>
      <c r="GB55" s="185"/>
      <c r="GC55" s="185"/>
      <c r="GD55" s="185"/>
      <c r="GE55" s="185"/>
      <c r="GF55" s="185"/>
      <c r="GG55" s="185"/>
      <c r="GH55" s="185"/>
      <c r="GI55" s="185"/>
      <c r="GJ55" s="185"/>
      <c r="GK55" s="185"/>
      <c r="GL55" s="185"/>
      <c r="GM55" s="185"/>
      <c r="GN55" s="185"/>
      <c r="GO55" s="185"/>
      <c r="GP55" s="185"/>
      <c r="GQ55" s="185"/>
      <c r="GR55" s="185"/>
      <c r="GS55" s="185"/>
      <c r="GT55" s="185"/>
      <c r="GU55" s="185"/>
      <c r="GV55" s="185"/>
      <c r="GW55" s="185"/>
      <c r="GX55" s="185"/>
      <c r="GY55" s="185"/>
      <c r="GZ55" s="185"/>
      <c r="HA55" s="185"/>
      <c r="HB55" s="185"/>
      <c r="HC55" s="185"/>
      <c r="HD55" s="185"/>
      <c r="HE55" s="185"/>
      <c r="HF55" s="185"/>
      <c r="HG55" s="185"/>
      <c r="HH55" s="185"/>
      <c r="HI55" s="185"/>
      <c r="HJ55" s="185"/>
      <c r="HK55" s="185"/>
      <c r="HL55" s="185"/>
      <c r="HM55" s="185"/>
      <c r="HN55" s="185"/>
      <c r="HO55" s="185"/>
      <c r="HP55" s="185"/>
      <c r="HQ55" s="185"/>
      <c r="HR55" s="185"/>
      <c r="HS55" s="185"/>
      <c r="HT55" s="185"/>
      <c r="HU55" s="185"/>
      <c r="HV55" s="185"/>
      <c r="HW55" s="185"/>
      <c r="HX55" s="185"/>
      <c r="HY55" s="185"/>
      <c r="HZ55" s="185"/>
      <c r="IA55" s="185"/>
      <c r="IB55" s="185"/>
      <c r="IC55" s="185"/>
      <c r="ID55" s="185"/>
      <c r="IE55" s="185"/>
      <c r="IF55" s="185"/>
      <c r="IG55" s="185"/>
      <c r="IH55" s="185"/>
      <c r="II55" s="185"/>
      <c r="IJ55" s="185"/>
      <c r="IK55" s="185"/>
      <c r="IL55" s="185"/>
      <c r="IM55" s="185"/>
      <c r="IN55" s="185"/>
      <c r="IO55" s="185"/>
      <c r="IP55" s="185"/>
      <c r="IQ55" s="185"/>
      <c r="IR55" s="185"/>
      <c r="IS55" s="185"/>
      <c r="IT55" s="185"/>
      <c r="IU55" s="185"/>
      <c r="IV55" s="185"/>
      <c r="IW55" s="185"/>
      <c r="IX55" s="185"/>
      <c r="IY55" s="185"/>
      <c r="IZ55" s="185"/>
      <c r="JA55" s="185"/>
      <c r="JB55" s="185"/>
      <c r="JC55" s="185"/>
      <c r="JD55" s="185"/>
      <c r="JE55" s="185"/>
      <c r="JF55" s="185"/>
      <c r="JG55" s="185"/>
      <c r="JH55" s="185"/>
      <c r="JI55" s="185"/>
      <c r="JJ55" s="185"/>
      <c r="JK55" s="185"/>
      <c r="JL55" s="185"/>
      <c r="JM55" s="185"/>
      <c r="JN55" s="185"/>
      <c r="JO55" s="185"/>
      <c r="JP55" s="185"/>
      <c r="JQ55" s="185"/>
      <c r="JR55" s="185"/>
      <c r="JS55" s="185"/>
      <c r="JT55" s="185"/>
      <c r="JU55" s="185"/>
      <c r="JV55" s="185"/>
      <c r="JW55" s="185"/>
      <c r="JX55" s="185"/>
      <c r="JY55" s="185"/>
      <c r="JZ55" s="185"/>
      <c r="KA55" s="185"/>
      <c r="KB55" s="185"/>
      <c r="KC55" s="185"/>
      <c r="KD55" s="185"/>
      <c r="KE55" s="185"/>
      <c r="KF55" s="185"/>
      <c r="KG55" s="185"/>
      <c r="KH55" s="185"/>
      <c r="KI55" s="185"/>
      <c r="KJ55" s="185"/>
      <c r="KK55" s="185"/>
      <c r="KL55" s="185"/>
      <c r="KM55" s="185"/>
      <c r="KN55" s="185"/>
      <c r="KO55" s="185"/>
      <c r="KP55" s="185"/>
      <c r="KQ55" s="185"/>
      <c r="KR55" s="185"/>
      <c r="KS55" s="185"/>
      <c r="KT55" s="185"/>
      <c r="KU55" s="185"/>
      <c r="KV55" s="185"/>
      <c r="KW55" s="185"/>
      <c r="KX55" s="185"/>
      <c r="KY55" s="185"/>
      <c r="KZ55" s="185"/>
      <c r="LA55" s="185"/>
      <c r="LB55" s="185"/>
      <c r="LC55" s="185"/>
      <c r="LD55" s="185"/>
      <c r="LE55" s="185"/>
      <c r="LF55" s="185"/>
      <c r="LG55" s="185"/>
      <c r="LH55" s="185"/>
      <c r="LI55" s="185"/>
      <c r="LJ55" s="185"/>
      <c r="LK55" s="185"/>
      <c r="LL55" s="185"/>
      <c r="LM55" s="185"/>
      <c r="LN55" s="185"/>
      <c r="LO55" s="185"/>
      <c r="LP55" s="185"/>
      <c r="LQ55" s="185"/>
      <c r="LR55" s="185"/>
      <c r="LS55" s="185"/>
      <c r="LT55" s="185"/>
      <c r="LU55" s="185"/>
      <c r="LV55" s="185"/>
      <c r="LW55" s="185"/>
      <c r="LX55" s="185"/>
      <c r="LY55" s="185"/>
      <c r="LZ55" s="185"/>
      <c r="MA55" s="185"/>
      <c r="MB55" s="185"/>
      <c r="MC55" s="185"/>
      <c r="MD55" s="185"/>
      <c r="ME55" s="185"/>
      <c r="MF55" s="185"/>
      <c r="MG55" s="185"/>
      <c r="MH55" s="185"/>
      <c r="MI55" s="185"/>
      <c r="MJ55" s="185"/>
      <c r="MK55" s="185"/>
      <c r="ML55" s="185"/>
      <c r="MM55" s="185"/>
      <c r="MN55" s="185"/>
      <c r="MO55" s="185"/>
      <c r="MP55" s="185"/>
      <c r="MQ55" s="185"/>
      <c r="MR55" s="185"/>
      <c r="MS55" s="185"/>
      <c r="MT55" s="185"/>
      <c r="MU55" s="185"/>
      <c r="MV55" s="185"/>
      <c r="MW55" s="185"/>
      <c r="MX55" s="185"/>
      <c r="MY55" s="185"/>
      <c r="MZ55" s="185"/>
      <c r="NA55" s="185"/>
      <c r="NB55" s="185"/>
      <c r="NC55" s="185"/>
      <c r="ND55" s="185"/>
      <c r="NE55" s="185"/>
      <c r="NF55" s="185"/>
      <c r="NG55" s="185"/>
      <c r="NH55" s="185"/>
      <c r="NI55" s="185"/>
      <c r="NJ55" s="185"/>
      <c r="NK55" s="185"/>
      <c r="NL55" s="185"/>
      <c r="NM55" s="185"/>
      <c r="NN55" s="185"/>
      <c r="NO55" s="185"/>
      <c r="NP55" s="185"/>
      <c r="NQ55" s="185"/>
      <c r="NR55" s="185"/>
      <c r="NS55" s="185"/>
      <c r="NT55" s="185"/>
      <c r="NU55" s="185"/>
      <c r="NV55" s="185"/>
      <c r="NW55" s="185"/>
      <c r="NX55" s="185"/>
      <c r="NY55" s="185"/>
      <c r="NZ55" s="185"/>
      <c r="OA55" s="185"/>
      <c r="OB55" s="185"/>
      <c r="OC55" s="185"/>
      <c r="OD55" s="185"/>
      <c r="OE55" s="185"/>
      <c r="OF55" s="185"/>
      <c r="OG55" s="185"/>
      <c r="OH55" s="185"/>
      <c r="OI55" s="185"/>
      <c r="OJ55" s="185"/>
      <c r="OK55" s="185"/>
      <c r="OL55" s="185"/>
      <c r="OM55" s="185"/>
      <c r="ON55" s="185"/>
      <c r="OO55" s="185"/>
      <c r="OP55" s="185"/>
      <c r="OQ55" s="185"/>
      <c r="OR55" s="185"/>
      <c r="OS55" s="185"/>
      <c r="OT55" s="185"/>
      <c r="OU55" s="185"/>
      <c r="OV55" s="185"/>
      <c r="OW55" s="185"/>
      <c r="OX55" s="185"/>
      <c r="OY55" s="185"/>
      <c r="OZ55" s="185"/>
      <c r="PA55" s="185"/>
      <c r="PB55" s="185"/>
      <c r="PC55" s="185"/>
      <c r="PD55" s="185"/>
      <c r="PE55" s="185"/>
      <c r="PF55" s="185"/>
      <c r="PG55" s="185"/>
      <c r="PH55" s="185"/>
      <c r="PI55" s="41"/>
      <c r="PJ55" s="41"/>
      <c r="PK55" s="41"/>
    </row>
    <row r="56" spans="1:427">
      <c r="A56" s="35">
        <f t="shared" si="30"/>
        <v>43069</v>
      </c>
      <c r="B56" s="41">
        <f>+'&lt;3&gt; 2016 - 2018 Forecast'!AC$1672</f>
        <v>145838.29979152698</v>
      </c>
      <c r="C56" s="37">
        <v>0.3</v>
      </c>
      <c r="D56" s="36">
        <f t="shared" si="27"/>
        <v>-43751.489937458093</v>
      </c>
      <c r="E56" s="36">
        <v>30</v>
      </c>
      <c r="F56" s="36"/>
      <c r="G56" s="36"/>
      <c r="H56" s="36"/>
      <c r="I56" s="36"/>
      <c r="J56" s="36"/>
      <c r="K56" s="36"/>
      <c r="L56" s="36"/>
      <c r="M56" s="36"/>
      <c r="N56" s="36"/>
      <c r="O56" s="36"/>
      <c r="P56" s="36"/>
      <c r="Q56" s="36"/>
      <c r="R56" s="36"/>
      <c r="S56" s="36"/>
      <c r="T56" s="36"/>
      <c r="U56" s="36"/>
      <c r="V56" s="36"/>
      <c r="W56" s="36"/>
      <c r="X56" s="36"/>
      <c r="Y56" s="36"/>
      <c r="Z56" s="36"/>
      <c r="AA56" s="36"/>
      <c r="AB56" s="36"/>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f>$D$56/360</f>
        <v>-121.53191649293915</v>
      </c>
      <c r="BA56" s="43">
        <f t="shared" ref="BA56:BM56" si="39">$D$56/360</f>
        <v>-121.53191649293915</v>
      </c>
      <c r="BB56" s="43">
        <f t="shared" si="39"/>
        <v>-121.53191649293915</v>
      </c>
      <c r="BC56" s="43">
        <f t="shared" si="39"/>
        <v>-121.53191649293915</v>
      </c>
      <c r="BD56" s="43">
        <f t="shared" si="39"/>
        <v>-121.53191649293915</v>
      </c>
      <c r="BE56" s="43">
        <f t="shared" si="39"/>
        <v>-121.53191649293915</v>
      </c>
      <c r="BF56" s="43">
        <f t="shared" si="39"/>
        <v>-121.53191649293915</v>
      </c>
      <c r="BG56" s="43">
        <f t="shared" si="39"/>
        <v>-121.53191649293915</v>
      </c>
      <c r="BH56" s="43">
        <f t="shared" si="39"/>
        <v>-121.53191649293915</v>
      </c>
      <c r="BI56" s="43">
        <f t="shared" si="39"/>
        <v>-121.53191649293915</v>
      </c>
      <c r="BJ56" s="43">
        <f t="shared" si="39"/>
        <v>-121.53191649293915</v>
      </c>
      <c r="BK56" s="43">
        <f t="shared" si="39"/>
        <v>-121.53191649293915</v>
      </c>
      <c r="BL56" s="43">
        <f t="shared" si="39"/>
        <v>-121.53191649293915</v>
      </c>
      <c r="BM56" s="43">
        <f t="shared" si="39"/>
        <v>-121.53191649293915</v>
      </c>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c r="GG56" s="185"/>
      <c r="GH56" s="185"/>
      <c r="GI56" s="185"/>
      <c r="GJ56" s="185"/>
      <c r="GK56" s="185"/>
      <c r="GL56" s="185"/>
      <c r="GM56" s="185"/>
      <c r="GN56" s="185"/>
      <c r="GO56" s="185"/>
      <c r="GP56" s="185"/>
      <c r="GQ56" s="185"/>
      <c r="GR56" s="185"/>
      <c r="GS56" s="185"/>
      <c r="GT56" s="185"/>
      <c r="GU56" s="185"/>
      <c r="GV56" s="185"/>
      <c r="GW56" s="185"/>
      <c r="GX56" s="185"/>
      <c r="GY56" s="185"/>
      <c r="GZ56" s="185"/>
      <c r="HA56" s="185"/>
      <c r="HB56" s="185"/>
      <c r="HC56" s="185"/>
      <c r="HD56" s="185"/>
      <c r="HE56" s="185"/>
      <c r="HF56" s="185"/>
      <c r="HG56" s="185"/>
      <c r="HH56" s="185"/>
      <c r="HI56" s="185"/>
      <c r="HJ56" s="185"/>
      <c r="HK56" s="185"/>
      <c r="HL56" s="185"/>
      <c r="HM56" s="185"/>
      <c r="HN56" s="185"/>
      <c r="HO56" s="185"/>
      <c r="HP56" s="185"/>
      <c r="HQ56" s="185"/>
      <c r="HR56" s="185"/>
      <c r="HS56" s="185"/>
      <c r="HT56" s="185"/>
      <c r="HU56" s="185"/>
      <c r="HV56" s="185"/>
      <c r="HW56" s="185"/>
      <c r="HX56" s="185"/>
      <c r="HY56" s="185"/>
      <c r="HZ56" s="185"/>
      <c r="IA56" s="185"/>
      <c r="IB56" s="185"/>
      <c r="IC56" s="185"/>
      <c r="ID56" s="185"/>
      <c r="IE56" s="185"/>
      <c r="IF56" s="185"/>
      <c r="IG56" s="185"/>
      <c r="IH56" s="185"/>
      <c r="II56" s="185"/>
      <c r="IJ56" s="185"/>
      <c r="IK56" s="185"/>
      <c r="IL56" s="185"/>
      <c r="IM56" s="185"/>
      <c r="IN56" s="185"/>
      <c r="IO56" s="185"/>
      <c r="IP56" s="185"/>
      <c r="IQ56" s="185"/>
      <c r="IR56" s="185"/>
      <c r="IS56" s="185"/>
      <c r="IT56" s="185"/>
      <c r="IU56" s="185"/>
      <c r="IV56" s="185"/>
      <c r="IW56" s="185"/>
      <c r="IX56" s="185"/>
      <c r="IY56" s="185"/>
      <c r="IZ56" s="185"/>
      <c r="JA56" s="185"/>
      <c r="JB56" s="185"/>
      <c r="JC56" s="185"/>
      <c r="JD56" s="185"/>
      <c r="JE56" s="185"/>
      <c r="JF56" s="185"/>
      <c r="JG56" s="185"/>
      <c r="JH56" s="185"/>
      <c r="JI56" s="185"/>
      <c r="JJ56" s="185"/>
      <c r="JK56" s="185"/>
      <c r="JL56" s="185"/>
      <c r="JM56" s="185"/>
      <c r="JN56" s="185"/>
      <c r="JO56" s="185"/>
      <c r="JP56" s="185"/>
      <c r="JQ56" s="185"/>
      <c r="JR56" s="185"/>
      <c r="JS56" s="185"/>
      <c r="JT56" s="185"/>
      <c r="JU56" s="185"/>
      <c r="JV56" s="185"/>
      <c r="JW56" s="185"/>
      <c r="JX56" s="185"/>
      <c r="JY56" s="185"/>
      <c r="JZ56" s="185"/>
      <c r="KA56" s="185"/>
      <c r="KB56" s="185"/>
      <c r="KC56" s="185"/>
      <c r="KD56" s="185"/>
      <c r="KE56" s="185"/>
      <c r="KF56" s="185"/>
      <c r="KG56" s="185"/>
      <c r="KH56" s="185"/>
      <c r="KI56" s="185"/>
      <c r="KJ56" s="185"/>
      <c r="KK56" s="185"/>
      <c r="KL56" s="185"/>
      <c r="KM56" s="185"/>
      <c r="KN56" s="185"/>
      <c r="KO56" s="185"/>
      <c r="KP56" s="185"/>
      <c r="KQ56" s="185"/>
      <c r="KR56" s="185"/>
      <c r="KS56" s="185"/>
      <c r="KT56" s="185"/>
      <c r="KU56" s="185"/>
      <c r="KV56" s="185"/>
      <c r="KW56" s="185"/>
      <c r="KX56" s="185"/>
      <c r="KY56" s="185"/>
      <c r="KZ56" s="185"/>
      <c r="LA56" s="185"/>
      <c r="LB56" s="185"/>
      <c r="LC56" s="185"/>
      <c r="LD56" s="185"/>
      <c r="LE56" s="185"/>
      <c r="LF56" s="185"/>
      <c r="LG56" s="185"/>
      <c r="LH56" s="185"/>
      <c r="LI56" s="185"/>
      <c r="LJ56" s="185"/>
      <c r="LK56" s="185"/>
      <c r="LL56" s="185"/>
      <c r="LM56" s="185"/>
      <c r="LN56" s="185"/>
      <c r="LO56" s="185"/>
      <c r="LP56" s="185"/>
      <c r="LQ56" s="185"/>
      <c r="LR56" s="185"/>
      <c r="LS56" s="185"/>
      <c r="LT56" s="185"/>
      <c r="LU56" s="185"/>
      <c r="LV56" s="185"/>
      <c r="LW56" s="185"/>
      <c r="LX56" s="185"/>
      <c r="LY56" s="185"/>
      <c r="LZ56" s="185"/>
      <c r="MA56" s="185"/>
      <c r="MB56" s="185"/>
      <c r="MC56" s="185"/>
      <c r="MD56" s="185"/>
      <c r="ME56" s="185"/>
      <c r="MF56" s="185"/>
      <c r="MG56" s="185"/>
      <c r="MH56" s="185"/>
      <c r="MI56" s="185"/>
      <c r="MJ56" s="185"/>
      <c r="MK56" s="185"/>
      <c r="ML56" s="185"/>
      <c r="MM56" s="185"/>
      <c r="MN56" s="185"/>
      <c r="MO56" s="185"/>
      <c r="MP56" s="185"/>
      <c r="MQ56" s="185"/>
      <c r="MR56" s="185"/>
      <c r="MS56" s="185"/>
      <c r="MT56" s="185"/>
      <c r="MU56" s="185"/>
      <c r="MV56" s="185"/>
      <c r="MW56" s="185"/>
      <c r="MX56" s="185"/>
      <c r="MY56" s="185"/>
      <c r="MZ56" s="185"/>
      <c r="NA56" s="185"/>
      <c r="NB56" s="185"/>
      <c r="NC56" s="185"/>
      <c r="ND56" s="185"/>
      <c r="NE56" s="185"/>
      <c r="NF56" s="185"/>
      <c r="NG56" s="185"/>
      <c r="NH56" s="185"/>
      <c r="NI56" s="185"/>
      <c r="NJ56" s="185"/>
      <c r="NK56" s="185"/>
      <c r="NL56" s="185"/>
      <c r="NM56" s="185"/>
      <c r="NN56" s="185"/>
      <c r="NO56" s="185"/>
      <c r="NP56" s="185"/>
      <c r="NQ56" s="185"/>
      <c r="NR56" s="185"/>
      <c r="NS56" s="185"/>
      <c r="NT56" s="185"/>
      <c r="NU56" s="185"/>
      <c r="NV56" s="185"/>
      <c r="NW56" s="185"/>
      <c r="NX56" s="185"/>
      <c r="NY56" s="185"/>
      <c r="NZ56" s="185"/>
      <c r="OA56" s="185"/>
      <c r="OB56" s="185"/>
      <c r="OC56" s="185"/>
      <c r="OD56" s="185"/>
      <c r="OE56" s="185"/>
      <c r="OF56" s="185"/>
      <c r="OG56" s="185"/>
      <c r="OH56" s="185"/>
      <c r="OI56" s="185"/>
      <c r="OJ56" s="185"/>
      <c r="OK56" s="185"/>
      <c r="OL56" s="185"/>
      <c r="OM56" s="185"/>
      <c r="ON56" s="185"/>
      <c r="OO56" s="185"/>
      <c r="OP56" s="185"/>
      <c r="OQ56" s="185"/>
      <c r="OR56" s="185"/>
      <c r="OS56" s="185"/>
      <c r="OT56" s="185"/>
      <c r="OU56" s="185"/>
      <c r="OV56" s="185"/>
      <c r="OW56" s="185"/>
      <c r="OX56" s="185"/>
      <c r="OY56" s="185"/>
      <c r="OZ56" s="185"/>
      <c r="PA56" s="185"/>
      <c r="PB56" s="185"/>
      <c r="PC56" s="185"/>
      <c r="PD56" s="185"/>
      <c r="PE56" s="185"/>
      <c r="PF56" s="185"/>
      <c r="PG56" s="185"/>
      <c r="PH56" s="185"/>
      <c r="PI56" s="41"/>
      <c r="PJ56" s="41"/>
      <c r="PK56" s="41"/>
    </row>
    <row r="57" spans="1:427">
      <c r="A57" s="35">
        <f t="shared" si="30"/>
        <v>43100</v>
      </c>
      <c r="B57" s="44">
        <f>+'&lt;3&gt; 2016 - 2018 Forecast'!AD$1672</f>
        <v>137155.72162314679</v>
      </c>
      <c r="C57" s="37">
        <v>0.3</v>
      </c>
      <c r="D57" s="44">
        <f t="shared" si="27"/>
        <v>-41146.716486944038</v>
      </c>
      <c r="E57" s="36">
        <v>30</v>
      </c>
      <c r="F57" s="36"/>
      <c r="G57" s="36"/>
      <c r="H57" s="36"/>
      <c r="I57" s="36"/>
      <c r="J57" s="36"/>
      <c r="K57" s="36"/>
      <c r="L57" s="36"/>
      <c r="M57" s="36"/>
      <c r="N57" s="36"/>
      <c r="O57" s="36"/>
      <c r="P57" s="36"/>
      <c r="Q57" s="36"/>
      <c r="R57" s="36"/>
      <c r="S57" s="36"/>
      <c r="T57" s="36"/>
      <c r="U57" s="36"/>
      <c r="V57" s="36"/>
      <c r="W57" s="36"/>
      <c r="X57" s="36"/>
      <c r="Y57" s="36"/>
      <c r="Z57" s="36"/>
      <c r="AA57" s="36"/>
      <c r="AB57" s="36"/>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f>$D$57/360</f>
        <v>-114.29643468595566</v>
      </c>
      <c r="BB57" s="43">
        <f t="shared" ref="BB57:BM57" si="40">$D$57/360</f>
        <v>-114.29643468595566</v>
      </c>
      <c r="BC57" s="43">
        <f t="shared" si="40"/>
        <v>-114.29643468595566</v>
      </c>
      <c r="BD57" s="43">
        <f t="shared" si="40"/>
        <v>-114.29643468595566</v>
      </c>
      <c r="BE57" s="43">
        <f t="shared" si="40"/>
        <v>-114.29643468595566</v>
      </c>
      <c r="BF57" s="43">
        <f t="shared" si="40"/>
        <v>-114.29643468595566</v>
      </c>
      <c r="BG57" s="43">
        <f t="shared" si="40"/>
        <v>-114.29643468595566</v>
      </c>
      <c r="BH57" s="43">
        <f t="shared" si="40"/>
        <v>-114.29643468595566</v>
      </c>
      <c r="BI57" s="43">
        <f t="shared" si="40"/>
        <v>-114.29643468595566</v>
      </c>
      <c r="BJ57" s="43">
        <f t="shared" si="40"/>
        <v>-114.29643468595566</v>
      </c>
      <c r="BK57" s="43">
        <f t="shared" si="40"/>
        <v>-114.29643468595566</v>
      </c>
      <c r="BL57" s="43">
        <f t="shared" si="40"/>
        <v>-114.29643468595566</v>
      </c>
      <c r="BM57" s="43">
        <f t="shared" si="40"/>
        <v>-114.29643468595566</v>
      </c>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c r="CR57" s="185"/>
      <c r="CS57" s="185"/>
      <c r="CT57" s="185"/>
      <c r="CU57" s="185"/>
      <c r="CV57" s="185"/>
      <c r="CW57" s="185"/>
      <c r="CX57" s="185"/>
      <c r="CY57" s="185"/>
      <c r="CZ57" s="185"/>
      <c r="DA57" s="185"/>
      <c r="DB57" s="185"/>
      <c r="DC57" s="185"/>
      <c r="DD57" s="185"/>
      <c r="DE57" s="185"/>
      <c r="DF57" s="185"/>
      <c r="DG57" s="185"/>
      <c r="DH57" s="185"/>
      <c r="DI57" s="185"/>
      <c r="DJ57" s="185"/>
      <c r="DK57" s="185"/>
      <c r="DL57" s="185"/>
      <c r="DM57" s="185"/>
      <c r="DN57" s="185"/>
      <c r="DO57" s="185"/>
      <c r="DP57" s="185"/>
      <c r="DQ57" s="185"/>
      <c r="DR57" s="185"/>
      <c r="DS57" s="185"/>
      <c r="DT57" s="185"/>
      <c r="DU57" s="185"/>
      <c r="DV57" s="185"/>
      <c r="DW57" s="185"/>
      <c r="DX57" s="185"/>
      <c r="DY57" s="185"/>
      <c r="DZ57" s="185"/>
      <c r="EA57" s="185"/>
      <c r="EB57" s="185"/>
      <c r="EC57" s="185"/>
      <c r="ED57" s="185"/>
      <c r="EE57" s="185"/>
      <c r="EF57" s="185"/>
      <c r="EG57" s="185"/>
      <c r="EH57" s="185"/>
      <c r="EI57" s="185"/>
      <c r="EJ57" s="185"/>
      <c r="EK57" s="185"/>
      <c r="EL57" s="185"/>
      <c r="EM57" s="185"/>
      <c r="EN57" s="185"/>
      <c r="EO57" s="185"/>
      <c r="EP57" s="185"/>
      <c r="EQ57" s="185"/>
      <c r="ER57" s="185"/>
      <c r="ES57" s="185"/>
      <c r="ET57" s="185"/>
      <c r="EU57" s="185"/>
      <c r="EV57" s="185"/>
      <c r="EW57" s="185"/>
      <c r="EX57" s="185"/>
      <c r="EY57" s="185"/>
      <c r="EZ57" s="185"/>
      <c r="FA57" s="185"/>
      <c r="FB57" s="185"/>
      <c r="FC57" s="185"/>
      <c r="FD57" s="185"/>
      <c r="FE57" s="185"/>
      <c r="FF57" s="185"/>
      <c r="FG57" s="185"/>
      <c r="FH57" s="185"/>
      <c r="FI57" s="185"/>
      <c r="FJ57" s="185"/>
      <c r="FK57" s="185"/>
      <c r="FL57" s="185"/>
      <c r="FM57" s="185"/>
      <c r="FN57" s="185"/>
      <c r="FO57" s="185"/>
      <c r="FP57" s="185"/>
      <c r="FQ57" s="185"/>
      <c r="FR57" s="185"/>
      <c r="FS57" s="185"/>
      <c r="FT57" s="185"/>
      <c r="FU57" s="185"/>
      <c r="FV57" s="185"/>
      <c r="FW57" s="185"/>
      <c r="FX57" s="185"/>
      <c r="FY57" s="185"/>
      <c r="FZ57" s="185"/>
      <c r="GA57" s="185"/>
      <c r="GB57" s="185"/>
      <c r="GC57" s="185"/>
      <c r="GD57" s="185"/>
      <c r="GE57" s="185"/>
      <c r="GF57" s="185"/>
      <c r="GG57" s="185"/>
      <c r="GH57" s="185"/>
      <c r="GI57" s="185"/>
      <c r="GJ57" s="185"/>
      <c r="GK57" s="185"/>
      <c r="GL57" s="185"/>
      <c r="GM57" s="185"/>
      <c r="GN57" s="185"/>
      <c r="GO57" s="185"/>
      <c r="GP57" s="185"/>
      <c r="GQ57" s="185"/>
      <c r="GR57" s="185"/>
      <c r="GS57" s="185"/>
      <c r="GT57" s="185"/>
      <c r="GU57" s="185"/>
      <c r="GV57" s="185"/>
      <c r="GW57" s="185"/>
      <c r="GX57" s="185"/>
      <c r="GY57" s="185"/>
      <c r="GZ57" s="185"/>
      <c r="HA57" s="185"/>
      <c r="HB57" s="185"/>
      <c r="HC57" s="185"/>
      <c r="HD57" s="185"/>
      <c r="HE57" s="185"/>
      <c r="HF57" s="185"/>
      <c r="HG57" s="185"/>
      <c r="HH57" s="185"/>
      <c r="HI57" s="185"/>
      <c r="HJ57" s="185"/>
      <c r="HK57" s="185"/>
      <c r="HL57" s="185"/>
      <c r="HM57" s="185"/>
      <c r="HN57" s="185"/>
      <c r="HO57" s="185"/>
      <c r="HP57" s="185"/>
      <c r="HQ57" s="185"/>
      <c r="HR57" s="185"/>
      <c r="HS57" s="185"/>
      <c r="HT57" s="185"/>
      <c r="HU57" s="185"/>
      <c r="HV57" s="185"/>
      <c r="HW57" s="185"/>
      <c r="HX57" s="185"/>
      <c r="HY57" s="185"/>
      <c r="HZ57" s="185"/>
      <c r="IA57" s="185"/>
      <c r="IB57" s="185"/>
      <c r="IC57" s="185"/>
      <c r="ID57" s="185"/>
      <c r="IE57" s="185"/>
      <c r="IF57" s="185"/>
      <c r="IG57" s="185"/>
      <c r="IH57" s="185"/>
      <c r="II57" s="185"/>
      <c r="IJ57" s="185"/>
      <c r="IK57" s="185"/>
      <c r="IL57" s="185"/>
      <c r="IM57" s="185"/>
      <c r="IN57" s="185"/>
      <c r="IO57" s="185"/>
      <c r="IP57" s="185"/>
      <c r="IQ57" s="185"/>
      <c r="IR57" s="185"/>
      <c r="IS57" s="185"/>
      <c r="IT57" s="185"/>
      <c r="IU57" s="185"/>
      <c r="IV57" s="185"/>
      <c r="IW57" s="185"/>
      <c r="IX57" s="185"/>
      <c r="IY57" s="185"/>
      <c r="IZ57" s="185"/>
      <c r="JA57" s="185"/>
      <c r="JB57" s="185"/>
      <c r="JC57" s="185"/>
      <c r="JD57" s="185"/>
      <c r="JE57" s="185"/>
      <c r="JF57" s="185"/>
      <c r="JG57" s="185"/>
      <c r="JH57" s="185"/>
      <c r="JI57" s="185"/>
      <c r="JJ57" s="185"/>
      <c r="JK57" s="185"/>
      <c r="JL57" s="185"/>
      <c r="JM57" s="185"/>
      <c r="JN57" s="185"/>
      <c r="JO57" s="185"/>
      <c r="JP57" s="185"/>
      <c r="JQ57" s="185"/>
      <c r="JR57" s="185"/>
      <c r="JS57" s="185"/>
      <c r="JT57" s="185"/>
      <c r="JU57" s="185"/>
      <c r="JV57" s="185"/>
      <c r="JW57" s="185"/>
      <c r="JX57" s="185"/>
      <c r="JY57" s="185"/>
      <c r="JZ57" s="185"/>
      <c r="KA57" s="185"/>
      <c r="KB57" s="185"/>
      <c r="KC57" s="185"/>
      <c r="KD57" s="185"/>
      <c r="KE57" s="185"/>
      <c r="KF57" s="185"/>
      <c r="KG57" s="185"/>
      <c r="KH57" s="185"/>
      <c r="KI57" s="185"/>
      <c r="KJ57" s="185"/>
      <c r="KK57" s="185"/>
      <c r="KL57" s="185"/>
      <c r="KM57" s="185"/>
      <c r="KN57" s="185"/>
      <c r="KO57" s="185"/>
      <c r="KP57" s="185"/>
      <c r="KQ57" s="185"/>
      <c r="KR57" s="185"/>
      <c r="KS57" s="185"/>
      <c r="KT57" s="185"/>
      <c r="KU57" s="185"/>
      <c r="KV57" s="185"/>
      <c r="KW57" s="185"/>
      <c r="KX57" s="185"/>
      <c r="KY57" s="185"/>
      <c r="KZ57" s="185"/>
      <c r="LA57" s="185"/>
      <c r="LB57" s="185"/>
      <c r="LC57" s="185"/>
      <c r="LD57" s="185"/>
      <c r="LE57" s="185"/>
      <c r="LF57" s="185"/>
      <c r="LG57" s="185"/>
      <c r="LH57" s="185"/>
      <c r="LI57" s="185"/>
      <c r="LJ57" s="185"/>
      <c r="LK57" s="185"/>
      <c r="LL57" s="185"/>
      <c r="LM57" s="185"/>
      <c r="LN57" s="185"/>
      <c r="LO57" s="185"/>
      <c r="LP57" s="185"/>
      <c r="LQ57" s="185"/>
      <c r="LR57" s="185"/>
      <c r="LS57" s="185"/>
      <c r="LT57" s="185"/>
      <c r="LU57" s="185"/>
      <c r="LV57" s="185"/>
      <c r="LW57" s="185"/>
      <c r="LX57" s="185"/>
      <c r="LY57" s="185"/>
      <c r="LZ57" s="185"/>
      <c r="MA57" s="185"/>
      <c r="MB57" s="185"/>
      <c r="MC57" s="185"/>
      <c r="MD57" s="185"/>
      <c r="ME57" s="185"/>
      <c r="MF57" s="185"/>
      <c r="MG57" s="185"/>
      <c r="MH57" s="185"/>
      <c r="MI57" s="185"/>
      <c r="MJ57" s="185"/>
      <c r="MK57" s="185"/>
      <c r="ML57" s="185"/>
      <c r="MM57" s="185"/>
      <c r="MN57" s="185"/>
      <c r="MO57" s="185"/>
      <c r="MP57" s="185"/>
      <c r="MQ57" s="185"/>
      <c r="MR57" s="185"/>
      <c r="MS57" s="185"/>
      <c r="MT57" s="185"/>
      <c r="MU57" s="185"/>
      <c r="MV57" s="185"/>
      <c r="MW57" s="185"/>
      <c r="MX57" s="185"/>
      <c r="MY57" s="185"/>
      <c r="MZ57" s="185"/>
      <c r="NA57" s="185"/>
      <c r="NB57" s="185"/>
      <c r="NC57" s="185"/>
      <c r="ND57" s="185"/>
      <c r="NE57" s="185"/>
      <c r="NF57" s="185"/>
      <c r="NG57" s="185"/>
      <c r="NH57" s="185"/>
      <c r="NI57" s="185"/>
      <c r="NJ57" s="185"/>
      <c r="NK57" s="185"/>
      <c r="NL57" s="185"/>
      <c r="NM57" s="185"/>
      <c r="NN57" s="185"/>
      <c r="NO57" s="185"/>
      <c r="NP57" s="185"/>
      <c r="NQ57" s="185"/>
      <c r="NR57" s="185"/>
      <c r="NS57" s="185"/>
      <c r="NT57" s="185"/>
      <c r="NU57" s="185"/>
      <c r="NV57" s="185"/>
      <c r="NW57" s="185"/>
      <c r="NX57" s="185"/>
      <c r="NY57" s="185"/>
      <c r="NZ57" s="185"/>
      <c r="OA57" s="185"/>
      <c r="OB57" s="185"/>
      <c r="OC57" s="185"/>
      <c r="OD57" s="185"/>
      <c r="OE57" s="185"/>
      <c r="OF57" s="185"/>
      <c r="OG57" s="185"/>
      <c r="OH57" s="185"/>
      <c r="OI57" s="185"/>
      <c r="OJ57" s="185"/>
      <c r="OK57" s="185"/>
      <c r="OL57" s="185"/>
      <c r="OM57" s="185"/>
      <c r="ON57" s="185"/>
      <c r="OO57" s="185"/>
      <c r="OP57" s="185"/>
      <c r="OQ57" s="185"/>
      <c r="OR57" s="185"/>
      <c r="OS57" s="185"/>
      <c r="OT57" s="185"/>
      <c r="OU57" s="185"/>
      <c r="OV57" s="185"/>
      <c r="OW57" s="185"/>
      <c r="OX57" s="185"/>
      <c r="OY57" s="185"/>
      <c r="OZ57" s="185"/>
      <c r="PA57" s="185"/>
      <c r="PB57" s="185"/>
      <c r="PC57" s="185"/>
      <c r="PD57" s="185"/>
      <c r="PE57" s="185"/>
      <c r="PF57" s="185"/>
      <c r="PG57" s="185"/>
      <c r="PH57" s="185"/>
      <c r="PI57" s="41"/>
      <c r="PJ57" s="41"/>
      <c r="PK57" s="41"/>
    </row>
    <row r="58" spans="1:427">
      <c r="A58" s="35"/>
      <c r="B58" s="36">
        <f>SUM(B46:B57)</f>
        <v>2834531.6043701172</v>
      </c>
      <c r="C58" s="37"/>
      <c r="D58" s="36">
        <f>SUM(D46:D57)</f>
        <v>-850359.48131103523</v>
      </c>
      <c r="E58" s="36"/>
      <c r="F58" s="36"/>
      <c r="G58" s="36"/>
      <c r="H58" s="36"/>
      <c r="I58" s="36"/>
      <c r="J58" s="36"/>
      <c r="K58" s="36"/>
      <c r="L58" s="36"/>
      <c r="M58" s="36"/>
      <c r="N58" s="36"/>
      <c r="O58" s="36"/>
      <c r="P58" s="36"/>
      <c r="Q58" s="36"/>
      <c r="R58" s="36"/>
      <c r="S58" s="36"/>
      <c r="T58" s="36"/>
      <c r="U58" s="36"/>
      <c r="V58" s="36"/>
      <c r="W58" s="36"/>
      <c r="X58" s="36"/>
      <c r="Y58" s="36"/>
      <c r="Z58" s="36"/>
      <c r="AA58" s="36"/>
      <c r="AB58" s="36"/>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c r="GX58" s="185"/>
      <c r="GY58" s="185"/>
      <c r="GZ58" s="185"/>
      <c r="HA58" s="185"/>
      <c r="HB58" s="185"/>
      <c r="HC58" s="185"/>
      <c r="HD58" s="185"/>
      <c r="HE58" s="185"/>
      <c r="HF58" s="185"/>
      <c r="HG58" s="185"/>
      <c r="HH58" s="185"/>
      <c r="HI58" s="185"/>
      <c r="HJ58" s="185"/>
      <c r="HK58" s="185"/>
      <c r="HL58" s="185"/>
      <c r="HM58" s="185"/>
      <c r="HN58" s="185"/>
      <c r="HO58" s="185"/>
      <c r="HP58" s="185"/>
      <c r="HQ58" s="185"/>
      <c r="HR58" s="185"/>
      <c r="HS58" s="185"/>
      <c r="HT58" s="185"/>
      <c r="HU58" s="185"/>
      <c r="HV58" s="185"/>
      <c r="HW58" s="185"/>
      <c r="HX58" s="185"/>
      <c r="HY58" s="185"/>
      <c r="HZ58" s="185"/>
      <c r="IA58" s="185"/>
      <c r="IB58" s="185"/>
      <c r="IC58" s="185"/>
      <c r="ID58" s="185"/>
      <c r="IE58" s="185"/>
      <c r="IF58" s="185"/>
      <c r="IG58" s="185"/>
      <c r="IH58" s="185"/>
      <c r="II58" s="185"/>
      <c r="IJ58" s="185"/>
      <c r="IK58" s="185"/>
      <c r="IL58" s="185"/>
      <c r="IM58" s="185"/>
      <c r="IN58" s="185"/>
      <c r="IO58" s="185"/>
      <c r="IP58" s="185"/>
      <c r="IQ58" s="185"/>
      <c r="IR58" s="185"/>
      <c r="IS58" s="185"/>
      <c r="IT58" s="185"/>
      <c r="IU58" s="185"/>
      <c r="IV58" s="185"/>
      <c r="IW58" s="185"/>
      <c r="IX58" s="185"/>
      <c r="IY58" s="185"/>
      <c r="IZ58" s="185"/>
      <c r="JA58" s="185"/>
      <c r="JB58" s="185"/>
      <c r="JC58" s="185"/>
      <c r="JD58" s="185"/>
      <c r="JE58" s="185"/>
      <c r="JF58" s="185"/>
      <c r="JG58" s="185"/>
      <c r="JH58" s="185"/>
      <c r="JI58" s="185"/>
      <c r="JJ58" s="185"/>
      <c r="JK58" s="185"/>
      <c r="JL58" s="185"/>
      <c r="JM58" s="185"/>
      <c r="JN58" s="185"/>
      <c r="JO58" s="185"/>
      <c r="JP58" s="185"/>
      <c r="JQ58" s="185"/>
      <c r="JR58" s="185"/>
      <c r="JS58" s="185"/>
      <c r="JT58" s="185"/>
      <c r="JU58" s="185"/>
      <c r="JV58" s="185"/>
      <c r="JW58" s="185"/>
      <c r="JX58" s="185"/>
      <c r="JY58" s="185"/>
      <c r="JZ58" s="185"/>
      <c r="KA58" s="185"/>
      <c r="KB58" s="185"/>
      <c r="KC58" s="185"/>
      <c r="KD58" s="185"/>
      <c r="KE58" s="185"/>
      <c r="KF58" s="185"/>
      <c r="KG58" s="185"/>
      <c r="KH58" s="185"/>
      <c r="KI58" s="185"/>
      <c r="KJ58" s="185"/>
      <c r="KK58" s="185"/>
      <c r="KL58" s="185"/>
      <c r="KM58" s="185"/>
      <c r="KN58" s="185"/>
      <c r="KO58" s="185"/>
      <c r="KP58" s="185"/>
      <c r="KQ58" s="185"/>
      <c r="KR58" s="185"/>
      <c r="KS58" s="185"/>
      <c r="KT58" s="185"/>
      <c r="KU58" s="185"/>
      <c r="KV58" s="185"/>
      <c r="KW58" s="185"/>
      <c r="KX58" s="185"/>
      <c r="KY58" s="185"/>
      <c r="KZ58" s="185"/>
      <c r="LA58" s="185"/>
      <c r="LB58" s="185"/>
      <c r="LC58" s="185"/>
      <c r="LD58" s="185"/>
      <c r="LE58" s="185"/>
      <c r="LF58" s="185"/>
      <c r="LG58" s="185"/>
      <c r="LH58" s="185"/>
      <c r="LI58" s="185"/>
      <c r="LJ58" s="185"/>
      <c r="LK58" s="185"/>
      <c r="LL58" s="185"/>
      <c r="LM58" s="185"/>
      <c r="LN58" s="185"/>
      <c r="LO58" s="185"/>
      <c r="LP58" s="185"/>
      <c r="LQ58" s="185"/>
      <c r="LR58" s="185"/>
      <c r="LS58" s="185"/>
      <c r="LT58" s="185"/>
      <c r="LU58" s="185"/>
      <c r="LV58" s="185"/>
      <c r="LW58" s="185"/>
      <c r="LX58" s="185"/>
      <c r="LY58" s="185"/>
      <c r="LZ58" s="185"/>
      <c r="MA58" s="185"/>
      <c r="MB58" s="185"/>
      <c r="MC58" s="185"/>
      <c r="MD58" s="185"/>
      <c r="ME58" s="185"/>
      <c r="MF58" s="185"/>
      <c r="MG58" s="185"/>
      <c r="MH58" s="185"/>
      <c r="MI58" s="185"/>
      <c r="MJ58" s="185"/>
      <c r="MK58" s="185"/>
      <c r="ML58" s="185"/>
      <c r="MM58" s="185"/>
      <c r="MN58" s="185"/>
      <c r="MO58" s="185"/>
      <c r="MP58" s="185"/>
      <c r="MQ58" s="185"/>
      <c r="MR58" s="185"/>
      <c r="MS58" s="185"/>
      <c r="MT58" s="185"/>
      <c r="MU58" s="185"/>
      <c r="MV58" s="185"/>
      <c r="MW58" s="185"/>
      <c r="MX58" s="185"/>
      <c r="MY58" s="185"/>
      <c r="MZ58" s="185"/>
      <c r="NA58" s="185"/>
      <c r="NB58" s="185"/>
      <c r="NC58" s="185"/>
      <c r="ND58" s="185"/>
      <c r="NE58" s="185"/>
      <c r="NF58" s="185"/>
      <c r="NG58" s="185"/>
      <c r="NH58" s="185"/>
      <c r="NI58" s="185"/>
      <c r="NJ58" s="185"/>
      <c r="NK58" s="185"/>
      <c r="NL58" s="185"/>
      <c r="NM58" s="185"/>
      <c r="NN58" s="185"/>
      <c r="NO58" s="185"/>
      <c r="NP58" s="185"/>
      <c r="NQ58" s="185"/>
      <c r="NR58" s="185"/>
      <c r="NS58" s="185"/>
      <c r="NT58" s="185"/>
      <c r="NU58" s="185"/>
      <c r="NV58" s="185"/>
      <c r="NW58" s="185"/>
      <c r="NX58" s="185"/>
      <c r="NY58" s="185"/>
      <c r="NZ58" s="185"/>
      <c r="OA58" s="185"/>
      <c r="OB58" s="185"/>
      <c r="OC58" s="185"/>
      <c r="OD58" s="185"/>
      <c r="OE58" s="185"/>
      <c r="OF58" s="185"/>
      <c r="OG58" s="185"/>
      <c r="OH58" s="185"/>
      <c r="OI58" s="185"/>
      <c r="OJ58" s="185"/>
      <c r="OK58" s="185"/>
      <c r="OL58" s="185"/>
      <c r="OM58" s="185"/>
      <c r="ON58" s="185"/>
      <c r="OO58" s="185"/>
      <c r="OP58" s="185"/>
      <c r="OQ58" s="185"/>
      <c r="OR58" s="185"/>
      <c r="OS58" s="185"/>
      <c r="OT58" s="185"/>
      <c r="OU58" s="185"/>
      <c r="OV58" s="185"/>
      <c r="OW58" s="185"/>
      <c r="OX58" s="185"/>
      <c r="OY58" s="185"/>
      <c r="OZ58" s="185"/>
      <c r="PA58" s="185"/>
      <c r="PB58" s="185"/>
      <c r="PC58" s="185"/>
      <c r="PD58" s="185"/>
      <c r="PE58" s="185"/>
      <c r="PF58" s="185"/>
      <c r="PG58" s="185"/>
      <c r="PH58" s="185"/>
      <c r="PI58" s="41"/>
      <c r="PJ58" s="41"/>
      <c r="PK58" s="41"/>
    </row>
    <row r="59" spans="1:427">
      <c r="A59" s="35"/>
      <c r="B59" s="36"/>
      <c r="C59" s="37"/>
      <c r="D59" s="36">
        <f>+D58-'&lt;1&gt; Tax Credits Summary'!G19</f>
        <v>0</v>
      </c>
      <c r="E59" s="36"/>
      <c r="F59" s="36"/>
      <c r="G59" s="36"/>
      <c r="H59" s="36"/>
      <c r="I59" s="36"/>
      <c r="J59" s="36"/>
      <c r="K59" s="36"/>
      <c r="L59" s="36"/>
      <c r="M59" s="36"/>
      <c r="N59" s="36"/>
      <c r="O59" s="36"/>
      <c r="P59" s="36"/>
      <c r="Q59" s="36"/>
      <c r="R59" s="36"/>
      <c r="S59" s="36"/>
      <c r="T59" s="36"/>
      <c r="U59" s="36"/>
      <c r="V59" s="36"/>
      <c r="W59" s="36"/>
      <c r="X59" s="36"/>
      <c r="Y59" s="36"/>
      <c r="Z59" s="36"/>
      <c r="AA59" s="36"/>
      <c r="AB59" s="36"/>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c r="CR59" s="185"/>
      <c r="CS59" s="185"/>
      <c r="CT59" s="185"/>
      <c r="CU59" s="185"/>
      <c r="CV59" s="185"/>
      <c r="CW59" s="185"/>
      <c r="CX59" s="185"/>
      <c r="CY59" s="185"/>
      <c r="CZ59" s="185"/>
      <c r="DA59" s="185"/>
      <c r="DB59" s="185"/>
      <c r="DC59" s="185"/>
      <c r="DD59" s="185"/>
      <c r="DE59" s="185"/>
      <c r="DF59" s="185"/>
      <c r="DG59" s="185"/>
      <c r="DH59" s="185"/>
      <c r="DI59" s="185"/>
      <c r="DJ59" s="185"/>
      <c r="DK59" s="185"/>
      <c r="DL59" s="185"/>
      <c r="DM59" s="185"/>
      <c r="DN59" s="185"/>
      <c r="DO59" s="185"/>
      <c r="DP59" s="185"/>
      <c r="DQ59" s="185"/>
      <c r="DR59" s="185"/>
      <c r="DS59" s="185"/>
      <c r="DT59" s="185"/>
      <c r="DU59" s="185"/>
      <c r="DV59" s="185"/>
      <c r="DW59" s="185"/>
      <c r="DX59" s="185"/>
      <c r="DY59" s="185"/>
      <c r="DZ59" s="185"/>
      <c r="EA59" s="185"/>
      <c r="EB59" s="185"/>
      <c r="EC59" s="185"/>
      <c r="ED59" s="185"/>
      <c r="EE59" s="185"/>
      <c r="EF59" s="185"/>
      <c r="EG59" s="185"/>
      <c r="EH59" s="185"/>
      <c r="EI59" s="185"/>
      <c r="EJ59" s="185"/>
      <c r="EK59" s="185"/>
      <c r="EL59" s="185"/>
      <c r="EM59" s="185"/>
      <c r="EN59" s="185"/>
      <c r="EO59" s="185"/>
      <c r="EP59" s="185"/>
      <c r="EQ59" s="185"/>
      <c r="ER59" s="185"/>
      <c r="ES59" s="185"/>
      <c r="ET59" s="185"/>
      <c r="EU59" s="185"/>
      <c r="EV59" s="185"/>
      <c r="EW59" s="185"/>
      <c r="EX59" s="185"/>
      <c r="EY59" s="185"/>
      <c r="EZ59" s="185"/>
      <c r="FA59" s="185"/>
      <c r="FB59" s="185"/>
      <c r="FC59" s="185"/>
      <c r="FD59" s="185"/>
      <c r="FE59" s="185"/>
      <c r="FF59" s="185"/>
      <c r="FG59" s="185"/>
      <c r="FH59" s="185"/>
      <c r="FI59" s="185"/>
      <c r="FJ59" s="185"/>
      <c r="FK59" s="185"/>
      <c r="FL59" s="185"/>
      <c r="FM59" s="185"/>
      <c r="FN59" s="185"/>
      <c r="FO59" s="185"/>
      <c r="FP59" s="185"/>
      <c r="FQ59" s="185"/>
      <c r="FR59" s="185"/>
      <c r="FS59" s="185"/>
      <c r="FT59" s="185"/>
      <c r="FU59" s="185"/>
      <c r="FV59" s="185"/>
      <c r="FW59" s="185"/>
      <c r="FX59" s="185"/>
      <c r="FY59" s="185"/>
      <c r="FZ59" s="185"/>
      <c r="GA59" s="185"/>
      <c r="GB59" s="185"/>
      <c r="GC59" s="185"/>
      <c r="GD59" s="185"/>
      <c r="GE59" s="185"/>
      <c r="GF59" s="185"/>
      <c r="GG59" s="185"/>
      <c r="GH59" s="185"/>
      <c r="GI59" s="185"/>
      <c r="GJ59" s="185"/>
      <c r="GK59" s="185"/>
      <c r="GL59" s="185"/>
      <c r="GM59" s="185"/>
      <c r="GN59" s="185"/>
      <c r="GO59" s="185"/>
      <c r="GP59" s="185"/>
      <c r="GQ59" s="185"/>
      <c r="GR59" s="185"/>
      <c r="GS59" s="185"/>
      <c r="GT59" s="185"/>
      <c r="GU59" s="185"/>
      <c r="GV59" s="185"/>
      <c r="GW59" s="185"/>
      <c r="GX59" s="185"/>
      <c r="GY59" s="185"/>
      <c r="GZ59" s="185"/>
      <c r="HA59" s="185"/>
      <c r="HB59" s="185"/>
      <c r="HC59" s="185"/>
      <c r="HD59" s="185"/>
      <c r="HE59" s="185"/>
      <c r="HF59" s="185"/>
      <c r="HG59" s="185"/>
      <c r="HH59" s="185"/>
      <c r="HI59" s="185"/>
      <c r="HJ59" s="185"/>
      <c r="HK59" s="185"/>
      <c r="HL59" s="185"/>
      <c r="HM59" s="185"/>
      <c r="HN59" s="185"/>
      <c r="HO59" s="185"/>
      <c r="HP59" s="185"/>
      <c r="HQ59" s="185"/>
      <c r="HR59" s="185"/>
      <c r="HS59" s="185"/>
      <c r="HT59" s="185"/>
      <c r="HU59" s="185"/>
      <c r="HV59" s="185"/>
      <c r="HW59" s="185"/>
      <c r="HX59" s="185"/>
      <c r="HY59" s="185"/>
      <c r="HZ59" s="185"/>
      <c r="IA59" s="185"/>
      <c r="IB59" s="185"/>
      <c r="IC59" s="185"/>
      <c r="ID59" s="185"/>
      <c r="IE59" s="185"/>
      <c r="IF59" s="185"/>
      <c r="IG59" s="185"/>
      <c r="IH59" s="185"/>
      <c r="II59" s="185"/>
      <c r="IJ59" s="185"/>
      <c r="IK59" s="185"/>
      <c r="IL59" s="185"/>
      <c r="IM59" s="185"/>
      <c r="IN59" s="185"/>
      <c r="IO59" s="185"/>
      <c r="IP59" s="185"/>
      <c r="IQ59" s="185"/>
      <c r="IR59" s="185"/>
      <c r="IS59" s="185"/>
      <c r="IT59" s="185"/>
      <c r="IU59" s="185"/>
      <c r="IV59" s="185"/>
      <c r="IW59" s="185"/>
      <c r="IX59" s="185"/>
      <c r="IY59" s="185"/>
      <c r="IZ59" s="185"/>
      <c r="JA59" s="185"/>
      <c r="JB59" s="185"/>
      <c r="JC59" s="185"/>
      <c r="JD59" s="185"/>
      <c r="JE59" s="185"/>
      <c r="JF59" s="185"/>
      <c r="JG59" s="185"/>
      <c r="JH59" s="185"/>
      <c r="JI59" s="185"/>
      <c r="JJ59" s="185"/>
      <c r="JK59" s="185"/>
      <c r="JL59" s="185"/>
      <c r="JM59" s="185"/>
      <c r="JN59" s="185"/>
      <c r="JO59" s="185"/>
      <c r="JP59" s="185"/>
      <c r="JQ59" s="185"/>
      <c r="JR59" s="185"/>
      <c r="JS59" s="185"/>
      <c r="JT59" s="185"/>
      <c r="JU59" s="185"/>
      <c r="JV59" s="185"/>
      <c r="JW59" s="185"/>
      <c r="JX59" s="185"/>
      <c r="JY59" s="185"/>
      <c r="JZ59" s="185"/>
      <c r="KA59" s="185"/>
      <c r="KB59" s="185"/>
      <c r="KC59" s="185"/>
      <c r="KD59" s="185"/>
      <c r="KE59" s="185"/>
      <c r="KF59" s="185"/>
      <c r="KG59" s="185"/>
      <c r="KH59" s="185"/>
      <c r="KI59" s="185"/>
      <c r="KJ59" s="185"/>
      <c r="KK59" s="185"/>
      <c r="KL59" s="185"/>
      <c r="KM59" s="185"/>
      <c r="KN59" s="185"/>
      <c r="KO59" s="185"/>
      <c r="KP59" s="185"/>
      <c r="KQ59" s="185"/>
      <c r="KR59" s="185"/>
      <c r="KS59" s="185"/>
      <c r="KT59" s="185"/>
      <c r="KU59" s="185"/>
      <c r="KV59" s="185"/>
      <c r="KW59" s="185"/>
      <c r="KX59" s="185"/>
      <c r="KY59" s="185"/>
      <c r="KZ59" s="185"/>
      <c r="LA59" s="185"/>
      <c r="LB59" s="185"/>
      <c r="LC59" s="185"/>
      <c r="LD59" s="185"/>
      <c r="LE59" s="185"/>
      <c r="LF59" s="185"/>
      <c r="LG59" s="185"/>
      <c r="LH59" s="185"/>
      <c r="LI59" s="185"/>
      <c r="LJ59" s="185"/>
      <c r="LK59" s="185"/>
      <c r="LL59" s="185"/>
      <c r="LM59" s="185"/>
      <c r="LN59" s="185"/>
      <c r="LO59" s="185"/>
      <c r="LP59" s="185"/>
      <c r="LQ59" s="185"/>
      <c r="LR59" s="185"/>
      <c r="LS59" s="185"/>
      <c r="LT59" s="185"/>
      <c r="LU59" s="185"/>
      <c r="LV59" s="185"/>
      <c r="LW59" s="185"/>
      <c r="LX59" s="185"/>
      <c r="LY59" s="185"/>
      <c r="LZ59" s="185"/>
      <c r="MA59" s="185"/>
      <c r="MB59" s="185"/>
      <c r="MC59" s="185"/>
      <c r="MD59" s="185"/>
      <c r="ME59" s="185"/>
      <c r="MF59" s="185"/>
      <c r="MG59" s="185"/>
      <c r="MH59" s="185"/>
      <c r="MI59" s="185"/>
      <c r="MJ59" s="185"/>
      <c r="MK59" s="185"/>
      <c r="ML59" s="185"/>
      <c r="MM59" s="185"/>
      <c r="MN59" s="185"/>
      <c r="MO59" s="185"/>
      <c r="MP59" s="185"/>
      <c r="MQ59" s="185"/>
      <c r="MR59" s="185"/>
      <c r="MS59" s="185"/>
      <c r="MT59" s="185"/>
      <c r="MU59" s="185"/>
      <c r="MV59" s="185"/>
      <c r="MW59" s="185"/>
      <c r="MX59" s="185"/>
      <c r="MY59" s="185"/>
      <c r="MZ59" s="185"/>
      <c r="NA59" s="185"/>
      <c r="NB59" s="185"/>
      <c r="NC59" s="185"/>
      <c r="ND59" s="185"/>
      <c r="NE59" s="185"/>
      <c r="NF59" s="185"/>
      <c r="NG59" s="185"/>
      <c r="NH59" s="185"/>
      <c r="NI59" s="185"/>
      <c r="NJ59" s="185"/>
      <c r="NK59" s="185"/>
      <c r="NL59" s="185"/>
      <c r="NM59" s="185"/>
      <c r="NN59" s="185"/>
      <c r="NO59" s="185"/>
      <c r="NP59" s="185"/>
      <c r="NQ59" s="185"/>
      <c r="NR59" s="185"/>
      <c r="NS59" s="185"/>
      <c r="NT59" s="185"/>
      <c r="NU59" s="185"/>
      <c r="NV59" s="185"/>
      <c r="NW59" s="185"/>
      <c r="NX59" s="185"/>
      <c r="NY59" s="185"/>
      <c r="NZ59" s="185"/>
      <c r="OA59" s="185"/>
      <c r="OB59" s="185"/>
      <c r="OC59" s="185"/>
      <c r="OD59" s="185"/>
      <c r="OE59" s="185"/>
      <c r="OF59" s="185"/>
      <c r="OG59" s="185"/>
      <c r="OH59" s="185"/>
      <c r="OI59" s="185"/>
      <c r="OJ59" s="185"/>
      <c r="OK59" s="185"/>
      <c r="OL59" s="185"/>
      <c r="OM59" s="185"/>
      <c r="ON59" s="185"/>
      <c r="OO59" s="185"/>
      <c r="OP59" s="185"/>
      <c r="OQ59" s="185"/>
      <c r="OR59" s="185"/>
      <c r="OS59" s="185"/>
      <c r="OT59" s="185"/>
      <c r="OU59" s="185"/>
      <c r="OV59" s="185"/>
      <c r="OW59" s="185"/>
      <c r="OX59" s="185"/>
      <c r="OY59" s="185"/>
      <c r="OZ59" s="185"/>
      <c r="PA59" s="185"/>
      <c r="PB59" s="185"/>
      <c r="PC59" s="185"/>
      <c r="PD59" s="185"/>
      <c r="PE59" s="185"/>
      <c r="PF59" s="185"/>
      <c r="PG59" s="185"/>
      <c r="PH59" s="185"/>
      <c r="PI59" s="41"/>
      <c r="PJ59" s="41"/>
      <c r="PK59" s="41"/>
    </row>
    <row r="60" spans="1:427">
      <c r="A60" s="35">
        <f>+EOMONTH(A57,1)</f>
        <v>43131</v>
      </c>
      <c r="B60" s="36">
        <f>+'&lt;3&gt; 2016 - 2018 Forecast'!AE$1672</f>
        <v>130775.44974348965</v>
      </c>
      <c r="C60" s="37">
        <v>0.3</v>
      </c>
      <c r="D60" s="36">
        <f t="shared" ref="D60:D71" si="41">-B60*C60</f>
        <v>-39232.634923046891</v>
      </c>
      <c r="E60" s="36">
        <v>30</v>
      </c>
      <c r="F60" s="36"/>
      <c r="G60" s="36"/>
      <c r="H60" s="36"/>
      <c r="I60" s="36"/>
      <c r="J60" s="36"/>
      <c r="K60" s="36"/>
      <c r="L60" s="36"/>
      <c r="M60" s="36"/>
      <c r="N60" s="36"/>
      <c r="O60" s="36"/>
      <c r="P60" s="36"/>
      <c r="Q60" s="36"/>
      <c r="R60" s="36"/>
      <c r="S60" s="36"/>
      <c r="T60" s="36"/>
      <c r="U60" s="36"/>
      <c r="V60" s="36"/>
      <c r="W60" s="36"/>
      <c r="X60" s="36"/>
      <c r="Y60" s="36"/>
      <c r="Z60" s="36"/>
      <c r="AA60" s="36"/>
      <c r="AB60" s="36"/>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f>$D$60/360</f>
        <v>-108.97954145290804</v>
      </c>
      <c r="BC60" s="43">
        <f t="shared" ref="BC60:BM60" si="42">$D$60/360</f>
        <v>-108.97954145290804</v>
      </c>
      <c r="BD60" s="43">
        <f t="shared" si="42"/>
        <v>-108.97954145290804</v>
      </c>
      <c r="BE60" s="43">
        <f t="shared" si="42"/>
        <v>-108.97954145290804</v>
      </c>
      <c r="BF60" s="43">
        <f t="shared" si="42"/>
        <v>-108.97954145290804</v>
      </c>
      <c r="BG60" s="43">
        <f t="shared" si="42"/>
        <v>-108.97954145290804</v>
      </c>
      <c r="BH60" s="43">
        <f t="shared" si="42"/>
        <v>-108.97954145290804</v>
      </c>
      <c r="BI60" s="43">
        <f t="shared" si="42"/>
        <v>-108.97954145290804</v>
      </c>
      <c r="BJ60" s="43">
        <f t="shared" si="42"/>
        <v>-108.97954145290804</v>
      </c>
      <c r="BK60" s="43">
        <f t="shared" si="42"/>
        <v>-108.97954145290804</v>
      </c>
      <c r="BL60" s="43">
        <f t="shared" si="42"/>
        <v>-108.97954145290804</v>
      </c>
      <c r="BM60" s="43">
        <f t="shared" si="42"/>
        <v>-108.97954145290804</v>
      </c>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185"/>
      <c r="CN60" s="185"/>
      <c r="CO60" s="185"/>
      <c r="CP60" s="185"/>
      <c r="CQ60" s="185"/>
      <c r="CR60" s="185"/>
      <c r="CS60" s="185"/>
      <c r="CT60" s="185"/>
      <c r="CU60" s="185"/>
      <c r="CV60" s="185"/>
      <c r="CW60" s="185"/>
      <c r="CX60" s="185"/>
      <c r="CY60" s="185"/>
      <c r="CZ60" s="185"/>
      <c r="DA60" s="185"/>
      <c r="DB60" s="185"/>
      <c r="DC60" s="185"/>
      <c r="DD60" s="185"/>
      <c r="DE60" s="185"/>
      <c r="DF60" s="185"/>
      <c r="DG60" s="185"/>
      <c r="DH60" s="185"/>
      <c r="DI60" s="185"/>
      <c r="DJ60" s="185"/>
      <c r="DK60" s="185"/>
      <c r="DL60" s="185"/>
      <c r="DM60" s="185"/>
      <c r="DN60" s="185"/>
      <c r="DO60" s="185"/>
      <c r="DP60" s="185"/>
      <c r="DQ60" s="185"/>
      <c r="DR60" s="185"/>
      <c r="DS60" s="185"/>
      <c r="DT60" s="185"/>
      <c r="DU60" s="185"/>
      <c r="DV60" s="185"/>
      <c r="DW60" s="185"/>
      <c r="DX60" s="185"/>
      <c r="DY60" s="185"/>
      <c r="DZ60" s="185"/>
      <c r="EA60" s="185"/>
      <c r="EB60" s="185"/>
      <c r="EC60" s="185"/>
      <c r="ED60" s="185"/>
      <c r="EE60" s="185"/>
      <c r="EF60" s="185"/>
      <c r="EG60" s="185"/>
      <c r="EH60" s="185"/>
      <c r="EI60" s="185"/>
      <c r="EJ60" s="185"/>
      <c r="EK60" s="185"/>
      <c r="EL60" s="185"/>
      <c r="EM60" s="185"/>
      <c r="EN60" s="185"/>
      <c r="EO60" s="185"/>
      <c r="EP60" s="185"/>
      <c r="EQ60" s="185"/>
      <c r="ER60" s="185"/>
      <c r="ES60" s="185"/>
      <c r="ET60" s="185"/>
      <c r="EU60" s="185"/>
      <c r="EV60" s="185"/>
      <c r="EW60" s="185"/>
      <c r="EX60" s="185"/>
      <c r="EY60" s="185"/>
      <c r="EZ60" s="185"/>
      <c r="FA60" s="185"/>
      <c r="FB60" s="185"/>
      <c r="FC60" s="185"/>
      <c r="FD60" s="185"/>
      <c r="FE60" s="185"/>
      <c r="FF60" s="185"/>
      <c r="FG60" s="185"/>
      <c r="FH60" s="185"/>
      <c r="FI60" s="185"/>
      <c r="FJ60" s="185"/>
      <c r="FK60" s="185"/>
      <c r="FL60" s="185"/>
      <c r="FM60" s="185"/>
      <c r="FN60" s="185"/>
      <c r="FO60" s="185"/>
      <c r="FP60" s="185"/>
      <c r="FQ60" s="185"/>
      <c r="FR60" s="185"/>
      <c r="FS60" s="185"/>
      <c r="FT60" s="185"/>
      <c r="FU60" s="185"/>
      <c r="FV60" s="185"/>
      <c r="FW60" s="185"/>
      <c r="FX60" s="185"/>
      <c r="FY60" s="185"/>
      <c r="FZ60" s="185"/>
      <c r="GA60" s="185"/>
      <c r="GB60" s="185"/>
      <c r="GC60" s="185"/>
      <c r="GD60" s="185"/>
      <c r="GE60" s="185"/>
      <c r="GF60" s="185"/>
      <c r="GG60" s="185"/>
      <c r="GH60" s="185"/>
      <c r="GI60" s="185"/>
      <c r="GJ60" s="185"/>
      <c r="GK60" s="185"/>
      <c r="GL60" s="185"/>
      <c r="GM60" s="185"/>
      <c r="GN60" s="185"/>
      <c r="GO60" s="185"/>
      <c r="GP60" s="185"/>
      <c r="GQ60" s="185"/>
      <c r="GR60" s="185"/>
      <c r="GS60" s="185"/>
      <c r="GT60" s="185"/>
      <c r="GU60" s="185"/>
      <c r="GV60" s="185"/>
      <c r="GW60" s="185"/>
      <c r="GX60" s="185"/>
      <c r="GY60" s="185"/>
      <c r="GZ60" s="185"/>
      <c r="HA60" s="185"/>
      <c r="HB60" s="185"/>
      <c r="HC60" s="185"/>
      <c r="HD60" s="185"/>
      <c r="HE60" s="185"/>
      <c r="HF60" s="185"/>
      <c r="HG60" s="185"/>
      <c r="HH60" s="185"/>
      <c r="HI60" s="185"/>
      <c r="HJ60" s="185"/>
      <c r="HK60" s="185"/>
      <c r="HL60" s="185"/>
      <c r="HM60" s="185"/>
      <c r="HN60" s="185"/>
      <c r="HO60" s="185"/>
      <c r="HP60" s="185"/>
      <c r="HQ60" s="185"/>
      <c r="HR60" s="185"/>
      <c r="HS60" s="185"/>
      <c r="HT60" s="185"/>
      <c r="HU60" s="185"/>
      <c r="HV60" s="185"/>
      <c r="HW60" s="185"/>
      <c r="HX60" s="185"/>
      <c r="HY60" s="185"/>
      <c r="HZ60" s="185"/>
      <c r="IA60" s="185"/>
      <c r="IB60" s="185"/>
      <c r="IC60" s="185"/>
      <c r="ID60" s="185"/>
      <c r="IE60" s="185"/>
      <c r="IF60" s="185"/>
      <c r="IG60" s="185"/>
      <c r="IH60" s="185"/>
      <c r="II60" s="185"/>
      <c r="IJ60" s="185"/>
      <c r="IK60" s="185"/>
      <c r="IL60" s="185"/>
      <c r="IM60" s="185"/>
      <c r="IN60" s="185"/>
      <c r="IO60" s="185"/>
      <c r="IP60" s="185"/>
      <c r="IQ60" s="185"/>
      <c r="IR60" s="185"/>
      <c r="IS60" s="185"/>
      <c r="IT60" s="185"/>
      <c r="IU60" s="185"/>
      <c r="IV60" s="185"/>
      <c r="IW60" s="185"/>
      <c r="IX60" s="185"/>
      <c r="IY60" s="185"/>
      <c r="IZ60" s="185"/>
      <c r="JA60" s="185"/>
      <c r="JB60" s="185"/>
      <c r="JC60" s="185"/>
      <c r="JD60" s="185"/>
      <c r="JE60" s="185"/>
      <c r="JF60" s="185"/>
      <c r="JG60" s="185"/>
      <c r="JH60" s="185"/>
      <c r="JI60" s="185"/>
      <c r="JJ60" s="185"/>
      <c r="JK60" s="185"/>
      <c r="JL60" s="185"/>
      <c r="JM60" s="185"/>
      <c r="JN60" s="185"/>
      <c r="JO60" s="185"/>
      <c r="JP60" s="185"/>
      <c r="JQ60" s="185"/>
      <c r="JR60" s="185"/>
      <c r="JS60" s="185"/>
      <c r="JT60" s="185"/>
      <c r="JU60" s="185"/>
      <c r="JV60" s="185"/>
      <c r="JW60" s="185"/>
      <c r="JX60" s="185"/>
      <c r="JY60" s="185"/>
      <c r="JZ60" s="185"/>
      <c r="KA60" s="185"/>
      <c r="KB60" s="185"/>
      <c r="KC60" s="185"/>
      <c r="KD60" s="185"/>
      <c r="KE60" s="185"/>
      <c r="KF60" s="185"/>
      <c r="KG60" s="185"/>
      <c r="KH60" s="185"/>
      <c r="KI60" s="185"/>
      <c r="KJ60" s="185"/>
      <c r="KK60" s="185"/>
      <c r="KL60" s="185"/>
      <c r="KM60" s="185"/>
      <c r="KN60" s="185"/>
      <c r="KO60" s="185"/>
      <c r="KP60" s="185"/>
      <c r="KQ60" s="185"/>
      <c r="KR60" s="185"/>
      <c r="KS60" s="185"/>
      <c r="KT60" s="185"/>
      <c r="KU60" s="185"/>
      <c r="KV60" s="185"/>
      <c r="KW60" s="185"/>
      <c r="KX60" s="185"/>
      <c r="KY60" s="185"/>
      <c r="KZ60" s="185"/>
      <c r="LA60" s="185"/>
      <c r="LB60" s="185"/>
      <c r="LC60" s="185"/>
      <c r="LD60" s="185"/>
      <c r="LE60" s="185"/>
      <c r="LF60" s="185"/>
      <c r="LG60" s="185"/>
      <c r="LH60" s="185"/>
      <c r="LI60" s="185"/>
      <c r="LJ60" s="185"/>
      <c r="LK60" s="185"/>
      <c r="LL60" s="185"/>
      <c r="LM60" s="185"/>
      <c r="LN60" s="185"/>
      <c r="LO60" s="185"/>
      <c r="LP60" s="185"/>
      <c r="LQ60" s="185"/>
      <c r="LR60" s="185"/>
      <c r="LS60" s="185"/>
      <c r="LT60" s="185"/>
      <c r="LU60" s="185"/>
      <c r="LV60" s="185"/>
      <c r="LW60" s="185"/>
      <c r="LX60" s="185"/>
      <c r="LY60" s="185"/>
      <c r="LZ60" s="185"/>
      <c r="MA60" s="185"/>
      <c r="MB60" s="185"/>
      <c r="MC60" s="185"/>
      <c r="MD60" s="185"/>
      <c r="ME60" s="185"/>
      <c r="MF60" s="185"/>
      <c r="MG60" s="185"/>
      <c r="MH60" s="185"/>
      <c r="MI60" s="185"/>
      <c r="MJ60" s="185"/>
      <c r="MK60" s="185"/>
      <c r="ML60" s="185"/>
      <c r="MM60" s="185"/>
      <c r="MN60" s="185"/>
      <c r="MO60" s="185"/>
      <c r="MP60" s="185"/>
      <c r="MQ60" s="185"/>
      <c r="MR60" s="185"/>
      <c r="MS60" s="185"/>
      <c r="MT60" s="185"/>
      <c r="MU60" s="185"/>
      <c r="MV60" s="185"/>
      <c r="MW60" s="185"/>
      <c r="MX60" s="185"/>
      <c r="MY60" s="185"/>
      <c r="MZ60" s="185"/>
      <c r="NA60" s="185"/>
      <c r="NB60" s="185"/>
      <c r="NC60" s="185"/>
      <c r="ND60" s="185"/>
      <c r="NE60" s="185"/>
      <c r="NF60" s="185"/>
      <c r="NG60" s="185"/>
      <c r="NH60" s="185"/>
      <c r="NI60" s="185"/>
      <c r="NJ60" s="185"/>
      <c r="NK60" s="185"/>
      <c r="NL60" s="185"/>
      <c r="NM60" s="185"/>
      <c r="NN60" s="185"/>
      <c r="NO60" s="185"/>
      <c r="NP60" s="185"/>
      <c r="NQ60" s="185"/>
      <c r="NR60" s="185"/>
      <c r="NS60" s="185"/>
      <c r="NT60" s="185"/>
      <c r="NU60" s="185"/>
      <c r="NV60" s="185"/>
      <c r="NW60" s="185"/>
      <c r="NX60" s="185"/>
      <c r="NY60" s="185"/>
      <c r="NZ60" s="185"/>
      <c r="OA60" s="185"/>
      <c r="OB60" s="185"/>
      <c r="OC60" s="185"/>
      <c r="OD60" s="185"/>
      <c r="OE60" s="185"/>
      <c r="OF60" s="185"/>
      <c r="OG60" s="185"/>
      <c r="OH60" s="185"/>
      <c r="OI60" s="185"/>
      <c r="OJ60" s="185"/>
      <c r="OK60" s="185"/>
      <c r="OL60" s="185"/>
      <c r="OM60" s="185"/>
      <c r="ON60" s="185"/>
      <c r="OO60" s="185"/>
      <c r="OP60" s="185"/>
      <c r="OQ60" s="185"/>
      <c r="OR60" s="185"/>
      <c r="OS60" s="185"/>
      <c r="OT60" s="185"/>
      <c r="OU60" s="185"/>
      <c r="OV60" s="185"/>
      <c r="OW60" s="185"/>
      <c r="OX60" s="185"/>
      <c r="OY60" s="185"/>
      <c r="OZ60" s="185"/>
      <c r="PA60" s="185"/>
      <c r="PB60" s="185"/>
      <c r="PC60" s="185"/>
      <c r="PD60" s="185"/>
      <c r="PE60" s="185"/>
      <c r="PF60" s="185"/>
      <c r="PG60" s="185"/>
      <c r="PH60" s="185"/>
      <c r="PI60" s="41"/>
      <c r="PJ60" s="41"/>
      <c r="PK60" s="41"/>
    </row>
    <row r="61" spans="1:427">
      <c r="A61" s="35">
        <f>+EOMONTH(A60,1)</f>
        <v>43159</v>
      </c>
      <c r="B61" s="41">
        <f>+'&lt;3&gt; 2016 - 2018 Forecast'!AF$1672</f>
        <v>108133.30485698758</v>
      </c>
      <c r="C61" s="37">
        <v>0.3</v>
      </c>
      <c r="D61" s="36">
        <f t="shared" si="41"/>
        <v>-32439.991457096272</v>
      </c>
      <c r="E61" s="36">
        <v>30</v>
      </c>
      <c r="F61" s="36"/>
      <c r="G61" s="36"/>
      <c r="H61" s="36"/>
      <c r="I61" s="36"/>
      <c r="J61" s="36"/>
      <c r="K61" s="36"/>
      <c r="L61" s="36"/>
      <c r="M61" s="36"/>
      <c r="N61" s="36"/>
      <c r="O61" s="36"/>
      <c r="P61" s="36"/>
      <c r="Q61" s="36"/>
      <c r="R61" s="36"/>
      <c r="S61" s="36"/>
      <c r="T61" s="36"/>
      <c r="U61" s="36"/>
      <c r="V61" s="36"/>
      <c r="W61" s="36"/>
      <c r="X61" s="36"/>
      <c r="Y61" s="36"/>
      <c r="Z61" s="36"/>
      <c r="AA61" s="36"/>
      <c r="AB61" s="36"/>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f>$D$61/360</f>
        <v>-90.11108738082298</v>
      </c>
      <c r="BD61" s="43">
        <f t="shared" ref="BD61:BM61" si="43">$D$61/360</f>
        <v>-90.11108738082298</v>
      </c>
      <c r="BE61" s="43">
        <f t="shared" si="43"/>
        <v>-90.11108738082298</v>
      </c>
      <c r="BF61" s="43">
        <f t="shared" si="43"/>
        <v>-90.11108738082298</v>
      </c>
      <c r="BG61" s="43">
        <f t="shared" si="43"/>
        <v>-90.11108738082298</v>
      </c>
      <c r="BH61" s="43">
        <f t="shared" si="43"/>
        <v>-90.11108738082298</v>
      </c>
      <c r="BI61" s="43">
        <f t="shared" si="43"/>
        <v>-90.11108738082298</v>
      </c>
      <c r="BJ61" s="43">
        <f t="shared" si="43"/>
        <v>-90.11108738082298</v>
      </c>
      <c r="BK61" s="43">
        <f t="shared" si="43"/>
        <v>-90.11108738082298</v>
      </c>
      <c r="BL61" s="43">
        <f t="shared" si="43"/>
        <v>-90.11108738082298</v>
      </c>
      <c r="BM61" s="43">
        <f t="shared" si="43"/>
        <v>-90.11108738082298</v>
      </c>
      <c r="BN61" s="185"/>
      <c r="BO61" s="185"/>
      <c r="BP61" s="185"/>
      <c r="BQ61" s="185"/>
      <c r="BR61" s="185"/>
      <c r="BS61" s="185"/>
      <c r="BT61" s="185"/>
      <c r="BU61" s="185"/>
      <c r="BV61" s="185"/>
      <c r="BW61" s="185"/>
      <c r="BX61" s="185"/>
      <c r="BY61" s="185"/>
      <c r="BZ61" s="185"/>
      <c r="CA61" s="185"/>
      <c r="CB61" s="185"/>
      <c r="CC61" s="185"/>
      <c r="CD61" s="185"/>
      <c r="CE61" s="185"/>
      <c r="CF61" s="185"/>
      <c r="CG61" s="185"/>
      <c r="CH61" s="185"/>
      <c r="CI61" s="185"/>
      <c r="CJ61" s="185"/>
      <c r="CK61" s="185"/>
      <c r="CL61" s="185"/>
      <c r="CM61" s="185"/>
      <c r="CN61" s="185"/>
      <c r="CO61" s="185"/>
      <c r="CP61" s="185"/>
      <c r="CQ61" s="185"/>
      <c r="CR61" s="185"/>
      <c r="CS61" s="185"/>
      <c r="CT61" s="185"/>
      <c r="CU61" s="185"/>
      <c r="CV61" s="185"/>
      <c r="CW61" s="185"/>
      <c r="CX61" s="185"/>
      <c r="CY61" s="185"/>
      <c r="CZ61" s="185"/>
      <c r="DA61" s="185"/>
      <c r="DB61" s="185"/>
      <c r="DC61" s="185"/>
      <c r="DD61" s="185"/>
      <c r="DE61" s="185"/>
      <c r="DF61" s="185"/>
      <c r="DG61" s="185"/>
      <c r="DH61" s="185"/>
      <c r="DI61" s="185"/>
      <c r="DJ61" s="185"/>
      <c r="DK61" s="185"/>
      <c r="DL61" s="185"/>
      <c r="DM61" s="185"/>
      <c r="DN61" s="185"/>
      <c r="DO61" s="185"/>
      <c r="DP61" s="185"/>
      <c r="DQ61" s="185"/>
      <c r="DR61" s="185"/>
      <c r="DS61" s="185"/>
      <c r="DT61" s="185"/>
      <c r="DU61" s="185"/>
      <c r="DV61" s="185"/>
      <c r="DW61" s="185"/>
      <c r="DX61" s="185"/>
      <c r="DY61" s="185"/>
      <c r="DZ61" s="185"/>
      <c r="EA61" s="185"/>
      <c r="EB61" s="185"/>
      <c r="EC61" s="185"/>
      <c r="ED61" s="185"/>
      <c r="EE61" s="185"/>
      <c r="EF61" s="185"/>
      <c r="EG61" s="185"/>
      <c r="EH61" s="185"/>
      <c r="EI61" s="185"/>
      <c r="EJ61" s="185"/>
      <c r="EK61" s="185"/>
      <c r="EL61" s="185"/>
      <c r="EM61" s="185"/>
      <c r="EN61" s="185"/>
      <c r="EO61" s="185"/>
      <c r="EP61" s="185"/>
      <c r="EQ61" s="185"/>
      <c r="ER61" s="185"/>
      <c r="ES61" s="185"/>
      <c r="ET61" s="185"/>
      <c r="EU61" s="185"/>
      <c r="EV61" s="185"/>
      <c r="EW61" s="185"/>
      <c r="EX61" s="185"/>
      <c r="EY61" s="185"/>
      <c r="EZ61" s="185"/>
      <c r="FA61" s="185"/>
      <c r="FB61" s="185"/>
      <c r="FC61" s="185"/>
      <c r="FD61" s="185"/>
      <c r="FE61" s="185"/>
      <c r="FF61" s="185"/>
      <c r="FG61" s="185"/>
      <c r="FH61" s="185"/>
      <c r="FI61" s="185"/>
      <c r="FJ61" s="185"/>
      <c r="FK61" s="185"/>
      <c r="FL61" s="185"/>
      <c r="FM61" s="185"/>
      <c r="FN61" s="185"/>
      <c r="FO61" s="185"/>
      <c r="FP61" s="185"/>
      <c r="FQ61" s="185"/>
      <c r="FR61" s="185"/>
      <c r="FS61" s="185"/>
      <c r="FT61" s="185"/>
      <c r="FU61" s="185"/>
      <c r="FV61" s="185"/>
      <c r="FW61" s="185"/>
      <c r="FX61" s="185"/>
      <c r="FY61" s="185"/>
      <c r="FZ61" s="185"/>
      <c r="GA61" s="185"/>
      <c r="GB61" s="185"/>
      <c r="GC61" s="185"/>
      <c r="GD61" s="185"/>
      <c r="GE61" s="185"/>
      <c r="GF61" s="185"/>
      <c r="GG61" s="185"/>
      <c r="GH61" s="185"/>
      <c r="GI61" s="185"/>
      <c r="GJ61" s="185"/>
      <c r="GK61" s="185"/>
      <c r="GL61" s="185"/>
      <c r="GM61" s="185"/>
      <c r="GN61" s="185"/>
      <c r="GO61" s="185"/>
      <c r="GP61" s="185"/>
      <c r="GQ61" s="185"/>
      <c r="GR61" s="185"/>
      <c r="GS61" s="185"/>
      <c r="GT61" s="185"/>
      <c r="GU61" s="185"/>
      <c r="GV61" s="185"/>
      <c r="GW61" s="185"/>
      <c r="GX61" s="185"/>
      <c r="GY61" s="185"/>
      <c r="GZ61" s="185"/>
      <c r="HA61" s="185"/>
      <c r="HB61" s="185"/>
      <c r="HC61" s="185"/>
      <c r="HD61" s="185"/>
      <c r="HE61" s="185"/>
      <c r="HF61" s="185"/>
      <c r="HG61" s="185"/>
      <c r="HH61" s="185"/>
      <c r="HI61" s="185"/>
      <c r="HJ61" s="185"/>
      <c r="HK61" s="185"/>
      <c r="HL61" s="185"/>
      <c r="HM61" s="185"/>
      <c r="HN61" s="185"/>
      <c r="HO61" s="185"/>
      <c r="HP61" s="185"/>
      <c r="HQ61" s="185"/>
      <c r="HR61" s="185"/>
      <c r="HS61" s="185"/>
      <c r="HT61" s="185"/>
      <c r="HU61" s="185"/>
      <c r="HV61" s="185"/>
      <c r="HW61" s="185"/>
      <c r="HX61" s="185"/>
      <c r="HY61" s="185"/>
      <c r="HZ61" s="185"/>
      <c r="IA61" s="185"/>
      <c r="IB61" s="185"/>
      <c r="IC61" s="185"/>
      <c r="ID61" s="185"/>
      <c r="IE61" s="185"/>
      <c r="IF61" s="185"/>
      <c r="IG61" s="185"/>
      <c r="IH61" s="185"/>
      <c r="II61" s="185"/>
      <c r="IJ61" s="185"/>
      <c r="IK61" s="185"/>
      <c r="IL61" s="185"/>
      <c r="IM61" s="185"/>
      <c r="IN61" s="185"/>
      <c r="IO61" s="185"/>
      <c r="IP61" s="185"/>
      <c r="IQ61" s="185"/>
      <c r="IR61" s="185"/>
      <c r="IS61" s="185"/>
      <c r="IT61" s="185"/>
      <c r="IU61" s="185"/>
      <c r="IV61" s="185"/>
      <c r="IW61" s="185"/>
      <c r="IX61" s="185"/>
      <c r="IY61" s="185"/>
      <c r="IZ61" s="185"/>
      <c r="JA61" s="185"/>
      <c r="JB61" s="185"/>
      <c r="JC61" s="185"/>
      <c r="JD61" s="185"/>
      <c r="JE61" s="185"/>
      <c r="JF61" s="185"/>
      <c r="JG61" s="185"/>
      <c r="JH61" s="185"/>
      <c r="JI61" s="185"/>
      <c r="JJ61" s="185"/>
      <c r="JK61" s="185"/>
      <c r="JL61" s="185"/>
      <c r="JM61" s="185"/>
      <c r="JN61" s="185"/>
      <c r="JO61" s="185"/>
      <c r="JP61" s="185"/>
      <c r="JQ61" s="185"/>
      <c r="JR61" s="185"/>
      <c r="JS61" s="185"/>
      <c r="JT61" s="185"/>
      <c r="JU61" s="185"/>
      <c r="JV61" s="185"/>
      <c r="JW61" s="185"/>
      <c r="JX61" s="185"/>
      <c r="JY61" s="185"/>
      <c r="JZ61" s="185"/>
      <c r="KA61" s="185"/>
      <c r="KB61" s="185"/>
      <c r="KC61" s="185"/>
      <c r="KD61" s="185"/>
      <c r="KE61" s="185"/>
      <c r="KF61" s="185"/>
      <c r="KG61" s="185"/>
      <c r="KH61" s="185"/>
      <c r="KI61" s="185"/>
      <c r="KJ61" s="185"/>
      <c r="KK61" s="185"/>
      <c r="KL61" s="185"/>
      <c r="KM61" s="185"/>
      <c r="KN61" s="185"/>
      <c r="KO61" s="185"/>
      <c r="KP61" s="185"/>
      <c r="KQ61" s="185"/>
      <c r="KR61" s="185"/>
      <c r="KS61" s="185"/>
      <c r="KT61" s="185"/>
      <c r="KU61" s="185"/>
      <c r="KV61" s="185"/>
      <c r="KW61" s="185"/>
      <c r="KX61" s="185"/>
      <c r="KY61" s="185"/>
      <c r="KZ61" s="185"/>
      <c r="LA61" s="185"/>
      <c r="LB61" s="185"/>
      <c r="LC61" s="185"/>
      <c r="LD61" s="185"/>
      <c r="LE61" s="185"/>
      <c r="LF61" s="185"/>
      <c r="LG61" s="185"/>
      <c r="LH61" s="185"/>
      <c r="LI61" s="185"/>
      <c r="LJ61" s="185"/>
      <c r="LK61" s="185"/>
      <c r="LL61" s="185"/>
      <c r="LM61" s="185"/>
      <c r="LN61" s="185"/>
      <c r="LO61" s="185"/>
      <c r="LP61" s="185"/>
      <c r="LQ61" s="185"/>
      <c r="LR61" s="185"/>
      <c r="LS61" s="185"/>
      <c r="LT61" s="185"/>
      <c r="LU61" s="185"/>
      <c r="LV61" s="185"/>
      <c r="LW61" s="185"/>
      <c r="LX61" s="185"/>
      <c r="LY61" s="185"/>
      <c r="LZ61" s="185"/>
      <c r="MA61" s="185"/>
      <c r="MB61" s="185"/>
      <c r="MC61" s="185"/>
      <c r="MD61" s="185"/>
      <c r="ME61" s="185"/>
      <c r="MF61" s="185"/>
      <c r="MG61" s="185"/>
      <c r="MH61" s="185"/>
      <c r="MI61" s="185"/>
      <c r="MJ61" s="185"/>
      <c r="MK61" s="185"/>
      <c r="ML61" s="185"/>
      <c r="MM61" s="185"/>
      <c r="MN61" s="185"/>
      <c r="MO61" s="185"/>
      <c r="MP61" s="185"/>
      <c r="MQ61" s="185"/>
      <c r="MR61" s="185"/>
      <c r="MS61" s="185"/>
      <c r="MT61" s="185"/>
      <c r="MU61" s="185"/>
      <c r="MV61" s="185"/>
      <c r="MW61" s="185"/>
      <c r="MX61" s="185"/>
      <c r="MY61" s="185"/>
      <c r="MZ61" s="185"/>
      <c r="NA61" s="185"/>
      <c r="NB61" s="185"/>
      <c r="NC61" s="185"/>
      <c r="ND61" s="185"/>
      <c r="NE61" s="185"/>
      <c r="NF61" s="185"/>
      <c r="NG61" s="185"/>
      <c r="NH61" s="185"/>
      <c r="NI61" s="185"/>
      <c r="NJ61" s="185"/>
      <c r="NK61" s="185"/>
      <c r="NL61" s="185"/>
      <c r="NM61" s="185"/>
      <c r="NN61" s="185"/>
      <c r="NO61" s="185"/>
      <c r="NP61" s="185"/>
      <c r="NQ61" s="185"/>
      <c r="NR61" s="185"/>
      <c r="NS61" s="185"/>
      <c r="NT61" s="185"/>
      <c r="NU61" s="185"/>
      <c r="NV61" s="185"/>
      <c r="NW61" s="185"/>
      <c r="NX61" s="185"/>
      <c r="NY61" s="185"/>
      <c r="NZ61" s="185"/>
      <c r="OA61" s="185"/>
      <c r="OB61" s="185"/>
      <c r="OC61" s="185"/>
      <c r="OD61" s="185"/>
      <c r="OE61" s="185"/>
      <c r="OF61" s="185"/>
      <c r="OG61" s="185"/>
      <c r="OH61" s="185"/>
      <c r="OI61" s="185"/>
      <c r="OJ61" s="185"/>
      <c r="OK61" s="185"/>
      <c r="OL61" s="185"/>
      <c r="OM61" s="185"/>
      <c r="ON61" s="185"/>
      <c r="OO61" s="185"/>
      <c r="OP61" s="185"/>
      <c r="OQ61" s="185"/>
      <c r="OR61" s="185"/>
      <c r="OS61" s="185"/>
      <c r="OT61" s="185"/>
      <c r="OU61" s="185"/>
      <c r="OV61" s="185"/>
      <c r="OW61" s="185"/>
      <c r="OX61" s="185"/>
      <c r="OY61" s="185"/>
      <c r="OZ61" s="185"/>
      <c r="PA61" s="185"/>
      <c r="PB61" s="185"/>
      <c r="PC61" s="185"/>
      <c r="PD61" s="185"/>
      <c r="PE61" s="185"/>
      <c r="PF61" s="185"/>
      <c r="PG61" s="185"/>
      <c r="PH61" s="185"/>
      <c r="PI61" s="41"/>
      <c r="PJ61" s="41"/>
      <c r="PK61" s="41"/>
    </row>
    <row r="62" spans="1:427">
      <c r="A62" s="35">
        <f t="shared" ref="A62:A71" si="44">+EOMONTH(A61,1)</f>
        <v>43190</v>
      </c>
      <c r="B62" s="41">
        <f>+'&lt;3&gt; 2016 - 2018 Forecast'!AG$1672</f>
        <v>83605.491493666617</v>
      </c>
      <c r="C62" s="37">
        <v>0.3</v>
      </c>
      <c r="D62" s="36">
        <f t="shared" si="41"/>
        <v>-25081.647448099986</v>
      </c>
      <c r="E62" s="36">
        <v>30</v>
      </c>
      <c r="F62" s="36"/>
      <c r="G62" s="36"/>
      <c r="H62" s="36"/>
      <c r="I62" s="36"/>
      <c r="J62" s="36"/>
      <c r="K62" s="36"/>
      <c r="L62" s="36"/>
      <c r="M62" s="36"/>
      <c r="N62" s="36"/>
      <c r="O62" s="36"/>
      <c r="P62" s="36"/>
      <c r="Q62" s="36"/>
      <c r="R62" s="36"/>
      <c r="S62" s="36"/>
      <c r="T62" s="36"/>
      <c r="U62" s="36"/>
      <c r="V62" s="36"/>
      <c r="W62" s="36"/>
      <c r="X62" s="36"/>
      <c r="Y62" s="36"/>
      <c r="Z62" s="36"/>
      <c r="AA62" s="36"/>
      <c r="AB62" s="36"/>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f>$D$62/360</f>
        <v>-69.671242911388845</v>
      </c>
      <c r="BE62" s="43">
        <f t="shared" ref="BE62:BM62" si="45">$D$62/360</f>
        <v>-69.671242911388845</v>
      </c>
      <c r="BF62" s="43">
        <f t="shared" si="45"/>
        <v>-69.671242911388845</v>
      </c>
      <c r="BG62" s="43">
        <f t="shared" si="45"/>
        <v>-69.671242911388845</v>
      </c>
      <c r="BH62" s="43">
        <f t="shared" si="45"/>
        <v>-69.671242911388845</v>
      </c>
      <c r="BI62" s="43">
        <f t="shared" si="45"/>
        <v>-69.671242911388845</v>
      </c>
      <c r="BJ62" s="43">
        <f t="shared" si="45"/>
        <v>-69.671242911388845</v>
      </c>
      <c r="BK62" s="43">
        <f t="shared" si="45"/>
        <v>-69.671242911388845</v>
      </c>
      <c r="BL62" s="43">
        <f t="shared" si="45"/>
        <v>-69.671242911388845</v>
      </c>
      <c r="BM62" s="43">
        <f t="shared" si="45"/>
        <v>-69.671242911388845</v>
      </c>
      <c r="BN62" s="185"/>
      <c r="BO62" s="185"/>
      <c r="BP62" s="185"/>
      <c r="BQ62" s="185"/>
      <c r="BR62" s="185"/>
      <c r="BS62" s="185"/>
      <c r="BT62" s="185"/>
      <c r="BU62" s="185"/>
      <c r="BV62" s="185"/>
      <c r="BW62" s="185"/>
      <c r="BX62" s="185"/>
      <c r="BY62" s="185"/>
      <c r="BZ62" s="185"/>
      <c r="CA62" s="185"/>
      <c r="CB62" s="185"/>
      <c r="CC62" s="185"/>
      <c r="CD62" s="185"/>
      <c r="CE62" s="185"/>
      <c r="CF62" s="185"/>
      <c r="CG62" s="185"/>
      <c r="CH62" s="185"/>
      <c r="CI62" s="185"/>
      <c r="CJ62" s="185"/>
      <c r="CK62" s="185"/>
      <c r="CL62" s="185"/>
      <c r="CM62" s="185"/>
      <c r="CN62" s="185"/>
      <c r="CO62" s="185"/>
      <c r="CP62" s="185"/>
      <c r="CQ62" s="185"/>
      <c r="CR62" s="185"/>
      <c r="CS62" s="185"/>
      <c r="CT62" s="185"/>
      <c r="CU62" s="185"/>
      <c r="CV62" s="185"/>
      <c r="CW62" s="185"/>
      <c r="CX62" s="185"/>
      <c r="CY62" s="185"/>
      <c r="CZ62" s="185"/>
      <c r="DA62" s="185"/>
      <c r="DB62" s="185"/>
      <c r="DC62" s="185"/>
      <c r="DD62" s="185"/>
      <c r="DE62" s="185"/>
      <c r="DF62" s="185"/>
      <c r="DG62" s="185"/>
      <c r="DH62" s="185"/>
      <c r="DI62" s="185"/>
      <c r="DJ62" s="185"/>
      <c r="DK62" s="185"/>
      <c r="DL62" s="185"/>
      <c r="DM62" s="185"/>
      <c r="DN62" s="185"/>
      <c r="DO62" s="185"/>
      <c r="DP62" s="185"/>
      <c r="DQ62" s="185"/>
      <c r="DR62" s="185"/>
      <c r="DS62" s="185"/>
      <c r="DT62" s="185"/>
      <c r="DU62" s="185"/>
      <c r="DV62" s="185"/>
      <c r="DW62" s="185"/>
      <c r="DX62" s="185"/>
      <c r="DY62" s="185"/>
      <c r="DZ62" s="185"/>
      <c r="EA62" s="185"/>
      <c r="EB62" s="185"/>
      <c r="EC62" s="185"/>
      <c r="ED62" s="185"/>
      <c r="EE62" s="185"/>
      <c r="EF62" s="185"/>
      <c r="EG62" s="185"/>
      <c r="EH62" s="185"/>
      <c r="EI62" s="185"/>
      <c r="EJ62" s="185"/>
      <c r="EK62" s="185"/>
      <c r="EL62" s="185"/>
      <c r="EM62" s="185"/>
      <c r="EN62" s="185"/>
      <c r="EO62" s="185"/>
      <c r="EP62" s="185"/>
      <c r="EQ62" s="185"/>
      <c r="ER62" s="185"/>
      <c r="ES62" s="185"/>
      <c r="ET62" s="185"/>
      <c r="EU62" s="185"/>
      <c r="EV62" s="185"/>
      <c r="EW62" s="185"/>
      <c r="EX62" s="185"/>
      <c r="EY62" s="185"/>
      <c r="EZ62" s="185"/>
      <c r="FA62" s="185"/>
      <c r="FB62" s="185"/>
      <c r="FC62" s="185"/>
      <c r="FD62" s="185"/>
      <c r="FE62" s="185"/>
      <c r="FF62" s="185"/>
      <c r="FG62" s="185"/>
      <c r="FH62" s="185"/>
      <c r="FI62" s="185"/>
      <c r="FJ62" s="185"/>
      <c r="FK62" s="185"/>
      <c r="FL62" s="185"/>
      <c r="FM62" s="185"/>
      <c r="FN62" s="185"/>
      <c r="FO62" s="185"/>
      <c r="FP62" s="185"/>
      <c r="FQ62" s="185"/>
      <c r="FR62" s="185"/>
      <c r="FS62" s="185"/>
      <c r="FT62" s="185"/>
      <c r="FU62" s="185"/>
      <c r="FV62" s="185"/>
      <c r="FW62" s="185"/>
      <c r="FX62" s="185"/>
      <c r="FY62" s="185"/>
      <c r="FZ62" s="185"/>
      <c r="GA62" s="185"/>
      <c r="GB62" s="185"/>
      <c r="GC62" s="185"/>
      <c r="GD62" s="185"/>
      <c r="GE62" s="185"/>
      <c r="GF62" s="185"/>
      <c r="GG62" s="185"/>
      <c r="GH62" s="185"/>
      <c r="GI62" s="185"/>
      <c r="GJ62" s="185"/>
      <c r="GK62" s="185"/>
      <c r="GL62" s="185"/>
      <c r="GM62" s="185"/>
      <c r="GN62" s="185"/>
      <c r="GO62" s="185"/>
      <c r="GP62" s="185"/>
      <c r="GQ62" s="185"/>
      <c r="GR62" s="185"/>
      <c r="GS62" s="185"/>
      <c r="GT62" s="185"/>
      <c r="GU62" s="185"/>
      <c r="GV62" s="185"/>
      <c r="GW62" s="185"/>
      <c r="GX62" s="185"/>
      <c r="GY62" s="185"/>
      <c r="GZ62" s="185"/>
      <c r="HA62" s="185"/>
      <c r="HB62" s="185"/>
      <c r="HC62" s="185"/>
      <c r="HD62" s="185"/>
      <c r="HE62" s="185"/>
      <c r="HF62" s="185"/>
      <c r="HG62" s="185"/>
      <c r="HH62" s="185"/>
      <c r="HI62" s="185"/>
      <c r="HJ62" s="185"/>
      <c r="HK62" s="185"/>
      <c r="HL62" s="185"/>
      <c r="HM62" s="185"/>
      <c r="HN62" s="185"/>
      <c r="HO62" s="185"/>
      <c r="HP62" s="185"/>
      <c r="HQ62" s="185"/>
      <c r="HR62" s="185"/>
      <c r="HS62" s="185"/>
      <c r="HT62" s="185"/>
      <c r="HU62" s="185"/>
      <c r="HV62" s="185"/>
      <c r="HW62" s="185"/>
      <c r="HX62" s="185"/>
      <c r="HY62" s="185"/>
      <c r="HZ62" s="185"/>
      <c r="IA62" s="185"/>
      <c r="IB62" s="185"/>
      <c r="IC62" s="185"/>
      <c r="ID62" s="185"/>
      <c r="IE62" s="185"/>
      <c r="IF62" s="185"/>
      <c r="IG62" s="185"/>
      <c r="IH62" s="185"/>
      <c r="II62" s="185"/>
      <c r="IJ62" s="185"/>
      <c r="IK62" s="185"/>
      <c r="IL62" s="185"/>
      <c r="IM62" s="185"/>
      <c r="IN62" s="185"/>
      <c r="IO62" s="185"/>
      <c r="IP62" s="185"/>
      <c r="IQ62" s="185"/>
      <c r="IR62" s="185"/>
      <c r="IS62" s="185"/>
      <c r="IT62" s="185"/>
      <c r="IU62" s="185"/>
      <c r="IV62" s="185"/>
      <c r="IW62" s="185"/>
      <c r="IX62" s="185"/>
      <c r="IY62" s="185"/>
      <c r="IZ62" s="185"/>
      <c r="JA62" s="185"/>
      <c r="JB62" s="185"/>
      <c r="JC62" s="185"/>
      <c r="JD62" s="185"/>
      <c r="JE62" s="185"/>
      <c r="JF62" s="185"/>
      <c r="JG62" s="185"/>
      <c r="JH62" s="185"/>
      <c r="JI62" s="185"/>
      <c r="JJ62" s="185"/>
      <c r="JK62" s="185"/>
      <c r="JL62" s="185"/>
      <c r="JM62" s="185"/>
      <c r="JN62" s="185"/>
      <c r="JO62" s="185"/>
      <c r="JP62" s="185"/>
      <c r="JQ62" s="185"/>
      <c r="JR62" s="185"/>
      <c r="JS62" s="185"/>
      <c r="JT62" s="185"/>
      <c r="JU62" s="185"/>
      <c r="JV62" s="185"/>
      <c r="JW62" s="185"/>
      <c r="JX62" s="185"/>
      <c r="JY62" s="185"/>
      <c r="JZ62" s="185"/>
      <c r="KA62" s="185"/>
      <c r="KB62" s="185"/>
      <c r="KC62" s="185"/>
      <c r="KD62" s="185"/>
      <c r="KE62" s="185"/>
      <c r="KF62" s="185"/>
      <c r="KG62" s="185"/>
      <c r="KH62" s="185"/>
      <c r="KI62" s="185"/>
      <c r="KJ62" s="185"/>
      <c r="KK62" s="185"/>
      <c r="KL62" s="185"/>
      <c r="KM62" s="185"/>
      <c r="KN62" s="185"/>
      <c r="KO62" s="185"/>
      <c r="KP62" s="185"/>
      <c r="KQ62" s="185"/>
      <c r="KR62" s="185"/>
      <c r="KS62" s="185"/>
      <c r="KT62" s="185"/>
      <c r="KU62" s="185"/>
      <c r="KV62" s="185"/>
      <c r="KW62" s="185"/>
      <c r="KX62" s="185"/>
      <c r="KY62" s="185"/>
      <c r="KZ62" s="185"/>
      <c r="LA62" s="185"/>
      <c r="LB62" s="185"/>
      <c r="LC62" s="185"/>
      <c r="LD62" s="185"/>
      <c r="LE62" s="185"/>
      <c r="LF62" s="185"/>
      <c r="LG62" s="185"/>
      <c r="LH62" s="185"/>
      <c r="LI62" s="185"/>
      <c r="LJ62" s="185"/>
      <c r="LK62" s="185"/>
      <c r="LL62" s="185"/>
      <c r="LM62" s="185"/>
      <c r="LN62" s="185"/>
      <c r="LO62" s="185"/>
      <c r="LP62" s="185"/>
      <c r="LQ62" s="185"/>
      <c r="LR62" s="185"/>
      <c r="LS62" s="185"/>
      <c r="LT62" s="185"/>
      <c r="LU62" s="185"/>
      <c r="LV62" s="185"/>
      <c r="LW62" s="185"/>
      <c r="LX62" s="185"/>
      <c r="LY62" s="185"/>
      <c r="LZ62" s="185"/>
      <c r="MA62" s="185"/>
      <c r="MB62" s="185"/>
      <c r="MC62" s="185"/>
      <c r="MD62" s="185"/>
      <c r="ME62" s="185"/>
      <c r="MF62" s="185"/>
      <c r="MG62" s="185"/>
      <c r="MH62" s="185"/>
      <c r="MI62" s="185"/>
      <c r="MJ62" s="185"/>
      <c r="MK62" s="185"/>
      <c r="ML62" s="185"/>
      <c r="MM62" s="185"/>
      <c r="MN62" s="185"/>
      <c r="MO62" s="185"/>
      <c r="MP62" s="185"/>
      <c r="MQ62" s="185"/>
      <c r="MR62" s="185"/>
      <c r="MS62" s="185"/>
      <c r="MT62" s="185"/>
      <c r="MU62" s="185"/>
      <c r="MV62" s="185"/>
      <c r="MW62" s="185"/>
      <c r="MX62" s="185"/>
      <c r="MY62" s="185"/>
      <c r="MZ62" s="185"/>
      <c r="NA62" s="185"/>
      <c r="NB62" s="185"/>
      <c r="NC62" s="185"/>
      <c r="ND62" s="185"/>
      <c r="NE62" s="185"/>
      <c r="NF62" s="185"/>
      <c r="NG62" s="185"/>
      <c r="NH62" s="185"/>
      <c r="NI62" s="185"/>
      <c r="NJ62" s="185"/>
      <c r="NK62" s="185"/>
      <c r="NL62" s="185"/>
      <c r="NM62" s="185"/>
      <c r="NN62" s="185"/>
      <c r="NO62" s="185"/>
      <c r="NP62" s="185"/>
      <c r="NQ62" s="185"/>
      <c r="NR62" s="185"/>
      <c r="NS62" s="185"/>
      <c r="NT62" s="185"/>
      <c r="NU62" s="185"/>
      <c r="NV62" s="185"/>
      <c r="NW62" s="185"/>
      <c r="NX62" s="185"/>
      <c r="NY62" s="185"/>
      <c r="NZ62" s="185"/>
      <c r="OA62" s="185"/>
      <c r="OB62" s="185"/>
      <c r="OC62" s="185"/>
      <c r="OD62" s="185"/>
      <c r="OE62" s="185"/>
      <c r="OF62" s="185"/>
      <c r="OG62" s="185"/>
      <c r="OH62" s="185"/>
      <c r="OI62" s="185"/>
      <c r="OJ62" s="185"/>
      <c r="OK62" s="185"/>
      <c r="OL62" s="185"/>
      <c r="OM62" s="185"/>
      <c r="ON62" s="185"/>
      <c r="OO62" s="185"/>
      <c r="OP62" s="185"/>
      <c r="OQ62" s="185"/>
      <c r="OR62" s="185"/>
      <c r="OS62" s="185"/>
      <c r="OT62" s="185"/>
      <c r="OU62" s="185"/>
      <c r="OV62" s="185"/>
      <c r="OW62" s="185"/>
      <c r="OX62" s="185"/>
      <c r="OY62" s="185"/>
      <c r="OZ62" s="185"/>
      <c r="PA62" s="185"/>
      <c r="PB62" s="185"/>
      <c r="PC62" s="185"/>
      <c r="PD62" s="185"/>
      <c r="PE62" s="185"/>
      <c r="PF62" s="185"/>
      <c r="PG62" s="185"/>
      <c r="PH62" s="185"/>
      <c r="PI62" s="41"/>
      <c r="PJ62" s="41"/>
      <c r="PK62" s="41"/>
    </row>
    <row r="63" spans="1:427">
      <c r="A63" s="35">
        <f t="shared" si="44"/>
        <v>43220</v>
      </c>
      <c r="B63" s="41">
        <f>+'&lt;3&gt; 2016 - 2018 Forecast'!AH$1672</f>
        <v>62899.021941735169</v>
      </c>
      <c r="C63" s="37">
        <v>0.3</v>
      </c>
      <c r="D63" s="36">
        <f t="shared" si="41"/>
        <v>-18869.70658252055</v>
      </c>
      <c r="E63" s="36">
        <v>30</v>
      </c>
      <c r="F63" s="36"/>
      <c r="G63" s="36"/>
      <c r="H63" s="36"/>
      <c r="I63" s="36"/>
      <c r="J63" s="36"/>
      <c r="K63" s="36"/>
      <c r="L63" s="36"/>
      <c r="M63" s="36"/>
      <c r="N63" s="36"/>
      <c r="O63" s="36"/>
      <c r="P63" s="36"/>
      <c r="Q63" s="36"/>
      <c r="R63" s="36"/>
      <c r="S63" s="36"/>
      <c r="T63" s="36"/>
      <c r="U63" s="36"/>
      <c r="V63" s="36"/>
      <c r="W63" s="36"/>
      <c r="X63" s="36"/>
      <c r="Y63" s="36"/>
      <c r="Z63" s="36"/>
      <c r="AA63" s="36"/>
      <c r="AB63" s="36"/>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f>$D$63/360</f>
        <v>-52.41585161811264</v>
      </c>
      <c r="BF63" s="43">
        <f t="shared" ref="BF63:BM63" si="46">$D$63/360</f>
        <v>-52.41585161811264</v>
      </c>
      <c r="BG63" s="43">
        <f t="shared" si="46"/>
        <v>-52.41585161811264</v>
      </c>
      <c r="BH63" s="43">
        <f t="shared" si="46"/>
        <v>-52.41585161811264</v>
      </c>
      <c r="BI63" s="43">
        <f t="shared" si="46"/>
        <v>-52.41585161811264</v>
      </c>
      <c r="BJ63" s="43">
        <f t="shared" si="46"/>
        <v>-52.41585161811264</v>
      </c>
      <c r="BK63" s="43">
        <f t="shared" si="46"/>
        <v>-52.41585161811264</v>
      </c>
      <c r="BL63" s="43">
        <f t="shared" si="46"/>
        <v>-52.41585161811264</v>
      </c>
      <c r="BM63" s="43">
        <f t="shared" si="46"/>
        <v>-52.41585161811264</v>
      </c>
      <c r="BN63" s="185"/>
      <c r="BO63" s="185"/>
      <c r="BP63" s="185"/>
      <c r="BQ63" s="185"/>
      <c r="BR63" s="185"/>
      <c r="BS63" s="185"/>
      <c r="BT63" s="185"/>
      <c r="BU63" s="185"/>
      <c r="BV63" s="185"/>
      <c r="BW63" s="185"/>
      <c r="BX63" s="185"/>
      <c r="BY63" s="185"/>
      <c r="BZ63" s="185"/>
      <c r="CA63" s="185"/>
      <c r="CB63" s="185"/>
      <c r="CC63" s="185"/>
      <c r="CD63" s="185"/>
      <c r="CE63" s="185"/>
      <c r="CF63" s="185"/>
      <c r="CG63" s="185"/>
      <c r="CH63" s="185"/>
      <c r="CI63" s="185"/>
      <c r="CJ63" s="185"/>
      <c r="CK63" s="185"/>
      <c r="CL63" s="185"/>
      <c r="CM63" s="185"/>
      <c r="CN63" s="185"/>
      <c r="CO63" s="185"/>
      <c r="CP63" s="185"/>
      <c r="CQ63" s="185"/>
      <c r="CR63" s="185"/>
      <c r="CS63" s="185"/>
      <c r="CT63" s="185"/>
      <c r="CU63" s="185"/>
      <c r="CV63" s="185"/>
      <c r="CW63" s="185"/>
      <c r="CX63" s="185"/>
      <c r="CY63" s="185"/>
      <c r="CZ63" s="185"/>
      <c r="DA63" s="185"/>
      <c r="DB63" s="185"/>
      <c r="DC63" s="185"/>
      <c r="DD63" s="185"/>
      <c r="DE63" s="185"/>
      <c r="DF63" s="185"/>
      <c r="DG63" s="185"/>
      <c r="DH63" s="185"/>
      <c r="DI63" s="185"/>
      <c r="DJ63" s="185"/>
      <c r="DK63" s="185"/>
      <c r="DL63" s="185"/>
      <c r="DM63" s="185"/>
      <c r="DN63" s="185"/>
      <c r="DO63" s="185"/>
      <c r="DP63" s="185"/>
      <c r="DQ63" s="185"/>
      <c r="DR63" s="185"/>
      <c r="DS63" s="185"/>
      <c r="DT63" s="185"/>
      <c r="DU63" s="185"/>
      <c r="DV63" s="185"/>
      <c r="DW63" s="185"/>
      <c r="DX63" s="185"/>
      <c r="DY63" s="185"/>
      <c r="DZ63" s="185"/>
      <c r="EA63" s="185"/>
      <c r="EB63" s="185"/>
      <c r="EC63" s="185"/>
      <c r="ED63" s="185"/>
      <c r="EE63" s="185"/>
      <c r="EF63" s="185"/>
      <c r="EG63" s="185"/>
      <c r="EH63" s="185"/>
      <c r="EI63" s="185"/>
      <c r="EJ63" s="185"/>
      <c r="EK63" s="185"/>
      <c r="EL63" s="185"/>
      <c r="EM63" s="185"/>
      <c r="EN63" s="185"/>
      <c r="EO63" s="185"/>
      <c r="EP63" s="185"/>
      <c r="EQ63" s="185"/>
      <c r="ER63" s="185"/>
      <c r="ES63" s="185"/>
      <c r="ET63" s="185"/>
      <c r="EU63" s="185"/>
      <c r="EV63" s="185"/>
      <c r="EW63" s="185"/>
      <c r="EX63" s="185"/>
      <c r="EY63" s="185"/>
      <c r="EZ63" s="185"/>
      <c r="FA63" s="185"/>
      <c r="FB63" s="185"/>
      <c r="FC63" s="185"/>
      <c r="FD63" s="185"/>
      <c r="FE63" s="185"/>
      <c r="FF63" s="185"/>
      <c r="FG63" s="185"/>
      <c r="FH63" s="185"/>
      <c r="FI63" s="185"/>
      <c r="FJ63" s="185"/>
      <c r="FK63" s="185"/>
      <c r="FL63" s="185"/>
      <c r="FM63" s="185"/>
      <c r="FN63" s="185"/>
      <c r="FO63" s="185"/>
      <c r="FP63" s="185"/>
      <c r="FQ63" s="185"/>
      <c r="FR63" s="185"/>
      <c r="FS63" s="185"/>
      <c r="FT63" s="185"/>
      <c r="FU63" s="185"/>
      <c r="FV63" s="185"/>
      <c r="FW63" s="185"/>
      <c r="FX63" s="185"/>
      <c r="FY63" s="185"/>
      <c r="FZ63" s="185"/>
      <c r="GA63" s="185"/>
      <c r="GB63" s="185"/>
      <c r="GC63" s="185"/>
      <c r="GD63" s="185"/>
      <c r="GE63" s="185"/>
      <c r="GF63" s="185"/>
      <c r="GG63" s="185"/>
      <c r="GH63" s="185"/>
      <c r="GI63" s="185"/>
      <c r="GJ63" s="185"/>
      <c r="GK63" s="185"/>
      <c r="GL63" s="185"/>
      <c r="GM63" s="185"/>
      <c r="GN63" s="185"/>
      <c r="GO63" s="185"/>
      <c r="GP63" s="185"/>
      <c r="GQ63" s="185"/>
      <c r="GR63" s="185"/>
      <c r="GS63" s="185"/>
      <c r="GT63" s="185"/>
      <c r="GU63" s="185"/>
      <c r="GV63" s="185"/>
      <c r="GW63" s="185"/>
      <c r="GX63" s="185"/>
      <c r="GY63" s="185"/>
      <c r="GZ63" s="185"/>
      <c r="HA63" s="185"/>
      <c r="HB63" s="185"/>
      <c r="HC63" s="185"/>
      <c r="HD63" s="185"/>
      <c r="HE63" s="185"/>
      <c r="HF63" s="185"/>
      <c r="HG63" s="185"/>
      <c r="HH63" s="185"/>
      <c r="HI63" s="185"/>
      <c r="HJ63" s="185"/>
      <c r="HK63" s="185"/>
      <c r="HL63" s="185"/>
      <c r="HM63" s="185"/>
      <c r="HN63" s="185"/>
      <c r="HO63" s="185"/>
      <c r="HP63" s="185"/>
      <c r="HQ63" s="185"/>
      <c r="HR63" s="185"/>
      <c r="HS63" s="185"/>
      <c r="HT63" s="185"/>
      <c r="HU63" s="185"/>
      <c r="HV63" s="185"/>
      <c r="HW63" s="185"/>
      <c r="HX63" s="185"/>
      <c r="HY63" s="185"/>
      <c r="HZ63" s="185"/>
      <c r="IA63" s="185"/>
      <c r="IB63" s="185"/>
      <c r="IC63" s="185"/>
      <c r="ID63" s="185"/>
      <c r="IE63" s="185"/>
      <c r="IF63" s="185"/>
      <c r="IG63" s="185"/>
      <c r="IH63" s="185"/>
      <c r="II63" s="185"/>
      <c r="IJ63" s="185"/>
      <c r="IK63" s="185"/>
      <c r="IL63" s="185"/>
      <c r="IM63" s="185"/>
      <c r="IN63" s="185"/>
      <c r="IO63" s="185"/>
      <c r="IP63" s="185"/>
      <c r="IQ63" s="185"/>
      <c r="IR63" s="185"/>
      <c r="IS63" s="185"/>
      <c r="IT63" s="185"/>
      <c r="IU63" s="185"/>
      <c r="IV63" s="185"/>
      <c r="IW63" s="185"/>
      <c r="IX63" s="185"/>
      <c r="IY63" s="185"/>
      <c r="IZ63" s="185"/>
      <c r="JA63" s="185"/>
      <c r="JB63" s="185"/>
      <c r="JC63" s="185"/>
      <c r="JD63" s="185"/>
      <c r="JE63" s="185"/>
      <c r="JF63" s="185"/>
      <c r="JG63" s="185"/>
      <c r="JH63" s="185"/>
      <c r="JI63" s="185"/>
      <c r="JJ63" s="185"/>
      <c r="JK63" s="185"/>
      <c r="JL63" s="185"/>
      <c r="JM63" s="185"/>
      <c r="JN63" s="185"/>
      <c r="JO63" s="185"/>
      <c r="JP63" s="185"/>
      <c r="JQ63" s="185"/>
      <c r="JR63" s="185"/>
      <c r="JS63" s="185"/>
      <c r="JT63" s="185"/>
      <c r="JU63" s="185"/>
      <c r="JV63" s="185"/>
      <c r="JW63" s="185"/>
      <c r="JX63" s="185"/>
      <c r="JY63" s="185"/>
      <c r="JZ63" s="185"/>
      <c r="KA63" s="185"/>
      <c r="KB63" s="185"/>
      <c r="KC63" s="185"/>
      <c r="KD63" s="185"/>
      <c r="KE63" s="185"/>
      <c r="KF63" s="185"/>
      <c r="KG63" s="185"/>
      <c r="KH63" s="185"/>
      <c r="KI63" s="185"/>
      <c r="KJ63" s="185"/>
      <c r="KK63" s="185"/>
      <c r="KL63" s="185"/>
      <c r="KM63" s="185"/>
      <c r="KN63" s="185"/>
      <c r="KO63" s="185"/>
      <c r="KP63" s="185"/>
      <c r="KQ63" s="185"/>
      <c r="KR63" s="185"/>
      <c r="KS63" s="185"/>
      <c r="KT63" s="185"/>
      <c r="KU63" s="185"/>
      <c r="KV63" s="185"/>
      <c r="KW63" s="185"/>
      <c r="KX63" s="185"/>
      <c r="KY63" s="185"/>
      <c r="KZ63" s="185"/>
      <c r="LA63" s="185"/>
      <c r="LB63" s="185"/>
      <c r="LC63" s="185"/>
      <c r="LD63" s="185"/>
      <c r="LE63" s="185"/>
      <c r="LF63" s="185"/>
      <c r="LG63" s="185"/>
      <c r="LH63" s="185"/>
      <c r="LI63" s="185"/>
      <c r="LJ63" s="185"/>
      <c r="LK63" s="185"/>
      <c r="LL63" s="185"/>
      <c r="LM63" s="185"/>
      <c r="LN63" s="185"/>
      <c r="LO63" s="185"/>
      <c r="LP63" s="185"/>
      <c r="LQ63" s="185"/>
      <c r="LR63" s="185"/>
      <c r="LS63" s="185"/>
      <c r="LT63" s="185"/>
      <c r="LU63" s="185"/>
      <c r="LV63" s="185"/>
      <c r="LW63" s="185"/>
      <c r="LX63" s="185"/>
      <c r="LY63" s="185"/>
      <c r="LZ63" s="185"/>
      <c r="MA63" s="185"/>
      <c r="MB63" s="185"/>
      <c r="MC63" s="185"/>
      <c r="MD63" s="185"/>
      <c r="ME63" s="185"/>
      <c r="MF63" s="185"/>
      <c r="MG63" s="185"/>
      <c r="MH63" s="185"/>
      <c r="MI63" s="185"/>
      <c r="MJ63" s="185"/>
      <c r="MK63" s="185"/>
      <c r="ML63" s="185"/>
      <c r="MM63" s="185"/>
      <c r="MN63" s="185"/>
      <c r="MO63" s="185"/>
      <c r="MP63" s="185"/>
      <c r="MQ63" s="185"/>
      <c r="MR63" s="185"/>
      <c r="MS63" s="185"/>
      <c r="MT63" s="185"/>
      <c r="MU63" s="185"/>
      <c r="MV63" s="185"/>
      <c r="MW63" s="185"/>
      <c r="MX63" s="185"/>
      <c r="MY63" s="185"/>
      <c r="MZ63" s="185"/>
      <c r="NA63" s="185"/>
      <c r="NB63" s="185"/>
      <c r="NC63" s="185"/>
      <c r="ND63" s="185"/>
      <c r="NE63" s="185"/>
      <c r="NF63" s="185"/>
      <c r="NG63" s="185"/>
      <c r="NH63" s="185"/>
      <c r="NI63" s="185"/>
      <c r="NJ63" s="185"/>
      <c r="NK63" s="185"/>
      <c r="NL63" s="185"/>
      <c r="NM63" s="185"/>
      <c r="NN63" s="185"/>
      <c r="NO63" s="185"/>
      <c r="NP63" s="185"/>
      <c r="NQ63" s="185"/>
      <c r="NR63" s="185"/>
      <c r="NS63" s="185"/>
      <c r="NT63" s="185"/>
      <c r="NU63" s="185"/>
      <c r="NV63" s="185"/>
      <c r="NW63" s="185"/>
      <c r="NX63" s="185"/>
      <c r="NY63" s="185"/>
      <c r="NZ63" s="185"/>
      <c r="OA63" s="185"/>
      <c r="OB63" s="185"/>
      <c r="OC63" s="185"/>
      <c r="OD63" s="185"/>
      <c r="OE63" s="185"/>
      <c r="OF63" s="185"/>
      <c r="OG63" s="185"/>
      <c r="OH63" s="185"/>
      <c r="OI63" s="185"/>
      <c r="OJ63" s="185"/>
      <c r="OK63" s="185"/>
      <c r="OL63" s="185"/>
      <c r="OM63" s="185"/>
      <c r="ON63" s="185"/>
      <c r="OO63" s="185"/>
      <c r="OP63" s="185"/>
      <c r="OQ63" s="185"/>
      <c r="OR63" s="185"/>
      <c r="OS63" s="185"/>
      <c r="OT63" s="185"/>
      <c r="OU63" s="185"/>
      <c r="OV63" s="185"/>
      <c r="OW63" s="185"/>
      <c r="OX63" s="185"/>
      <c r="OY63" s="185"/>
      <c r="OZ63" s="185"/>
      <c r="PA63" s="185"/>
      <c r="PB63" s="185"/>
      <c r="PC63" s="185"/>
      <c r="PD63" s="185"/>
      <c r="PE63" s="185"/>
      <c r="PF63" s="185"/>
      <c r="PG63" s="185"/>
      <c r="PH63" s="185"/>
      <c r="PI63" s="41"/>
      <c r="PJ63" s="41"/>
      <c r="PK63" s="41"/>
    </row>
    <row r="64" spans="1:427">
      <c r="A64" s="35">
        <f t="shared" si="44"/>
        <v>43251</v>
      </c>
      <c r="B64" s="41">
        <f>+'&lt;3&gt; 2016 - 2018 Forecast'!AI$1672</f>
        <v>46993.460342597049</v>
      </c>
      <c r="C64" s="37">
        <v>0.3</v>
      </c>
      <c r="D64" s="36">
        <f t="shared" si="41"/>
        <v>-14098.038102779114</v>
      </c>
      <c r="E64" s="36">
        <v>30</v>
      </c>
      <c r="F64" s="36"/>
      <c r="G64" s="36"/>
      <c r="H64" s="36"/>
      <c r="I64" s="36"/>
      <c r="J64" s="36"/>
      <c r="K64" s="36"/>
      <c r="L64" s="36"/>
      <c r="M64" s="36"/>
      <c r="N64" s="36"/>
      <c r="O64" s="36"/>
      <c r="P64" s="36"/>
      <c r="Q64" s="36"/>
      <c r="R64" s="36"/>
      <c r="S64" s="36"/>
      <c r="T64" s="36"/>
      <c r="U64" s="36"/>
      <c r="V64" s="36"/>
      <c r="W64" s="36"/>
      <c r="X64" s="36"/>
      <c r="Y64" s="36"/>
      <c r="Z64" s="36"/>
      <c r="AA64" s="36"/>
      <c r="AB64" s="36"/>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f>$D$64/360</f>
        <v>-39.161216952164203</v>
      </c>
      <c r="BG64" s="43">
        <f t="shared" ref="BG64:BM64" si="47">$D$64/360</f>
        <v>-39.161216952164203</v>
      </c>
      <c r="BH64" s="43">
        <f t="shared" si="47"/>
        <v>-39.161216952164203</v>
      </c>
      <c r="BI64" s="43">
        <f t="shared" si="47"/>
        <v>-39.161216952164203</v>
      </c>
      <c r="BJ64" s="43">
        <f t="shared" si="47"/>
        <v>-39.161216952164203</v>
      </c>
      <c r="BK64" s="43">
        <f t="shared" si="47"/>
        <v>-39.161216952164203</v>
      </c>
      <c r="BL64" s="43">
        <f t="shared" si="47"/>
        <v>-39.161216952164203</v>
      </c>
      <c r="BM64" s="43">
        <f t="shared" si="47"/>
        <v>-39.161216952164203</v>
      </c>
      <c r="BN64" s="185"/>
      <c r="BO64" s="185"/>
      <c r="BP64" s="185"/>
      <c r="BQ64" s="185"/>
      <c r="BR64" s="185"/>
      <c r="BS64" s="185"/>
      <c r="BT64" s="185"/>
      <c r="BU64" s="185"/>
      <c r="BV64" s="185"/>
      <c r="BW64" s="185"/>
      <c r="BX64" s="185"/>
      <c r="BY64" s="185"/>
      <c r="BZ64" s="185"/>
      <c r="CA64" s="185"/>
      <c r="CB64" s="185"/>
      <c r="CC64" s="185"/>
      <c r="CD64" s="185"/>
      <c r="CE64" s="185"/>
      <c r="CF64" s="185"/>
      <c r="CG64" s="185"/>
      <c r="CH64" s="185"/>
      <c r="CI64" s="185"/>
      <c r="CJ64" s="185"/>
      <c r="CK64" s="185"/>
      <c r="CL64" s="185"/>
      <c r="CM64" s="185"/>
      <c r="CN64" s="185"/>
      <c r="CO64" s="185"/>
      <c r="CP64" s="185"/>
      <c r="CQ64" s="185"/>
      <c r="CR64" s="185"/>
      <c r="CS64" s="185"/>
      <c r="CT64" s="185"/>
      <c r="CU64" s="185"/>
      <c r="CV64" s="185"/>
      <c r="CW64" s="185"/>
      <c r="CX64" s="185"/>
      <c r="CY64" s="185"/>
      <c r="CZ64" s="185"/>
      <c r="DA64" s="185"/>
      <c r="DB64" s="185"/>
      <c r="DC64" s="185"/>
      <c r="DD64" s="185"/>
      <c r="DE64" s="185"/>
      <c r="DF64" s="185"/>
      <c r="DG64" s="185"/>
      <c r="DH64" s="185"/>
      <c r="DI64" s="185"/>
      <c r="DJ64" s="185"/>
      <c r="DK64" s="185"/>
      <c r="DL64" s="185"/>
      <c r="DM64" s="185"/>
      <c r="DN64" s="185"/>
      <c r="DO64" s="185"/>
      <c r="DP64" s="185"/>
      <c r="DQ64" s="185"/>
      <c r="DR64" s="185"/>
      <c r="DS64" s="185"/>
      <c r="DT64" s="185"/>
      <c r="DU64" s="185"/>
      <c r="DV64" s="185"/>
      <c r="DW64" s="185"/>
      <c r="DX64" s="185"/>
      <c r="DY64" s="185"/>
      <c r="DZ64" s="185"/>
      <c r="EA64" s="185"/>
      <c r="EB64" s="185"/>
      <c r="EC64" s="185"/>
      <c r="ED64" s="185"/>
      <c r="EE64" s="185"/>
      <c r="EF64" s="185"/>
      <c r="EG64" s="185"/>
      <c r="EH64" s="185"/>
      <c r="EI64" s="185"/>
      <c r="EJ64" s="185"/>
      <c r="EK64" s="185"/>
      <c r="EL64" s="185"/>
      <c r="EM64" s="185"/>
      <c r="EN64" s="185"/>
      <c r="EO64" s="185"/>
      <c r="EP64" s="185"/>
      <c r="EQ64" s="185"/>
      <c r="ER64" s="185"/>
      <c r="ES64" s="185"/>
      <c r="ET64" s="185"/>
      <c r="EU64" s="185"/>
      <c r="EV64" s="185"/>
      <c r="EW64" s="185"/>
      <c r="EX64" s="185"/>
      <c r="EY64" s="185"/>
      <c r="EZ64" s="185"/>
      <c r="FA64" s="185"/>
      <c r="FB64" s="185"/>
      <c r="FC64" s="185"/>
      <c r="FD64" s="185"/>
      <c r="FE64" s="185"/>
      <c r="FF64" s="185"/>
      <c r="FG64" s="185"/>
      <c r="FH64" s="185"/>
      <c r="FI64" s="185"/>
      <c r="FJ64" s="185"/>
      <c r="FK64" s="185"/>
      <c r="FL64" s="185"/>
      <c r="FM64" s="185"/>
      <c r="FN64" s="185"/>
      <c r="FO64" s="185"/>
      <c r="FP64" s="185"/>
      <c r="FQ64" s="185"/>
      <c r="FR64" s="185"/>
      <c r="FS64" s="185"/>
      <c r="FT64" s="185"/>
      <c r="FU64" s="185"/>
      <c r="FV64" s="185"/>
      <c r="FW64" s="185"/>
      <c r="FX64" s="185"/>
      <c r="FY64" s="185"/>
      <c r="FZ64" s="185"/>
      <c r="GA64" s="185"/>
      <c r="GB64" s="185"/>
      <c r="GC64" s="185"/>
      <c r="GD64" s="185"/>
      <c r="GE64" s="185"/>
      <c r="GF64" s="185"/>
      <c r="GG64" s="185"/>
      <c r="GH64" s="185"/>
      <c r="GI64" s="185"/>
      <c r="GJ64" s="185"/>
      <c r="GK64" s="185"/>
      <c r="GL64" s="185"/>
      <c r="GM64" s="185"/>
      <c r="GN64" s="185"/>
      <c r="GO64" s="185"/>
      <c r="GP64" s="185"/>
      <c r="GQ64" s="185"/>
      <c r="GR64" s="185"/>
      <c r="GS64" s="185"/>
      <c r="GT64" s="185"/>
      <c r="GU64" s="185"/>
      <c r="GV64" s="185"/>
      <c r="GW64" s="185"/>
      <c r="GX64" s="185"/>
      <c r="GY64" s="185"/>
      <c r="GZ64" s="185"/>
      <c r="HA64" s="185"/>
      <c r="HB64" s="185"/>
      <c r="HC64" s="185"/>
      <c r="HD64" s="185"/>
      <c r="HE64" s="185"/>
      <c r="HF64" s="185"/>
      <c r="HG64" s="185"/>
      <c r="HH64" s="185"/>
      <c r="HI64" s="185"/>
      <c r="HJ64" s="185"/>
      <c r="HK64" s="185"/>
      <c r="HL64" s="185"/>
      <c r="HM64" s="185"/>
      <c r="HN64" s="185"/>
      <c r="HO64" s="185"/>
      <c r="HP64" s="185"/>
      <c r="HQ64" s="185"/>
      <c r="HR64" s="185"/>
      <c r="HS64" s="185"/>
      <c r="HT64" s="185"/>
      <c r="HU64" s="185"/>
      <c r="HV64" s="185"/>
      <c r="HW64" s="185"/>
      <c r="HX64" s="185"/>
      <c r="HY64" s="185"/>
      <c r="HZ64" s="185"/>
      <c r="IA64" s="185"/>
      <c r="IB64" s="185"/>
      <c r="IC64" s="185"/>
      <c r="ID64" s="185"/>
      <c r="IE64" s="185"/>
      <c r="IF64" s="185"/>
      <c r="IG64" s="185"/>
      <c r="IH64" s="185"/>
      <c r="II64" s="185"/>
      <c r="IJ64" s="185"/>
      <c r="IK64" s="185"/>
      <c r="IL64" s="185"/>
      <c r="IM64" s="185"/>
      <c r="IN64" s="185"/>
      <c r="IO64" s="185"/>
      <c r="IP64" s="185"/>
      <c r="IQ64" s="185"/>
      <c r="IR64" s="185"/>
      <c r="IS64" s="185"/>
      <c r="IT64" s="185"/>
      <c r="IU64" s="185"/>
      <c r="IV64" s="185"/>
      <c r="IW64" s="185"/>
      <c r="IX64" s="185"/>
      <c r="IY64" s="185"/>
      <c r="IZ64" s="185"/>
      <c r="JA64" s="185"/>
      <c r="JB64" s="185"/>
      <c r="JC64" s="185"/>
      <c r="JD64" s="185"/>
      <c r="JE64" s="185"/>
      <c r="JF64" s="185"/>
      <c r="JG64" s="185"/>
      <c r="JH64" s="185"/>
      <c r="JI64" s="185"/>
      <c r="JJ64" s="185"/>
      <c r="JK64" s="185"/>
      <c r="JL64" s="185"/>
      <c r="JM64" s="185"/>
      <c r="JN64" s="185"/>
      <c r="JO64" s="185"/>
      <c r="JP64" s="185"/>
      <c r="JQ64" s="185"/>
      <c r="JR64" s="185"/>
      <c r="JS64" s="185"/>
      <c r="JT64" s="185"/>
      <c r="JU64" s="185"/>
      <c r="JV64" s="185"/>
      <c r="JW64" s="185"/>
      <c r="JX64" s="185"/>
      <c r="JY64" s="185"/>
      <c r="JZ64" s="185"/>
      <c r="KA64" s="185"/>
      <c r="KB64" s="185"/>
      <c r="KC64" s="185"/>
      <c r="KD64" s="185"/>
      <c r="KE64" s="185"/>
      <c r="KF64" s="185"/>
      <c r="KG64" s="185"/>
      <c r="KH64" s="185"/>
      <c r="KI64" s="185"/>
      <c r="KJ64" s="185"/>
      <c r="KK64" s="185"/>
      <c r="KL64" s="185"/>
      <c r="KM64" s="185"/>
      <c r="KN64" s="185"/>
      <c r="KO64" s="185"/>
      <c r="KP64" s="185"/>
      <c r="KQ64" s="185"/>
      <c r="KR64" s="185"/>
      <c r="KS64" s="185"/>
      <c r="KT64" s="185"/>
      <c r="KU64" s="185"/>
      <c r="KV64" s="185"/>
      <c r="KW64" s="185"/>
      <c r="KX64" s="185"/>
      <c r="KY64" s="185"/>
      <c r="KZ64" s="185"/>
      <c r="LA64" s="185"/>
      <c r="LB64" s="185"/>
      <c r="LC64" s="185"/>
      <c r="LD64" s="185"/>
      <c r="LE64" s="185"/>
      <c r="LF64" s="185"/>
      <c r="LG64" s="185"/>
      <c r="LH64" s="185"/>
      <c r="LI64" s="185"/>
      <c r="LJ64" s="185"/>
      <c r="LK64" s="185"/>
      <c r="LL64" s="185"/>
      <c r="LM64" s="185"/>
      <c r="LN64" s="185"/>
      <c r="LO64" s="185"/>
      <c r="LP64" s="185"/>
      <c r="LQ64" s="185"/>
      <c r="LR64" s="185"/>
      <c r="LS64" s="185"/>
      <c r="LT64" s="185"/>
      <c r="LU64" s="185"/>
      <c r="LV64" s="185"/>
      <c r="LW64" s="185"/>
      <c r="LX64" s="185"/>
      <c r="LY64" s="185"/>
      <c r="LZ64" s="185"/>
      <c r="MA64" s="185"/>
      <c r="MB64" s="185"/>
      <c r="MC64" s="185"/>
      <c r="MD64" s="185"/>
      <c r="ME64" s="185"/>
      <c r="MF64" s="185"/>
      <c r="MG64" s="185"/>
      <c r="MH64" s="185"/>
      <c r="MI64" s="185"/>
      <c r="MJ64" s="185"/>
      <c r="MK64" s="185"/>
      <c r="ML64" s="185"/>
      <c r="MM64" s="185"/>
      <c r="MN64" s="185"/>
      <c r="MO64" s="185"/>
      <c r="MP64" s="185"/>
      <c r="MQ64" s="185"/>
      <c r="MR64" s="185"/>
      <c r="MS64" s="185"/>
      <c r="MT64" s="185"/>
      <c r="MU64" s="185"/>
      <c r="MV64" s="185"/>
      <c r="MW64" s="185"/>
      <c r="MX64" s="185"/>
      <c r="MY64" s="185"/>
      <c r="MZ64" s="185"/>
      <c r="NA64" s="185"/>
      <c r="NB64" s="185"/>
      <c r="NC64" s="185"/>
      <c r="ND64" s="185"/>
      <c r="NE64" s="185"/>
      <c r="NF64" s="185"/>
      <c r="NG64" s="185"/>
      <c r="NH64" s="185"/>
      <c r="NI64" s="185"/>
      <c r="NJ64" s="185"/>
      <c r="NK64" s="185"/>
      <c r="NL64" s="185"/>
      <c r="NM64" s="185"/>
      <c r="NN64" s="185"/>
      <c r="NO64" s="185"/>
      <c r="NP64" s="185"/>
      <c r="NQ64" s="185"/>
      <c r="NR64" s="185"/>
      <c r="NS64" s="185"/>
      <c r="NT64" s="185"/>
      <c r="NU64" s="185"/>
      <c r="NV64" s="185"/>
      <c r="NW64" s="185"/>
      <c r="NX64" s="185"/>
      <c r="NY64" s="185"/>
      <c r="NZ64" s="185"/>
      <c r="OA64" s="185"/>
      <c r="OB64" s="185"/>
      <c r="OC64" s="185"/>
      <c r="OD64" s="185"/>
      <c r="OE64" s="185"/>
      <c r="OF64" s="185"/>
      <c r="OG64" s="185"/>
      <c r="OH64" s="185"/>
      <c r="OI64" s="185"/>
      <c r="OJ64" s="185"/>
      <c r="OK64" s="185"/>
      <c r="OL64" s="185"/>
      <c r="OM64" s="185"/>
      <c r="ON64" s="185"/>
      <c r="OO64" s="185"/>
      <c r="OP64" s="185"/>
      <c r="OQ64" s="185"/>
      <c r="OR64" s="185"/>
      <c r="OS64" s="185"/>
      <c r="OT64" s="185"/>
      <c r="OU64" s="185"/>
      <c r="OV64" s="185"/>
      <c r="OW64" s="185"/>
      <c r="OX64" s="185"/>
      <c r="OY64" s="185"/>
      <c r="OZ64" s="185"/>
      <c r="PA64" s="185"/>
      <c r="PB64" s="185"/>
      <c r="PC64" s="185"/>
      <c r="PD64" s="185"/>
      <c r="PE64" s="185"/>
      <c r="PF64" s="185"/>
      <c r="PG64" s="185"/>
      <c r="PH64" s="185"/>
      <c r="PI64" s="41"/>
      <c r="PJ64" s="41"/>
      <c r="PK64" s="41"/>
    </row>
    <row r="65" spans="1:427">
      <c r="A65" s="35">
        <f t="shared" si="44"/>
        <v>43281</v>
      </c>
      <c r="B65" s="41">
        <f>+'&lt;3&gt; 2016 - 2018 Forecast'!AJ$1672</f>
        <v>35682.606012423552</v>
      </c>
      <c r="C65" s="37">
        <v>0.3</v>
      </c>
      <c r="D65" s="36">
        <f t="shared" si="41"/>
        <v>-10704.781803727064</v>
      </c>
      <c r="E65" s="36">
        <v>30</v>
      </c>
      <c r="F65" s="36"/>
      <c r="G65" s="36"/>
      <c r="H65" s="36"/>
      <c r="I65" s="36"/>
      <c r="J65" s="36"/>
      <c r="K65" s="36"/>
      <c r="L65" s="36"/>
      <c r="M65" s="36"/>
      <c r="N65" s="36"/>
      <c r="O65" s="36"/>
      <c r="P65" s="36"/>
      <c r="Q65" s="36"/>
      <c r="R65" s="36"/>
      <c r="S65" s="36"/>
      <c r="T65" s="36"/>
      <c r="U65" s="36"/>
      <c r="V65" s="36"/>
      <c r="W65" s="36"/>
      <c r="X65" s="36"/>
      <c r="Y65" s="36"/>
      <c r="Z65" s="36"/>
      <c r="AA65" s="36"/>
      <c r="AB65" s="36"/>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f>$D$65/360</f>
        <v>-29.735505010352956</v>
      </c>
      <c r="BH65" s="43">
        <f t="shared" ref="BH65:BM65" si="48">$D$65/360</f>
        <v>-29.735505010352956</v>
      </c>
      <c r="BI65" s="43">
        <f t="shared" si="48"/>
        <v>-29.735505010352956</v>
      </c>
      <c r="BJ65" s="43">
        <f t="shared" si="48"/>
        <v>-29.735505010352956</v>
      </c>
      <c r="BK65" s="43">
        <f t="shared" si="48"/>
        <v>-29.735505010352956</v>
      </c>
      <c r="BL65" s="43">
        <f t="shared" si="48"/>
        <v>-29.735505010352956</v>
      </c>
      <c r="BM65" s="43">
        <f t="shared" si="48"/>
        <v>-29.735505010352956</v>
      </c>
      <c r="BN65" s="185"/>
      <c r="BO65" s="185"/>
      <c r="BP65" s="185"/>
      <c r="BQ65" s="185"/>
      <c r="BR65" s="185"/>
      <c r="BS65" s="185"/>
      <c r="BT65" s="185"/>
      <c r="BU65" s="185"/>
      <c r="BV65" s="185"/>
      <c r="BW65" s="185"/>
      <c r="BX65" s="185"/>
      <c r="BY65" s="185"/>
      <c r="BZ65" s="185"/>
      <c r="CA65" s="185"/>
      <c r="CB65" s="185"/>
      <c r="CC65" s="185"/>
      <c r="CD65" s="185"/>
      <c r="CE65" s="185"/>
      <c r="CF65" s="185"/>
      <c r="CG65" s="185"/>
      <c r="CH65" s="185"/>
      <c r="CI65" s="185"/>
      <c r="CJ65" s="185"/>
      <c r="CK65" s="185"/>
      <c r="CL65" s="185"/>
      <c r="CM65" s="185"/>
      <c r="CN65" s="185"/>
      <c r="CO65" s="185"/>
      <c r="CP65" s="185"/>
      <c r="CQ65" s="185"/>
      <c r="CR65" s="185"/>
      <c r="CS65" s="185"/>
      <c r="CT65" s="185"/>
      <c r="CU65" s="185"/>
      <c r="CV65" s="185"/>
      <c r="CW65" s="185"/>
      <c r="CX65" s="185"/>
      <c r="CY65" s="185"/>
      <c r="CZ65" s="185"/>
      <c r="DA65" s="185"/>
      <c r="DB65" s="185"/>
      <c r="DC65" s="185"/>
      <c r="DD65" s="185"/>
      <c r="DE65" s="185"/>
      <c r="DF65" s="185"/>
      <c r="DG65" s="185"/>
      <c r="DH65" s="185"/>
      <c r="DI65" s="185"/>
      <c r="DJ65" s="185"/>
      <c r="DK65" s="185"/>
      <c r="DL65" s="185"/>
      <c r="DM65" s="185"/>
      <c r="DN65" s="185"/>
      <c r="DO65" s="185"/>
      <c r="DP65" s="185"/>
      <c r="DQ65" s="185"/>
      <c r="DR65" s="185"/>
      <c r="DS65" s="185"/>
      <c r="DT65" s="185"/>
      <c r="DU65" s="185"/>
      <c r="DV65" s="185"/>
      <c r="DW65" s="185"/>
      <c r="DX65" s="185"/>
      <c r="DY65" s="185"/>
      <c r="DZ65" s="185"/>
      <c r="EA65" s="185"/>
      <c r="EB65" s="185"/>
      <c r="EC65" s="185"/>
      <c r="ED65" s="185"/>
      <c r="EE65" s="185"/>
      <c r="EF65" s="185"/>
      <c r="EG65" s="185"/>
      <c r="EH65" s="185"/>
      <c r="EI65" s="185"/>
      <c r="EJ65" s="185"/>
      <c r="EK65" s="185"/>
      <c r="EL65" s="185"/>
      <c r="EM65" s="185"/>
      <c r="EN65" s="185"/>
      <c r="EO65" s="185"/>
      <c r="EP65" s="185"/>
      <c r="EQ65" s="185"/>
      <c r="ER65" s="185"/>
      <c r="ES65" s="185"/>
      <c r="ET65" s="185"/>
      <c r="EU65" s="185"/>
      <c r="EV65" s="185"/>
      <c r="EW65" s="185"/>
      <c r="EX65" s="185"/>
      <c r="EY65" s="185"/>
      <c r="EZ65" s="185"/>
      <c r="FA65" s="185"/>
      <c r="FB65" s="185"/>
      <c r="FC65" s="185"/>
      <c r="FD65" s="185"/>
      <c r="FE65" s="185"/>
      <c r="FF65" s="185"/>
      <c r="FG65" s="185"/>
      <c r="FH65" s="185"/>
      <c r="FI65" s="185"/>
      <c r="FJ65" s="185"/>
      <c r="FK65" s="185"/>
      <c r="FL65" s="185"/>
      <c r="FM65" s="185"/>
      <c r="FN65" s="185"/>
      <c r="FO65" s="185"/>
      <c r="FP65" s="185"/>
      <c r="FQ65" s="185"/>
      <c r="FR65" s="185"/>
      <c r="FS65" s="185"/>
      <c r="FT65" s="185"/>
      <c r="FU65" s="185"/>
      <c r="FV65" s="185"/>
      <c r="FW65" s="185"/>
      <c r="FX65" s="185"/>
      <c r="FY65" s="185"/>
      <c r="FZ65" s="185"/>
      <c r="GA65" s="185"/>
      <c r="GB65" s="185"/>
      <c r="GC65" s="185"/>
      <c r="GD65" s="185"/>
      <c r="GE65" s="185"/>
      <c r="GF65" s="185"/>
      <c r="GG65" s="185"/>
      <c r="GH65" s="185"/>
      <c r="GI65" s="185"/>
      <c r="GJ65" s="185"/>
      <c r="GK65" s="185"/>
      <c r="GL65" s="185"/>
      <c r="GM65" s="185"/>
      <c r="GN65" s="185"/>
      <c r="GO65" s="185"/>
      <c r="GP65" s="185"/>
      <c r="GQ65" s="185"/>
      <c r="GR65" s="185"/>
      <c r="GS65" s="185"/>
      <c r="GT65" s="185"/>
      <c r="GU65" s="185"/>
      <c r="GV65" s="185"/>
      <c r="GW65" s="185"/>
      <c r="GX65" s="185"/>
      <c r="GY65" s="185"/>
      <c r="GZ65" s="185"/>
      <c r="HA65" s="185"/>
      <c r="HB65" s="185"/>
      <c r="HC65" s="185"/>
      <c r="HD65" s="185"/>
      <c r="HE65" s="185"/>
      <c r="HF65" s="185"/>
      <c r="HG65" s="185"/>
      <c r="HH65" s="185"/>
      <c r="HI65" s="185"/>
      <c r="HJ65" s="185"/>
      <c r="HK65" s="185"/>
      <c r="HL65" s="185"/>
      <c r="HM65" s="185"/>
      <c r="HN65" s="185"/>
      <c r="HO65" s="185"/>
      <c r="HP65" s="185"/>
      <c r="HQ65" s="185"/>
      <c r="HR65" s="185"/>
      <c r="HS65" s="185"/>
      <c r="HT65" s="185"/>
      <c r="HU65" s="185"/>
      <c r="HV65" s="185"/>
      <c r="HW65" s="185"/>
      <c r="HX65" s="185"/>
      <c r="HY65" s="185"/>
      <c r="HZ65" s="185"/>
      <c r="IA65" s="185"/>
      <c r="IB65" s="185"/>
      <c r="IC65" s="185"/>
      <c r="ID65" s="185"/>
      <c r="IE65" s="185"/>
      <c r="IF65" s="185"/>
      <c r="IG65" s="185"/>
      <c r="IH65" s="185"/>
      <c r="II65" s="185"/>
      <c r="IJ65" s="185"/>
      <c r="IK65" s="185"/>
      <c r="IL65" s="185"/>
      <c r="IM65" s="185"/>
      <c r="IN65" s="185"/>
      <c r="IO65" s="185"/>
      <c r="IP65" s="185"/>
      <c r="IQ65" s="185"/>
      <c r="IR65" s="185"/>
      <c r="IS65" s="185"/>
      <c r="IT65" s="185"/>
      <c r="IU65" s="185"/>
      <c r="IV65" s="185"/>
      <c r="IW65" s="185"/>
      <c r="IX65" s="185"/>
      <c r="IY65" s="185"/>
      <c r="IZ65" s="185"/>
      <c r="JA65" s="185"/>
      <c r="JB65" s="185"/>
      <c r="JC65" s="185"/>
      <c r="JD65" s="185"/>
      <c r="JE65" s="185"/>
      <c r="JF65" s="185"/>
      <c r="JG65" s="185"/>
      <c r="JH65" s="185"/>
      <c r="JI65" s="185"/>
      <c r="JJ65" s="185"/>
      <c r="JK65" s="185"/>
      <c r="JL65" s="185"/>
      <c r="JM65" s="185"/>
      <c r="JN65" s="185"/>
      <c r="JO65" s="185"/>
      <c r="JP65" s="185"/>
      <c r="JQ65" s="185"/>
      <c r="JR65" s="185"/>
      <c r="JS65" s="185"/>
      <c r="JT65" s="185"/>
      <c r="JU65" s="185"/>
      <c r="JV65" s="185"/>
      <c r="JW65" s="185"/>
      <c r="JX65" s="185"/>
      <c r="JY65" s="185"/>
      <c r="JZ65" s="185"/>
      <c r="KA65" s="185"/>
      <c r="KB65" s="185"/>
      <c r="KC65" s="185"/>
      <c r="KD65" s="185"/>
      <c r="KE65" s="185"/>
      <c r="KF65" s="185"/>
      <c r="KG65" s="185"/>
      <c r="KH65" s="185"/>
      <c r="KI65" s="185"/>
      <c r="KJ65" s="185"/>
      <c r="KK65" s="185"/>
      <c r="KL65" s="185"/>
      <c r="KM65" s="185"/>
      <c r="KN65" s="185"/>
      <c r="KO65" s="185"/>
      <c r="KP65" s="185"/>
      <c r="KQ65" s="185"/>
      <c r="KR65" s="185"/>
      <c r="KS65" s="185"/>
      <c r="KT65" s="185"/>
      <c r="KU65" s="185"/>
      <c r="KV65" s="185"/>
      <c r="KW65" s="185"/>
      <c r="KX65" s="185"/>
      <c r="KY65" s="185"/>
      <c r="KZ65" s="185"/>
      <c r="LA65" s="185"/>
      <c r="LB65" s="185"/>
      <c r="LC65" s="185"/>
      <c r="LD65" s="185"/>
      <c r="LE65" s="185"/>
      <c r="LF65" s="185"/>
      <c r="LG65" s="185"/>
      <c r="LH65" s="185"/>
      <c r="LI65" s="185"/>
      <c r="LJ65" s="185"/>
      <c r="LK65" s="185"/>
      <c r="LL65" s="185"/>
      <c r="LM65" s="185"/>
      <c r="LN65" s="185"/>
      <c r="LO65" s="185"/>
      <c r="LP65" s="185"/>
      <c r="LQ65" s="185"/>
      <c r="LR65" s="185"/>
      <c r="LS65" s="185"/>
      <c r="LT65" s="185"/>
      <c r="LU65" s="185"/>
      <c r="LV65" s="185"/>
      <c r="LW65" s="185"/>
      <c r="LX65" s="185"/>
      <c r="LY65" s="185"/>
      <c r="LZ65" s="185"/>
      <c r="MA65" s="185"/>
      <c r="MB65" s="185"/>
      <c r="MC65" s="185"/>
      <c r="MD65" s="185"/>
      <c r="ME65" s="185"/>
      <c r="MF65" s="185"/>
      <c r="MG65" s="185"/>
      <c r="MH65" s="185"/>
      <c r="MI65" s="185"/>
      <c r="MJ65" s="185"/>
      <c r="MK65" s="185"/>
      <c r="ML65" s="185"/>
      <c r="MM65" s="185"/>
      <c r="MN65" s="185"/>
      <c r="MO65" s="185"/>
      <c r="MP65" s="185"/>
      <c r="MQ65" s="185"/>
      <c r="MR65" s="185"/>
      <c r="MS65" s="185"/>
      <c r="MT65" s="185"/>
      <c r="MU65" s="185"/>
      <c r="MV65" s="185"/>
      <c r="MW65" s="185"/>
      <c r="MX65" s="185"/>
      <c r="MY65" s="185"/>
      <c r="MZ65" s="185"/>
      <c r="NA65" s="185"/>
      <c r="NB65" s="185"/>
      <c r="NC65" s="185"/>
      <c r="ND65" s="185"/>
      <c r="NE65" s="185"/>
      <c r="NF65" s="185"/>
      <c r="NG65" s="185"/>
      <c r="NH65" s="185"/>
      <c r="NI65" s="185"/>
      <c r="NJ65" s="185"/>
      <c r="NK65" s="185"/>
      <c r="NL65" s="185"/>
      <c r="NM65" s="185"/>
      <c r="NN65" s="185"/>
      <c r="NO65" s="185"/>
      <c r="NP65" s="185"/>
      <c r="NQ65" s="185"/>
      <c r="NR65" s="185"/>
      <c r="NS65" s="185"/>
      <c r="NT65" s="185"/>
      <c r="NU65" s="185"/>
      <c r="NV65" s="185"/>
      <c r="NW65" s="185"/>
      <c r="NX65" s="185"/>
      <c r="NY65" s="185"/>
      <c r="NZ65" s="185"/>
      <c r="OA65" s="185"/>
      <c r="OB65" s="185"/>
      <c r="OC65" s="185"/>
      <c r="OD65" s="185"/>
      <c r="OE65" s="185"/>
      <c r="OF65" s="185"/>
      <c r="OG65" s="185"/>
      <c r="OH65" s="185"/>
      <c r="OI65" s="185"/>
      <c r="OJ65" s="185"/>
      <c r="OK65" s="185"/>
      <c r="OL65" s="185"/>
      <c r="OM65" s="185"/>
      <c r="ON65" s="185"/>
      <c r="OO65" s="185"/>
      <c r="OP65" s="185"/>
      <c r="OQ65" s="185"/>
      <c r="OR65" s="185"/>
      <c r="OS65" s="185"/>
      <c r="OT65" s="185"/>
      <c r="OU65" s="185"/>
      <c r="OV65" s="185"/>
      <c r="OW65" s="185"/>
      <c r="OX65" s="185"/>
      <c r="OY65" s="185"/>
      <c r="OZ65" s="185"/>
      <c r="PA65" s="185"/>
      <c r="PB65" s="185"/>
      <c r="PC65" s="185"/>
      <c r="PD65" s="185"/>
      <c r="PE65" s="185"/>
      <c r="PF65" s="185"/>
      <c r="PG65" s="185"/>
      <c r="PH65" s="185"/>
      <c r="PI65" s="41"/>
      <c r="PJ65" s="41"/>
      <c r="PK65" s="41"/>
    </row>
    <row r="66" spans="1:427">
      <c r="A66" s="35">
        <f t="shared" si="44"/>
        <v>43312</v>
      </c>
      <c r="B66" s="41">
        <f>+'&lt;3&gt; 2016 - 2018 Forecast'!AK$1672</f>
        <v>27703.155508590426</v>
      </c>
      <c r="C66" s="37">
        <v>0.3</v>
      </c>
      <c r="D66" s="36">
        <f t="shared" si="41"/>
        <v>-8310.9466525771277</v>
      </c>
      <c r="E66" s="36">
        <v>30</v>
      </c>
      <c r="F66" s="36"/>
      <c r="G66" s="36"/>
      <c r="H66" s="36"/>
      <c r="I66" s="36"/>
      <c r="J66" s="36"/>
      <c r="K66" s="36"/>
      <c r="L66" s="36"/>
      <c r="M66" s="36"/>
      <c r="N66" s="36"/>
      <c r="O66" s="36"/>
      <c r="P66" s="36"/>
      <c r="Q66" s="36"/>
      <c r="R66" s="36"/>
      <c r="S66" s="36"/>
      <c r="T66" s="36"/>
      <c r="U66" s="36"/>
      <c r="V66" s="36"/>
      <c r="W66" s="36"/>
      <c r="X66" s="36"/>
      <c r="Y66" s="36"/>
      <c r="Z66" s="36"/>
      <c r="AA66" s="36"/>
      <c r="AB66" s="36"/>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f>$D$66/360</f>
        <v>-23.085962923825356</v>
      </c>
      <c r="BI66" s="43">
        <f t="shared" ref="BI66:BM66" si="49">$D$66/360</f>
        <v>-23.085962923825356</v>
      </c>
      <c r="BJ66" s="43">
        <f t="shared" si="49"/>
        <v>-23.085962923825356</v>
      </c>
      <c r="BK66" s="43">
        <f t="shared" si="49"/>
        <v>-23.085962923825356</v>
      </c>
      <c r="BL66" s="43">
        <f t="shared" si="49"/>
        <v>-23.085962923825356</v>
      </c>
      <c r="BM66" s="43">
        <f t="shared" si="49"/>
        <v>-23.085962923825356</v>
      </c>
      <c r="BN66" s="185"/>
      <c r="BO66" s="185"/>
      <c r="BP66" s="185"/>
      <c r="BQ66" s="185"/>
      <c r="BR66" s="185"/>
      <c r="BS66" s="185"/>
      <c r="BT66" s="185"/>
      <c r="BU66" s="185"/>
      <c r="BV66" s="185"/>
      <c r="BW66" s="185"/>
      <c r="BX66" s="185"/>
      <c r="BY66" s="185"/>
      <c r="BZ66" s="185"/>
      <c r="CA66" s="185"/>
      <c r="CB66" s="185"/>
      <c r="CC66" s="185"/>
      <c r="CD66" s="185"/>
      <c r="CE66" s="185"/>
      <c r="CF66" s="185"/>
      <c r="CG66" s="185"/>
      <c r="CH66" s="185"/>
      <c r="CI66" s="185"/>
      <c r="CJ66" s="185"/>
      <c r="CK66" s="185"/>
      <c r="CL66" s="185"/>
      <c r="CM66" s="185"/>
      <c r="CN66" s="185"/>
      <c r="CO66" s="185"/>
      <c r="CP66" s="185"/>
      <c r="CQ66" s="185"/>
      <c r="CR66" s="185"/>
      <c r="CS66" s="185"/>
      <c r="CT66" s="185"/>
      <c r="CU66" s="185"/>
      <c r="CV66" s="185"/>
      <c r="CW66" s="185"/>
      <c r="CX66" s="185"/>
      <c r="CY66" s="185"/>
      <c r="CZ66" s="185"/>
      <c r="DA66" s="185"/>
      <c r="DB66" s="185"/>
      <c r="DC66" s="185"/>
      <c r="DD66" s="185"/>
      <c r="DE66" s="185"/>
      <c r="DF66" s="185"/>
      <c r="DG66" s="185"/>
      <c r="DH66" s="185"/>
      <c r="DI66" s="185"/>
      <c r="DJ66" s="185"/>
      <c r="DK66" s="185"/>
      <c r="DL66" s="185"/>
      <c r="DM66" s="185"/>
      <c r="DN66" s="185"/>
      <c r="DO66" s="185"/>
      <c r="DP66" s="185"/>
      <c r="DQ66" s="185"/>
      <c r="DR66" s="185"/>
      <c r="DS66" s="185"/>
      <c r="DT66" s="185"/>
      <c r="DU66" s="185"/>
      <c r="DV66" s="185"/>
      <c r="DW66" s="185"/>
      <c r="DX66" s="185"/>
      <c r="DY66" s="185"/>
      <c r="DZ66" s="185"/>
      <c r="EA66" s="185"/>
      <c r="EB66" s="185"/>
      <c r="EC66" s="185"/>
      <c r="ED66" s="185"/>
      <c r="EE66" s="185"/>
      <c r="EF66" s="185"/>
      <c r="EG66" s="185"/>
      <c r="EH66" s="185"/>
      <c r="EI66" s="185"/>
      <c r="EJ66" s="185"/>
      <c r="EK66" s="185"/>
      <c r="EL66" s="185"/>
      <c r="EM66" s="185"/>
      <c r="EN66" s="185"/>
      <c r="EO66" s="185"/>
      <c r="EP66" s="185"/>
      <c r="EQ66" s="185"/>
      <c r="ER66" s="185"/>
      <c r="ES66" s="185"/>
      <c r="ET66" s="185"/>
      <c r="EU66" s="185"/>
      <c r="EV66" s="185"/>
      <c r="EW66" s="185"/>
      <c r="EX66" s="185"/>
      <c r="EY66" s="185"/>
      <c r="EZ66" s="185"/>
      <c r="FA66" s="185"/>
      <c r="FB66" s="185"/>
      <c r="FC66" s="185"/>
      <c r="FD66" s="185"/>
      <c r="FE66" s="185"/>
      <c r="FF66" s="185"/>
      <c r="FG66" s="185"/>
      <c r="FH66" s="185"/>
      <c r="FI66" s="185"/>
      <c r="FJ66" s="185"/>
      <c r="FK66" s="185"/>
      <c r="FL66" s="185"/>
      <c r="FM66" s="185"/>
      <c r="FN66" s="185"/>
      <c r="FO66" s="185"/>
      <c r="FP66" s="185"/>
      <c r="FQ66" s="185"/>
      <c r="FR66" s="185"/>
      <c r="FS66" s="185"/>
      <c r="FT66" s="185"/>
      <c r="FU66" s="185"/>
      <c r="FV66" s="185"/>
      <c r="FW66" s="185"/>
      <c r="FX66" s="185"/>
      <c r="FY66" s="185"/>
      <c r="FZ66" s="185"/>
      <c r="GA66" s="185"/>
      <c r="GB66" s="185"/>
      <c r="GC66" s="185"/>
      <c r="GD66" s="185"/>
      <c r="GE66" s="185"/>
      <c r="GF66" s="185"/>
      <c r="GG66" s="185"/>
      <c r="GH66" s="185"/>
      <c r="GI66" s="185"/>
      <c r="GJ66" s="185"/>
      <c r="GK66" s="185"/>
      <c r="GL66" s="185"/>
      <c r="GM66" s="185"/>
      <c r="GN66" s="185"/>
      <c r="GO66" s="185"/>
      <c r="GP66" s="185"/>
      <c r="GQ66" s="185"/>
      <c r="GR66" s="185"/>
      <c r="GS66" s="185"/>
      <c r="GT66" s="185"/>
      <c r="GU66" s="185"/>
      <c r="GV66" s="185"/>
      <c r="GW66" s="185"/>
      <c r="GX66" s="185"/>
      <c r="GY66" s="185"/>
      <c r="GZ66" s="185"/>
      <c r="HA66" s="185"/>
      <c r="HB66" s="185"/>
      <c r="HC66" s="185"/>
      <c r="HD66" s="185"/>
      <c r="HE66" s="185"/>
      <c r="HF66" s="185"/>
      <c r="HG66" s="185"/>
      <c r="HH66" s="185"/>
      <c r="HI66" s="185"/>
      <c r="HJ66" s="185"/>
      <c r="HK66" s="185"/>
      <c r="HL66" s="185"/>
      <c r="HM66" s="185"/>
      <c r="HN66" s="185"/>
      <c r="HO66" s="185"/>
      <c r="HP66" s="185"/>
      <c r="HQ66" s="185"/>
      <c r="HR66" s="185"/>
      <c r="HS66" s="185"/>
      <c r="HT66" s="185"/>
      <c r="HU66" s="185"/>
      <c r="HV66" s="185"/>
      <c r="HW66" s="185"/>
      <c r="HX66" s="185"/>
      <c r="HY66" s="185"/>
      <c r="HZ66" s="185"/>
      <c r="IA66" s="185"/>
      <c r="IB66" s="185"/>
      <c r="IC66" s="185"/>
      <c r="ID66" s="185"/>
      <c r="IE66" s="185"/>
      <c r="IF66" s="185"/>
      <c r="IG66" s="185"/>
      <c r="IH66" s="185"/>
      <c r="II66" s="185"/>
      <c r="IJ66" s="185"/>
      <c r="IK66" s="185"/>
      <c r="IL66" s="185"/>
      <c r="IM66" s="185"/>
      <c r="IN66" s="185"/>
      <c r="IO66" s="185"/>
      <c r="IP66" s="185"/>
      <c r="IQ66" s="185"/>
      <c r="IR66" s="185"/>
      <c r="IS66" s="185"/>
      <c r="IT66" s="185"/>
      <c r="IU66" s="185"/>
      <c r="IV66" s="185"/>
      <c r="IW66" s="185"/>
      <c r="IX66" s="185"/>
      <c r="IY66" s="185"/>
      <c r="IZ66" s="185"/>
      <c r="JA66" s="185"/>
      <c r="JB66" s="185"/>
      <c r="JC66" s="185"/>
      <c r="JD66" s="185"/>
      <c r="JE66" s="185"/>
      <c r="JF66" s="185"/>
      <c r="JG66" s="185"/>
      <c r="JH66" s="185"/>
      <c r="JI66" s="185"/>
      <c r="JJ66" s="185"/>
      <c r="JK66" s="185"/>
      <c r="JL66" s="185"/>
      <c r="JM66" s="185"/>
      <c r="JN66" s="185"/>
      <c r="JO66" s="185"/>
      <c r="JP66" s="185"/>
      <c r="JQ66" s="185"/>
      <c r="JR66" s="185"/>
      <c r="JS66" s="185"/>
      <c r="JT66" s="185"/>
      <c r="JU66" s="185"/>
      <c r="JV66" s="185"/>
      <c r="JW66" s="185"/>
      <c r="JX66" s="185"/>
      <c r="JY66" s="185"/>
      <c r="JZ66" s="185"/>
      <c r="KA66" s="185"/>
      <c r="KB66" s="185"/>
      <c r="KC66" s="185"/>
      <c r="KD66" s="185"/>
      <c r="KE66" s="185"/>
      <c r="KF66" s="185"/>
      <c r="KG66" s="185"/>
      <c r="KH66" s="185"/>
      <c r="KI66" s="185"/>
      <c r="KJ66" s="185"/>
      <c r="KK66" s="185"/>
      <c r="KL66" s="185"/>
      <c r="KM66" s="185"/>
      <c r="KN66" s="185"/>
      <c r="KO66" s="185"/>
      <c r="KP66" s="185"/>
      <c r="KQ66" s="185"/>
      <c r="KR66" s="185"/>
      <c r="KS66" s="185"/>
      <c r="KT66" s="185"/>
      <c r="KU66" s="185"/>
      <c r="KV66" s="185"/>
      <c r="KW66" s="185"/>
      <c r="KX66" s="185"/>
      <c r="KY66" s="185"/>
      <c r="KZ66" s="185"/>
      <c r="LA66" s="185"/>
      <c r="LB66" s="185"/>
      <c r="LC66" s="185"/>
      <c r="LD66" s="185"/>
      <c r="LE66" s="185"/>
      <c r="LF66" s="185"/>
      <c r="LG66" s="185"/>
      <c r="LH66" s="185"/>
      <c r="LI66" s="185"/>
      <c r="LJ66" s="185"/>
      <c r="LK66" s="185"/>
      <c r="LL66" s="185"/>
      <c r="LM66" s="185"/>
      <c r="LN66" s="185"/>
      <c r="LO66" s="185"/>
      <c r="LP66" s="185"/>
      <c r="LQ66" s="185"/>
      <c r="LR66" s="185"/>
      <c r="LS66" s="185"/>
      <c r="LT66" s="185"/>
      <c r="LU66" s="185"/>
      <c r="LV66" s="185"/>
      <c r="LW66" s="185"/>
      <c r="LX66" s="185"/>
      <c r="LY66" s="185"/>
      <c r="LZ66" s="185"/>
      <c r="MA66" s="185"/>
      <c r="MB66" s="185"/>
      <c r="MC66" s="185"/>
      <c r="MD66" s="185"/>
      <c r="ME66" s="185"/>
      <c r="MF66" s="185"/>
      <c r="MG66" s="185"/>
      <c r="MH66" s="185"/>
      <c r="MI66" s="185"/>
      <c r="MJ66" s="185"/>
      <c r="MK66" s="185"/>
      <c r="ML66" s="185"/>
      <c r="MM66" s="185"/>
      <c r="MN66" s="185"/>
      <c r="MO66" s="185"/>
      <c r="MP66" s="185"/>
      <c r="MQ66" s="185"/>
      <c r="MR66" s="185"/>
      <c r="MS66" s="185"/>
      <c r="MT66" s="185"/>
      <c r="MU66" s="185"/>
      <c r="MV66" s="185"/>
      <c r="MW66" s="185"/>
      <c r="MX66" s="185"/>
      <c r="MY66" s="185"/>
      <c r="MZ66" s="185"/>
      <c r="NA66" s="185"/>
      <c r="NB66" s="185"/>
      <c r="NC66" s="185"/>
      <c r="ND66" s="185"/>
      <c r="NE66" s="185"/>
      <c r="NF66" s="185"/>
      <c r="NG66" s="185"/>
      <c r="NH66" s="185"/>
      <c r="NI66" s="185"/>
      <c r="NJ66" s="185"/>
      <c r="NK66" s="185"/>
      <c r="NL66" s="185"/>
      <c r="NM66" s="185"/>
      <c r="NN66" s="185"/>
      <c r="NO66" s="185"/>
      <c r="NP66" s="185"/>
      <c r="NQ66" s="185"/>
      <c r="NR66" s="185"/>
      <c r="NS66" s="185"/>
      <c r="NT66" s="185"/>
      <c r="NU66" s="185"/>
      <c r="NV66" s="185"/>
      <c r="NW66" s="185"/>
      <c r="NX66" s="185"/>
      <c r="NY66" s="185"/>
      <c r="NZ66" s="185"/>
      <c r="OA66" s="185"/>
      <c r="OB66" s="185"/>
      <c r="OC66" s="185"/>
      <c r="OD66" s="185"/>
      <c r="OE66" s="185"/>
      <c r="OF66" s="185"/>
      <c r="OG66" s="185"/>
      <c r="OH66" s="185"/>
      <c r="OI66" s="185"/>
      <c r="OJ66" s="185"/>
      <c r="OK66" s="185"/>
      <c r="OL66" s="185"/>
      <c r="OM66" s="185"/>
      <c r="ON66" s="185"/>
      <c r="OO66" s="185"/>
      <c r="OP66" s="185"/>
      <c r="OQ66" s="185"/>
      <c r="OR66" s="185"/>
      <c r="OS66" s="185"/>
      <c r="OT66" s="185"/>
      <c r="OU66" s="185"/>
      <c r="OV66" s="185"/>
      <c r="OW66" s="185"/>
      <c r="OX66" s="185"/>
      <c r="OY66" s="185"/>
      <c r="OZ66" s="185"/>
      <c r="PA66" s="185"/>
      <c r="PB66" s="185"/>
      <c r="PC66" s="185"/>
      <c r="PD66" s="185"/>
      <c r="PE66" s="185"/>
      <c r="PF66" s="185"/>
      <c r="PG66" s="185"/>
      <c r="PH66" s="185"/>
      <c r="PI66" s="41"/>
      <c r="PJ66" s="41"/>
      <c r="PK66" s="41"/>
    </row>
    <row r="67" spans="1:427">
      <c r="A67" s="35">
        <f t="shared" si="44"/>
        <v>43343</v>
      </c>
      <c r="B67" s="41">
        <f>+'&lt;3&gt; 2016 - 2018 Forecast'!AL$1672</f>
        <v>22342.115831779658</v>
      </c>
      <c r="C67" s="37">
        <v>0.3</v>
      </c>
      <c r="D67" s="36">
        <f t="shared" si="41"/>
        <v>-6702.6347495338969</v>
      </c>
      <c r="E67" s="36">
        <v>30</v>
      </c>
      <c r="F67" s="36"/>
      <c r="G67" s="36"/>
      <c r="H67" s="36"/>
      <c r="I67" s="36"/>
      <c r="J67" s="36"/>
      <c r="K67" s="36"/>
      <c r="L67" s="36"/>
      <c r="M67" s="36"/>
      <c r="N67" s="36"/>
      <c r="O67" s="36"/>
      <c r="P67" s="36"/>
      <c r="Q67" s="36"/>
      <c r="R67" s="36"/>
      <c r="S67" s="36"/>
      <c r="T67" s="36"/>
      <c r="U67" s="36"/>
      <c r="V67" s="36"/>
      <c r="W67" s="36"/>
      <c r="X67" s="36"/>
      <c r="Y67" s="36"/>
      <c r="Z67" s="36"/>
      <c r="AA67" s="36"/>
      <c r="AB67" s="36"/>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f>$D$67/360</f>
        <v>-18.618429859816381</v>
      </c>
      <c r="BJ67" s="43">
        <f t="shared" ref="BJ67:BM67" si="50">$D$67/360</f>
        <v>-18.618429859816381</v>
      </c>
      <c r="BK67" s="43">
        <f t="shared" si="50"/>
        <v>-18.618429859816381</v>
      </c>
      <c r="BL67" s="43">
        <f t="shared" si="50"/>
        <v>-18.618429859816381</v>
      </c>
      <c r="BM67" s="43">
        <f t="shared" si="50"/>
        <v>-18.618429859816381</v>
      </c>
      <c r="BN67" s="185"/>
      <c r="BO67" s="185"/>
      <c r="BP67" s="185"/>
      <c r="BQ67" s="185"/>
      <c r="BR67" s="185"/>
      <c r="BS67" s="185"/>
      <c r="BT67" s="185"/>
      <c r="BU67" s="185"/>
      <c r="BV67" s="185"/>
      <c r="BW67" s="185"/>
      <c r="BX67" s="185"/>
      <c r="BY67" s="185"/>
      <c r="BZ67" s="185"/>
      <c r="CA67" s="185"/>
      <c r="CB67" s="185"/>
      <c r="CC67" s="185"/>
      <c r="CD67" s="185"/>
      <c r="CE67" s="185"/>
      <c r="CF67" s="185"/>
      <c r="CG67" s="185"/>
      <c r="CH67" s="185"/>
      <c r="CI67" s="185"/>
      <c r="CJ67" s="185"/>
      <c r="CK67" s="185"/>
      <c r="CL67" s="185"/>
      <c r="CM67" s="185"/>
      <c r="CN67" s="185"/>
      <c r="CO67" s="185"/>
      <c r="CP67" s="185"/>
      <c r="CQ67" s="185"/>
      <c r="CR67" s="185"/>
      <c r="CS67" s="185"/>
      <c r="CT67" s="185"/>
      <c r="CU67" s="185"/>
      <c r="CV67" s="185"/>
      <c r="CW67" s="185"/>
      <c r="CX67" s="185"/>
      <c r="CY67" s="185"/>
      <c r="CZ67" s="185"/>
      <c r="DA67" s="185"/>
      <c r="DB67" s="185"/>
      <c r="DC67" s="185"/>
      <c r="DD67" s="185"/>
      <c r="DE67" s="185"/>
      <c r="DF67" s="185"/>
      <c r="DG67" s="185"/>
      <c r="DH67" s="185"/>
      <c r="DI67" s="185"/>
      <c r="DJ67" s="185"/>
      <c r="DK67" s="185"/>
      <c r="DL67" s="185"/>
      <c r="DM67" s="185"/>
      <c r="DN67" s="185"/>
      <c r="DO67" s="185"/>
      <c r="DP67" s="185"/>
      <c r="DQ67" s="185"/>
      <c r="DR67" s="185"/>
      <c r="DS67" s="185"/>
      <c r="DT67" s="185"/>
      <c r="DU67" s="185"/>
      <c r="DV67" s="185"/>
      <c r="DW67" s="185"/>
      <c r="DX67" s="185"/>
      <c r="DY67" s="185"/>
      <c r="DZ67" s="185"/>
      <c r="EA67" s="185"/>
      <c r="EB67" s="185"/>
      <c r="EC67" s="185"/>
      <c r="ED67" s="185"/>
      <c r="EE67" s="185"/>
      <c r="EF67" s="185"/>
      <c r="EG67" s="185"/>
      <c r="EH67" s="185"/>
      <c r="EI67" s="185"/>
      <c r="EJ67" s="185"/>
      <c r="EK67" s="185"/>
      <c r="EL67" s="185"/>
      <c r="EM67" s="185"/>
      <c r="EN67" s="185"/>
      <c r="EO67" s="185"/>
      <c r="EP67" s="185"/>
      <c r="EQ67" s="185"/>
      <c r="ER67" s="185"/>
      <c r="ES67" s="185"/>
      <c r="ET67" s="185"/>
      <c r="EU67" s="185"/>
      <c r="EV67" s="185"/>
      <c r="EW67" s="185"/>
      <c r="EX67" s="185"/>
      <c r="EY67" s="185"/>
      <c r="EZ67" s="185"/>
      <c r="FA67" s="185"/>
      <c r="FB67" s="185"/>
      <c r="FC67" s="185"/>
      <c r="FD67" s="185"/>
      <c r="FE67" s="185"/>
      <c r="FF67" s="185"/>
      <c r="FG67" s="185"/>
      <c r="FH67" s="185"/>
      <c r="FI67" s="185"/>
      <c r="FJ67" s="185"/>
      <c r="FK67" s="185"/>
      <c r="FL67" s="185"/>
      <c r="FM67" s="185"/>
      <c r="FN67" s="185"/>
      <c r="FO67" s="185"/>
      <c r="FP67" s="185"/>
      <c r="FQ67" s="185"/>
      <c r="FR67" s="185"/>
      <c r="FS67" s="185"/>
      <c r="FT67" s="185"/>
      <c r="FU67" s="185"/>
      <c r="FV67" s="185"/>
      <c r="FW67" s="185"/>
      <c r="FX67" s="185"/>
      <c r="FY67" s="185"/>
      <c r="FZ67" s="185"/>
      <c r="GA67" s="185"/>
      <c r="GB67" s="185"/>
      <c r="GC67" s="185"/>
      <c r="GD67" s="185"/>
      <c r="GE67" s="185"/>
      <c r="GF67" s="185"/>
      <c r="GG67" s="185"/>
      <c r="GH67" s="185"/>
      <c r="GI67" s="185"/>
      <c r="GJ67" s="185"/>
      <c r="GK67" s="185"/>
      <c r="GL67" s="185"/>
      <c r="GM67" s="185"/>
      <c r="GN67" s="185"/>
      <c r="GO67" s="185"/>
      <c r="GP67" s="185"/>
      <c r="GQ67" s="185"/>
      <c r="GR67" s="185"/>
      <c r="GS67" s="185"/>
      <c r="GT67" s="185"/>
      <c r="GU67" s="185"/>
      <c r="GV67" s="185"/>
      <c r="GW67" s="185"/>
      <c r="GX67" s="185"/>
      <c r="GY67" s="185"/>
      <c r="GZ67" s="185"/>
      <c r="HA67" s="185"/>
      <c r="HB67" s="185"/>
      <c r="HC67" s="185"/>
      <c r="HD67" s="185"/>
      <c r="HE67" s="185"/>
      <c r="HF67" s="185"/>
      <c r="HG67" s="185"/>
      <c r="HH67" s="185"/>
      <c r="HI67" s="185"/>
      <c r="HJ67" s="185"/>
      <c r="HK67" s="185"/>
      <c r="HL67" s="185"/>
      <c r="HM67" s="185"/>
      <c r="HN67" s="185"/>
      <c r="HO67" s="185"/>
      <c r="HP67" s="185"/>
      <c r="HQ67" s="185"/>
      <c r="HR67" s="185"/>
      <c r="HS67" s="185"/>
      <c r="HT67" s="185"/>
      <c r="HU67" s="185"/>
      <c r="HV67" s="185"/>
      <c r="HW67" s="185"/>
      <c r="HX67" s="185"/>
      <c r="HY67" s="185"/>
      <c r="HZ67" s="185"/>
      <c r="IA67" s="185"/>
      <c r="IB67" s="185"/>
      <c r="IC67" s="185"/>
      <c r="ID67" s="185"/>
      <c r="IE67" s="185"/>
      <c r="IF67" s="185"/>
      <c r="IG67" s="185"/>
      <c r="IH67" s="185"/>
      <c r="II67" s="185"/>
      <c r="IJ67" s="185"/>
      <c r="IK67" s="185"/>
      <c r="IL67" s="185"/>
      <c r="IM67" s="185"/>
      <c r="IN67" s="185"/>
      <c r="IO67" s="185"/>
      <c r="IP67" s="185"/>
      <c r="IQ67" s="185"/>
      <c r="IR67" s="185"/>
      <c r="IS67" s="185"/>
      <c r="IT67" s="185"/>
      <c r="IU67" s="185"/>
      <c r="IV67" s="185"/>
      <c r="IW67" s="185"/>
      <c r="IX67" s="185"/>
      <c r="IY67" s="185"/>
      <c r="IZ67" s="185"/>
      <c r="JA67" s="185"/>
      <c r="JB67" s="185"/>
      <c r="JC67" s="185"/>
      <c r="JD67" s="185"/>
      <c r="JE67" s="185"/>
      <c r="JF67" s="185"/>
      <c r="JG67" s="185"/>
      <c r="JH67" s="185"/>
      <c r="JI67" s="185"/>
      <c r="JJ67" s="185"/>
      <c r="JK67" s="185"/>
      <c r="JL67" s="185"/>
      <c r="JM67" s="185"/>
      <c r="JN67" s="185"/>
      <c r="JO67" s="185"/>
      <c r="JP67" s="185"/>
      <c r="JQ67" s="185"/>
      <c r="JR67" s="185"/>
      <c r="JS67" s="185"/>
      <c r="JT67" s="185"/>
      <c r="JU67" s="185"/>
      <c r="JV67" s="185"/>
      <c r="JW67" s="185"/>
      <c r="JX67" s="185"/>
      <c r="JY67" s="185"/>
      <c r="JZ67" s="185"/>
      <c r="KA67" s="185"/>
      <c r="KB67" s="185"/>
      <c r="KC67" s="185"/>
      <c r="KD67" s="185"/>
      <c r="KE67" s="185"/>
      <c r="KF67" s="185"/>
      <c r="KG67" s="185"/>
      <c r="KH67" s="185"/>
      <c r="KI67" s="185"/>
      <c r="KJ67" s="185"/>
      <c r="KK67" s="185"/>
      <c r="KL67" s="185"/>
      <c r="KM67" s="185"/>
      <c r="KN67" s="185"/>
      <c r="KO67" s="185"/>
      <c r="KP67" s="185"/>
      <c r="KQ67" s="185"/>
      <c r="KR67" s="185"/>
      <c r="KS67" s="185"/>
      <c r="KT67" s="185"/>
      <c r="KU67" s="185"/>
      <c r="KV67" s="185"/>
      <c r="KW67" s="185"/>
      <c r="KX67" s="185"/>
      <c r="KY67" s="185"/>
      <c r="KZ67" s="185"/>
      <c r="LA67" s="185"/>
      <c r="LB67" s="185"/>
      <c r="LC67" s="185"/>
      <c r="LD67" s="185"/>
      <c r="LE67" s="185"/>
      <c r="LF67" s="185"/>
      <c r="LG67" s="185"/>
      <c r="LH67" s="185"/>
      <c r="LI67" s="185"/>
      <c r="LJ67" s="185"/>
      <c r="LK67" s="185"/>
      <c r="LL67" s="185"/>
      <c r="LM67" s="185"/>
      <c r="LN67" s="185"/>
      <c r="LO67" s="185"/>
      <c r="LP67" s="185"/>
      <c r="LQ67" s="185"/>
      <c r="LR67" s="185"/>
      <c r="LS67" s="185"/>
      <c r="LT67" s="185"/>
      <c r="LU67" s="185"/>
      <c r="LV67" s="185"/>
      <c r="LW67" s="185"/>
      <c r="LX67" s="185"/>
      <c r="LY67" s="185"/>
      <c r="LZ67" s="185"/>
      <c r="MA67" s="185"/>
      <c r="MB67" s="185"/>
      <c r="MC67" s="185"/>
      <c r="MD67" s="185"/>
      <c r="ME67" s="185"/>
      <c r="MF67" s="185"/>
      <c r="MG67" s="185"/>
      <c r="MH67" s="185"/>
      <c r="MI67" s="185"/>
      <c r="MJ67" s="185"/>
      <c r="MK67" s="185"/>
      <c r="ML67" s="185"/>
      <c r="MM67" s="185"/>
      <c r="MN67" s="185"/>
      <c r="MO67" s="185"/>
      <c r="MP67" s="185"/>
      <c r="MQ67" s="185"/>
      <c r="MR67" s="185"/>
      <c r="MS67" s="185"/>
      <c r="MT67" s="185"/>
      <c r="MU67" s="185"/>
      <c r="MV67" s="185"/>
      <c r="MW67" s="185"/>
      <c r="MX67" s="185"/>
      <c r="MY67" s="185"/>
      <c r="MZ67" s="185"/>
      <c r="NA67" s="185"/>
      <c r="NB67" s="185"/>
      <c r="NC67" s="185"/>
      <c r="ND67" s="185"/>
      <c r="NE67" s="185"/>
      <c r="NF67" s="185"/>
      <c r="NG67" s="185"/>
      <c r="NH67" s="185"/>
      <c r="NI67" s="185"/>
      <c r="NJ67" s="185"/>
      <c r="NK67" s="185"/>
      <c r="NL67" s="185"/>
      <c r="NM67" s="185"/>
      <c r="NN67" s="185"/>
      <c r="NO67" s="185"/>
      <c r="NP67" s="185"/>
      <c r="NQ67" s="185"/>
      <c r="NR67" s="185"/>
      <c r="NS67" s="185"/>
      <c r="NT67" s="185"/>
      <c r="NU67" s="185"/>
      <c r="NV67" s="185"/>
      <c r="NW67" s="185"/>
      <c r="NX67" s="185"/>
      <c r="NY67" s="185"/>
      <c r="NZ67" s="185"/>
      <c r="OA67" s="185"/>
      <c r="OB67" s="185"/>
      <c r="OC67" s="185"/>
      <c r="OD67" s="185"/>
      <c r="OE67" s="185"/>
      <c r="OF67" s="185"/>
      <c r="OG67" s="185"/>
      <c r="OH67" s="185"/>
      <c r="OI67" s="185"/>
      <c r="OJ67" s="185"/>
      <c r="OK67" s="185"/>
      <c r="OL67" s="185"/>
      <c r="OM67" s="185"/>
      <c r="ON67" s="185"/>
      <c r="OO67" s="185"/>
      <c r="OP67" s="185"/>
      <c r="OQ67" s="185"/>
      <c r="OR67" s="185"/>
      <c r="OS67" s="185"/>
      <c r="OT67" s="185"/>
      <c r="OU67" s="185"/>
      <c r="OV67" s="185"/>
      <c r="OW67" s="185"/>
      <c r="OX67" s="185"/>
      <c r="OY67" s="185"/>
      <c r="OZ67" s="185"/>
      <c r="PA67" s="185"/>
      <c r="PB67" s="185"/>
      <c r="PC67" s="185"/>
      <c r="PD67" s="185"/>
      <c r="PE67" s="185"/>
      <c r="PF67" s="185"/>
      <c r="PG67" s="185"/>
      <c r="PH67" s="185"/>
      <c r="PI67" s="41"/>
      <c r="PJ67" s="41"/>
      <c r="PK67" s="41"/>
    </row>
    <row r="68" spans="1:427">
      <c r="A68" s="35">
        <f t="shared" si="44"/>
        <v>43373</v>
      </c>
      <c r="B68" s="41">
        <f>+'&lt;3&gt; 2016 - 2018 Forecast'!AM$1672</f>
        <v>18901.832833064531</v>
      </c>
      <c r="C68" s="37">
        <v>0.3</v>
      </c>
      <c r="D68" s="36">
        <f t="shared" si="41"/>
        <v>-5670.5498499193591</v>
      </c>
      <c r="E68" s="36">
        <v>30</v>
      </c>
      <c r="F68" s="36"/>
      <c r="G68" s="36"/>
      <c r="H68" s="36"/>
      <c r="I68" s="36"/>
      <c r="J68" s="36"/>
      <c r="K68" s="36"/>
      <c r="L68" s="36"/>
      <c r="M68" s="36"/>
      <c r="N68" s="36"/>
      <c r="O68" s="36"/>
      <c r="P68" s="36"/>
      <c r="Q68" s="36"/>
      <c r="R68" s="36"/>
      <c r="S68" s="36"/>
      <c r="T68" s="36"/>
      <c r="U68" s="36"/>
      <c r="V68" s="36"/>
      <c r="W68" s="36"/>
      <c r="X68" s="36"/>
      <c r="Y68" s="36"/>
      <c r="Z68" s="36"/>
      <c r="AA68" s="36"/>
      <c r="AB68" s="36"/>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f>$D$68/360</f>
        <v>-15.751527360887108</v>
      </c>
      <c r="BK68" s="43">
        <f t="shared" ref="BK68:BM68" si="51">$D$68/360</f>
        <v>-15.751527360887108</v>
      </c>
      <c r="BL68" s="43">
        <f t="shared" si="51"/>
        <v>-15.751527360887108</v>
      </c>
      <c r="BM68" s="43">
        <f t="shared" si="51"/>
        <v>-15.751527360887108</v>
      </c>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185"/>
      <c r="DY68" s="185"/>
      <c r="DZ68" s="185"/>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185"/>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185"/>
      <c r="FW68" s="185"/>
      <c r="FX68" s="185"/>
      <c r="FY68" s="185"/>
      <c r="FZ68" s="185"/>
      <c r="GA68" s="185"/>
      <c r="GB68" s="185"/>
      <c r="GC68" s="185"/>
      <c r="GD68" s="185"/>
      <c r="GE68" s="185"/>
      <c r="GF68" s="185"/>
      <c r="GG68" s="185"/>
      <c r="GH68" s="185"/>
      <c r="GI68" s="185"/>
      <c r="GJ68" s="185"/>
      <c r="GK68" s="185"/>
      <c r="GL68" s="185"/>
      <c r="GM68" s="185"/>
      <c r="GN68" s="185"/>
      <c r="GO68" s="185"/>
      <c r="GP68" s="185"/>
      <c r="GQ68" s="185"/>
      <c r="GR68" s="185"/>
      <c r="GS68" s="185"/>
      <c r="GT68" s="185"/>
      <c r="GU68" s="185"/>
      <c r="GV68" s="185"/>
      <c r="GW68" s="185"/>
      <c r="GX68" s="185"/>
      <c r="GY68" s="185"/>
      <c r="GZ68" s="185"/>
      <c r="HA68" s="185"/>
      <c r="HB68" s="185"/>
      <c r="HC68" s="185"/>
      <c r="HD68" s="185"/>
      <c r="HE68" s="185"/>
      <c r="HF68" s="185"/>
      <c r="HG68" s="185"/>
      <c r="HH68" s="185"/>
      <c r="HI68" s="185"/>
      <c r="HJ68" s="185"/>
      <c r="HK68" s="185"/>
      <c r="HL68" s="185"/>
      <c r="HM68" s="185"/>
      <c r="HN68" s="185"/>
      <c r="HO68" s="185"/>
      <c r="HP68" s="185"/>
      <c r="HQ68" s="185"/>
      <c r="HR68" s="185"/>
      <c r="HS68" s="185"/>
      <c r="HT68" s="185"/>
      <c r="HU68" s="185"/>
      <c r="HV68" s="185"/>
      <c r="HW68" s="185"/>
      <c r="HX68" s="185"/>
      <c r="HY68" s="185"/>
      <c r="HZ68" s="185"/>
      <c r="IA68" s="185"/>
      <c r="IB68" s="185"/>
      <c r="IC68" s="185"/>
      <c r="ID68" s="185"/>
      <c r="IE68" s="185"/>
      <c r="IF68" s="185"/>
      <c r="IG68" s="185"/>
      <c r="IH68" s="185"/>
      <c r="II68" s="185"/>
      <c r="IJ68" s="185"/>
      <c r="IK68" s="185"/>
      <c r="IL68" s="185"/>
      <c r="IM68" s="185"/>
      <c r="IN68" s="185"/>
      <c r="IO68" s="185"/>
      <c r="IP68" s="185"/>
      <c r="IQ68" s="185"/>
      <c r="IR68" s="185"/>
      <c r="IS68" s="185"/>
      <c r="IT68" s="185"/>
      <c r="IU68" s="185"/>
      <c r="IV68" s="185"/>
      <c r="IW68" s="185"/>
      <c r="IX68" s="185"/>
      <c r="IY68" s="185"/>
      <c r="IZ68" s="185"/>
      <c r="JA68" s="185"/>
      <c r="JB68" s="185"/>
      <c r="JC68" s="185"/>
      <c r="JD68" s="185"/>
      <c r="JE68" s="185"/>
      <c r="JF68" s="185"/>
      <c r="JG68" s="185"/>
      <c r="JH68" s="185"/>
      <c r="JI68" s="185"/>
      <c r="JJ68" s="185"/>
      <c r="JK68" s="185"/>
      <c r="JL68" s="185"/>
      <c r="JM68" s="185"/>
      <c r="JN68" s="185"/>
      <c r="JO68" s="185"/>
      <c r="JP68" s="185"/>
      <c r="JQ68" s="185"/>
      <c r="JR68" s="185"/>
      <c r="JS68" s="185"/>
      <c r="JT68" s="185"/>
      <c r="JU68" s="185"/>
      <c r="JV68" s="185"/>
      <c r="JW68" s="185"/>
      <c r="JX68" s="185"/>
      <c r="JY68" s="185"/>
      <c r="JZ68" s="185"/>
      <c r="KA68" s="185"/>
      <c r="KB68" s="185"/>
      <c r="KC68" s="185"/>
      <c r="KD68" s="185"/>
      <c r="KE68" s="185"/>
      <c r="KF68" s="185"/>
      <c r="KG68" s="185"/>
      <c r="KH68" s="185"/>
      <c r="KI68" s="185"/>
      <c r="KJ68" s="185"/>
      <c r="KK68" s="185"/>
      <c r="KL68" s="185"/>
      <c r="KM68" s="185"/>
      <c r="KN68" s="185"/>
      <c r="KO68" s="185"/>
      <c r="KP68" s="185"/>
      <c r="KQ68" s="185"/>
      <c r="KR68" s="185"/>
      <c r="KS68" s="185"/>
      <c r="KT68" s="185"/>
      <c r="KU68" s="185"/>
      <c r="KV68" s="185"/>
      <c r="KW68" s="185"/>
      <c r="KX68" s="185"/>
      <c r="KY68" s="185"/>
      <c r="KZ68" s="185"/>
      <c r="LA68" s="185"/>
      <c r="LB68" s="185"/>
      <c r="LC68" s="185"/>
      <c r="LD68" s="185"/>
      <c r="LE68" s="185"/>
      <c r="LF68" s="185"/>
      <c r="LG68" s="185"/>
      <c r="LH68" s="185"/>
      <c r="LI68" s="185"/>
      <c r="LJ68" s="185"/>
      <c r="LK68" s="185"/>
      <c r="LL68" s="185"/>
      <c r="LM68" s="185"/>
      <c r="LN68" s="185"/>
      <c r="LO68" s="185"/>
      <c r="LP68" s="185"/>
      <c r="LQ68" s="185"/>
      <c r="LR68" s="185"/>
      <c r="LS68" s="185"/>
      <c r="LT68" s="185"/>
      <c r="LU68" s="185"/>
      <c r="LV68" s="185"/>
      <c r="LW68" s="185"/>
      <c r="LX68" s="185"/>
      <c r="LY68" s="185"/>
      <c r="LZ68" s="185"/>
      <c r="MA68" s="185"/>
      <c r="MB68" s="185"/>
      <c r="MC68" s="185"/>
      <c r="MD68" s="185"/>
      <c r="ME68" s="185"/>
      <c r="MF68" s="185"/>
      <c r="MG68" s="185"/>
      <c r="MH68" s="185"/>
      <c r="MI68" s="185"/>
      <c r="MJ68" s="185"/>
      <c r="MK68" s="185"/>
      <c r="ML68" s="185"/>
      <c r="MM68" s="185"/>
      <c r="MN68" s="185"/>
      <c r="MO68" s="185"/>
      <c r="MP68" s="185"/>
      <c r="MQ68" s="185"/>
      <c r="MR68" s="185"/>
      <c r="MS68" s="185"/>
      <c r="MT68" s="185"/>
      <c r="MU68" s="185"/>
      <c r="MV68" s="185"/>
      <c r="MW68" s="185"/>
      <c r="MX68" s="185"/>
      <c r="MY68" s="185"/>
      <c r="MZ68" s="185"/>
      <c r="NA68" s="185"/>
      <c r="NB68" s="185"/>
      <c r="NC68" s="185"/>
      <c r="ND68" s="185"/>
      <c r="NE68" s="185"/>
      <c r="NF68" s="185"/>
      <c r="NG68" s="185"/>
      <c r="NH68" s="185"/>
      <c r="NI68" s="185"/>
      <c r="NJ68" s="185"/>
      <c r="NK68" s="185"/>
      <c r="NL68" s="185"/>
      <c r="NM68" s="185"/>
      <c r="NN68" s="185"/>
      <c r="NO68" s="185"/>
      <c r="NP68" s="185"/>
      <c r="NQ68" s="185"/>
      <c r="NR68" s="185"/>
      <c r="NS68" s="185"/>
      <c r="NT68" s="185"/>
      <c r="NU68" s="185"/>
      <c r="NV68" s="185"/>
      <c r="NW68" s="185"/>
      <c r="NX68" s="185"/>
      <c r="NY68" s="185"/>
      <c r="NZ68" s="185"/>
      <c r="OA68" s="185"/>
      <c r="OB68" s="185"/>
      <c r="OC68" s="185"/>
      <c r="OD68" s="185"/>
      <c r="OE68" s="185"/>
      <c r="OF68" s="185"/>
      <c r="OG68" s="185"/>
      <c r="OH68" s="185"/>
      <c r="OI68" s="185"/>
      <c r="OJ68" s="185"/>
      <c r="OK68" s="185"/>
      <c r="OL68" s="185"/>
      <c r="OM68" s="185"/>
      <c r="ON68" s="185"/>
      <c r="OO68" s="185"/>
      <c r="OP68" s="185"/>
      <c r="OQ68" s="185"/>
      <c r="OR68" s="185"/>
      <c r="OS68" s="185"/>
      <c r="OT68" s="185"/>
      <c r="OU68" s="185"/>
      <c r="OV68" s="185"/>
      <c r="OW68" s="185"/>
      <c r="OX68" s="185"/>
      <c r="OY68" s="185"/>
      <c r="OZ68" s="185"/>
      <c r="PA68" s="185"/>
      <c r="PB68" s="185"/>
      <c r="PC68" s="185"/>
      <c r="PD68" s="185"/>
      <c r="PE68" s="185"/>
      <c r="PF68" s="185"/>
      <c r="PG68" s="185"/>
      <c r="PH68" s="185"/>
      <c r="PI68" s="41"/>
      <c r="PJ68" s="41"/>
      <c r="PK68" s="41"/>
    </row>
    <row r="69" spans="1:427">
      <c r="A69" s="35">
        <f t="shared" si="44"/>
        <v>43404</v>
      </c>
      <c r="B69" s="41">
        <f>+'&lt;3&gt; 2016 - 2018 Forecast'!AN$1672</f>
        <v>16416.934562173054</v>
      </c>
      <c r="C69" s="37">
        <v>0.3</v>
      </c>
      <c r="D69" s="36">
        <f t="shared" si="41"/>
        <v>-4925.0803686519157</v>
      </c>
      <c r="E69" s="36">
        <v>30</v>
      </c>
      <c r="F69" s="36"/>
      <c r="G69" s="36"/>
      <c r="H69" s="36"/>
      <c r="I69" s="36"/>
      <c r="J69" s="36"/>
      <c r="K69" s="36"/>
      <c r="L69" s="36"/>
      <c r="M69" s="36"/>
      <c r="N69" s="36"/>
      <c r="O69" s="36"/>
      <c r="P69" s="36"/>
      <c r="Q69" s="36"/>
      <c r="R69" s="36"/>
      <c r="S69" s="36"/>
      <c r="T69" s="36"/>
      <c r="U69" s="36"/>
      <c r="V69" s="36"/>
      <c r="W69" s="36"/>
      <c r="X69" s="36"/>
      <c r="Y69" s="36"/>
      <c r="Z69" s="36"/>
      <c r="AA69" s="36"/>
      <c r="AB69" s="36"/>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f>$D$69/360</f>
        <v>-13.680778801810877</v>
      </c>
      <c r="BL69" s="43">
        <f t="shared" ref="BL69:BM69" si="52">$D$69/360</f>
        <v>-13.680778801810877</v>
      </c>
      <c r="BM69" s="43">
        <f t="shared" si="52"/>
        <v>-13.680778801810877</v>
      </c>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c r="CR69" s="185"/>
      <c r="CS69" s="185"/>
      <c r="CT69" s="185"/>
      <c r="CU69" s="185"/>
      <c r="CV69" s="185"/>
      <c r="CW69" s="185"/>
      <c r="CX69" s="185"/>
      <c r="CY69" s="185"/>
      <c r="CZ69" s="185"/>
      <c r="DA69" s="185"/>
      <c r="DB69" s="185"/>
      <c r="DC69" s="185"/>
      <c r="DD69" s="185"/>
      <c r="DE69" s="185"/>
      <c r="DF69" s="185"/>
      <c r="DG69" s="185"/>
      <c r="DH69" s="185"/>
      <c r="DI69" s="185"/>
      <c r="DJ69" s="185"/>
      <c r="DK69" s="185"/>
      <c r="DL69" s="185"/>
      <c r="DM69" s="185"/>
      <c r="DN69" s="185"/>
      <c r="DO69" s="185"/>
      <c r="DP69" s="185"/>
      <c r="DQ69" s="185"/>
      <c r="DR69" s="185"/>
      <c r="DS69" s="185"/>
      <c r="DT69" s="185"/>
      <c r="DU69" s="185"/>
      <c r="DV69" s="185"/>
      <c r="DW69" s="185"/>
      <c r="DX69" s="185"/>
      <c r="DY69" s="185"/>
      <c r="DZ69" s="185"/>
      <c r="EA69" s="185"/>
      <c r="EB69" s="185"/>
      <c r="EC69" s="185"/>
      <c r="ED69" s="185"/>
      <c r="EE69" s="185"/>
      <c r="EF69" s="185"/>
      <c r="EG69" s="185"/>
      <c r="EH69" s="185"/>
      <c r="EI69" s="185"/>
      <c r="EJ69" s="185"/>
      <c r="EK69" s="185"/>
      <c r="EL69" s="185"/>
      <c r="EM69" s="185"/>
      <c r="EN69" s="185"/>
      <c r="EO69" s="185"/>
      <c r="EP69" s="185"/>
      <c r="EQ69" s="185"/>
      <c r="ER69" s="185"/>
      <c r="ES69" s="185"/>
      <c r="ET69" s="185"/>
      <c r="EU69" s="185"/>
      <c r="EV69" s="185"/>
      <c r="EW69" s="185"/>
      <c r="EX69" s="185"/>
      <c r="EY69" s="185"/>
      <c r="EZ69" s="185"/>
      <c r="FA69" s="185"/>
      <c r="FB69" s="185"/>
      <c r="FC69" s="185"/>
      <c r="FD69" s="185"/>
      <c r="FE69" s="185"/>
      <c r="FF69" s="185"/>
      <c r="FG69" s="185"/>
      <c r="FH69" s="185"/>
      <c r="FI69" s="185"/>
      <c r="FJ69" s="185"/>
      <c r="FK69" s="185"/>
      <c r="FL69" s="185"/>
      <c r="FM69" s="185"/>
      <c r="FN69" s="185"/>
      <c r="FO69" s="185"/>
      <c r="FP69" s="185"/>
      <c r="FQ69" s="185"/>
      <c r="FR69" s="185"/>
      <c r="FS69" s="185"/>
      <c r="FT69" s="185"/>
      <c r="FU69" s="185"/>
      <c r="FV69" s="185"/>
      <c r="FW69" s="185"/>
      <c r="FX69" s="185"/>
      <c r="FY69" s="185"/>
      <c r="FZ69" s="185"/>
      <c r="GA69" s="185"/>
      <c r="GB69" s="185"/>
      <c r="GC69" s="185"/>
      <c r="GD69" s="185"/>
      <c r="GE69" s="185"/>
      <c r="GF69" s="185"/>
      <c r="GG69" s="185"/>
      <c r="GH69" s="185"/>
      <c r="GI69" s="185"/>
      <c r="GJ69" s="185"/>
      <c r="GK69" s="185"/>
      <c r="GL69" s="185"/>
      <c r="GM69" s="185"/>
      <c r="GN69" s="185"/>
      <c r="GO69" s="185"/>
      <c r="GP69" s="185"/>
      <c r="GQ69" s="185"/>
      <c r="GR69" s="185"/>
      <c r="GS69" s="185"/>
      <c r="GT69" s="185"/>
      <c r="GU69" s="185"/>
      <c r="GV69" s="185"/>
      <c r="GW69" s="185"/>
      <c r="GX69" s="185"/>
      <c r="GY69" s="185"/>
      <c r="GZ69" s="185"/>
      <c r="HA69" s="185"/>
      <c r="HB69" s="185"/>
      <c r="HC69" s="185"/>
      <c r="HD69" s="185"/>
      <c r="HE69" s="185"/>
      <c r="HF69" s="185"/>
      <c r="HG69" s="185"/>
      <c r="HH69" s="185"/>
      <c r="HI69" s="185"/>
      <c r="HJ69" s="185"/>
      <c r="HK69" s="185"/>
      <c r="HL69" s="185"/>
      <c r="HM69" s="185"/>
      <c r="HN69" s="185"/>
      <c r="HO69" s="185"/>
      <c r="HP69" s="185"/>
      <c r="HQ69" s="185"/>
      <c r="HR69" s="185"/>
      <c r="HS69" s="185"/>
      <c r="HT69" s="185"/>
      <c r="HU69" s="185"/>
      <c r="HV69" s="185"/>
      <c r="HW69" s="185"/>
      <c r="HX69" s="185"/>
      <c r="HY69" s="185"/>
      <c r="HZ69" s="185"/>
      <c r="IA69" s="185"/>
      <c r="IB69" s="185"/>
      <c r="IC69" s="185"/>
      <c r="ID69" s="185"/>
      <c r="IE69" s="185"/>
      <c r="IF69" s="185"/>
      <c r="IG69" s="185"/>
      <c r="IH69" s="185"/>
      <c r="II69" s="185"/>
      <c r="IJ69" s="185"/>
      <c r="IK69" s="185"/>
      <c r="IL69" s="185"/>
      <c r="IM69" s="185"/>
      <c r="IN69" s="185"/>
      <c r="IO69" s="185"/>
      <c r="IP69" s="185"/>
      <c r="IQ69" s="185"/>
      <c r="IR69" s="185"/>
      <c r="IS69" s="185"/>
      <c r="IT69" s="185"/>
      <c r="IU69" s="185"/>
      <c r="IV69" s="185"/>
      <c r="IW69" s="185"/>
      <c r="IX69" s="185"/>
      <c r="IY69" s="185"/>
      <c r="IZ69" s="185"/>
      <c r="JA69" s="185"/>
      <c r="JB69" s="185"/>
      <c r="JC69" s="185"/>
      <c r="JD69" s="185"/>
      <c r="JE69" s="185"/>
      <c r="JF69" s="185"/>
      <c r="JG69" s="185"/>
      <c r="JH69" s="185"/>
      <c r="JI69" s="185"/>
      <c r="JJ69" s="185"/>
      <c r="JK69" s="185"/>
      <c r="JL69" s="185"/>
      <c r="JM69" s="185"/>
      <c r="JN69" s="185"/>
      <c r="JO69" s="185"/>
      <c r="JP69" s="185"/>
      <c r="JQ69" s="185"/>
      <c r="JR69" s="185"/>
      <c r="JS69" s="185"/>
      <c r="JT69" s="185"/>
      <c r="JU69" s="185"/>
      <c r="JV69" s="185"/>
      <c r="JW69" s="185"/>
      <c r="JX69" s="185"/>
      <c r="JY69" s="185"/>
      <c r="JZ69" s="185"/>
      <c r="KA69" s="185"/>
      <c r="KB69" s="185"/>
      <c r="KC69" s="185"/>
      <c r="KD69" s="185"/>
      <c r="KE69" s="185"/>
      <c r="KF69" s="185"/>
      <c r="KG69" s="185"/>
      <c r="KH69" s="185"/>
      <c r="KI69" s="185"/>
      <c r="KJ69" s="185"/>
      <c r="KK69" s="185"/>
      <c r="KL69" s="185"/>
      <c r="KM69" s="185"/>
      <c r="KN69" s="185"/>
      <c r="KO69" s="185"/>
      <c r="KP69" s="185"/>
      <c r="KQ69" s="185"/>
      <c r="KR69" s="185"/>
      <c r="KS69" s="185"/>
      <c r="KT69" s="185"/>
      <c r="KU69" s="185"/>
      <c r="KV69" s="185"/>
      <c r="KW69" s="185"/>
      <c r="KX69" s="185"/>
      <c r="KY69" s="185"/>
      <c r="KZ69" s="185"/>
      <c r="LA69" s="185"/>
      <c r="LB69" s="185"/>
      <c r="LC69" s="185"/>
      <c r="LD69" s="185"/>
      <c r="LE69" s="185"/>
      <c r="LF69" s="185"/>
      <c r="LG69" s="185"/>
      <c r="LH69" s="185"/>
      <c r="LI69" s="185"/>
      <c r="LJ69" s="185"/>
      <c r="LK69" s="185"/>
      <c r="LL69" s="185"/>
      <c r="LM69" s="185"/>
      <c r="LN69" s="185"/>
      <c r="LO69" s="185"/>
      <c r="LP69" s="185"/>
      <c r="LQ69" s="185"/>
      <c r="LR69" s="185"/>
      <c r="LS69" s="185"/>
      <c r="LT69" s="185"/>
      <c r="LU69" s="185"/>
      <c r="LV69" s="185"/>
      <c r="LW69" s="185"/>
      <c r="LX69" s="185"/>
      <c r="LY69" s="185"/>
      <c r="LZ69" s="185"/>
      <c r="MA69" s="185"/>
      <c r="MB69" s="185"/>
      <c r="MC69" s="185"/>
      <c r="MD69" s="185"/>
      <c r="ME69" s="185"/>
      <c r="MF69" s="185"/>
      <c r="MG69" s="185"/>
      <c r="MH69" s="185"/>
      <c r="MI69" s="185"/>
      <c r="MJ69" s="185"/>
      <c r="MK69" s="185"/>
      <c r="ML69" s="185"/>
      <c r="MM69" s="185"/>
      <c r="MN69" s="185"/>
      <c r="MO69" s="185"/>
      <c r="MP69" s="185"/>
      <c r="MQ69" s="185"/>
      <c r="MR69" s="185"/>
      <c r="MS69" s="185"/>
      <c r="MT69" s="185"/>
      <c r="MU69" s="185"/>
      <c r="MV69" s="185"/>
      <c r="MW69" s="185"/>
      <c r="MX69" s="185"/>
      <c r="MY69" s="185"/>
      <c r="MZ69" s="185"/>
      <c r="NA69" s="185"/>
      <c r="NB69" s="185"/>
      <c r="NC69" s="185"/>
      <c r="ND69" s="185"/>
      <c r="NE69" s="185"/>
      <c r="NF69" s="185"/>
      <c r="NG69" s="185"/>
      <c r="NH69" s="185"/>
      <c r="NI69" s="185"/>
      <c r="NJ69" s="185"/>
      <c r="NK69" s="185"/>
      <c r="NL69" s="185"/>
      <c r="NM69" s="185"/>
      <c r="NN69" s="185"/>
      <c r="NO69" s="185"/>
      <c r="NP69" s="185"/>
      <c r="NQ69" s="185"/>
      <c r="NR69" s="185"/>
      <c r="NS69" s="185"/>
      <c r="NT69" s="185"/>
      <c r="NU69" s="185"/>
      <c r="NV69" s="185"/>
      <c r="NW69" s="185"/>
      <c r="NX69" s="185"/>
      <c r="NY69" s="185"/>
      <c r="NZ69" s="185"/>
      <c r="OA69" s="185"/>
      <c r="OB69" s="185"/>
      <c r="OC69" s="185"/>
      <c r="OD69" s="185"/>
      <c r="OE69" s="185"/>
      <c r="OF69" s="185"/>
      <c r="OG69" s="185"/>
      <c r="OH69" s="185"/>
      <c r="OI69" s="185"/>
      <c r="OJ69" s="185"/>
      <c r="OK69" s="185"/>
      <c r="OL69" s="185"/>
      <c r="OM69" s="185"/>
      <c r="ON69" s="185"/>
      <c r="OO69" s="185"/>
      <c r="OP69" s="185"/>
      <c r="OQ69" s="185"/>
      <c r="OR69" s="185"/>
      <c r="OS69" s="185"/>
      <c r="OT69" s="185"/>
      <c r="OU69" s="185"/>
      <c r="OV69" s="185"/>
      <c r="OW69" s="185"/>
      <c r="OX69" s="185"/>
      <c r="OY69" s="185"/>
      <c r="OZ69" s="185"/>
      <c r="PA69" s="185"/>
      <c r="PB69" s="185"/>
      <c r="PC69" s="185"/>
      <c r="PD69" s="185"/>
      <c r="PE69" s="185"/>
      <c r="PF69" s="185"/>
      <c r="PG69" s="185"/>
      <c r="PH69" s="185"/>
      <c r="PI69" s="41"/>
      <c r="PJ69" s="41"/>
      <c r="PK69" s="41"/>
    </row>
    <row r="70" spans="1:427">
      <c r="A70" s="35">
        <f t="shared" si="44"/>
        <v>43434</v>
      </c>
      <c r="B70" s="41">
        <f>+'&lt;3&gt; 2016 - 2018 Forecast'!AO$1672</f>
        <v>14984.545518032966</v>
      </c>
      <c r="C70" s="37">
        <v>0.3</v>
      </c>
      <c r="D70" s="36">
        <f t="shared" si="41"/>
        <v>-4495.3636554098894</v>
      </c>
      <c r="E70" s="36">
        <v>30</v>
      </c>
      <c r="F70" s="36"/>
      <c r="G70" s="36"/>
      <c r="H70" s="36"/>
      <c r="I70" s="36"/>
      <c r="J70" s="36"/>
      <c r="K70" s="36"/>
      <c r="L70" s="36"/>
      <c r="M70" s="36"/>
      <c r="N70" s="36"/>
      <c r="O70" s="36"/>
      <c r="P70" s="36"/>
      <c r="Q70" s="36"/>
      <c r="R70" s="36"/>
      <c r="S70" s="36"/>
      <c r="T70" s="36"/>
      <c r="U70" s="36"/>
      <c r="V70" s="36"/>
      <c r="W70" s="36"/>
      <c r="X70" s="36"/>
      <c r="Y70" s="36"/>
      <c r="Z70" s="36"/>
      <c r="AA70" s="36"/>
      <c r="AB70" s="36"/>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f>$D$70/360</f>
        <v>-12.48712126502747</v>
      </c>
      <c r="BM70" s="43">
        <f t="shared" ref="BM70" si="53">$D$70/360</f>
        <v>-12.48712126502747</v>
      </c>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5"/>
      <c r="FQ70" s="185"/>
      <c r="FR70" s="185"/>
      <c r="FS70" s="185"/>
      <c r="FT70" s="185"/>
      <c r="FU70" s="185"/>
      <c r="FV70" s="185"/>
      <c r="FW70" s="185"/>
      <c r="FX70" s="185"/>
      <c r="FY70" s="185"/>
      <c r="FZ70" s="185"/>
      <c r="GA70" s="185"/>
      <c r="GB70" s="185"/>
      <c r="GC70" s="185"/>
      <c r="GD70" s="185"/>
      <c r="GE70" s="185"/>
      <c r="GF70" s="185"/>
      <c r="GG70" s="185"/>
      <c r="GH70" s="185"/>
      <c r="GI70" s="185"/>
      <c r="GJ70" s="185"/>
      <c r="GK70" s="185"/>
      <c r="GL70" s="185"/>
      <c r="GM70" s="185"/>
      <c r="GN70" s="185"/>
      <c r="GO70" s="185"/>
      <c r="GP70" s="185"/>
      <c r="GQ70" s="185"/>
      <c r="GR70" s="185"/>
      <c r="GS70" s="185"/>
      <c r="GT70" s="185"/>
      <c r="GU70" s="185"/>
      <c r="GV70" s="185"/>
      <c r="GW70" s="185"/>
      <c r="GX70" s="185"/>
      <c r="GY70" s="185"/>
      <c r="GZ70" s="185"/>
      <c r="HA70" s="185"/>
      <c r="HB70" s="185"/>
      <c r="HC70" s="185"/>
      <c r="HD70" s="185"/>
      <c r="HE70" s="185"/>
      <c r="HF70" s="185"/>
      <c r="HG70" s="185"/>
      <c r="HH70" s="185"/>
      <c r="HI70" s="185"/>
      <c r="HJ70" s="185"/>
      <c r="HK70" s="185"/>
      <c r="HL70" s="185"/>
      <c r="HM70" s="185"/>
      <c r="HN70" s="185"/>
      <c r="HO70" s="185"/>
      <c r="HP70" s="185"/>
      <c r="HQ70" s="185"/>
      <c r="HR70" s="185"/>
      <c r="HS70" s="185"/>
      <c r="HT70" s="185"/>
      <c r="HU70" s="185"/>
      <c r="HV70" s="185"/>
      <c r="HW70" s="185"/>
      <c r="HX70" s="185"/>
      <c r="HY70" s="185"/>
      <c r="HZ70" s="185"/>
      <c r="IA70" s="185"/>
      <c r="IB70" s="185"/>
      <c r="IC70" s="185"/>
      <c r="ID70" s="185"/>
      <c r="IE70" s="185"/>
      <c r="IF70" s="185"/>
      <c r="IG70" s="185"/>
      <c r="IH70" s="185"/>
      <c r="II70" s="185"/>
      <c r="IJ70" s="185"/>
      <c r="IK70" s="185"/>
      <c r="IL70" s="185"/>
      <c r="IM70" s="185"/>
      <c r="IN70" s="185"/>
      <c r="IO70" s="185"/>
      <c r="IP70" s="185"/>
      <c r="IQ70" s="185"/>
      <c r="IR70" s="185"/>
      <c r="IS70" s="185"/>
      <c r="IT70" s="185"/>
      <c r="IU70" s="185"/>
      <c r="IV70" s="185"/>
      <c r="IW70" s="185"/>
      <c r="IX70" s="185"/>
      <c r="IY70" s="185"/>
      <c r="IZ70" s="185"/>
      <c r="JA70" s="185"/>
      <c r="JB70" s="185"/>
      <c r="JC70" s="185"/>
      <c r="JD70" s="185"/>
      <c r="JE70" s="185"/>
      <c r="JF70" s="185"/>
      <c r="JG70" s="185"/>
      <c r="JH70" s="185"/>
      <c r="JI70" s="185"/>
      <c r="JJ70" s="185"/>
      <c r="JK70" s="185"/>
      <c r="JL70" s="185"/>
      <c r="JM70" s="185"/>
      <c r="JN70" s="185"/>
      <c r="JO70" s="185"/>
      <c r="JP70" s="185"/>
      <c r="JQ70" s="185"/>
      <c r="JR70" s="185"/>
      <c r="JS70" s="185"/>
      <c r="JT70" s="185"/>
      <c r="JU70" s="185"/>
      <c r="JV70" s="185"/>
      <c r="JW70" s="185"/>
      <c r="JX70" s="185"/>
      <c r="JY70" s="185"/>
      <c r="JZ70" s="185"/>
      <c r="KA70" s="185"/>
      <c r="KB70" s="185"/>
      <c r="KC70" s="185"/>
      <c r="KD70" s="185"/>
      <c r="KE70" s="185"/>
      <c r="KF70" s="185"/>
      <c r="KG70" s="185"/>
      <c r="KH70" s="185"/>
      <c r="KI70" s="185"/>
      <c r="KJ70" s="185"/>
      <c r="KK70" s="185"/>
      <c r="KL70" s="185"/>
      <c r="KM70" s="185"/>
      <c r="KN70" s="185"/>
      <c r="KO70" s="185"/>
      <c r="KP70" s="185"/>
      <c r="KQ70" s="185"/>
      <c r="KR70" s="185"/>
      <c r="KS70" s="185"/>
      <c r="KT70" s="185"/>
      <c r="KU70" s="185"/>
      <c r="KV70" s="185"/>
      <c r="KW70" s="185"/>
      <c r="KX70" s="185"/>
      <c r="KY70" s="185"/>
      <c r="KZ70" s="185"/>
      <c r="LA70" s="185"/>
      <c r="LB70" s="185"/>
      <c r="LC70" s="185"/>
      <c r="LD70" s="185"/>
      <c r="LE70" s="185"/>
      <c r="LF70" s="185"/>
      <c r="LG70" s="185"/>
      <c r="LH70" s="185"/>
      <c r="LI70" s="185"/>
      <c r="LJ70" s="185"/>
      <c r="LK70" s="185"/>
      <c r="LL70" s="185"/>
      <c r="LM70" s="185"/>
      <c r="LN70" s="185"/>
      <c r="LO70" s="185"/>
      <c r="LP70" s="185"/>
      <c r="LQ70" s="185"/>
      <c r="LR70" s="185"/>
      <c r="LS70" s="185"/>
      <c r="LT70" s="185"/>
      <c r="LU70" s="185"/>
      <c r="LV70" s="185"/>
      <c r="LW70" s="185"/>
      <c r="LX70" s="185"/>
      <c r="LY70" s="185"/>
      <c r="LZ70" s="185"/>
      <c r="MA70" s="185"/>
      <c r="MB70" s="185"/>
      <c r="MC70" s="185"/>
      <c r="MD70" s="185"/>
      <c r="ME70" s="185"/>
      <c r="MF70" s="185"/>
      <c r="MG70" s="185"/>
      <c r="MH70" s="185"/>
      <c r="MI70" s="185"/>
      <c r="MJ70" s="185"/>
      <c r="MK70" s="185"/>
      <c r="ML70" s="185"/>
      <c r="MM70" s="185"/>
      <c r="MN70" s="185"/>
      <c r="MO70" s="185"/>
      <c r="MP70" s="185"/>
      <c r="MQ70" s="185"/>
      <c r="MR70" s="185"/>
      <c r="MS70" s="185"/>
      <c r="MT70" s="185"/>
      <c r="MU70" s="185"/>
      <c r="MV70" s="185"/>
      <c r="MW70" s="185"/>
      <c r="MX70" s="185"/>
      <c r="MY70" s="185"/>
      <c r="MZ70" s="185"/>
      <c r="NA70" s="185"/>
      <c r="NB70" s="185"/>
      <c r="NC70" s="185"/>
      <c r="ND70" s="185"/>
      <c r="NE70" s="185"/>
      <c r="NF70" s="185"/>
      <c r="NG70" s="185"/>
      <c r="NH70" s="185"/>
      <c r="NI70" s="185"/>
      <c r="NJ70" s="185"/>
      <c r="NK70" s="185"/>
      <c r="NL70" s="185"/>
      <c r="NM70" s="185"/>
      <c r="NN70" s="185"/>
      <c r="NO70" s="185"/>
      <c r="NP70" s="185"/>
      <c r="NQ70" s="185"/>
      <c r="NR70" s="185"/>
      <c r="NS70" s="185"/>
      <c r="NT70" s="185"/>
      <c r="NU70" s="185"/>
      <c r="NV70" s="185"/>
      <c r="NW70" s="185"/>
      <c r="NX70" s="185"/>
      <c r="NY70" s="185"/>
      <c r="NZ70" s="185"/>
      <c r="OA70" s="185"/>
      <c r="OB70" s="185"/>
      <c r="OC70" s="185"/>
      <c r="OD70" s="185"/>
      <c r="OE70" s="185"/>
      <c r="OF70" s="185"/>
      <c r="OG70" s="185"/>
      <c r="OH70" s="185"/>
      <c r="OI70" s="185"/>
      <c r="OJ70" s="185"/>
      <c r="OK70" s="185"/>
      <c r="OL70" s="185"/>
      <c r="OM70" s="185"/>
      <c r="ON70" s="185"/>
      <c r="OO70" s="185"/>
      <c r="OP70" s="185"/>
      <c r="OQ70" s="185"/>
      <c r="OR70" s="185"/>
      <c r="OS70" s="185"/>
      <c r="OT70" s="185"/>
      <c r="OU70" s="185"/>
      <c r="OV70" s="185"/>
      <c r="OW70" s="185"/>
      <c r="OX70" s="185"/>
      <c r="OY70" s="185"/>
      <c r="OZ70" s="185"/>
      <c r="PA70" s="185"/>
      <c r="PB70" s="185"/>
      <c r="PC70" s="185"/>
      <c r="PD70" s="185"/>
      <c r="PE70" s="185"/>
      <c r="PF70" s="185"/>
      <c r="PG70" s="185"/>
      <c r="PH70" s="185"/>
      <c r="PI70" s="41"/>
      <c r="PJ70" s="41"/>
      <c r="PK70" s="41"/>
    </row>
    <row r="71" spans="1:427">
      <c r="A71" s="35">
        <f t="shared" si="44"/>
        <v>43465</v>
      </c>
      <c r="B71" s="44">
        <f>+'&lt;3&gt; 2016 - 2018 Forecast'!AP$1672</f>
        <v>14060.408787669177</v>
      </c>
      <c r="C71" s="37">
        <v>0.3</v>
      </c>
      <c r="D71" s="44">
        <f t="shared" si="41"/>
        <v>-4218.1226363007527</v>
      </c>
      <c r="E71" s="36">
        <v>30</v>
      </c>
      <c r="F71" s="36"/>
      <c r="G71" s="36"/>
      <c r="H71" s="36"/>
      <c r="I71" s="36"/>
      <c r="J71" s="36"/>
      <c r="K71" s="36"/>
      <c r="L71" s="36"/>
      <c r="M71" s="36"/>
      <c r="N71" s="36"/>
      <c r="O71" s="36"/>
      <c r="P71" s="36"/>
      <c r="Q71" s="36"/>
      <c r="R71" s="36"/>
      <c r="S71" s="36"/>
      <c r="T71" s="36"/>
      <c r="U71" s="36"/>
      <c r="V71" s="36"/>
      <c r="W71" s="36"/>
      <c r="X71" s="36"/>
      <c r="Y71" s="36"/>
      <c r="Z71" s="36"/>
      <c r="AA71" s="36"/>
      <c r="AB71" s="36"/>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f>$D$71/360</f>
        <v>-11.717007323057647</v>
      </c>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185"/>
      <c r="CN71" s="185"/>
      <c r="CO71" s="185"/>
      <c r="CP71" s="185"/>
      <c r="CQ71" s="185"/>
      <c r="CR71" s="185"/>
      <c r="CS71" s="185"/>
      <c r="CT71" s="185"/>
      <c r="CU71" s="185"/>
      <c r="CV71" s="185"/>
      <c r="CW71" s="185"/>
      <c r="CX71" s="185"/>
      <c r="CY71" s="185"/>
      <c r="CZ71" s="185"/>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85"/>
      <c r="DX71" s="185"/>
      <c r="DY71" s="185"/>
      <c r="DZ71" s="185"/>
      <c r="EA71" s="185"/>
      <c r="EB71" s="185"/>
      <c r="EC71" s="185"/>
      <c r="ED71" s="185"/>
      <c r="EE71" s="185"/>
      <c r="EF71" s="185"/>
      <c r="EG71" s="185"/>
      <c r="EH71" s="185"/>
      <c r="EI71" s="185"/>
      <c r="EJ71" s="185"/>
      <c r="EK71" s="185"/>
      <c r="EL71" s="185"/>
      <c r="EM71" s="185"/>
      <c r="EN71" s="185"/>
      <c r="EO71" s="185"/>
      <c r="EP71" s="185"/>
      <c r="EQ71" s="185"/>
      <c r="ER71" s="185"/>
      <c r="ES71" s="185"/>
      <c r="ET71" s="185"/>
      <c r="EU71" s="185"/>
      <c r="EV71" s="185"/>
      <c r="EW71" s="185"/>
      <c r="EX71" s="185"/>
      <c r="EY71" s="185"/>
      <c r="EZ71" s="185"/>
      <c r="FA71" s="185"/>
      <c r="FB71" s="185"/>
      <c r="FC71" s="185"/>
      <c r="FD71" s="185"/>
      <c r="FE71" s="185"/>
      <c r="FF71" s="185"/>
      <c r="FG71" s="185"/>
      <c r="FH71" s="185"/>
      <c r="FI71" s="185"/>
      <c r="FJ71" s="185"/>
      <c r="FK71" s="185"/>
      <c r="FL71" s="185"/>
      <c r="FM71" s="185"/>
      <c r="FN71" s="185"/>
      <c r="FO71" s="185"/>
      <c r="FP71" s="185"/>
      <c r="FQ71" s="185"/>
      <c r="FR71" s="185"/>
      <c r="FS71" s="185"/>
      <c r="FT71" s="185"/>
      <c r="FU71" s="185"/>
      <c r="FV71" s="185"/>
      <c r="FW71" s="185"/>
      <c r="FX71" s="185"/>
      <c r="FY71" s="185"/>
      <c r="FZ71" s="185"/>
      <c r="GA71" s="185"/>
      <c r="GB71" s="185"/>
      <c r="GC71" s="185"/>
      <c r="GD71" s="185"/>
      <c r="GE71" s="185"/>
      <c r="GF71" s="185"/>
      <c r="GG71" s="185"/>
      <c r="GH71" s="185"/>
      <c r="GI71" s="185"/>
      <c r="GJ71" s="185"/>
      <c r="GK71" s="185"/>
      <c r="GL71" s="185"/>
      <c r="GM71" s="185"/>
      <c r="GN71" s="185"/>
      <c r="GO71" s="185"/>
      <c r="GP71" s="185"/>
      <c r="GQ71" s="185"/>
      <c r="GR71" s="185"/>
      <c r="GS71" s="185"/>
      <c r="GT71" s="185"/>
      <c r="GU71" s="185"/>
      <c r="GV71" s="185"/>
      <c r="GW71" s="185"/>
      <c r="GX71" s="185"/>
      <c r="GY71" s="185"/>
      <c r="GZ71" s="185"/>
      <c r="HA71" s="185"/>
      <c r="HB71" s="185"/>
      <c r="HC71" s="185"/>
      <c r="HD71" s="185"/>
      <c r="HE71" s="185"/>
      <c r="HF71" s="185"/>
      <c r="HG71" s="185"/>
      <c r="HH71" s="185"/>
      <c r="HI71" s="185"/>
      <c r="HJ71" s="185"/>
      <c r="HK71" s="185"/>
      <c r="HL71" s="185"/>
      <c r="HM71" s="185"/>
      <c r="HN71" s="185"/>
      <c r="HO71" s="185"/>
      <c r="HP71" s="185"/>
      <c r="HQ71" s="185"/>
      <c r="HR71" s="185"/>
      <c r="HS71" s="185"/>
      <c r="HT71" s="185"/>
      <c r="HU71" s="185"/>
      <c r="HV71" s="185"/>
      <c r="HW71" s="185"/>
      <c r="HX71" s="185"/>
      <c r="HY71" s="185"/>
      <c r="HZ71" s="185"/>
      <c r="IA71" s="185"/>
      <c r="IB71" s="185"/>
      <c r="IC71" s="185"/>
      <c r="ID71" s="185"/>
      <c r="IE71" s="185"/>
      <c r="IF71" s="185"/>
      <c r="IG71" s="185"/>
      <c r="IH71" s="185"/>
      <c r="II71" s="185"/>
      <c r="IJ71" s="185"/>
      <c r="IK71" s="185"/>
      <c r="IL71" s="185"/>
      <c r="IM71" s="185"/>
      <c r="IN71" s="185"/>
      <c r="IO71" s="185"/>
      <c r="IP71" s="185"/>
      <c r="IQ71" s="185"/>
      <c r="IR71" s="185"/>
      <c r="IS71" s="185"/>
      <c r="IT71" s="185"/>
      <c r="IU71" s="185"/>
      <c r="IV71" s="185"/>
      <c r="IW71" s="185"/>
      <c r="IX71" s="185"/>
      <c r="IY71" s="185"/>
      <c r="IZ71" s="185"/>
      <c r="JA71" s="185"/>
      <c r="JB71" s="185"/>
      <c r="JC71" s="185"/>
      <c r="JD71" s="185"/>
      <c r="JE71" s="185"/>
      <c r="JF71" s="185"/>
      <c r="JG71" s="185"/>
      <c r="JH71" s="185"/>
      <c r="JI71" s="185"/>
      <c r="JJ71" s="185"/>
      <c r="JK71" s="185"/>
      <c r="JL71" s="185"/>
      <c r="JM71" s="185"/>
      <c r="JN71" s="185"/>
      <c r="JO71" s="185"/>
      <c r="JP71" s="185"/>
      <c r="JQ71" s="185"/>
      <c r="JR71" s="185"/>
      <c r="JS71" s="185"/>
      <c r="JT71" s="185"/>
      <c r="JU71" s="185"/>
      <c r="JV71" s="185"/>
      <c r="JW71" s="185"/>
      <c r="JX71" s="185"/>
      <c r="JY71" s="185"/>
      <c r="JZ71" s="185"/>
      <c r="KA71" s="185"/>
      <c r="KB71" s="185"/>
      <c r="KC71" s="185"/>
      <c r="KD71" s="185"/>
      <c r="KE71" s="185"/>
      <c r="KF71" s="185"/>
      <c r="KG71" s="185"/>
      <c r="KH71" s="185"/>
      <c r="KI71" s="185"/>
      <c r="KJ71" s="185"/>
      <c r="KK71" s="185"/>
      <c r="KL71" s="185"/>
      <c r="KM71" s="185"/>
      <c r="KN71" s="185"/>
      <c r="KO71" s="185"/>
      <c r="KP71" s="185"/>
      <c r="KQ71" s="185"/>
      <c r="KR71" s="185"/>
      <c r="KS71" s="185"/>
      <c r="KT71" s="185"/>
      <c r="KU71" s="185"/>
      <c r="KV71" s="185"/>
      <c r="KW71" s="185"/>
      <c r="KX71" s="185"/>
      <c r="KY71" s="185"/>
      <c r="KZ71" s="185"/>
      <c r="LA71" s="185"/>
      <c r="LB71" s="185"/>
      <c r="LC71" s="185"/>
      <c r="LD71" s="185"/>
      <c r="LE71" s="185"/>
      <c r="LF71" s="185"/>
      <c r="LG71" s="185"/>
      <c r="LH71" s="185"/>
      <c r="LI71" s="185"/>
      <c r="LJ71" s="185"/>
      <c r="LK71" s="185"/>
      <c r="LL71" s="185"/>
      <c r="LM71" s="185"/>
      <c r="LN71" s="185"/>
      <c r="LO71" s="185"/>
      <c r="LP71" s="185"/>
      <c r="LQ71" s="185"/>
      <c r="LR71" s="185"/>
      <c r="LS71" s="185"/>
      <c r="LT71" s="185"/>
      <c r="LU71" s="185"/>
      <c r="LV71" s="185"/>
      <c r="LW71" s="185"/>
      <c r="LX71" s="185"/>
      <c r="LY71" s="185"/>
      <c r="LZ71" s="185"/>
      <c r="MA71" s="185"/>
      <c r="MB71" s="185"/>
      <c r="MC71" s="185"/>
      <c r="MD71" s="185"/>
      <c r="ME71" s="185"/>
      <c r="MF71" s="185"/>
      <c r="MG71" s="185"/>
      <c r="MH71" s="185"/>
      <c r="MI71" s="185"/>
      <c r="MJ71" s="185"/>
      <c r="MK71" s="185"/>
      <c r="ML71" s="185"/>
      <c r="MM71" s="185"/>
      <c r="MN71" s="185"/>
      <c r="MO71" s="185"/>
      <c r="MP71" s="185"/>
      <c r="MQ71" s="185"/>
      <c r="MR71" s="185"/>
      <c r="MS71" s="185"/>
      <c r="MT71" s="185"/>
      <c r="MU71" s="185"/>
      <c r="MV71" s="185"/>
      <c r="MW71" s="185"/>
      <c r="MX71" s="185"/>
      <c r="MY71" s="185"/>
      <c r="MZ71" s="185"/>
      <c r="NA71" s="185"/>
      <c r="NB71" s="185"/>
      <c r="NC71" s="185"/>
      <c r="ND71" s="185"/>
      <c r="NE71" s="185"/>
      <c r="NF71" s="185"/>
      <c r="NG71" s="185"/>
      <c r="NH71" s="185"/>
      <c r="NI71" s="185"/>
      <c r="NJ71" s="185"/>
      <c r="NK71" s="185"/>
      <c r="NL71" s="185"/>
      <c r="NM71" s="185"/>
      <c r="NN71" s="185"/>
      <c r="NO71" s="185"/>
      <c r="NP71" s="185"/>
      <c r="NQ71" s="185"/>
      <c r="NR71" s="185"/>
      <c r="NS71" s="185"/>
      <c r="NT71" s="185"/>
      <c r="NU71" s="185"/>
      <c r="NV71" s="185"/>
      <c r="NW71" s="185"/>
      <c r="NX71" s="185"/>
      <c r="NY71" s="185"/>
      <c r="NZ71" s="185"/>
      <c r="OA71" s="185"/>
      <c r="OB71" s="185"/>
      <c r="OC71" s="185"/>
      <c r="OD71" s="185"/>
      <c r="OE71" s="185"/>
      <c r="OF71" s="185"/>
      <c r="OG71" s="185"/>
      <c r="OH71" s="185"/>
      <c r="OI71" s="185"/>
      <c r="OJ71" s="185"/>
      <c r="OK71" s="185"/>
      <c r="OL71" s="185"/>
      <c r="OM71" s="185"/>
      <c r="ON71" s="185"/>
      <c r="OO71" s="185"/>
      <c r="OP71" s="185"/>
      <c r="OQ71" s="185"/>
      <c r="OR71" s="185"/>
      <c r="OS71" s="185"/>
      <c r="OT71" s="185"/>
      <c r="OU71" s="185"/>
      <c r="OV71" s="185"/>
      <c r="OW71" s="185"/>
      <c r="OX71" s="185"/>
      <c r="OY71" s="185"/>
      <c r="OZ71" s="185"/>
      <c r="PA71" s="185"/>
      <c r="PB71" s="185"/>
      <c r="PC71" s="185"/>
      <c r="PD71" s="185"/>
      <c r="PE71" s="185"/>
      <c r="PF71" s="185"/>
      <c r="PG71" s="185"/>
      <c r="PH71" s="185"/>
      <c r="PI71" s="41"/>
      <c r="PJ71" s="41"/>
      <c r="PK71" s="41"/>
    </row>
    <row r="72" spans="1:427">
      <c r="A72" s="35"/>
      <c r="B72" s="36">
        <f>SUM(B60:B71)</f>
        <v>582498.32743220939</v>
      </c>
      <c r="C72" s="37"/>
      <c r="D72" s="36">
        <f>SUM(D60:D71)</f>
        <v>-174749.49822966283</v>
      </c>
      <c r="E72" s="36"/>
      <c r="F72" s="36"/>
      <c r="G72" s="36"/>
      <c r="H72" s="36"/>
      <c r="I72" s="36"/>
      <c r="J72" s="36"/>
      <c r="K72" s="36"/>
      <c r="L72" s="36"/>
      <c r="M72" s="36"/>
      <c r="N72" s="36"/>
      <c r="O72" s="36"/>
      <c r="P72" s="36"/>
      <c r="Q72" s="36"/>
      <c r="R72" s="36"/>
      <c r="S72" s="36"/>
      <c r="T72" s="36"/>
      <c r="U72" s="36"/>
      <c r="V72" s="36"/>
      <c r="W72" s="36"/>
      <c r="X72" s="36"/>
      <c r="Y72" s="36"/>
      <c r="Z72" s="36"/>
      <c r="AA72" s="36"/>
      <c r="AB72" s="36"/>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185"/>
      <c r="BO72" s="185"/>
      <c r="BP72" s="185"/>
      <c r="BQ72" s="185"/>
      <c r="BR72" s="185"/>
      <c r="BS72" s="185"/>
      <c r="BT72" s="185"/>
      <c r="BU72" s="185"/>
      <c r="BV72" s="185"/>
      <c r="BW72" s="185"/>
      <c r="BX72" s="185"/>
      <c r="BY72" s="185"/>
      <c r="BZ72" s="185"/>
      <c r="CA72" s="185"/>
      <c r="CB72" s="185"/>
      <c r="CC72" s="185"/>
      <c r="CD72" s="185"/>
      <c r="CE72" s="185"/>
      <c r="CF72" s="185"/>
      <c r="CG72" s="185"/>
      <c r="CH72" s="185"/>
      <c r="CI72" s="185"/>
      <c r="CJ72" s="185"/>
      <c r="CK72" s="185"/>
      <c r="CL72" s="185"/>
      <c r="CM72" s="185"/>
      <c r="CN72" s="185"/>
      <c r="CO72" s="185"/>
      <c r="CP72" s="185"/>
      <c r="CQ72" s="185"/>
      <c r="CR72" s="185"/>
      <c r="CS72" s="185"/>
      <c r="CT72" s="185"/>
      <c r="CU72" s="185"/>
      <c r="CV72" s="185"/>
      <c r="CW72" s="185"/>
      <c r="CX72" s="185"/>
      <c r="CY72" s="185"/>
      <c r="CZ72" s="185"/>
      <c r="DA72" s="185"/>
      <c r="DB72" s="185"/>
      <c r="DC72" s="185"/>
      <c r="DD72" s="185"/>
      <c r="DE72" s="185"/>
      <c r="DF72" s="185"/>
      <c r="DG72" s="185"/>
      <c r="DH72" s="185"/>
      <c r="DI72" s="185"/>
      <c r="DJ72" s="185"/>
      <c r="DK72" s="185"/>
      <c r="DL72" s="185"/>
      <c r="DM72" s="185"/>
      <c r="DN72" s="185"/>
      <c r="DO72" s="185"/>
      <c r="DP72" s="185"/>
      <c r="DQ72" s="185"/>
      <c r="DR72" s="185"/>
      <c r="DS72" s="185"/>
      <c r="DT72" s="185"/>
      <c r="DU72" s="185"/>
      <c r="DV72" s="185"/>
      <c r="DW72" s="185"/>
      <c r="DX72" s="185"/>
      <c r="DY72" s="185"/>
      <c r="DZ72" s="185"/>
      <c r="EA72" s="185"/>
      <c r="EB72" s="185"/>
      <c r="EC72" s="185"/>
      <c r="ED72" s="185"/>
      <c r="EE72" s="185"/>
      <c r="EF72" s="185"/>
      <c r="EG72" s="185"/>
      <c r="EH72" s="185"/>
      <c r="EI72" s="185"/>
      <c r="EJ72" s="185"/>
      <c r="EK72" s="185"/>
      <c r="EL72" s="185"/>
      <c r="EM72" s="185"/>
      <c r="EN72" s="185"/>
      <c r="EO72" s="185"/>
      <c r="EP72" s="185"/>
      <c r="EQ72" s="185"/>
      <c r="ER72" s="185"/>
      <c r="ES72" s="185"/>
      <c r="ET72" s="185"/>
      <c r="EU72" s="185"/>
      <c r="EV72" s="185"/>
      <c r="EW72" s="185"/>
      <c r="EX72" s="185"/>
      <c r="EY72" s="185"/>
      <c r="EZ72" s="185"/>
      <c r="FA72" s="185"/>
      <c r="FB72" s="185"/>
      <c r="FC72" s="185"/>
      <c r="FD72" s="185"/>
      <c r="FE72" s="185"/>
      <c r="FF72" s="185"/>
      <c r="FG72" s="185"/>
      <c r="FH72" s="185"/>
      <c r="FI72" s="185"/>
      <c r="FJ72" s="185"/>
      <c r="FK72" s="185"/>
      <c r="FL72" s="185"/>
      <c r="FM72" s="185"/>
      <c r="FN72" s="185"/>
      <c r="FO72" s="185"/>
      <c r="FP72" s="185"/>
      <c r="FQ72" s="185"/>
      <c r="FR72" s="185"/>
      <c r="FS72" s="185"/>
      <c r="FT72" s="185"/>
      <c r="FU72" s="185"/>
      <c r="FV72" s="185"/>
      <c r="FW72" s="185"/>
      <c r="FX72" s="185"/>
      <c r="FY72" s="185"/>
      <c r="FZ72" s="185"/>
      <c r="GA72" s="185"/>
      <c r="GB72" s="185"/>
      <c r="GC72" s="185"/>
      <c r="GD72" s="185"/>
      <c r="GE72" s="185"/>
      <c r="GF72" s="185"/>
      <c r="GG72" s="185"/>
      <c r="GH72" s="185"/>
      <c r="GI72" s="185"/>
      <c r="GJ72" s="185"/>
      <c r="GK72" s="185"/>
      <c r="GL72" s="185"/>
      <c r="GM72" s="185"/>
      <c r="GN72" s="185"/>
      <c r="GO72" s="185"/>
      <c r="GP72" s="185"/>
      <c r="GQ72" s="185"/>
      <c r="GR72" s="185"/>
      <c r="GS72" s="185"/>
      <c r="GT72" s="185"/>
      <c r="GU72" s="185"/>
      <c r="GV72" s="185"/>
      <c r="GW72" s="185"/>
      <c r="GX72" s="185"/>
      <c r="GY72" s="185"/>
      <c r="GZ72" s="185"/>
      <c r="HA72" s="185"/>
      <c r="HB72" s="185"/>
      <c r="HC72" s="185"/>
      <c r="HD72" s="185"/>
      <c r="HE72" s="185"/>
      <c r="HF72" s="185"/>
      <c r="HG72" s="185"/>
      <c r="HH72" s="185"/>
      <c r="HI72" s="185"/>
      <c r="HJ72" s="185"/>
      <c r="HK72" s="185"/>
      <c r="HL72" s="185"/>
      <c r="HM72" s="185"/>
      <c r="HN72" s="185"/>
      <c r="HO72" s="185"/>
      <c r="HP72" s="185"/>
      <c r="HQ72" s="185"/>
      <c r="HR72" s="185"/>
      <c r="HS72" s="185"/>
      <c r="HT72" s="185"/>
      <c r="HU72" s="185"/>
      <c r="HV72" s="185"/>
      <c r="HW72" s="185"/>
      <c r="HX72" s="185"/>
      <c r="HY72" s="185"/>
      <c r="HZ72" s="185"/>
      <c r="IA72" s="185"/>
      <c r="IB72" s="185"/>
      <c r="IC72" s="185"/>
      <c r="ID72" s="185"/>
      <c r="IE72" s="185"/>
      <c r="IF72" s="185"/>
      <c r="IG72" s="185"/>
      <c r="IH72" s="185"/>
      <c r="II72" s="185"/>
      <c r="IJ72" s="185"/>
      <c r="IK72" s="185"/>
      <c r="IL72" s="185"/>
      <c r="IM72" s="185"/>
      <c r="IN72" s="185"/>
      <c r="IO72" s="185"/>
      <c r="IP72" s="185"/>
      <c r="IQ72" s="185"/>
      <c r="IR72" s="185"/>
      <c r="IS72" s="185"/>
      <c r="IT72" s="185"/>
      <c r="IU72" s="185"/>
      <c r="IV72" s="185"/>
      <c r="IW72" s="185"/>
      <c r="IX72" s="185"/>
      <c r="IY72" s="185"/>
      <c r="IZ72" s="185"/>
      <c r="JA72" s="185"/>
      <c r="JB72" s="185"/>
      <c r="JC72" s="185"/>
      <c r="JD72" s="185"/>
      <c r="JE72" s="185"/>
      <c r="JF72" s="185"/>
      <c r="JG72" s="185"/>
      <c r="JH72" s="185"/>
      <c r="JI72" s="185"/>
      <c r="JJ72" s="185"/>
      <c r="JK72" s="185"/>
      <c r="JL72" s="185"/>
      <c r="JM72" s="185"/>
      <c r="JN72" s="185"/>
      <c r="JO72" s="185"/>
      <c r="JP72" s="185"/>
      <c r="JQ72" s="185"/>
      <c r="JR72" s="185"/>
      <c r="JS72" s="185"/>
      <c r="JT72" s="185"/>
      <c r="JU72" s="185"/>
      <c r="JV72" s="185"/>
      <c r="JW72" s="185"/>
      <c r="JX72" s="185"/>
      <c r="JY72" s="185"/>
      <c r="JZ72" s="185"/>
      <c r="KA72" s="185"/>
      <c r="KB72" s="185"/>
      <c r="KC72" s="185"/>
      <c r="KD72" s="185"/>
      <c r="KE72" s="185"/>
      <c r="KF72" s="185"/>
      <c r="KG72" s="185"/>
      <c r="KH72" s="185"/>
      <c r="KI72" s="185"/>
      <c r="KJ72" s="185"/>
      <c r="KK72" s="185"/>
      <c r="KL72" s="185"/>
      <c r="KM72" s="185"/>
      <c r="KN72" s="185"/>
      <c r="KO72" s="185"/>
      <c r="KP72" s="185"/>
      <c r="KQ72" s="185"/>
      <c r="KR72" s="185"/>
      <c r="KS72" s="185"/>
      <c r="KT72" s="185"/>
      <c r="KU72" s="185"/>
      <c r="KV72" s="185"/>
      <c r="KW72" s="185"/>
      <c r="KX72" s="185"/>
      <c r="KY72" s="185"/>
      <c r="KZ72" s="185"/>
      <c r="LA72" s="185"/>
      <c r="LB72" s="185"/>
      <c r="LC72" s="185"/>
      <c r="LD72" s="185"/>
      <c r="LE72" s="185"/>
      <c r="LF72" s="185"/>
      <c r="LG72" s="185"/>
      <c r="LH72" s="185"/>
      <c r="LI72" s="185"/>
      <c r="LJ72" s="185"/>
      <c r="LK72" s="185"/>
      <c r="LL72" s="185"/>
      <c r="LM72" s="185"/>
      <c r="LN72" s="185"/>
      <c r="LO72" s="185"/>
      <c r="LP72" s="185"/>
      <c r="LQ72" s="185"/>
      <c r="LR72" s="185"/>
      <c r="LS72" s="185"/>
      <c r="LT72" s="185"/>
      <c r="LU72" s="185"/>
      <c r="LV72" s="185"/>
      <c r="LW72" s="185"/>
      <c r="LX72" s="185"/>
      <c r="LY72" s="185"/>
      <c r="LZ72" s="185"/>
      <c r="MA72" s="185"/>
      <c r="MB72" s="185"/>
      <c r="MC72" s="185"/>
      <c r="MD72" s="185"/>
      <c r="ME72" s="185"/>
      <c r="MF72" s="185"/>
      <c r="MG72" s="185"/>
      <c r="MH72" s="185"/>
      <c r="MI72" s="185"/>
      <c r="MJ72" s="185"/>
      <c r="MK72" s="185"/>
      <c r="ML72" s="185"/>
      <c r="MM72" s="185"/>
      <c r="MN72" s="185"/>
      <c r="MO72" s="185"/>
      <c r="MP72" s="185"/>
      <c r="MQ72" s="185"/>
      <c r="MR72" s="185"/>
      <c r="MS72" s="185"/>
      <c r="MT72" s="185"/>
      <c r="MU72" s="185"/>
      <c r="MV72" s="185"/>
      <c r="MW72" s="185"/>
      <c r="MX72" s="185"/>
      <c r="MY72" s="185"/>
      <c r="MZ72" s="185"/>
      <c r="NA72" s="185"/>
      <c r="NB72" s="185"/>
      <c r="NC72" s="185"/>
      <c r="ND72" s="185"/>
      <c r="NE72" s="185"/>
      <c r="NF72" s="185"/>
      <c r="NG72" s="185"/>
      <c r="NH72" s="185"/>
      <c r="NI72" s="185"/>
      <c r="NJ72" s="185"/>
      <c r="NK72" s="185"/>
      <c r="NL72" s="185"/>
      <c r="NM72" s="185"/>
      <c r="NN72" s="185"/>
      <c r="NO72" s="185"/>
      <c r="NP72" s="185"/>
      <c r="NQ72" s="185"/>
      <c r="NR72" s="185"/>
      <c r="NS72" s="185"/>
      <c r="NT72" s="185"/>
      <c r="NU72" s="185"/>
      <c r="NV72" s="185"/>
      <c r="NW72" s="185"/>
      <c r="NX72" s="185"/>
      <c r="NY72" s="185"/>
      <c r="NZ72" s="185"/>
      <c r="OA72" s="185"/>
      <c r="OB72" s="185"/>
      <c r="OC72" s="185"/>
      <c r="OD72" s="185"/>
      <c r="OE72" s="185"/>
      <c r="OF72" s="185"/>
      <c r="OG72" s="185"/>
      <c r="OH72" s="185"/>
      <c r="OI72" s="185"/>
      <c r="OJ72" s="185"/>
      <c r="OK72" s="185"/>
      <c r="OL72" s="185"/>
      <c r="OM72" s="185"/>
      <c r="ON72" s="185"/>
      <c r="OO72" s="185"/>
      <c r="OP72" s="185"/>
      <c r="OQ72" s="185"/>
      <c r="OR72" s="185"/>
      <c r="OS72" s="185"/>
      <c r="OT72" s="185"/>
      <c r="OU72" s="185"/>
      <c r="OV72" s="185"/>
      <c r="OW72" s="185"/>
      <c r="OX72" s="185"/>
      <c r="OY72" s="185"/>
      <c r="OZ72" s="185"/>
      <c r="PA72" s="185"/>
      <c r="PB72" s="185"/>
      <c r="PC72" s="185"/>
      <c r="PD72" s="185"/>
      <c r="PE72" s="185"/>
      <c r="PF72" s="185"/>
      <c r="PG72" s="185"/>
      <c r="PH72" s="185"/>
      <c r="PI72" s="41"/>
      <c r="PJ72" s="41"/>
      <c r="PK72" s="41"/>
    </row>
    <row r="73" spans="1:427" ht="11.1" customHeight="1">
      <c r="A73" s="35"/>
      <c r="B73" s="36"/>
      <c r="C73" s="37"/>
      <c r="D73" s="36">
        <f>+D72-'&lt;1&gt; Tax Credits Summary'!H19</f>
        <v>0</v>
      </c>
      <c r="E73" s="36"/>
      <c r="F73" s="36"/>
      <c r="G73" s="36"/>
      <c r="H73" s="36"/>
      <c r="I73" s="36"/>
      <c r="J73" s="36"/>
      <c r="K73" s="36"/>
      <c r="L73" s="36"/>
      <c r="M73" s="36"/>
      <c r="N73" s="36"/>
      <c r="O73" s="36"/>
      <c r="P73" s="36"/>
      <c r="Q73" s="36"/>
      <c r="R73" s="36"/>
      <c r="S73" s="36"/>
      <c r="T73" s="36"/>
      <c r="U73" s="36"/>
      <c r="V73" s="36"/>
      <c r="W73" s="36"/>
      <c r="X73" s="36"/>
      <c r="Y73" s="36"/>
      <c r="Z73" s="36"/>
      <c r="AA73" s="36"/>
      <c r="AB73" s="36"/>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185"/>
      <c r="BO73" s="185"/>
      <c r="BP73" s="185"/>
      <c r="BQ73" s="185"/>
      <c r="BR73" s="185"/>
      <c r="BS73" s="185"/>
      <c r="BT73" s="185"/>
      <c r="BU73" s="185"/>
      <c r="BV73" s="185"/>
      <c r="BW73" s="185"/>
      <c r="BX73" s="185"/>
      <c r="BY73" s="185"/>
      <c r="BZ73" s="185"/>
      <c r="CA73" s="185"/>
      <c r="CB73" s="185"/>
      <c r="CC73" s="185"/>
      <c r="CD73" s="185"/>
      <c r="CE73" s="185"/>
      <c r="CF73" s="185"/>
      <c r="CG73" s="185"/>
      <c r="CH73" s="185"/>
      <c r="CI73" s="185"/>
      <c r="CJ73" s="185"/>
      <c r="CK73" s="185"/>
      <c r="CL73" s="185"/>
      <c r="CM73" s="185"/>
      <c r="CN73" s="185"/>
      <c r="CO73" s="185"/>
      <c r="CP73" s="185"/>
      <c r="CQ73" s="185"/>
      <c r="CR73" s="185"/>
      <c r="CS73" s="185"/>
      <c r="CT73" s="185"/>
      <c r="CU73" s="185"/>
      <c r="CV73" s="185"/>
      <c r="CW73" s="185"/>
      <c r="CX73" s="185"/>
      <c r="CY73" s="185"/>
      <c r="CZ73" s="185"/>
      <c r="DA73" s="185"/>
      <c r="DB73" s="185"/>
      <c r="DC73" s="185"/>
      <c r="DD73" s="185"/>
      <c r="DE73" s="185"/>
      <c r="DF73" s="185"/>
      <c r="DG73" s="185"/>
      <c r="DH73" s="185"/>
      <c r="DI73" s="185"/>
      <c r="DJ73" s="185"/>
      <c r="DK73" s="185"/>
      <c r="DL73" s="185"/>
      <c r="DM73" s="185"/>
      <c r="DN73" s="185"/>
      <c r="DO73" s="185"/>
      <c r="DP73" s="185"/>
      <c r="DQ73" s="185"/>
      <c r="DR73" s="185"/>
      <c r="DS73" s="185"/>
      <c r="DT73" s="185"/>
      <c r="DU73" s="185"/>
      <c r="DV73" s="185"/>
      <c r="DW73" s="185"/>
      <c r="DX73" s="185"/>
      <c r="DY73" s="185"/>
      <c r="DZ73" s="185"/>
      <c r="EA73" s="185"/>
      <c r="EB73" s="185"/>
      <c r="EC73" s="185"/>
      <c r="ED73" s="185"/>
      <c r="EE73" s="185"/>
      <c r="EF73" s="185"/>
      <c r="EG73" s="185"/>
      <c r="EH73" s="185"/>
      <c r="EI73" s="185"/>
      <c r="EJ73" s="185"/>
      <c r="EK73" s="185"/>
      <c r="EL73" s="185"/>
      <c r="EM73" s="185"/>
      <c r="EN73" s="185"/>
      <c r="EO73" s="185"/>
      <c r="EP73" s="185"/>
      <c r="EQ73" s="185"/>
      <c r="ER73" s="185"/>
      <c r="ES73" s="185"/>
      <c r="ET73" s="185"/>
      <c r="EU73" s="185"/>
      <c r="EV73" s="185"/>
      <c r="EW73" s="185"/>
      <c r="EX73" s="185"/>
      <c r="EY73" s="185"/>
      <c r="EZ73" s="185"/>
      <c r="FA73" s="185"/>
      <c r="FB73" s="185"/>
      <c r="FC73" s="185"/>
      <c r="FD73" s="185"/>
      <c r="FE73" s="185"/>
      <c r="FF73" s="185"/>
      <c r="FG73" s="185"/>
      <c r="FH73" s="185"/>
      <c r="FI73" s="185"/>
      <c r="FJ73" s="185"/>
      <c r="FK73" s="185"/>
      <c r="FL73" s="185"/>
      <c r="FM73" s="185"/>
      <c r="FN73" s="185"/>
      <c r="FO73" s="185"/>
      <c r="FP73" s="185"/>
      <c r="FQ73" s="185"/>
      <c r="FR73" s="185"/>
      <c r="FS73" s="185"/>
      <c r="FT73" s="185"/>
      <c r="FU73" s="185"/>
      <c r="FV73" s="185"/>
      <c r="FW73" s="185"/>
      <c r="FX73" s="185"/>
      <c r="FY73" s="185"/>
      <c r="FZ73" s="185"/>
      <c r="GA73" s="185"/>
      <c r="GB73" s="185"/>
      <c r="GC73" s="185"/>
      <c r="GD73" s="185"/>
      <c r="GE73" s="185"/>
      <c r="GF73" s="185"/>
      <c r="GG73" s="185"/>
      <c r="GH73" s="185"/>
      <c r="GI73" s="185"/>
      <c r="GJ73" s="185"/>
      <c r="GK73" s="185"/>
      <c r="GL73" s="185"/>
      <c r="GM73" s="185"/>
      <c r="GN73" s="185"/>
      <c r="GO73" s="185"/>
      <c r="GP73" s="185"/>
      <c r="GQ73" s="185"/>
      <c r="GR73" s="185"/>
      <c r="GS73" s="185"/>
      <c r="GT73" s="185"/>
      <c r="GU73" s="185"/>
      <c r="GV73" s="185"/>
      <c r="GW73" s="185"/>
      <c r="GX73" s="185"/>
      <c r="GY73" s="185"/>
      <c r="GZ73" s="185"/>
      <c r="HA73" s="185"/>
      <c r="HB73" s="185"/>
      <c r="HC73" s="185"/>
      <c r="HD73" s="185"/>
      <c r="HE73" s="185"/>
      <c r="HF73" s="185"/>
      <c r="HG73" s="185"/>
      <c r="HH73" s="185"/>
      <c r="HI73" s="185"/>
      <c r="HJ73" s="185"/>
      <c r="HK73" s="185"/>
      <c r="HL73" s="185"/>
      <c r="HM73" s="185"/>
      <c r="HN73" s="185"/>
      <c r="HO73" s="185"/>
      <c r="HP73" s="185"/>
      <c r="HQ73" s="185"/>
      <c r="HR73" s="185"/>
      <c r="HS73" s="185"/>
      <c r="HT73" s="185"/>
      <c r="HU73" s="185"/>
      <c r="HV73" s="185"/>
      <c r="HW73" s="185"/>
      <c r="HX73" s="185"/>
      <c r="HY73" s="185"/>
      <c r="HZ73" s="185"/>
      <c r="IA73" s="185"/>
      <c r="IB73" s="185"/>
      <c r="IC73" s="185"/>
      <c r="ID73" s="185"/>
      <c r="IE73" s="185"/>
      <c r="IF73" s="185"/>
      <c r="IG73" s="185"/>
      <c r="IH73" s="185"/>
      <c r="II73" s="185"/>
      <c r="IJ73" s="185"/>
      <c r="IK73" s="185"/>
      <c r="IL73" s="185"/>
      <c r="IM73" s="185"/>
      <c r="IN73" s="185"/>
      <c r="IO73" s="185"/>
      <c r="IP73" s="185"/>
      <c r="IQ73" s="185"/>
      <c r="IR73" s="185"/>
      <c r="IS73" s="185"/>
      <c r="IT73" s="185"/>
      <c r="IU73" s="185"/>
      <c r="IV73" s="185"/>
      <c r="IW73" s="185"/>
      <c r="IX73" s="185"/>
      <c r="IY73" s="185"/>
      <c r="IZ73" s="185"/>
      <c r="JA73" s="185"/>
      <c r="JB73" s="185"/>
      <c r="JC73" s="185"/>
      <c r="JD73" s="185"/>
      <c r="JE73" s="185"/>
      <c r="JF73" s="185"/>
      <c r="JG73" s="185"/>
      <c r="JH73" s="185"/>
      <c r="JI73" s="185"/>
      <c r="JJ73" s="185"/>
      <c r="JK73" s="185"/>
      <c r="JL73" s="185"/>
      <c r="JM73" s="185"/>
      <c r="JN73" s="185"/>
      <c r="JO73" s="185"/>
      <c r="JP73" s="185"/>
      <c r="JQ73" s="185"/>
      <c r="JR73" s="185"/>
      <c r="JS73" s="185"/>
      <c r="JT73" s="185"/>
      <c r="JU73" s="185"/>
      <c r="JV73" s="185"/>
      <c r="JW73" s="185"/>
      <c r="JX73" s="185"/>
      <c r="JY73" s="185"/>
      <c r="JZ73" s="185"/>
      <c r="KA73" s="185"/>
      <c r="KB73" s="185"/>
      <c r="KC73" s="185"/>
      <c r="KD73" s="185"/>
      <c r="KE73" s="185"/>
      <c r="KF73" s="185"/>
      <c r="KG73" s="185"/>
      <c r="KH73" s="185"/>
      <c r="KI73" s="185"/>
      <c r="KJ73" s="185"/>
      <c r="KK73" s="185"/>
      <c r="KL73" s="185"/>
      <c r="KM73" s="185"/>
      <c r="KN73" s="185"/>
      <c r="KO73" s="185"/>
      <c r="KP73" s="185"/>
      <c r="KQ73" s="185"/>
      <c r="KR73" s="185"/>
      <c r="KS73" s="185"/>
      <c r="KT73" s="185"/>
      <c r="KU73" s="185"/>
      <c r="KV73" s="185"/>
      <c r="KW73" s="185"/>
      <c r="KX73" s="185"/>
      <c r="KY73" s="185"/>
      <c r="KZ73" s="185"/>
      <c r="LA73" s="185"/>
      <c r="LB73" s="185"/>
      <c r="LC73" s="185"/>
      <c r="LD73" s="185"/>
      <c r="LE73" s="185"/>
      <c r="LF73" s="185"/>
      <c r="LG73" s="185"/>
      <c r="LH73" s="185"/>
      <c r="LI73" s="185"/>
      <c r="LJ73" s="185"/>
      <c r="LK73" s="185"/>
      <c r="LL73" s="185"/>
      <c r="LM73" s="185"/>
      <c r="LN73" s="185"/>
      <c r="LO73" s="185"/>
      <c r="LP73" s="185"/>
      <c r="LQ73" s="185"/>
      <c r="LR73" s="185"/>
      <c r="LS73" s="185"/>
      <c r="LT73" s="185"/>
      <c r="LU73" s="185"/>
      <c r="LV73" s="185"/>
      <c r="LW73" s="185"/>
      <c r="LX73" s="185"/>
      <c r="LY73" s="185"/>
      <c r="LZ73" s="185"/>
      <c r="MA73" s="185"/>
      <c r="MB73" s="185"/>
      <c r="MC73" s="185"/>
      <c r="MD73" s="185"/>
      <c r="ME73" s="185"/>
      <c r="MF73" s="185"/>
      <c r="MG73" s="185"/>
      <c r="MH73" s="185"/>
      <c r="MI73" s="185"/>
      <c r="MJ73" s="185"/>
      <c r="MK73" s="185"/>
      <c r="ML73" s="185"/>
      <c r="MM73" s="185"/>
      <c r="MN73" s="185"/>
      <c r="MO73" s="185"/>
      <c r="MP73" s="185"/>
      <c r="MQ73" s="185"/>
      <c r="MR73" s="185"/>
      <c r="MS73" s="185"/>
      <c r="MT73" s="185"/>
      <c r="MU73" s="185"/>
      <c r="MV73" s="185"/>
      <c r="MW73" s="185"/>
      <c r="MX73" s="185"/>
      <c r="MY73" s="185"/>
      <c r="MZ73" s="185"/>
      <c r="NA73" s="185"/>
      <c r="NB73" s="185"/>
      <c r="NC73" s="185"/>
      <c r="ND73" s="185"/>
      <c r="NE73" s="185"/>
      <c r="NF73" s="185"/>
      <c r="NG73" s="185"/>
      <c r="NH73" s="185"/>
      <c r="NI73" s="185"/>
      <c r="NJ73" s="185"/>
      <c r="NK73" s="185"/>
      <c r="NL73" s="185"/>
      <c r="NM73" s="185"/>
      <c r="NN73" s="185"/>
      <c r="NO73" s="185"/>
      <c r="NP73" s="185"/>
      <c r="NQ73" s="185"/>
      <c r="NR73" s="185"/>
      <c r="NS73" s="185"/>
      <c r="NT73" s="185"/>
      <c r="NU73" s="185"/>
      <c r="NV73" s="185"/>
      <c r="NW73" s="185"/>
      <c r="NX73" s="185"/>
      <c r="NY73" s="185"/>
      <c r="NZ73" s="185"/>
      <c r="OA73" s="185"/>
      <c r="OB73" s="185"/>
      <c r="OC73" s="185"/>
      <c r="OD73" s="185"/>
      <c r="OE73" s="185"/>
      <c r="OF73" s="185"/>
      <c r="OG73" s="185"/>
      <c r="OH73" s="185"/>
      <c r="OI73" s="185"/>
      <c r="OJ73" s="185"/>
      <c r="OK73" s="185"/>
      <c r="OL73" s="185"/>
      <c r="OM73" s="185"/>
      <c r="ON73" s="185"/>
      <c r="OO73" s="185"/>
      <c r="OP73" s="185"/>
      <c r="OQ73" s="185"/>
      <c r="OR73" s="185"/>
      <c r="OS73" s="185"/>
      <c r="OT73" s="185"/>
      <c r="OU73" s="185"/>
      <c r="OV73" s="185"/>
      <c r="OW73" s="185"/>
      <c r="OX73" s="185"/>
      <c r="OY73" s="185"/>
      <c r="OZ73" s="185"/>
      <c r="PA73" s="185"/>
      <c r="PB73" s="185"/>
      <c r="PC73" s="185"/>
      <c r="PD73" s="185"/>
      <c r="PE73" s="185"/>
      <c r="PF73" s="185"/>
      <c r="PG73" s="185"/>
      <c r="PH73" s="185"/>
      <c r="PI73" s="41"/>
      <c r="PJ73" s="41"/>
      <c r="PK73" s="41"/>
    </row>
    <row r="74" spans="1:427" s="47" customFormat="1" ht="12.75" thickBot="1">
      <c r="A74" s="29" t="s">
        <v>4</v>
      </c>
      <c r="B74" s="45">
        <f>+B28+B30+B44+B58+B72</f>
        <v>405241475.0397771</v>
      </c>
      <c r="C74" s="46"/>
      <c r="D74" s="45">
        <f>+D28+D30+D44+D58+D72</f>
        <v>-121572442.51193312</v>
      </c>
      <c r="E74" s="45"/>
      <c r="F74" s="45">
        <f t="shared" ref="F74:BM74" si="54">SUM(F16:F73)</f>
        <v>0</v>
      </c>
      <c r="G74" s="45">
        <f t="shared" si="54"/>
        <v>-1789.4769000000001</v>
      </c>
      <c r="H74" s="45">
        <f t="shared" si="54"/>
        <v>-4569.7695999999996</v>
      </c>
      <c r="I74" s="45">
        <f t="shared" si="54"/>
        <v>-8540.5722999999998</v>
      </c>
      <c r="J74" s="45">
        <f t="shared" si="54"/>
        <v>-9138.6723000000002</v>
      </c>
      <c r="K74" s="45">
        <f t="shared" si="54"/>
        <v>-9138.6723000000002</v>
      </c>
      <c r="L74" s="45">
        <f t="shared" si="54"/>
        <v>-9138.6723000000002</v>
      </c>
      <c r="M74" s="45">
        <f t="shared" si="54"/>
        <v>-9138.6723000000002</v>
      </c>
      <c r="N74" s="45">
        <f t="shared" si="54"/>
        <v>-16184.28585</v>
      </c>
      <c r="O74" s="45">
        <f t="shared" si="54"/>
        <v>-21223.160799999998</v>
      </c>
      <c r="P74" s="45">
        <f t="shared" si="54"/>
        <v>-21258.160799999998</v>
      </c>
      <c r="Q74" s="45">
        <f t="shared" si="54"/>
        <v>-26019.756799999996</v>
      </c>
      <c r="R74" s="45">
        <f t="shared" si="54"/>
        <v>-26019.756799999996</v>
      </c>
      <c r="S74" s="45">
        <f t="shared" si="54"/>
        <v>-26019.756799999996</v>
      </c>
      <c r="T74" s="45">
        <f t="shared" si="54"/>
        <v>-26019.756799999996</v>
      </c>
      <c r="U74" s="45">
        <f t="shared" si="54"/>
        <v>-26019.756799999996</v>
      </c>
      <c r="V74" s="45">
        <f t="shared" si="54"/>
        <v>-26019.756799999996</v>
      </c>
      <c r="W74" s="45">
        <f t="shared" si="54"/>
        <v>-26019.756799999996</v>
      </c>
      <c r="X74" s="45">
        <f t="shared" si="54"/>
        <v>-26019.756799999996</v>
      </c>
      <c r="Y74" s="45">
        <f t="shared" si="54"/>
        <v>-26019.756799999996</v>
      </c>
      <c r="Z74" s="45">
        <f t="shared" si="54"/>
        <v>-26019.756799999996</v>
      </c>
      <c r="AA74" s="45">
        <f t="shared" si="54"/>
        <v>-26019.756799999996</v>
      </c>
      <c r="AB74" s="45">
        <f t="shared" si="54"/>
        <v>-26019.756799999996</v>
      </c>
      <c r="AC74" s="45">
        <f t="shared" si="54"/>
        <v>-39363.46179999999</v>
      </c>
      <c r="AD74" s="45">
        <f t="shared" si="54"/>
        <v>-41282.889237648436</v>
      </c>
      <c r="AE74" s="45">
        <f t="shared" si="54"/>
        <v>-42417.941670543507</v>
      </c>
      <c r="AF74" s="45">
        <f t="shared" si="54"/>
        <v>-43093.237222061718</v>
      </c>
      <c r="AG74" s="45">
        <f t="shared" si="54"/>
        <v>-43499.780298416605</v>
      </c>
      <c r="AH74" s="45">
        <f t="shared" si="54"/>
        <v>-43748.500687991691</v>
      </c>
      <c r="AI74" s="45">
        <f t="shared" si="54"/>
        <v>-43904.545370049826</v>
      </c>
      <c r="AJ74" s="45">
        <f t="shared" si="54"/>
        <v>-44006.896913710778</v>
      </c>
      <c r="AK74" s="45">
        <f t="shared" si="54"/>
        <v>-44077.417637306513</v>
      </c>
      <c r="AL74" s="45">
        <f t="shared" si="54"/>
        <v>-44129.072400916441</v>
      </c>
      <c r="AM74" s="45">
        <f t="shared" si="54"/>
        <v>-44170.273402396517</v>
      </c>
      <c r="AN74" s="45">
        <f t="shared" si="54"/>
        <v>-255628.46822782216</v>
      </c>
      <c r="AO74" s="45">
        <f t="shared" si="54"/>
        <v>-367656.58908997895</v>
      </c>
      <c r="AP74" s="45">
        <f t="shared" si="54"/>
        <v>-368441.72317148751</v>
      </c>
      <c r="AQ74" s="45">
        <f t="shared" si="54"/>
        <v>-368569.75304231641</v>
      </c>
      <c r="AR74" s="45">
        <f t="shared" si="54"/>
        <v>-368739.87951802427</v>
      </c>
      <c r="AS74" s="45">
        <f t="shared" si="54"/>
        <v>-368876.50968444039</v>
      </c>
      <c r="AT74" s="45">
        <f t="shared" si="54"/>
        <v>-369032.61798975681</v>
      </c>
      <c r="AU74" s="45">
        <f t="shared" si="54"/>
        <v>-369198.83082285267</v>
      </c>
      <c r="AV74" s="45">
        <f t="shared" si="54"/>
        <v>-369358.06910671043</v>
      </c>
      <c r="AW74" s="45">
        <f t="shared" si="54"/>
        <v>-369512.09070988145</v>
      </c>
      <c r="AX74" s="45">
        <f t="shared" si="54"/>
        <v>-369653.43907401821</v>
      </c>
      <c r="AY74" s="45">
        <f t="shared" si="54"/>
        <v>-369782.87040910841</v>
      </c>
      <c r="AZ74" s="45">
        <f t="shared" si="54"/>
        <v>-369904.40232560138</v>
      </c>
      <c r="BA74" s="45">
        <f t="shared" si="54"/>
        <v>-370018.69876028731</v>
      </c>
      <c r="BB74" s="45">
        <f t="shared" si="54"/>
        <v>-370127.6783017402</v>
      </c>
      <c r="BC74" s="45">
        <f t="shared" si="54"/>
        <v>-370217.78938912106</v>
      </c>
      <c r="BD74" s="45">
        <f t="shared" si="54"/>
        <v>-370287.46063203242</v>
      </c>
      <c r="BE74" s="45">
        <f t="shared" si="54"/>
        <v>-370339.87648365053</v>
      </c>
      <c r="BF74" s="45">
        <f t="shared" si="54"/>
        <v>-370379.03770060267</v>
      </c>
      <c r="BG74" s="45">
        <f t="shared" si="54"/>
        <v>-370408.77320561302</v>
      </c>
      <c r="BH74" s="45">
        <f t="shared" si="54"/>
        <v>-370431.85916853684</v>
      </c>
      <c r="BI74" s="45">
        <f t="shared" si="54"/>
        <v>-370450.47759839665</v>
      </c>
      <c r="BJ74" s="45">
        <f t="shared" si="54"/>
        <v>-370466.22912575753</v>
      </c>
      <c r="BK74" s="45">
        <f t="shared" si="54"/>
        <v>-370479.90990455932</v>
      </c>
      <c r="BL74" s="45">
        <f t="shared" si="54"/>
        <v>-370492.39702582435</v>
      </c>
      <c r="BM74" s="176">
        <f t="shared" si="54"/>
        <v>-370504.1140331474</v>
      </c>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c r="CQ74" s="186"/>
      <c r="CR74" s="186"/>
      <c r="CS74" s="186"/>
      <c r="CT74" s="186"/>
      <c r="CU74" s="186"/>
      <c r="CV74" s="186"/>
      <c r="CW74" s="186"/>
      <c r="CX74" s="186"/>
      <c r="CY74" s="186"/>
      <c r="CZ74" s="186"/>
      <c r="DA74" s="186"/>
      <c r="DB74" s="186"/>
      <c r="DC74" s="186"/>
      <c r="DD74" s="186"/>
      <c r="DE74" s="186"/>
      <c r="DF74" s="186"/>
      <c r="DG74" s="186"/>
      <c r="DH74" s="186"/>
      <c r="DI74" s="186"/>
      <c r="DJ74" s="186"/>
      <c r="DK74" s="186"/>
      <c r="DL74" s="186"/>
      <c r="DM74" s="186"/>
      <c r="DN74" s="186"/>
      <c r="DO74" s="186"/>
      <c r="DP74" s="186"/>
      <c r="DQ74" s="186"/>
      <c r="DR74" s="186"/>
      <c r="DS74" s="186"/>
      <c r="DT74" s="186"/>
      <c r="DU74" s="186"/>
      <c r="DV74" s="186"/>
      <c r="DW74" s="186"/>
      <c r="DX74" s="186"/>
      <c r="DY74" s="186"/>
      <c r="DZ74" s="186"/>
      <c r="EA74" s="186"/>
      <c r="EB74" s="186"/>
      <c r="EC74" s="186"/>
      <c r="ED74" s="186"/>
      <c r="EE74" s="186"/>
      <c r="EF74" s="186"/>
      <c r="EG74" s="186"/>
      <c r="EH74" s="186"/>
      <c r="EI74" s="186"/>
      <c r="EJ74" s="186"/>
      <c r="EK74" s="186"/>
      <c r="EL74" s="186"/>
      <c r="EM74" s="186"/>
      <c r="EN74" s="186"/>
      <c r="EO74" s="186"/>
      <c r="EP74" s="186"/>
      <c r="EQ74" s="186"/>
      <c r="ER74" s="186"/>
      <c r="ES74" s="186"/>
      <c r="ET74" s="186"/>
      <c r="EU74" s="186"/>
      <c r="EV74" s="186"/>
      <c r="EW74" s="186"/>
      <c r="EX74" s="186"/>
      <c r="EY74" s="186"/>
      <c r="EZ74" s="186"/>
      <c r="FA74" s="186"/>
      <c r="FB74" s="186"/>
      <c r="FC74" s="186"/>
      <c r="FD74" s="186"/>
      <c r="FE74" s="186"/>
      <c r="FF74" s="186"/>
      <c r="FG74" s="186"/>
      <c r="FH74" s="186"/>
      <c r="FI74" s="186"/>
      <c r="FJ74" s="186"/>
      <c r="FK74" s="186"/>
      <c r="FL74" s="186"/>
      <c r="FM74" s="186"/>
      <c r="FN74" s="186"/>
      <c r="FO74" s="186"/>
      <c r="FP74" s="186"/>
      <c r="FQ74" s="186"/>
      <c r="FR74" s="186"/>
      <c r="FS74" s="186"/>
      <c r="FT74" s="186"/>
      <c r="FU74" s="186"/>
      <c r="FV74" s="186"/>
      <c r="FW74" s="186"/>
      <c r="FX74" s="186"/>
      <c r="FY74" s="186"/>
      <c r="FZ74" s="186"/>
      <c r="GA74" s="186"/>
      <c r="GB74" s="186"/>
      <c r="GC74" s="186"/>
      <c r="GD74" s="186"/>
      <c r="GE74" s="186"/>
      <c r="GF74" s="186"/>
      <c r="GG74" s="186"/>
      <c r="GH74" s="186"/>
      <c r="GI74" s="186"/>
      <c r="GJ74" s="186"/>
      <c r="GK74" s="186"/>
      <c r="GL74" s="186"/>
      <c r="GM74" s="186"/>
      <c r="GN74" s="186"/>
      <c r="GO74" s="186"/>
      <c r="GP74" s="186"/>
      <c r="GQ74" s="186"/>
      <c r="GR74" s="186"/>
      <c r="GS74" s="186"/>
      <c r="GT74" s="186"/>
      <c r="GU74" s="186"/>
      <c r="GV74" s="186"/>
      <c r="GW74" s="186"/>
      <c r="GX74" s="186"/>
      <c r="GY74" s="186"/>
      <c r="GZ74" s="186"/>
      <c r="HA74" s="186"/>
      <c r="HB74" s="186"/>
      <c r="HC74" s="186"/>
      <c r="HD74" s="186"/>
      <c r="HE74" s="186"/>
      <c r="HF74" s="186"/>
      <c r="HG74" s="186"/>
      <c r="HH74" s="186"/>
      <c r="HI74" s="186"/>
      <c r="HJ74" s="186"/>
      <c r="HK74" s="186"/>
      <c r="HL74" s="186"/>
      <c r="HM74" s="186"/>
      <c r="HN74" s="186"/>
      <c r="HO74" s="186"/>
      <c r="HP74" s="186"/>
      <c r="HQ74" s="186"/>
      <c r="HR74" s="186"/>
      <c r="HS74" s="186"/>
      <c r="HT74" s="186"/>
      <c r="HU74" s="186"/>
      <c r="HV74" s="186"/>
      <c r="HW74" s="186"/>
      <c r="HX74" s="186"/>
      <c r="HY74" s="186"/>
      <c r="HZ74" s="186"/>
      <c r="IA74" s="186"/>
      <c r="IB74" s="186"/>
      <c r="IC74" s="186"/>
      <c r="ID74" s="186"/>
      <c r="IE74" s="186"/>
      <c r="IF74" s="186"/>
      <c r="IG74" s="186"/>
      <c r="IH74" s="186"/>
      <c r="II74" s="186"/>
      <c r="IJ74" s="186"/>
      <c r="IK74" s="186"/>
      <c r="IL74" s="186"/>
      <c r="IM74" s="186"/>
      <c r="IN74" s="186"/>
      <c r="IO74" s="186"/>
      <c r="IP74" s="186"/>
      <c r="IQ74" s="186"/>
      <c r="IR74" s="186"/>
      <c r="IS74" s="186"/>
      <c r="IT74" s="186"/>
      <c r="IU74" s="186"/>
      <c r="IV74" s="186"/>
      <c r="IW74" s="186"/>
      <c r="IX74" s="186"/>
      <c r="IY74" s="186"/>
      <c r="IZ74" s="186"/>
      <c r="JA74" s="186"/>
      <c r="JB74" s="186"/>
      <c r="JC74" s="186"/>
      <c r="JD74" s="186"/>
      <c r="JE74" s="186"/>
      <c r="JF74" s="186"/>
      <c r="JG74" s="186"/>
      <c r="JH74" s="186"/>
      <c r="JI74" s="186"/>
      <c r="JJ74" s="186"/>
      <c r="JK74" s="186"/>
      <c r="JL74" s="186"/>
      <c r="JM74" s="186"/>
      <c r="JN74" s="186"/>
      <c r="JO74" s="186"/>
      <c r="JP74" s="186"/>
      <c r="JQ74" s="186"/>
      <c r="JR74" s="186"/>
      <c r="JS74" s="186"/>
      <c r="JT74" s="186"/>
      <c r="JU74" s="186"/>
      <c r="JV74" s="186"/>
      <c r="JW74" s="186"/>
      <c r="JX74" s="186"/>
      <c r="JY74" s="186"/>
      <c r="JZ74" s="186"/>
      <c r="KA74" s="186"/>
      <c r="KB74" s="186"/>
      <c r="KC74" s="186"/>
      <c r="KD74" s="186"/>
      <c r="KE74" s="186"/>
      <c r="KF74" s="186"/>
      <c r="KG74" s="186"/>
      <c r="KH74" s="186"/>
      <c r="KI74" s="186"/>
      <c r="KJ74" s="186"/>
      <c r="KK74" s="186"/>
      <c r="KL74" s="186"/>
      <c r="KM74" s="186"/>
      <c r="KN74" s="186"/>
      <c r="KO74" s="186"/>
      <c r="KP74" s="186"/>
      <c r="KQ74" s="186"/>
      <c r="KR74" s="186"/>
      <c r="KS74" s="186"/>
      <c r="KT74" s="186"/>
      <c r="KU74" s="186"/>
      <c r="KV74" s="186"/>
      <c r="KW74" s="186"/>
      <c r="KX74" s="186"/>
      <c r="KY74" s="186"/>
      <c r="KZ74" s="186"/>
      <c r="LA74" s="186"/>
      <c r="LB74" s="186"/>
      <c r="LC74" s="186"/>
      <c r="LD74" s="186"/>
      <c r="LE74" s="186"/>
      <c r="LF74" s="186"/>
      <c r="LG74" s="186"/>
      <c r="LH74" s="186"/>
      <c r="LI74" s="186"/>
      <c r="LJ74" s="186"/>
      <c r="LK74" s="186"/>
      <c r="LL74" s="186"/>
      <c r="LM74" s="186"/>
      <c r="LN74" s="186"/>
      <c r="LO74" s="186"/>
      <c r="LP74" s="186"/>
      <c r="LQ74" s="186"/>
      <c r="LR74" s="186"/>
      <c r="LS74" s="186"/>
      <c r="LT74" s="186"/>
      <c r="LU74" s="186"/>
      <c r="LV74" s="186"/>
      <c r="LW74" s="186"/>
      <c r="LX74" s="186"/>
      <c r="LY74" s="186"/>
      <c r="LZ74" s="186"/>
      <c r="MA74" s="186"/>
      <c r="MB74" s="186"/>
      <c r="MC74" s="186"/>
      <c r="MD74" s="186"/>
      <c r="ME74" s="186"/>
      <c r="MF74" s="186"/>
      <c r="MG74" s="186"/>
      <c r="MH74" s="186"/>
      <c r="MI74" s="186"/>
      <c r="MJ74" s="186"/>
      <c r="MK74" s="186"/>
      <c r="ML74" s="186"/>
      <c r="MM74" s="186"/>
      <c r="MN74" s="186"/>
      <c r="MO74" s="186"/>
      <c r="MP74" s="186"/>
      <c r="MQ74" s="186"/>
      <c r="MR74" s="186"/>
      <c r="MS74" s="186"/>
      <c r="MT74" s="186"/>
      <c r="MU74" s="186"/>
      <c r="MV74" s="186"/>
      <c r="MW74" s="186"/>
      <c r="MX74" s="186"/>
      <c r="MY74" s="186"/>
      <c r="MZ74" s="186"/>
      <c r="NA74" s="186"/>
      <c r="NB74" s="186"/>
      <c r="NC74" s="186"/>
      <c r="ND74" s="186"/>
      <c r="NE74" s="186"/>
      <c r="NF74" s="186"/>
      <c r="NG74" s="186"/>
      <c r="NH74" s="186"/>
      <c r="NI74" s="186"/>
      <c r="NJ74" s="186"/>
      <c r="NK74" s="186"/>
      <c r="NL74" s="186"/>
      <c r="NM74" s="186"/>
      <c r="NN74" s="186"/>
      <c r="NO74" s="186"/>
      <c r="NP74" s="186"/>
      <c r="NQ74" s="186"/>
      <c r="NR74" s="186"/>
      <c r="NS74" s="186"/>
      <c r="NT74" s="186"/>
      <c r="NU74" s="186"/>
      <c r="NV74" s="186"/>
      <c r="NW74" s="186"/>
      <c r="NX74" s="186"/>
      <c r="NY74" s="186"/>
      <c r="NZ74" s="186"/>
      <c r="OA74" s="186"/>
      <c r="OB74" s="186"/>
      <c r="OC74" s="186"/>
      <c r="OD74" s="186"/>
      <c r="OE74" s="186"/>
      <c r="OF74" s="186"/>
      <c r="OG74" s="186"/>
      <c r="OH74" s="186"/>
      <c r="OI74" s="186"/>
      <c r="OJ74" s="186"/>
      <c r="OK74" s="186"/>
      <c r="OL74" s="186"/>
      <c r="OM74" s="186"/>
      <c r="ON74" s="186"/>
      <c r="OO74" s="186"/>
      <c r="OP74" s="186"/>
      <c r="OQ74" s="186"/>
      <c r="OR74" s="186"/>
      <c r="OS74" s="186"/>
      <c r="OT74" s="186"/>
      <c r="OU74" s="186"/>
      <c r="OV74" s="186"/>
      <c r="OW74" s="186"/>
      <c r="OX74" s="186"/>
      <c r="OY74" s="186"/>
      <c r="OZ74" s="186"/>
      <c r="PA74" s="186"/>
      <c r="PB74" s="186"/>
      <c r="PC74" s="186"/>
      <c r="PD74" s="186"/>
      <c r="PE74" s="186"/>
      <c r="PF74" s="186"/>
      <c r="PG74" s="186"/>
      <c r="PH74" s="186"/>
      <c r="PI74" s="186"/>
      <c r="PJ74" s="186"/>
      <c r="PK74" s="186"/>
    </row>
    <row r="75" spans="1:427" ht="12.75" thickTop="1">
      <c r="D75" s="49">
        <f>+SUM('&lt;1&gt; Tax Credits Summary'!D19:H19)-D74</f>
        <v>0.70800000429153442</v>
      </c>
      <c r="BN75" s="183"/>
      <c r="BO75" s="183"/>
      <c r="BP75" s="183"/>
      <c r="BQ75" s="183"/>
      <c r="BR75" s="183"/>
      <c r="BS75" s="183"/>
      <c r="BT75" s="183"/>
      <c r="BU75" s="183"/>
      <c r="BV75" s="183"/>
      <c r="BW75" s="183"/>
      <c r="BX75" s="183"/>
      <c r="BY75" s="183"/>
      <c r="BZ75" s="183"/>
      <c r="CA75" s="183"/>
      <c r="CB75" s="183"/>
      <c r="CC75" s="183"/>
      <c r="CD75" s="183"/>
      <c r="CE75" s="183"/>
      <c r="CF75" s="183"/>
      <c r="CG75" s="183"/>
      <c r="CH75" s="183"/>
      <c r="CI75" s="183"/>
      <c r="CJ75" s="183"/>
      <c r="CK75" s="183"/>
      <c r="CL75" s="183"/>
      <c r="CM75" s="183"/>
      <c r="CN75" s="183"/>
      <c r="CO75" s="183"/>
      <c r="CP75" s="183"/>
      <c r="CQ75" s="183"/>
      <c r="CR75" s="183"/>
      <c r="CS75" s="183"/>
      <c r="CT75" s="183"/>
      <c r="CU75" s="183"/>
      <c r="CV75" s="183"/>
      <c r="CW75" s="183"/>
      <c r="CX75" s="183"/>
      <c r="CY75" s="183"/>
      <c r="CZ75" s="183"/>
      <c r="DA75" s="183"/>
      <c r="DB75" s="183"/>
      <c r="DC75" s="183"/>
      <c r="DD75" s="183"/>
      <c r="DE75" s="183"/>
      <c r="DF75" s="183"/>
      <c r="DG75" s="183"/>
      <c r="DH75" s="183"/>
      <c r="DI75" s="183"/>
      <c r="DJ75" s="183"/>
      <c r="DK75" s="183"/>
      <c r="DL75" s="183"/>
      <c r="DM75" s="183"/>
      <c r="DN75" s="183"/>
      <c r="DO75" s="183"/>
      <c r="DP75" s="183"/>
      <c r="DQ75" s="183"/>
      <c r="DR75" s="183"/>
      <c r="DS75" s="183"/>
      <c r="DT75" s="183"/>
      <c r="DU75" s="183"/>
      <c r="DV75" s="183"/>
      <c r="DW75" s="183"/>
      <c r="DX75" s="183"/>
      <c r="DY75" s="183"/>
      <c r="DZ75" s="183"/>
      <c r="EA75" s="183"/>
      <c r="EB75" s="183"/>
      <c r="EC75" s="183"/>
      <c r="ED75" s="183"/>
      <c r="EE75" s="183"/>
      <c r="EF75" s="183"/>
      <c r="EG75" s="183"/>
      <c r="EH75" s="183"/>
      <c r="EI75" s="183"/>
      <c r="EJ75" s="183"/>
      <c r="EK75" s="183"/>
      <c r="EL75" s="183"/>
      <c r="EM75" s="183"/>
      <c r="EN75" s="183"/>
      <c r="EO75" s="183"/>
      <c r="EP75" s="183"/>
      <c r="EQ75" s="183"/>
      <c r="ER75" s="183"/>
      <c r="ES75" s="183"/>
      <c r="ET75" s="183"/>
      <c r="EU75" s="183"/>
      <c r="EV75" s="183"/>
      <c r="EW75" s="183"/>
      <c r="EX75" s="183"/>
      <c r="EY75" s="183"/>
      <c r="EZ75" s="183"/>
      <c r="FA75" s="183"/>
      <c r="FB75" s="183"/>
      <c r="FC75" s="183"/>
      <c r="FD75" s="183"/>
      <c r="FE75" s="183"/>
      <c r="FF75" s="183"/>
      <c r="FG75" s="183"/>
      <c r="FH75" s="183"/>
      <c r="FI75" s="183"/>
      <c r="FJ75" s="183"/>
      <c r="FK75" s="183"/>
      <c r="FL75" s="183"/>
      <c r="FM75" s="183"/>
      <c r="FN75" s="183"/>
      <c r="FO75" s="183"/>
      <c r="FP75" s="183"/>
      <c r="FQ75" s="183"/>
      <c r="FR75" s="183"/>
      <c r="FS75" s="183"/>
      <c r="FT75" s="183"/>
      <c r="FU75" s="183"/>
      <c r="FV75" s="183"/>
      <c r="FW75" s="183"/>
      <c r="FX75" s="183"/>
      <c r="FY75" s="183"/>
      <c r="FZ75" s="183"/>
      <c r="GA75" s="183"/>
      <c r="GB75" s="183"/>
      <c r="GC75" s="183"/>
      <c r="GD75" s="183"/>
      <c r="GE75" s="183"/>
      <c r="GF75" s="183"/>
      <c r="GG75" s="183"/>
      <c r="GH75" s="183"/>
      <c r="GI75" s="183"/>
      <c r="GJ75" s="183"/>
      <c r="GK75" s="183"/>
      <c r="GL75" s="183"/>
      <c r="GM75" s="183"/>
      <c r="GN75" s="183"/>
      <c r="GO75" s="183"/>
      <c r="GP75" s="183"/>
      <c r="GQ75" s="183"/>
      <c r="GR75" s="183"/>
      <c r="GS75" s="183"/>
      <c r="GT75" s="183"/>
      <c r="GU75" s="183"/>
      <c r="GV75" s="183"/>
      <c r="GW75" s="183"/>
      <c r="GX75" s="183"/>
      <c r="GY75" s="183"/>
      <c r="GZ75" s="183"/>
      <c r="HA75" s="183"/>
      <c r="HB75" s="183"/>
      <c r="HC75" s="183"/>
      <c r="HD75" s="183"/>
      <c r="HE75" s="183"/>
      <c r="HF75" s="183"/>
      <c r="HG75" s="183"/>
      <c r="HH75" s="183"/>
      <c r="HI75" s="183"/>
      <c r="HJ75" s="183"/>
      <c r="HK75" s="183"/>
      <c r="HL75" s="183"/>
      <c r="HM75" s="183"/>
      <c r="HN75" s="183"/>
      <c r="HO75" s="183"/>
      <c r="HP75" s="183"/>
      <c r="HQ75" s="183"/>
      <c r="HR75" s="183"/>
      <c r="HS75" s="183"/>
      <c r="HT75" s="183"/>
      <c r="HU75" s="183"/>
      <c r="HV75" s="183"/>
      <c r="HW75" s="183"/>
      <c r="HX75" s="183"/>
      <c r="HY75" s="183"/>
      <c r="HZ75" s="183"/>
      <c r="IA75" s="183"/>
      <c r="IB75" s="183"/>
      <c r="IC75" s="183"/>
      <c r="ID75" s="183"/>
      <c r="IE75" s="183"/>
      <c r="IF75" s="183"/>
      <c r="IG75" s="183"/>
      <c r="IH75" s="183"/>
      <c r="II75" s="183"/>
      <c r="IJ75" s="183"/>
      <c r="IK75" s="183"/>
      <c r="IL75" s="183"/>
      <c r="IM75" s="183"/>
      <c r="IN75" s="183"/>
      <c r="IO75" s="183"/>
      <c r="IP75" s="183"/>
      <c r="IQ75" s="183"/>
      <c r="IR75" s="183"/>
      <c r="IS75" s="183"/>
      <c r="IT75" s="183"/>
      <c r="IU75" s="183"/>
      <c r="IV75" s="183"/>
      <c r="IW75" s="183"/>
      <c r="IX75" s="183"/>
      <c r="IY75" s="183"/>
      <c r="IZ75" s="183"/>
      <c r="JA75" s="183"/>
      <c r="JB75" s="183"/>
      <c r="JC75" s="183"/>
      <c r="JD75" s="183"/>
      <c r="JE75" s="183"/>
      <c r="JF75" s="183"/>
      <c r="JG75" s="183"/>
      <c r="JH75" s="183"/>
      <c r="JI75" s="183"/>
      <c r="JJ75" s="183"/>
      <c r="JK75" s="183"/>
      <c r="JL75" s="183"/>
      <c r="JM75" s="183"/>
      <c r="JN75" s="183"/>
      <c r="JO75" s="183"/>
      <c r="JP75" s="183"/>
      <c r="JQ75" s="183"/>
      <c r="JR75" s="183"/>
      <c r="JS75" s="183"/>
      <c r="JT75" s="183"/>
      <c r="JU75" s="183"/>
      <c r="JV75" s="183"/>
      <c r="JW75" s="183"/>
      <c r="JX75" s="183"/>
      <c r="JY75" s="183"/>
      <c r="JZ75" s="183"/>
      <c r="KA75" s="183"/>
      <c r="KB75" s="183"/>
      <c r="KC75" s="183"/>
      <c r="KD75" s="183"/>
      <c r="KE75" s="183"/>
      <c r="KF75" s="183"/>
      <c r="KG75" s="183"/>
      <c r="KH75" s="183"/>
      <c r="KI75" s="183"/>
      <c r="KJ75" s="183"/>
      <c r="KK75" s="183"/>
      <c r="KL75" s="183"/>
      <c r="KM75" s="183"/>
      <c r="KN75" s="183"/>
      <c r="KO75" s="183"/>
      <c r="KP75" s="183"/>
      <c r="KQ75" s="183"/>
      <c r="KR75" s="183"/>
      <c r="KS75" s="183"/>
      <c r="KT75" s="183"/>
      <c r="KU75" s="183"/>
      <c r="KV75" s="183"/>
      <c r="KW75" s="183"/>
      <c r="KX75" s="183"/>
      <c r="KY75" s="183"/>
      <c r="KZ75" s="183"/>
      <c r="LA75" s="183"/>
      <c r="LB75" s="183"/>
      <c r="LC75" s="183"/>
      <c r="LD75" s="183"/>
      <c r="LE75" s="183"/>
      <c r="LF75" s="183"/>
      <c r="LG75" s="183"/>
      <c r="LH75" s="183"/>
      <c r="LI75" s="183"/>
      <c r="LJ75" s="183"/>
      <c r="LK75" s="183"/>
      <c r="LL75" s="183"/>
      <c r="LM75" s="183"/>
      <c r="LN75" s="183"/>
      <c r="LO75" s="183"/>
      <c r="LP75" s="183"/>
      <c r="LQ75" s="183"/>
      <c r="LR75" s="183"/>
      <c r="LS75" s="183"/>
      <c r="LT75" s="183"/>
      <c r="LU75" s="183"/>
      <c r="LV75" s="183"/>
      <c r="LW75" s="183"/>
      <c r="LX75" s="183"/>
      <c r="LY75" s="183"/>
      <c r="LZ75" s="183"/>
      <c r="MA75" s="183"/>
      <c r="MB75" s="183"/>
      <c r="MC75" s="183"/>
      <c r="MD75" s="183"/>
      <c r="ME75" s="183"/>
      <c r="MF75" s="183"/>
      <c r="MG75" s="183"/>
      <c r="MH75" s="183"/>
      <c r="MI75" s="183"/>
      <c r="MJ75" s="183"/>
      <c r="MK75" s="183"/>
      <c r="ML75" s="183"/>
      <c r="MM75" s="183"/>
      <c r="MN75" s="183"/>
      <c r="MO75" s="183"/>
      <c r="MP75" s="183"/>
      <c r="MQ75" s="183"/>
      <c r="MR75" s="183"/>
      <c r="MS75" s="183"/>
      <c r="MT75" s="183"/>
      <c r="MU75" s="183"/>
      <c r="MV75" s="183"/>
      <c r="MW75" s="183"/>
      <c r="MX75" s="183"/>
      <c r="MY75" s="183"/>
      <c r="MZ75" s="183"/>
      <c r="NA75" s="183"/>
      <c r="NB75" s="183"/>
      <c r="NC75" s="183"/>
      <c r="ND75" s="183"/>
      <c r="NE75" s="183"/>
      <c r="NF75" s="183"/>
      <c r="NG75" s="183"/>
      <c r="NH75" s="183"/>
      <c r="NI75" s="183"/>
      <c r="NJ75" s="183"/>
      <c r="NK75" s="183"/>
      <c r="NL75" s="183"/>
      <c r="NM75" s="183"/>
      <c r="NN75" s="183"/>
      <c r="NO75" s="183"/>
      <c r="NP75" s="183"/>
      <c r="NQ75" s="183"/>
      <c r="NR75" s="183"/>
      <c r="NS75" s="183"/>
      <c r="NT75" s="183"/>
      <c r="NU75" s="183"/>
      <c r="NV75" s="183"/>
      <c r="NW75" s="183"/>
      <c r="NX75" s="183"/>
      <c r="NY75" s="183"/>
      <c r="NZ75" s="183"/>
      <c r="OA75" s="183"/>
      <c r="OB75" s="183"/>
      <c r="OC75" s="183"/>
      <c r="OD75" s="183"/>
      <c r="OE75" s="183"/>
      <c r="OF75" s="183"/>
      <c r="OG75" s="183"/>
      <c r="OH75" s="183"/>
      <c r="OI75" s="183"/>
      <c r="OJ75" s="183"/>
      <c r="OK75" s="183"/>
      <c r="OL75" s="183"/>
      <c r="OM75" s="183"/>
      <c r="ON75" s="183"/>
      <c r="OO75" s="183"/>
      <c r="OP75" s="183"/>
      <c r="OQ75" s="183"/>
      <c r="OR75" s="183"/>
      <c r="OS75" s="183"/>
      <c r="OT75" s="183"/>
      <c r="OU75" s="183"/>
      <c r="OV75" s="183"/>
      <c r="OW75" s="183"/>
      <c r="OX75" s="183"/>
      <c r="OY75" s="183"/>
      <c r="OZ75" s="183"/>
      <c r="PA75" s="183"/>
      <c r="PB75" s="183"/>
      <c r="PC75" s="183"/>
      <c r="PD75" s="183"/>
      <c r="PE75" s="183"/>
      <c r="PF75" s="183"/>
      <c r="PG75" s="183"/>
      <c r="PH75" s="183"/>
      <c r="PI75" s="183"/>
      <c r="PJ75" s="183"/>
      <c r="PK75" s="183"/>
    </row>
    <row r="76" spans="1:427">
      <c r="A76" s="30"/>
      <c r="Q76" s="50">
        <f>+SUM(F74:Q74)</f>
        <v>-136139.87224999999</v>
      </c>
      <c r="AC76" s="50">
        <f>+SUM(R74:AC74)</f>
        <v>-325580.78659999999</v>
      </c>
      <c r="AO76" s="50">
        <f>+SUM(AD74:AO74)</f>
        <v>-1057615.6121588431</v>
      </c>
      <c r="BA76" s="50">
        <f>+SUM(AP74:BA74)</f>
        <v>-4431088.8846144853</v>
      </c>
      <c r="BM76" s="50">
        <f>+SUM(BB74:BM74)</f>
        <v>-4444585.6025689822</v>
      </c>
    </row>
    <row r="78" spans="1:427">
      <c r="AO78" s="51">
        <v>-164532</v>
      </c>
      <c r="AP78" s="31" t="s">
        <v>1763</v>
      </c>
      <c r="BA78" s="51">
        <v>-164532</v>
      </c>
      <c r="BB78" s="31" t="s">
        <v>1763</v>
      </c>
      <c r="BM78" s="51">
        <v>-164532</v>
      </c>
      <c r="BN78" s="31" t="s">
        <v>1763</v>
      </c>
    </row>
    <row r="79" spans="1:427">
      <c r="AO79" s="50">
        <v>-118476</v>
      </c>
      <c r="AP79" s="94">
        <v>2013</v>
      </c>
      <c r="BA79" s="50">
        <v>-118476</v>
      </c>
      <c r="BB79" s="94">
        <v>2013</v>
      </c>
      <c r="BM79" s="50">
        <v>-90059</v>
      </c>
      <c r="BN79" s="94">
        <v>2013</v>
      </c>
    </row>
    <row r="80" spans="1:427">
      <c r="AD80" s="51"/>
      <c r="AO80" s="50">
        <f>+SUM(AD17:AO27)</f>
        <v>-312237.08160000027</v>
      </c>
      <c r="AP80" s="94">
        <v>2014</v>
      </c>
      <c r="BA80" s="50">
        <f>+SUM(AP17:BA27)</f>
        <v>-312237.08160000027</v>
      </c>
      <c r="BB80" s="94">
        <v>2014</v>
      </c>
      <c r="BM80" s="50">
        <f>+SUM(BB17:BM27)</f>
        <v>-312237.08160000027</v>
      </c>
      <c r="BN80" s="94">
        <v>2014</v>
      </c>
    </row>
    <row r="81" spans="2:66">
      <c r="C81" s="51"/>
      <c r="AO81" s="49">
        <f>+SUM(AD30:AO30)</f>
        <v>-160124.45999999996</v>
      </c>
      <c r="AP81" s="94">
        <v>2015</v>
      </c>
      <c r="BA81" s="49">
        <f>+SUM(AP30:BA30)</f>
        <v>-160124.45999999996</v>
      </c>
      <c r="BB81" s="94">
        <v>2015</v>
      </c>
      <c r="BM81" s="49">
        <f>+SUM(BB30:BM30)</f>
        <v>-160124.45999999996</v>
      </c>
      <c r="BN81" s="94">
        <v>2015</v>
      </c>
    </row>
    <row r="82" spans="2:66">
      <c r="B82" s="51"/>
      <c r="C82" s="51"/>
      <c r="D82" s="51"/>
      <c r="AO82" s="130">
        <f>+SUM(AD32:AO43)</f>
        <v>-585254.0705588432</v>
      </c>
      <c r="AP82" s="94">
        <v>2016</v>
      </c>
      <c r="BA82" s="130">
        <f>+SUM(AP32:BA43)</f>
        <v>-3939517.5274797459</v>
      </c>
      <c r="BB82" s="131">
        <v>2016</v>
      </c>
      <c r="BM82" s="130">
        <f>+SUM(BB32:BM43)</f>
        <v>-3939517.5274797459</v>
      </c>
      <c r="BN82" s="131">
        <v>2016</v>
      </c>
    </row>
    <row r="83" spans="2:66">
      <c r="B83" s="51"/>
      <c r="C83" s="51"/>
      <c r="D83" s="51"/>
      <c r="AO83" s="130"/>
      <c r="AP83" s="94"/>
      <c r="BA83" s="130">
        <f>+SUM(AP46:BA57)</f>
        <v>-19209.815534738409</v>
      </c>
      <c r="BB83" s="131">
        <v>2017</v>
      </c>
      <c r="BM83" s="130">
        <f>+SUM(BB46:BM57)</f>
        <v>-28345.316043701176</v>
      </c>
      <c r="BN83" s="131">
        <v>2017</v>
      </c>
    </row>
    <row r="84" spans="2:66">
      <c r="B84" s="51"/>
      <c r="C84" s="51"/>
      <c r="D84" s="51"/>
      <c r="AO84" s="130"/>
      <c r="AP84" s="94"/>
      <c r="BA84" s="130"/>
      <c r="BB84" s="94"/>
      <c r="BM84" s="130">
        <f>+SUM(BB60:BM71)</f>
        <v>-4361.2174455347595</v>
      </c>
      <c r="BN84" s="131">
        <v>2018</v>
      </c>
    </row>
    <row r="85" spans="2:66">
      <c r="B85" s="51"/>
      <c r="C85" s="51"/>
      <c r="D85" s="51"/>
      <c r="AO85" s="95"/>
      <c r="AP85" s="94"/>
      <c r="BA85" s="95"/>
      <c r="BB85" s="94"/>
      <c r="BM85" s="95"/>
      <c r="BN85" s="94"/>
    </row>
    <row r="86" spans="2:66">
      <c r="B86" s="50"/>
      <c r="C86" s="50"/>
      <c r="D86" s="51"/>
      <c r="AO86" s="51">
        <f>+SUM(AO78:AO85)</f>
        <v>-1340623.6121588433</v>
      </c>
      <c r="AP86" s="94" t="s">
        <v>7</v>
      </c>
      <c r="BA86" s="51">
        <f>+SUM(BA78:BA85)</f>
        <v>-4714096.8846144853</v>
      </c>
      <c r="BB86" s="94" t="s">
        <v>7</v>
      </c>
      <c r="BM86" s="51">
        <f>+SUM(BM78:BM85)</f>
        <v>-4699176.6025689822</v>
      </c>
      <c r="BN86" s="94" t="s">
        <v>7</v>
      </c>
    </row>
    <row r="87" spans="2:66">
      <c r="B87" s="50"/>
      <c r="C87" s="50"/>
      <c r="D87" s="51"/>
      <c r="AO87" s="50">
        <f>-+'&lt;6&gt; TAX  Federal Tax Rates'!B37</f>
        <v>-1279766.3150611599</v>
      </c>
      <c r="AP87" s="31" t="s">
        <v>1764</v>
      </c>
      <c r="BA87" s="50">
        <f>-'&lt;6&gt; TAX  Federal Tax Rates'!C37</f>
        <v>-4653239.5875167996</v>
      </c>
      <c r="BB87" s="31" t="s">
        <v>1764</v>
      </c>
      <c r="BM87" s="50">
        <f>-+'&lt;6&gt; TAX  Federal Tax Rates'!D37</f>
        <v>-4638319.1888046302</v>
      </c>
      <c r="BN87" s="31" t="s">
        <v>1764</v>
      </c>
    </row>
    <row r="88" spans="2:66">
      <c r="B88" s="50"/>
      <c r="C88" s="50"/>
      <c r="D88" s="51"/>
      <c r="AO88" s="127">
        <f>+AO86-AO87</f>
        <v>-60857.297097683419</v>
      </c>
      <c r="AP88" s="31" t="s">
        <v>1765</v>
      </c>
      <c r="BA88" s="127">
        <f>+BA86-BA87</f>
        <v>-60857.297097685747</v>
      </c>
      <c r="BB88" s="31" t="s">
        <v>1765</v>
      </c>
      <c r="BM88" s="127">
        <f>+BM86-BM87</f>
        <v>-60857.413764351979</v>
      </c>
      <c r="BN88" s="31" t="s">
        <v>1765</v>
      </c>
    </row>
    <row r="89" spans="2:66">
      <c r="B89" s="50"/>
      <c r="C89" s="50"/>
      <c r="D89" s="51"/>
      <c r="AO89" s="51"/>
      <c r="BA89" s="51"/>
      <c r="BM89" s="51"/>
    </row>
    <row r="90" spans="2:66">
      <c r="B90" s="50"/>
      <c r="C90" s="50"/>
      <c r="AO90" s="51"/>
      <c r="BA90" s="51"/>
      <c r="BM90" s="51"/>
    </row>
    <row r="91" spans="2:66">
      <c r="AO91" s="51">
        <f>+AO76</f>
        <v>-1057615.6121588431</v>
      </c>
      <c r="BA91" s="51">
        <f>+BA76</f>
        <v>-4431088.8846144853</v>
      </c>
      <c r="BM91" s="51">
        <f>+BM76</f>
        <v>-4444585.6025689822</v>
      </c>
    </row>
    <row r="92" spans="2:66">
      <c r="AO92" s="129">
        <f>-+AO88</f>
        <v>60857.297097683419</v>
      </c>
      <c r="BA92" s="129">
        <f>-+BA88</f>
        <v>60857.297097685747</v>
      </c>
      <c r="BM92" s="129">
        <f>-+BM88</f>
        <v>60857.413764351979</v>
      </c>
    </row>
    <row r="93" spans="2:66">
      <c r="AO93" s="50">
        <f>+SUM(AO91:AO92)</f>
        <v>-996758.31506115966</v>
      </c>
      <c r="BA93" s="50">
        <f>+SUM(BA91:BA92)</f>
        <v>-4370231.5875167996</v>
      </c>
      <c r="BM93" s="50">
        <f>+SUM(BM91:BM92)</f>
        <v>-4383728.1888046302</v>
      </c>
    </row>
    <row r="94" spans="2:66">
      <c r="AO94" s="51">
        <f>+AO78</f>
        <v>-164532</v>
      </c>
      <c r="BA94" s="51">
        <f>+BA78</f>
        <v>-164532</v>
      </c>
      <c r="BM94" s="51">
        <f>+BM78</f>
        <v>-164532</v>
      </c>
    </row>
    <row r="95" spans="2:66">
      <c r="AO95" s="129">
        <f>+AO79</f>
        <v>-118476</v>
      </c>
      <c r="BA95" s="129">
        <f>+BA79</f>
        <v>-118476</v>
      </c>
      <c r="BM95" s="129">
        <f>+BM79</f>
        <v>-90059</v>
      </c>
    </row>
    <row r="96" spans="2:66">
      <c r="AO96" s="51">
        <f>+SUM(AO93:AO95)</f>
        <v>-1279766.3150611597</v>
      </c>
      <c r="AP96" s="31" t="s">
        <v>1764</v>
      </c>
      <c r="BA96" s="51">
        <f>+SUM(BA93:BA95)</f>
        <v>-4653239.5875167996</v>
      </c>
      <c r="BB96" s="31" t="s">
        <v>1764</v>
      </c>
      <c r="BM96" s="51">
        <f>+SUM(BM93:BM95)</f>
        <v>-4638319.1888046302</v>
      </c>
      <c r="BN96" s="31" t="s">
        <v>1764</v>
      </c>
    </row>
    <row r="97" spans="41:65">
      <c r="AO97" s="128">
        <f>+AO96-AO87</f>
        <v>0</v>
      </c>
      <c r="BA97" s="128">
        <f>+BA96-BA87</f>
        <v>0</v>
      </c>
      <c r="BM97" s="128">
        <f>+BM96-BM87</f>
        <v>0</v>
      </c>
    </row>
    <row r="99" spans="41:65">
      <c r="AO99" s="51"/>
    </row>
    <row r="100" spans="41:65">
      <c r="AO100" s="51"/>
    </row>
  </sheetData>
  <mergeCells count="7">
    <mergeCell ref="BN13:BY13"/>
    <mergeCell ref="BZ13:CK13"/>
    <mergeCell ref="F13:Q13"/>
    <mergeCell ref="R13:AC13"/>
    <mergeCell ref="AD13:AO13"/>
    <mergeCell ref="AP13:BA13"/>
    <mergeCell ref="BB13:BM13"/>
  </mergeCells>
  <pageMargins left="0.7" right="0.7" top="0.75" bottom="0.75" header="0.3" footer="0.3"/>
  <pageSetup scale="69" fitToWidth="8" orientation="landscape" r:id="rId1"/>
  <headerFooter>
    <oddFooter>&amp;L&amp;Z&amp;F&amp;R&amp;A</oddFooter>
  </headerFooter>
  <colBreaks count="6" manualBreakCount="6">
    <brk id="5" max="1048575" man="1"/>
    <brk id="17" max="1048575" man="1"/>
    <brk id="29" max="1048575" man="1"/>
    <brk id="41" max="1048575" man="1"/>
    <brk id="53" max="1048575" man="1"/>
    <brk id="6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3"/>
  <sheetViews>
    <sheetView zoomScaleNormal="100" workbookViewId="0">
      <pane xSplit="4" ySplit="11" topLeftCell="E12" activePane="bottomRight" state="frozen"/>
      <selection activeCell="A25" sqref="A24:A25"/>
      <selection pane="topRight" activeCell="A25" sqref="A24:A25"/>
      <selection pane="bottomLeft" activeCell="A25" sqref="A24:A25"/>
      <selection pane="bottomRight" activeCell="G37" sqref="G37"/>
    </sheetView>
  </sheetViews>
  <sheetFormatPr defaultColWidth="8.140625" defaultRowHeight="12"/>
  <cols>
    <col min="1" max="1" width="3.85546875" style="98" customWidth="1"/>
    <col min="2" max="2" width="4.5703125" style="97" customWidth="1"/>
    <col min="3" max="3" width="8.85546875" style="98" customWidth="1"/>
    <col min="4" max="4" width="31.28515625" style="54" bestFit="1" customWidth="1"/>
    <col min="5" max="6" width="10.85546875" style="54" customWidth="1"/>
    <col min="7" max="7" width="12.5703125" style="54" bestFit="1" customWidth="1"/>
    <col min="8" max="9" width="10.85546875" style="54" customWidth="1"/>
    <col min="10" max="10" width="8.140625" style="54" customWidth="1"/>
    <col min="11" max="11" width="5.85546875" style="54" customWidth="1"/>
    <col min="12" max="13" width="11.28515625" style="54" customWidth="1"/>
    <col min="14" max="14" width="4.140625" style="54" customWidth="1"/>
    <col min="15" max="15" width="4.28515625" style="54" customWidth="1"/>
    <col min="16" max="16" width="3.5703125" style="54" customWidth="1"/>
    <col min="17" max="18" width="10.7109375" style="54" customWidth="1"/>
    <col min="19" max="19" width="3.28515625" style="54" customWidth="1"/>
    <col min="20" max="16384" width="8.140625" style="54"/>
  </cols>
  <sheetData>
    <row r="1" spans="1:12">
      <c r="A1" s="215" t="s">
        <v>1807</v>
      </c>
    </row>
    <row r="2" spans="1:12">
      <c r="A2" s="215" t="s">
        <v>1808</v>
      </c>
    </row>
    <row r="3" spans="1:12">
      <c r="A3" s="215" t="s">
        <v>1809</v>
      </c>
    </row>
    <row r="4" spans="1:12">
      <c r="A4" s="215" t="s">
        <v>1810</v>
      </c>
    </row>
    <row r="5" spans="1:12">
      <c r="A5" s="215" t="s">
        <v>1811</v>
      </c>
    </row>
    <row r="6" spans="1:12">
      <c r="A6" s="215" t="s">
        <v>1816</v>
      </c>
    </row>
    <row r="8" spans="1:12">
      <c r="A8" s="96" t="s">
        <v>11</v>
      </c>
    </row>
    <row r="9" spans="1:12">
      <c r="A9" s="96" t="s">
        <v>1665</v>
      </c>
    </row>
    <row r="10" spans="1:12">
      <c r="A10" s="96"/>
    </row>
    <row r="11" spans="1:12">
      <c r="E11" s="99">
        <v>2014</v>
      </c>
      <c r="F11" s="99">
        <f>+E11+1</f>
        <v>2015</v>
      </c>
      <c r="G11" s="99">
        <f t="shared" ref="G11:I11" si="0">+F11+1</f>
        <v>2016</v>
      </c>
      <c r="H11" s="99">
        <f t="shared" si="0"/>
        <v>2017</v>
      </c>
      <c r="I11" s="99">
        <f t="shared" si="0"/>
        <v>2018</v>
      </c>
    </row>
    <row r="12" spans="1:12">
      <c r="D12" s="54" t="s">
        <v>1622</v>
      </c>
      <c r="E12" s="100">
        <f>-'&lt;1&gt; Tax Credits Summary'!D19</f>
        <v>1561185</v>
      </c>
      <c r="F12" s="100">
        <f>-'&lt;1&gt; Tax Credits Summary'!E19</f>
        <v>800622</v>
      </c>
      <c r="G12" s="100">
        <f>-'&lt;1&gt; Tax Credits Summary'!F19</f>
        <v>118185525.82439241</v>
      </c>
      <c r="H12" s="100">
        <f>-'&lt;1&gt; Tax Credits Summary'!G19</f>
        <v>850359.48131103523</v>
      </c>
      <c r="I12" s="100">
        <f>-'&lt;1&gt; Tax Credits Summary'!H19</f>
        <v>174749.49822966283</v>
      </c>
    </row>
    <row r="13" spans="1:12">
      <c r="D13" s="54" t="s">
        <v>1642</v>
      </c>
      <c r="E13" s="101">
        <f>-E12/2</f>
        <v>-780592.5</v>
      </c>
      <c r="F13" s="101">
        <f t="shared" ref="F13:I13" si="1">-F12/2</f>
        <v>-400311</v>
      </c>
      <c r="G13" s="101">
        <f t="shared" si="1"/>
        <v>-59092762.912196204</v>
      </c>
      <c r="H13" s="101">
        <f t="shared" si="1"/>
        <v>-425179.74065551761</v>
      </c>
      <c r="I13" s="101">
        <f t="shared" si="1"/>
        <v>-87374.749114831415</v>
      </c>
    </row>
    <row r="14" spans="1:12" ht="12.75" thickBot="1">
      <c r="D14" s="54" t="s">
        <v>1643</v>
      </c>
      <c r="E14" s="102">
        <f>E12+E13</f>
        <v>780592.5</v>
      </c>
      <c r="F14" s="102">
        <f t="shared" ref="F14:I14" si="2">F12+F13</f>
        <v>400311</v>
      </c>
      <c r="G14" s="102">
        <f t="shared" si="2"/>
        <v>59092762.912196204</v>
      </c>
      <c r="H14" s="102">
        <f t="shared" si="2"/>
        <v>425179.74065551761</v>
      </c>
      <c r="I14" s="102">
        <f t="shared" si="2"/>
        <v>87374.749114831415</v>
      </c>
    </row>
    <row r="15" spans="1:12" ht="12.75" thickTop="1">
      <c r="A15" s="103"/>
      <c r="B15" s="104"/>
      <c r="C15" s="103"/>
      <c r="D15" s="104"/>
      <c r="E15" s="105"/>
      <c r="F15" s="105"/>
      <c r="G15" s="105"/>
      <c r="H15" s="105"/>
      <c r="I15" s="105"/>
      <c r="L15" s="54" t="s">
        <v>1758</v>
      </c>
    </row>
    <row r="16" spans="1:12">
      <c r="A16" s="103"/>
      <c r="B16" s="104"/>
      <c r="C16" s="103"/>
      <c r="D16" s="104"/>
      <c r="E16" s="64"/>
      <c r="F16" s="64"/>
      <c r="G16" s="64"/>
      <c r="H16" s="64"/>
      <c r="I16" s="64"/>
    </row>
    <row r="17" spans="1:19" ht="12.75" thickBot="1">
      <c r="A17" s="56"/>
      <c r="B17" s="57"/>
      <c r="C17" s="106"/>
      <c r="D17" s="57"/>
      <c r="E17" s="59"/>
      <c r="F17" s="59"/>
      <c r="G17" s="59"/>
      <c r="H17" s="59"/>
      <c r="I17" s="59"/>
      <c r="J17" s="60"/>
      <c r="K17" s="103"/>
      <c r="L17" s="226" t="s">
        <v>1644</v>
      </c>
      <c r="M17" s="226"/>
      <c r="N17" s="77"/>
      <c r="P17" s="103"/>
      <c r="Q17" s="226" t="s">
        <v>1645</v>
      </c>
      <c r="R17" s="226"/>
      <c r="S17" s="77"/>
    </row>
    <row r="18" spans="1:19" ht="12.75" thickTop="1">
      <c r="A18" s="61">
        <v>1</v>
      </c>
      <c r="B18" s="53"/>
      <c r="C18" s="107" t="s">
        <v>0</v>
      </c>
      <c r="D18" s="63" t="s">
        <v>1659</v>
      </c>
      <c r="E18" s="64">
        <f>+E12</f>
        <v>1561185</v>
      </c>
      <c r="F18" s="64">
        <f t="shared" ref="F18:I18" si="3">+F12</f>
        <v>800622</v>
      </c>
      <c r="G18" s="64">
        <f t="shared" si="3"/>
        <v>118185525.82439241</v>
      </c>
      <c r="H18" s="64">
        <f t="shared" si="3"/>
        <v>850359.48131103523</v>
      </c>
      <c r="I18" s="64">
        <f t="shared" si="3"/>
        <v>174749.49822966283</v>
      </c>
      <c r="J18" s="65"/>
      <c r="K18" s="103"/>
      <c r="L18" s="108"/>
      <c r="M18" s="109"/>
      <c r="N18" s="110"/>
      <c r="O18" s="101"/>
      <c r="P18" s="103"/>
      <c r="Q18" s="108"/>
      <c r="R18" s="109"/>
      <c r="S18" s="110"/>
    </row>
    <row r="19" spans="1:19">
      <c r="A19" s="61"/>
      <c r="B19" s="53"/>
      <c r="C19" s="77"/>
      <c r="D19" s="53"/>
      <c r="E19" s="64"/>
      <c r="F19" s="64"/>
      <c r="G19" s="64"/>
      <c r="H19" s="64"/>
      <c r="I19" s="64"/>
      <c r="J19" s="65"/>
      <c r="K19" s="111" t="s">
        <v>1646</v>
      </c>
      <c r="L19" s="101">
        <f>E20</f>
        <v>1561185</v>
      </c>
      <c r="M19" s="112"/>
      <c r="N19" s="111"/>
      <c r="O19" s="101"/>
      <c r="P19" s="111"/>
      <c r="Q19" s="101"/>
      <c r="R19" s="112">
        <f>E21</f>
        <v>-1561185</v>
      </c>
      <c r="S19" s="111" t="s">
        <v>1647</v>
      </c>
    </row>
    <row r="20" spans="1:19">
      <c r="A20" s="61"/>
      <c r="B20" s="53" t="s">
        <v>1648</v>
      </c>
      <c r="C20" s="174" t="s">
        <v>1783</v>
      </c>
      <c r="D20" s="53" t="s">
        <v>1636</v>
      </c>
      <c r="E20" s="64">
        <f>E18</f>
        <v>1561185</v>
      </c>
      <c r="F20" s="64">
        <f t="shared" ref="F20:I20" si="4">F18</f>
        <v>800622</v>
      </c>
      <c r="G20" s="64">
        <f t="shared" si="4"/>
        <v>118185525.82439241</v>
      </c>
      <c r="H20" s="64">
        <f t="shared" si="4"/>
        <v>850359.48131103523</v>
      </c>
      <c r="I20" s="64">
        <f t="shared" si="4"/>
        <v>174749.49822966283</v>
      </c>
      <c r="J20" s="65"/>
      <c r="K20" s="103"/>
      <c r="L20" s="101"/>
      <c r="M20" s="112">
        <f>E41</f>
        <v>-38629.7765</v>
      </c>
      <c r="N20" s="111" t="s">
        <v>1768</v>
      </c>
      <c r="O20" s="101"/>
      <c r="P20" s="103" t="s">
        <v>1769</v>
      </c>
      <c r="Q20" s="101">
        <f>E42</f>
        <v>38629.7765</v>
      </c>
      <c r="R20" s="112"/>
      <c r="S20" s="111"/>
    </row>
    <row r="21" spans="1:19">
      <c r="A21" s="61"/>
      <c r="B21" s="53" t="s">
        <v>1649</v>
      </c>
      <c r="C21" s="174" t="s">
        <v>1784</v>
      </c>
      <c r="D21" s="53" t="s">
        <v>1637</v>
      </c>
      <c r="E21" s="75">
        <f>-E20</f>
        <v>-1561185</v>
      </c>
      <c r="F21" s="75">
        <f t="shared" ref="F21:I21" si="5">-F20</f>
        <v>-800622</v>
      </c>
      <c r="G21" s="75">
        <f t="shared" si="5"/>
        <v>-118185525.82439241</v>
      </c>
      <c r="H21" s="75">
        <f t="shared" si="5"/>
        <v>-850359.48131103523</v>
      </c>
      <c r="I21" s="75">
        <f t="shared" si="5"/>
        <v>-174749.49822966283</v>
      </c>
      <c r="J21" s="65"/>
      <c r="K21" s="103"/>
      <c r="L21" s="108"/>
      <c r="M21" s="112"/>
      <c r="N21" s="111"/>
      <c r="O21" s="101"/>
      <c r="P21" s="103"/>
      <c r="Q21" s="108"/>
      <c r="R21" s="112"/>
      <c r="S21" s="111"/>
    </row>
    <row r="22" spans="1:19" ht="12.75" thickBot="1">
      <c r="A22" s="61"/>
      <c r="B22" s="53" t="s">
        <v>1650</v>
      </c>
      <c r="C22" s="174" t="s">
        <v>1785</v>
      </c>
      <c r="D22" s="53" t="s">
        <v>1638</v>
      </c>
      <c r="E22" s="64">
        <f>-E20</f>
        <v>-1561185</v>
      </c>
      <c r="F22" s="64">
        <f t="shared" ref="F22:I22" si="6">-F20</f>
        <v>-800622</v>
      </c>
      <c r="G22" s="64">
        <f t="shared" si="6"/>
        <v>-118185525.82439241</v>
      </c>
      <c r="H22" s="64">
        <f t="shared" si="6"/>
        <v>-850359.48131103523</v>
      </c>
      <c r="I22" s="64">
        <f t="shared" si="6"/>
        <v>-174749.49822966283</v>
      </c>
      <c r="J22" s="65"/>
      <c r="K22" s="103"/>
      <c r="L22" s="76"/>
      <c r="M22" s="112"/>
      <c r="N22" s="111"/>
      <c r="O22" s="101"/>
      <c r="P22" s="103"/>
      <c r="Q22" s="76"/>
      <c r="R22" s="112"/>
      <c r="S22" s="111"/>
    </row>
    <row r="23" spans="1:19" ht="13.5" thickTop="1" thickBot="1">
      <c r="A23" s="61"/>
      <c r="B23" s="53" t="s">
        <v>1651</v>
      </c>
      <c r="C23" s="174" t="s">
        <v>1786</v>
      </c>
      <c r="D23" s="53" t="s">
        <v>1639</v>
      </c>
      <c r="E23" s="75">
        <f>-E22</f>
        <v>1561185</v>
      </c>
      <c r="F23" s="75">
        <f t="shared" ref="F23:I23" si="7">-F22</f>
        <v>800622</v>
      </c>
      <c r="G23" s="75">
        <f t="shared" si="7"/>
        <v>118185525.82439241</v>
      </c>
      <c r="H23" s="75">
        <f t="shared" si="7"/>
        <v>850359.48131103523</v>
      </c>
      <c r="I23" s="75">
        <f t="shared" si="7"/>
        <v>174749.49822966283</v>
      </c>
      <c r="J23" s="65"/>
      <c r="K23" s="103"/>
      <c r="L23" s="113">
        <f>SUM(L18:M22)</f>
        <v>1522555.2235000001</v>
      </c>
      <c r="M23" s="113"/>
      <c r="N23" s="110"/>
      <c r="O23" s="101"/>
      <c r="P23" s="103"/>
      <c r="Q23" s="113"/>
      <c r="R23" s="113">
        <f>SUM(Q19:R22)</f>
        <v>-1522555.2235000001</v>
      </c>
      <c r="S23" s="110"/>
    </row>
    <row r="24" spans="1:19" ht="12.75" thickTop="1">
      <c r="A24" s="69"/>
      <c r="B24" s="70"/>
      <c r="C24" s="114"/>
      <c r="D24" s="70"/>
      <c r="E24" s="72"/>
      <c r="F24" s="72"/>
      <c r="G24" s="72"/>
      <c r="H24" s="72"/>
      <c r="I24" s="72"/>
      <c r="J24" s="73"/>
      <c r="K24" s="103"/>
      <c r="N24" s="110"/>
      <c r="O24" s="101"/>
    </row>
    <row r="25" spans="1:19">
      <c r="A25" s="56"/>
      <c r="B25" s="57"/>
      <c r="C25" s="58"/>
      <c r="D25" s="57"/>
      <c r="E25" s="59"/>
      <c r="F25" s="59"/>
      <c r="G25" s="59"/>
      <c r="H25" s="59"/>
      <c r="I25" s="59"/>
      <c r="J25" s="60"/>
      <c r="N25" s="110"/>
      <c r="O25" s="101"/>
    </row>
    <row r="26" spans="1:19" ht="12.75" thickBot="1">
      <c r="A26" s="61">
        <v>2</v>
      </c>
      <c r="B26" s="53"/>
      <c r="C26" s="62"/>
      <c r="D26" s="63" t="s">
        <v>1640</v>
      </c>
      <c r="E26" s="64">
        <f>E18</f>
        <v>1561185</v>
      </c>
      <c r="F26" s="64">
        <f t="shared" ref="F26:I26" si="8">F18</f>
        <v>800622</v>
      </c>
      <c r="G26" s="64">
        <f t="shared" si="8"/>
        <v>118185525.82439241</v>
      </c>
      <c r="H26" s="64">
        <f t="shared" si="8"/>
        <v>850359.48131103523</v>
      </c>
      <c r="I26" s="64">
        <f t="shared" si="8"/>
        <v>174749.49822966283</v>
      </c>
      <c r="J26" s="65"/>
      <c r="K26" s="103"/>
      <c r="L26" s="226" t="s">
        <v>1652</v>
      </c>
      <c r="M26" s="226"/>
      <c r="N26" s="77"/>
      <c r="P26" s="103"/>
      <c r="Q26" s="226" t="s">
        <v>1653</v>
      </c>
      <c r="R26" s="226"/>
      <c r="S26" s="77"/>
    </row>
    <row r="27" spans="1:19" ht="12.75" thickTop="1">
      <c r="A27" s="61"/>
      <c r="B27" s="53"/>
      <c r="C27" s="62"/>
      <c r="D27" s="66" t="s">
        <v>1660</v>
      </c>
      <c r="E27" s="64">
        <f>+'&lt;4&gt; ITC Amort Schedule'!E17</f>
        <v>5</v>
      </c>
      <c r="F27" s="64">
        <f>+'&lt;4&gt; ITC Amort Schedule'!E30</f>
        <v>5</v>
      </c>
      <c r="G27" s="64">
        <f>+'&lt;4&gt; ITC Amort Schedule'!E32</f>
        <v>30</v>
      </c>
      <c r="H27" s="64">
        <f>+'&lt;4&gt; ITC Amort Schedule'!E46</f>
        <v>30</v>
      </c>
      <c r="I27" s="64">
        <f>+'&lt;4&gt; ITC Amort Schedule'!E60</f>
        <v>30</v>
      </c>
      <c r="J27" s="65"/>
      <c r="K27" s="103"/>
      <c r="L27" s="108"/>
      <c r="M27" s="109"/>
      <c r="N27" s="110"/>
      <c r="O27" s="101"/>
      <c r="P27" s="103"/>
      <c r="Q27" s="108"/>
      <c r="R27" s="109"/>
      <c r="S27" s="110"/>
    </row>
    <row r="28" spans="1:19">
      <c r="A28" s="61"/>
      <c r="B28" s="67"/>
      <c r="C28" s="68"/>
      <c r="D28" s="55"/>
      <c r="E28" s="55"/>
      <c r="F28" s="55"/>
      <c r="G28" s="55"/>
      <c r="H28" s="55"/>
      <c r="I28" s="55"/>
      <c r="J28" s="65"/>
      <c r="L28" s="101"/>
      <c r="M28" s="112">
        <f>E22</f>
        <v>-1561185</v>
      </c>
      <c r="N28" s="111" t="s">
        <v>1654</v>
      </c>
      <c r="O28" s="101"/>
      <c r="P28" s="111" t="s">
        <v>1655</v>
      </c>
      <c r="Q28" s="101">
        <f>E23</f>
        <v>1561185</v>
      </c>
      <c r="R28" s="112"/>
    </row>
    <row r="29" spans="1:19">
      <c r="A29" s="61"/>
      <c r="B29" s="53" t="s">
        <v>1648</v>
      </c>
      <c r="C29" s="174" t="s">
        <v>1785</v>
      </c>
      <c r="D29" s="53" t="s">
        <v>1638</v>
      </c>
      <c r="E29" s="64">
        <f>-E30</f>
        <v>136139.87224999999</v>
      </c>
      <c r="F29" s="64">
        <f>-F30</f>
        <v>325580.78659999999</v>
      </c>
      <c r="G29" s="64">
        <f t="shared" ref="G29:I29" si="9">-G30</f>
        <v>996758.31506115966</v>
      </c>
      <c r="H29" s="64">
        <f t="shared" si="9"/>
        <v>4370231.5875167996</v>
      </c>
      <c r="I29" s="64">
        <f t="shared" si="9"/>
        <v>4383728.1888046302</v>
      </c>
      <c r="J29" s="65"/>
      <c r="K29" s="103"/>
      <c r="L29" s="101"/>
      <c r="M29" s="112"/>
      <c r="N29" s="111"/>
      <c r="O29" s="101"/>
      <c r="P29" s="103"/>
      <c r="Q29" s="101"/>
      <c r="R29" s="112"/>
      <c r="S29" s="111"/>
    </row>
    <row r="30" spans="1:19">
      <c r="A30" s="61"/>
      <c r="B30" s="53" t="s">
        <v>1649</v>
      </c>
      <c r="C30" s="174" t="s">
        <v>1786</v>
      </c>
      <c r="D30" s="53" t="s">
        <v>1639</v>
      </c>
      <c r="E30" s="64">
        <f>+'&lt;4&gt; ITC Amort Schedule'!Q76</f>
        <v>-136139.87224999999</v>
      </c>
      <c r="F30" s="64">
        <f>+'&lt;4&gt; ITC Amort Schedule'!AC76</f>
        <v>-325580.78659999999</v>
      </c>
      <c r="G30" s="64">
        <f>+'&lt;4&gt; ITC Amort Schedule'!AO93</f>
        <v>-996758.31506115966</v>
      </c>
      <c r="H30" s="64">
        <f>+'&lt;4&gt; ITC Amort Schedule'!BA93</f>
        <v>-4370231.5875167996</v>
      </c>
      <c r="I30" s="64">
        <f>+'&lt;4&gt; ITC Amort Schedule'!BM93</f>
        <v>-4383728.1888046302</v>
      </c>
      <c r="J30" s="65"/>
      <c r="K30" s="103" t="s">
        <v>1656</v>
      </c>
      <c r="L30" s="108">
        <f>E29</f>
        <v>136139.87224999999</v>
      </c>
      <c r="M30" s="112"/>
      <c r="N30" s="111"/>
      <c r="O30" s="101"/>
      <c r="P30" s="103"/>
      <c r="Q30" s="108"/>
      <c r="R30" s="112">
        <f>E30</f>
        <v>-136139.87224999999</v>
      </c>
      <c r="S30" s="111" t="s">
        <v>1657</v>
      </c>
    </row>
    <row r="31" spans="1:19" ht="15" customHeight="1" thickBot="1">
      <c r="A31" s="69"/>
      <c r="B31" s="70"/>
      <c r="C31" s="71"/>
      <c r="D31" s="70"/>
      <c r="E31" s="72"/>
      <c r="F31" s="72"/>
      <c r="G31" s="72"/>
      <c r="H31" s="72"/>
      <c r="I31" s="72"/>
      <c r="J31" s="73"/>
      <c r="K31" s="103"/>
      <c r="L31" s="76"/>
      <c r="M31" s="112"/>
      <c r="N31" s="111"/>
      <c r="O31" s="101"/>
      <c r="P31" s="103"/>
      <c r="Q31" s="76"/>
      <c r="R31" s="112"/>
      <c r="S31" s="111"/>
    </row>
    <row r="32" spans="1:19" ht="15" customHeight="1" thickTop="1" thickBot="1">
      <c r="A32" s="56"/>
      <c r="B32" s="57"/>
      <c r="C32" s="74"/>
      <c r="D32" s="57"/>
      <c r="E32" s="59"/>
      <c r="F32" s="59"/>
      <c r="G32" s="59"/>
      <c r="H32" s="59"/>
      <c r="I32" s="59"/>
      <c r="J32" s="60"/>
      <c r="K32" s="103"/>
      <c r="L32" s="113"/>
      <c r="M32" s="113">
        <f>SUM(L28:M31)</f>
        <v>-1425045.12775</v>
      </c>
      <c r="N32" s="110"/>
      <c r="O32" s="101"/>
      <c r="P32" s="103"/>
      <c r="Q32" s="113">
        <f>SUM(Q27:R31)</f>
        <v>1425045.12775</v>
      </c>
      <c r="R32" s="113"/>
      <c r="S32" s="110"/>
    </row>
    <row r="33" spans="1:19" ht="13.7" customHeight="1" thickTop="1">
      <c r="A33" s="118"/>
      <c r="B33" s="119"/>
      <c r="C33" s="115"/>
      <c r="D33" s="116"/>
      <c r="E33" s="116"/>
      <c r="F33" s="116"/>
      <c r="G33" s="116"/>
      <c r="H33" s="116"/>
      <c r="I33" s="116"/>
      <c r="J33" s="60"/>
      <c r="K33" s="103"/>
      <c r="L33" s="117"/>
      <c r="M33" s="76"/>
      <c r="N33" s="110"/>
      <c r="O33" s="55"/>
      <c r="P33" s="77"/>
      <c r="Q33" s="117"/>
      <c r="R33" s="76"/>
      <c r="S33" s="55"/>
    </row>
    <row r="34" spans="1:19">
      <c r="A34" s="61">
        <v>3</v>
      </c>
      <c r="B34" s="53"/>
      <c r="C34" s="62"/>
      <c r="D34" s="63" t="s">
        <v>1787</v>
      </c>
      <c r="E34" s="55"/>
      <c r="F34" s="55"/>
      <c r="G34" s="55"/>
      <c r="H34" s="55"/>
      <c r="I34" s="55"/>
      <c r="J34" s="65"/>
      <c r="K34" s="103"/>
      <c r="L34" s="76"/>
      <c r="M34" s="76"/>
      <c r="N34" s="110"/>
      <c r="O34" s="55"/>
      <c r="P34" s="77"/>
      <c r="Q34" s="76"/>
      <c r="R34" s="76"/>
      <c r="S34" s="110"/>
    </row>
    <row r="35" spans="1:19">
      <c r="A35" s="61"/>
      <c r="B35" s="67"/>
      <c r="C35" s="68"/>
      <c r="D35" s="55" t="s">
        <v>1766</v>
      </c>
      <c r="E35" s="136">
        <v>100142</v>
      </c>
      <c r="F35" s="136">
        <f>+'&lt;2&gt; 2015 Provision'!B24</f>
        <v>226580</v>
      </c>
      <c r="G35" s="135"/>
      <c r="H35" s="135"/>
      <c r="I35" s="135"/>
      <c r="J35" s="65"/>
    </row>
    <row r="36" spans="1:19">
      <c r="A36" s="61"/>
      <c r="B36" s="67"/>
      <c r="C36" s="68"/>
      <c r="D36" s="55" t="s">
        <v>1767</v>
      </c>
      <c r="E36" s="135"/>
      <c r="F36" s="135"/>
      <c r="G36" s="136">
        <f>+'&lt;6&gt; TAX  Federal Tax Rates'!B39</f>
        <v>557617.15753058298</v>
      </c>
      <c r="H36" s="136">
        <f>+'&lt;6&gt; TAX  Federal Tax Rates'!C39</f>
        <v>2244353.7937583998</v>
      </c>
      <c r="I36" s="136">
        <f>+'&lt;6&gt; TAX  Federal Tax Rates'!D39</f>
        <v>2236893.59440231</v>
      </c>
      <c r="J36" s="65"/>
    </row>
    <row r="37" spans="1:19">
      <c r="A37" s="120"/>
      <c r="B37" s="67"/>
      <c r="C37" s="68"/>
      <c r="D37" s="55" t="s">
        <v>1658</v>
      </c>
      <c r="E37" s="121">
        <v>0.38574999999999998</v>
      </c>
      <c r="F37" s="121">
        <v>0.38574999999999998</v>
      </c>
      <c r="G37" s="121">
        <v>0.38574999999999998</v>
      </c>
      <c r="H37" s="121">
        <v>0.38574999999999998</v>
      </c>
      <c r="I37" s="121">
        <v>0.38574999999999998</v>
      </c>
      <c r="J37" s="65"/>
    </row>
    <row r="38" spans="1:19">
      <c r="A38" s="120"/>
      <c r="B38" s="67"/>
      <c r="C38" s="68"/>
      <c r="D38" s="55" t="s">
        <v>1637</v>
      </c>
      <c r="E38" s="76">
        <f>+(E35+E36)*E37</f>
        <v>38629.7765</v>
      </c>
      <c r="F38" s="76">
        <f t="shared" ref="F38:H38" si="10">+(F35+F36)*F37</f>
        <v>87403.235000000001</v>
      </c>
      <c r="G38" s="76">
        <f t="shared" si="10"/>
        <v>215100.81851742236</v>
      </c>
      <c r="H38" s="76">
        <f t="shared" si="10"/>
        <v>865759.47594230273</v>
      </c>
      <c r="I38" s="76">
        <f>+(I35+I36)*I37</f>
        <v>862881.70404069102</v>
      </c>
      <c r="J38" s="65"/>
    </row>
    <row r="39" spans="1:19">
      <c r="A39" s="120"/>
      <c r="B39" s="67"/>
      <c r="C39" s="68"/>
      <c r="D39" s="55"/>
      <c r="E39" s="76"/>
      <c r="F39" s="76"/>
      <c r="G39" s="76"/>
      <c r="H39" s="76"/>
      <c r="I39" s="76"/>
      <c r="J39" s="65"/>
    </row>
    <row r="40" spans="1:19">
      <c r="A40" s="120"/>
      <c r="B40" s="67"/>
      <c r="C40" s="68"/>
      <c r="D40" s="55"/>
      <c r="E40" s="55"/>
      <c r="F40" s="55"/>
      <c r="G40" s="55"/>
      <c r="H40" s="55"/>
      <c r="I40" s="55"/>
      <c r="J40" s="65"/>
    </row>
    <row r="41" spans="1:19">
      <c r="A41" s="120"/>
      <c r="B41" s="53" t="s">
        <v>1648</v>
      </c>
      <c r="C41" s="174" t="s">
        <v>1783</v>
      </c>
      <c r="D41" s="53" t="s">
        <v>1636</v>
      </c>
      <c r="E41" s="64">
        <f>-E42</f>
        <v>-38629.7765</v>
      </c>
      <c r="F41" s="64">
        <f>-F42</f>
        <v>-87403.235000000001</v>
      </c>
      <c r="G41" s="64">
        <f t="shared" ref="G41:I41" si="11">-G42</f>
        <v>-215100.81851742236</v>
      </c>
      <c r="H41" s="64">
        <f t="shared" si="11"/>
        <v>-865759.47594230273</v>
      </c>
      <c r="I41" s="64">
        <f t="shared" si="11"/>
        <v>-862881.70404069102</v>
      </c>
      <c r="J41" s="65"/>
    </row>
    <row r="42" spans="1:19">
      <c r="A42" s="120"/>
      <c r="B42" s="53" t="s">
        <v>1649</v>
      </c>
      <c r="C42" s="174" t="s">
        <v>1784</v>
      </c>
      <c r="D42" s="53" t="s">
        <v>1637</v>
      </c>
      <c r="E42" s="75">
        <f>+E38</f>
        <v>38629.7765</v>
      </c>
      <c r="F42" s="75">
        <f t="shared" ref="F42:I42" si="12">+F38</f>
        <v>87403.235000000001</v>
      </c>
      <c r="G42" s="75">
        <f t="shared" si="12"/>
        <v>215100.81851742236</v>
      </c>
      <c r="H42" s="75">
        <f t="shared" si="12"/>
        <v>865759.47594230273</v>
      </c>
      <c r="I42" s="75">
        <f t="shared" si="12"/>
        <v>862881.70404069102</v>
      </c>
      <c r="J42" s="65"/>
    </row>
    <row r="43" spans="1:19">
      <c r="A43" s="122"/>
      <c r="B43" s="123"/>
      <c r="C43" s="124"/>
      <c r="D43" s="121"/>
      <c r="E43" s="121"/>
      <c r="F43" s="121"/>
      <c r="G43" s="121"/>
      <c r="H43" s="121"/>
      <c r="I43" s="121"/>
      <c r="J43" s="73"/>
    </row>
    <row r="44" spans="1:19">
      <c r="A44" s="118"/>
      <c r="B44" s="119"/>
      <c r="C44" s="115"/>
      <c r="D44" s="116"/>
      <c r="E44" s="116"/>
      <c r="F44" s="116"/>
      <c r="G44" s="116"/>
      <c r="H44" s="116"/>
      <c r="I44" s="116"/>
      <c r="J44" s="55"/>
      <c r="K44" s="55"/>
    </row>
    <row r="45" spans="1:19">
      <c r="A45" s="77"/>
      <c r="B45" s="53"/>
      <c r="C45" s="68"/>
      <c r="D45" s="55"/>
      <c r="E45" s="55"/>
      <c r="F45" s="55"/>
      <c r="G45" s="55"/>
      <c r="H45" s="55"/>
      <c r="I45" s="55"/>
      <c r="J45" s="55"/>
    </row>
    <row r="46" spans="1:19">
      <c r="A46" s="68"/>
      <c r="B46" s="67"/>
      <c r="C46" s="68"/>
      <c r="D46" s="78"/>
      <c r="E46" s="125"/>
      <c r="F46" s="125"/>
      <c r="G46" s="125"/>
      <c r="H46" s="125"/>
      <c r="I46" s="125"/>
      <c r="J46" s="55"/>
    </row>
    <row r="47" spans="1:19">
      <c r="A47" s="68"/>
      <c r="B47" s="67"/>
      <c r="C47" s="68"/>
      <c r="D47" s="55"/>
      <c r="E47" s="76"/>
      <c r="F47" s="76"/>
      <c r="G47" s="76"/>
      <c r="H47" s="76"/>
      <c r="I47" s="76"/>
      <c r="J47" s="55"/>
    </row>
    <row r="48" spans="1:19">
      <c r="A48" s="68"/>
      <c r="B48" s="67"/>
      <c r="C48" s="68"/>
      <c r="D48" s="55"/>
      <c r="E48" s="55"/>
      <c r="F48" s="125"/>
      <c r="G48" s="125"/>
      <c r="H48" s="125"/>
      <c r="I48" s="125"/>
      <c r="J48" s="55"/>
    </row>
    <row r="49" spans="1:10">
      <c r="A49" s="68"/>
      <c r="B49" s="67"/>
      <c r="C49" s="68"/>
      <c r="D49" s="55"/>
      <c r="E49" s="76"/>
      <c r="F49" s="76"/>
      <c r="G49" s="76"/>
      <c r="H49" s="76"/>
      <c r="I49" s="76"/>
      <c r="J49" s="55"/>
    </row>
    <row r="50" spans="1:10">
      <c r="A50" s="68"/>
      <c r="B50" s="67"/>
      <c r="C50" s="68"/>
      <c r="D50" s="55"/>
      <c r="E50" s="55"/>
      <c r="F50" s="55"/>
      <c r="G50" s="55"/>
      <c r="H50" s="55"/>
      <c r="I50" s="55"/>
      <c r="J50" s="55"/>
    </row>
    <row r="51" spans="1:10">
      <c r="A51" s="68"/>
      <c r="B51" s="67"/>
      <c r="C51" s="68"/>
      <c r="D51" s="55"/>
      <c r="E51" s="76"/>
      <c r="F51" s="76"/>
      <c r="G51" s="76"/>
      <c r="H51" s="76"/>
      <c r="I51" s="76"/>
      <c r="J51" s="55"/>
    </row>
    <row r="52" spans="1:10">
      <c r="A52" s="68"/>
      <c r="B52" s="53"/>
      <c r="C52" s="68"/>
      <c r="D52" s="55"/>
      <c r="E52" s="55"/>
      <c r="F52" s="55"/>
      <c r="G52" s="55"/>
      <c r="H52" s="55"/>
      <c r="I52" s="55"/>
      <c r="J52" s="55"/>
    </row>
    <row r="53" spans="1:10">
      <c r="A53" s="68"/>
      <c r="B53" s="53"/>
      <c r="C53" s="52"/>
      <c r="D53" s="53"/>
      <c r="E53" s="64"/>
      <c r="F53" s="64"/>
      <c r="G53" s="64"/>
      <c r="H53" s="64"/>
      <c r="I53" s="64"/>
      <c r="J53" s="55"/>
    </row>
    <row r="54" spans="1:10">
      <c r="A54" s="68"/>
      <c r="B54" s="67"/>
      <c r="C54" s="52"/>
      <c r="D54" s="53"/>
      <c r="E54" s="75"/>
      <c r="F54" s="75"/>
      <c r="G54" s="75"/>
      <c r="H54" s="75"/>
      <c r="I54" s="75"/>
      <c r="J54" s="55"/>
    </row>
    <row r="55" spans="1:10">
      <c r="A55" s="68"/>
      <c r="B55" s="67"/>
      <c r="C55" s="68"/>
      <c r="D55" s="55"/>
      <c r="E55" s="55"/>
      <c r="F55" s="55"/>
      <c r="G55" s="55"/>
      <c r="H55" s="55"/>
      <c r="I55" s="55"/>
      <c r="J55" s="55"/>
    </row>
    <row r="56" spans="1:10">
      <c r="A56" s="77"/>
      <c r="B56" s="53"/>
      <c r="C56" s="68"/>
      <c r="D56" s="55"/>
      <c r="E56" s="55"/>
      <c r="F56" s="55"/>
      <c r="G56" s="55"/>
      <c r="H56" s="55"/>
      <c r="I56" s="55"/>
      <c r="J56" s="55"/>
    </row>
    <row r="57" spans="1:10">
      <c r="A57" s="68"/>
      <c r="B57" s="67"/>
      <c r="C57" s="68"/>
      <c r="D57" s="78"/>
      <c r="E57" s="55"/>
      <c r="F57" s="55"/>
      <c r="G57" s="55"/>
      <c r="H57" s="55"/>
      <c r="I57" s="55"/>
      <c r="J57" s="55"/>
    </row>
    <row r="58" spans="1:10">
      <c r="A58" s="68"/>
      <c r="B58" s="67"/>
      <c r="C58" s="68"/>
      <c r="D58" s="79"/>
      <c r="E58" s="76"/>
      <c r="F58" s="76"/>
      <c r="G58" s="76"/>
      <c r="H58" s="76"/>
      <c r="I58" s="76"/>
      <c r="J58" s="55"/>
    </row>
    <row r="59" spans="1:10">
      <c r="A59" s="68"/>
      <c r="B59" s="67"/>
      <c r="C59" s="68"/>
      <c r="D59" s="55"/>
      <c r="E59" s="55"/>
      <c r="F59" s="55"/>
      <c r="G59" s="55"/>
      <c r="H59" s="55"/>
      <c r="I59" s="55"/>
      <c r="J59" s="55"/>
    </row>
    <row r="60" spans="1:10">
      <c r="A60" s="68"/>
      <c r="B60" s="67"/>
      <c r="C60" s="52"/>
      <c r="D60" s="53"/>
      <c r="E60" s="64"/>
      <c r="F60" s="64"/>
      <c r="G60" s="64"/>
      <c r="H60" s="64"/>
      <c r="I60" s="64"/>
      <c r="J60" s="55"/>
    </row>
    <row r="61" spans="1:10">
      <c r="A61" s="68"/>
      <c r="B61" s="67"/>
      <c r="C61" s="52"/>
      <c r="D61" s="53"/>
      <c r="E61" s="75"/>
      <c r="F61" s="75"/>
      <c r="G61" s="75"/>
      <c r="H61" s="75"/>
      <c r="I61" s="75"/>
      <c r="J61" s="55"/>
    </row>
    <row r="62" spans="1:10">
      <c r="A62" s="68"/>
      <c r="B62" s="67"/>
      <c r="C62" s="55"/>
      <c r="D62" s="55"/>
    </row>
    <row r="63" spans="1:10">
      <c r="A63" s="68"/>
      <c r="B63" s="53"/>
      <c r="C63" s="55"/>
      <c r="D63" s="55"/>
    </row>
    <row r="64" spans="1:10">
      <c r="A64" s="68"/>
      <c r="B64" s="53"/>
      <c r="C64" s="55"/>
      <c r="D64" s="55"/>
    </row>
    <row r="65" spans="1:4">
      <c r="A65" s="68"/>
      <c r="B65" s="67"/>
      <c r="C65" s="55"/>
      <c r="D65" s="55"/>
    </row>
    <row r="66" spans="1:4">
      <c r="A66" s="68"/>
      <c r="B66" s="67"/>
      <c r="C66" s="55"/>
      <c r="D66" s="55"/>
    </row>
    <row r="67" spans="1:4">
      <c r="A67" s="77"/>
      <c r="B67" s="53"/>
      <c r="C67" s="55"/>
      <c r="D67" s="55"/>
    </row>
    <row r="68" spans="1:4">
      <c r="A68" s="68"/>
      <c r="B68" s="67"/>
      <c r="C68" s="55"/>
      <c r="D68" s="55"/>
    </row>
    <row r="69" spans="1:4">
      <c r="A69" s="68"/>
      <c r="B69" s="67"/>
      <c r="C69" s="55"/>
      <c r="D69" s="55"/>
    </row>
    <row r="70" spans="1:4">
      <c r="A70" s="68"/>
      <c r="B70" s="67"/>
      <c r="C70" s="55"/>
      <c r="D70" s="55"/>
    </row>
    <row r="71" spans="1:4">
      <c r="A71" s="68"/>
      <c r="B71" s="67"/>
      <c r="C71" s="55"/>
      <c r="D71" s="55"/>
    </row>
    <row r="72" spans="1:4">
      <c r="A72" s="68"/>
      <c r="B72" s="67"/>
      <c r="C72" s="55"/>
      <c r="D72" s="55"/>
    </row>
    <row r="73" spans="1:4">
      <c r="A73" s="68"/>
      <c r="B73" s="67"/>
      <c r="C73" s="55"/>
      <c r="D73" s="55"/>
    </row>
    <row r="74" spans="1:4">
      <c r="A74" s="68"/>
      <c r="B74" s="53"/>
      <c r="C74" s="55"/>
      <c r="D74" s="55"/>
    </row>
    <row r="75" spans="1:4">
      <c r="A75" s="68"/>
      <c r="B75" s="53"/>
      <c r="C75" s="55"/>
      <c r="D75" s="55"/>
    </row>
    <row r="76" spans="1:4">
      <c r="A76" s="68"/>
      <c r="B76" s="67"/>
      <c r="C76" s="55"/>
      <c r="D76" s="55"/>
    </row>
    <row r="77" spans="1:4">
      <c r="A77" s="68"/>
      <c r="B77" s="67"/>
      <c r="C77" s="55"/>
      <c r="D77" s="55"/>
    </row>
    <row r="78" spans="1:4">
      <c r="A78" s="77"/>
      <c r="B78" s="53"/>
      <c r="C78" s="55"/>
      <c r="D78" s="55"/>
    </row>
    <row r="79" spans="1:4">
      <c r="A79" s="68"/>
      <c r="B79" s="67"/>
      <c r="C79" s="55"/>
      <c r="D79" s="55"/>
    </row>
    <row r="80" spans="1:4">
      <c r="A80" s="68"/>
      <c r="B80" s="67"/>
      <c r="C80" s="55"/>
      <c r="D80" s="55"/>
    </row>
    <row r="81" spans="1:6">
      <c r="A81" s="68"/>
      <c r="B81" s="53"/>
      <c r="C81" s="55"/>
      <c r="D81" s="55"/>
    </row>
    <row r="82" spans="1:6">
      <c r="A82" s="68"/>
      <c r="B82" s="53"/>
      <c r="C82" s="55"/>
      <c r="D82" s="55"/>
    </row>
    <row r="83" spans="1:6">
      <c r="A83" s="68"/>
      <c r="B83" s="67"/>
      <c r="C83" s="68"/>
      <c r="D83" s="55"/>
    </row>
    <row r="84" spans="1:6">
      <c r="A84" s="68"/>
      <c r="B84" s="67"/>
      <c r="C84" s="68"/>
      <c r="D84" s="55"/>
    </row>
    <row r="85" spans="1:6">
      <c r="A85" s="68"/>
      <c r="B85" s="67"/>
      <c r="C85" s="68"/>
      <c r="D85" s="55"/>
      <c r="E85" s="55"/>
      <c r="F85" s="55"/>
    </row>
    <row r="86" spans="1:6">
      <c r="A86" s="68"/>
      <c r="B86" s="67"/>
      <c r="C86" s="68"/>
      <c r="D86" s="55"/>
      <c r="E86" s="125"/>
      <c r="F86" s="55"/>
    </row>
    <row r="87" spans="1:6">
      <c r="A87" s="68"/>
      <c r="B87" s="67"/>
      <c r="C87" s="68"/>
      <c r="D87" s="55"/>
      <c r="E87" s="125"/>
      <c r="F87" s="55"/>
    </row>
    <row r="88" spans="1:6">
      <c r="A88" s="68"/>
      <c r="B88" s="67"/>
      <c r="C88" s="68"/>
      <c r="D88" s="55"/>
      <c r="E88" s="126"/>
      <c r="F88" s="55"/>
    </row>
    <row r="89" spans="1:6">
      <c r="A89" s="68"/>
      <c r="B89" s="67"/>
      <c r="C89" s="68"/>
      <c r="D89" s="55"/>
      <c r="E89" s="55"/>
      <c r="F89" s="55"/>
    </row>
    <row r="90" spans="1:6">
      <c r="E90" s="55"/>
      <c r="F90" s="55"/>
    </row>
    <row r="91" spans="1:6">
      <c r="C91" s="54"/>
      <c r="E91" s="55"/>
      <c r="F91" s="55"/>
    </row>
    <row r="92" spans="1:6">
      <c r="C92" s="54"/>
    </row>
    <row r="93" spans="1:6">
      <c r="C93" s="54"/>
    </row>
  </sheetData>
  <mergeCells count="4">
    <mergeCell ref="L17:M17"/>
    <mergeCell ref="Q17:R17"/>
    <mergeCell ref="L26:M26"/>
    <mergeCell ref="Q26:R26"/>
  </mergeCells>
  <pageMargins left="0.5" right="0.5" top="0.5" bottom="0.5" header="0.3" footer="0.3"/>
  <pageSetup scale="80" orientation="portrait" r:id="rId1"/>
  <headerFooter>
    <oddFooter>&amp;L&amp;Z&amp;F&amp;R&amp;A</oddFooter>
  </headerFooter>
  <colBreaks count="1" manualBreakCount="1">
    <brk id="10" min="7" max="75" man="1"/>
  </colBreaks>
  <ignoredErrors>
    <ignoredError sqref="C20:C4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zoomScaleNormal="100" workbookViewId="0">
      <pane xSplit="1" ySplit="10" topLeftCell="B11" activePane="bottomRight" state="frozen"/>
      <selection activeCell="A25" sqref="A24:A25"/>
      <selection pane="topRight" activeCell="A25" sqref="A24:A25"/>
      <selection pane="bottomLeft" activeCell="A25" sqref="A24:A25"/>
      <selection pane="bottomRight" activeCell="A7" sqref="A7"/>
    </sheetView>
  </sheetViews>
  <sheetFormatPr defaultColWidth="8.85546875" defaultRowHeight="11.25"/>
  <cols>
    <col min="1" max="1" width="36.7109375" style="84" customWidth="1"/>
    <col min="2" max="4" width="10.7109375" style="83" customWidth="1"/>
    <col min="5" max="16384" width="8.85546875" style="83"/>
  </cols>
  <sheetData>
    <row r="1" spans="1:4">
      <c r="A1" s="88" t="s">
        <v>1807</v>
      </c>
    </row>
    <row r="2" spans="1:4">
      <c r="A2" s="88" t="s">
        <v>1808</v>
      </c>
    </row>
    <row r="3" spans="1:4">
      <c r="A3" s="88" t="s">
        <v>1809</v>
      </c>
    </row>
    <row r="4" spans="1:4">
      <c r="A4" s="88" t="s">
        <v>1810</v>
      </c>
    </row>
    <row r="5" spans="1:4">
      <c r="A5" s="88" t="s">
        <v>1811</v>
      </c>
    </row>
    <row r="6" spans="1:4">
      <c r="A6" s="88" t="s">
        <v>1817</v>
      </c>
    </row>
    <row r="8" spans="1:4" s="81" customFormat="1">
      <c r="A8" s="80"/>
    </row>
    <row r="9" spans="1:4" s="81" customFormat="1">
      <c r="A9" s="80" t="s">
        <v>1666</v>
      </c>
      <c r="B9" s="81" t="s">
        <v>1667</v>
      </c>
      <c r="C9" s="81" t="s">
        <v>1668</v>
      </c>
      <c r="D9" s="81" t="s">
        <v>1669</v>
      </c>
    </row>
    <row r="10" spans="1:4" s="81" customFormat="1">
      <c r="A10" s="80"/>
    </row>
    <row r="11" spans="1:4">
      <c r="A11" s="82" t="s">
        <v>1670</v>
      </c>
    </row>
    <row r="12" spans="1:4">
      <c r="A12" s="88" t="s">
        <v>1757</v>
      </c>
    </row>
    <row r="13" spans="1:4">
      <c r="A13" s="84" t="s">
        <v>1756</v>
      </c>
      <c r="B13" s="83">
        <v>164532</v>
      </c>
      <c r="C13" s="83">
        <v>164532</v>
      </c>
      <c r="D13" s="83">
        <v>164532</v>
      </c>
    </row>
    <row r="14" spans="1:4">
      <c r="A14" s="89" t="s">
        <v>1755</v>
      </c>
    </row>
    <row r="15" spans="1:4">
      <c r="A15" s="84" t="s">
        <v>1754</v>
      </c>
      <c r="B15" s="83">
        <v>2153565.7599999998</v>
      </c>
      <c r="C15" s="83">
        <v>2153565.7599999998</v>
      </c>
      <c r="D15" s="83">
        <v>2153565.7599999998</v>
      </c>
    </row>
    <row r="16" spans="1:4">
      <c r="A16" s="84" t="s">
        <v>1753</v>
      </c>
      <c r="B16" s="83">
        <v>0</v>
      </c>
      <c r="C16" s="83">
        <v>0</v>
      </c>
      <c r="D16" s="83">
        <v>0</v>
      </c>
    </row>
    <row r="17" spans="1:4">
      <c r="A17" s="84" t="s">
        <v>1752</v>
      </c>
      <c r="B17" s="83">
        <v>0</v>
      </c>
      <c r="C17" s="83">
        <v>0</v>
      </c>
      <c r="D17" s="83">
        <v>-592381</v>
      </c>
    </row>
    <row r="18" spans="1:4">
      <c r="A18" s="84" t="s">
        <v>1751</v>
      </c>
      <c r="B18" s="83">
        <v>2153565.7599999998</v>
      </c>
      <c r="C18" s="83">
        <v>2153565.7599999998</v>
      </c>
      <c r="D18" s="83">
        <v>1561184.75999999</v>
      </c>
    </row>
    <row r="19" spans="1:4">
      <c r="A19" s="84" t="s">
        <v>1750</v>
      </c>
      <c r="B19" s="83">
        <v>430713.15199999901</v>
      </c>
      <c r="C19" s="83">
        <v>430713.15199999901</v>
      </c>
      <c r="D19" s="83">
        <v>402296.03533333301</v>
      </c>
    </row>
    <row r="20" spans="1:4">
      <c r="A20" s="89" t="s">
        <v>1749</v>
      </c>
    </row>
    <row r="21" spans="1:4">
      <c r="A21" s="84" t="s">
        <v>1748</v>
      </c>
      <c r="B21" s="83">
        <v>1076782.8799999999</v>
      </c>
      <c r="C21" s="83">
        <v>1076782.8799999999</v>
      </c>
      <c r="D21" s="83">
        <v>780592.37999999896</v>
      </c>
    </row>
    <row r="22" spans="1:4">
      <c r="A22" s="84" t="s">
        <v>1747</v>
      </c>
      <c r="B22" s="83">
        <v>215356.57599999901</v>
      </c>
      <c r="C22" s="83">
        <v>215356.57599999901</v>
      </c>
      <c r="D22" s="83">
        <v>201148.01766666601</v>
      </c>
    </row>
    <row r="24" spans="1:4">
      <c r="A24" s="89" t="s">
        <v>1746</v>
      </c>
    </row>
    <row r="25" spans="1:4">
      <c r="A25" s="84" t="s">
        <v>1745</v>
      </c>
      <c r="B25" s="83">
        <v>2978012.7750697201</v>
      </c>
      <c r="C25" s="83">
        <v>121163538.599462</v>
      </c>
      <c r="D25" s="83">
        <v>122013898.080773</v>
      </c>
    </row>
    <row r="26" spans="1:4">
      <c r="A26" s="84" t="s">
        <v>1744</v>
      </c>
      <c r="B26" s="83">
        <v>118185525.82439201</v>
      </c>
      <c r="C26" s="83">
        <v>850359.48131103395</v>
      </c>
      <c r="D26" s="83">
        <v>174749.49822966199</v>
      </c>
    </row>
    <row r="27" spans="1:4">
      <c r="A27" s="84" t="s">
        <v>1743</v>
      </c>
      <c r="B27" s="83">
        <v>0</v>
      </c>
      <c r="C27" s="83">
        <v>0</v>
      </c>
      <c r="D27" s="83">
        <v>0</v>
      </c>
    </row>
    <row r="28" spans="1:4">
      <c r="A28" s="84" t="s">
        <v>1742</v>
      </c>
      <c r="B28" s="83">
        <v>121163538.599462</v>
      </c>
      <c r="C28" s="83">
        <v>122013898.080773</v>
      </c>
      <c r="D28" s="83">
        <v>122188647.57900199</v>
      </c>
    </row>
    <row r="29" spans="1:4">
      <c r="A29" s="84" t="s">
        <v>1741</v>
      </c>
      <c r="B29" s="83">
        <v>684521.163061167</v>
      </c>
      <c r="C29" s="83">
        <v>4057994.4355167998</v>
      </c>
      <c r="D29" s="83">
        <v>4071491.1534712999</v>
      </c>
    </row>
    <row r="30" spans="1:4">
      <c r="A30" s="89" t="s">
        <v>1740</v>
      </c>
    </row>
    <row r="31" spans="1:4">
      <c r="A31" s="84" t="s">
        <v>1739</v>
      </c>
      <c r="B31" s="83">
        <v>60581769.299731001</v>
      </c>
      <c r="C31" s="83">
        <v>61006949.040386498</v>
      </c>
      <c r="D31" s="83">
        <v>61094323.789501302</v>
      </c>
    </row>
    <row r="32" spans="1:4">
      <c r="A32" s="84" t="s">
        <v>1738</v>
      </c>
      <c r="B32" s="83">
        <v>342260.58153058297</v>
      </c>
      <c r="C32" s="83">
        <v>2028997.2177583999</v>
      </c>
      <c r="D32" s="83">
        <v>2035745.57673565</v>
      </c>
    </row>
    <row r="34" spans="1:4">
      <c r="A34" s="89" t="s">
        <v>1737</v>
      </c>
    </row>
    <row r="35" spans="1:4">
      <c r="A35" s="84" t="s">
        <v>1736</v>
      </c>
      <c r="B35" s="83">
        <v>118185525.82439201</v>
      </c>
      <c r="C35" s="83">
        <v>850359.48131103395</v>
      </c>
      <c r="D35" s="83">
        <v>174749.49822966199</v>
      </c>
    </row>
    <row r="36" spans="1:4">
      <c r="A36" s="84" t="s">
        <v>1735</v>
      </c>
      <c r="B36" s="83">
        <v>118185525.82439201</v>
      </c>
      <c r="C36" s="83">
        <v>850359.48131103395</v>
      </c>
      <c r="D36" s="83">
        <v>174749.49822966199</v>
      </c>
    </row>
    <row r="37" spans="1:4">
      <c r="A37" s="199" t="s">
        <v>1734</v>
      </c>
      <c r="B37" s="200">
        <v>1279766.3150611599</v>
      </c>
      <c r="C37" s="200">
        <v>4653239.5875167996</v>
      </c>
      <c r="D37" s="200">
        <v>4638319.1888046302</v>
      </c>
    </row>
    <row r="38" spans="1:4">
      <c r="A38" s="89" t="s">
        <v>1733</v>
      </c>
    </row>
    <row r="39" spans="1:4">
      <c r="A39" s="199" t="s">
        <v>1732</v>
      </c>
      <c r="B39" s="200">
        <v>557617.15753058298</v>
      </c>
      <c r="C39" s="200">
        <v>2244353.7937583998</v>
      </c>
      <c r="D39" s="200">
        <v>2236893.59440231</v>
      </c>
    </row>
    <row r="43" spans="1:4">
      <c r="A43" s="92" t="s">
        <v>1734</v>
      </c>
      <c r="B43" s="91">
        <f>+B37</f>
        <v>1279766.3150611599</v>
      </c>
      <c r="C43" s="91">
        <f t="shared" ref="C43:D43" si="0">+C37</f>
        <v>4653239.5875167996</v>
      </c>
      <c r="D43" s="91">
        <f t="shared" si="0"/>
        <v>4638319.1888046302</v>
      </c>
    </row>
    <row r="44" spans="1:4">
      <c r="A44" s="84" t="s">
        <v>1762</v>
      </c>
      <c r="B44" s="91">
        <v>-118476.18119999988</v>
      </c>
      <c r="C44" s="91">
        <f>+B44</f>
        <v>-118476.18119999988</v>
      </c>
      <c r="D44" s="91">
        <v>-90057</v>
      </c>
    </row>
    <row r="45" spans="1:4">
      <c r="A45" s="84" t="s">
        <v>1759</v>
      </c>
      <c r="B45" s="93">
        <f>-B13</f>
        <v>-164532</v>
      </c>
      <c r="C45" s="93">
        <f t="shared" ref="C45:D45" si="1">-C13</f>
        <v>-164532</v>
      </c>
      <c r="D45" s="93">
        <f t="shared" si="1"/>
        <v>-164532</v>
      </c>
    </row>
    <row r="46" spans="1:4">
      <c r="A46" s="84" t="s">
        <v>1761</v>
      </c>
      <c r="B46" s="83">
        <f>+SUM(B43:B45)</f>
        <v>996758.13386115991</v>
      </c>
      <c r="C46" s="83">
        <f t="shared" ref="C46:D46" si="2">+SUM(C43:C45)</f>
        <v>4370231.4063168</v>
      </c>
      <c r="D46" s="83">
        <f t="shared" si="2"/>
        <v>4383730.1888046302</v>
      </c>
    </row>
    <row r="47" spans="1:4">
      <c r="A47" s="84" t="s">
        <v>1760</v>
      </c>
      <c r="B47" s="83">
        <f>+'&lt;5&gt; ITC Entries Impact'!G29</f>
        <v>996758.31506115966</v>
      </c>
      <c r="C47" s="83">
        <f>+'&lt;5&gt; ITC Entries Impact'!H29</f>
        <v>4370231.5875167996</v>
      </c>
      <c r="D47" s="83">
        <f>+'&lt;5&gt; ITC Entries Impact'!I29</f>
        <v>4383728.1888046302</v>
      </c>
    </row>
    <row r="48" spans="1:4">
      <c r="A48" s="84" t="s">
        <v>6</v>
      </c>
      <c r="B48" s="132">
        <f>+B46-B47</f>
        <v>-0.18119999975897372</v>
      </c>
      <c r="C48" s="132">
        <f t="shared" ref="C48:D48" si="3">+C46-C47</f>
        <v>-0.18119999952614307</v>
      </c>
      <c r="D48" s="132">
        <f t="shared" si="3"/>
        <v>2</v>
      </c>
    </row>
    <row r="51" spans="1:4">
      <c r="A51" s="84" t="str">
        <f>+A22</f>
        <v>ITC107: School Solar ITC Book Depreciation - 5 yr</v>
      </c>
      <c r="B51" s="83">
        <f>+B22</f>
        <v>215356.57599999901</v>
      </c>
      <c r="C51" s="83">
        <f t="shared" ref="C51:D51" si="4">+C22</f>
        <v>215356.57599999901</v>
      </c>
      <c r="D51" s="83">
        <f t="shared" si="4"/>
        <v>201148.01766666601</v>
      </c>
    </row>
    <row r="52" spans="1:4">
      <c r="A52" s="84" t="str">
        <f>+A32</f>
        <v>ITC107 - School Solar ITC Book Depreciation - 30 yr</v>
      </c>
      <c r="B52" s="93">
        <f>+B32</f>
        <v>342260.58153058297</v>
      </c>
      <c r="C52" s="93">
        <f t="shared" ref="C52:D52" si="5">+C32</f>
        <v>2028997.2177583999</v>
      </c>
      <c r="D52" s="93">
        <f t="shared" si="5"/>
        <v>2035745.57673565</v>
      </c>
    </row>
    <row r="53" spans="1:4">
      <c r="B53" s="83">
        <f>+B51+B52</f>
        <v>557617.15753058204</v>
      </c>
      <c r="C53" s="83">
        <f t="shared" ref="C53:D53" si="6">+C51+C52</f>
        <v>2244353.7937583989</v>
      </c>
      <c r="D53" s="83">
        <f t="shared" si="6"/>
        <v>2236893.594402316</v>
      </c>
    </row>
  </sheetData>
  <pageMargins left="0.75" right="0.75" top="1" bottom="1" header="0.5" footer="0.5"/>
  <pageSetup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0"/>
  <sheetViews>
    <sheetView workbookViewId="0">
      <pane xSplit="1" ySplit="10" topLeftCell="B11" activePane="bottomRight" state="frozen"/>
      <selection activeCell="A25" sqref="A24:A25"/>
      <selection pane="topRight" activeCell="A25" sqref="A24:A25"/>
      <selection pane="bottomLeft" activeCell="A25" sqref="A24:A25"/>
      <selection pane="bottomRight" activeCell="A7" sqref="A7"/>
    </sheetView>
  </sheetViews>
  <sheetFormatPr defaultColWidth="8.85546875" defaultRowHeight="11.25" outlineLevelRow="1"/>
  <cols>
    <col min="1" max="1" width="30.7109375" style="84" customWidth="1"/>
    <col min="2" max="4" width="11.28515625" style="83" bestFit="1" customWidth="1"/>
    <col min="5" max="16384" width="8.85546875" style="83"/>
  </cols>
  <sheetData>
    <row r="1" spans="1:4">
      <c r="A1" s="88" t="s">
        <v>1807</v>
      </c>
    </row>
    <row r="2" spans="1:4">
      <c r="A2" s="88" t="s">
        <v>1808</v>
      </c>
    </row>
    <row r="3" spans="1:4">
      <c r="A3" s="88" t="s">
        <v>1809</v>
      </c>
    </row>
    <row r="4" spans="1:4">
      <c r="A4" s="88" t="s">
        <v>1810</v>
      </c>
    </row>
    <row r="5" spans="1:4">
      <c r="A5" s="88" t="s">
        <v>1811</v>
      </c>
    </row>
    <row r="6" spans="1:4">
      <c r="A6" s="88" t="s">
        <v>1818</v>
      </c>
    </row>
    <row r="8" spans="1:4" s="81" customFormat="1">
      <c r="A8" s="80"/>
    </row>
    <row r="9" spans="1:4" s="81" customFormat="1">
      <c r="A9" s="80" t="s">
        <v>1666</v>
      </c>
      <c r="B9" s="81" t="s">
        <v>1667</v>
      </c>
      <c r="C9" s="81" t="s">
        <v>1668</v>
      </c>
      <c r="D9" s="81" t="s">
        <v>1669</v>
      </c>
    </row>
    <row r="10" spans="1:4" s="81" customFormat="1">
      <c r="A10" s="80"/>
    </row>
    <row r="11" spans="1:4">
      <c r="A11" s="82" t="s">
        <v>1670</v>
      </c>
    </row>
    <row r="13" spans="1:4">
      <c r="A13" s="84" t="s">
        <v>1671</v>
      </c>
      <c r="B13" s="83">
        <v>2761330235.05686</v>
      </c>
      <c r="C13" s="83">
        <v>2311749366.0795698</v>
      </c>
      <c r="D13" s="83">
        <v>2148697201.6336198</v>
      </c>
    </row>
    <row r="14" spans="1:4">
      <c r="A14" s="84" t="s">
        <v>1672</v>
      </c>
      <c r="B14" s="83">
        <v>40157060.182471201</v>
      </c>
      <c r="C14" s="83">
        <v>-3767051.4646095699</v>
      </c>
      <c r="D14" s="83">
        <v>10020280.4326363</v>
      </c>
    </row>
    <row r="15" spans="1:4">
      <c r="A15" s="84" t="s">
        <v>1673</v>
      </c>
      <c r="B15" s="83">
        <v>31276597</v>
      </c>
      <c r="C15" s="83">
        <v>64300567</v>
      </c>
      <c r="D15" s="83">
        <v>90497698</v>
      </c>
    </row>
    <row r="16" spans="1:4">
      <c r="A16" s="84" t="s">
        <v>18</v>
      </c>
      <c r="B16" s="85">
        <v>2832763892.2393298</v>
      </c>
      <c r="C16" s="85">
        <v>2372282881.6149602</v>
      </c>
      <c r="D16" s="85">
        <v>2249215180.0662599</v>
      </c>
    </row>
    <row r="18" spans="1:5" s="87" customFormat="1">
      <c r="A18" s="86" t="s">
        <v>5</v>
      </c>
      <c r="B18" s="87">
        <v>0.35</v>
      </c>
      <c r="C18" s="87">
        <v>0.35</v>
      </c>
      <c r="D18" s="87">
        <v>0.35</v>
      </c>
    </row>
    <row r="20" spans="1:5">
      <c r="A20" s="84" t="s">
        <v>1674</v>
      </c>
      <c r="B20" s="83">
        <v>977412391.21990204</v>
      </c>
      <c r="C20" s="83">
        <v>831617476.57785106</v>
      </c>
      <c r="D20" s="83">
        <v>783718214.87176895</v>
      </c>
    </row>
    <row r="21" spans="1:5">
      <c r="A21" s="84" t="s">
        <v>1675</v>
      </c>
      <c r="B21" s="83">
        <v>14054971.0638649</v>
      </c>
      <c r="C21" s="83">
        <v>-1318468.0126133501</v>
      </c>
      <c r="D21" s="83">
        <v>3507098.1514227102</v>
      </c>
    </row>
    <row r="22" spans="1:5">
      <c r="A22" s="84" t="s">
        <v>1676</v>
      </c>
      <c r="B22" s="85">
        <v>991467362.28376698</v>
      </c>
      <c r="C22" s="85">
        <v>830299008.56523705</v>
      </c>
      <c r="D22" s="85">
        <v>787225313.02319098</v>
      </c>
    </row>
    <row r="24" spans="1:5">
      <c r="A24" s="88" t="s">
        <v>1677</v>
      </c>
    </row>
    <row r="25" spans="1:5">
      <c r="A25" s="89" t="s">
        <v>1678</v>
      </c>
    </row>
    <row r="26" spans="1:5">
      <c r="A26" s="84" t="s">
        <v>22</v>
      </c>
      <c r="B26" s="83">
        <v>27159813.4512689</v>
      </c>
      <c r="C26" s="83">
        <v>29096130.369696699</v>
      </c>
      <c r="D26" s="83">
        <v>30274672.562364198</v>
      </c>
    </row>
    <row r="27" spans="1:5">
      <c r="A27" s="92" t="s">
        <v>1679</v>
      </c>
      <c r="B27" s="91">
        <v>0</v>
      </c>
      <c r="C27" s="91">
        <v>0</v>
      </c>
      <c r="D27" s="91">
        <v>0</v>
      </c>
      <c r="E27" s="91"/>
    </row>
    <row r="28" spans="1:5">
      <c r="A28" s="92" t="s">
        <v>1680</v>
      </c>
      <c r="B28" s="91">
        <v>0</v>
      </c>
      <c r="C28" s="91">
        <v>0</v>
      </c>
      <c r="D28" s="91">
        <v>0</v>
      </c>
      <c r="E28" s="91"/>
    </row>
    <row r="29" spans="1:5">
      <c r="A29" s="92" t="s">
        <v>1681</v>
      </c>
      <c r="B29" s="91">
        <v>-16277700.2704574</v>
      </c>
      <c r="C29" s="91">
        <v>-66035931.645437703</v>
      </c>
      <c r="D29" s="91">
        <v>-74758538.821567997</v>
      </c>
      <c r="E29" s="91"/>
    </row>
    <row r="30" spans="1:5">
      <c r="A30" s="92" t="s">
        <v>1682</v>
      </c>
      <c r="B30" s="91">
        <v>0</v>
      </c>
      <c r="C30" s="91">
        <v>0</v>
      </c>
      <c r="D30" s="91">
        <v>0</v>
      </c>
      <c r="E30" s="91"/>
    </row>
    <row r="31" spans="1:5" hidden="1" outlineLevel="1">
      <c r="A31" s="92" t="s">
        <v>1683</v>
      </c>
      <c r="B31" s="91">
        <v>16277700.270457501</v>
      </c>
      <c r="C31" s="91">
        <v>17957929.128364</v>
      </c>
      <c r="D31" s="91">
        <v>13931158.9725619</v>
      </c>
      <c r="E31" s="91"/>
    </row>
    <row r="32" spans="1:5" hidden="1" outlineLevel="1">
      <c r="A32" s="92" t="s">
        <v>1684</v>
      </c>
      <c r="B32" s="91">
        <v>-1724189.2242308699</v>
      </c>
      <c r="C32" s="91">
        <v>-1265821.6221848601</v>
      </c>
      <c r="D32" s="91">
        <v>-1030911.19412802</v>
      </c>
      <c r="E32" s="91"/>
    </row>
    <row r="33" spans="1:5" collapsed="1">
      <c r="A33" s="92" t="s">
        <v>1685</v>
      </c>
      <c r="B33" s="91">
        <v>14553511.0462266</v>
      </c>
      <c r="C33" s="91">
        <v>16692107.5061792</v>
      </c>
      <c r="D33" s="91">
        <v>12900247.7784339</v>
      </c>
      <c r="E33" s="91"/>
    </row>
    <row r="34" spans="1:5">
      <c r="A34" s="92" t="s">
        <v>25</v>
      </c>
      <c r="B34" s="91">
        <v>252905</v>
      </c>
      <c r="C34" s="91">
        <v>252905</v>
      </c>
      <c r="D34" s="91">
        <v>252905</v>
      </c>
      <c r="E34" s="91"/>
    </row>
    <row r="35" spans="1:5">
      <c r="A35" s="92" t="s">
        <v>1686</v>
      </c>
      <c r="B35" s="91">
        <v>43250</v>
      </c>
      <c r="C35" s="91">
        <v>43250</v>
      </c>
      <c r="D35" s="91">
        <v>43250</v>
      </c>
      <c r="E35" s="91"/>
    </row>
    <row r="36" spans="1:5">
      <c r="A36" s="92" t="s">
        <v>26</v>
      </c>
      <c r="B36" s="91">
        <v>557617.15753058298</v>
      </c>
      <c r="C36" s="91">
        <v>2244353.7937583998</v>
      </c>
      <c r="D36" s="91">
        <v>2236893.59440231</v>
      </c>
      <c r="E36" s="91"/>
    </row>
    <row r="37" spans="1:5">
      <c r="A37" s="92" t="s">
        <v>27</v>
      </c>
      <c r="B37" s="91">
        <v>1944800.2080000001</v>
      </c>
      <c r="C37" s="91">
        <v>1944800.2080000001</v>
      </c>
      <c r="D37" s="91">
        <v>1944800.2080000001</v>
      </c>
      <c r="E37" s="91"/>
    </row>
    <row r="38" spans="1:5">
      <c r="A38" s="92" t="s">
        <v>30</v>
      </c>
      <c r="B38" s="91">
        <v>0</v>
      </c>
      <c r="C38" s="91">
        <v>0</v>
      </c>
      <c r="D38" s="91">
        <v>0</v>
      </c>
      <c r="E38" s="91"/>
    </row>
    <row r="39" spans="1:5" hidden="1" outlineLevel="1">
      <c r="A39" s="92" t="s">
        <v>1687</v>
      </c>
      <c r="B39" s="91">
        <v>68688502.327708095</v>
      </c>
      <c r="C39" s="91">
        <v>42605256.687148802</v>
      </c>
      <c r="D39" s="91">
        <v>41004062.272504501</v>
      </c>
      <c r="E39" s="91"/>
    </row>
    <row r="40" spans="1:5" collapsed="1">
      <c r="A40" s="92" t="s">
        <v>1688</v>
      </c>
      <c r="B40" s="91">
        <v>68688502.327708095</v>
      </c>
      <c r="C40" s="91">
        <v>42605256.687148802</v>
      </c>
      <c r="D40" s="91">
        <v>41004062.272504501</v>
      </c>
      <c r="E40" s="91"/>
    </row>
    <row r="41" spans="1:5" hidden="1" outlineLevel="1">
      <c r="A41" s="84" t="s">
        <v>1687</v>
      </c>
      <c r="B41" s="83">
        <v>83831333.433986202</v>
      </c>
      <c r="C41" s="83">
        <v>82650292.223963797</v>
      </c>
      <c r="D41" s="83">
        <v>74868365.757557899</v>
      </c>
    </row>
    <row r="42" spans="1:5" collapsed="1">
      <c r="A42" s="84" t="s">
        <v>1689</v>
      </c>
      <c r="B42" s="83">
        <v>83831333.433986202</v>
      </c>
      <c r="C42" s="83">
        <v>82650292.223963797</v>
      </c>
      <c r="D42" s="83">
        <v>74868365.757557899</v>
      </c>
    </row>
    <row r="43" spans="1:5">
      <c r="A43" s="84" t="s">
        <v>1690</v>
      </c>
      <c r="B43" s="83">
        <v>0</v>
      </c>
      <c r="C43" s="83">
        <v>0</v>
      </c>
      <c r="D43" s="83">
        <v>0</v>
      </c>
    </row>
    <row r="44" spans="1:5">
      <c r="A44" s="84" t="s">
        <v>1691</v>
      </c>
      <c r="B44" s="83">
        <v>1773144.4665461399</v>
      </c>
      <c r="C44" s="83">
        <v>3782084.7226689002</v>
      </c>
      <c r="D44" s="83">
        <v>5368007.2083523097</v>
      </c>
    </row>
    <row r="45" spans="1:5">
      <c r="A45" s="84" t="s">
        <v>1692</v>
      </c>
      <c r="B45" s="85">
        <v>182527176.82080901</v>
      </c>
      <c r="C45" s="85">
        <v>113275248.865978</v>
      </c>
      <c r="D45" s="85">
        <v>94134665.560047299</v>
      </c>
    </row>
    <row r="47" spans="1:5">
      <c r="A47" s="89" t="s">
        <v>1693</v>
      </c>
    </row>
    <row r="48" spans="1:5">
      <c r="A48" s="84" t="s">
        <v>23</v>
      </c>
      <c r="B48" s="83">
        <v>-61914109.4359833</v>
      </c>
      <c r="C48" s="83">
        <v>-34375910.450993203</v>
      </c>
      <c r="D48" s="83">
        <v>-54187261.738918699</v>
      </c>
    </row>
    <row r="49" spans="1:4">
      <c r="A49" s="84" t="s">
        <v>1694</v>
      </c>
      <c r="B49" s="83">
        <v>0</v>
      </c>
      <c r="C49" s="83">
        <v>0</v>
      </c>
      <c r="D49" s="83">
        <v>0</v>
      </c>
    </row>
    <row r="50" spans="1:4">
      <c r="A50" s="84" t="s">
        <v>1695</v>
      </c>
      <c r="B50" s="83">
        <v>0</v>
      </c>
      <c r="C50" s="83">
        <v>0</v>
      </c>
      <c r="D50" s="83">
        <v>0</v>
      </c>
    </row>
    <row r="51" spans="1:4">
      <c r="A51" s="84" t="s">
        <v>1696</v>
      </c>
      <c r="B51" s="83">
        <v>-1271889.8358191999</v>
      </c>
      <c r="C51" s="83">
        <v>-1306955.2513973</v>
      </c>
      <c r="D51" s="83">
        <v>-1342987.40429418</v>
      </c>
    </row>
    <row r="52" spans="1:4">
      <c r="A52" s="84" t="s">
        <v>28</v>
      </c>
      <c r="B52" s="83">
        <v>270893.03999999899</v>
      </c>
      <c r="C52" s="83">
        <v>270893.03999999899</v>
      </c>
      <c r="D52" s="83">
        <v>270893.03999999899</v>
      </c>
    </row>
    <row r="53" spans="1:4">
      <c r="A53" s="84" t="s">
        <v>29</v>
      </c>
      <c r="B53" s="83">
        <v>28742943.550000001</v>
      </c>
      <c r="C53" s="83">
        <v>13148533.1399999</v>
      </c>
      <c r="D53" s="83">
        <v>17276066.02</v>
      </c>
    </row>
    <row r="54" spans="1:4" hidden="1" outlineLevel="1">
      <c r="A54" s="84" t="s">
        <v>1687</v>
      </c>
      <c r="B54" s="83">
        <v>1756544.7246960499</v>
      </c>
      <c r="C54" s="83">
        <v>129484.12135263901</v>
      </c>
      <c r="D54" s="83">
        <v>69934.292288065597</v>
      </c>
    </row>
    <row r="55" spans="1:4" collapsed="1">
      <c r="A55" s="84" t="s">
        <v>1697</v>
      </c>
      <c r="B55" s="83">
        <v>1756544.7246960499</v>
      </c>
      <c r="C55" s="83">
        <v>129484.12135263901</v>
      </c>
      <c r="D55" s="83">
        <v>69934.292288065597</v>
      </c>
    </row>
    <row r="56" spans="1:4" hidden="1" outlineLevel="1">
      <c r="A56" s="84" t="s">
        <v>1687</v>
      </c>
      <c r="B56" s="83">
        <v>-1427375.3621592701</v>
      </c>
      <c r="C56" s="83">
        <v>-1561161.12563764</v>
      </c>
      <c r="D56" s="83">
        <v>-1607899.8230697699</v>
      </c>
    </row>
    <row r="57" spans="1:4" collapsed="1">
      <c r="A57" s="84" t="s">
        <v>1698</v>
      </c>
      <c r="B57" s="83">
        <v>-1427375.3621592701</v>
      </c>
      <c r="C57" s="83">
        <v>-1561161.12563764</v>
      </c>
      <c r="D57" s="83">
        <v>-1607899.8230697699</v>
      </c>
    </row>
    <row r="58" spans="1:4">
      <c r="A58" s="84" t="s">
        <v>1699</v>
      </c>
      <c r="B58" s="85">
        <v>-33842993.319265798</v>
      </c>
      <c r="C58" s="85">
        <v>-23695116.5266755</v>
      </c>
      <c r="D58" s="85">
        <v>-39521255.613994598</v>
      </c>
    </row>
    <row r="60" spans="1:4">
      <c r="A60" s="84" t="s">
        <v>1700</v>
      </c>
      <c r="B60" s="90">
        <v>148684183.50154299</v>
      </c>
      <c r="C60" s="90">
        <v>89580132.339302704</v>
      </c>
      <c r="D60" s="90">
        <v>54613409.946052603</v>
      </c>
    </row>
    <row r="63" spans="1:4">
      <c r="A63" s="88" t="s">
        <v>1701</v>
      </c>
    </row>
    <row r="64" spans="1:4">
      <c r="A64" s="89" t="s">
        <v>1678</v>
      </c>
    </row>
    <row r="65" spans="1:4">
      <c r="A65" s="84" t="s">
        <v>22</v>
      </c>
      <c r="B65" s="83">
        <v>9505934.7079441398</v>
      </c>
      <c r="C65" s="83">
        <v>10183645.629393799</v>
      </c>
      <c r="D65" s="83">
        <v>10596135.3968274</v>
      </c>
    </row>
    <row r="66" spans="1:4">
      <c r="A66" s="84" t="s">
        <v>1679</v>
      </c>
      <c r="B66" s="83">
        <v>0</v>
      </c>
      <c r="C66" s="83">
        <v>0</v>
      </c>
      <c r="D66" s="83">
        <v>0</v>
      </c>
    </row>
    <row r="67" spans="1:4">
      <c r="A67" s="84" t="s">
        <v>1680</v>
      </c>
      <c r="B67" s="83">
        <v>0</v>
      </c>
      <c r="C67" s="83">
        <v>0</v>
      </c>
      <c r="D67" s="83">
        <v>0</v>
      </c>
    </row>
    <row r="68" spans="1:4">
      <c r="A68" s="84" t="s">
        <v>1681</v>
      </c>
      <c r="B68" s="83">
        <v>-5697195.0946601201</v>
      </c>
      <c r="C68" s="83">
        <v>-23112576.0759032</v>
      </c>
      <c r="D68" s="83">
        <v>-26165488.5875488</v>
      </c>
    </row>
    <row r="69" spans="1:4">
      <c r="A69" s="84" t="s">
        <v>1682</v>
      </c>
      <c r="B69" s="83">
        <v>0</v>
      </c>
      <c r="C69" s="83">
        <v>0</v>
      </c>
      <c r="D69" s="83">
        <v>0</v>
      </c>
    </row>
    <row r="70" spans="1:4">
      <c r="A70" s="84" t="s">
        <v>1685</v>
      </c>
      <c r="B70" s="83">
        <v>5093728.86617932</v>
      </c>
      <c r="C70" s="83">
        <v>5842237.6271627201</v>
      </c>
      <c r="D70" s="83">
        <v>4515086.7224518796</v>
      </c>
    </row>
    <row r="71" spans="1:4" s="91" customFormat="1">
      <c r="A71" s="92" t="s">
        <v>25</v>
      </c>
      <c r="B71" s="91">
        <v>88516.750000000102</v>
      </c>
      <c r="C71" s="91">
        <v>88516.750000000102</v>
      </c>
      <c r="D71" s="91">
        <v>88516.750000000102</v>
      </c>
    </row>
    <row r="72" spans="1:4" s="91" customFormat="1">
      <c r="A72" s="92" t="s">
        <v>1686</v>
      </c>
      <c r="B72" s="91">
        <v>15137.5</v>
      </c>
      <c r="C72" s="91">
        <v>15137.5</v>
      </c>
      <c r="D72" s="91">
        <v>15137.5</v>
      </c>
    </row>
    <row r="73" spans="1:4" s="91" customFormat="1">
      <c r="A73" s="92" t="s">
        <v>26</v>
      </c>
      <c r="B73" s="91">
        <v>195166.00513570401</v>
      </c>
      <c r="C73" s="91">
        <v>785523.82781544095</v>
      </c>
      <c r="D73" s="91">
        <v>782912.75804081105</v>
      </c>
    </row>
    <row r="74" spans="1:4" s="91" customFormat="1">
      <c r="A74" s="92" t="s">
        <v>27</v>
      </c>
      <c r="B74" s="91">
        <v>680680.07279999997</v>
      </c>
      <c r="C74" s="91">
        <v>680680.07279999997</v>
      </c>
      <c r="D74" s="91">
        <v>680680.07279999997</v>
      </c>
    </row>
    <row r="75" spans="1:4" s="91" customFormat="1">
      <c r="A75" s="92" t="s">
        <v>30</v>
      </c>
      <c r="B75" s="91">
        <v>0</v>
      </c>
      <c r="C75" s="91">
        <v>0</v>
      </c>
      <c r="D75" s="91">
        <v>0</v>
      </c>
    </row>
    <row r="76" spans="1:4" s="91" customFormat="1">
      <c r="A76" s="92" t="s">
        <v>1688</v>
      </c>
      <c r="B76" s="91">
        <v>44647526.513010196</v>
      </c>
      <c r="C76" s="91">
        <v>27693416.8466467</v>
      </c>
      <c r="D76" s="91">
        <v>26652640.477127898</v>
      </c>
    </row>
    <row r="77" spans="1:4" s="91" customFormat="1">
      <c r="A77" s="92" t="s">
        <v>1689</v>
      </c>
      <c r="B77" s="91">
        <v>54490366.732091002</v>
      </c>
      <c r="C77" s="91">
        <v>53722689.945576496</v>
      </c>
      <c r="D77" s="91">
        <v>48664437.742412597</v>
      </c>
    </row>
    <row r="78" spans="1:4" s="91" customFormat="1">
      <c r="A78" s="92" t="s">
        <v>1690</v>
      </c>
      <c r="B78" s="91">
        <v>0</v>
      </c>
      <c r="C78" s="91">
        <v>0</v>
      </c>
      <c r="D78" s="91">
        <v>0</v>
      </c>
    </row>
    <row r="79" spans="1:4" s="91" customFormat="1">
      <c r="A79" s="92" t="s">
        <v>1702</v>
      </c>
      <c r="B79" s="91">
        <v>1152543.90325499</v>
      </c>
      <c r="C79" s="91">
        <v>2458355.0697347899</v>
      </c>
      <c r="D79" s="91">
        <v>3489204.6854289998</v>
      </c>
    </row>
    <row r="80" spans="1:4" s="91" customFormat="1">
      <c r="A80" s="92" t="s">
        <v>1703</v>
      </c>
      <c r="B80" s="91">
        <v>-2215541.3576751598</v>
      </c>
      <c r="C80" s="91">
        <v>-2213433.9741766201</v>
      </c>
      <c r="D80" s="91">
        <v>-2211627.64546357</v>
      </c>
    </row>
    <row r="81" spans="1:4" s="91" customFormat="1">
      <c r="A81" s="92" t="s">
        <v>1704</v>
      </c>
      <c r="B81" s="91">
        <v>-1279766.3150611599</v>
      </c>
      <c r="C81" s="91">
        <v>-4653239.5875167996</v>
      </c>
      <c r="D81" s="91">
        <v>-4638319.1888046302</v>
      </c>
    </row>
    <row r="82" spans="1:4" s="91" customFormat="1">
      <c r="A82" s="92" t="s">
        <v>1705</v>
      </c>
      <c r="B82" s="91">
        <v>-43250</v>
      </c>
      <c r="C82" s="91">
        <v>-43250</v>
      </c>
      <c r="D82" s="91">
        <v>-43250</v>
      </c>
    </row>
    <row r="83" spans="1:4" s="91" customFormat="1">
      <c r="A83" s="92" t="s">
        <v>1706</v>
      </c>
      <c r="B83" s="91">
        <v>0</v>
      </c>
      <c r="C83" s="91">
        <v>0</v>
      </c>
      <c r="D83" s="91">
        <v>0</v>
      </c>
    </row>
    <row r="84" spans="1:4" s="91" customFormat="1">
      <c r="A84" s="92" t="s">
        <v>1707</v>
      </c>
      <c r="B84" s="91">
        <v>0</v>
      </c>
      <c r="C84" s="91">
        <v>0</v>
      </c>
      <c r="D84" s="91">
        <v>0</v>
      </c>
    </row>
    <row r="85" spans="1:4" s="91" customFormat="1">
      <c r="A85" s="92" t="s">
        <v>1708</v>
      </c>
      <c r="B85" s="91">
        <v>0</v>
      </c>
      <c r="C85" s="91">
        <v>0</v>
      </c>
      <c r="D85" s="91">
        <v>0</v>
      </c>
    </row>
    <row r="86" spans="1:4">
      <c r="A86" s="84" t="s">
        <v>1709</v>
      </c>
      <c r="B86" s="83">
        <v>0</v>
      </c>
      <c r="C86" s="83">
        <v>0</v>
      </c>
      <c r="D86" s="83">
        <v>0</v>
      </c>
    </row>
    <row r="87" spans="1:4">
      <c r="A87" s="84" t="s">
        <v>1710</v>
      </c>
      <c r="B87" s="83">
        <v>0</v>
      </c>
      <c r="C87" s="83">
        <v>0</v>
      </c>
      <c r="D87" s="83">
        <v>0</v>
      </c>
    </row>
    <row r="88" spans="1:4">
      <c r="A88" s="84" t="s">
        <v>1711</v>
      </c>
      <c r="B88" s="83">
        <v>0</v>
      </c>
      <c r="C88" s="83">
        <v>0</v>
      </c>
      <c r="D88" s="83">
        <v>0</v>
      </c>
    </row>
    <row r="89" spans="1:4">
      <c r="A89" s="84" t="s">
        <v>1712</v>
      </c>
      <c r="B89" s="83">
        <v>0</v>
      </c>
      <c r="C89" s="83">
        <v>0</v>
      </c>
      <c r="D89" s="83">
        <v>0</v>
      </c>
    </row>
    <row r="90" spans="1:4">
      <c r="A90" s="84" t="s">
        <v>1713</v>
      </c>
      <c r="B90" s="83">
        <v>0</v>
      </c>
      <c r="C90" s="83">
        <v>0</v>
      </c>
      <c r="D90" s="83">
        <v>0</v>
      </c>
    </row>
    <row r="91" spans="1:4">
      <c r="A91" s="84" t="s">
        <v>1714</v>
      </c>
      <c r="B91" s="85">
        <v>106633848.28301901</v>
      </c>
      <c r="C91" s="85">
        <v>71447703.631533399</v>
      </c>
      <c r="D91" s="85">
        <v>62426066.683272697</v>
      </c>
    </row>
    <row r="93" spans="1:4">
      <c r="A93" s="89" t="s">
        <v>1693</v>
      </c>
    </row>
    <row r="94" spans="1:4">
      <c r="A94" s="84" t="s">
        <v>23</v>
      </c>
      <c r="B94" s="83">
        <v>-21669938.302594099</v>
      </c>
      <c r="C94" s="83">
        <v>-12031568.6578476</v>
      </c>
      <c r="D94" s="83">
        <v>-18965541.6086215</v>
      </c>
    </row>
    <row r="95" spans="1:4">
      <c r="A95" s="84" t="s">
        <v>1694</v>
      </c>
      <c r="B95" s="83">
        <v>0</v>
      </c>
      <c r="C95" s="83">
        <v>0</v>
      </c>
      <c r="D95" s="83">
        <v>0</v>
      </c>
    </row>
    <row r="96" spans="1:4">
      <c r="A96" s="84" t="s">
        <v>1695</v>
      </c>
      <c r="B96" s="83">
        <v>0</v>
      </c>
      <c r="C96" s="83">
        <v>0</v>
      </c>
      <c r="D96" s="83">
        <v>0</v>
      </c>
    </row>
    <row r="97" spans="1:4">
      <c r="A97" s="84" t="s">
        <v>1696</v>
      </c>
      <c r="B97" s="83">
        <v>-445161.442536722</v>
      </c>
      <c r="C97" s="83">
        <v>-457434.33798905602</v>
      </c>
      <c r="D97" s="83">
        <v>-470045.59150296397</v>
      </c>
    </row>
    <row r="98" spans="1:4">
      <c r="A98" s="84" t="s">
        <v>28</v>
      </c>
      <c r="B98" s="83">
        <v>94812.563999999998</v>
      </c>
      <c r="C98" s="83">
        <v>94812.563999999998</v>
      </c>
      <c r="D98" s="83">
        <v>94812.563999999998</v>
      </c>
    </row>
    <row r="99" spans="1:4">
      <c r="A99" s="84" t="s">
        <v>29</v>
      </c>
      <c r="B99" s="83">
        <v>10060030.2425</v>
      </c>
      <c r="C99" s="83">
        <v>4601986.5990000004</v>
      </c>
      <c r="D99" s="83">
        <v>6046623.1069999998</v>
      </c>
    </row>
    <row r="100" spans="1:4">
      <c r="A100" s="84" t="s">
        <v>1697</v>
      </c>
      <c r="B100" s="83">
        <v>1141754.07105243</v>
      </c>
      <c r="C100" s="83">
        <v>84164.678879215498</v>
      </c>
      <c r="D100" s="83">
        <v>45457.289987242599</v>
      </c>
    </row>
    <row r="101" spans="1:4">
      <c r="A101" s="84" t="s">
        <v>1698</v>
      </c>
      <c r="B101" s="83">
        <v>-927793.985403531</v>
      </c>
      <c r="C101" s="83">
        <v>-1014754.73166446</v>
      </c>
      <c r="D101" s="83">
        <v>-1045134.88499535</v>
      </c>
    </row>
    <row r="102" spans="1:4">
      <c r="A102" s="84" t="s">
        <v>1715</v>
      </c>
      <c r="B102" s="83">
        <v>0</v>
      </c>
      <c r="C102" s="83">
        <v>0</v>
      </c>
      <c r="D102" s="83">
        <v>0</v>
      </c>
    </row>
    <row r="103" spans="1:4">
      <c r="A103" s="84" t="s">
        <v>1716</v>
      </c>
      <c r="B103" s="83">
        <v>0</v>
      </c>
      <c r="C103" s="83">
        <v>0</v>
      </c>
      <c r="D103" s="83">
        <v>0</v>
      </c>
    </row>
    <row r="104" spans="1:4">
      <c r="A104" s="84" t="s">
        <v>1717</v>
      </c>
      <c r="B104" s="83">
        <v>0</v>
      </c>
      <c r="C104" s="83">
        <v>0</v>
      </c>
      <c r="D104" s="83">
        <v>0</v>
      </c>
    </row>
    <row r="105" spans="1:4">
      <c r="A105" s="84" t="s">
        <v>1718</v>
      </c>
      <c r="B105" s="83">
        <v>0</v>
      </c>
      <c r="C105" s="83">
        <v>0</v>
      </c>
      <c r="D105" s="83">
        <v>0</v>
      </c>
    </row>
    <row r="106" spans="1:4">
      <c r="A106" s="84" t="s">
        <v>1719</v>
      </c>
      <c r="B106" s="85">
        <v>-11746296.852982</v>
      </c>
      <c r="C106" s="85">
        <v>-8722793.8856219295</v>
      </c>
      <c r="D106" s="85">
        <v>-14293829.1241326</v>
      </c>
    </row>
    <row r="108" spans="1:4">
      <c r="A108" s="84" t="s">
        <v>1720</v>
      </c>
      <c r="B108" s="90">
        <v>94887551.430037007</v>
      </c>
      <c r="C108" s="90">
        <v>62724909.745911501</v>
      </c>
      <c r="D108" s="90">
        <v>48132237.559140101</v>
      </c>
    </row>
    <row r="110" spans="1:4">
      <c r="A110" s="88" t="s">
        <v>154</v>
      </c>
    </row>
    <row r="111" spans="1:4">
      <c r="A111" s="89" t="s">
        <v>1678</v>
      </c>
    </row>
    <row r="112" spans="1:4">
      <c r="A112" s="84" t="s">
        <v>1721</v>
      </c>
      <c r="B112" s="83">
        <v>1084046239.5029199</v>
      </c>
      <c r="C112" s="83">
        <v>903065180.20938396</v>
      </c>
      <c r="D112" s="83">
        <v>846144281.55504096</v>
      </c>
    </row>
    <row r="113" spans="1:4">
      <c r="A113" s="84" t="s">
        <v>1722</v>
      </c>
      <c r="B113" s="83">
        <v>1084046239.5029199</v>
      </c>
      <c r="C113" s="83">
        <v>903065180.20938396</v>
      </c>
      <c r="D113" s="83">
        <v>846144281.55504096</v>
      </c>
    </row>
    <row r="114" spans="1:4" s="91" customFormat="1">
      <c r="A114" s="92" t="s">
        <v>1723</v>
      </c>
      <c r="B114" s="201">
        <v>5.2154064178466797E-8</v>
      </c>
      <c r="C114" s="201">
        <v>8.1956386566162096E-8</v>
      </c>
      <c r="D114" s="201">
        <v>0</v>
      </c>
    </row>
    <row r="115" spans="1:4" s="91" customFormat="1">
      <c r="A115" s="92"/>
    </row>
    <row r="116" spans="1:4" s="204" customFormat="1">
      <c r="A116" s="202" t="s">
        <v>1724</v>
      </c>
      <c r="B116" s="203">
        <v>0.39258116459243297</v>
      </c>
      <c r="C116" s="203">
        <v>0.39064147414079903</v>
      </c>
      <c r="D116" s="203">
        <v>0.39379410040266699</v>
      </c>
    </row>
    <row r="117" spans="1:4" s="91" customFormat="1">
      <c r="A117" s="92"/>
    </row>
    <row r="118" spans="1:4" s="91" customFormat="1">
      <c r="A118" s="205" t="s">
        <v>1693</v>
      </c>
    </row>
    <row r="119" spans="1:4" s="91" customFormat="1">
      <c r="A119" s="92" t="s">
        <v>1725</v>
      </c>
      <c r="B119" s="91">
        <v>2308674.2108829101</v>
      </c>
      <c r="C119" s="91">
        <v>-10041261.8982352</v>
      </c>
      <c r="D119" s="91">
        <v>-10786730.9727099</v>
      </c>
    </row>
    <row r="120" spans="1:4" s="91" customFormat="1">
      <c r="A120" s="92" t="s">
        <v>1726</v>
      </c>
      <c r="B120" s="91">
        <v>2308674.2108829101</v>
      </c>
      <c r="C120" s="91">
        <v>-10041261.8982352</v>
      </c>
      <c r="D120" s="91">
        <v>-10786730.9727099</v>
      </c>
    </row>
    <row r="121" spans="1:4" s="91" customFormat="1">
      <c r="A121" s="92" t="s">
        <v>1727</v>
      </c>
      <c r="B121" s="201">
        <v>-1.16415321826934E-10</v>
      </c>
      <c r="C121" s="201">
        <v>-6.9849193096160796E-10</v>
      </c>
      <c r="D121" s="201">
        <v>-2.9103830456733698E-10</v>
      </c>
    </row>
    <row r="122" spans="1:4" s="91" customFormat="1">
      <c r="A122" s="92"/>
    </row>
    <row r="123" spans="1:4" s="91" customFormat="1">
      <c r="A123" s="92" t="s">
        <v>1728</v>
      </c>
      <c r="B123" s="91">
        <v>5.2037648856639803E-8</v>
      </c>
      <c r="C123" s="91">
        <v>8.12578946352005E-8</v>
      </c>
      <c r="D123" s="91">
        <v>-2.9103830456733698E-10</v>
      </c>
    </row>
    <row r="124" spans="1:4" s="91" customFormat="1">
      <c r="A124" s="92"/>
    </row>
    <row r="125" spans="1:4" s="204" customFormat="1">
      <c r="A125" s="202" t="s">
        <v>1729</v>
      </c>
      <c r="B125" s="203">
        <v>5.7491116142278399E-2</v>
      </c>
      <c r="C125" s="203">
        <v>2.66554943370702</v>
      </c>
      <c r="D125" s="203">
        <v>-1.0764899291218599</v>
      </c>
    </row>
    <row r="126" spans="1:4" s="91" customFormat="1">
      <c r="A126" s="92"/>
    </row>
    <row r="127" spans="1:4" s="91" customFormat="1">
      <c r="A127" s="205" t="s">
        <v>7</v>
      </c>
    </row>
    <row r="128" spans="1:4" s="91" customFormat="1">
      <c r="A128" s="92" t="s">
        <v>1730</v>
      </c>
      <c r="B128" s="91">
        <v>1086354913.7138</v>
      </c>
      <c r="C128" s="91">
        <v>893023918.311149</v>
      </c>
      <c r="D128" s="91">
        <v>835357550.58233094</v>
      </c>
    </row>
    <row r="129" spans="1:4" s="204" customFormat="1" ht="13.5">
      <c r="A129" s="206" t="s">
        <v>1731</v>
      </c>
      <c r="B129" s="207">
        <v>0.383496456125408</v>
      </c>
      <c r="C129" s="207">
        <v>0.37644073783612603</v>
      </c>
      <c r="D129" s="207">
        <v>0.37139956994142298</v>
      </c>
    </row>
    <row r="130" spans="1:4" s="91" customFormat="1">
      <c r="A130" s="92"/>
    </row>
  </sheetData>
  <pageMargins left="0.75" right="0.75" top="1" bottom="1" header="0.5" footer="0.5"/>
  <pageSetup orientation="portrait"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selection activeCell="C5" sqref="C5"/>
    </sheetView>
  </sheetViews>
  <sheetFormatPr defaultRowHeight="15"/>
  <cols>
    <col min="1" max="1" width="33.28515625" customWidth="1"/>
    <col min="2" max="3" width="13" customWidth="1"/>
  </cols>
  <sheetData>
    <row r="1" spans="1:3">
      <c r="A1" s="173" t="s">
        <v>1807</v>
      </c>
    </row>
    <row r="2" spans="1:3">
      <c r="A2" s="173" t="s">
        <v>1808</v>
      </c>
    </row>
    <row r="3" spans="1:3">
      <c r="A3" s="173" t="s">
        <v>1809</v>
      </c>
    </row>
    <row r="4" spans="1:3">
      <c r="A4" s="173" t="s">
        <v>1810</v>
      </c>
    </row>
    <row r="5" spans="1:3">
      <c r="A5" s="173" t="s">
        <v>1811</v>
      </c>
    </row>
    <row r="6" spans="1:3">
      <c r="A6" s="173" t="s">
        <v>1819</v>
      </c>
    </row>
    <row r="8" spans="1:3">
      <c r="A8" s="173" t="s">
        <v>1788</v>
      </c>
    </row>
    <row r="10" spans="1:3">
      <c r="B10" s="168"/>
      <c r="C10" s="168"/>
    </row>
    <row r="11" spans="1:3">
      <c r="B11" s="171" t="s">
        <v>1789</v>
      </c>
      <c r="C11" s="171" t="s">
        <v>1790</v>
      </c>
    </row>
    <row r="12" spans="1:3">
      <c r="A12" s="166" t="s">
        <v>1793</v>
      </c>
    </row>
    <row r="13" spans="1:3" ht="17.25">
      <c r="A13" s="170" t="s">
        <v>1800</v>
      </c>
      <c r="B13" s="162">
        <v>1767806</v>
      </c>
      <c r="C13" s="162">
        <v>1115182</v>
      </c>
    </row>
    <row r="14" spans="1:3">
      <c r="A14" s="170" t="s">
        <v>1791</v>
      </c>
      <c r="B14" s="164">
        <v>5.5E-2</v>
      </c>
      <c r="C14" s="164">
        <v>5.5E-2</v>
      </c>
    </row>
    <row r="15" spans="1:3">
      <c r="A15" s="170"/>
      <c r="B15" s="165">
        <f>B13*B14</f>
        <v>97229.33</v>
      </c>
      <c r="C15" s="165">
        <f>C13*C14</f>
        <v>61335.01</v>
      </c>
    </row>
    <row r="16" spans="1:3">
      <c r="A16" s="170" t="s">
        <v>1792</v>
      </c>
      <c r="B16" s="162">
        <f>-B13</f>
        <v>-1767806</v>
      </c>
      <c r="C16" s="162">
        <f>-C13</f>
        <v>-1115182</v>
      </c>
    </row>
    <row r="17" spans="1:3" ht="15.75" thickBot="1">
      <c r="A17" s="172" t="s">
        <v>1797</v>
      </c>
      <c r="B17" s="167">
        <f>B15+B16</f>
        <v>-1670576.67</v>
      </c>
      <c r="C17" s="167">
        <f>C15+C16</f>
        <v>-1053846.99</v>
      </c>
    </row>
    <row r="18" spans="1:3" ht="15.75" thickTop="1"/>
    <row r="20" spans="1:3">
      <c r="A20" s="166" t="s">
        <v>1794</v>
      </c>
    </row>
    <row r="21" spans="1:3">
      <c r="A21" s="170" t="s">
        <v>2</v>
      </c>
      <c r="B21" s="162">
        <f>-B17</f>
        <v>1670576.67</v>
      </c>
      <c r="C21" s="162">
        <f>-C17</f>
        <v>1053846.99</v>
      </c>
    </row>
    <row r="22" spans="1:3">
      <c r="A22" s="170" t="s">
        <v>5</v>
      </c>
      <c r="B22" s="163">
        <v>0.35</v>
      </c>
      <c r="C22" s="163">
        <v>0.35</v>
      </c>
    </row>
    <row r="23" spans="1:3" ht="15.75" thickBot="1">
      <c r="A23" s="172" t="s">
        <v>1798</v>
      </c>
      <c r="B23" s="167">
        <f>B21*B22</f>
        <v>584701.83449999988</v>
      </c>
      <c r="C23" s="167">
        <f>C21*C22</f>
        <v>368846.44649999996</v>
      </c>
    </row>
    <row r="24" spans="1:3" ht="15.75" thickTop="1"/>
    <row r="26" spans="1:3">
      <c r="A26" s="170" t="s">
        <v>1795</v>
      </c>
      <c r="B26" s="162">
        <f>B17</f>
        <v>-1670576.67</v>
      </c>
      <c r="C26" s="162">
        <f>C17</f>
        <v>-1053846.99</v>
      </c>
    </row>
    <row r="27" spans="1:3">
      <c r="A27" s="170" t="s">
        <v>1796</v>
      </c>
      <c r="B27" s="162">
        <f>B23</f>
        <v>584701.83449999988</v>
      </c>
      <c r="C27" s="162">
        <f>C23</f>
        <v>368846.44649999996</v>
      </c>
    </row>
    <row r="28" spans="1:3" ht="15.75" thickBot="1">
      <c r="A28" t="s">
        <v>1799</v>
      </c>
      <c r="B28" s="169">
        <f>B26+B27</f>
        <v>-1085874.8355</v>
      </c>
      <c r="C28" s="169">
        <f>C26+C27</f>
        <v>-685000.54350000003</v>
      </c>
    </row>
    <row r="29" spans="1:3" ht="15.75" thickTop="1"/>
    <row r="31" spans="1:3" ht="17.25">
      <c r="A31" t="s">
        <v>1801</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workbookViewId="0">
      <selection activeCell="A6" sqref="A6"/>
    </sheetView>
  </sheetViews>
  <sheetFormatPr defaultRowHeight="15.75"/>
  <cols>
    <col min="1" max="1" width="43.5703125" style="227" customWidth="1"/>
    <col min="2" max="4" width="14.7109375" style="227" customWidth="1"/>
    <col min="5" max="5" width="9.140625" style="227"/>
    <col min="6" max="8" width="14.7109375" style="227" customWidth="1"/>
    <col min="9" max="16384" width="9.140625" style="227"/>
  </cols>
  <sheetData>
    <row r="1" spans="1:8" s="243" customFormat="1">
      <c r="A1" s="243" t="s">
        <v>1807</v>
      </c>
    </row>
    <row r="2" spans="1:8" s="243" customFormat="1">
      <c r="A2" s="243" t="s">
        <v>1808</v>
      </c>
    </row>
    <row r="3" spans="1:8" s="243" customFormat="1">
      <c r="A3" s="243" t="s">
        <v>1809</v>
      </c>
    </row>
    <row r="4" spans="1:8" s="243" customFormat="1">
      <c r="A4" s="243" t="s">
        <v>1832</v>
      </c>
    </row>
    <row r="5" spans="1:8" s="243" customFormat="1">
      <c r="A5" s="243" t="s">
        <v>1811</v>
      </c>
    </row>
    <row r="6" spans="1:8" s="243" customFormat="1">
      <c r="A6" s="243" t="s">
        <v>1831</v>
      </c>
    </row>
    <row r="7" spans="1:8" s="243" customFormat="1"/>
    <row r="8" spans="1:8">
      <c r="A8" s="242" t="s">
        <v>1830</v>
      </c>
    </row>
    <row r="11" spans="1:8">
      <c r="B11" s="241" t="s">
        <v>1668</v>
      </c>
      <c r="C11" s="241"/>
      <c r="F11" s="241" t="s">
        <v>1669</v>
      </c>
      <c r="G11" s="241"/>
    </row>
    <row r="12" spans="1:8">
      <c r="A12" s="240"/>
      <c r="B12" s="239" t="s">
        <v>1829</v>
      </c>
      <c r="C12" s="239" t="s">
        <v>1828</v>
      </c>
      <c r="F12" s="239" t="s">
        <v>1829</v>
      </c>
      <c r="G12" s="239" t="s">
        <v>1828</v>
      </c>
    </row>
    <row r="13" spans="1:8">
      <c r="A13" s="227" t="s">
        <v>1827</v>
      </c>
      <c r="B13" s="228">
        <f>'TAX  Sec 199 Manufacturers Dedu'!B16</f>
        <v>2307982314.6149602</v>
      </c>
      <c r="C13" s="228">
        <f>'TAX  Sec 199 Manufacturers Dedu'!B22</f>
        <v>64300567</v>
      </c>
      <c r="D13" s="228"/>
      <c r="E13" s="228"/>
      <c r="F13" s="228">
        <f>'TAX  Sec 199 Manufacturers Dedu'!C16</f>
        <v>2158717482.0662599</v>
      </c>
      <c r="G13" s="228">
        <f>'TAX  Sec 199 Manufacturers Dedu'!C22</f>
        <v>90497698</v>
      </c>
      <c r="H13" s="228"/>
    </row>
    <row r="14" spans="1:8">
      <c r="A14" s="227" t="s">
        <v>1826</v>
      </c>
      <c r="B14" s="238">
        <f>'TAX  Sec 199 Manufacturers Dedu'!B18</f>
        <v>0.53670776948380094</v>
      </c>
      <c r="C14" s="234">
        <v>1</v>
      </c>
      <c r="D14" s="234"/>
      <c r="E14" s="234"/>
      <c r="F14" s="238">
        <f>'TAX  Sec 199 Manufacturers Dedu'!C18</f>
        <v>0.51109763099845396</v>
      </c>
      <c r="G14" s="234">
        <v>1</v>
      </c>
      <c r="H14" s="234"/>
    </row>
    <row r="15" spans="1:8">
      <c r="A15" s="237" t="s">
        <v>1825</v>
      </c>
      <c r="B15" s="235">
        <f>B13*B14</f>
        <v>1238712040.0850554</v>
      </c>
      <c r="C15" s="235">
        <f>C13*C14</f>
        <v>64300567</v>
      </c>
      <c r="F15" s="235">
        <f>F13*F14</f>
        <v>1103315391.0790129</v>
      </c>
      <c r="G15" s="235">
        <f>G13*G14</f>
        <v>90497698</v>
      </c>
    </row>
    <row r="17" spans="1:9">
      <c r="A17" s="227" t="s">
        <v>1824</v>
      </c>
    </row>
    <row r="18" spans="1:9">
      <c r="A18" s="237" t="s">
        <v>1</v>
      </c>
      <c r="B18" s="228">
        <f>SUM('TAX  Sec 199 Manufacturers Dedu'!B46:B49)</f>
        <v>-7460425.3178192005</v>
      </c>
      <c r="C18" s="228"/>
      <c r="D18" s="228"/>
      <c r="E18" s="228"/>
      <c r="F18" s="228">
        <f>SUM('TAX  Sec 199 Manufacturers Dedu'!C46:C49)</f>
        <v>-24357303.782198898</v>
      </c>
      <c r="G18" s="228"/>
      <c r="H18" s="228"/>
    </row>
    <row r="19" spans="1:9">
      <c r="A19" s="237" t="s">
        <v>3</v>
      </c>
      <c r="B19" s="228">
        <f>SUM('TAX  Sec 199 Manufacturers Dedu'!B53:B56)</f>
        <v>-484749933.92034</v>
      </c>
      <c r="C19" s="228">
        <f>'TAX  Gas Reserves'!B527</f>
        <v>-348469915.079319</v>
      </c>
      <c r="D19" s="228"/>
      <c r="E19" s="228"/>
      <c r="F19" s="228">
        <f>SUM('TAX  Sec 199 Manufacturers Dedu'!C53:C56)</f>
        <v>-236480153.57117301</v>
      </c>
      <c r="G19" s="228">
        <f>'TAX  Gas Reserves'!C527</f>
        <v>-310113765.04858601</v>
      </c>
      <c r="H19" s="228"/>
    </row>
    <row r="20" spans="1:9">
      <c r="A20" s="237" t="s">
        <v>2</v>
      </c>
      <c r="B20" s="228">
        <f>'TAX  Sec 199 Manufacturers Dedu'!B51</f>
        <v>-12769107.0087012</v>
      </c>
      <c r="C20" s="228">
        <f>-'TAX  Gas Reserves'!B518</f>
        <v>5967556.3096656902</v>
      </c>
      <c r="D20" s="228"/>
      <c r="E20" s="228"/>
      <c r="F20" s="228">
        <f>'TAX  Sec 199 Manufacturers Dedu'!C51</f>
        <v>-11827502.374887699</v>
      </c>
      <c r="G20" s="228">
        <f>-'TAX  Gas Reserves'!C518</f>
        <v>4611937.4080203101</v>
      </c>
      <c r="H20" s="228"/>
    </row>
    <row r="21" spans="1:9">
      <c r="A21" s="236" t="s">
        <v>1823</v>
      </c>
      <c r="B21" s="235">
        <f>SUM(B18:B20)</f>
        <v>-504979466.24686038</v>
      </c>
      <c r="C21" s="235">
        <f>SUM(C18:C20)</f>
        <v>-342502358.76965332</v>
      </c>
      <c r="D21" s="228"/>
      <c r="E21" s="228"/>
      <c r="F21" s="235">
        <f>SUM(F18:F20)</f>
        <v>-272664959.72825962</v>
      </c>
      <c r="G21" s="235">
        <f>SUM(G18:G20)</f>
        <v>-305501827.64056569</v>
      </c>
      <c r="H21" s="228"/>
    </row>
    <row r="22" spans="1:9">
      <c r="B22" s="228"/>
      <c r="C22" s="228"/>
      <c r="D22" s="228"/>
      <c r="E22" s="228"/>
      <c r="F22" s="228"/>
      <c r="G22" s="228"/>
      <c r="H22" s="228"/>
    </row>
    <row r="23" spans="1:9">
      <c r="A23" s="227" t="s">
        <v>1822</v>
      </c>
      <c r="B23" s="228">
        <f>B15+B21</f>
        <v>733732573.83819497</v>
      </c>
      <c r="C23" s="228">
        <f>C15+C21</f>
        <v>-278201791.76965332</v>
      </c>
      <c r="D23" s="228"/>
      <c r="E23" s="228"/>
      <c r="F23" s="228">
        <f>F15+F21</f>
        <v>830650431.35075331</v>
      </c>
      <c r="G23" s="228">
        <f>G15+G21</f>
        <v>-215004129.64056569</v>
      </c>
      <c r="H23" s="228"/>
    </row>
    <row r="24" spans="1:9">
      <c r="A24" s="227" t="s">
        <v>1821</v>
      </c>
      <c r="B24" s="234">
        <v>0.09</v>
      </c>
      <c r="C24" s="234">
        <v>0.06</v>
      </c>
      <c r="D24" s="228"/>
      <c r="E24" s="228"/>
      <c r="F24" s="234">
        <v>0.09</v>
      </c>
      <c r="G24" s="234">
        <v>0.06</v>
      </c>
      <c r="H24" s="228"/>
    </row>
    <row r="25" spans="1:9" ht="16.5" thickBot="1">
      <c r="A25" s="233" t="s">
        <v>1820</v>
      </c>
      <c r="B25" s="231">
        <f>B23*B24</f>
        <v>66035931.645437546</v>
      </c>
      <c r="C25" s="231">
        <f>C23*C24</f>
        <v>-16692107.506179199</v>
      </c>
      <c r="D25" s="230">
        <f>B25+C25</f>
        <v>49343824.139258347</v>
      </c>
      <c r="E25" s="232"/>
      <c r="F25" s="231">
        <f>F23*F24</f>
        <v>74758538.821567789</v>
      </c>
      <c r="G25" s="231">
        <f>G23*G24</f>
        <v>-12900247.778433941</v>
      </c>
      <c r="H25" s="230">
        <f>F25+G25</f>
        <v>61858291.043133847</v>
      </c>
      <c r="I25" s="229"/>
    </row>
    <row r="26" spans="1:9" ht="16.5" thickTop="1">
      <c r="B26" s="228"/>
      <c r="C26" s="228"/>
      <c r="D26" s="228"/>
      <c r="E26" s="228"/>
      <c r="F26" s="228"/>
      <c r="G26" s="228"/>
      <c r="H26" s="228"/>
    </row>
    <row r="27" spans="1:9">
      <c r="B27" s="228"/>
      <c r="C27" s="228"/>
      <c r="D27" s="228"/>
      <c r="E27" s="228"/>
      <c r="F27" s="228"/>
      <c r="G27" s="228"/>
    </row>
    <row r="28" spans="1:9">
      <c r="B28" s="228"/>
      <c r="C28" s="228"/>
      <c r="D28" s="228"/>
      <c r="E28" s="228"/>
      <c r="F28" s="228"/>
      <c r="G28" s="228"/>
    </row>
    <row r="29" spans="1:9">
      <c r="C29" s="228"/>
    </row>
  </sheetData>
  <mergeCells count="2">
    <mergeCell ref="B11:C11"/>
    <mergeCell ref="F11:G11"/>
  </mergeCells>
  <pageMargins left="0.5" right="0.25" top="0.75" bottom="0.75" header="0.3" footer="0.3"/>
  <pageSetup scale="9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&lt;1&gt; Tax Credits Summary</vt:lpstr>
      <vt:lpstr>&lt;2&gt; 2015 Provision</vt:lpstr>
      <vt:lpstr>&lt;3&gt; 2016 - 2018 Forecast</vt:lpstr>
      <vt:lpstr>&lt;4&gt; ITC Amort Schedule</vt:lpstr>
      <vt:lpstr>&lt;5&gt; ITC Entries Impact</vt:lpstr>
      <vt:lpstr>&lt;6&gt; TAX  Federal Tax Rates</vt:lpstr>
      <vt:lpstr>&lt;7&gt; TAX  Effective Tax Rate</vt:lpstr>
      <vt:lpstr>&lt;8&gt; Florida PTC</vt:lpstr>
      <vt:lpstr>Summary Section 199 Calculation</vt:lpstr>
      <vt:lpstr>TAX  Sec 199 Manufacturers Dedu</vt:lpstr>
      <vt:lpstr>TAX  Schedule M - Sec. 199</vt:lpstr>
      <vt:lpstr>TAX  Schedule M - % for Sec. 19</vt:lpstr>
      <vt:lpstr>TAX  Sec 199 PTBI Allocation</vt:lpstr>
      <vt:lpstr>TAX  Schedule M</vt:lpstr>
      <vt:lpstr>TAX  Gas Reserves</vt:lpstr>
      <vt:lpstr>'&lt;1&gt; Tax Credits Summary'!Print_Area</vt:lpstr>
      <vt:lpstr>'&lt;4&gt; ITC Amort Schedule'!Print_Area</vt:lpstr>
      <vt:lpstr>'&lt;5&gt; ITC Entries Impact'!Print_Area</vt:lpstr>
      <vt:lpstr>'&lt;6&gt; TAX  Federal Tax Rates'!Print_Area</vt:lpstr>
      <vt:lpstr>'&lt;7&gt; TAX  Effective Tax Rate'!Print_Area</vt:lpstr>
      <vt:lpstr>'Summary Section 199 Calculation'!Print_Area</vt:lpstr>
      <vt:lpstr>'TAX  Gas Reserves'!Print_Area</vt:lpstr>
      <vt:lpstr>'TAX  Schedule M'!Print_Area</vt:lpstr>
      <vt:lpstr>'TAX  Schedule M - % for Sec. 19'!Print_Area</vt:lpstr>
      <vt:lpstr>'TAX  Schedule M - Sec. 199'!Print_Area</vt:lpstr>
      <vt:lpstr>'TAX  Sec 199 Manufacturers Dedu'!Print_Area</vt:lpstr>
      <vt:lpstr>'TAX  Sec 199 PTBI Allocation'!Print_Area</vt:lpstr>
      <vt:lpstr>'&lt;3&gt; 2016 - 2018 Forecast'!Print_Titles</vt:lpstr>
      <vt:lpstr>'&lt;4&gt; ITC Amort Schedule'!Print_Titles</vt:lpstr>
      <vt:lpstr>'TAX  Sec 199 Manufacturers Dedu'!Print_Titles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2016-04-19T13:13:36Z</dcterms:created>
  <dcterms:modified xsi:type="dcterms:W3CDTF">2016-04-19T13:13:37Z</dcterms:modified>
</cp:coreProperties>
</file>